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filterPrivacy="1" defaultThemeVersion="124226"/>
  <bookViews>
    <workbookView xWindow="0" yWindow="105" windowWidth="22980" windowHeight="10875" activeTab="1"/>
  </bookViews>
  <sheets>
    <sheet name="Pivot Table" sheetId="2" r:id="rId1"/>
    <sheet name="Pivot table graph" sheetId="3" r:id="rId2"/>
    <sheet name="Store Sales" sheetId="1" r:id="rId3"/>
  </sheets>
  <definedNames>
    <definedName name="_xlnm._FilterDatabase" localSheetId="2" hidden="1">'Store Sales'!$B$1:$AE$8400</definedName>
  </definedNames>
  <calcPr calcId="171027"/>
  <pivotCaches>
    <pivotCache cacheId="1" r:id="rId4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2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3" i="1"/>
  <c r="Q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2" i="1"/>
  <c r="V8408" i="1" l="1"/>
  <c r="V8407" i="1"/>
  <c r="D8406" i="1"/>
  <c r="D8405" i="1"/>
  <c r="D8404" i="1"/>
  <c r="P8404" i="1" s="1"/>
  <c r="D8403" i="1"/>
  <c r="D8409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2" i="1"/>
  <c r="P8405" i="1" l="1"/>
  <c r="V8404" i="1"/>
  <c r="V8405" i="1"/>
  <c r="V8406" i="1"/>
  <c r="P8406" i="1"/>
  <c r="V8403" i="1"/>
  <c r="P8403" i="1"/>
</calcChain>
</file>

<file path=xl/sharedStrings.xml><?xml version="1.0" encoding="utf-8"?>
<sst xmlns="http://schemas.openxmlformats.org/spreadsheetml/2006/main" count="58985" uniqueCount="112">
  <si>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</si>
  <si>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</si>
  <si>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</si>
  <si>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</si>
  <si>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</si>
  <si>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</si>
  <si>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</si>
  <si>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</si>
  <si>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</si>
  <si>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</si>
  <si>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</si>
  <si>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</si>
  <si>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</si>
  <si>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</si>
  <si>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</si>
  <si>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</si>
  <si>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</si>
  <si>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</si>
  <si>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</si>
  <si>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</si>
  <si>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</si>
  <si>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</si>
  <si>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</si>
  <si>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</si>
  <si>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</si>
  <si>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</si>
  <si>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</si>
  <si>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Not Specified</t>
  </si>
  <si>
    <t>Corporate</t>
  </si>
  <si>
    <t>Office Supplies</t>
  </si>
  <si>
    <t>Pens &amp; Art Supplies</t>
  </si>
  <si>
    <t>Wrap Bag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</si>
  <si>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</si>
  <si>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</si>
  <si>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</si>
  <si>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</si>
  <si>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</si>
  <si>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</si>
  <si>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</si>
  <si>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</si>
  <si>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</si>
  <si>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</si>
  <si>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Yukon</t>
  </si>
  <si>
    <t>Binders and Binder Accessories</t>
  </si>
  <si>
    <t>Quebec</t>
  </si>
  <si>
    <t>Scissors, Rulers and Trimmers</t>
  </si>
  <si>
    <t>Alberta</t>
  </si>
  <si>
    <t>Copiers and Fax</t>
  </si>
  <si>
    <t>Large Box</t>
  </si>
  <si>
    <t>Saskachewan</t>
  </si>
  <si>
    <t>Prince Edward Island</t>
  </si>
  <si>
    <t>Manitoba</t>
  </si>
  <si>
    <t>Tables</t>
  </si>
  <si>
    <t>Nova Scotia</t>
  </si>
  <si>
    <t>New Brunswick</t>
  </si>
  <si>
    <t>Storage &amp; Organization</t>
  </si>
  <si>
    <t>Office Machines</t>
  </si>
  <si>
    <t>Envelopes</t>
  </si>
  <si>
    <t>Labels</t>
  </si>
  <si>
    <t>Jumbo Box</t>
  </si>
  <si>
    <t>Nunavut</t>
  </si>
  <si>
    <t>Rubber Bands</t>
  </si>
  <si>
    <t>Bookcases</t>
  </si>
  <si>
    <t>Appliances</t>
  </si>
  <si>
    <t>Newfoundland</t>
  </si>
  <si>
    <t>Unit Price</t>
  </si>
  <si>
    <t>Total Cost</t>
  </si>
  <si>
    <t>Serial No.</t>
  </si>
  <si>
    <t>Grand total sales</t>
  </si>
  <si>
    <t>Total Sales -Corp</t>
  </si>
  <si>
    <t>Total Sales-Home</t>
  </si>
  <si>
    <t>Total Sales-Consumer</t>
  </si>
  <si>
    <t>Total Sales-Small</t>
  </si>
  <si>
    <t>MAX</t>
  </si>
  <si>
    <t>MIN</t>
  </si>
  <si>
    <t>COUNT</t>
  </si>
  <si>
    <t>COUNTIF</t>
  </si>
  <si>
    <t>POWER</t>
  </si>
  <si>
    <t>Priority Star Rating</t>
  </si>
  <si>
    <t>Sales (in excess of $1000)</t>
  </si>
  <si>
    <t>Nested If</t>
  </si>
  <si>
    <t>vlookup</t>
  </si>
  <si>
    <t>*</t>
  </si>
  <si>
    <t>**</t>
  </si>
  <si>
    <t>***</t>
  </si>
  <si>
    <t>Discount vlookup</t>
  </si>
  <si>
    <t>hlookup</t>
  </si>
  <si>
    <t>for vlookup</t>
  </si>
  <si>
    <t>hlookup table</t>
  </si>
  <si>
    <t>hllokuptable</t>
  </si>
  <si>
    <t>hlookuptable</t>
  </si>
  <si>
    <t>vlookuptable</t>
  </si>
  <si>
    <t>Row Labels</t>
  </si>
  <si>
    <t>Grand Total</t>
  </si>
  <si>
    <t>Sum of Sales</t>
  </si>
  <si>
    <t>Column Labels</t>
  </si>
  <si>
    <t>2009</t>
  </si>
  <si>
    <t>2010</t>
  </si>
  <si>
    <t>2011</t>
  </si>
  <si>
    <t>2012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</si>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</sst>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4447856"/>
        <c:axId val="1934447024"/>
      </c:lineChart>
      <c:catAx>
        <c:axId val="1934447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47024"/>
        <c:crosses val="autoZero"/>
        <c:auto val="1"/>
        <c:lblAlgn val="ctr"/>
        <c:lblOffset val="100"/>
        <c:noMultiLvlLbl val="0"/>
      </c:catAx>
      <c:valAx>
        <c:axId val="193444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47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Sales, 2010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35870516185477"/>
          <c:y val="7.407407407407407E-2"/>
          <c:w val="0.85219685039370074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v>Alberta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graph'!$B$7:$B$18</c:f>
              <c:numCache>
                <c:formatCode>General</c:formatCode>
                <c:ptCount val="12"/>
                <c:pt idx="0">
                  <c:v>23476.549999999996</c:v>
                </c:pt>
                <c:pt idx="1">
                  <c:v>16476.814999999999</c:v>
                </c:pt>
                <c:pt idx="2">
                  <c:v>91495.165499999988</c:v>
                </c:pt>
                <c:pt idx="3">
                  <c:v>31024.585500000001</c:v>
                </c:pt>
                <c:pt idx="4">
                  <c:v>12986.924999999997</c:v>
                </c:pt>
                <c:pt idx="5">
                  <c:v>33848.699999999997</c:v>
                </c:pt>
                <c:pt idx="6">
                  <c:v>7805.2219999999998</c:v>
                </c:pt>
                <c:pt idx="7">
                  <c:v>45904.215499999998</c:v>
                </c:pt>
                <c:pt idx="8">
                  <c:v>18340.397000000001</c:v>
                </c:pt>
                <c:pt idx="9">
                  <c:v>21379.845999999998</c:v>
                </c:pt>
                <c:pt idx="10">
                  <c:v>11370.629499999997</c:v>
                </c:pt>
                <c:pt idx="11">
                  <c:v>356161.46799999999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8-4810-B519-B55BEFF0D5CF}"/>
            </c:ext>
          </c:extLst>
        </c:ser>
        <c:ser>
          <c:idx val="1"/>
          <c:order val="1"/>
          <c:tx>
            <c:v>British Columbia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'Pivot table graph'!$C$7:$C$18</c:f>
              <c:numCache>
                <c:formatCode>General</c:formatCode>
                <c:ptCount val="12"/>
                <c:pt idx="0">
                  <c:v>44456.88</c:v>
                </c:pt>
                <c:pt idx="1">
                  <c:v>10030.415999999999</c:v>
                </c:pt>
                <c:pt idx="2">
                  <c:v>47325.494500000001</c:v>
                </c:pt>
                <c:pt idx="3">
                  <c:v>40829.829999999994</c:v>
                </c:pt>
                <c:pt idx="4">
                  <c:v>74297.585500000001</c:v>
                </c:pt>
                <c:pt idx="5">
                  <c:v>37881.989999999991</c:v>
                </c:pt>
                <c:pt idx="6">
                  <c:v>20181.11</c:v>
                </c:pt>
                <c:pt idx="7">
                  <c:v>36802.118000000009</c:v>
                </c:pt>
                <c:pt idx="8">
                  <c:v>46036.825000000012</c:v>
                </c:pt>
                <c:pt idx="9">
                  <c:v>41791.173999999999</c:v>
                </c:pt>
                <c:pt idx="10">
                  <c:v>29752.972999999994</c:v>
                </c:pt>
                <c:pt idx="11">
                  <c:v>495628.95850000001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B8-4810-B519-B55BEFF0D5CF}"/>
            </c:ext>
          </c:extLst>
        </c:ser>
        <c:ser>
          <c:idx val="2"/>
          <c:order val="2"/>
          <c:tx>
            <c:v>Ontario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'Pivot table graph'!$J$7:$J$18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B8-4810-B519-B55BEFF0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4005296"/>
        <c:axId val="1764005712"/>
      </c:lineChart>
      <c:catAx>
        <c:axId val="176400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05712"/>
        <c:crosses val="autoZero"/>
        <c:auto val="1"/>
        <c:lblAlgn val="ctr"/>
        <c:lblOffset val="100"/>
        <c:noMultiLvlLbl val="0"/>
      </c:catAx>
      <c:valAx>
        <c:axId val="17640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DollarsD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005296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091680400415066E-2"/>
          <c:y val="7.407407407407407E-2"/>
          <c:w val="0.91750521882439118"/>
          <c:h val="0.8416746864975212"/>
        </c:manualLayout>
      </c:layout>
      <c:barChart>
        <c:barDir val="col"/>
        <c:grouping val="clustered"/>
        <c:varyColors val="0"/>
        <c:ser>
          <c:idx val="0"/>
          <c:order val="0"/>
          <c:tx>
            <c:v>Alberta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graph'!$B$7:$B$18</c:f>
              <c:numCache>
                <c:formatCode>General</c:formatCode>
                <c:ptCount val="12"/>
                <c:pt idx="0">
                  <c:v>23476.549999999996</c:v>
                </c:pt>
                <c:pt idx="1">
                  <c:v>16476.814999999999</c:v>
                </c:pt>
                <c:pt idx="2">
                  <c:v>91495.165499999988</c:v>
                </c:pt>
                <c:pt idx="3">
                  <c:v>31024.585500000001</c:v>
                </c:pt>
                <c:pt idx="4">
                  <c:v>12986.924999999997</c:v>
                </c:pt>
                <c:pt idx="5">
                  <c:v>33848.699999999997</c:v>
                </c:pt>
                <c:pt idx="6">
                  <c:v>7805.2219999999998</c:v>
                </c:pt>
                <c:pt idx="7">
                  <c:v>45904.215499999998</c:v>
                </c:pt>
                <c:pt idx="8">
                  <c:v>18340.397000000001</c:v>
                </c:pt>
                <c:pt idx="9">
                  <c:v>21379.845999999998</c:v>
                </c:pt>
                <c:pt idx="10">
                  <c:v>11370.629499999997</c:v>
                </c:pt>
                <c:pt idx="11">
                  <c:v>356161.46799999999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B-4FF6-A9C7-7BD090F98ACA}"/>
            </c:ext>
          </c:extLst>
        </c:ser>
        <c:ser>
          <c:idx val="1"/>
          <c:order val="1"/>
          <c:tx>
            <c:v>British Columbia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graph'!$C$7:$C$18</c:f>
              <c:numCache>
                <c:formatCode>General</c:formatCode>
                <c:ptCount val="12"/>
                <c:pt idx="0">
                  <c:v>44456.88</c:v>
                </c:pt>
                <c:pt idx="1">
                  <c:v>10030.415999999999</c:v>
                </c:pt>
                <c:pt idx="2">
                  <c:v>47325.494500000001</c:v>
                </c:pt>
                <c:pt idx="3">
                  <c:v>40829.829999999994</c:v>
                </c:pt>
                <c:pt idx="4">
                  <c:v>74297.585500000001</c:v>
                </c:pt>
                <c:pt idx="5">
                  <c:v>37881.989999999991</c:v>
                </c:pt>
                <c:pt idx="6">
                  <c:v>20181.11</c:v>
                </c:pt>
                <c:pt idx="7">
                  <c:v>36802.118000000009</c:v>
                </c:pt>
                <c:pt idx="8">
                  <c:v>46036.825000000012</c:v>
                </c:pt>
                <c:pt idx="9">
                  <c:v>41791.173999999999</c:v>
                </c:pt>
                <c:pt idx="10">
                  <c:v>29752.972999999994</c:v>
                </c:pt>
                <c:pt idx="11">
                  <c:v>495628.95850000001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3B-4FF6-A9C7-7BD090F98ACA}"/>
            </c:ext>
          </c:extLst>
        </c:ser>
        <c:ser>
          <c:idx val="2"/>
          <c:order val="2"/>
          <c:tx>
            <c:v>Ontario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graph'!$J$7:$J$18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A3B-4FF6-A9C7-7BD090F98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78252208"/>
        <c:axId val="1878254704"/>
      </c:barChart>
      <c:catAx>
        <c:axId val="187825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54704"/>
        <c:crosses val="autoZero"/>
        <c:auto val="1"/>
        <c:lblAlgn val="ctr"/>
        <c:lblOffset val="100"/>
        <c:noMultiLvlLbl val="0"/>
      </c:catAx>
      <c:valAx>
        <c:axId val="187825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5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0"/>
          <c:tx>
            <c:v>Alberta</c:v>
          </c:tx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graph'!$B$7:$B$18</c:f>
              <c:numCache>
                <c:formatCode>General</c:formatCode>
                <c:ptCount val="12"/>
                <c:pt idx="0">
                  <c:v>23476.549999999996</c:v>
                </c:pt>
                <c:pt idx="1">
                  <c:v>16476.814999999999</c:v>
                </c:pt>
                <c:pt idx="2">
                  <c:v>91495.165499999988</c:v>
                </c:pt>
                <c:pt idx="3">
                  <c:v>31024.585500000001</c:v>
                </c:pt>
                <c:pt idx="4">
                  <c:v>12986.924999999997</c:v>
                </c:pt>
                <c:pt idx="5">
                  <c:v>33848.699999999997</c:v>
                </c:pt>
                <c:pt idx="6">
                  <c:v>7805.2219999999998</c:v>
                </c:pt>
                <c:pt idx="7">
                  <c:v>45904.215499999998</c:v>
                </c:pt>
                <c:pt idx="8">
                  <c:v>18340.397000000001</c:v>
                </c:pt>
                <c:pt idx="9">
                  <c:v>21379.845999999998</c:v>
                </c:pt>
                <c:pt idx="10">
                  <c:v>11370.629499999997</c:v>
                </c:pt>
                <c:pt idx="11">
                  <c:v>356161.46799999999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B574-40DD-A8B5-F8C07912909B}"/>
            </c:ext>
          </c:extLst>
        </c:ser>
        <c:ser>
          <c:idx val="4"/>
          <c:order val="2"/>
          <c:tx>
            <c:v>Alberta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B574-40DD-A8B5-F8C0791290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0-B574-40DD-A8B5-F8C0791290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B574-40DD-A8B5-F8C0791290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2-B574-40DD-A8B5-F8C0791290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B574-40DD-A8B5-F8C0791290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4-B574-40DD-A8B5-F8C0791290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B574-40DD-A8B5-F8C0791290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6-B574-40DD-A8B5-F8C0791290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B574-40DD-A8B5-F8C0791290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8-B574-40DD-A8B5-F8C0791290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B574-40DD-A8B5-F8C0791290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A-B574-40DD-A8B5-F8C07912909B}"/>
              </c:ext>
            </c:extLst>
          </c:dPt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graph'!$B$7:$B$18</c:f>
              <c:numCache>
                <c:formatCode>General</c:formatCode>
                <c:ptCount val="12"/>
                <c:pt idx="0">
                  <c:v>23476.549999999996</c:v>
                </c:pt>
                <c:pt idx="1">
                  <c:v>16476.814999999999</c:v>
                </c:pt>
                <c:pt idx="2">
                  <c:v>91495.165499999988</c:v>
                </c:pt>
                <c:pt idx="3">
                  <c:v>31024.585500000001</c:v>
                </c:pt>
                <c:pt idx="4">
                  <c:v>12986.924999999997</c:v>
                </c:pt>
                <c:pt idx="5">
                  <c:v>33848.699999999997</c:v>
                </c:pt>
                <c:pt idx="6">
                  <c:v>7805.2219999999998</c:v>
                </c:pt>
                <c:pt idx="7">
                  <c:v>45904.215499999998</c:v>
                </c:pt>
                <c:pt idx="8">
                  <c:v>18340.397000000001</c:v>
                </c:pt>
                <c:pt idx="9">
                  <c:v>21379.845999999998</c:v>
                </c:pt>
                <c:pt idx="10">
                  <c:v>11370.629499999997</c:v>
                </c:pt>
                <c:pt idx="11">
                  <c:v>356161.46799999999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B574-40DD-A8B5-F8C07912909B}"/>
            </c:ext>
          </c:extLst>
        </c:ser>
        <c:ser>
          <c:idx val="5"/>
          <c:order val="3"/>
          <c:tx>
            <c:v>BritishColumbia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C-B574-40DD-A8B5-F8C0791290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B574-40DD-A8B5-F8C0791290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E-B574-40DD-A8B5-F8C0791290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B574-40DD-A8B5-F8C0791290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0-B574-40DD-A8B5-F8C0791290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B574-40DD-A8B5-F8C0791290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2-B574-40DD-A8B5-F8C0791290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B574-40DD-A8B5-F8C0791290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4-B574-40DD-A8B5-F8C0791290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B574-40DD-A8B5-F8C0791290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6-B574-40DD-A8B5-F8C0791290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B574-40DD-A8B5-F8C07912909B}"/>
              </c:ext>
            </c:extLst>
          </c:dPt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graph'!$C$7:$C$18</c:f>
              <c:numCache>
                <c:formatCode>General</c:formatCode>
                <c:ptCount val="12"/>
                <c:pt idx="0">
                  <c:v>44456.88</c:v>
                </c:pt>
                <c:pt idx="1">
                  <c:v>10030.415999999999</c:v>
                </c:pt>
                <c:pt idx="2">
                  <c:v>47325.494500000001</c:v>
                </c:pt>
                <c:pt idx="3">
                  <c:v>40829.829999999994</c:v>
                </c:pt>
                <c:pt idx="4">
                  <c:v>74297.585500000001</c:v>
                </c:pt>
                <c:pt idx="5">
                  <c:v>37881.989999999991</c:v>
                </c:pt>
                <c:pt idx="6">
                  <c:v>20181.11</c:v>
                </c:pt>
                <c:pt idx="7">
                  <c:v>36802.118000000009</c:v>
                </c:pt>
                <c:pt idx="8">
                  <c:v>46036.825000000012</c:v>
                </c:pt>
                <c:pt idx="9">
                  <c:v>41791.173999999999</c:v>
                </c:pt>
                <c:pt idx="10">
                  <c:v>29752.972999999994</c:v>
                </c:pt>
                <c:pt idx="11">
                  <c:v>495628.95850000001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B574-40DD-A8B5-F8C07912909B}"/>
            </c:ext>
          </c:extLst>
        </c:ser>
        <c:ser>
          <c:idx val="0"/>
          <c:order val="4"/>
          <c:tx>
            <c:v>Alberta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A-B574-40DD-A8B5-F8C0791290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B574-40DD-A8B5-F8C0791290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E-B574-40DD-A8B5-F8C0791290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0-B574-40DD-A8B5-F8C0791290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2-B574-40DD-A8B5-F8C0791290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4-B574-40DD-A8B5-F8C0791290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6-B574-40DD-A8B5-F8C0791290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8-B574-40DD-A8B5-F8C0791290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A-B574-40DD-A8B5-F8C0791290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C-B574-40DD-A8B5-F8C0791290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E-B574-40DD-A8B5-F8C0791290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0-B574-40DD-A8B5-F8C07912909B}"/>
              </c:ext>
            </c:extLst>
          </c:dPt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graph'!$B$7:$B$18</c:f>
              <c:numCache>
                <c:formatCode>General</c:formatCode>
                <c:ptCount val="12"/>
                <c:pt idx="0">
                  <c:v>23476.549999999996</c:v>
                </c:pt>
                <c:pt idx="1">
                  <c:v>16476.814999999999</c:v>
                </c:pt>
                <c:pt idx="2">
                  <c:v>91495.165499999988</c:v>
                </c:pt>
                <c:pt idx="3">
                  <c:v>31024.585500000001</c:v>
                </c:pt>
                <c:pt idx="4">
                  <c:v>12986.924999999997</c:v>
                </c:pt>
                <c:pt idx="5">
                  <c:v>33848.699999999997</c:v>
                </c:pt>
                <c:pt idx="6">
                  <c:v>7805.2219999999998</c:v>
                </c:pt>
                <c:pt idx="7">
                  <c:v>45904.215499999998</c:v>
                </c:pt>
                <c:pt idx="8">
                  <c:v>18340.397000000001</c:v>
                </c:pt>
                <c:pt idx="9">
                  <c:v>21379.845999999998</c:v>
                </c:pt>
                <c:pt idx="10">
                  <c:v>11370.629499999997</c:v>
                </c:pt>
                <c:pt idx="11">
                  <c:v>356161.46799999999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B574-40DD-A8B5-F8C07912909B}"/>
            </c:ext>
          </c:extLst>
        </c:ser>
        <c:ser>
          <c:idx val="1"/>
          <c:order val="5"/>
          <c:tx>
            <c:v>BritishColumbia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4-B574-40DD-A8B5-F8C0791290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6-B574-40DD-A8B5-F8C0791290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8-B574-40DD-A8B5-F8C0791290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A-B574-40DD-A8B5-F8C0791290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C-B574-40DD-A8B5-F8C0791290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E-B574-40DD-A8B5-F8C0791290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0-B574-40DD-A8B5-F8C0791290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2-B574-40DD-A8B5-F8C0791290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4-B574-40DD-A8B5-F8C0791290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6-B574-40DD-A8B5-F8C0791290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8-B574-40DD-A8B5-F8C0791290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A-B574-40DD-A8B5-F8C07912909B}"/>
              </c:ext>
            </c:extLst>
          </c:dPt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  <c:extLst xmlns:c15="http://schemas.microsoft.com/office/drawing/2012/chart"/>
            </c:strRef>
          </c:cat>
          <c:val>
            <c:numRef>
              <c:f>'Pivot table graph'!$C$7:$C$18</c:f>
              <c:numCache>
                <c:formatCode>General</c:formatCode>
                <c:ptCount val="12"/>
                <c:pt idx="0">
                  <c:v>44456.88</c:v>
                </c:pt>
                <c:pt idx="1">
                  <c:v>10030.415999999999</c:v>
                </c:pt>
                <c:pt idx="2">
                  <c:v>47325.494500000001</c:v>
                </c:pt>
                <c:pt idx="3">
                  <c:v>40829.829999999994</c:v>
                </c:pt>
                <c:pt idx="4">
                  <c:v>74297.585500000001</c:v>
                </c:pt>
                <c:pt idx="5">
                  <c:v>37881.989999999991</c:v>
                </c:pt>
                <c:pt idx="6">
                  <c:v>20181.11</c:v>
                </c:pt>
                <c:pt idx="7">
                  <c:v>36802.118000000009</c:v>
                </c:pt>
                <c:pt idx="8">
                  <c:v>46036.825000000012</c:v>
                </c:pt>
                <c:pt idx="9">
                  <c:v>41791.173999999999</c:v>
                </c:pt>
                <c:pt idx="10">
                  <c:v>29752.972999999994</c:v>
                </c:pt>
                <c:pt idx="11">
                  <c:v>495628.95850000001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6B-B574-40DD-A8B5-F8C07912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3"/>
                <c:order val="1"/>
                <c:tx>
                  <c:v>BritishColumbia</c:v>
                </c:tx>
                <c:cat>
                  <c:strRef>
                    <c:extLst>
                      <c:ext uri="{02D57815-91ED-43cb-92C2-25804820EDAC}">
                        <c15:formulaRef>
                          <c15:sqref>'Pivot table graph'!$A$7:$A$18</c15:sqref>
                        </c15:formulaRef>
                      </c:ext>
                    </c:extLst>
                    <c:strCache>
                      <c:ptCount val="12"/>
                      <c:pt idx="0">
                        <c:v>Feb</c:v>
                      </c:pt>
                      <c:pt idx="1">
                        <c:v>Mar</c:v>
                      </c:pt>
                      <c:pt idx="2">
                        <c:v>Apr</c:v>
                      </c:pt>
                      <c:pt idx="3">
                        <c:v>May</c:v>
                      </c:pt>
                      <c:pt idx="4">
                        <c:v>Jun</c:v>
                      </c:pt>
                      <c:pt idx="5">
                        <c:v>Jul</c:v>
                      </c:pt>
                      <c:pt idx="6">
                        <c:v>Aug</c:v>
                      </c:pt>
                      <c:pt idx="7">
                        <c:v>Sep</c:v>
                      </c:pt>
                      <c:pt idx="8">
                        <c:v>Oct</c:v>
                      </c:pt>
                      <c:pt idx="9">
                        <c:v>Nov</c:v>
                      </c:pt>
                      <c:pt idx="10">
                        <c:v>Dec</c:v>
                      </c:pt>
                      <c:pt idx="11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 graph'!$C$7:$C$18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44456.88</c:v>
                      </c:pt>
                      <c:pt idx="1">
                        <c:v>10030.415999999999</c:v>
                      </c:pt>
                      <c:pt idx="2">
                        <c:v>47325.494500000001</c:v>
                      </c:pt>
                      <c:pt idx="3">
                        <c:v>40829.829999999994</c:v>
                      </c:pt>
                      <c:pt idx="4">
                        <c:v>74297.585500000001</c:v>
                      </c:pt>
                      <c:pt idx="5">
                        <c:v>37881.989999999991</c:v>
                      </c:pt>
                      <c:pt idx="6">
                        <c:v>20181.11</c:v>
                      </c:pt>
                      <c:pt idx="7">
                        <c:v>36802.118000000009</c:v>
                      </c:pt>
                      <c:pt idx="8">
                        <c:v>46036.825000000012</c:v>
                      </c:pt>
                      <c:pt idx="9">
                        <c:v>41791.173999999999</c:v>
                      </c:pt>
                      <c:pt idx="10">
                        <c:v>29752.972999999994</c:v>
                      </c:pt>
                      <c:pt idx="11">
                        <c:v>495628.95850000001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D-B574-40DD-A8B5-F8C07912909B}"/>
                  </c:ext>
                </c:extLst>
              </c15:ser>
            </c15:filteredPieSeries>
          </c:ext>
        </c:extLst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3"/>
          <c:order val="1"/>
          <c:tx>
            <c:v>BritishColumbia</c:v>
          </c:tx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  <c:extLst xmlns:c15="http://schemas.microsoft.com/office/drawing/2012/chart"/>
            </c:strRef>
          </c:cat>
          <c:val>
            <c:numRef>
              <c:f>'Pivot table graph'!$C$7:$C$18</c:f>
              <c:numCache>
                <c:formatCode>General</c:formatCode>
                <c:ptCount val="12"/>
                <c:pt idx="0">
                  <c:v>44456.88</c:v>
                </c:pt>
                <c:pt idx="1">
                  <c:v>10030.415999999999</c:v>
                </c:pt>
                <c:pt idx="2">
                  <c:v>47325.494500000001</c:v>
                </c:pt>
                <c:pt idx="3">
                  <c:v>40829.829999999994</c:v>
                </c:pt>
                <c:pt idx="4">
                  <c:v>74297.585500000001</c:v>
                </c:pt>
                <c:pt idx="5">
                  <c:v>37881.989999999991</c:v>
                </c:pt>
                <c:pt idx="6">
                  <c:v>20181.11</c:v>
                </c:pt>
                <c:pt idx="7">
                  <c:v>36802.118000000009</c:v>
                </c:pt>
                <c:pt idx="8">
                  <c:v>46036.825000000012</c:v>
                </c:pt>
                <c:pt idx="9">
                  <c:v>41791.173999999999</c:v>
                </c:pt>
                <c:pt idx="10">
                  <c:v>29752.972999999994</c:v>
                </c:pt>
                <c:pt idx="11">
                  <c:v>495628.95850000001</c:v>
                </c:pt>
              </c:numCache>
              <c:extLst xmlns:c15="http://schemas.microsoft.com/office/drawing/2012/chart"/>
            </c:numRef>
          </c:val>
          <c:extLst>
            <c:ext xmlns:c16="http://schemas.microsoft.com/office/drawing/2014/chart" uri="{C3380CC4-5D6E-409C-BE32-E72D297353CC}">
              <c16:uniqueId val="{00000065-68F4-4D4A-AA1E-265BC2710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2"/>
                <c:order val="0"/>
                <c:tx>
                  <c:v>Alberta</c:v>
                </c:tx>
                <c:cat>
                  <c:strRef>
                    <c:extLst>
                      <c:ext uri="{02D57815-91ED-43cb-92C2-25804820EDAC}">
                        <c15:formulaRef>
                          <c15:sqref>'Pivot table graph'!$A$7:$A$18</c15:sqref>
                        </c15:formulaRef>
                      </c:ext>
                    </c:extLst>
                    <c:strCache>
                      <c:ptCount val="12"/>
                      <c:pt idx="0">
                        <c:v>Feb</c:v>
                      </c:pt>
                      <c:pt idx="1">
                        <c:v>Mar</c:v>
                      </c:pt>
                      <c:pt idx="2">
                        <c:v>Apr</c:v>
                      </c:pt>
                      <c:pt idx="3">
                        <c:v>May</c:v>
                      </c:pt>
                      <c:pt idx="4">
                        <c:v>Jun</c:v>
                      </c:pt>
                      <c:pt idx="5">
                        <c:v>Jul</c:v>
                      </c:pt>
                      <c:pt idx="6">
                        <c:v>Aug</c:v>
                      </c:pt>
                      <c:pt idx="7">
                        <c:v>Sep</c:v>
                      </c:pt>
                      <c:pt idx="8">
                        <c:v>Oct</c:v>
                      </c:pt>
                      <c:pt idx="9">
                        <c:v>Nov</c:v>
                      </c:pt>
                      <c:pt idx="10">
                        <c:v>Dec</c:v>
                      </c:pt>
                      <c:pt idx="11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'Pivot table graph'!$B$7:$B$18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23476.549999999996</c:v>
                      </c:pt>
                      <c:pt idx="1">
                        <c:v>16476.814999999999</c:v>
                      </c:pt>
                      <c:pt idx="2">
                        <c:v>91495.165499999988</c:v>
                      </c:pt>
                      <c:pt idx="3">
                        <c:v>31024.585500000001</c:v>
                      </c:pt>
                      <c:pt idx="4">
                        <c:v>12986.924999999997</c:v>
                      </c:pt>
                      <c:pt idx="5">
                        <c:v>33848.699999999997</c:v>
                      </c:pt>
                      <c:pt idx="6">
                        <c:v>7805.2219999999998</c:v>
                      </c:pt>
                      <c:pt idx="7">
                        <c:v>45904.215499999998</c:v>
                      </c:pt>
                      <c:pt idx="8">
                        <c:v>18340.397000000001</c:v>
                      </c:pt>
                      <c:pt idx="9">
                        <c:v>21379.845999999998</c:v>
                      </c:pt>
                      <c:pt idx="10">
                        <c:v>11370.629499999997</c:v>
                      </c:pt>
                      <c:pt idx="11">
                        <c:v>356161.46799999999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8F4-4D4A-AA1E-265BC2710228}"/>
                  </c:ext>
                </c:extLst>
              </c15:ser>
            </c15:filteredPieSeries>
            <c15:filteredPieSeries>
              <c15:ser>
                <c:idx val="4"/>
                <c:order val="2"/>
                <c:tx>
                  <c:v>Alberta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2-68F4-4D4A-AA1E-265BC2710228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4-68F4-4D4A-AA1E-265BC2710228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6-68F4-4D4A-AA1E-265BC2710228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8-68F4-4D4A-AA1E-265BC2710228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A-68F4-4D4A-AA1E-265BC2710228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C-68F4-4D4A-AA1E-265BC2710228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0E-68F4-4D4A-AA1E-265BC2710228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0-68F4-4D4A-AA1E-265BC2710228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2-68F4-4D4A-AA1E-265BC2710228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4-68F4-4D4A-AA1E-265BC2710228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6-68F4-4D4A-AA1E-265BC2710228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8-68F4-4D4A-AA1E-265BC2710228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'Pivot table graph'!$A$7:$A$18</c15:sqref>
                        </c15:formulaRef>
                      </c:ext>
                    </c:extLst>
                    <c:strCache>
                      <c:ptCount val="12"/>
                      <c:pt idx="0">
                        <c:v>Feb</c:v>
                      </c:pt>
                      <c:pt idx="1">
                        <c:v>Mar</c:v>
                      </c:pt>
                      <c:pt idx="2">
                        <c:v>Apr</c:v>
                      </c:pt>
                      <c:pt idx="3">
                        <c:v>May</c:v>
                      </c:pt>
                      <c:pt idx="4">
                        <c:v>Jun</c:v>
                      </c:pt>
                      <c:pt idx="5">
                        <c:v>Jul</c:v>
                      </c:pt>
                      <c:pt idx="6">
                        <c:v>Aug</c:v>
                      </c:pt>
                      <c:pt idx="7">
                        <c:v>Sep</c:v>
                      </c:pt>
                      <c:pt idx="8">
                        <c:v>Oct</c:v>
                      </c:pt>
                      <c:pt idx="9">
                        <c:v>Nov</c:v>
                      </c:pt>
                      <c:pt idx="10">
                        <c:v>Dec</c:v>
                      </c:pt>
                      <c:pt idx="11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'Pivot table graph'!$B$7:$B$18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23476.549999999996</c:v>
                      </c:pt>
                      <c:pt idx="1">
                        <c:v>16476.814999999999</c:v>
                      </c:pt>
                      <c:pt idx="2">
                        <c:v>91495.165499999988</c:v>
                      </c:pt>
                      <c:pt idx="3">
                        <c:v>31024.585500000001</c:v>
                      </c:pt>
                      <c:pt idx="4">
                        <c:v>12986.924999999997</c:v>
                      </c:pt>
                      <c:pt idx="5">
                        <c:v>33848.699999999997</c:v>
                      </c:pt>
                      <c:pt idx="6">
                        <c:v>7805.2219999999998</c:v>
                      </c:pt>
                      <c:pt idx="7">
                        <c:v>45904.215499999998</c:v>
                      </c:pt>
                      <c:pt idx="8">
                        <c:v>18340.397000000001</c:v>
                      </c:pt>
                      <c:pt idx="9">
                        <c:v>21379.845999999998</c:v>
                      </c:pt>
                      <c:pt idx="10">
                        <c:v>11370.629499999997</c:v>
                      </c:pt>
                      <c:pt idx="11">
                        <c:v>356161.46799999999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9-68F4-4D4A-AA1E-265BC2710228}"/>
                  </c:ext>
                </c:extLst>
              </c15:ser>
            </c15:filteredPieSeries>
            <c15:filteredPieSeries>
              <c15:ser>
                <c:idx val="5"/>
                <c:order val="3"/>
                <c:tx>
                  <c:v>BritishColumbia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B-68F4-4D4A-AA1E-265BC2710228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D-68F4-4D4A-AA1E-265BC2710228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1F-68F4-4D4A-AA1E-265BC2710228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1-68F4-4D4A-AA1E-265BC2710228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3-68F4-4D4A-AA1E-265BC2710228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5-68F4-4D4A-AA1E-265BC2710228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7-68F4-4D4A-AA1E-265BC2710228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9-68F4-4D4A-AA1E-265BC2710228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B-68F4-4D4A-AA1E-265BC2710228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D-68F4-4D4A-AA1E-265BC2710228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2F-68F4-4D4A-AA1E-265BC2710228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1-68F4-4D4A-AA1E-265BC2710228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'Pivot table graph'!$A$7:$A$18</c15:sqref>
                        </c15:formulaRef>
                      </c:ext>
                    </c:extLst>
                    <c:strCache>
                      <c:ptCount val="12"/>
                      <c:pt idx="0">
                        <c:v>Feb</c:v>
                      </c:pt>
                      <c:pt idx="1">
                        <c:v>Mar</c:v>
                      </c:pt>
                      <c:pt idx="2">
                        <c:v>Apr</c:v>
                      </c:pt>
                      <c:pt idx="3">
                        <c:v>May</c:v>
                      </c:pt>
                      <c:pt idx="4">
                        <c:v>Jun</c:v>
                      </c:pt>
                      <c:pt idx="5">
                        <c:v>Jul</c:v>
                      </c:pt>
                      <c:pt idx="6">
                        <c:v>Aug</c:v>
                      </c:pt>
                      <c:pt idx="7">
                        <c:v>Sep</c:v>
                      </c:pt>
                      <c:pt idx="8">
                        <c:v>Oct</c:v>
                      </c:pt>
                      <c:pt idx="9">
                        <c:v>Nov</c:v>
                      </c:pt>
                      <c:pt idx="10">
                        <c:v>Dec</c:v>
                      </c:pt>
                      <c:pt idx="11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'Pivot table graph'!$C$7:$C$18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44456.88</c:v>
                      </c:pt>
                      <c:pt idx="1">
                        <c:v>10030.415999999999</c:v>
                      </c:pt>
                      <c:pt idx="2">
                        <c:v>47325.494500000001</c:v>
                      </c:pt>
                      <c:pt idx="3">
                        <c:v>40829.829999999994</c:v>
                      </c:pt>
                      <c:pt idx="4">
                        <c:v>74297.585500000001</c:v>
                      </c:pt>
                      <c:pt idx="5">
                        <c:v>37881.989999999991</c:v>
                      </c:pt>
                      <c:pt idx="6">
                        <c:v>20181.11</c:v>
                      </c:pt>
                      <c:pt idx="7">
                        <c:v>36802.118000000009</c:v>
                      </c:pt>
                      <c:pt idx="8">
                        <c:v>46036.825000000012</c:v>
                      </c:pt>
                      <c:pt idx="9">
                        <c:v>41791.173999999999</c:v>
                      </c:pt>
                      <c:pt idx="10">
                        <c:v>29752.972999999994</c:v>
                      </c:pt>
                      <c:pt idx="11">
                        <c:v>495628.95850000001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2-68F4-4D4A-AA1E-265BC2710228}"/>
                  </c:ext>
                </c:extLst>
              </c15:ser>
            </c15:filteredPieSeries>
            <c15:filteredPieSeries>
              <c15:ser>
                <c:idx val="0"/>
                <c:order val="4"/>
                <c:tx>
                  <c:v>Alberta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4-68F4-4D4A-AA1E-265BC2710228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6-68F4-4D4A-AA1E-265BC2710228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8-68F4-4D4A-AA1E-265BC2710228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A-68F4-4D4A-AA1E-265BC2710228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C-68F4-4D4A-AA1E-265BC2710228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3E-68F4-4D4A-AA1E-265BC2710228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0-68F4-4D4A-AA1E-265BC2710228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2-68F4-4D4A-AA1E-265BC2710228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4-68F4-4D4A-AA1E-265BC2710228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6-68F4-4D4A-AA1E-265BC2710228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8-68F4-4D4A-AA1E-265BC2710228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A-68F4-4D4A-AA1E-265BC2710228}"/>
                    </c:ext>
                  </c:extLst>
                </c:dPt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'Pivot table graph'!$A$7:$A$18</c15:sqref>
                        </c15:formulaRef>
                      </c:ext>
                    </c:extLst>
                    <c:strCache>
                      <c:ptCount val="12"/>
                      <c:pt idx="0">
                        <c:v>Feb</c:v>
                      </c:pt>
                      <c:pt idx="1">
                        <c:v>Mar</c:v>
                      </c:pt>
                      <c:pt idx="2">
                        <c:v>Apr</c:v>
                      </c:pt>
                      <c:pt idx="3">
                        <c:v>May</c:v>
                      </c:pt>
                      <c:pt idx="4">
                        <c:v>Jun</c:v>
                      </c:pt>
                      <c:pt idx="5">
                        <c:v>Jul</c:v>
                      </c:pt>
                      <c:pt idx="6">
                        <c:v>Aug</c:v>
                      </c:pt>
                      <c:pt idx="7">
                        <c:v>Sep</c:v>
                      </c:pt>
                      <c:pt idx="8">
                        <c:v>Oct</c:v>
                      </c:pt>
                      <c:pt idx="9">
                        <c:v>Nov</c:v>
                      </c:pt>
                      <c:pt idx="10">
                        <c:v>Dec</c:v>
                      </c:pt>
                      <c:pt idx="11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'Pivot table graph'!$B$7:$B$18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23476.549999999996</c:v>
                      </c:pt>
                      <c:pt idx="1">
                        <c:v>16476.814999999999</c:v>
                      </c:pt>
                      <c:pt idx="2">
                        <c:v>91495.165499999988</c:v>
                      </c:pt>
                      <c:pt idx="3">
                        <c:v>31024.585500000001</c:v>
                      </c:pt>
                      <c:pt idx="4">
                        <c:v>12986.924999999997</c:v>
                      </c:pt>
                      <c:pt idx="5">
                        <c:v>33848.699999999997</c:v>
                      </c:pt>
                      <c:pt idx="6">
                        <c:v>7805.2219999999998</c:v>
                      </c:pt>
                      <c:pt idx="7">
                        <c:v>45904.215499999998</c:v>
                      </c:pt>
                      <c:pt idx="8">
                        <c:v>18340.397000000001</c:v>
                      </c:pt>
                      <c:pt idx="9">
                        <c:v>21379.845999999998</c:v>
                      </c:pt>
                      <c:pt idx="10">
                        <c:v>11370.629499999997</c:v>
                      </c:pt>
                      <c:pt idx="11">
                        <c:v>356161.46799999999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4B-68F4-4D4A-AA1E-265BC2710228}"/>
                  </c:ext>
                </c:extLst>
              </c15:ser>
            </c15:filteredPieSeries>
            <c15:filteredPieSeries>
              <c15:ser>
                <c:idx val="1"/>
                <c:order val="5"/>
                <c:tx>
                  <c:v>BritishColumbia</c:v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D-68F4-4D4A-AA1E-265BC2710228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4F-68F4-4D4A-AA1E-265BC2710228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1-68F4-4D4A-AA1E-265BC2710228}"/>
                    </c:ext>
                  </c:extLst>
                </c:dPt>
                <c:dPt>
                  <c:idx val="3"/>
                  <c:bubble3D val="0"/>
                  <c:spPr>
                    <a:solidFill>
                      <a:schemeClr val="accent4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3-68F4-4D4A-AA1E-265BC2710228}"/>
                    </c:ext>
                  </c:extLst>
                </c:dPt>
                <c:dPt>
                  <c:idx val="4"/>
                  <c:bubble3D val="0"/>
                  <c:spPr>
                    <a:solidFill>
                      <a:schemeClr val="accent5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5-68F4-4D4A-AA1E-265BC2710228}"/>
                    </c:ext>
                  </c:extLst>
                </c:dPt>
                <c:dPt>
                  <c:idx val="5"/>
                  <c:bubble3D val="0"/>
                  <c:spPr>
                    <a:solidFill>
                      <a:schemeClr val="accent6"/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7-68F4-4D4A-AA1E-265BC2710228}"/>
                    </c:ext>
                  </c:extLst>
                </c:dPt>
                <c:dPt>
                  <c:idx val="6"/>
                  <c:bubble3D val="0"/>
                  <c:spPr>
                    <a:solidFill>
                      <a:schemeClr val="accent1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9-68F4-4D4A-AA1E-265BC2710228}"/>
                    </c:ext>
                  </c:extLst>
                </c:dPt>
                <c:dPt>
                  <c:idx val="7"/>
                  <c:bubble3D val="0"/>
                  <c:spPr>
                    <a:solidFill>
                      <a:schemeClr val="accent2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B-68F4-4D4A-AA1E-265BC2710228}"/>
                    </c:ext>
                  </c:extLst>
                </c:dPt>
                <c:dPt>
                  <c:idx val="8"/>
                  <c:bubble3D val="0"/>
                  <c:spPr>
                    <a:solidFill>
                      <a:schemeClr val="accent3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D-68F4-4D4A-AA1E-265BC2710228}"/>
                    </c:ext>
                  </c:extLst>
                </c:dPt>
                <c:dPt>
                  <c:idx val="9"/>
                  <c:bubble3D val="0"/>
                  <c:spPr>
                    <a:solidFill>
                      <a:schemeClr val="accent4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5F-68F4-4D4A-AA1E-265BC2710228}"/>
                    </c:ext>
                  </c:extLst>
                </c:dPt>
                <c:dPt>
                  <c:idx val="10"/>
                  <c:bubble3D val="0"/>
                  <c:spPr>
                    <a:solidFill>
                      <a:schemeClr val="accent5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61-68F4-4D4A-AA1E-265BC2710228}"/>
                    </c:ext>
                  </c:extLst>
                </c:dPt>
                <c:dPt>
                  <c:idx val="11"/>
                  <c:bubble3D val="0"/>
                  <c:spPr>
                    <a:solidFill>
                      <a:schemeClr val="accent6">
                        <a:lumMod val="60000"/>
                      </a:schemeClr>
                    </a:solidFill>
                    <a:ln w="19050">
                      <a:solidFill>
                        <a:schemeClr val="lt1"/>
                      </a:solidFill>
                    </a:ln>
                    <a:effectLst/>
                  </c:spPr>
                  <c:extLst>
                    <c:ext xmlns:c16="http://schemas.microsoft.com/office/drawing/2014/chart" uri="{C3380CC4-5D6E-409C-BE32-E72D297353CC}">
                      <c16:uniqueId val="{00000063-68F4-4D4A-AA1E-265BC2710228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 graph'!$A$7:$A$18</c15:sqref>
                        </c15:formulaRef>
                      </c:ext>
                    </c:extLst>
                    <c:strCache>
                      <c:ptCount val="12"/>
                      <c:pt idx="0">
                        <c:v>Feb</c:v>
                      </c:pt>
                      <c:pt idx="1">
                        <c:v>Mar</c:v>
                      </c:pt>
                      <c:pt idx="2">
                        <c:v>Apr</c:v>
                      </c:pt>
                      <c:pt idx="3">
                        <c:v>May</c:v>
                      </c:pt>
                      <c:pt idx="4">
                        <c:v>Jun</c:v>
                      </c:pt>
                      <c:pt idx="5">
                        <c:v>Jul</c:v>
                      </c:pt>
                      <c:pt idx="6">
                        <c:v>Aug</c:v>
                      </c:pt>
                      <c:pt idx="7">
                        <c:v>Sep</c:v>
                      </c:pt>
                      <c:pt idx="8">
                        <c:v>Oct</c:v>
                      </c:pt>
                      <c:pt idx="9">
                        <c:v>Nov</c:v>
                      </c:pt>
                      <c:pt idx="10">
                        <c:v>Dec</c:v>
                      </c:pt>
                      <c:pt idx="11">
                        <c:v>Grand Total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'Pivot table graph'!$C$7:$C$18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44456.88</c:v>
                      </c:pt>
                      <c:pt idx="1">
                        <c:v>10030.415999999999</c:v>
                      </c:pt>
                      <c:pt idx="2">
                        <c:v>47325.494500000001</c:v>
                      </c:pt>
                      <c:pt idx="3">
                        <c:v>40829.829999999994</c:v>
                      </c:pt>
                      <c:pt idx="4">
                        <c:v>74297.585500000001</c:v>
                      </c:pt>
                      <c:pt idx="5">
                        <c:v>37881.989999999991</c:v>
                      </c:pt>
                      <c:pt idx="6">
                        <c:v>20181.11</c:v>
                      </c:pt>
                      <c:pt idx="7">
                        <c:v>36802.118000000009</c:v>
                      </c:pt>
                      <c:pt idx="8">
                        <c:v>46036.825000000012</c:v>
                      </c:pt>
                      <c:pt idx="9">
                        <c:v>41791.173999999999</c:v>
                      </c:pt>
                      <c:pt idx="10">
                        <c:v>29752.972999999994</c:v>
                      </c:pt>
                      <c:pt idx="11">
                        <c:v>495628.95850000001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64-68F4-4D4A-AA1E-265BC2710228}"/>
                  </c:ext>
                </c:extLst>
              </c15:ser>
            </c15:filteredPieSeries>
          </c:ext>
        </c:extLst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pieChart>
        <c:varyColors val="1"/>
        <c:ser>
          <c:idx val="0"/>
          <c:order val="0"/>
          <c:tx>
            <c:v>Ontario</c:v>
          </c:tx>
          <c:cat>
            <c:strRef>
              <c:f>'Pivot table graph'!$A$7:$A$18</c:f>
              <c:strCache>
                <c:ptCount val="12"/>
                <c:pt idx="0">
                  <c:v>Feb</c:v>
                </c:pt>
                <c:pt idx="1">
                  <c:v>Mar</c:v>
                </c:pt>
                <c:pt idx="2">
                  <c:v>Apr</c:v>
                </c:pt>
                <c:pt idx="3">
                  <c:v>May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  <c:pt idx="11">
                  <c:v>Grand Total</c:v>
                </c:pt>
              </c:strCache>
            </c:strRef>
          </c:cat>
          <c:val>
            <c:numRef>
              <c:f>'Pivot table graph'!$J$7:$J$18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66-023A-452C-9596-A800D63B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extLst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[Store-Sales.xlsx]Pivot table graph!PivotTable3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graph'!$B$3:$B$4</c:f>
              <c:strCache>
                <c:ptCount val="1"/>
                <c:pt idx="0">
                  <c:v>Alberta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graph'!$A$5:$A$18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'Pivot table graph'!$B$5:$B$18</c:f>
              <c:numCache>
                <c:formatCode>General</c:formatCode>
                <c:ptCount val="12"/>
                <c:pt idx="0">
                  <c:v>42052.417000000001</c:v>
                </c:pt>
                <c:pt idx="1">
                  <c:v>23476.549999999996</c:v>
                </c:pt>
                <c:pt idx="2">
                  <c:v>16476.814999999999</c:v>
                </c:pt>
                <c:pt idx="3">
                  <c:v>91495.165499999988</c:v>
                </c:pt>
                <c:pt idx="4">
                  <c:v>31024.585500000001</c:v>
                </c:pt>
                <c:pt idx="5">
                  <c:v>12986.924999999997</c:v>
                </c:pt>
                <c:pt idx="6">
                  <c:v>33848.699999999997</c:v>
                </c:pt>
                <c:pt idx="7">
                  <c:v>7805.2219999999998</c:v>
                </c:pt>
                <c:pt idx="8">
                  <c:v>45904.215499999998</c:v>
                </c:pt>
                <c:pt idx="9">
                  <c:v>18340.397000000001</c:v>
                </c:pt>
                <c:pt idx="10">
                  <c:v>21379.845999999998</c:v>
                </c:pt>
                <c:pt idx="11">
                  <c:v>11370.629499999997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87-4E9D-B178-28A76E9DDB1C}"/>
            </c:ext>
          </c:extLst>
        </c:ser>
        <c:ser>
          <c:idx val="1"/>
          <c:order val="1"/>
          <c:tx>
            <c:strRef>
              <c:f>'Pivot table graph'!$C$3:$C$4</c:f>
              <c:strCache>
                <c:ptCount val="1"/>
                <c:pt idx="0">
                  <c:v>British Columbia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graph'!$A$5:$A$18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'Pivot table graph'!$C$5:$C$18</c:f>
              <c:numCache>
                <c:formatCode>General</c:formatCode>
                <c:ptCount val="12"/>
                <c:pt idx="0">
                  <c:v>66242.5625</c:v>
                </c:pt>
                <c:pt idx="1">
                  <c:v>44456.88</c:v>
                </c:pt>
                <c:pt idx="2">
                  <c:v>10030.415999999999</c:v>
                </c:pt>
                <c:pt idx="3">
                  <c:v>47325.494500000001</c:v>
                </c:pt>
                <c:pt idx="4">
                  <c:v>40829.829999999994</c:v>
                </c:pt>
                <c:pt idx="5">
                  <c:v>74297.585500000001</c:v>
                </c:pt>
                <c:pt idx="6">
                  <c:v>37881.989999999991</c:v>
                </c:pt>
                <c:pt idx="7">
                  <c:v>20181.11</c:v>
                </c:pt>
                <c:pt idx="8">
                  <c:v>36802.118000000009</c:v>
                </c:pt>
                <c:pt idx="9">
                  <c:v>46036.825000000012</c:v>
                </c:pt>
                <c:pt idx="10">
                  <c:v>41791.173999999999</c:v>
                </c:pt>
                <c:pt idx="11">
                  <c:v>29752.972999999994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87-4E9D-B178-28A76E9DDB1C}"/>
            </c:ext>
          </c:extLst>
        </c:ser>
        <c:ser>
          <c:idx val="2"/>
          <c:order val="2"/>
          <c:tx>
            <c:strRef>
              <c:f>'Pivot table graph'!$D$3:$D$4</c:f>
              <c:strCache>
                <c:ptCount val="1"/>
                <c:pt idx="0">
                  <c:v>New Brunswick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graph'!$A$5:$A$18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'Pivot table graph'!$D$5:$D$18</c:f>
              <c:numCache>
                <c:formatCode>General</c:formatCode>
                <c:ptCount val="12"/>
                <c:pt idx="0">
                  <c:v>4147.8999999999996</c:v>
                </c:pt>
                <c:pt idx="1">
                  <c:v>14338.800000000001</c:v>
                </c:pt>
                <c:pt idx="2">
                  <c:v>1804.24</c:v>
                </c:pt>
                <c:pt idx="3">
                  <c:v>3644.6480000000001</c:v>
                </c:pt>
                <c:pt idx="4">
                  <c:v>18436.93</c:v>
                </c:pt>
                <c:pt idx="5">
                  <c:v>1204.55</c:v>
                </c:pt>
                <c:pt idx="6">
                  <c:v>426.64</c:v>
                </c:pt>
                <c:pt idx="7">
                  <c:v>21022.915499999999</c:v>
                </c:pt>
                <c:pt idx="8">
                  <c:v>22324.303499999998</c:v>
                </c:pt>
                <c:pt idx="9">
                  <c:v>28830.34</c:v>
                </c:pt>
                <c:pt idx="10">
                  <c:v>16588.212500000001</c:v>
                </c:pt>
                <c:pt idx="11">
                  <c:v>22599.255499999999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87-4E9D-B178-28A76E9DDB1C}"/>
            </c:ext>
          </c:extLst>
        </c:ser>
        <c:ser>
          <c:idx val="3"/>
          <c:order val="3"/>
          <c:tx>
            <c:strRef>
              <c:f>'Pivot table graph'!$E$3:$E$4</c:f>
              <c:strCache>
                <c:ptCount val="1"/>
                <c:pt idx="0">
                  <c:v>Ontario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graph'!$A$5:$A$18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2010</c:v>
                  </c:pt>
                </c:lvl>
              </c:multiLvlStrCache>
            </c:multiLvlStrRef>
          </c:cat>
          <c:val>
            <c:numRef>
              <c:f>'Pivot table graph'!$E$5:$E$18</c:f>
              <c:numCache>
                <c:formatCode>General</c:formatCode>
                <c:ptCount val="12"/>
                <c:pt idx="0">
                  <c:v>54589.085500000016</c:v>
                </c:pt>
                <c:pt idx="1">
                  <c:v>40295.669000000016</c:v>
                </c:pt>
                <c:pt idx="2">
                  <c:v>50781.298999999977</c:v>
                </c:pt>
                <c:pt idx="3">
                  <c:v>41547.11</c:v>
                </c:pt>
                <c:pt idx="4">
                  <c:v>31787.982500000002</c:v>
                </c:pt>
                <c:pt idx="5">
                  <c:v>77882.692999999999</c:v>
                </c:pt>
                <c:pt idx="6">
                  <c:v>65924.358999999997</c:v>
                </c:pt>
                <c:pt idx="7">
                  <c:v>33903.009499999993</c:v>
                </c:pt>
                <c:pt idx="8">
                  <c:v>140874.93200000003</c:v>
                </c:pt>
                <c:pt idx="9">
                  <c:v>88353.87049999999</c:v>
                </c:pt>
                <c:pt idx="10">
                  <c:v>52672.211499999998</c:v>
                </c:pt>
                <c:pt idx="11">
                  <c:v>94006.258000000002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987-4E9D-B178-28A76E9DD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8244720"/>
        <c:axId val="1878255536"/>
      </c:lineChart>
      <c:catAx>
        <c:axId val="187824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55536"/>
        <c:crosses val="autoZero"/>
        <c:auto val="1"/>
        <c:lblAlgn val="ctr"/>
        <c:lblOffset val="100"/>
        <c:noMultiLvlLbl val="0"/>
      </c:catAx>
      <c:valAx>
        <c:axId val="187825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24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59</xdr:row>
      <xdr:rowOff>123825</xdr:rowOff>
    </xdr:from>
    <xdr:to>
      <xdr:col>8</xdr:col>
      <xdr:colOff>590550</xdr:colOff>
      <xdr:row>74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53</xdr:row>
      <xdr:rowOff>9524</xdr:rowOff>
    </xdr:from>
    <xdr:to>
      <xdr:col>8</xdr:col>
      <xdr:colOff>47624</xdr:colOff>
      <xdr:row>74</xdr:row>
      <xdr:rowOff>38099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581025</xdr:colOff>
      <xdr:row>42</xdr:row>
      <xdr:rowOff>47625</xdr:rowOff>
    </xdr:from>
    <xdr:to>
      <xdr:col>12</xdr:col>
      <xdr:colOff>561975</xdr:colOff>
      <xdr:row>56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133349</xdr:colOff>
      <xdr:row>21</xdr:row>
      <xdr:rowOff>76200</xdr:rowOff>
    </xdr:from>
    <xdr:to>
      <xdr:col>4</xdr:col>
      <xdr:colOff>361950</xdr:colOff>
      <xdr:row>40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447675</xdr:colOff>
      <xdr:row>21</xdr:row>
      <xdr:rowOff>85725</xdr:rowOff>
    </xdr:from>
    <xdr:to>
      <xdr:col>8</xdr:col>
      <xdr:colOff>390526</xdr:colOff>
      <xdr:row>40</xdr:row>
      <xdr:rowOff>104775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466725</xdr:colOff>
      <xdr:row>21</xdr:row>
      <xdr:rowOff>85725</xdr:rowOff>
    </xdr:from>
    <xdr:to>
      <xdr:col>12</xdr:col>
      <xdr:colOff>581026</xdr:colOff>
      <xdr:row>40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919162</xdr:colOff>
      <xdr:row>4</xdr:row>
      <xdr:rowOff>123825</xdr:rowOff>
    </xdr:from>
    <xdr:to>
      <xdr:col>7</xdr:col>
      <xdr:colOff>252412</xdr:colOff>
      <xdr:row>19</xdr:row>
      <xdr:rowOff>9525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Store-Sale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647.062968171296" createdVersion="6" refreshedVersion="6" minRefreshableVersion="3" recordCount="8399">
  <cacheSource type="worksheet">
    <worksheetSource ref="A1:AE8400" sheet="Store Sales" r:id="rId2"/>
  </cacheSource>
  <cacheFields count="32">
    <cacheField name="Serial No.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20T00:00:00"/>
        <d v="2009-07-21T00:00:00"/>
        <d v="2009-07-22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5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5T00:00:00"/>
        <d v="2010-04-16T00:00:00"/>
        <d v="2010-04-17T00:00:00"/>
        <d v="2010-04-18T00:00:00"/>
        <d v="2010-04-19T00:00:00"/>
        <d v="2010-04-20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3T00:00:00"/>
        <d v="2010-07-04T00:00:00"/>
        <d v="2010-07-05T00:00:00"/>
        <d v="2010-07-07T00:00:00"/>
        <d v="2010-07-09T00:00:00"/>
        <d v="2010-07-10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8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3T00:00:00"/>
        <d v="2012-02-24T00:00:00"/>
        <d v="2012-02-25T00:00:00"/>
        <d v="2012-02-26T00:00:00"/>
        <d v="2012-02-27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6T00:00:00"/>
        <d v="2012-08-27T00:00:00"/>
        <d v="2012-08-28T00:00:00"/>
        <d v="2012-08-29T00:00:00"/>
        <d v="2012-08-30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</sharedItems>
      <fieldGroup par="31" base="2">
        <rangePr groupBy="months" startDate="2009-01-01T00:00:00" endDate="2012-12-31T00:00:00"/>
        <groupItems count="14">
          <s v="&lt;1/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Order Priority" numFmtId="0">
      <sharedItems/>
    </cacheField>
    <cacheField name="Priority Star Rating" numFmtId="0">
      <sharedItems/>
    </cacheField>
    <cacheField name="Nested If" numFmtId="0">
      <sharedItems/>
    </cacheField>
    <cacheField name="vlookup" numFmtId="0">
      <sharedItems/>
    </cacheField>
    <cacheField name="for vlookup" numFmtId="0">
      <sharedItems containsBlank="1"/>
    </cacheField>
    <cacheField name="for vlookup2" numFmtId="0">
      <sharedItems containsBlank="1"/>
    </cacheField>
    <cacheField name="hlookup" numFmtId="0">
      <sharedItems/>
    </cacheField>
    <cacheField name="hlookup table" numFmtId="0">
      <sharedItems containsBlank="1"/>
    </cacheField>
    <cacheField name="hllokuptable" numFmtId="0">
      <sharedItems containsBlank="1"/>
    </cacheField>
    <cacheField name="hlookuptable" numFmtId="0">
      <sharedItems containsBlank="1"/>
    </cacheField>
    <cacheField name="hlookuptable2" numFmtId="0">
      <sharedItems containsBlank="1"/>
    </cacheField>
    <cacheField name="hlookuptable3" numFmtId="0">
      <sharedItems containsBlank="1"/>
    </cacheField>
    <cacheField name="Order Quantity" numFmtId="0">
      <sharedItems containsSemiMixedTypes="0" containsString="0" containsNumber="1" containsInteger="1" minValue="1" maxValue="50"/>
    </cacheField>
    <cacheField name="Discount vlookup" numFmtId="0">
      <sharedItems containsSemiMixedTypes="0" containsString="0" containsNumber="1" minValue="0.01" maxValue="0.06"/>
    </cacheField>
    <cacheField name="vlookuptable" numFmtId="0">
      <sharedItems containsString="0" containsBlank="1" containsNumber="1" containsInteger="1" minValue="1" maxValue="50"/>
    </cacheField>
    <cacheField name="vlookuptable2" numFmtId="0">
      <sharedItems containsString="0" containsBlank="1" containsNumber="1" minValue="0.01" maxValue="0.06"/>
    </cacheField>
    <cacheField name="Sales" numFmtId="2">
      <sharedItems containsSemiMixedTypes="0" containsString="0" containsNumber="1" minValue="2.2400000000000002" maxValue="89061.05"/>
    </cacheField>
    <cacheField name="Sales (in excess of $1000)" numFmtId="0">
      <sharedItems containsSemiMixedTypes="0" containsString="0" containsNumber="1" containsInteger="1" minValue="0" maxValue="1"/>
    </cacheField>
    <cacheField name="Unit Price" numFmtId="2">
      <sharedItems containsSemiMixedTypes="0" containsString="0" containsNumber="1" minValue="1.1038709677419354" maxValue="7122.1699999999992"/>
    </cacheField>
    <cacheField name="Ship Mode" numFmtId="0">
      <sharedItems/>
    </cacheField>
    <cacheField name="Shipping Cost" numFmtId="0">
      <sharedItems containsSemiMixedTypes="0" containsString="0" containsNumber="1" minValue="0.49" maxValue="164.73"/>
    </cacheField>
    <cacheField name="Total Cost" numFmtId="2">
      <sharedItems containsSemiMixedTypes="0" containsString="0" containsNumber="1" minValue="2.9400000000000004" maxValue="89085.540000000008"/>
    </cacheField>
    <cacheField name="Province" numFmtId="0">
      <sharedItems count="13">
        <s v="Quebec"/>
        <s v="Ontario"/>
        <s v="British Columbia"/>
        <s v="Nova Scotia"/>
        <s v="Saskachewan"/>
        <s v="Alberta"/>
        <s v="New Brunswick"/>
        <s v="Northwest Territories"/>
        <s v="Manitoba"/>
        <s v="Newfoundland"/>
        <s v="Yukon"/>
        <s v="Nunavut"/>
        <s v="Prince Edward Island"/>
      </sharedItems>
    </cacheField>
    <cacheField name="Customer Segment" numFmtId="0">
      <sharedItems/>
    </cacheField>
    <cacheField name="Product Category" numFmtId="0">
      <sharedItems count="3">
        <s v="Office Supplies"/>
        <s v="Furniture"/>
        <s v="Technology"/>
      </sharedItems>
    </cacheField>
    <cacheField name="Product Sub-Category" numFmtId="0">
      <sharedItems/>
    </cacheField>
    <cacheField name="Product Container" numFmtId="0">
      <sharedItems/>
    </cacheField>
    <cacheField name="Ship Date" numFmtId="14">
      <sharedItems containsSemiMixedTypes="0" containsNonDate="0" containsDate="1" containsString="0" minDate="2009-01-02T00:00:00" maxDate="2012-12-31T00:00:00"/>
    </cacheField>
    <cacheField name="Years" numFmtId="0" databaseField="0">
      <fieldGroup base="2">
        <rangePr groupBy="years" startDate="2009-01-01T00:00:00" endDate="2012-12-31T00:00:00"/>
        <groupItems count="6">
          <s v="&lt;1/1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1"/>
    <n v="13729"/>
    <x v="0"/>
    <s v="Not Specified"/>
    <s v="*"/>
    <s v="*"/>
    <s v="*"/>
    <m/>
    <m/>
    <s v="*"/>
    <m/>
    <m/>
    <m/>
    <m/>
    <m/>
    <n v="9"/>
    <n v="0.01"/>
    <m/>
    <m/>
    <n v="872.48"/>
    <n v="0"/>
    <n v="96.942222222222227"/>
    <s v="Express Air"/>
    <n v="35"/>
    <n v="907.48"/>
    <x v="0"/>
    <s v="Home Office"/>
    <x v="0"/>
    <s v="Storage &amp; Organization"/>
    <s v="Large Box"/>
    <d v="2009-01-03T00:00:00"/>
  </r>
  <r>
    <n v="2"/>
    <n v="28774"/>
    <x v="0"/>
    <s v="High"/>
    <s v="*"/>
    <s v="**"/>
    <s v="**"/>
    <m/>
    <m/>
    <s v="**"/>
    <m/>
    <m/>
    <m/>
    <m/>
    <m/>
    <n v="32"/>
    <n v="0.04"/>
    <m/>
    <m/>
    <n v="180.36"/>
    <n v="0"/>
    <n v="5.6362500000000004"/>
    <s v="Regular Air"/>
    <n v="4.6900000000000004"/>
    <n v="185.05"/>
    <x v="1"/>
    <s v="Small Business"/>
    <x v="0"/>
    <s v="Storage &amp; Organization"/>
    <s v="Small Box"/>
    <d v="2009-01-02T00:00:00"/>
  </r>
  <r>
    <n v="3"/>
    <n v="37537"/>
    <x v="1"/>
    <s v="Low"/>
    <s v="*"/>
    <s v="*"/>
    <s v="*"/>
    <m/>
    <m/>
    <s v="*"/>
    <m/>
    <m/>
    <m/>
    <m/>
    <m/>
    <n v="32"/>
    <n v="0.04"/>
    <m/>
    <m/>
    <n v="4902.38"/>
    <n v="1"/>
    <n v="153.199375"/>
    <s v="Regular Air"/>
    <n v="7.07"/>
    <n v="4909.45"/>
    <x v="2"/>
    <s v="Corporate"/>
    <x v="0"/>
    <s v="Storage &amp; Organization"/>
    <s v="Small Box"/>
    <d v="2009-01-09T00:00:00"/>
  </r>
  <r>
    <n v="4"/>
    <n v="37537"/>
    <x v="1"/>
    <s v="Low"/>
    <s v="*"/>
    <s v="*"/>
    <s v="*"/>
    <m/>
    <m/>
    <s v="*"/>
    <s v="Low"/>
    <s v="Medium"/>
    <s v="High"/>
    <s v="Critical"/>
    <s v="Not Specified"/>
    <n v="43"/>
    <n v="0.05"/>
    <n v="1"/>
    <n v="0.01"/>
    <n v="4083.19"/>
    <n v="1"/>
    <n v="94.957906976744184"/>
    <s v="Delivery Truck"/>
    <n v="45"/>
    <n v="4128.1900000000005"/>
    <x v="2"/>
    <s v="Corporate"/>
    <x v="1"/>
    <s v="Chairs &amp; Chairmats"/>
    <s v="Jumbo Drum"/>
    <d v="2009-01-04T00:00:00"/>
  </r>
  <r>
    <n v="5"/>
    <n v="37537"/>
    <x v="1"/>
    <s v="Low"/>
    <s v="*"/>
    <s v="*"/>
    <s v="*"/>
    <s v="Critical"/>
    <s v="***"/>
    <s v="*"/>
    <s v="*"/>
    <s v="*"/>
    <s v="**"/>
    <s v="***"/>
    <s v="*"/>
    <n v="4"/>
    <n v="0.01"/>
    <n v="10"/>
    <n v="0.02"/>
    <n v="1239.06"/>
    <n v="1"/>
    <n v="309.76499999999999"/>
    <s v="Delivery Truck"/>
    <n v="48.8"/>
    <n v="1287.8599999999999"/>
    <x v="2"/>
    <s v="Corporate"/>
    <x v="1"/>
    <s v="Chairs &amp; Chairmats"/>
    <s v="Jumbo Drum"/>
    <d v="2009-01-02T00:00:00"/>
  </r>
  <r>
    <n v="6"/>
    <n v="44069"/>
    <x v="1"/>
    <s v="Critical"/>
    <s v="***"/>
    <s v="***"/>
    <s v="***"/>
    <s v="High"/>
    <s v="**"/>
    <s v="***"/>
    <m/>
    <m/>
    <m/>
    <m/>
    <m/>
    <n v="43"/>
    <n v="0.05"/>
    <n v="20"/>
    <n v="3.5000000000000003E-2"/>
    <n v="614.79999999999995"/>
    <n v="0"/>
    <n v="14.29767441860465"/>
    <s v="Regular Air"/>
    <n v="1.97"/>
    <n v="616.77"/>
    <x v="2"/>
    <s v="Consumer"/>
    <x v="0"/>
    <s v="Paper"/>
    <s v="Wrap Bag"/>
    <d v="2009-01-02T00:00:00"/>
  </r>
  <r>
    <n v="7"/>
    <n v="44069"/>
    <x v="1"/>
    <s v="Critical"/>
    <s v="***"/>
    <s v="***"/>
    <s v="***"/>
    <s v="Low"/>
    <s v="*"/>
    <s v="***"/>
    <m/>
    <m/>
    <m/>
    <m/>
    <m/>
    <n v="16"/>
    <n v="0.02"/>
    <n v="30"/>
    <n v="0.04"/>
    <n v="137.63"/>
    <n v="0"/>
    <n v="8.6018749999999997"/>
    <s v="Express Air"/>
    <n v="2.15"/>
    <n v="139.78"/>
    <x v="2"/>
    <s v="Consumer"/>
    <x v="0"/>
    <s v="Paper"/>
    <s v="Wrap Bag"/>
    <d v="2009-01-04T00:00:00"/>
  </r>
  <r>
    <n v="8"/>
    <n v="9285"/>
    <x v="1"/>
    <s v="Critical"/>
    <s v="***"/>
    <s v="***"/>
    <s v="***"/>
    <s v="Medium"/>
    <s v="*"/>
    <s v="***"/>
    <m/>
    <m/>
    <m/>
    <m/>
    <m/>
    <n v="3"/>
    <n v="0.01"/>
    <n v="40"/>
    <n v="0.05"/>
    <n v="124.81"/>
    <n v="0"/>
    <n v="41.603333333333332"/>
    <s v="Regular Air"/>
    <n v="2.99"/>
    <n v="127.8"/>
    <x v="3"/>
    <s v="Consumer"/>
    <x v="0"/>
    <s v="Binders and Binder Accessories"/>
    <s v="Small Box"/>
    <d v="2009-01-04T00:00:00"/>
  </r>
  <r>
    <n v="9"/>
    <n v="9637"/>
    <x v="2"/>
    <s v="Low"/>
    <s v="*"/>
    <s v="*"/>
    <s v="*"/>
    <s v="Not Specified"/>
    <s v="*"/>
    <s v="*"/>
    <m/>
    <m/>
    <m/>
    <m/>
    <m/>
    <n v="49"/>
    <n v="0.05"/>
    <n v="50"/>
    <n v="0.06"/>
    <n v="28359.4"/>
    <n v="1"/>
    <n v="578.76326530612243"/>
    <s v="Regular Air"/>
    <n v="24.49"/>
    <n v="28383.890000000003"/>
    <x v="4"/>
    <s v="Corporate"/>
    <x v="2"/>
    <s v="Office Machines"/>
    <s v="Large Box"/>
    <d v="2009-01-10T00:00:00"/>
  </r>
  <r>
    <n v="10"/>
    <n v="11972"/>
    <x v="2"/>
    <s v="Not Specified"/>
    <s v="*"/>
    <s v="*"/>
    <s v="*"/>
    <m/>
    <m/>
    <s v="*"/>
    <m/>
    <m/>
    <m/>
    <m/>
    <m/>
    <n v="4"/>
    <n v="0.01"/>
    <m/>
    <m/>
    <n v="896.49"/>
    <n v="0"/>
    <n v="224.1225"/>
    <s v="Delivery Truck"/>
    <n v="14.7"/>
    <n v="911.19"/>
    <x v="5"/>
    <s v="Corporate"/>
    <x v="2"/>
    <s v="Office Machines"/>
    <s v="Jumbo Drum"/>
    <d v="2009-01-05T00:00:00"/>
  </r>
  <r>
    <n v="11"/>
    <n v="30016"/>
    <x v="2"/>
    <s v="Critical"/>
    <s v="***"/>
    <s v="***"/>
    <s v="***"/>
    <m/>
    <m/>
    <s v="***"/>
    <m/>
    <m/>
    <m/>
    <m/>
    <m/>
    <n v="8"/>
    <n v="0.01"/>
    <m/>
    <m/>
    <n v="754.65549999999996"/>
    <n v="0"/>
    <n v="94.331937499999995"/>
    <s v="Regular Air"/>
    <n v="2.5"/>
    <n v="757.15549999999996"/>
    <x v="1"/>
    <s v="Corporate"/>
    <x v="2"/>
    <s v="Telephones and Communication"/>
    <s v="Small Box"/>
    <d v="2009-01-06T00:00:00"/>
  </r>
  <r>
    <n v="12"/>
    <n v="40354"/>
    <x v="2"/>
    <s v="High"/>
    <s v="*"/>
    <s v="**"/>
    <s v="**"/>
    <m/>
    <m/>
    <s v="**"/>
    <m/>
    <m/>
    <m/>
    <m/>
    <m/>
    <n v="4"/>
    <n v="0.01"/>
    <m/>
    <m/>
    <n v="698"/>
    <n v="0"/>
    <n v="174.5"/>
    <s v="Delivery Truck"/>
    <n v="52.2"/>
    <n v="750.2"/>
    <x v="6"/>
    <s v="Home Office"/>
    <x v="1"/>
    <s v="Tables"/>
    <s v="Jumbo Box"/>
    <d v="2009-01-04T00:00:00"/>
  </r>
  <r>
    <n v="13"/>
    <n v="9637"/>
    <x v="2"/>
    <s v="Low"/>
    <s v="*"/>
    <s v="*"/>
    <s v="*"/>
    <m/>
    <m/>
    <s v="*"/>
    <m/>
    <m/>
    <m/>
    <m/>
    <m/>
    <n v="12"/>
    <n v="0.02"/>
    <m/>
    <m/>
    <n v="522.49"/>
    <n v="0"/>
    <n v="43.540833333333332"/>
    <s v="Regular Air"/>
    <n v="16.71"/>
    <n v="539.20000000000005"/>
    <x v="4"/>
    <s v="Corporate"/>
    <x v="2"/>
    <s v="Computer Peripherals"/>
    <s v="Small Box"/>
    <d v="2009-01-05T00:00:00"/>
  </r>
  <r>
    <n v="14"/>
    <n v="9762"/>
    <x v="2"/>
    <s v="High"/>
    <s v="*"/>
    <s v="**"/>
    <s v="**"/>
    <m/>
    <m/>
    <s v="**"/>
    <m/>
    <m/>
    <m/>
    <m/>
    <m/>
    <n v="12"/>
    <n v="0.02"/>
    <m/>
    <m/>
    <n v="262.76"/>
    <n v="0"/>
    <n v="21.896666666666665"/>
    <s v="Regular Air"/>
    <n v="21.2"/>
    <n v="283.95999999999998"/>
    <x v="5"/>
    <s v="Home Office"/>
    <x v="1"/>
    <s v="Office Furnishings"/>
    <s v="Medium Box"/>
    <d v="2009-01-04T00:00:00"/>
  </r>
  <r>
    <n v="15"/>
    <n v="40354"/>
    <x v="2"/>
    <s v="High"/>
    <s v="*"/>
    <s v="**"/>
    <s v="**"/>
    <m/>
    <m/>
    <s v="**"/>
    <m/>
    <m/>
    <m/>
    <m/>
    <m/>
    <n v="29"/>
    <n v="3.5000000000000003E-2"/>
    <m/>
    <m/>
    <n v="172.51"/>
    <n v="0"/>
    <n v="5.9486206896551721"/>
    <s v="Regular Air"/>
    <n v="2.99"/>
    <n v="175.5"/>
    <x v="6"/>
    <s v="Home Office"/>
    <x v="0"/>
    <s v="Binders and Binder Accessories"/>
    <s v="Small Box"/>
    <d v="2009-01-04T00:00:00"/>
  </r>
  <r>
    <n v="16"/>
    <n v="9637"/>
    <x v="2"/>
    <s v="Low"/>
    <s v="*"/>
    <s v="*"/>
    <s v="*"/>
    <m/>
    <m/>
    <s v="*"/>
    <m/>
    <m/>
    <m/>
    <m/>
    <m/>
    <n v="12"/>
    <n v="0.02"/>
    <m/>
    <m/>
    <n v="123.76"/>
    <n v="0"/>
    <n v="10.313333333333334"/>
    <s v="Regular Air"/>
    <n v="2.27"/>
    <n v="126.03"/>
    <x v="4"/>
    <s v="Corporate"/>
    <x v="0"/>
    <s v="Paper"/>
    <s v="Wrap Bag"/>
    <d v="2009-01-07T00:00:00"/>
  </r>
  <r>
    <n v="17"/>
    <n v="7909"/>
    <x v="2"/>
    <s v="High"/>
    <s v="*"/>
    <s v="**"/>
    <s v="**"/>
    <m/>
    <m/>
    <s v="**"/>
    <m/>
    <m/>
    <m/>
    <m/>
    <m/>
    <n v="29"/>
    <n v="3.5000000000000003E-2"/>
    <m/>
    <m/>
    <n v="122.23"/>
    <n v="0"/>
    <n v="4.2148275862068969"/>
    <s v="Regular Air"/>
    <n v="1.2"/>
    <n v="123.43"/>
    <x v="5"/>
    <s v="Home Office"/>
    <x v="0"/>
    <s v="Pens &amp; Art Supplies"/>
    <s v="Wrap Bag"/>
    <d v="2009-01-04T00:00:00"/>
  </r>
  <r>
    <n v="18"/>
    <n v="30016"/>
    <x v="2"/>
    <s v="Critical"/>
    <s v="***"/>
    <s v="***"/>
    <s v="***"/>
    <m/>
    <m/>
    <s v="***"/>
    <m/>
    <m/>
    <m/>
    <m/>
    <m/>
    <n v="15"/>
    <n v="0.02"/>
    <m/>
    <m/>
    <n v="85.56"/>
    <n v="0"/>
    <n v="5.7039999999999997"/>
    <s v="Regular Air"/>
    <n v="5.66"/>
    <n v="91.22"/>
    <x v="1"/>
    <s v="Corporate"/>
    <x v="0"/>
    <s v="Paper"/>
    <s v="Small Box"/>
    <d v="2009-01-05T00:00:00"/>
  </r>
  <r>
    <n v="19"/>
    <n v="49730"/>
    <x v="3"/>
    <s v="High"/>
    <s v="*"/>
    <s v="**"/>
    <s v="**"/>
    <m/>
    <m/>
    <s v="**"/>
    <m/>
    <m/>
    <m/>
    <m/>
    <m/>
    <n v="3"/>
    <n v="0.01"/>
    <m/>
    <m/>
    <n v="1039.56"/>
    <n v="1"/>
    <n v="346.52"/>
    <s v="Delivery Truck"/>
    <n v="30"/>
    <n v="1069.56"/>
    <x v="1"/>
    <s v="Home Office"/>
    <x v="1"/>
    <s v="Chairs &amp; Chairmats"/>
    <s v="Jumbo Drum"/>
    <d v="2009-01-05T00:00:00"/>
  </r>
  <r>
    <n v="20"/>
    <n v="8710"/>
    <x v="3"/>
    <s v="Critical"/>
    <s v="***"/>
    <s v="***"/>
    <s v="***"/>
    <m/>
    <m/>
    <s v="***"/>
    <m/>
    <m/>
    <m/>
    <m/>
    <m/>
    <n v="42"/>
    <n v="0.05"/>
    <m/>
    <m/>
    <n v="151.35"/>
    <n v="0"/>
    <n v="3.6035714285714286"/>
    <s v="Express Air"/>
    <n v="1.93"/>
    <n v="153.28"/>
    <x v="1"/>
    <s v="Corporate"/>
    <x v="0"/>
    <s v="Paper"/>
    <s v="Wrap Bag"/>
    <d v="2009-01-06T00:00:00"/>
  </r>
  <r>
    <n v="21"/>
    <n v="8710"/>
    <x v="3"/>
    <s v="Critical"/>
    <s v="***"/>
    <s v="***"/>
    <s v="***"/>
    <m/>
    <m/>
    <s v="***"/>
    <m/>
    <m/>
    <m/>
    <m/>
    <m/>
    <n v="17"/>
    <n v="0.02"/>
    <m/>
    <m/>
    <n v="63.34"/>
    <n v="0"/>
    <n v="3.7258823529411766"/>
    <s v="Regular Air"/>
    <n v="6.27"/>
    <n v="69.61"/>
    <x v="1"/>
    <s v="Corporate"/>
    <x v="0"/>
    <s v="Binders and Binder Accessories"/>
    <s v="Small Box"/>
    <d v="2009-01-05T00:00:00"/>
  </r>
  <r>
    <n v="22"/>
    <n v="57253"/>
    <x v="4"/>
    <s v="Critical"/>
    <s v="***"/>
    <s v="***"/>
    <s v="***"/>
    <m/>
    <m/>
    <s v="***"/>
    <m/>
    <m/>
    <m/>
    <m/>
    <m/>
    <n v="48"/>
    <n v="0.05"/>
    <m/>
    <m/>
    <n v="12635.75"/>
    <n v="1"/>
    <n v="263.24479166666669"/>
    <s v="Regular Air"/>
    <n v="35"/>
    <n v="12670.75"/>
    <x v="1"/>
    <s v="Consumer"/>
    <x v="1"/>
    <s v="Office Furnishings"/>
    <s v="Large Box"/>
    <d v="2009-01-05T00:00:00"/>
  </r>
  <r>
    <n v="23"/>
    <n v="28451"/>
    <x v="4"/>
    <s v="Critical"/>
    <s v="***"/>
    <s v="***"/>
    <s v="***"/>
    <m/>
    <m/>
    <s v="***"/>
    <m/>
    <m/>
    <m/>
    <m/>
    <m/>
    <n v="41"/>
    <n v="0.05"/>
    <m/>
    <m/>
    <n v="8958.4599999999991"/>
    <n v="1"/>
    <n v="218.49902439024387"/>
    <s v="Regular Air"/>
    <n v="21.21"/>
    <n v="8979.6699999999983"/>
    <x v="1"/>
    <s v="Small Business"/>
    <x v="1"/>
    <s v="Office Furnishings"/>
    <s v="Large Box"/>
    <d v="2009-01-06T00:00:00"/>
  </r>
  <r>
    <n v="24"/>
    <n v="28451"/>
    <x v="4"/>
    <s v="Critical"/>
    <s v="***"/>
    <s v="***"/>
    <s v="***"/>
    <m/>
    <m/>
    <s v="***"/>
    <m/>
    <m/>
    <m/>
    <m/>
    <m/>
    <n v="33"/>
    <n v="0.04"/>
    <m/>
    <m/>
    <n v="4913.7"/>
    <n v="1"/>
    <n v="148.9"/>
    <s v="Delivery Truck"/>
    <n v="17.850000000000001"/>
    <n v="4931.55"/>
    <x v="1"/>
    <s v="Small Business"/>
    <x v="2"/>
    <s v="Office Machines"/>
    <s v="Jumbo Drum"/>
    <d v="2009-01-07T00:00:00"/>
  </r>
  <r>
    <n v="25"/>
    <n v="28451"/>
    <x v="4"/>
    <s v="Critical"/>
    <s v="***"/>
    <s v="***"/>
    <s v="***"/>
    <m/>
    <m/>
    <s v="***"/>
    <m/>
    <m/>
    <m/>
    <m/>
    <m/>
    <n v="21"/>
    <n v="3.5000000000000003E-2"/>
    <m/>
    <m/>
    <n v="4201.08"/>
    <n v="1"/>
    <n v="200.05142857142857"/>
    <s v="Regular Air"/>
    <n v="11.54"/>
    <n v="4212.62"/>
    <x v="1"/>
    <s v="Small Business"/>
    <x v="1"/>
    <s v="Office Furnishings"/>
    <s v="Large Box"/>
    <d v="2009-01-07T00:00:00"/>
  </r>
  <r>
    <n v="26"/>
    <n v="57253"/>
    <x v="4"/>
    <s v="Critical"/>
    <s v="***"/>
    <s v="***"/>
    <s v="***"/>
    <m/>
    <m/>
    <s v="***"/>
    <m/>
    <m/>
    <m/>
    <m/>
    <m/>
    <n v="25"/>
    <n v="3.5000000000000003E-2"/>
    <m/>
    <m/>
    <n v="2750.107"/>
    <n v="1"/>
    <n v="110.00427999999999"/>
    <s v="Regular Air"/>
    <n v="5.26"/>
    <n v="2755.3670000000002"/>
    <x v="1"/>
    <s v="Consumer"/>
    <x v="2"/>
    <s v="Telephones and Communication"/>
    <s v="Small Box"/>
    <d v="2009-01-05T00:00:00"/>
  </r>
  <r>
    <n v="27"/>
    <n v="1028"/>
    <x v="4"/>
    <s v="High"/>
    <s v="*"/>
    <s v="**"/>
    <s v="**"/>
    <m/>
    <m/>
    <s v="**"/>
    <m/>
    <m/>
    <m/>
    <m/>
    <m/>
    <n v="11"/>
    <n v="0.02"/>
    <m/>
    <m/>
    <n v="2021.1469999999999"/>
    <n v="1"/>
    <n v="183.74063636363636"/>
    <s v="Regular Air"/>
    <n v="5.99"/>
    <n v="2027.1369999999999"/>
    <x v="2"/>
    <s v="Consumer"/>
    <x v="2"/>
    <s v="Telephones and Communication"/>
    <s v="Small Box"/>
    <d v="2009-01-07T00:00:00"/>
  </r>
  <r>
    <n v="28"/>
    <n v="32418"/>
    <x v="4"/>
    <s v="Not Specified"/>
    <s v="*"/>
    <s v="*"/>
    <s v="*"/>
    <m/>
    <m/>
    <s v="*"/>
    <m/>
    <m/>
    <m/>
    <m/>
    <m/>
    <n v="5"/>
    <n v="0.01"/>
    <m/>
    <m/>
    <n v="1244.19"/>
    <n v="1"/>
    <n v="248.83800000000002"/>
    <s v="Delivery Truck"/>
    <n v="43.32"/>
    <n v="1287.51"/>
    <x v="2"/>
    <s v="Corporate"/>
    <x v="1"/>
    <s v="Chairs &amp; Chairmats"/>
    <s v="Jumbo Drum"/>
    <d v="2009-01-06T00:00:00"/>
  </r>
  <r>
    <n v="29"/>
    <n v="59232"/>
    <x v="4"/>
    <s v="High"/>
    <s v="*"/>
    <s v="**"/>
    <s v="**"/>
    <m/>
    <m/>
    <s v="**"/>
    <m/>
    <m/>
    <m/>
    <m/>
    <m/>
    <n v="23"/>
    <n v="3.5000000000000003E-2"/>
    <m/>
    <m/>
    <n v="725.43"/>
    <n v="0"/>
    <n v="31.540434782608692"/>
    <s v="Regular Air"/>
    <n v="5.76"/>
    <n v="731.18999999999994"/>
    <x v="4"/>
    <s v="Home Office"/>
    <x v="0"/>
    <s v="Paper"/>
    <s v="Small Box"/>
    <d v="2009-01-07T00:00:00"/>
  </r>
  <r>
    <n v="30"/>
    <n v="52386"/>
    <x v="4"/>
    <s v="High"/>
    <s v="*"/>
    <s v="**"/>
    <s v="**"/>
    <m/>
    <m/>
    <s v="**"/>
    <m/>
    <m/>
    <m/>
    <m/>
    <m/>
    <n v="6"/>
    <n v="0.01"/>
    <m/>
    <m/>
    <n v="700.73"/>
    <n v="0"/>
    <n v="116.78833333333334"/>
    <s v="Delivery Truck"/>
    <n v="26.3"/>
    <n v="727.03"/>
    <x v="7"/>
    <s v="Home Office"/>
    <x v="2"/>
    <s v="Office Machines"/>
    <s v="Jumbo Drum"/>
    <d v="2009-01-07T00:00:00"/>
  </r>
  <r>
    <n v="31"/>
    <n v="57253"/>
    <x v="4"/>
    <s v="Critical"/>
    <s v="***"/>
    <s v="***"/>
    <s v="***"/>
    <m/>
    <m/>
    <s v="***"/>
    <m/>
    <m/>
    <m/>
    <m/>
    <m/>
    <n v="29"/>
    <n v="3.5000000000000003E-2"/>
    <m/>
    <m/>
    <n v="653.54"/>
    <n v="0"/>
    <n v="22.535862068965518"/>
    <s v="Delivery Truck"/>
    <n v="53.03"/>
    <n v="706.56999999999994"/>
    <x v="1"/>
    <s v="Consumer"/>
    <x v="1"/>
    <s v="Chairs &amp; Chairmats"/>
    <s v="Jumbo Drum"/>
    <d v="2009-01-07T00:00:00"/>
  </r>
  <r>
    <n v="32"/>
    <n v="25601"/>
    <x v="4"/>
    <s v="Medium"/>
    <s v="*"/>
    <s v="*"/>
    <s v="*"/>
    <m/>
    <m/>
    <s v="*"/>
    <m/>
    <m/>
    <m/>
    <m/>
    <m/>
    <n v="43"/>
    <n v="0.05"/>
    <m/>
    <m/>
    <n v="257.41000000000003"/>
    <n v="0"/>
    <n v="5.9862790697674422"/>
    <s v="Regular Air"/>
    <n v="4.6900000000000004"/>
    <n v="262.10000000000002"/>
    <x v="8"/>
    <s v="Corporate"/>
    <x v="0"/>
    <s v="Storage &amp; Organization"/>
    <s v="Small Box"/>
    <d v="2009-01-06T00:00:00"/>
  </r>
  <r>
    <n v="33"/>
    <n v="57253"/>
    <x v="4"/>
    <s v="Critical"/>
    <s v="***"/>
    <s v="***"/>
    <s v="***"/>
    <m/>
    <m/>
    <s v="***"/>
    <m/>
    <m/>
    <m/>
    <m/>
    <m/>
    <n v="49"/>
    <n v="0.05"/>
    <m/>
    <m/>
    <n v="240.3"/>
    <n v="0"/>
    <n v="4.9040816326530612"/>
    <s v="Regular Air"/>
    <n v="5.68"/>
    <n v="245.98000000000002"/>
    <x v="1"/>
    <s v="Consumer"/>
    <x v="1"/>
    <s v="Tables"/>
    <s v="Jumbo Box"/>
    <d v="2009-01-06T00:00:00"/>
  </r>
  <r>
    <n v="34"/>
    <n v="290"/>
    <x v="4"/>
    <s v="Not Specified"/>
    <s v="*"/>
    <s v="*"/>
    <s v="*"/>
    <m/>
    <m/>
    <s v="*"/>
    <m/>
    <m/>
    <m/>
    <m/>
    <m/>
    <n v="24"/>
    <n v="3.5000000000000003E-2"/>
    <m/>
    <m/>
    <n v="188.73"/>
    <n v="0"/>
    <n v="7.8637499999999996"/>
    <s v="Regular Air"/>
    <n v="5.83"/>
    <n v="194.56"/>
    <x v="0"/>
    <s v="Home Office"/>
    <x v="0"/>
    <s v="Paper"/>
    <s v="Wrap Bag"/>
    <d v="2009-01-06T00:00:00"/>
  </r>
  <r>
    <n v="35"/>
    <n v="1028"/>
    <x v="4"/>
    <s v="High"/>
    <s v="*"/>
    <s v="**"/>
    <s v="**"/>
    <m/>
    <m/>
    <s v="**"/>
    <m/>
    <m/>
    <m/>
    <m/>
    <m/>
    <n v="6"/>
    <n v="0.01"/>
    <m/>
    <m/>
    <n v="165.75"/>
    <n v="0"/>
    <n v="27.625"/>
    <s v="Regular Air"/>
    <n v="1.99"/>
    <n v="167.74"/>
    <x v="2"/>
    <s v="Consumer"/>
    <x v="2"/>
    <s v="Computer Peripherals"/>
    <s v="Small Pack"/>
    <d v="2009-01-06T00:00:00"/>
  </r>
  <r>
    <n v="36"/>
    <n v="57253"/>
    <x v="4"/>
    <s v="Critical"/>
    <s v="***"/>
    <s v="***"/>
    <s v="***"/>
    <m/>
    <m/>
    <s v="***"/>
    <m/>
    <m/>
    <m/>
    <m/>
    <m/>
    <n v="43"/>
    <n v="0.05"/>
    <m/>
    <m/>
    <n v="78.08"/>
    <n v="0"/>
    <n v="1.8158139534883722"/>
    <s v="Regular Air"/>
    <n v="0.75"/>
    <n v="78.83"/>
    <x v="1"/>
    <s v="Consumer"/>
    <x v="1"/>
    <s v="Chairs &amp; Chairmats"/>
    <s v="Jumbo Drum"/>
    <d v="2009-01-06T00:00:00"/>
  </r>
  <r>
    <n v="37"/>
    <n v="23488"/>
    <x v="5"/>
    <s v="Critical"/>
    <s v="***"/>
    <s v="***"/>
    <s v="***"/>
    <m/>
    <m/>
    <s v="***"/>
    <m/>
    <m/>
    <m/>
    <m/>
    <m/>
    <n v="30"/>
    <n v="0.04"/>
    <m/>
    <m/>
    <n v="26133.39"/>
    <n v="1"/>
    <n v="871.11299999999994"/>
    <s v="Delivery Truck"/>
    <n v="44.55"/>
    <n v="26177.94"/>
    <x v="7"/>
    <s v="Home Office"/>
    <x v="1"/>
    <s v="Bookcases"/>
    <s v="Jumbo Box"/>
    <d v="2009-01-07T00:00:00"/>
  </r>
  <r>
    <n v="38"/>
    <n v="14274"/>
    <x v="5"/>
    <s v="Not Specified"/>
    <s v="*"/>
    <s v="*"/>
    <s v="*"/>
    <m/>
    <m/>
    <s v="*"/>
    <m/>
    <m/>
    <m/>
    <m/>
    <m/>
    <n v="23"/>
    <n v="3.5000000000000003E-2"/>
    <m/>
    <m/>
    <n v="3674.08"/>
    <n v="1"/>
    <n v="159.74260869565217"/>
    <s v="Delivery Truck"/>
    <n v="30"/>
    <n v="3704.08"/>
    <x v="4"/>
    <s v="Consumer"/>
    <x v="1"/>
    <s v="Chairs &amp; Chairmats"/>
    <s v="Jumbo Drum"/>
    <d v="2009-01-08T00:00:00"/>
  </r>
  <r>
    <n v="39"/>
    <n v="48226"/>
    <x v="5"/>
    <s v="Low"/>
    <s v="*"/>
    <s v="*"/>
    <s v="*"/>
    <m/>
    <m/>
    <s v="*"/>
    <m/>
    <m/>
    <m/>
    <m/>
    <m/>
    <n v="23"/>
    <n v="3.5000000000000003E-2"/>
    <m/>
    <m/>
    <n v="2357.4499999999998"/>
    <n v="1"/>
    <n v="102.49782608695651"/>
    <s v="Delivery Truck"/>
    <n v="35.840000000000003"/>
    <n v="2393.29"/>
    <x v="9"/>
    <s v="Small Business"/>
    <x v="1"/>
    <s v="Bookcases"/>
    <s v="Jumbo Box"/>
    <d v="2009-01-06T00:00:00"/>
  </r>
  <r>
    <n v="40"/>
    <n v="14274"/>
    <x v="5"/>
    <s v="Not Specified"/>
    <s v="*"/>
    <s v="*"/>
    <s v="*"/>
    <m/>
    <m/>
    <s v="*"/>
    <m/>
    <m/>
    <m/>
    <m/>
    <m/>
    <n v="46"/>
    <n v="0.05"/>
    <m/>
    <m/>
    <n v="1413.89"/>
    <n v="1"/>
    <n v="30.736739130434785"/>
    <s v="Express Air"/>
    <n v="13.99"/>
    <n v="1427.88"/>
    <x v="4"/>
    <s v="Consumer"/>
    <x v="0"/>
    <s v="Storage &amp; Organization"/>
    <s v="Medium Box"/>
    <d v="2009-01-08T00:00:00"/>
  </r>
  <r>
    <n v="41"/>
    <n v="16961"/>
    <x v="5"/>
    <s v="Not Specified"/>
    <s v="*"/>
    <s v="*"/>
    <s v="*"/>
    <m/>
    <m/>
    <s v="*"/>
    <m/>
    <m/>
    <m/>
    <m/>
    <m/>
    <n v="34"/>
    <n v="0.04"/>
    <m/>
    <m/>
    <n v="1089.5899999999999"/>
    <n v="1"/>
    <n v="32.046764705882353"/>
    <s v="Regular Air"/>
    <n v="5.09"/>
    <n v="1094.6799999999998"/>
    <x v="6"/>
    <s v="Consumer"/>
    <x v="0"/>
    <s v="Paper"/>
    <s v="Small Box"/>
    <d v="2009-01-08T00:00:00"/>
  </r>
  <r>
    <n v="42"/>
    <n v="41094"/>
    <x v="5"/>
    <s v="Low"/>
    <s v="*"/>
    <s v="*"/>
    <s v="*"/>
    <m/>
    <m/>
    <s v="*"/>
    <m/>
    <m/>
    <m/>
    <m/>
    <m/>
    <n v="46"/>
    <n v="0.05"/>
    <m/>
    <m/>
    <n v="298.97000000000003"/>
    <n v="0"/>
    <n v="6.4993478260869573"/>
    <s v="Regular Air"/>
    <n v="8.73"/>
    <n v="307.70000000000005"/>
    <x v="6"/>
    <s v="Corporate"/>
    <x v="0"/>
    <s v="Paper"/>
    <s v="Small Box"/>
    <d v="2009-01-08T00:00:00"/>
  </r>
  <r>
    <n v="43"/>
    <n v="41094"/>
    <x v="5"/>
    <s v="Low"/>
    <s v="*"/>
    <s v="*"/>
    <s v="*"/>
    <m/>
    <m/>
    <s v="*"/>
    <m/>
    <m/>
    <m/>
    <m/>
    <m/>
    <n v="6"/>
    <n v="0.01"/>
    <m/>
    <m/>
    <n v="159.05000000000001"/>
    <n v="0"/>
    <n v="26.508333333333336"/>
    <s v="Regular Air"/>
    <n v="35"/>
    <n v="194.05"/>
    <x v="6"/>
    <s v="Corporate"/>
    <x v="0"/>
    <s v="Storage &amp; Organization"/>
    <s v="Large Box"/>
    <d v="2009-01-10T00:00:00"/>
  </r>
  <r>
    <n v="44"/>
    <n v="6854"/>
    <x v="5"/>
    <s v="Medium"/>
    <s v="*"/>
    <s v="*"/>
    <s v="*"/>
    <m/>
    <m/>
    <s v="*"/>
    <m/>
    <m/>
    <m/>
    <m/>
    <m/>
    <n v="19"/>
    <n v="0.02"/>
    <m/>
    <m/>
    <n v="129.84"/>
    <n v="0"/>
    <n v="6.8336842105263162"/>
    <s v="Express Air"/>
    <n v="4.95"/>
    <n v="134.79"/>
    <x v="8"/>
    <s v="Consumer"/>
    <x v="1"/>
    <s v="Office Furnishings"/>
    <s v="Small Pack"/>
    <d v="2009-01-08T00:00:00"/>
  </r>
  <r>
    <n v="45"/>
    <n v="23488"/>
    <x v="5"/>
    <s v="High"/>
    <s v="*"/>
    <s v="**"/>
    <s v="**"/>
    <m/>
    <m/>
    <s v="**"/>
    <m/>
    <m/>
    <m/>
    <m/>
    <m/>
    <n v="29"/>
    <n v="3.5000000000000003E-2"/>
    <m/>
    <m/>
    <n v="101.77"/>
    <n v="0"/>
    <n v="3.5093103448275862"/>
    <s v="Regular Air"/>
    <n v="3.97"/>
    <n v="105.74"/>
    <x v="10"/>
    <s v="Home Office"/>
    <x v="0"/>
    <s v="Pens &amp; Art Supplies"/>
    <s v="Wrap Bag"/>
    <d v="2009-01-08T00:00:00"/>
  </r>
  <r>
    <n v="46"/>
    <n v="14274"/>
    <x v="5"/>
    <s v="Not Specified"/>
    <s v="*"/>
    <s v="*"/>
    <s v="*"/>
    <m/>
    <m/>
    <s v="*"/>
    <m/>
    <m/>
    <m/>
    <m/>
    <m/>
    <n v="2"/>
    <n v="0.01"/>
    <m/>
    <m/>
    <n v="61.718499999999999"/>
    <n v="0"/>
    <n v="30.859249999999999"/>
    <s v="Regular Air"/>
    <n v="1.1000000000000001"/>
    <n v="62.8185"/>
    <x v="4"/>
    <s v="Consumer"/>
    <x v="2"/>
    <s v="Telephones and Communication"/>
    <s v="Small Box"/>
    <d v="2009-01-07T00:00:00"/>
  </r>
  <r>
    <n v="47"/>
    <n v="16961"/>
    <x v="5"/>
    <s v="Not Specified"/>
    <s v="*"/>
    <s v="*"/>
    <s v="*"/>
    <m/>
    <m/>
    <s v="*"/>
    <m/>
    <m/>
    <m/>
    <m/>
    <m/>
    <n v="27"/>
    <n v="3.5000000000000003E-2"/>
    <m/>
    <m/>
    <n v="46.86"/>
    <n v="0"/>
    <n v="1.7355555555555555"/>
    <s v="Regular Air"/>
    <n v="1.99"/>
    <n v="48.85"/>
    <x v="6"/>
    <s v="Consumer"/>
    <x v="2"/>
    <s v="Computer Peripherals"/>
    <s v="Small Pack"/>
    <d v="2009-01-07T00:00:00"/>
  </r>
  <r>
    <n v="48"/>
    <n v="16770"/>
    <x v="5"/>
    <s v="Critical"/>
    <s v="***"/>
    <s v="***"/>
    <s v="***"/>
    <m/>
    <m/>
    <s v="***"/>
    <m/>
    <m/>
    <m/>
    <m/>
    <m/>
    <n v="17"/>
    <n v="0.02"/>
    <m/>
    <m/>
    <n v="37.06"/>
    <n v="0"/>
    <n v="2.1800000000000002"/>
    <s v="Regular Air"/>
    <n v="0.7"/>
    <n v="37.760000000000005"/>
    <x v="6"/>
    <s v="Consumer"/>
    <x v="0"/>
    <s v="Pens &amp; Art Supplies"/>
    <s v="Wrap Bag"/>
    <d v="2009-01-07T00:00:00"/>
  </r>
  <r>
    <n v="49"/>
    <n v="6854"/>
    <x v="5"/>
    <s v="Medium"/>
    <s v="*"/>
    <s v="*"/>
    <s v="*"/>
    <m/>
    <m/>
    <s v="*"/>
    <m/>
    <m/>
    <m/>
    <m/>
    <m/>
    <n v="1"/>
    <n v="0.01"/>
    <m/>
    <m/>
    <n v="22.13"/>
    <n v="0"/>
    <n v="22.13"/>
    <s v="Express Air"/>
    <n v="6.16"/>
    <n v="28.29"/>
    <x v="8"/>
    <s v="Consumer"/>
    <x v="0"/>
    <s v="Binders and Binder Accessories"/>
    <s v="Small Box"/>
    <d v="2009-01-08T00:00:00"/>
  </r>
  <r>
    <n v="50"/>
    <n v="3073"/>
    <x v="6"/>
    <s v="Medium"/>
    <s v="*"/>
    <s v="*"/>
    <s v="*"/>
    <m/>
    <m/>
    <s v="*"/>
    <m/>
    <m/>
    <m/>
    <m/>
    <m/>
    <n v="7"/>
    <n v="0.01"/>
    <m/>
    <m/>
    <n v="45923.76"/>
    <n v="1"/>
    <n v="6560.5371428571434"/>
    <s v="Regular Air"/>
    <n v="24.49"/>
    <n v="45948.25"/>
    <x v="0"/>
    <s v="Home Office"/>
    <x v="2"/>
    <s v="Office Machines"/>
    <s v="Large Box"/>
    <d v="2009-01-08T00:00:00"/>
  </r>
  <r>
    <n v="51"/>
    <n v="3073"/>
    <x v="6"/>
    <s v="Medium"/>
    <s v="*"/>
    <s v="*"/>
    <s v="*"/>
    <m/>
    <m/>
    <s v="*"/>
    <m/>
    <m/>
    <m/>
    <m/>
    <m/>
    <n v="3"/>
    <n v="0.01"/>
    <m/>
    <m/>
    <n v="2119.67"/>
    <n v="1"/>
    <n v="706.55666666666673"/>
    <s v="Express Air"/>
    <n v="24.49"/>
    <n v="2144.16"/>
    <x v="0"/>
    <s v="Home Office"/>
    <x v="2"/>
    <s v="Copiers and Fax"/>
    <s v="Large Box"/>
    <d v="2009-01-08T00:00:00"/>
  </r>
  <r>
    <n v="52"/>
    <n v="33923"/>
    <x v="6"/>
    <s v="Low"/>
    <s v="*"/>
    <s v="*"/>
    <s v="*"/>
    <m/>
    <m/>
    <s v="*"/>
    <m/>
    <m/>
    <m/>
    <m/>
    <m/>
    <n v="34"/>
    <n v="0.04"/>
    <m/>
    <m/>
    <n v="1961.7915"/>
    <n v="1"/>
    <n v="57.699750000000002"/>
    <s v="Regular Air"/>
    <n v="5.99"/>
    <n v="1967.7815000000001"/>
    <x v="2"/>
    <s v="Small Business"/>
    <x v="2"/>
    <s v="Telephones and Communication"/>
    <s v="Small Box"/>
    <d v="2009-01-11T00:00:00"/>
  </r>
  <r>
    <n v="53"/>
    <n v="43909"/>
    <x v="6"/>
    <s v="High"/>
    <s v="*"/>
    <s v="**"/>
    <s v="**"/>
    <m/>
    <m/>
    <s v="**"/>
    <m/>
    <m/>
    <m/>
    <m/>
    <m/>
    <n v="46"/>
    <n v="0.05"/>
    <m/>
    <m/>
    <n v="737.25"/>
    <n v="0"/>
    <n v="16.027173913043477"/>
    <s v="Regular Air"/>
    <n v="13.18"/>
    <n v="750.43"/>
    <x v="5"/>
    <s v="Consumer"/>
    <x v="0"/>
    <s v="Binders and Binder Accessories"/>
    <s v="Small Box"/>
    <d v="2009-01-08T00:00:00"/>
  </r>
  <r>
    <n v="54"/>
    <n v="18405"/>
    <x v="6"/>
    <s v="Medium"/>
    <s v="*"/>
    <s v="*"/>
    <s v="*"/>
    <m/>
    <m/>
    <s v="*"/>
    <m/>
    <m/>
    <m/>
    <m/>
    <m/>
    <n v="30"/>
    <n v="0.04"/>
    <m/>
    <m/>
    <n v="610.65"/>
    <n v="0"/>
    <n v="20.355"/>
    <s v="Express Air"/>
    <n v="8.83"/>
    <n v="619.48"/>
    <x v="1"/>
    <s v="Consumer"/>
    <x v="0"/>
    <s v="Binders and Binder Accessories"/>
    <s v="Small Box"/>
    <d v="2009-01-09T00:00:00"/>
  </r>
  <r>
    <n v="55"/>
    <n v="32295"/>
    <x v="6"/>
    <s v="High"/>
    <s v="*"/>
    <s v="**"/>
    <s v="**"/>
    <m/>
    <m/>
    <s v="**"/>
    <m/>
    <m/>
    <m/>
    <m/>
    <m/>
    <n v="11"/>
    <n v="0.02"/>
    <m/>
    <m/>
    <n v="607.59699999999998"/>
    <n v="0"/>
    <n v="55.236090909090905"/>
    <s v="Regular Air"/>
    <n v="5.99"/>
    <n v="613.58699999999999"/>
    <x v="1"/>
    <s v="Small Business"/>
    <x v="2"/>
    <s v="Telephones and Communication"/>
    <s v="Small Box"/>
    <d v="2009-01-08T00:00:00"/>
  </r>
  <r>
    <n v="56"/>
    <n v="18405"/>
    <x v="6"/>
    <s v="Medium"/>
    <s v="*"/>
    <s v="*"/>
    <s v="*"/>
    <m/>
    <m/>
    <s v="*"/>
    <m/>
    <m/>
    <m/>
    <m/>
    <m/>
    <n v="2"/>
    <n v="0.01"/>
    <m/>
    <m/>
    <n v="158.04"/>
    <n v="0"/>
    <n v="79.02"/>
    <s v="Regular Air"/>
    <n v="14.52"/>
    <n v="172.56"/>
    <x v="1"/>
    <s v="Consumer"/>
    <x v="2"/>
    <s v="Computer Peripherals"/>
    <s v="Small Box"/>
    <d v="2009-01-10T00:00:00"/>
  </r>
  <r>
    <n v="57"/>
    <n v="40704"/>
    <x v="6"/>
    <s v="Low"/>
    <s v="*"/>
    <s v="*"/>
    <s v="*"/>
    <m/>
    <m/>
    <s v="*"/>
    <m/>
    <m/>
    <m/>
    <m/>
    <m/>
    <n v="6"/>
    <n v="0.01"/>
    <m/>
    <m/>
    <n v="11.57"/>
    <n v="0"/>
    <n v="1.9283333333333335"/>
    <s v="Regular Air"/>
    <n v="0.7"/>
    <n v="12.27"/>
    <x v="3"/>
    <s v="Corporate"/>
    <x v="0"/>
    <s v="Pens &amp; Art Supplies"/>
    <s v="Wrap Bag"/>
    <d v="2009-01-12T00:00:00"/>
  </r>
  <r>
    <n v="58"/>
    <n v="3073"/>
    <x v="6"/>
    <s v="Medium"/>
    <s v="*"/>
    <s v="*"/>
    <s v="*"/>
    <m/>
    <m/>
    <s v="*"/>
    <m/>
    <m/>
    <m/>
    <m/>
    <m/>
    <n v="3"/>
    <n v="0.01"/>
    <m/>
    <m/>
    <n v="10.58"/>
    <n v="0"/>
    <n v="3.5266666666666668"/>
    <s v="Regular Air"/>
    <n v="4.7699999999999996"/>
    <n v="15.35"/>
    <x v="0"/>
    <s v="Home Office"/>
    <x v="0"/>
    <s v="Binders and Binder Accessories"/>
    <s v="Small Box"/>
    <d v="2009-01-08T00:00:00"/>
  </r>
  <r>
    <n v="59"/>
    <n v="7203"/>
    <x v="7"/>
    <s v="High"/>
    <s v="*"/>
    <s v="**"/>
    <s v="**"/>
    <m/>
    <m/>
    <s v="**"/>
    <m/>
    <m/>
    <m/>
    <m/>
    <m/>
    <n v="25"/>
    <n v="3.5000000000000003E-2"/>
    <m/>
    <m/>
    <n v="21752.01"/>
    <n v="1"/>
    <n v="870.08039999999994"/>
    <s v="Regular Air"/>
    <n v="19.989999999999998"/>
    <n v="21772"/>
    <x v="5"/>
    <s v="Corporate"/>
    <x v="0"/>
    <s v="Binders and Binder Accessories"/>
    <s v="Small Box"/>
    <d v="2009-01-10T00:00:00"/>
  </r>
  <r>
    <n v="60"/>
    <n v="30083"/>
    <x v="7"/>
    <s v="Not Specified"/>
    <s v="*"/>
    <s v="*"/>
    <s v="*"/>
    <m/>
    <m/>
    <s v="*"/>
    <m/>
    <m/>
    <m/>
    <m/>
    <m/>
    <n v="23"/>
    <n v="3.5000000000000003E-2"/>
    <m/>
    <m/>
    <n v="324.27999999999997"/>
    <n v="0"/>
    <n v="14.099130434782607"/>
    <s v="Regular Air"/>
    <n v="3.5"/>
    <n v="327.78"/>
    <x v="4"/>
    <s v="Home Office"/>
    <x v="0"/>
    <s v="Appliances"/>
    <s v="Small Box"/>
    <d v="2009-01-09T00:00:00"/>
  </r>
  <r>
    <n v="61"/>
    <n v="4193"/>
    <x v="7"/>
    <s v="High"/>
    <s v="*"/>
    <s v="**"/>
    <s v="**"/>
    <m/>
    <m/>
    <s v="**"/>
    <m/>
    <m/>
    <m/>
    <m/>
    <m/>
    <n v="3"/>
    <n v="0.01"/>
    <m/>
    <m/>
    <n v="75.77"/>
    <n v="0"/>
    <n v="25.256666666666664"/>
    <s v="Regular Air"/>
    <n v="8.99"/>
    <n v="84.759999999999991"/>
    <x v="1"/>
    <s v="Home Office"/>
    <x v="1"/>
    <s v="Office Furnishings"/>
    <s v="Small Pack"/>
    <d v="2009-01-08T00:00:00"/>
  </r>
  <r>
    <n v="62"/>
    <n v="4193"/>
    <x v="7"/>
    <s v="High"/>
    <s v="*"/>
    <s v="**"/>
    <s v="**"/>
    <m/>
    <m/>
    <s v="**"/>
    <m/>
    <m/>
    <m/>
    <m/>
    <m/>
    <n v="16"/>
    <n v="0.02"/>
    <m/>
    <m/>
    <n v="64.290000000000006"/>
    <n v="0"/>
    <n v="4.0181250000000004"/>
    <s v="Regular Air"/>
    <n v="0.99"/>
    <n v="65.28"/>
    <x v="1"/>
    <s v="Home Office"/>
    <x v="0"/>
    <s v="Labels"/>
    <s v="Small Box"/>
    <d v="2009-01-08T00:00:00"/>
  </r>
  <r>
    <n v="63"/>
    <n v="8576"/>
    <x v="8"/>
    <s v="High"/>
    <s v="*"/>
    <s v="**"/>
    <s v="**"/>
    <m/>
    <m/>
    <s v="**"/>
    <m/>
    <m/>
    <m/>
    <m/>
    <m/>
    <n v="43"/>
    <n v="0.05"/>
    <m/>
    <m/>
    <n v="541.45000000000005"/>
    <n v="0"/>
    <n v="12.59186046511628"/>
    <s v="Express Air"/>
    <n v="8.99"/>
    <n v="550.44000000000005"/>
    <x v="10"/>
    <s v="Corporate"/>
    <x v="0"/>
    <s v="Pens &amp; Art Supplies"/>
    <s v="Small Pack"/>
    <d v="2009-01-11T00:00:00"/>
  </r>
  <r>
    <n v="64"/>
    <n v="31715"/>
    <x v="8"/>
    <s v="Not Specified"/>
    <s v="*"/>
    <s v="*"/>
    <s v="*"/>
    <m/>
    <m/>
    <s v="*"/>
    <m/>
    <m/>
    <m/>
    <m/>
    <m/>
    <n v="44"/>
    <n v="0.05"/>
    <m/>
    <m/>
    <n v="145.19"/>
    <n v="0"/>
    <n v="3.2997727272727273"/>
    <s v="Regular Air"/>
    <n v="3.97"/>
    <n v="149.16"/>
    <x v="2"/>
    <s v="Small Business"/>
    <x v="0"/>
    <s v="Pens &amp; Art Supplies"/>
    <s v="Wrap Bag"/>
    <d v="2009-01-09T00:00:00"/>
  </r>
  <r>
    <n v="65"/>
    <n v="58343"/>
    <x v="8"/>
    <s v="Not Specified"/>
    <s v="*"/>
    <s v="*"/>
    <s v="*"/>
    <m/>
    <m/>
    <s v="*"/>
    <m/>
    <m/>
    <m/>
    <m/>
    <m/>
    <n v="39"/>
    <n v="0.04"/>
    <m/>
    <m/>
    <n v="121.87"/>
    <n v="0"/>
    <n v="3.1248717948717948"/>
    <s v="Regular Air"/>
    <n v="1.35"/>
    <n v="123.22"/>
    <x v="0"/>
    <s v="Corporate"/>
    <x v="0"/>
    <s v="Rubber Bands"/>
    <s v="Wrap Bag"/>
    <d v="2009-01-11T00:00:00"/>
  </r>
  <r>
    <n v="66"/>
    <n v="40097"/>
    <x v="8"/>
    <s v="Low"/>
    <s v="*"/>
    <s v="*"/>
    <s v="*"/>
    <m/>
    <m/>
    <s v="*"/>
    <m/>
    <m/>
    <m/>
    <m/>
    <m/>
    <n v="47"/>
    <n v="0.05"/>
    <m/>
    <m/>
    <n v="117.88"/>
    <n v="0"/>
    <n v="2.5080851063829788"/>
    <s v="Regular Air"/>
    <n v="2.4"/>
    <n v="120.28"/>
    <x v="1"/>
    <s v="Home Office"/>
    <x v="0"/>
    <s v="Pens &amp; Art Supplies"/>
    <s v="Wrap Bag"/>
    <d v="2009-01-14T00:00:00"/>
  </r>
  <r>
    <n v="67"/>
    <n v="47138"/>
    <x v="8"/>
    <s v="Low"/>
    <s v="*"/>
    <s v="*"/>
    <s v="*"/>
    <m/>
    <m/>
    <s v="*"/>
    <m/>
    <m/>
    <m/>
    <m/>
    <m/>
    <n v="1"/>
    <n v="0.01"/>
    <m/>
    <m/>
    <n v="107.95"/>
    <n v="0"/>
    <n v="107.95"/>
    <s v="Regular Air"/>
    <n v="8.99"/>
    <n v="116.94"/>
    <x v="1"/>
    <s v="Corporate"/>
    <x v="2"/>
    <s v="Telephones and Communication"/>
    <s v="Small Box"/>
    <d v="2009-01-16T00:00:00"/>
  </r>
  <r>
    <n v="68"/>
    <n v="31715"/>
    <x v="8"/>
    <s v="Not Specified"/>
    <s v="*"/>
    <s v="*"/>
    <s v="*"/>
    <m/>
    <m/>
    <s v="*"/>
    <m/>
    <m/>
    <m/>
    <m/>
    <m/>
    <n v="11"/>
    <n v="0.02"/>
    <m/>
    <m/>
    <n v="68.5"/>
    <n v="0"/>
    <n v="6.2272727272727275"/>
    <s v="Regular Air"/>
    <n v="7.57"/>
    <n v="76.069999999999993"/>
    <x v="2"/>
    <s v="Small Business"/>
    <x v="0"/>
    <s v="Binders and Binder Accessories"/>
    <s v="Small Box"/>
    <d v="2009-01-10T00:00:00"/>
  </r>
  <r>
    <n v="69"/>
    <n v="31715"/>
    <x v="8"/>
    <s v="Not Specified"/>
    <s v="*"/>
    <s v="*"/>
    <s v="*"/>
    <m/>
    <m/>
    <s v="*"/>
    <m/>
    <m/>
    <m/>
    <m/>
    <m/>
    <n v="24"/>
    <n v="3.5000000000000003E-2"/>
    <m/>
    <m/>
    <n v="64.11"/>
    <n v="0"/>
    <n v="2.6712500000000001"/>
    <s v="Regular Air"/>
    <n v="0.97"/>
    <n v="65.08"/>
    <x v="3"/>
    <s v="Small Business"/>
    <x v="0"/>
    <s v="Pens &amp; Art Supplies"/>
    <s v="Wrap Bag"/>
    <d v="2009-01-11T00:00:00"/>
  </r>
  <r>
    <n v="70"/>
    <n v="18561"/>
    <x v="8"/>
    <s v="Not Specified"/>
    <s v="*"/>
    <s v="*"/>
    <s v="*"/>
    <m/>
    <m/>
    <s v="*"/>
    <m/>
    <m/>
    <m/>
    <m/>
    <m/>
    <n v="9"/>
    <n v="0.01"/>
    <m/>
    <m/>
    <n v="45.87"/>
    <n v="0"/>
    <n v="5.0966666666666667"/>
    <s v="Regular Air"/>
    <n v="6.89"/>
    <n v="52.76"/>
    <x v="1"/>
    <s v="Home Office"/>
    <x v="0"/>
    <s v="Labels"/>
    <s v="Small Box"/>
    <d v="2009-01-10T00:00:00"/>
  </r>
  <r>
    <n v="71"/>
    <n v="20037"/>
    <x v="9"/>
    <s v="Low"/>
    <s v="*"/>
    <s v="*"/>
    <s v="*"/>
    <m/>
    <m/>
    <s v="*"/>
    <m/>
    <m/>
    <m/>
    <m/>
    <m/>
    <n v="49"/>
    <n v="0.05"/>
    <m/>
    <m/>
    <n v="15137.11"/>
    <n v="1"/>
    <n v="308.920612244898"/>
    <s v="Delivery Truck"/>
    <n v="14.7"/>
    <n v="15151.810000000001"/>
    <x v="4"/>
    <s v="Corporate"/>
    <x v="2"/>
    <s v="Office Machines"/>
    <s v="Jumbo Drum"/>
    <d v="2009-01-15T00:00:00"/>
  </r>
  <r>
    <n v="72"/>
    <n v="31553"/>
    <x v="9"/>
    <s v="Critical"/>
    <s v="***"/>
    <s v="***"/>
    <s v="***"/>
    <m/>
    <m/>
    <s v="***"/>
    <m/>
    <m/>
    <m/>
    <m/>
    <m/>
    <n v="32"/>
    <n v="0.04"/>
    <m/>
    <m/>
    <n v="4906.8500000000004"/>
    <n v="1"/>
    <n v="153.33906250000001"/>
    <s v="Regular Air"/>
    <n v="19.989999999999998"/>
    <n v="4926.84"/>
    <x v="2"/>
    <s v="Corporate"/>
    <x v="0"/>
    <s v="Envelopes"/>
    <s v="Small Box"/>
    <d v="2009-01-12T00:00:00"/>
  </r>
  <r>
    <n v="73"/>
    <n v="55367"/>
    <x v="9"/>
    <s v="Critical"/>
    <s v="***"/>
    <s v="***"/>
    <s v="***"/>
    <m/>
    <m/>
    <s v="***"/>
    <m/>
    <m/>
    <m/>
    <m/>
    <m/>
    <n v="31"/>
    <n v="0.04"/>
    <m/>
    <m/>
    <n v="2137.1"/>
    <n v="1"/>
    <n v="68.938709677419354"/>
    <s v="Delivery Truck"/>
    <n v="46.74"/>
    <n v="2183.8399999999997"/>
    <x v="3"/>
    <s v="Consumer"/>
    <x v="1"/>
    <s v="Bookcases"/>
    <s v="Jumbo Box"/>
    <d v="2009-01-11T00:00:00"/>
  </r>
  <r>
    <n v="74"/>
    <n v="28290"/>
    <x v="9"/>
    <s v="Low"/>
    <s v="*"/>
    <s v="*"/>
    <s v="*"/>
    <m/>
    <m/>
    <s v="*"/>
    <m/>
    <m/>
    <m/>
    <m/>
    <m/>
    <n v="43"/>
    <n v="0.05"/>
    <m/>
    <m/>
    <n v="1307.3499999999999"/>
    <n v="1"/>
    <n v="30.403488372093022"/>
    <s v="Express Air"/>
    <n v="8.65"/>
    <n v="1316"/>
    <x v="1"/>
    <s v="Home Office"/>
    <x v="2"/>
    <s v="Computer Peripherals"/>
    <s v="Small Box"/>
    <d v="2009-01-14T00:00:00"/>
  </r>
  <r>
    <n v="75"/>
    <n v="28999"/>
    <x v="9"/>
    <s v="High"/>
    <s v="*"/>
    <s v="**"/>
    <s v="**"/>
    <m/>
    <m/>
    <s v="**"/>
    <m/>
    <m/>
    <m/>
    <m/>
    <m/>
    <n v="34"/>
    <n v="0.04"/>
    <m/>
    <m/>
    <n v="1177.5"/>
    <n v="1"/>
    <n v="34.632352941176471"/>
    <s v="Regular Air"/>
    <n v="1.99"/>
    <n v="1179.49"/>
    <x v="1"/>
    <s v="Corporate"/>
    <x v="2"/>
    <s v="Computer Peripherals"/>
    <s v="Small Pack"/>
    <d v="2009-01-11T00:00:00"/>
  </r>
  <r>
    <n v="76"/>
    <n v="20037"/>
    <x v="9"/>
    <s v="Low"/>
    <s v="*"/>
    <s v="*"/>
    <s v="*"/>
    <m/>
    <m/>
    <s v="*"/>
    <m/>
    <m/>
    <m/>
    <m/>
    <m/>
    <n v="35"/>
    <n v="0.04"/>
    <m/>
    <m/>
    <n v="1009.42"/>
    <n v="1"/>
    <n v="28.840571428571426"/>
    <s v="Regular Air"/>
    <n v="8.5500000000000007"/>
    <n v="1017.9699999999999"/>
    <x v="4"/>
    <s v="Corporate"/>
    <x v="1"/>
    <s v="Office Furnishings"/>
    <s v="Small Box"/>
    <d v="2009-01-15T00:00:00"/>
  </r>
  <r>
    <n v="77"/>
    <n v="55367"/>
    <x v="9"/>
    <s v="Critical"/>
    <s v="***"/>
    <s v="***"/>
    <s v="***"/>
    <m/>
    <m/>
    <s v="***"/>
    <m/>
    <m/>
    <m/>
    <m/>
    <m/>
    <n v="48"/>
    <n v="0.05"/>
    <m/>
    <m/>
    <n v="571.16999999999996"/>
    <n v="0"/>
    <n v="11.899374999999999"/>
    <s v="Regular Air"/>
    <n v="2.36"/>
    <n v="573.53"/>
    <x v="3"/>
    <s v="Consumer"/>
    <x v="0"/>
    <s v="Pens &amp; Art Supplies"/>
    <s v="Wrap Bag"/>
    <d v="2009-01-12T00:00:00"/>
  </r>
  <r>
    <n v="78"/>
    <n v="28290"/>
    <x v="9"/>
    <s v="Low"/>
    <s v="*"/>
    <s v="*"/>
    <s v="*"/>
    <m/>
    <m/>
    <s v="*"/>
    <m/>
    <m/>
    <m/>
    <m/>
    <m/>
    <n v="3"/>
    <n v="0.01"/>
    <m/>
    <m/>
    <n v="523.58000000000004"/>
    <n v="0"/>
    <n v="174.52666666666667"/>
    <s v="Express Air"/>
    <n v="19.989999999999998"/>
    <n v="543.57000000000005"/>
    <x v="1"/>
    <s v="Home Office"/>
    <x v="0"/>
    <s v="Storage &amp; Organization"/>
    <s v="Small Box"/>
    <d v="2009-01-12T00:00:00"/>
  </r>
  <r>
    <n v="79"/>
    <n v="14596"/>
    <x v="9"/>
    <s v="Critical"/>
    <s v="***"/>
    <s v="***"/>
    <s v="***"/>
    <m/>
    <m/>
    <s v="***"/>
    <m/>
    <m/>
    <m/>
    <m/>
    <m/>
    <n v="24"/>
    <n v="3.5000000000000003E-2"/>
    <m/>
    <m/>
    <n v="199.12"/>
    <n v="0"/>
    <n v="8.2966666666666669"/>
    <s v="Regular Air"/>
    <n v="0.96"/>
    <n v="200.08"/>
    <x v="1"/>
    <s v="Corporate"/>
    <x v="1"/>
    <s v="Office Furnishings"/>
    <s v="Wrap Bag"/>
    <d v="2009-01-12T00:00:00"/>
  </r>
  <r>
    <n v="80"/>
    <n v="33988"/>
    <x v="9"/>
    <s v="Medium"/>
    <s v="*"/>
    <s v="*"/>
    <s v="*"/>
    <m/>
    <m/>
    <s v="*"/>
    <m/>
    <m/>
    <m/>
    <m/>
    <m/>
    <n v="30"/>
    <n v="0.04"/>
    <m/>
    <m/>
    <n v="164.78"/>
    <n v="0"/>
    <n v="5.4926666666666666"/>
    <s v="Regular Air"/>
    <n v="5.14"/>
    <n v="169.92"/>
    <x v="1"/>
    <s v="Consumer"/>
    <x v="2"/>
    <s v="Computer Peripherals"/>
    <s v="Small Pack"/>
    <d v="2009-01-11T00:00:00"/>
  </r>
  <r>
    <n v="81"/>
    <n v="44391"/>
    <x v="9"/>
    <s v="Not Specified"/>
    <s v="*"/>
    <s v="*"/>
    <s v="*"/>
    <m/>
    <m/>
    <s v="*"/>
    <m/>
    <m/>
    <m/>
    <m/>
    <m/>
    <n v="16"/>
    <n v="0.02"/>
    <m/>
    <m/>
    <n v="112.81"/>
    <n v="0"/>
    <n v="7.0506250000000001"/>
    <s v="Regular Air"/>
    <n v="9.17"/>
    <n v="121.98"/>
    <x v="5"/>
    <s v="Corporate"/>
    <x v="0"/>
    <s v="Paper"/>
    <s v="Small Box"/>
    <d v="2009-01-11T00:00:00"/>
  </r>
  <r>
    <n v="82"/>
    <n v="14596"/>
    <x v="9"/>
    <s v="Critical"/>
    <s v="***"/>
    <s v="***"/>
    <s v="***"/>
    <m/>
    <m/>
    <s v="***"/>
    <m/>
    <m/>
    <m/>
    <m/>
    <m/>
    <n v="19"/>
    <n v="0.02"/>
    <m/>
    <m/>
    <n v="63.14"/>
    <n v="0"/>
    <n v="3.3231578947368421"/>
    <s v="Regular Air"/>
    <n v="3.97"/>
    <n v="67.11"/>
    <x v="1"/>
    <s v="Corporate"/>
    <x v="0"/>
    <s v="Pens &amp; Art Supplies"/>
    <s v="Wrap Bag"/>
    <d v="2009-01-11T00:00:00"/>
  </r>
  <r>
    <n v="83"/>
    <n v="21830"/>
    <x v="10"/>
    <s v="Low"/>
    <s v="*"/>
    <s v="*"/>
    <s v="*"/>
    <m/>
    <m/>
    <s v="*"/>
    <m/>
    <m/>
    <m/>
    <m/>
    <m/>
    <n v="19"/>
    <n v="0.02"/>
    <m/>
    <m/>
    <n v="6991.65"/>
    <n v="1"/>
    <n v="367.9815789473684"/>
    <s v="Delivery Truck"/>
    <n v="12.06"/>
    <n v="7003.71"/>
    <x v="4"/>
    <s v="Consumer"/>
    <x v="2"/>
    <s v="Office Machines"/>
    <s v="Jumbo Box"/>
    <d v="2009-01-18T00:00:00"/>
  </r>
  <r>
    <n v="84"/>
    <n v="33797"/>
    <x v="10"/>
    <s v="Not Specified"/>
    <s v="*"/>
    <s v="*"/>
    <s v="*"/>
    <m/>
    <m/>
    <s v="*"/>
    <m/>
    <m/>
    <m/>
    <m/>
    <m/>
    <n v="20"/>
    <n v="3.5000000000000003E-2"/>
    <m/>
    <m/>
    <n v="4531.34"/>
    <n v="1"/>
    <n v="226.56700000000001"/>
    <s v="Delivery Truck"/>
    <n v="14.7"/>
    <n v="4546.04"/>
    <x v="3"/>
    <s v="Small Business"/>
    <x v="2"/>
    <s v="Office Machines"/>
    <s v="Jumbo Drum"/>
    <d v="2009-01-11T00:00:00"/>
  </r>
  <r>
    <n v="85"/>
    <n v="19655"/>
    <x v="10"/>
    <s v="High"/>
    <s v="*"/>
    <s v="**"/>
    <s v="**"/>
    <m/>
    <m/>
    <s v="**"/>
    <m/>
    <m/>
    <m/>
    <m/>
    <m/>
    <n v="31"/>
    <n v="0.04"/>
    <m/>
    <m/>
    <n v="1143.45"/>
    <n v="1"/>
    <n v="36.885483870967747"/>
    <s v="Regular Air"/>
    <n v="1.99"/>
    <n v="1145.44"/>
    <x v="7"/>
    <s v="Corporate"/>
    <x v="2"/>
    <s v="Computer Peripherals"/>
    <s v="Small Pack"/>
    <d v="2009-01-12T00:00:00"/>
  </r>
  <r>
    <n v="86"/>
    <n v="33797"/>
    <x v="10"/>
    <s v="Not Specified"/>
    <s v="*"/>
    <s v="*"/>
    <s v="*"/>
    <m/>
    <m/>
    <s v="*"/>
    <m/>
    <m/>
    <m/>
    <m/>
    <m/>
    <n v="44"/>
    <n v="0.05"/>
    <m/>
    <m/>
    <n v="574.5"/>
    <n v="0"/>
    <n v="13.056818181818182"/>
    <s v="Regular Air"/>
    <n v="14.37"/>
    <n v="588.87"/>
    <x v="3"/>
    <s v="Small Business"/>
    <x v="1"/>
    <s v="Office Furnishings"/>
    <s v="Large Box"/>
    <d v="2009-01-12T00:00:00"/>
  </r>
  <r>
    <n v="87"/>
    <n v="33797"/>
    <x v="10"/>
    <s v="Not Specified"/>
    <s v="*"/>
    <s v="*"/>
    <s v="*"/>
    <m/>
    <m/>
    <s v="*"/>
    <m/>
    <m/>
    <m/>
    <m/>
    <m/>
    <n v="18"/>
    <n v="0.02"/>
    <m/>
    <m/>
    <n v="262.94"/>
    <n v="0"/>
    <n v="14.607777777777777"/>
    <s v="Regular Air"/>
    <n v="6.75"/>
    <n v="269.69"/>
    <x v="3"/>
    <s v="Small Business"/>
    <x v="0"/>
    <s v="Appliances"/>
    <s v="Medium Box"/>
    <d v="2009-01-12T00:00:00"/>
  </r>
  <r>
    <n v="88"/>
    <n v="33797"/>
    <x v="10"/>
    <s v="Not Specified"/>
    <s v="*"/>
    <s v="*"/>
    <s v="*"/>
    <m/>
    <m/>
    <s v="*"/>
    <m/>
    <m/>
    <m/>
    <m/>
    <m/>
    <n v="18"/>
    <n v="0.02"/>
    <m/>
    <m/>
    <n v="216.87"/>
    <n v="0"/>
    <n v="12.048333333333334"/>
    <s v="Regular Air"/>
    <n v="5.01"/>
    <n v="221.88"/>
    <x v="0"/>
    <s v="Small Business"/>
    <x v="0"/>
    <s v="Paper"/>
    <s v="Small Box"/>
    <d v="2009-01-11T00:00:00"/>
  </r>
  <r>
    <n v="89"/>
    <n v="33797"/>
    <x v="10"/>
    <s v="Not Specified"/>
    <s v="*"/>
    <s v="*"/>
    <s v="*"/>
    <m/>
    <m/>
    <s v="*"/>
    <m/>
    <m/>
    <m/>
    <m/>
    <m/>
    <n v="29"/>
    <n v="3.5000000000000003E-2"/>
    <m/>
    <m/>
    <n v="138.16999999999999"/>
    <n v="0"/>
    <n v="4.764482758620689"/>
    <s v="Express Air"/>
    <n v="6.6"/>
    <n v="144.76999999999998"/>
    <x v="0"/>
    <s v="Small Business"/>
    <x v="1"/>
    <s v="Office Furnishings"/>
    <s v="Small Box"/>
    <d v="2009-01-13T00:00:00"/>
  </r>
  <r>
    <n v="90"/>
    <n v="43362"/>
    <x v="11"/>
    <s v="Critical"/>
    <s v="***"/>
    <s v="***"/>
    <s v="***"/>
    <m/>
    <m/>
    <s v="***"/>
    <m/>
    <m/>
    <m/>
    <m/>
    <m/>
    <n v="45"/>
    <n v="0.05"/>
    <m/>
    <m/>
    <n v="15963.09"/>
    <n v="1"/>
    <n v="354.73533333333336"/>
    <s v="Delivery Truck"/>
    <n v="30"/>
    <n v="15993.09"/>
    <x v="0"/>
    <s v="Consumer"/>
    <x v="1"/>
    <s v="Chairs &amp; Chairmats"/>
    <s v="Jumbo Drum"/>
    <d v="2009-01-15T00:00:00"/>
  </r>
  <r>
    <n v="91"/>
    <n v="7461"/>
    <x v="11"/>
    <s v="Low"/>
    <s v="*"/>
    <s v="*"/>
    <s v="*"/>
    <m/>
    <m/>
    <s v="*"/>
    <m/>
    <m/>
    <m/>
    <m/>
    <m/>
    <n v="12"/>
    <n v="0.02"/>
    <m/>
    <m/>
    <n v="4080.3"/>
    <n v="1"/>
    <n v="340.02500000000003"/>
    <s v="Delivery Truck"/>
    <n v="39"/>
    <n v="4119.3"/>
    <x v="2"/>
    <s v="Home Office"/>
    <x v="1"/>
    <s v="Chairs &amp; Chairmats"/>
    <s v="Jumbo Drum"/>
    <d v="2009-01-14T00:00:00"/>
  </r>
  <r>
    <n v="92"/>
    <n v="37862"/>
    <x v="11"/>
    <s v="Not Specified"/>
    <s v="*"/>
    <s v="*"/>
    <s v="*"/>
    <m/>
    <m/>
    <s v="*"/>
    <m/>
    <m/>
    <m/>
    <m/>
    <m/>
    <n v="27"/>
    <n v="3.5000000000000003E-2"/>
    <m/>
    <m/>
    <n v="1603.27"/>
    <n v="1"/>
    <n v="59.380370370370372"/>
    <s v="Regular Air"/>
    <n v="3.99"/>
    <n v="1607.26"/>
    <x v="1"/>
    <s v="Corporate"/>
    <x v="0"/>
    <s v="Appliances"/>
    <s v="Small Box"/>
    <d v="2009-01-15T00:00:00"/>
  </r>
  <r>
    <n v="93"/>
    <n v="20549"/>
    <x v="11"/>
    <s v="Not Specified"/>
    <s v="*"/>
    <s v="*"/>
    <s v="*"/>
    <m/>
    <m/>
    <s v="*"/>
    <m/>
    <m/>
    <m/>
    <m/>
    <m/>
    <n v="40"/>
    <n v="0.05"/>
    <m/>
    <m/>
    <n v="1030.0899999999999"/>
    <n v="1"/>
    <n v="25.752249999999997"/>
    <s v="Regular Air"/>
    <n v="19.989999999999998"/>
    <n v="1050.08"/>
    <x v="4"/>
    <s v="Corporate"/>
    <x v="0"/>
    <s v="Storage &amp; Organization"/>
    <s v="Small Box"/>
    <d v="2009-01-13T00:00:00"/>
  </r>
  <r>
    <n v="94"/>
    <n v="27813"/>
    <x v="11"/>
    <s v="Medium"/>
    <s v="*"/>
    <s v="*"/>
    <s v="*"/>
    <m/>
    <m/>
    <s v="*"/>
    <m/>
    <m/>
    <m/>
    <m/>
    <m/>
    <n v="10"/>
    <n v="0.02"/>
    <m/>
    <m/>
    <n v="401.14"/>
    <n v="0"/>
    <n v="40.113999999999997"/>
    <s v="Regular Air"/>
    <n v="6.5"/>
    <n v="407.64"/>
    <x v="4"/>
    <s v="Consumer"/>
    <x v="2"/>
    <s v="Computer Peripherals"/>
    <s v="Small Box"/>
    <d v="2009-01-14T00:00:00"/>
  </r>
  <r>
    <n v="95"/>
    <n v="7461"/>
    <x v="11"/>
    <s v="Low"/>
    <s v="*"/>
    <s v="*"/>
    <s v="*"/>
    <m/>
    <m/>
    <s v="*"/>
    <m/>
    <m/>
    <m/>
    <m/>
    <m/>
    <n v="28"/>
    <n v="3.5000000000000003E-2"/>
    <m/>
    <m/>
    <n v="260.79000000000002"/>
    <n v="0"/>
    <n v="9.3139285714285727"/>
    <s v="Regular Air"/>
    <n v="1.39"/>
    <n v="262.18"/>
    <x v="2"/>
    <s v="Home Office"/>
    <x v="0"/>
    <s v="Envelopes"/>
    <s v="Small Box"/>
    <d v="2009-01-16T00:00:00"/>
  </r>
  <r>
    <n v="96"/>
    <n v="7461"/>
    <x v="11"/>
    <s v="Low"/>
    <s v="*"/>
    <s v="*"/>
    <s v="*"/>
    <m/>
    <m/>
    <s v="*"/>
    <m/>
    <m/>
    <m/>
    <m/>
    <m/>
    <n v="44"/>
    <n v="0.05"/>
    <m/>
    <m/>
    <n v="90.35"/>
    <n v="0"/>
    <n v="2.0534090909090907"/>
    <s v="Regular Air"/>
    <n v="0.7"/>
    <n v="91.05"/>
    <x v="2"/>
    <s v="Home Office"/>
    <x v="0"/>
    <s v="Rubber Bands"/>
    <s v="Wrap Bag"/>
    <d v="2009-01-16T00:00:00"/>
  </r>
  <r>
    <n v="97"/>
    <n v="43362"/>
    <x v="11"/>
    <s v="Critical"/>
    <s v="***"/>
    <s v="***"/>
    <s v="***"/>
    <m/>
    <m/>
    <s v="***"/>
    <m/>
    <m/>
    <m/>
    <m/>
    <m/>
    <n v="33"/>
    <n v="0.04"/>
    <m/>
    <m/>
    <n v="58.48"/>
    <n v="0"/>
    <n v="1.772121212121212"/>
    <s v="Regular Air"/>
    <n v="1"/>
    <n v="59.48"/>
    <x v="0"/>
    <s v="Consumer"/>
    <x v="0"/>
    <s v="Pens &amp; Art Supplies"/>
    <s v="Wrap Bag"/>
    <d v="2009-01-14T00:00:00"/>
  </r>
  <r>
    <n v="98"/>
    <n v="13602"/>
    <x v="12"/>
    <s v="Low"/>
    <s v="*"/>
    <s v="*"/>
    <s v="*"/>
    <m/>
    <m/>
    <s v="*"/>
    <m/>
    <m/>
    <m/>
    <m/>
    <m/>
    <n v="13"/>
    <n v="0.02"/>
    <m/>
    <m/>
    <n v="660.99"/>
    <n v="0"/>
    <n v="50.845384615384617"/>
    <s v="Regular Air"/>
    <n v="5.09"/>
    <n v="666.08"/>
    <x v="10"/>
    <s v="Corporate"/>
    <x v="0"/>
    <s v="Paper"/>
    <s v="Small Box"/>
    <d v="2009-01-13T00:00:00"/>
  </r>
  <r>
    <n v="99"/>
    <n v="13602"/>
    <x v="12"/>
    <s v="Low"/>
    <s v="*"/>
    <s v="*"/>
    <s v="*"/>
    <m/>
    <m/>
    <s v="*"/>
    <m/>
    <m/>
    <m/>
    <m/>
    <m/>
    <n v="3"/>
    <n v="0.01"/>
    <m/>
    <m/>
    <n v="445.34"/>
    <n v="0"/>
    <n v="148.44666666666666"/>
    <s v="Delivery Truck"/>
    <n v="17.850000000000001"/>
    <n v="463.19"/>
    <x v="10"/>
    <s v="Corporate"/>
    <x v="2"/>
    <s v="Office Machines"/>
    <s v="Jumbo Drum"/>
    <d v="2009-01-18T00:00:00"/>
  </r>
  <r>
    <n v="100"/>
    <n v="25541"/>
    <x v="12"/>
    <s v="Low"/>
    <s v="*"/>
    <s v="*"/>
    <s v="*"/>
    <m/>
    <m/>
    <s v="*"/>
    <m/>
    <m/>
    <m/>
    <m/>
    <m/>
    <n v="50"/>
    <n v="0.06"/>
    <m/>
    <m/>
    <n v="297.76"/>
    <n v="0"/>
    <n v="5.9551999999999996"/>
    <s v="Regular Air"/>
    <n v="5.79"/>
    <n v="303.55"/>
    <x v="8"/>
    <s v="Consumer"/>
    <x v="0"/>
    <s v="Paper"/>
    <s v="Small Box"/>
    <d v="2009-01-15T00:00:00"/>
  </r>
  <r>
    <n v="101"/>
    <n v="51623"/>
    <x v="12"/>
    <s v="Critical"/>
    <s v="***"/>
    <s v="***"/>
    <s v="***"/>
    <m/>
    <m/>
    <s v="***"/>
    <m/>
    <m/>
    <m/>
    <m/>
    <m/>
    <n v="17"/>
    <n v="0.02"/>
    <m/>
    <m/>
    <n v="39.229999999999997"/>
    <n v="0"/>
    <n v="2.3076470588235294"/>
    <s v="Regular Air"/>
    <n v="5.33"/>
    <n v="44.559999999999995"/>
    <x v="0"/>
    <s v="Home Office"/>
    <x v="1"/>
    <s v="Office Furnishings"/>
    <s v="Small Box"/>
    <d v="2009-01-13T00:00:00"/>
  </r>
  <r>
    <n v="102"/>
    <n v="43911"/>
    <x v="13"/>
    <s v="Medium"/>
    <s v="*"/>
    <s v="*"/>
    <s v="*"/>
    <m/>
    <m/>
    <s v="*"/>
    <m/>
    <m/>
    <m/>
    <m/>
    <m/>
    <n v="36"/>
    <n v="0.04"/>
    <m/>
    <m/>
    <n v="9920.85"/>
    <n v="1"/>
    <n v="275.57916666666665"/>
    <s v="Delivery Truck"/>
    <n v="17.86"/>
    <n v="9938.7100000000009"/>
    <x v="5"/>
    <s v="Corporate"/>
    <x v="2"/>
    <s v="Office Machines"/>
    <s v="Jumbo Drum"/>
    <d v="2009-01-15T00:00:00"/>
  </r>
  <r>
    <n v="103"/>
    <n v="43911"/>
    <x v="13"/>
    <s v="Medium"/>
    <s v="*"/>
    <s v="*"/>
    <s v="*"/>
    <m/>
    <m/>
    <s v="*"/>
    <m/>
    <m/>
    <m/>
    <m/>
    <m/>
    <n v="23"/>
    <n v="3.5000000000000003E-2"/>
    <m/>
    <m/>
    <n v="7484.31"/>
    <n v="1"/>
    <n v="325.40478260869565"/>
    <s v="Delivery Truck"/>
    <n v="58.95"/>
    <n v="7543.26"/>
    <x v="5"/>
    <s v="Corporate"/>
    <x v="1"/>
    <s v="Chairs &amp; Chairmats"/>
    <s v="Jumbo Drum"/>
    <d v="2009-01-16T00:00:00"/>
  </r>
  <r>
    <n v="104"/>
    <n v="34691"/>
    <x v="13"/>
    <s v="Critical"/>
    <s v="***"/>
    <s v="***"/>
    <s v="***"/>
    <m/>
    <m/>
    <s v="***"/>
    <m/>
    <m/>
    <m/>
    <m/>
    <m/>
    <n v="23"/>
    <n v="3.5000000000000003E-2"/>
    <m/>
    <m/>
    <n v="7202.94"/>
    <n v="1"/>
    <n v="313.17130434782609"/>
    <s v="Delivery Truck"/>
    <n v="26.53"/>
    <n v="7229.4699999999993"/>
    <x v="1"/>
    <s v="Small Business"/>
    <x v="2"/>
    <s v="Office Machines"/>
    <s v="Jumbo Drum"/>
    <d v="2009-01-14T00:00:00"/>
  </r>
  <r>
    <n v="105"/>
    <n v="30567"/>
    <x v="13"/>
    <s v="Not Specified"/>
    <s v="*"/>
    <s v="*"/>
    <s v="*"/>
    <m/>
    <m/>
    <s v="*"/>
    <m/>
    <m/>
    <m/>
    <m/>
    <m/>
    <n v="14"/>
    <n v="0.02"/>
    <m/>
    <m/>
    <n v="2690.84"/>
    <n v="1"/>
    <n v="192.20285714285714"/>
    <s v="Delivery Truck"/>
    <n v="68.02"/>
    <n v="2758.86"/>
    <x v="4"/>
    <s v="Small Business"/>
    <x v="0"/>
    <s v="Appliances"/>
    <s v="Jumbo Drum"/>
    <d v="2009-01-14T00:00:00"/>
  </r>
  <r>
    <n v="106"/>
    <n v="8325"/>
    <x v="13"/>
    <s v="Critical"/>
    <s v="***"/>
    <s v="***"/>
    <s v="***"/>
    <m/>
    <m/>
    <s v="***"/>
    <m/>
    <m/>
    <m/>
    <m/>
    <m/>
    <n v="21"/>
    <n v="3.5000000000000003E-2"/>
    <m/>
    <m/>
    <n v="2364.29"/>
    <n v="1"/>
    <n v="112.5852380952381"/>
    <s v="Delivery Truck"/>
    <n v="56.14"/>
    <n v="2420.4299999999998"/>
    <x v="10"/>
    <s v="Home Office"/>
    <x v="2"/>
    <s v="Office Machines"/>
    <s v="Jumbo Drum"/>
    <d v="2009-01-16T00:00:00"/>
  </r>
  <r>
    <n v="107"/>
    <n v="30567"/>
    <x v="13"/>
    <s v="Not Specified"/>
    <s v="*"/>
    <s v="*"/>
    <s v="*"/>
    <m/>
    <m/>
    <s v="*"/>
    <m/>
    <m/>
    <m/>
    <m/>
    <m/>
    <n v="8"/>
    <n v="0.01"/>
    <m/>
    <m/>
    <n v="733.55"/>
    <n v="0"/>
    <n v="91.693749999999994"/>
    <s v="Regular Air"/>
    <n v="19.989999999999998"/>
    <n v="753.54"/>
    <x v="4"/>
    <s v="Small Business"/>
    <x v="0"/>
    <s v="Envelopes"/>
    <s v="Small Box"/>
    <d v="2009-01-15T00:00:00"/>
  </r>
  <r>
    <n v="108"/>
    <n v="43911"/>
    <x v="13"/>
    <s v="Medium"/>
    <s v="*"/>
    <s v="*"/>
    <s v="*"/>
    <m/>
    <m/>
    <s v="*"/>
    <m/>
    <m/>
    <m/>
    <m/>
    <m/>
    <n v="29"/>
    <n v="3.5000000000000003E-2"/>
    <m/>
    <m/>
    <n v="577.89"/>
    <n v="0"/>
    <n v="19.927241379310345"/>
    <s v="Regular Air"/>
    <n v="11.17"/>
    <n v="589.05999999999995"/>
    <x v="5"/>
    <s v="Corporate"/>
    <x v="1"/>
    <s v="Office Furnishings"/>
    <s v="Large Box"/>
    <d v="2009-01-14T00:00:00"/>
  </r>
  <r>
    <n v="109"/>
    <n v="34691"/>
    <x v="13"/>
    <s v="Critical"/>
    <s v="***"/>
    <s v="***"/>
    <s v="***"/>
    <m/>
    <m/>
    <s v="***"/>
    <m/>
    <m/>
    <m/>
    <m/>
    <m/>
    <n v="13"/>
    <n v="0.02"/>
    <m/>
    <m/>
    <n v="245.82"/>
    <n v="0"/>
    <n v="18.909230769230767"/>
    <s v="Express Air"/>
    <n v="9.5399999999999991"/>
    <n v="255.35999999999999"/>
    <x v="1"/>
    <s v="Small Business"/>
    <x v="0"/>
    <s v="Paper"/>
    <s v="Small Box"/>
    <d v="2009-01-16T00:00:00"/>
  </r>
  <r>
    <n v="110"/>
    <n v="34691"/>
    <x v="13"/>
    <s v="Critical"/>
    <s v="***"/>
    <s v="***"/>
    <s v="***"/>
    <m/>
    <m/>
    <s v="***"/>
    <m/>
    <m/>
    <m/>
    <m/>
    <m/>
    <n v="27"/>
    <n v="3.5000000000000003E-2"/>
    <m/>
    <m/>
    <n v="217.68"/>
    <n v="0"/>
    <n v="8.0622222222222231"/>
    <s v="Regular Air"/>
    <n v="9.23"/>
    <n v="226.91"/>
    <x v="1"/>
    <s v="Small Business"/>
    <x v="0"/>
    <s v="Appliances"/>
    <s v="Small Box"/>
    <d v="2009-01-16T00:00:00"/>
  </r>
  <r>
    <n v="111"/>
    <n v="8325"/>
    <x v="13"/>
    <s v="Critical"/>
    <s v="***"/>
    <s v="***"/>
    <s v="***"/>
    <m/>
    <m/>
    <s v="***"/>
    <m/>
    <m/>
    <m/>
    <m/>
    <m/>
    <n v="27"/>
    <n v="3.5000000000000003E-2"/>
    <m/>
    <m/>
    <n v="112.57"/>
    <n v="0"/>
    <n v="4.1692592592592588"/>
    <s v="Regular Air"/>
    <n v="0.94"/>
    <n v="113.50999999999999"/>
    <x v="10"/>
    <s v="Home Office"/>
    <x v="0"/>
    <s v="Pens &amp; Art Supplies"/>
    <s v="Wrap Bag"/>
    <d v="2009-01-17T00:00:00"/>
  </r>
  <r>
    <n v="112"/>
    <n v="30567"/>
    <x v="13"/>
    <s v="Not Specified"/>
    <s v="*"/>
    <s v="*"/>
    <s v="*"/>
    <m/>
    <m/>
    <s v="*"/>
    <m/>
    <m/>
    <m/>
    <m/>
    <m/>
    <n v="14"/>
    <n v="0.02"/>
    <m/>
    <m/>
    <n v="62.6"/>
    <n v="0"/>
    <n v="4.4714285714285715"/>
    <s v="Regular Air"/>
    <n v="0.94"/>
    <n v="63.54"/>
    <x v="4"/>
    <s v="Small Business"/>
    <x v="0"/>
    <s v="Pens &amp; Art Supplies"/>
    <s v="Wrap Bag"/>
    <d v="2009-01-15T00:00:00"/>
  </r>
  <r>
    <n v="113"/>
    <n v="30567"/>
    <x v="13"/>
    <s v="Not Specified"/>
    <s v="*"/>
    <s v="*"/>
    <s v="*"/>
    <m/>
    <m/>
    <s v="*"/>
    <m/>
    <m/>
    <m/>
    <m/>
    <m/>
    <n v="3"/>
    <n v="0.01"/>
    <m/>
    <m/>
    <n v="38.71"/>
    <n v="0"/>
    <n v="12.903333333333334"/>
    <s v="Express Air"/>
    <n v="7.29"/>
    <n v="46"/>
    <x v="4"/>
    <s v="Small Business"/>
    <x v="1"/>
    <s v="Office Furnishings"/>
    <s v="Small Pack"/>
    <d v="2009-01-16T00:00:00"/>
  </r>
  <r>
    <n v="114"/>
    <n v="37729"/>
    <x v="14"/>
    <s v="Not Specified"/>
    <s v="*"/>
    <s v="*"/>
    <s v="*"/>
    <m/>
    <m/>
    <s v="*"/>
    <m/>
    <m/>
    <m/>
    <m/>
    <m/>
    <n v="48"/>
    <n v="0.05"/>
    <m/>
    <m/>
    <n v="447.89"/>
    <n v="0"/>
    <n v="9.3310416666666658"/>
    <s v="Regular Air"/>
    <n v="6.19"/>
    <n v="454.08"/>
    <x v="2"/>
    <s v="Corporate"/>
    <x v="0"/>
    <s v="Binders and Binder Accessories"/>
    <s v="Small Box"/>
    <d v="2009-01-15T00:00:00"/>
  </r>
  <r>
    <n v="115"/>
    <n v="6884"/>
    <x v="14"/>
    <s v="Low"/>
    <s v="*"/>
    <s v="*"/>
    <s v="*"/>
    <m/>
    <m/>
    <s v="*"/>
    <m/>
    <m/>
    <m/>
    <m/>
    <m/>
    <n v="47"/>
    <n v="0.05"/>
    <m/>
    <m/>
    <n v="296.13"/>
    <n v="0"/>
    <n v="6.3006382978723403"/>
    <s v="Regular Air"/>
    <n v="1.02"/>
    <n v="297.14999999999998"/>
    <x v="11"/>
    <s v="Home Office"/>
    <x v="0"/>
    <s v="Paper"/>
    <s v="Wrap Bag"/>
    <d v="2009-01-20T00:00:00"/>
  </r>
  <r>
    <n v="116"/>
    <n v="6884"/>
    <x v="14"/>
    <s v="Low"/>
    <s v="*"/>
    <s v="*"/>
    <s v="*"/>
    <m/>
    <m/>
    <s v="*"/>
    <m/>
    <m/>
    <m/>
    <m/>
    <m/>
    <n v="41"/>
    <n v="0.05"/>
    <m/>
    <m/>
    <n v="217"/>
    <n v="0"/>
    <n v="5.2926829268292686"/>
    <s v="Regular Air"/>
    <n v="4.75"/>
    <n v="221.75"/>
    <x v="11"/>
    <s v="Home Office"/>
    <x v="0"/>
    <s v="Paper"/>
    <s v="Small Box"/>
    <d v="2009-01-20T00:00:00"/>
  </r>
  <r>
    <n v="117"/>
    <n v="12676"/>
    <x v="14"/>
    <s v="High"/>
    <s v="*"/>
    <s v="**"/>
    <s v="**"/>
    <m/>
    <m/>
    <s v="**"/>
    <m/>
    <m/>
    <m/>
    <m/>
    <m/>
    <n v="25"/>
    <n v="3.5000000000000003E-2"/>
    <m/>
    <m/>
    <n v="201.06"/>
    <n v="0"/>
    <n v="8.0424000000000007"/>
    <s v="Express Air"/>
    <n v="7.96"/>
    <n v="209.02"/>
    <x v="4"/>
    <s v="Home Office"/>
    <x v="1"/>
    <s v="Office Furnishings"/>
    <s v="Small Box"/>
    <d v="2009-01-16T00:00:00"/>
  </r>
  <r>
    <n v="118"/>
    <n v="48773"/>
    <x v="14"/>
    <s v="Medium"/>
    <s v="*"/>
    <s v="*"/>
    <s v="*"/>
    <m/>
    <m/>
    <s v="*"/>
    <m/>
    <m/>
    <m/>
    <m/>
    <m/>
    <n v="7"/>
    <n v="0.01"/>
    <m/>
    <m/>
    <n v="51.27"/>
    <n v="0"/>
    <n v="7.3242857142857147"/>
    <s v="Regular Air"/>
    <n v="2.17"/>
    <n v="53.440000000000005"/>
    <x v="1"/>
    <s v="Small Business"/>
    <x v="0"/>
    <s v="Paper"/>
    <s v="Wrap Bag"/>
    <d v="2009-01-17T00:00:00"/>
  </r>
  <r>
    <n v="119"/>
    <n v="22243"/>
    <x v="14"/>
    <s v="Critical"/>
    <s v="***"/>
    <s v="***"/>
    <s v="***"/>
    <m/>
    <m/>
    <s v="***"/>
    <m/>
    <m/>
    <m/>
    <m/>
    <m/>
    <n v="9"/>
    <n v="0.01"/>
    <m/>
    <m/>
    <n v="24.76"/>
    <n v="0"/>
    <n v="2.7511111111111113"/>
    <s v="Regular Air"/>
    <n v="0.7"/>
    <n v="25.46"/>
    <x v="4"/>
    <s v="Consumer"/>
    <x v="0"/>
    <s v="Pens &amp; Art Supplies"/>
    <s v="Wrap Bag"/>
    <d v="2009-01-16T00:00:00"/>
  </r>
  <r>
    <n v="120"/>
    <n v="30915"/>
    <x v="15"/>
    <s v="Low"/>
    <s v="*"/>
    <s v="*"/>
    <s v="*"/>
    <m/>
    <m/>
    <s v="*"/>
    <m/>
    <m/>
    <m/>
    <m/>
    <m/>
    <n v="25"/>
    <n v="3.5000000000000003E-2"/>
    <m/>
    <m/>
    <n v="2836.0504999999998"/>
    <n v="1"/>
    <n v="113.44202"/>
    <s v="Regular Air"/>
    <n v="8.99"/>
    <n v="2845.0404999999996"/>
    <x v="1"/>
    <s v="Corporate"/>
    <x v="2"/>
    <s v="Telephones and Communication"/>
    <s v="Small Box"/>
    <d v="2009-01-21T00:00:00"/>
  </r>
  <r>
    <n v="121"/>
    <n v="22147"/>
    <x v="15"/>
    <s v="Low"/>
    <s v="*"/>
    <s v="*"/>
    <s v="*"/>
    <m/>
    <m/>
    <s v="*"/>
    <m/>
    <m/>
    <m/>
    <m/>
    <m/>
    <n v="37"/>
    <n v="0.04"/>
    <m/>
    <m/>
    <n v="832.14"/>
    <n v="0"/>
    <n v="22.490270270270269"/>
    <s v="Regular Air"/>
    <n v="8.99"/>
    <n v="841.13"/>
    <x v="4"/>
    <s v="Corporate"/>
    <x v="1"/>
    <s v="Office Furnishings"/>
    <s v="Small Pack"/>
    <d v="2009-01-20T00:00:00"/>
  </r>
  <r>
    <n v="122"/>
    <n v="2370"/>
    <x v="15"/>
    <s v="Critical"/>
    <s v="***"/>
    <s v="***"/>
    <s v="***"/>
    <m/>
    <m/>
    <s v="***"/>
    <m/>
    <m/>
    <m/>
    <m/>
    <m/>
    <n v="6"/>
    <n v="0.01"/>
    <m/>
    <m/>
    <n v="679.6"/>
    <n v="0"/>
    <n v="113.26666666666667"/>
    <s v="Regular Air"/>
    <n v="13.99"/>
    <n v="693.59"/>
    <x v="0"/>
    <s v="Consumer"/>
    <x v="1"/>
    <s v="Office Furnishings"/>
    <s v="Medium Box"/>
    <d v="2009-01-18T00:00:00"/>
  </r>
  <r>
    <n v="123"/>
    <n v="49541"/>
    <x v="15"/>
    <s v="Medium"/>
    <s v="*"/>
    <s v="*"/>
    <s v="*"/>
    <m/>
    <m/>
    <s v="*"/>
    <m/>
    <m/>
    <m/>
    <m/>
    <m/>
    <n v="35"/>
    <n v="0.04"/>
    <m/>
    <m/>
    <n v="503.75"/>
    <n v="0"/>
    <n v="14.392857142857142"/>
    <s v="Regular Air"/>
    <n v="5.5"/>
    <n v="509.25"/>
    <x v="8"/>
    <s v="Home Office"/>
    <x v="0"/>
    <s v="Storage &amp; Organization"/>
    <s v="Small Box"/>
    <d v="2009-01-17T00:00:00"/>
  </r>
  <r>
    <n v="124"/>
    <n v="39173"/>
    <x v="15"/>
    <s v="Critical"/>
    <s v="***"/>
    <s v="***"/>
    <s v="***"/>
    <m/>
    <m/>
    <s v="***"/>
    <m/>
    <m/>
    <m/>
    <m/>
    <m/>
    <n v="2"/>
    <n v="0.01"/>
    <m/>
    <m/>
    <n v="373.27"/>
    <n v="0"/>
    <n v="186.63499999999999"/>
    <s v="Delivery Truck"/>
    <n v="29.21"/>
    <n v="402.47999999999996"/>
    <x v="0"/>
    <s v="Small Business"/>
    <x v="1"/>
    <s v="Tables"/>
    <s v="Jumbo Box"/>
    <d v="2009-01-18T00:00:00"/>
  </r>
  <r>
    <n v="125"/>
    <n v="2370"/>
    <x v="15"/>
    <s v="Critical"/>
    <s v="***"/>
    <s v="***"/>
    <s v="***"/>
    <m/>
    <m/>
    <s v="***"/>
    <m/>
    <m/>
    <m/>
    <m/>
    <m/>
    <n v="30"/>
    <n v="0.04"/>
    <m/>
    <m/>
    <n v="257.42"/>
    <n v="0"/>
    <n v="8.5806666666666676"/>
    <s v="Regular Air"/>
    <n v="2.87"/>
    <n v="260.29000000000002"/>
    <x v="0"/>
    <s v="Consumer"/>
    <x v="0"/>
    <s v="Paper"/>
    <s v="Wrap Bag"/>
    <d v="2009-01-18T00:00:00"/>
  </r>
  <r>
    <n v="126"/>
    <n v="31781"/>
    <x v="15"/>
    <s v="Medium"/>
    <s v="*"/>
    <s v="*"/>
    <s v="*"/>
    <m/>
    <m/>
    <s v="*"/>
    <m/>
    <m/>
    <m/>
    <m/>
    <m/>
    <n v="46"/>
    <n v="0.05"/>
    <m/>
    <m/>
    <n v="249.02"/>
    <n v="0"/>
    <n v="5.4134782608695655"/>
    <s v="Regular Air"/>
    <n v="8.49"/>
    <n v="257.51"/>
    <x v="7"/>
    <s v="Corporate"/>
    <x v="0"/>
    <s v="Binders and Binder Accessories"/>
    <s v="Small Box"/>
    <d v="2009-01-17T00:00:00"/>
  </r>
  <r>
    <n v="127"/>
    <n v="31781"/>
    <x v="15"/>
    <s v="Medium"/>
    <s v="*"/>
    <s v="*"/>
    <s v="*"/>
    <m/>
    <m/>
    <s v="*"/>
    <m/>
    <m/>
    <m/>
    <m/>
    <m/>
    <n v="41"/>
    <n v="0.05"/>
    <m/>
    <m/>
    <n v="78.489999999999995"/>
    <n v="0"/>
    <n v="1.9143902439024389"/>
    <s v="Regular Air"/>
    <n v="0.75"/>
    <n v="79.239999999999995"/>
    <x v="7"/>
    <s v="Corporate"/>
    <x v="0"/>
    <s v="Rubber Bands"/>
    <s v="Wrap Bag"/>
    <d v="2009-01-17T00:00:00"/>
  </r>
  <r>
    <n v="128"/>
    <n v="39173"/>
    <x v="15"/>
    <s v="Critical"/>
    <s v="***"/>
    <s v="***"/>
    <s v="***"/>
    <m/>
    <m/>
    <s v="***"/>
    <m/>
    <m/>
    <m/>
    <m/>
    <m/>
    <n v="36"/>
    <n v="0.04"/>
    <m/>
    <m/>
    <n v="76.48"/>
    <n v="0"/>
    <n v="2.1244444444444444"/>
    <s v="Regular Air"/>
    <n v="0.78"/>
    <n v="77.260000000000005"/>
    <x v="0"/>
    <s v="Small Business"/>
    <x v="0"/>
    <s v="Rubber Bands"/>
    <s v="Wrap Bag"/>
    <d v="2009-01-18T00:00:00"/>
  </r>
  <r>
    <n v="129"/>
    <n v="30915"/>
    <x v="15"/>
    <s v="Low"/>
    <s v="*"/>
    <s v="*"/>
    <s v="*"/>
    <m/>
    <m/>
    <s v="*"/>
    <m/>
    <m/>
    <m/>
    <m/>
    <m/>
    <n v="20"/>
    <n v="3.5000000000000003E-2"/>
    <m/>
    <m/>
    <n v="62.78"/>
    <n v="0"/>
    <n v="3.1390000000000002"/>
    <s v="Express Air"/>
    <n v="2.0299999999999998"/>
    <n v="64.81"/>
    <x v="1"/>
    <s v="Corporate"/>
    <x v="0"/>
    <s v="Pens &amp; Art Supplies"/>
    <s v="Wrap Bag"/>
    <d v="2009-01-16T00:00:00"/>
  </r>
  <r>
    <n v="130"/>
    <n v="1921"/>
    <x v="16"/>
    <s v="Medium"/>
    <s v="*"/>
    <s v="*"/>
    <s v="*"/>
    <m/>
    <m/>
    <s v="*"/>
    <m/>
    <m/>
    <m/>
    <m/>
    <m/>
    <n v="24"/>
    <n v="3.5000000000000003E-2"/>
    <m/>
    <m/>
    <n v="7871.91"/>
    <n v="1"/>
    <n v="327.99624999999997"/>
    <s v="Delivery Truck"/>
    <n v="91.05"/>
    <n v="7962.96"/>
    <x v="1"/>
    <s v="Small Business"/>
    <x v="0"/>
    <s v="Appliances"/>
    <s v="Jumbo Drum"/>
    <d v="2009-01-19T00:00:00"/>
  </r>
  <r>
    <n v="131"/>
    <n v="12771"/>
    <x v="16"/>
    <s v="Critical"/>
    <s v="***"/>
    <s v="***"/>
    <s v="***"/>
    <m/>
    <m/>
    <s v="***"/>
    <m/>
    <m/>
    <m/>
    <m/>
    <m/>
    <n v="40"/>
    <n v="0.05"/>
    <m/>
    <m/>
    <n v="1143.49"/>
    <n v="1"/>
    <n v="28.587250000000001"/>
    <s v="Regular Air"/>
    <n v="19.989999999999998"/>
    <n v="1163.48"/>
    <x v="7"/>
    <s v="Small Business"/>
    <x v="0"/>
    <s v="Labels"/>
    <s v="Small Box"/>
    <d v="2009-01-17T00:00:00"/>
  </r>
  <r>
    <n v="132"/>
    <n v="32868"/>
    <x v="16"/>
    <s v="Not Specified"/>
    <s v="*"/>
    <s v="*"/>
    <s v="*"/>
    <m/>
    <m/>
    <s v="*"/>
    <m/>
    <m/>
    <m/>
    <m/>
    <m/>
    <n v="39"/>
    <n v="0.04"/>
    <m/>
    <m/>
    <n v="1101.28"/>
    <n v="1"/>
    <n v="28.237948717948719"/>
    <s v="Regular Air"/>
    <n v="6.17"/>
    <n v="1107.45"/>
    <x v="4"/>
    <s v="Home Office"/>
    <x v="0"/>
    <s v="Pens &amp; Art Supplies"/>
    <s v="Small Pack"/>
    <d v="2009-01-18T00:00:00"/>
  </r>
  <r>
    <n v="133"/>
    <n v="10272"/>
    <x v="16"/>
    <s v="Medium"/>
    <s v="*"/>
    <s v="*"/>
    <s v="*"/>
    <m/>
    <m/>
    <s v="*"/>
    <m/>
    <m/>
    <m/>
    <m/>
    <m/>
    <n v="26"/>
    <n v="3.5000000000000003E-2"/>
    <m/>
    <m/>
    <n v="566.39"/>
    <n v="0"/>
    <n v="21.784230769230767"/>
    <s v="Regular Air"/>
    <n v="8.18"/>
    <n v="574.56999999999994"/>
    <x v="8"/>
    <s v="Corporate"/>
    <x v="0"/>
    <s v="Paper"/>
    <s v="Small Box"/>
    <d v="2009-01-17T00:00:00"/>
  </r>
  <r>
    <n v="134"/>
    <n v="18945"/>
    <x v="16"/>
    <s v="Medium"/>
    <s v="*"/>
    <s v="*"/>
    <s v="*"/>
    <m/>
    <m/>
    <s v="*"/>
    <m/>
    <m/>
    <m/>
    <m/>
    <m/>
    <n v="33"/>
    <n v="0.04"/>
    <m/>
    <m/>
    <n v="528.54"/>
    <n v="0"/>
    <n v="16.016363636363636"/>
    <s v="Regular Air"/>
    <n v="1.99"/>
    <n v="530.53"/>
    <x v="6"/>
    <s v="Corporate"/>
    <x v="2"/>
    <s v="Computer Peripherals"/>
    <s v="Small Pack"/>
    <d v="2009-01-19T00:00:00"/>
  </r>
  <r>
    <n v="135"/>
    <n v="46884"/>
    <x v="16"/>
    <s v="Medium"/>
    <s v="*"/>
    <s v="*"/>
    <s v="*"/>
    <m/>
    <m/>
    <s v="*"/>
    <m/>
    <m/>
    <m/>
    <m/>
    <m/>
    <n v="3"/>
    <n v="0.01"/>
    <m/>
    <m/>
    <n v="337.33949999999999"/>
    <n v="0"/>
    <n v="112.4465"/>
    <s v="Regular Air"/>
    <n v="2.5"/>
    <n v="339.83949999999999"/>
    <x v="4"/>
    <s v="Corporate"/>
    <x v="2"/>
    <s v="Telephones and Communication"/>
    <s v="Small Box"/>
    <d v="2009-01-19T00:00:00"/>
  </r>
  <r>
    <n v="136"/>
    <n v="10272"/>
    <x v="16"/>
    <s v="Medium"/>
    <s v="*"/>
    <s v="*"/>
    <s v="*"/>
    <m/>
    <m/>
    <s v="*"/>
    <m/>
    <m/>
    <m/>
    <m/>
    <m/>
    <n v="3"/>
    <n v="0.01"/>
    <m/>
    <m/>
    <n v="299.08"/>
    <n v="0"/>
    <n v="99.693333333333328"/>
    <s v="Regular Air"/>
    <n v="19.989999999999998"/>
    <n v="319.07"/>
    <x v="8"/>
    <s v="Corporate"/>
    <x v="0"/>
    <s v="Envelopes"/>
    <s v="Small Box"/>
    <d v="2009-01-19T00:00:00"/>
  </r>
  <r>
    <n v="137"/>
    <n v="46884"/>
    <x v="16"/>
    <s v="Medium"/>
    <s v="*"/>
    <s v="*"/>
    <s v="*"/>
    <m/>
    <m/>
    <s v="*"/>
    <m/>
    <m/>
    <m/>
    <m/>
    <m/>
    <n v="25"/>
    <n v="3.5000000000000003E-2"/>
    <m/>
    <m/>
    <n v="280.43"/>
    <n v="0"/>
    <n v="11.2172"/>
    <s v="Regular Air"/>
    <n v="2.36"/>
    <n v="282.79000000000002"/>
    <x v="1"/>
    <s v="Corporate"/>
    <x v="0"/>
    <s v="Pens &amp; Art Supplies"/>
    <s v="Wrap Bag"/>
    <d v="2009-01-18T00:00:00"/>
  </r>
  <r>
    <n v="138"/>
    <n v="43620"/>
    <x v="16"/>
    <s v="Medium"/>
    <s v="*"/>
    <s v="*"/>
    <s v="*"/>
    <m/>
    <m/>
    <s v="*"/>
    <m/>
    <m/>
    <m/>
    <m/>
    <m/>
    <n v="13"/>
    <n v="0.02"/>
    <m/>
    <m/>
    <n v="196.22"/>
    <n v="0"/>
    <n v="15.093846153846155"/>
    <s v="Regular Air"/>
    <n v="13.32"/>
    <n v="209.54"/>
    <x v="4"/>
    <s v="Home Office"/>
    <x v="0"/>
    <s v="Appliances"/>
    <s v="Small Box"/>
    <d v="2009-01-20T00:00:00"/>
  </r>
  <r>
    <n v="139"/>
    <n v="46884"/>
    <x v="16"/>
    <s v="Medium"/>
    <s v="*"/>
    <s v="*"/>
    <s v="*"/>
    <m/>
    <m/>
    <s v="*"/>
    <m/>
    <m/>
    <m/>
    <m/>
    <m/>
    <n v="18"/>
    <n v="0.02"/>
    <m/>
    <m/>
    <n v="130.11000000000001"/>
    <n v="0"/>
    <n v="7.2283333333333344"/>
    <s v="Regular Air"/>
    <n v="1.39"/>
    <n v="131.5"/>
    <x v="4"/>
    <s v="Corporate"/>
    <x v="0"/>
    <s v="Envelopes"/>
    <s v="Small Box"/>
    <d v="2009-01-19T00:00:00"/>
  </r>
  <r>
    <n v="140"/>
    <n v="12771"/>
    <x v="16"/>
    <s v="Critical"/>
    <s v="***"/>
    <s v="***"/>
    <s v="***"/>
    <m/>
    <m/>
    <s v="***"/>
    <m/>
    <m/>
    <m/>
    <m/>
    <m/>
    <n v="46"/>
    <n v="0.05"/>
    <m/>
    <m/>
    <n v="78.08"/>
    <n v="0"/>
    <n v="1.6973913043478261"/>
    <s v="Regular Air"/>
    <n v="1.57"/>
    <n v="79.649999999999991"/>
    <x v="7"/>
    <s v="Small Business"/>
    <x v="0"/>
    <s v="Pens &amp; Art Supplies"/>
    <s v="Wrap Bag"/>
    <d v="2009-01-19T00:00:00"/>
  </r>
  <r>
    <n v="141"/>
    <n v="43620"/>
    <x v="16"/>
    <s v="Medium"/>
    <s v="*"/>
    <s v="*"/>
    <s v="*"/>
    <m/>
    <m/>
    <s v="*"/>
    <m/>
    <m/>
    <m/>
    <m/>
    <m/>
    <n v="11"/>
    <n v="0.02"/>
    <m/>
    <m/>
    <n v="49.76"/>
    <n v="0"/>
    <n v="4.5236363636363635"/>
    <s v="Express Air"/>
    <n v="2.2599999999999998"/>
    <n v="52.019999999999996"/>
    <x v="4"/>
    <s v="Home Office"/>
    <x v="0"/>
    <s v="Paper"/>
    <s v="Wrap Bag"/>
    <d v="2009-01-19T00:00:00"/>
  </r>
  <r>
    <n v="142"/>
    <n v="58784"/>
    <x v="17"/>
    <s v="Medium"/>
    <s v="*"/>
    <s v="*"/>
    <s v="*"/>
    <m/>
    <m/>
    <s v="*"/>
    <m/>
    <m/>
    <m/>
    <m/>
    <m/>
    <n v="25"/>
    <n v="3.5000000000000003E-2"/>
    <m/>
    <m/>
    <n v="8875.17"/>
    <n v="1"/>
    <n v="355.0068"/>
    <s v="Delivery Truck"/>
    <n v="39"/>
    <n v="8914.17"/>
    <x v="1"/>
    <s v="Corporate"/>
    <x v="1"/>
    <s v="Chairs &amp; Chairmats"/>
    <s v="Jumbo Drum"/>
    <d v="2009-01-20T00:00:00"/>
  </r>
  <r>
    <n v="143"/>
    <n v="22118"/>
    <x v="17"/>
    <s v="High"/>
    <s v="*"/>
    <s v="**"/>
    <s v="**"/>
    <m/>
    <m/>
    <s v="**"/>
    <m/>
    <m/>
    <m/>
    <m/>
    <m/>
    <n v="50"/>
    <n v="0.06"/>
    <m/>
    <m/>
    <n v="2842.54"/>
    <n v="1"/>
    <n v="56.8508"/>
    <s v="Regular Air"/>
    <n v="1.49"/>
    <n v="2844.0299999999997"/>
    <x v="8"/>
    <s v="Corporate"/>
    <x v="0"/>
    <s v="Binders and Binder Accessories"/>
    <s v="Small Box"/>
    <d v="2009-01-18T00:00:00"/>
  </r>
  <r>
    <n v="144"/>
    <n v="58784"/>
    <x v="17"/>
    <s v="Medium"/>
    <s v="*"/>
    <s v="*"/>
    <s v="*"/>
    <m/>
    <m/>
    <s v="*"/>
    <m/>
    <m/>
    <m/>
    <m/>
    <m/>
    <n v="29"/>
    <n v="3.5000000000000003E-2"/>
    <m/>
    <m/>
    <n v="1379.1"/>
    <n v="1"/>
    <n v="47.555172413793102"/>
    <s v="Regular Air"/>
    <n v="5.81"/>
    <n v="1384.9099999999999"/>
    <x v="4"/>
    <s v="Corporate"/>
    <x v="0"/>
    <s v="Paper"/>
    <s v="Small Box"/>
    <d v="2009-01-18T00:00:00"/>
  </r>
  <r>
    <n v="145"/>
    <n v="48199"/>
    <x v="17"/>
    <s v="Not Specified"/>
    <s v="*"/>
    <s v="*"/>
    <s v="*"/>
    <m/>
    <m/>
    <s v="*"/>
    <m/>
    <m/>
    <m/>
    <m/>
    <m/>
    <n v="47"/>
    <n v="0.05"/>
    <m/>
    <m/>
    <n v="672.46"/>
    <n v="0"/>
    <n v="14.307659574468087"/>
    <s v="Regular Air"/>
    <n v="1.39"/>
    <n v="673.85"/>
    <x v="12"/>
    <s v="Corporate"/>
    <x v="0"/>
    <s v="Envelopes"/>
    <s v="Small Box"/>
    <d v="2009-01-21T00:00:00"/>
  </r>
  <r>
    <n v="146"/>
    <n v="58784"/>
    <x v="17"/>
    <s v="Medium"/>
    <s v="*"/>
    <s v="*"/>
    <s v="*"/>
    <m/>
    <m/>
    <s v="*"/>
    <m/>
    <m/>
    <m/>
    <m/>
    <m/>
    <n v="20"/>
    <n v="3.5000000000000003E-2"/>
    <m/>
    <m/>
    <n v="331.21"/>
    <n v="0"/>
    <n v="16.560499999999998"/>
    <s v="Express Air"/>
    <n v="9.4"/>
    <n v="340.60999999999996"/>
    <x v="1"/>
    <s v="Corporate"/>
    <x v="2"/>
    <s v="Office Machines"/>
    <s v="Small Box"/>
    <d v="2009-01-20T00:00:00"/>
  </r>
  <r>
    <n v="147"/>
    <n v="58784"/>
    <x v="17"/>
    <s v="Medium"/>
    <s v="*"/>
    <s v="*"/>
    <s v="*"/>
    <m/>
    <m/>
    <s v="*"/>
    <m/>
    <m/>
    <m/>
    <m/>
    <m/>
    <n v="17"/>
    <n v="0.02"/>
    <m/>
    <m/>
    <n v="278.76"/>
    <n v="0"/>
    <n v="16.39764705882353"/>
    <s v="Regular Air"/>
    <n v="17.78"/>
    <n v="296.53999999999996"/>
    <x v="4"/>
    <s v="Corporate"/>
    <x v="0"/>
    <s v="Storage &amp; Organization"/>
    <s v="Small Box"/>
    <d v="2009-01-19T00:00:00"/>
  </r>
  <r>
    <n v="148"/>
    <n v="58784"/>
    <x v="17"/>
    <s v="Medium"/>
    <s v="*"/>
    <s v="*"/>
    <s v="*"/>
    <m/>
    <m/>
    <s v="*"/>
    <m/>
    <m/>
    <m/>
    <m/>
    <m/>
    <n v="12"/>
    <n v="0.02"/>
    <m/>
    <m/>
    <n v="141.9"/>
    <n v="0"/>
    <n v="11.825000000000001"/>
    <s v="Regular Air"/>
    <n v="5.72"/>
    <n v="147.62"/>
    <x v="4"/>
    <s v="Corporate"/>
    <x v="0"/>
    <s v="Envelopes"/>
    <s v="Small Box"/>
    <d v="2009-01-19T00:00:00"/>
  </r>
  <r>
    <n v="149"/>
    <n v="16999"/>
    <x v="18"/>
    <s v="Critical"/>
    <s v="***"/>
    <s v="***"/>
    <s v="***"/>
    <m/>
    <m/>
    <s v="***"/>
    <m/>
    <m/>
    <m/>
    <m/>
    <m/>
    <n v="18"/>
    <n v="0.02"/>
    <m/>
    <m/>
    <n v="3568.45"/>
    <n v="1"/>
    <n v="198.24722222222221"/>
    <s v="Regular Air"/>
    <n v="0.99"/>
    <n v="3569.4399999999996"/>
    <x v="1"/>
    <s v="Consumer"/>
    <x v="0"/>
    <s v="Appliances"/>
    <s v="Small Box"/>
    <d v="2009-01-21T00:00:00"/>
  </r>
  <r>
    <n v="150"/>
    <n v="20711"/>
    <x v="18"/>
    <s v="Critical"/>
    <s v="***"/>
    <s v="***"/>
    <s v="***"/>
    <m/>
    <m/>
    <s v="***"/>
    <m/>
    <m/>
    <m/>
    <m/>
    <m/>
    <n v="18"/>
    <n v="0.02"/>
    <m/>
    <m/>
    <n v="2215.96"/>
    <n v="1"/>
    <n v="123.10888888888888"/>
    <s v="Delivery Truck"/>
    <n v="56.14"/>
    <n v="2272.1"/>
    <x v="1"/>
    <s v="Consumer"/>
    <x v="2"/>
    <s v="Office Machines"/>
    <s v="Jumbo Box"/>
    <d v="2009-01-20T00:00:00"/>
  </r>
  <r>
    <n v="151"/>
    <n v="66"/>
    <x v="18"/>
    <s v="Low"/>
    <s v="*"/>
    <s v="*"/>
    <s v="*"/>
    <m/>
    <m/>
    <s v="*"/>
    <m/>
    <m/>
    <m/>
    <m/>
    <m/>
    <n v="41"/>
    <n v="0.05"/>
    <m/>
    <m/>
    <n v="108.15"/>
    <n v="0"/>
    <n v="2.6378048780487808"/>
    <s v="Regular Air"/>
    <n v="0.7"/>
    <n v="108.85000000000001"/>
    <x v="5"/>
    <s v="Consumer"/>
    <x v="0"/>
    <s v="Pens &amp; Art Supplies"/>
    <s v="Wrap Bag"/>
    <d v="2009-01-19T00:00:00"/>
  </r>
  <r>
    <n v="152"/>
    <n v="20711"/>
    <x v="18"/>
    <s v="Critical"/>
    <s v="***"/>
    <s v="***"/>
    <s v="***"/>
    <m/>
    <m/>
    <s v="***"/>
    <m/>
    <m/>
    <m/>
    <m/>
    <m/>
    <n v="5"/>
    <n v="0.01"/>
    <m/>
    <m/>
    <n v="98.66"/>
    <n v="0"/>
    <n v="19.731999999999999"/>
    <s v="Regular Air"/>
    <n v="9.0299999999999994"/>
    <n v="107.69"/>
    <x v="3"/>
    <s v="Consumer"/>
    <x v="0"/>
    <s v="Paper"/>
    <s v="Small Box"/>
    <d v="2009-01-21T00:00:00"/>
  </r>
  <r>
    <n v="153"/>
    <n v="44197"/>
    <x v="19"/>
    <s v="High"/>
    <s v="*"/>
    <s v="**"/>
    <s v="**"/>
    <m/>
    <m/>
    <s v="**"/>
    <m/>
    <m/>
    <m/>
    <m/>
    <m/>
    <n v="27"/>
    <n v="3.5000000000000003E-2"/>
    <m/>
    <m/>
    <n v="3970.33"/>
    <n v="1"/>
    <n v="147.04925925925926"/>
    <s v="Delivery Truck"/>
    <n v="53.48"/>
    <n v="4023.81"/>
    <x v="1"/>
    <s v="Small Business"/>
    <x v="1"/>
    <s v="Bookcases"/>
    <s v="Jumbo Box"/>
    <d v="2009-01-23T00:00:00"/>
  </r>
  <r>
    <n v="154"/>
    <n v="38340"/>
    <x v="19"/>
    <s v="Critical"/>
    <s v="***"/>
    <s v="***"/>
    <s v="***"/>
    <m/>
    <m/>
    <s v="***"/>
    <m/>
    <m/>
    <m/>
    <m/>
    <m/>
    <n v="36"/>
    <n v="0.04"/>
    <m/>
    <m/>
    <n v="2167.0500000000002"/>
    <n v="1"/>
    <n v="60.19583333333334"/>
    <s v="Regular Air"/>
    <n v="3.5"/>
    <n v="2170.5500000000002"/>
    <x v="8"/>
    <s v="Corporate"/>
    <x v="0"/>
    <s v="Appliances"/>
    <s v="Small Box"/>
    <d v="2009-01-21T00:00:00"/>
  </r>
  <r>
    <n v="155"/>
    <n v="32800"/>
    <x v="20"/>
    <s v="Not Specified"/>
    <s v="*"/>
    <s v="*"/>
    <s v="*"/>
    <m/>
    <m/>
    <s v="*"/>
    <m/>
    <m/>
    <m/>
    <m/>
    <m/>
    <n v="33"/>
    <n v="0.04"/>
    <m/>
    <m/>
    <n v="11336.37"/>
    <n v="1"/>
    <n v="343.52636363636367"/>
    <s v="Delivery Truck"/>
    <n v="58.92"/>
    <n v="11395.29"/>
    <x v="5"/>
    <s v="Home Office"/>
    <x v="1"/>
    <s v="Chairs &amp; Chairmats"/>
    <s v="Jumbo Drum"/>
    <d v="2009-01-22T00:00:00"/>
  </r>
  <r>
    <n v="156"/>
    <n v="38021"/>
    <x v="20"/>
    <s v="Medium"/>
    <s v="*"/>
    <s v="*"/>
    <s v="*"/>
    <m/>
    <m/>
    <s v="*"/>
    <m/>
    <m/>
    <m/>
    <m/>
    <m/>
    <n v="16"/>
    <n v="0.02"/>
    <m/>
    <m/>
    <n v="4407.03"/>
    <n v="1"/>
    <n v="275.43937499999998"/>
    <s v="Delivery Truck"/>
    <n v="23.19"/>
    <n v="4430.2199999999993"/>
    <x v="1"/>
    <s v="Corporate"/>
    <x v="0"/>
    <s v="Appliances"/>
    <s v="Jumbo Drum"/>
    <d v="2009-01-22T00:00:00"/>
  </r>
  <r>
    <n v="157"/>
    <n v="35936"/>
    <x v="20"/>
    <s v="Medium"/>
    <s v="*"/>
    <s v="*"/>
    <s v="*"/>
    <m/>
    <m/>
    <s v="*"/>
    <m/>
    <m/>
    <m/>
    <m/>
    <m/>
    <n v="40"/>
    <n v="0.05"/>
    <m/>
    <m/>
    <n v="4152.55"/>
    <n v="1"/>
    <n v="103.81375"/>
    <s v="Regular Air"/>
    <n v="24.49"/>
    <n v="4177.04"/>
    <x v="5"/>
    <s v="Corporate"/>
    <x v="1"/>
    <s v="Office Furnishings"/>
    <s v="Large Box"/>
    <d v="2009-01-22T00:00:00"/>
  </r>
  <r>
    <n v="158"/>
    <n v="38021"/>
    <x v="20"/>
    <s v="Medium"/>
    <s v="*"/>
    <s v="*"/>
    <s v="*"/>
    <m/>
    <m/>
    <s v="*"/>
    <m/>
    <m/>
    <m/>
    <m/>
    <m/>
    <n v="46"/>
    <n v="0.05"/>
    <m/>
    <m/>
    <n v="1482.01"/>
    <n v="1"/>
    <n v="32.217608695652174"/>
    <s v="Regular Air"/>
    <n v="1.49"/>
    <n v="1483.5"/>
    <x v="2"/>
    <s v="Corporate"/>
    <x v="0"/>
    <s v="Binders and Binder Accessories"/>
    <s v="Small Box"/>
    <d v="2009-01-23T00:00:00"/>
  </r>
  <r>
    <n v="159"/>
    <n v="31138"/>
    <x v="20"/>
    <s v="High"/>
    <s v="*"/>
    <s v="**"/>
    <s v="**"/>
    <m/>
    <m/>
    <s v="**"/>
    <m/>
    <m/>
    <m/>
    <m/>
    <m/>
    <n v="37"/>
    <n v="0.04"/>
    <m/>
    <m/>
    <n v="1251.18"/>
    <n v="1"/>
    <n v="33.815675675675678"/>
    <s v="Delivery Truck"/>
    <n v="45.51"/>
    <n v="1296.69"/>
    <x v="1"/>
    <s v="Small Business"/>
    <x v="1"/>
    <s v="Tables"/>
    <s v="Jumbo Box"/>
    <d v="2009-01-23T00:00:00"/>
  </r>
  <r>
    <n v="160"/>
    <n v="32800"/>
    <x v="20"/>
    <s v="Not Specified"/>
    <s v="*"/>
    <s v="*"/>
    <s v="*"/>
    <m/>
    <m/>
    <s v="*"/>
    <m/>
    <m/>
    <m/>
    <m/>
    <m/>
    <n v="40"/>
    <n v="0.05"/>
    <m/>
    <m/>
    <n v="751.94"/>
    <n v="0"/>
    <n v="18.798500000000001"/>
    <s v="Regular Air"/>
    <n v="8.68"/>
    <n v="760.62"/>
    <x v="5"/>
    <s v="Home Office"/>
    <x v="0"/>
    <s v="Paper"/>
    <s v="Small Box"/>
    <d v="2009-01-23T00:00:00"/>
  </r>
  <r>
    <n v="161"/>
    <n v="32800"/>
    <x v="20"/>
    <s v="Not Specified"/>
    <s v="*"/>
    <s v="*"/>
    <s v="*"/>
    <m/>
    <m/>
    <s v="*"/>
    <m/>
    <m/>
    <m/>
    <m/>
    <m/>
    <n v="19"/>
    <n v="0.02"/>
    <m/>
    <m/>
    <n v="354.13"/>
    <n v="0"/>
    <n v="18.638421052631578"/>
    <s v="Regular Air"/>
    <n v="8.68"/>
    <n v="362.81"/>
    <x v="5"/>
    <s v="Home Office"/>
    <x v="0"/>
    <s v="Paper"/>
    <s v="Small Box"/>
    <d v="2009-01-22T00:00:00"/>
  </r>
  <r>
    <n v="162"/>
    <n v="49505"/>
    <x v="20"/>
    <s v="Critical"/>
    <s v="***"/>
    <s v="***"/>
    <s v="***"/>
    <m/>
    <m/>
    <s v="***"/>
    <m/>
    <m/>
    <m/>
    <m/>
    <m/>
    <n v="34"/>
    <n v="0.04"/>
    <m/>
    <m/>
    <n v="335.59"/>
    <n v="0"/>
    <n v="9.8702941176470578"/>
    <s v="Express Air"/>
    <n v="1.99"/>
    <n v="337.58"/>
    <x v="1"/>
    <s v="Home Office"/>
    <x v="2"/>
    <s v="Computer Peripherals"/>
    <s v="Small Pack"/>
    <d v="2009-01-22T00:00:00"/>
  </r>
  <r>
    <n v="163"/>
    <n v="35936"/>
    <x v="20"/>
    <s v="Medium"/>
    <s v="*"/>
    <s v="*"/>
    <s v="*"/>
    <m/>
    <m/>
    <s v="*"/>
    <m/>
    <m/>
    <m/>
    <m/>
    <m/>
    <n v="41"/>
    <n v="0.05"/>
    <m/>
    <m/>
    <n v="312.26"/>
    <n v="0"/>
    <n v="7.6160975609756099"/>
    <s v="Regular Air"/>
    <n v="4.71"/>
    <n v="316.96999999999997"/>
    <x v="5"/>
    <s v="Corporate"/>
    <x v="0"/>
    <s v="Binders and Binder Accessories"/>
    <s v="Small Box"/>
    <d v="2009-01-22T00:00:00"/>
  </r>
  <r>
    <n v="164"/>
    <n v="38021"/>
    <x v="20"/>
    <s v="Medium"/>
    <s v="*"/>
    <s v="*"/>
    <s v="*"/>
    <m/>
    <m/>
    <s v="*"/>
    <m/>
    <m/>
    <m/>
    <m/>
    <m/>
    <n v="36"/>
    <n v="0.04"/>
    <m/>
    <m/>
    <n v="173.22"/>
    <n v="0"/>
    <n v="4.8116666666666665"/>
    <s v="Regular Air"/>
    <n v="0.5"/>
    <n v="173.72"/>
    <x v="1"/>
    <s v="Corporate"/>
    <x v="0"/>
    <s v="Labels"/>
    <s v="Small Box"/>
    <d v="2009-01-22T00:00:00"/>
  </r>
  <r>
    <n v="165"/>
    <n v="52608"/>
    <x v="20"/>
    <s v="Low"/>
    <s v="*"/>
    <s v="*"/>
    <s v="*"/>
    <m/>
    <m/>
    <s v="*"/>
    <m/>
    <m/>
    <m/>
    <m/>
    <m/>
    <n v="36"/>
    <n v="0.04"/>
    <m/>
    <m/>
    <n v="147.71"/>
    <n v="0"/>
    <n v="4.1030555555555557"/>
    <s v="Regular Air"/>
    <n v="0.7"/>
    <n v="148.41"/>
    <x v="8"/>
    <s v="Consumer"/>
    <x v="0"/>
    <s v="Pens &amp; Art Supplies"/>
    <s v="Wrap Bag"/>
    <d v="2009-01-25T00:00:00"/>
  </r>
  <r>
    <n v="166"/>
    <n v="37638"/>
    <x v="20"/>
    <s v="Low"/>
    <s v="*"/>
    <s v="*"/>
    <s v="*"/>
    <m/>
    <m/>
    <s v="*"/>
    <m/>
    <m/>
    <m/>
    <m/>
    <m/>
    <n v="33"/>
    <n v="0.04"/>
    <m/>
    <m/>
    <n v="139.97999999999999"/>
    <n v="0"/>
    <n v="4.2418181818181813"/>
    <s v="Regular Air"/>
    <n v="6.89"/>
    <n v="146.86999999999998"/>
    <x v="0"/>
    <s v="Small Business"/>
    <x v="0"/>
    <s v="Labels"/>
    <s v="Small Box"/>
    <d v="2009-01-23T00:00:00"/>
  </r>
  <r>
    <n v="167"/>
    <n v="49505"/>
    <x v="20"/>
    <s v="Critical"/>
    <s v="***"/>
    <s v="***"/>
    <s v="***"/>
    <m/>
    <m/>
    <s v="***"/>
    <m/>
    <m/>
    <m/>
    <m/>
    <m/>
    <n v="12"/>
    <n v="0.02"/>
    <m/>
    <m/>
    <n v="97.74"/>
    <n v="0"/>
    <n v="8.1449999999999996"/>
    <s v="Regular Air"/>
    <n v="4.71"/>
    <n v="102.44999999999999"/>
    <x v="1"/>
    <s v="Home Office"/>
    <x v="0"/>
    <s v="Binders and Binder Accessories"/>
    <s v="Small Box"/>
    <d v="2009-01-23T00:00:00"/>
  </r>
  <r>
    <n v="168"/>
    <n v="58759"/>
    <x v="20"/>
    <s v="Low"/>
    <s v="*"/>
    <s v="*"/>
    <s v="*"/>
    <m/>
    <m/>
    <s v="*"/>
    <m/>
    <m/>
    <m/>
    <m/>
    <m/>
    <n v="4"/>
    <n v="0.01"/>
    <m/>
    <m/>
    <n v="33.44"/>
    <n v="0"/>
    <n v="8.36"/>
    <s v="Regular Air"/>
    <n v="2.87"/>
    <n v="36.309999999999995"/>
    <x v="2"/>
    <s v="Corporate"/>
    <x v="0"/>
    <s v="Paper"/>
    <s v="Wrap Bag"/>
    <d v="2009-01-28T00:00:00"/>
  </r>
  <r>
    <n v="169"/>
    <n v="13636"/>
    <x v="21"/>
    <s v="Low"/>
    <s v="*"/>
    <s v="*"/>
    <s v="*"/>
    <m/>
    <m/>
    <s v="*"/>
    <m/>
    <m/>
    <m/>
    <m/>
    <m/>
    <n v="32"/>
    <n v="0.04"/>
    <m/>
    <m/>
    <n v="28180.080000000002"/>
    <n v="1"/>
    <n v="880.62750000000005"/>
    <s v="Delivery Truck"/>
    <n v="44.55"/>
    <n v="28224.63"/>
    <x v="3"/>
    <s v="Home Office"/>
    <x v="1"/>
    <s v="Bookcases"/>
    <s v="Jumbo Box"/>
    <d v="2009-01-26T00:00:00"/>
  </r>
  <r>
    <n v="170"/>
    <n v="55360"/>
    <x v="21"/>
    <s v="Medium"/>
    <s v="*"/>
    <s v="*"/>
    <s v="*"/>
    <m/>
    <m/>
    <s v="*"/>
    <m/>
    <m/>
    <m/>
    <m/>
    <m/>
    <n v="39"/>
    <n v="0.04"/>
    <m/>
    <m/>
    <n v="8865.1"/>
    <n v="1"/>
    <n v="227.31025641025641"/>
    <s v="Delivery Truck"/>
    <n v="29.1"/>
    <n v="8894.2000000000007"/>
    <x v="8"/>
    <s v="Small Business"/>
    <x v="1"/>
    <s v="Tables"/>
    <s v="Jumbo Box"/>
    <d v="2009-01-23T00:00:00"/>
  </r>
  <r>
    <n v="171"/>
    <n v="53891"/>
    <x v="21"/>
    <s v="High"/>
    <s v="*"/>
    <s v="**"/>
    <s v="**"/>
    <m/>
    <m/>
    <s v="**"/>
    <m/>
    <m/>
    <m/>
    <m/>
    <m/>
    <n v="27"/>
    <n v="3.5000000000000003E-2"/>
    <m/>
    <m/>
    <n v="4584.7299999999996"/>
    <n v="1"/>
    <n v="169.80481481481479"/>
    <s v="Regular Air"/>
    <n v="19.989999999999998"/>
    <n v="4604.7199999999993"/>
    <x v="6"/>
    <s v="Home Office"/>
    <x v="2"/>
    <s v="Computer Peripherals"/>
    <s v="Small Box"/>
    <d v="2009-01-23T00:00:00"/>
  </r>
  <r>
    <n v="172"/>
    <n v="53891"/>
    <x v="21"/>
    <s v="High"/>
    <s v="*"/>
    <s v="**"/>
    <s v="**"/>
    <m/>
    <m/>
    <s v="**"/>
    <m/>
    <m/>
    <m/>
    <m/>
    <m/>
    <n v="44"/>
    <n v="0.05"/>
    <m/>
    <m/>
    <n v="4039.72"/>
    <n v="1"/>
    <n v="91.811818181818182"/>
    <s v="Express Air"/>
    <n v="39.61"/>
    <n v="4079.33"/>
    <x v="6"/>
    <s v="Home Office"/>
    <x v="1"/>
    <s v="Office Furnishings"/>
    <s v="Medium Box"/>
    <d v="2009-01-23T00:00:00"/>
  </r>
  <r>
    <n v="173"/>
    <n v="53891"/>
    <x v="21"/>
    <s v="High"/>
    <s v="*"/>
    <s v="**"/>
    <s v="**"/>
    <m/>
    <m/>
    <s v="**"/>
    <m/>
    <m/>
    <m/>
    <m/>
    <m/>
    <n v="25"/>
    <n v="3.5000000000000003E-2"/>
    <m/>
    <m/>
    <n v="2570.944"/>
    <n v="1"/>
    <n v="102.83776"/>
    <s v="Express Air"/>
    <n v="5.92"/>
    <n v="2576.864"/>
    <x v="6"/>
    <s v="Home Office"/>
    <x v="2"/>
    <s v="Telephones and Communication"/>
    <s v="Small Box"/>
    <d v="2009-01-23T00:00:00"/>
  </r>
  <r>
    <n v="174"/>
    <n v="28225"/>
    <x v="21"/>
    <s v="Critical"/>
    <s v="***"/>
    <s v="***"/>
    <s v="***"/>
    <m/>
    <m/>
    <s v="***"/>
    <m/>
    <m/>
    <m/>
    <m/>
    <m/>
    <n v="13"/>
    <n v="0.02"/>
    <m/>
    <m/>
    <n v="1160.5899999999999"/>
    <n v="1"/>
    <n v="89.276153846153846"/>
    <s v="Regular Air"/>
    <n v="35"/>
    <n v="1195.5899999999999"/>
    <x v="1"/>
    <s v="Corporate"/>
    <x v="0"/>
    <s v="Storage &amp; Organization"/>
    <s v="Large Box"/>
    <d v="2009-01-24T00:00:00"/>
  </r>
  <r>
    <n v="175"/>
    <n v="53891"/>
    <x v="21"/>
    <s v="High"/>
    <s v="*"/>
    <s v="**"/>
    <s v="**"/>
    <m/>
    <m/>
    <s v="**"/>
    <m/>
    <m/>
    <m/>
    <m/>
    <m/>
    <n v="36"/>
    <n v="0.04"/>
    <m/>
    <m/>
    <n v="562.79999999999995"/>
    <n v="0"/>
    <n v="15.633333333333333"/>
    <s v="Regular Air"/>
    <n v="9.73"/>
    <n v="572.53"/>
    <x v="8"/>
    <s v="Home Office"/>
    <x v="0"/>
    <s v="Binders and Binder Accessories"/>
    <s v="Small Box"/>
    <d v="2009-01-22T00:00:00"/>
  </r>
  <r>
    <n v="176"/>
    <n v="28225"/>
    <x v="21"/>
    <s v="Critical"/>
    <s v="***"/>
    <s v="***"/>
    <s v="***"/>
    <m/>
    <m/>
    <s v="***"/>
    <m/>
    <m/>
    <m/>
    <m/>
    <m/>
    <n v="9"/>
    <n v="0.01"/>
    <m/>
    <m/>
    <n v="206.04"/>
    <n v="0"/>
    <n v="22.893333333333331"/>
    <s v="Regular Air"/>
    <n v="14.39"/>
    <n v="220.43"/>
    <x v="2"/>
    <s v="Corporate"/>
    <x v="1"/>
    <s v="Office Furnishings"/>
    <s v="Small Box"/>
    <d v="2009-01-22T00:00:00"/>
  </r>
  <r>
    <n v="177"/>
    <n v="7815"/>
    <x v="21"/>
    <s v="Critical"/>
    <s v="***"/>
    <s v="***"/>
    <s v="***"/>
    <m/>
    <m/>
    <s v="***"/>
    <m/>
    <m/>
    <m/>
    <m/>
    <m/>
    <n v="6"/>
    <n v="0.01"/>
    <m/>
    <m/>
    <n v="187.37"/>
    <n v="0"/>
    <n v="31.228333333333335"/>
    <s v="Regular Air"/>
    <n v="5.5"/>
    <n v="192.87"/>
    <x v="4"/>
    <s v="Home Office"/>
    <x v="2"/>
    <s v="Computer Peripherals"/>
    <s v="Small Box"/>
    <d v="2009-01-23T00:00:00"/>
  </r>
  <r>
    <n v="178"/>
    <n v="55360"/>
    <x v="21"/>
    <s v="Medium"/>
    <s v="*"/>
    <s v="*"/>
    <s v="*"/>
    <m/>
    <m/>
    <s v="*"/>
    <m/>
    <m/>
    <m/>
    <m/>
    <m/>
    <n v="49"/>
    <n v="0.05"/>
    <m/>
    <m/>
    <n v="134.83000000000001"/>
    <n v="0"/>
    <n v="2.751632653061225"/>
    <s v="Regular Air"/>
    <n v="0.5"/>
    <n v="135.33000000000001"/>
    <x v="8"/>
    <s v="Small Business"/>
    <x v="0"/>
    <s v="Labels"/>
    <s v="Small Box"/>
    <d v="2009-01-24T00:00:00"/>
  </r>
  <r>
    <n v="179"/>
    <n v="24802"/>
    <x v="22"/>
    <s v="Medium"/>
    <s v="*"/>
    <s v="*"/>
    <s v="*"/>
    <m/>
    <m/>
    <s v="*"/>
    <m/>
    <m/>
    <m/>
    <m/>
    <m/>
    <n v="18"/>
    <n v="0.02"/>
    <m/>
    <m/>
    <n v="1383.2"/>
    <n v="1"/>
    <n v="76.844444444444449"/>
    <s v="Regular Air"/>
    <n v="12.14"/>
    <n v="1395.3400000000001"/>
    <x v="5"/>
    <s v="Small Business"/>
    <x v="2"/>
    <s v="Computer Peripherals"/>
    <s v="Small Box"/>
    <d v="2009-01-25T00:00:00"/>
  </r>
  <r>
    <n v="180"/>
    <n v="10661"/>
    <x v="22"/>
    <s v="Not Specified"/>
    <s v="*"/>
    <s v="*"/>
    <s v="*"/>
    <m/>
    <m/>
    <s v="*"/>
    <m/>
    <m/>
    <m/>
    <m/>
    <m/>
    <n v="42"/>
    <n v="0.05"/>
    <m/>
    <m/>
    <n v="1312.65"/>
    <n v="1"/>
    <n v="31.25357142857143"/>
    <s v="Regular Air"/>
    <n v="5.76"/>
    <n v="1318.41"/>
    <x v="6"/>
    <s v="Consumer"/>
    <x v="0"/>
    <s v="Paper"/>
    <s v="Small Box"/>
    <d v="2009-01-25T00:00:00"/>
  </r>
  <r>
    <n v="181"/>
    <n v="10661"/>
    <x v="22"/>
    <s v="Not Specified"/>
    <s v="*"/>
    <s v="*"/>
    <s v="*"/>
    <m/>
    <m/>
    <s v="*"/>
    <m/>
    <m/>
    <m/>
    <m/>
    <m/>
    <n v="18"/>
    <n v="0.02"/>
    <m/>
    <m/>
    <n v="136.41"/>
    <n v="0"/>
    <n v="7.5783333333333331"/>
    <s v="Regular Air"/>
    <n v="8.3699999999999992"/>
    <n v="144.78"/>
    <x v="2"/>
    <s v="Consumer"/>
    <x v="0"/>
    <s v="Scissors, Rulers and Trimmers"/>
    <s v="Small Pack"/>
    <d v="2009-01-24T00:00:00"/>
  </r>
  <r>
    <n v="182"/>
    <n v="29319"/>
    <x v="23"/>
    <s v="Low"/>
    <s v="*"/>
    <s v="*"/>
    <s v="*"/>
    <m/>
    <m/>
    <s v="*"/>
    <m/>
    <m/>
    <m/>
    <m/>
    <m/>
    <n v="30"/>
    <n v="0.04"/>
    <m/>
    <m/>
    <n v="6654.39"/>
    <n v="1"/>
    <n v="221.81300000000002"/>
    <s v="Regular Air"/>
    <n v="24.49"/>
    <n v="6678.88"/>
    <x v="12"/>
    <s v="Small Business"/>
    <x v="1"/>
    <s v="Chairs &amp; Chairmats"/>
    <s v="Large Box"/>
    <d v="2009-01-26T00:00:00"/>
  </r>
  <r>
    <n v="183"/>
    <n v="29319"/>
    <x v="23"/>
    <s v="Low"/>
    <s v="*"/>
    <s v="*"/>
    <s v="*"/>
    <m/>
    <m/>
    <s v="*"/>
    <m/>
    <m/>
    <m/>
    <m/>
    <m/>
    <n v="21"/>
    <n v="3.5000000000000003E-2"/>
    <m/>
    <m/>
    <n v="4429.6899999999996"/>
    <n v="1"/>
    <n v="210.93761904761902"/>
    <s v="Express Air"/>
    <n v="24.49"/>
    <n v="4454.1799999999994"/>
    <x v="12"/>
    <s v="Small Business"/>
    <x v="2"/>
    <s v="Copiers and Fax"/>
    <s v="Large Box"/>
    <d v="2009-01-26T00:00:00"/>
  </r>
  <r>
    <n v="184"/>
    <n v="19234"/>
    <x v="23"/>
    <s v="High"/>
    <s v="*"/>
    <s v="**"/>
    <s v="**"/>
    <m/>
    <m/>
    <s v="**"/>
    <m/>
    <m/>
    <m/>
    <m/>
    <m/>
    <n v="24"/>
    <n v="3.5000000000000003E-2"/>
    <m/>
    <m/>
    <n v="359.65"/>
    <n v="0"/>
    <n v="14.985416666666666"/>
    <s v="Regular Air"/>
    <n v="6.75"/>
    <n v="366.4"/>
    <x v="2"/>
    <s v="Corporate"/>
    <x v="0"/>
    <s v="Appliances"/>
    <s v="Medium Box"/>
    <d v="2009-01-24T00:00:00"/>
  </r>
  <r>
    <n v="185"/>
    <n v="33025"/>
    <x v="23"/>
    <s v="Low"/>
    <s v="*"/>
    <s v="*"/>
    <s v="*"/>
    <m/>
    <m/>
    <s v="*"/>
    <m/>
    <m/>
    <m/>
    <m/>
    <m/>
    <n v="5"/>
    <n v="0.01"/>
    <m/>
    <m/>
    <n v="318.31"/>
    <n v="0"/>
    <n v="63.661999999999999"/>
    <s v="Regular Air"/>
    <n v="0.99"/>
    <n v="319.3"/>
    <x v="0"/>
    <s v="Small Business"/>
    <x v="0"/>
    <s v="Appliances"/>
    <s v="Small Box"/>
    <d v="2009-01-29T00:00:00"/>
  </r>
  <r>
    <n v="186"/>
    <n v="58277"/>
    <x v="23"/>
    <s v="Medium"/>
    <s v="*"/>
    <s v="*"/>
    <s v="*"/>
    <m/>
    <m/>
    <s v="*"/>
    <m/>
    <m/>
    <m/>
    <m/>
    <m/>
    <n v="23"/>
    <n v="3.5000000000000003E-2"/>
    <m/>
    <m/>
    <n v="294.68"/>
    <n v="0"/>
    <n v="12.812173913043479"/>
    <s v="Regular Air"/>
    <n v="6.96"/>
    <n v="301.64"/>
    <x v="1"/>
    <s v="Home Office"/>
    <x v="0"/>
    <s v="Appliances"/>
    <s v="Medium Box"/>
    <d v="2009-01-26T00:00:00"/>
  </r>
  <r>
    <n v="187"/>
    <n v="12869"/>
    <x v="24"/>
    <s v="Not Specified"/>
    <s v="*"/>
    <s v="*"/>
    <s v="*"/>
    <m/>
    <m/>
    <s v="*"/>
    <m/>
    <m/>
    <m/>
    <m/>
    <m/>
    <n v="15"/>
    <n v="0.02"/>
    <m/>
    <m/>
    <n v="1532.482"/>
    <n v="1"/>
    <n v="102.16546666666666"/>
    <s v="Regular Air"/>
    <n v="8.99"/>
    <n v="1541.472"/>
    <x v="4"/>
    <s v="Consumer"/>
    <x v="2"/>
    <s v="Telephones and Communication"/>
    <s v="Small Box"/>
    <d v="2009-01-28T00:00:00"/>
  </r>
  <r>
    <n v="188"/>
    <n v="7043"/>
    <x v="24"/>
    <s v="Critical"/>
    <s v="***"/>
    <s v="***"/>
    <s v="***"/>
    <m/>
    <m/>
    <s v="***"/>
    <m/>
    <m/>
    <m/>
    <m/>
    <m/>
    <n v="4"/>
    <n v="0.01"/>
    <m/>
    <m/>
    <n v="11.08"/>
    <n v="0"/>
    <n v="2.77"/>
    <s v="Regular Air"/>
    <n v="4.08"/>
    <n v="15.16"/>
    <x v="10"/>
    <s v="Corporate"/>
    <x v="1"/>
    <s v="Office Furnishings"/>
    <s v="Small Pack"/>
    <d v="2009-01-26T00:00:00"/>
  </r>
  <r>
    <n v="189"/>
    <n v="55937"/>
    <x v="25"/>
    <s v="Medium"/>
    <s v="*"/>
    <s v="*"/>
    <s v="*"/>
    <m/>
    <m/>
    <s v="*"/>
    <m/>
    <m/>
    <m/>
    <m/>
    <m/>
    <n v="24"/>
    <n v="3.5000000000000003E-2"/>
    <m/>
    <m/>
    <n v="7332.0879999999997"/>
    <n v="1"/>
    <n v="305.50366666666667"/>
    <s v="Delivery Truck"/>
    <n v="85.63"/>
    <n v="7417.7179999999998"/>
    <x v="8"/>
    <s v="Small Business"/>
    <x v="1"/>
    <s v="Tables"/>
    <s v="Jumbo Box"/>
    <d v="2009-01-28T00:00:00"/>
  </r>
  <r>
    <n v="190"/>
    <n v="24544"/>
    <x v="25"/>
    <s v="High"/>
    <s v="*"/>
    <s v="**"/>
    <s v="**"/>
    <m/>
    <m/>
    <s v="**"/>
    <m/>
    <m/>
    <m/>
    <m/>
    <m/>
    <n v="31"/>
    <n v="0.04"/>
    <m/>
    <m/>
    <n v="4587.3"/>
    <n v="1"/>
    <n v="147.9774193548387"/>
    <s v="Express Air"/>
    <n v="13.99"/>
    <n v="4601.29"/>
    <x v="8"/>
    <s v="Corporate"/>
    <x v="2"/>
    <s v="Office Machines"/>
    <s v="Medium Box"/>
    <d v="2009-01-27T00:00:00"/>
  </r>
  <r>
    <n v="191"/>
    <n v="17186"/>
    <x v="25"/>
    <s v="Medium"/>
    <s v="*"/>
    <s v="*"/>
    <s v="*"/>
    <m/>
    <m/>
    <s v="*"/>
    <m/>
    <m/>
    <m/>
    <m/>
    <m/>
    <n v="49"/>
    <n v="0.05"/>
    <m/>
    <m/>
    <n v="4321.63"/>
    <n v="1"/>
    <n v="88.196530612244899"/>
    <s v="Regular Air"/>
    <n v="56.2"/>
    <n v="4377.83"/>
    <x v="1"/>
    <s v="Consumer"/>
    <x v="1"/>
    <s v="Office Furnishings"/>
    <s v="Medium Box"/>
    <d v="2009-01-28T00:00:00"/>
  </r>
  <r>
    <n v="192"/>
    <n v="24544"/>
    <x v="25"/>
    <s v="High"/>
    <s v="*"/>
    <s v="**"/>
    <s v="**"/>
    <m/>
    <m/>
    <s v="**"/>
    <m/>
    <m/>
    <m/>
    <m/>
    <m/>
    <n v="39"/>
    <n v="0.04"/>
    <m/>
    <m/>
    <n v="1243.45"/>
    <n v="1"/>
    <n v="31.883333333333333"/>
    <s v="Regular Air"/>
    <n v="35"/>
    <n v="1278.45"/>
    <x v="8"/>
    <s v="Corporate"/>
    <x v="0"/>
    <s v="Storage &amp; Organization"/>
    <s v="Large Box"/>
    <d v="2009-01-27T00:00:00"/>
  </r>
  <r>
    <n v="193"/>
    <n v="20422"/>
    <x v="25"/>
    <s v="High"/>
    <s v="*"/>
    <s v="**"/>
    <s v="**"/>
    <m/>
    <m/>
    <s v="**"/>
    <m/>
    <m/>
    <m/>
    <m/>
    <m/>
    <n v="30"/>
    <n v="0.04"/>
    <m/>
    <m/>
    <n v="447.33"/>
    <n v="0"/>
    <n v="14.911"/>
    <s v="Regular Air"/>
    <n v="5"/>
    <n v="452.33"/>
    <x v="2"/>
    <s v="Consumer"/>
    <x v="1"/>
    <s v="Office Furnishings"/>
    <s v="Small Pack"/>
    <d v="2009-01-27T00:00:00"/>
  </r>
  <r>
    <n v="194"/>
    <n v="24544"/>
    <x v="25"/>
    <s v="High"/>
    <s v="*"/>
    <s v="**"/>
    <s v="**"/>
    <m/>
    <m/>
    <s v="**"/>
    <m/>
    <m/>
    <m/>
    <m/>
    <m/>
    <n v="15"/>
    <n v="0.02"/>
    <m/>
    <m/>
    <n v="403.71"/>
    <n v="0"/>
    <n v="26.913999999999998"/>
    <s v="Delivery Truck"/>
    <n v="14.36"/>
    <n v="418.07"/>
    <x v="8"/>
    <s v="Corporate"/>
    <x v="1"/>
    <s v="Chairs &amp; Chairmats"/>
    <s v="Jumbo Drum"/>
    <d v="2009-01-27T00:00:00"/>
  </r>
  <r>
    <n v="195"/>
    <n v="55937"/>
    <x v="25"/>
    <s v="Medium"/>
    <s v="*"/>
    <s v="*"/>
    <s v="*"/>
    <m/>
    <m/>
    <s v="*"/>
    <m/>
    <m/>
    <m/>
    <m/>
    <m/>
    <n v="10"/>
    <n v="0.02"/>
    <m/>
    <m/>
    <n v="392.77"/>
    <n v="0"/>
    <n v="39.277000000000001"/>
    <s v="Regular Air"/>
    <n v="7.12"/>
    <n v="399.89"/>
    <x v="8"/>
    <s v="Small Business"/>
    <x v="2"/>
    <s v="Computer Peripherals"/>
    <s v="Small Box"/>
    <d v="2009-01-28T00:00:00"/>
  </r>
  <r>
    <n v="196"/>
    <n v="17186"/>
    <x v="25"/>
    <s v="Medium"/>
    <s v="*"/>
    <s v="*"/>
    <s v="*"/>
    <m/>
    <m/>
    <s v="*"/>
    <m/>
    <m/>
    <m/>
    <m/>
    <m/>
    <n v="11"/>
    <n v="0.02"/>
    <m/>
    <m/>
    <n v="67.14"/>
    <n v="0"/>
    <n v="6.1036363636363635"/>
    <s v="Regular Air"/>
    <n v="5.35"/>
    <n v="72.489999999999995"/>
    <x v="1"/>
    <s v="Consumer"/>
    <x v="0"/>
    <s v="Paper"/>
    <s v="Small Box"/>
    <d v="2009-01-28T00:00:00"/>
  </r>
  <r>
    <n v="197"/>
    <n v="20422"/>
    <x v="25"/>
    <s v="High"/>
    <s v="*"/>
    <s v="**"/>
    <s v="**"/>
    <m/>
    <m/>
    <s v="**"/>
    <m/>
    <m/>
    <m/>
    <m/>
    <m/>
    <n v="5"/>
    <n v="0.01"/>
    <m/>
    <m/>
    <n v="15.38"/>
    <n v="0"/>
    <n v="3.0760000000000001"/>
    <s v="Regular Air"/>
    <n v="0.5"/>
    <n v="15.88"/>
    <x v="2"/>
    <s v="Consumer"/>
    <x v="0"/>
    <s v="Labels"/>
    <s v="Small Box"/>
    <d v="2009-01-28T00:00:00"/>
  </r>
  <r>
    <n v="198"/>
    <n v="11686"/>
    <x v="26"/>
    <s v="Not Specified"/>
    <s v="*"/>
    <s v="*"/>
    <s v="*"/>
    <m/>
    <m/>
    <s v="*"/>
    <m/>
    <m/>
    <m/>
    <m/>
    <m/>
    <n v="38"/>
    <n v="0.04"/>
    <m/>
    <m/>
    <n v="6121.1985000000004"/>
    <n v="1"/>
    <n v="161.0841710526316"/>
    <s v="Regular Air"/>
    <n v="2.5"/>
    <n v="6123.6985000000004"/>
    <x v="1"/>
    <s v="Home Office"/>
    <x v="2"/>
    <s v="Telephones and Communication"/>
    <s v="Small Box"/>
    <d v="2009-01-28T00:00:00"/>
  </r>
  <r>
    <n v="199"/>
    <n v="15718"/>
    <x v="26"/>
    <s v="Critical"/>
    <s v="***"/>
    <s v="***"/>
    <s v="***"/>
    <m/>
    <m/>
    <s v="***"/>
    <m/>
    <m/>
    <m/>
    <m/>
    <m/>
    <n v="41"/>
    <n v="0.05"/>
    <m/>
    <m/>
    <n v="1863.02"/>
    <n v="1"/>
    <n v="45.439512195121949"/>
    <s v="Regular Air"/>
    <n v="8.99"/>
    <n v="1872.01"/>
    <x v="1"/>
    <s v="Corporate"/>
    <x v="0"/>
    <s v="Pens &amp; Art Supplies"/>
    <s v="Small Pack"/>
    <d v="2009-01-29T00:00:00"/>
  </r>
  <r>
    <n v="200"/>
    <n v="10530"/>
    <x v="26"/>
    <s v="Medium"/>
    <s v="*"/>
    <s v="*"/>
    <s v="*"/>
    <m/>
    <m/>
    <s v="*"/>
    <m/>
    <m/>
    <m/>
    <m/>
    <m/>
    <n v="4"/>
    <n v="0.01"/>
    <m/>
    <m/>
    <n v="377.21300000000002"/>
    <n v="0"/>
    <n v="94.303250000000006"/>
    <s v="Regular Air"/>
    <n v="2.5"/>
    <n v="379.71300000000002"/>
    <x v="8"/>
    <s v="Consumer"/>
    <x v="2"/>
    <s v="Telephones and Communication"/>
    <s v="Small Box"/>
    <d v="2009-01-29T00:00:00"/>
  </r>
  <r>
    <n v="201"/>
    <n v="15718"/>
    <x v="26"/>
    <s v="Critical"/>
    <s v="***"/>
    <s v="***"/>
    <s v="***"/>
    <m/>
    <m/>
    <s v="***"/>
    <m/>
    <m/>
    <m/>
    <m/>
    <m/>
    <n v="36"/>
    <n v="0.04"/>
    <m/>
    <m/>
    <n v="100.87"/>
    <n v="0"/>
    <n v="2.8019444444444446"/>
    <s v="Regular Air"/>
    <n v="0.7"/>
    <n v="101.57000000000001"/>
    <x v="1"/>
    <s v="Corporate"/>
    <x v="0"/>
    <s v="Pens &amp; Art Supplies"/>
    <s v="Wrap Bag"/>
    <d v="2009-01-28T00:00:00"/>
  </r>
  <r>
    <n v="202"/>
    <n v="15718"/>
    <x v="26"/>
    <s v="Critical"/>
    <s v="***"/>
    <s v="***"/>
    <s v="***"/>
    <m/>
    <m/>
    <s v="***"/>
    <m/>
    <m/>
    <m/>
    <m/>
    <m/>
    <n v="50"/>
    <n v="0.06"/>
    <m/>
    <m/>
    <n v="55.89"/>
    <n v="0"/>
    <n v="1.1177999999999999"/>
    <s v="Regular Air"/>
    <n v="0.7"/>
    <n v="56.59"/>
    <x v="1"/>
    <s v="Corporate"/>
    <x v="0"/>
    <s v="Rubber Bands"/>
    <s v="Wrap Bag"/>
    <d v="2009-01-30T00:00:00"/>
  </r>
  <r>
    <n v="203"/>
    <n v="17155"/>
    <x v="27"/>
    <s v="Medium"/>
    <s v="*"/>
    <s v="*"/>
    <s v="*"/>
    <m/>
    <m/>
    <s v="*"/>
    <m/>
    <m/>
    <m/>
    <m/>
    <m/>
    <n v="31"/>
    <n v="0.04"/>
    <m/>
    <m/>
    <n v="1065.26"/>
    <n v="1"/>
    <n v="34.363225806451609"/>
    <s v="Express Air"/>
    <n v="35"/>
    <n v="1100.26"/>
    <x v="5"/>
    <s v="Home Office"/>
    <x v="0"/>
    <s v="Storage &amp; Organization"/>
    <s v="Large Box"/>
    <d v="2009-01-28T00:00:00"/>
  </r>
  <r>
    <n v="204"/>
    <n v="17155"/>
    <x v="27"/>
    <s v="Medium"/>
    <s v="*"/>
    <s v="*"/>
    <s v="*"/>
    <m/>
    <m/>
    <s v="*"/>
    <m/>
    <m/>
    <m/>
    <m/>
    <m/>
    <n v="36"/>
    <n v="0.04"/>
    <m/>
    <m/>
    <n v="267.52999999999997"/>
    <n v="0"/>
    <n v="7.4313888888888879"/>
    <s v="Express Air"/>
    <n v="2"/>
    <n v="269.52999999999997"/>
    <x v="5"/>
    <s v="Home Office"/>
    <x v="0"/>
    <s v="Paper"/>
    <s v="Wrap Bag"/>
    <d v="2009-01-29T00:00:00"/>
  </r>
  <r>
    <n v="205"/>
    <n v="8868"/>
    <x v="27"/>
    <s v="Low"/>
    <s v="*"/>
    <s v="*"/>
    <s v="*"/>
    <m/>
    <m/>
    <s v="*"/>
    <m/>
    <m/>
    <m/>
    <m/>
    <m/>
    <n v="3"/>
    <n v="0.01"/>
    <m/>
    <m/>
    <n v="190.45"/>
    <n v="0"/>
    <n v="63.483333333333327"/>
    <s v="Regular Air"/>
    <n v="3.99"/>
    <n v="194.44"/>
    <x v="10"/>
    <s v="Corporate"/>
    <x v="0"/>
    <s v="Appliances"/>
    <s v="Small Box"/>
    <d v="2009-02-06T00:00:00"/>
  </r>
  <r>
    <n v="206"/>
    <n v="8868"/>
    <x v="27"/>
    <s v="Low"/>
    <s v="*"/>
    <s v="*"/>
    <s v="*"/>
    <m/>
    <m/>
    <s v="*"/>
    <m/>
    <m/>
    <m/>
    <m/>
    <m/>
    <n v="34"/>
    <n v="0.04"/>
    <m/>
    <m/>
    <n v="179.99"/>
    <n v="0"/>
    <n v="5.2938235294117648"/>
    <s v="Regular Air"/>
    <n v="5.74"/>
    <n v="185.73000000000002"/>
    <x v="10"/>
    <s v="Corporate"/>
    <x v="0"/>
    <s v="Binders and Binder Accessories"/>
    <s v="Small Box"/>
    <d v="2009-02-01T00:00:00"/>
  </r>
  <r>
    <n v="207"/>
    <n v="19047"/>
    <x v="27"/>
    <s v="High"/>
    <s v="*"/>
    <s v="**"/>
    <s v="**"/>
    <m/>
    <m/>
    <s v="**"/>
    <m/>
    <m/>
    <m/>
    <m/>
    <m/>
    <n v="1"/>
    <n v="0.01"/>
    <m/>
    <m/>
    <n v="67.489999999999995"/>
    <n v="0"/>
    <n v="67.489999999999995"/>
    <s v="Regular Air"/>
    <n v="14.3"/>
    <n v="81.789999999999992"/>
    <x v="10"/>
    <s v="Corporate"/>
    <x v="0"/>
    <s v="Paper"/>
    <s v="Small Box"/>
    <d v="2009-01-29T00:00:00"/>
  </r>
  <r>
    <n v="208"/>
    <n v="19047"/>
    <x v="27"/>
    <s v="High"/>
    <s v="*"/>
    <s v="**"/>
    <s v="**"/>
    <m/>
    <m/>
    <s v="**"/>
    <m/>
    <m/>
    <m/>
    <m/>
    <m/>
    <n v="3"/>
    <n v="0.01"/>
    <m/>
    <m/>
    <n v="6.76"/>
    <n v="0"/>
    <n v="2.2533333333333334"/>
    <s v="Regular Air"/>
    <n v="1.57"/>
    <n v="8.33"/>
    <x v="10"/>
    <s v="Corporate"/>
    <x v="0"/>
    <s v="Pens &amp; Art Supplies"/>
    <s v="Wrap Bag"/>
    <d v="2009-01-30T00:00:00"/>
  </r>
  <r>
    <n v="209"/>
    <n v="20480"/>
    <x v="28"/>
    <s v="Medium"/>
    <s v="*"/>
    <s v="*"/>
    <s v="*"/>
    <m/>
    <m/>
    <s v="*"/>
    <m/>
    <m/>
    <m/>
    <m/>
    <m/>
    <n v="38"/>
    <n v="0.04"/>
    <m/>
    <m/>
    <n v="16147.61"/>
    <n v="1"/>
    <n v="424.93710526315789"/>
    <s v="Regular Air"/>
    <n v="19.989999999999998"/>
    <n v="16167.6"/>
    <x v="6"/>
    <s v="Corporate"/>
    <x v="0"/>
    <s v="Binders and Binder Accessories"/>
    <s v="Small Box"/>
    <d v="2009-02-01T00:00:00"/>
  </r>
  <r>
    <n v="210"/>
    <n v="20484"/>
    <x v="28"/>
    <s v="Critical"/>
    <s v="***"/>
    <s v="***"/>
    <s v="***"/>
    <m/>
    <m/>
    <s v="***"/>
    <m/>
    <m/>
    <m/>
    <m/>
    <m/>
    <n v="14"/>
    <n v="0.02"/>
    <m/>
    <m/>
    <n v="1122.6375"/>
    <n v="1"/>
    <n v="80.188392857142858"/>
    <s v="Regular Air"/>
    <n v="4.9000000000000004"/>
    <n v="1127.5375000000001"/>
    <x v="6"/>
    <s v="Consumer"/>
    <x v="2"/>
    <s v="Telephones and Communication"/>
    <s v="Small Box"/>
    <d v="2009-01-31T00:00:00"/>
  </r>
  <r>
    <n v="211"/>
    <n v="20480"/>
    <x v="28"/>
    <s v="Medium"/>
    <s v="*"/>
    <s v="*"/>
    <s v="*"/>
    <m/>
    <m/>
    <s v="*"/>
    <m/>
    <m/>
    <m/>
    <m/>
    <m/>
    <n v="4"/>
    <n v="0.01"/>
    <m/>
    <m/>
    <n v="1042.6300000000001"/>
    <n v="1"/>
    <n v="260.65750000000003"/>
    <s v="Delivery Truck"/>
    <n v="60.2"/>
    <n v="1102.8300000000002"/>
    <x v="1"/>
    <s v="Corporate"/>
    <x v="1"/>
    <s v="Bookcases"/>
    <s v="Jumbo Box"/>
    <d v="2009-01-31T00:00:00"/>
  </r>
  <r>
    <n v="212"/>
    <n v="21383"/>
    <x v="29"/>
    <s v="Low"/>
    <s v="*"/>
    <s v="*"/>
    <s v="*"/>
    <m/>
    <m/>
    <s v="*"/>
    <m/>
    <m/>
    <m/>
    <m/>
    <m/>
    <n v="31"/>
    <n v="0.04"/>
    <m/>
    <m/>
    <n v="16066.85"/>
    <n v="1"/>
    <n v="518.28548387096771"/>
    <s v="Regular Air"/>
    <n v="24.49"/>
    <n v="16091.34"/>
    <x v="7"/>
    <s v="Consumer"/>
    <x v="2"/>
    <s v="Office Machines"/>
    <s v="Large Box"/>
    <d v="2009-02-04T00:00:00"/>
  </r>
  <r>
    <n v="213"/>
    <n v="5316"/>
    <x v="29"/>
    <s v="Critical"/>
    <s v="***"/>
    <s v="***"/>
    <s v="***"/>
    <m/>
    <m/>
    <s v="***"/>
    <m/>
    <m/>
    <m/>
    <m/>
    <m/>
    <n v="42"/>
    <n v="0.05"/>
    <m/>
    <m/>
    <n v="1285.3699999999999"/>
    <n v="1"/>
    <n v="30.604047619047616"/>
    <s v="Regular Air"/>
    <n v="1.99"/>
    <n v="1287.3599999999999"/>
    <x v="11"/>
    <s v="Corporate"/>
    <x v="2"/>
    <s v="Computer Peripherals"/>
    <s v="Small Pack"/>
    <d v="2009-02-01T00:00:00"/>
  </r>
  <r>
    <n v="214"/>
    <n v="35847"/>
    <x v="29"/>
    <s v="Critical"/>
    <s v="***"/>
    <s v="***"/>
    <s v="***"/>
    <m/>
    <m/>
    <s v="***"/>
    <m/>
    <m/>
    <m/>
    <m/>
    <m/>
    <n v="23"/>
    <n v="3.5000000000000003E-2"/>
    <m/>
    <m/>
    <n v="361.65"/>
    <n v="0"/>
    <n v="15.723913043478261"/>
    <s v="Express Air"/>
    <n v="8.99"/>
    <n v="370.64"/>
    <x v="7"/>
    <s v="Corporate"/>
    <x v="2"/>
    <s v="Computer Peripherals"/>
    <s v="Small Pack"/>
    <d v="2009-01-30T00:00:00"/>
  </r>
  <r>
    <n v="215"/>
    <n v="52416"/>
    <x v="30"/>
    <s v="Not Specified"/>
    <s v="*"/>
    <s v="*"/>
    <s v="*"/>
    <m/>
    <m/>
    <s v="*"/>
    <m/>
    <m/>
    <m/>
    <m/>
    <m/>
    <n v="40"/>
    <n v="0.05"/>
    <m/>
    <m/>
    <n v="9141.64"/>
    <n v="1"/>
    <n v="228.541"/>
    <s v="Delivery Truck"/>
    <n v="69.64"/>
    <n v="9211.2799999999988"/>
    <x v="1"/>
    <s v="Corporate"/>
    <x v="1"/>
    <s v="Tables"/>
    <s v="Jumbo Box"/>
    <d v="2009-02-01T00:00:00"/>
  </r>
  <r>
    <n v="216"/>
    <n v="30341"/>
    <x v="30"/>
    <s v="Low"/>
    <s v="*"/>
    <s v="*"/>
    <s v="*"/>
    <m/>
    <m/>
    <s v="*"/>
    <m/>
    <m/>
    <m/>
    <m/>
    <m/>
    <n v="42"/>
    <n v="0.05"/>
    <m/>
    <m/>
    <n v="6244.18"/>
    <n v="1"/>
    <n v="148.6709523809524"/>
    <s v="Delivery Truck"/>
    <n v="30"/>
    <n v="6274.18"/>
    <x v="2"/>
    <s v="Home Office"/>
    <x v="1"/>
    <s v="Chairs &amp; Chairmats"/>
    <s v="Jumbo Drum"/>
    <d v="2009-01-31T00:00:00"/>
  </r>
  <r>
    <n v="217"/>
    <n v="40101"/>
    <x v="30"/>
    <s v="Low"/>
    <s v="*"/>
    <s v="*"/>
    <s v="*"/>
    <m/>
    <m/>
    <s v="*"/>
    <m/>
    <m/>
    <m/>
    <m/>
    <m/>
    <n v="46"/>
    <n v="0.05"/>
    <m/>
    <m/>
    <n v="2188.06"/>
    <n v="1"/>
    <n v="47.566521739130437"/>
    <s v="Express Air"/>
    <n v="19.989999999999998"/>
    <n v="2208.0499999999997"/>
    <x v="8"/>
    <s v="Corporate"/>
    <x v="2"/>
    <s v="Computer Peripherals"/>
    <s v="Small Box"/>
    <d v="2009-02-05T00:00:00"/>
  </r>
  <r>
    <n v="218"/>
    <n v="18595"/>
    <x v="30"/>
    <s v="Critical"/>
    <s v="***"/>
    <s v="***"/>
    <s v="***"/>
    <m/>
    <m/>
    <s v="***"/>
    <m/>
    <m/>
    <m/>
    <m/>
    <m/>
    <n v="6"/>
    <n v="0.01"/>
    <m/>
    <m/>
    <n v="451.44"/>
    <n v="0"/>
    <n v="75.239999999999995"/>
    <s v="Regular Air"/>
    <n v="13.99"/>
    <n v="465.43"/>
    <x v="1"/>
    <s v="Home Office"/>
    <x v="0"/>
    <s v="Appliances"/>
    <s v="Medium Box"/>
    <d v="2009-02-02T00:00:00"/>
  </r>
  <r>
    <n v="219"/>
    <n v="15270"/>
    <x v="30"/>
    <s v="Not Specified"/>
    <s v="*"/>
    <s v="*"/>
    <s v="*"/>
    <m/>
    <m/>
    <s v="*"/>
    <m/>
    <m/>
    <m/>
    <m/>
    <m/>
    <n v="36"/>
    <n v="0.04"/>
    <m/>
    <m/>
    <n v="257.91000000000003"/>
    <n v="0"/>
    <n v="7.1641666666666675"/>
    <s v="Regular Air"/>
    <n v="1.6"/>
    <n v="259.51000000000005"/>
    <x v="8"/>
    <s v="Corporate"/>
    <x v="0"/>
    <s v="Paper"/>
    <s v="Wrap Bag"/>
    <d v="2009-02-02T00:00:00"/>
  </r>
  <r>
    <n v="220"/>
    <n v="30341"/>
    <x v="30"/>
    <s v="Low"/>
    <s v="*"/>
    <s v="*"/>
    <s v="*"/>
    <m/>
    <m/>
    <s v="*"/>
    <m/>
    <m/>
    <m/>
    <m/>
    <m/>
    <n v="41"/>
    <n v="0.05"/>
    <m/>
    <m/>
    <n v="239.75"/>
    <n v="0"/>
    <n v="5.8475609756097562"/>
    <s v="Regular Air"/>
    <n v="0.5"/>
    <n v="240.25"/>
    <x v="2"/>
    <s v="Home Office"/>
    <x v="0"/>
    <s v="Labels"/>
    <s v="Small Box"/>
    <d v="2009-01-31T00:00:00"/>
  </r>
  <r>
    <n v="221"/>
    <n v="30341"/>
    <x v="30"/>
    <s v="Low"/>
    <s v="*"/>
    <s v="*"/>
    <s v="*"/>
    <m/>
    <m/>
    <s v="*"/>
    <m/>
    <m/>
    <m/>
    <m/>
    <m/>
    <n v="30"/>
    <n v="0.04"/>
    <m/>
    <m/>
    <n v="150.19999999999999"/>
    <n v="0"/>
    <n v="5.0066666666666659"/>
    <s v="Regular Air"/>
    <n v="0.8"/>
    <n v="151"/>
    <x v="2"/>
    <s v="Home Office"/>
    <x v="0"/>
    <s v="Paper"/>
    <s v="Wrap Bag"/>
    <d v="2009-02-07T00:00:00"/>
  </r>
  <r>
    <n v="222"/>
    <n v="18595"/>
    <x v="30"/>
    <s v="Critical"/>
    <s v="***"/>
    <s v="***"/>
    <s v="***"/>
    <m/>
    <m/>
    <s v="***"/>
    <m/>
    <m/>
    <m/>
    <m/>
    <m/>
    <n v="16"/>
    <n v="0.02"/>
    <m/>
    <m/>
    <n v="138.55000000000001"/>
    <n v="0"/>
    <n v="8.6593750000000007"/>
    <s v="Regular Air"/>
    <n v="2.64"/>
    <n v="141.19"/>
    <x v="1"/>
    <s v="Home Office"/>
    <x v="0"/>
    <s v="Scissors, Rulers and Trimmers"/>
    <s v="Small Pack"/>
    <d v="2009-02-02T00:00:00"/>
  </r>
  <r>
    <n v="223"/>
    <n v="52416"/>
    <x v="30"/>
    <s v="Not Specified"/>
    <s v="*"/>
    <s v="*"/>
    <s v="*"/>
    <m/>
    <m/>
    <s v="*"/>
    <m/>
    <m/>
    <m/>
    <m/>
    <m/>
    <n v="6"/>
    <n v="0.01"/>
    <m/>
    <m/>
    <n v="49.81"/>
    <n v="0"/>
    <n v="8.3016666666666676"/>
    <s v="Regular Air"/>
    <n v="5.83"/>
    <n v="55.64"/>
    <x v="1"/>
    <s v="Corporate"/>
    <x v="0"/>
    <s v="Paper"/>
    <s v="Wrap Bag"/>
    <d v="2009-02-02T00:00:00"/>
  </r>
  <r>
    <n v="224"/>
    <n v="30053"/>
    <x v="31"/>
    <s v="Critical"/>
    <s v="***"/>
    <s v="***"/>
    <s v="***"/>
    <m/>
    <m/>
    <s v="***"/>
    <m/>
    <m/>
    <m/>
    <m/>
    <m/>
    <n v="41"/>
    <n v="0.05"/>
    <m/>
    <m/>
    <n v="3279.01"/>
    <n v="1"/>
    <n v="79.975853658536593"/>
    <s v="Delivery Truck"/>
    <n v="33.6"/>
    <n v="3312.61"/>
    <x v="8"/>
    <s v="Consumer"/>
    <x v="2"/>
    <s v="Office Machines"/>
    <s v="Jumbo Drum"/>
    <d v="2009-02-03T00:00:00"/>
  </r>
  <r>
    <n v="225"/>
    <n v="32676"/>
    <x v="31"/>
    <s v="Critical"/>
    <s v="***"/>
    <s v="***"/>
    <s v="***"/>
    <m/>
    <m/>
    <s v="***"/>
    <m/>
    <m/>
    <m/>
    <m/>
    <m/>
    <n v="37"/>
    <n v="0.04"/>
    <m/>
    <m/>
    <n v="1697.44"/>
    <n v="1"/>
    <n v="45.876756756756755"/>
    <s v="Regular Air"/>
    <n v="1.99"/>
    <n v="1699.43"/>
    <x v="12"/>
    <s v="Corporate"/>
    <x v="2"/>
    <s v="Computer Peripherals"/>
    <s v="Small Pack"/>
    <d v="2009-02-04T00:00:00"/>
  </r>
  <r>
    <n v="226"/>
    <n v="4454"/>
    <x v="31"/>
    <s v="Low"/>
    <s v="*"/>
    <s v="*"/>
    <s v="*"/>
    <m/>
    <m/>
    <s v="*"/>
    <m/>
    <m/>
    <m/>
    <m/>
    <m/>
    <n v="17"/>
    <n v="0.02"/>
    <m/>
    <m/>
    <n v="55.45"/>
    <n v="0"/>
    <n v="3.2617647058823529"/>
    <s v="Regular Air"/>
    <n v="0.5"/>
    <n v="55.95"/>
    <x v="12"/>
    <s v="Corporate"/>
    <x v="0"/>
    <s v="Labels"/>
    <s v="Small Box"/>
    <d v="2009-02-06T00:00:00"/>
  </r>
  <r>
    <n v="227"/>
    <n v="55713"/>
    <x v="32"/>
    <s v="High"/>
    <s v="*"/>
    <s v="**"/>
    <s v="**"/>
    <m/>
    <m/>
    <s v="**"/>
    <m/>
    <m/>
    <m/>
    <m/>
    <m/>
    <n v="49"/>
    <n v="0.05"/>
    <m/>
    <m/>
    <n v="5718.85"/>
    <n v="1"/>
    <n v="116.71122448979592"/>
    <s v="Delivery Truck"/>
    <n v="70.2"/>
    <n v="5789.05"/>
    <x v="1"/>
    <s v="Corporate"/>
    <x v="1"/>
    <s v="Chairs &amp; Chairmats"/>
    <s v="Jumbo Drum"/>
    <d v="2009-02-04T00:00:00"/>
  </r>
  <r>
    <n v="228"/>
    <n v="19493"/>
    <x v="32"/>
    <s v="Critical"/>
    <s v="***"/>
    <s v="***"/>
    <s v="***"/>
    <m/>
    <m/>
    <s v="***"/>
    <m/>
    <m/>
    <m/>
    <m/>
    <m/>
    <n v="31"/>
    <n v="0.04"/>
    <m/>
    <m/>
    <n v="4713.25"/>
    <n v="1"/>
    <n v="152.04032258064515"/>
    <s v="Regular Air"/>
    <n v="69"/>
    <n v="4782.25"/>
    <x v="1"/>
    <s v="Corporate"/>
    <x v="1"/>
    <s v="Tables"/>
    <s v="Large Box"/>
    <d v="2009-02-03T00:00:00"/>
  </r>
  <r>
    <n v="229"/>
    <n v="13604"/>
    <x v="32"/>
    <s v="Not Specified"/>
    <s v="*"/>
    <s v="*"/>
    <s v="*"/>
    <m/>
    <m/>
    <s v="*"/>
    <m/>
    <m/>
    <m/>
    <m/>
    <m/>
    <n v="42"/>
    <n v="0.05"/>
    <m/>
    <m/>
    <n v="3609.88"/>
    <n v="1"/>
    <n v="85.949523809523811"/>
    <s v="Regular Air"/>
    <n v="56.2"/>
    <n v="3666.08"/>
    <x v="12"/>
    <s v="Corporate"/>
    <x v="1"/>
    <s v="Office Furnishings"/>
    <s v="Medium Box"/>
    <d v="2009-02-05T00:00:00"/>
  </r>
  <r>
    <n v="230"/>
    <n v="13604"/>
    <x v="32"/>
    <s v="Not Specified"/>
    <s v="*"/>
    <s v="*"/>
    <s v="*"/>
    <m/>
    <m/>
    <s v="*"/>
    <m/>
    <m/>
    <m/>
    <m/>
    <m/>
    <n v="38"/>
    <n v="0.04"/>
    <m/>
    <m/>
    <n v="3152.75"/>
    <n v="1"/>
    <n v="82.96710526315789"/>
    <s v="Regular Air"/>
    <n v="6.13"/>
    <n v="3158.88"/>
    <x v="12"/>
    <s v="Corporate"/>
    <x v="2"/>
    <s v="Computer Peripherals"/>
    <s v="Small Box"/>
    <d v="2009-02-04T00:00:00"/>
  </r>
  <r>
    <n v="231"/>
    <n v="39904"/>
    <x v="32"/>
    <s v="Not Specified"/>
    <s v="*"/>
    <s v="*"/>
    <s v="*"/>
    <m/>
    <m/>
    <s v="*"/>
    <m/>
    <m/>
    <m/>
    <m/>
    <m/>
    <n v="44"/>
    <n v="0.05"/>
    <m/>
    <m/>
    <n v="363.92"/>
    <n v="0"/>
    <n v="8.2709090909090914"/>
    <s v="Regular Air"/>
    <n v="7.96"/>
    <n v="371.88"/>
    <x v="1"/>
    <s v="Consumer"/>
    <x v="1"/>
    <s v="Office Furnishings"/>
    <s v="Small Box"/>
    <d v="2009-02-03T00:00:00"/>
  </r>
  <r>
    <n v="232"/>
    <n v="38529"/>
    <x v="32"/>
    <s v="Low"/>
    <s v="*"/>
    <s v="*"/>
    <s v="*"/>
    <m/>
    <m/>
    <s v="*"/>
    <m/>
    <m/>
    <m/>
    <m/>
    <m/>
    <n v="38"/>
    <n v="0.04"/>
    <m/>
    <m/>
    <n v="44.85"/>
    <n v="0"/>
    <n v="1.1802631578947369"/>
    <s v="Regular Air"/>
    <n v="0.7"/>
    <n v="45.550000000000004"/>
    <x v="5"/>
    <s v="Corporate"/>
    <x v="0"/>
    <s v="Rubber Bands"/>
    <s v="Wrap Bag"/>
    <d v="2009-02-02T00:00:00"/>
  </r>
  <r>
    <n v="233"/>
    <n v="21222"/>
    <x v="33"/>
    <s v="Not Specified"/>
    <s v="*"/>
    <s v="*"/>
    <s v="*"/>
    <m/>
    <m/>
    <s v="*"/>
    <m/>
    <m/>
    <m/>
    <m/>
    <m/>
    <n v="26"/>
    <n v="3.5000000000000003E-2"/>
    <m/>
    <m/>
    <n v="846.08150000000001"/>
    <n v="0"/>
    <n v="32.541596153846157"/>
    <s v="Regular Air"/>
    <n v="5"/>
    <n v="851.08150000000001"/>
    <x v="2"/>
    <s v="Home Office"/>
    <x v="2"/>
    <s v="Telephones and Communication"/>
    <s v="Small Box"/>
    <d v="2009-02-05T00:00:00"/>
  </r>
  <r>
    <n v="234"/>
    <n v="21222"/>
    <x v="33"/>
    <s v="Not Specified"/>
    <s v="*"/>
    <s v="*"/>
    <s v="*"/>
    <m/>
    <m/>
    <s v="*"/>
    <m/>
    <m/>
    <m/>
    <m/>
    <m/>
    <n v="36"/>
    <n v="0.04"/>
    <m/>
    <m/>
    <n v="181.39"/>
    <n v="0"/>
    <n v="5.0386111111111109"/>
    <s v="Regular Air"/>
    <n v="3.63"/>
    <n v="185.01999999999998"/>
    <x v="2"/>
    <s v="Home Office"/>
    <x v="1"/>
    <s v="Office Furnishings"/>
    <s v="Wrap Bag"/>
    <d v="2009-02-05T00:00:00"/>
  </r>
  <r>
    <n v="235"/>
    <n v="14400"/>
    <x v="34"/>
    <s v="Medium"/>
    <s v="*"/>
    <s v="*"/>
    <s v="*"/>
    <m/>
    <m/>
    <s v="*"/>
    <m/>
    <m/>
    <m/>
    <m/>
    <m/>
    <n v="43"/>
    <n v="0.05"/>
    <m/>
    <m/>
    <n v="6089.05"/>
    <n v="1"/>
    <n v="141.60581395348837"/>
    <s v="Delivery Truck"/>
    <n v="80.2"/>
    <n v="6169.25"/>
    <x v="8"/>
    <s v="Home Office"/>
    <x v="1"/>
    <s v="Tables"/>
    <s v="Jumbo Box"/>
    <d v="2009-02-05T00:00:00"/>
  </r>
  <r>
    <n v="236"/>
    <n v="41988"/>
    <x v="34"/>
    <s v="Low"/>
    <s v="*"/>
    <s v="*"/>
    <s v="*"/>
    <m/>
    <m/>
    <s v="*"/>
    <m/>
    <m/>
    <m/>
    <m/>
    <m/>
    <n v="33"/>
    <n v="0.04"/>
    <m/>
    <m/>
    <n v="4610.3500000000004"/>
    <n v="1"/>
    <n v="139.70757575757577"/>
    <s v="Delivery Truck"/>
    <n v="17.850000000000001"/>
    <n v="4628.2000000000007"/>
    <x v="2"/>
    <s v="Home Office"/>
    <x v="2"/>
    <s v="Office Machines"/>
    <s v="Jumbo Drum"/>
    <d v="2009-02-04T00:00:00"/>
  </r>
  <r>
    <n v="237"/>
    <n v="44387"/>
    <x v="34"/>
    <s v="Low"/>
    <s v="*"/>
    <s v="*"/>
    <s v="*"/>
    <m/>
    <m/>
    <s v="*"/>
    <m/>
    <m/>
    <m/>
    <m/>
    <m/>
    <n v="50"/>
    <n v="0.06"/>
    <m/>
    <m/>
    <n v="1441.57"/>
    <n v="1"/>
    <n v="28.831399999999999"/>
    <s v="Express Air"/>
    <n v="1.99"/>
    <n v="1443.56"/>
    <x v="12"/>
    <s v="Corporate"/>
    <x v="2"/>
    <s v="Computer Peripherals"/>
    <s v="Small Pack"/>
    <d v="2009-02-09T00:00:00"/>
  </r>
  <r>
    <n v="238"/>
    <n v="14627"/>
    <x v="34"/>
    <s v="Medium"/>
    <s v="*"/>
    <s v="*"/>
    <s v="*"/>
    <m/>
    <m/>
    <s v="*"/>
    <m/>
    <m/>
    <m/>
    <m/>
    <m/>
    <n v="47"/>
    <n v="0.05"/>
    <m/>
    <m/>
    <n v="671.03"/>
    <n v="0"/>
    <n v="14.277234042553191"/>
    <s v="Regular Air"/>
    <n v="6.46"/>
    <n v="677.49"/>
    <x v="2"/>
    <s v="Small Business"/>
    <x v="0"/>
    <s v="Binders and Binder Accessories"/>
    <s v="Small Box"/>
    <d v="2009-02-05T00:00:00"/>
  </r>
  <r>
    <n v="239"/>
    <n v="41988"/>
    <x v="34"/>
    <s v="Low"/>
    <s v="*"/>
    <s v="*"/>
    <s v="*"/>
    <m/>
    <m/>
    <s v="*"/>
    <m/>
    <m/>
    <m/>
    <m/>
    <m/>
    <n v="18"/>
    <n v="0.02"/>
    <m/>
    <m/>
    <n v="610.07000000000005"/>
    <n v="0"/>
    <n v="33.892777777777781"/>
    <s v="Delivery Truck"/>
    <n v="19.190000000000001"/>
    <n v="629.2600000000001"/>
    <x v="2"/>
    <s v="Home Office"/>
    <x v="1"/>
    <s v="Chairs &amp; Chairmats"/>
    <s v="Jumbo Drum"/>
    <d v="2009-02-08T00:00:00"/>
  </r>
  <r>
    <n v="240"/>
    <n v="25120"/>
    <x v="34"/>
    <s v="Medium"/>
    <s v="*"/>
    <s v="*"/>
    <s v="*"/>
    <m/>
    <m/>
    <s v="*"/>
    <m/>
    <m/>
    <m/>
    <m/>
    <m/>
    <n v="46"/>
    <n v="0.05"/>
    <m/>
    <m/>
    <n v="237.15"/>
    <n v="0"/>
    <n v="5.1554347826086957"/>
    <s v="Regular Air"/>
    <n v="0.5"/>
    <n v="237.65"/>
    <x v="4"/>
    <s v="Corporate"/>
    <x v="0"/>
    <s v="Labels"/>
    <s v="Small Box"/>
    <d v="2009-02-06T00:00:00"/>
  </r>
  <r>
    <n v="241"/>
    <n v="14400"/>
    <x v="34"/>
    <s v="Medium"/>
    <s v="*"/>
    <s v="*"/>
    <s v="*"/>
    <m/>
    <m/>
    <s v="*"/>
    <m/>
    <m/>
    <m/>
    <m/>
    <m/>
    <n v="35"/>
    <n v="0.04"/>
    <m/>
    <m/>
    <n v="228.8"/>
    <n v="0"/>
    <n v="6.5371428571428574"/>
    <s v="Regular Air"/>
    <n v="6.6"/>
    <n v="235.4"/>
    <x v="8"/>
    <s v="Home Office"/>
    <x v="0"/>
    <s v="Paper"/>
    <s v="Small Box"/>
    <d v="2009-02-05T00:00:00"/>
  </r>
  <r>
    <n v="242"/>
    <n v="35776"/>
    <x v="34"/>
    <s v="Medium"/>
    <s v="*"/>
    <s v="*"/>
    <s v="*"/>
    <m/>
    <m/>
    <s v="*"/>
    <m/>
    <m/>
    <m/>
    <m/>
    <m/>
    <n v="36"/>
    <n v="0.04"/>
    <m/>
    <m/>
    <n v="213.74"/>
    <n v="0"/>
    <n v="5.9372222222222222"/>
    <s v="Regular Air"/>
    <n v="3.37"/>
    <n v="217.11"/>
    <x v="8"/>
    <s v="Consumer"/>
    <x v="0"/>
    <s v="Rubber Bands"/>
    <s v="Wrap Bag"/>
    <d v="2009-02-06T00:00:00"/>
  </r>
  <r>
    <n v="243"/>
    <n v="41988"/>
    <x v="34"/>
    <s v="Low"/>
    <s v="*"/>
    <s v="*"/>
    <s v="*"/>
    <m/>
    <m/>
    <s v="*"/>
    <m/>
    <m/>
    <m/>
    <m/>
    <m/>
    <n v="14"/>
    <n v="0.02"/>
    <m/>
    <m/>
    <n v="181.49"/>
    <n v="0"/>
    <n v="12.963571428571429"/>
    <s v="Regular Air"/>
    <n v="5.5"/>
    <n v="186.99"/>
    <x v="2"/>
    <s v="Home Office"/>
    <x v="0"/>
    <s v="Storage &amp; Organization"/>
    <s v="Small Box"/>
    <d v="2009-02-08T00:00:00"/>
  </r>
  <r>
    <n v="244"/>
    <n v="25120"/>
    <x v="34"/>
    <s v="Medium"/>
    <s v="*"/>
    <s v="*"/>
    <s v="*"/>
    <m/>
    <m/>
    <s v="*"/>
    <m/>
    <m/>
    <m/>
    <m/>
    <m/>
    <n v="22"/>
    <n v="3.5000000000000003E-2"/>
    <m/>
    <m/>
    <n v="179.22"/>
    <n v="0"/>
    <n v="8.1463636363636365"/>
    <s v="Regular Air"/>
    <n v="11.15"/>
    <n v="190.37"/>
    <x v="4"/>
    <s v="Corporate"/>
    <x v="0"/>
    <s v="Paper"/>
    <s v="Small Box"/>
    <d v="2009-02-05T00:00:00"/>
  </r>
  <r>
    <n v="245"/>
    <n v="44387"/>
    <x v="34"/>
    <s v="Low"/>
    <s v="*"/>
    <s v="*"/>
    <s v="*"/>
    <m/>
    <m/>
    <s v="*"/>
    <m/>
    <m/>
    <m/>
    <m/>
    <m/>
    <n v="20"/>
    <n v="3.5000000000000003E-2"/>
    <m/>
    <m/>
    <n v="173.09"/>
    <n v="0"/>
    <n v="8.6545000000000005"/>
    <s v="Regular Air"/>
    <n v="4.82"/>
    <n v="177.91"/>
    <x v="12"/>
    <s v="Corporate"/>
    <x v="0"/>
    <s v="Paper"/>
    <s v="Small Box"/>
    <d v="2009-02-08T00:00:00"/>
  </r>
  <r>
    <n v="246"/>
    <n v="35776"/>
    <x v="34"/>
    <s v="Medium"/>
    <s v="*"/>
    <s v="*"/>
    <s v="*"/>
    <m/>
    <m/>
    <s v="*"/>
    <m/>
    <m/>
    <m/>
    <m/>
    <m/>
    <n v="9"/>
    <n v="0.01"/>
    <m/>
    <m/>
    <n v="118.66"/>
    <n v="0"/>
    <n v="13.184444444444445"/>
    <s v="Regular Air"/>
    <n v="1.49"/>
    <n v="120.14999999999999"/>
    <x v="8"/>
    <s v="Consumer"/>
    <x v="0"/>
    <s v="Binders and Binder Accessories"/>
    <s v="Small Box"/>
    <d v="2009-02-06T00:00:00"/>
  </r>
  <r>
    <n v="247"/>
    <n v="14400"/>
    <x v="34"/>
    <s v="Medium"/>
    <s v="*"/>
    <s v="*"/>
    <s v="*"/>
    <m/>
    <m/>
    <s v="*"/>
    <m/>
    <m/>
    <m/>
    <m/>
    <m/>
    <n v="32"/>
    <n v="0.04"/>
    <m/>
    <m/>
    <n v="74.34"/>
    <n v="0"/>
    <n v="2.3231250000000001"/>
    <s v="Regular Air"/>
    <n v="6.05"/>
    <n v="80.39"/>
    <x v="8"/>
    <s v="Home Office"/>
    <x v="0"/>
    <s v="Binders and Binder Accessories"/>
    <s v="Small Box"/>
    <d v="2009-02-05T00:00:00"/>
  </r>
  <r>
    <n v="248"/>
    <n v="25120"/>
    <x v="34"/>
    <s v="Medium"/>
    <s v="*"/>
    <s v="*"/>
    <s v="*"/>
    <m/>
    <m/>
    <s v="*"/>
    <m/>
    <m/>
    <m/>
    <m/>
    <m/>
    <n v="10"/>
    <n v="0.02"/>
    <m/>
    <m/>
    <n v="71.86"/>
    <n v="0"/>
    <n v="7.1859999999999999"/>
    <s v="Regular Air"/>
    <n v="6.93"/>
    <n v="78.789999999999992"/>
    <x v="4"/>
    <s v="Corporate"/>
    <x v="0"/>
    <s v="Paper"/>
    <s v="Small Box"/>
    <d v="2009-02-07T00:00:00"/>
  </r>
  <r>
    <n v="249"/>
    <n v="59459"/>
    <x v="34"/>
    <s v="Medium"/>
    <s v="*"/>
    <s v="*"/>
    <s v="*"/>
    <m/>
    <m/>
    <s v="*"/>
    <m/>
    <m/>
    <m/>
    <m/>
    <m/>
    <n v="40"/>
    <n v="0.05"/>
    <m/>
    <m/>
    <n v="69.66"/>
    <n v="0"/>
    <n v="1.7414999999999998"/>
    <s v="Regular Air"/>
    <n v="1.99"/>
    <n v="71.649999999999991"/>
    <x v="1"/>
    <s v="Small Business"/>
    <x v="2"/>
    <s v="Computer Peripherals"/>
    <s v="Small Pack"/>
    <d v="2009-02-05T00:00:00"/>
  </r>
  <r>
    <n v="250"/>
    <n v="17636"/>
    <x v="34"/>
    <s v="Low"/>
    <s v="*"/>
    <s v="*"/>
    <s v="*"/>
    <m/>
    <m/>
    <s v="*"/>
    <m/>
    <m/>
    <m/>
    <m/>
    <m/>
    <n v="2"/>
    <n v="0.01"/>
    <m/>
    <m/>
    <n v="7.01"/>
    <n v="0"/>
    <n v="3.5049999999999999"/>
    <s v="Regular Air"/>
    <n v="0.96"/>
    <n v="7.97"/>
    <x v="10"/>
    <s v="Home Office"/>
    <x v="0"/>
    <s v="Pens &amp; Art Supplies"/>
    <s v="Wrap Bag"/>
    <d v="2009-02-08T00:00:00"/>
  </r>
  <r>
    <n v="251"/>
    <n v="417"/>
    <x v="35"/>
    <s v="Medium"/>
    <s v="*"/>
    <s v="*"/>
    <s v="*"/>
    <m/>
    <m/>
    <s v="*"/>
    <m/>
    <m/>
    <m/>
    <m/>
    <m/>
    <n v="39"/>
    <n v="0.04"/>
    <m/>
    <m/>
    <n v="15260.78"/>
    <n v="1"/>
    <n v="391.30205128205131"/>
    <s v="Delivery Truck"/>
    <n v="28.14"/>
    <n v="15288.92"/>
    <x v="10"/>
    <s v="Small Business"/>
    <x v="2"/>
    <s v="Office Machines"/>
    <s v="Jumbo Drum"/>
    <d v="2009-02-06T00:00:00"/>
  </r>
  <r>
    <n v="252"/>
    <n v="36068"/>
    <x v="35"/>
    <s v="Critical"/>
    <s v="***"/>
    <s v="***"/>
    <s v="***"/>
    <m/>
    <m/>
    <s v="***"/>
    <m/>
    <m/>
    <m/>
    <m/>
    <m/>
    <n v="23"/>
    <n v="3.5000000000000003E-2"/>
    <m/>
    <m/>
    <n v="6133.18"/>
    <n v="1"/>
    <n v="266.66000000000003"/>
    <s v="Delivery Truck"/>
    <n v="23.19"/>
    <n v="6156.37"/>
    <x v="2"/>
    <s v="Small Business"/>
    <x v="0"/>
    <s v="Appliances"/>
    <s v="Jumbo Drum"/>
    <d v="2009-02-06T00:00:00"/>
  </r>
  <r>
    <n v="253"/>
    <n v="10310"/>
    <x v="35"/>
    <s v="Low"/>
    <s v="*"/>
    <s v="*"/>
    <s v="*"/>
    <m/>
    <m/>
    <s v="*"/>
    <m/>
    <m/>
    <m/>
    <m/>
    <m/>
    <n v="6"/>
    <n v="0.01"/>
    <m/>
    <m/>
    <n v="926.58500000000004"/>
    <n v="0"/>
    <n v="154.43083333333334"/>
    <s v="Regular Air"/>
    <n v="3.99"/>
    <n v="930.57500000000005"/>
    <x v="2"/>
    <s v="Small Business"/>
    <x v="2"/>
    <s v="Telephones and Communication"/>
    <s v="Small Box"/>
    <d v="2009-02-12T00:00:00"/>
  </r>
  <r>
    <n v="254"/>
    <n v="417"/>
    <x v="35"/>
    <s v="Medium"/>
    <s v="*"/>
    <s v="*"/>
    <s v="*"/>
    <m/>
    <m/>
    <s v="*"/>
    <m/>
    <m/>
    <m/>
    <m/>
    <m/>
    <n v="3"/>
    <n v="0.01"/>
    <m/>
    <m/>
    <n v="540.41"/>
    <n v="0"/>
    <n v="180.13666666666666"/>
    <s v="Regular Air"/>
    <n v="19.989999999999998"/>
    <n v="560.4"/>
    <x v="10"/>
    <s v="Small Business"/>
    <x v="0"/>
    <s v="Storage &amp; Organization"/>
    <s v="Small Box"/>
    <d v="2009-02-07T00:00:00"/>
  </r>
  <r>
    <n v="255"/>
    <n v="26945"/>
    <x v="35"/>
    <s v="Critical"/>
    <s v="***"/>
    <s v="***"/>
    <s v="***"/>
    <m/>
    <m/>
    <s v="***"/>
    <m/>
    <m/>
    <m/>
    <m/>
    <m/>
    <n v="29"/>
    <n v="3.5000000000000003E-2"/>
    <m/>
    <m/>
    <n v="221.33"/>
    <n v="0"/>
    <n v="7.6320689655172416"/>
    <s v="Regular Air"/>
    <n v="1.77"/>
    <n v="223.10000000000002"/>
    <x v="8"/>
    <s v="Home Office"/>
    <x v="0"/>
    <s v="Paper"/>
    <s v="Wrap Bag"/>
    <d v="2009-02-05T00:00:00"/>
  </r>
  <r>
    <n v="256"/>
    <n v="35200"/>
    <x v="35"/>
    <s v="Medium"/>
    <s v="*"/>
    <s v="*"/>
    <s v="*"/>
    <m/>
    <m/>
    <s v="*"/>
    <m/>
    <m/>
    <m/>
    <m/>
    <m/>
    <n v="15"/>
    <n v="0.02"/>
    <m/>
    <m/>
    <n v="150.24"/>
    <n v="0"/>
    <n v="10.016"/>
    <s v="Regular Air"/>
    <n v="12.52"/>
    <n v="162.76000000000002"/>
    <x v="10"/>
    <s v="Corporate"/>
    <x v="1"/>
    <s v="Office Furnishings"/>
    <s v="Small Box"/>
    <d v="2009-02-07T00:00:00"/>
  </r>
  <r>
    <n v="257"/>
    <n v="10310"/>
    <x v="35"/>
    <s v="Low"/>
    <s v="*"/>
    <s v="*"/>
    <s v="*"/>
    <m/>
    <m/>
    <s v="*"/>
    <m/>
    <m/>
    <m/>
    <m/>
    <m/>
    <n v="48"/>
    <n v="0.05"/>
    <m/>
    <m/>
    <n v="139.86000000000001"/>
    <n v="0"/>
    <n v="2.9137500000000003"/>
    <s v="Regular Air"/>
    <n v="1.01"/>
    <n v="140.87"/>
    <x v="2"/>
    <s v="Small Business"/>
    <x v="0"/>
    <s v="Pens &amp; Art Supplies"/>
    <s v="Wrap Bag"/>
    <d v="2009-02-09T00:00:00"/>
  </r>
  <r>
    <n v="258"/>
    <n v="41543"/>
    <x v="36"/>
    <s v="Low"/>
    <s v="*"/>
    <s v="*"/>
    <s v="*"/>
    <m/>
    <m/>
    <s v="*"/>
    <m/>
    <m/>
    <m/>
    <m/>
    <m/>
    <n v="45"/>
    <n v="0.05"/>
    <m/>
    <m/>
    <n v="7548.65"/>
    <n v="1"/>
    <n v="167.74777777777777"/>
    <s v="Delivery Truck"/>
    <n v="30"/>
    <n v="7578.65"/>
    <x v="1"/>
    <s v="Corporate"/>
    <x v="1"/>
    <s v="Chairs &amp; Chairmats"/>
    <s v="Jumbo Drum"/>
    <d v="2009-02-10T00:00:00"/>
  </r>
  <r>
    <n v="259"/>
    <n v="25440"/>
    <x v="36"/>
    <s v="High"/>
    <s v="*"/>
    <s v="**"/>
    <s v="**"/>
    <m/>
    <m/>
    <s v="**"/>
    <m/>
    <m/>
    <m/>
    <m/>
    <m/>
    <n v="30"/>
    <n v="0.04"/>
    <m/>
    <m/>
    <n v="6589.3040000000001"/>
    <n v="1"/>
    <n v="219.64346666666668"/>
    <s v="Delivery Truck"/>
    <n v="66.67"/>
    <n v="6655.9740000000002"/>
    <x v="4"/>
    <s v="Home Office"/>
    <x v="1"/>
    <s v="Tables"/>
    <s v="Jumbo Box"/>
    <d v="2009-02-06T00:00:00"/>
  </r>
  <r>
    <n v="260"/>
    <n v="26724"/>
    <x v="36"/>
    <s v="Critical"/>
    <s v="***"/>
    <s v="***"/>
    <s v="***"/>
    <m/>
    <m/>
    <s v="***"/>
    <m/>
    <m/>
    <m/>
    <m/>
    <m/>
    <n v="2"/>
    <n v="0.01"/>
    <m/>
    <m/>
    <n v="1838.18"/>
    <n v="1"/>
    <n v="919.09"/>
    <s v="Regular Air"/>
    <n v="13.99"/>
    <n v="1852.17"/>
    <x v="0"/>
    <s v="Small Business"/>
    <x v="2"/>
    <s v="Office Machines"/>
    <s v="Medium Box"/>
    <d v="2009-02-08T00:00:00"/>
  </r>
  <r>
    <n v="261"/>
    <n v="41543"/>
    <x v="36"/>
    <s v="Low"/>
    <s v="*"/>
    <s v="*"/>
    <s v="*"/>
    <m/>
    <m/>
    <s v="*"/>
    <m/>
    <m/>
    <m/>
    <m/>
    <m/>
    <n v="24"/>
    <n v="3.5000000000000003E-2"/>
    <m/>
    <m/>
    <n v="1318.8685"/>
    <n v="1"/>
    <n v="54.952854166666668"/>
    <s v="Regular Air"/>
    <n v="3.99"/>
    <n v="1322.8585"/>
    <x v="1"/>
    <s v="Corporate"/>
    <x v="2"/>
    <s v="Telephones and Communication"/>
    <s v="Small Box"/>
    <d v="2009-02-10T00:00:00"/>
  </r>
  <r>
    <n v="262"/>
    <n v="28772"/>
    <x v="36"/>
    <s v="High"/>
    <s v="*"/>
    <s v="**"/>
    <s v="**"/>
    <m/>
    <m/>
    <s v="**"/>
    <m/>
    <m/>
    <m/>
    <m/>
    <m/>
    <n v="16"/>
    <n v="0.02"/>
    <m/>
    <m/>
    <n v="950.46400000000006"/>
    <n v="0"/>
    <n v="59.404000000000003"/>
    <s v="Regular Air"/>
    <n v="69"/>
    <n v="1019.4640000000001"/>
    <x v="4"/>
    <s v="Small Business"/>
    <x v="1"/>
    <s v="Tables"/>
    <s v="Large Box"/>
    <d v="2009-02-07T00:00:00"/>
  </r>
  <r>
    <n v="263"/>
    <n v="28772"/>
    <x v="36"/>
    <s v="High"/>
    <s v="*"/>
    <s v="**"/>
    <s v="**"/>
    <m/>
    <m/>
    <s v="**"/>
    <m/>
    <m/>
    <m/>
    <m/>
    <m/>
    <n v="4"/>
    <n v="0.01"/>
    <m/>
    <m/>
    <n v="705.68700000000001"/>
    <n v="0"/>
    <n v="176.42175"/>
    <s v="Express Air"/>
    <n v="8.99"/>
    <n v="714.67700000000002"/>
    <x v="4"/>
    <s v="Small Business"/>
    <x v="2"/>
    <s v="Telephones and Communication"/>
    <s v="Small Box"/>
    <d v="2009-02-08T00:00:00"/>
  </r>
  <r>
    <n v="264"/>
    <n v="23808"/>
    <x v="37"/>
    <s v="Low"/>
    <s v="*"/>
    <s v="*"/>
    <s v="*"/>
    <m/>
    <m/>
    <s v="*"/>
    <m/>
    <m/>
    <m/>
    <m/>
    <m/>
    <n v="28"/>
    <n v="3.5000000000000003E-2"/>
    <m/>
    <m/>
    <n v="2813.8485000000001"/>
    <n v="1"/>
    <n v="100.49458928571428"/>
    <s v="Regular Air"/>
    <n v="7.69"/>
    <n v="2821.5385000000001"/>
    <x v="10"/>
    <s v="Consumer"/>
    <x v="2"/>
    <s v="Telephones and Communication"/>
    <s v="Small Box"/>
    <d v="2009-02-09T00:00:00"/>
  </r>
  <r>
    <n v="265"/>
    <n v="46981"/>
    <x v="37"/>
    <s v="Medium"/>
    <s v="*"/>
    <s v="*"/>
    <s v="*"/>
    <m/>
    <m/>
    <s v="*"/>
    <m/>
    <m/>
    <m/>
    <m/>
    <m/>
    <n v="46"/>
    <n v="0.05"/>
    <m/>
    <m/>
    <n v="1398.87"/>
    <n v="1"/>
    <n v="30.410217391304347"/>
    <s v="Regular Air"/>
    <n v="2.99"/>
    <n v="1401.86"/>
    <x v="4"/>
    <s v="Corporate"/>
    <x v="0"/>
    <s v="Binders and Binder Accessories"/>
    <s v="Small Box"/>
    <d v="2009-02-07T00:00:00"/>
  </r>
  <r>
    <n v="266"/>
    <n v="23808"/>
    <x v="37"/>
    <s v="Low"/>
    <s v="*"/>
    <s v="*"/>
    <s v="*"/>
    <m/>
    <m/>
    <s v="*"/>
    <m/>
    <m/>
    <m/>
    <m/>
    <m/>
    <n v="30"/>
    <n v="0.04"/>
    <m/>
    <m/>
    <n v="630.14"/>
    <n v="0"/>
    <n v="21.004666666666665"/>
    <s v="Regular Air"/>
    <n v="8.68"/>
    <n v="638.81999999999994"/>
    <x v="10"/>
    <s v="Consumer"/>
    <x v="0"/>
    <s v="Paper"/>
    <s v="Small Box"/>
    <d v="2009-02-14T00:00:00"/>
  </r>
  <r>
    <n v="267"/>
    <n v="44002"/>
    <x v="37"/>
    <s v="Medium"/>
    <s v="*"/>
    <s v="*"/>
    <s v="*"/>
    <m/>
    <m/>
    <s v="*"/>
    <m/>
    <m/>
    <m/>
    <m/>
    <m/>
    <n v="46"/>
    <n v="0.05"/>
    <m/>
    <m/>
    <n v="320.93"/>
    <n v="0"/>
    <n v="6.9767391304347823"/>
    <s v="Regular Air"/>
    <n v="5.66"/>
    <n v="326.59000000000003"/>
    <x v="8"/>
    <s v="Corporate"/>
    <x v="0"/>
    <s v="Paper"/>
    <s v="Small Box"/>
    <d v="2009-02-09T00:00:00"/>
  </r>
  <r>
    <n v="268"/>
    <n v="44002"/>
    <x v="37"/>
    <s v="Medium"/>
    <s v="*"/>
    <s v="*"/>
    <s v="*"/>
    <m/>
    <m/>
    <s v="*"/>
    <m/>
    <m/>
    <m/>
    <m/>
    <m/>
    <n v="14"/>
    <n v="0.02"/>
    <m/>
    <m/>
    <n v="261.85000000000002"/>
    <n v="0"/>
    <n v="18.703571428571429"/>
    <s v="Regular Air"/>
    <n v="9.4700000000000006"/>
    <n v="271.32000000000005"/>
    <x v="8"/>
    <s v="Corporate"/>
    <x v="0"/>
    <s v="Storage &amp; Organization"/>
    <s v="Small Box"/>
    <d v="2009-02-07T00:00:00"/>
  </r>
  <r>
    <n v="269"/>
    <n v="56581"/>
    <x v="38"/>
    <s v="High"/>
    <s v="*"/>
    <s v="**"/>
    <s v="**"/>
    <m/>
    <m/>
    <s v="**"/>
    <m/>
    <m/>
    <m/>
    <m/>
    <m/>
    <n v="20"/>
    <n v="3.5000000000000003E-2"/>
    <m/>
    <m/>
    <n v="2026.01"/>
    <n v="1"/>
    <n v="101.3005"/>
    <s v="Express Air"/>
    <n v="13.99"/>
    <n v="2040"/>
    <x v="5"/>
    <s v="Consumer"/>
    <x v="1"/>
    <s v="Office Furnishings"/>
    <s v="Medium Box"/>
    <d v="2009-02-11T00:00:00"/>
  </r>
  <r>
    <n v="270"/>
    <n v="3138"/>
    <x v="38"/>
    <s v="Not Specified"/>
    <s v="*"/>
    <s v="*"/>
    <s v="*"/>
    <m/>
    <m/>
    <s v="*"/>
    <m/>
    <m/>
    <m/>
    <m/>
    <m/>
    <n v="4"/>
    <n v="0.01"/>
    <m/>
    <m/>
    <n v="718.03"/>
    <n v="0"/>
    <n v="179.50749999999999"/>
    <s v="Express Air"/>
    <n v="19.989999999999998"/>
    <n v="738.02"/>
    <x v="0"/>
    <s v="Consumer"/>
    <x v="2"/>
    <s v="Computer Peripherals"/>
    <s v="Small Box"/>
    <d v="2009-02-08T00:00:00"/>
  </r>
  <r>
    <n v="271"/>
    <n v="59942"/>
    <x v="38"/>
    <s v="Medium"/>
    <s v="*"/>
    <s v="*"/>
    <s v="*"/>
    <m/>
    <m/>
    <s v="*"/>
    <m/>
    <m/>
    <m/>
    <m/>
    <m/>
    <n v="47"/>
    <n v="0.05"/>
    <m/>
    <m/>
    <n v="714.46"/>
    <n v="0"/>
    <n v="15.201276595744682"/>
    <s v="Regular Air"/>
    <n v="8.99"/>
    <n v="723.45"/>
    <x v="5"/>
    <s v="Corporate"/>
    <x v="2"/>
    <s v="Computer Peripherals"/>
    <s v="Small Pack"/>
    <d v="2009-02-10T00:00:00"/>
  </r>
  <r>
    <n v="272"/>
    <n v="20162"/>
    <x v="38"/>
    <s v="Medium"/>
    <s v="*"/>
    <s v="*"/>
    <s v="*"/>
    <m/>
    <m/>
    <s v="*"/>
    <m/>
    <m/>
    <m/>
    <m/>
    <m/>
    <n v="38"/>
    <n v="0.04"/>
    <m/>
    <m/>
    <n v="607.41999999999996"/>
    <n v="0"/>
    <n v="15.984736842105262"/>
    <s v="Regular Air"/>
    <n v="15.09"/>
    <n v="622.51"/>
    <x v="0"/>
    <s v="Home Office"/>
    <x v="0"/>
    <s v="Binders and Binder Accessories"/>
    <s v="Small Box"/>
    <d v="2009-02-09T00:00:00"/>
  </r>
  <r>
    <n v="273"/>
    <n v="40128"/>
    <x v="39"/>
    <s v="Low"/>
    <s v="*"/>
    <s v="*"/>
    <s v="*"/>
    <m/>
    <m/>
    <s v="*"/>
    <m/>
    <m/>
    <m/>
    <m/>
    <m/>
    <n v="43"/>
    <n v="0.05"/>
    <m/>
    <m/>
    <n v="10318.719999999999"/>
    <n v="1"/>
    <n v="239.97023255813951"/>
    <s v="Delivery Truck"/>
    <n v="60.2"/>
    <n v="10378.92"/>
    <x v="5"/>
    <s v="Corporate"/>
    <x v="1"/>
    <s v="Bookcases"/>
    <s v="Jumbo Box"/>
    <d v="2009-02-16T00:00:00"/>
  </r>
  <r>
    <n v="274"/>
    <n v="44325"/>
    <x v="40"/>
    <s v="Medium"/>
    <s v="*"/>
    <s v="*"/>
    <s v="*"/>
    <m/>
    <m/>
    <s v="*"/>
    <m/>
    <m/>
    <m/>
    <m/>
    <m/>
    <n v="44"/>
    <n v="0.05"/>
    <m/>
    <m/>
    <n v="951.33"/>
    <n v="0"/>
    <n v="21.621136363636364"/>
    <s v="Regular Air"/>
    <n v="14.39"/>
    <n v="965.72"/>
    <x v="8"/>
    <s v="Corporate"/>
    <x v="1"/>
    <s v="Office Furnishings"/>
    <s v="Small Box"/>
    <d v="2009-02-12T00:00:00"/>
  </r>
  <r>
    <n v="275"/>
    <n v="9222"/>
    <x v="40"/>
    <s v="High"/>
    <s v="*"/>
    <s v="**"/>
    <s v="**"/>
    <m/>
    <m/>
    <s v="**"/>
    <m/>
    <m/>
    <m/>
    <m/>
    <m/>
    <n v="41"/>
    <n v="0.05"/>
    <m/>
    <m/>
    <n v="473.67"/>
    <n v="0"/>
    <n v="11.552926829268293"/>
    <s v="Regular Air"/>
    <n v="5.01"/>
    <n v="478.68"/>
    <x v="6"/>
    <s v="Home Office"/>
    <x v="0"/>
    <s v="Paper"/>
    <s v="Small Box"/>
    <d v="2009-02-11T00:00:00"/>
  </r>
  <r>
    <n v="276"/>
    <n v="41604"/>
    <x v="40"/>
    <s v="Medium"/>
    <s v="*"/>
    <s v="*"/>
    <s v="*"/>
    <m/>
    <m/>
    <s v="*"/>
    <m/>
    <m/>
    <m/>
    <m/>
    <m/>
    <n v="22"/>
    <n v="3.5000000000000003E-2"/>
    <m/>
    <m/>
    <n v="138.24"/>
    <n v="0"/>
    <n v="6.2836363636363641"/>
    <s v="Regular Air"/>
    <n v="5.19"/>
    <n v="143.43"/>
    <x v="1"/>
    <s v="Corporate"/>
    <x v="0"/>
    <s v="Binders and Binder Accessories"/>
    <s v="Small Box"/>
    <d v="2009-02-11T00:00:00"/>
  </r>
  <r>
    <n v="277"/>
    <n v="31078"/>
    <x v="40"/>
    <s v="Critical"/>
    <s v="***"/>
    <s v="***"/>
    <s v="***"/>
    <m/>
    <m/>
    <s v="***"/>
    <m/>
    <m/>
    <m/>
    <m/>
    <m/>
    <n v="7"/>
    <n v="0.01"/>
    <m/>
    <m/>
    <n v="104.46"/>
    <n v="0"/>
    <n v="14.922857142857142"/>
    <s v="Regular Air"/>
    <n v="7.51"/>
    <n v="111.97"/>
    <x v="8"/>
    <s v="Corporate"/>
    <x v="2"/>
    <s v="Office Machines"/>
    <s v="Medium Box"/>
    <d v="2009-02-11T00:00:00"/>
  </r>
  <r>
    <n v="278"/>
    <n v="52258"/>
    <x v="40"/>
    <s v="Low"/>
    <s v="*"/>
    <s v="*"/>
    <s v="*"/>
    <m/>
    <m/>
    <s v="*"/>
    <m/>
    <m/>
    <m/>
    <m/>
    <m/>
    <n v="5"/>
    <n v="0.01"/>
    <m/>
    <m/>
    <n v="63.85"/>
    <n v="0"/>
    <n v="12.77"/>
    <s v="Regular Air"/>
    <n v="2.85"/>
    <n v="66.7"/>
    <x v="8"/>
    <s v="Small Business"/>
    <x v="1"/>
    <s v="Office Furnishings"/>
    <s v="Small Pack"/>
    <d v="2009-02-17T00:00:00"/>
  </r>
  <r>
    <n v="279"/>
    <n v="18790"/>
    <x v="41"/>
    <s v="High"/>
    <s v="*"/>
    <s v="**"/>
    <s v="**"/>
    <m/>
    <m/>
    <s v="**"/>
    <m/>
    <m/>
    <m/>
    <m/>
    <m/>
    <n v="7"/>
    <n v="0.01"/>
    <m/>
    <m/>
    <n v="13253.93"/>
    <n v="1"/>
    <n v="1893.4185714285716"/>
    <s v="Delivery Truck"/>
    <n v="14.7"/>
    <n v="13268.630000000001"/>
    <x v="10"/>
    <s v="Consumer"/>
    <x v="2"/>
    <s v="Office Machines"/>
    <s v="Jumbo Drum"/>
    <d v="2009-02-13T00:00:00"/>
  </r>
  <r>
    <n v="280"/>
    <n v="47493"/>
    <x v="41"/>
    <s v="Critical"/>
    <s v="***"/>
    <s v="***"/>
    <s v="***"/>
    <m/>
    <m/>
    <s v="***"/>
    <m/>
    <m/>
    <m/>
    <m/>
    <m/>
    <n v="36"/>
    <n v="0.04"/>
    <m/>
    <m/>
    <n v="9757.48"/>
    <n v="1"/>
    <n v="271.04111111111109"/>
    <s v="Delivery Truck"/>
    <n v="50"/>
    <n v="9807.48"/>
    <x v="8"/>
    <s v="Corporate"/>
    <x v="1"/>
    <s v="Chairs &amp; Chairmats"/>
    <s v="Jumbo Drum"/>
    <d v="2009-02-13T00:00:00"/>
  </r>
  <r>
    <n v="281"/>
    <n v="14983"/>
    <x v="41"/>
    <s v="High"/>
    <s v="*"/>
    <s v="**"/>
    <s v="**"/>
    <m/>
    <m/>
    <s v="**"/>
    <m/>
    <m/>
    <m/>
    <m/>
    <m/>
    <n v="48"/>
    <n v="0.05"/>
    <m/>
    <m/>
    <n v="8475.9619999999995"/>
    <n v="1"/>
    <n v="176.58254166666666"/>
    <s v="Express Air"/>
    <n v="8.99"/>
    <n v="8484.9519999999993"/>
    <x v="4"/>
    <s v="Consumer"/>
    <x v="2"/>
    <s v="Telephones and Communication"/>
    <s v="Small Box"/>
    <d v="2009-02-12T00:00:00"/>
  </r>
  <r>
    <n v="282"/>
    <n v="14983"/>
    <x v="41"/>
    <s v="High"/>
    <s v="*"/>
    <s v="**"/>
    <s v="**"/>
    <m/>
    <m/>
    <s v="**"/>
    <m/>
    <m/>
    <m/>
    <m/>
    <m/>
    <n v="18"/>
    <n v="0.02"/>
    <m/>
    <m/>
    <n v="3015.4940000000001"/>
    <n v="1"/>
    <n v="167.52744444444446"/>
    <s v="Regular Air"/>
    <n v="8.99"/>
    <n v="3024.4839999999999"/>
    <x v="4"/>
    <s v="Consumer"/>
    <x v="2"/>
    <s v="Telephones and Communication"/>
    <s v="Small Box"/>
    <d v="2009-02-12T00:00:00"/>
  </r>
  <r>
    <n v="283"/>
    <n v="45414"/>
    <x v="41"/>
    <s v="Critical"/>
    <s v="***"/>
    <s v="***"/>
    <s v="***"/>
    <m/>
    <m/>
    <s v="***"/>
    <m/>
    <m/>
    <m/>
    <m/>
    <m/>
    <n v="17"/>
    <n v="0.02"/>
    <m/>
    <m/>
    <n v="1002.73"/>
    <n v="1"/>
    <n v="58.984117647058824"/>
    <s v="Regular Air"/>
    <n v="49"/>
    <n v="1051.73"/>
    <x v="1"/>
    <s v="Consumer"/>
    <x v="0"/>
    <s v="Appliances"/>
    <s v="Large Box"/>
    <d v="2009-02-12T00:00:00"/>
  </r>
  <r>
    <n v="284"/>
    <n v="59104"/>
    <x v="42"/>
    <s v="High"/>
    <s v="*"/>
    <s v="**"/>
    <s v="**"/>
    <m/>
    <m/>
    <s v="**"/>
    <m/>
    <m/>
    <m/>
    <m/>
    <m/>
    <n v="38"/>
    <n v="0.04"/>
    <m/>
    <m/>
    <n v="3594.7435"/>
    <n v="1"/>
    <n v="94.598513157894743"/>
    <s v="Regular Air"/>
    <n v="2.5"/>
    <n v="3597.2435"/>
    <x v="0"/>
    <s v="Small Business"/>
    <x v="2"/>
    <s v="Telephones and Communication"/>
    <s v="Small Box"/>
    <d v="2009-02-14T00:00:00"/>
  </r>
  <r>
    <n v="285"/>
    <n v="14211"/>
    <x v="42"/>
    <s v="Not Specified"/>
    <s v="*"/>
    <s v="*"/>
    <s v="*"/>
    <m/>
    <m/>
    <s v="*"/>
    <m/>
    <m/>
    <m/>
    <m/>
    <m/>
    <n v="22"/>
    <n v="3.5000000000000003E-2"/>
    <m/>
    <m/>
    <n v="3220.58"/>
    <n v="1"/>
    <n v="146.38999999999999"/>
    <s v="Regular Air"/>
    <n v="13.99"/>
    <n v="3234.5699999999997"/>
    <x v="1"/>
    <s v="Home Office"/>
    <x v="2"/>
    <s v="Office Machines"/>
    <s v="Medium Box"/>
    <d v="2009-02-15T00:00:00"/>
  </r>
  <r>
    <n v="286"/>
    <n v="14211"/>
    <x v="42"/>
    <s v="Not Specified"/>
    <s v="*"/>
    <s v="*"/>
    <s v="*"/>
    <m/>
    <m/>
    <s v="*"/>
    <m/>
    <m/>
    <m/>
    <m/>
    <m/>
    <n v="14"/>
    <n v="0.02"/>
    <m/>
    <m/>
    <n v="2367.9899999999998"/>
    <n v="1"/>
    <n v="169.14214285714283"/>
    <s v="Regular Air"/>
    <n v="11.87"/>
    <n v="2379.8599999999997"/>
    <x v="1"/>
    <s v="Home Office"/>
    <x v="0"/>
    <s v="Storage &amp; Organization"/>
    <s v="Small Box"/>
    <d v="2009-02-14T00:00:00"/>
  </r>
  <r>
    <n v="287"/>
    <n v="52227"/>
    <x v="42"/>
    <s v="Medium"/>
    <s v="*"/>
    <s v="*"/>
    <s v="*"/>
    <m/>
    <m/>
    <s v="*"/>
    <m/>
    <m/>
    <m/>
    <m/>
    <m/>
    <n v="37"/>
    <n v="0.04"/>
    <m/>
    <m/>
    <n v="240.52"/>
    <n v="0"/>
    <n v="6.5005405405405412"/>
    <s v="Regular Air"/>
    <n v="8.19"/>
    <n v="248.71"/>
    <x v="10"/>
    <s v="Consumer"/>
    <x v="0"/>
    <s v="Paper"/>
    <s v="Small Box"/>
    <d v="2009-02-15T00:00:00"/>
  </r>
  <r>
    <n v="288"/>
    <n v="42339"/>
    <x v="42"/>
    <s v="Critical"/>
    <s v="***"/>
    <s v="***"/>
    <s v="***"/>
    <m/>
    <m/>
    <s v="***"/>
    <m/>
    <m/>
    <m/>
    <m/>
    <m/>
    <n v="31"/>
    <n v="0.04"/>
    <m/>
    <m/>
    <n v="206.54"/>
    <n v="0"/>
    <n v="6.6625806451612899"/>
    <s v="Regular Air"/>
    <n v="9.68"/>
    <n v="216.22"/>
    <x v="2"/>
    <s v="Consumer"/>
    <x v="0"/>
    <s v="Paper"/>
    <s v="Small Box"/>
    <d v="2009-02-12T00:00:00"/>
  </r>
  <r>
    <n v="289"/>
    <n v="59104"/>
    <x v="42"/>
    <s v="High"/>
    <s v="*"/>
    <s v="**"/>
    <s v="**"/>
    <m/>
    <m/>
    <s v="**"/>
    <m/>
    <m/>
    <m/>
    <m/>
    <m/>
    <n v="13"/>
    <n v="0.02"/>
    <m/>
    <m/>
    <n v="197.61"/>
    <n v="0"/>
    <n v="15.200769230769232"/>
    <s v="Express Air"/>
    <n v="7.27"/>
    <n v="204.88000000000002"/>
    <x v="0"/>
    <s v="Small Business"/>
    <x v="0"/>
    <s v="Binders and Binder Accessories"/>
    <s v="Small Box"/>
    <d v="2009-02-15T00:00:00"/>
  </r>
  <r>
    <n v="290"/>
    <n v="57856"/>
    <x v="42"/>
    <s v="Medium"/>
    <s v="*"/>
    <s v="*"/>
    <s v="*"/>
    <m/>
    <m/>
    <s v="*"/>
    <m/>
    <m/>
    <m/>
    <m/>
    <m/>
    <n v="17"/>
    <n v="0.02"/>
    <m/>
    <m/>
    <n v="127.45"/>
    <n v="0"/>
    <n v="7.4970588235294118"/>
    <s v="Regular Air"/>
    <n v="6.05"/>
    <n v="133.5"/>
    <x v="1"/>
    <s v="Home Office"/>
    <x v="0"/>
    <s v="Binders and Binder Accessories"/>
    <s v="Small Box"/>
    <d v="2009-02-13T00:00:00"/>
  </r>
  <r>
    <n v="291"/>
    <n v="14823"/>
    <x v="42"/>
    <s v="Low"/>
    <s v="*"/>
    <s v="*"/>
    <s v="*"/>
    <m/>
    <m/>
    <s v="*"/>
    <m/>
    <m/>
    <m/>
    <m/>
    <m/>
    <n v="20"/>
    <n v="3.5000000000000003E-2"/>
    <m/>
    <m/>
    <n v="124.84"/>
    <n v="0"/>
    <n v="6.242"/>
    <s v="Regular Air"/>
    <n v="1.56"/>
    <n v="126.4"/>
    <x v="1"/>
    <s v="Small Business"/>
    <x v="0"/>
    <s v="Pens &amp; Art Supplies"/>
    <s v="Wrap Bag"/>
    <d v="2009-02-12T00:00:00"/>
  </r>
  <r>
    <n v="292"/>
    <n v="14823"/>
    <x v="42"/>
    <s v="Low"/>
    <s v="*"/>
    <s v="*"/>
    <s v="*"/>
    <m/>
    <m/>
    <s v="*"/>
    <m/>
    <m/>
    <m/>
    <m/>
    <m/>
    <n v="15"/>
    <n v="0.02"/>
    <m/>
    <m/>
    <n v="103.62"/>
    <n v="0"/>
    <n v="6.9080000000000004"/>
    <s v="Regular Air"/>
    <n v="0.49"/>
    <n v="104.11"/>
    <x v="1"/>
    <s v="Small Business"/>
    <x v="0"/>
    <s v="Labels"/>
    <s v="Small Box"/>
    <d v="2009-02-21T00:00:00"/>
  </r>
  <r>
    <n v="293"/>
    <n v="57856"/>
    <x v="42"/>
    <s v="Medium"/>
    <s v="*"/>
    <s v="*"/>
    <s v="*"/>
    <m/>
    <m/>
    <s v="*"/>
    <m/>
    <m/>
    <m/>
    <m/>
    <m/>
    <n v="31"/>
    <n v="0.04"/>
    <m/>
    <m/>
    <n v="92.18"/>
    <n v="0"/>
    <n v="2.9735483870967743"/>
    <s v="Regular Air"/>
    <n v="0.97"/>
    <n v="93.15"/>
    <x v="1"/>
    <s v="Home Office"/>
    <x v="0"/>
    <s v="Pens &amp; Art Supplies"/>
    <s v="Wrap Bag"/>
    <d v="2009-02-13T00:00:00"/>
  </r>
  <r>
    <n v="294"/>
    <n v="59104"/>
    <x v="42"/>
    <s v="High"/>
    <s v="*"/>
    <s v="**"/>
    <s v="**"/>
    <m/>
    <m/>
    <s v="**"/>
    <m/>
    <m/>
    <m/>
    <m/>
    <m/>
    <n v="22"/>
    <n v="3.5000000000000003E-2"/>
    <m/>
    <m/>
    <n v="68.92"/>
    <n v="0"/>
    <n v="3.1327272727272728"/>
    <s v="Regular Air"/>
    <n v="1.58"/>
    <n v="70.5"/>
    <x v="0"/>
    <s v="Small Business"/>
    <x v="0"/>
    <s v="Rubber Bands"/>
    <s v="Wrap Bag"/>
    <d v="2009-02-15T00:00:00"/>
  </r>
  <r>
    <n v="295"/>
    <n v="833"/>
    <x v="42"/>
    <s v="Medium"/>
    <s v="*"/>
    <s v="*"/>
    <s v="*"/>
    <m/>
    <m/>
    <s v="*"/>
    <m/>
    <m/>
    <m/>
    <m/>
    <m/>
    <n v="1"/>
    <n v="0.01"/>
    <m/>
    <m/>
    <n v="19.32"/>
    <n v="0"/>
    <n v="19.32"/>
    <s v="Regular Air"/>
    <n v="7.17"/>
    <n v="26.490000000000002"/>
    <x v="1"/>
    <s v="Home Office"/>
    <x v="0"/>
    <s v="Binders and Binder Accessories"/>
    <s v="Small Box"/>
    <d v="2009-02-13T00:00:00"/>
  </r>
  <r>
    <n v="296"/>
    <n v="21572"/>
    <x v="43"/>
    <s v="Critical"/>
    <s v="***"/>
    <s v="***"/>
    <s v="***"/>
    <m/>
    <m/>
    <s v="***"/>
    <m/>
    <m/>
    <m/>
    <m/>
    <m/>
    <n v="42"/>
    <n v="0.05"/>
    <m/>
    <m/>
    <n v="8549.0400000000009"/>
    <n v="1"/>
    <n v="203.54857142857145"/>
    <s v="Regular Air"/>
    <n v="11.54"/>
    <n v="8560.5800000000017"/>
    <x v="2"/>
    <s v="Home Office"/>
    <x v="1"/>
    <s v="Office Furnishings"/>
    <s v="Large Box"/>
    <d v="2009-02-15T00:00:00"/>
  </r>
  <r>
    <n v="297"/>
    <n v="54055"/>
    <x v="43"/>
    <s v="Critical"/>
    <s v="***"/>
    <s v="***"/>
    <s v="***"/>
    <m/>
    <m/>
    <s v="***"/>
    <m/>
    <m/>
    <m/>
    <m/>
    <m/>
    <n v="44"/>
    <n v="0.05"/>
    <m/>
    <m/>
    <n v="5483.96"/>
    <n v="1"/>
    <n v="124.63545454545455"/>
    <s v="Delivery Truck"/>
    <n v="58.64"/>
    <n v="5542.6"/>
    <x v="1"/>
    <s v="Home Office"/>
    <x v="1"/>
    <s v="Bookcases"/>
    <s v="Jumbo Box"/>
    <d v="2009-02-15T00:00:00"/>
  </r>
  <r>
    <n v="298"/>
    <n v="16612"/>
    <x v="43"/>
    <s v="High"/>
    <s v="*"/>
    <s v="**"/>
    <s v="**"/>
    <m/>
    <m/>
    <s v="**"/>
    <m/>
    <m/>
    <m/>
    <m/>
    <m/>
    <n v="45"/>
    <n v="0.05"/>
    <m/>
    <m/>
    <n v="3699.22"/>
    <n v="1"/>
    <n v="82.204888888888888"/>
    <s v="Delivery Truck"/>
    <n v="30.06"/>
    <n v="3729.2799999999997"/>
    <x v="3"/>
    <s v="Home Office"/>
    <x v="2"/>
    <s v="Office Machines"/>
    <s v="Jumbo Box"/>
    <d v="2009-02-14T00:00:00"/>
  </r>
  <r>
    <n v="299"/>
    <n v="57506"/>
    <x v="43"/>
    <s v="Medium"/>
    <s v="*"/>
    <s v="*"/>
    <s v="*"/>
    <m/>
    <m/>
    <s v="*"/>
    <m/>
    <m/>
    <m/>
    <m/>
    <m/>
    <n v="48"/>
    <n v="0.05"/>
    <m/>
    <m/>
    <n v="332.55"/>
    <n v="0"/>
    <n v="6.9281250000000005"/>
    <s v="Regular Air"/>
    <n v="5.47"/>
    <n v="338.02000000000004"/>
    <x v="8"/>
    <s v="Corporate"/>
    <x v="0"/>
    <s v="Paper"/>
    <s v="Small Box"/>
    <d v="2009-02-13T00:00:00"/>
  </r>
  <r>
    <n v="300"/>
    <n v="16612"/>
    <x v="43"/>
    <s v="High"/>
    <s v="*"/>
    <s v="**"/>
    <s v="**"/>
    <m/>
    <m/>
    <s v="**"/>
    <m/>
    <m/>
    <m/>
    <m/>
    <m/>
    <n v="6"/>
    <n v="0.01"/>
    <m/>
    <m/>
    <n v="48.93"/>
    <n v="0"/>
    <n v="8.1549999999999994"/>
    <s v="Regular Air"/>
    <n v="10.050000000000001"/>
    <n v="58.980000000000004"/>
    <x v="3"/>
    <s v="Home Office"/>
    <x v="0"/>
    <s v="Paper"/>
    <s v="Small Box"/>
    <d v="2009-02-15T00:00:00"/>
  </r>
  <r>
    <n v="301"/>
    <n v="56452"/>
    <x v="44"/>
    <s v="Not Specified"/>
    <s v="*"/>
    <s v="*"/>
    <s v="*"/>
    <m/>
    <m/>
    <s v="*"/>
    <m/>
    <m/>
    <m/>
    <m/>
    <m/>
    <n v="34"/>
    <n v="0.04"/>
    <m/>
    <m/>
    <n v="6686.3440000000001"/>
    <n v="1"/>
    <n v="196.65717647058824"/>
    <s v="Delivery Truck"/>
    <n v="59.24"/>
    <n v="6745.5839999999998"/>
    <x v="2"/>
    <s v="Consumer"/>
    <x v="1"/>
    <s v="Tables"/>
    <s v="Jumbo Box"/>
    <d v="2009-02-15T00:00:00"/>
  </r>
  <r>
    <n v="302"/>
    <n v="48836"/>
    <x v="44"/>
    <s v="Critical"/>
    <s v="***"/>
    <s v="***"/>
    <s v="***"/>
    <m/>
    <m/>
    <s v="***"/>
    <m/>
    <m/>
    <m/>
    <m/>
    <m/>
    <n v="8"/>
    <n v="0.01"/>
    <m/>
    <m/>
    <n v="2651.21"/>
    <n v="1"/>
    <n v="331.40125"/>
    <s v="Delivery Truck"/>
    <n v="40.19"/>
    <n v="2691.4"/>
    <x v="2"/>
    <s v="Home Office"/>
    <x v="1"/>
    <s v="Tables"/>
    <s v="Jumbo Box"/>
    <d v="2009-02-16T00:00:00"/>
  </r>
  <r>
    <n v="303"/>
    <n v="14913"/>
    <x v="44"/>
    <s v="High"/>
    <s v="*"/>
    <s v="**"/>
    <s v="**"/>
    <m/>
    <m/>
    <s v="**"/>
    <m/>
    <m/>
    <m/>
    <m/>
    <m/>
    <n v="47"/>
    <n v="0.05"/>
    <m/>
    <m/>
    <n v="1003.43"/>
    <n v="1"/>
    <n v="21.349574468085105"/>
    <s v="Regular Air"/>
    <n v="8.68"/>
    <n v="1012.1099999999999"/>
    <x v="4"/>
    <s v="Consumer"/>
    <x v="0"/>
    <s v="Paper"/>
    <s v="Small Box"/>
    <d v="2009-02-15T00:00:00"/>
  </r>
  <r>
    <n v="304"/>
    <n v="13408"/>
    <x v="44"/>
    <s v="Low"/>
    <s v="*"/>
    <s v="*"/>
    <s v="*"/>
    <m/>
    <m/>
    <s v="*"/>
    <m/>
    <m/>
    <m/>
    <m/>
    <m/>
    <n v="4"/>
    <n v="0.01"/>
    <m/>
    <m/>
    <n v="256.77"/>
    <n v="0"/>
    <n v="64.192499999999995"/>
    <s v="Regular Air"/>
    <n v="12.23"/>
    <n v="269"/>
    <x v="1"/>
    <s v="Home Office"/>
    <x v="1"/>
    <s v="Office Furnishings"/>
    <s v="Medium Box"/>
    <d v="2009-02-16T00:00:00"/>
  </r>
  <r>
    <n v="305"/>
    <n v="46119"/>
    <x v="45"/>
    <s v="Critical"/>
    <s v="***"/>
    <s v="***"/>
    <s v="***"/>
    <m/>
    <m/>
    <s v="***"/>
    <m/>
    <m/>
    <m/>
    <m/>
    <m/>
    <n v="46"/>
    <n v="0.05"/>
    <m/>
    <m/>
    <n v="18824.419999999998"/>
    <n v="1"/>
    <n v="409.22652173913042"/>
    <s v="Delivery Truck"/>
    <n v="75.23"/>
    <n v="18899.649999999998"/>
    <x v="12"/>
    <s v="Consumer"/>
    <x v="1"/>
    <s v="Tables"/>
    <s v="Jumbo Box"/>
    <d v="2009-02-16T00:00:00"/>
  </r>
  <r>
    <n v="306"/>
    <n v="33095"/>
    <x v="45"/>
    <s v="Not Specified"/>
    <s v="*"/>
    <s v="*"/>
    <s v="*"/>
    <m/>
    <m/>
    <s v="*"/>
    <m/>
    <m/>
    <m/>
    <m/>
    <m/>
    <n v="30"/>
    <n v="0.04"/>
    <m/>
    <m/>
    <n v="4846.74"/>
    <n v="1"/>
    <n v="161.55799999999999"/>
    <s v="Regular Air"/>
    <n v="5.5"/>
    <n v="4852.24"/>
    <x v="2"/>
    <s v="Consumer"/>
    <x v="2"/>
    <s v="Computer Peripherals"/>
    <s v="Small Box"/>
    <d v="2009-02-17T00:00:00"/>
  </r>
  <r>
    <n v="307"/>
    <n v="33095"/>
    <x v="45"/>
    <s v="Not Specified"/>
    <s v="*"/>
    <s v="*"/>
    <s v="*"/>
    <m/>
    <m/>
    <s v="*"/>
    <m/>
    <m/>
    <m/>
    <m/>
    <m/>
    <n v="34"/>
    <n v="0.04"/>
    <m/>
    <m/>
    <n v="2548.3000000000002"/>
    <n v="1"/>
    <n v="74.95"/>
    <s v="Regular Air"/>
    <n v="19.989999999999998"/>
    <n v="2568.29"/>
    <x v="2"/>
    <s v="Consumer"/>
    <x v="1"/>
    <s v="Office Furnishings"/>
    <s v="Small Box"/>
    <d v="2009-02-16T00:00:00"/>
  </r>
  <r>
    <n v="308"/>
    <n v="46119"/>
    <x v="45"/>
    <s v="Critical"/>
    <s v="***"/>
    <s v="***"/>
    <s v="***"/>
    <m/>
    <m/>
    <s v="***"/>
    <m/>
    <m/>
    <m/>
    <m/>
    <m/>
    <n v="20"/>
    <n v="3.5000000000000003E-2"/>
    <m/>
    <m/>
    <n v="154.13"/>
    <n v="0"/>
    <n v="7.7065000000000001"/>
    <s v="Regular Air"/>
    <n v="1.25"/>
    <n v="155.38"/>
    <x v="12"/>
    <s v="Consumer"/>
    <x v="0"/>
    <s v="Paper"/>
    <s v="Wrap Bag"/>
    <d v="2009-02-17T00:00:00"/>
  </r>
  <r>
    <n v="309"/>
    <n v="32741"/>
    <x v="45"/>
    <s v="Low"/>
    <s v="*"/>
    <s v="*"/>
    <s v="*"/>
    <m/>
    <m/>
    <s v="*"/>
    <m/>
    <m/>
    <m/>
    <m/>
    <m/>
    <n v="13"/>
    <n v="0.02"/>
    <m/>
    <m/>
    <n v="136.24"/>
    <n v="0"/>
    <n v="10.48"/>
    <s v="Regular Air"/>
    <n v="9.4499999999999993"/>
    <n v="145.69"/>
    <x v="0"/>
    <s v="Corporate"/>
    <x v="0"/>
    <s v="Storage &amp; Organization"/>
    <s v="Small Box"/>
    <d v="2009-02-22T00:00:00"/>
  </r>
  <r>
    <n v="310"/>
    <n v="46119"/>
    <x v="45"/>
    <s v="Critical"/>
    <s v="***"/>
    <s v="***"/>
    <s v="***"/>
    <m/>
    <m/>
    <s v="***"/>
    <m/>
    <m/>
    <m/>
    <m/>
    <m/>
    <n v="23"/>
    <n v="3.5000000000000003E-2"/>
    <m/>
    <m/>
    <n v="93.05"/>
    <n v="0"/>
    <n v="4.0456521739130435"/>
    <s v="Regular Air"/>
    <n v="1.49"/>
    <n v="94.539999999999992"/>
    <x v="12"/>
    <s v="Consumer"/>
    <x v="0"/>
    <s v="Binders and Binder Accessories"/>
    <s v="Small Box"/>
    <d v="2009-02-17T00:00:00"/>
  </r>
  <r>
    <n v="311"/>
    <n v="34498"/>
    <x v="45"/>
    <s v="Low"/>
    <s v="*"/>
    <s v="*"/>
    <s v="*"/>
    <m/>
    <m/>
    <s v="*"/>
    <m/>
    <m/>
    <m/>
    <m/>
    <m/>
    <n v="3"/>
    <n v="0.01"/>
    <m/>
    <m/>
    <n v="62.89"/>
    <n v="0"/>
    <n v="20.963333333333335"/>
    <s v="Regular Air"/>
    <n v="9.0299999999999994"/>
    <n v="71.92"/>
    <x v="8"/>
    <s v="Small Business"/>
    <x v="0"/>
    <s v="Paper"/>
    <s v="Small Box"/>
    <d v="2009-02-20T00:00:00"/>
  </r>
  <r>
    <n v="312"/>
    <n v="34498"/>
    <x v="45"/>
    <s v="Low"/>
    <s v="*"/>
    <s v="*"/>
    <s v="*"/>
    <m/>
    <m/>
    <s v="*"/>
    <m/>
    <m/>
    <m/>
    <m/>
    <m/>
    <n v="4"/>
    <n v="0.01"/>
    <m/>
    <m/>
    <n v="47.12"/>
    <n v="0"/>
    <n v="11.78"/>
    <s v="Express Air"/>
    <n v="1.39"/>
    <n v="48.51"/>
    <x v="8"/>
    <s v="Small Business"/>
    <x v="0"/>
    <s v="Envelopes"/>
    <s v="Small Box"/>
    <d v="2009-02-20T00:00:00"/>
  </r>
  <r>
    <n v="313"/>
    <n v="32037"/>
    <x v="46"/>
    <s v="Low"/>
    <s v="*"/>
    <s v="*"/>
    <s v="*"/>
    <m/>
    <m/>
    <s v="*"/>
    <m/>
    <m/>
    <m/>
    <m/>
    <m/>
    <n v="15"/>
    <n v="0.02"/>
    <m/>
    <m/>
    <n v="9862.51"/>
    <n v="1"/>
    <n v="657.50066666666669"/>
    <s v="Regular Air"/>
    <n v="24.49"/>
    <n v="9887"/>
    <x v="1"/>
    <s v="Home Office"/>
    <x v="2"/>
    <s v="Copiers and Fax"/>
    <s v="Large Box"/>
    <d v="2009-02-20T00:00:00"/>
  </r>
  <r>
    <n v="314"/>
    <n v="32037"/>
    <x v="46"/>
    <s v="Low"/>
    <s v="*"/>
    <s v="*"/>
    <s v="*"/>
    <m/>
    <m/>
    <s v="*"/>
    <m/>
    <m/>
    <m/>
    <m/>
    <m/>
    <n v="37"/>
    <n v="0.04"/>
    <m/>
    <m/>
    <n v="311.66000000000003"/>
    <n v="0"/>
    <n v="8.4232432432432436"/>
    <s v="Regular Air"/>
    <n v="6.19"/>
    <n v="317.85000000000002"/>
    <x v="1"/>
    <s v="Home Office"/>
    <x v="0"/>
    <s v="Binders and Binder Accessories"/>
    <s v="Small Box"/>
    <d v="2009-02-23T00:00:00"/>
  </r>
  <r>
    <n v="315"/>
    <n v="55874"/>
    <x v="46"/>
    <s v="Medium"/>
    <s v="*"/>
    <s v="*"/>
    <s v="*"/>
    <m/>
    <m/>
    <s v="*"/>
    <m/>
    <m/>
    <m/>
    <m/>
    <m/>
    <n v="41"/>
    <n v="0.05"/>
    <m/>
    <m/>
    <n v="228.3"/>
    <n v="0"/>
    <n v="5.5682926829268293"/>
    <s v="Express Air"/>
    <n v="4.62"/>
    <n v="232.92000000000002"/>
    <x v="1"/>
    <s v="Small Business"/>
    <x v="2"/>
    <s v="Computer Peripherals"/>
    <s v="Small Pack"/>
    <d v="2009-02-18T00:00:00"/>
  </r>
  <r>
    <n v="316"/>
    <n v="55874"/>
    <x v="46"/>
    <s v="Medium"/>
    <s v="*"/>
    <s v="*"/>
    <s v="*"/>
    <m/>
    <m/>
    <s v="*"/>
    <m/>
    <m/>
    <m/>
    <m/>
    <m/>
    <n v="28"/>
    <n v="3.5000000000000003E-2"/>
    <m/>
    <m/>
    <n v="208.83"/>
    <n v="0"/>
    <n v="7.4582142857142859"/>
    <s v="Regular Air"/>
    <n v="6.05"/>
    <n v="214.88000000000002"/>
    <x v="1"/>
    <s v="Small Business"/>
    <x v="0"/>
    <s v="Binders and Binder Accessories"/>
    <s v="Small Box"/>
    <d v="2009-02-17T00:00:00"/>
  </r>
  <r>
    <n v="317"/>
    <n v="48998"/>
    <x v="46"/>
    <s v="Low"/>
    <s v="*"/>
    <s v="*"/>
    <s v="*"/>
    <m/>
    <m/>
    <s v="*"/>
    <m/>
    <m/>
    <m/>
    <m/>
    <m/>
    <n v="15"/>
    <n v="0.02"/>
    <m/>
    <m/>
    <n v="180.39"/>
    <n v="0"/>
    <n v="12.026"/>
    <s v="Regular Air"/>
    <n v="6.97"/>
    <n v="187.35999999999999"/>
    <x v="5"/>
    <s v="Home Office"/>
    <x v="0"/>
    <s v="Envelopes"/>
    <s v="Small Box"/>
    <d v="2009-02-18T00:00:00"/>
  </r>
  <r>
    <n v="318"/>
    <n v="55874"/>
    <x v="46"/>
    <s v="Medium"/>
    <s v="*"/>
    <s v="*"/>
    <s v="*"/>
    <m/>
    <m/>
    <s v="*"/>
    <m/>
    <m/>
    <m/>
    <m/>
    <m/>
    <n v="24"/>
    <n v="3.5000000000000003E-2"/>
    <m/>
    <m/>
    <n v="129.53"/>
    <n v="0"/>
    <n v="5.3970833333333337"/>
    <s v="Regular Air"/>
    <n v="1.39"/>
    <n v="130.91999999999999"/>
    <x v="5"/>
    <s v="Small Business"/>
    <x v="0"/>
    <s v="Envelopes"/>
    <s v="Small Box"/>
    <d v="2009-02-16T00:00:00"/>
  </r>
  <r>
    <n v="319"/>
    <n v="59170"/>
    <x v="47"/>
    <s v="High"/>
    <s v="*"/>
    <s v="**"/>
    <s v="**"/>
    <m/>
    <m/>
    <s v="**"/>
    <m/>
    <m/>
    <m/>
    <m/>
    <m/>
    <n v="5"/>
    <n v="0.01"/>
    <m/>
    <m/>
    <n v="8767.6200000000008"/>
    <n v="1"/>
    <n v="1753.5240000000001"/>
    <s v="Regular Air"/>
    <n v="13.99"/>
    <n v="8781.61"/>
    <x v="5"/>
    <s v="Consumer"/>
    <x v="2"/>
    <s v="Office Machines"/>
    <s v="Medium Box"/>
    <d v="2009-02-19T00:00:00"/>
  </r>
  <r>
    <n v="320"/>
    <n v="59170"/>
    <x v="47"/>
    <s v="High"/>
    <s v="*"/>
    <s v="**"/>
    <s v="**"/>
    <m/>
    <m/>
    <s v="**"/>
    <m/>
    <m/>
    <m/>
    <m/>
    <m/>
    <n v="22"/>
    <n v="3.5000000000000003E-2"/>
    <m/>
    <m/>
    <n v="954.57"/>
    <n v="0"/>
    <n v="43.389545454545456"/>
    <s v="Regular Air"/>
    <n v="34.200000000000003"/>
    <n v="988.7700000000001"/>
    <x v="5"/>
    <s v="Consumer"/>
    <x v="1"/>
    <s v="Office Furnishings"/>
    <s v="Wrap Bag"/>
    <d v="2009-02-19T00:00:00"/>
  </r>
  <r>
    <n v="321"/>
    <n v="59170"/>
    <x v="47"/>
    <s v="High"/>
    <s v="*"/>
    <s v="**"/>
    <s v="**"/>
    <m/>
    <m/>
    <s v="**"/>
    <m/>
    <m/>
    <m/>
    <m/>
    <m/>
    <n v="10"/>
    <n v="0.02"/>
    <m/>
    <m/>
    <n v="607.77"/>
    <n v="0"/>
    <n v="60.777000000000001"/>
    <s v="Regular Air"/>
    <n v="10.84"/>
    <n v="618.61"/>
    <x v="5"/>
    <s v="Consumer"/>
    <x v="1"/>
    <s v="Office Furnishings"/>
    <s v="Medium Box"/>
    <d v="2009-02-19T00:00:00"/>
  </r>
  <r>
    <n v="322"/>
    <n v="59170"/>
    <x v="47"/>
    <s v="High"/>
    <s v="*"/>
    <s v="**"/>
    <s v="**"/>
    <m/>
    <m/>
    <s v="**"/>
    <m/>
    <m/>
    <m/>
    <m/>
    <m/>
    <n v="44"/>
    <n v="0.05"/>
    <m/>
    <m/>
    <n v="242.46"/>
    <n v="0"/>
    <n v="5.5104545454545457"/>
    <s v="Regular Air"/>
    <n v="2.99"/>
    <n v="245.45000000000002"/>
    <x v="5"/>
    <s v="Consumer"/>
    <x v="0"/>
    <s v="Binders and Binder Accessories"/>
    <s v="Small Box"/>
    <d v="2009-02-18T00:00:00"/>
  </r>
  <r>
    <n v="323"/>
    <n v="22083"/>
    <x v="47"/>
    <s v="Critical"/>
    <s v="***"/>
    <s v="***"/>
    <s v="***"/>
    <m/>
    <m/>
    <s v="***"/>
    <m/>
    <m/>
    <m/>
    <m/>
    <m/>
    <n v="2"/>
    <n v="0.01"/>
    <m/>
    <m/>
    <n v="16.809999999999999"/>
    <n v="0"/>
    <n v="8.4049999999999994"/>
    <s v="Express Air"/>
    <n v="2.14"/>
    <n v="18.95"/>
    <x v="10"/>
    <s v="Corporate"/>
    <x v="0"/>
    <s v="Paper"/>
    <s v="Wrap Bag"/>
    <d v="2009-02-19T00:00:00"/>
  </r>
  <r>
    <n v="324"/>
    <n v="16547"/>
    <x v="48"/>
    <s v="Not Specified"/>
    <s v="*"/>
    <s v="*"/>
    <s v="*"/>
    <m/>
    <m/>
    <s v="*"/>
    <m/>
    <m/>
    <m/>
    <m/>
    <m/>
    <n v="30"/>
    <n v="0.04"/>
    <m/>
    <m/>
    <n v="10554.63"/>
    <n v="1"/>
    <n v="351.82099999999997"/>
    <s v="Delivery Truck"/>
    <n v="58.92"/>
    <n v="10613.55"/>
    <x v="7"/>
    <s v="Corporate"/>
    <x v="1"/>
    <s v="Chairs &amp; Chairmats"/>
    <s v="Jumbo Drum"/>
    <d v="2009-02-20T00:00:00"/>
  </r>
  <r>
    <n v="325"/>
    <n v="16547"/>
    <x v="48"/>
    <s v="Not Specified"/>
    <s v="*"/>
    <s v="*"/>
    <s v="*"/>
    <m/>
    <m/>
    <s v="*"/>
    <m/>
    <m/>
    <m/>
    <m/>
    <m/>
    <n v="8"/>
    <n v="0.01"/>
    <m/>
    <m/>
    <n v="1749.64"/>
    <n v="1"/>
    <n v="218.70500000000001"/>
    <s v="Delivery Truck"/>
    <n v="69.64"/>
    <n v="1819.2800000000002"/>
    <x v="7"/>
    <s v="Corporate"/>
    <x v="1"/>
    <s v="Tables"/>
    <s v="Jumbo Box"/>
    <d v="2009-02-18T00:00:00"/>
  </r>
  <r>
    <n v="326"/>
    <n v="36455"/>
    <x v="49"/>
    <s v="High"/>
    <s v="*"/>
    <s v="**"/>
    <s v="**"/>
    <m/>
    <m/>
    <s v="**"/>
    <m/>
    <m/>
    <m/>
    <m/>
    <m/>
    <n v="48"/>
    <n v="0.05"/>
    <m/>
    <m/>
    <n v="1838.19"/>
    <n v="1"/>
    <n v="38.295625000000001"/>
    <s v="Regular Air"/>
    <n v="1.99"/>
    <n v="1840.18"/>
    <x v="5"/>
    <s v="Consumer"/>
    <x v="2"/>
    <s v="Computer Peripherals"/>
    <s v="Small Pack"/>
    <d v="2009-02-21T00:00:00"/>
  </r>
  <r>
    <n v="327"/>
    <n v="47011"/>
    <x v="49"/>
    <s v="High"/>
    <s v="*"/>
    <s v="**"/>
    <s v="**"/>
    <m/>
    <m/>
    <s v="**"/>
    <m/>
    <m/>
    <m/>
    <m/>
    <m/>
    <n v="33"/>
    <n v="0.04"/>
    <m/>
    <m/>
    <n v="373.13"/>
    <n v="0"/>
    <n v="11.306969696969697"/>
    <s v="Regular Air"/>
    <n v="5.03"/>
    <n v="378.15999999999997"/>
    <x v="2"/>
    <s v="Corporate"/>
    <x v="0"/>
    <s v="Storage &amp; Organization"/>
    <s v="Small Box"/>
    <d v="2009-02-21T00:00:00"/>
  </r>
  <r>
    <n v="328"/>
    <n v="18471"/>
    <x v="49"/>
    <s v="Not Specified"/>
    <s v="*"/>
    <s v="*"/>
    <s v="*"/>
    <m/>
    <m/>
    <s v="*"/>
    <m/>
    <m/>
    <m/>
    <m/>
    <m/>
    <n v="37"/>
    <n v="0.04"/>
    <m/>
    <m/>
    <n v="226.65"/>
    <n v="0"/>
    <n v="6.1256756756756756"/>
    <s v="Regular Air"/>
    <n v="0.96"/>
    <n v="227.61"/>
    <x v="2"/>
    <s v="Corporate"/>
    <x v="0"/>
    <s v="Pens &amp; Art Supplies"/>
    <s v="Wrap Bag"/>
    <d v="2009-02-20T00:00:00"/>
  </r>
  <r>
    <n v="329"/>
    <n v="18471"/>
    <x v="49"/>
    <s v="Not Specified"/>
    <s v="*"/>
    <s v="*"/>
    <s v="*"/>
    <m/>
    <m/>
    <s v="*"/>
    <m/>
    <m/>
    <m/>
    <m/>
    <m/>
    <n v="29"/>
    <n v="3.5000000000000003E-2"/>
    <m/>
    <m/>
    <n v="185.61"/>
    <n v="0"/>
    <n v="6.4003448275862072"/>
    <s v="Regular Air"/>
    <n v="5.46"/>
    <n v="191.07000000000002"/>
    <x v="2"/>
    <s v="Corporate"/>
    <x v="0"/>
    <s v="Paper"/>
    <s v="Small Box"/>
    <d v="2009-02-20T00:00:00"/>
  </r>
  <r>
    <n v="330"/>
    <n v="56483"/>
    <x v="49"/>
    <s v="High"/>
    <s v="*"/>
    <s v="**"/>
    <s v="**"/>
    <m/>
    <m/>
    <s v="**"/>
    <m/>
    <m/>
    <m/>
    <m/>
    <m/>
    <n v="37"/>
    <n v="0.04"/>
    <m/>
    <m/>
    <n v="158.62"/>
    <n v="0"/>
    <n v="4.287027027027027"/>
    <s v="Regular Air"/>
    <n v="5.17"/>
    <n v="163.79"/>
    <x v="2"/>
    <s v="Small Business"/>
    <x v="0"/>
    <s v="Paper"/>
    <s v="Small Box"/>
    <d v="2009-02-19T00:00:00"/>
  </r>
  <r>
    <n v="331"/>
    <n v="18471"/>
    <x v="49"/>
    <s v="Not Specified"/>
    <s v="*"/>
    <s v="*"/>
    <s v="*"/>
    <m/>
    <m/>
    <s v="*"/>
    <m/>
    <m/>
    <m/>
    <m/>
    <m/>
    <n v="4"/>
    <n v="0.01"/>
    <m/>
    <m/>
    <n v="10.96"/>
    <n v="0"/>
    <n v="2.74"/>
    <s v="Regular Air"/>
    <n v="2.56"/>
    <n v="13.520000000000001"/>
    <x v="2"/>
    <s v="Corporate"/>
    <x v="0"/>
    <s v="Scissors, Rulers and Trimmers"/>
    <s v="Small Pack"/>
    <d v="2009-02-20T00:00:00"/>
  </r>
  <r>
    <n v="332"/>
    <n v="53511"/>
    <x v="50"/>
    <s v="Medium"/>
    <s v="*"/>
    <s v="*"/>
    <s v="*"/>
    <m/>
    <m/>
    <s v="*"/>
    <m/>
    <m/>
    <m/>
    <m/>
    <m/>
    <n v="49"/>
    <n v="0.05"/>
    <m/>
    <m/>
    <n v="491.93"/>
    <n v="0"/>
    <n v="10.039387755102041"/>
    <s v="Regular Air"/>
    <n v="6.22"/>
    <n v="498.15000000000003"/>
    <x v="7"/>
    <s v="Small Business"/>
    <x v="1"/>
    <s v="Office Furnishings"/>
    <s v="Small Box"/>
    <d v="2009-02-21T00:00:00"/>
  </r>
  <r>
    <n v="333"/>
    <n v="58182"/>
    <x v="50"/>
    <s v="High"/>
    <s v="*"/>
    <s v="**"/>
    <s v="**"/>
    <m/>
    <m/>
    <s v="**"/>
    <m/>
    <m/>
    <m/>
    <m/>
    <m/>
    <n v="24"/>
    <n v="3.5000000000000003E-2"/>
    <m/>
    <m/>
    <n v="479.13"/>
    <n v="0"/>
    <n v="19.963750000000001"/>
    <s v="Express Air"/>
    <n v="6.15"/>
    <n v="485.28"/>
    <x v="8"/>
    <s v="Corporate"/>
    <x v="1"/>
    <s v="Office Furnishings"/>
    <s v="Small Pack"/>
    <d v="2009-02-22T00:00:00"/>
  </r>
  <r>
    <n v="334"/>
    <n v="55300"/>
    <x v="50"/>
    <s v="High"/>
    <s v="*"/>
    <s v="**"/>
    <s v="**"/>
    <m/>
    <m/>
    <s v="**"/>
    <m/>
    <m/>
    <m/>
    <m/>
    <m/>
    <n v="31"/>
    <n v="0.04"/>
    <m/>
    <m/>
    <n v="350.48"/>
    <n v="0"/>
    <n v="11.305806451612904"/>
    <s v="Regular Air"/>
    <n v="13.04"/>
    <n v="363.52000000000004"/>
    <x v="1"/>
    <s v="Consumer"/>
    <x v="1"/>
    <s v="Office Furnishings"/>
    <s v="Large Box"/>
    <d v="2009-02-22T00:00:00"/>
  </r>
  <r>
    <n v="335"/>
    <n v="53511"/>
    <x v="50"/>
    <s v="Medium"/>
    <s v="*"/>
    <s v="*"/>
    <s v="*"/>
    <m/>
    <m/>
    <s v="*"/>
    <m/>
    <m/>
    <m/>
    <m/>
    <m/>
    <n v="41"/>
    <n v="0.05"/>
    <m/>
    <m/>
    <n v="241.1"/>
    <n v="0"/>
    <n v="5.8804878048780482"/>
    <s v="Regular Air"/>
    <n v="8.49"/>
    <n v="249.59"/>
    <x v="7"/>
    <s v="Small Business"/>
    <x v="0"/>
    <s v="Binders and Binder Accessories"/>
    <s v="Small Box"/>
    <d v="2009-02-22T00:00:00"/>
  </r>
  <r>
    <n v="336"/>
    <n v="55300"/>
    <x v="50"/>
    <s v="High"/>
    <s v="*"/>
    <s v="**"/>
    <s v="**"/>
    <m/>
    <m/>
    <s v="**"/>
    <m/>
    <m/>
    <m/>
    <m/>
    <m/>
    <n v="48"/>
    <n v="0.05"/>
    <m/>
    <m/>
    <n v="180.48"/>
    <n v="0"/>
    <n v="3.76"/>
    <s v="Regular Air"/>
    <n v="0.5"/>
    <n v="180.98"/>
    <x v="1"/>
    <s v="Consumer"/>
    <x v="0"/>
    <s v="Labels"/>
    <s v="Small Box"/>
    <d v="2009-02-21T00:00:00"/>
  </r>
  <r>
    <n v="337"/>
    <n v="55300"/>
    <x v="50"/>
    <s v="High"/>
    <s v="*"/>
    <s v="**"/>
    <s v="**"/>
    <m/>
    <m/>
    <s v="**"/>
    <m/>
    <m/>
    <m/>
    <m/>
    <m/>
    <n v="37"/>
    <n v="0.04"/>
    <m/>
    <m/>
    <n v="159.88999999999999"/>
    <n v="0"/>
    <n v="4.3213513513513506"/>
    <s v="Regular Air"/>
    <n v="6.89"/>
    <n v="166.77999999999997"/>
    <x v="1"/>
    <s v="Consumer"/>
    <x v="0"/>
    <s v="Appliances"/>
    <s v="Small Box"/>
    <d v="2009-02-22T00:00:00"/>
  </r>
  <r>
    <n v="338"/>
    <n v="57509"/>
    <x v="51"/>
    <s v="Low"/>
    <s v="*"/>
    <s v="*"/>
    <s v="*"/>
    <m/>
    <m/>
    <s v="*"/>
    <m/>
    <m/>
    <m/>
    <m/>
    <m/>
    <n v="11"/>
    <n v="0.02"/>
    <m/>
    <m/>
    <n v="2770.35"/>
    <n v="1"/>
    <n v="251.85"/>
    <s v="Delivery Truck"/>
    <n v="66.67"/>
    <n v="2837.02"/>
    <x v="7"/>
    <s v="Home Office"/>
    <x v="1"/>
    <s v="Tables"/>
    <s v="Jumbo Box"/>
    <d v="2009-02-26T00:00:00"/>
  </r>
  <r>
    <n v="339"/>
    <n v="38087"/>
    <x v="51"/>
    <s v="Critical"/>
    <s v="***"/>
    <s v="***"/>
    <s v="***"/>
    <m/>
    <m/>
    <s v="***"/>
    <m/>
    <m/>
    <m/>
    <m/>
    <m/>
    <n v="18"/>
    <n v="0.02"/>
    <m/>
    <m/>
    <n v="901.81"/>
    <n v="0"/>
    <n v="50.100555555555552"/>
    <s v="Regular Air"/>
    <n v="19.989999999999998"/>
    <n v="921.8"/>
    <x v="3"/>
    <s v="Small Business"/>
    <x v="2"/>
    <s v="Computer Peripherals"/>
    <s v="Small Box"/>
    <d v="2009-02-21T00:00:00"/>
  </r>
  <r>
    <n v="340"/>
    <n v="57509"/>
    <x v="51"/>
    <s v="Low"/>
    <s v="*"/>
    <s v="*"/>
    <s v="*"/>
    <m/>
    <m/>
    <s v="*"/>
    <m/>
    <m/>
    <m/>
    <m/>
    <m/>
    <n v="39"/>
    <n v="0.04"/>
    <m/>
    <m/>
    <n v="199.39"/>
    <n v="0"/>
    <n v="5.112564102564102"/>
    <s v="Express Air"/>
    <n v="0.5"/>
    <n v="199.89"/>
    <x v="7"/>
    <s v="Home Office"/>
    <x v="0"/>
    <s v="Labels"/>
    <s v="Small Box"/>
    <d v="2009-02-21T00:00:00"/>
  </r>
  <r>
    <n v="341"/>
    <n v="6368"/>
    <x v="52"/>
    <s v="Not Specified"/>
    <s v="*"/>
    <s v="*"/>
    <s v="*"/>
    <m/>
    <m/>
    <s v="*"/>
    <m/>
    <m/>
    <m/>
    <m/>
    <m/>
    <n v="40"/>
    <n v="0.05"/>
    <m/>
    <m/>
    <n v="19100.45"/>
    <n v="1"/>
    <n v="477.51125000000002"/>
    <s v="Delivery Truck"/>
    <n v="14.7"/>
    <n v="19115.150000000001"/>
    <x v="2"/>
    <s v="Corporate"/>
    <x v="2"/>
    <s v="Office Machines"/>
    <s v="Jumbo Drum"/>
    <d v="2009-02-22T00:00:00"/>
  </r>
  <r>
    <n v="342"/>
    <n v="39072"/>
    <x v="52"/>
    <s v="High"/>
    <s v="*"/>
    <s v="**"/>
    <s v="**"/>
    <m/>
    <m/>
    <s v="**"/>
    <m/>
    <m/>
    <m/>
    <m/>
    <m/>
    <n v="50"/>
    <n v="0.06"/>
    <m/>
    <m/>
    <n v="1633.37"/>
    <n v="1"/>
    <n v="32.667400000000001"/>
    <s v="Regular Air"/>
    <n v="7.73"/>
    <n v="1641.1"/>
    <x v="5"/>
    <s v="Corporate"/>
    <x v="0"/>
    <s v="Pens &amp; Art Supplies"/>
    <s v="Small Box"/>
    <d v="2009-02-23T00:00:00"/>
  </r>
  <r>
    <n v="343"/>
    <n v="54947"/>
    <x v="52"/>
    <s v="Not Specified"/>
    <s v="*"/>
    <s v="*"/>
    <s v="*"/>
    <m/>
    <m/>
    <s v="*"/>
    <m/>
    <m/>
    <m/>
    <m/>
    <m/>
    <n v="42"/>
    <n v="0.05"/>
    <m/>
    <m/>
    <n v="1498.46"/>
    <n v="1"/>
    <n v="35.677619047619046"/>
    <s v="Regular Air"/>
    <n v="5.0199999999999996"/>
    <n v="1503.48"/>
    <x v="2"/>
    <s v="Consumer"/>
    <x v="1"/>
    <s v="Office Furnishings"/>
    <s v="Small Box"/>
    <d v="2009-02-24T00:00:00"/>
  </r>
  <r>
    <n v="344"/>
    <n v="54947"/>
    <x v="52"/>
    <s v="Not Specified"/>
    <s v="*"/>
    <s v="*"/>
    <s v="*"/>
    <m/>
    <m/>
    <s v="*"/>
    <m/>
    <m/>
    <m/>
    <m/>
    <m/>
    <n v="27"/>
    <n v="3.5000000000000003E-2"/>
    <m/>
    <m/>
    <n v="132.36000000000001"/>
    <n v="0"/>
    <n v="4.9022222222222229"/>
    <s v="Regular Air"/>
    <n v="4.62"/>
    <n v="136.98000000000002"/>
    <x v="2"/>
    <s v="Consumer"/>
    <x v="2"/>
    <s v="Computer Peripherals"/>
    <s v="Small Pack"/>
    <d v="2009-02-23T00:00:00"/>
  </r>
  <r>
    <n v="345"/>
    <n v="36643"/>
    <x v="53"/>
    <s v="Critical"/>
    <s v="***"/>
    <s v="***"/>
    <s v="***"/>
    <m/>
    <m/>
    <s v="***"/>
    <m/>
    <m/>
    <m/>
    <m/>
    <m/>
    <n v="30"/>
    <n v="0.04"/>
    <m/>
    <m/>
    <n v="1025.02"/>
    <n v="1"/>
    <n v="34.167333333333332"/>
    <s v="Regular Air"/>
    <n v="8.74"/>
    <n v="1033.76"/>
    <x v="1"/>
    <s v="Corporate"/>
    <x v="0"/>
    <s v="Storage &amp; Organization"/>
    <s v="Small Box"/>
    <d v="2009-02-24T00:00:00"/>
  </r>
  <r>
    <n v="346"/>
    <n v="58310"/>
    <x v="53"/>
    <s v="Critical"/>
    <s v="***"/>
    <s v="***"/>
    <s v="***"/>
    <m/>
    <m/>
    <s v="***"/>
    <m/>
    <m/>
    <m/>
    <m/>
    <m/>
    <n v="22"/>
    <n v="3.5000000000000003E-2"/>
    <m/>
    <m/>
    <n v="834.81"/>
    <n v="0"/>
    <n v="37.94590909090909"/>
    <s v="Regular Air"/>
    <n v="12.9"/>
    <n v="847.70999999999992"/>
    <x v="8"/>
    <s v="Home Office"/>
    <x v="0"/>
    <s v="Storage &amp; Organization"/>
    <s v="Small Box"/>
    <d v="2009-02-24T00:00:00"/>
  </r>
  <r>
    <n v="347"/>
    <n v="28256"/>
    <x v="53"/>
    <s v="High"/>
    <s v="*"/>
    <s v="**"/>
    <s v="**"/>
    <m/>
    <m/>
    <s v="**"/>
    <m/>
    <m/>
    <m/>
    <m/>
    <m/>
    <n v="19"/>
    <n v="0.02"/>
    <m/>
    <m/>
    <n v="467.4"/>
    <n v="0"/>
    <n v="24.599999999999998"/>
    <s v="Delivery Truck"/>
    <n v="53.03"/>
    <n v="520.42999999999995"/>
    <x v="4"/>
    <s v="Corporate"/>
    <x v="0"/>
    <s v="Storage &amp; Organization"/>
    <s v="Jumbo Drum"/>
    <d v="2009-02-23T00:00:00"/>
  </r>
  <r>
    <n v="348"/>
    <n v="36643"/>
    <x v="53"/>
    <s v="Critical"/>
    <s v="***"/>
    <s v="***"/>
    <s v="***"/>
    <m/>
    <m/>
    <s v="***"/>
    <m/>
    <m/>
    <m/>
    <m/>
    <m/>
    <n v="17"/>
    <n v="0.02"/>
    <m/>
    <m/>
    <n v="240.87"/>
    <n v="0"/>
    <n v="14.168823529411766"/>
    <s v="Regular Air"/>
    <n v="8.7799999999999994"/>
    <n v="249.65"/>
    <x v="1"/>
    <s v="Corporate"/>
    <x v="1"/>
    <s v="Office Furnishings"/>
    <s v="Small Box"/>
    <d v="2009-02-25T00:00:00"/>
  </r>
  <r>
    <n v="349"/>
    <n v="37441"/>
    <x v="54"/>
    <s v="Critical"/>
    <s v="***"/>
    <s v="***"/>
    <s v="***"/>
    <m/>
    <m/>
    <s v="***"/>
    <m/>
    <m/>
    <m/>
    <m/>
    <m/>
    <n v="46"/>
    <n v="0.05"/>
    <m/>
    <m/>
    <n v="14740.51"/>
    <n v="1"/>
    <n v="320.44586956521738"/>
    <s v="Delivery Truck"/>
    <n v="164.73"/>
    <n v="14905.24"/>
    <x v="1"/>
    <s v="Home Office"/>
    <x v="1"/>
    <s v="Chairs &amp; Chairmats"/>
    <s v="Jumbo Drum"/>
    <d v="2009-02-25T00:00:00"/>
  </r>
  <r>
    <n v="350"/>
    <n v="11008"/>
    <x v="54"/>
    <s v="Critical"/>
    <s v="***"/>
    <s v="***"/>
    <s v="***"/>
    <m/>
    <m/>
    <s v="***"/>
    <m/>
    <m/>
    <m/>
    <m/>
    <m/>
    <n v="17"/>
    <n v="0.02"/>
    <m/>
    <m/>
    <n v="2545.89"/>
    <n v="1"/>
    <n v="149.75823529411764"/>
    <s v="Regular Air"/>
    <n v="35"/>
    <n v="2580.89"/>
    <x v="3"/>
    <s v="Small Business"/>
    <x v="0"/>
    <s v="Storage &amp; Organization"/>
    <s v="Large Box"/>
    <d v="2009-02-26T00:00:00"/>
  </r>
  <r>
    <n v="351"/>
    <n v="18816"/>
    <x v="54"/>
    <s v="Critical"/>
    <s v="***"/>
    <s v="***"/>
    <s v="***"/>
    <m/>
    <m/>
    <s v="***"/>
    <m/>
    <m/>
    <m/>
    <m/>
    <m/>
    <n v="12"/>
    <n v="0.02"/>
    <m/>
    <m/>
    <n v="580.46"/>
    <n v="0"/>
    <n v="48.37166666666667"/>
    <s v="Express Air"/>
    <n v="3.99"/>
    <n v="584.45000000000005"/>
    <x v="0"/>
    <s v="Corporate"/>
    <x v="0"/>
    <s v="Appliances"/>
    <s v="Small Box"/>
    <d v="2009-02-26T00:00:00"/>
  </r>
  <r>
    <n v="352"/>
    <n v="37441"/>
    <x v="54"/>
    <s v="Critical"/>
    <s v="***"/>
    <s v="***"/>
    <s v="***"/>
    <m/>
    <m/>
    <s v="***"/>
    <m/>
    <m/>
    <m/>
    <m/>
    <m/>
    <n v="1"/>
    <n v="0.01"/>
    <m/>
    <m/>
    <n v="3.77"/>
    <n v="0"/>
    <n v="3.77"/>
    <s v="Regular Air"/>
    <n v="0.96"/>
    <n v="4.7300000000000004"/>
    <x v="1"/>
    <s v="Home Office"/>
    <x v="0"/>
    <s v="Pens &amp; Art Supplies"/>
    <s v="Wrap Bag"/>
    <d v="2009-02-26T00:00:00"/>
  </r>
  <r>
    <n v="353"/>
    <n v="48230"/>
    <x v="55"/>
    <s v="Not Specified"/>
    <s v="*"/>
    <s v="*"/>
    <s v="*"/>
    <m/>
    <m/>
    <s v="*"/>
    <m/>
    <m/>
    <m/>
    <m/>
    <m/>
    <n v="31"/>
    <n v="0.04"/>
    <m/>
    <m/>
    <n v="2645.8"/>
    <n v="1"/>
    <n v="85.348387096774204"/>
    <s v="Regular Air"/>
    <n v="35"/>
    <n v="2680.8"/>
    <x v="8"/>
    <s v="Corporate"/>
    <x v="0"/>
    <s v="Storage &amp; Organization"/>
    <s v="Large Box"/>
    <d v="2009-02-27T00:00:00"/>
  </r>
  <r>
    <n v="354"/>
    <n v="48230"/>
    <x v="55"/>
    <s v="Not Specified"/>
    <s v="*"/>
    <s v="*"/>
    <s v="*"/>
    <m/>
    <m/>
    <s v="*"/>
    <m/>
    <m/>
    <m/>
    <m/>
    <m/>
    <n v="39"/>
    <n v="0.04"/>
    <m/>
    <m/>
    <n v="1140.26"/>
    <n v="1"/>
    <n v="29.237435897435898"/>
    <s v="Express Air"/>
    <n v="8.5500000000000007"/>
    <n v="1148.81"/>
    <x v="8"/>
    <s v="Corporate"/>
    <x v="1"/>
    <s v="Office Furnishings"/>
    <s v="Small Box"/>
    <d v="2009-02-27T00:00:00"/>
  </r>
  <r>
    <n v="355"/>
    <n v="18819"/>
    <x v="55"/>
    <s v="Low"/>
    <s v="*"/>
    <s v="*"/>
    <s v="*"/>
    <m/>
    <m/>
    <s v="*"/>
    <m/>
    <m/>
    <m/>
    <m/>
    <m/>
    <n v="22"/>
    <n v="3.5000000000000003E-2"/>
    <m/>
    <m/>
    <n v="1102.3"/>
    <n v="1"/>
    <n v="50.104545454545452"/>
    <s v="Regular Air"/>
    <n v="22.24"/>
    <n v="1124.54"/>
    <x v="10"/>
    <s v="Corporate"/>
    <x v="1"/>
    <s v="Office Furnishings"/>
    <s v="Large Box"/>
    <d v="2009-02-27T00:00:00"/>
  </r>
  <r>
    <n v="356"/>
    <n v="49123"/>
    <x v="55"/>
    <s v="High"/>
    <s v="*"/>
    <s v="**"/>
    <s v="**"/>
    <m/>
    <m/>
    <s v="**"/>
    <m/>
    <m/>
    <m/>
    <m/>
    <m/>
    <n v="31"/>
    <n v="0.04"/>
    <m/>
    <m/>
    <n v="305.76"/>
    <n v="0"/>
    <n v="9.863225806451613"/>
    <s v="Regular Air"/>
    <n v="5.75"/>
    <n v="311.51"/>
    <x v="8"/>
    <s v="Corporate"/>
    <x v="0"/>
    <s v="Binders and Binder Accessories"/>
    <s v="Small Box"/>
    <d v="2009-02-26T00:00:00"/>
  </r>
  <r>
    <n v="357"/>
    <n v="49123"/>
    <x v="55"/>
    <s v="High"/>
    <s v="*"/>
    <s v="**"/>
    <s v="**"/>
    <m/>
    <m/>
    <s v="**"/>
    <m/>
    <m/>
    <m/>
    <m/>
    <m/>
    <n v="3"/>
    <n v="0.01"/>
    <m/>
    <m/>
    <n v="25.48"/>
    <n v="0"/>
    <n v="8.4933333333333341"/>
    <s v="Regular Air"/>
    <n v="1.99"/>
    <n v="27.47"/>
    <x v="8"/>
    <s v="Corporate"/>
    <x v="2"/>
    <s v="Computer Peripherals"/>
    <s v="Small Pack"/>
    <d v="2009-02-26T00:00:00"/>
  </r>
  <r>
    <n v="358"/>
    <n v="18279"/>
    <x v="56"/>
    <s v="Medium"/>
    <s v="*"/>
    <s v="*"/>
    <s v="*"/>
    <m/>
    <m/>
    <s v="*"/>
    <m/>
    <m/>
    <m/>
    <m/>
    <m/>
    <n v="20"/>
    <n v="3.5000000000000003E-2"/>
    <m/>
    <m/>
    <n v="10281.790000000001"/>
    <n v="1"/>
    <n v="514.08950000000004"/>
    <s v="Regular Air"/>
    <n v="24.49"/>
    <n v="10306.280000000001"/>
    <x v="5"/>
    <s v="Consumer"/>
    <x v="2"/>
    <s v="Copiers and Fax"/>
    <s v="Large Box"/>
    <d v="2009-02-27T00:00:00"/>
  </r>
  <r>
    <n v="359"/>
    <n v="30215"/>
    <x v="56"/>
    <s v="Medium"/>
    <s v="*"/>
    <s v="*"/>
    <s v="*"/>
    <m/>
    <m/>
    <s v="*"/>
    <m/>
    <m/>
    <m/>
    <m/>
    <m/>
    <n v="23"/>
    <n v="3.5000000000000003E-2"/>
    <m/>
    <m/>
    <n v="3637.7280000000001"/>
    <n v="1"/>
    <n v="158.16208695652173"/>
    <s v="Regular Air"/>
    <n v="8.99"/>
    <n v="3646.7179999999998"/>
    <x v="3"/>
    <s v="Home Office"/>
    <x v="2"/>
    <s v="Telephones and Communication"/>
    <s v="Small Box"/>
    <d v="2009-02-28T00:00:00"/>
  </r>
  <r>
    <n v="360"/>
    <n v="1059"/>
    <x v="56"/>
    <s v="Critical"/>
    <s v="***"/>
    <s v="***"/>
    <s v="***"/>
    <m/>
    <m/>
    <s v="***"/>
    <m/>
    <m/>
    <m/>
    <m/>
    <m/>
    <n v="24"/>
    <n v="3.5000000000000003E-2"/>
    <m/>
    <m/>
    <n v="990.1"/>
    <n v="0"/>
    <n v="41.25416666666667"/>
    <s v="Regular Air"/>
    <n v="7.47"/>
    <n v="997.57"/>
    <x v="1"/>
    <s v="Corporate"/>
    <x v="0"/>
    <s v="Binders and Binder Accessories"/>
    <s v="Small Box"/>
    <d v="2009-02-27T00:00:00"/>
  </r>
  <r>
    <n v="361"/>
    <n v="57890"/>
    <x v="56"/>
    <s v="Critical"/>
    <s v="***"/>
    <s v="***"/>
    <s v="***"/>
    <m/>
    <m/>
    <s v="***"/>
    <m/>
    <m/>
    <m/>
    <m/>
    <m/>
    <n v="15"/>
    <n v="0.02"/>
    <m/>
    <m/>
    <n v="803.04"/>
    <n v="0"/>
    <n v="53.535999999999994"/>
    <s v="Regular Air"/>
    <n v="6.79"/>
    <n v="809.82999999999993"/>
    <x v="9"/>
    <s v="Home Office"/>
    <x v="0"/>
    <s v="Paper"/>
    <s v="Small Box"/>
    <d v="2009-02-28T00:00:00"/>
  </r>
  <r>
    <n v="362"/>
    <n v="30564"/>
    <x v="56"/>
    <s v="Critical"/>
    <s v="***"/>
    <s v="***"/>
    <s v="***"/>
    <m/>
    <m/>
    <s v="***"/>
    <m/>
    <m/>
    <m/>
    <m/>
    <m/>
    <n v="20"/>
    <n v="3.5000000000000003E-2"/>
    <m/>
    <m/>
    <n v="606.39850000000001"/>
    <n v="0"/>
    <n v="30.319925000000001"/>
    <s v="Regular Air"/>
    <n v="5.99"/>
    <n v="612.38850000000002"/>
    <x v="4"/>
    <s v="Home Office"/>
    <x v="2"/>
    <s v="Telephones and Communication"/>
    <s v="Wrap Bag"/>
    <d v="2009-02-27T00:00:00"/>
  </r>
  <r>
    <n v="363"/>
    <n v="18279"/>
    <x v="56"/>
    <s v="Medium"/>
    <s v="*"/>
    <s v="*"/>
    <s v="*"/>
    <m/>
    <m/>
    <s v="*"/>
    <m/>
    <m/>
    <m/>
    <m/>
    <m/>
    <n v="22"/>
    <n v="3.5000000000000003E-2"/>
    <m/>
    <m/>
    <n v="184.35"/>
    <n v="0"/>
    <n v="8.379545454545454"/>
    <s v="Regular Air"/>
    <n v="1.99"/>
    <n v="186.34"/>
    <x v="5"/>
    <s v="Consumer"/>
    <x v="2"/>
    <s v="Computer Peripherals"/>
    <s v="Small Pack"/>
    <d v="2009-02-28T00:00:00"/>
  </r>
  <r>
    <n v="364"/>
    <n v="1059"/>
    <x v="56"/>
    <s v="Critical"/>
    <s v="***"/>
    <s v="***"/>
    <s v="***"/>
    <m/>
    <m/>
    <s v="***"/>
    <m/>
    <m/>
    <m/>
    <m/>
    <m/>
    <n v="22"/>
    <n v="3.5000000000000003E-2"/>
    <m/>
    <m/>
    <n v="127.33"/>
    <n v="0"/>
    <n v="5.7877272727272731"/>
    <s v="Regular Air"/>
    <n v="2.99"/>
    <n v="130.32"/>
    <x v="1"/>
    <s v="Corporate"/>
    <x v="0"/>
    <s v="Binders and Binder Accessories"/>
    <s v="Small Box"/>
    <d v="2009-02-28T00:00:00"/>
  </r>
  <r>
    <n v="365"/>
    <n v="30215"/>
    <x v="56"/>
    <s v="Medium"/>
    <s v="*"/>
    <s v="*"/>
    <s v="*"/>
    <m/>
    <m/>
    <s v="*"/>
    <m/>
    <m/>
    <m/>
    <m/>
    <m/>
    <n v="20"/>
    <n v="3.5000000000000003E-2"/>
    <m/>
    <m/>
    <n v="125.84"/>
    <n v="0"/>
    <n v="6.2919999999999998"/>
    <s v="Regular Air"/>
    <n v="2"/>
    <n v="127.84"/>
    <x v="9"/>
    <s v="Home Office"/>
    <x v="0"/>
    <s v="Paper"/>
    <s v="Wrap Bag"/>
    <d v="2009-02-27T00:00:00"/>
  </r>
  <r>
    <n v="366"/>
    <n v="43846"/>
    <x v="56"/>
    <s v="High"/>
    <s v="*"/>
    <s v="**"/>
    <s v="**"/>
    <m/>
    <m/>
    <s v="**"/>
    <m/>
    <m/>
    <m/>
    <m/>
    <m/>
    <n v="9"/>
    <n v="0.01"/>
    <m/>
    <m/>
    <n v="31.36"/>
    <n v="0"/>
    <n v="3.4844444444444442"/>
    <s v="Regular Air"/>
    <n v="2.2000000000000002"/>
    <n v="33.56"/>
    <x v="2"/>
    <s v="Consumer"/>
    <x v="0"/>
    <s v="Paper"/>
    <s v="Wrap Bag"/>
    <d v="2009-02-27T00:00:00"/>
  </r>
  <r>
    <n v="367"/>
    <n v="51937"/>
    <x v="57"/>
    <s v="High"/>
    <s v="*"/>
    <s v="**"/>
    <s v="**"/>
    <m/>
    <m/>
    <s v="**"/>
    <m/>
    <m/>
    <m/>
    <m/>
    <m/>
    <n v="39"/>
    <n v="0.04"/>
    <m/>
    <m/>
    <n v="11613.13"/>
    <n v="1"/>
    <n v="297.7725641025641"/>
    <s v="Delivery Truck"/>
    <n v="42.52"/>
    <n v="11655.65"/>
    <x v="1"/>
    <s v="Corporate"/>
    <x v="0"/>
    <s v="Appliances"/>
    <s v="Jumbo Drum"/>
    <d v="2009-02-27T00:00:00"/>
  </r>
  <r>
    <n v="368"/>
    <n v="14916"/>
    <x v="57"/>
    <s v="Low"/>
    <s v="*"/>
    <s v="*"/>
    <s v="*"/>
    <m/>
    <m/>
    <s v="*"/>
    <m/>
    <m/>
    <m/>
    <m/>
    <m/>
    <n v="16"/>
    <n v="0.02"/>
    <m/>
    <m/>
    <n v="1685.941"/>
    <n v="1"/>
    <n v="105.3713125"/>
    <s v="Express Air"/>
    <n v="8.8000000000000007"/>
    <n v="1694.741"/>
    <x v="5"/>
    <s v="Corporate"/>
    <x v="2"/>
    <s v="Telephones and Communication"/>
    <s v="Small Box"/>
    <d v="2009-03-01T00:00:00"/>
  </r>
  <r>
    <n v="369"/>
    <n v="39846"/>
    <x v="57"/>
    <s v="Low"/>
    <s v="*"/>
    <s v="*"/>
    <s v="*"/>
    <m/>
    <m/>
    <s v="*"/>
    <m/>
    <m/>
    <m/>
    <m/>
    <m/>
    <n v="10"/>
    <n v="0.02"/>
    <m/>
    <m/>
    <n v="1372.14"/>
    <n v="1"/>
    <n v="137.214"/>
    <s v="Delivery Truck"/>
    <n v="54.74"/>
    <n v="1426.88"/>
    <x v="4"/>
    <s v="Corporate"/>
    <x v="1"/>
    <s v="Bookcases"/>
    <s v="Jumbo Box"/>
    <d v="2009-03-06T00:00:00"/>
  </r>
  <r>
    <n v="370"/>
    <n v="6979"/>
    <x v="57"/>
    <s v="Critical"/>
    <s v="***"/>
    <s v="***"/>
    <s v="***"/>
    <m/>
    <m/>
    <s v="***"/>
    <m/>
    <m/>
    <m/>
    <m/>
    <m/>
    <n v="28"/>
    <n v="3.5000000000000003E-2"/>
    <m/>
    <m/>
    <n v="334.89"/>
    <n v="0"/>
    <n v="11.960357142857143"/>
    <s v="Regular Air"/>
    <n v="5.99"/>
    <n v="340.88"/>
    <x v="8"/>
    <s v="Home Office"/>
    <x v="2"/>
    <s v="Office Machines"/>
    <s v="Medium Box"/>
    <d v="2009-02-28T00:00:00"/>
  </r>
  <r>
    <n v="371"/>
    <n v="39846"/>
    <x v="57"/>
    <s v="Low"/>
    <s v="*"/>
    <s v="*"/>
    <s v="*"/>
    <m/>
    <m/>
    <s v="*"/>
    <m/>
    <m/>
    <m/>
    <m/>
    <m/>
    <n v="14"/>
    <n v="0.02"/>
    <m/>
    <m/>
    <n v="71.47"/>
    <n v="0"/>
    <n v="5.1049999999999995"/>
    <s v="Regular Air"/>
    <n v="4.62"/>
    <n v="76.09"/>
    <x v="7"/>
    <s v="Corporate"/>
    <x v="2"/>
    <s v="Computer Peripherals"/>
    <s v="Small Pack"/>
    <d v="2009-03-06T00:00:00"/>
  </r>
  <r>
    <n v="372"/>
    <n v="41888"/>
    <x v="58"/>
    <s v="Low"/>
    <s v="*"/>
    <s v="*"/>
    <s v="*"/>
    <m/>
    <m/>
    <s v="*"/>
    <m/>
    <m/>
    <m/>
    <m/>
    <m/>
    <n v="29"/>
    <n v="3.5000000000000003E-2"/>
    <m/>
    <m/>
    <n v="2823.0369999999998"/>
    <n v="1"/>
    <n v="97.346103448275855"/>
    <s v="Regular Air"/>
    <n v="4.2"/>
    <n v="2827.2369999999996"/>
    <x v="2"/>
    <s v="Corporate"/>
    <x v="2"/>
    <s v="Telephones and Communication"/>
    <s v="Small Box"/>
    <d v="2009-02-28T00:00:00"/>
  </r>
  <r>
    <n v="373"/>
    <n v="41888"/>
    <x v="58"/>
    <s v="Low"/>
    <s v="*"/>
    <s v="*"/>
    <s v="*"/>
    <m/>
    <m/>
    <s v="*"/>
    <m/>
    <m/>
    <m/>
    <m/>
    <m/>
    <n v="18"/>
    <n v="0.02"/>
    <m/>
    <m/>
    <n v="1979.47"/>
    <n v="1"/>
    <n v="109.97055555555556"/>
    <s v="Regular Air"/>
    <n v="9.07"/>
    <n v="1988.54"/>
    <x v="2"/>
    <s v="Corporate"/>
    <x v="0"/>
    <s v="Binders and Binder Accessories"/>
    <s v="Small Box"/>
    <d v="2009-03-09T00:00:00"/>
  </r>
  <r>
    <n v="374"/>
    <n v="57958"/>
    <x v="58"/>
    <s v="Critical"/>
    <s v="***"/>
    <s v="***"/>
    <s v="***"/>
    <m/>
    <m/>
    <s v="***"/>
    <m/>
    <m/>
    <m/>
    <m/>
    <m/>
    <n v="46"/>
    <n v="0.05"/>
    <m/>
    <m/>
    <n v="1419.83"/>
    <n v="1"/>
    <n v="30.865869565217391"/>
    <s v="Express Air"/>
    <n v="8.74"/>
    <n v="1428.57"/>
    <x v="8"/>
    <s v="Consumer"/>
    <x v="0"/>
    <s v="Paper"/>
    <s v="Small Box"/>
    <d v="2009-03-01T00:00:00"/>
  </r>
  <r>
    <n v="375"/>
    <n v="41888"/>
    <x v="58"/>
    <s v="Low"/>
    <s v="*"/>
    <s v="*"/>
    <s v="*"/>
    <m/>
    <m/>
    <s v="*"/>
    <m/>
    <m/>
    <m/>
    <m/>
    <m/>
    <n v="23"/>
    <n v="3.5000000000000003E-2"/>
    <m/>
    <m/>
    <n v="187.8"/>
    <n v="0"/>
    <n v="8.1652173913043491"/>
    <s v="Express Air"/>
    <n v="2.38"/>
    <n v="190.18"/>
    <x v="2"/>
    <s v="Corporate"/>
    <x v="2"/>
    <s v="Computer Peripherals"/>
    <s v="Small Pack"/>
    <d v="2009-03-04T00:00:00"/>
  </r>
  <r>
    <n v="376"/>
    <n v="22917"/>
    <x v="59"/>
    <s v="Medium"/>
    <s v="*"/>
    <s v="*"/>
    <s v="*"/>
    <m/>
    <m/>
    <s v="*"/>
    <m/>
    <m/>
    <m/>
    <m/>
    <m/>
    <n v="1"/>
    <n v="0.01"/>
    <m/>
    <m/>
    <n v="3550.28"/>
    <n v="1"/>
    <n v="3550.28"/>
    <s v="Express Air"/>
    <n v="24.49"/>
    <n v="3574.77"/>
    <x v="6"/>
    <s v="Corporate"/>
    <x v="2"/>
    <s v="Copiers and Fax"/>
    <s v="Large Box"/>
    <d v="2009-03-04T00:00:00"/>
  </r>
  <r>
    <n v="377"/>
    <n v="22851"/>
    <x v="59"/>
    <s v="Critical"/>
    <s v="***"/>
    <s v="***"/>
    <s v="***"/>
    <m/>
    <m/>
    <s v="***"/>
    <m/>
    <m/>
    <m/>
    <m/>
    <m/>
    <n v="38"/>
    <n v="0.04"/>
    <m/>
    <m/>
    <n v="1409.0875000000001"/>
    <n v="1"/>
    <n v="37.081250000000004"/>
    <s v="Express Air"/>
    <n v="4.99"/>
    <n v="1414.0775000000001"/>
    <x v="8"/>
    <s v="Home Office"/>
    <x v="2"/>
    <s v="Telephones and Communication"/>
    <s v="Small Box"/>
    <d v="2009-03-02T00:00:00"/>
  </r>
  <r>
    <n v="378"/>
    <n v="11302"/>
    <x v="59"/>
    <s v="Low"/>
    <s v="*"/>
    <s v="*"/>
    <s v="*"/>
    <m/>
    <m/>
    <s v="*"/>
    <m/>
    <m/>
    <m/>
    <m/>
    <m/>
    <n v="10"/>
    <n v="0.02"/>
    <m/>
    <m/>
    <n v="866.66"/>
    <n v="0"/>
    <n v="86.665999999999997"/>
    <s v="Delivery Truck"/>
    <n v="14"/>
    <n v="880.66"/>
    <x v="1"/>
    <s v="Home Office"/>
    <x v="2"/>
    <s v="Office Machines"/>
    <s v="Jumbo Drum"/>
    <d v="2009-03-03T00:00:00"/>
  </r>
  <r>
    <n v="379"/>
    <n v="22851"/>
    <x v="59"/>
    <s v="Critical"/>
    <s v="***"/>
    <s v="***"/>
    <s v="***"/>
    <m/>
    <m/>
    <s v="***"/>
    <m/>
    <m/>
    <m/>
    <m/>
    <m/>
    <n v="25"/>
    <n v="3.5000000000000003E-2"/>
    <m/>
    <m/>
    <n v="667.36"/>
    <n v="0"/>
    <n v="26.694400000000002"/>
    <s v="Regular Air"/>
    <n v="1.99"/>
    <n v="669.35"/>
    <x v="8"/>
    <s v="Home Office"/>
    <x v="2"/>
    <s v="Computer Peripherals"/>
    <s v="Small Pack"/>
    <d v="2009-03-02T00:00:00"/>
  </r>
  <r>
    <n v="380"/>
    <n v="8258"/>
    <x v="59"/>
    <s v="High"/>
    <s v="*"/>
    <s v="**"/>
    <s v="**"/>
    <m/>
    <m/>
    <s v="**"/>
    <m/>
    <m/>
    <m/>
    <m/>
    <m/>
    <n v="37"/>
    <n v="0.04"/>
    <m/>
    <m/>
    <n v="434.77"/>
    <n v="0"/>
    <n v="11.750540540540539"/>
    <s v="Regular Air"/>
    <n v="11.25"/>
    <n v="446.02"/>
    <x v="1"/>
    <s v="Corporate"/>
    <x v="0"/>
    <s v="Paper"/>
    <s v="Small Box"/>
    <d v="2009-03-02T00:00:00"/>
  </r>
  <r>
    <n v="381"/>
    <n v="19042"/>
    <x v="59"/>
    <s v="Critical"/>
    <s v="***"/>
    <s v="***"/>
    <s v="***"/>
    <m/>
    <m/>
    <s v="***"/>
    <m/>
    <m/>
    <m/>
    <m/>
    <m/>
    <n v="8"/>
    <n v="0.01"/>
    <m/>
    <m/>
    <n v="327.61"/>
    <n v="0"/>
    <n v="40.951250000000002"/>
    <s v="Regular Air"/>
    <n v="7.47"/>
    <n v="335.08000000000004"/>
    <x v="12"/>
    <s v="Corporate"/>
    <x v="0"/>
    <s v="Binders and Binder Accessories"/>
    <s v="Small Box"/>
    <d v="2009-03-02T00:00:00"/>
  </r>
  <r>
    <n v="382"/>
    <n v="22851"/>
    <x v="59"/>
    <s v="Critical"/>
    <s v="***"/>
    <s v="***"/>
    <s v="***"/>
    <m/>
    <m/>
    <s v="***"/>
    <m/>
    <m/>
    <m/>
    <m/>
    <m/>
    <n v="13"/>
    <n v="0.02"/>
    <m/>
    <m/>
    <n v="32.369999999999997"/>
    <n v="0"/>
    <n v="2.4899999999999998"/>
    <s v="Regular Air"/>
    <n v="5.33"/>
    <n v="37.699999999999996"/>
    <x v="8"/>
    <s v="Home Office"/>
    <x v="1"/>
    <s v="Office Furnishings"/>
    <s v="Small Box"/>
    <d v="2009-03-03T00:00:00"/>
  </r>
  <r>
    <n v="383"/>
    <n v="21703"/>
    <x v="60"/>
    <s v="Not Specified"/>
    <s v="*"/>
    <s v="*"/>
    <s v="*"/>
    <m/>
    <m/>
    <s v="*"/>
    <m/>
    <m/>
    <m/>
    <m/>
    <m/>
    <n v="15"/>
    <n v="0.02"/>
    <m/>
    <m/>
    <n v="2211.7339999999999"/>
    <n v="1"/>
    <n v="147.44893333333331"/>
    <s v="Express Air"/>
    <n v="4.99"/>
    <n v="2216.7239999999997"/>
    <x v="6"/>
    <s v="Small Business"/>
    <x v="2"/>
    <s v="Telephones and Communication"/>
    <s v="Small Box"/>
    <d v="2009-03-02T00:00:00"/>
  </r>
  <r>
    <n v="384"/>
    <n v="21703"/>
    <x v="60"/>
    <s v="Not Specified"/>
    <s v="*"/>
    <s v="*"/>
    <s v="*"/>
    <m/>
    <m/>
    <s v="*"/>
    <m/>
    <m/>
    <m/>
    <m/>
    <m/>
    <n v="20"/>
    <n v="3.5000000000000003E-2"/>
    <m/>
    <m/>
    <n v="1846.76"/>
    <n v="1"/>
    <n v="92.337999999999994"/>
    <s v="Regular Air"/>
    <n v="39.61"/>
    <n v="1886.37"/>
    <x v="6"/>
    <s v="Small Business"/>
    <x v="1"/>
    <s v="Office Furnishings"/>
    <s v="Medium Box"/>
    <d v="2009-03-04T00:00:00"/>
  </r>
  <r>
    <n v="385"/>
    <n v="41153"/>
    <x v="60"/>
    <s v="Medium"/>
    <s v="*"/>
    <s v="*"/>
    <s v="*"/>
    <m/>
    <m/>
    <s v="*"/>
    <m/>
    <m/>
    <m/>
    <m/>
    <m/>
    <n v="29"/>
    <n v="3.5000000000000003E-2"/>
    <m/>
    <m/>
    <n v="862.2"/>
    <n v="0"/>
    <n v="29.731034482758623"/>
    <s v="Regular Air"/>
    <n v="4"/>
    <n v="866.2"/>
    <x v="7"/>
    <s v="Corporate"/>
    <x v="2"/>
    <s v="Computer Peripherals"/>
    <s v="Small Box"/>
    <d v="2009-03-03T00:00:00"/>
  </r>
  <r>
    <n v="386"/>
    <n v="54369"/>
    <x v="60"/>
    <s v="Not Specified"/>
    <s v="*"/>
    <s v="*"/>
    <s v="*"/>
    <m/>
    <m/>
    <s v="*"/>
    <m/>
    <m/>
    <m/>
    <m/>
    <m/>
    <n v="47"/>
    <n v="0.05"/>
    <m/>
    <m/>
    <n v="421.08"/>
    <n v="0"/>
    <n v="8.9591489361702124"/>
    <s v="Express Air"/>
    <n v="1.99"/>
    <n v="423.07"/>
    <x v="1"/>
    <s v="Consumer"/>
    <x v="2"/>
    <s v="Computer Peripherals"/>
    <s v="Small Pack"/>
    <d v="2009-03-04T00:00:00"/>
  </r>
  <r>
    <n v="387"/>
    <n v="46021"/>
    <x v="60"/>
    <s v="High"/>
    <s v="*"/>
    <s v="**"/>
    <s v="**"/>
    <m/>
    <m/>
    <s v="**"/>
    <m/>
    <m/>
    <m/>
    <m/>
    <m/>
    <n v="1"/>
    <n v="0.01"/>
    <m/>
    <m/>
    <n v="199.48"/>
    <n v="0"/>
    <n v="199.48"/>
    <s v="Delivery Truck"/>
    <n v="35.89"/>
    <n v="235.37"/>
    <x v="8"/>
    <s v="Small Business"/>
    <x v="1"/>
    <s v="Bookcases"/>
    <s v="Jumbo Box"/>
    <d v="2009-03-04T00:00:00"/>
  </r>
  <r>
    <n v="388"/>
    <n v="21703"/>
    <x v="60"/>
    <s v="Not Specified"/>
    <s v="*"/>
    <s v="*"/>
    <s v="*"/>
    <m/>
    <m/>
    <s v="*"/>
    <m/>
    <m/>
    <m/>
    <m/>
    <m/>
    <n v="3"/>
    <n v="0.01"/>
    <m/>
    <m/>
    <n v="12.01"/>
    <n v="0"/>
    <n v="4.003333333333333"/>
    <s v="Regular Air"/>
    <n v="0.5"/>
    <n v="12.51"/>
    <x v="6"/>
    <s v="Small Business"/>
    <x v="0"/>
    <s v="Labels"/>
    <s v="Small Box"/>
    <d v="2009-03-04T00:00:00"/>
  </r>
  <r>
    <n v="389"/>
    <n v="12544"/>
    <x v="61"/>
    <s v="Low"/>
    <s v="*"/>
    <s v="*"/>
    <s v="*"/>
    <m/>
    <m/>
    <s v="*"/>
    <m/>
    <m/>
    <m/>
    <m/>
    <m/>
    <n v="34"/>
    <n v="0.04"/>
    <m/>
    <m/>
    <n v="74.3"/>
    <n v="0"/>
    <n v="2.1852941176470586"/>
    <s v="Regular Air"/>
    <n v="5.33"/>
    <n v="79.63"/>
    <x v="7"/>
    <s v="Corporate"/>
    <x v="1"/>
    <s v="Office Furnishings"/>
    <s v="Small Box"/>
    <d v="2009-03-10T00:00:00"/>
  </r>
  <r>
    <n v="390"/>
    <n v="28291"/>
    <x v="62"/>
    <s v="Critical"/>
    <s v="***"/>
    <s v="***"/>
    <s v="***"/>
    <m/>
    <m/>
    <s v="***"/>
    <m/>
    <m/>
    <m/>
    <m/>
    <m/>
    <n v="14"/>
    <n v="0.02"/>
    <m/>
    <m/>
    <n v="3950.6"/>
    <n v="1"/>
    <n v="282.18571428571425"/>
    <s v="Delivery Truck"/>
    <n v="57"/>
    <n v="4007.6"/>
    <x v="4"/>
    <s v="Consumer"/>
    <x v="1"/>
    <s v="Chairs &amp; Chairmats"/>
    <s v="Jumbo Drum"/>
    <d v="2009-03-05T00:00:00"/>
  </r>
  <r>
    <n v="391"/>
    <n v="20166"/>
    <x v="62"/>
    <s v="Low"/>
    <s v="*"/>
    <s v="*"/>
    <s v="*"/>
    <m/>
    <m/>
    <s v="*"/>
    <m/>
    <m/>
    <m/>
    <m/>
    <m/>
    <n v="6"/>
    <n v="0.01"/>
    <m/>
    <m/>
    <n v="973.86199999999997"/>
    <n v="0"/>
    <n v="162.31033333333332"/>
    <s v="Regular Air"/>
    <n v="8.99"/>
    <n v="982.85199999999998"/>
    <x v="8"/>
    <s v="Corporate"/>
    <x v="2"/>
    <s v="Telephones and Communication"/>
    <s v="Small Box"/>
    <d v="2009-03-08T00:00:00"/>
  </r>
  <r>
    <n v="392"/>
    <n v="10022"/>
    <x v="62"/>
    <s v="Low"/>
    <s v="*"/>
    <s v="*"/>
    <s v="*"/>
    <m/>
    <m/>
    <s v="*"/>
    <m/>
    <m/>
    <m/>
    <m/>
    <m/>
    <n v="1"/>
    <n v="0.01"/>
    <m/>
    <m/>
    <n v="12.18"/>
    <n v="0"/>
    <n v="12.18"/>
    <s v="Regular Air"/>
    <n v="2.27"/>
    <n v="14.45"/>
    <x v="7"/>
    <s v="Small Business"/>
    <x v="0"/>
    <s v="Paper"/>
    <s v="Wrap Bag"/>
    <d v="2009-03-04T00:00:00"/>
  </r>
  <r>
    <n v="393"/>
    <n v="5828"/>
    <x v="63"/>
    <s v="Low"/>
    <s v="*"/>
    <s v="*"/>
    <s v="*"/>
    <m/>
    <m/>
    <s v="*"/>
    <m/>
    <m/>
    <m/>
    <m/>
    <m/>
    <n v="21"/>
    <n v="3.5000000000000003E-2"/>
    <m/>
    <m/>
    <n v="6005.21"/>
    <n v="1"/>
    <n v="285.96238095238095"/>
    <s v="Delivery Truck"/>
    <n v="54.12"/>
    <n v="6059.33"/>
    <x v="6"/>
    <s v="Home Office"/>
    <x v="1"/>
    <s v="Tables"/>
    <s v="Jumbo Box"/>
    <d v="2009-03-12T00:00:00"/>
  </r>
  <r>
    <n v="394"/>
    <n v="2466"/>
    <x v="63"/>
    <s v="Critical"/>
    <s v="***"/>
    <s v="***"/>
    <s v="***"/>
    <m/>
    <m/>
    <s v="***"/>
    <m/>
    <m/>
    <m/>
    <m/>
    <m/>
    <n v="25"/>
    <n v="3.5000000000000003E-2"/>
    <m/>
    <m/>
    <n v="2553.84"/>
    <n v="1"/>
    <n v="102.15360000000001"/>
    <s v="Regular Air"/>
    <n v="5.81"/>
    <n v="2559.65"/>
    <x v="6"/>
    <s v="Home Office"/>
    <x v="1"/>
    <s v="Office Furnishings"/>
    <s v="Medium Box"/>
    <d v="2009-03-06T00:00:00"/>
  </r>
  <r>
    <n v="395"/>
    <n v="53152"/>
    <x v="63"/>
    <s v="Medium"/>
    <s v="*"/>
    <s v="*"/>
    <s v="*"/>
    <m/>
    <m/>
    <s v="*"/>
    <m/>
    <m/>
    <m/>
    <m/>
    <m/>
    <n v="36"/>
    <n v="0.04"/>
    <m/>
    <m/>
    <n v="2051.8235"/>
    <n v="1"/>
    <n v="56.995097222222221"/>
    <s v="Express Air"/>
    <n v="8.8000000000000007"/>
    <n v="2060.6235000000001"/>
    <x v="0"/>
    <s v="Corporate"/>
    <x v="2"/>
    <s v="Telephones and Communication"/>
    <s v="Small Box"/>
    <d v="2009-03-05T00:00:00"/>
  </r>
  <r>
    <n v="396"/>
    <n v="20773"/>
    <x v="63"/>
    <s v="Not Specified"/>
    <s v="*"/>
    <s v="*"/>
    <s v="*"/>
    <m/>
    <m/>
    <s v="*"/>
    <m/>
    <m/>
    <m/>
    <m/>
    <m/>
    <n v="44"/>
    <n v="0.05"/>
    <m/>
    <m/>
    <n v="479.96"/>
    <n v="0"/>
    <n v="10.908181818181818"/>
    <s v="Regular Air"/>
    <n v="2.99"/>
    <n v="482.95"/>
    <x v="8"/>
    <s v="Home Office"/>
    <x v="0"/>
    <s v="Binders and Binder Accessories"/>
    <s v="Small Box"/>
    <d v="2009-03-06T00:00:00"/>
  </r>
  <r>
    <n v="397"/>
    <n v="12934"/>
    <x v="63"/>
    <s v="Not Specified"/>
    <s v="*"/>
    <s v="*"/>
    <s v="*"/>
    <m/>
    <m/>
    <s v="*"/>
    <m/>
    <m/>
    <m/>
    <m/>
    <m/>
    <n v="45"/>
    <n v="0.05"/>
    <m/>
    <m/>
    <n v="440.39"/>
    <n v="0"/>
    <n v="9.7864444444444434"/>
    <s v="Regular Air"/>
    <n v="1.39"/>
    <n v="441.78"/>
    <x v="12"/>
    <s v="Corporate"/>
    <x v="0"/>
    <s v="Envelopes"/>
    <s v="Small Box"/>
    <d v="2009-03-06T00:00:00"/>
  </r>
  <r>
    <n v="398"/>
    <n v="53152"/>
    <x v="63"/>
    <s v="Medium"/>
    <s v="*"/>
    <s v="*"/>
    <s v="*"/>
    <m/>
    <m/>
    <s v="*"/>
    <m/>
    <m/>
    <m/>
    <m/>
    <m/>
    <n v="9"/>
    <n v="0.01"/>
    <m/>
    <m/>
    <n v="196.41"/>
    <n v="0"/>
    <n v="21.823333333333334"/>
    <s v="Regular Air"/>
    <n v="11.17"/>
    <n v="207.57999999999998"/>
    <x v="1"/>
    <s v="Corporate"/>
    <x v="1"/>
    <s v="Office Furnishings"/>
    <s v="Large Box"/>
    <d v="2009-03-08T00:00:00"/>
  </r>
  <r>
    <n v="399"/>
    <n v="53152"/>
    <x v="63"/>
    <s v="Medium"/>
    <s v="*"/>
    <s v="*"/>
    <s v="*"/>
    <m/>
    <m/>
    <s v="*"/>
    <m/>
    <m/>
    <m/>
    <m/>
    <m/>
    <n v="9"/>
    <n v="0.01"/>
    <m/>
    <m/>
    <n v="186.67"/>
    <n v="0"/>
    <n v="20.74111111111111"/>
    <s v="Regular Air"/>
    <n v="8.68"/>
    <n v="195.35"/>
    <x v="1"/>
    <s v="Corporate"/>
    <x v="0"/>
    <s v="Paper"/>
    <s v="Small Box"/>
    <d v="2009-03-07T00:00:00"/>
  </r>
  <r>
    <n v="400"/>
    <n v="53152"/>
    <x v="63"/>
    <s v="Medium"/>
    <s v="*"/>
    <s v="*"/>
    <s v="*"/>
    <m/>
    <m/>
    <s v="*"/>
    <m/>
    <m/>
    <m/>
    <m/>
    <m/>
    <n v="5"/>
    <n v="0.01"/>
    <m/>
    <m/>
    <n v="185.79"/>
    <n v="0"/>
    <n v="37.158000000000001"/>
    <s v="Regular Air"/>
    <n v="7.53"/>
    <n v="193.32"/>
    <x v="1"/>
    <s v="Corporate"/>
    <x v="2"/>
    <s v="Computer Peripherals"/>
    <s v="Small Box"/>
    <d v="2009-03-07T00:00:00"/>
  </r>
  <r>
    <n v="401"/>
    <n v="12934"/>
    <x v="63"/>
    <s v="Not Specified"/>
    <s v="*"/>
    <s v="*"/>
    <s v="*"/>
    <m/>
    <m/>
    <s v="*"/>
    <m/>
    <m/>
    <m/>
    <m/>
    <m/>
    <n v="27"/>
    <n v="3.5000000000000003E-2"/>
    <m/>
    <m/>
    <n v="96.99"/>
    <n v="0"/>
    <n v="3.592222222222222"/>
    <s v="Express Air"/>
    <n v="3.97"/>
    <n v="100.96"/>
    <x v="12"/>
    <s v="Corporate"/>
    <x v="0"/>
    <s v="Pens &amp; Art Supplies"/>
    <s v="Wrap Bag"/>
    <d v="2009-03-06T00:00:00"/>
  </r>
  <r>
    <n v="402"/>
    <n v="24391"/>
    <x v="64"/>
    <s v="Low"/>
    <s v="*"/>
    <s v="*"/>
    <s v="*"/>
    <m/>
    <m/>
    <s v="*"/>
    <m/>
    <m/>
    <m/>
    <m/>
    <m/>
    <n v="14"/>
    <n v="0.02"/>
    <m/>
    <m/>
    <n v="3236.8"/>
    <n v="1"/>
    <n v="231.20000000000002"/>
    <s v="Delivery Truck"/>
    <n v="23.78"/>
    <n v="3260.5800000000004"/>
    <x v="5"/>
    <s v="Consumer"/>
    <x v="1"/>
    <s v="Tables"/>
    <s v="Jumbo Box"/>
    <d v="2009-03-10T00:00:00"/>
  </r>
  <r>
    <n v="403"/>
    <n v="49154"/>
    <x v="64"/>
    <s v="Medium"/>
    <s v="*"/>
    <s v="*"/>
    <s v="*"/>
    <m/>
    <m/>
    <s v="*"/>
    <m/>
    <m/>
    <m/>
    <m/>
    <m/>
    <n v="26"/>
    <n v="3.5000000000000003E-2"/>
    <m/>
    <m/>
    <n v="1523.5"/>
    <n v="1"/>
    <n v="58.596153846153847"/>
    <s v="Regular Air"/>
    <n v="49"/>
    <n v="1572.5"/>
    <x v="7"/>
    <s v="Home Office"/>
    <x v="0"/>
    <s v="Appliances"/>
    <s v="Large Box"/>
    <d v="2009-03-07T00:00:00"/>
  </r>
  <r>
    <n v="404"/>
    <n v="1799"/>
    <x v="64"/>
    <s v="Not Specified"/>
    <s v="*"/>
    <s v="*"/>
    <s v="*"/>
    <m/>
    <m/>
    <s v="*"/>
    <m/>
    <m/>
    <m/>
    <m/>
    <m/>
    <n v="10"/>
    <n v="0.02"/>
    <m/>
    <m/>
    <n v="1187.1199999999999"/>
    <n v="1"/>
    <n v="118.71199999999999"/>
    <s v="Delivery Truck"/>
    <n v="30"/>
    <n v="1217.1199999999999"/>
    <x v="2"/>
    <s v="Small Business"/>
    <x v="1"/>
    <s v="Chairs &amp; Chairmats"/>
    <s v="Jumbo Drum"/>
    <d v="2009-03-08T00:00:00"/>
  </r>
  <r>
    <n v="405"/>
    <n v="1799"/>
    <x v="64"/>
    <s v="Not Specified"/>
    <s v="*"/>
    <s v="*"/>
    <s v="*"/>
    <m/>
    <m/>
    <s v="*"/>
    <m/>
    <m/>
    <m/>
    <m/>
    <m/>
    <n v="16"/>
    <n v="0.02"/>
    <m/>
    <m/>
    <n v="108.31"/>
    <n v="0"/>
    <n v="6.7693750000000001"/>
    <s v="Regular Air"/>
    <n v="6.86"/>
    <n v="115.17"/>
    <x v="2"/>
    <s v="Small Business"/>
    <x v="0"/>
    <s v="Paper"/>
    <s v="Small Box"/>
    <d v="2009-03-08T00:00:00"/>
  </r>
  <r>
    <n v="406"/>
    <n v="49412"/>
    <x v="65"/>
    <s v="Critical"/>
    <s v="***"/>
    <s v="***"/>
    <s v="***"/>
    <m/>
    <m/>
    <s v="***"/>
    <m/>
    <m/>
    <m/>
    <m/>
    <m/>
    <n v="20"/>
    <n v="3.5000000000000003E-2"/>
    <m/>
    <m/>
    <n v="9418.14"/>
    <n v="1"/>
    <n v="470.90699999999998"/>
    <s v="Delivery Truck"/>
    <n v="16.63"/>
    <n v="9434.7699999999986"/>
    <x v="2"/>
    <s v="Small Business"/>
    <x v="2"/>
    <s v="Office Machines"/>
    <s v="Jumbo Box"/>
    <d v="2009-03-07T00:00:00"/>
  </r>
  <r>
    <n v="407"/>
    <n v="13542"/>
    <x v="66"/>
    <s v="Low"/>
    <s v="*"/>
    <s v="*"/>
    <s v="*"/>
    <m/>
    <m/>
    <s v="*"/>
    <m/>
    <m/>
    <m/>
    <m/>
    <m/>
    <n v="11"/>
    <n v="0.02"/>
    <m/>
    <m/>
    <n v="3571.84"/>
    <n v="1"/>
    <n v="324.71272727272731"/>
    <s v="Delivery Truck"/>
    <n v="64.73"/>
    <n v="3636.57"/>
    <x v="4"/>
    <s v="Consumer"/>
    <x v="1"/>
    <s v="Chairs &amp; Chairmats"/>
    <s v="Jumbo Drum"/>
    <d v="2009-03-15T00:00:00"/>
  </r>
  <r>
    <n v="408"/>
    <n v="37510"/>
    <x v="66"/>
    <s v="Critical"/>
    <s v="***"/>
    <s v="***"/>
    <s v="***"/>
    <m/>
    <m/>
    <s v="***"/>
    <m/>
    <m/>
    <m/>
    <m/>
    <m/>
    <n v="15"/>
    <n v="0.02"/>
    <m/>
    <m/>
    <n v="2466.02"/>
    <n v="1"/>
    <n v="164.40133333333333"/>
    <s v="Regular Air"/>
    <n v="19.989999999999998"/>
    <n v="2486.0099999999998"/>
    <x v="6"/>
    <s v="Small Business"/>
    <x v="0"/>
    <s v="Storage &amp; Organization"/>
    <s v="Small Box"/>
    <d v="2009-03-08T00:00:00"/>
  </r>
  <r>
    <n v="409"/>
    <n v="8709"/>
    <x v="66"/>
    <s v="High"/>
    <s v="*"/>
    <s v="**"/>
    <s v="**"/>
    <m/>
    <m/>
    <s v="**"/>
    <m/>
    <m/>
    <m/>
    <m/>
    <m/>
    <n v="50"/>
    <n v="0.06"/>
    <m/>
    <m/>
    <n v="2451.41"/>
    <n v="1"/>
    <n v="49.028199999999998"/>
    <s v="Regular Air"/>
    <n v="10.17"/>
    <n v="2461.58"/>
    <x v="1"/>
    <s v="Home Office"/>
    <x v="2"/>
    <s v="Office Machines"/>
    <s v="Medium Box"/>
    <d v="2009-03-10T00:00:00"/>
  </r>
  <r>
    <n v="410"/>
    <n v="8709"/>
    <x v="66"/>
    <s v="High"/>
    <s v="*"/>
    <s v="**"/>
    <s v="**"/>
    <m/>
    <m/>
    <s v="**"/>
    <m/>
    <m/>
    <m/>
    <m/>
    <m/>
    <n v="11"/>
    <n v="0.02"/>
    <m/>
    <m/>
    <n v="851.24"/>
    <n v="0"/>
    <n v="77.38545454545455"/>
    <s v="Delivery Truck"/>
    <n v="33.6"/>
    <n v="884.84"/>
    <x v="1"/>
    <s v="Home Office"/>
    <x v="2"/>
    <s v="Office Machines"/>
    <s v="Jumbo Drum"/>
    <d v="2009-03-11T00:00:00"/>
  </r>
  <r>
    <n v="411"/>
    <n v="13542"/>
    <x v="66"/>
    <s v="Low"/>
    <s v="*"/>
    <s v="*"/>
    <s v="*"/>
    <m/>
    <m/>
    <s v="*"/>
    <m/>
    <m/>
    <m/>
    <m/>
    <m/>
    <n v="33"/>
    <n v="0.04"/>
    <m/>
    <m/>
    <n v="310.44"/>
    <n v="0"/>
    <n v="9.4072727272727263"/>
    <s v="Regular Air"/>
    <n v="8.2899999999999991"/>
    <n v="318.73"/>
    <x v="4"/>
    <s v="Consumer"/>
    <x v="0"/>
    <s v="Envelopes"/>
    <s v="Small Box"/>
    <d v="2009-03-08T00:00:00"/>
  </r>
  <r>
    <n v="412"/>
    <n v="59776"/>
    <x v="67"/>
    <s v="Low"/>
    <s v="*"/>
    <s v="*"/>
    <s v="*"/>
    <m/>
    <m/>
    <s v="*"/>
    <m/>
    <m/>
    <m/>
    <m/>
    <m/>
    <n v="33"/>
    <n v="0.04"/>
    <m/>
    <m/>
    <n v="12215.43"/>
    <n v="1"/>
    <n v="370.16454545454548"/>
    <s v="Delivery Truck"/>
    <n v="48.26"/>
    <n v="12263.69"/>
    <x v="4"/>
    <s v="Corporate"/>
    <x v="2"/>
    <s v="Office Machines"/>
    <s v="Jumbo Box"/>
    <d v="2009-03-13T00:00:00"/>
  </r>
  <r>
    <n v="413"/>
    <n v="59879"/>
    <x v="67"/>
    <s v="Not Specified"/>
    <s v="*"/>
    <s v="*"/>
    <s v="*"/>
    <m/>
    <m/>
    <s v="*"/>
    <m/>
    <m/>
    <m/>
    <m/>
    <m/>
    <n v="33"/>
    <n v="0.04"/>
    <m/>
    <m/>
    <n v="987.3175"/>
    <n v="0"/>
    <n v="29.918712121212121"/>
    <s v="Express Air"/>
    <n v="3.3"/>
    <n v="990.61749999999995"/>
    <x v="4"/>
    <s v="Corporate"/>
    <x v="2"/>
    <s v="Telephones and Communication"/>
    <s v="Small Pack"/>
    <d v="2009-03-11T00:00:00"/>
  </r>
  <r>
    <n v="414"/>
    <n v="58434"/>
    <x v="67"/>
    <s v="High"/>
    <s v="*"/>
    <s v="**"/>
    <s v="**"/>
    <m/>
    <m/>
    <s v="**"/>
    <m/>
    <m/>
    <m/>
    <m/>
    <m/>
    <n v="42"/>
    <n v="0.05"/>
    <m/>
    <m/>
    <n v="843.53"/>
    <n v="0"/>
    <n v="20.084047619047617"/>
    <s v="Regular Air"/>
    <n v="6.15"/>
    <n v="849.68"/>
    <x v="12"/>
    <s v="Home Office"/>
    <x v="1"/>
    <s v="Office Furnishings"/>
    <s v="Small Pack"/>
    <d v="2009-03-10T00:00:00"/>
  </r>
  <r>
    <n v="415"/>
    <n v="59776"/>
    <x v="67"/>
    <s v="Low"/>
    <s v="*"/>
    <s v="*"/>
    <s v="*"/>
    <m/>
    <m/>
    <s v="*"/>
    <m/>
    <m/>
    <m/>
    <m/>
    <m/>
    <n v="35"/>
    <n v="0.04"/>
    <m/>
    <m/>
    <n v="285.01"/>
    <n v="0"/>
    <n v="8.1431428571428572"/>
    <s v="Express Air"/>
    <n v="1.39"/>
    <n v="286.39999999999998"/>
    <x v="4"/>
    <s v="Corporate"/>
    <x v="0"/>
    <s v="Envelopes"/>
    <s v="Small Box"/>
    <d v="2009-03-13T00:00:00"/>
  </r>
  <r>
    <n v="416"/>
    <n v="52870"/>
    <x v="67"/>
    <s v="Not Specified"/>
    <s v="*"/>
    <s v="*"/>
    <s v="*"/>
    <m/>
    <m/>
    <s v="*"/>
    <m/>
    <m/>
    <m/>
    <m/>
    <m/>
    <n v="21"/>
    <n v="3.5000000000000003E-2"/>
    <m/>
    <m/>
    <n v="118.51"/>
    <n v="0"/>
    <n v="5.6433333333333335"/>
    <s v="Regular Air"/>
    <n v="49"/>
    <n v="167.51"/>
    <x v="5"/>
    <s v="Corporate"/>
    <x v="0"/>
    <s v="Appliances"/>
    <s v="Large Box"/>
    <d v="2009-03-11T00:00:00"/>
  </r>
  <r>
    <n v="417"/>
    <n v="37095"/>
    <x v="68"/>
    <s v="Low"/>
    <s v="*"/>
    <s v="*"/>
    <s v="*"/>
    <m/>
    <m/>
    <s v="*"/>
    <m/>
    <m/>
    <m/>
    <m/>
    <m/>
    <n v="3"/>
    <n v="0.01"/>
    <m/>
    <m/>
    <n v="18888"/>
    <n v="1"/>
    <n v="6296"/>
    <s v="Regular Air"/>
    <n v="24.49"/>
    <n v="18912.490000000002"/>
    <x v="5"/>
    <s v="Consumer"/>
    <x v="2"/>
    <s v="Office Machines"/>
    <s v="Large Box"/>
    <d v="2009-03-14T00:00:00"/>
  </r>
  <r>
    <n v="418"/>
    <n v="13632"/>
    <x v="68"/>
    <s v="Medium"/>
    <s v="*"/>
    <s v="*"/>
    <s v="*"/>
    <m/>
    <m/>
    <s v="*"/>
    <m/>
    <m/>
    <m/>
    <m/>
    <m/>
    <n v="6"/>
    <n v="0.01"/>
    <m/>
    <m/>
    <n v="608.92999999999995"/>
    <n v="0"/>
    <n v="101.48833333333333"/>
    <s v="Express Air"/>
    <n v="19.989999999999998"/>
    <n v="628.91999999999996"/>
    <x v="6"/>
    <s v="Home Office"/>
    <x v="2"/>
    <s v="Office Machines"/>
    <s v="Small Box"/>
    <d v="2009-03-12T00:00:00"/>
  </r>
  <r>
    <n v="419"/>
    <n v="34497"/>
    <x v="68"/>
    <s v="Medium"/>
    <s v="*"/>
    <s v="*"/>
    <s v="*"/>
    <m/>
    <m/>
    <s v="*"/>
    <m/>
    <m/>
    <m/>
    <m/>
    <m/>
    <n v="25"/>
    <n v="3.5000000000000003E-2"/>
    <m/>
    <m/>
    <n v="590.6"/>
    <n v="0"/>
    <n v="23.624000000000002"/>
    <s v="Regular Air"/>
    <n v="8.18"/>
    <n v="598.78"/>
    <x v="8"/>
    <s v="Consumer"/>
    <x v="0"/>
    <s v="Paper"/>
    <s v="Small Box"/>
    <d v="2009-03-12T00:00:00"/>
  </r>
  <r>
    <n v="420"/>
    <n v="34497"/>
    <x v="68"/>
    <s v="Medium"/>
    <s v="*"/>
    <s v="*"/>
    <s v="*"/>
    <m/>
    <m/>
    <s v="*"/>
    <m/>
    <m/>
    <m/>
    <m/>
    <m/>
    <n v="36"/>
    <n v="0.04"/>
    <m/>
    <m/>
    <n v="175.35"/>
    <n v="0"/>
    <n v="4.8708333333333336"/>
    <s v="Regular Air"/>
    <n v="7.54"/>
    <n v="182.89"/>
    <x v="8"/>
    <s v="Consumer"/>
    <x v="0"/>
    <s v="Paper"/>
    <s v="Small Box"/>
    <d v="2009-03-11T00:00:00"/>
  </r>
  <r>
    <n v="421"/>
    <n v="27111"/>
    <x v="69"/>
    <s v="High"/>
    <s v="*"/>
    <s v="**"/>
    <s v="**"/>
    <m/>
    <m/>
    <s v="**"/>
    <m/>
    <m/>
    <m/>
    <m/>
    <m/>
    <n v="18"/>
    <n v="0.02"/>
    <m/>
    <m/>
    <n v="3497.05"/>
    <n v="1"/>
    <n v="194.28055555555557"/>
    <s v="Regular Air"/>
    <n v="19.989999999999998"/>
    <n v="3517.04"/>
    <x v="7"/>
    <s v="Home Office"/>
    <x v="0"/>
    <s v="Storage &amp; Organization"/>
    <s v="Small Box"/>
    <d v="2009-03-12T00:00:00"/>
  </r>
  <r>
    <n v="422"/>
    <n v="27111"/>
    <x v="69"/>
    <s v="High"/>
    <s v="*"/>
    <s v="**"/>
    <s v="**"/>
    <m/>
    <m/>
    <s v="**"/>
    <m/>
    <m/>
    <m/>
    <m/>
    <m/>
    <n v="11"/>
    <n v="0.02"/>
    <m/>
    <m/>
    <n v="1064.23"/>
    <n v="1"/>
    <n v="96.74818181818182"/>
    <s v="Regular Air"/>
    <n v="19.989999999999998"/>
    <n v="1084.22"/>
    <x v="7"/>
    <s v="Home Office"/>
    <x v="2"/>
    <s v="Computer Peripherals"/>
    <s v="Small Box"/>
    <d v="2009-03-14T00:00:00"/>
  </r>
  <r>
    <n v="423"/>
    <n v="27111"/>
    <x v="69"/>
    <s v="High"/>
    <s v="*"/>
    <s v="**"/>
    <s v="**"/>
    <m/>
    <m/>
    <s v="**"/>
    <m/>
    <m/>
    <m/>
    <m/>
    <m/>
    <n v="44"/>
    <n v="0.05"/>
    <m/>
    <m/>
    <n v="774.05250000000001"/>
    <n v="0"/>
    <n v="17.592102272727274"/>
    <s v="Express Air"/>
    <n v="3.3"/>
    <n v="777.35249999999996"/>
    <x v="7"/>
    <s v="Home Office"/>
    <x v="2"/>
    <s v="Telephones and Communication"/>
    <s v="Small Pack"/>
    <d v="2009-03-11T00:00:00"/>
  </r>
  <r>
    <n v="424"/>
    <n v="2373"/>
    <x v="69"/>
    <s v="Not Specified"/>
    <s v="*"/>
    <s v="*"/>
    <s v="*"/>
    <m/>
    <m/>
    <s v="*"/>
    <m/>
    <m/>
    <m/>
    <m/>
    <m/>
    <n v="36"/>
    <n v="0.04"/>
    <m/>
    <m/>
    <n v="317.58999999999997"/>
    <n v="0"/>
    <n v="8.8219444444444441"/>
    <s v="Regular Air"/>
    <n v="6.19"/>
    <n v="323.77999999999997"/>
    <x v="1"/>
    <s v="Corporate"/>
    <x v="0"/>
    <s v="Binders and Binder Accessories"/>
    <s v="Small Box"/>
    <d v="2009-03-12T00:00:00"/>
  </r>
  <r>
    <n v="425"/>
    <n v="25574"/>
    <x v="70"/>
    <s v="Not Specified"/>
    <s v="*"/>
    <s v="*"/>
    <s v="*"/>
    <m/>
    <m/>
    <s v="*"/>
    <m/>
    <m/>
    <m/>
    <m/>
    <m/>
    <n v="46"/>
    <n v="0.05"/>
    <m/>
    <m/>
    <n v="5074.07"/>
    <n v="1"/>
    <n v="110.30586956521738"/>
    <s v="Delivery Truck"/>
    <n v="57.38"/>
    <n v="5131.45"/>
    <x v="4"/>
    <s v="Consumer"/>
    <x v="1"/>
    <s v="Bookcases"/>
    <s v="Jumbo Box"/>
    <d v="2009-03-12T00:00:00"/>
  </r>
  <r>
    <n v="426"/>
    <n v="33217"/>
    <x v="70"/>
    <s v="High"/>
    <s v="*"/>
    <s v="**"/>
    <s v="**"/>
    <m/>
    <m/>
    <s v="**"/>
    <m/>
    <m/>
    <m/>
    <m/>
    <m/>
    <n v="34"/>
    <n v="0.04"/>
    <m/>
    <m/>
    <n v="1806.65"/>
    <n v="1"/>
    <n v="53.136764705882356"/>
    <s v="Regular Air"/>
    <n v="10.17"/>
    <n v="1816.8200000000002"/>
    <x v="0"/>
    <s v="Small Business"/>
    <x v="2"/>
    <s v="Office Machines"/>
    <s v="Medium Box"/>
    <d v="2009-03-13T00:00:00"/>
  </r>
  <r>
    <n v="427"/>
    <n v="25574"/>
    <x v="70"/>
    <s v="Not Specified"/>
    <s v="*"/>
    <s v="*"/>
    <s v="*"/>
    <m/>
    <m/>
    <s v="*"/>
    <m/>
    <m/>
    <m/>
    <m/>
    <m/>
    <n v="31"/>
    <n v="0.04"/>
    <m/>
    <m/>
    <n v="1526.67"/>
    <n v="1"/>
    <n v="49.247419354838712"/>
    <s v="Express Air"/>
    <n v="3.61"/>
    <n v="1530.28"/>
    <x v="4"/>
    <s v="Consumer"/>
    <x v="2"/>
    <s v="Computer Peripherals"/>
    <s v="Small Pack"/>
    <d v="2009-03-13T00:00:00"/>
  </r>
  <r>
    <n v="428"/>
    <n v="33217"/>
    <x v="70"/>
    <s v="High"/>
    <s v="*"/>
    <s v="**"/>
    <s v="**"/>
    <m/>
    <m/>
    <s v="**"/>
    <m/>
    <m/>
    <m/>
    <m/>
    <m/>
    <n v="20"/>
    <n v="3.5000000000000003E-2"/>
    <m/>
    <m/>
    <n v="1388.91"/>
    <n v="1"/>
    <n v="69.44550000000001"/>
    <s v="Regular Air"/>
    <n v="4"/>
    <n v="1392.91"/>
    <x v="0"/>
    <s v="Small Business"/>
    <x v="2"/>
    <s v="Computer Peripherals"/>
    <s v="Small Box"/>
    <d v="2009-03-13T00:00:00"/>
  </r>
  <r>
    <n v="429"/>
    <n v="14176"/>
    <x v="70"/>
    <s v="Low"/>
    <s v="*"/>
    <s v="*"/>
    <s v="*"/>
    <m/>
    <m/>
    <s v="*"/>
    <m/>
    <m/>
    <m/>
    <m/>
    <m/>
    <n v="39"/>
    <n v="0.04"/>
    <m/>
    <m/>
    <n v="1233.4775"/>
    <n v="1"/>
    <n v="31.627628205128204"/>
    <s v="Regular Air"/>
    <n v="5.99"/>
    <n v="1239.4675"/>
    <x v="5"/>
    <s v="Small Business"/>
    <x v="2"/>
    <s v="Telephones and Communication"/>
    <s v="Wrap Bag"/>
    <d v="2009-03-19T00:00:00"/>
  </r>
  <r>
    <n v="430"/>
    <n v="12450"/>
    <x v="70"/>
    <s v="Not Specified"/>
    <s v="*"/>
    <s v="*"/>
    <s v="*"/>
    <m/>
    <m/>
    <s v="*"/>
    <m/>
    <m/>
    <m/>
    <m/>
    <m/>
    <n v="15"/>
    <n v="0.02"/>
    <m/>
    <m/>
    <n v="1146.4100000000001"/>
    <n v="1"/>
    <n v="76.427333333333337"/>
    <s v="Regular Air"/>
    <n v="14.52"/>
    <n v="1160.93"/>
    <x v="5"/>
    <s v="Small Business"/>
    <x v="2"/>
    <s v="Computer Peripherals"/>
    <s v="Small Box"/>
    <d v="2009-03-14T00:00:00"/>
  </r>
  <r>
    <n v="431"/>
    <n v="45987"/>
    <x v="70"/>
    <s v="Not Specified"/>
    <s v="*"/>
    <s v="*"/>
    <s v="*"/>
    <m/>
    <m/>
    <s v="*"/>
    <m/>
    <m/>
    <m/>
    <m/>
    <m/>
    <n v="31"/>
    <n v="0.04"/>
    <m/>
    <m/>
    <n v="131.43"/>
    <n v="0"/>
    <n v="4.2396774193548392"/>
    <s v="Regular Air"/>
    <n v="1.3"/>
    <n v="132.73000000000002"/>
    <x v="1"/>
    <s v="Small Business"/>
    <x v="0"/>
    <s v="Paper"/>
    <s v="Wrap Bag"/>
    <d v="2009-03-14T00:00:00"/>
  </r>
  <r>
    <n v="432"/>
    <n v="28258"/>
    <x v="71"/>
    <s v="Critical"/>
    <s v="***"/>
    <s v="***"/>
    <s v="***"/>
    <m/>
    <m/>
    <s v="***"/>
    <m/>
    <m/>
    <m/>
    <m/>
    <m/>
    <n v="25"/>
    <n v="3.5000000000000003E-2"/>
    <m/>
    <m/>
    <n v="2493.2399999999998"/>
    <n v="1"/>
    <n v="99.729599999999991"/>
    <s v="Regular Air"/>
    <n v="19.989999999999998"/>
    <n v="2513.2299999999996"/>
    <x v="1"/>
    <s v="Home Office"/>
    <x v="2"/>
    <s v="Computer Peripherals"/>
    <s v="Small Box"/>
    <d v="2009-03-14T00:00:00"/>
  </r>
  <r>
    <n v="433"/>
    <n v="28258"/>
    <x v="71"/>
    <s v="Critical"/>
    <s v="***"/>
    <s v="***"/>
    <s v="***"/>
    <m/>
    <m/>
    <s v="***"/>
    <m/>
    <m/>
    <m/>
    <m/>
    <m/>
    <n v="2"/>
    <n v="0.01"/>
    <m/>
    <m/>
    <n v="201.178"/>
    <n v="0"/>
    <n v="100.589"/>
    <s v="Regular Air"/>
    <n v="2.5"/>
    <n v="203.678"/>
    <x v="1"/>
    <s v="Home Office"/>
    <x v="2"/>
    <s v="Telephones and Communication"/>
    <s v="Small Box"/>
    <d v="2009-03-13T00:00:00"/>
  </r>
  <r>
    <n v="434"/>
    <n v="23398"/>
    <x v="71"/>
    <s v="Medium"/>
    <s v="*"/>
    <s v="*"/>
    <s v="*"/>
    <m/>
    <m/>
    <s v="*"/>
    <m/>
    <m/>
    <m/>
    <m/>
    <m/>
    <n v="19"/>
    <n v="0.02"/>
    <m/>
    <m/>
    <n v="123.1"/>
    <n v="0"/>
    <n v="6.4789473684210526"/>
    <s v="Regular Air"/>
    <n v="7.37"/>
    <n v="130.47"/>
    <x v="0"/>
    <s v="Corporate"/>
    <x v="0"/>
    <s v="Paper"/>
    <s v="Small Box"/>
    <d v="2009-03-14T00:00:00"/>
  </r>
  <r>
    <n v="435"/>
    <n v="40518"/>
    <x v="71"/>
    <s v="Critical"/>
    <s v="***"/>
    <s v="***"/>
    <s v="***"/>
    <m/>
    <m/>
    <s v="***"/>
    <m/>
    <m/>
    <m/>
    <m/>
    <m/>
    <n v="3"/>
    <n v="0.01"/>
    <m/>
    <m/>
    <n v="17.52"/>
    <n v="0"/>
    <n v="5.84"/>
    <s v="Regular Air"/>
    <n v="5.04"/>
    <n v="22.56"/>
    <x v="7"/>
    <s v="Home Office"/>
    <x v="0"/>
    <s v="Binders and Binder Accessories"/>
    <s v="Small Box"/>
    <d v="2009-03-14T00:00:00"/>
  </r>
  <r>
    <n v="436"/>
    <n v="24193"/>
    <x v="72"/>
    <s v="Not Specified"/>
    <s v="*"/>
    <s v="*"/>
    <s v="*"/>
    <m/>
    <m/>
    <s v="*"/>
    <m/>
    <m/>
    <m/>
    <m/>
    <m/>
    <n v="45"/>
    <n v="0.05"/>
    <m/>
    <m/>
    <n v="9539.6"/>
    <n v="1"/>
    <n v="211.99111111111111"/>
    <s v="Delivery Truck"/>
    <n v="55.96"/>
    <n v="9595.56"/>
    <x v="4"/>
    <s v="Small Business"/>
    <x v="1"/>
    <s v="Bookcases"/>
    <s v="Jumbo Box"/>
    <d v="2009-03-16T00:00:00"/>
  </r>
  <r>
    <n v="437"/>
    <n v="7776"/>
    <x v="72"/>
    <s v="Medium"/>
    <s v="*"/>
    <s v="*"/>
    <s v="*"/>
    <m/>
    <m/>
    <s v="*"/>
    <m/>
    <m/>
    <m/>
    <m/>
    <m/>
    <n v="36"/>
    <n v="0.04"/>
    <m/>
    <m/>
    <n v="7223.59"/>
    <n v="1"/>
    <n v="200.65527777777777"/>
    <s v="Delivery Truck"/>
    <n v="23.76"/>
    <n v="7247.35"/>
    <x v="4"/>
    <s v="Corporate"/>
    <x v="1"/>
    <s v="Chairs &amp; Chairmats"/>
    <s v="Jumbo Drum"/>
    <d v="2009-03-15T00:00:00"/>
  </r>
  <r>
    <n v="438"/>
    <n v="28647"/>
    <x v="72"/>
    <s v="Critical"/>
    <s v="***"/>
    <s v="***"/>
    <s v="***"/>
    <m/>
    <m/>
    <s v="***"/>
    <m/>
    <m/>
    <m/>
    <m/>
    <m/>
    <n v="38"/>
    <n v="0.04"/>
    <m/>
    <m/>
    <n v="5679.59"/>
    <n v="1"/>
    <n v="149.46289473684212"/>
    <s v="Express Air"/>
    <n v="69"/>
    <n v="5748.59"/>
    <x v="0"/>
    <s v="Corporate"/>
    <x v="1"/>
    <s v="Tables"/>
    <s v="Large Box"/>
    <d v="2009-03-15T00:00:00"/>
  </r>
  <r>
    <n v="439"/>
    <n v="46241"/>
    <x v="72"/>
    <s v="Not Specified"/>
    <s v="*"/>
    <s v="*"/>
    <s v="*"/>
    <m/>
    <m/>
    <s v="*"/>
    <m/>
    <m/>
    <m/>
    <m/>
    <m/>
    <n v="34"/>
    <n v="0.04"/>
    <m/>
    <m/>
    <n v="1932.58"/>
    <n v="1"/>
    <n v="56.840588235294113"/>
    <s v="Regular Air"/>
    <n v="10.84"/>
    <n v="1943.4199999999998"/>
    <x v="8"/>
    <s v="Consumer"/>
    <x v="1"/>
    <s v="Office Furnishings"/>
    <s v="Medium Box"/>
    <d v="2009-03-16T00:00:00"/>
  </r>
  <r>
    <n v="440"/>
    <n v="24193"/>
    <x v="72"/>
    <s v="Not Specified"/>
    <s v="*"/>
    <s v="*"/>
    <s v="*"/>
    <m/>
    <m/>
    <s v="*"/>
    <m/>
    <m/>
    <m/>
    <m/>
    <m/>
    <n v="19"/>
    <n v="0.02"/>
    <m/>
    <m/>
    <n v="1426.5125"/>
    <n v="1"/>
    <n v="75.079605263157902"/>
    <s v="Regular Air"/>
    <n v="0.99"/>
    <n v="1427.5025000000001"/>
    <x v="4"/>
    <s v="Small Business"/>
    <x v="2"/>
    <s v="Telephones and Communication"/>
    <s v="Wrap Bag"/>
    <d v="2009-03-16T00:00:00"/>
  </r>
  <r>
    <n v="441"/>
    <n v="7776"/>
    <x v="72"/>
    <s v="Medium"/>
    <s v="*"/>
    <s v="*"/>
    <s v="*"/>
    <m/>
    <m/>
    <s v="*"/>
    <m/>
    <m/>
    <m/>
    <m/>
    <m/>
    <n v="6"/>
    <n v="0.01"/>
    <m/>
    <m/>
    <n v="934.21600000000001"/>
    <n v="0"/>
    <n v="155.70266666666666"/>
    <s v="Delivery Truck"/>
    <n v="29.21"/>
    <n v="963.42600000000004"/>
    <x v="4"/>
    <s v="Corporate"/>
    <x v="1"/>
    <s v="Tables"/>
    <s v="Jumbo Box"/>
    <d v="2009-03-14T00:00:00"/>
  </r>
  <r>
    <n v="442"/>
    <n v="24193"/>
    <x v="72"/>
    <s v="Not Specified"/>
    <s v="*"/>
    <s v="*"/>
    <s v="*"/>
    <m/>
    <m/>
    <s v="*"/>
    <m/>
    <m/>
    <m/>
    <m/>
    <m/>
    <n v="24"/>
    <n v="3.5000000000000003E-2"/>
    <m/>
    <m/>
    <n v="109.86"/>
    <n v="0"/>
    <n v="4.5774999999999997"/>
    <s v="Regular Air"/>
    <n v="5.17"/>
    <n v="115.03"/>
    <x v="4"/>
    <s v="Small Business"/>
    <x v="0"/>
    <s v="Paper"/>
    <s v="Small Box"/>
    <d v="2009-03-15T00:00:00"/>
  </r>
  <r>
    <n v="443"/>
    <n v="1952"/>
    <x v="73"/>
    <s v="High"/>
    <s v="*"/>
    <s v="**"/>
    <s v="**"/>
    <m/>
    <m/>
    <s v="**"/>
    <m/>
    <m/>
    <m/>
    <m/>
    <m/>
    <n v="24"/>
    <n v="3.5000000000000003E-2"/>
    <m/>
    <m/>
    <n v="7287.55"/>
    <n v="1"/>
    <n v="303.64791666666667"/>
    <s v="Delivery Truck"/>
    <n v="54.12"/>
    <n v="7341.67"/>
    <x v="1"/>
    <s v="Corporate"/>
    <x v="1"/>
    <s v="Tables"/>
    <s v="Jumbo Box"/>
    <d v="2009-03-15T00:00:00"/>
  </r>
  <r>
    <n v="444"/>
    <n v="26855"/>
    <x v="73"/>
    <s v="High"/>
    <s v="*"/>
    <s v="**"/>
    <s v="**"/>
    <m/>
    <m/>
    <s v="**"/>
    <m/>
    <m/>
    <m/>
    <m/>
    <m/>
    <n v="13"/>
    <n v="0.02"/>
    <m/>
    <m/>
    <n v="396.04"/>
    <n v="0"/>
    <n v="30.464615384615385"/>
    <s v="Regular Air"/>
    <n v="3.92"/>
    <n v="399.96000000000004"/>
    <x v="1"/>
    <s v="Small Business"/>
    <x v="1"/>
    <s v="Office Furnishings"/>
    <s v="Small Pack"/>
    <d v="2009-03-16T00:00:00"/>
  </r>
  <r>
    <n v="445"/>
    <n v="11585"/>
    <x v="73"/>
    <s v="Medium"/>
    <s v="*"/>
    <s v="*"/>
    <s v="*"/>
    <m/>
    <m/>
    <s v="*"/>
    <m/>
    <m/>
    <m/>
    <m/>
    <m/>
    <n v="17"/>
    <n v="0.02"/>
    <m/>
    <m/>
    <n v="281.83999999999997"/>
    <n v="0"/>
    <n v="16.578823529411764"/>
    <s v="Regular Air"/>
    <n v="4"/>
    <n v="285.83999999999997"/>
    <x v="3"/>
    <s v="Consumer"/>
    <x v="2"/>
    <s v="Computer Peripherals"/>
    <s v="Small Box"/>
    <d v="2009-03-16T00:00:00"/>
  </r>
  <r>
    <n v="446"/>
    <n v="11585"/>
    <x v="73"/>
    <s v="Medium"/>
    <s v="*"/>
    <s v="*"/>
    <s v="*"/>
    <m/>
    <m/>
    <s v="*"/>
    <m/>
    <m/>
    <m/>
    <m/>
    <m/>
    <n v="2"/>
    <n v="0.01"/>
    <m/>
    <m/>
    <n v="200.75299999999999"/>
    <n v="0"/>
    <n v="100.37649999999999"/>
    <s v="Regular Air"/>
    <n v="8.99"/>
    <n v="209.74299999999999"/>
    <x v="9"/>
    <s v="Consumer"/>
    <x v="2"/>
    <s v="Telephones and Communication"/>
    <s v="Small Box"/>
    <d v="2009-03-16T00:00:00"/>
  </r>
  <r>
    <n v="447"/>
    <n v="53573"/>
    <x v="73"/>
    <s v="Not Specified"/>
    <s v="*"/>
    <s v="*"/>
    <s v="*"/>
    <m/>
    <m/>
    <s v="*"/>
    <m/>
    <m/>
    <m/>
    <m/>
    <m/>
    <n v="6"/>
    <n v="0.01"/>
    <m/>
    <m/>
    <n v="93.73"/>
    <n v="0"/>
    <n v="15.621666666666668"/>
    <s v="Regular Air"/>
    <n v="5.3"/>
    <n v="99.03"/>
    <x v="5"/>
    <s v="Home Office"/>
    <x v="1"/>
    <s v="Office Furnishings"/>
    <s v="Wrap Bag"/>
    <d v="2009-03-17T00:00:00"/>
  </r>
  <r>
    <n v="448"/>
    <n v="28480"/>
    <x v="73"/>
    <s v="Medium"/>
    <s v="*"/>
    <s v="*"/>
    <s v="*"/>
    <m/>
    <m/>
    <s v="*"/>
    <m/>
    <m/>
    <m/>
    <m/>
    <m/>
    <n v="17"/>
    <n v="0.02"/>
    <m/>
    <m/>
    <n v="30.62"/>
    <n v="0"/>
    <n v="1.8011764705882354"/>
    <s v="Regular Air"/>
    <n v="0.7"/>
    <n v="31.32"/>
    <x v="2"/>
    <s v="Corporate"/>
    <x v="0"/>
    <s v="Pens &amp; Art Supplies"/>
    <s v="Wrap Bag"/>
    <d v="2009-03-16T00:00:00"/>
  </r>
  <r>
    <n v="449"/>
    <n v="57476"/>
    <x v="74"/>
    <s v="High"/>
    <s v="*"/>
    <s v="**"/>
    <s v="**"/>
    <m/>
    <m/>
    <s v="**"/>
    <m/>
    <m/>
    <m/>
    <m/>
    <m/>
    <n v="20"/>
    <n v="3.5000000000000003E-2"/>
    <m/>
    <m/>
    <n v="1351.43"/>
    <n v="1"/>
    <n v="67.5715"/>
    <s v="Delivery Truck"/>
    <n v="60"/>
    <n v="1411.43"/>
    <x v="2"/>
    <s v="Small Business"/>
    <x v="0"/>
    <s v="Appliances"/>
    <s v="Jumbo Drum"/>
    <d v="2009-03-17T00:00:00"/>
  </r>
  <r>
    <n v="450"/>
    <n v="57476"/>
    <x v="74"/>
    <s v="High"/>
    <s v="*"/>
    <s v="**"/>
    <s v="**"/>
    <m/>
    <m/>
    <s v="**"/>
    <m/>
    <m/>
    <m/>
    <m/>
    <m/>
    <n v="17"/>
    <n v="0.02"/>
    <m/>
    <m/>
    <n v="357.91"/>
    <n v="0"/>
    <n v="21.053529411764707"/>
    <s v="Regular Air"/>
    <n v="8.99"/>
    <n v="366.90000000000003"/>
    <x v="2"/>
    <s v="Small Business"/>
    <x v="0"/>
    <s v="Pens &amp; Art Supplies"/>
    <s v="Small Pack"/>
    <d v="2009-03-18T00:00:00"/>
  </r>
  <r>
    <n v="451"/>
    <n v="36807"/>
    <x v="74"/>
    <s v="Medium"/>
    <s v="*"/>
    <s v="*"/>
    <s v="*"/>
    <m/>
    <m/>
    <s v="*"/>
    <m/>
    <m/>
    <m/>
    <m/>
    <m/>
    <n v="14"/>
    <n v="0.02"/>
    <m/>
    <m/>
    <n v="211.88"/>
    <n v="0"/>
    <n v="15.134285714285713"/>
    <s v="Regular Air"/>
    <n v="1.39"/>
    <n v="213.26999999999998"/>
    <x v="1"/>
    <s v="Corporate"/>
    <x v="0"/>
    <s v="Envelopes"/>
    <s v="Small Box"/>
    <d v="2009-03-17T00:00:00"/>
  </r>
  <r>
    <n v="452"/>
    <n v="9383"/>
    <x v="74"/>
    <s v="Not Specified"/>
    <s v="*"/>
    <s v="*"/>
    <s v="*"/>
    <m/>
    <m/>
    <s v="*"/>
    <m/>
    <m/>
    <m/>
    <m/>
    <m/>
    <n v="11"/>
    <n v="0.02"/>
    <m/>
    <m/>
    <n v="82.42"/>
    <n v="0"/>
    <n v="7.4927272727272731"/>
    <s v="Regular Air"/>
    <n v="4"/>
    <n v="86.42"/>
    <x v="4"/>
    <s v="Corporate"/>
    <x v="1"/>
    <s v="Office Furnishings"/>
    <s v="Wrap Bag"/>
    <d v="2009-03-18T00:00:00"/>
  </r>
  <r>
    <n v="453"/>
    <n v="6498"/>
    <x v="75"/>
    <s v="Medium"/>
    <s v="*"/>
    <s v="*"/>
    <s v="*"/>
    <m/>
    <m/>
    <s v="*"/>
    <m/>
    <m/>
    <m/>
    <m/>
    <m/>
    <n v="38"/>
    <n v="0.04"/>
    <m/>
    <m/>
    <n v="336.85"/>
    <n v="0"/>
    <n v="8.8644736842105267"/>
    <s v="Express Air"/>
    <n v="2.83"/>
    <n v="339.68"/>
    <x v="1"/>
    <s v="Home Office"/>
    <x v="2"/>
    <s v="Computer Peripherals"/>
    <s v="Small Pack"/>
    <d v="2009-03-18T00:00:00"/>
  </r>
  <r>
    <n v="454"/>
    <n v="9733"/>
    <x v="75"/>
    <s v="Not Specified"/>
    <s v="*"/>
    <s v="*"/>
    <s v="*"/>
    <m/>
    <m/>
    <s v="*"/>
    <m/>
    <m/>
    <m/>
    <m/>
    <m/>
    <n v="39"/>
    <n v="0.04"/>
    <m/>
    <m/>
    <n v="223.64"/>
    <n v="0"/>
    <n v="5.7343589743589742"/>
    <s v="Regular Air"/>
    <n v="5.35"/>
    <n v="228.98999999999998"/>
    <x v="0"/>
    <s v="Home Office"/>
    <x v="0"/>
    <s v="Paper"/>
    <s v="Small Box"/>
    <d v="2009-03-17T00:00:00"/>
  </r>
  <r>
    <n v="455"/>
    <n v="39906"/>
    <x v="75"/>
    <s v="Medium"/>
    <s v="*"/>
    <s v="*"/>
    <s v="*"/>
    <m/>
    <m/>
    <s v="*"/>
    <m/>
    <m/>
    <m/>
    <m/>
    <m/>
    <n v="25"/>
    <n v="3.5000000000000003E-2"/>
    <m/>
    <m/>
    <n v="82.21"/>
    <n v="0"/>
    <n v="3.2883999999999998"/>
    <s v="Regular Air"/>
    <n v="1.0900000000000001"/>
    <n v="83.3"/>
    <x v="1"/>
    <s v="Home Office"/>
    <x v="0"/>
    <s v="Paper"/>
    <s v="Wrap Bag"/>
    <d v="2009-03-19T00:00:00"/>
  </r>
  <r>
    <n v="456"/>
    <n v="23751"/>
    <x v="76"/>
    <s v="Medium"/>
    <s v="*"/>
    <s v="*"/>
    <s v="*"/>
    <m/>
    <m/>
    <s v="*"/>
    <m/>
    <m/>
    <m/>
    <m/>
    <m/>
    <n v="44"/>
    <n v="0.05"/>
    <m/>
    <m/>
    <n v="10364.36"/>
    <n v="1"/>
    <n v="235.55363636363637"/>
    <s v="Delivery Truck"/>
    <n v="64.66"/>
    <n v="10429.02"/>
    <x v="10"/>
    <s v="Corporate"/>
    <x v="1"/>
    <s v="Bookcases"/>
    <s v="Jumbo Box"/>
    <d v="2009-03-19T00:00:00"/>
  </r>
  <r>
    <n v="457"/>
    <n v="9894"/>
    <x v="76"/>
    <s v="High"/>
    <s v="*"/>
    <s v="**"/>
    <s v="**"/>
    <m/>
    <m/>
    <s v="**"/>
    <m/>
    <m/>
    <m/>
    <m/>
    <m/>
    <n v="16"/>
    <n v="0.02"/>
    <m/>
    <m/>
    <n v="5403.75"/>
    <n v="1"/>
    <n v="337.734375"/>
    <s v="Delivery Truck"/>
    <n v="58.92"/>
    <n v="5462.67"/>
    <x v="3"/>
    <s v="Small Business"/>
    <x v="1"/>
    <s v="Chairs &amp; Chairmats"/>
    <s v="Jumbo Drum"/>
    <d v="2009-03-20T00:00:00"/>
  </r>
  <r>
    <n v="458"/>
    <n v="31941"/>
    <x v="76"/>
    <s v="Medium"/>
    <s v="*"/>
    <s v="*"/>
    <s v="*"/>
    <m/>
    <m/>
    <s v="*"/>
    <m/>
    <m/>
    <m/>
    <m/>
    <m/>
    <n v="32"/>
    <n v="0.04"/>
    <m/>
    <m/>
    <n v="2564.4499999999998"/>
    <n v="1"/>
    <n v="80.139062499999994"/>
    <s v="Express Air"/>
    <n v="13.99"/>
    <n v="2578.4399999999996"/>
    <x v="2"/>
    <s v="Small Business"/>
    <x v="0"/>
    <s v="Appliances"/>
    <s v="Medium Box"/>
    <d v="2009-03-19T00:00:00"/>
  </r>
  <r>
    <n v="459"/>
    <n v="53920"/>
    <x v="76"/>
    <s v="Critical"/>
    <s v="***"/>
    <s v="***"/>
    <s v="***"/>
    <m/>
    <m/>
    <s v="***"/>
    <m/>
    <m/>
    <m/>
    <m/>
    <m/>
    <n v="18"/>
    <n v="0.02"/>
    <m/>
    <m/>
    <n v="433.31"/>
    <n v="0"/>
    <n v="24.072777777777777"/>
    <s v="Delivery Truck"/>
    <n v="53.03"/>
    <n v="486.34000000000003"/>
    <x v="10"/>
    <s v="Home Office"/>
    <x v="0"/>
    <s v="Storage &amp; Organization"/>
    <s v="Jumbo Drum"/>
    <d v="2009-03-20T00:00:00"/>
  </r>
  <r>
    <n v="460"/>
    <n v="15170"/>
    <x v="76"/>
    <s v="Critical"/>
    <s v="***"/>
    <s v="***"/>
    <s v="***"/>
    <m/>
    <m/>
    <s v="***"/>
    <m/>
    <m/>
    <m/>
    <m/>
    <m/>
    <n v="19"/>
    <n v="0.02"/>
    <m/>
    <m/>
    <n v="356.46449999999999"/>
    <n v="0"/>
    <n v="18.761289473684212"/>
    <s v="Regular Air"/>
    <n v="4.8099999999999996"/>
    <n v="361.27449999999999"/>
    <x v="1"/>
    <s v="Corporate"/>
    <x v="2"/>
    <s v="Telephones and Communication"/>
    <s v="Medium Box"/>
    <d v="2009-03-18T00:00:00"/>
  </r>
  <r>
    <n v="461"/>
    <n v="43140"/>
    <x v="76"/>
    <s v="Critical"/>
    <s v="***"/>
    <s v="***"/>
    <s v="***"/>
    <m/>
    <m/>
    <s v="***"/>
    <m/>
    <m/>
    <m/>
    <m/>
    <m/>
    <n v="23"/>
    <n v="3.5000000000000003E-2"/>
    <m/>
    <m/>
    <n v="130.16"/>
    <n v="0"/>
    <n v="5.6591304347826084"/>
    <s v="Regular Air"/>
    <n v="5.14"/>
    <n v="135.29999999999998"/>
    <x v="2"/>
    <s v="Home Office"/>
    <x v="0"/>
    <s v="Paper"/>
    <s v="Small Box"/>
    <d v="2009-03-20T00:00:00"/>
  </r>
  <r>
    <n v="462"/>
    <n v="31941"/>
    <x v="76"/>
    <s v="Medium"/>
    <s v="*"/>
    <s v="*"/>
    <s v="*"/>
    <m/>
    <m/>
    <s v="*"/>
    <m/>
    <m/>
    <m/>
    <m/>
    <m/>
    <n v="7"/>
    <n v="0.01"/>
    <m/>
    <m/>
    <n v="53.55"/>
    <n v="0"/>
    <n v="7.6499999999999995"/>
    <s v="Regular Air"/>
    <n v="9.68"/>
    <n v="63.23"/>
    <x v="2"/>
    <s v="Small Business"/>
    <x v="0"/>
    <s v="Paper"/>
    <s v="Small Box"/>
    <d v="2009-03-20T00:00:00"/>
  </r>
  <r>
    <n v="463"/>
    <n v="19299"/>
    <x v="76"/>
    <s v="Not Specified"/>
    <s v="*"/>
    <s v="*"/>
    <s v="*"/>
    <m/>
    <m/>
    <s v="*"/>
    <m/>
    <m/>
    <m/>
    <m/>
    <m/>
    <n v="10"/>
    <n v="0.02"/>
    <m/>
    <m/>
    <n v="29.23"/>
    <n v="0"/>
    <n v="2.923"/>
    <s v="Regular Air"/>
    <n v="0.5"/>
    <n v="29.73"/>
    <x v="10"/>
    <s v="Corporate"/>
    <x v="0"/>
    <s v="Labels"/>
    <s v="Small Box"/>
    <d v="2009-03-20T00:00:00"/>
  </r>
  <r>
    <n v="464"/>
    <n v="49216"/>
    <x v="77"/>
    <s v="High"/>
    <s v="*"/>
    <s v="**"/>
    <s v="**"/>
    <m/>
    <m/>
    <s v="**"/>
    <m/>
    <m/>
    <m/>
    <m/>
    <m/>
    <n v="9"/>
    <n v="0.01"/>
    <m/>
    <m/>
    <n v="2503.86"/>
    <n v="1"/>
    <n v="278.20666666666671"/>
    <s v="Delivery Truck"/>
    <n v="28.06"/>
    <n v="2531.92"/>
    <x v="8"/>
    <s v="Home Office"/>
    <x v="2"/>
    <s v="Office Machines"/>
    <s v="Jumbo Drum"/>
    <d v="2009-03-19T00:00:00"/>
  </r>
  <r>
    <n v="465"/>
    <n v="23429"/>
    <x v="77"/>
    <s v="Critical"/>
    <s v="***"/>
    <s v="***"/>
    <s v="***"/>
    <m/>
    <m/>
    <s v="***"/>
    <m/>
    <m/>
    <m/>
    <m/>
    <m/>
    <n v="19"/>
    <n v="0.02"/>
    <m/>
    <m/>
    <n v="1063.3499999999999"/>
    <n v="1"/>
    <n v="55.965789473684204"/>
    <s v="Express Air"/>
    <n v="5.26"/>
    <n v="1068.6099999999999"/>
    <x v="1"/>
    <s v="Corporate"/>
    <x v="2"/>
    <s v="Telephones and Communication"/>
    <s v="Small Box"/>
    <d v="2009-03-21T00:00:00"/>
  </r>
  <r>
    <n v="466"/>
    <n v="16676"/>
    <x v="77"/>
    <s v="High"/>
    <s v="*"/>
    <s v="**"/>
    <s v="**"/>
    <m/>
    <m/>
    <s v="**"/>
    <m/>
    <m/>
    <m/>
    <m/>
    <m/>
    <n v="39"/>
    <n v="0.04"/>
    <m/>
    <m/>
    <n v="936.80200000000002"/>
    <n v="0"/>
    <n v="24.020564102564101"/>
    <s v="Regular Air"/>
    <n v="8.59"/>
    <n v="945.39200000000005"/>
    <x v="1"/>
    <s v="Consumer"/>
    <x v="2"/>
    <s v="Telephones and Communication"/>
    <s v="Medium Box"/>
    <d v="2009-03-19T00:00:00"/>
  </r>
  <r>
    <n v="467"/>
    <n v="49216"/>
    <x v="77"/>
    <s v="High"/>
    <s v="*"/>
    <s v="**"/>
    <s v="**"/>
    <m/>
    <m/>
    <s v="**"/>
    <m/>
    <m/>
    <m/>
    <m/>
    <m/>
    <n v="29"/>
    <n v="3.5000000000000003E-2"/>
    <m/>
    <m/>
    <n v="374.67"/>
    <n v="0"/>
    <n v="12.919655172413794"/>
    <s v="Express Air"/>
    <n v="6.35"/>
    <n v="381.02000000000004"/>
    <x v="8"/>
    <s v="Home Office"/>
    <x v="0"/>
    <s v="Paper"/>
    <s v="Small Box"/>
    <d v="2009-03-20T00:00:00"/>
  </r>
  <r>
    <n v="468"/>
    <n v="49216"/>
    <x v="77"/>
    <s v="High"/>
    <s v="*"/>
    <s v="**"/>
    <s v="**"/>
    <m/>
    <m/>
    <s v="**"/>
    <m/>
    <m/>
    <m/>
    <m/>
    <m/>
    <n v="11"/>
    <n v="0.02"/>
    <m/>
    <m/>
    <n v="259.69"/>
    <n v="0"/>
    <n v="23.608181818181819"/>
    <s v="Regular Air"/>
    <n v="12.98"/>
    <n v="272.67"/>
    <x v="12"/>
    <s v="Home Office"/>
    <x v="0"/>
    <s v="Binders and Binder Accessories"/>
    <s v="Small Box"/>
    <d v="2009-03-19T00:00:00"/>
  </r>
  <r>
    <n v="469"/>
    <n v="23429"/>
    <x v="77"/>
    <s v="Critical"/>
    <s v="***"/>
    <s v="***"/>
    <s v="***"/>
    <m/>
    <m/>
    <s v="***"/>
    <m/>
    <m/>
    <m/>
    <m/>
    <m/>
    <n v="28"/>
    <n v="3.5000000000000003E-2"/>
    <m/>
    <m/>
    <n v="154.61000000000001"/>
    <n v="0"/>
    <n v="5.5217857142857145"/>
    <s v="Regular Air"/>
    <n v="5.63"/>
    <n v="160.24"/>
    <x v="1"/>
    <s v="Corporate"/>
    <x v="0"/>
    <s v="Binders and Binder Accessories"/>
    <s v="Small Box"/>
    <d v="2009-03-19T00:00:00"/>
  </r>
  <r>
    <n v="470"/>
    <n v="49216"/>
    <x v="77"/>
    <s v="High"/>
    <s v="*"/>
    <s v="**"/>
    <s v="**"/>
    <m/>
    <m/>
    <s v="**"/>
    <m/>
    <m/>
    <m/>
    <m/>
    <m/>
    <n v="28"/>
    <n v="3.5000000000000003E-2"/>
    <m/>
    <m/>
    <n v="96.71"/>
    <n v="0"/>
    <n v="3.453928571428571"/>
    <s v="Regular Air"/>
    <n v="3.97"/>
    <n v="100.67999999999999"/>
    <x v="1"/>
    <s v="Home Office"/>
    <x v="0"/>
    <s v="Pens &amp; Art Supplies"/>
    <s v="Wrap Bag"/>
    <d v="2009-03-19T00:00:00"/>
  </r>
  <r>
    <n v="471"/>
    <n v="6116"/>
    <x v="78"/>
    <s v="Medium"/>
    <s v="*"/>
    <s v="*"/>
    <s v="*"/>
    <m/>
    <m/>
    <s v="*"/>
    <m/>
    <m/>
    <m/>
    <m/>
    <m/>
    <n v="6"/>
    <n v="0.01"/>
    <m/>
    <m/>
    <n v="9620.82"/>
    <n v="1"/>
    <n v="1603.47"/>
    <s v="Regular Air"/>
    <n v="24.49"/>
    <n v="9645.31"/>
    <x v="11"/>
    <s v="Corporate"/>
    <x v="0"/>
    <s v="Scissors, Rulers and Trimmers"/>
    <s v="Medium Box"/>
    <d v="2009-03-22T00:00:00"/>
  </r>
  <r>
    <n v="472"/>
    <n v="11077"/>
    <x v="78"/>
    <s v="Low"/>
    <s v="*"/>
    <s v="*"/>
    <s v="*"/>
    <m/>
    <m/>
    <s v="*"/>
    <m/>
    <m/>
    <m/>
    <m/>
    <m/>
    <n v="30"/>
    <n v="0.04"/>
    <m/>
    <m/>
    <n v="4620.05"/>
    <n v="1"/>
    <n v="154.00166666666667"/>
    <s v="Delivery Truck"/>
    <n v="35.020000000000003"/>
    <n v="4655.0700000000006"/>
    <x v="10"/>
    <s v="Consumer"/>
    <x v="1"/>
    <s v="Bookcases"/>
    <s v="Jumbo Box"/>
    <d v="2009-03-24T00:00:00"/>
  </r>
  <r>
    <n v="473"/>
    <n v="38084"/>
    <x v="78"/>
    <s v="Not Specified"/>
    <s v="*"/>
    <s v="*"/>
    <s v="*"/>
    <m/>
    <m/>
    <s v="*"/>
    <m/>
    <m/>
    <m/>
    <m/>
    <m/>
    <n v="33"/>
    <n v="0.04"/>
    <m/>
    <m/>
    <n v="404.91"/>
    <n v="0"/>
    <n v="12.270000000000001"/>
    <s v="Regular Air"/>
    <n v="4.9800000000000004"/>
    <n v="409.89000000000004"/>
    <x v="1"/>
    <s v="Home Office"/>
    <x v="1"/>
    <s v="Office Furnishings"/>
    <s v="Small Pack"/>
    <d v="2009-03-22T00:00:00"/>
  </r>
  <r>
    <n v="474"/>
    <n v="6116"/>
    <x v="78"/>
    <s v="Medium"/>
    <s v="*"/>
    <s v="*"/>
    <s v="*"/>
    <m/>
    <m/>
    <s v="*"/>
    <m/>
    <m/>
    <m/>
    <m/>
    <m/>
    <n v="7"/>
    <n v="0.01"/>
    <m/>
    <m/>
    <n v="150.77000000000001"/>
    <n v="0"/>
    <n v="21.53857142857143"/>
    <s v="Regular Air"/>
    <n v="4"/>
    <n v="154.77000000000001"/>
    <x v="3"/>
    <s v="Corporate"/>
    <x v="2"/>
    <s v="Computer Peripherals"/>
    <s v="Small Box"/>
    <d v="2009-03-20T00:00:00"/>
  </r>
  <r>
    <n v="475"/>
    <n v="38084"/>
    <x v="78"/>
    <s v="Not Specified"/>
    <s v="*"/>
    <s v="*"/>
    <s v="*"/>
    <m/>
    <m/>
    <s v="*"/>
    <m/>
    <m/>
    <m/>
    <m/>
    <m/>
    <n v="11"/>
    <n v="0.02"/>
    <m/>
    <m/>
    <n v="100.36"/>
    <n v="0"/>
    <n v="9.1236363636363631"/>
    <s v="Regular Air"/>
    <n v="2.15"/>
    <n v="102.51"/>
    <x v="1"/>
    <s v="Home Office"/>
    <x v="0"/>
    <s v="Paper"/>
    <s v="Wrap Bag"/>
    <d v="2009-03-22T00:00:00"/>
  </r>
  <r>
    <n v="476"/>
    <n v="2530"/>
    <x v="78"/>
    <s v="Medium"/>
    <s v="*"/>
    <s v="*"/>
    <s v="*"/>
    <m/>
    <m/>
    <s v="*"/>
    <m/>
    <m/>
    <m/>
    <m/>
    <m/>
    <n v="9"/>
    <n v="0.01"/>
    <m/>
    <m/>
    <n v="23.46"/>
    <n v="0"/>
    <n v="2.6066666666666669"/>
    <s v="Regular Air"/>
    <n v="0.5"/>
    <n v="23.96"/>
    <x v="2"/>
    <s v="Corporate"/>
    <x v="0"/>
    <s v="Labels"/>
    <s v="Small Box"/>
    <d v="2009-03-22T00:00:00"/>
  </r>
  <r>
    <n v="477"/>
    <n v="29766"/>
    <x v="79"/>
    <s v="Medium"/>
    <s v="*"/>
    <s v="*"/>
    <s v="*"/>
    <m/>
    <m/>
    <s v="*"/>
    <m/>
    <m/>
    <m/>
    <m/>
    <m/>
    <n v="13"/>
    <n v="0.02"/>
    <m/>
    <m/>
    <n v="89061.05"/>
    <n v="1"/>
    <n v="6850.85"/>
    <s v="Regular Air"/>
    <n v="24.49"/>
    <n v="89085.540000000008"/>
    <x v="6"/>
    <s v="Consumer"/>
    <x v="2"/>
    <s v="Office Machines"/>
    <s v="Large Box"/>
    <d v="2009-03-22T00:00:00"/>
  </r>
  <r>
    <n v="478"/>
    <n v="26470"/>
    <x v="79"/>
    <s v="High"/>
    <s v="*"/>
    <s v="**"/>
    <s v="**"/>
    <m/>
    <m/>
    <s v="**"/>
    <m/>
    <m/>
    <m/>
    <m/>
    <m/>
    <n v="41"/>
    <n v="0.05"/>
    <m/>
    <m/>
    <n v="18081.759999999998"/>
    <n v="1"/>
    <n v="441.01853658536584"/>
    <s v="Regular Air"/>
    <n v="19.989999999999998"/>
    <n v="18101.75"/>
    <x v="1"/>
    <s v="Home Office"/>
    <x v="0"/>
    <s v="Binders and Binder Accessories"/>
    <s v="Small Box"/>
    <d v="2009-03-22T00:00:00"/>
  </r>
  <r>
    <n v="479"/>
    <n v="29766"/>
    <x v="79"/>
    <s v="Medium"/>
    <s v="*"/>
    <s v="*"/>
    <s v="*"/>
    <m/>
    <m/>
    <s v="*"/>
    <m/>
    <m/>
    <m/>
    <m/>
    <m/>
    <n v="40"/>
    <n v="0.05"/>
    <m/>
    <m/>
    <n v="6636.6639999999998"/>
    <n v="1"/>
    <n v="165.91659999999999"/>
    <s v="Regular Air"/>
    <n v="8.99"/>
    <n v="6645.6539999999995"/>
    <x v="6"/>
    <s v="Consumer"/>
    <x v="2"/>
    <s v="Telephones and Communication"/>
    <s v="Small Box"/>
    <d v="2009-03-21T00:00:00"/>
  </r>
  <r>
    <n v="480"/>
    <n v="35744"/>
    <x v="79"/>
    <s v="Not Specified"/>
    <s v="*"/>
    <s v="*"/>
    <s v="*"/>
    <m/>
    <m/>
    <s v="*"/>
    <m/>
    <m/>
    <m/>
    <m/>
    <m/>
    <n v="44"/>
    <n v="0.05"/>
    <m/>
    <m/>
    <n v="2587.5300000000002"/>
    <n v="1"/>
    <n v="58.807500000000005"/>
    <s v="Regular Air"/>
    <n v="6.55"/>
    <n v="2594.0800000000004"/>
    <x v="5"/>
    <s v="Consumer"/>
    <x v="2"/>
    <s v="Computer Peripherals"/>
    <s v="Small Box"/>
    <d v="2009-03-23T00:00:00"/>
  </r>
  <r>
    <n v="481"/>
    <n v="7719"/>
    <x v="79"/>
    <s v="Low"/>
    <s v="*"/>
    <s v="*"/>
    <s v="*"/>
    <m/>
    <m/>
    <s v="*"/>
    <m/>
    <m/>
    <m/>
    <m/>
    <m/>
    <n v="37"/>
    <n v="0.04"/>
    <m/>
    <m/>
    <n v="522.62"/>
    <n v="0"/>
    <n v="14.124864864864865"/>
    <s v="Regular Air"/>
    <n v="4.51"/>
    <n v="527.13"/>
    <x v="5"/>
    <s v="Home Office"/>
    <x v="0"/>
    <s v="Storage &amp; Organization"/>
    <s v="Small Box"/>
    <d v="2009-03-23T00:00:00"/>
  </r>
  <r>
    <n v="482"/>
    <n v="13825"/>
    <x v="79"/>
    <s v="High"/>
    <s v="*"/>
    <s v="**"/>
    <s v="**"/>
    <m/>
    <m/>
    <s v="**"/>
    <m/>
    <m/>
    <m/>
    <m/>
    <m/>
    <n v="30"/>
    <n v="0.04"/>
    <m/>
    <m/>
    <n v="186.79"/>
    <n v="0"/>
    <n v="6.2263333333333328"/>
    <s v="Regular Air"/>
    <n v="6.35"/>
    <n v="193.14"/>
    <x v="5"/>
    <s v="Home Office"/>
    <x v="0"/>
    <s v="Paper"/>
    <s v="Small Box"/>
    <d v="2009-03-22T00:00:00"/>
  </r>
  <r>
    <n v="483"/>
    <n v="8257"/>
    <x v="80"/>
    <s v="Low"/>
    <s v="*"/>
    <s v="*"/>
    <s v="*"/>
    <m/>
    <m/>
    <s v="*"/>
    <m/>
    <m/>
    <m/>
    <m/>
    <m/>
    <n v="5"/>
    <n v="0.01"/>
    <m/>
    <m/>
    <n v="7486.09"/>
    <n v="1"/>
    <n v="1497.2180000000001"/>
    <s v="Delivery Truck"/>
    <n v="29.7"/>
    <n v="7515.79"/>
    <x v="3"/>
    <s v="Consumer"/>
    <x v="2"/>
    <s v="Office Machines"/>
    <s v="Jumbo Drum"/>
    <d v="2009-03-22T00:00:00"/>
  </r>
  <r>
    <n v="484"/>
    <n v="13252"/>
    <x v="80"/>
    <s v="Not Specified"/>
    <s v="*"/>
    <s v="*"/>
    <s v="*"/>
    <m/>
    <m/>
    <s v="*"/>
    <m/>
    <m/>
    <m/>
    <m/>
    <m/>
    <n v="44"/>
    <n v="0.05"/>
    <m/>
    <m/>
    <n v="7312.86"/>
    <n v="1"/>
    <n v="166.20136363636362"/>
    <s v="Delivery Truck"/>
    <n v="30"/>
    <n v="7342.86"/>
    <x v="0"/>
    <s v="Consumer"/>
    <x v="1"/>
    <s v="Chairs &amp; Chairmats"/>
    <s v="Jumbo Drum"/>
    <d v="2009-03-25T00:00:00"/>
  </r>
  <r>
    <n v="485"/>
    <n v="55776"/>
    <x v="80"/>
    <s v="Not Specified"/>
    <s v="*"/>
    <s v="*"/>
    <s v="*"/>
    <m/>
    <m/>
    <s v="*"/>
    <m/>
    <m/>
    <m/>
    <m/>
    <m/>
    <n v="32"/>
    <n v="0.04"/>
    <m/>
    <m/>
    <n v="4856.1000000000004"/>
    <n v="1"/>
    <n v="151.75312500000001"/>
    <s v="Delivery Truck"/>
    <n v="17.850000000000001"/>
    <n v="4873.9500000000007"/>
    <x v="1"/>
    <s v="Corporate"/>
    <x v="2"/>
    <s v="Office Machines"/>
    <s v="Jumbo Drum"/>
    <d v="2009-03-23T00:00:00"/>
  </r>
  <r>
    <n v="486"/>
    <n v="39301"/>
    <x v="80"/>
    <s v="Medium"/>
    <s v="*"/>
    <s v="*"/>
    <s v="*"/>
    <m/>
    <m/>
    <s v="*"/>
    <m/>
    <m/>
    <m/>
    <m/>
    <m/>
    <n v="16"/>
    <n v="0.02"/>
    <m/>
    <m/>
    <n v="2232.66"/>
    <n v="1"/>
    <n v="139.54124999999999"/>
    <s v="Express Air"/>
    <n v="4"/>
    <n v="2236.66"/>
    <x v="2"/>
    <s v="Corporate"/>
    <x v="2"/>
    <s v="Computer Peripherals"/>
    <s v="Small Box"/>
    <d v="2009-03-23T00:00:00"/>
  </r>
  <r>
    <n v="487"/>
    <n v="8257"/>
    <x v="80"/>
    <s v="Low"/>
    <s v="*"/>
    <s v="*"/>
    <s v="*"/>
    <m/>
    <m/>
    <s v="*"/>
    <m/>
    <m/>
    <m/>
    <m/>
    <m/>
    <n v="18"/>
    <n v="0.02"/>
    <m/>
    <m/>
    <n v="881.32"/>
    <n v="0"/>
    <n v="48.962222222222223"/>
    <s v="Regular Air"/>
    <n v="5.09"/>
    <n v="886.41000000000008"/>
    <x v="3"/>
    <s v="Consumer"/>
    <x v="0"/>
    <s v="Paper"/>
    <s v="Small Box"/>
    <d v="2009-03-26T00:00:00"/>
  </r>
  <r>
    <n v="488"/>
    <n v="7136"/>
    <x v="80"/>
    <s v="High"/>
    <s v="*"/>
    <s v="**"/>
    <s v="**"/>
    <m/>
    <m/>
    <s v="**"/>
    <m/>
    <m/>
    <m/>
    <m/>
    <m/>
    <n v="17"/>
    <n v="0.02"/>
    <m/>
    <m/>
    <n v="642.9"/>
    <n v="0"/>
    <n v="37.817647058823525"/>
    <s v="Regular Air"/>
    <n v="1.99"/>
    <n v="644.89"/>
    <x v="2"/>
    <s v="Home Office"/>
    <x v="2"/>
    <s v="Computer Peripherals"/>
    <s v="Small Pack"/>
    <d v="2009-03-24T00:00:00"/>
  </r>
  <r>
    <n v="489"/>
    <n v="48900"/>
    <x v="80"/>
    <s v="Not Specified"/>
    <s v="*"/>
    <s v="*"/>
    <s v="*"/>
    <m/>
    <m/>
    <s v="*"/>
    <m/>
    <m/>
    <m/>
    <m/>
    <m/>
    <n v="42"/>
    <n v="0.05"/>
    <m/>
    <m/>
    <n v="636.34"/>
    <n v="0"/>
    <n v="15.150952380952381"/>
    <s v="Regular Air"/>
    <n v="4.53"/>
    <n v="640.87"/>
    <x v="4"/>
    <s v="Small Business"/>
    <x v="0"/>
    <s v="Storage &amp; Organization"/>
    <s v="Small Box"/>
    <d v="2009-03-23T00:00:00"/>
  </r>
  <r>
    <n v="490"/>
    <n v="13252"/>
    <x v="80"/>
    <s v="Not Specified"/>
    <s v="*"/>
    <s v="*"/>
    <s v="*"/>
    <m/>
    <m/>
    <s v="*"/>
    <m/>
    <m/>
    <m/>
    <m/>
    <m/>
    <n v="39"/>
    <n v="0.04"/>
    <m/>
    <m/>
    <n v="605.16"/>
    <n v="0"/>
    <n v="15.516923076923076"/>
    <s v="Regular Air"/>
    <n v="4"/>
    <n v="609.16"/>
    <x v="0"/>
    <s v="Consumer"/>
    <x v="2"/>
    <s v="Computer Peripherals"/>
    <s v="Small Box"/>
    <d v="2009-03-24T00:00:00"/>
  </r>
  <r>
    <n v="491"/>
    <n v="48900"/>
    <x v="80"/>
    <s v="Not Specified"/>
    <s v="*"/>
    <s v="*"/>
    <s v="*"/>
    <m/>
    <m/>
    <s v="*"/>
    <m/>
    <m/>
    <m/>
    <m/>
    <m/>
    <n v="27"/>
    <n v="3.5000000000000003E-2"/>
    <m/>
    <m/>
    <n v="337.61"/>
    <n v="0"/>
    <n v="12.504074074074074"/>
    <s v="Regular Air"/>
    <n v="6.35"/>
    <n v="343.96000000000004"/>
    <x v="4"/>
    <s v="Small Business"/>
    <x v="0"/>
    <s v="Paper"/>
    <s v="Small Box"/>
    <d v="2009-03-24T00:00:00"/>
  </r>
  <r>
    <n v="492"/>
    <n v="7136"/>
    <x v="80"/>
    <s v="High"/>
    <s v="*"/>
    <s v="**"/>
    <s v="**"/>
    <m/>
    <m/>
    <s v="**"/>
    <m/>
    <m/>
    <m/>
    <m/>
    <m/>
    <n v="9"/>
    <n v="0.01"/>
    <m/>
    <m/>
    <n v="47.28"/>
    <n v="0"/>
    <n v="5.2533333333333339"/>
    <s v="Regular Air"/>
    <n v="0.5"/>
    <n v="47.78"/>
    <x v="2"/>
    <s v="Home Office"/>
    <x v="0"/>
    <s v="Labels"/>
    <s v="Small Box"/>
    <d v="2009-03-24T00:00:00"/>
  </r>
  <r>
    <n v="493"/>
    <n v="39301"/>
    <x v="80"/>
    <s v="Medium"/>
    <s v="*"/>
    <s v="*"/>
    <s v="*"/>
    <m/>
    <m/>
    <s v="*"/>
    <m/>
    <m/>
    <m/>
    <m/>
    <m/>
    <n v="4"/>
    <n v="0.01"/>
    <m/>
    <m/>
    <n v="33.54"/>
    <n v="0"/>
    <n v="8.3849999999999998"/>
    <s v="Regular Air"/>
    <n v="8.3699999999999992"/>
    <n v="41.91"/>
    <x v="5"/>
    <s v="Corporate"/>
    <x v="0"/>
    <s v="Scissors, Rulers and Trimmers"/>
    <s v="Small Pack"/>
    <d v="2009-03-24T00:00:00"/>
  </r>
  <r>
    <n v="494"/>
    <n v="8257"/>
    <x v="80"/>
    <s v="Low"/>
    <s v="*"/>
    <s v="*"/>
    <s v="*"/>
    <m/>
    <m/>
    <s v="*"/>
    <m/>
    <m/>
    <m/>
    <m/>
    <m/>
    <n v="5"/>
    <n v="0.01"/>
    <m/>
    <m/>
    <n v="22.77"/>
    <n v="0"/>
    <n v="4.5540000000000003"/>
    <s v="Regular Air"/>
    <n v="1.6"/>
    <n v="24.37"/>
    <x v="3"/>
    <s v="Consumer"/>
    <x v="0"/>
    <s v="Pens &amp; Art Supplies"/>
    <s v="Wrap Bag"/>
    <d v="2009-03-29T00:00:00"/>
  </r>
  <r>
    <n v="495"/>
    <n v="43650"/>
    <x v="81"/>
    <s v="Not Specified"/>
    <s v="*"/>
    <s v="*"/>
    <s v="*"/>
    <m/>
    <m/>
    <s v="*"/>
    <m/>
    <m/>
    <m/>
    <m/>
    <m/>
    <n v="3"/>
    <n v="0.01"/>
    <m/>
    <m/>
    <n v="1759.65"/>
    <n v="1"/>
    <n v="586.55000000000007"/>
    <s v="Regular Air"/>
    <n v="24.49"/>
    <n v="1784.14"/>
    <x v="4"/>
    <s v="Corporate"/>
    <x v="2"/>
    <s v="Copiers and Fax"/>
    <s v="Large Box"/>
    <d v="2009-03-24T00:00:00"/>
  </r>
  <r>
    <n v="496"/>
    <n v="50338"/>
    <x v="81"/>
    <s v="Not Specified"/>
    <s v="*"/>
    <s v="*"/>
    <s v="*"/>
    <m/>
    <m/>
    <s v="*"/>
    <m/>
    <m/>
    <m/>
    <m/>
    <m/>
    <n v="36"/>
    <n v="0.04"/>
    <m/>
    <m/>
    <n v="551.44000000000005"/>
    <n v="0"/>
    <n v="15.317777777777779"/>
    <s v="Regular Air"/>
    <n v="7.51"/>
    <n v="558.95000000000005"/>
    <x v="3"/>
    <s v="Corporate"/>
    <x v="2"/>
    <s v="Office Machines"/>
    <s v="Medium Box"/>
    <d v="2009-03-25T00:00:00"/>
  </r>
  <r>
    <n v="497"/>
    <n v="57382"/>
    <x v="81"/>
    <s v="Medium"/>
    <s v="*"/>
    <s v="*"/>
    <s v="*"/>
    <m/>
    <m/>
    <s v="*"/>
    <m/>
    <m/>
    <m/>
    <m/>
    <m/>
    <n v="45"/>
    <n v="0.05"/>
    <m/>
    <m/>
    <n v="452.93"/>
    <n v="0"/>
    <n v="10.065111111111111"/>
    <s v="Express Air"/>
    <n v="5.76"/>
    <n v="458.69"/>
    <x v="1"/>
    <s v="Consumer"/>
    <x v="0"/>
    <s v="Envelopes"/>
    <s v="Small Box"/>
    <d v="2009-03-25T00:00:00"/>
  </r>
  <r>
    <n v="498"/>
    <n v="34017"/>
    <x v="81"/>
    <s v="High"/>
    <s v="*"/>
    <s v="**"/>
    <s v="**"/>
    <m/>
    <m/>
    <s v="**"/>
    <m/>
    <m/>
    <m/>
    <m/>
    <m/>
    <n v="28"/>
    <n v="3.5000000000000003E-2"/>
    <m/>
    <m/>
    <n v="435.39"/>
    <n v="0"/>
    <n v="15.549642857142857"/>
    <s v="Regular Air"/>
    <n v="7.69"/>
    <n v="443.08"/>
    <x v="1"/>
    <s v="Corporate"/>
    <x v="0"/>
    <s v="Storage &amp; Organization"/>
    <s v="Small Box"/>
    <d v="2009-03-25T00:00:00"/>
  </r>
  <r>
    <n v="499"/>
    <n v="57382"/>
    <x v="81"/>
    <s v="Medium"/>
    <s v="*"/>
    <s v="*"/>
    <s v="*"/>
    <m/>
    <m/>
    <s v="*"/>
    <m/>
    <m/>
    <m/>
    <m/>
    <m/>
    <n v="25"/>
    <n v="3.5000000000000003E-2"/>
    <m/>
    <m/>
    <n v="106.04"/>
    <n v="0"/>
    <n v="4.2416"/>
    <s v="Regular Air"/>
    <n v="1.49"/>
    <n v="107.53"/>
    <x v="1"/>
    <s v="Consumer"/>
    <x v="0"/>
    <s v="Binders and Binder Accessories"/>
    <s v="Small Box"/>
    <d v="2009-03-25T00:00:00"/>
  </r>
  <r>
    <n v="500"/>
    <n v="34017"/>
    <x v="81"/>
    <s v="High"/>
    <s v="*"/>
    <s v="**"/>
    <s v="**"/>
    <m/>
    <m/>
    <s v="**"/>
    <m/>
    <m/>
    <m/>
    <m/>
    <m/>
    <n v="20"/>
    <n v="3.5000000000000003E-2"/>
    <m/>
    <m/>
    <n v="103.39"/>
    <n v="0"/>
    <n v="5.1695000000000002"/>
    <s v="Express Air"/>
    <n v="0.71"/>
    <n v="104.1"/>
    <x v="1"/>
    <s v="Corporate"/>
    <x v="0"/>
    <s v="Pens &amp; Art Supplies"/>
    <s v="Wrap Bag"/>
    <d v="2009-03-23T00:00:00"/>
  </r>
  <r>
    <n v="501"/>
    <n v="43650"/>
    <x v="81"/>
    <s v="Not Specified"/>
    <s v="*"/>
    <s v="*"/>
    <s v="*"/>
    <m/>
    <m/>
    <s v="*"/>
    <m/>
    <m/>
    <m/>
    <m/>
    <m/>
    <n v="7"/>
    <n v="0.01"/>
    <m/>
    <m/>
    <n v="88.59"/>
    <n v="0"/>
    <n v="12.655714285714286"/>
    <s v="Regular Air"/>
    <n v="5.81"/>
    <n v="94.4"/>
    <x v="4"/>
    <s v="Corporate"/>
    <x v="0"/>
    <s v="Pens &amp; Art Supplies"/>
    <s v="Small Pack"/>
    <d v="2009-03-25T00:00:00"/>
  </r>
  <r>
    <n v="502"/>
    <n v="37794"/>
    <x v="82"/>
    <s v="Low"/>
    <s v="*"/>
    <s v="*"/>
    <s v="*"/>
    <m/>
    <m/>
    <s v="*"/>
    <m/>
    <m/>
    <m/>
    <m/>
    <m/>
    <n v="32"/>
    <n v="0.04"/>
    <m/>
    <m/>
    <n v="6195.87"/>
    <n v="1"/>
    <n v="193.6209375"/>
    <s v="Regular Air"/>
    <n v="19.989999999999998"/>
    <n v="6215.86"/>
    <x v="8"/>
    <s v="Small Business"/>
    <x v="0"/>
    <s v="Storage &amp; Organization"/>
    <s v="Small Box"/>
    <d v="2009-03-28T00:00:00"/>
  </r>
  <r>
    <n v="503"/>
    <n v="58628"/>
    <x v="82"/>
    <s v="Medium"/>
    <s v="*"/>
    <s v="*"/>
    <s v="*"/>
    <m/>
    <m/>
    <s v="*"/>
    <m/>
    <m/>
    <m/>
    <m/>
    <m/>
    <n v="23"/>
    <n v="3.5000000000000003E-2"/>
    <m/>
    <m/>
    <n v="2527.7919999999999"/>
    <n v="1"/>
    <n v="109.904"/>
    <s v="Delivery Truck"/>
    <n v="52.42"/>
    <n v="2580.212"/>
    <x v="0"/>
    <s v="Small Business"/>
    <x v="1"/>
    <s v="Tables"/>
    <s v="Jumbo Box"/>
    <d v="2009-03-25T00:00:00"/>
  </r>
  <r>
    <n v="504"/>
    <n v="38721"/>
    <x v="82"/>
    <s v="Critical"/>
    <s v="***"/>
    <s v="***"/>
    <s v="***"/>
    <m/>
    <m/>
    <s v="***"/>
    <m/>
    <m/>
    <m/>
    <m/>
    <m/>
    <n v="15"/>
    <n v="0.02"/>
    <m/>
    <m/>
    <n v="1386.69"/>
    <n v="1"/>
    <n v="92.445999999999998"/>
    <s v="Regular Air"/>
    <n v="19.989999999999998"/>
    <n v="1406.68"/>
    <x v="3"/>
    <s v="Small Business"/>
    <x v="0"/>
    <s v="Envelopes"/>
    <s v="Small Box"/>
    <d v="2009-03-25T00:00:00"/>
  </r>
  <r>
    <n v="505"/>
    <n v="32451"/>
    <x v="82"/>
    <s v="Not Specified"/>
    <s v="*"/>
    <s v="*"/>
    <s v="*"/>
    <m/>
    <m/>
    <s v="*"/>
    <m/>
    <m/>
    <m/>
    <m/>
    <m/>
    <n v="42"/>
    <n v="0.05"/>
    <m/>
    <m/>
    <n v="580.55999999999995"/>
    <n v="0"/>
    <n v="13.822857142857142"/>
    <s v="Regular Air"/>
    <n v="2.99"/>
    <n v="583.54999999999995"/>
    <x v="1"/>
    <s v="Home Office"/>
    <x v="0"/>
    <s v="Binders and Binder Accessories"/>
    <s v="Small Box"/>
    <d v="2009-03-25T00:00:00"/>
  </r>
  <r>
    <n v="506"/>
    <n v="38721"/>
    <x v="82"/>
    <s v="Critical"/>
    <s v="***"/>
    <s v="***"/>
    <s v="***"/>
    <m/>
    <m/>
    <s v="***"/>
    <m/>
    <m/>
    <m/>
    <m/>
    <m/>
    <n v="17"/>
    <n v="0.02"/>
    <m/>
    <m/>
    <n v="107.56"/>
    <n v="0"/>
    <n v="6.3270588235294118"/>
    <s v="Regular Air"/>
    <n v="54.95"/>
    <n v="162.51"/>
    <x v="3"/>
    <s v="Small Business"/>
    <x v="1"/>
    <s v="Office Furnishings"/>
    <s v="Small Pack"/>
    <d v="2009-03-26T00:00:00"/>
  </r>
  <r>
    <n v="507"/>
    <n v="57415"/>
    <x v="82"/>
    <s v="Medium"/>
    <s v="*"/>
    <s v="*"/>
    <s v="*"/>
    <m/>
    <m/>
    <s v="*"/>
    <m/>
    <m/>
    <m/>
    <m/>
    <m/>
    <n v="6"/>
    <n v="0.01"/>
    <m/>
    <m/>
    <n v="101.52"/>
    <n v="0"/>
    <n v="16.919999999999998"/>
    <s v="Regular Air"/>
    <n v="5.41"/>
    <n v="106.92999999999999"/>
    <x v="1"/>
    <s v="Consumer"/>
    <x v="0"/>
    <s v="Storage &amp; Organization"/>
    <s v="Small Box"/>
    <d v="2009-03-25T00:00:00"/>
  </r>
  <r>
    <n v="508"/>
    <n v="37794"/>
    <x v="82"/>
    <s v="Low"/>
    <s v="*"/>
    <s v="*"/>
    <s v="*"/>
    <m/>
    <m/>
    <s v="*"/>
    <m/>
    <m/>
    <m/>
    <m/>
    <m/>
    <n v="6"/>
    <n v="0.01"/>
    <m/>
    <m/>
    <n v="60.67"/>
    <n v="0"/>
    <n v="10.111666666666666"/>
    <s v="Regular Air"/>
    <n v="7.29"/>
    <n v="67.960000000000008"/>
    <x v="8"/>
    <s v="Small Business"/>
    <x v="1"/>
    <s v="Office Furnishings"/>
    <s v="Small Pack"/>
    <d v="2009-03-26T00:00:00"/>
  </r>
  <r>
    <n v="509"/>
    <n v="10148"/>
    <x v="83"/>
    <s v="Low"/>
    <s v="*"/>
    <s v="*"/>
    <s v="*"/>
    <m/>
    <m/>
    <s v="*"/>
    <m/>
    <m/>
    <m/>
    <m/>
    <m/>
    <n v="27"/>
    <n v="3.5000000000000003E-2"/>
    <m/>
    <m/>
    <n v="14357.85"/>
    <n v="1"/>
    <n v="531.77222222222224"/>
    <s v="Delivery Truck"/>
    <n v="41.44"/>
    <n v="14399.29"/>
    <x v="2"/>
    <s v="Small Business"/>
    <x v="1"/>
    <s v="Bookcases"/>
    <s v="Jumbo Box"/>
    <d v="2009-03-25T00:00:00"/>
  </r>
  <r>
    <n v="510"/>
    <n v="51266"/>
    <x v="83"/>
    <s v="Not Specified"/>
    <s v="*"/>
    <s v="*"/>
    <s v="*"/>
    <m/>
    <m/>
    <s v="*"/>
    <m/>
    <m/>
    <m/>
    <m/>
    <m/>
    <n v="11"/>
    <n v="0.02"/>
    <m/>
    <m/>
    <n v="1610.29"/>
    <n v="1"/>
    <n v="146.38999999999999"/>
    <s v="Regular Air"/>
    <n v="13.99"/>
    <n v="1624.28"/>
    <x v="4"/>
    <s v="Corporate"/>
    <x v="2"/>
    <s v="Office Machines"/>
    <s v="Medium Box"/>
    <d v="2009-03-27T00:00:00"/>
  </r>
  <r>
    <n v="511"/>
    <n v="51266"/>
    <x v="83"/>
    <s v="Not Specified"/>
    <s v="*"/>
    <s v="*"/>
    <s v="*"/>
    <m/>
    <m/>
    <s v="*"/>
    <m/>
    <m/>
    <m/>
    <m/>
    <m/>
    <n v="46"/>
    <n v="0.05"/>
    <m/>
    <m/>
    <n v="1605.22"/>
    <n v="1"/>
    <n v="34.896086956521742"/>
    <s v="Express Air"/>
    <n v="7.73"/>
    <n v="1612.95"/>
    <x v="4"/>
    <s v="Corporate"/>
    <x v="0"/>
    <s v="Pens &amp; Art Supplies"/>
    <s v="Small Box"/>
    <d v="2009-03-27T00:00:00"/>
  </r>
  <r>
    <n v="512"/>
    <n v="51266"/>
    <x v="83"/>
    <s v="Not Specified"/>
    <s v="*"/>
    <s v="*"/>
    <s v="*"/>
    <m/>
    <m/>
    <s v="*"/>
    <m/>
    <m/>
    <m/>
    <m/>
    <m/>
    <n v="30"/>
    <n v="0.04"/>
    <m/>
    <m/>
    <n v="617.51"/>
    <n v="0"/>
    <n v="20.583666666666666"/>
    <s v="Regular Air"/>
    <n v="9.0299999999999994"/>
    <n v="626.54"/>
    <x v="4"/>
    <s v="Corporate"/>
    <x v="0"/>
    <s v="Paper"/>
    <s v="Small Box"/>
    <d v="2009-03-25T00:00:00"/>
  </r>
  <r>
    <n v="513"/>
    <n v="51266"/>
    <x v="83"/>
    <s v="Not Specified"/>
    <s v="*"/>
    <s v="*"/>
    <s v="*"/>
    <m/>
    <m/>
    <s v="*"/>
    <m/>
    <m/>
    <m/>
    <m/>
    <m/>
    <n v="23"/>
    <n v="3.5000000000000003E-2"/>
    <m/>
    <m/>
    <n v="278.83"/>
    <n v="0"/>
    <n v="12.123043478260868"/>
    <s v="Regular Air"/>
    <n v="4.8600000000000003"/>
    <n v="283.69"/>
    <x v="4"/>
    <s v="Corporate"/>
    <x v="0"/>
    <s v="Paper"/>
    <s v="Small Box"/>
    <d v="2009-03-26T00:00:00"/>
  </r>
  <r>
    <n v="514"/>
    <n v="38565"/>
    <x v="83"/>
    <s v="Critical"/>
    <s v="***"/>
    <s v="***"/>
    <s v="***"/>
    <m/>
    <m/>
    <s v="***"/>
    <m/>
    <m/>
    <m/>
    <m/>
    <m/>
    <n v="20"/>
    <n v="3.5000000000000003E-2"/>
    <m/>
    <m/>
    <n v="234.09"/>
    <n v="0"/>
    <n v="11.704499999999999"/>
    <s v="Express Air"/>
    <n v="5.16"/>
    <n v="239.25"/>
    <x v="2"/>
    <s v="Corporate"/>
    <x v="1"/>
    <s v="Office Furnishings"/>
    <s v="Small Box"/>
    <d v="2009-03-27T00:00:00"/>
  </r>
  <r>
    <n v="515"/>
    <n v="1892"/>
    <x v="83"/>
    <s v="Low"/>
    <s v="*"/>
    <s v="*"/>
    <s v="*"/>
    <m/>
    <m/>
    <s v="*"/>
    <m/>
    <m/>
    <m/>
    <m/>
    <m/>
    <n v="47"/>
    <n v="0.05"/>
    <m/>
    <m/>
    <n v="193.63"/>
    <n v="0"/>
    <n v="4.119787234042553"/>
    <s v="Regular Air"/>
    <n v="5.26"/>
    <n v="198.89"/>
    <x v="1"/>
    <s v="Small Business"/>
    <x v="0"/>
    <s v="Binders and Binder Accessories"/>
    <s v="Small Box"/>
    <d v="2009-03-29T00:00:00"/>
  </r>
  <r>
    <n v="516"/>
    <n v="323"/>
    <x v="83"/>
    <s v="Critical"/>
    <s v="***"/>
    <s v="***"/>
    <s v="***"/>
    <m/>
    <m/>
    <s v="***"/>
    <m/>
    <m/>
    <m/>
    <m/>
    <m/>
    <n v="20"/>
    <n v="3.5000000000000003E-2"/>
    <m/>
    <m/>
    <n v="108.09"/>
    <n v="0"/>
    <n v="5.4045000000000005"/>
    <s v="Regular Air"/>
    <n v="1.39"/>
    <n v="109.48"/>
    <x v="10"/>
    <s v="Small Business"/>
    <x v="0"/>
    <s v="Envelopes"/>
    <s v="Small Box"/>
    <d v="2009-03-27T00:00:00"/>
  </r>
  <r>
    <n v="517"/>
    <n v="1892"/>
    <x v="83"/>
    <s v="Low"/>
    <s v="*"/>
    <s v="*"/>
    <s v="*"/>
    <m/>
    <m/>
    <s v="*"/>
    <m/>
    <m/>
    <m/>
    <m/>
    <m/>
    <n v="9"/>
    <n v="0.01"/>
    <m/>
    <m/>
    <n v="64.290000000000006"/>
    <n v="0"/>
    <n v="7.1433333333333344"/>
    <s v="Regular Air"/>
    <n v="5.4"/>
    <n v="69.690000000000012"/>
    <x v="1"/>
    <s v="Small Business"/>
    <x v="0"/>
    <s v="Paper"/>
    <s v="Small Box"/>
    <d v="2009-03-25T00:00:00"/>
  </r>
  <r>
    <n v="518"/>
    <n v="323"/>
    <x v="83"/>
    <s v="Critical"/>
    <s v="***"/>
    <s v="***"/>
    <s v="***"/>
    <m/>
    <m/>
    <s v="***"/>
    <m/>
    <m/>
    <m/>
    <m/>
    <m/>
    <n v="2"/>
    <n v="0.01"/>
    <m/>
    <m/>
    <n v="55.34"/>
    <n v="0"/>
    <n v="27.67"/>
    <s v="Regular Air"/>
    <n v="11.54"/>
    <n v="66.88"/>
    <x v="10"/>
    <s v="Small Business"/>
    <x v="0"/>
    <s v="Paper"/>
    <s v="Small Box"/>
    <d v="2009-03-27T00:00:00"/>
  </r>
  <r>
    <n v="519"/>
    <n v="31174"/>
    <x v="84"/>
    <s v="Not Specified"/>
    <s v="*"/>
    <s v="*"/>
    <s v="*"/>
    <m/>
    <m/>
    <s v="*"/>
    <m/>
    <m/>
    <m/>
    <m/>
    <m/>
    <n v="20"/>
    <n v="3.5000000000000003E-2"/>
    <m/>
    <m/>
    <n v="4520.6000000000004"/>
    <n v="1"/>
    <n v="226.03000000000003"/>
    <s v="Regular Air"/>
    <n v="11.79"/>
    <n v="4532.3900000000003"/>
    <x v="6"/>
    <s v="Consumer"/>
    <x v="0"/>
    <s v="Appliances"/>
    <s v="Medium Box"/>
    <d v="2009-03-26T00:00:00"/>
  </r>
  <r>
    <n v="520"/>
    <n v="51554"/>
    <x v="84"/>
    <s v="Medium"/>
    <s v="*"/>
    <s v="*"/>
    <s v="*"/>
    <m/>
    <m/>
    <s v="*"/>
    <m/>
    <m/>
    <m/>
    <m/>
    <m/>
    <n v="29"/>
    <n v="3.5000000000000003E-2"/>
    <m/>
    <m/>
    <n v="606.91"/>
    <n v="0"/>
    <n v="20.927931034482757"/>
    <s v="Regular Air"/>
    <n v="11.52"/>
    <n v="618.42999999999995"/>
    <x v="4"/>
    <s v="Home Office"/>
    <x v="0"/>
    <s v="Storage &amp; Organization"/>
    <s v="Small Box"/>
    <d v="2009-03-27T00:00:00"/>
  </r>
  <r>
    <n v="521"/>
    <n v="51554"/>
    <x v="84"/>
    <s v="Medium"/>
    <s v="*"/>
    <s v="*"/>
    <s v="*"/>
    <m/>
    <m/>
    <s v="*"/>
    <m/>
    <m/>
    <m/>
    <m/>
    <m/>
    <n v="7"/>
    <n v="0.01"/>
    <m/>
    <m/>
    <n v="545.04"/>
    <n v="0"/>
    <n v="77.862857142857138"/>
    <s v="Delivery Truck"/>
    <n v="60"/>
    <n v="605.04"/>
    <x v="4"/>
    <s v="Home Office"/>
    <x v="0"/>
    <s v="Appliances"/>
    <s v="Jumbo Drum"/>
    <d v="2009-03-28T00:00:00"/>
  </r>
  <r>
    <n v="522"/>
    <n v="3653"/>
    <x v="84"/>
    <s v="Critical"/>
    <s v="***"/>
    <s v="***"/>
    <s v="***"/>
    <m/>
    <m/>
    <s v="***"/>
    <m/>
    <m/>
    <m/>
    <m/>
    <m/>
    <n v="41"/>
    <n v="0.05"/>
    <m/>
    <m/>
    <n v="271.11"/>
    <n v="0"/>
    <n v="6.6124390243902447"/>
    <s v="Regular Air"/>
    <n v="1.5"/>
    <n v="272.61"/>
    <x v="6"/>
    <s v="Corporate"/>
    <x v="0"/>
    <s v="Pens &amp; Art Supplies"/>
    <s v="Wrap Bag"/>
    <d v="2009-03-28T00:00:00"/>
  </r>
  <r>
    <n v="523"/>
    <n v="31174"/>
    <x v="84"/>
    <s v="Not Specified"/>
    <s v="*"/>
    <s v="*"/>
    <s v="*"/>
    <m/>
    <m/>
    <s v="*"/>
    <m/>
    <m/>
    <m/>
    <m/>
    <m/>
    <n v="29"/>
    <n v="3.5000000000000003E-2"/>
    <m/>
    <m/>
    <n v="225.25"/>
    <n v="0"/>
    <n v="7.7672413793103452"/>
    <s v="Regular Air"/>
    <n v="4.71"/>
    <n v="229.96"/>
    <x v="6"/>
    <s v="Consumer"/>
    <x v="0"/>
    <s v="Binders and Binder Accessories"/>
    <s v="Small Box"/>
    <d v="2009-03-29T00:00:00"/>
  </r>
  <r>
    <n v="524"/>
    <n v="46407"/>
    <x v="84"/>
    <s v="Not Specified"/>
    <s v="*"/>
    <s v="*"/>
    <s v="*"/>
    <m/>
    <m/>
    <s v="*"/>
    <m/>
    <m/>
    <m/>
    <m/>
    <m/>
    <n v="7"/>
    <n v="0.01"/>
    <m/>
    <m/>
    <n v="38.369999999999997"/>
    <n v="0"/>
    <n v="5.4814285714285713"/>
    <s v="Regular Air"/>
    <n v="5.74"/>
    <n v="44.11"/>
    <x v="2"/>
    <s v="Corporate"/>
    <x v="0"/>
    <s v="Binders and Binder Accessories"/>
    <s v="Small Box"/>
    <d v="2009-03-28T00:00:00"/>
  </r>
  <r>
    <n v="525"/>
    <n v="22562"/>
    <x v="85"/>
    <s v="Medium"/>
    <s v="*"/>
    <s v="*"/>
    <s v="*"/>
    <m/>
    <m/>
    <s v="*"/>
    <m/>
    <m/>
    <m/>
    <m/>
    <m/>
    <n v="46"/>
    <n v="0.05"/>
    <m/>
    <m/>
    <n v="9304.2000000000007"/>
    <n v="1"/>
    <n v="202.26521739130436"/>
    <s v="Delivery Truck"/>
    <n v="14.7"/>
    <n v="9318.9000000000015"/>
    <x v="0"/>
    <s v="Home Office"/>
    <x v="2"/>
    <s v="Office Machines"/>
    <s v="Jumbo Drum"/>
    <d v="2009-03-29T00:00:00"/>
  </r>
  <r>
    <n v="526"/>
    <n v="32869"/>
    <x v="85"/>
    <s v="Medium"/>
    <s v="*"/>
    <s v="*"/>
    <s v="*"/>
    <m/>
    <m/>
    <s v="*"/>
    <m/>
    <m/>
    <m/>
    <m/>
    <m/>
    <n v="39"/>
    <n v="0.04"/>
    <m/>
    <m/>
    <n v="5250.6625000000004"/>
    <n v="1"/>
    <n v="134.6323717948718"/>
    <s v="Regular Air"/>
    <n v="8.99"/>
    <n v="5259.6525000000001"/>
    <x v="12"/>
    <s v="Corporate"/>
    <x v="2"/>
    <s v="Telephones and Communication"/>
    <s v="Small Box"/>
    <d v="2009-03-28T00:00:00"/>
  </r>
  <r>
    <n v="527"/>
    <n v="32869"/>
    <x v="85"/>
    <s v="Medium"/>
    <s v="*"/>
    <s v="*"/>
    <s v="*"/>
    <m/>
    <m/>
    <s v="*"/>
    <m/>
    <m/>
    <m/>
    <m/>
    <m/>
    <n v="49"/>
    <n v="0.05"/>
    <m/>
    <m/>
    <n v="2470.84"/>
    <n v="1"/>
    <n v="50.42530612244898"/>
    <s v="Regular Air"/>
    <n v="18.45"/>
    <n v="2489.29"/>
    <x v="12"/>
    <s v="Corporate"/>
    <x v="1"/>
    <s v="Office Furnishings"/>
    <s v="Medium Box"/>
    <d v="2009-03-28T00:00:00"/>
  </r>
  <r>
    <n v="528"/>
    <n v="33319"/>
    <x v="85"/>
    <s v="Not Specified"/>
    <s v="*"/>
    <s v="*"/>
    <s v="*"/>
    <m/>
    <m/>
    <s v="*"/>
    <m/>
    <m/>
    <m/>
    <m/>
    <m/>
    <n v="11"/>
    <n v="0.02"/>
    <m/>
    <m/>
    <n v="1736.26"/>
    <n v="1"/>
    <n v="157.84181818181818"/>
    <s v="Delivery Truck"/>
    <n v="60.2"/>
    <n v="1796.46"/>
    <x v="1"/>
    <s v="Corporate"/>
    <x v="1"/>
    <s v="Chairs &amp; Chairmats"/>
    <s v="Jumbo Drum"/>
    <d v="2009-03-30T00:00:00"/>
  </r>
  <r>
    <n v="529"/>
    <n v="22562"/>
    <x v="85"/>
    <s v="Medium"/>
    <s v="*"/>
    <s v="*"/>
    <s v="*"/>
    <m/>
    <m/>
    <s v="*"/>
    <m/>
    <m/>
    <m/>
    <m/>
    <m/>
    <n v="31"/>
    <n v="0.04"/>
    <m/>
    <m/>
    <n v="1685.05"/>
    <n v="1"/>
    <n v="54.356451612903221"/>
    <s v="Regular Air"/>
    <n v="13.88"/>
    <n v="1698.93"/>
    <x v="0"/>
    <s v="Home Office"/>
    <x v="0"/>
    <s v="Paper"/>
    <s v="Small Box"/>
    <d v="2009-03-29T00:00:00"/>
  </r>
  <r>
    <n v="530"/>
    <n v="50816"/>
    <x v="85"/>
    <s v="High"/>
    <s v="*"/>
    <s v="**"/>
    <s v="**"/>
    <m/>
    <m/>
    <s v="**"/>
    <m/>
    <m/>
    <m/>
    <m/>
    <m/>
    <n v="26"/>
    <n v="3.5000000000000003E-2"/>
    <m/>
    <m/>
    <n v="733.92"/>
    <n v="0"/>
    <n v="28.227692307692305"/>
    <s v="Regular Air"/>
    <n v="1.49"/>
    <n v="735.41"/>
    <x v="2"/>
    <s v="Small Business"/>
    <x v="0"/>
    <s v="Binders and Binder Accessories"/>
    <s v="Small Box"/>
    <d v="2009-03-29T00:00:00"/>
  </r>
  <r>
    <n v="531"/>
    <n v="21633"/>
    <x v="85"/>
    <s v="Medium"/>
    <s v="*"/>
    <s v="*"/>
    <s v="*"/>
    <m/>
    <m/>
    <s v="*"/>
    <m/>
    <m/>
    <m/>
    <m/>
    <m/>
    <n v="29"/>
    <n v="3.5000000000000003E-2"/>
    <m/>
    <m/>
    <n v="547.82000000000005"/>
    <n v="0"/>
    <n v="18.890344827586208"/>
    <s v="Regular Air"/>
    <n v="8.99"/>
    <n v="556.81000000000006"/>
    <x v="8"/>
    <s v="Home Office"/>
    <x v="1"/>
    <s v="Office Furnishings"/>
    <s v="Small Pack"/>
    <d v="2009-03-28T00:00:00"/>
  </r>
  <r>
    <n v="532"/>
    <n v="28354"/>
    <x v="85"/>
    <s v="Low"/>
    <s v="*"/>
    <s v="*"/>
    <s v="*"/>
    <m/>
    <m/>
    <s v="*"/>
    <m/>
    <m/>
    <m/>
    <m/>
    <m/>
    <n v="34"/>
    <n v="0.04"/>
    <m/>
    <m/>
    <n v="507.66"/>
    <n v="0"/>
    <n v="14.931176470588236"/>
    <s v="Regular Air"/>
    <n v="4"/>
    <n v="511.66"/>
    <x v="10"/>
    <s v="Corporate"/>
    <x v="2"/>
    <s v="Computer Peripherals"/>
    <s v="Small Box"/>
    <d v="2009-04-01T00:00:00"/>
  </r>
  <r>
    <n v="533"/>
    <n v="32869"/>
    <x v="85"/>
    <s v="Medium"/>
    <s v="*"/>
    <s v="*"/>
    <s v="*"/>
    <m/>
    <m/>
    <s v="*"/>
    <m/>
    <m/>
    <m/>
    <m/>
    <m/>
    <n v="41"/>
    <n v="0.05"/>
    <m/>
    <m/>
    <n v="322.02999999999997"/>
    <n v="0"/>
    <n v="7.8543902439024382"/>
    <s v="Regular Air"/>
    <n v="2.83"/>
    <n v="324.85999999999996"/>
    <x v="12"/>
    <s v="Corporate"/>
    <x v="2"/>
    <s v="Computer Peripherals"/>
    <s v="Small Pack"/>
    <d v="2009-03-28T00:00:00"/>
  </r>
  <r>
    <n v="534"/>
    <n v="53953"/>
    <x v="85"/>
    <s v="Not Specified"/>
    <s v="*"/>
    <s v="*"/>
    <s v="*"/>
    <m/>
    <m/>
    <s v="*"/>
    <m/>
    <m/>
    <m/>
    <m/>
    <m/>
    <n v="36"/>
    <n v="0.04"/>
    <m/>
    <m/>
    <n v="307.64999999999998"/>
    <n v="0"/>
    <n v="8.5458333333333325"/>
    <s v="Regular Air"/>
    <n v="2.0099999999999998"/>
    <n v="309.65999999999997"/>
    <x v="3"/>
    <s v="Corporate"/>
    <x v="0"/>
    <s v="Paper"/>
    <s v="Wrap Bag"/>
    <d v="2009-03-28T00:00:00"/>
  </r>
  <r>
    <n v="535"/>
    <n v="50816"/>
    <x v="85"/>
    <s v="High"/>
    <s v="*"/>
    <s v="**"/>
    <s v="**"/>
    <m/>
    <m/>
    <s v="**"/>
    <m/>
    <m/>
    <m/>
    <m/>
    <m/>
    <n v="25"/>
    <n v="3.5000000000000003E-2"/>
    <m/>
    <m/>
    <n v="286.07"/>
    <n v="0"/>
    <n v="11.4428"/>
    <s v="Regular Air"/>
    <n v="4.9800000000000004"/>
    <n v="291.05"/>
    <x v="2"/>
    <s v="Small Business"/>
    <x v="0"/>
    <s v="Appliances"/>
    <s v="Small Box"/>
    <d v="2009-03-29T00:00:00"/>
  </r>
  <r>
    <n v="536"/>
    <n v="39750"/>
    <x v="85"/>
    <s v="High"/>
    <s v="*"/>
    <s v="**"/>
    <s v="**"/>
    <m/>
    <m/>
    <s v="**"/>
    <m/>
    <m/>
    <m/>
    <m/>
    <m/>
    <n v="7"/>
    <n v="0.01"/>
    <m/>
    <m/>
    <n v="140.59"/>
    <n v="0"/>
    <n v="20.084285714285716"/>
    <s v="Regular Air"/>
    <n v="8.51"/>
    <n v="149.1"/>
    <x v="5"/>
    <s v="Corporate"/>
    <x v="2"/>
    <s v="Office Machines"/>
    <s v="Medium Box"/>
    <d v="2009-03-28T00:00:00"/>
  </r>
  <r>
    <n v="537"/>
    <n v="50816"/>
    <x v="85"/>
    <s v="High"/>
    <s v="*"/>
    <s v="**"/>
    <s v="**"/>
    <m/>
    <m/>
    <s v="**"/>
    <m/>
    <m/>
    <m/>
    <m/>
    <m/>
    <n v="6"/>
    <n v="0.01"/>
    <m/>
    <m/>
    <n v="99.11"/>
    <n v="0"/>
    <n v="16.518333333333334"/>
    <s v="Regular Air"/>
    <n v="1.99"/>
    <n v="101.1"/>
    <x v="2"/>
    <s v="Small Business"/>
    <x v="2"/>
    <s v="Computer Peripherals"/>
    <s v="Small Pack"/>
    <d v="2009-03-29T00:00:00"/>
  </r>
  <r>
    <n v="538"/>
    <n v="22562"/>
    <x v="85"/>
    <s v="Medium"/>
    <s v="*"/>
    <s v="*"/>
    <s v="*"/>
    <m/>
    <m/>
    <s v="*"/>
    <m/>
    <m/>
    <m/>
    <m/>
    <m/>
    <n v="3"/>
    <n v="0.01"/>
    <m/>
    <m/>
    <n v="57.48"/>
    <n v="0"/>
    <n v="19.16"/>
    <s v="Regular Air"/>
    <n v="8.34"/>
    <n v="65.819999999999993"/>
    <x v="0"/>
    <s v="Home Office"/>
    <x v="0"/>
    <s v="Storage &amp; Organization"/>
    <s v="Small Box"/>
    <d v="2009-03-28T00:00:00"/>
  </r>
  <r>
    <n v="539"/>
    <n v="32869"/>
    <x v="85"/>
    <s v="Medium"/>
    <s v="*"/>
    <s v="*"/>
    <s v="*"/>
    <m/>
    <m/>
    <s v="*"/>
    <m/>
    <m/>
    <m/>
    <m/>
    <m/>
    <n v="2"/>
    <n v="0.01"/>
    <m/>
    <m/>
    <n v="15.26"/>
    <n v="0"/>
    <n v="7.63"/>
    <s v="Regular Air"/>
    <n v="1.5"/>
    <n v="16.759999999999998"/>
    <x v="12"/>
    <s v="Corporate"/>
    <x v="0"/>
    <s v="Pens &amp; Art Supplies"/>
    <s v="Wrap Bag"/>
    <d v="2009-03-28T00:00:00"/>
  </r>
  <r>
    <n v="540"/>
    <n v="2144"/>
    <x v="86"/>
    <s v="Medium"/>
    <s v="*"/>
    <s v="*"/>
    <s v="*"/>
    <m/>
    <m/>
    <s v="*"/>
    <m/>
    <m/>
    <m/>
    <m/>
    <m/>
    <n v="40"/>
    <n v="0.05"/>
    <m/>
    <m/>
    <n v="5945.3675000000003"/>
    <n v="1"/>
    <n v="148.6341875"/>
    <s v="Regular Air"/>
    <n v="4.99"/>
    <n v="5950.3575000000001"/>
    <x v="4"/>
    <s v="Corporate"/>
    <x v="2"/>
    <s v="Telephones and Communication"/>
    <s v="Small Box"/>
    <d v="2009-03-28T00:00:00"/>
  </r>
  <r>
    <n v="541"/>
    <n v="48357"/>
    <x v="86"/>
    <s v="Not Specified"/>
    <s v="*"/>
    <s v="*"/>
    <s v="*"/>
    <m/>
    <m/>
    <s v="*"/>
    <m/>
    <m/>
    <m/>
    <m/>
    <m/>
    <n v="16"/>
    <n v="0.02"/>
    <m/>
    <m/>
    <n v="2365.4299999999998"/>
    <n v="1"/>
    <n v="147.83937499999999"/>
    <s v="Regular Air"/>
    <n v="13.99"/>
    <n v="2379.4199999999996"/>
    <x v="1"/>
    <s v="Consumer"/>
    <x v="2"/>
    <s v="Office Machines"/>
    <s v="Medium Box"/>
    <d v="2009-03-28T00:00:00"/>
  </r>
  <r>
    <n v="542"/>
    <n v="52576"/>
    <x v="86"/>
    <s v="Low"/>
    <s v="*"/>
    <s v="*"/>
    <s v="*"/>
    <m/>
    <m/>
    <s v="*"/>
    <m/>
    <m/>
    <m/>
    <m/>
    <m/>
    <n v="10"/>
    <n v="0.02"/>
    <m/>
    <m/>
    <n v="958.18"/>
    <n v="0"/>
    <n v="95.817999999999998"/>
    <s v="Delivery Truck"/>
    <n v="14"/>
    <n v="972.18"/>
    <x v="6"/>
    <s v="Home Office"/>
    <x v="2"/>
    <s v="Office Machines"/>
    <s v="Jumbo Drum"/>
    <d v="2009-03-28T00:00:00"/>
  </r>
  <r>
    <n v="543"/>
    <n v="9478"/>
    <x v="86"/>
    <s v="High"/>
    <s v="*"/>
    <s v="**"/>
    <s v="**"/>
    <m/>
    <m/>
    <s v="**"/>
    <m/>
    <m/>
    <m/>
    <m/>
    <m/>
    <n v="48"/>
    <n v="0.05"/>
    <m/>
    <m/>
    <n v="522.97"/>
    <n v="0"/>
    <n v="10.895208333333334"/>
    <s v="Regular Air"/>
    <n v="5.4"/>
    <n v="528.37"/>
    <x v="1"/>
    <s v="Corporate"/>
    <x v="1"/>
    <s v="Office Furnishings"/>
    <s v="Small Pack"/>
    <d v="2009-03-29T00:00:00"/>
  </r>
  <r>
    <n v="544"/>
    <n v="4516"/>
    <x v="86"/>
    <s v="Medium"/>
    <s v="*"/>
    <s v="*"/>
    <s v="*"/>
    <m/>
    <m/>
    <s v="*"/>
    <m/>
    <m/>
    <m/>
    <m/>
    <m/>
    <n v="42"/>
    <n v="0.05"/>
    <m/>
    <m/>
    <n v="294.77999999999997"/>
    <n v="0"/>
    <n v="7.0185714285714278"/>
    <s v="Regular Air"/>
    <n v="6.93"/>
    <n v="301.70999999999998"/>
    <x v="8"/>
    <s v="Small Business"/>
    <x v="0"/>
    <s v="Paper"/>
    <s v="Small Box"/>
    <d v="2009-03-29T00:00:00"/>
  </r>
  <r>
    <n v="545"/>
    <n v="9478"/>
    <x v="86"/>
    <s v="High"/>
    <s v="*"/>
    <s v="**"/>
    <s v="**"/>
    <m/>
    <m/>
    <s v="**"/>
    <m/>
    <m/>
    <m/>
    <m/>
    <m/>
    <n v="48"/>
    <n v="0.05"/>
    <m/>
    <m/>
    <n v="199.46"/>
    <n v="0"/>
    <n v="4.1554166666666665"/>
    <s v="Regular Air"/>
    <n v="4.79"/>
    <n v="204.25"/>
    <x v="1"/>
    <s v="Corporate"/>
    <x v="0"/>
    <s v="Paper"/>
    <s v="Small Box"/>
    <d v="2009-03-30T00:00:00"/>
  </r>
  <r>
    <n v="546"/>
    <n v="58116"/>
    <x v="86"/>
    <s v="Critical"/>
    <s v="***"/>
    <s v="***"/>
    <s v="***"/>
    <m/>
    <m/>
    <s v="***"/>
    <m/>
    <m/>
    <m/>
    <m/>
    <m/>
    <n v="6"/>
    <n v="0.01"/>
    <m/>
    <m/>
    <n v="171.77"/>
    <n v="0"/>
    <n v="28.628333333333334"/>
    <s v="Delivery Truck"/>
    <n v="14.36"/>
    <n v="186.13"/>
    <x v="4"/>
    <s v="Small Business"/>
    <x v="1"/>
    <s v="Chairs &amp; Chairmats"/>
    <s v="Jumbo Drum"/>
    <d v="2009-03-29T00:00:00"/>
  </r>
  <r>
    <n v="547"/>
    <n v="16229"/>
    <x v="87"/>
    <s v="High"/>
    <s v="*"/>
    <s v="**"/>
    <s v="**"/>
    <m/>
    <m/>
    <s v="**"/>
    <m/>
    <m/>
    <m/>
    <m/>
    <m/>
    <n v="27"/>
    <n v="3.5000000000000003E-2"/>
    <m/>
    <m/>
    <n v="1068.7"/>
    <n v="1"/>
    <n v="39.581481481481482"/>
    <s v="Regular Air"/>
    <n v="6.5"/>
    <n v="1075.2"/>
    <x v="10"/>
    <s v="Small Business"/>
    <x v="2"/>
    <s v="Computer Peripherals"/>
    <s v="Small Box"/>
    <d v="2009-03-30T00:00:00"/>
  </r>
  <r>
    <n v="548"/>
    <n v="16229"/>
    <x v="87"/>
    <s v="High"/>
    <s v="*"/>
    <s v="**"/>
    <s v="**"/>
    <m/>
    <m/>
    <s v="**"/>
    <m/>
    <m/>
    <m/>
    <m/>
    <m/>
    <n v="19"/>
    <n v="0.02"/>
    <m/>
    <m/>
    <n v="568.74350000000004"/>
    <n v="0"/>
    <n v="29.933868421052633"/>
    <s v="Regular Air"/>
    <n v="3.3"/>
    <n v="572.04349999999999"/>
    <x v="3"/>
    <s v="Small Business"/>
    <x v="2"/>
    <s v="Telephones and Communication"/>
    <s v="Small Pack"/>
    <d v="2009-03-31T00:00:00"/>
  </r>
  <r>
    <n v="549"/>
    <n v="58688"/>
    <x v="87"/>
    <s v="Not Specified"/>
    <s v="*"/>
    <s v="*"/>
    <s v="*"/>
    <m/>
    <m/>
    <s v="*"/>
    <m/>
    <m/>
    <m/>
    <m/>
    <m/>
    <n v="18"/>
    <n v="0.02"/>
    <m/>
    <m/>
    <n v="215.93"/>
    <n v="0"/>
    <n v="11.996111111111112"/>
    <s v="Regular Air"/>
    <n v="5.81"/>
    <n v="221.74"/>
    <x v="12"/>
    <s v="Small Business"/>
    <x v="0"/>
    <s v="Pens &amp; Art Supplies"/>
    <s v="Small Pack"/>
    <d v="2009-03-31T00:00:00"/>
  </r>
  <r>
    <n v="550"/>
    <n v="49125"/>
    <x v="87"/>
    <s v="Not Specified"/>
    <s v="*"/>
    <s v="*"/>
    <s v="*"/>
    <m/>
    <m/>
    <s v="*"/>
    <m/>
    <m/>
    <m/>
    <m/>
    <m/>
    <n v="29"/>
    <n v="3.5000000000000003E-2"/>
    <m/>
    <m/>
    <n v="177.41"/>
    <n v="0"/>
    <n v="6.1175862068965516"/>
    <s v="Express Air"/>
    <n v="7.64"/>
    <n v="185.04999999999998"/>
    <x v="1"/>
    <s v="Corporate"/>
    <x v="0"/>
    <s v="Paper"/>
    <s v="Small Box"/>
    <d v="2009-03-31T00:00:00"/>
  </r>
  <r>
    <n v="551"/>
    <n v="10949"/>
    <x v="88"/>
    <s v="Medium"/>
    <s v="*"/>
    <s v="*"/>
    <s v="*"/>
    <m/>
    <m/>
    <s v="*"/>
    <m/>
    <m/>
    <m/>
    <m/>
    <m/>
    <n v="46"/>
    <n v="0.05"/>
    <m/>
    <m/>
    <n v="3449.26"/>
    <n v="1"/>
    <n v="74.983913043478267"/>
    <s v="Delivery Truck"/>
    <n v="30.06"/>
    <n v="3479.32"/>
    <x v="4"/>
    <s v="Small Business"/>
    <x v="2"/>
    <s v="Office Machines"/>
    <s v="Jumbo Box"/>
    <d v="2009-03-31T00:00:00"/>
  </r>
  <r>
    <n v="552"/>
    <n v="2915"/>
    <x v="88"/>
    <s v="Low"/>
    <s v="*"/>
    <s v="*"/>
    <s v="*"/>
    <m/>
    <m/>
    <s v="*"/>
    <m/>
    <m/>
    <m/>
    <m/>
    <m/>
    <n v="23"/>
    <n v="3.5000000000000003E-2"/>
    <m/>
    <m/>
    <n v="987.17"/>
    <n v="0"/>
    <n v="42.920434782608694"/>
    <s v="Regular Air"/>
    <n v="4"/>
    <n v="991.17"/>
    <x v="5"/>
    <s v="Consumer"/>
    <x v="2"/>
    <s v="Computer Peripherals"/>
    <s v="Small Box"/>
    <d v="2009-04-04T00:00:00"/>
  </r>
  <r>
    <n v="553"/>
    <n v="22755"/>
    <x v="88"/>
    <s v="Medium"/>
    <s v="*"/>
    <s v="*"/>
    <s v="*"/>
    <m/>
    <m/>
    <s v="*"/>
    <m/>
    <m/>
    <m/>
    <m/>
    <m/>
    <n v="45"/>
    <n v="0.05"/>
    <m/>
    <m/>
    <n v="240.6"/>
    <n v="0"/>
    <n v="5.3466666666666667"/>
    <s v="Regular Air"/>
    <n v="2.99"/>
    <n v="243.59"/>
    <x v="2"/>
    <s v="Home Office"/>
    <x v="0"/>
    <s v="Binders and Binder Accessories"/>
    <s v="Small Box"/>
    <d v="2009-04-01T00:00:00"/>
  </r>
  <r>
    <n v="554"/>
    <n v="22755"/>
    <x v="88"/>
    <s v="Medium"/>
    <s v="*"/>
    <s v="*"/>
    <s v="*"/>
    <m/>
    <m/>
    <s v="*"/>
    <m/>
    <m/>
    <m/>
    <m/>
    <m/>
    <n v="5"/>
    <n v="0.01"/>
    <m/>
    <m/>
    <n v="236.87799999999999"/>
    <n v="0"/>
    <n v="47.375599999999999"/>
    <s v="Regular Air"/>
    <n v="5"/>
    <n v="241.87799999999999"/>
    <x v="2"/>
    <s v="Home Office"/>
    <x v="2"/>
    <s v="Telephones and Communication"/>
    <s v="Small Pack"/>
    <d v="2009-04-01T00:00:00"/>
  </r>
  <r>
    <n v="555"/>
    <n v="2915"/>
    <x v="88"/>
    <s v="Low"/>
    <s v="*"/>
    <s v="*"/>
    <s v="*"/>
    <m/>
    <m/>
    <s v="*"/>
    <m/>
    <m/>
    <m/>
    <m/>
    <m/>
    <n v="41"/>
    <n v="0.05"/>
    <m/>
    <m/>
    <n v="231.26"/>
    <n v="0"/>
    <n v="5.6404878048780489"/>
    <s v="Regular Air"/>
    <n v="0.96"/>
    <n v="232.22"/>
    <x v="5"/>
    <s v="Consumer"/>
    <x v="0"/>
    <s v="Pens &amp; Art Supplies"/>
    <s v="Wrap Bag"/>
    <d v="2009-04-03T00:00:00"/>
  </r>
  <r>
    <n v="556"/>
    <n v="22755"/>
    <x v="88"/>
    <s v="Medium"/>
    <s v="*"/>
    <s v="*"/>
    <s v="*"/>
    <m/>
    <m/>
    <s v="*"/>
    <m/>
    <m/>
    <m/>
    <m/>
    <m/>
    <n v="35"/>
    <n v="0.04"/>
    <m/>
    <m/>
    <n v="187.84"/>
    <n v="0"/>
    <n v="5.3668571428571425"/>
    <s v="Regular Air"/>
    <n v="5.68"/>
    <n v="193.52"/>
    <x v="2"/>
    <s v="Home Office"/>
    <x v="0"/>
    <s v="Binders and Binder Accessories"/>
    <s v="Small Box"/>
    <d v="2009-03-31T00:00:00"/>
  </r>
  <r>
    <n v="557"/>
    <n v="37859"/>
    <x v="88"/>
    <s v="Critical"/>
    <s v="***"/>
    <s v="***"/>
    <s v="***"/>
    <m/>
    <m/>
    <s v="***"/>
    <m/>
    <m/>
    <m/>
    <m/>
    <m/>
    <n v="2"/>
    <n v="0.01"/>
    <m/>
    <m/>
    <n v="29.03"/>
    <n v="0"/>
    <n v="14.515000000000001"/>
    <s v="Regular Air"/>
    <n v="5.01"/>
    <n v="34.04"/>
    <x v="0"/>
    <s v="Small Business"/>
    <x v="0"/>
    <s v="Paper"/>
    <s v="Small Box"/>
    <d v="2009-04-01T00:00:00"/>
  </r>
  <r>
    <n v="558"/>
    <n v="48035"/>
    <x v="89"/>
    <s v="Critical"/>
    <s v="***"/>
    <s v="***"/>
    <s v="***"/>
    <m/>
    <m/>
    <s v="***"/>
    <m/>
    <m/>
    <m/>
    <m/>
    <m/>
    <n v="8"/>
    <n v="0.01"/>
    <m/>
    <m/>
    <n v="155.92400000000001"/>
    <n v="0"/>
    <n v="19.490500000000001"/>
    <s v="Express Air"/>
    <n v="4.8099999999999996"/>
    <n v="160.73400000000001"/>
    <x v="4"/>
    <s v="Home Office"/>
    <x v="2"/>
    <s v="Telephones and Communication"/>
    <s v="Medium Box"/>
    <d v="2009-04-01T00:00:00"/>
  </r>
  <r>
    <n v="559"/>
    <n v="44772"/>
    <x v="89"/>
    <s v="Not Specified"/>
    <s v="*"/>
    <s v="*"/>
    <s v="*"/>
    <m/>
    <m/>
    <s v="*"/>
    <m/>
    <m/>
    <m/>
    <m/>
    <m/>
    <n v="1"/>
    <n v="0.01"/>
    <m/>
    <m/>
    <n v="54.076999999999998"/>
    <n v="0"/>
    <n v="54.076999999999998"/>
    <s v="Express Air"/>
    <n v="5"/>
    <n v="59.076999999999998"/>
    <x v="7"/>
    <s v="Corporate"/>
    <x v="2"/>
    <s v="Telephones and Communication"/>
    <s v="Small Pack"/>
    <d v="2009-04-02T00:00:00"/>
  </r>
  <r>
    <n v="560"/>
    <n v="29127"/>
    <x v="89"/>
    <s v="Critical"/>
    <s v="***"/>
    <s v="***"/>
    <s v="***"/>
    <m/>
    <m/>
    <s v="***"/>
    <m/>
    <m/>
    <m/>
    <m/>
    <m/>
    <n v="18"/>
    <n v="0.02"/>
    <m/>
    <m/>
    <n v="31.13"/>
    <n v="0"/>
    <n v="1.7294444444444443"/>
    <s v="Regular Air"/>
    <n v="1"/>
    <n v="32.129999999999995"/>
    <x v="8"/>
    <s v="Consumer"/>
    <x v="0"/>
    <s v="Pens &amp; Art Supplies"/>
    <s v="Wrap Bag"/>
    <d v="2009-04-02T00:00:00"/>
  </r>
  <r>
    <n v="561"/>
    <n v="42242"/>
    <x v="90"/>
    <s v="Not Specified"/>
    <s v="*"/>
    <s v="*"/>
    <s v="*"/>
    <m/>
    <m/>
    <s v="*"/>
    <m/>
    <m/>
    <m/>
    <m/>
    <m/>
    <n v="23"/>
    <n v="3.5000000000000003E-2"/>
    <m/>
    <m/>
    <n v="2287.1"/>
    <n v="1"/>
    <n v="99.439130434782598"/>
    <s v="Regular Air"/>
    <n v="19.989999999999998"/>
    <n v="2307.0899999999997"/>
    <x v="1"/>
    <s v="Corporate"/>
    <x v="2"/>
    <s v="Office Machines"/>
    <s v="Small Box"/>
    <d v="2009-04-02T00:00:00"/>
  </r>
  <r>
    <n v="562"/>
    <n v="42242"/>
    <x v="90"/>
    <s v="Not Specified"/>
    <s v="*"/>
    <s v="*"/>
    <s v="*"/>
    <m/>
    <m/>
    <s v="*"/>
    <m/>
    <m/>
    <m/>
    <m/>
    <m/>
    <n v="15"/>
    <n v="0.02"/>
    <m/>
    <m/>
    <n v="1444.88"/>
    <n v="1"/>
    <n v="96.325333333333347"/>
    <s v="Regular Air"/>
    <n v="7.18"/>
    <n v="1452.0600000000002"/>
    <x v="1"/>
    <s v="Corporate"/>
    <x v="2"/>
    <s v="Computer Peripherals"/>
    <s v="Small Box"/>
    <d v="2009-04-02T00:00:00"/>
  </r>
  <r>
    <n v="563"/>
    <n v="8295"/>
    <x v="90"/>
    <s v="High"/>
    <s v="*"/>
    <s v="**"/>
    <s v="**"/>
    <m/>
    <m/>
    <s v="**"/>
    <m/>
    <m/>
    <m/>
    <m/>
    <m/>
    <n v="30"/>
    <n v="0.04"/>
    <m/>
    <m/>
    <n v="835.15049999999997"/>
    <n v="0"/>
    <n v="27.838349999999998"/>
    <s v="Regular Air"/>
    <n v="1.1000000000000001"/>
    <n v="836.25049999999999"/>
    <x v="6"/>
    <s v="Consumer"/>
    <x v="2"/>
    <s v="Telephones and Communication"/>
    <s v="Small Box"/>
    <d v="2009-04-03T00:00:00"/>
  </r>
  <r>
    <n v="564"/>
    <n v="8295"/>
    <x v="90"/>
    <s v="High"/>
    <s v="*"/>
    <s v="**"/>
    <s v="**"/>
    <m/>
    <m/>
    <s v="**"/>
    <m/>
    <m/>
    <m/>
    <m/>
    <m/>
    <n v="7"/>
    <n v="0.01"/>
    <m/>
    <m/>
    <n v="771.83399999999995"/>
    <n v="0"/>
    <n v="110.26199999999999"/>
    <s v="Regular Air"/>
    <n v="2.5"/>
    <n v="774.33399999999995"/>
    <x v="6"/>
    <s v="Consumer"/>
    <x v="2"/>
    <s v="Telephones and Communication"/>
    <s v="Small Box"/>
    <d v="2009-04-02T00:00:00"/>
  </r>
  <r>
    <n v="565"/>
    <n v="10978"/>
    <x v="90"/>
    <s v="Critical"/>
    <s v="***"/>
    <s v="***"/>
    <s v="***"/>
    <m/>
    <m/>
    <s v="***"/>
    <m/>
    <m/>
    <m/>
    <m/>
    <m/>
    <n v="9"/>
    <n v="0.01"/>
    <m/>
    <m/>
    <n v="566.53"/>
    <n v="0"/>
    <n v="62.947777777777773"/>
    <s v="Delivery Truck"/>
    <n v="30"/>
    <n v="596.53"/>
    <x v="4"/>
    <s v="Small Business"/>
    <x v="1"/>
    <s v="Chairs &amp; Chairmats"/>
    <s v="Jumbo Drum"/>
    <d v="2009-04-02T00:00:00"/>
  </r>
  <r>
    <n v="566"/>
    <n v="42242"/>
    <x v="90"/>
    <s v="Not Specified"/>
    <s v="*"/>
    <s v="*"/>
    <s v="*"/>
    <m/>
    <m/>
    <s v="*"/>
    <m/>
    <m/>
    <m/>
    <m/>
    <m/>
    <n v="23"/>
    <n v="3.5000000000000003E-2"/>
    <m/>
    <m/>
    <n v="265.31"/>
    <n v="0"/>
    <n v="11.535217391304348"/>
    <s v="Express Air"/>
    <n v="7.19"/>
    <n v="272.5"/>
    <x v="1"/>
    <s v="Corporate"/>
    <x v="0"/>
    <s v="Binders and Binder Accessories"/>
    <s v="Small Box"/>
    <d v="2009-04-02T00:00:00"/>
  </r>
  <r>
    <n v="567"/>
    <n v="17795"/>
    <x v="90"/>
    <s v="Medium"/>
    <s v="*"/>
    <s v="*"/>
    <s v="*"/>
    <m/>
    <m/>
    <s v="*"/>
    <m/>
    <m/>
    <m/>
    <m/>
    <m/>
    <n v="1"/>
    <n v="0.01"/>
    <m/>
    <m/>
    <n v="17.62"/>
    <n v="0"/>
    <n v="17.62"/>
    <s v="Regular Air"/>
    <n v="6.12"/>
    <n v="23.740000000000002"/>
    <x v="9"/>
    <s v="Small Business"/>
    <x v="0"/>
    <s v="Appliances"/>
    <s v="Medium Box"/>
    <d v="2009-04-03T00:00:00"/>
  </r>
  <r>
    <n v="568"/>
    <n v="53281"/>
    <x v="91"/>
    <s v="Critical"/>
    <s v="***"/>
    <s v="***"/>
    <s v="***"/>
    <m/>
    <m/>
    <s v="***"/>
    <m/>
    <m/>
    <m/>
    <m/>
    <m/>
    <n v="40"/>
    <n v="0.05"/>
    <m/>
    <m/>
    <n v="14075.99"/>
    <n v="1"/>
    <n v="351.89974999999998"/>
    <s v="Delivery Truck"/>
    <n v="58.92"/>
    <n v="14134.91"/>
    <x v="1"/>
    <s v="Corporate"/>
    <x v="1"/>
    <s v="Chairs &amp; Chairmats"/>
    <s v="Jumbo Drum"/>
    <d v="2009-04-04T00:00:00"/>
  </r>
  <r>
    <n v="569"/>
    <n v="22978"/>
    <x v="91"/>
    <s v="Medium"/>
    <s v="*"/>
    <s v="*"/>
    <s v="*"/>
    <m/>
    <m/>
    <s v="*"/>
    <m/>
    <m/>
    <m/>
    <m/>
    <m/>
    <n v="28"/>
    <n v="3.5000000000000003E-2"/>
    <m/>
    <m/>
    <n v="1801.95"/>
    <n v="1"/>
    <n v="64.355357142857144"/>
    <s v="Delivery Truck"/>
    <n v="32.409999999999997"/>
    <n v="1834.3600000000001"/>
    <x v="4"/>
    <s v="Small Business"/>
    <x v="1"/>
    <s v="Chairs &amp; Chairmats"/>
    <s v="Jumbo Drum"/>
    <d v="2009-04-03T00:00:00"/>
  </r>
  <r>
    <n v="570"/>
    <n v="2754"/>
    <x v="91"/>
    <s v="High"/>
    <s v="*"/>
    <s v="**"/>
    <s v="**"/>
    <m/>
    <m/>
    <s v="**"/>
    <m/>
    <m/>
    <m/>
    <m/>
    <m/>
    <n v="16"/>
    <n v="0.02"/>
    <m/>
    <m/>
    <n v="1427.67"/>
    <n v="1"/>
    <n v="89.229375000000005"/>
    <s v="Regular Air"/>
    <n v="0.99"/>
    <n v="1428.66"/>
    <x v="1"/>
    <s v="Home Office"/>
    <x v="0"/>
    <s v="Appliances"/>
    <s v="Small Box"/>
    <d v="2009-04-04T00:00:00"/>
  </r>
  <r>
    <n v="571"/>
    <n v="48518"/>
    <x v="91"/>
    <s v="Medium"/>
    <s v="*"/>
    <s v="*"/>
    <s v="*"/>
    <m/>
    <m/>
    <s v="*"/>
    <m/>
    <m/>
    <m/>
    <m/>
    <m/>
    <n v="17"/>
    <n v="0.02"/>
    <m/>
    <m/>
    <n v="585.47"/>
    <n v="0"/>
    <n v="34.439411764705881"/>
    <s v="Express Air"/>
    <n v="5.08"/>
    <n v="590.55000000000007"/>
    <x v="1"/>
    <s v="Corporate"/>
    <x v="0"/>
    <s v="Paper"/>
    <s v="Wrap Bag"/>
    <d v="2009-04-04T00:00:00"/>
  </r>
  <r>
    <n v="572"/>
    <n v="2754"/>
    <x v="91"/>
    <s v="High"/>
    <s v="*"/>
    <s v="**"/>
    <s v="**"/>
    <m/>
    <m/>
    <s v="**"/>
    <m/>
    <m/>
    <m/>
    <m/>
    <m/>
    <n v="11"/>
    <n v="0.02"/>
    <m/>
    <m/>
    <n v="499.26"/>
    <n v="0"/>
    <n v="45.387272727272723"/>
    <s v="Express Air"/>
    <n v="5.86"/>
    <n v="505.12"/>
    <x v="1"/>
    <s v="Home Office"/>
    <x v="0"/>
    <s v="Paper"/>
    <s v="Small Box"/>
    <d v="2009-04-04T00:00:00"/>
  </r>
  <r>
    <n v="573"/>
    <n v="44225"/>
    <x v="92"/>
    <s v="High"/>
    <s v="*"/>
    <s v="**"/>
    <s v="**"/>
    <m/>
    <m/>
    <s v="**"/>
    <m/>
    <m/>
    <m/>
    <m/>
    <m/>
    <n v="29"/>
    <n v="3.5000000000000003E-2"/>
    <m/>
    <m/>
    <n v="1958.32"/>
    <n v="1"/>
    <n v="67.528275862068966"/>
    <s v="Regular Air"/>
    <n v="10.84"/>
    <n v="1969.1599999999999"/>
    <x v="0"/>
    <s v="Small Business"/>
    <x v="1"/>
    <s v="Office Furnishings"/>
    <s v="Medium Box"/>
    <d v="2009-04-05T00:00:00"/>
  </r>
  <r>
    <n v="574"/>
    <n v="42693"/>
    <x v="93"/>
    <s v="High"/>
    <s v="*"/>
    <s v="**"/>
    <s v="**"/>
    <m/>
    <m/>
    <s v="**"/>
    <m/>
    <m/>
    <m/>
    <m/>
    <m/>
    <n v="33"/>
    <n v="0.04"/>
    <m/>
    <m/>
    <n v="2118.2600000000002"/>
    <n v="1"/>
    <n v="64.189696969696982"/>
    <s v="Regular Air"/>
    <n v="9.7100000000000009"/>
    <n v="2127.9700000000003"/>
    <x v="1"/>
    <s v="Corporate"/>
    <x v="0"/>
    <s v="Storage &amp; Organization"/>
    <s v="Small Box"/>
    <d v="2009-04-06T00:00:00"/>
  </r>
  <r>
    <n v="575"/>
    <n v="46436"/>
    <x v="93"/>
    <s v="Low"/>
    <s v="*"/>
    <s v="*"/>
    <s v="*"/>
    <m/>
    <m/>
    <s v="*"/>
    <m/>
    <m/>
    <m/>
    <m/>
    <m/>
    <n v="46"/>
    <n v="0.05"/>
    <m/>
    <m/>
    <n v="1477.5719999999999"/>
    <n v="1"/>
    <n v="32.121130434782607"/>
    <s v="Regular Air"/>
    <n v="0.99"/>
    <n v="1478.5619999999999"/>
    <x v="1"/>
    <s v="Small Business"/>
    <x v="2"/>
    <s v="Telephones and Communication"/>
    <s v="Small Pack"/>
    <d v="2009-04-11T00:00:00"/>
  </r>
  <r>
    <n v="576"/>
    <n v="25475"/>
    <x v="93"/>
    <s v="Critical"/>
    <s v="***"/>
    <s v="***"/>
    <s v="***"/>
    <m/>
    <m/>
    <s v="***"/>
    <m/>
    <m/>
    <m/>
    <m/>
    <m/>
    <n v="49"/>
    <n v="0.05"/>
    <m/>
    <m/>
    <n v="305.95999999999998"/>
    <n v="0"/>
    <n v="6.244081632653061"/>
    <s v="Regular Air"/>
    <n v="7.49"/>
    <n v="313.45"/>
    <x v="2"/>
    <s v="Home Office"/>
    <x v="0"/>
    <s v="Paper"/>
    <s v="Small Box"/>
    <d v="2009-04-04T00:00:00"/>
  </r>
  <r>
    <n v="577"/>
    <n v="13959"/>
    <x v="93"/>
    <s v="Medium"/>
    <s v="*"/>
    <s v="*"/>
    <s v="*"/>
    <m/>
    <m/>
    <s v="*"/>
    <m/>
    <m/>
    <m/>
    <m/>
    <m/>
    <n v="47"/>
    <n v="0.05"/>
    <m/>
    <m/>
    <n v="228.46"/>
    <n v="0"/>
    <n v="4.860851063829787"/>
    <s v="Regular Air"/>
    <n v="0.5"/>
    <n v="228.96"/>
    <x v="5"/>
    <s v="Home Office"/>
    <x v="0"/>
    <s v="Labels"/>
    <s v="Small Box"/>
    <d v="2009-04-06T00:00:00"/>
  </r>
  <r>
    <n v="578"/>
    <n v="13959"/>
    <x v="93"/>
    <s v="Medium"/>
    <s v="*"/>
    <s v="*"/>
    <s v="*"/>
    <m/>
    <m/>
    <s v="*"/>
    <m/>
    <m/>
    <m/>
    <m/>
    <m/>
    <n v="19"/>
    <n v="0.02"/>
    <m/>
    <m/>
    <n v="77.61"/>
    <n v="0"/>
    <n v="4.0847368421052632"/>
    <s v="Express Air"/>
    <n v="1.3"/>
    <n v="78.91"/>
    <x v="5"/>
    <s v="Home Office"/>
    <x v="0"/>
    <s v="Paper"/>
    <s v="Wrap Bag"/>
    <d v="2009-04-06T00:00:00"/>
  </r>
  <r>
    <n v="579"/>
    <n v="22371"/>
    <x v="93"/>
    <s v="High"/>
    <s v="*"/>
    <s v="**"/>
    <s v="**"/>
    <m/>
    <m/>
    <s v="**"/>
    <m/>
    <m/>
    <m/>
    <m/>
    <m/>
    <n v="8"/>
    <n v="0.01"/>
    <m/>
    <m/>
    <n v="70.55"/>
    <n v="0"/>
    <n v="8.8187499999999996"/>
    <s v="Regular Air"/>
    <n v="11.51"/>
    <n v="82.06"/>
    <x v="0"/>
    <s v="Small Business"/>
    <x v="0"/>
    <s v="Binders and Binder Accessories"/>
    <s v="Small Box"/>
    <d v="2009-04-05T00:00:00"/>
  </r>
  <r>
    <n v="580"/>
    <n v="13765"/>
    <x v="94"/>
    <s v="Not Specified"/>
    <s v="*"/>
    <s v="*"/>
    <s v="*"/>
    <m/>
    <m/>
    <s v="*"/>
    <m/>
    <m/>
    <m/>
    <m/>
    <m/>
    <n v="45"/>
    <n v="0.05"/>
    <m/>
    <m/>
    <n v="1553.38"/>
    <n v="1"/>
    <n v="34.519555555555556"/>
    <s v="Regular Air"/>
    <n v="13.89"/>
    <n v="1567.2700000000002"/>
    <x v="8"/>
    <s v="Corporate"/>
    <x v="0"/>
    <s v="Pens &amp; Art Supplies"/>
    <s v="Wrap Bag"/>
    <d v="2009-04-07T00:00:00"/>
  </r>
  <r>
    <n v="581"/>
    <n v="50016"/>
    <x v="94"/>
    <s v="High"/>
    <s v="*"/>
    <s v="**"/>
    <s v="**"/>
    <m/>
    <m/>
    <s v="**"/>
    <m/>
    <m/>
    <m/>
    <m/>
    <m/>
    <n v="15"/>
    <n v="0.02"/>
    <m/>
    <m/>
    <n v="1093.6355000000001"/>
    <n v="1"/>
    <n v="72.90903333333334"/>
    <s v="Regular Air"/>
    <n v="0.99"/>
    <n v="1094.6255000000001"/>
    <x v="4"/>
    <s v="Consumer"/>
    <x v="2"/>
    <s v="Telephones and Communication"/>
    <s v="Wrap Bag"/>
    <d v="2009-04-07T00:00:00"/>
  </r>
  <r>
    <n v="582"/>
    <n v="36452"/>
    <x v="94"/>
    <s v="High"/>
    <s v="*"/>
    <s v="**"/>
    <s v="**"/>
    <m/>
    <m/>
    <s v="**"/>
    <m/>
    <m/>
    <m/>
    <m/>
    <m/>
    <n v="26"/>
    <n v="3.5000000000000003E-2"/>
    <m/>
    <m/>
    <n v="564.98"/>
    <n v="0"/>
    <n v="21.73"/>
    <s v="Regular Air"/>
    <n v="15.1"/>
    <n v="580.08000000000004"/>
    <x v="1"/>
    <s v="Home Office"/>
    <x v="0"/>
    <s v="Binders and Binder Accessories"/>
    <s v="Small Box"/>
    <d v="2009-04-06T00:00:00"/>
  </r>
  <r>
    <n v="583"/>
    <n v="36452"/>
    <x v="94"/>
    <s v="High"/>
    <s v="*"/>
    <s v="**"/>
    <s v="**"/>
    <m/>
    <m/>
    <s v="**"/>
    <m/>
    <m/>
    <m/>
    <m/>
    <m/>
    <n v="18"/>
    <n v="0.02"/>
    <m/>
    <m/>
    <n v="129.47999999999999"/>
    <n v="0"/>
    <n v="7.1933333333333325"/>
    <s v="Regular Air"/>
    <n v="2.83"/>
    <n v="132.31"/>
    <x v="1"/>
    <s v="Home Office"/>
    <x v="1"/>
    <s v="Office Furnishings"/>
    <s v="Small Pack"/>
    <d v="2009-04-07T00:00:00"/>
  </r>
  <r>
    <n v="584"/>
    <n v="42599"/>
    <x v="95"/>
    <s v="Medium"/>
    <s v="*"/>
    <s v="*"/>
    <s v="*"/>
    <m/>
    <m/>
    <s v="*"/>
    <m/>
    <m/>
    <m/>
    <m/>
    <m/>
    <n v="31"/>
    <n v="0.04"/>
    <m/>
    <m/>
    <n v="9459.94"/>
    <n v="1"/>
    <n v="305.1593548387097"/>
    <s v="Delivery Truck"/>
    <n v="54.92"/>
    <n v="9514.86"/>
    <x v="0"/>
    <s v="Consumer"/>
    <x v="1"/>
    <s v="Bookcases"/>
    <s v="Jumbo Box"/>
    <d v="2009-04-07T00:00:00"/>
  </r>
  <r>
    <n v="585"/>
    <n v="14114"/>
    <x v="95"/>
    <s v="Critical"/>
    <s v="***"/>
    <s v="***"/>
    <s v="***"/>
    <m/>
    <m/>
    <s v="***"/>
    <m/>
    <m/>
    <m/>
    <m/>
    <m/>
    <n v="38"/>
    <n v="0.04"/>
    <m/>
    <m/>
    <n v="6532.48"/>
    <n v="1"/>
    <n v="171.90736842105261"/>
    <s v="Delivery Truck"/>
    <n v="35.89"/>
    <n v="6568.37"/>
    <x v="0"/>
    <s v="Small Business"/>
    <x v="1"/>
    <s v="Bookcases"/>
    <s v="Jumbo Box"/>
    <d v="2009-04-08T00:00:00"/>
  </r>
  <r>
    <n v="586"/>
    <n v="14530"/>
    <x v="95"/>
    <s v="High"/>
    <s v="*"/>
    <s v="**"/>
    <s v="**"/>
    <m/>
    <m/>
    <s v="**"/>
    <m/>
    <m/>
    <m/>
    <m/>
    <m/>
    <n v="44"/>
    <n v="0.05"/>
    <m/>
    <m/>
    <n v="4851.5024999999996"/>
    <n v="1"/>
    <n v="110.26142045454544"/>
    <s v="Regular Air"/>
    <n v="7.69"/>
    <n v="4859.1924999999992"/>
    <x v="4"/>
    <s v="Home Office"/>
    <x v="2"/>
    <s v="Telephones and Communication"/>
    <s v="Small Box"/>
    <d v="2009-04-06T00:00:00"/>
  </r>
  <r>
    <n v="587"/>
    <n v="40544"/>
    <x v="95"/>
    <s v="Low"/>
    <s v="*"/>
    <s v="*"/>
    <s v="*"/>
    <m/>
    <m/>
    <s v="*"/>
    <m/>
    <m/>
    <m/>
    <m/>
    <m/>
    <n v="39"/>
    <n v="0.04"/>
    <m/>
    <m/>
    <n v="2413.5300000000002"/>
    <n v="1"/>
    <n v="61.885384615384623"/>
    <s v="Regular Air"/>
    <n v="12.23"/>
    <n v="2425.7600000000002"/>
    <x v="1"/>
    <s v="Consumer"/>
    <x v="1"/>
    <s v="Office Furnishings"/>
    <s v="Medium Box"/>
    <d v="2009-04-08T00:00:00"/>
  </r>
  <r>
    <n v="588"/>
    <n v="14530"/>
    <x v="95"/>
    <s v="High"/>
    <s v="*"/>
    <s v="**"/>
    <s v="**"/>
    <m/>
    <m/>
    <s v="**"/>
    <m/>
    <m/>
    <m/>
    <m/>
    <m/>
    <n v="17"/>
    <n v="0.02"/>
    <m/>
    <m/>
    <n v="1556.61"/>
    <n v="1"/>
    <n v="91.565294117647056"/>
    <s v="Regular Air"/>
    <n v="35"/>
    <n v="1591.61"/>
    <x v="4"/>
    <s v="Home Office"/>
    <x v="0"/>
    <s v="Storage &amp; Organization"/>
    <s v="Large Box"/>
    <d v="2009-04-08T00:00:00"/>
  </r>
  <r>
    <n v="589"/>
    <n v="35361"/>
    <x v="95"/>
    <s v="Medium"/>
    <s v="*"/>
    <s v="*"/>
    <s v="*"/>
    <m/>
    <m/>
    <s v="*"/>
    <m/>
    <m/>
    <m/>
    <m/>
    <m/>
    <n v="40"/>
    <n v="0.05"/>
    <m/>
    <m/>
    <n v="746.93"/>
    <n v="0"/>
    <n v="18.673249999999999"/>
    <s v="Express Air"/>
    <n v="9.0299999999999994"/>
    <n v="755.95999999999992"/>
    <x v="2"/>
    <s v="Home Office"/>
    <x v="0"/>
    <s v="Paper"/>
    <s v="Small Box"/>
    <d v="2009-04-07T00:00:00"/>
  </r>
  <r>
    <n v="590"/>
    <n v="14530"/>
    <x v="95"/>
    <s v="High"/>
    <s v="*"/>
    <s v="**"/>
    <s v="**"/>
    <m/>
    <m/>
    <s v="**"/>
    <m/>
    <m/>
    <m/>
    <m/>
    <m/>
    <n v="49"/>
    <n v="0.05"/>
    <m/>
    <m/>
    <n v="645.14"/>
    <n v="0"/>
    <n v="13.166122448979591"/>
    <s v="Regular Air"/>
    <n v="5.5"/>
    <n v="650.64"/>
    <x v="4"/>
    <s v="Home Office"/>
    <x v="0"/>
    <s v="Storage &amp; Organization"/>
    <s v="Small Box"/>
    <d v="2009-04-08T00:00:00"/>
  </r>
  <r>
    <n v="591"/>
    <n v="10851"/>
    <x v="95"/>
    <s v="High"/>
    <s v="*"/>
    <s v="**"/>
    <s v="**"/>
    <m/>
    <m/>
    <s v="**"/>
    <m/>
    <m/>
    <m/>
    <m/>
    <m/>
    <n v="50"/>
    <n v="0.06"/>
    <m/>
    <m/>
    <n v="608.21"/>
    <n v="0"/>
    <n v="12.164200000000001"/>
    <s v="Regular Air"/>
    <n v="4.59"/>
    <n v="612.80000000000007"/>
    <x v="12"/>
    <s v="Consumer"/>
    <x v="0"/>
    <s v="Scissors, Rulers and Trimmers"/>
    <s v="Wrap Bag"/>
    <d v="2009-04-06T00:00:00"/>
  </r>
  <r>
    <n v="592"/>
    <n v="10851"/>
    <x v="95"/>
    <s v="High"/>
    <s v="*"/>
    <s v="**"/>
    <s v="**"/>
    <m/>
    <m/>
    <s v="**"/>
    <m/>
    <m/>
    <m/>
    <m/>
    <m/>
    <n v="14"/>
    <n v="0.02"/>
    <m/>
    <m/>
    <n v="570.52850000000001"/>
    <n v="0"/>
    <n v="40.752035714285718"/>
    <s v="Express Air"/>
    <n v="4.99"/>
    <n v="575.51850000000002"/>
    <x v="1"/>
    <s v="Consumer"/>
    <x v="2"/>
    <s v="Telephones and Communication"/>
    <s v="Small Box"/>
    <d v="2009-04-07T00:00:00"/>
  </r>
  <r>
    <n v="593"/>
    <n v="5921"/>
    <x v="95"/>
    <s v="Low"/>
    <s v="*"/>
    <s v="*"/>
    <s v="*"/>
    <m/>
    <m/>
    <s v="*"/>
    <m/>
    <m/>
    <m/>
    <m/>
    <m/>
    <n v="27"/>
    <n v="3.5000000000000003E-2"/>
    <m/>
    <m/>
    <n v="384.74"/>
    <n v="0"/>
    <n v="14.249629629629631"/>
    <s v="Express Air"/>
    <n v="5.5"/>
    <n v="390.24"/>
    <x v="8"/>
    <s v="Corporate"/>
    <x v="0"/>
    <s v="Storage &amp; Organization"/>
    <s v="Small Box"/>
    <d v="2009-04-13T00:00:00"/>
  </r>
  <r>
    <n v="594"/>
    <n v="35361"/>
    <x v="95"/>
    <s v="Medium"/>
    <s v="*"/>
    <s v="*"/>
    <s v="*"/>
    <m/>
    <m/>
    <s v="*"/>
    <m/>
    <m/>
    <m/>
    <m/>
    <m/>
    <n v="37"/>
    <n v="0.04"/>
    <m/>
    <m/>
    <n v="313.39999999999998"/>
    <n v="0"/>
    <n v="8.4702702702702695"/>
    <s v="Regular Air"/>
    <n v="4.82"/>
    <n v="318.21999999999997"/>
    <x v="2"/>
    <s v="Home Office"/>
    <x v="0"/>
    <s v="Paper"/>
    <s v="Small Box"/>
    <d v="2009-04-07T00:00:00"/>
  </r>
  <r>
    <n v="595"/>
    <n v="14114"/>
    <x v="95"/>
    <s v="Critical"/>
    <s v="***"/>
    <s v="***"/>
    <s v="***"/>
    <m/>
    <m/>
    <s v="***"/>
    <m/>
    <m/>
    <m/>
    <m/>
    <m/>
    <n v="41"/>
    <n v="0.05"/>
    <m/>
    <m/>
    <n v="241.9"/>
    <n v="0"/>
    <n v="5.9"/>
    <s v="Regular Air"/>
    <n v="5.92"/>
    <n v="247.82"/>
    <x v="0"/>
    <s v="Small Business"/>
    <x v="1"/>
    <s v="Office Furnishings"/>
    <s v="Medium Box"/>
    <d v="2009-04-06T00:00:00"/>
  </r>
  <r>
    <n v="596"/>
    <n v="26918"/>
    <x v="95"/>
    <s v="Low"/>
    <s v="*"/>
    <s v="*"/>
    <s v="*"/>
    <m/>
    <m/>
    <s v="*"/>
    <m/>
    <m/>
    <m/>
    <m/>
    <m/>
    <n v="16"/>
    <n v="0.02"/>
    <m/>
    <m/>
    <n v="77.959999999999994"/>
    <n v="0"/>
    <n v="4.8724999999999996"/>
    <s v="Regular Air"/>
    <n v="0.71"/>
    <n v="78.669999999999987"/>
    <x v="1"/>
    <s v="Home Office"/>
    <x v="0"/>
    <s v="Pens &amp; Art Supplies"/>
    <s v="Wrap Bag"/>
    <d v="2009-04-15T00:00:00"/>
  </r>
  <r>
    <n v="597"/>
    <n v="14114"/>
    <x v="95"/>
    <s v="Critical"/>
    <s v="***"/>
    <s v="***"/>
    <s v="***"/>
    <m/>
    <m/>
    <s v="***"/>
    <m/>
    <m/>
    <m/>
    <m/>
    <m/>
    <n v="29"/>
    <n v="3.5000000000000003E-2"/>
    <m/>
    <m/>
    <n v="65.16"/>
    <n v="0"/>
    <n v="2.2468965517241379"/>
    <s v="Regular Air"/>
    <n v="1.38"/>
    <n v="66.539999999999992"/>
    <x v="3"/>
    <s v="Small Business"/>
    <x v="0"/>
    <s v="Rubber Bands"/>
    <s v="Wrap Bag"/>
    <d v="2009-04-06T00:00:00"/>
  </r>
  <r>
    <n v="598"/>
    <n v="10277"/>
    <x v="96"/>
    <s v="Medium"/>
    <s v="*"/>
    <s v="*"/>
    <s v="*"/>
    <m/>
    <m/>
    <s v="*"/>
    <m/>
    <m/>
    <m/>
    <m/>
    <m/>
    <n v="36"/>
    <n v="0.04"/>
    <m/>
    <m/>
    <n v="2144.924"/>
    <n v="1"/>
    <n v="59.581222222222223"/>
    <s v="Regular Air"/>
    <n v="5.26"/>
    <n v="2150.1840000000002"/>
    <x v="10"/>
    <s v="Corporate"/>
    <x v="2"/>
    <s v="Telephones and Communication"/>
    <s v="Small Box"/>
    <d v="2009-04-08T00:00:00"/>
  </r>
  <r>
    <n v="599"/>
    <n v="8994"/>
    <x v="96"/>
    <s v="Low"/>
    <s v="*"/>
    <s v="*"/>
    <s v="*"/>
    <m/>
    <m/>
    <s v="*"/>
    <m/>
    <m/>
    <m/>
    <m/>
    <m/>
    <n v="36"/>
    <n v="0.04"/>
    <m/>
    <m/>
    <n v="1423.35"/>
    <n v="1"/>
    <n v="39.537499999999994"/>
    <s v="Regular Air"/>
    <n v="19.989999999999998"/>
    <n v="1443.34"/>
    <x v="12"/>
    <s v="Corporate"/>
    <x v="2"/>
    <s v="Computer Peripherals"/>
    <s v="Small Box"/>
    <d v="2009-04-09T00:00:00"/>
  </r>
  <r>
    <n v="600"/>
    <n v="5509"/>
    <x v="96"/>
    <s v="Low"/>
    <s v="*"/>
    <s v="*"/>
    <s v="*"/>
    <m/>
    <m/>
    <s v="*"/>
    <m/>
    <m/>
    <m/>
    <m/>
    <m/>
    <n v="21"/>
    <n v="3.5000000000000003E-2"/>
    <m/>
    <m/>
    <n v="885.23"/>
    <n v="0"/>
    <n v="42.153809523809528"/>
    <s v="Regular Air"/>
    <n v="18.98"/>
    <n v="904.21"/>
    <x v="10"/>
    <s v="Home Office"/>
    <x v="1"/>
    <s v="Office Furnishings"/>
    <s v="Small Box"/>
    <d v="2009-04-14T00:00:00"/>
  </r>
  <r>
    <n v="601"/>
    <n v="34432"/>
    <x v="96"/>
    <s v="Not Specified"/>
    <s v="*"/>
    <s v="*"/>
    <s v="*"/>
    <m/>
    <m/>
    <s v="*"/>
    <m/>
    <m/>
    <m/>
    <m/>
    <m/>
    <n v="3"/>
    <n v="0.01"/>
    <m/>
    <m/>
    <n v="581.41999999999996"/>
    <n v="0"/>
    <n v="193.80666666666664"/>
    <s v="Regular Air"/>
    <n v="19.989999999999998"/>
    <n v="601.41"/>
    <x v="8"/>
    <s v="Home Office"/>
    <x v="0"/>
    <s v="Storage &amp; Organization"/>
    <s v="Small Box"/>
    <d v="2009-04-08T00:00:00"/>
  </r>
  <r>
    <n v="602"/>
    <n v="3777"/>
    <x v="96"/>
    <s v="Medium"/>
    <s v="*"/>
    <s v="*"/>
    <s v="*"/>
    <m/>
    <m/>
    <s v="*"/>
    <m/>
    <m/>
    <m/>
    <m/>
    <m/>
    <n v="14"/>
    <n v="0.02"/>
    <m/>
    <m/>
    <n v="244.85"/>
    <n v="0"/>
    <n v="17.489285714285714"/>
    <s v="Express Air"/>
    <n v="8.99"/>
    <n v="253.84"/>
    <x v="1"/>
    <s v="Small Business"/>
    <x v="1"/>
    <s v="Office Furnishings"/>
    <s v="Small Pack"/>
    <d v="2009-04-08T00:00:00"/>
  </r>
  <r>
    <n v="603"/>
    <n v="34432"/>
    <x v="96"/>
    <s v="Not Specified"/>
    <s v="*"/>
    <s v="*"/>
    <s v="*"/>
    <m/>
    <m/>
    <s v="*"/>
    <m/>
    <m/>
    <m/>
    <m/>
    <m/>
    <n v="20"/>
    <n v="3.5000000000000003E-2"/>
    <m/>
    <m/>
    <n v="244.39"/>
    <n v="0"/>
    <n v="12.2195"/>
    <s v="Regular Air"/>
    <n v="0.5"/>
    <n v="244.89"/>
    <x v="8"/>
    <s v="Home Office"/>
    <x v="0"/>
    <s v="Labels"/>
    <s v="Small Box"/>
    <d v="2009-04-08T00:00:00"/>
  </r>
  <r>
    <n v="604"/>
    <n v="5509"/>
    <x v="96"/>
    <s v="Low"/>
    <s v="*"/>
    <s v="*"/>
    <s v="*"/>
    <m/>
    <m/>
    <s v="*"/>
    <m/>
    <m/>
    <m/>
    <m/>
    <m/>
    <n v="11"/>
    <n v="0.02"/>
    <m/>
    <m/>
    <n v="68.459999999999994"/>
    <n v="0"/>
    <n v="6.2236363636363627"/>
    <s v="Regular Air"/>
    <n v="5.3"/>
    <n v="73.759999999999991"/>
    <x v="10"/>
    <s v="Home Office"/>
    <x v="0"/>
    <s v="Envelopes"/>
    <s v="Small Box"/>
    <d v="2009-04-12T00:00:00"/>
  </r>
  <r>
    <n v="605"/>
    <n v="2722"/>
    <x v="97"/>
    <s v="Low"/>
    <s v="*"/>
    <s v="*"/>
    <s v="*"/>
    <m/>
    <m/>
    <s v="*"/>
    <m/>
    <m/>
    <m/>
    <m/>
    <m/>
    <n v="46"/>
    <n v="0.05"/>
    <m/>
    <m/>
    <n v="1895.55"/>
    <n v="1"/>
    <n v="41.207608695652176"/>
    <s v="Regular Air"/>
    <n v="1.99"/>
    <n v="1897.54"/>
    <x v="3"/>
    <s v="Consumer"/>
    <x v="2"/>
    <s v="Computer Peripherals"/>
    <s v="Small Pack"/>
    <d v="2009-04-12T00:00:00"/>
  </r>
  <r>
    <n v="606"/>
    <n v="12768"/>
    <x v="97"/>
    <s v="Critical"/>
    <s v="***"/>
    <s v="***"/>
    <s v="***"/>
    <m/>
    <m/>
    <s v="***"/>
    <m/>
    <m/>
    <m/>
    <m/>
    <m/>
    <n v="34"/>
    <n v="0.04"/>
    <m/>
    <m/>
    <n v="1562.97"/>
    <n v="1"/>
    <n v="45.96970588235294"/>
    <s v="Express Air"/>
    <n v="4.62"/>
    <n v="1567.59"/>
    <x v="1"/>
    <s v="Corporate"/>
    <x v="0"/>
    <s v="Appliances"/>
    <s v="Small Box"/>
    <d v="2009-04-10T00:00:00"/>
  </r>
  <r>
    <n v="607"/>
    <n v="13028"/>
    <x v="97"/>
    <s v="Critical"/>
    <s v="***"/>
    <s v="***"/>
    <s v="***"/>
    <m/>
    <m/>
    <s v="***"/>
    <m/>
    <m/>
    <m/>
    <m/>
    <m/>
    <n v="39"/>
    <n v="0.04"/>
    <m/>
    <m/>
    <n v="1357.53"/>
    <n v="1"/>
    <n v="34.808461538461536"/>
    <s v="Regular Air"/>
    <n v="5.09"/>
    <n v="1362.62"/>
    <x v="0"/>
    <s v="Consumer"/>
    <x v="0"/>
    <s v="Paper"/>
    <s v="Small Box"/>
    <d v="2009-04-09T00:00:00"/>
  </r>
  <r>
    <n v="608"/>
    <n v="31171"/>
    <x v="97"/>
    <s v="Not Specified"/>
    <s v="*"/>
    <s v="*"/>
    <s v="*"/>
    <m/>
    <m/>
    <s v="*"/>
    <m/>
    <m/>
    <m/>
    <m/>
    <m/>
    <n v="37"/>
    <n v="0.04"/>
    <m/>
    <m/>
    <n v="161.02000000000001"/>
    <n v="0"/>
    <n v="4.3518918918918921"/>
    <s v="Regular Air"/>
    <n v="1.49"/>
    <n v="162.51000000000002"/>
    <x v="2"/>
    <s v="Home Office"/>
    <x v="0"/>
    <s v="Binders and Binder Accessories"/>
    <s v="Small Box"/>
    <d v="2009-04-09T00:00:00"/>
  </r>
  <r>
    <n v="609"/>
    <n v="1189"/>
    <x v="97"/>
    <s v="Critical"/>
    <s v="***"/>
    <s v="***"/>
    <s v="***"/>
    <m/>
    <m/>
    <s v="***"/>
    <m/>
    <m/>
    <m/>
    <m/>
    <m/>
    <n v="27"/>
    <n v="3.5000000000000003E-2"/>
    <m/>
    <m/>
    <n v="129.1"/>
    <n v="0"/>
    <n v="4.7814814814814817"/>
    <s v="Regular Air"/>
    <n v="4.99"/>
    <n v="134.09"/>
    <x v="0"/>
    <s v="Small Business"/>
    <x v="0"/>
    <s v="Envelopes"/>
    <s v="Small Box"/>
    <d v="2009-04-09T00:00:00"/>
  </r>
  <r>
    <n v="610"/>
    <n v="36838"/>
    <x v="97"/>
    <s v="Low"/>
    <s v="*"/>
    <s v="*"/>
    <s v="*"/>
    <m/>
    <m/>
    <s v="*"/>
    <m/>
    <m/>
    <m/>
    <m/>
    <m/>
    <n v="3"/>
    <n v="0.01"/>
    <m/>
    <m/>
    <n v="32.76"/>
    <n v="0"/>
    <n v="10.92"/>
    <s v="Express Air"/>
    <n v="0.5"/>
    <n v="33.26"/>
    <x v="8"/>
    <s v="Corporate"/>
    <x v="0"/>
    <s v="Labels"/>
    <s v="Small Box"/>
    <d v="2009-04-17T00:00:00"/>
  </r>
  <r>
    <n v="611"/>
    <n v="45120"/>
    <x v="98"/>
    <s v="Critical"/>
    <s v="***"/>
    <s v="***"/>
    <s v="***"/>
    <m/>
    <m/>
    <s v="***"/>
    <m/>
    <m/>
    <m/>
    <m/>
    <m/>
    <n v="39"/>
    <n v="0.04"/>
    <m/>
    <m/>
    <n v="14591.44"/>
    <n v="1"/>
    <n v="374.13948717948722"/>
    <s v="Delivery Truck"/>
    <n v="48.26"/>
    <n v="14639.7"/>
    <x v="2"/>
    <s v="Consumer"/>
    <x v="2"/>
    <s v="Office Machines"/>
    <s v="Jumbo Box"/>
    <d v="2009-04-10T00:00:00"/>
  </r>
  <r>
    <n v="612"/>
    <n v="8646"/>
    <x v="98"/>
    <s v="High"/>
    <s v="*"/>
    <s v="**"/>
    <s v="**"/>
    <m/>
    <m/>
    <s v="**"/>
    <m/>
    <m/>
    <m/>
    <m/>
    <m/>
    <n v="41"/>
    <n v="0.05"/>
    <m/>
    <m/>
    <n v="14377.78"/>
    <n v="1"/>
    <n v="350.67756097560977"/>
    <s v="Delivery Truck"/>
    <n v="39"/>
    <n v="14416.78"/>
    <x v="8"/>
    <s v="Consumer"/>
    <x v="1"/>
    <s v="Chairs &amp; Chairmats"/>
    <s v="Jumbo Drum"/>
    <d v="2009-04-11T00:00:00"/>
  </r>
  <r>
    <n v="613"/>
    <n v="8646"/>
    <x v="98"/>
    <s v="High"/>
    <s v="*"/>
    <s v="**"/>
    <s v="**"/>
    <m/>
    <m/>
    <s v="**"/>
    <m/>
    <m/>
    <m/>
    <m/>
    <m/>
    <n v="29"/>
    <n v="3.5000000000000003E-2"/>
    <m/>
    <m/>
    <n v="9558.65"/>
    <n v="1"/>
    <n v="329.60862068965514"/>
    <s v="Delivery Truck"/>
    <n v="60"/>
    <n v="9618.65"/>
    <x v="8"/>
    <s v="Consumer"/>
    <x v="1"/>
    <s v="Tables"/>
    <s v="Jumbo Drum"/>
    <d v="2009-04-10T00:00:00"/>
  </r>
  <r>
    <n v="614"/>
    <n v="39815"/>
    <x v="98"/>
    <s v="Low"/>
    <s v="*"/>
    <s v="*"/>
    <s v="*"/>
    <m/>
    <m/>
    <s v="*"/>
    <m/>
    <m/>
    <m/>
    <m/>
    <m/>
    <n v="43"/>
    <n v="0.05"/>
    <m/>
    <m/>
    <n v="4075.3760000000002"/>
    <n v="1"/>
    <n v="94.776186046511626"/>
    <s v="Regular Air"/>
    <n v="8.99"/>
    <n v="4084.366"/>
    <x v="1"/>
    <s v="Consumer"/>
    <x v="2"/>
    <s v="Telephones and Communication"/>
    <s v="Small Box"/>
    <d v="2009-04-13T00:00:00"/>
  </r>
  <r>
    <n v="615"/>
    <n v="11174"/>
    <x v="98"/>
    <s v="Medium"/>
    <s v="*"/>
    <s v="*"/>
    <s v="*"/>
    <m/>
    <m/>
    <s v="*"/>
    <m/>
    <m/>
    <m/>
    <m/>
    <m/>
    <n v="30"/>
    <n v="0.04"/>
    <m/>
    <m/>
    <n v="3197.0030000000002"/>
    <n v="1"/>
    <n v="106.56676666666667"/>
    <s v="Regular Air"/>
    <n v="7.69"/>
    <n v="3204.6930000000002"/>
    <x v="10"/>
    <s v="Corporate"/>
    <x v="2"/>
    <s v="Telephones and Communication"/>
    <s v="Small Box"/>
    <d v="2009-04-10T00:00:00"/>
  </r>
  <r>
    <n v="616"/>
    <n v="8646"/>
    <x v="98"/>
    <s v="High"/>
    <s v="*"/>
    <s v="**"/>
    <s v="**"/>
    <m/>
    <m/>
    <s v="**"/>
    <m/>
    <m/>
    <m/>
    <m/>
    <m/>
    <n v="26"/>
    <n v="3.5000000000000003E-2"/>
    <m/>
    <m/>
    <n v="994.27"/>
    <n v="0"/>
    <n v="38.241153846153843"/>
    <s v="Express Air"/>
    <n v="6.5"/>
    <n v="1000.77"/>
    <x v="8"/>
    <s v="Consumer"/>
    <x v="2"/>
    <s v="Computer Peripherals"/>
    <s v="Small Box"/>
    <d v="2009-04-11T00:00:00"/>
  </r>
  <r>
    <n v="617"/>
    <n v="27491"/>
    <x v="98"/>
    <s v="Not Specified"/>
    <s v="*"/>
    <s v="*"/>
    <s v="*"/>
    <m/>
    <m/>
    <s v="*"/>
    <m/>
    <m/>
    <m/>
    <m/>
    <m/>
    <n v="11"/>
    <n v="0.02"/>
    <m/>
    <m/>
    <n v="985.01"/>
    <n v="0"/>
    <n v="89.546363636363637"/>
    <s v="Regular Air"/>
    <n v="19.989999999999998"/>
    <n v="1005"/>
    <x v="4"/>
    <s v="Corporate"/>
    <x v="0"/>
    <s v="Envelopes"/>
    <s v="Small Box"/>
    <d v="2009-04-11T00:00:00"/>
  </r>
  <r>
    <n v="618"/>
    <n v="40258"/>
    <x v="98"/>
    <s v="Not Specified"/>
    <s v="*"/>
    <s v="*"/>
    <s v="*"/>
    <m/>
    <m/>
    <s v="*"/>
    <m/>
    <m/>
    <m/>
    <m/>
    <m/>
    <n v="31"/>
    <n v="0.04"/>
    <m/>
    <m/>
    <n v="449.47"/>
    <n v="0"/>
    <n v="14.499032258064517"/>
    <s v="Regular Air"/>
    <n v="13.32"/>
    <n v="462.79"/>
    <x v="1"/>
    <s v="Small Business"/>
    <x v="0"/>
    <s v="Appliances"/>
    <s v="Small Box"/>
    <d v="2009-04-11T00:00:00"/>
  </r>
  <r>
    <n v="619"/>
    <n v="27491"/>
    <x v="98"/>
    <s v="Not Specified"/>
    <s v="*"/>
    <s v="*"/>
    <s v="*"/>
    <m/>
    <m/>
    <s v="*"/>
    <m/>
    <m/>
    <m/>
    <m/>
    <m/>
    <n v="36"/>
    <n v="0.04"/>
    <m/>
    <m/>
    <n v="350.71"/>
    <n v="0"/>
    <n v="9.7419444444444441"/>
    <s v="Regular Air"/>
    <n v="6.02"/>
    <n v="356.72999999999996"/>
    <x v="4"/>
    <s v="Corporate"/>
    <x v="1"/>
    <s v="Office Furnishings"/>
    <s v="Medium Box"/>
    <d v="2009-04-10T00:00:00"/>
  </r>
  <r>
    <n v="620"/>
    <n v="58914"/>
    <x v="98"/>
    <s v="Low"/>
    <s v="*"/>
    <s v="*"/>
    <s v="*"/>
    <m/>
    <m/>
    <s v="*"/>
    <m/>
    <m/>
    <m/>
    <m/>
    <m/>
    <n v="46"/>
    <n v="0.05"/>
    <m/>
    <m/>
    <n v="99.94"/>
    <n v="0"/>
    <n v="2.172608695652174"/>
    <s v="Regular Air"/>
    <n v="1.99"/>
    <n v="101.92999999999999"/>
    <x v="5"/>
    <s v="Home Office"/>
    <x v="2"/>
    <s v="Computer Peripherals"/>
    <s v="Small Pack"/>
    <d v="2009-04-11T00:00:00"/>
  </r>
  <r>
    <n v="621"/>
    <n v="8646"/>
    <x v="98"/>
    <s v="High"/>
    <s v="*"/>
    <s v="**"/>
    <s v="**"/>
    <m/>
    <m/>
    <s v="**"/>
    <m/>
    <m/>
    <m/>
    <m/>
    <m/>
    <n v="8"/>
    <n v="0.01"/>
    <m/>
    <m/>
    <n v="85.85"/>
    <n v="0"/>
    <n v="10.731249999999999"/>
    <s v="Regular Air"/>
    <n v="49"/>
    <n v="134.85"/>
    <x v="8"/>
    <s v="Consumer"/>
    <x v="0"/>
    <s v="Appliances"/>
    <s v="Large Box"/>
    <d v="2009-04-11T00:00:00"/>
  </r>
  <r>
    <n v="622"/>
    <n v="40258"/>
    <x v="98"/>
    <s v="Not Specified"/>
    <s v="*"/>
    <s v="*"/>
    <s v="*"/>
    <m/>
    <m/>
    <s v="*"/>
    <m/>
    <m/>
    <m/>
    <m/>
    <m/>
    <n v="29"/>
    <n v="3.5000000000000003E-2"/>
    <m/>
    <m/>
    <n v="80.61"/>
    <n v="0"/>
    <n v="2.779655172413793"/>
    <s v="Regular Air"/>
    <n v="1.25"/>
    <n v="81.86"/>
    <x v="1"/>
    <s v="Small Business"/>
    <x v="0"/>
    <s v="Pens &amp; Art Supplies"/>
    <s v="Wrap Bag"/>
    <d v="2009-04-10T00:00:00"/>
  </r>
  <r>
    <n v="623"/>
    <n v="27491"/>
    <x v="98"/>
    <s v="Not Specified"/>
    <s v="*"/>
    <s v="*"/>
    <s v="*"/>
    <m/>
    <m/>
    <s v="*"/>
    <m/>
    <m/>
    <m/>
    <m/>
    <m/>
    <n v="2"/>
    <n v="0.01"/>
    <m/>
    <m/>
    <n v="75.23"/>
    <n v="0"/>
    <n v="37.615000000000002"/>
    <s v="Regular Air"/>
    <n v="7.73"/>
    <n v="82.960000000000008"/>
    <x v="4"/>
    <s v="Corporate"/>
    <x v="0"/>
    <s v="Pens &amp; Art Supplies"/>
    <s v="Small Box"/>
    <d v="2009-04-11T00:00:00"/>
  </r>
  <r>
    <n v="624"/>
    <n v="58914"/>
    <x v="98"/>
    <s v="Low"/>
    <s v="*"/>
    <s v="*"/>
    <s v="*"/>
    <m/>
    <m/>
    <s v="*"/>
    <m/>
    <m/>
    <m/>
    <m/>
    <m/>
    <n v="11"/>
    <n v="0.02"/>
    <m/>
    <m/>
    <n v="18.7"/>
    <n v="0"/>
    <n v="1.7"/>
    <s v="Regular Air"/>
    <n v="0.7"/>
    <n v="19.399999999999999"/>
    <x v="5"/>
    <s v="Home Office"/>
    <x v="0"/>
    <s v="Pens &amp; Art Supplies"/>
    <s v="Wrap Bag"/>
    <d v="2009-04-16T00:00:00"/>
  </r>
  <r>
    <n v="625"/>
    <n v="27456"/>
    <x v="99"/>
    <s v="Not Specified"/>
    <s v="*"/>
    <s v="*"/>
    <s v="*"/>
    <m/>
    <m/>
    <s v="*"/>
    <m/>
    <m/>
    <m/>
    <m/>
    <m/>
    <n v="29"/>
    <n v="3.5000000000000003E-2"/>
    <m/>
    <m/>
    <n v="9492.92"/>
    <n v="1"/>
    <n v="327.34206896551723"/>
    <s v="Delivery Truck"/>
    <n v="91.05"/>
    <n v="9583.9699999999993"/>
    <x v="1"/>
    <s v="Home Office"/>
    <x v="0"/>
    <s v="Appliances"/>
    <s v="Jumbo Drum"/>
    <d v="2009-04-11T00:00:00"/>
  </r>
  <r>
    <n v="626"/>
    <n v="29284"/>
    <x v="99"/>
    <s v="Medium"/>
    <s v="*"/>
    <s v="*"/>
    <s v="*"/>
    <m/>
    <m/>
    <s v="*"/>
    <m/>
    <m/>
    <m/>
    <m/>
    <m/>
    <n v="20"/>
    <n v="3.5000000000000003E-2"/>
    <m/>
    <m/>
    <n v="6449.0559999999996"/>
    <n v="1"/>
    <n v="322.45279999999997"/>
    <s v="Delivery Truck"/>
    <n v="42.52"/>
    <n v="6491.576"/>
    <x v="10"/>
    <s v="Home Office"/>
    <x v="1"/>
    <s v="Tables"/>
    <s v="Jumbo Box"/>
    <d v="2009-04-12T00:00:00"/>
  </r>
  <r>
    <n v="627"/>
    <n v="43269"/>
    <x v="99"/>
    <s v="Critical"/>
    <s v="***"/>
    <s v="***"/>
    <s v="***"/>
    <m/>
    <m/>
    <s v="***"/>
    <m/>
    <m/>
    <m/>
    <m/>
    <m/>
    <n v="24"/>
    <n v="3.5000000000000003E-2"/>
    <m/>
    <m/>
    <n v="3978.02"/>
    <n v="1"/>
    <n v="165.75083333333333"/>
    <s v="Regular Air"/>
    <n v="19.989999999999998"/>
    <n v="3998.0099999999998"/>
    <x v="1"/>
    <s v="Corporate"/>
    <x v="0"/>
    <s v="Binders and Binder Accessories"/>
    <s v="Small Box"/>
    <d v="2009-04-12T00:00:00"/>
  </r>
  <r>
    <n v="628"/>
    <n v="51047"/>
    <x v="99"/>
    <s v="Medium"/>
    <s v="*"/>
    <s v="*"/>
    <s v="*"/>
    <m/>
    <m/>
    <s v="*"/>
    <m/>
    <m/>
    <m/>
    <m/>
    <m/>
    <n v="38"/>
    <n v="0.04"/>
    <m/>
    <m/>
    <n v="1685.07"/>
    <n v="1"/>
    <n v="44.343947368421048"/>
    <s v="Regular Air"/>
    <n v="34.200000000000003"/>
    <n v="1719.27"/>
    <x v="0"/>
    <s v="Corporate"/>
    <x v="1"/>
    <s v="Office Furnishings"/>
    <s v="Wrap Bag"/>
    <d v="2009-04-11T00:00:00"/>
  </r>
  <r>
    <n v="629"/>
    <n v="43269"/>
    <x v="99"/>
    <s v="Critical"/>
    <s v="***"/>
    <s v="***"/>
    <s v="***"/>
    <m/>
    <m/>
    <s v="***"/>
    <m/>
    <m/>
    <m/>
    <m/>
    <m/>
    <n v="16"/>
    <n v="0.02"/>
    <m/>
    <m/>
    <n v="843.15"/>
    <n v="0"/>
    <n v="52.696874999999999"/>
    <s v="Regular Air"/>
    <n v="5.81"/>
    <n v="848.95999999999992"/>
    <x v="1"/>
    <s v="Corporate"/>
    <x v="0"/>
    <s v="Paper"/>
    <s v="Small Box"/>
    <d v="2009-04-12T00:00:00"/>
  </r>
  <r>
    <n v="630"/>
    <n v="19975"/>
    <x v="99"/>
    <s v="Not Specified"/>
    <s v="*"/>
    <s v="*"/>
    <s v="*"/>
    <m/>
    <m/>
    <s v="*"/>
    <m/>
    <m/>
    <m/>
    <m/>
    <m/>
    <n v="33"/>
    <n v="0.04"/>
    <m/>
    <m/>
    <n v="362.17"/>
    <n v="0"/>
    <n v="10.974848484848485"/>
    <s v="Regular Air"/>
    <n v="6.96"/>
    <n v="369.13"/>
    <x v="6"/>
    <s v="Consumer"/>
    <x v="0"/>
    <s v="Appliances"/>
    <s v="Medium Box"/>
    <d v="2009-04-13T00:00:00"/>
  </r>
  <r>
    <n v="631"/>
    <n v="20838"/>
    <x v="99"/>
    <s v="Not Specified"/>
    <s v="*"/>
    <s v="*"/>
    <s v="*"/>
    <m/>
    <m/>
    <s v="*"/>
    <m/>
    <m/>
    <m/>
    <m/>
    <m/>
    <n v="21"/>
    <n v="3.5000000000000003E-2"/>
    <m/>
    <m/>
    <n v="235.98"/>
    <n v="0"/>
    <n v="11.237142857142857"/>
    <s v="Regular Air"/>
    <n v="3.37"/>
    <n v="239.35"/>
    <x v="2"/>
    <s v="Consumer"/>
    <x v="0"/>
    <s v="Scissors, Rulers and Trimmers"/>
    <s v="Small Pack"/>
    <d v="2009-04-11T00:00:00"/>
  </r>
  <r>
    <n v="632"/>
    <n v="29219"/>
    <x v="99"/>
    <s v="Not Specified"/>
    <s v="*"/>
    <s v="*"/>
    <s v="*"/>
    <m/>
    <m/>
    <s v="*"/>
    <m/>
    <m/>
    <m/>
    <m/>
    <m/>
    <n v="29"/>
    <n v="3.5000000000000003E-2"/>
    <m/>
    <m/>
    <n v="203.4"/>
    <n v="0"/>
    <n v="7.0137931034482763"/>
    <s v="Regular Air"/>
    <n v="2.35"/>
    <n v="205.75"/>
    <x v="1"/>
    <s v="Home Office"/>
    <x v="0"/>
    <s v="Pens &amp; Art Supplies"/>
    <s v="Wrap Bag"/>
    <d v="2009-04-11T00:00:00"/>
  </r>
  <r>
    <n v="633"/>
    <n v="20519"/>
    <x v="99"/>
    <s v="High"/>
    <s v="*"/>
    <s v="**"/>
    <s v="**"/>
    <m/>
    <m/>
    <s v="**"/>
    <m/>
    <m/>
    <m/>
    <m/>
    <m/>
    <n v="7"/>
    <n v="0.01"/>
    <m/>
    <m/>
    <n v="124.19"/>
    <n v="0"/>
    <n v="17.741428571428571"/>
    <s v="Regular Air"/>
    <n v="11.28"/>
    <n v="135.47"/>
    <x v="10"/>
    <s v="Home Office"/>
    <x v="2"/>
    <s v="Office Machines"/>
    <s v="Medium Box"/>
    <d v="2009-04-11T00:00:00"/>
  </r>
  <r>
    <n v="634"/>
    <n v="51047"/>
    <x v="99"/>
    <s v="Medium"/>
    <s v="*"/>
    <s v="*"/>
    <s v="*"/>
    <m/>
    <m/>
    <s v="*"/>
    <m/>
    <m/>
    <m/>
    <m/>
    <m/>
    <n v="28"/>
    <n v="3.5000000000000003E-2"/>
    <m/>
    <m/>
    <n v="65.7"/>
    <n v="0"/>
    <n v="2.3464285714285715"/>
    <s v="Express Air"/>
    <n v="4.8600000000000003"/>
    <n v="70.56"/>
    <x v="0"/>
    <s v="Corporate"/>
    <x v="1"/>
    <s v="Office Furnishings"/>
    <s v="Small Box"/>
    <d v="2009-04-11T00:00:00"/>
  </r>
  <r>
    <n v="635"/>
    <n v="20838"/>
    <x v="99"/>
    <s v="Not Specified"/>
    <s v="*"/>
    <s v="*"/>
    <s v="*"/>
    <m/>
    <m/>
    <s v="*"/>
    <m/>
    <m/>
    <m/>
    <m/>
    <m/>
    <n v="5"/>
    <n v="0.01"/>
    <m/>
    <m/>
    <n v="20.170000000000002"/>
    <n v="0"/>
    <n v="4.0340000000000007"/>
    <s v="Regular Air"/>
    <n v="3.97"/>
    <n v="24.14"/>
    <x v="2"/>
    <s v="Consumer"/>
    <x v="0"/>
    <s v="Pens &amp; Art Supplies"/>
    <s v="Wrap Bag"/>
    <d v="2009-04-11T00:00:00"/>
  </r>
  <r>
    <n v="636"/>
    <n v="58279"/>
    <x v="100"/>
    <s v="Medium"/>
    <s v="*"/>
    <s v="*"/>
    <s v="*"/>
    <m/>
    <m/>
    <s v="*"/>
    <m/>
    <m/>
    <m/>
    <m/>
    <m/>
    <n v="44"/>
    <n v="0.05"/>
    <m/>
    <m/>
    <n v="1317.34"/>
    <n v="1"/>
    <n v="29.939545454545453"/>
    <s v="Regular Air"/>
    <n v="2.99"/>
    <n v="1320.33"/>
    <x v="2"/>
    <s v="Consumer"/>
    <x v="0"/>
    <s v="Binders and Binder Accessories"/>
    <s v="Small Box"/>
    <d v="2009-04-11T00:00:00"/>
  </r>
  <r>
    <n v="637"/>
    <n v="36706"/>
    <x v="100"/>
    <s v="Not Specified"/>
    <s v="*"/>
    <s v="*"/>
    <s v="*"/>
    <m/>
    <m/>
    <s v="*"/>
    <m/>
    <m/>
    <m/>
    <m/>
    <m/>
    <n v="47"/>
    <n v="0.05"/>
    <m/>
    <m/>
    <n v="887.45"/>
    <n v="0"/>
    <n v="18.881914893617022"/>
    <s v="Regular Air"/>
    <n v="1.49"/>
    <n v="888.94"/>
    <x v="1"/>
    <s v="Small Business"/>
    <x v="0"/>
    <s v="Binders and Binder Accessories"/>
    <s v="Small Box"/>
    <d v="2009-04-13T00:00:00"/>
  </r>
  <r>
    <n v="638"/>
    <n v="56677"/>
    <x v="100"/>
    <s v="High"/>
    <s v="*"/>
    <s v="**"/>
    <s v="**"/>
    <m/>
    <m/>
    <s v="**"/>
    <m/>
    <m/>
    <m/>
    <m/>
    <m/>
    <n v="35"/>
    <n v="0.04"/>
    <m/>
    <m/>
    <n v="430.55"/>
    <n v="0"/>
    <n v="12.301428571428572"/>
    <s v="Regular Air"/>
    <n v="2.85"/>
    <n v="433.40000000000003"/>
    <x v="1"/>
    <s v="Corporate"/>
    <x v="1"/>
    <s v="Office Furnishings"/>
    <s v="Small Pack"/>
    <d v="2009-04-12T00:00:00"/>
  </r>
  <r>
    <n v="639"/>
    <n v="36706"/>
    <x v="100"/>
    <s v="Not Specified"/>
    <s v="*"/>
    <s v="*"/>
    <s v="*"/>
    <m/>
    <m/>
    <s v="*"/>
    <m/>
    <m/>
    <m/>
    <m/>
    <m/>
    <n v="7"/>
    <n v="0.01"/>
    <m/>
    <m/>
    <n v="355.97"/>
    <n v="0"/>
    <n v="50.852857142857147"/>
    <s v="Regular Air"/>
    <n v="19.989999999999998"/>
    <n v="375.96000000000004"/>
    <x v="1"/>
    <s v="Small Business"/>
    <x v="0"/>
    <s v="Paper"/>
    <s v="Small Box"/>
    <d v="2009-04-13T00:00:00"/>
  </r>
  <r>
    <n v="640"/>
    <n v="55040"/>
    <x v="101"/>
    <s v="High"/>
    <s v="*"/>
    <s v="**"/>
    <s v="**"/>
    <m/>
    <m/>
    <s v="**"/>
    <m/>
    <m/>
    <m/>
    <m/>
    <m/>
    <n v="2"/>
    <n v="0.01"/>
    <m/>
    <m/>
    <n v="4692.26"/>
    <n v="1"/>
    <n v="2346.13"/>
    <s v="Delivery Truck"/>
    <n v="29.7"/>
    <n v="4721.96"/>
    <x v="2"/>
    <s v="Consumer"/>
    <x v="2"/>
    <s v="Office Machines"/>
    <s v="Jumbo Drum"/>
    <d v="2009-04-14T00:00:00"/>
  </r>
  <r>
    <n v="641"/>
    <n v="55040"/>
    <x v="101"/>
    <s v="High"/>
    <s v="*"/>
    <s v="**"/>
    <s v="**"/>
    <m/>
    <m/>
    <s v="**"/>
    <m/>
    <m/>
    <m/>
    <m/>
    <m/>
    <n v="8"/>
    <n v="0.01"/>
    <m/>
    <m/>
    <n v="292.38"/>
    <n v="0"/>
    <n v="36.547499999999999"/>
    <s v="Regular Air"/>
    <n v="6.31"/>
    <n v="298.69"/>
    <x v="2"/>
    <s v="Consumer"/>
    <x v="0"/>
    <s v="Storage &amp; Organization"/>
    <s v="Small Box"/>
    <d v="2009-04-14T00:00:00"/>
  </r>
  <r>
    <n v="642"/>
    <n v="55040"/>
    <x v="101"/>
    <s v="High"/>
    <s v="*"/>
    <s v="**"/>
    <s v="**"/>
    <m/>
    <m/>
    <s v="**"/>
    <m/>
    <m/>
    <m/>
    <m/>
    <m/>
    <n v="34"/>
    <n v="0.04"/>
    <m/>
    <m/>
    <n v="290.01"/>
    <n v="0"/>
    <n v="8.5297058823529408"/>
    <s v="Regular Air"/>
    <n v="8.94"/>
    <n v="298.95"/>
    <x v="2"/>
    <s v="Consumer"/>
    <x v="0"/>
    <s v="Binders and Binder Accessories"/>
    <s v="Small Box"/>
    <d v="2009-04-14T00:00:00"/>
  </r>
  <r>
    <n v="643"/>
    <n v="55040"/>
    <x v="101"/>
    <s v="High"/>
    <s v="*"/>
    <s v="**"/>
    <s v="**"/>
    <m/>
    <m/>
    <s v="**"/>
    <m/>
    <m/>
    <m/>
    <m/>
    <m/>
    <n v="24"/>
    <n v="3.5000000000000003E-2"/>
    <m/>
    <m/>
    <n v="191.79"/>
    <n v="0"/>
    <n v="7.99125"/>
    <s v="Regular Air"/>
    <n v="2.64"/>
    <n v="194.42999999999998"/>
    <x v="2"/>
    <s v="Consumer"/>
    <x v="0"/>
    <s v="Scissors, Rulers and Trimmers"/>
    <s v="Small Pack"/>
    <d v="2009-04-12T00:00:00"/>
  </r>
  <r>
    <n v="644"/>
    <n v="44448"/>
    <x v="102"/>
    <s v="Critical"/>
    <s v="***"/>
    <s v="***"/>
    <s v="***"/>
    <m/>
    <m/>
    <s v="***"/>
    <m/>
    <m/>
    <m/>
    <m/>
    <m/>
    <n v="28"/>
    <n v="3.5000000000000003E-2"/>
    <m/>
    <m/>
    <n v="951.06"/>
    <n v="0"/>
    <n v="33.966428571428573"/>
    <s v="Regular Air"/>
    <n v="1.99"/>
    <n v="953.05"/>
    <x v="1"/>
    <s v="Small Business"/>
    <x v="2"/>
    <s v="Computer Peripherals"/>
    <s v="Small Pack"/>
    <d v="2009-04-15T00:00:00"/>
  </r>
  <r>
    <n v="645"/>
    <n v="55046"/>
    <x v="102"/>
    <s v="Critical"/>
    <s v="***"/>
    <s v="***"/>
    <s v="***"/>
    <m/>
    <m/>
    <s v="***"/>
    <m/>
    <m/>
    <m/>
    <m/>
    <m/>
    <n v="2"/>
    <n v="0.01"/>
    <m/>
    <m/>
    <n v="29.32"/>
    <n v="0"/>
    <n v="14.66"/>
    <s v="Express Air"/>
    <n v="11.15"/>
    <n v="40.47"/>
    <x v="8"/>
    <s v="Small Business"/>
    <x v="0"/>
    <s v="Paper"/>
    <s v="Small Box"/>
    <d v="2009-04-14T00:00:00"/>
  </r>
  <r>
    <n v="646"/>
    <n v="9635"/>
    <x v="102"/>
    <s v="Critical"/>
    <s v="***"/>
    <s v="***"/>
    <s v="***"/>
    <m/>
    <m/>
    <s v="***"/>
    <m/>
    <m/>
    <m/>
    <m/>
    <m/>
    <n v="1"/>
    <n v="0.01"/>
    <m/>
    <m/>
    <n v="3.42"/>
    <n v="0"/>
    <n v="3.42"/>
    <s v="Regular Air"/>
    <n v="1.49"/>
    <n v="4.91"/>
    <x v="0"/>
    <s v="Corporate"/>
    <x v="0"/>
    <s v="Binders and Binder Accessories"/>
    <s v="Small Box"/>
    <d v="2009-04-15T00:00:00"/>
  </r>
  <r>
    <n v="647"/>
    <n v="8422"/>
    <x v="103"/>
    <s v="Medium"/>
    <s v="*"/>
    <s v="*"/>
    <s v="*"/>
    <m/>
    <m/>
    <s v="*"/>
    <m/>
    <m/>
    <m/>
    <m/>
    <m/>
    <n v="18"/>
    <n v="0.02"/>
    <m/>
    <m/>
    <n v="4212.7520000000004"/>
    <n v="1"/>
    <n v="234.04177777777781"/>
    <s v="Delivery Truck"/>
    <n v="54.12"/>
    <n v="4266.8720000000003"/>
    <x v="3"/>
    <s v="Home Office"/>
    <x v="1"/>
    <s v="Tables"/>
    <s v="Jumbo Box"/>
    <d v="2009-04-15T00:00:00"/>
  </r>
  <r>
    <n v="648"/>
    <n v="32999"/>
    <x v="103"/>
    <s v="Low"/>
    <s v="*"/>
    <s v="*"/>
    <s v="*"/>
    <m/>
    <m/>
    <s v="*"/>
    <m/>
    <m/>
    <m/>
    <m/>
    <m/>
    <n v="14"/>
    <n v="0.02"/>
    <m/>
    <m/>
    <n v="1386.65"/>
    <n v="1"/>
    <n v="99.046428571428578"/>
    <s v="Delivery Truck"/>
    <n v="35.840000000000003"/>
    <n v="1422.49"/>
    <x v="9"/>
    <s v="Home Office"/>
    <x v="1"/>
    <s v="Bookcases"/>
    <s v="Jumbo Box"/>
    <d v="2009-04-19T00:00:00"/>
  </r>
  <r>
    <n v="649"/>
    <n v="8422"/>
    <x v="103"/>
    <s v="Medium"/>
    <s v="*"/>
    <s v="*"/>
    <s v="*"/>
    <m/>
    <m/>
    <s v="*"/>
    <m/>
    <m/>
    <m/>
    <m/>
    <m/>
    <n v="33"/>
    <n v="0.04"/>
    <m/>
    <m/>
    <n v="1003.71"/>
    <n v="1"/>
    <n v="30.415454545454548"/>
    <s v="Express Air"/>
    <n v="4"/>
    <n v="1007.71"/>
    <x v="0"/>
    <s v="Home Office"/>
    <x v="2"/>
    <s v="Computer Peripherals"/>
    <s v="Small Box"/>
    <d v="2009-04-16T00:00:00"/>
  </r>
  <r>
    <n v="650"/>
    <n v="58818"/>
    <x v="104"/>
    <s v="Critical"/>
    <s v="***"/>
    <s v="***"/>
    <s v="***"/>
    <m/>
    <m/>
    <s v="***"/>
    <m/>
    <m/>
    <m/>
    <m/>
    <m/>
    <n v="20"/>
    <n v="3.5000000000000003E-2"/>
    <m/>
    <m/>
    <n v="4353.0200000000004"/>
    <n v="1"/>
    <n v="217.65100000000001"/>
    <s v="Delivery Truck"/>
    <n v="28.16"/>
    <n v="4381.18"/>
    <x v="6"/>
    <s v="Consumer"/>
    <x v="1"/>
    <s v="Chairs &amp; Chairmats"/>
    <s v="Jumbo Drum"/>
    <d v="2009-04-17T00:00:00"/>
  </r>
  <r>
    <n v="651"/>
    <n v="33220"/>
    <x v="104"/>
    <s v="Not Specified"/>
    <s v="*"/>
    <s v="*"/>
    <s v="*"/>
    <m/>
    <m/>
    <s v="*"/>
    <m/>
    <m/>
    <m/>
    <m/>
    <m/>
    <n v="49"/>
    <n v="0.05"/>
    <m/>
    <m/>
    <n v="3291.13"/>
    <n v="1"/>
    <n v="67.165918367346947"/>
    <s v="Regular Air"/>
    <n v="3.5"/>
    <n v="3294.63"/>
    <x v="4"/>
    <s v="Consumer"/>
    <x v="0"/>
    <s v="Appliances"/>
    <s v="Small Box"/>
    <d v="2009-04-15T00:00:00"/>
  </r>
  <r>
    <n v="652"/>
    <n v="58818"/>
    <x v="104"/>
    <s v="Critical"/>
    <s v="***"/>
    <s v="***"/>
    <s v="***"/>
    <m/>
    <m/>
    <s v="***"/>
    <m/>
    <m/>
    <m/>
    <m/>
    <m/>
    <n v="41"/>
    <n v="0.05"/>
    <m/>
    <m/>
    <n v="998.05"/>
    <n v="0"/>
    <n v="24.342682926829266"/>
    <s v="Regular Air"/>
    <n v="1.99"/>
    <n v="1000.04"/>
    <x v="6"/>
    <s v="Consumer"/>
    <x v="2"/>
    <s v="Computer Peripherals"/>
    <s v="Small Pack"/>
    <d v="2009-04-16T00:00:00"/>
  </r>
  <r>
    <n v="653"/>
    <n v="33220"/>
    <x v="104"/>
    <s v="Not Specified"/>
    <s v="*"/>
    <s v="*"/>
    <s v="*"/>
    <m/>
    <m/>
    <s v="*"/>
    <m/>
    <m/>
    <m/>
    <m/>
    <m/>
    <n v="40"/>
    <n v="0.05"/>
    <m/>
    <m/>
    <n v="736.96"/>
    <n v="0"/>
    <n v="18.423999999999999"/>
    <s v="Regular Air"/>
    <n v="10.49"/>
    <n v="747.45"/>
    <x v="4"/>
    <s v="Consumer"/>
    <x v="1"/>
    <s v="Office Furnishings"/>
    <s v="Small Box"/>
    <d v="2009-04-18T00:00:00"/>
  </r>
  <r>
    <n v="654"/>
    <n v="35041"/>
    <x v="104"/>
    <s v="Not Specified"/>
    <s v="*"/>
    <s v="*"/>
    <s v="*"/>
    <m/>
    <m/>
    <s v="*"/>
    <m/>
    <m/>
    <m/>
    <m/>
    <m/>
    <n v="28"/>
    <n v="3.5000000000000003E-2"/>
    <m/>
    <m/>
    <n v="443.73"/>
    <n v="0"/>
    <n v="15.8475"/>
    <s v="Regular Air"/>
    <n v="15.09"/>
    <n v="458.82"/>
    <x v="0"/>
    <s v="Home Office"/>
    <x v="0"/>
    <s v="Binders and Binder Accessories"/>
    <s v="Small Box"/>
    <d v="2009-04-15T00:00:00"/>
  </r>
  <r>
    <n v="655"/>
    <n v="50337"/>
    <x v="105"/>
    <s v="Not Specified"/>
    <s v="*"/>
    <s v="*"/>
    <s v="*"/>
    <m/>
    <m/>
    <s v="*"/>
    <m/>
    <m/>
    <m/>
    <m/>
    <m/>
    <n v="6"/>
    <n v="0.01"/>
    <m/>
    <m/>
    <n v="14734.71"/>
    <n v="1"/>
    <n v="2455.7849999999999"/>
    <s v="Delivery Truck"/>
    <n v="29.7"/>
    <n v="14764.41"/>
    <x v="2"/>
    <s v="Consumer"/>
    <x v="2"/>
    <s v="Office Machines"/>
    <s v="Jumbo Drum"/>
    <d v="2009-04-18T00:00:00"/>
  </r>
  <r>
    <n v="656"/>
    <n v="19584"/>
    <x v="105"/>
    <s v="Critical"/>
    <s v="***"/>
    <s v="***"/>
    <s v="***"/>
    <m/>
    <m/>
    <s v="***"/>
    <m/>
    <m/>
    <m/>
    <m/>
    <m/>
    <n v="6"/>
    <n v="0.01"/>
    <m/>
    <m/>
    <n v="14535.8"/>
    <n v="1"/>
    <n v="2422.6333333333332"/>
    <s v="Delivery Truck"/>
    <n v="29.7"/>
    <n v="14565.5"/>
    <x v="1"/>
    <s v="Corporate"/>
    <x v="2"/>
    <s v="Office Machines"/>
    <s v="Jumbo Drum"/>
    <d v="2009-04-17T00:00:00"/>
  </r>
  <r>
    <n v="657"/>
    <n v="96"/>
    <x v="105"/>
    <s v="High"/>
    <s v="*"/>
    <s v="**"/>
    <s v="**"/>
    <m/>
    <m/>
    <s v="**"/>
    <m/>
    <m/>
    <m/>
    <m/>
    <m/>
    <n v="37"/>
    <n v="0.04"/>
    <m/>
    <m/>
    <n v="4158.1234999999997"/>
    <n v="1"/>
    <n v="112.3817162162162"/>
    <s v="Regular Air"/>
    <n v="8.99"/>
    <n v="4167.1134999999995"/>
    <x v="8"/>
    <s v="Home Office"/>
    <x v="2"/>
    <s v="Telephones and Communication"/>
    <s v="Small Box"/>
    <d v="2009-04-18T00:00:00"/>
  </r>
  <r>
    <n v="658"/>
    <n v="50337"/>
    <x v="105"/>
    <s v="Not Specified"/>
    <s v="*"/>
    <s v="*"/>
    <s v="*"/>
    <m/>
    <m/>
    <s v="*"/>
    <m/>
    <m/>
    <m/>
    <m/>
    <m/>
    <n v="37"/>
    <n v="0.04"/>
    <m/>
    <m/>
    <n v="122.99"/>
    <n v="0"/>
    <n v="3.324054054054054"/>
    <s v="Express Air"/>
    <n v="1.49"/>
    <n v="124.47999999999999"/>
    <x v="2"/>
    <s v="Consumer"/>
    <x v="0"/>
    <s v="Binders and Binder Accessories"/>
    <s v="Small Box"/>
    <d v="2009-04-17T00:00:00"/>
  </r>
  <r>
    <n v="659"/>
    <n v="30407"/>
    <x v="106"/>
    <s v="Low"/>
    <s v="*"/>
    <s v="*"/>
    <s v="*"/>
    <m/>
    <m/>
    <s v="*"/>
    <m/>
    <m/>
    <m/>
    <m/>
    <m/>
    <n v="41"/>
    <n v="0.05"/>
    <m/>
    <m/>
    <n v="17853.64"/>
    <n v="1"/>
    <n v="435.45463414634145"/>
    <s v="Regular Air"/>
    <n v="19.989999999999998"/>
    <n v="17873.63"/>
    <x v="4"/>
    <s v="Corporate"/>
    <x v="0"/>
    <s v="Storage &amp; Organization"/>
    <s v="Small Box"/>
    <d v="2009-04-17T00:00:00"/>
  </r>
  <r>
    <n v="660"/>
    <n v="2756"/>
    <x v="106"/>
    <s v="Critical"/>
    <s v="***"/>
    <s v="***"/>
    <s v="***"/>
    <m/>
    <m/>
    <s v="***"/>
    <m/>
    <m/>
    <m/>
    <m/>
    <m/>
    <n v="25"/>
    <n v="3.5000000000000003E-2"/>
    <m/>
    <m/>
    <n v="1344.88"/>
    <n v="1"/>
    <n v="53.795200000000001"/>
    <s v="Regular Air"/>
    <n v="4"/>
    <n v="1348.88"/>
    <x v="10"/>
    <s v="Small Business"/>
    <x v="2"/>
    <s v="Computer Peripherals"/>
    <s v="Small Box"/>
    <d v="2009-04-18T00:00:00"/>
  </r>
  <r>
    <n v="661"/>
    <n v="2756"/>
    <x v="106"/>
    <s v="Critical"/>
    <s v="***"/>
    <s v="***"/>
    <s v="***"/>
    <m/>
    <m/>
    <s v="***"/>
    <m/>
    <m/>
    <m/>
    <m/>
    <m/>
    <n v="42"/>
    <n v="0.05"/>
    <m/>
    <m/>
    <n v="248.54"/>
    <n v="0"/>
    <n v="5.9176190476190476"/>
    <s v="Regular Air"/>
    <n v="0.5"/>
    <n v="249.04"/>
    <x v="10"/>
    <s v="Small Business"/>
    <x v="0"/>
    <s v="Labels"/>
    <s v="Small Box"/>
    <d v="2009-04-17T00:00:00"/>
  </r>
  <r>
    <n v="662"/>
    <n v="11013"/>
    <x v="106"/>
    <s v="High"/>
    <s v="*"/>
    <s v="**"/>
    <s v="**"/>
    <m/>
    <m/>
    <s v="**"/>
    <m/>
    <m/>
    <m/>
    <m/>
    <m/>
    <n v="2"/>
    <n v="0.01"/>
    <m/>
    <m/>
    <n v="226.88200000000001"/>
    <n v="0"/>
    <n v="113.441"/>
    <s v="Regular Air"/>
    <n v="8.99"/>
    <n v="235.87200000000001"/>
    <x v="5"/>
    <s v="Corporate"/>
    <x v="2"/>
    <s v="Telephones and Communication"/>
    <s v="Small Box"/>
    <d v="2009-04-18T00:00:00"/>
  </r>
  <r>
    <n v="663"/>
    <n v="54753"/>
    <x v="107"/>
    <s v="Medium"/>
    <s v="*"/>
    <s v="*"/>
    <s v="*"/>
    <m/>
    <m/>
    <s v="*"/>
    <m/>
    <m/>
    <m/>
    <m/>
    <m/>
    <n v="36"/>
    <n v="0.04"/>
    <m/>
    <m/>
    <n v="4711.2439999999997"/>
    <n v="1"/>
    <n v="130.86788888888887"/>
    <s v="Regular Air"/>
    <n v="3.9"/>
    <n v="4715.1439999999993"/>
    <x v="8"/>
    <s v="Corporate"/>
    <x v="2"/>
    <s v="Telephones and Communication"/>
    <s v="Small Box"/>
    <d v="2009-04-19T00:00:00"/>
  </r>
  <r>
    <n v="664"/>
    <n v="2817"/>
    <x v="107"/>
    <s v="Medium"/>
    <s v="*"/>
    <s v="*"/>
    <s v="*"/>
    <m/>
    <m/>
    <s v="*"/>
    <m/>
    <m/>
    <m/>
    <m/>
    <m/>
    <n v="14"/>
    <n v="0.02"/>
    <m/>
    <m/>
    <n v="3830.14"/>
    <n v="1"/>
    <n v="273.58142857142855"/>
    <s v="Regular Air"/>
    <n v="7.18"/>
    <n v="3837.3199999999997"/>
    <x v="4"/>
    <s v="Home Office"/>
    <x v="2"/>
    <s v="Computer Peripherals"/>
    <s v="Small Box"/>
    <d v="2009-04-19T00:00:00"/>
  </r>
  <r>
    <n v="665"/>
    <n v="4674"/>
    <x v="107"/>
    <s v="Critical"/>
    <s v="***"/>
    <s v="***"/>
    <s v="***"/>
    <m/>
    <m/>
    <s v="***"/>
    <m/>
    <m/>
    <m/>
    <m/>
    <m/>
    <n v="23"/>
    <n v="3.5000000000000003E-2"/>
    <m/>
    <m/>
    <n v="3041.33"/>
    <n v="1"/>
    <n v="132.23173913043479"/>
    <s v="Delivery Truck"/>
    <n v="30"/>
    <n v="3071.33"/>
    <x v="4"/>
    <s v="Corporate"/>
    <x v="1"/>
    <s v="Chairs &amp; Chairmats"/>
    <s v="Jumbo Drum"/>
    <d v="2009-04-19T00:00:00"/>
  </r>
  <r>
    <n v="666"/>
    <n v="8259"/>
    <x v="107"/>
    <s v="Medium"/>
    <s v="*"/>
    <s v="*"/>
    <s v="*"/>
    <m/>
    <m/>
    <s v="*"/>
    <m/>
    <m/>
    <m/>
    <m/>
    <m/>
    <n v="25"/>
    <n v="3.5000000000000003E-2"/>
    <m/>
    <m/>
    <n v="2130.2199999999998"/>
    <n v="1"/>
    <n v="85.208799999999997"/>
    <s v="Delivery Truck"/>
    <n v="42"/>
    <n v="2172.2199999999998"/>
    <x v="4"/>
    <s v="Consumer"/>
    <x v="1"/>
    <s v="Chairs &amp; Chairmats"/>
    <s v="Jumbo Drum"/>
    <d v="2009-04-18T00:00:00"/>
  </r>
  <r>
    <n v="667"/>
    <n v="2817"/>
    <x v="107"/>
    <s v="Medium"/>
    <s v="*"/>
    <s v="*"/>
    <s v="*"/>
    <m/>
    <m/>
    <s v="*"/>
    <m/>
    <m/>
    <m/>
    <m/>
    <m/>
    <n v="40"/>
    <n v="0.05"/>
    <m/>
    <m/>
    <n v="1559.86"/>
    <n v="1"/>
    <n v="38.996499999999997"/>
    <s v="Regular Air"/>
    <n v="3.04"/>
    <n v="1562.8999999999999"/>
    <x v="4"/>
    <s v="Home Office"/>
    <x v="1"/>
    <s v="Office Furnishings"/>
    <s v="Wrap Bag"/>
    <d v="2009-04-20T00:00:00"/>
  </r>
  <r>
    <n v="668"/>
    <n v="11553"/>
    <x v="107"/>
    <s v="Medium"/>
    <s v="*"/>
    <s v="*"/>
    <s v="*"/>
    <m/>
    <m/>
    <s v="*"/>
    <m/>
    <m/>
    <m/>
    <m/>
    <m/>
    <n v="20"/>
    <n v="3.5000000000000003E-2"/>
    <m/>
    <m/>
    <n v="1531.4110000000001"/>
    <n v="1"/>
    <n v="76.570549999999997"/>
    <s v="Regular Air"/>
    <n v="0.99"/>
    <n v="1532.4010000000001"/>
    <x v="2"/>
    <s v="Corporate"/>
    <x v="2"/>
    <s v="Telephones and Communication"/>
    <s v="Wrap Bag"/>
    <d v="2009-04-20T00:00:00"/>
  </r>
  <r>
    <n v="669"/>
    <n v="11553"/>
    <x v="107"/>
    <s v="Medium"/>
    <s v="*"/>
    <s v="*"/>
    <s v="*"/>
    <m/>
    <m/>
    <s v="*"/>
    <m/>
    <m/>
    <m/>
    <m/>
    <m/>
    <n v="28"/>
    <n v="3.5000000000000003E-2"/>
    <m/>
    <m/>
    <n v="1350.34"/>
    <n v="1"/>
    <n v="48.226428571428571"/>
    <s v="Express Air"/>
    <n v="19.989999999999998"/>
    <n v="1370.33"/>
    <x v="2"/>
    <s v="Corporate"/>
    <x v="0"/>
    <s v="Storage &amp; Organization"/>
    <s v="Small Box"/>
    <d v="2009-04-19T00:00:00"/>
  </r>
  <r>
    <n v="670"/>
    <n v="11553"/>
    <x v="107"/>
    <s v="Medium"/>
    <s v="*"/>
    <s v="*"/>
    <s v="*"/>
    <m/>
    <m/>
    <s v="*"/>
    <m/>
    <m/>
    <m/>
    <m/>
    <m/>
    <n v="8"/>
    <n v="0.01"/>
    <m/>
    <m/>
    <n v="861.26"/>
    <n v="0"/>
    <n v="107.6575"/>
    <s v="Delivery Truck"/>
    <n v="57.38"/>
    <n v="918.64"/>
    <x v="2"/>
    <s v="Corporate"/>
    <x v="1"/>
    <s v="Bookcases"/>
    <s v="Jumbo Box"/>
    <d v="2009-04-21T00:00:00"/>
  </r>
  <r>
    <n v="671"/>
    <n v="59745"/>
    <x v="108"/>
    <s v="Not Specified"/>
    <s v="*"/>
    <s v="*"/>
    <s v="*"/>
    <m/>
    <m/>
    <s v="*"/>
    <m/>
    <m/>
    <m/>
    <m/>
    <m/>
    <n v="36"/>
    <n v="0.04"/>
    <m/>
    <m/>
    <n v="18092.66"/>
    <n v="1"/>
    <n v="502.57388888888886"/>
    <s v="Regular Air"/>
    <n v="19.989999999999998"/>
    <n v="18112.650000000001"/>
    <x v="1"/>
    <s v="Consumer"/>
    <x v="0"/>
    <s v="Binders and Binder Accessories"/>
    <s v="Small Box"/>
    <d v="2009-04-21T00:00:00"/>
  </r>
  <r>
    <n v="672"/>
    <n v="53798"/>
    <x v="108"/>
    <s v="Low"/>
    <s v="*"/>
    <s v="*"/>
    <s v="*"/>
    <m/>
    <m/>
    <s v="*"/>
    <m/>
    <m/>
    <m/>
    <m/>
    <m/>
    <n v="41"/>
    <n v="0.05"/>
    <m/>
    <m/>
    <n v="4987.7299999999996"/>
    <n v="1"/>
    <n v="121.65195121951218"/>
    <s v="Delivery Truck"/>
    <n v="70.2"/>
    <n v="5057.9299999999994"/>
    <x v="5"/>
    <s v="Corporate"/>
    <x v="1"/>
    <s v="Chairs &amp; Chairmats"/>
    <s v="Jumbo Drum"/>
    <d v="2009-04-24T00:00:00"/>
  </r>
  <r>
    <n v="673"/>
    <n v="48135"/>
    <x v="108"/>
    <s v="High"/>
    <s v="*"/>
    <s v="**"/>
    <s v="**"/>
    <m/>
    <m/>
    <s v="**"/>
    <m/>
    <m/>
    <m/>
    <m/>
    <m/>
    <n v="20"/>
    <n v="3.5000000000000003E-2"/>
    <m/>
    <m/>
    <n v="3960.99"/>
    <n v="1"/>
    <n v="198.04949999999999"/>
    <s v="Express Air"/>
    <n v="24.49"/>
    <n v="3985.4799999999996"/>
    <x v="0"/>
    <s v="Home Office"/>
    <x v="2"/>
    <s v="Copiers and Fax"/>
    <s v="Large Box"/>
    <d v="2009-04-21T00:00:00"/>
  </r>
  <r>
    <n v="674"/>
    <n v="30176"/>
    <x v="108"/>
    <s v="Low"/>
    <s v="*"/>
    <s v="*"/>
    <s v="*"/>
    <m/>
    <m/>
    <s v="*"/>
    <m/>
    <m/>
    <m/>
    <m/>
    <m/>
    <n v="30"/>
    <n v="0.04"/>
    <m/>
    <m/>
    <n v="2504.41"/>
    <n v="1"/>
    <n v="83.480333333333334"/>
    <s v="Regular Air"/>
    <n v="48.2"/>
    <n v="2552.6099999999997"/>
    <x v="4"/>
    <s v="Home Office"/>
    <x v="1"/>
    <s v="Office Furnishings"/>
    <s v="Medium Box"/>
    <d v="2009-04-26T00:00:00"/>
  </r>
  <r>
    <n v="675"/>
    <n v="53798"/>
    <x v="108"/>
    <s v="Low"/>
    <s v="*"/>
    <s v="*"/>
    <s v="*"/>
    <m/>
    <m/>
    <s v="*"/>
    <m/>
    <m/>
    <m/>
    <m/>
    <m/>
    <n v="29"/>
    <n v="3.5000000000000003E-2"/>
    <m/>
    <m/>
    <n v="2317.65"/>
    <n v="1"/>
    <n v="79.918965517241389"/>
    <s v="Regular Air"/>
    <n v="13.99"/>
    <n v="2331.64"/>
    <x v="5"/>
    <s v="Corporate"/>
    <x v="0"/>
    <s v="Appliances"/>
    <s v="Medium Box"/>
    <d v="2009-04-26T00:00:00"/>
  </r>
  <r>
    <n v="676"/>
    <n v="48135"/>
    <x v="108"/>
    <s v="High"/>
    <s v="*"/>
    <s v="**"/>
    <s v="**"/>
    <m/>
    <m/>
    <s v="**"/>
    <m/>
    <m/>
    <m/>
    <m/>
    <m/>
    <n v="40"/>
    <n v="0.05"/>
    <m/>
    <m/>
    <n v="750.14"/>
    <n v="0"/>
    <n v="18.753499999999999"/>
    <s v="Regular Air"/>
    <n v="8.99"/>
    <n v="759.13"/>
    <x v="4"/>
    <s v="Home Office"/>
    <x v="1"/>
    <s v="Office Furnishings"/>
    <s v="Small Pack"/>
    <d v="2009-04-19T00:00:00"/>
  </r>
  <r>
    <n v="677"/>
    <n v="994"/>
    <x v="108"/>
    <s v="Low"/>
    <s v="*"/>
    <s v="*"/>
    <s v="*"/>
    <m/>
    <m/>
    <s v="*"/>
    <m/>
    <m/>
    <m/>
    <m/>
    <m/>
    <n v="38"/>
    <n v="0.04"/>
    <m/>
    <m/>
    <n v="132.07"/>
    <n v="0"/>
    <n v="3.4755263157894736"/>
    <s v="Regular Air"/>
    <n v="1.63"/>
    <n v="133.69999999999999"/>
    <x v="1"/>
    <s v="Corporate"/>
    <x v="0"/>
    <s v="Rubber Bands"/>
    <s v="Wrap Bag"/>
    <d v="2009-04-23T00:00:00"/>
  </r>
  <r>
    <n v="678"/>
    <n v="44834"/>
    <x v="109"/>
    <s v="Medium"/>
    <s v="*"/>
    <s v="*"/>
    <s v="*"/>
    <m/>
    <m/>
    <s v="*"/>
    <m/>
    <m/>
    <m/>
    <m/>
    <m/>
    <n v="43"/>
    <n v="0.05"/>
    <m/>
    <m/>
    <n v="10984.05"/>
    <n v="1"/>
    <n v="255.44302325581393"/>
    <s v="Delivery Truck"/>
    <n v="66.67"/>
    <n v="11050.72"/>
    <x v="2"/>
    <s v="Small Business"/>
    <x v="1"/>
    <s v="Tables"/>
    <s v="Jumbo Box"/>
    <d v="2009-04-21T00:00:00"/>
  </r>
  <r>
    <n v="679"/>
    <n v="41474"/>
    <x v="109"/>
    <s v="Not Specified"/>
    <s v="*"/>
    <s v="*"/>
    <s v="*"/>
    <m/>
    <m/>
    <s v="*"/>
    <m/>
    <m/>
    <m/>
    <m/>
    <m/>
    <n v="35"/>
    <n v="0.04"/>
    <m/>
    <m/>
    <n v="3640.83"/>
    <n v="1"/>
    <n v="104.02371428571428"/>
    <s v="Delivery Truck"/>
    <n v="35.840000000000003"/>
    <n v="3676.67"/>
    <x v="1"/>
    <s v="Corporate"/>
    <x v="1"/>
    <s v="Bookcases"/>
    <s v="Jumbo Box"/>
    <d v="2009-04-22T00:00:00"/>
  </r>
  <r>
    <n v="680"/>
    <n v="44834"/>
    <x v="109"/>
    <s v="Medium"/>
    <s v="*"/>
    <s v="*"/>
    <s v="*"/>
    <m/>
    <m/>
    <s v="*"/>
    <m/>
    <m/>
    <m/>
    <m/>
    <m/>
    <n v="13"/>
    <n v="0.02"/>
    <m/>
    <m/>
    <n v="248.76"/>
    <n v="0"/>
    <n v="19.135384615384616"/>
    <s v="Express Air"/>
    <n v="5.77"/>
    <n v="254.53"/>
    <x v="2"/>
    <s v="Small Business"/>
    <x v="0"/>
    <s v="Paper"/>
    <s v="Small Box"/>
    <d v="2009-04-20T00:00:00"/>
  </r>
  <r>
    <n v="681"/>
    <n v="41474"/>
    <x v="109"/>
    <s v="Not Specified"/>
    <s v="*"/>
    <s v="*"/>
    <s v="*"/>
    <m/>
    <m/>
    <s v="*"/>
    <m/>
    <m/>
    <m/>
    <m/>
    <m/>
    <n v="50"/>
    <n v="0.06"/>
    <m/>
    <m/>
    <n v="225.94"/>
    <n v="0"/>
    <n v="4.5187999999999997"/>
    <s v="Regular Air"/>
    <n v="2.39"/>
    <n v="228.32999999999998"/>
    <x v="1"/>
    <s v="Corporate"/>
    <x v="2"/>
    <s v="Computer Peripherals"/>
    <s v="Small Pack"/>
    <d v="2009-04-22T00:00:00"/>
  </r>
  <r>
    <n v="682"/>
    <n v="49511"/>
    <x v="109"/>
    <s v="High"/>
    <s v="*"/>
    <s v="**"/>
    <s v="**"/>
    <m/>
    <m/>
    <s v="**"/>
    <m/>
    <m/>
    <m/>
    <m/>
    <m/>
    <n v="35"/>
    <n v="0.04"/>
    <m/>
    <m/>
    <n v="150.29"/>
    <n v="0"/>
    <n v="4.2939999999999996"/>
    <s v="Express Air"/>
    <n v="2.5"/>
    <n v="152.79"/>
    <x v="4"/>
    <s v="Home Office"/>
    <x v="0"/>
    <s v="Envelopes"/>
    <s v="Small Box"/>
    <d v="2009-04-20T00:00:00"/>
  </r>
  <r>
    <n v="683"/>
    <n v="19367"/>
    <x v="109"/>
    <s v="High"/>
    <s v="*"/>
    <s v="**"/>
    <s v="**"/>
    <m/>
    <m/>
    <s v="**"/>
    <m/>
    <m/>
    <m/>
    <m/>
    <m/>
    <n v="20"/>
    <n v="3.5000000000000003E-2"/>
    <m/>
    <m/>
    <n v="112.42"/>
    <n v="0"/>
    <n v="5.6210000000000004"/>
    <s v="Regular Air"/>
    <n v="2.5"/>
    <n v="114.92"/>
    <x v="4"/>
    <s v="Home Office"/>
    <x v="0"/>
    <s v="Envelopes"/>
    <s v="Small Box"/>
    <d v="2009-04-22T00:00:00"/>
  </r>
  <r>
    <n v="684"/>
    <n v="35813"/>
    <x v="110"/>
    <s v="Critical"/>
    <s v="***"/>
    <s v="***"/>
    <s v="***"/>
    <m/>
    <m/>
    <s v="***"/>
    <m/>
    <m/>
    <m/>
    <m/>
    <m/>
    <n v="21"/>
    <n v="3.5000000000000003E-2"/>
    <m/>
    <m/>
    <n v="7841.57"/>
    <n v="1"/>
    <n v="373.4080952380952"/>
    <s v="Express Air"/>
    <n v="19.989999999999998"/>
    <n v="7861.5599999999995"/>
    <x v="8"/>
    <s v="Corporate"/>
    <x v="0"/>
    <s v="Appliances"/>
    <s v="Small Box"/>
    <d v="2009-04-21T00:00:00"/>
  </r>
  <r>
    <n v="685"/>
    <n v="40997"/>
    <x v="110"/>
    <s v="Low"/>
    <s v="*"/>
    <s v="*"/>
    <s v="*"/>
    <m/>
    <m/>
    <s v="*"/>
    <m/>
    <m/>
    <m/>
    <m/>
    <m/>
    <n v="33"/>
    <n v="0.04"/>
    <m/>
    <m/>
    <n v="7384.18"/>
    <n v="1"/>
    <n v="223.76303030303032"/>
    <s v="Delivery Truck"/>
    <n v="110.2"/>
    <n v="7494.38"/>
    <x v="1"/>
    <s v="Small Business"/>
    <x v="1"/>
    <s v="Tables"/>
    <s v="Jumbo Box"/>
    <d v="2009-04-25T00:00:00"/>
  </r>
  <r>
    <n v="686"/>
    <n v="28736"/>
    <x v="110"/>
    <s v="High"/>
    <s v="*"/>
    <s v="**"/>
    <s v="**"/>
    <m/>
    <m/>
    <s v="**"/>
    <m/>
    <m/>
    <m/>
    <m/>
    <m/>
    <n v="26"/>
    <n v="3.5000000000000003E-2"/>
    <m/>
    <m/>
    <n v="1029.29"/>
    <n v="1"/>
    <n v="39.588076923076919"/>
    <s v="Regular Air"/>
    <n v="17.48"/>
    <n v="1046.77"/>
    <x v="0"/>
    <s v="Small Business"/>
    <x v="0"/>
    <s v="Paper"/>
    <s v="Small Box"/>
    <d v="2009-04-21T00:00:00"/>
  </r>
  <r>
    <n v="687"/>
    <n v="40997"/>
    <x v="110"/>
    <s v="Low"/>
    <s v="*"/>
    <s v="*"/>
    <s v="*"/>
    <m/>
    <m/>
    <s v="*"/>
    <m/>
    <m/>
    <m/>
    <m/>
    <m/>
    <n v="37"/>
    <n v="0.04"/>
    <m/>
    <m/>
    <n v="881.74"/>
    <n v="0"/>
    <n v="23.83081081081081"/>
    <s v="Regular Air"/>
    <n v="8.99"/>
    <n v="890.73"/>
    <x v="1"/>
    <s v="Small Business"/>
    <x v="0"/>
    <s v="Pens &amp; Art Supplies"/>
    <s v="Small Pack"/>
    <d v="2009-04-28T00:00:00"/>
  </r>
  <r>
    <n v="688"/>
    <n v="40997"/>
    <x v="110"/>
    <s v="Low"/>
    <s v="*"/>
    <s v="*"/>
    <s v="*"/>
    <m/>
    <m/>
    <s v="*"/>
    <m/>
    <m/>
    <m/>
    <m/>
    <m/>
    <n v="12"/>
    <n v="0.02"/>
    <m/>
    <m/>
    <n v="382.29"/>
    <n v="0"/>
    <n v="31.857500000000002"/>
    <s v="Express Air"/>
    <n v="9.18"/>
    <n v="391.47"/>
    <x v="1"/>
    <s v="Small Business"/>
    <x v="0"/>
    <s v="Paper"/>
    <s v="Small Box"/>
    <d v="2009-04-21T00:00:00"/>
  </r>
  <r>
    <n v="689"/>
    <n v="35813"/>
    <x v="110"/>
    <s v="Critical"/>
    <s v="***"/>
    <s v="***"/>
    <s v="***"/>
    <m/>
    <m/>
    <s v="***"/>
    <m/>
    <m/>
    <m/>
    <m/>
    <m/>
    <n v="21"/>
    <n v="3.5000000000000003E-2"/>
    <m/>
    <m/>
    <n v="156.31"/>
    <n v="0"/>
    <n v="7.4433333333333334"/>
    <s v="Express Air"/>
    <n v="4"/>
    <n v="160.31"/>
    <x v="8"/>
    <s v="Corporate"/>
    <x v="1"/>
    <s v="Office Furnishings"/>
    <s v="Wrap Bag"/>
    <d v="2009-04-21T00:00:00"/>
  </r>
  <r>
    <n v="690"/>
    <n v="56807"/>
    <x v="110"/>
    <s v="High"/>
    <s v="*"/>
    <s v="**"/>
    <s v="**"/>
    <m/>
    <m/>
    <s v="**"/>
    <m/>
    <m/>
    <m/>
    <m/>
    <m/>
    <n v="1"/>
    <n v="0.01"/>
    <m/>
    <m/>
    <n v="47.04"/>
    <n v="0"/>
    <n v="47.04"/>
    <s v="Regular Air"/>
    <n v="4.62"/>
    <n v="51.66"/>
    <x v="1"/>
    <s v="Consumer"/>
    <x v="0"/>
    <s v="Appliances"/>
    <s v="Small Box"/>
    <d v="2009-04-23T00:00:00"/>
  </r>
  <r>
    <n v="691"/>
    <n v="40997"/>
    <x v="110"/>
    <s v="Low"/>
    <s v="*"/>
    <s v="*"/>
    <s v="*"/>
    <m/>
    <m/>
    <s v="*"/>
    <m/>
    <m/>
    <m/>
    <m/>
    <m/>
    <n v="1"/>
    <n v="0.01"/>
    <m/>
    <m/>
    <n v="22.61"/>
    <n v="0"/>
    <n v="22.61"/>
    <s v="Regular Air"/>
    <n v="7.51"/>
    <n v="30.119999999999997"/>
    <x v="1"/>
    <s v="Small Business"/>
    <x v="0"/>
    <s v="Storage &amp; Organization"/>
    <s v="Small Box"/>
    <d v="2009-04-23T00:00:00"/>
  </r>
  <r>
    <n v="692"/>
    <n v="13056"/>
    <x v="111"/>
    <s v="Not Specified"/>
    <s v="*"/>
    <s v="*"/>
    <s v="*"/>
    <m/>
    <m/>
    <s v="*"/>
    <m/>
    <m/>
    <m/>
    <m/>
    <m/>
    <n v="33"/>
    <n v="0.04"/>
    <m/>
    <m/>
    <n v="3387.32"/>
    <n v="1"/>
    <n v="102.64606060606062"/>
    <s v="Regular Air"/>
    <n v="7.18"/>
    <n v="3394.5"/>
    <x v="1"/>
    <s v="Small Business"/>
    <x v="2"/>
    <s v="Computer Peripherals"/>
    <s v="Small Box"/>
    <d v="2009-04-24T00:00:00"/>
  </r>
  <r>
    <n v="693"/>
    <n v="25927"/>
    <x v="111"/>
    <s v="Medium"/>
    <s v="*"/>
    <s v="*"/>
    <s v="*"/>
    <m/>
    <m/>
    <s v="*"/>
    <m/>
    <m/>
    <m/>
    <m/>
    <m/>
    <n v="43"/>
    <n v="0.05"/>
    <m/>
    <m/>
    <n v="945.9"/>
    <n v="0"/>
    <n v="21.99767441860465"/>
    <s v="Regular Air"/>
    <n v="5.53"/>
    <n v="951.43"/>
    <x v="9"/>
    <s v="Corporate"/>
    <x v="0"/>
    <s v="Pens &amp; Art Supplies"/>
    <s v="Small Pack"/>
    <d v="2009-04-24T00:00:00"/>
  </r>
  <r>
    <n v="694"/>
    <n v="25927"/>
    <x v="111"/>
    <s v="Medium"/>
    <s v="*"/>
    <s v="*"/>
    <s v="*"/>
    <m/>
    <m/>
    <s v="*"/>
    <m/>
    <m/>
    <m/>
    <m/>
    <m/>
    <n v="14"/>
    <n v="0.02"/>
    <m/>
    <m/>
    <n v="422.83"/>
    <n v="0"/>
    <n v="30.202142857142857"/>
    <s v="Regular Air"/>
    <n v="6.64"/>
    <n v="429.46999999999997"/>
    <x v="0"/>
    <s v="Corporate"/>
    <x v="0"/>
    <s v="Storage &amp; Organization"/>
    <s v="Small Box"/>
    <d v="2009-04-22T00:00:00"/>
  </r>
  <r>
    <n v="695"/>
    <n v="9669"/>
    <x v="111"/>
    <s v="Medium"/>
    <s v="*"/>
    <s v="*"/>
    <s v="*"/>
    <m/>
    <m/>
    <s v="*"/>
    <m/>
    <m/>
    <m/>
    <m/>
    <m/>
    <n v="18"/>
    <n v="0.02"/>
    <m/>
    <m/>
    <n v="292.11"/>
    <n v="0"/>
    <n v="16.228333333333335"/>
    <s v="Express Air"/>
    <n v="10.68"/>
    <n v="302.79000000000002"/>
    <x v="6"/>
    <s v="Corporate"/>
    <x v="0"/>
    <s v="Storage &amp; Organization"/>
    <s v="Small Box"/>
    <d v="2009-04-23T00:00:00"/>
  </r>
  <r>
    <n v="696"/>
    <n v="48257"/>
    <x v="111"/>
    <s v="Low"/>
    <s v="*"/>
    <s v="*"/>
    <s v="*"/>
    <m/>
    <m/>
    <s v="*"/>
    <m/>
    <m/>
    <m/>
    <m/>
    <m/>
    <n v="45"/>
    <n v="0.05"/>
    <m/>
    <m/>
    <n v="221.06"/>
    <n v="0"/>
    <n v="4.9124444444444446"/>
    <s v="Regular Air"/>
    <n v="5.42"/>
    <n v="226.48"/>
    <x v="4"/>
    <s v="Corporate"/>
    <x v="0"/>
    <s v="Binders and Binder Accessories"/>
    <s v="Small Box"/>
    <d v="2009-04-26T00:00:00"/>
  </r>
  <r>
    <n v="697"/>
    <n v="17315"/>
    <x v="111"/>
    <s v="Low"/>
    <s v="*"/>
    <s v="*"/>
    <s v="*"/>
    <m/>
    <m/>
    <s v="*"/>
    <m/>
    <m/>
    <m/>
    <m/>
    <m/>
    <n v="29"/>
    <n v="3.5000000000000003E-2"/>
    <m/>
    <m/>
    <n v="159.11000000000001"/>
    <n v="0"/>
    <n v="5.4865517241379314"/>
    <s v="Regular Air"/>
    <n v="0.95"/>
    <n v="160.06"/>
    <x v="12"/>
    <s v="Consumer"/>
    <x v="0"/>
    <s v="Paper"/>
    <s v="Wrap Bag"/>
    <d v="2009-04-26T00:00:00"/>
  </r>
  <r>
    <n v="698"/>
    <n v="9665"/>
    <x v="112"/>
    <s v="Low"/>
    <s v="*"/>
    <s v="*"/>
    <s v="*"/>
    <m/>
    <m/>
    <s v="*"/>
    <m/>
    <m/>
    <m/>
    <m/>
    <m/>
    <n v="49"/>
    <n v="0.05"/>
    <m/>
    <m/>
    <n v="9579.6200000000008"/>
    <n v="1"/>
    <n v="195.50244897959186"/>
    <s v="Delivery Truck"/>
    <n v="110.2"/>
    <n v="9689.8200000000015"/>
    <x v="1"/>
    <s v="Home Office"/>
    <x v="1"/>
    <s v="Tables"/>
    <s v="Jumbo Box"/>
    <d v="2009-04-25T00:00:00"/>
  </r>
  <r>
    <n v="699"/>
    <n v="9665"/>
    <x v="112"/>
    <s v="Low"/>
    <s v="*"/>
    <s v="*"/>
    <s v="*"/>
    <m/>
    <m/>
    <s v="*"/>
    <m/>
    <m/>
    <m/>
    <m/>
    <m/>
    <n v="19"/>
    <n v="0.02"/>
    <m/>
    <m/>
    <n v="2657.12"/>
    <n v="1"/>
    <n v="139.84842105263158"/>
    <s v="Delivery Truck"/>
    <n v="36.090000000000003"/>
    <n v="2693.21"/>
    <x v="1"/>
    <s v="Home Office"/>
    <x v="1"/>
    <s v="Bookcases"/>
    <s v="Jumbo Box"/>
    <d v="2009-04-25T00:00:00"/>
  </r>
  <r>
    <n v="700"/>
    <n v="9665"/>
    <x v="112"/>
    <s v="Low"/>
    <s v="*"/>
    <s v="*"/>
    <s v="*"/>
    <m/>
    <m/>
    <s v="*"/>
    <m/>
    <m/>
    <m/>
    <m/>
    <m/>
    <n v="50"/>
    <n v="0.06"/>
    <m/>
    <m/>
    <n v="2348.66"/>
    <n v="1"/>
    <n v="46.973199999999999"/>
    <s v="Regular Air"/>
    <n v="5.0999999999999996"/>
    <n v="2353.7599999999998"/>
    <x v="1"/>
    <s v="Home Office"/>
    <x v="0"/>
    <s v="Appliances"/>
    <s v="Medium Box"/>
    <d v="2009-04-23T00:00:00"/>
  </r>
  <r>
    <n v="701"/>
    <n v="44517"/>
    <x v="112"/>
    <s v="Medium"/>
    <s v="*"/>
    <s v="*"/>
    <s v="*"/>
    <m/>
    <m/>
    <s v="*"/>
    <m/>
    <m/>
    <m/>
    <m/>
    <m/>
    <n v="5"/>
    <n v="0.01"/>
    <m/>
    <m/>
    <n v="32.5"/>
    <n v="0"/>
    <n v="6.5"/>
    <s v="Regular Air"/>
    <n v="5.61"/>
    <n v="38.11"/>
    <x v="2"/>
    <s v="Consumer"/>
    <x v="0"/>
    <s v="Paper"/>
    <s v="Small Box"/>
    <d v="2009-04-24T00:00:00"/>
  </r>
  <r>
    <n v="702"/>
    <n v="50625"/>
    <x v="112"/>
    <s v="Medium"/>
    <s v="*"/>
    <s v="*"/>
    <s v="*"/>
    <m/>
    <m/>
    <s v="*"/>
    <m/>
    <m/>
    <m/>
    <m/>
    <m/>
    <n v="10"/>
    <n v="0.02"/>
    <m/>
    <m/>
    <n v="29.12"/>
    <n v="0"/>
    <n v="2.9119999999999999"/>
    <s v="Regular Air"/>
    <n v="0.5"/>
    <n v="29.62"/>
    <x v="5"/>
    <s v="Consumer"/>
    <x v="0"/>
    <s v="Labels"/>
    <s v="Small Box"/>
    <d v="2009-04-24T00:00:00"/>
  </r>
  <r>
    <n v="703"/>
    <n v="3808"/>
    <x v="112"/>
    <s v="Critical"/>
    <s v="***"/>
    <s v="***"/>
    <s v="***"/>
    <m/>
    <m/>
    <s v="***"/>
    <m/>
    <m/>
    <m/>
    <m/>
    <m/>
    <n v="2"/>
    <n v="0.01"/>
    <m/>
    <m/>
    <n v="6.13"/>
    <n v="0"/>
    <n v="3.0649999999999999"/>
    <s v="Regular Air"/>
    <n v="0.49"/>
    <n v="6.62"/>
    <x v="6"/>
    <s v="Corporate"/>
    <x v="0"/>
    <s v="Labels"/>
    <s v="Small Box"/>
    <d v="2009-04-23T00:00:00"/>
  </r>
  <r>
    <n v="704"/>
    <n v="24870"/>
    <x v="113"/>
    <s v="Low"/>
    <s v="*"/>
    <s v="*"/>
    <s v="*"/>
    <m/>
    <m/>
    <s v="*"/>
    <m/>
    <m/>
    <m/>
    <m/>
    <m/>
    <n v="45"/>
    <n v="0.05"/>
    <m/>
    <m/>
    <n v="6448.69"/>
    <n v="1"/>
    <n v="143.30422222222222"/>
    <s v="Regular Air"/>
    <n v="19.989999999999998"/>
    <n v="6468.6799999999994"/>
    <x v="6"/>
    <s v="Small Business"/>
    <x v="0"/>
    <s v="Storage &amp; Organization"/>
    <s v="Small Box"/>
    <d v="2009-05-03T00:00:00"/>
  </r>
  <r>
    <n v="705"/>
    <n v="24870"/>
    <x v="113"/>
    <s v="Low"/>
    <s v="*"/>
    <s v="*"/>
    <s v="*"/>
    <m/>
    <m/>
    <s v="*"/>
    <m/>
    <m/>
    <m/>
    <m/>
    <m/>
    <n v="38"/>
    <n v="0.04"/>
    <m/>
    <m/>
    <n v="1396.58"/>
    <n v="1"/>
    <n v="36.752105263157894"/>
    <s v="Regular Air"/>
    <n v="1.99"/>
    <n v="1398.57"/>
    <x v="6"/>
    <s v="Small Business"/>
    <x v="2"/>
    <s v="Computer Peripherals"/>
    <s v="Small Pack"/>
    <d v="2009-04-26T00:00:00"/>
  </r>
  <r>
    <n v="706"/>
    <n v="51943"/>
    <x v="113"/>
    <s v="High"/>
    <s v="*"/>
    <s v="**"/>
    <s v="**"/>
    <m/>
    <m/>
    <s v="**"/>
    <m/>
    <m/>
    <m/>
    <m/>
    <m/>
    <n v="13"/>
    <n v="0.02"/>
    <m/>
    <m/>
    <n v="196.04"/>
    <n v="0"/>
    <n v="15.08"/>
    <s v="Regular Air"/>
    <n v="7.27"/>
    <n v="203.31"/>
    <x v="0"/>
    <s v="Home Office"/>
    <x v="0"/>
    <s v="Binders and Binder Accessories"/>
    <s v="Small Box"/>
    <d v="2009-04-25T00:00:00"/>
  </r>
  <r>
    <n v="707"/>
    <n v="51943"/>
    <x v="113"/>
    <s v="High"/>
    <s v="*"/>
    <s v="**"/>
    <s v="**"/>
    <m/>
    <m/>
    <s v="**"/>
    <m/>
    <m/>
    <m/>
    <m/>
    <m/>
    <n v="28"/>
    <n v="3.5000000000000003E-2"/>
    <m/>
    <m/>
    <n v="140.02000000000001"/>
    <n v="0"/>
    <n v="5.0007142857142863"/>
    <s v="Regular Air"/>
    <n v="0.5"/>
    <n v="140.52000000000001"/>
    <x v="0"/>
    <s v="Home Office"/>
    <x v="0"/>
    <s v="Labels"/>
    <s v="Small Box"/>
    <d v="2009-04-27T00:00:00"/>
  </r>
  <r>
    <n v="708"/>
    <n v="51943"/>
    <x v="113"/>
    <s v="High"/>
    <s v="*"/>
    <s v="**"/>
    <s v="**"/>
    <m/>
    <m/>
    <s v="**"/>
    <m/>
    <m/>
    <m/>
    <m/>
    <m/>
    <n v="11"/>
    <n v="0.02"/>
    <m/>
    <m/>
    <n v="113.19"/>
    <n v="0"/>
    <n v="10.29"/>
    <s v="Regular Air"/>
    <n v="9.86"/>
    <n v="123.05"/>
    <x v="0"/>
    <s v="Home Office"/>
    <x v="0"/>
    <s v="Paper"/>
    <s v="Small Box"/>
    <d v="2009-04-25T00:00:00"/>
  </r>
  <r>
    <n v="709"/>
    <n v="18336"/>
    <x v="113"/>
    <s v="Not Specified"/>
    <s v="*"/>
    <s v="*"/>
    <s v="*"/>
    <m/>
    <m/>
    <s v="*"/>
    <m/>
    <m/>
    <m/>
    <m/>
    <m/>
    <n v="1"/>
    <n v="0.01"/>
    <m/>
    <m/>
    <n v="7.96"/>
    <n v="0"/>
    <n v="7.96"/>
    <s v="Express Air"/>
    <n v="0.7"/>
    <n v="8.66"/>
    <x v="10"/>
    <s v="Consumer"/>
    <x v="0"/>
    <s v="Pens &amp; Art Supplies"/>
    <s v="Wrap Bag"/>
    <d v="2009-04-24T00:00:00"/>
  </r>
  <r>
    <n v="710"/>
    <n v="55459"/>
    <x v="114"/>
    <s v="Critical"/>
    <s v="***"/>
    <s v="***"/>
    <s v="***"/>
    <m/>
    <m/>
    <s v="***"/>
    <m/>
    <m/>
    <m/>
    <m/>
    <m/>
    <n v="5"/>
    <n v="0.01"/>
    <m/>
    <m/>
    <n v="126.95"/>
    <n v="0"/>
    <n v="25.39"/>
    <s v="Regular Air"/>
    <n v="8.18"/>
    <n v="135.13"/>
    <x v="5"/>
    <s v="Home Office"/>
    <x v="0"/>
    <s v="Paper"/>
    <s v="Small Box"/>
    <d v="2009-04-27T00:00:00"/>
  </r>
  <r>
    <n v="711"/>
    <n v="23042"/>
    <x v="115"/>
    <s v="Medium"/>
    <s v="*"/>
    <s v="*"/>
    <s v="*"/>
    <m/>
    <m/>
    <s v="*"/>
    <m/>
    <m/>
    <m/>
    <m/>
    <m/>
    <n v="20"/>
    <n v="3.5000000000000003E-2"/>
    <m/>
    <m/>
    <n v="8048.45"/>
    <n v="1"/>
    <n v="402.42250000000001"/>
    <s v="Regular Air"/>
    <n v="19.989999999999998"/>
    <n v="8068.44"/>
    <x v="10"/>
    <s v="Home Office"/>
    <x v="0"/>
    <s v="Storage &amp; Organization"/>
    <s v="Small Box"/>
    <d v="2009-04-27T00:00:00"/>
  </r>
  <r>
    <n v="712"/>
    <n v="34567"/>
    <x v="115"/>
    <s v="Low"/>
    <s v="*"/>
    <s v="*"/>
    <s v="*"/>
    <m/>
    <m/>
    <s v="*"/>
    <m/>
    <m/>
    <m/>
    <m/>
    <m/>
    <n v="18"/>
    <n v="0.02"/>
    <m/>
    <m/>
    <n v="3344.11"/>
    <n v="1"/>
    <n v="185.7838888888889"/>
    <s v="Delivery Truck"/>
    <n v="26.2"/>
    <n v="3370.31"/>
    <x v="1"/>
    <s v="Consumer"/>
    <x v="1"/>
    <s v="Chairs &amp; Chairmats"/>
    <s v="Jumbo Drum"/>
    <d v="2009-04-30T00:00:00"/>
  </r>
  <r>
    <n v="713"/>
    <n v="13606"/>
    <x v="115"/>
    <s v="Not Specified"/>
    <s v="*"/>
    <s v="*"/>
    <s v="*"/>
    <m/>
    <m/>
    <s v="*"/>
    <m/>
    <m/>
    <m/>
    <m/>
    <m/>
    <n v="34"/>
    <n v="0.04"/>
    <m/>
    <m/>
    <n v="109.86"/>
    <n v="0"/>
    <n v="3.2311764705882351"/>
    <s v="Regular Air"/>
    <n v="0.85"/>
    <n v="110.71"/>
    <x v="2"/>
    <s v="Small Business"/>
    <x v="0"/>
    <s v="Pens &amp; Art Supplies"/>
    <s v="Wrap Bag"/>
    <d v="2009-04-28T00:00:00"/>
  </r>
  <r>
    <n v="714"/>
    <n v="11712"/>
    <x v="115"/>
    <s v="Low"/>
    <s v="*"/>
    <s v="*"/>
    <s v="*"/>
    <m/>
    <m/>
    <s v="*"/>
    <m/>
    <m/>
    <m/>
    <m/>
    <m/>
    <n v="9"/>
    <n v="0.01"/>
    <m/>
    <m/>
    <n v="38.96"/>
    <n v="0"/>
    <n v="4.3288888888888888"/>
    <s v="Regular Air"/>
    <n v="0.94"/>
    <n v="39.9"/>
    <x v="5"/>
    <s v="Consumer"/>
    <x v="0"/>
    <s v="Pens &amp; Art Supplies"/>
    <s v="Wrap Bag"/>
    <d v="2009-04-28T00:00:00"/>
  </r>
  <r>
    <n v="715"/>
    <n v="14342"/>
    <x v="116"/>
    <s v="Low"/>
    <s v="*"/>
    <s v="*"/>
    <s v="*"/>
    <m/>
    <m/>
    <s v="*"/>
    <m/>
    <m/>
    <m/>
    <m/>
    <m/>
    <n v="38"/>
    <n v="0.04"/>
    <m/>
    <m/>
    <n v="10823.84"/>
    <n v="1"/>
    <n v="284.83789473684209"/>
    <s v="Regular Air"/>
    <n v="7.18"/>
    <n v="10831.02"/>
    <x v="8"/>
    <s v="Corporate"/>
    <x v="2"/>
    <s v="Computer Peripherals"/>
    <s v="Small Box"/>
    <d v="2009-04-27T00:00:00"/>
  </r>
  <r>
    <n v="716"/>
    <n v="43330"/>
    <x v="116"/>
    <s v="Not Specified"/>
    <s v="*"/>
    <s v="*"/>
    <s v="*"/>
    <m/>
    <m/>
    <s v="*"/>
    <m/>
    <m/>
    <m/>
    <m/>
    <m/>
    <n v="40"/>
    <n v="0.05"/>
    <m/>
    <m/>
    <n v="2205.7584999999999"/>
    <n v="1"/>
    <n v="55.143962500000001"/>
    <s v="Regular Air"/>
    <n v="8.99"/>
    <n v="2214.7484999999997"/>
    <x v="7"/>
    <s v="Home Office"/>
    <x v="2"/>
    <s v="Telephones and Communication"/>
    <s v="Small Box"/>
    <d v="2009-04-28T00:00:00"/>
  </r>
  <r>
    <n v="717"/>
    <n v="12642"/>
    <x v="116"/>
    <s v="Critical"/>
    <s v="***"/>
    <s v="***"/>
    <s v="***"/>
    <m/>
    <m/>
    <s v="***"/>
    <m/>
    <m/>
    <m/>
    <m/>
    <m/>
    <n v="14"/>
    <n v="0.02"/>
    <m/>
    <m/>
    <n v="572.33000000000004"/>
    <n v="0"/>
    <n v="40.880714285714291"/>
    <s v="Regular Air"/>
    <n v="7.12"/>
    <n v="579.45000000000005"/>
    <x v="4"/>
    <s v="Home Office"/>
    <x v="2"/>
    <s v="Computer Peripherals"/>
    <s v="Small Box"/>
    <d v="2009-04-29T00:00:00"/>
  </r>
  <r>
    <n v="718"/>
    <n v="12642"/>
    <x v="116"/>
    <s v="Critical"/>
    <s v="***"/>
    <s v="***"/>
    <s v="***"/>
    <m/>
    <m/>
    <s v="***"/>
    <m/>
    <m/>
    <m/>
    <m/>
    <m/>
    <n v="10"/>
    <n v="0.02"/>
    <m/>
    <m/>
    <n v="564.85"/>
    <n v="0"/>
    <n v="56.484999999999999"/>
    <s v="Express Air"/>
    <n v="1.49"/>
    <n v="566.34"/>
    <x v="4"/>
    <s v="Home Office"/>
    <x v="0"/>
    <s v="Binders and Binder Accessories"/>
    <s v="Small Box"/>
    <d v="2009-04-29T00:00:00"/>
  </r>
  <r>
    <n v="719"/>
    <n v="29380"/>
    <x v="116"/>
    <s v="Not Specified"/>
    <s v="*"/>
    <s v="*"/>
    <s v="*"/>
    <m/>
    <m/>
    <s v="*"/>
    <m/>
    <m/>
    <m/>
    <m/>
    <m/>
    <n v="13"/>
    <n v="0.02"/>
    <m/>
    <m/>
    <n v="150.13"/>
    <n v="0"/>
    <n v="11.548461538461538"/>
    <s v="Regular Air"/>
    <n v="4.8600000000000003"/>
    <n v="154.99"/>
    <x v="1"/>
    <s v="Corporate"/>
    <x v="0"/>
    <s v="Paper"/>
    <s v="Small Box"/>
    <d v="2009-04-28T00:00:00"/>
  </r>
  <r>
    <n v="720"/>
    <n v="54595"/>
    <x v="117"/>
    <s v="Medium"/>
    <s v="*"/>
    <s v="*"/>
    <s v="*"/>
    <m/>
    <m/>
    <s v="*"/>
    <m/>
    <m/>
    <m/>
    <m/>
    <m/>
    <n v="41"/>
    <n v="0.05"/>
    <m/>
    <m/>
    <n v="5258.94"/>
    <n v="1"/>
    <n v="128.26682926829267"/>
    <s v="Delivery Truck"/>
    <n v="30"/>
    <n v="5288.94"/>
    <x v="1"/>
    <s v="Small Business"/>
    <x v="1"/>
    <s v="Chairs &amp; Chairmats"/>
    <s v="Jumbo Drum"/>
    <d v="2009-05-01T00:00:00"/>
  </r>
  <r>
    <n v="721"/>
    <n v="23524"/>
    <x v="117"/>
    <s v="High"/>
    <s v="*"/>
    <s v="**"/>
    <s v="**"/>
    <m/>
    <m/>
    <s v="**"/>
    <m/>
    <m/>
    <m/>
    <m/>
    <m/>
    <n v="46"/>
    <n v="0.05"/>
    <m/>
    <m/>
    <n v="2461.23"/>
    <n v="1"/>
    <n v="53.505000000000003"/>
    <s v="Regular Air"/>
    <n v="14.3"/>
    <n v="2475.5300000000002"/>
    <x v="1"/>
    <s v="Home Office"/>
    <x v="0"/>
    <s v="Paper"/>
    <s v="Small Box"/>
    <d v="2009-04-30T00:00:00"/>
  </r>
  <r>
    <n v="722"/>
    <n v="54595"/>
    <x v="117"/>
    <s v="Medium"/>
    <s v="*"/>
    <s v="*"/>
    <s v="*"/>
    <m/>
    <m/>
    <s v="*"/>
    <m/>
    <m/>
    <m/>
    <m/>
    <m/>
    <n v="30"/>
    <n v="0.04"/>
    <m/>
    <m/>
    <n v="250.29"/>
    <n v="0"/>
    <n v="8.343"/>
    <s v="Regular Air"/>
    <n v="2.64"/>
    <n v="252.92999999999998"/>
    <x v="1"/>
    <s v="Small Business"/>
    <x v="0"/>
    <s v="Scissors, Rulers and Trimmers"/>
    <s v="Small Pack"/>
    <d v="2009-04-30T00:00:00"/>
  </r>
  <r>
    <n v="723"/>
    <n v="23524"/>
    <x v="117"/>
    <s v="High"/>
    <s v="*"/>
    <s v="**"/>
    <s v="**"/>
    <m/>
    <m/>
    <s v="**"/>
    <m/>
    <m/>
    <m/>
    <m/>
    <m/>
    <n v="28"/>
    <n v="3.5000000000000003E-2"/>
    <m/>
    <m/>
    <n v="129.33000000000001"/>
    <n v="0"/>
    <n v="4.6189285714285715"/>
    <s v="Express Air"/>
    <n v="0.99"/>
    <n v="130.32000000000002"/>
    <x v="1"/>
    <s v="Home Office"/>
    <x v="0"/>
    <s v="Labels"/>
    <s v="Small Box"/>
    <d v="2009-04-30T00:00:00"/>
  </r>
  <r>
    <n v="724"/>
    <n v="28839"/>
    <x v="117"/>
    <s v="Low"/>
    <s v="*"/>
    <s v="*"/>
    <s v="*"/>
    <m/>
    <m/>
    <s v="*"/>
    <m/>
    <m/>
    <m/>
    <m/>
    <m/>
    <n v="30"/>
    <n v="0.04"/>
    <m/>
    <m/>
    <n v="102.95"/>
    <n v="0"/>
    <n v="3.4316666666666666"/>
    <s v="Express Air"/>
    <n v="7.49"/>
    <n v="110.44"/>
    <x v="2"/>
    <s v="Small Business"/>
    <x v="0"/>
    <s v="Pens &amp; Art Supplies"/>
    <s v="Wrap Bag"/>
    <d v="2009-04-30T00:00:00"/>
  </r>
  <r>
    <n v="725"/>
    <n v="38501"/>
    <x v="117"/>
    <s v="Critical"/>
    <s v="***"/>
    <s v="***"/>
    <s v="***"/>
    <m/>
    <m/>
    <s v="***"/>
    <m/>
    <m/>
    <m/>
    <m/>
    <m/>
    <n v="11"/>
    <n v="0.02"/>
    <m/>
    <m/>
    <n v="78.680000000000007"/>
    <n v="0"/>
    <n v="7.1527272727272733"/>
    <s v="Regular Air"/>
    <n v="6.22"/>
    <n v="84.9"/>
    <x v="1"/>
    <s v="Corporate"/>
    <x v="0"/>
    <s v="Paper"/>
    <s v="Small Box"/>
    <d v="2009-04-29T00:00:00"/>
  </r>
  <r>
    <n v="726"/>
    <n v="44320"/>
    <x v="118"/>
    <s v="Medium"/>
    <s v="*"/>
    <s v="*"/>
    <s v="*"/>
    <m/>
    <m/>
    <s v="*"/>
    <m/>
    <m/>
    <m/>
    <m/>
    <m/>
    <n v="49"/>
    <n v="0.05"/>
    <m/>
    <m/>
    <n v="7002.08"/>
    <n v="1"/>
    <n v="142.89959183673469"/>
    <s v="Regular Air"/>
    <n v="69"/>
    <n v="7071.08"/>
    <x v="2"/>
    <s v="Corporate"/>
    <x v="1"/>
    <s v="Tables"/>
    <s v="Large Box"/>
    <d v="2009-04-30T00:00:00"/>
  </r>
  <r>
    <n v="727"/>
    <n v="55940"/>
    <x v="118"/>
    <s v="Not Specified"/>
    <s v="*"/>
    <s v="*"/>
    <s v="*"/>
    <m/>
    <m/>
    <s v="*"/>
    <m/>
    <m/>
    <m/>
    <m/>
    <m/>
    <n v="29"/>
    <n v="3.5000000000000003E-2"/>
    <m/>
    <m/>
    <n v="2925.78"/>
    <n v="1"/>
    <n v="100.88896551724139"/>
    <s v="Regular Air"/>
    <n v="7.18"/>
    <n v="2932.96"/>
    <x v="9"/>
    <s v="Corporate"/>
    <x v="2"/>
    <s v="Computer Peripherals"/>
    <s v="Small Box"/>
    <d v="2009-04-30T00:00:00"/>
  </r>
  <r>
    <n v="728"/>
    <n v="4514"/>
    <x v="118"/>
    <s v="Medium"/>
    <s v="*"/>
    <s v="*"/>
    <s v="*"/>
    <m/>
    <m/>
    <s v="*"/>
    <m/>
    <m/>
    <m/>
    <m/>
    <m/>
    <n v="28"/>
    <n v="3.5000000000000003E-2"/>
    <m/>
    <m/>
    <n v="2841.4395"/>
    <n v="1"/>
    <n v="101.47998214285714"/>
    <s v="Regular Air"/>
    <n v="7.69"/>
    <n v="2849.1295"/>
    <x v="5"/>
    <s v="Consumer"/>
    <x v="2"/>
    <s v="Telephones and Communication"/>
    <s v="Small Box"/>
    <d v="2009-04-30T00:00:00"/>
  </r>
  <r>
    <n v="729"/>
    <n v="17669"/>
    <x v="118"/>
    <s v="High"/>
    <s v="*"/>
    <s v="**"/>
    <s v="**"/>
    <m/>
    <m/>
    <s v="**"/>
    <m/>
    <m/>
    <m/>
    <m/>
    <m/>
    <n v="32"/>
    <n v="0.04"/>
    <m/>
    <m/>
    <n v="1116.03"/>
    <n v="1"/>
    <n v="34.875937499999999"/>
    <s v="Regular Air"/>
    <n v="5.49"/>
    <n v="1121.52"/>
    <x v="10"/>
    <s v="Small Business"/>
    <x v="0"/>
    <s v="Storage &amp; Organization"/>
    <s v="Small Box"/>
    <d v="2009-04-30T00:00:00"/>
  </r>
  <r>
    <n v="730"/>
    <n v="45380"/>
    <x v="119"/>
    <s v="Critical"/>
    <s v="***"/>
    <s v="***"/>
    <s v="***"/>
    <m/>
    <m/>
    <s v="***"/>
    <m/>
    <m/>
    <m/>
    <m/>
    <m/>
    <n v="24"/>
    <n v="3.5000000000000003E-2"/>
    <m/>
    <m/>
    <n v="4170.8649999999998"/>
    <n v="1"/>
    <n v="173.78604166666665"/>
    <s v="Express Air"/>
    <n v="4.2"/>
    <n v="4175.0649999999996"/>
    <x v="2"/>
    <s v="Consumer"/>
    <x v="2"/>
    <s v="Telephones and Communication"/>
    <s v="Small Box"/>
    <d v="2009-05-02T00:00:00"/>
  </r>
  <r>
    <n v="731"/>
    <n v="45380"/>
    <x v="119"/>
    <s v="Critical"/>
    <s v="***"/>
    <s v="***"/>
    <s v="***"/>
    <m/>
    <m/>
    <s v="***"/>
    <m/>
    <m/>
    <m/>
    <m/>
    <m/>
    <n v="34"/>
    <n v="0.04"/>
    <m/>
    <m/>
    <n v="1912.9845"/>
    <n v="1"/>
    <n v="56.264250000000004"/>
    <s v="Express Air"/>
    <n v="8.8000000000000007"/>
    <n v="1921.7845"/>
    <x v="2"/>
    <s v="Consumer"/>
    <x v="2"/>
    <s v="Telephones and Communication"/>
    <s v="Small Box"/>
    <d v="2009-05-01T00:00:00"/>
  </r>
  <r>
    <n v="732"/>
    <n v="41154"/>
    <x v="119"/>
    <s v="Low"/>
    <s v="*"/>
    <s v="*"/>
    <s v="*"/>
    <m/>
    <m/>
    <s v="*"/>
    <m/>
    <m/>
    <m/>
    <m/>
    <m/>
    <n v="43"/>
    <n v="0.05"/>
    <m/>
    <m/>
    <n v="938.37"/>
    <n v="0"/>
    <n v="21.822558139534884"/>
    <s v="Regular Air"/>
    <n v="2.87"/>
    <n v="941.24"/>
    <x v="5"/>
    <s v="Corporate"/>
    <x v="0"/>
    <s v="Pens &amp; Art Supplies"/>
    <s v="Small Pack"/>
    <d v="2009-05-02T00:00:00"/>
  </r>
  <r>
    <n v="733"/>
    <n v="31364"/>
    <x v="120"/>
    <s v="Not Specified"/>
    <s v="*"/>
    <s v="*"/>
    <s v="*"/>
    <m/>
    <m/>
    <s v="*"/>
    <m/>
    <m/>
    <m/>
    <m/>
    <m/>
    <n v="2"/>
    <n v="0.01"/>
    <m/>
    <m/>
    <n v="789.01"/>
    <n v="0"/>
    <n v="394.505"/>
    <s v="Regular Air"/>
    <n v="11.37"/>
    <n v="800.38"/>
    <x v="7"/>
    <s v="Corporate"/>
    <x v="0"/>
    <s v="Storage &amp; Organization"/>
    <s v="Small Box"/>
    <d v="2009-05-01T00:00:00"/>
  </r>
  <r>
    <n v="734"/>
    <n v="10146"/>
    <x v="120"/>
    <s v="Low"/>
    <s v="*"/>
    <s v="*"/>
    <s v="*"/>
    <m/>
    <m/>
    <s v="*"/>
    <m/>
    <m/>
    <m/>
    <m/>
    <m/>
    <n v="19"/>
    <n v="0.02"/>
    <m/>
    <m/>
    <n v="596.21"/>
    <n v="0"/>
    <n v="31.379473684210527"/>
    <s v="Regular Air"/>
    <n v="5.0199999999999996"/>
    <n v="601.23"/>
    <x v="10"/>
    <s v="Corporate"/>
    <x v="1"/>
    <s v="Office Furnishings"/>
    <s v="Small Box"/>
    <d v="2009-05-06T00:00:00"/>
  </r>
  <r>
    <n v="735"/>
    <n v="15815"/>
    <x v="120"/>
    <s v="Critical"/>
    <s v="***"/>
    <s v="***"/>
    <s v="***"/>
    <m/>
    <m/>
    <s v="***"/>
    <m/>
    <m/>
    <m/>
    <m/>
    <m/>
    <n v="43"/>
    <n v="0.05"/>
    <m/>
    <m/>
    <n v="528.6"/>
    <n v="0"/>
    <n v="12.293023255813955"/>
    <s v="Regular Air"/>
    <n v="5.63"/>
    <n v="534.23"/>
    <x v="4"/>
    <s v="Corporate"/>
    <x v="0"/>
    <s v="Binders and Binder Accessories"/>
    <s v="Small Box"/>
    <d v="2009-05-03T00:00:00"/>
  </r>
  <r>
    <n v="736"/>
    <n v="13635"/>
    <x v="120"/>
    <s v="Critical"/>
    <s v="***"/>
    <s v="***"/>
    <s v="***"/>
    <m/>
    <m/>
    <s v="***"/>
    <m/>
    <m/>
    <m/>
    <m/>
    <m/>
    <n v="49"/>
    <n v="0.05"/>
    <m/>
    <m/>
    <n v="334.29"/>
    <n v="0"/>
    <n v="6.8222448979591839"/>
    <s v="Regular Air"/>
    <n v="7.37"/>
    <n v="341.66"/>
    <x v="4"/>
    <s v="Home Office"/>
    <x v="0"/>
    <s v="Paper"/>
    <s v="Small Box"/>
    <d v="2009-05-03T00:00:00"/>
  </r>
  <r>
    <n v="737"/>
    <n v="13635"/>
    <x v="120"/>
    <s v="Critical"/>
    <s v="***"/>
    <s v="***"/>
    <s v="***"/>
    <m/>
    <m/>
    <s v="***"/>
    <m/>
    <m/>
    <m/>
    <m/>
    <m/>
    <n v="28"/>
    <n v="3.5000000000000003E-2"/>
    <m/>
    <m/>
    <n v="149"/>
    <n v="0"/>
    <n v="5.3214285714285712"/>
    <s v="Regular Air"/>
    <n v="7.44"/>
    <n v="156.44"/>
    <x v="4"/>
    <s v="Home Office"/>
    <x v="0"/>
    <s v="Paper"/>
    <s v="Small Box"/>
    <d v="2009-05-02T00:00:00"/>
  </r>
  <r>
    <n v="738"/>
    <n v="15815"/>
    <x v="120"/>
    <s v="Critical"/>
    <s v="***"/>
    <s v="***"/>
    <s v="***"/>
    <m/>
    <m/>
    <s v="***"/>
    <m/>
    <m/>
    <m/>
    <m/>
    <m/>
    <n v="24"/>
    <n v="3.5000000000000003E-2"/>
    <m/>
    <m/>
    <n v="107.41"/>
    <n v="0"/>
    <n v="4.4754166666666668"/>
    <s v="Regular Air"/>
    <n v="1.49"/>
    <n v="108.89999999999999"/>
    <x v="4"/>
    <s v="Corporate"/>
    <x v="0"/>
    <s v="Binders and Binder Accessories"/>
    <s v="Small Box"/>
    <d v="2009-05-01T00:00:00"/>
  </r>
  <r>
    <n v="739"/>
    <n v="7431"/>
    <x v="120"/>
    <s v="Medium"/>
    <s v="*"/>
    <s v="*"/>
    <s v="*"/>
    <m/>
    <m/>
    <s v="*"/>
    <m/>
    <m/>
    <m/>
    <m/>
    <m/>
    <n v="33"/>
    <n v="0.04"/>
    <m/>
    <m/>
    <n v="78.81"/>
    <n v="0"/>
    <n v="2.3881818181818182"/>
    <s v="Regular Air"/>
    <n v="4.57"/>
    <n v="83.38"/>
    <x v="5"/>
    <s v="Consumer"/>
    <x v="1"/>
    <s v="Office Furnishings"/>
    <s v="Small Pack"/>
    <d v="2009-05-02T00:00:00"/>
  </r>
  <r>
    <n v="740"/>
    <n v="39460"/>
    <x v="121"/>
    <s v="Not Specified"/>
    <s v="*"/>
    <s v="*"/>
    <s v="*"/>
    <m/>
    <m/>
    <s v="*"/>
    <m/>
    <m/>
    <m/>
    <m/>
    <m/>
    <n v="19"/>
    <n v="0.02"/>
    <m/>
    <m/>
    <n v="2033.9224999999999"/>
    <n v="1"/>
    <n v="107.04855263157894"/>
    <s v="Regular Air"/>
    <n v="2.5"/>
    <n v="2036.4224999999999"/>
    <x v="1"/>
    <s v="Consumer"/>
    <x v="2"/>
    <s v="Telephones and Communication"/>
    <s v="Small Box"/>
    <d v="2009-05-03T00:00:00"/>
  </r>
  <r>
    <n v="741"/>
    <n v="40998"/>
    <x v="121"/>
    <s v="Medium"/>
    <s v="*"/>
    <s v="*"/>
    <s v="*"/>
    <m/>
    <m/>
    <s v="*"/>
    <m/>
    <m/>
    <m/>
    <m/>
    <m/>
    <n v="43"/>
    <n v="0.05"/>
    <m/>
    <m/>
    <n v="1233.22"/>
    <n v="1"/>
    <n v="28.67953488372093"/>
    <s v="Regular Air"/>
    <n v="1.99"/>
    <n v="1235.21"/>
    <x v="2"/>
    <s v="Small Business"/>
    <x v="2"/>
    <s v="Computer Peripherals"/>
    <s v="Small Pack"/>
    <d v="2009-05-03T00:00:00"/>
  </r>
  <r>
    <n v="742"/>
    <n v="39460"/>
    <x v="121"/>
    <s v="Not Specified"/>
    <s v="*"/>
    <s v="*"/>
    <s v="*"/>
    <m/>
    <m/>
    <s v="*"/>
    <m/>
    <m/>
    <m/>
    <m/>
    <m/>
    <n v="25"/>
    <n v="3.5000000000000003E-2"/>
    <m/>
    <m/>
    <n v="172.42"/>
    <n v="0"/>
    <n v="6.8967999999999998"/>
    <s v="Regular Air"/>
    <n v="6.05"/>
    <n v="178.47"/>
    <x v="1"/>
    <s v="Consumer"/>
    <x v="0"/>
    <s v="Binders and Binder Accessories"/>
    <s v="Small Box"/>
    <d v="2009-05-04T00:00:00"/>
  </r>
  <r>
    <n v="743"/>
    <n v="59363"/>
    <x v="121"/>
    <s v="High"/>
    <s v="*"/>
    <s v="**"/>
    <s v="**"/>
    <m/>
    <m/>
    <s v="**"/>
    <m/>
    <m/>
    <m/>
    <m/>
    <m/>
    <n v="24"/>
    <n v="3.5000000000000003E-2"/>
    <m/>
    <m/>
    <n v="158.91"/>
    <n v="0"/>
    <n v="6.6212499999999999"/>
    <s v="Regular Air"/>
    <n v="5.2"/>
    <n v="164.10999999999999"/>
    <x v="2"/>
    <s v="Small Business"/>
    <x v="0"/>
    <s v="Paper"/>
    <s v="Small Box"/>
    <d v="2009-05-02T00:00:00"/>
  </r>
  <r>
    <n v="744"/>
    <n v="40998"/>
    <x v="121"/>
    <s v="Medium"/>
    <s v="*"/>
    <s v="*"/>
    <s v="*"/>
    <m/>
    <m/>
    <s v="*"/>
    <m/>
    <m/>
    <m/>
    <m/>
    <m/>
    <n v="39"/>
    <n v="0.04"/>
    <m/>
    <m/>
    <n v="144.82"/>
    <n v="0"/>
    <n v="3.7133333333333334"/>
    <s v="Regular Air"/>
    <n v="1.3"/>
    <n v="146.12"/>
    <x v="2"/>
    <s v="Small Business"/>
    <x v="0"/>
    <s v="Paper"/>
    <s v="Wrap Bag"/>
    <d v="2009-05-04T00:00:00"/>
  </r>
  <r>
    <n v="745"/>
    <n v="39141"/>
    <x v="122"/>
    <s v="Low"/>
    <s v="*"/>
    <s v="*"/>
    <s v="*"/>
    <m/>
    <m/>
    <s v="*"/>
    <m/>
    <m/>
    <m/>
    <m/>
    <m/>
    <n v="47"/>
    <n v="0.05"/>
    <m/>
    <m/>
    <n v="2259.66"/>
    <n v="1"/>
    <n v="48.077872340425529"/>
    <s v="Regular Air"/>
    <n v="10.25"/>
    <n v="2269.91"/>
    <x v="1"/>
    <s v="Consumer"/>
    <x v="1"/>
    <s v="Office Furnishings"/>
    <s v="Large Box"/>
    <d v="2009-05-05T00:00:00"/>
  </r>
  <r>
    <n v="746"/>
    <n v="36224"/>
    <x v="122"/>
    <s v="Medium"/>
    <s v="*"/>
    <s v="*"/>
    <s v="*"/>
    <m/>
    <m/>
    <s v="*"/>
    <m/>
    <m/>
    <m/>
    <m/>
    <m/>
    <n v="15"/>
    <n v="0.02"/>
    <m/>
    <m/>
    <n v="1765.45"/>
    <n v="1"/>
    <n v="117.69666666666667"/>
    <s v="Express Air"/>
    <n v="3.99"/>
    <n v="1769.44"/>
    <x v="4"/>
    <s v="Corporate"/>
    <x v="0"/>
    <s v="Appliances"/>
    <s v="Small Box"/>
    <d v="2009-05-05T00:00:00"/>
  </r>
  <r>
    <n v="747"/>
    <n v="39141"/>
    <x v="122"/>
    <s v="Low"/>
    <s v="*"/>
    <s v="*"/>
    <s v="*"/>
    <m/>
    <m/>
    <s v="*"/>
    <m/>
    <m/>
    <m/>
    <m/>
    <m/>
    <n v="49"/>
    <n v="0.05"/>
    <m/>
    <m/>
    <n v="1400.91"/>
    <n v="1"/>
    <n v="28.590000000000003"/>
    <s v="Regular Air"/>
    <n v="19.510000000000002"/>
    <n v="1420.42"/>
    <x v="1"/>
    <s v="Consumer"/>
    <x v="0"/>
    <s v="Envelopes"/>
    <s v="Small Box"/>
    <d v="2009-05-05T00:00:00"/>
  </r>
  <r>
    <n v="748"/>
    <n v="6310"/>
    <x v="122"/>
    <s v="Not Specified"/>
    <s v="*"/>
    <s v="*"/>
    <s v="*"/>
    <m/>
    <m/>
    <s v="*"/>
    <m/>
    <m/>
    <m/>
    <m/>
    <m/>
    <n v="27"/>
    <n v="3.5000000000000003E-2"/>
    <m/>
    <m/>
    <n v="216.95"/>
    <n v="0"/>
    <n v="8.0351851851851848"/>
    <s v="Regular Air"/>
    <n v="7.96"/>
    <n v="224.91"/>
    <x v="5"/>
    <s v="Consumer"/>
    <x v="1"/>
    <s v="Office Furnishings"/>
    <s v="Small Box"/>
    <d v="2009-05-04T00:00:00"/>
  </r>
  <r>
    <n v="749"/>
    <n v="1824"/>
    <x v="123"/>
    <s v="Critical"/>
    <s v="***"/>
    <s v="***"/>
    <s v="***"/>
    <m/>
    <m/>
    <s v="***"/>
    <m/>
    <m/>
    <m/>
    <m/>
    <m/>
    <n v="39"/>
    <n v="0.04"/>
    <m/>
    <m/>
    <n v="10656.26"/>
    <n v="1"/>
    <n v="273.23743589743589"/>
    <s v="Regular Air"/>
    <n v="24.49"/>
    <n v="10680.75"/>
    <x v="5"/>
    <s v="Corporate"/>
    <x v="1"/>
    <s v="Chairs &amp; Chairmats"/>
    <s v="Large Box"/>
    <d v="2009-05-05T00:00:00"/>
  </r>
  <r>
    <n v="750"/>
    <n v="4389"/>
    <x v="123"/>
    <s v="Medium"/>
    <s v="*"/>
    <s v="*"/>
    <s v="*"/>
    <m/>
    <m/>
    <s v="*"/>
    <m/>
    <m/>
    <m/>
    <m/>
    <m/>
    <n v="49"/>
    <n v="0.05"/>
    <m/>
    <m/>
    <n v="7987.43"/>
    <n v="1"/>
    <n v="163.00877551020409"/>
    <s v="Delivery Truck"/>
    <n v="30"/>
    <n v="8017.43"/>
    <x v="5"/>
    <s v="Corporate"/>
    <x v="1"/>
    <s v="Chairs &amp; Chairmats"/>
    <s v="Jumbo Drum"/>
    <d v="2009-05-05T00:00:00"/>
  </r>
  <r>
    <n v="751"/>
    <n v="2853"/>
    <x v="123"/>
    <s v="High"/>
    <s v="*"/>
    <s v="**"/>
    <s v="**"/>
    <m/>
    <m/>
    <s v="**"/>
    <m/>
    <m/>
    <m/>
    <m/>
    <m/>
    <n v="25"/>
    <n v="3.5000000000000003E-2"/>
    <m/>
    <m/>
    <n v="4253.6499999999996"/>
    <n v="1"/>
    <n v="170.14599999999999"/>
    <s v="Express Air"/>
    <n v="19.989999999999998"/>
    <n v="4273.6399999999994"/>
    <x v="10"/>
    <s v="Consumer"/>
    <x v="0"/>
    <s v="Storage &amp; Organization"/>
    <s v="Small Box"/>
    <d v="2009-05-07T00:00:00"/>
  </r>
  <r>
    <n v="752"/>
    <n v="4389"/>
    <x v="123"/>
    <s v="Medium"/>
    <s v="*"/>
    <s v="*"/>
    <s v="*"/>
    <m/>
    <m/>
    <s v="*"/>
    <m/>
    <m/>
    <m/>
    <m/>
    <m/>
    <n v="42"/>
    <n v="0.05"/>
    <m/>
    <m/>
    <n v="2455.2759999999998"/>
    <n v="1"/>
    <n v="58.458952380952375"/>
    <s v="Express Air"/>
    <n v="5.63"/>
    <n v="2460.9059999999999"/>
    <x v="5"/>
    <s v="Corporate"/>
    <x v="2"/>
    <s v="Telephones and Communication"/>
    <s v="Small Box"/>
    <d v="2009-05-04T00:00:00"/>
  </r>
  <r>
    <n v="753"/>
    <n v="49607"/>
    <x v="123"/>
    <s v="Medium"/>
    <s v="*"/>
    <s v="*"/>
    <s v="*"/>
    <m/>
    <m/>
    <s v="*"/>
    <m/>
    <m/>
    <m/>
    <m/>
    <m/>
    <n v="6"/>
    <n v="0.01"/>
    <m/>
    <m/>
    <n v="1056.6434999999999"/>
    <n v="1"/>
    <n v="176.10724999999999"/>
    <s v="Regular Air"/>
    <n v="8.99"/>
    <n v="1065.6334999999999"/>
    <x v="6"/>
    <s v="Consumer"/>
    <x v="2"/>
    <s v="Telephones and Communication"/>
    <s v="Small Box"/>
    <d v="2009-05-05T00:00:00"/>
  </r>
  <r>
    <n v="754"/>
    <n v="4389"/>
    <x v="123"/>
    <s v="Medium"/>
    <s v="*"/>
    <s v="*"/>
    <s v="*"/>
    <m/>
    <m/>
    <s v="*"/>
    <m/>
    <m/>
    <m/>
    <m/>
    <m/>
    <n v="35"/>
    <n v="0.04"/>
    <m/>
    <m/>
    <n v="179.45"/>
    <n v="0"/>
    <n v="5.1271428571428572"/>
    <s v="Regular Air"/>
    <n v="5.63"/>
    <n v="185.07999999999998"/>
    <x v="5"/>
    <s v="Corporate"/>
    <x v="0"/>
    <s v="Binders and Binder Accessories"/>
    <s v="Small Box"/>
    <d v="2009-05-06T00:00:00"/>
  </r>
  <r>
    <n v="755"/>
    <n v="1824"/>
    <x v="123"/>
    <s v="Critical"/>
    <s v="***"/>
    <s v="***"/>
    <s v="***"/>
    <m/>
    <m/>
    <s v="***"/>
    <m/>
    <m/>
    <m/>
    <m/>
    <m/>
    <n v="2"/>
    <n v="0.01"/>
    <m/>
    <m/>
    <n v="17.059999999999999"/>
    <n v="0"/>
    <n v="8.5299999999999994"/>
    <s v="Regular Air"/>
    <n v="5.29"/>
    <n v="22.349999999999998"/>
    <x v="5"/>
    <s v="Corporate"/>
    <x v="1"/>
    <s v="Office Furnishings"/>
    <s v="Small Box"/>
    <d v="2009-05-04T00:00:00"/>
  </r>
  <r>
    <n v="756"/>
    <n v="38503"/>
    <x v="124"/>
    <s v="Low"/>
    <s v="*"/>
    <s v="*"/>
    <s v="*"/>
    <m/>
    <m/>
    <s v="*"/>
    <m/>
    <m/>
    <m/>
    <m/>
    <m/>
    <n v="47"/>
    <n v="0.05"/>
    <m/>
    <m/>
    <n v="5567.79"/>
    <n v="1"/>
    <n v="118.46361702127659"/>
    <s v="Regular Air"/>
    <n v="3.99"/>
    <n v="5571.78"/>
    <x v="1"/>
    <s v="Corporate"/>
    <x v="0"/>
    <s v="Appliances"/>
    <s v="Small Box"/>
    <d v="2009-05-05T00:00:00"/>
  </r>
  <r>
    <n v="757"/>
    <n v="962"/>
    <x v="124"/>
    <s v="Low"/>
    <s v="*"/>
    <s v="*"/>
    <s v="*"/>
    <m/>
    <m/>
    <s v="*"/>
    <m/>
    <m/>
    <m/>
    <m/>
    <m/>
    <n v="33"/>
    <n v="0.04"/>
    <m/>
    <m/>
    <n v="4064.05"/>
    <n v="1"/>
    <n v="123.15303030303031"/>
    <s v="Regular Air"/>
    <n v="19.989999999999998"/>
    <n v="4084.04"/>
    <x v="2"/>
    <s v="Small Business"/>
    <x v="0"/>
    <s v="Binders and Binder Accessories"/>
    <s v="Small Box"/>
    <d v="2009-05-07T00:00:00"/>
  </r>
  <r>
    <n v="758"/>
    <n v="962"/>
    <x v="124"/>
    <s v="Low"/>
    <s v="*"/>
    <s v="*"/>
    <s v="*"/>
    <m/>
    <m/>
    <s v="*"/>
    <m/>
    <m/>
    <m/>
    <m/>
    <m/>
    <n v="47"/>
    <n v="0.05"/>
    <m/>
    <m/>
    <n v="3213.87"/>
    <n v="1"/>
    <n v="68.380212765957438"/>
    <s v="Delivery Truck"/>
    <n v="60"/>
    <n v="3273.87"/>
    <x v="2"/>
    <s v="Small Business"/>
    <x v="0"/>
    <s v="Appliances"/>
    <s v="Jumbo Drum"/>
    <d v="2009-05-07T00:00:00"/>
  </r>
  <r>
    <n v="759"/>
    <n v="27938"/>
    <x v="124"/>
    <s v="Medium"/>
    <s v="*"/>
    <s v="*"/>
    <s v="*"/>
    <m/>
    <m/>
    <s v="*"/>
    <m/>
    <m/>
    <m/>
    <m/>
    <m/>
    <n v="40"/>
    <n v="0.05"/>
    <m/>
    <m/>
    <n v="1233.51"/>
    <n v="1"/>
    <n v="30.83775"/>
    <s v="Regular Air"/>
    <n v="9.18"/>
    <n v="1242.69"/>
    <x v="3"/>
    <s v="Home Office"/>
    <x v="0"/>
    <s v="Paper"/>
    <s v="Small Box"/>
    <d v="2009-05-05T00:00:00"/>
  </r>
  <r>
    <n v="760"/>
    <n v="38503"/>
    <x v="124"/>
    <s v="Low"/>
    <s v="*"/>
    <s v="*"/>
    <s v="*"/>
    <m/>
    <m/>
    <s v="*"/>
    <m/>
    <m/>
    <m/>
    <m/>
    <m/>
    <n v="32"/>
    <n v="0.04"/>
    <m/>
    <m/>
    <n v="796.03"/>
    <n v="0"/>
    <n v="24.875937499999999"/>
    <s v="Delivery Truck"/>
    <n v="15.68"/>
    <n v="811.70999999999992"/>
    <x v="1"/>
    <s v="Corporate"/>
    <x v="1"/>
    <s v="Office Furnishings"/>
    <s v="Jumbo Drum"/>
    <d v="2009-05-09T00:00:00"/>
  </r>
  <r>
    <n v="761"/>
    <n v="38503"/>
    <x v="124"/>
    <s v="Low"/>
    <s v="*"/>
    <s v="*"/>
    <s v="*"/>
    <m/>
    <m/>
    <s v="*"/>
    <m/>
    <m/>
    <m/>
    <m/>
    <m/>
    <n v="10"/>
    <n v="0.02"/>
    <m/>
    <m/>
    <n v="503.29349999999999"/>
    <n v="0"/>
    <n v="50.329349999999998"/>
    <s v="Regular Air"/>
    <n v="5"/>
    <n v="508.29349999999999"/>
    <x v="1"/>
    <s v="Corporate"/>
    <x v="2"/>
    <s v="Telephones and Communication"/>
    <s v="Small Pack"/>
    <d v="2009-05-05T00:00:00"/>
  </r>
  <r>
    <n v="762"/>
    <n v="50850"/>
    <x v="125"/>
    <s v="Critical"/>
    <s v="***"/>
    <s v="***"/>
    <s v="***"/>
    <m/>
    <m/>
    <s v="***"/>
    <m/>
    <m/>
    <m/>
    <m/>
    <m/>
    <n v="37"/>
    <n v="0.04"/>
    <m/>
    <m/>
    <n v="1599.54"/>
    <n v="1"/>
    <n v="43.230810810810809"/>
    <s v="Regular Air"/>
    <n v="7.47"/>
    <n v="1607.01"/>
    <x v="8"/>
    <s v="Small Business"/>
    <x v="0"/>
    <s v="Binders and Binder Accessories"/>
    <s v="Small Box"/>
    <d v="2009-05-08T00:00:00"/>
  </r>
  <r>
    <n v="763"/>
    <n v="50850"/>
    <x v="125"/>
    <s v="Critical"/>
    <s v="***"/>
    <s v="***"/>
    <s v="***"/>
    <m/>
    <m/>
    <s v="***"/>
    <m/>
    <m/>
    <m/>
    <m/>
    <m/>
    <n v="2"/>
    <n v="0.01"/>
    <m/>
    <m/>
    <n v="942.42"/>
    <n v="0"/>
    <n v="471.21"/>
    <s v="Delivery Truck"/>
    <n v="75.23"/>
    <n v="1017.65"/>
    <x v="8"/>
    <s v="Small Business"/>
    <x v="1"/>
    <s v="Tables"/>
    <s v="Jumbo Box"/>
    <d v="2009-05-07T00:00:00"/>
  </r>
  <r>
    <n v="764"/>
    <n v="51873"/>
    <x v="125"/>
    <s v="High"/>
    <s v="*"/>
    <s v="**"/>
    <s v="**"/>
    <m/>
    <m/>
    <s v="**"/>
    <m/>
    <m/>
    <m/>
    <m/>
    <m/>
    <n v="29"/>
    <n v="3.5000000000000003E-2"/>
    <m/>
    <m/>
    <n v="265.92"/>
    <n v="0"/>
    <n v="9.169655172413794"/>
    <s v="Regular Air"/>
    <n v="2.15"/>
    <n v="268.07"/>
    <x v="6"/>
    <s v="Consumer"/>
    <x v="0"/>
    <s v="Paper"/>
    <s v="Wrap Bag"/>
    <d v="2009-05-06T00:00:00"/>
  </r>
  <r>
    <n v="765"/>
    <n v="38756"/>
    <x v="126"/>
    <s v="Critical"/>
    <s v="***"/>
    <s v="***"/>
    <s v="***"/>
    <m/>
    <m/>
    <s v="***"/>
    <m/>
    <m/>
    <m/>
    <m/>
    <m/>
    <n v="43"/>
    <n v="0.05"/>
    <m/>
    <m/>
    <n v="2251.4969999999998"/>
    <n v="1"/>
    <n v="52.360395348837208"/>
    <s v="Express Air"/>
    <n v="8.99"/>
    <n v="2260.4869999999996"/>
    <x v="1"/>
    <s v="Corporate"/>
    <x v="2"/>
    <s v="Telephones and Communication"/>
    <s v="Small Box"/>
    <d v="2009-05-09T00:00:00"/>
  </r>
  <r>
    <n v="766"/>
    <n v="41253"/>
    <x v="126"/>
    <s v="Medium"/>
    <s v="*"/>
    <s v="*"/>
    <s v="*"/>
    <m/>
    <m/>
    <s v="*"/>
    <m/>
    <m/>
    <m/>
    <m/>
    <m/>
    <n v="5"/>
    <n v="0.01"/>
    <m/>
    <m/>
    <n v="1455.49"/>
    <n v="1"/>
    <n v="291.09800000000001"/>
    <s v="Regular Air"/>
    <n v="7.18"/>
    <n v="1462.67"/>
    <x v="1"/>
    <s v="Small Business"/>
    <x v="2"/>
    <s v="Computer Peripherals"/>
    <s v="Small Box"/>
    <d v="2009-05-09T00:00:00"/>
  </r>
  <r>
    <n v="767"/>
    <n v="1665"/>
    <x v="126"/>
    <s v="High"/>
    <s v="*"/>
    <s v="**"/>
    <s v="**"/>
    <m/>
    <m/>
    <s v="**"/>
    <m/>
    <m/>
    <m/>
    <m/>
    <m/>
    <n v="26"/>
    <n v="3.5000000000000003E-2"/>
    <m/>
    <m/>
    <n v="755.60749999999996"/>
    <n v="0"/>
    <n v="29.061826923076922"/>
    <s v="Regular Air"/>
    <n v="1.1000000000000001"/>
    <n v="756.70749999999998"/>
    <x v="1"/>
    <s v="Corporate"/>
    <x v="2"/>
    <s v="Telephones and Communication"/>
    <s v="Small Box"/>
    <d v="2009-05-09T00:00:00"/>
  </r>
  <r>
    <n v="768"/>
    <n v="11426"/>
    <x v="126"/>
    <s v="Medium"/>
    <s v="*"/>
    <s v="*"/>
    <s v="*"/>
    <m/>
    <m/>
    <s v="*"/>
    <m/>
    <m/>
    <m/>
    <m/>
    <m/>
    <n v="19"/>
    <n v="0.02"/>
    <m/>
    <m/>
    <n v="333.68"/>
    <n v="0"/>
    <n v="17.562105263157896"/>
    <s v="Regular Air"/>
    <n v="1.99"/>
    <n v="335.67"/>
    <x v="4"/>
    <s v="Consumer"/>
    <x v="2"/>
    <s v="Computer Peripherals"/>
    <s v="Small Pack"/>
    <d v="2009-05-08T00:00:00"/>
  </r>
  <r>
    <n v="769"/>
    <n v="1829"/>
    <x v="126"/>
    <s v="High"/>
    <s v="*"/>
    <s v="**"/>
    <s v="**"/>
    <m/>
    <m/>
    <s v="**"/>
    <m/>
    <m/>
    <m/>
    <m/>
    <m/>
    <n v="48"/>
    <n v="0.05"/>
    <m/>
    <m/>
    <n v="133.04"/>
    <n v="0"/>
    <n v="2.7716666666666665"/>
    <s v="Regular Air"/>
    <n v="1.49"/>
    <n v="134.53"/>
    <x v="4"/>
    <s v="Small Business"/>
    <x v="0"/>
    <s v="Binders and Binder Accessories"/>
    <s v="Small Box"/>
    <d v="2009-05-08T00:00:00"/>
  </r>
  <r>
    <n v="770"/>
    <n v="17313"/>
    <x v="126"/>
    <s v="High"/>
    <s v="*"/>
    <s v="**"/>
    <s v="**"/>
    <m/>
    <m/>
    <s v="**"/>
    <m/>
    <m/>
    <m/>
    <m/>
    <m/>
    <n v="27"/>
    <n v="3.5000000000000003E-2"/>
    <m/>
    <m/>
    <n v="130.49"/>
    <n v="0"/>
    <n v="4.8329629629629629"/>
    <s v="Express Air"/>
    <n v="0.88"/>
    <n v="131.37"/>
    <x v="2"/>
    <s v="Consumer"/>
    <x v="0"/>
    <s v="Paper"/>
    <s v="Wrap Bag"/>
    <d v="2009-05-09T00:00:00"/>
  </r>
  <r>
    <n v="771"/>
    <n v="24452"/>
    <x v="126"/>
    <s v="High"/>
    <s v="*"/>
    <s v="**"/>
    <s v="**"/>
    <m/>
    <m/>
    <s v="**"/>
    <m/>
    <m/>
    <m/>
    <m/>
    <m/>
    <n v="18"/>
    <n v="0.02"/>
    <m/>
    <m/>
    <n v="115.71"/>
    <n v="0"/>
    <n v="6.4283333333333328"/>
    <s v="Regular Air"/>
    <n v="8.4"/>
    <n v="124.11"/>
    <x v="8"/>
    <s v="Consumer"/>
    <x v="0"/>
    <s v="Paper"/>
    <s v="Small Box"/>
    <d v="2009-05-07T00:00:00"/>
  </r>
  <r>
    <n v="772"/>
    <n v="33696"/>
    <x v="126"/>
    <s v="High"/>
    <s v="*"/>
    <s v="**"/>
    <s v="**"/>
    <m/>
    <m/>
    <s v="**"/>
    <m/>
    <m/>
    <m/>
    <m/>
    <m/>
    <n v="2"/>
    <n v="0.01"/>
    <m/>
    <m/>
    <n v="57.73"/>
    <n v="0"/>
    <n v="28.864999999999998"/>
    <s v="Regular Air"/>
    <n v="4"/>
    <n v="61.73"/>
    <x v="2"/>
    <s v="Small Business"/>
    <x v="2"/>
    <s v="Computer Peripherals"/>
    <s v="Small Box"/>
    <d v="2009-05-09T00:00:00"/>
  </r>
  <r>
    <n v="773"/>
    <n v="55525"/>
    <x v="127"/>
    <s v="Low"/>
    <s v="*"/>
    <s v="*"/>
    <s v="*"/>
    <m/>
    <m/>
    <s v="*"/>
    <m/>
    <m/>
    <m/>
    <m/>
    <m/>
    <n v="1"/>
    <n v="0.01"/>
    <m/>
    <m/>
    <n v="291.39999999999998"/>
    <n v="0"/>
    <n v="291.39999999999998"/>
    <s v="Regular Air"/>
    <n v="7.18"/>
    <n v="298.58"/>
    <x v="6"/>
    <s v="Corporate"/>
    <x v="2"/>
    <s v="Computer Peripherals"/>
    <s v="Small Box"/>
    <d v="2009-05-08T00:00:00"/>
  </r>
  <r>
    <n v="774"/>
    <n v="7364"/>
    <x v="127"/>
    <s v="High"/>
    <s v="*"/>
    <s v="**"/>
    <s v="**"/>
    <m/>
    <m/>
    <s v="**"/>
    <m/>
    <m/>
    <m/>
    <m/>
    <m/>
    <n v="15"/>
    <n v="0.02"/>
    <m/>
    <m/>
    <n v="260.39"/>
    <n v="0"/>
    <n v="17.359333333333332"/>
    <s v="Regular Air"/>
    <n v="12.39"/>
    <n v="272.77999999999997"/>
    <x v="8"/>
    <s v="Corporate"/>
    <x v="0"/>
    <s v="Envelopes"/>
    <s v="Small Box"/>
    <d v="2009-05-10T00:00:00"/>
  </r>
  <r>
    <n v="775"/>
    <n v="30759"/>
    <x v="127"/>
    <s v="Not Specified"/>
    <s v="*"/>
    <s v="*"/>
    <s v="*"/>
    <m/>
    <m/>
    <s v="*"/>
    <m/>
    <m/>
    <m/>
    <m/>
    <m/>
    <n v="2"/>
    <n v="0.01"/>
    <m/>
    <m/>
    <n v="64.790000000000006"/>
    <n v="0"/>
    <n v="32.395000000000003"/>
    <s v="Regular Air"/>
    <n v="7.87"/>
    <n v="72.660000000000011"/>
    <x v="10"/>
    <s v="Corporate"/>
    <x v="1"/>
    <s v="Office Furnishings"/>
    <s v="Small Box"/>
    <d v="2009-05-10T00:00:00"/>
  </r>
  <r>
    <n v="776"/>
    <n v="42631"/>
    <x v="128"/>
    <s v="High"/>
    <s v="*"/>
    <s v="**"/>
    <s v="**"/>
    <m/>
    <m/>
    <s v="**"/>
    <m/>
    <m/>
    <m/>
    <m/>
    <m/>
    <n v="22"/>
    <n v="3.5000000000000003E-2"/>
    <m/>
    <m/>
    <n v="1148.0355"/>
    <n v="1"/>
    <n v="52.183431818181816"/>
    <s v="Express Air"/>
    <n v="8.99"/>
    <n v="1157.0255"/>
    <x v="4"/>
    <s v="Corporate"/>
    <x v="2"/>
    <s v="Telephones and Communication"/>
    <s v="Small Box"/>
    <d v="2009-05-11T00:00:00"/>
  </r>
  <r>
    <n v="777"/>
    <n v="42631"/>
    <x v="128"/>
    <s v="High"/>
    <s v="*"/>
    <s v="**"/>
    <s v="**"/>
    <m/>
    <m/>
    <s v="**"/>
    <m/>
    <m/>
    <m/>
    <m/>
    <m/>
    <n v="44"/>
    <n v="0.05"/>
    <m/>
    <m/>
    <n v="287.22000000000003"/>
    <n v="0"/>
    <n v="6.5277272727272733"/>
    <s v="Regular Air"/>
    <n v="5.41"/>
    <n v="292.63000000000005"/>
    <x v="4"/>
    <s v="Corporate"/>
    <x v="0"/>
    <s v="Paper"/>
    <s v="Small Box"/>
    <d v="2009-05-10T00:00:00"/>
  </r>
  <r>
    <n v="778"/>
    <n v="42631"/>
    <x v="128"/>
    <s v="High"/>
    <s v="*"/>
    <s v="**"/>
    <s v="**"/>
    <m/>
    <m/>
    <s v="**"/>
    <m/>
    <m/>
    <m/>
    <m/>
    <m/>
    <n v="41"/>
    <n v="0.05"/>
    <m/>
    <m/>
    <n v="257.66000000000003"/>
    <n v="0"/>
    <n v="6.2843902439024397"/>
    <s v="Regular Air"/>
    <n v="2.74"/>
    <n v="260.40000000000003"/>
    <x v="4"/>
    <s v="Corporate"/>
    <x v="2"/>
    <s v="Computer Peripherals"/>
    <s v="Small Pack"/>
    <d v="2009-05-09T00:00:00"/>
  </r>
  <r>
    <n v="779"/>
    <n v="42631"/>
    <x v="128"/>
    <s v="High"/>
    <s v="*"/>
    <s v="**"/>
    <s v="**"/>
    <m/>
    <m/>
    <s v="**"/>
    <m/>
    <m/>
    <m/>
    <m/>
    <m/>
    <n v="18"/>
    <n v="0.02"/>
    <m/>
    <m/>
    <n v="211.4"/>
    <n v="0"/>
    <n v="11.744444444444445"/>
    <s v="Regular Air"/>
    <n v="0.5"/>
    <n v="211.9"/>
    <x v="4"/>
    <s v="Corporate"/>
    <x v="0"/>
    <s v="Labels"/>
    <s v="Small Box"/>
    <d v="2009-05-10T00:00:00"/>
  </r>
  <r>
    <n v="780"/>
    <n v="4839"/>
    <x v="128"/>
    <s v="Critical"/>
    <s v="***"/>
    <s v="***"/>
    <s v="***"/>
    <m/>
    <m/>
    <s v="***"/>
    <m/>
    <m/>
    <m/>
    <m/>
    <m/>
    <n v="24"/>
    <n v="3.5000000000000003E-2"/>
    <m/>
    <m/>
    <n v="159.43"/>
    <n v="0"/>
    <n v="6.6429166666666672"/>
    <s v="Regular Air"/>
    <n v="8.73"/>
    <n v="168.16"/>
    <x v="1"/>
    <s v="Consumer"/>
    <x v="0"/>
    <s v="Paper"/>
    <s v="Small Box"/>
    <d v="2009-05-09T00:00:00"/>
  </r>
  <r>
    <n v="781"/>
    <n v="39908"/>
    <x v="129"/>
    <s v="Low"/>
    <s v="*"/>
    <s v="*"/>
    <s v="*"/>
    <m/>
    <m/>
    <s v="*"/>
    <m/>
    <m/>
    <m/>
    <m/>
    <m/>
    <n v="23"/>
    <n v="3.5000000000000003E-2"/>
    <m/>
    <m/>
    <n v="753.75"/>
    <n v="0"/>
    <n v="32.771739130434781"/>
    <s v="Regular Air"/>
    <n v="7.73"/>
    <n v="761.48"/>
    <x v="4"/>
    <s v="Home Office"/>
    <x v="0"/>
    <s v="Pens &amp; Art Supplies"/>
    <s v="Small Box"/>
    <d v="2009-05-12T00:00:00"/>
  </r>
  <r>
    <n v="782"/>
    <n v="45218"/>
    <x v="129"/>
    <s v="Low"/>
    <s v="*"/>
    <s v="*"/>
    <s v="*"/>
    <m/>
    <m/>
    <s v="*"/>
    <m/>
    <m/>
    <m/>
    <m/>
    <m/>
    <n v="49"/>
    <n v="0.05"/>
    <m/>
    <m/>
    <n v="309.45999999999998"/>
    <n v="0"/>
    <n v="6.3155102040816322"/>
    <s v="Regular Air"/>
    <n v="2.74"/>
    <n v="312.2"/>
    <x v="1"/>
    <s v="Home Office"/>
    <x v="2"/>
    <s v="Computer Peripherals"/>
    <s v="Small Pack"/>
    <d v="2009-05-12T00:00:00"/>
  </r>
  <r>
    <n v="783"/>
    <n v="56197"/>
    <x v="130"/>
    <s v="High"/>
    <s v="*"/>
    <s v="**"/>
    <s v="**"/>
    <m/>
    <m/>
    <s v="**"/>
    <m/>
    <m/>
    <m/>
    <m/>
    <m/>
    <n v="45"/>
    <n v="0.05"/>
    <m/>
    <m/>
    <n v="8014.6239999999998"/>
    <n v="1"/>
    <n v="178.10275555555555"/>
    <s v="Delivery Truck"/>
    <n v="32.479999999999997"/>
    <n v="8047.1039999999994"/>
    <x v="4"/>
    <s v="Consumer"/>
    <x v="1"/>
    <s v="Tables"/>
    <s v="Jumbo Box"/>
    <d v="2009-05-11T00:00:00"/>
  </r>
  <r>
    <n v="784"/>
    <n v="33317"/>
    <x v="130"/>
    <s v="High"/>
    <s v="*"/>
    <s v="**"/>
    <s v="**"/>
    <m/>
    <m/>
    <s v="**"/>
    <m/>
    <m/>
    <m/>
    <m/>
    <m/>
    <n v="13"/>
    <n v="0.02"/>
    <m/>
    <m/>
    <n v="602.42049999999995"/>
    <n v="0"/>
    <n v="46.340038461538455"/>
    <s v="Regular Air"/>
    <n v="1.25"/>
    <n v="603.67049999999995"/>
    <x v="2"/>
    <s v="Consumer"/>
    <x v="2"/>
    <s v="Telephones and Communication"/>
    <s v="Small Pack"/>
    <d v="2009-05-13T00:00:00"/>
  </r>
  <r>
    <n v="785"/>
    <n v="23360"/>
    <x v="130"/>
    <s v="Low"/>
    <s v="*"/>
    <s v="*"/>
    <s v="*"/>
    <m/>
    <m/>
    <s v="*"/>
    <m/>
    <m/>
    <m/>
    <m/>
    <m/>
    <n v="30"/>
    <n v="0.04"/>
    <m/>
    <m/>
    <n v="512.97"/>
    <n v="0"/>
    <n v="17.099"/>
    <s v="Express Air"/>
    <n v="1.39"/>
    <n v="514.36"/>
    <x v="6"/>
    <s v="Consumer"/>
    <x v="0"/>
    <s v="Envelopes"/>
    <s v="Small Box"/>
    <d v="2009-05-11T00:00:00"/>
  </r>
  <r>
    <n v="786"/>
    <n v="49984"/>
    <x v="130"/>
    <s v="Low"/>
    <s v="*"/>
    <s v="*"/>
    <s v="*"/>
    <m/>
    <m/>
    <s v="*"/>
    <m/>
    <m/>
    <m/>
    <m/>
    <m/>
    <n v="32"/>
    <n v="0.04"/>
    <m/>
    <m/>
    <n v="227.87"/>
    <n v="0"/>
    <n v="7.1209375000000001"/>
    <s v="Regular Air"/>
    <n v="8.4"/>
    <n v="236.27"/>
    <x v="3"/>
    <s v="Small Business"/>
    <x v="0"/>
    <s v="Paper"/>
    <s v="Small Box"/>
    <d v="2009-05-11T00:00:00"/>
  </r>
  <r>
    <n v="787"/>
    <n v="33317"/>
    <x v="130"/>
    <s v="High"/>
    <s v="*"/>
    <s v="**"/>
    <s v="**"/>
    <m/>
    <m/>
    <s v="**"/>
    <m/>
    <m/>
    <m/>
    <m/>
    <m/>
    <n v="35"/>
    <n v="0.04"/>
    <m/>
    <m/>
    <n v="203.35"/>
    <n v="0"/>
    <n v="5.81"/>
    <s v="Regular Air"/>
    <n v="49"/>
    <n v="252.35"/>
    <x v="2"/>
    <s v="Consumer"/>
    <x v="0"/>
    <s v="Appliances"/>
    <s v="Large Box"/>
    <d v="2009-05-13T00:00:00"/>
  </r>
  <r>
    <n v="788"/>
    <n v="33317"/>
    <x v="130"/>
    <s v="High"/>
    <s v="*"/>
    <s v="**"/>
    <s v="**"/>
    <m/>
    <m/>
    <s v="**"/>
    <m/>
    <m/>
    <m/>
    <m/>
    <m/>
    <n v="5"/>
    <n v="0.01"/>
    <m/>
    <m/>
    <n v="58.9"/>
    <n v="0"/>
    <n v="11.78"/>
    <s v="Regular Air"/>
    <n v="9.4499999999999993"/>
    <n v="68.349999999999994"/>
    <x v="2"/>
    <s v="Consumer"/>
    <x v="0"/>
    <s v="Storage &amp; Organization"/>
    <s v="Small Box"/>
    <d v="2009-05-11T00:00:00"/>
  </r>
  <r>
    <n v="789"/>
    <n v="49984"/>
    <x v="130"/>
    <s v="Low"/>
    <s v="*"/>
    <s v="*"/>
    <s v="*"/>
    <m/>
    <m/>
    <s v="*"/>
    <m/>
    <m/>
    <m/>
    <m/>
    <m/>
    <n v="14"/>
    <n v="0.02"/>
    <m/>
    <m/>
    <n v="57.28"/>
    <n v="0"/>
    <n v="4.0914285714285716"/>
    <s v="Regular Air"/>
    <n v="1.49"/>
    <n v="58.77"/>
    <x v="3"/>
    <s v="Small Business"/>
    <x v="0"/>
    <s v="Binders and Binder Accessories"/>
    <s v="Small Box"/>
    <d v="2009-05-15T00:00:00"/>
  </r>
  <r>
    <n v="790"/>
    <n v="33317"/>
    <x v="130"/>
    <s v="High"/>
    <s v="*"/>
    <s v="**"/>
    <s v="**"/>
    <m/>
    <m/>
    <s v="**"/>
    <m/>
    <m/>
    <m/>
    <m/>
    <m/>
    <n v="18"/>
    <n v="0.02"/>
    <m/>
    <m/>
    <n v="44.52"/>
    <n v="0"/>
    <n v="2.4733333333333336"/>
    <s v="Regular Air"/>
    <n v="6.05"/>
    <n v="50.57"/>
    <x v="2"/>
    <s v="Consumer"/>
    <x v="0"/>
    <s v="Binders and Binder Accessories"/>
    <s v="Small Box"/>
    <d v="2009-05-12T00:00:00"/>
  </r>
  <r>
    <n v="791"/>
    <n v="56197"/>
    <x v="130"/>
    <s v="High"/>
    <s v="*"/>
    <s v="**"/>
    <s v="**"/>
    <m/>
    <m/>
    <s v="**"/>
    <m/>
    <m/>
    <m/>
    <m/>
    <m/>
    <n v="11"/>
    <n v="0.02"/>
    <m/>
    <m/>
    <n v="28.63"/>
    <n v="0"/>
    <n v="2.6027272727272726"/>
    <s v="Express Air"/>
    <n v="4.08"/>
    <n v="32.71"/>
    <x v="4"/>
    <s v="Consumer"/>
    <x v="1"/>
    <s v="Office Furnishings"/>
    <s v="Small Pack"/>
    <d v="2009-05-13T00:00:00"/>
  </r>
  <r>
    <n v="792"/>
    <n v="48772"/>
    <x v="131"/>
    <s v="Medium"/>
    <s v="*"/>
    <s v="*"/>
    <s v="*"/>
    <m/>
    <m/>
    <s v="*"/>
    <m/>
    <m/>
    <m/>
    <m/>
    <m/>
    <n v="44"/>
    <n v="0.05"/>
    <m/>
    <m/>
    <n v="3202.25"/>
    <n v="1"/>
    <n v="72.778409090909093"/>
    <s v="Regular Air"/>
    <n v="19.989999999999998"/>
    <n v="3222.24"/>
    <x v="8"/>
    <s v="Small Business"/>
    <x v="1"/>
    <s v="Office Furnishings"/>
    <s v="Small Box"/>
    <d v="2009-05-14T00:00:00"/>
  </r>
  <r>
    <n v="793"/>
    <n v="27460"/>
    <x v="131"/>
    <s v="Not Specified"/>
    <s v="*"/>
    <s v="*"/>
    <s v="*"/>
    <m/>
    <m/>
    <s v="*"/>
    <m/>
    <m/>
    <m/>
    <m/>
    <m/>
    <n v="7"/>
    <n v="0.01"/>
    <m/>
    <m/>
    <n v="855.03"/>
    <n v="0"/>
    <n v="122.14714285714285"/>
    <s v="Regular Air"/>
    <n v="12.65"/>
    <n v="867.68"/>
    <x v="8"/>
    <s v="Corporate"/>
    <x v="1"/>
    <s v="Chairs &amp; Chairmats"/>
    <s v="Medium Box"/>
    <d v="2009-05-13T00:00:00"/>
  </r>
  <r>
    <n v="794"/>
    <n v="27460"/>
    <x v="131"/>
    <s v="Not Specified"/>
    <s v="*"/>
    <s v="*"/>
    <s v="*"/>
    <m/>
    <m/>
    <s v="*"/>
    <m/>
    <m/>
    <m/>
    <m/>
    <m/>
    <n v="31"/>
    <n v="0.04"/>
    <m/>
    <m/>
    <n v="196.58"/>
    <n v="0"/>
    <n v="6.3412903225806456"/>
    <s v="Regular Air"/>
    <n v="4.38"/>
    <n v="200.96"/>
    <x v="8"/>
    <s v="Corporate"/>
    <x v="2"/>
    <s v="Computer Peripherals"/>
    <s v="Small Pack"/>
    <d v="2009-05-14T00:00:00"/>
  </r>
  <r>
    <n v="795"/>
    <n v="48772"/>
    <x v="131"/>
    <s v="Medium"/>
    <s v="*"/>
    <s v="*"/>
    <s v="*"/>
    <m/>
    <m/>
    <s v="*"/>
    <m/>
    <m/>
    <m/>
    <m/>
    <m/>
    <n v="11"/>
    <n v="0.02"/>
    <m/>
    <m/>
    <n v="81.25"/>
    <n v="0"/>
    <n v="7.3863636363636367"/>
    <s v="Regular Air"/>
    <n v="7.86"/>
    <n v="89.11"/>
    <x v="8"/>
    <s v="Small Business"/>
    <x v="0"/>
    <s v="Paper"/>
    <s v="Small Box"/>
    <d v="2009-05-13T00:00:00"/>
  </r>
  <r>
    <n v="796"/>
    <n v="48772"/>
    <x v="131"/>
    <s v="Medium"/>
    <s v="*"/>
    <s v="*"/>
    <s v="*"/>
    <m/>
    <m/>
    <s v="*"/>
    <m/>
    <m/>
    <m/>
    <m/>
    <m/>
    <n v="18"/>
    <n v="0.02"/>
    <m/>
    <m/>
    <n v="57.17"/>
    <n v="0"/>
    <n v="3.1761111111111111"/>
    <s v="Regular Air"/>
    <n v="2.31"/>
    <n v="59.480000000000004"/>
    <x v="8"/>
    <s v="Small Business"/>
    <x v="0"/>
    <s v="Pens &amp; Art Supplies"/>
    <s v="Wrap Bag"/>
    <d v="2009-05-13T00:00:00"/>
  </r>
  <r>
    <n v="797"/>
    <n v="1314"/>
    <x v="131"/>
    <s v="Medium"/>
    <s v="*"/>
    <s v="*"/>
    <s v="*"/>
    <m/>
    <m/>
    <s v="*"/>
    <m/>
    <m/>
    <m/>
    <m/>
    <m/>
    <n v="4"/>
    <n v="0.01"/>
    <m/>
    <m/>
    <n v="42.58"/>
    <n v="0"/>
    <n v="10.645"/>
    <s v="Regular Air"/>
    <n v="4.3899999999999997"/>
    <n v="46.97"/>
    <x v="2"/>
    <s v="Corporate"/>
    <x v="0"/>
    <s v="Paper"/>
    <s v="Wrap Bag"/>
    <d v="2009-05-14T00:00:00"/>
  </r>
  <r>
    <n v="798"/>
    <n v="48772"/>
    <x v="131"/>
    <s v="Medium"/>
    <s v="*"/>
    <s v="*"/>
    <s v="*"/>
    <m/>
    <m/>
    <s v="*"/>
    <m/>
    <m/>
    <m/>
    <m/>
    <m/>
    <n v="12"/>
    <n v="0.02"/>
    <m/>
    <m/>
    <n v="41.97"/>
    <n v="0"/>
    <n v="3.4975000000000001"/>
    <s v="Regular Air"/>
    <n v="4.2"/>
    <n v="46.17"/>
    <x v="8"/>
    <s v="Small Business"/>
    <x v="0"/>
    <s v="Pens &amp; Art Supplies"/>
    <s v="Wrap Bag"/>
    <d v="2009-05-13T00:00:00"/>
  </r>
  <r>
    <n v="799"/>
    <n v="48772"/>
    <x v="131"/>
    <s v="Medium"/>
    <s v="*"/>
    <s v="*"/>
    <s v="*"/>
    <m/>
    <m/>
    <s v="*"/>
    <m/>
    <m/>
    <m/>
    <m/>
    <m/>
    <n v="10"/>
    <n v="0.02"/>
    <m/>
    <m/>
    <n v="35.64"/>
    <n v="0"/>
    <n v="3.5640000000000001"/>
    <s v="Regular Air"/>
    <n v="1.63"/>
    <n v="37.270000000000003"/>
    <x v="8"/>
    <s v="Small Business"/>
    <x v="0"/>
    <s v="Rubber Bands"/>
    <s v="Wrap Bag"/>
    <d v="2009-05-13T00:00:00"/>
  </r>
  <r>
    <n v="800"/>
    <n v="28097"/>
    <x v="132"/>
    <s v="Medium"/>
    <s v="*"/>
    <s v="*"/>
    <s v="*"/>
    <m/>
    <m/>
    <s v="*"/>
    <m/>
    <m/>
    <m/>
    <m/>
    <m/>
    <n v="43"/>
    <n v="0.05"/>
    <m/>
    <m/>
    <n v="2438.6999999999998"/>
    <n v="1"/>
    <n v="56.713953488372091"/>
    <s v="Regular Air"/>
    <n v="52.2"/>
    <n v="2490.8999999999996"/>
    <x v="5"/>
    <s v="Home Office"/>
    <x v="1"/>
    <s v="Office Furnishings"/>
    <s v="Medium Box"/>
    <d v="2009-05-16T00:00:00"/>
  </r>
  <r>
    <n v="801"/>
    <n v="4647"/>
    <x v="132"/>
    <s v="Medium"/>
    <s v="*"/>
    <s v="*"/>
    <s v="*"/>
    <m/>
    <m/>
    <s v="*"/>
    <m/>
    <m/>
    <m/>
    <m/>
    <m/>
    <n v="33"/>
    <n v="0.04"/>
    <m/>
    <m/>
    <n v="1590.163"/>
    <n v="1"/>
    <n v="48.186757575757575"/>
    <s v="Regular Air"/>
    <n v="5"/>
    <n v="1595.163"/>
    <x v="3"/>
    <s v="Corporate"/>
    <x v="2"/>
    <s v="Telephones and Communication"/>
    <s v="Small Pack"/>
    <d v="2009-05-14T00:00:00"/>
  </r>
  <r>
    <n v="802"/>
    <n v="4647"/>
    <x v="132"/>
    <s v="Medium"/>
    <s v="*"/>
    <s v="*"/>
    <s v="*"/>
    <m/>
    <m/>
    <s v="*"/>
    <m/>
    <m/>
    <m/>
    <m/>
    <m/>
    <n v="7"/>
    <n v="0.01"/>
    <m/>
    <m/>
    <n v="1203.73"/>
    <n v="1"/>
    <n v="171.96142857142857"/>
    <s v="Regular Air"/>
    <n v="19.989999999999998"/>
    <n v="1223.72"/>
    <x v="9"/>
    <s v="Corporate"/>
    <x v="0"/>
    <s v="Envelopes"/>
    <s v="Small Box"/>
    <d v="2009-05-14T00:00:00"/>
  </r>
  <r>
    <n v="803"/>
    <n v="36358"/>
    <x v="132"/>
    <s v="Not Specified"/>
    <s v="*"/>
    <s v="*"/>
    <s v="*"/>
    <m/>
    <m/>
    <s v="*"/>
    <m/>
    <m/>
    <m/>
    <m/>
    <m/>
    <n v="28"/>
    <n v="3.5000000000000003E-2"/>
    <m/>
    <m/>
    <n v="865.35"/>
    <n v="0"/>
    <n v="30.905357142857145"/>
    <s v="Regular Air"/>
    <n v="8.65"/>
    <n v="874"/>
    <x v="0"/>
    <s v="Corporate"/>
    <x v="2"/>
    <s v="Computer Peripherals"/>
    <s v="Small Box"/>
    <d v="2009-05-15T00:00:00"/>
  </r>
  <r>
    <n v="804"/>
    <n v="36358"/>
    <x v="132"/>
    <s v="Not Specified"/>
    <s v="*"/>
    <s v="*"/>
    <s v="*"/>
    <m/>
    <m/>
    <s v="*"/>
    <m/>
    <m/>
    <m/>
    <m/>
    <m/>
    <n v="22"/>
    <n v="3.5000000000000003E-2"/>
    <m/>
    <m/>
    <n v="823.07"/>
    <n v="0"/>
    <n v="37.412272727272729"/>
    <s v="Regular Air"/>
    <n v="5.08"/>
    <n v="828.15000000000009"/>
    <x v="0"/>
    <s v="Corporate"/>
    <x v="0"/>
    <s v="Paper"/>
    <s v="Wrap Bag"/>
    <d v="2009-05-14T00:00:00"/>
  </r>
  <r>
    <n v="805"/>
    <n v="4647"/>
    <x v="132"/>
    <s v="Medium"/>
    <s v="*"/>
    <s v="*"/>
    <s v="*"/>
    <m/>
    <m/>
    <s v="*"/>
    <m/>
    <m/>
    <m/>
    <m/>
    <m/>
    <n v="34"/>
    <n v="0.04"/>
    <m/>
    <m/>
    <n v="482.93"/>
    <n v="0"/>
    <n v="14.203823529411764"/>
    <s v="Regular Air"/>
    <n v="7.59"/>
    <n v="490.52"/>
    <x v="0"/>
    <s v="Corporate"/>
    <x v="0"/>
    <s v="Scissors, Rulers and Trimmers"/>
    <s v="Small Pack"/>
    <d v="2009-05-14T00:00:00"/>
  </r>
  <r>
    <n v="806"/>
    <n v="13314"/>
    <x v="132"/>
    <s v="High"/>
    <s v="*"/>
    <s v="**"/>
    <s v="**"/>
    <m/>
    <m/>
    <s v="**"/>
    <m/>
    <m/>
    <m/>
    <m/>
    <m/>
    <n v="34"/>
    <n v="0.04"/>
    <m/>
    <m/>
    <n v="89.4"/>
    <n v="0"/>
    <n v="2.6294117647058823"/>
    <s v="Express Air"/>
    <n v="0.8"/>
    <n v="90.2"/>
    <x v="10"/>
    <s v="Small Business"/>
    <x v="0"/>
    <s v="Rubber Bands"/>
    <s v="Wrap Bag"/>
    <d v="2009-05-15T00:00:00"/>
  </r>
  <r>
    <n v="807"/>
    <n v="4647"/>
    <x v="132"/>
    <s v="Medium"/>
    <s v="*"/>
    <s v="*"/>
    <s v="*"/>
    <m/>
    <m/>
    <s v="*"/>
    <m/>
    <m/>
    <m/>
    <m/>
    <m/>
    <n v="6"/>
    <n v="0.01"/>
    <m/>
    <m/>
    <n v="75.19"/>
    <n v="0"/>
    <n v="12.531666666666666"/>
    <s v="Regular Air"/>
    <n v="5.72"/>
    <n v="80.91"/>
    <x v="9"/>
    <s v="Corporate"/>
    <x v="0"/>
    <s v="Envelopes"/>
    <s v="Small Box"/>
    <d v="2009-05-15T00:00:00"/>
  </r>
  <r>
    <n v="808"/>
    <n v="30852"/>
    <x v="133"/>
    <s v="Critical"/>
    <s v="***"/>
    <s v="***"/>
    <s v="***"/>
    <m/>
    <m/>
    <s v="***"/>
    <m/>
    <m/>
    <m/>
    <m/>
    <m/>
    <n v="35"/>
    <n v="0.04"/>
    <m/>
    <m/>
    <n v="2827.1424999999999"/>
    <n v="1"/>
    <n v="80.775499999999994"/>
    <s v="Regular Air"/>
    <n v="4.9000000000000004"/>
    <n v="2832.0425"/>
    <x v="2"/>
    <s v="Corporate"/>
    <x v="2"/>
    <s v="Telephones and Communication"/>
    <s v="Small Box"/>
    <d v="2009-05-15T00:00:00"/>
  </r>
  <r>
    <n v="809"/>
    <n v="8132"/>
    <x v="133"/>
    <s v="Low"/>
    <s v="*"/>
    <s v="*"/>
    <s v="*"/>
    <m/>
    <m/>
    <s v="*"/>
    <m/>
    <m/>
    <m/>
    <m/>
    <m/>
    <n v="45"/>
    <n v="0.05"/>
    <m/>
    <m/>
    <n v="294.86"/>
    <n v="0"/>
    <n v="6.5524444444444452"/>
    <s v="Regular Air"/>
    <n v="6.92"/>
    <n v="301.78000000000003"/>
    <x v="10"/>
    <s v="Home Office"/>
    <x v="0"/>
    <s v="Paper"/>
    <s v="Small Box"/>
    <d v="2009-05-21T00:00:00"/>
  </r>
  <r>
    <n v="810"/>
    <n v="8132"/>
    <x v="133"/>
    <s v="Low"/>
    <s v="*"/>
    <s v="*"/>
    <s v="*"/>
    <m/>
    <m/>
    <s v="*"/>
    <m/>
    <m/>
    <m/>
    <m/>
    <m/>
    <n v="46"/>
    <n v="0.05"/>
    <m/>
    <m/>
    <n v="229.35"/>
    <n v="0"/>
    <n v="4.9858695652173912"/>
    <s v="Express Air"/>
    <n v="4.93"/>
    <n v="234.28"/>
    <x v="10"/>
    <s v="Home Office"/>
    <x v="2"/>
    <s v="Computer Peripherals"/>
    <s v="Small Pack"/>
    <d v="2009-05-14T00:00:00"/>
  </r>
  <r>
    <n v="811"/>
    <n v="10659"/>
    <x v="133"/>
    <s v="Critical"/>
    <s v="***"/>
    <s v="***"/>
    <s v="***"/>
    <m/>
    <m/>
    <s v="***"/>
    <m/>
    <m/>
    <m/>
    <m/>
    <m/>
    <n v="40"/>
    <n v="0.05"/>
    <m/>
    <m/>
    <n v="227.37"/>
    <n v="0"/>
    <n v="5.6842500000000005"/>
    <s v="Regular Air"/>
    <n v="5.61"/>
    <n v="232.98000000000002"/>
    <x v="8"/>
    <s v="Corporate"/>
    <x v="0"/>
    <s v="Paper"/>
    <s v="Small Box"/>
    <d v="2009-05-14T00:00:00"/>
  </r>
  <r>
    <n v="812"/>
    <n v="43553"/>
    <x v="133"/>
    <s v="Not Specified"/>
    <s v="*"/>
    <s v="*"/>
    <s v="*"/>
    <m/>
    <m/>
    <s v="*"/>
    <m/>
    <m/>
    <m/>
    <m/>
    <m/>
    <n v="29"/>
    <n v="3.5000000000000003E-2"/>
    <m/>
    <m/>
    <n v="143.29"/>
    <n v="0"/>
    <n v="4.9410344827586208"/>
    <s v="Regular Air"/>
    <n v="4.72"/>
    <n v="148.01"/>
    <x v="0"/>
    <s v="Corporate"/>
    <x v="0"/>
    <s v="Paper"/>
    <s v="Small Box"/>
    <d v="2009-05-15T00:00:00"/>
  </r>
  <r>
    <n v="813"/>
    <n v="36609"/>
    <x v="133"/>
    <s v="Not Specified"/>
    <s v="*"/>
    <s v="*"/>
    <s v="*"/>
    <m/>
    <m/>
    <s v="*"/>
    <m/>
    <m/>
    <m/>
    <m/>
    <m/>
    <n v="8"/>
    <n v="0.01"/>
    <m/>
    <m/>
    <n v="45.73"/>
    <n v="0"/>
    <n v="5.7162499999999996"/>
    <s v="Regular Air"/>
    <n v="5.49"/>
    <n v="51.22"/>
    <x v="3"/>
    <s v="Home Office"/>
    <x v="0"/>
    <s v="Paper"/>
    <s v="Small Box"/>
    <d v="2009-05-16T00:00:00"/>
  </r>
  <r>
    <n v="814"/>
    <n v="10048"/>
    <x v="134"/>
    <s v="Not Specified"/>
    <s v="*"/>
    <s v="*"/>
    <s v="*"/>
    <m/>
    <m/>
    <s v="*"/>
    <m/>
    <m/>
    <m/>
    <m/>
    <m/>
    <n v="46"/>
    <n v="0.05"/>
    <m/>
    <m/>
    <n v="3197.45"/>
    <n v="1"/>
    <n v="69.509782608695645"/>
    <s v="Regular Air"/>
    <n v="4"/>
    <n v="3201.45"/>
    <x v="2"/>
    <s v="Corporate"/>
    <x v="2"/>
    <s v="Computer Peripherals"/>
    <s v="Small Box"/>
    <d v="2009-05-18T00:00:00"/>
  </r>
  <r>
    <n v="815"/>
    <n v="6656"/>
    <x v="134"/>
    <s v="Critical"/>
    <s v="***"/>
    <s v="***"/>
    <s v="***"/>
    <m/>
    <m/>
    <s v="***"/>
    <m/>
    <m/>
    <m/>
    <m/>
    <m/>
    <n v="50"/>
    <n v="0.06"/>
    <m/>
    <m/>
    <n v="1832.22"/>
    <n v="1"/>
    <n v="36.644399999999997"/>
    <s v="Regular Air"/>
    <n v="2.99"/>
    <n v="1835.21"/>
    <x v="1"/>
    <s v="Small Business"/>
    <x v="0"/>
    <s v="Binders and Binder Accessories"/>
    <s v="Small Box"/>
    <d v="2009-05-16T00:00:00"/>
  </r>
  <r>
    <n v="816"/>
    <n v="6656"/>
    <x v="134"/>
    <s v="Critical"/>
    <s v="***"/>
    <s v="***"/>
    <s v="***"/>
    <m/>
    <m/>
    <s v="***"/>
    <m/>
    <m/>
    <m/>
    <m/>
    <m/>
    <n v="45"/>
    <n v="0.05"/>
    <m/>
    <m/>
    <n v="1802"/>
    <n v="1"/>
    <n v="40.044444444444444"/>
    <s v="Regular Air"/>
    <n v="10.55"/>
    <n v="1812.55"/>
    <x v="1"/>
    <s v="Small Business"/>
    <x v="0"/>
    <s v="Binders and Binder Accessories"/>
    <s v="Small Box"/>
    <d v="2009-05-15T00:00:00"/>
  </r>
  <r>
    <n v="817"/>
    <n v="41793"/>
    <x v="134"/>
    <s v="High"/>
    <s v="*"/>
    <s v="**"/>
    <s v="**"/>
    <m/>
    <m/>
    <s v="**"/>
    <m/>
    <m/>
    <m/>
    <m/>
    <m/>
    <n v="48"/>
    <n v="0.05"/>
    <m/>
    <m/>
    <n v="1286.8699999999999"/>
    <n v="1"/>
    <n v="26.809791666666666"/>
    <s v="Regular Air"/>
    <n v="6.93"/>
    <n v="1293.8"/>
    <x v="5"/>
    <s v="Small Business"/>
    <x v="1"/>
    <s v="Office Furnishings"/>
    <s v="Small Box"/>
    <d v="2009-05-16T00:00:00"/>
  </r>
  <r>
    <n v="818"/>
    <n v="18496"/>
    <x v="134"/>
    <s v="High"/>
    <s v="*"/>
    <s v="**"/>
    <s v="**"/>
    <m/>
    <m/>
    <s v="**"/>
    <m/>
    <m/>
    <m/>
    <m/>
    <m/>
    <n v="29"/>
    <n v="3.5000000000000003E-2"/>
    <m/>
    <m/>
    <n v="1267.42"/>
    <n v="1"/>
    <n v="43.704137931034488"/>
    <s v="Regular Air"/>
    <n v="19.989999999999998"/>
    <n v="1287.4100000000001"/>
    <x v="5"/>
    <s v="Corporate"/>
    <x v="0"/>
    <s v="Paper"/>
    <s v="Small Box"/>
    <d v="2009-05-18T00:00:00"/>
  </r>
  <r>
    <n v="819"/>
    <n v="18496"/>
    <x v="134"/>
    <s v="High"/>
    <s v="*"/>
    <s v="**"/>
    <s v="**"/>
    <m/>
    <m/>
    <s v="**"/>
    <m/>
    <m/>
    <m/>
    <m/>
    <m/>
    <n v="30"/>
    <n v="0.04"/>
    <m/>
    <m/>
    <n v="991.01"/>
    <n v="0"/>
    <n v="33.033666666666669"/>
    <s v="Regular Air"/>
    <n v="6.5"/>
    <n v="997.51"/>
    <x v="5"/>
    <s v="Corporate"/>
    <x v="2"/>
    <s v="Computer Peripherals"/>
    <s v="Small Box"/>
    <d v="2009-05-16T00:00:00"/>
  </r>
  <r>
    <n v="820"/>
    <n v="8353"/>
    <x v="134"/>
    <s v="Medium"/>
    <s v="*"/>
    <s v="*"/>
    <s v="*"/>
    <m/>
    <m/>
    <s v="*"/>
    <m/>
    <m/>
    <m/>
    <m/>
    <m/>
    <n v="34"/>
    <n v="0.04"/>
    <m/>
    <m/>
    <n v="286.89999999999998"/>
    <n v="0"/>
    <n v="8.4382352941176464"/>
    <s v="Regular Air"/>
    <n v="2.38"/>
    <n v="289.27999999999997"/>
    <x v="5"/>
    <s v="Consumer"/>
    <x v="2"/>
    <s v="Computer Peripherals"/>
    <s v="Small Pack"/>
    <d v="2009-05-17T00:00:00"/>
  </r>
  <r>
    <n v="821"/>
    <n v="10048"/>
    <x v="134"/>
    <s v="Not Specified"/>
    <s v="*"/>
    <s v="*"/>
    <s v="*"/>
    <m/>
    <m/>
    <s v="*"/>
    <m/>
    <m/>
    <m/>
    <m/>
    <m/>
    <n v="21"/>
    <n v="3.5000000000000003E-2"/>
    <m/>
    <m/>
    <n v="78.569999999999993"/>
    <n v="0"/>
    <n v="3.7414285714285711"/>
    <s v="Regular Air"/>
    <n v="1.32"/>
    <n v="79.889999999999986"/>
    <x v="2"/>
    <s v="Corporate"/>
    <x v="0"/>
    <s v="Scissors, Rulers and Trimmers"/>
    <s v="Wrap Bag"/>
    <d v="2009-05-17T00:00:00"/>
  </r>
  <r>
    <n v="822"/>
    <n v="8353"/>
    <x v="134"/>
    <s v="Medium"/>
    <s v="*"/>
    <s v="*"/>
    <s v="*"/>
    <m/>
    <m/>
    <s v="*"/>
    <m/>
    <m/>
    <m/>
    <m/>
    <m/>
    <n v="16"/>
    <n v="0.02"/>
    <m/>
    <m/>
    <n v="46.4"/>
    <n v="0"/>
    <n v="2.9"/>
    <s v="Regular Air"/>
    <n v="0.96"/>
    <n v="47.36"/>
    <x v="5"/>
    <s v="Consumer"/>
    <x v="0"/>
    <s v="Pens &amp; Art Supplies"/>
    <s v="Wrap Bag"/>
    <d v="2009-05-17T00:00:00"/>
  </r>
  <r>
    <n v="823"/>
    <n v="24358"/>
    <x v="135"/>
    <s v="Critical"/>
    <s v="***"/>
    <s v="***"/>
    <s v="***"/>
    <m/>
    <m/>
    <s v="***"/>
    <m/>
    <m/>
    <m/>
    <m/>
    <m/>
    <n v="27"/>
    <n v="3.5000000000000003E-2"/>
    <m/>
    <m/>
    <n v="7333.45"/>
    <n v="1"/>
    <n v="271.60925925925926"/>
    <s v="Regular Air"/>
    <n v="35"/>
    <n v="7368.45"/>
    <x v="8"/>
    <s v="Small Business"/>
    <x v="0"/>
    <s v="Storage &amp; Organization"/>
    <s v="Large Box"/>
    <d v="2009-05-16T00:00:00"/>
  </r>
  <r>
    <n v="824"/>
    <n v="13218"/>
    <x v="135"/>
    <s v="High"/>
    <s v="*"/>
    <s v="**"/>
    <s v="**"/>
    <m/>
    <m/>
    <s v="**"/>
    <m/>
    <m/>
    <m/>
    <m/>
    <m/>
    <n v="18"/>
    <n v="0.02"/>
    <m/>
    <m/>
    <n v="513.08000000000004"/>
    <n v="0"/>
    <n v="28.504444444444445"/>
    <s v="Regular Air"/>
    <n v="1.49"/>
    <n v="514.57000000000005"/>
    <x v="10"/>
    <s v="Corporate"/>
    <x v="0"/>
    <s v="Binders and Binder Accessories"/>
    <s v="Small Box"/>
    <d v="2009-05-17T00:00:00"/>
  </r>
  <r>
    <n v="825"/>
    <n v="21286"/>
    <x v="135"/>
    <s v="Critical"/>
    <s v="***"/>
    <s v="***"/>
    <s v="***"/>
    <m/>
    <m/>
    <s v="***"/>
    <m/>
    <m/>
    <m/>
    <m/>
    <m/>
    <n v="17"/>
    <n v="0.02"/>
    <m/>
    <m/>
    <n v="280.39"/>
    <n v="0"/>
    <n v="16.493529411764705"/>
    <s v="Express Air"/>
    <n v="6.75"/>
    <n v="287.14"/>
    <x v="10"/>
    <s v="Small Business"/>
    <x v="0"/>
    <s v="Appliances"/>
    <s v="Medium Box"/>
    <d v="2009-05-17T00:00:00"/>
  </r>
  <r>
    <n v="826"/>
    <n v="263"/>
    <x v="135"/>
    <s v="High"/>
    <s v="*"/>
    <s v="**"/>
    <s v="**"/>
    <m/>
    <m/>
    <s v="**"/>
    <m/>
    <m/>
    <m/>
    <m/>
    <m/>
    <n v="25"/>
    <n v="3.5000000000000003E-2"/>
    <m/>
    <m/>
    <n v="136.77000000000001"/>
    <n v="0"/>
    <n v="5.4708000000000006"/>
    <s v="Regular Air"/>
    <n v="7.78"/>
    <n v="144.55000000000001"/>
    <x v="10"/>
    <s v="Corporate"/>
    <x v="0"/>
    <s v="Binders and Binder Accessories"/>
    <s v="Small Box"/>
    <d v="2009-05-17T00:00:00"/>
  </r>
  <r>
    <n v="827"/>
    <n v="13218"/>
    <x v="135"/>
    <s v="High"/>
    <s v="*"/>
    <s v="**"/>
    <s v="**"/>
    <m/>
    <m/>
    <s v="**"/>
    <m/>
    <m/>
    <m/>
    <m/>
    <m/>
    <n v="16"/>
    <n v="0.02"/>
    <m/>
    <m/>
    <n v="98.8"/>
    <n v="0"/>
    <n v="6.1749999999999998"/>
    <s v="Regular Air"/>
    <n v="7.15"/>
    <n v="105.95"/>
    <x v="10"/>
    <s v="Corporate"/>
    <x v="0"/>
    <s v="Paper"/>
    <s v="Small Box"/>
    <d v="2009-05-18T00:00:00"/>
  </r>
  <r>
    <n v="828"/>
    <n v="59779"/>
    <x v="136"/>
    <s v="Low"/>
    <s v="*"/>
    <s v="*"/>
    <s v="*"/>
    <m/>
    <m/>
    <s v="*"/>
    <m/>
    <m/>
    <m/>
    <m/>
    <m/>
    <n v="30"/>
    <n v="0.04"/>
    <m/>
    <m/>
    <n v="3575.23"/>
    <n v="1"/>
    <n v="119.17433333333334"/>
    <s v="Delivery Truck"/>
    <n v="30"/>
    <n v="3605.23"/>
    <x v="4"/>
    <s v="Corporate"/>
    <x v="1"/>
    <s v="Chairs &amp; Chairmats"/>
    <s v="Jumbo Drum"/>
    <d v="2009-05-24T00:00:00"/>
  </r>
  <r>
    <n v="829"/>
    <n v="36131"/>
    <x v="136"/>
    <s v="High"/>
    <s v="*"/>
    <s v="**"/>
    <s v="**"/>
    <m/>
    <m/>
    <s v="**"/>
    <m/>
    <m/>
    <m/>
    <m/>
    <m/>
    <n v="26"/>
    <n v="3.5000000000000003E-2"/>
    <m/>
    <m/>
    <n v="493.43"/>
    <n v="0"/>
    <n v="18.978076923076923"/>
    <s v="Regular Air"/>
    <n v="4.0999999999999996"/>
    <n v="497.53000000000003"/>
    <x v="2"/>
    <s v="Home Office"/>
    <x v="0"/>
    <s v="Pens &amp; Art Supplies"/>
    <s v="Wrap Bag"/>
    <d v="2009-05-18T00:00:00"/>
  </r>
  <r>
    <n v="830"/>
    <n v="36131"/>
    <x v="136"/>
    <s v="High"/>
    <s v="*"/>
    <s v="**"/>
    <s v="**"/>
    <m/>
    <m/>
    <s v="**"/>
    <m/>
    <m/>
    <m/>
    <m/>
    <m/>
    <n v="43"/>
    <n v="0.05"/>
    <m/>
    <m/>
    <n v="354.96"/>
    <n v="0"/>
    <n v="8.2548837209302324"/>
    <s v="Regular Air"/>
    <n v="1.43"/>
    <n v="356.39"/>
    <x v="4"/>
    <s v="Home Office"/>
    <x v="0"/>
    <s v="Paper"/>
    <s v="Wrap Bag"/>
    <d v="2009-05-19T00:00:00"/>
  </r>
  <r>
    <n v="831"/>
    <n v="36131"/>
    <x v="136"/>
    <s v="High"/>
    <s v="*"/>
    <s v="**"/>
    <s v="**"/>
    <m/>
    <m/>
    <s v="**"/>
    <m/>
    <m/>
    <m/>
    <m/>
    <m/>
    <n v="26"/>
    <n v="3.5000000000000003E-2"/>
    <m/>
    <m/>
    <n v="130.97"/>
    <n v="0"/>
    <n v="5.0373076923076923"/>
    <s v="Regular Air"/>
    <n v="6.07"/>
    <n v="137.04"/>
    <x v="4"/>
    <s v="Home Office"/>
    <x v="0"/>
    <s v="Paper"/>
    <s v="Small Box"/>
    <d v="2009-05-18T00:00:00"/>
  </r>
  <r>
    <n v="832"/>
    <n v="3553"/>
    <x v="136"/>
    <s v="Medium"/>
    <s v="*"/>
    <s v="*"/>
    <s v="*"/>
    <m/>
    <m/>
    <s v="*"/>
    <m/>
    <m/>
    <m/>
    <m/>
    <m/>
    <n v="7"/>
    <n v="0.01"/>
    <m/>
    <m/>
    <n v="20.5"/>
    <n v="0"/>
    <n v="2.9285714285714284"/>
    <s v="Regular Air"/>
    <n v="0.96"/>
    <n v="21.46"/>
    <x v="8"/>
    <s v="Corporate"/>
    <x v="0"/>
    <s v="Pens &amp; Art Supplies"/>
    <s v="Wrap Bag"/>
    <d v="2009-05-18T00:00:00"/>
  </r>
  <r>
    <n v="833"/>
    <n v="59207"/>
    <x v="137"/>
    <s v="Critical"/>
    <s v="***"/>
    <s v="***"/>
    <s v="***"/>
    <m/>
    <m/>
    <s v="***"/>
    <m/>
    <m/>
    <m/>
    <m/>
    <m/>
    <n v="42"/>
    <n v="0.05"/>
    <m/>
    <m/>
    <n v="9502.7360000000008"/>
    <n v="1"/>
    <n v="226.25561904761906"/>
    <s v="Delivery Truck"/>
    <n v="81.98"/>
    <n v="9584.7160000000003"/>
    <x v="12"/>
    <s v="Corporate"/>
    <x v="1"/>
    <s v="Tables"/>
    <s v="Jumbo Box"/>
    <d v="2009-05-18T00:00:00"/>
  </r>
  <r>
    <n v="834"/>
    <n v="20614"/>
    <x v="137"/>
    <s v="Not Specified"/>
    <s v="*"/>
    <s v="*"/>
    <s v="*"/>
    <m/>
    <m/>
    <s v="*"/>
    <m/>
    <m/>
    <m/>
    <m/>
    <m/>
    <n v="47"/>
    <n v="0.05"/>
    <m/>
    <m/>
    <n v="3596.36"/>
    <n v="1"/>
    <n v="76.518297872340426"/>
    <s v="Express Air"/>
    <n v="12.14"/>
    <n v="3608.5"/>
    <x v="1"/>
    <s v="Corporate"/>
    <x v="2"/>
    <s v="Computer Peripherals"/>
    <s v="Small Box"/>
    <d v="2009-05-20T00:00:00"/>
  </r>
  <r>
    <n v="835"/>
    <n v="38341"/>
    <x v="137"/>
    <s v="Medium"/>
    <s v="*"/>
    <s v="*"/>
    <s v="*"/>
    <m/>
    <m/>
    <s v="*"/>
    <m/>
    <m/>
    <m/>
    <m/>
    <m/>
    <n v="38"/>
    <n v="0.04"/>
    <m/>
    <m/>
    <n v="623.12649999999996"/>
    <n v="0"/>
    <n v="16.398065789473684"/>
    <s v="Regular Air"/>
    <n v="0.99"/>
    <n v="624.11649999999997"/>
    <x v="3"/>
    <s v="Corporate"/>
    <x v="2"/>
    <s v="Telephones and Communication"/>
    <s v="Wrap Bag"/>
    <d v="2009-05-18T00:00:00"/>
  </r>
  <r>
    <n v="836"/>
    <n v="58147"/>
    <x v="137"/>
    <s v="High"/>
    <s v="*"/>
    <s v="**"/>
    <s v="**"/>
    <m/>
    <m/>
    <s v="**"/>
    <m/>
    <m/>
    <m/>
    <m/>
    <m/>
    <n v="41"/>
    <n v="0.05"/>
    <m/>
    <m/>
    <n v="470.74"/>
    <n v="0"/>
    <n v="11.481463414634147"/>
    <s v="Regular Air"/>
    <n v="3.99"/>
    <n v="474.73"/>
    <x v="4"/>
    <s v="Small Business"/>
    <x v="0"/>
    <s v="Appliances"/>
    <s v="Small Box"/>
    <d v="2009-05-18T00:00:00"/>
  </r>
  <r>
    <n v="837"/>
    <n v="38341"/>
    <x v="137"/>
    <s v="Medium"/>
    <s v="*"/>
    <s v="*"/>
    <s v="*"/>
    <m/>
    <m/>
    <s v="*"/>
    <m/>
    <m/>
    <m/>
    <m/>
    <m/>
    <n v="5"/>
    <n v="0.01"/>
    <m/>
    <m/>
    <n v="64.25"/>
    <n v="0"/>
    <n v="12.85"/>
    <s v="Regular Air"/>
    <n v="4.8600000000000003"/>
    <n v="69.11"/>
    <x v="3"/>
    <s v="Corporate"/>
    <x v="0"/>
    <s v="Paper"/>
    <s v="Small Box"/>
    <d v="2009-05-20T00:00:00"/>
  </r>
  <r>
    <n v="838"/>
    <n v="38341"/>
    <x v="137"/>
    <s v="Medium"/>
    <s v="*"/>
    <s v="*"/>
    <s v="*"/>
    <m/>
    <m/>
    <s v="*"/>
    <m/>
    <m/>
    <m/>
    <m/>
    <m/>
    <n v="15"/>
    <n v="0.02"/>
    <m/>
    <m/>
    <n v="62.62"/>
    <n v="0"/>
    <n v="4.1746666666666661"/>
    <s v="Express Air"/>
    <n v="6.27"/>
    <n v="68.89"/>
    <x v="3"/>
    <s v="Corporate"/>
    <x v="0"/>
    <s v="Binders and Binder Accessories"/>
    <s v="Small Box"/>
    <d v="2009-05-19T00:00:00"/>
  </r>
  <r>
    <n v="839"/>
    <n v="59207"/>
    <x v="137"/>
    <s v="Critical"/>
    <s v="***"/>
    <s v="***"/>
    <s v="***"/>
    <m/>
    <m/>
    <s v="***"/>
    <m/>
    <m/>
    <m/>
    <m/>
    <m/>
    <n v="3"/>
    <n v="0.01"/>
    <m/>
    <m/>
    <n v="10.119999999999999"/>
    <n v="0"/>
    <n v="3.3733333333333331"/>
    <s v="Regular Air"/>
    <n v="1.58"/>
    <n v="11.7"/>
    <x v="4"/>
    <s v="Corporate"/>
    <x v="0"/>
    <s v="Rubber Bands"/>
    <s v="Wrap Bag"/>
    <d v="2009-05-19T00:00:00"/>
  </r>
  <r>
    <n v="840"/>
    <n v="55909"/>
    <x v="138"/>
    <s v="Low"/>
    <s v="*"/>
    <s v="*"/>
    <s v="*"/>
    <m/>
    <m/>
    <s v="*"/>
    <m/>
    <m/>
    <m/>
    <m/>
    <m/>
    <n v="3"/>
    <n v="0.01"/>
    <m/>
    <m/>
    <n v="526.76"/>
    <n v="0"/>
    <n v="175.58666666666667"/>
    <s v="Regular Air"/>
    <n v="19.989999999999998"/>
    <n v="546.75"/>
    <x v="3"/>
    <s v="Home Office"/>
    <x v="0"/>
    <s v="Binders and Binder Accessories"/>
    <s v="Small Box"/>
    <d v="2009-05-23T00:00:00"/>
  </r>
  <r>
    <n v="841"/>
    <n v="8930"/>
    <x v="138"/>
    <s v="Medium"/>
    <s v="*"/>
    <s v="*"/>
    <s v="*"/>
    <m/>
    <m/>
    <s v="*"/>
    <m/>
    <m/>
    <m/>
    <m/>
    <m/>
    <n v="14"/>
    <n v="0.02"/>
    <m/>
    <m/>
    <n v="145.86000000000001"/>
    <n v="0"/>
    <n v="10.418571428571429"/>
    <s v="Regular Air"/>
    <n v="11.59"/>
    <n v="157.45000000000002"/>
    <x v="10"/>
    <s v="Corporate"/>
    <x v="0"/>
    <s v="Paper"/>
    <s v="Small Box"/>
    <d v="2009-05-21T00:00:00"/>
  </r>
  <r>
    <n v="842"/>
    <n v="55909"/>
    <x v="138"/>
    <s v="Low"/>
    <s v="*"/>
    <s v="*"/>
    <s v="*"/>
    <m/>
    <m/>
    <s v="*"/>
    <m/>
    <m/>
    <m/>
    <m/>
    <m/>
    <n v="2"/>
    <n v="0.01"/>
    <m/>
    <m/>
    <n v="32.6"/>
    <n v="0"/>
    <n v="16.3"/>
    <s v="Regular Air"/>
    <n v="5.5"/>
    <n v="38.1"/>
    <x v="0"/>
    <s v="Home Office"/>
    <x v="0"/>
    <s v="Storage &amp; Organization"/>
    <s v="Small Box"/>
    <d v="2009-05-26T00:00:00"/>
  </r>
  <r>
    <n v="843"/>
    <n v="2725"/>
    <x v="139"/>
    <s v="Not Specified"/>
    <s v="*"/>
    <s v="*"/>
    <s v="*"/>
    <m/>
    <m/>
    <s v="*"/>
    <m/>
    <m/>
    <m/>
    <m/>
    <m/>
    <n v="39"/>
    <n v="0.04"/>
    <m/>
    <m/>
    <n v="2178.431"/>
    <n v="1"/>
    <n v="55.857205128205131"/>
    <s v="Express Air"/>
    <n v="8.99"/>
    <n v="2187.4209999999998"/>
    <x v="10"/>
    <s v="Small Business"/>
    <x v="2"/>
    <s v="Telephones and Communication"/>
    <s v="Small Box"/>
    <d v="2009-05-21T00:00:00"/>
  </r>
  <r>
    <n v="844"/>
    <n v="20261"/>
    <x v="139"/>
    <s v="Medium"/>
    <s v="*"/>
    <s v="*"/>
    <s v="*"/>
    <m/>
    <m/>
    <s v="*"/>
    <m/>
    <m/>
    <m/>
    <m/>
    <m/>
    <n v="21"/>
    <n v="3.5000000000000003E-2"/>
    <m/>
    <m/>
    <n v="1259.4535000000001"/>
    <n v="1"/>
    <n v="59.973976190476193"/>
    <s v="Express Air"/>
    <n v="8.99"/>
    <n v="1268.4435000000001"/>
    <x v="1"/>
    <s v="Small Business"/>
    <x v="2"/>
    <s v="Telephones and Communication"/>
    <s v="Small Box"/>
    <d v="2009-05-21T00:00:00"/>
  </r>
  <r>
    <n v="845"/>
    <n v="20261"/>
    <x v="139"/>
    <s v="Medium"/>
    <s v="*"/>
    <s v="*"/>
    <s v="*"/>
    <m/>
    <m/>
    <s v="*"/>
    <m/>
    <m/>
    <m/>
    <m/>
    <m/>
    <n v="25"/>
    <n v="3.5000000000000003E-2"/>
    <m/>
    <m/>
    <n v="751.52"/>
    <n v="0"/>
    <n v="30.0608"/>
    <s v="Express Air"/>
    <n v="12.62"/>
    <n v="764.14"/>
    <x v="1"/>
    <s v="Small Business"/>
    <x v="0"/>
    <s v="Binders and Binder Accessories"/>
    <s v="Small Box"/>
    <d v="2009-05-20T00:00:00"/>
  </r>
  <r>
    <n v="846"/>
    <n v="20903"/>
    <x v="139"/>
    <s v="High"/>
    <s v="*"/>
    <s v="**"/>
    <s v="**"/>
    <m/>
    <m/>
    <s v="**"/>
    <m/>
    <m/>
    <m/>
    <m/>
    <m/>
    <n v="4"/>
    <n v="0.01"/>
    <m/>
    <m/>
    <n v="442.99"/>
    <n v="0"/>
    <n v="110.7475"/>
    <s v="Delivery Truck"/>
    <n v="35.840000000000003"/>
    <n v="478.83000000000004"/>
    <x v="0"/>
    <s v="Consumer"/>
    <x v="1"/>
    <s v="Bookcases"/>
    <s v="Jumbo Box"/>
    <d v="2009-05-21T00:00:00"/>
  </r>
  <r>
    <n v="847"/>
    <n v="32355"/>
    <x v="139"/>
    <s v="Not Specified"/>
    <s v="*"/>
    <s v="*"/>
    <s v="*"/>
    <m/>
    <m/>
    <s v="*"/>
    <m/>
    <m/>
    <m/>
    <m/>
    <m/>
    <n v="50"/>
    <n v="0.06"/>
    <m/>
    <m/>
    <n v="355.03"/>
    <n v="0"/>
    <n v="7.1005999999999991"/>
    <s v="Regular Air"/>
    <n v="5.1100000000000003"/>
    <n v="360.14"/>
    <x v="5"/>
    <s v="Home Office"/>
    <x v="0"/>
    <s v="Paper"/>
    <s v="Small Box"/>
    <d v="2009-05-22T00:00:00"/>
  </r>
  <r>
    <n v="848"/>
    <n v="5698"/>
    <x v="139"/>
    <s v="Medium"/>
    <s v="*"/>
    <s v="*"/>
    <s v="*"/>
    <m/>
    <m/>
    <s v="*"/>
    <m/>
    <m/>
    <m/>
    <m/>
    <m/>
    <n v="15"/>
    <n v="0.02"/>
    <m/>
    <m/>
    <n v="297.05"/>
    <n v="0"/>
    <n v="19.803333333333335"/>
    <s v="Regular Air"/>
    <n v="6.32"/>
    <n v="303.37"/>
    <x v="2"/>
    <s v="Consumer"/>
    <x v="0"/>
    <s v="Appliances"/>
    <s v="Small Box"/>
    <d v="2009-05-21T00:00:00"/>
  </r>
  <r>
    <n v="849"/>
    <n v="20261"/>
    <x v="139"/>
    <s v="Medium"/>
    <s v="*"/>
    <s v="*"/>
    <s v="*"/>
    <m/>
    <m/>
    <s v="*"/>
    <m/>
    <m/>
    <m/>
    <m/>
    <m/>
    <n v="36"/>
    <n v="0.04"/>
    <m/>
    <m/>
    <n v="220.48"/>
    <n v="0"/>
    <n v="6.1244444444444444"/>
    <s v="Regular Air"/>
    <n v="1.02"/>
    <n v="221.5"/>
    <x v="1"/>
    <s v="Small Business"/>
    <x v="0"/>
    <s v="Paper"/>
    <s v="Wrap Bag"/>
    <d v="2009-05-23T00:00:00"/>
  </r>
  <r>
    <n v="850"/>
    <n v="32355"/>
    <x v="139"/>
    <s v="Not Specified"/>
    <s v="*"/>
    <s v="*"/>
    <s v="*"/>
    <m/>
    <m/>
    <s v="*"/>
    <m/>
    <m/>
    <m/>
    <m/>
    <m/>
    <n v="34"/>
    <n v="0.04"/>
    <m/>
    <m/>
    <n v="211.86"/>
    <n v="0"/>
    <n v="6.2311764705882355"/>
    <s v="Regular Air"/>
    <n v="9.92"/>
    <n v="221.78"/>
    <x v="5"/>
    <s v="Home Office"/>
    <x v="0"/>
    <s v="Binders and Binder Accessories"/>
    <s v="Small Box"/>
    <d v="2009-05-23T00:00:00"/>
  </r>
  <r>
    <n v="851"/>
    <n v="5698"/>
    <x v="139"/>
    <s v="Medium"/>
    <s v="*"/>
    <s v="*"/>
    <s v="*"/>
    <m/>
    <m/>
    <s v="*"/>
    <m/>
    <m/>
    <m/>
    <m/>
    <m/>
    <n v="7"/>
    <n v="0.01"/>
    <m/>
    <m/>
    <n v="108.26"/>
    <n v="0"/>
    <n v="15.465714285714286"/>
    <s v="Regular Air"/>
    <n v="1.39"/>
    <n v="109.65"/>
    <x v="2"/>
    <s v="Consumer"/>
    <x v="0"/>
    <s v="Envelopes"/>
    <s v="Small Box"/>
    <d v="2009-05-21T00:00:00"/>
  </r>
  <r>
    <n v="852"/>
    <n v="23170"/>
    <x v="140"/>
    <s v="Not Specified"/>
    <s v="*"/>
    <s v="*"/>
    <s v="*"/>
    <m/>
    <m/>
    <s v="*"/>
    <m/>
    <m/>
    <m/>
    <m/>
    <m/>
    <n v="20"/>
    <n v="3.5000000000000003E-2"/>
    <m/>
    <m/>
    <n v="4252.8900000000003"/>
    <n v="1"/>
    <n v="212.64450000000002"/>
    <s v="Express Air"/>
    <n v="18.059999999999999"/>
    <n v="4270.9500000000007"/>
    <x v="5"/>
    <s v="Consumer"/>
    <x v="1"/>
    <s v="Chairs &amp; Chairmats"/>
    <s v="Large Box"/>
    <d v="2009-05-23T00:00:00"/>
  </r>
  <r>
    <n v="853"/>
    <n v="39040"/>
    <x v="140"/>
    <s v="Critical"/>
    <s v="***"/>
    <s v="***"/>
    <s v="***"/>
    <m/>
    <m/>
    <s v="***"/>
    <m/>
    <m/>
    <m/>
    <m/>
    <m/>
    <n v="26"/>
    <n v="3.5000000000000003E-2"/>
    <m/>
    <m/>
    <n v="1204.5094999999999"/>
    <n v="1"/>
    <n v="46.327288461538458"/>
    <s v="Regular Air"/>
    <n v="5"/>
    <n v="1209.5094999999999"/>
    <x v="0"/>
    <s v="Corporate"/>
    <x v="2"/>
    <s v="Telephones and Communication"/>
    <s v="Small Pack"/>
    <d v="2009-05-22T00:00:00"/>
  </r>
  <r>
    <n v="854"/>
    <n v="42949"/>
    <x v="140"/>
    <s v="Not Specified"/>
    <s v="*"/>
    <s v="*"/>
    <s v="*"/>
    <m/>
    <m/>
    <s v="*"/>
    <m/>
    <m/>
    <m/>
    <m/>
    <m/>
    <n v="49"/>
    <n v="0.05"/>
    <m/>
    <m/>
    <n v="630.99"/>
    <n v="0"/>
    <n v="12.87734693877551"/>
    <s v="Regular Air"/>
    <n v="9.44"/>
    <n v="640.43000000000006"/>
    <x v="5"/>
    <s v="Small Business"/>
    <x v="2"/>
    <s v="Office Machines"/>
    <s v="Medium Box"/>
    <d v="2009-05-23T00:00:00"/>
  </r>
  <r>
    <n v="855"/>
    <n v="31810"/>
    <x v="140"/>
    <s v="Critical"/>
    <s v="***"/>
    <s v="***"/>
    <s v="***"/>
    <m/>
    <m/>
    <s v="***"/>
    <m/>
    <m/>
    <m/>
    <m/>
    <m/>
    <n v="46"/>
    <n v="0.05"/>
    <m/>
    <m/>
    <n v="355.55"/>
    <n v="0"/>
    <n v="7.7293478260869568"/>
    <s v="Regular Air"/>
    <n v="7.98"/>
    <n v="363.53000000000003"/>
    <x v="5"/>
    <s v="Home Office"/>
    <x v="1"/>
    <s v="Office Furnishings"/>
    <s v="Wrap Bag"/>
    <d v="2009-05-21T00:00:00"/>
  </r>
  <r>
    <n v="856"/>
    <n v="13735"/>
    <x v="140"/>
    <s v="Medium"/>
    <s v="*"/>
    <s v="*"/>
    <s v="*"/>
    <m/>
    <m/>
    <s v="*"/>
    <m/>
    <m/>
    <m/>
    <m/>
    <m/>
    <n v="36"/>
    <n v="0.04"/>
    <m/>
    <m/>
    <n v="281.70999999999998"/>
    <n v="0"/>
    <n v="7.8252777777777771"/>
    <s v="Regular Air"/>
    <n v="1.39"/>
    <n v="283.09999999999997"/>
    <x v="1"/>
    <s v="Home Office"/>
    <x v="0"/>
    <s v="Envelopes"/>
    <s v="Small Box"/>
    <d v="2009-05-23T00:00:00"/>
  </r>
  <r>
    <n v="857"/>
    <n v="42949"/>
    <x v="140"/>
    <s v="Not Specified"/>
    <s v="*"/>
    <s v="*"/>
    <s v="*"/>
    <m/>
    <m/>
    <s v="*"/>
    <m/>
    <m/>
    <m/>
    <m/>
    <m/>
    <n v="40"/>
    <n v="0.05"/>
    <m/>
    <m/>
    <n v="202.11"/>
    <n v="0"/>
    <n v="5.0527500000000005"/>
    <s v="Regular Air"/>
    <n v="3.39"/>
    <n v="205.5"/>
    <x v="5"/>
    <s v="Small Business"/>
    <x v="0"/>
    <s v="Rubber Bands"/>
    <s v="Wrap Bag"/>
    <d v="2009-05-22T00:00:00"/>
  </r>
  <r>
    <n v="858"/>
    <n v="25472"/>
    <x v="140"/>
    <s v="High"/>
    <s v="*"/>
    <s v="**"/>
    <s v="**"/>
    <m/>
    <m/>
    <s v="**"/>
    <m/>
    <m/>
    <m/>
    <m/>
    <m/>
    <n v="40"/>
    <n v="0.05"/>
    <m/>
    <m/>
    <n v="194.02"/>
    <n v="0"/>
    <n v="4.8505000000000003"/>
    <s v="Regular Air"/>
    <n v="0.8"/>
    <n v="194.82000000000002"/>
    <x v="0"/>
    <s v="Small Business"/>
    <x v="0"/>
    <s v="Paper"/>
    <s v="Wrap Bag"/>
    <d v="2009-05-22T00:00:00"/>
  </r>
  <r>
    <n v="859"/>
    <n v="38726"/>
    <x v="140"/>
    <s v="Medium"/>
    <s v="*"/>
    <s v="*"/>
    <s v="*"/>
    <m/>
    <m/>
    <s v="*"/>
    <m/>
    <m/>
    <m/>
    <m/>
    <m/>
    <n v="44"/>
    <n v="0.05"/>
    <m/>
    <m/>
    <n v="92.86"/>
    <n v="0"/>
    <n v="2.1104545454545454"/>
    <s v="Regular Air"/>
    <n v="1.49"/>
    <n v="94.35"/>
    <x v="1"/>
    <s v="Home Office"/>
    <x v="0"/>
    <s v="Binders and Binder Accessories"/>
    <s v="Small Box"/>
    <d v="2009-05-23T00:00:00"/>
  </r>
  <r>
    <n v="860"/>
    <n v="28069"/>
    <x v="140"/>
    <s v="Low"/>
    <s v="*"/>
    <s v="*"/>
    <s v="*"/>
    <m/>
    <m/>
    <s v="*"/>
    <m/>
    <m/>
    <m/>
    <m/>
    <m/>
    <n v="4"/>
    <n v="0.01"/>
    <m/>
    <m/>
    <n v="23.58"/>
    <n v="0"/>
    <n v="5.8949999999999996"/>
    <s v="Regular Air"/>
    <n v="0.83"/>
    <n v="24.409999999999997"/>
    <x v="5"/>
    <s v="Small Business"/>
    <x v="0"/>
    <s v="Pens &amp; Art Supplies"/>
    <s v="Wrap Bag"/>
    <d v="2009-05-25T00:00:00"/>
  </r>
  <r>
    <n v="861"/>
    <n v="39040"/>
    <x v="140"/>
    <s v="Critical"/>
    <s v="***"/>
    <s v="***"/>
    <s v="***"/>
    <m/>
    <m/>
    <s v="***"/>
    <m/>
    <m/>
    <m/>
    <m/>
    <m/>
    <n v="7"/>
    <n v="0.01"/>
    <m/>
    <m/>
    <n v="19.36"/>
    <n v="0"/>
    <n v="2.7657142857142856"/>
    <s v="Express Air"/>
    <n v="0.7"/>
    <n v="20.059999999999999"/>
    <x v="9"/>
    <s v="Corporate"/>
    <x v="0"/>
    <s v="Rubber Bands"/>
    <s v="Wrap Bag"/>
    <d v="2009-05-22T00:00:00"/>
  </r>
  <r>
    <n v="862"/>
    <n v="28069"/>
    <x v="140"/>
    <s v="Low"/>
    <s v="*"/>
    <s v="*"/>
    <s v="*"/>
    <m/>
    <m/>
    <s v="*"/>
    <m/>
    <m/>
    <m/>
    <m/>
    <m/>
    <n v="1"/>
    <n v="0.01"/>
    <m/>
    <m/>
    <n v="10.17"/>
    <n v="0"/>
    <n v="10.17"/>
    <s v="Express Air"/>
    <n v="2.04"/>
    <n v="12.21"/>
    <x v="5"/>
    <s v="Small Business"/>
    <x v="0"/>
    <s v="Paper"/>
    <s v="Wrap Bag"/>
    <d v="2009-05-26T00:00:00"/>
  </r>
  <r>
    <n v="863"/>
    <n v="22818"/>
    <x v="141"/>
    <s v="Critical"/>
    <s v="***"/>
    <s v="***"/>
    <s v="***"/>
    <m/>
    <m/>
    <s v="***"/>
    <m/>
    <m/>
    <m/>
    <m/>
    <m/>
    <n v="50"/>
    <n v="0.06"/>
    <m/>
    <m/>
    <n v="6277.75"/>
    <n v="1"/>
    <n v="125.55500000000001"/>
    <s v="Delivery Truck"/>
    <n v="30"/>
    <n v="6307.75"/>
    <x v="5"/>
    <s v="Small Business"/>
    <x v="1"/>
    <s v="Chairs &amp; Chairmats"/>
    <s v="Jumbo Drum"/>
    <d v="2009-05-24T00:00:00"/>
  </r>
  <r>
    <n v="864"/>
    <n v="46853"/>
    <x v="141"/>
    <s v="Low"/>
    <s v="*"/>
    <s v="*"/>
    <s v="*"/>
    <m/>
    <m/>
    <s v="*"/>
    <m/>
    <m/>
    <m/>
    <m/>
    <m/>
    <n v="22"/>
    <n v="3.5000000000000003E-2"/>
    <m/>
    <m/>
    <n v="5648.69"/>
    <n v="1"/>
    <n v="256.75863636363636"/>
    <s v="Regular Air"/>
    <n v="11.25"/>
    <n v="5659.94"/>
    <x v="1"/>
    <s v="Home Office"/>
    <x v="2"/>
    <s v="Computer Peripherals"/>
    <s v="Small Box"/>
    <d v="2009-05-22T00:00:00"/>
  </r>
  <r>
    <n v="865"/>
    <n v="834"/>
    <x v="141"/>
    <s v="Medium"/>
    <s v="*"/>
    <s v="*"/>
    <s v="*"/>
    <m/>
    <m/>
    <s v="*"/>
    <m/>
    <m/>
    <m/>
    <m/>
    <m/>
    <n v="15"/>
    <n v="0.02"/>
    <m/>
    <m/>
    <n v="1813.04"/>
    <n v="1"/>
    <n v="120.86933333333333"/>
    <s v="Delivery Truck"/>
    <n v="56.14"/>
    <n v="1869.18"/>
    <x v="2"/>
    <s v="Home Office"/>
    <x v="2"/>
    <s v="Office Machines"/>
    <s v="Jumbo Drum"/>
    <d v="2009-05-23T00:00:00"/>
  </r>
  <r>
    <n v="866"/>
    <n v="57666"/>
    <x v="141"/>
    <s v="Not Specified"/>
    <s v="*"/>
    <s v="*"/>
    <s v="*"/>
    <m/>
    <m/>
    <s v="*"/>
    <m/>
    <m/>
    <m/>
    <m/>
    <m/>
    <n v="45"/>
    <n v="0.05"/>
    <m/>
    <m/>
    <n v="1206.1500000000001"/>
    <n v="1"/>
    <n v="26.803333333333335"/>
    <s v="Regular Air"/>
    <n v="4.08"/>
    <n v="1210.23"/>
    <x v="0"/>
    <s v="Small Business"/>
    <x v="0"/>
    <s v="Pens &amp; Art Supplies"/>
    <s v="Small Pack"/>
    <d v="2009-05-25T00:00:00"/>
  </r>
  <r>
    <n v="867"/>
    <n v="57666"/>
    <x v="141"/>
    <s v="Not Specified"/>
    <s v="*"/>
    <s v="*"/>
    <s v="*"/>
    <m/>
    <m/>
    <s v="*"/>
    <m/>
    <m/>
    <m/>
    <m/>
    <m/>
    <n v="44"/>
    <n v="0.05"/>
    <m/>
    <m/>
    <n v="941.99"/>
    <n v="0"/>
    <n v="21.408863636363638"/>
    <s v="Delivery Truck"/>
    <n v="53.03"/>
    <n v="995.02"/>
    <x v="0"/>
    <s v="Small Business"/>
    <x v="0"/>
    <s v="Storage &amp; Organization"/>
    <s v="Jumbo Drum"/>
    <d v="2009-05-22T00:00:00"/>
  </r>
  <r>
    <n v="868"/>
    <n v="22818"/>
    <x v="141"/>
    <s v="Low"/>
    <s v="*"/>
    <s v="*"/>
    <s v="*"/>
    <m/>
    <m/>
    <s v="*"/>
    <m/>
    <m/>
    <m/>
    <m/>
    <m/>
    <n v="19"/>
    <n v="0.02"/>
    <m/>
    <m/>
    <n v="360.24"/>
    <n v="0"/>
    <n v="18.96"/>
    <s v="Regular Air"/>
    <n v="4"/>
    <n v="364.24"/>
    <x v="5"/>
    <s v="Small Business"/>
    <x v="2"/>
    <s v="Computer Peripherals"/>
    <s v="Small Box"/>
    <d v="2009-05-26T00:00:00"/>
  </r>
  <r>
    <n v="869"/>
    <n v="25509"/>
    <x v="141"/>
    <s v="Critical"/>
    <s v="***"/>
    <s v="***"/>
    <s v="***"/>
    <m/>
    <m/>
    <s v="***"/>
    <m/>
    <m/>
    <m/>
    <m/>
    <m/>
    <n v="43"/>
    <n v="0.05"/>
    <m/>
    <m/>
    <n v="212.28"/>
    <n v="0"/>
    <n v="4.9367441860465116"/>
    <s v="Regular Air"/>
    <n v="4.95"/>
    <n v="217.23"/>
    <x v="10"/>
    <s v="Corporate"/>
    <x v="0"/>
    <s v="Binders and Binder Accessories"/>
    <s v="Small Box"/>
    <d v="2009-05-24T00:00:00"/>
  </r>
  <r>
    <n v="870"/>
    <n v="26758"/>
    <x v="142"/>
    <s v="Not Specified"/>
    <s v="*"/>
    <s v="*"/>
    <s v="*"/>
    <m/>
    <m/>
    <s v="*"/>
    <m/>
    <m/>
    <m/>
    <m/>
    <m/>
    <n v="46"/>
    <n v="0.05"/>
    <m/>
    <m/>
    <n v="3519.12"/>
    <n v="1"/>
    <n v="76.502608695652171"/>
    <s v="Express Air"/>
    <n v="4"/>
    <n v="3523.12"/>
    <x v="4"/>
    <s v="Home Office"/>
    <x v="2"/>
    <s v="Computer Peripherals"/>
    <s v="Small Box"/>
    <d v="2009-05-25T00:00:00"/>
  </r>
  <r>
    <n v="871"/>
    <n v="55908"/>
    <x v="142"/>
    <s v="High"/>
    <s v="*"/>
    <s v="**"/>
    <s v="**"/>
    <m/>
    <m/>
    <s v="**"/>
    <m/>
    <m/>
    <m/>
    <m/>
    <m/>
    <n v="44"/>
    <n v="0.05"/>
    <m/>
    <m/>
    <n v="1844.97"/>
    <n v="1"/>
    <n v="41.931136363636362"/>
    <s v="Regular Air"/>
    <n v="2.99"/>
    <n v="1847.96"/>
    <x v="0"/>
    <s v="Corporate"/>
    <x v="0"/>
    <s v="Binders and Binder Accessories"/>
    <s v="Small Box"/>
    <d v="2009-05-24T00:00:00"/>
  </r>
  <r>
    <n v="872"/>
    <n v="26758"/>
    <x v="142"/>
    <s v="Not Specified"/>
    <s v="*"/>
    <s v="*"/>
    <s v="*"/>
    <m/>
    <m/>
    <s v="*"/>
    <m/>
    <m/>
    <m/>
    <m/>
    <m/>
    <n v="37"/>
    <n v="0.04"/>
    <m/>
    <m/>
    <n v="108.33"/>
    <n v="0"/>
    <n v="2.9278378378378376"/>
    <s v="Regular Air"/>
    <n v="0.7"/>
    <n v="109.03"/>
    <x v="4"/>
    <s v="Home Office"/>
    <x v="0"/>
    <s v="Pens &amp; Art Supplies"/>
    <s v="Wrap Bag"/>
    <d v="2009-05-25T00:00:00"/>
  </r>
  <r>
    <n v="873"/>
    <n v="10663"/>
    <x v="142"/>
    <s v="High"/>
    <s v="*"/>
    <s v="**"/>
    <s v="**"/>
    <m/>
    <m/>
    <s v="**"/>
    <m/>
    <m/>
    <m/>
    <m/>
    <m/>
    <n v="40"/>
    <n v="0.05"/>
    <m/>
    <m/>
    <n v="104.39"/>
    <n v="0"/>
    <n v="2.60975"/>
    <s v="Regular Air"/>
    <n v="0.5"/>
    <n v="104.89"/>
    <x v="5"/>
    <s v="Home Office"/>
    <x v="0"/>
    <s v="Labels"/>
    <s v="Small Box"/>
    <d v="2009-05-23T00:00:00"/>
  </r>
  <r>
    <n v="874"/>
    <n v="19431"/>
    <x v="142"/>
    <s v="Not Specified"/>
    <s v="*"/>
    <s v="*"/>
    <s v="*"/>
    <m/>
    <m/>
    <s v="*"/>
    <m/>
    <m/>
    <m/>
    <m/>
    <m/>
    <n v="4"/>
    <n v="0.01"/>
    <m/>
    <m/>
    <n v="16.82"/>
    <n v="0"/>
    <n v="4.2050000000000001"/>
    <s v="Regular Air"/>
    <n v="1.17"/>
    <n v="17.990000000000002"/>
    <x v="1"/>
    <s v="Home Office"/>
    <x v="0"/>
    <s v="Pens &amp; Art Supplies"/>
    <s v="Wrap Bag"/>
    <d v="2009-05-25T00:00:00"/>
  </r>
  <r>
    <n v="875"/>
    <n v="23205"/>
    <x v="143"/>
    <s v="High"/>
    <s v="*"/>
    <s v="**"/>
    <s v="**"/>
    <m/>
    <m/>
    <s v="**"/>
    <m/>
    <m/>
    <m/>
    <m/>
    <m/>
    <n v="26"/>
    <n v="3.5000000000000003E-2"/>
    <m/>
    <m/>
    <n v="7208.8"/>
    <n v="1"/>
    <n v="277.26153846153846"/>
    <s v="Delivery Truck"/>
    <n v="62.74"/>
    <n v="7271.54"/>
    <x v="1"/>
    <s v="Consumer"/>
    <x v="1"/>
    <s v="Tables"/>
    <s v="Jumbo Box"/>
    <d v="2009-05-25T00:00:00"/>
  </r>
  <r>
    <n v="876"/>
    <n v="41091"/>
    <x v="143"/>
    <s v="Medium"/>
    <s v="*"/>
    <s v="*"/>
    <s v="*"/>
    <m/>
    <m/>
    <s v="*"/>
    <m/>
    <m/>
    <m/>
    <m/>
    <m/>
    <n v="32"/>
    <n v="0.04"/>
    <m/>
    <m/>
    <n v="6310.69"/>
    <n v="1"/>
    <n v="197.20906249999999"/>
    <s v="Express Air"/>
    <n v="18.059999999999999"/>
    <n v="6328.75"/>
    <x v="2"/>
    <s v="Consumer"/>
    <x v="1"/>
    <s v="Chairs &amp; Chairmats"/>
    <s v="Large Box"/>
    <d v="2009-05-25T00:00:00"/>
  </r>
  <r>
    <n v="877"/>
    <n v="5760"/>
    <x v="143"/>
    <s v="Not Specified"/>
    <s v="*"/>
    <s v="*"/>
    <s v="*"/>
    <m/>
    <m/>
    <s v="*"/>
    <m/>
    <m/>
    <m/>
    <m/>
    <m/>
    <n v="34"/>
    <n v="0.04"/>
    <m/>
    <m/>
    <n v="5261.73"/>
    <n v="1"/>
    <n v="154.75676470588235"/>
    <s v="Delivery Truck"/>
    <n v="43.71"/>
    <n v="5305.44"/>
    <x v="1"/>
    <s v="Home Office"/>
    <x v="1"/>
    <s v="Chairs &amp; Chairmats"/>
    <s v="Jumbo Drum"/>
    <d v="2009-05-25T00:00:00"/>
  </r>
  <r>
    <n v="878"/>
    <n v="12516"/>
    <x v="143"/>
    <s v="Low"/>
    <s v="*"/>
    <s v="*"/>
    <s v="*"/>
    <m/>
    <m/>
    <s v="*"/>
    <m/>
    <m/>
    <m/>
    <m/>
    <m/>
    <n v="31"/>
    <n v="0.04"/>
    <m/>
    <m/>
    <n v="2360.4299999999998"/>
    <n v="1"/>
    <n v="76.14290322580645"/>
    <s v="Delivery Truck"/>
    <n v="33.6"/>
    <n v="2394.0299999999997"/>
    <x v="1"/>
    <s v="Home Office"/>
    <x v="2"/>
    <s v="Office Machines"/>
    <s v="Jumbo Drum"/>
    <d v="2009-05-29T00:00:00"/>
  </r>
  <r>
    <n v="879"/>
    <n v="23205"/>
    <x v="143"/>
    <s v="High"/>
    <s v="*"/>
    <s v="**"/>
    <s v="**"/>
    <m/>
    <m/>
    <s v="**"/>
    <m/>
    <m/>
    <m/>
    <m/>
    <m/>
    <n v="8"/>
    <n v="0.01"/>
    <m/>
    <m/>
    <n v="319.62"/>
    <n v="0"/>
    <n v="39.952500000000001"/>
    <s v="Express Air"/>
    <n v="7.2"/>
    <n v="326.82"/>
    <x v="1"/>
    <s v="Consumer"/>
    <x v="0"/>
    <s v="Appliances"/>
    <s v="Small Box"/>
    <d v="2009-05-25T00:00:00"/>
  </r>
  <r>
    <n v="880"/>
    <n v="23205"/>
    <x v="143"/>
    <s v="High"/>
    <s v="*"/>
    <s v="**"/>
    <s v="**"/>
    <m/>
    <m/>
    <s v="**"/>
    <m/>
    <m/>
    <m/>
    <m/>
    <m/>
    <n v="32"/>
    <n v="0.04"/>
    <m/>
    <m/>
    <n v="263.39"/>
    <n v="0"/>
    <n v="8.2309374999999996"/>
    <s v="Express Air"/>
    <n v="2.83"/>
    <n v="266.21999999999997"/>
    <x v="1"/>
    <s v="Consumer"/>
    <x v="2"/>
    <s v="Computer Peripherals"/>
    <s v="Small Pack"/>
    <d v="2009-05-25T00:00:00"/>
  </r>
  <r>
    <n v="881"/>
    <n v="12516"/>
    <x v="143"/>
    <s v="Low"/>
    <s v="*"/>
    <s v="*"/>
    <s v="*"/>
    <m/>
    <m/>
    <s v="*"/>
    <m/>
    <m/>
    <m/>
    <m/>
    <m/>
    <n v="22"/>
    <n v="3.5000000000000003E-2"/>
    <m/>
    <m/>
    <n v="154.6"/>
    <n v="0"/>
    <n v="7.0272727272727273"/>
    <s v="Regular Air"/>
    <n v="5.1100000000000003"/>
    <n v="159.71"/>
    <x v="1"/>
    <s v="Home Office"/>
    <x v="0"/>
    <s v="Paper"/>
    <s v="Small Box"/>
    <d v="2009-05-28T00:00:00"/>
  </r>
  <r>
    <n v="882"/>
    <n v="59072"/>
    <x v="144"/>
    <s v="Not Specified"/>
    <s v="*"/>
    <s v="*"/>
    <s v="*"/>
    <m/>
    <m/>
    <s v="*"/>
    <m/>
    <m/>
    <m/>
    <m/>
    <m/>
    <n v="38"/>
    <n v="0.04"/>
    <m/>
    <m/>
    <n v="4191.5625"/>
    <n v="1"/>
    <n v="110.30427631578948"/>
    <s v="Regular Air"/>
    <n v="2.5"/>
    <n v="4194.0625"/>
    <x v="10"/>
    <s v="Corporate"/>
    <x v="2"/>
    <s v="Telephones and Communication"/>
    <s v="Small Box"/>
    <d v="2009-05-27T00:00:00"/>
  </r>
  <r>
    <n v="883"/>
    <n v="25445"/>
    <x v="144"/>
    <s v="Low"/>
    <s v="*"/>
    <s v="*"/>
    <s v="*"/>
    <m/>
    <m/>
    <s v="*"/>
    <m/>
    <m/>
    <m/>
    <m/>
    <m/>
    <n v="48"/>
    <n v="0.05"/>
    <m/>
    <m/>
    <n v="1444"/>
    <n v="1"/>
    <n v="30.083333333333332"/>
    <s v="Regular Air"/>
    <n v="2.99"/>
    <n v="1446.99"/>
    <x v="10"/>
    <s v="Small Business"/>
    <x v="0"/>
    <s v="Binders and Binder Accessories"/>
    <s v="Small Box"/>
    <d v="2009-05-27T00:00:00"/>
  </r>
  <r>
    <n v="884"/>
    <n v="39335"/>
    <x v="144"/>
    <s v="Not Specified"/>
    <s v="*"/>
    <s v="*"/>
    <s v="*"/>
    <m/>
    <m/>
    <s v="*"/>
    <m/>
    <m/>
    <m/>
    <m/>
    <m/>
    <n v="34"/>
    <n v="0.04"/>
    <m/>
    <m/>
    <n v="889.84"/>
    <n v="0"/>
    <n v="26.171764705882353"/>
    <s v="Regular Air"/>
    <n v="8.23"/>
    <n v="898.07"/>
    <x v="0"/>
    <s v="Corporate"/>
    <x v="0"/>
    <s v="Envelopes"/>
    <s v="Small Box"/>
    <d v="2009-05-27T00:00:00"/>
  </r>
  <r>
    <n v="885"/>
    <n v="29637"/>
    <x v="144"/>
    <s v="High"/>
    <s v="*"/>
    <s v="**"/>
    <s v="**"/>
    <m/>
    <m/>
    <s v="**"/>
    <m/>
    <m/>
    <m/>
    <m/>
    <m/>
    <n v="34"/>
    <n v="0.04"/>
    <m/>
    <m/>
    <n v="598.19000000000005"/>
    <n v="0"/>
    <n v="17.593823529411765"/>
    <s v="Regular Air"/>
    <n v="8.51"/>
    <n v="606.70000000000005"/>
    <x v="10"/>
    <s v="Home Office"/>
    <x v="2"/>
    <s v="Office Machines"/>
    <s v="Medium Box"/>
    <d v="2009-05-27T00:00:00"/>
  </r>
  <r>
    <n v="886"/>
    <n v="59072"/>
    <x v="144"/>
    <s v="Not Specified"/>
    <s v="*"/>
    <s v="*"/>
    <s v="*"/>
    <m/>
    <m/>
    <s v="*"/>
    <m/>
    <m/>
    <m/>
    <m/>
    <m/>
    <n v="22"/>
    <n v="3.5000000000000003E-2"/>
    <m/>
    <m/>
    <n v="576.89"/>
    <n v="0"/>
    <n v="26.222272727272728"/>
    <s v="Regular Air"/>
    <n v="5.58"/>
    <n v="582.47"/>
    <x v="10"/>
    <s v="Corporate"/>
    <x v="0"/>
    <s v="Paper"/>
    <s v="Small Box"/>
    <d v="2009-05-26T00:00:00"/>
  </r>
  <r>
    <n v="887"/>
    <n v="6880"/>
    <x v="144"/>
    <s v="Medium"/>
    <s v="*"/>
    <s v="*"/>
    <s v="*"/>
    <m/>
    <m/>
    <s v="*"/>
    <m/>
    <m/>
    <m/>
    <m/>
    <m/>
    <n v="5"/>
    <n v="0.01"/>
    <m/>
    <m/>
    <n v="235.49"/>
    <n v="0"/>
    <n v="47.097999999999999"/>
    <s v="Regular Air"/>
    <n v="5.86"/>
    <n v="241.35000000000002"/>
    <x v="10"/>
    <s v="Consumer"/>
    <x v="0"/>
    <s v="Paper"/>
    <s v="Small Box"/>
    <d v="2009-05-27T00:00:00"/>
  </r>
  <r>
    <n v="888"/>
    <n v="9476"/>
    <x v="144"/>
    <s v="Not Specified"/>
    <s v="*"/>
    <s v="*"/>
    <s v="*"/>
    <m/>
    <m/>
    <s v="*"/>
    <m/>
    <m/>
    <m/>
    <m/>
    <m/>
    <n v="10"/>
    <n v="0.02"/>
    <m/>
    <m/>
    <n v="165.04"/>
    <n v="0"/>
    <n v="16.503999999999998"/>
    <s v="Express Air"/>
    <n v="13.18"/>
    <n v="178.22"/>
    <x v="5"/>
    <s v="Corporate"/>
    <x v="0"/>
    <s v="Binders and Binder Accessories"/>
    <s v="Small Box"/>
    <d v="2009-05-27T00:00:00"/>
  </r>
  <r>
    <n v="889"/>
    <n v="39335"/>
    <x v="144"/>
    <s v="Not Specified"/>
    <s v="*"/>
    <s v="*"/>
    <s v="*"/>
    <m/>
    <m/>
    <s v="*"/>
    <m/>
    <m/>
    <m/>
    <m/>
    <m/>
    <n v="24"/>
    <n v="3.5000000000000003E-2"/>
    <m/>
    <m/>
    <n v="113.23"/>
    <n v="0"/>
    <n v="4.7179166666666665"/>
    <s v="Regular Air"/>
    <n v="2.39"/>
    <n v="115.62"/>
    <x v="0"/>
    <s v="Corporate"/>
    <x v="2"/>
    <s v="Computer Peripherals"/>
    <s v="Small Pack"/>
    <d v="2009-05-26T00:00:00"/>
  </r>
  <r>
    <n v="890"/>
    <n v="59072"/>
    <x v="144"/>
    <s v="Not Specified"/>
    <s v="*"/>
    <s v="*"/>
    <s v="*"/>
    <m/>
    <m/>
    <s v="*"/>
    <m/>
    <m/>
    <m/>
    <m/>
    <m/>
    <n v="12"/>
    <n v="0.02"/>
    <m/>
    <m/>
    <n v="78.94"/>
    <n v="0"/>
    <n v="6.5783333333333331"/>
    <s v="Express Air"/>
    <n v="7.46"/>
    <n v="86.399999999999991"/>
    <x v="10"/>
    <s v="Corporate"/>
    <x v="0"/>
    <s v="Binders and Binder Accessories"/>
    <s v="Small Box"/>
    <d v="2009-05-27T00:00:00"/>
  </r>
  <r>
    <n v="891"/>
    <n v="3589"/>
    <x v="144"/>
    <s v="High"/>
    <s v="*"/>
    <s v="**"/>
    <s v="**"/>
    <m/>
    <m/>
    <s v="**"/>
    <m/>
    <m/>
    <m/>
    <m/>
    <m/>
    <n v="23"/>
    <n v="3.5000000000000003E-2"/>
    <m/>
    <m/>
    <n v="72.930000000000007"/>
    <n v="0"/>
    <n v="3.1708695652173917"/>
    <s v="Regular Air"/>
    <n v="0.49"/>
    <n v="73.42"/>
    <x v="3"/>
    <s v="Home Office"/>
    <x v="0"/>
    <s v="Labels"/>
    <s v="Small Box"/>
    <d v="2009-05-27T00:00:00"/>
  </r>
  <r>
    <n v="892"/>
    <n v="59072"/>
    <x v="144"/>
    <s v="Not Specified"/>
    <s v="*"/>
    <s v="*"/>
    <s v="*"/>
    <m/>
    <m/>
    <s v="*"/>
    <m/>
    <m/>
    <m/>
    <m/>
    <m/>
    <n v="2"/>
    <n v="0.01"/>
    <m/>
    <m/>
    <n v="35.665999999999997"/>
    <n v="0"/>
    <n v="17.832999999999998"/>
    <s v="Regular Air"/>
    <n v="2.5"/>
    <n v="38.165999999999997"/>
    <x v="10"/>
    <s v="Corporate"/>
    <x v="2"/>
    <s v="Telephones and Communication"/>
    <s v="Wrap Bag"/>
    <d v="2009-05-27T00:00:00"/>
  </r>
  <r>
    <n v="893"/>
    <n v="5222"/>
    <x v="145"/>
    <s v="Not Specified"/>
    <s v="*"/>
    <s v="*"/>
    <s v="*"/>
    <m/>
    <m/>
    <s v="*"/>
    <m/>
    <m/>
    <m/>
    <m/>
    <m/>
    <n v="40"/>
    <n v="0.05"/>
    <m/>
    <m/>
    <n v="14451.75"/>
    <n v="1"/>
    <n v="361.29374999999999"/>
    <s v="Delivery Truck"/>
    <n v="60"/>
    <n v="14511.75"/>
    <x v="5"/>
    <s v="Consumer"/>
    <x v="1"/>
    <s v="Tables"/>
    <s v="Jumbo Drum"/>
    <d v="2009-05-27T00:00:00"/>
  </r>
  <r>
    <n v="894"/>
    <n v="51815"/>
    <x v="145"/>
    <s v="Low"/>
    <s v="*"/>
    <s v="*"/>
    <s v="*"/>
    <m/>
    <m/>
    <s v="*"/>
    <m/>
    <m/>
    <m/>
    <m/>
    <m/>
    <n v="21"/>
    <n v="3.5000000000000003E-2"/>
    <m/>
    <m/>
    <n v="2292.1015000000002"/>
    <n v="1"/>
    <n v="109.14769047619049"/>
    <s v="Regular Air"/>
    <n v="3"/>
    <n v="2295.1015000000002"/>
    <x v="2"/>
    <s v="Small Business"/>
    <x v="2"/>
    <s v="Telephones and Communication"/>
    <s v="Small Box"/>
    <d v="2009-05-26T00:00:00"/>
  </r>
  <r>
    <n v="895"/>
    <n v="57153"/>
    <x v="145"/>
    <s v="Critical"/>
    <s v="***"/>
    <s v="***"/>
    <s v="***"/>
    <m/>
    <m/>
    <s v="***"/>
    <m/>
    <m/>
    <m/>
    <m/>
    <m/>
    <n v="45"/>
    <n v="0.05"/>
    <m/>
    <m/>
    <n v="698.1"/>
    <n v="0"/>
    <n v="15.513333333333334"/>
    <s v="Regular Air"/>
    <n v="1.39"/>
    <n v="699.49"/>
    <x v="1"/>
    <s v="Corporate"/>
    <x v="0"/>
    <s v="Envelopes"/>
    <s v="Small Box"/>
    <d v="2009-05-27T00:00:00"/>
  </r>
  <r>
    <n v="896"/>
    <n v="51815"/>
    <x v="145"/>
    <s v="Low"/>
    <s v="*"/>
    <s v="*"/>
    <s v="*"/>
    <m/>
    <m/>
    <s v="*"/>
    <m/>
    <m/>
    <m/>
    <m/>
    <m/>
    <n v="37"/>
    <n v="0.04"/>
    <m/>
    <m/>
    <n v="227.5"/>
    <n v="0"/>
    <n v="6.1486486486486482"/>
    <s v="Regular Air"/>
    <n v="9.92"/>
    <n v="237.42"/>
    <x v="2"/>
    <s v="Small Business"/>
    <x v="0"/>
    <s v="Binders and Binder Accessories"/>
    <s v="Small Box"/>
    <d v="2009-06-02T00:00:00"/>
  </r>
  <r>
    <n v="897"/>
    <n v="57153"/>
    <x v="145"/>
    <s v="Critical"/>
    <s v="***"/>
    <s v="***"/>
    <s v="***"/>
    <m/>
    <m/>
    <s v="***"/>
    <m/>
    <m/>
    <m/>
    <m/>
    <m/>
    <n v="9"/>
    <n v="0.01"/>
    <m/>
    <m/>
    <n v="106.05"/>
    <n v="0"/>
    <n v="11.783333333333333"/>
    <s v="Regular Air"/>
    <n v="6.12"/>
    <n v="112.17"/>
    <x v="1"/>
    <s v="Corporate"/>
    <x v="0"/>
    <s v="Appliances"/>
    <s v="Medium Box"/>
    <d v="2009-05-28T00:00:00"/>
  </r>
  <r>
    <n v="898"/>
    <n v="39426"/>
    <x v="145"/>
    <s v="Critical"/>
    <s v="***"/>
    <s v="***"/>
    <s v="***"/>
    <m/>
    <m/>
    <s v="***"/>
    <m/>
    <m/>
    <m/>
    <m/>
    <m/>
    <n v="21"/>
    <n v="3.5000000000000003E-2"/>
    <m/>
    <m/>
    <n v="56.21"/>
    <n v="0"/>
    <n v="2.6766666666666667"/>
    <s v="Regular Air"/>
    <n v="0.8"/>
    <n v="57.01"/>
    <x v="0"/>
    <s v="Small Business"/>
    <x v="0"/>
    <s v="Rubber Bands"/>
    <s v="Wrap Bag"/>
    <d v="2009-05-27T00:00:00"/>
  </r>
  <r>
    <n v="899"/>
    <n v="22402"/>
    <x v="146"/>
    <s v="Critical"/>
    <s v="***"/>
    <s v="***"/>
    <s v="***"/>
    <m/>
    <m/>
    <s v="***"/>
    <m/>
    <m/>
    <m/>
    <m/>
    <m/>
    <n v="33"/>
    <n v="0.04"/>
    <m/>
    <m/>
    <n v="1194.3399999999999"/>
    <n v="1"/>
    <n v="36.192121212121208"/>
    <s v="Regular Air"/>
    <n v="2.99"/>
    <n v="1197.33"/>
    <x v="10"/>
    <s v="Home Office"/>
    <x v="0"/>
    <s v="Binders and Binder Accessories"/>
    <s v="Small Box"/>
    <d v="2009-05-28T00:00:00"/>
  </r>
  <r>
    <n v="900"/>
    <n v="23076"/>
    <x v="146"/>
    <s v="Critical"/>
    <s v="***"/>
    <s v="***"/>
    <s v="***"/>
    <m/>
    <m/>
    <s v="***"/>
    <m/>
    <m/>
    <m/>
    <m/>
    <m/>
    <n v="50"/>
    <n v="0.06"/>
    <m/>
    <m/>
    <n v="742.21"/>
    <n v="0"/>
    <n v="14.844200000000001"/>
    <s v="Regular Air"/>
    <n v="5.3"/>
    <n v="747.51"/>
    <x v="12"/>
    <s v="Corporate"/>
    <x v="1"/>
    <s v="Office Furnishings"/>
    <s v="Wrap Bag"/>
    <d v="2009-05-28T00:00:00"/>
  </r>
  <r>
    <n v="901"/>
    <n v="17408"/>
    <x v="146"/>
    <s v="Not Specified"/>
    <s v="*"/>
    <s v="*"/>
    <s v="*"/>
    <m/>
    <m/>
    <s v="*"/>
    <m/>
    <m/>
    <m/>
    <m/>
    <m/>
    <n v="41"/>
    <n v="0.05"/>
    <m/>
    <m/>
    <n v="728.12699999999995"/>
    <n v="0"/>
    <n v="17.759195121951219"/>
    <s v="Regular Air"/>
    <n v="4.8099999999999996"/>
    <n v="732.9369999999999"/>
    <x v="3"/>
    <s v="Corporate"/>
    <x v="2"/>
    <s v="Telephones and Communication"/>
    <s v="Medium Box"/>
    <d v="2009-05-29T00:00:00"/>
  </r>
  <r>
    <n v="902"/>
    <n v="17408"/>
    <x v="146"/>
    <s v="Not Specified"/>
    <s v="*"/>
    <s v="*"/>
    <s v="*"/>
    <m/>
    <m/>
    <s v="*"/>
    <m/>
    <m/>
    <m/>
    <m/>
    <m/>
    <n v="26"/>
    <n v="3.5000000000000003E-2"/>
    <m/>
    <m/>
    <n v="149.69999999999999"/>
    <n v="0"/>
    <n v="5.7576923076923077"/>
    <s v="Express Air"/>
    <n v="7.78"/>
    <n v="157.47999999999999"/>
    <x v="3"/>
    <s v="Corporate"/>
    <x v="0"/>
    <s v="Binders and Binder Accessories"/>
    <s v="Small Box"/>
    <d v="2009-05-29T00:00:00"/>
  </r>
  <r>
    <n v="903"/>
    <n v="22402"/>
    <x v="146"/>
    <s v="Critical"/>
    <s v="***"/>
    <s v="***"/>
    <s v="***"/>
    <m/>
    <m/>
    <s v="***"/>
    <m/>
    <m/>
    <m/>
    <m/>
    <m/>
    <n v="1"/>
    <n v="0.01"/>
    <m/>
    <m/>
    <n v="51.832999999999998"/>
    <n v="0"/>
    <n v="51.832999999999998"/>
    <s v="Regular Air"/>
    <n v="5"/>
    <n v="56.832999999999998"/>
    <x v="10"/>
    <s v="Home Office"/>
    <x v="2"/>
    <s v="Telephones and Communication"/>
    <s v="Small Pack"/>
    <d v="2009-05-28T00:00:00"/>
  </r>
  <r>
    <n v="904"/>
    <n v="6464"/>
    <x v="147"/>
    <s v="Medium"/>
    <s v="*"/>
    <s v="*"/>
    <s v="*"/>
    <m/>
    <m/>
    <s v="*"/>
    <m/>
    <m/>
    <m/>
    <m/>
    <m/>
    <n v="42"/>
    <n v="0.05"/>
    <m/>
    <m/>
    <n v="3991.99"/>
    <n v="1"/>
    <n v="95.047380952380948"/>
    <s v="Regular Air"/>
    <n v="56.2"/>
    <n v="4048.1899999999996"/>
    <x v="0"/>
    <s v="Consumer"/>
    <x v="1"/>
    <s v="Office Furnishings"/>
    <s v="Medium Box"/>
    <d v="2009-05-30T00:00:00"/>
  </r>
  <r>
    <n v="905"/>
    <n v="21190"/>
    <x v="147"/>
    <s v="Medium"/>
    <s v="*"/>
    <s v="*"/>
    <s v="*"/>
    <m/>
    <m/>
    <s v="*"/>
    <m/>
    <m/>
    <m/>
    <m/>
    <m/>
    <n v="28"/>
    <n v="3.5000000000000003E-2"/>
    <m/>
    <m/>
    <n v="1062.69"/>
    <n v="1"/>
    <n v="37.953214285714289"/>
    <s v="Regular Air"/>
    <n v="6.66"/>
    <n v="1069.3500000000001"/>
    <x v="0"/>
    <s v="Small Business"/>
    <x v="0"/>
    <s v="Envelopes"/>
    <s v="Small Box"/>
    <d v="2009-05-28T00:00:00"/>
  </r>
  <r>
    <n v="906"/>
    <n v="16225"/>
    <x v="147"/>
    <s v="Critical"/>
    <s v="***"/>
    <s v="***"/>
    <s v="***"/>
    <m/>
    <m/>
    <s v="***"/>
    <m/>
    <m/>
    <m/>
    <m/>
    <m/>
    <n v="30"/>
    <n v="0.04"/>
    <m/>
    <m/>
    <n v="550.29"/>
    <n v="0"/>
    <n v="18.343"/>
    <s v="Regular Air"/>
    <n v="9.4700000000000006"/>
    <n v="559.76"/>
    <x v="8"/>
    <s v="Consumer"/>
    <x v="0"/>
    <s v="Storage &amp; Organization"/>
    <s v="Small Box"/>
    <d v="2009-05-30T00:00:00"/>
  </r>
  <r>
    <n v="907"/>
    <n v="58337"/>
    <x v="147"/>
    <s v="Low"/>
    <s v="*"/>
    <s v="*"/>
    <s v="*"/>
    <m/>
    <m/>
    <s v="*"/>
    <m/>
    <m/>
    <m/>
    <m/>
    <m/>
    <n v="18"/>
    <n v="0.02"/>
    <m/>
    <m/>
    <n v="106.45"/>
    <n v="0"/>
    <n v="5.9138888888888888"/>
    <s v="Regular Air"/>
    <n v="2.27"/>
    <n v="108.72"/>
    <x v="0"/>
    <s v="Corporate"/>
    <x v="0"/>
    <s v="Pens &amp; Art Supplies"/>
    <s v="Wrap Bag"/>
    <d v="2009-05-30T00:00:00"/>
  </r>
  <r>
    <n v="908"/>
    <n v="56486"/>
    <x v="147"/>
    <s v="Critical"/>
    <s v="***"/>
    <s v="***"/>
    <s v="***"/>
    <m/>
    <m/>
    <s v="***"/>
    <m/>
    <m/>
    <m/>
    <m/>
    <m/>
    <n v="11"/>
    <n v="0.02"/>
    <m/>
    <m/>
    <n v="73.62"/>
    <n v="0"/>
    <n v="6.6927272727272733"/>
    <s v="Regular Air"/>
    <n v="5.35"/>
    <n v="78.97"/>
    <x v="0"/>
    <s v="Corporate"/>
    <x v="0"/>
    <s v="Paper"/>
    <s v="Small Box"/>
    <d v="2009-05-29T00:00:00"/>
  </r>
  <r>
    <n v="909"/>
    <n v="6464"/>
    <x v="147"/>
    <s v="Medium"/>
    <s v="*"/>
    <s v="*"/>
    <s v="*"/>
    <m/>
    <m/>
    <s v="*"/>
    <m/>
    <m/>
    <m/>
    <m/>
    <m/>
    <n v="1"/>
    <n v="0.01"/>
    <m/>
    <m/>
    <n v="57.84"/>
    <n v="0"/>
    <n v="57.84"/>
    <s v="Regular Air"/>
    <n v="4.5"/>
    <n v="62.34"/>
    <x v="0"/>
    <s v="Consumer"/>
    <x v="0"/>
    <s v="Appliances"/>
    <s v="Small Box"/>
    <d v="2009-05-30T00:00:00"/>
  </r>
  <r>
    <n v="910"/>
    <n v="50501"/>
    <x v="148"/>
    <s v="High"/>
    <s v="*"/>
    <s v="**"/>
    <s v="**"/>
    <m/>
    <m/>
    <s v="**"/>
    <m/>
    <m/>
    <m/>
    <m/>
    <m/>
    <n v="31"/>
    <n v="0.04"/>
    <m/>
    <m/>
    <n v="801.45"/>
    <n v="0"/>
    <n v="25.853225806451615"/>
    <s v="Regular Air"/>
    <n v="6.3"/>
    <n v="807.75"/>
    <x v="4"/>
    <s v="Corporate"/>
    <x v="2"/>
    <s v="Office Machines"/>
    <s v="Medium Box"/>
    <d v="2009-05-31T00:00:00"/>
  </r>
  <r>
    <n v="911"/>
    <n v="22342"/>
    <x v="148"/>
    <s v="Low"/>
    <s v="*"/>
    <s v="*"/>
    <s v="*"/>
    <m/>
    <m/>
    <s v="*"/>
    <m/>
    <m/>
    <m/>
    <m/>
    <m/>
    <n v="13"/>
    <n v="0.02"/>
    <m/>
    <m/>
    <n v="241.70599999999999"/>
    <n v="0"/>
    <n v="18.592769230769228"/>
    <s v="Regular Air"/>
    <n v="3.3"/>
    <n v="245.006"/>
    <x v="7"/>
    <s v="Small Business"/>
    <x v="2"/>
    <s v="Telephones and Communication"/>
    <s v="Small Pack"/>
    <d v="2009-06-05T00:00:00"/>
  </r>
  <r>
    <n v="912"/>
    <n v="1895"/>
    <x v="148"/>
    <s v="Medium"/>
    <s v="*"/>
    <s v="*"/>
    <s v="*"/>
    <m/>
    <m/>
    <s v="*"/>
    <m/>
    <m/>
    <m/>
    <m/>
    <m/>
    <n v="5"/>
    <n v="0.01"/>
    <m/>
    <m/>
    <n v="41.25"/>
    <n v="0"/>
    <n v="8.25"/>
    <s v="Regular Air"/>
    <n v="7.91"/>
    <n v="49.16"/>
    <x v="4"/>
    <s v="Corporate"/>
    <x v="0"/>
    <s v="Paper"/>
    <s v="Small Box"/>
    <d v="2009-05-31T00:00:00"/>
  </r>
  <r>
    <n v="913"/>
    <n v="42981"/>
    <x v="149"/>
    <s v="Critical"/>
    <s v="***"/>
    <s v="***"/>
    <s v="***"/>
    <m/>
    <m/>
    <s v="***"/>
    <m/>
    <m/>
    <m/>
    <m/>
    <m/>
    <n v="4"/>
    <n v="0.01"/>
    <m/>
    <m/>
    <n v="3510.82"/>
    <n v="1"/>
    <n v="877.70500000000004"/>
    <s v="Regular Air"/>
    <n v="19.989999999999998"/>
    <n v="3530.81"/>
    <x v="7"/>
    <s v="Home Office"/>
    <x v="0"/>
    <s v="Binders and Binder Accessories"/>
    <s v="Small Box"/>
    <d v="2009-06-01T00:00:00"/>
  </r>
  <r>
    <n v="914"/>
    <n v="50374"/>
    <x v="149"/>
    <s v="Not Specified"/>
    <s v="*"/>
    <s v="*"/>
    <s v="*"/>
    <m/>
    <m/>
    <s v="*"/>
    <m/>
    <m/>
    <m/>
    <m/>
    <m/>
    <n v="30"/>
    <n v="0.04"/>
    <m/>
    <m/>
    <n v="3482.41"/>
    <n v="1"/>
    <n v="116.08033333333333"/>
    <s v="Regular Air"/>
    <n v="9.07"/>
    <n v="3491.48"/>
    <x v="7"/>
    <s v="Home Office"/>
    <x v="0"/>
    <s v="Binders and Binder Accessories"/>
    <s v="Small Box"/>
    <d v="2009-05-31T00:00:00"/>
  </r>
  <r>
    <n v="915"/>
    <n v="21766"/>
    <x v="150"/>
    <s v="High"/>
    <s v="*"/>
    <s v="**"/>
    <s v="**"/>
    <m/>
    <m/>
    <s v="**"/>
    <m/>
    <m/>
    <m/>
    <m/>
    <m/>
    <n v="41"/>
    <n v="0.05"/>
    <m/>
    <m/>
    <n v="5178.17"/>
    <n v="1"/>
    <n v="126.29682926829268"/>
    <s v="Delivery Truck"/>
    <n v="30"/>
    <n v="5208.17"/>
    <x v="3"/>
    <s v="Consumer"/>
    <x v="1"/>
    <s v="Chairs &amp; Chairmats"/>
    <s v="Jumbo Drum"/>
    <d v="2009-06-03T00:00:00"/>
  </r>
  <r>
    <n v="916"/>
    <n v="7398"/>
    <x v="150"/>
    <s v="Not Specified"/>
    <s v="*"/>
    <s v="*"/>
    <s v="*"/>
    <m/>
    <m/>
    <s v="*"/>
    <m/>
    <m/>
    <m/>
    <m/>
    <m/>
    <n v="34"/>
    <n v="0.04"/>
    <m/>
    <m/>
    <n v="2181.44"/>
    <n v="1"/>
    <n v="64.16"/>
    <s v="Regular Air"/>
    <n v="35"/>
    <n v="2216.44"/>
    <x v="5"/>
    <s v="Corporate"/>
    <x v="0"/>
    <s v="Storage &amp; Organization"/>
    <s v="Large Box"/>
    <d v="2009-06-03T00:00:00"/>
  </r>
  <r>
    <n v="917"/>
    <n v="2050"/>
    <x v="150"/>
    <s v="Not Specified"/>
    <s v="*"/>
    <s v="*"/>
    <s v="*"/>
    <m/>
    <m/>
    <s v="*"/>
    <m/>
    <m/>
    <m/>
    <m/>
    <m/>
    <n v="25"/>
    <n v="3.5000000000000003E-2"/>
    <m/>
    <m/>
    <n v="542.11"/>
    <n v="0"/>
    <n v="21.6844"/>
    <s v="Regular Air"/>
    <n v="11.54"/>
    <n v="553.65"/>
    <x v="6"/>
    <s v="Consumer"/>
    <x v="0"/>
    <s v="Paper"/>
    <s v="Small Box"/>
    <d v="2009-06-03T00:00:00"/>
  </r>
  <r>
    <n v="918"/>
    <n v="21766"/>
    <x v="150"/>
    <s v="High"/>
    <s v="*"/>
    <s v="**"/>
    <s v="**"/>
    <m/>
    <m/>
    <s v="**"/>
    <m/>
    <m/>
    <m/>
    <m/>
    <m/>
    <n v="32"/>
    <n v="0.04"/>
    <m/>
    <m/>
    <n v="535.24"/>
    <n v="0"/>
    <n v="16.72625"/>
    <s v="Regular Air"/>
    <n v="3.73"/>
    <n v="538.97"/>
    <x v="3"/>
    <s v="Consumer"/>
    <x v="1"/>
    <s v="Office Furnishings"/>
    <s v="Small Pack"/>
    <d v="2009-06-03T00:00:00"/>
  </r>
  <r>
    <n v="919"/>
    <n v="5639"/>
    <x v="150"/>
    <s v="Medium"/>
    <s v="*"/>
    <s v="*"/>
    <s v="*"/>
    <m/>
    <m/>
    <s v="*"/>
    <m/>
    <m/>
    <m/>
    <m/>
    <m/>
    <n v="31"/>
    <n v="0.04"/>
    <m/>
    <m/>
    <n v="501.38"/>
    <n v="0"/>
    <n v="16.173548387096773"/>
    <s v="Regular Air"/>
    <n v="8.7799999999999994"/>
    <n v="510.15999999999997"/>
    <x v="1"/>
    <s v="Small Business"/>
    <x v="0"/>
    <s v="Storage &amp; Organization"/>
    <s v="Small Box"/>
    <d v="2009-06-02T00:00:00"/>
  </r>
  <r>
    <n v="920"/>
    <n v="42851"/>
    <x v="150"/>
    <s v="High"/>
    <s v="*"/>
    <s v="**"/>
    <s v="**"/>
    <m/>
    <m/>
    <s v="**"/>
    <m/>
    <m/>
    <m/>
    <m/>
    <m/>
    <n v="7"/>
    <n v="0.01"/>
    <m/>
    <m/>
    <n v="344.30099999999999"/>
    <n v="0"/>
    <n v="49.185857142857138"/>
    <s v="Express Air"/>
    <n v="1.25"/>
    <n v="345.55099999999999"/>
    <x v="1"/>
    <s v="Corporate"/>
    <x v="2"/>
    <s v="Telephones and Communication"/>
    <s v="Small Pack"/>
    <d v="2009-06-02T00:00:00"/>
  </r>
  <r>
    <n v="921"/>
    <n v="52487"/>
    <x v="150"/>
    <s v="Critical"/>
    <s v="***"/>
    <s v="***"/>
    <s v="***"/>
    <m/>
    <m/>
    <s v="***"/>
    <m/>
    <m/>
    <m/>
    <m/>
    <m/>
    <n v="17"/>
    <n v="0.02"/>
    <m/>
    <m/>
    <n v="124.06"/>
    <n v="0"/>
    <n v="7.2976470588235296"/>
    <s v="Regular Air"/>
    <n v="2.5"/>
    <n v="126.56"/>
    <x v="8"/>
    <s v="Corporate"/>
    <x v="0"/>
    <s v="Envelopes"/>
    <s v="Small Box"/>
    <d v="2009-06-02T00:00:00"/>
  </r>
  <r>
    <n v="922"/>
    <n v="35461"/>
    <x v="150"/>
    <s v="Critical"/>
    <s v="***"/>
    <s v="***"/>
    <s v="***"/>
    <m/>
    <m/>
    <s v="***"/>
    <m/>
    <m/>
    <m/>
    <m/>
    <m/>
    <n v="30"/>
    <n v="0.04"/>
    <m/>
    <m/>
    <n v="112.6"/>
    <n v="0"/>
    <n v="3.753333333333333"/>
    <s v="Regular Air"/>
    <n v="1.32"/>
    <n v="113.91999999999999"/>
    <x v="8"/>
    <s v="Corporate"/>
    <x v="0"/>
    <s v="Scissors, Rulers and Trimmers"/>
    <s v="Wrap Bag"/>
    <d v="2009-06-02T00:00:00"/>
  </r>
  <r>
    <n v="923"/>
    <n v="7398"/>
    <x v="150"/>
    <s v="Not Specified"/>
    <s v="*"/>
    <s v="*"/>
    <s v="*"/>
    <m/>
    <m/>
    <s v="*"/>
    <m/>
    <m/>
    <m/>
    <m/>
    <m/>
    <n v="6"/>
    <n v="0.01"/>
    <m/>
    <m/>
    <n v="55.77"/>
    <n v="0"/>
    <n v="9.2949999999999999"/>
    <s v="Regular Air"/>
    <n v="2.25"/>
    <n v="58.02"/>
    <x v="5"/>
    <s v="Corporate"/>
    <x v="0"/>
    <s v="Pens &amp; Art Supplies"/>
    <s v="Wrap Bag"/>
    <d v="2009-06-04T00:00:00"/>
  </r>
  <r>
    <n v="924"/>
    <n v="35461"/>
    <x v="150"/>
    <s v="Critical"/>
    <s v="***"/>
    <s v="***"/>
    <s v="***"/>
    <m/>
    <m/>
    <s v="***"/>
    <m/>
    <m/>
    <m/>
    <m/>
    <m/>
    <n v="11"/>
    <n v="0.02"/>
    <m/>
    <m/>
    <n v="48.75"/>
    <n v="0"/>
    <n v="4.4318181818181817"/>
    <s v="Regular Air"/>
    <n v="1.49"/>
    <n v="50.24"/>
    <x v="8"/>
    <s v="Corporate"/>
    <x v="0"/>
    <s v="Binders and Binder Accessories"/>
    <s v="Small Box"/>
    <d v="2009-06-01T00:00:00"/>
  </r>
  <r>
    <n v="925"/>
    <n v="2050"/>
    <x v="150"/>
    <s v="Not Specified"/>
    <s v="*"/>
    <s v="*"/>
    <s v="*"/>
    <m/>
    <m/>
    <s v="*"/>
    <m/>
    <m/>
    <m/>
    <m/>
    <m/>
    <n v="16"/>
    <n v="0.02"/>
    <m/>
    <m/>
    <n v="44.46"/>
    <n v="0"/>
    <n v="2.7787500000000001"/>
    <s v="Regular Air"/>
    <n v="0.99"/>
    <n v="45.45"/>
    <x v="6"/>
    <s v="Consumer"/>
    <x v="0"/>
    <s v="Labels"/>
    <s v="Small Box"/>
    <d v="2009-06-03T00:00:00"/>
  </r>
  <r>
    <n v="926"/>
    <n v="42851"/>
    <x v="150"/>
    <s v="High"/>
    <s v="*"/>
    <s v="**"/>
    <s v="**"/>
    <m/>
    <m/>
    <s v="**"/>
    <m/>
    <m/>
    <m/>
    <m/>
    <m/>
    <n v="4"/>
    <n v="0.01"/>
    <m/>
    <m/>
    <n v="24.32"/>
    <n v="0"/>
    <n v="6.08"/>
    <s v="Express Air"/>
    <n v="0.7"/>
    <n v="25.02"/>
    <x v="1"/>
    <s v="Corporate"/>
    <x v="0"/>
    <s v="Rubber Bands"/>
    <s v="Wrap Bag"/>
    <d v="2009-06-02T00:00:00"/>
  </r>
  <r>
    <n v="927"/>
    <n v="2150"/>
    <x v="151"/>
    <s v="Medium"/>
    <s v="*"/>
    <s v="*"/>
    <s v="*"/>
    <m/>
    <m/>
    <s v="*"/>
    <m/>
    <m/>
    <m/>
    <m/>
    <m/>
    <n v="21"/>
    <n v="3.5000000000000003E-2"/>
    <m/>
    <m/>
    <n v="3905.75"/>
    <n v="1"/>
    <n v="185.98809523809524"/>
    <s v="Delivery Truck"/>
    <n v="29.21"/>
    <n v="3934.96"/>
    <x v="0"/>
    <s v="Corporate"/>
    <x v="1"/>
    <s v="Tables"/>
    <s v="Jumbo Box"/>
    <d v="2009-06-04T00:00:00"/>
  </r>
  <r>
    <n v="928"/>
    <n v="6179"/>
    <x v="151"/>
    <s v="Not Specified"/>
    <s v="*"/>
    <s v="*"/>
    <s v="*"/>
    <m/>
    <m/>
    <s v="*"/>
    <m/>
    <m/>
    <m/>
    <m/>
    <m/>
    <n v="15"/>
    <n v="0.02"/>
    <m/>
    <m/>
    <n v="2690.7514999999999"/>
    <n v="1"/>
    <n v="179.38343333333333"/>
    <s v="Regular Air"/>
    <n v="8.08"/>
    <n v="2698.8314999999998"/>
    <x v="3"/>
    <s v="Consumer"/>
    <x v="2"/>
    <s v="Telephones and Communication"/>
    <s v="Small Box"/>
    <d v="2009-06-04T00:00:00"/>
  </r>
  <r>
    <n v="929"/>
    <n v="48455"/>
    <x v="151"/>
    <s v="Critical"/>
    <s v="***"/>
    <s v="***"/>
    <s v="***"/>
    <m/>
    <m/>
    <s v="***"/>
    <m/>
    <m/>
    <m/>
    <m/>
    <m/>
    <n v="34"/>
    <n v="0.04"/>
    <m/>
    <m/>
    <n v="817.53"/>
    <n v="0"/>
    <n v="24.044999999999998"/>
    <s v="Regular Air"/>
    <n v="11.54"/>
    <n v="829.06999999999994"/>
    <x v="9"/>
    <s v="Small Business"/>
    <x v="0"/>
    <s v="Paper"/>
    <s v="Small Box"/>
    <d v="2009-06-03T00:00:00"/>
  </r>
  <r>
    <n v="930"/>
    <n v="6179"/>
    <x v="151"/>
    <s v="Not Specified"/>
    <s v="*"/>
    <s v="*"/>
    <s v="*"/>
    <m/>
    <m/>
    <s v="*"/>
    <m/>
    <m/>
    <m/>
    <m/>
    <m/>
    <n v="50"/>
    <n v="0.06"/>
    <m/>
    <m/>
    <n v="477.53"/>
    <n v="0"/>
    <n v="9.5505999999999993"/>
    <s v="Regular Air"/>
    <n v="1.39"/>
    <n v="478.91999999999996"/>
    <x v="3"/>
    <s v="Consumer"/>
    <x v="0"/>
    <s v="Envelopes"/>
    <s v="Small Box"/>
    <d v="2009-06-03T00:00:00"/>
  </r>
  <r>
    <n v="931"/>
    <n v="48455"/>
    <x v="151"/>
    <s v="Critical"/>
    <s v="***"/>
    <s v="***"/>
    <s v="***"/>
    <m/>
    <m/>
    <s v="***"/>
    <m/>
    <m/>
    <m/>
    <m/>
    <m/>
    <n v="17"/>
    <n v="0.02"/>
    <m/>
    <m/>
    <n v="182.47"/>
    <n v="0"/>
    <n v="10.733529411764707"/>
    <s v="Regular Air"/>
    <n v="3.37"/>
    <n v="185.84"/>
    <x v="3"/>
    <s v="Small Business"/>
    <x v="0"/>
    <s v="Scissors, Rulers and Trimmers"/>
    <s v="Small Pack"/>
    <d v="2009-06-03T00:00:00"/>
  </r>
  <r>
    <n v="932"/>
    <n v="48455"/>
    <x v="151"/>
    <s v="Critical"/>
    <s v="***"/>
    <s v="***"/>
    <s v="***"/>
    <m/>
    <m/>
    <s v="***"/>
    <m/>
    <m/>
    <m/>
    <m/>
    <m/>
    <n v="2"/>
    <n v="0.01"/>
    <m/>
    <m/>
    <n v="25.96"/>
    <n v="0"/>
    <n v="12.98"/>
    <s v="Regular Air"/>
    <n v="6.24"/>
    <n v="32.200000000000003"/>
    <x v="1"/>
    <s v="Small Business"/>
    <x v="2"/>
    <s v="Office Machines"/>
    <s v="Medium Box"/>
    <d v="2009-06-03T00:00:00"/>
  </r>
  <r>
    <n v="933"/>
    <n v="7905"/>
    <x v="152"/>
    <s v="Low"/>
    <s v="*"/>
    <s v="*"/>
    <s v="*"/>
    <m/>
    <m/>
    <s v="*"/>
    <m/>
    <m/>
    <m/>
    <m/>
    <m/>
    <n v="46"/>
    <n v="0.05"/>
    <m/>
    <m/>
    <n v="11057.6"/>
    <n v="1"/>
    <n v="240.38260869565218"/>
    <s v="Delivery Truck"/>
    <n v="66.67"/>
    <n v="11124.27"/>
    <x v="8"/>
    <s v="Small Business"/>
    <x v="1"/>
    <s v="Tables"/>
    <s v="Jumbo Box"/>
    <d v="2009-06-07T00:00:00"/>
  </r>
  <r>
    <n v="934"/>
    <n v="47457"/>
    <x v="152"/>
    <s v="Low"/>
    <s v="*"/>
    <s v="*"/>
    <s v="*"/>
    <m/>
    <m/>
    <s v="*"/>
    <m/>
    <m/>
    <m/>
    <m/>
    <m/>
    <n v="50"/>
    <n v="0.06"/>
    <m/>
    <m/>
    <n v="8230.77"/>
    <n v="1"/>
    <n v="164.61540000000002"/>
    <s v="Regular Air"/>
    <n v="19.989999999999998"/>
    <n v="8250.76"/>
    <x v="2"/>
    <s v="Corporate"/>
    <x v="0"/>
    <s v="Storage &amp; Organization"/>
    <s v="Small Box"/>
    <d v="2009-06-08T00:00:00"/>
  </r>
  <r>
    <n v="935"/>
    <n v="11748"/>
    <x v="152"/>
    <s v="Not Specified"/>
    <s v="*"/>
    <s v="*"/>
    <s v="*"/>
    <m/>
    <m/>
    <s v="*"/>
    <m/>
    <m/>
    <m/>
    <m/>
    <m/>
    <n v="23"/>
    <n v="3.5000000000000003E-2"/>
    <m/>
    <m/>
    <n v="3503.12"/>
    <n v="1"/>
    <n v="152.30956521739131"/>
    <s v="Delivery Truck"/>
    <n v="46.2"/>
    <n v="3549.3199999999997"/>
    <x v="10"/>
    <s v="Corporate"/>
    <x v="1"/>
    <s v="Tables"/>
    <s v="Jumbo Box"/>
    <d v="2009-06-03T00:00:00"/>
  </r>
  <r>
    <n v="936"/>
    <n v="5283"/>
    <x v="152"/>
    <s v="Medium"/>
    <s v="*"/>
    <s v="*"/>
    <s v="*"/>
    <m/>
    <m/>
    <s v="*"/>
    <m/>
    <m/>
    <m/>
    <m/>
    <m/>
    <n v="23"/>
    <n v="3.5000000000000003E-2"/>
    <m/>
    <m/>
    <n v="2508.6729999999998"/>
    <n v="1"/>
    <n v="109.07273913043477"/>
    <s v="Regular Air"/>
    <n v="7.69"/>
    <n v="2516.3629999999998"/>
    <x v="1"/>
    <s v="Home Office"/>
    <x v="2"/>
    <s v="Telephones and Communication"/>
    <s v="Small Box"/>
    <d v="2009-06-05T00:00:00"/>
  </r>
  <r>
    <n v="937"/>
    <n v="69"/>
    <x v="152"/>
    <s v="Not Specified"/>
    <s v="*"/>
    <s v="*"/>
    <s v="*"/>
    <m/>
    <m/>
    <s v="*"/>
    <m/>
    <m/>
    <m/>
    <m/>
    <m/>
    <n v="42"/>
    <n v="0.05"/>
    <m/>
    <m/>
    <n v="1186.06"/>
    <n v="1"/>
    <n v="28.23952380952381"/>
    <s v="Regular Air"/>
    <n v="3.92"/>
    <n v="1189.98"/>
    <x v="4"/>
    <s v="Corporate"/>
    <x v="1"/>
    <s v="Office Furnishings"/>
    <s v="Small Pack"/>
    <d v="2009-06-05T00:00:00"/>
  </r>
  <r>
    <n v="938"/>
    <n v="44294"/>
    <x v="152"/>
    <s v="Low"/>
    <s v="*"/>
    <s v="*"/>
    <s v="*"/>
    <m/>
    <m/>
    <s v="*"/>
    <m/>
    <m/>
    <m/>
    <m/>
    <m/>
    <n v="8"/>
    <n v="0.01"/>
    <m/>
    <m/>
    <n v="447.04050000000001"/>
    <n v="0"/>
    <n v="55.880062500000001"/>
    <s v="Regular Air"/>
    <n v="8.99"/>
    <n v="456.03050000000002"/>
    <x v="5"/>
    <s v="Consumer"/>
    <x v="2"/>
    <s v="Telephones and Communication"/>
    <s v="Small Box"/>
    <d v="2009-06-05T00:00:00"/>
  </r>
  <r>
    <n v="939"/>
    <n v="44294"/>
    <x v="152"/>
    <s v="Low"/>
    <s v="*"/>
    <s v="*"/>
    <s v="*"/>
    <m/>
    <m/>
    <s v="*"/>
    <m/>
    <m/>
    <m/>
    <m/>
    <m/>
    <n v="13"/>
    <n v="0.02"/>
    <m/>
    <m/>
    <n v="305.60000000000002"/>
    <n v="0"/>
    <n v="23.507692307692309"/>
    <s v="Delivery Truck"/>
    <n v="45"/>
    <n v="350.6"/>
    <x v="5"/>
    <s v="Consumer"/>
    <x v="0"/>
    <s v="Storage &amp; Organization"/>
    <s v="Jumbo Drum"/>
    <d v="2009-06-03T00:00:00"/>
  </r>
  <r>
    <n v="940"/>
    <n v="8161"/>
    <x v="152"/>
    <s v="High"/>
    <s v="*"/>
    <s v="**"/>
    <s v="**"/>
    <m/>
    <m/>
    <s v="**"/>
    <m/>
    <m/>
    <m/>
    <m/>
    <m/>
    <n v="45"/>
    <n v="0.05"/>
    <m/>
    <m/>
    <n v="112.72"/>
    <n v="0"/>
    <n v="2.5048888888888889"/>
    <s v="Regular Air"/>
    <n v="0.5"/>
    <n v="113.22"/>
    <x v="10"/>
    <s v="Consumer"/>
    <x v="0"/>
    <s v="Labels"/>
    <s v="Small Box"/>
    <d v="2009-06-05T00:00:00"/>
  </r>
  <r>
    <n v="941"/>
    <n v="44294"/>
    <x v="152"/>
    <s v="Low"/>
    <s v="*"/>
    <s v="*"/>
    <s v="*"/>
    <m/>
    <m/>
    <s v="*"/>
    <m/>
    <m/>
    <m/>
    <m/>
    <m/>
    <n v="15"/>
    <n v="0.02"/>
    <m/>
    <m/>
    <n v="107.86"/>
    <n v="0"/>
    <n v="7.190666666666667"/>
    <s v="Express Air"/>
    <n v="9.68"/>
    <n v="117.53999999999999"/>
    <x v="5"/>
    <s v="Consumer"/>
    <x v="0"/>
    <s v="Paper"/>
    <s v="Small Box"/>
    <d v="2009-06-10T00:00:00"/>
  </r>
  <r>
    <n v="942"/>
    <n v="69"/>
    <x v="152"/>
    <s v="Not Specified"/>
    <s v="*"/>
    <s v="*"/>
    <s v="*"/>
    <m/>
    <m/>
    <s v="*"/>
    <m/>
    <m/>
    <m/>
    <m/>
    <m/>
    <n v="28"/>
    <n v="3.5000000000000003E-2"/>
    <m/>
    <m/>
    <n v="51.53"/>
    <n v="0"/>
    <n v="1.8403571428571428"/>
    <s v="Express Air"/>
    <n v="0.7"/>
    <n v="52.230000000000004"/>
    <x v="4"/>
    <s v="Corporate"/>
    <x v="0"/>
    <s v="Pens &amp; Art Supplies"/>
    <s v="Wrap Bag"/>
    <d v="2009-06-05T00:00:00"/>
  </r>
  <r>
    <n v="943"/>
    <n v="24647"/>
    <x v="153"/>
    <s v="Not Specified"/>
    <s v="*"/>
    <s v="*"/>
    <s v="*"/>
    <m/>
    <m/>
    <s v="*"/>
    <m/>
    <m/>
    <m/>
    <m/>
    <m/>
    <n v="3"/>
    <n v="0.01"/>
    <m/>
    <m/>
    <n v="3029.97"/>
    <n v="1"/>
    <n v="1009.9899999999999"/>
    <s v="Regular Air"/>
    <n v="13.99"/>
    <n v="3043.9599999999996"/>
    <x v="0"/>
    <s v="Corporate"/>
    <x v="2"/>
    <s v="Office Machines"/>
    <s v="Medium Box"/>
    <d v="2009-06-06T00:00:00"/>
  </r>
  <r>
    <n v="944"/>
    <n v="52002"/>
    <x v="153"/>
    <s v="High"/>
    <s v="*"/>
    <s v="**"/>
    <s v="**"/>
    <m/>
    <m/>
    <s v="**"/>
    <m/>
    <m/>
    <m/>
    <m/>
    <m/>
    <n v="11"/>
    <n v="0.02"/>
    <m/>
    <m/>
    <n v="2489.85"/>
    <n v="1"/>
    <n v="226.35"/>
    <s v="Delivery Truck"/>
    <n v="69.64"/>
    <n v="2559.4899999999998"/>
    <x v="10"/>
    <s v="Corporate"/>
    <x v="1"/>
    <s v="Tables"/>
    <s v="Jumbo Box"/>
    <d v="2009-06-05T00:00:00"/>
  </r>
  <r>
    <n v="945"/>
    <n v="47009"/>
    <x v="153"/>
    <s v="Critical"/>
    <s v="***"/>
    <s v="***"/>
    <s v="***"/>
    <m/>
    <m/>
    <s v="***"/>
    <m/>
    <m/>
    <m/>
    <m/>
    <m/>
    <n v="32"/>
    <n v="0.04"/>
    <m/>
    <m/>
    <n v="1587.16"/>
    <n v="1"/>
    <n v="49.598750000000003"/>
    <s v="Express Air"/>
    <n v="19.989999999999998"/>
    <n v="1607.15"/>
    <x v="1"/>
    <s v="Small Business"/>
    <x v="2"/>
    <s v="Computer Peripherals"/>
    <s v="Small Box"/>
    <d v="2009-06-06T00:00:00"/>
  </r>
  <r>
    <n v="946"/>
    <n v="8614"/>
    <x v="153"/>
    <s v="Low"/>
    <s v="*"/>
    <s v="*"/>
    <s v="*"/>
    <m/>
    <m/>
    <s v="*"/>
    <m/>
    <m/>
    <m/>
    <m/>
    <m/>
    <n v="13"/>
    <n v="0.02"/>
    <m/>
    <m/>
    <n v="1289.127"/>
    <n v="1"/>
    <n v="99.163615384615383"/>
    <s v="Regular Air"/>
    <n v="5.92"/>
    <n v="1295.047"/>
    <x v="5"/>
    <s v="Corporate"/>
    <x v="2"/>
    <s v="Telephones and Communication"/>
    <s v="Small Box"/>
    <d v="2009-06-06T00:00:00"/>
  </r>
  <r>
    <n v="947"/>
    <n v="24647"/>
    <x v="153"/>
    <s v="Not Specified"/>
    <s v="*"/>
    <s v="*"/>
    <s v="*"/>
    <m/>
    <m/>
    <s v="*"/>
    <m/>
    <m/>
    <m/>
    <m/>
    <m/>
    <n v="34"/>
    <n v="0.04"/>
    <m/>
    <m/>
    <n v="241.04"/>
    <n v="0"/>
    <n v="7.0894117647058819"/>
    <s v="Express Air"/>
    <n v="5.14"/>
    <n v="246.17999999999998"/>
    <x v="0"/>
    <s v="Corporate"/>
    <x v="0"/>
    <s v="Paper"/>
    <s v="Small Box"/>
    <d v="2009-06-05T00:00:00"/>
  </r>
  <r>
    <n v="948"/>
    <n v="21958"/>
    <x v="154"/>
    <s v="High"/>
    <s v="*"/>
    <s v="**"/>
    <s v="**"/>
    <m/>
    <m/>
    <s v="**"/>
    <m/>
    <m/>
    <m/>
    <m/>
    <m/>
    <n v="14"/>
    <n v="0.02"/>
    <m/>
    <m/>
    <n v="4998.03"/>
    <n v="1"/>
    <n v="357.00214285714281"/>
    <s v="Regular Air"/>
    <n v="19.989999999999998"/>
    <n v="5018.0199999999995"/>
    <x v="1"/>
    <s v="Consumer"/>
    <x v="0"/>
    <s v="Appliances"/>
    <s v="Small Box"/>
    <d v="2009-06-06T00:00:00"/>
  </r>
  <r>
    <n v="949"/>
    <n v="55392"/>
    <x v="155"/>
    <s v="Critical"/>
    <s v="***"/>
    <s v="***"/>
    <s v="***"/>
    <m/>
    <m/>
    <s v="***"/>
    <m/>
    <m/>
    <m/>
    <m/>
    <m/>
    <n v="20"/>
    <n v="3.5000000000000003E-2"/>
    <m/>
    <m/>
    <n v="129.30000000000001"/>
    <n v="0"/>
    <n v="6.4650000000000007"/>
    <s v="Regular Air"/>
    <n v="1.22"/>
    <n v="130.52000000000001"/>
    <x v="1"/>
    <s v="Consumer"/>
    <x v="0"/>
    <s v="Pens &amp; Art Supplies"/>
    <s v="Wrap Bag"/>
    <d v="2009-06-07T00:00:00"/>
  </r>
  <r>
    <n v="950"/>
    <n v="55392"/>
    <x v="155"/>
    <s v="Critical"/>
    <s v="***"/>
    <s v="***"/>
    <s v="***"/>
    <m/>
    <m/>
    <s v="***"/>
    <m/>
    <m/>
    <m/>
    <m/>
    <m/>
    <n v="39"/>
    <n v="0.04"/>
    <m/>
    <m/>
    <n v="104.97"/>
    <n v="0"/>
    <n v="2.6915384615384617"/>
    <s v="Regular Air"/>
    <n v="0.93"/>
    <n v="105.9"/>
    <x v="3"/>
    <s v="Consumer"/>
    <x v="0"/>
    <s v="Pens &amp; Art Supplies"/>
    <s v="Wrap Bag"/>
    <d v="2009-06-08T00:00:00"/>
  </r>
  <r>
    <n v="951"/>
    <n v="19010"/>
    <x v="156"/>
    <s v="Low"/>
    <s v="*"/>
    <s v="*"/>
    <s v="*"/>
    <m/>
    <m/>
    <s v="*"/>
    <m/>
    <m/>
    <m/>
    <m/>
    <m/>
    <n v="18"/>
    <n v="0.02"/>
    <m/>
    <m/>
    <n v="23792.93"/>
    <n v="1"/>
    <n v="1321.8294444444446"/>
    <s v="Regular Air"/>
    <n v="19.989999999999998"/>
    <n v="23812.920000000002"/>
    <x v="7"/>
    <s v="Small Business"/>
    <x v="0"/>
    <s v="Binders and Binder Accessories"/>
    <s v="Small Box"/>
    <d v="2009-06-09T00:00:00"/>
  </r>
  <r>
    <n v="952"/>
    <n v="50432"/>
    <x v="156"/>
    <s v="Low"/>
    <s v="*"/>
    <s v="*"/>
    <s v="*"/>
    <m/>
    <m/>
    <s v="*"/>
    <m/>
    <m/>
    <m/>
    <m/>
    <m/>
    <n v="45"/>
    <n v="0.05"/>
    <m/>
    <m/>
    <n v="2494.92"/>
    <n v="1"/>
    <n v="55.442666666666668"/>
    <s v="Regular Air"/>
    <n v="14.3"/>
    <n v="2509.2200000000003"/>
    <x v="6"/>
    <s v="Small Business"/>
    <x v="0"/>
    <s v="Paper"/>
    <s v="Small Box"/>
    <d v="2009-06-09T00:00:00"/>
  </r>
  <r>
    <n v="953"/>
    <n v="39780"/>
    <x v="156"/>
    <s v="Low"/>
    <s v="*"/>
    <s v="*"/>
    <s v="*"/>
    <m/>
    <m/>
    <s v="*"/>
    <m/>
    <m/>
    <m/>
    <m/>
    <m/>
    <n v="48"/>
    <n v="0.05"/>
    <m/>
    <m/>
    <n v="2208.31"/>
    <n v="1"/>
    <n v="46.006458333333335"/>
    <s v="Regular Air"/>
    <n v="4.8"/>
    <n v="2213.11"/>
    <x v="3"/>
    <s v="Consumer"/>
    <x v="1"/>
    <s v="Office Furnishings"/>
    <s v="Wrap Bag"/>
    <d v="2009-06-09T00:00:00"/>
  </r>
  <r>
    <n v="954"/>
    <n v="50432"/>
    <x v="156"/>
    <s v="Low"/>
    <s v="*"/>
    <s v="*"/>
    <s v="*"/>
    <m/>
    <m/>
    <s v="*"/>
    <m/>
    <m/>
    <m/>
    <m/>
    <m/>
    <n v="7"/>
    <n v="0.01"/>
    <m/>
    <m/>
    <n v="2161.36"/>
    <n v="1"/>
    <n v="308.7657142857143"/>
    <s v="Delivery Truck"/>
    <n v="69.55"/>
    <n v="2230.9100000000003"/>
    <x v="6"/>
    <s v="Small Business"/>
    <x v="1"/>
    <s v="Chairs &amp; Chairmats"/>
    <s v="Jumbo Drum"/>
    <d v="2009-06-12T00:00:00"/>
  </r>
  <r>
    <n v="955"/>
    <n v="39780"/>
    <x v="156"/>
    <s v="Low"/>
    <s v="*"/>
    <s v="*"/>
    <s v="*"/>
    <m/>
    <m/>
    <s v="*"/>
    <m/>
    <m/>
    <m/>
    <m/>
    <m/>
    <n v="33"/>
    <n v="0.04"/>
    <m/>
    <m/>
    <n v="1683.69"/>
    <n v="1"/>
    <n v="51.020909090909093"/>
    <s v="Regular Air"/>
    <n v="5.79"/>
    <n v="1689.48"/>
    <x v="0"/>
    <s v="Consumer"/>
    <x v="0"/>
    <s v="Paper"/>
    <s v="Small Box"/>
    <d v="2009-06-14T00:00:00"/>
  </r>
  <r>
    <n v="956"/>
    <n v="46499"/>
    <x v="156"/>
    <s v="Critical"/>
    <s v="***"/>
    <s v="***"/>
    <s v="***"/>
    <m/>
    <m/>
    <s v="***"/>
    <m/>
    <m/>
    <m/>
    <m/>
    <m/>
    <n v="22"/>
    <n v="3.5000000000000003E-2"/>
    <m/>
    <m/>
    <n v="89.96"/>
    <n v="0"/>
    <n v="4.0890909090909089"/>
    <s v="Regular Air"/>
    <n v="6.89"/>
    <n v="96.85"/>
    <x v="2"/>
    <s v="Home Office"/>
    <x v="0"/>
    <s v="Appliances"/>
    <s v="Small Box"/>
    <d v="2009-06-09T00:00:00"/>
  </r>
  <r>
    <n v="957"/>
    <n v="6434"/>
    <x v="156"/>
    <s v="High"/>
    <s v="*"/>
    <s v="**"/>
    <s v="**"/>
    <m/>
    <m/>
    <s v="**"/>
    <m/>
    <m/>
    <m/>
    <m/>
    <m/>
    <n v="13"/>
    <n v="0.02"/>
    <m/>
    <m/>
    <n v="59.58"/>
    <n v="0"/>
    <n v="4.5830769230769226"/>
    <s v="Regular Air"/>
    <n v="0.88"/>
    <n v="60.46"/>
    <x v="2"/>
    <s v="Corporate"/>
    <x v="0"/>
    <s v="Paper"/>
    <s v="Wrap Bag"/>
    <d v="2009-06-07T00:00:00"/>
  </r>
  <r>
    <n v="958"/>
    <n v="46499"/>
    <x v="156"/>
    <s v="Critical"/>
    <s v="***"/>
    <s v="***"/>
    <s v="***"/>
    <m/>
    <m/>
    <s v="***"/>
    <m/>
    <m/>
    <m/>
    <m/>
    <m/>
    <n v="1"/>
    <n v="0.01"/>
    <m/>
    <m/>
    <n v="46.94"/>
    <n v="0"/>
    <n v="46.94"/>
    <s v="Regular Air"/>
    <n v="3.5"/>
    <n v="50.44"/>
    <x v="2"/>
    <s v="Home Office"/>
    <x v="0"/>
    <s v="Appliances"/>
    <s v="Small Box"/>
    <d v="2009-06-08T00:00:00"/>
  </r>
  <r>
    <n v="959"/>
    <n v="46499"/>
    <x v="156"/>
    <s v="Critical"/>
    <s v="***"/>
    <s v="***"/>
    <s v="***"/>
    <m/>
    <m/>
    <s v="***"/>
    <m/>
    <m/>
    <m/>
    <m/>
    <m/>
    <n v="10"/>
    <n v="0.02"/>
    <m/>
    <m/>
    <n v="12.95"/>
    <n v="0"/>
    <n v="1.2949999999999999"/>
    <s v="Regular Air"/>
    <n v="0.7"/>
    <n v="13.649999999999999"/>
    <x v="2"/>
    <s v="Home Office"/>
    <x v="0"/>
    <s v="Rubber Bands"/>
    <s v="Wrap Bag"/>
    <d v="2009-06-08T00:00:00"/>
  </r>
  <r>
    <n v="960"/>
    <n v="54342"/>
    <x v="157"/>
    <s v="Low"/>
    <s v="*"/>
    <s v="*"/>
    <s v="*"/>
    <m/>
    <m/>
    <s v="*"/>
    <m/>
    <m/>
    <m/>
    <m/>
    <m/>
    <n v="35"/>
    <n v="0.04"/>
    <m/>
    <m/>
    <n v="3439.39"/>
    <n v="1"/>
    <n v="98.26828571428571"/>
    <s v="Express Air"/>
    <n v="7.18"/>
    <n v="3446.5699999999997"/>
    <x v="5"/>
    <s v="Consumer"/>
    <x v="2"/>
    <s v="Computer Peripherals"/>
    <s v="Small Box"/>
    <d v="2009-06-08T00:00:00"/>
  </r>
  <r>
    <n v="961"/>
    <n v="54342"/>
    <x v="157"/>
    <s v="Low"/>
    <s v="*"/>
    <s v="*"/>
    <s v="*"/>
    <m/>
    <m/>
    <s v="*"/>
    <m/>
    <m/>
    <m/>
    <m/>
    <m/>
    <n v="2"/>
    <n v="0.01"/>
    <m/>
    <m/>
    <n v="10.48"/>
    <n v="0"/>
    <n v="5.24"/>
    <s v="Regular Air"/>
    <n v="0.71"/>
    <n v="11.190000000000001"/>
    <x v="5"/>
    <s v="Consumer"/>
    <x v="0"/>
    <s v="Pens &amp; Art Supplies"/>
    <s v="Wrap Bag"/>
    <d v="2009-06-08T00:00:00"/>
  </r>
  <r>
    <n v="962"/>
    <n v="17446"/>
    <x v="158"/>
    <s v="Critical"/>
    <s v="***"/>
    <s v="***"/>
    <s v="***"/>
    <m/>
    <m/>
    <s v="***"/>
    <m/>
    <m/>
    <m/>
    <m/>
    <m/>
    <n v="15"/>
    <n v="0.02"/>
    <m/>
    <m/>
    <n v="138.84"/>
    <n v="0"/>
    <n v="9.2560000000000002"/>
    <s v="Express Air"/>
    <n v="2.64"/>
    <n v="141.47999999999999"/>
    <x v="0"/>
    <s v="Home Office"/>
    <x v="0"/>
    <s v="Scissors, Rulers and Trimmers"/>
    <s v="Small Pack"/>
    <d v="2009-06-11T00:00:00"/>
  </r>
  <r>
    <n v="963"/>
    <n v="24869"/>
    <x v="159"/>
    <s v="Not Specified"/>
    <s v="*"/>
    <s v="*"/>
    <s v="*"/>
    <m/>
    <m/>
    <s v="*"/>
    <m/>
    <m/>
    <m/>
    <m/>
    <m/>
    <n v="14"/>
    <n v="0.02"/>
    <m/>
    <m/>
    <n v="132.72"/>
    <n v="0"/>
    <n v="9.48"/>
    <s v="Regular Air"/>
    <n v="5.6"/>
    <n v="138.32"/>
    <x v="1"/>
    <s v="Consumer"/>
    <x v="0"/>
    <s v="Binders and Binder Accessories"/>
    <s v="Small Box"/>
    <d v="2009-06-11T00:00:00"/>
  </r>
  <r>
    <n v="964"/>
    <n v="36230"/>
    <x v="159"/>
    <s v="High"/>
    <s v="*"/>
    <s v="**"/>
    <s v="**"/>
    <m/>
    <m/>
    <s v="**"/>
    <m/>
    <m/>
    <m/>
    <m/>
    <m/>
    <n v="7"/>
    <n v="0.01"/>
    <m/>
    <m/>
    <n v="57.03"/>
    <n v="0"/>
    <n v="8.1471428571428568"/>
    <s v="Regular Air"/>
    <n v="3.52"/>
    <n v="60.550000000000004"/>
    <x v="9"/>
    <s v="Small Business"/>
    <x v="2"/>
    <s v="Computer Peripherals"/>
    <s v="Small Pack"/>
    <d v="2009-06-10T00:00:00"/>
  </r>
  <r>
    <n v="965"/>
    <n v="53476"/>
    <x v="160"/>
    <s v="Not Specified"/>
    <s v="*"/>
    <s v="*"/>
    <s v="*"/>
    <m/>
    <m/>
    <s v="*"/>
    <m/>
    <m/>
    <m/>
    <m/>
    <m/>
    <n v="42"/>
    <n v="0.05"/>
    <m/>
    <m/>
    <n v="8127.32"/>
    <n v="1"/>
    <n v="193.50761904761904"/>
    <s v="Express Air"/>
    <n v="19.989999999999998"/>
    <n v="8147.3099999999995"/>
    <x v="1"/>
    <s v="Small Business"/>
    <x v="0"/>
    <s v="Storage &amp; Organization"/>
    <s v="Small Box"/>
    <d v="2009-06-11T00:00:00"/>
  </r>
  <r>
    <n v="966"/>
    <n v="40707"/>
    <x v="160"/>
    <s v="High"/>
    <s v="*"/>
    <s v="**"/>
    <s v="**"/>
    <m/>
    <m/>
    <s v="**"/>
    <m/>
    <m/>
    <m/>
    <m/>
    <m/>
    <n v="26"/>
    <n v="3.5000000000000003E-2"/>
    <m/>
    <m/>
    <n v="1495.184"/>
    <n v="1"/>
    <n v="57.507076923076923"/>
    <s v="Regular Air"/>
    <n v="8.99"/>
    <n v="1504.174"/>
    <x v="1"/>
    <s v="Small Business"/>
    <x v="2"/>
    <s v="Telephones and Communication"/>
    <s v="Small Box"/>
    <d v="2009-06-13T00:00:00"/>
  </r>
  <r>
    <n v="967"/>
    <n v="46627"/>
    <x v="160"/>
    <s v="Critical"/>
    <s v="***"/>
    <s v="***"/>
    <s v="***"/>
    <m/>
    <m/>
    <s v="***"/>
    <m/>
    <m/>
    <m/>
    <m/>
    <m/>
    <n v="24"/>
    <n v="3.5000000000000003E-2"/>
    <m/>
    <m/>
    <n v="1388.6279999999999"/>
    <n v="1"/>
    <n v="57.859499999999997"/>
    <s v="Regular Air"/>
    <n v="5.26"/>
    <n v="1393.8879999999999"/>
    <x v="1"/>
    <s v="Home Office"/>
    <x v="2"/>
    <s v="Telephones and Communication"/>
    <s v="Small Box"/>
    <d v="2009-06-12T00:00:00"/>
  </r>
  <r>
    <n v="968"/>
    <n v="26466"/>
    <x v="160"/>
    <s v="Critical"/>
    <s v="***"/>
    <s v="***"/>
    <s v="***"/>
    <m/>
    <m/>
    <s v="***"/>
    <m/>
    <m/>
    <m/>
    <m/>
    <m/>
    <n v="29"/>
    <n v="3.5000000000000003E-2"/>
    <m/>
    <m/>
    <n v="909.721"/>
    <n v="0"/>
    <n v="31.369689655172415"/>
    <s v="Regular Air"/>
    <n v="5.99"/>
    <n v="915.71100000000001"/>
    <x v="4"/>
    <s v="Corporate"/>
    <x v="2"/>
    <s v="Telephones and Communication"/>
    <s v="Wrap Bag"/>
    <d v="2009-06-12T00:00:00"/>
  </r>
  <r>
    <n v="969"/>
    <n v="5155"/>
    <x v="160"/>
    <s v="High"/>
    <s v="*"/>
    <s v="**"/>
    <s v="**"/>
    <m/>
    <m/>
    <s v="**"/>
    <m/>
    <m/>
    <m/>
    <m/>
    <m/>
    <n v="14"/>
    <n v="0.02"/>
    <m/>
    <m/>
    <n v="569.21"/>
    <n v="0"/>
    <n v="40.657857142857146"/>
    <s v="Regular Air"/>
    <n v="4"/>
    <n v="573.21"/>
    <x v="0"/>
    <s v="Corporate"/>
    <x v="2"/>
    <s v="Computer Peripherals"/>
    <s v="Small Box"/>
    <d v="2009-06-12T00:00:00"/>
  </r>
  <r>
    <n v="970"/>
    <n v="53476"/>
    <x v="160"/>
    <s v="Not Specified"/>
    <s v="*"/>
    <s v="*"/>
    <s v="*"/>
    <m/>
    <m/>
    <s v="*"/>
    <m/>
    <m/>
    <m/>
    <m/>
    <m/>
    <n v="14"/>
    <n v="0.02"/>
    <m/>
    <m/>
    <n v="481.4"/>
    <n v="0"/>
    <n v="34.385714285714286"/>
    <s v="Regular Air"/>
    <n v="5.09"/>
    <n v="486.48999999999995"/>
    <x v="1"/>
    <s v="Small Business"/>
    <x v="0"/>
    <s v="Paper"/>
    <s v="Small Box"/>
    <d v="2009-06-11T00:00:00"/>
  </r>
  <r>
    <n v="971"/>
    <n v="59681"/>
    <x v="160"/>
    <s v="Critical"/>
    <s v="***"/>
    <s v="***"/>
    <s v="***"/>
    <m/>
    <m/>
    <s v="***"/>
    <m/>
    <m/>
    <m/>
    <m/>
    <m/>
    <n v="23"/>
    <n v="3.5000000000000003E-2"/>
    <m/>
    <m/>
    <n v="224.34"/>
    <n v="0"/>
    <n v="9.7539130434782617"/>
    <s v="Express Air"/>
    <n v="6.19"/>
    <n v="230.53"/>
    <x v="2"/>
    <s v="Small Business"/>
    <x v="0"/>
    <s v="Binders and Binder Accessories"/>
    <s v="Small Box"/>
    <d v="2009-06-13T00:00:00"/>
  </r>
  <r>
    <n v="972"/>
    <n v="53476"/>
    <x v="160"/>
    <s v="Not Specified"/>
    <s v="*"/>
    <s v="*"/>
    <s v="*"/>
    <m/>
    <m/>
    <s v="*"/>
    <m/>
    <m/>
    <m/>
    <m/>
    <m/>
    <n v="24"/>
    <n v="3.5000000000000003E-2"/>
    <m/>
    <m/>
    <n v="93.85"/>
    <n v="0"/>
    <n v="3.9104166666666664"/>
    <s v="Regular Air"/>
    <n v="0.7"/>
    <n v="94.55"/>
    <x v="1"/>
    <s v="Small Business"/>
    <x v="0"/>
    <s v="Pens &amp; Art Supplies"/>
    <s v="Wrap Bag"/>
    <d v="2009-06-14T00:00:00"/>
  </r>
  <r>
    <n v="973"/>
    <n v="53476"/>
    <x v="160"/>
    <s v="Not Specified"/>
    <s v="*"/>
    <s v="*"/>
    <s v="*"/>
    <m/>
    <m/>
    <s v="*"/>
    <m/>
    <m/>
    <m/>
    <m/>
    <m/>
    <n v="47"/>
    <n v="0.05"/>
    <m/>
    <m/>
    <n v="85.87"/>
    <n v="0"/>
    <n v="1.8270212765957448"/>
    <s v="Regular Air"/>
    <n v="0.7"/>
    <n v="86.570000000000007"/>
    <x v="1"/>
    <s v="Small Business"/>
    <x v="0"/>
    <s v="Pens &amp; Art Supplies"/>
    <s v="Wrap Bag"/>
    <d v="2009-06-12T00:00:00"/>
  </r>
  <r>
    <n v="974"/>
    <n v="46627"/>
    <x v="160"/>
    <s v="Critical"/>
    <s v="***"/>
    <s v="***"/>
    <s v="***"/>
    <m/>
    <m/>
    <s v="***"/>
    <m/>
    <m/>
    <m/>
    <m/>
    <m/>
    <n v="3"/>
    <n v="0.01"/>
    <m/>
    <m/>
    <n v="21.46"/>
    <n v="0"/>
    <n v="7.1533333333333333"/>
    <s v="Regular Air"/>
    <n v="6.26"/>
    <n v="27.72"/>
    <x v="1"/>
    <s v="Home Office"/>
    <x v="0"/>
    <s v="Paper"/>
    <s v="Small Box"/>
    <d v="2009-06-12T00:00:00"/>
  </r>
  <r>
    <n v="975"/>
    <n v="29988"/>
    <x v="161"/>
    <s v="High"/>
    <s v="*"/>
    <s v="**"/>
    <s v="**"/>
    <m/>
    <m/>
    <s v="**"/>
    <m/>
    <m/>
    <m/>
    <m/>
    <m/>
    <n v="12"/>
    <n v="0.02"/>
    <m/>
    <m/>
    <n v="5177.3999999999996"/>
    <n v="1"/>
    <n v="431.45"/>
    <s v="Delivery Truck"/>
    <n v="49"/>
    <n v="5226.3999999999996"/>
    <x v="5"/>
    <s v="Corporate"/>
    <x v="2"/>
    <s v="Copiers and Fax"/>
    <s v="Jumbo Drum"/>
    <d v="2009-06-14T00:00:00"/>
  </r>
  <r>
    <n v="976"/>
    <n v="56582"/>
    <x v="161"/>
    <s v="Low"/>
    <s v="*"/>
    <s v="*"/>
    <s v="*"/>
    <m/>
    <m/>
    <s v="*"/>
    <m/>
    <m/>
    <m/>
    <m/>
    <m/>
    <n v="36"/>
    <n v="0.04"/>
    <m/>
    <m/>
    <n v="4581.41"/>
    <n v="1"/>
    <n v="127.26138888888889"/>
    <s v="Delivery Truck"/>
    <n v="54.74"/>
    <n v="4636.1499999999996"/>
    <x v="1"/>
    <s v="Small Business"/>
    <x v="1"/>
    <s v="Bookcases"/>
    <s v="Jumbo Box"/>
    <d v="2009-06-12T00:00:00"/>
  </r>
  <r>
    <n v="977"/>
    <n v="56582"/>
    <x v="161"/>
    <s v="Low"/>
    <s v="*"/>
    <s v="*"/>
    <s v="*"/>
    <m/>
    <m/>
    <s v="*"/>
    <m/>
    <m/>
    <m/>
    <m/>
    <m/>
    <n v="25"/>
    <n v="3.5000000000000003E-2"/>
    <m/>
    <m/>
    <n v="2612.89"/>
    <n v="1"/>
    <n v="104.51559999999999"/>
    <s v="Regular Air"/>
    <n v="10.119999999999999"/>
    <n v="2623.0099999999998"/>
    <x v="5"/>
    <s v="Small Business"/>
    <x v="1"/>
    <s v="Office Furnishings"/>
    <s v="Large Box"/>
    <d v="2009-06-16T00:00:00"/>
  </r>
  <r>
    <n v="978"/>
    <n v="47872"/>
    <x v="161"/>
    <s v="Critical"/>
    <s v="***"/>
    <s v="***"/>
    <s v="***"/>
    <m/>
    <m/>
    <s v="***"/>
    <m/>
    <m/>
    <m/>
    <m/>
    <m/>
    <n v="38"/>
    <n v="0.04"/>
    <m/>
    <m/>
    <n v="1756.27"/>
    <n v="1"/>
    <n v="46.217631578947369"/>
    <s v="Regular Air"/>
    <n v="5.0999999999999996"/>
    <n v="1761.37"/>
    <x v="2"/>
    <s v="Home Office"/>
    <x v="0"/>
    <s v="Appliances"/>
    <s v="Medium Box"/>
    <d v="2009-06-14T00:00:00"/>
  </r>
  <r>
    <n v="979"/>
    <n v="8999"/>
    <x v="161"/>
    <s v="High"/>
    <s v="*"/>
    <s v="**"/>
    <s v="**"/>
    <m/>
    <m/>
    <s v="**"/>
    <m/>
    <m/>
    <m/>
    <m/>
    <m/>
    <n v="28"/>
    <n v="3.5000000000000003E-2"/>
    <m/>
    <m/>
    <n v="1676.48"/>
    <n v="1"/>
    <n v="59.874285714285712"/>
    <s v="Regular Air"/>
    <n v="14.3"/>
    <n v="1690.78"/>
    <x v="10"/>
    <s v="Corporate"/>
    <x v="0"/>
    <s v="Paper"/>
    <s v="Small Box"/>
    <d v="2009-06-14T00:00:00"/>
  </r>
  <r>
    <n v="980"/>
    <n v="56582"/>
    <x v="161"/>
    <s v="Low"/>
    <s v="*"/>
    <s v="*"/>
    <s v="*"/>
    <m/>
    <m/>
    <s v="*"/>
    <m/>
    <m/>
    <m/>
    <m/>
    <m/>
    <n v="47"/>
    <n v="0.05"/>
    <m/>
    <m/>
    <n v="1146.992"/>
    <n v="1"/>
    <n v="24.404085106382979"/>
    <s v="Delivery Truck"/>
    <n v="45.51"/>
    <n v="1192.502"/>
    <x v="5"/>
    <s v="Small Business"/>
    <x v="1"/>
    <s v="Tables"/>
    <s v="Jumbo Box"/>
    <d v="2009-06-14T00:00:00"/>
  </r>
  <r>
    <n v="981"/>
    <n v="25347"/>
    <x v="161"/>
    <s v="Low"/>
    <s v="*"/>
    <s v="*"/>
    <s v="*"/>
    <m/>
    <m/>
    <s v="*"/>
    <m/>
    <m/>
    <m/>
    <m/>
    <m/>
    <n v="28"/>
    <n v="3.5000000000000003E-2"/>
    <m/>
    <m/>
    <n v="967.27"/>
    <n v="0"/>
    <n v="34.545357142857142"/>
    <s v="Regular Air"/>
    <n v="7.5"/>
    <n v="974.77"/>
    <x v="3"/>
    <s v="Corporate"/>
    <x v="0"/>
    <s v="Paper"/>
    <s v="Small Box"/>
    <d v="2009-06-19T00:00:00"/>
  </r>
  <r>
    <n v="982"/>
    <n v="48096"/>
    <x v="161"/>
    <s v="High"/>
    <s v="*"/>
    <s v="**"/>
    <s v="**"/>
    <m/>
    <m/>
    <s v="**"/>
    <m/>
    <m/>
    <m/>
    <m/>
    <m/>
    <n v="22"/>
    <n v="3.5000000000000003E-2"/>
    <m/>
    <m/>
    <n v="383.33"/>
    <n v="0"/>
    <n v="17.424090909090907"/>
    <s v="Regular Air"/>
    <n v="8.1300000000000008"/>
    <n v="391.46"/>
    <x v="4"/>
    <s v="Home Office"/>
    <x v="0"/>
    <s v="Envelopes"/>
    <s v="Small Box"/>
    <d v="2009-06-14T00:00:00"/>
  </r>
  <r>
    <n v="983"/>
    <n v="47872"/>
    <x v="161"/>
    <s v="Critical"/>
    <s v="***"/>
    <s v="***"/>
    <s v="***"/>
    <m/>
    <m/>
    <s v="***"/>
    <m/>
    <m/>
    <m/>
    <m/>
    <m/>
    <n v="50"/>
    <n v="0.06"/>
    <m/>
    <m/>
    <n v="345.58"/>
    <n v="0"/>
    <n v="6.9116"/>
    <s v="Regular Air"/>
    <n v="4.95"/>
    <n v="350.53"/>
    <x v="2"/>
    <s v="Home Office"/>
    <x v="1"/>
    <s v="Office Furnishings"/>
    <s v="Small Pack"/>
    <d v="2009-06-13T00:00:00"/>
  </r>
  <r>
    <n v="984"/>
    <n v="42308"/>
    <x v="161"/>
    <s v="Medium"/>
    <s v="*"/>
    <s v="*"/>
    <s v="*"/>
    <m/>
    <m/>
    <s v="*"/>
    <m/>
    <m/>
    <m/>
    <m/>
    <m/>
    <n v="16"/>
    <n v="0.02"/>
    <m/>
    <m/>
    <n v="79.98"/>
    <n v="0"/>
    <n v="4.9987500000000002"/>
    <s v="Regular Air"/>
    <n v="7.1"/>
    <n v="87.08"/>
    <x v="1"/>
    <s v="Small Business"/>
    <x v="1"/>
    <s v="Office Furnishings"/>
    <s v="Small Box"/>
    <d v="2009-06-15T00:00:00"/>
  </r>
  <r>
    <n v="985"/>
    <n v="48096"/>
    <x v="161"/>
    <s v="High"/>
    <s v="*"/>
    <s v="**"/>
    <s v="**"/>
    <m/>
    <m/>
    <s v="**"/>
    <m/>
    <m/>
    <m/>
    <m/>
    <m/>
    <n v="3"/>
    <n v="0.01"/>
    <m/>
    <m/>
    <n v="34.229999999999997"/>
    <n v="0"/>
    <n v="11.409999999999998"/>
    <s v="Express Air"/>
    <n v="7.86"/>
    <n v="42.089999999999996"/>
    <x v="4"/>
    <s v="Home Office"/>
    <x v="0"/>
    <s v="Paper"/>
    <s v="Small Box"/>
    <d v="2009-06-13T00:00:00"/>
  </r>
  <r>
    <n v="986"/>
    <n v="58339"/>
    <x v="162"/>
    <s v="High"/>
    <s v="*"/>
    <s v="**"/>
    <s v="**"/>
    <m/>
    <m/>
    <s v="**"/>
    <m/>
    <m/>
    <m/>
    <m/>
    <m/>
    <n v="9"/>
    <n v="0.01"/>
    <m/>
    <m/>
    <n v="1608.87"/>
    <n v="1"/>
    <n v="178.76333333333332"/>
    <s v="Regular Air"/>
    <n v="0.99"/>
    <n v="1609.86"/>
    <x v="4"/>
    <s v="Corporate"/>
    <x v="0"/>
    <s v="Appliances"/>
    <s v="Small Box"/>
    <d v="2009-06-13T00:00:00"/>
  </r>
  <r>
    <n v="987"/>
    <n v="355"/>
    <x v="162"/>
    <s v="Low"/>
    <s v="*"/>
    <s v="*"/>
    <s v="*"/>
    <m/>
    <m/>
    <s v="*"/>
    <m/>
    <m/>
    <m/>
    <m/>
    <m/>
    <n v="16"/>
    <n v="0.02"/>
    <m/>
    <m/>
    <n v="1239.6315"/>
    <n v="1"/>
    <n v="77.476968749999997"/>
    <s v="Regular Air"/>
    <n v="0.99"/>
    <n v="1240.6215"/>
    <x v="1"/>
    <s v="Small Business"/>
    <x v="2"/>
    <s v="Telephones and Communication"/>
    <s v="Wrap Bag"/>
    <d v="2009-06-18T00:00:00"/>
  </r>
  <r>
    <n v="988"/>
    <n v="39430"/>
    <x v="162"/>
    <s v="Low"/>
    <s v="*"/>
    <s v="*"/>
    <s v="*"/>
    <m/>
    <m/>
    <s v="*"/>
    <m/>
    <m/>
    <m/>
    <m/>
    <m/>
    <n v="29"/>
    <n v="3.5000000000000003E-2"/>
    <m/>
    <m/>
    <n v="877.97"/>
    <n v="0"/>
    <n v="30.274827586206897"/>
    <s v="Regular Air"/>
    <n v="6.5"/>
    <n v="884.47"/>
    <x v="1"/>
    <s v="Corporate"/>
    <x v="2"/>
    <s v="Computer Peripherals"/>
    <s v="Small Box"/>
    <d v="2009-06-17T00:00:00"/>
  </r>
  <r>
    <n v="989"/>
    <n v="37348"/>
    <x v="162"/>
    <s v="High"/>
    <s v="*"/>
    <s v="**"/>
    <s v="**"/>
    <m/>
    <m/>
    <s v="**"/>
    <m/>
    <m/>
    <m/>
    <m/>
    <m/>
    <n v="33"/>
    <n v="0.04"/>
    <m/>
    <m/>
    <n v="551.66999999999996"/>
    <n v="0"/>
    <n v="16.717272727272725"/>
    <s v="Regular Air"/>
    <n v="4.96"/>
    <n v="556.63"/>
    <x v="6"/>
    <s v="Home Office"/>
    <x v="0"/>
    <s v="Storage &amp; Organization"/>
    <s v="Small Box"/>
    <d v="2009-06-16T00:00:00"/>
  </r>
  <r>
    <n v="990"/>
    <n v="58339"/>
    <x v="162"/>
    <s v="High"/>
    <s v="*"/>
    <s v="**"/>
    <s v="**"/>
    <m/>
    <m/>
    <s v="**"/>
    <m/>
    <m/>
    <m/>
    <m/>
    <m/>
    <n v="11"/>
    <n v="0.02"/>
    <m/>
    <m/>
    <n v="37.64"/>
    <n v="0"/>
    <n v="3.4218181818181819"/>
    <s v="Express Air"/>
    <n v="1.49"/>
    <n v="39.130000000000003"/>
    <x v="4"/>
    <s v="Corporate"/>
    <x v="0"/>
    <s v="Binders and Binder Accessories"/>
    <s v="Small Box"/>
    <d v="2009-06-14T00:00:00"/>
  </r>
  <r>
    <n v="991"/>
    <n v="28001"/>
    <x v="163"/>
    <s v="Critical"/>
    <s v="***"/>
    <s v="***"/>
    <s v="***"/>
    <m/>
    <m/>
    <s v="***"/>
    <m/>
    <m/>
    <m/>
    <m/>
    <m/>
    <n v="41"/>
    <n v="0.05"/>
    <m/>
    <m/>
    <n v="8958.4599999999991"/>
    <n v="1"/>
    <n v="218.49902439024387"/>
    <s v="Regular Air"/>
    <n v="21.21"/>
    <n v="8979.6699999999983"/>
    <x v="1"/>
    <s v="Home Office"/>
    <x v="1"/>
    <s v="Office Furnishings"/>
    <s v="Large Box"/>
    <d v="2009-06-14T00:00:00"/>
  </r>
  <r>
    <n v="992"/>
    <n v="53350"/>
    <x v="163"/>
    <s v="Not Specified"/>
    <s v="*"/>
    <s v="*"/>
    <s v="*"/>
    <m/>
    <m/>
    <s v="*"/>
    <m/>
    <m/>
    <m/>
    <m/>
    <m/>
    <n v="24"/>
    <n v="3.5000000000000003E-2"/>
    <m/>
    <m/>
    <n v="7046.61"/>
    <n v="1"/>
    <n v="293.60874999999999"/>
    <s v="Regular Air"/>
    <n v="19.989999999999998"/>
    <n v="7066.5999999999995"/>
    <x v="4"/>
    <s v="Home Office"/>
    <x v="0"/>
    <s v="Binders and Binder Accessories"/>
    <s v="Small Box"/>
    <d v="2009-06-14T00:00:00"/>
  </r>
  <r>
    <n v="993"/>
    <n v="28001"/>
    <x v="163"/>
    <s v="Critical"/>
    <s v="***"/>
    <s v="***"/>
    <s v="***"/>
    <m/>
    <m/>
    <s v="***"/>
    <m/>
    <m/>
    <m/>
    <m/>
    <m/>
    <n v="21"/>
    <n v="3.5000000000000003E-2"/>
    <m/>
    <m/>
    <n v="4201.08"/>
    <n v="1"/>
    <n v="200.05142857142857"/>
    <s v="Regular Air"/>
    <n v="11.54"/>
    <n v="4212.62"/>
    <x v="0"/>
    <s v="Home Office"/>
    <x v="1"/>
    <s v="Office Furnishings"/>
    <s v="Large Box"/>
    <d v="2009-06-16T00:00:00"/>
  </r>
  <r>
    <n v="994"/>
    <n v="837"/>
    <x v="163"/>
    <s v="Not Specified"/>
    <s v="*"/>
    <s v="*"/>
    <s v="*"/>
    <m/>
    <m/>
    <s v="*"/>
    <m/>
    <m/>
    <m/>
    <m/>
    <m/>
    <n v="11"/>
    <n v="0.02"/>
    <m/>
    <m/>
    <n v="65.7"/>
    <n v="0"/>
    <n v="5.9727272727272727"/>
    <s v="Regular Air"/>
    <n v="0.83"/>
    <n v="66.53"/>
    <x v="1"/>
    <s v="Corporate"/>
    <x v="0"/>
    <s v="Pens &amp; Art Supplies"/>
    <s v="Wrap Bag"/>
    <d v="2009-06-16T00:00:00"/>
  </r>
  <r>
    <n v="995"/>
    <n v="28161"/>
    <x v="164"/>
    <s v="Not Specified"/>
    <s v="*"/>
    <s v="*"/>
    <s v="*"/>
    <m/>
    <m/>
    <s v="*"/>
    <m/>
    <m/>
    <m/>
    <m/>
    <m/>
    <n v="15"/>
    <n v="0.02"/>
    <m/>
    <m/>
    <n v="5028.3100000000004"/>
    <n v="1"/>
    <n v="335.22066666666672"/>
    <s v="Delivery Truck"/>
    <n v="30"/>
    <n v="5058.3100000000004"/>
    <x v="0"/>
    <s v="Consumer"/>
    <x v="1"/>
    <s v="Chairs &amp; Chairmats"/>
    <s v="Jumbo Drum"/>
    <d v="2009-06-17T00:00:00"/>
  </r>
  <r>
    <n v="996"/>
    <n v="28161"/>
    <x v="164"/>
    <s v="Not Specified"/>
    <s v="*"/>
    <s v="*"/>
    <s v="*"/>
    <m/>
    <m/>
    <s v="*"/>
    <m/>
    <m/>
    <m/>
    <m/>
    <m/>
    <n v="41"/>
    <n v="0.05"/>
    <m/>
    <m/>
    <n v="1085.6099999999999"/>
    <n v="1"/>
    <n v="26.478292682926828"/>
    <s v="Regular Air"/>
    <n v="4"/>
    <n v="1089.6099999999999"/>
    <x v="0"/>
    <s v="Consumer"/>
    <x v="2"/>
    <s v="Computer Peripherals"/>
    <s v="Small Box"/>
    <d v="2009-06-17T00:00:00"/>
  </r>
  <r>
    <n v="997"/>
    <n v="28161"/>
    <x v="164"/>
    <s v="Not Specified"/>
    <s v="*"/>
    <s v="*"/>
    <s v="*"/>
    <m/>
    <m/>
    <s v="*"/>
    <m/>
    <m/>
    <m/>
    <m/>
    <m/>
    <n v="10"/>
    <n v="0.02"/>
    <m/>
    <m/>
    <n v="784.08"/>
    <n v="0"/>
    <n v="78.408000000000001"/>
    <s v="Delivery Truck"/>
    <n v="46.74"/>
    <n v="830.82"/>
    <x v="0"/>
    <s v="Consumer"/>
    <x v="1"/>
    <s v="Bookcases"/>
    <s v="Jumbo Box"/>
    <d v="2009-06-16T00:00:00"/>
  </r>
  <r>
    <n v="998"/>
    <n v="22242"/>
    <x v="164"/>
    <s v="Not Specified"/>
    <s v="*"/>
    <s v="*"/>
    <s v="*"/>
    <m/>
    <m/>
    <s v="*"/>
    <m/>
    <m/>
    <m/>
    <m/>
    <m/>
    <n v="50"/>
    <n v="0.06"/>
    <m/>
    <m/>
    <n v="329.91"/>
    <n v="0"/>
    <n v="6.5982000000000003"/>
    <s v="Regular Air"/>
    <n v="9.5399999999999991"/>
    <n v="339.45000000000005"/>
    <x v="3"/>
    <s v="Home Office"/>
    <x v="0"/>
    <s v="Paper"/>
    <s v="Small Box"/>
    <d v="2009-06-17T00:00:00"/>
  </r>
  <r>
    <n v="999"/>
    <n v="40006"/>
    <x v="164"/>
    <s v="Not Specified"/>
    <s v="*"/>
    <s v="*"/>
    <s v="*"/>
    <m/>
    <m/>
    <s v="*"/>
    <m/>
    <m/>
    <m/>
    <m/>
    <m/>
    <n v="35"/>
    <n v="0.04"/>
    <m/>
    <m/>
    <n v="157.99"/>
    <n v="0"/>
    <n v="4.5140000000000002"/>
    <s v="Regular Air"/>
    <n v="5.41"/>
    <n v="163.4"/>
    <x v="5"/>
    <s v="Corporate"/>
    <x v="0"/>
    <s v="Binders and Binder Accessories"/>
    <s v="Small Box"/>
    <d v="2009-06-17T00:00:00"/>
  </r>
  <r>
    <n v="1000"/>
    <n v="40006"/>
    <x v="164"/>
    <s v="Not Specified"/>
    <s v="*"/>
    <s v="*"/>
    <s v="*"/>
    <m/>
    <m/>
    <s v="*"/>
    <m/>
    <m/>
    <m/>
    <m/>
    <m/>
    <n v="48"/>
    <n v="0.05"/>
    <m/>
    <m/>
    <n v="141.59"/>
    <n v="0"/>
    <n v="2.9497916666666666"/>
    <s v="Regular Air"/>
    <n v="0.7"/>
    <n v="142.29"/>
    <x v="5"/>
    <s v="Corporate"/>
    <x v="0"/>
    <s v="Pens &amp; Art Supplies"/>
    <s v="Wrap Bag"/>
    <d v="2009-06-16T00:00:00"/>
  </r>
  <r>
    <n v="1001"/>
    <n v="14528"/>
    <x v="164"/>
    <s v="Critical"/>
    <s v="***"/>
    <s v="***"/>
    <s v="***"/>
    <m/>
    <m/>
    <s v="***"/>
    <m/>
    <m/>
    <m/>
    <m/>
    <m/>
    <n v="14"/>
    <n v="0.02"/>
    <m/>
    <m/>
    <n v="78.44"/>
    <n v="0"/>
    <n v="5.6028571428571423"/>
    <s v="Regular Air"/>
    <n v="1.49"/>
    <n v="79.929999999999993"/>
    <x v="3"/>
    <s v="Home Office"/>
    <x v="0"/>
    <s v="Binders and Binder Accessories"/>
    <s v="Small Box"/>
    <d v="2009-06-17T00:00:00"/>
  </r>
  <r>
    <n v="1002"/>
    <n v="24199"/>
    <x v="165"/>
    <s v="Critical"/>
    <s v="***"/>
    <s v="***"/>
    <s v="***"/>
    <m/>
    <m/>
    <s v="***"/>
    <m/>
    <m/>
    <m/>
    <m/>
    <m/>
    <n v="16"/>
    <n v="0.02"/>
    <m/>
    <m/>
    <n v="706.53"/>
    <n v="0"/>
    <n v="44.158124999999998"/>
    <s v="Regular Air"/>
    <n v="19.989999999999998"/>
    <n v="726.52"/>
    <x v="4"/>
    <s v="Small Business"/>
    <x v="2"/>
    <s v="Computer Peripherals"/>
    <s v="Small Box"/>
    <d v="2009-06-17T00:00:00"/>
  </r>
  <r>
    <n v="1003"/>
    <n v="8545"/>
    <x v="166"/>
    <s v="Low"/>
    <s v="*"/>
    <s v="*"/>
    <s v="*"/>
    <m/>
    <m/>
    <s v="*"/>
    <m/>
    <m/>
    <m/>
    <m/>
    <m/>
    <n v="24"/>
    <n v="3.5000000000000003E-2"/>
    <m/>
    <m/>
    <n v="3081.95"/>
    <n v="1"/>
    <n v="128.41458333333333"/>
    <s v="Delivery Truck"/>
    <n v="54.74"/>
    <n v="3136.6899999999996"/>
    <x v="2"/>
    <s v="Small Business"/>
    <x v="1"/>
    <s v="Bookcases"/>
    <s v="Jumbo Box"/>
    <d v="2009-06-21T00:00:00"/>
  </r>
  <r>
    <n v="1004"/>
    <n v="48931"/>
    <x v="166"/>
    <s v="Low"/>
    <s v="*"/>
    <s v="*"/>
    <s v="*"/>
    <m/>
    <m/>
    <s v="*"/>
    <m/>
    <m/>
    <m/>
    <m/>
    <m/>
    <n v="42"/>
    <n v="0.05"/>
    <m/>
    <m/>
    <n v="2149.37"/>
    <n v="1"/>
    <n v="51.175476190476189"/>
    <s v="Regular Air"/>
    <n v="19.989999999999998"/>
    <n v="2169.3599999999997"/>
    <x v="8"/>
    <s v="Corporate"/>
    <x v="1"/>
    <s v="Office Furnishings"/>
    <s v="Small Box"/>
    <d v="2009-06-22T00:00:00"/>
  </r>
  <r>
    <n v="1005"/>
    <n v="48931"/>
    <x v="166"/>
    <s v="Low"/>
    <s v="*"/>
    <s v="*"/>
    <s v="*"/>
    <m/>
    <m/>
    <s v="*"/>
    <m/>
    <m/>
    <m/>
    <m/>
    <m/>
    <n v="33"/>
    <n v="0.04"/>
    <m/>
    <m/>
    <n v="750.66"/>
    <n v="0"/>
    <n v="22.747272727272726"/>
    <s v="Regular Air"/>
    <n v="4"/>
    <n v="754.66"/>
    <x v="8"/>
    <s v="Corporate"/>
    <x v="2"/>
    <s v="Computer Peripherals"/>
    <s v="Small Box"/>
    <d v="2009-06-24T00:00:00"/>
  </r>
  <r>
    <n v="1006"/>
    <n v="57155"/>
    <x v="166"/>
    <s v="Critical"/>
    <s v="***"/>
    <s v="***"/>
    <s v="***"/>
    <m/>
    <m/>
    <s v="***"/>
    <m/>
    <m/>
    <m/>
    <m/>
    <m/>
    <n v="16"/>
    <n v="0.02"/>
    <m/>
    <m/>
    <n v="535.54"/>
    <n v="0"/>
    <n v="33.471249999999998"/>
    <s v="Express Air"/>
    <n v="5.0999999999999996"/>
    <n v="540.64"/>
    <x v="1"/>
    <s v="Consumer"/>
    <x v="0"/>
    <s v="Storage &amp; Organization"/>
    <s v="Small Box"/>
    <d v="2009-06-18T00:00:00"/>
  </r>
  <r>
    <n v="1007"/>
    <n v="224"/>
    <x v="166"/>
    <s v="Not Specified"/>
    <s v="*"/>
    <s v="*"/>
    <s v="*"/>
    <m/>
    <m/>
    <s v="*"/>
    <m/>
    <m/>
    <m/>
    <m/>
    <m/>
    <n v="33"/>
    <n v="0.04"/>
    <m/>
    <m/>
    <n v="528.5"/>
    <n v="0"/>
    <n v="16.015151515151516"/>
    <s v="Regular Air"/>
    <n v="10.68"/>
    <n v="539.17999999999995"/>
    <x v="10"/>
    <s v="Corporate"/>
    <x v="0"/>
    <s v="Storage &amp; Organization"/>
    <s v="Small Box"/>
    <d v="2009-06-18T00:00:00"/>
  </r>
  <r>
    <n v="1008"/>
    <n v="5984"/>
    <x v="166"/>
    <s v="Low"/>
    <s v="*"/>
    <s v="*"/>
    <s v="*"/>
    <m/>
    <m/>
    <s v="*"/>
    <m/>
    <m/>
    <m/>
    <m/>
    <m/>
    <n v="42"/>
    <n v="0.05"/>
    <m/>
    <m/>
    <n v="464.64"/>
    <n v="0"/>
    <n v="11.062857142857142"/>
    <s v="Regular Air"/>
    <n v="5.16"/>
    <n v="469.8"/>
    <x v="10"/>
    <s v="Consumer"/>
    <x v="1"/>
    <s v="Office Furnishings"/>
    <s v="Small Box"/>
    <d v="2009-06-22T00:00:00"/>
  </r>
  <r>
    <n v="1009"/>
    <n v="5984"/>
    <x v="166"/>
    <s v="Low"/>
    <s v="*"/>
    <s v="*"/>
    <s v="*"/>
    <m/>
    <m/>
    <s v="*"/>
    <m/>
    <m/>
    <m/>
    <m/>
    <m/>
    <n v="37"/>
    <n v="0.04"/>
    <m/>
    <m/>
    <n v="394.62"/>
    <n v="0"/>
    <n v="10.665405405405405"/>
    <s v="Regular Air"/>
    <n v="4.5"/>
    <n v="399.12"/>
    <x v="10"/>
    <s v="Consumer"/>
    <x v="0"/>
    <s v="Appliances"/>
    <s v="Small Box"/>
    <d v="2009-06-22T00:00:00"/>
  </r>
  <r>
    <n v="1010"/>
    <n v="32038"/>
    <x v="166"/>
    <s v="Low"/>
    <s v="*"/>
    <s v="*"/>
    <s v="*"/>
    <m/>
    <m/>
    <s v="*"/>
    <m/>
    <m/>
    <m/>
    <m/>
    <m/>
    <n v="26"/>
    <n v="3.5000000000000003E-2"/>
    <m/>
    <m/>
    <n v="342.4"/>
    <n v="0"/>
    <n v="13.169230769230769"/>
    <s v="Express Air"/>
    <n v="6.96"/>
    <n v="349.35999999999996"/>
    <x v="0"/>
    <s v="Consumer"/>
    <x v="0"/>
    <s v="Appliances"/>
    <s v="Medium Box"/>
    <d v="2009-06-19T00:00:00"/>
  </r>
  <r>
    <n v="1011"/>
    <n v="224"/>
    <x v="166"/>
    <s v="Not Specified"/>
    <s v="*"/>
    <s v="*"/>
    <s v="*"/>
    <m/>
    <m/>
    <s v="*"/>
    <m/>
    <m/>
    <m/>
    <m/>
    <m/>
    <n v="44"/>
    <n v="0.05"/>
    <m/>
    <m/>
    <n v="267.85000000000002"/>
    <n v="0"/>
    <n v="6.0875000000000004"/>
    <s v="Regular Air"/>
    <n v="5.15"/>
    <n v="273"/>
    <x v="10"/>
    <s v="Corporate"/>
    <x v="0"/>
    <s v="Paper"/>
    <s v="Small Box"/>
    <d v="2009-06-18T00:00:00"/>
  </r>
  <r>
    <n v="1012"/>
    <n v="48931"/>
    <x v="166"/>
    <s v="Low"/>
    <s v="*"/>
    <s v="*"/>
    <s v="*"/>
    <m/>
    <m/>
    <s v="*"/>
    <m/>
    <m/>
    <m/>
    <m/>
    <m/>
    <n v="8"/>
    <n v="0.01"/>
    <m/>
    <m/>
    <n v="254.32"/>
    <n v="0"/>
    <n v="31.79"/>
    <s v="Regular Air"/>
    <n v="6.5"/>
    <n v="260.82"/>
    <x v="8"/>
    <s v="Corporate"/>
    <x v="2"/>
    <s v="Computer Peripherals"/>
    <s v="Small Box"/>
    <d v="2009-06-19T00:00:00"/>
  </r>
  <r>
    <n v="1013"/>
    <n v="224"/>
    <x v="166"/>
    <s v="Not Specified"/>
    <s v="*"/>
    <s v="*"/>
    <s v="*"/>
    <m/>
    <m/>
    <s v="*"/>
    <m/>
    <m/>
    <m/>
    <m/>
    <m/>
    <n v="25"/>
    <n v="3.5000000000000003E-2"/>
    <m/>
    <m/>
    <n v="184.86"/>
    <n v="0"/>
    <n v="7.394400000000001"/>
    <s v="Regular Air"/>
    <n v="5.21"/>
    <n v="190.07000000000002"/>
    <x v="10"/>
    <s v="Corporate"/>
    <x v="1"/>
    <s v="Office Furnishings"/>
    <s v="Small Box"/>
    <d v="2009-06-18T00:00:00"/>
  </r>
  <r>
    <n v="1014"/>
    <n v="57155"/>
    <x v="166"/>
    <s v="Critical"/>
    <s v="***"/>
    <s v="***"/>
    <s v="***"/>
    <m/>
    <m/>
    <s v="***"/>
    <m/>
    <m/>
    <m/>
    <m/>
    <m/>
    <n v="23"/>
    <n v="3.5000000000000003E-2"/>
    <m/>
    <m/>
    <n v="155.52000000000001"/>
    <n v="0"/>
    <n v="6.7617391304347834"/>
    <s v="Regular Air"/>
    <n v="9.68"/>
    <n v="165.20000000000002"/>
    <x v="1"/>
    <s v="Consumer"/>
    <x v="0"/>
    <s v="Paper"/>
    <s v="Small Box"/>
    <d v="2009-06-18T00:00:00"/>
  </r>
  <r>
    <n v="1015"/>
    <n v="8545"/>
    <x v="166"/>
    <s v="Low"/>
    <s v="*"/>
    <s v="*"/>
    <s v="*"/>
    <m/>
    <m/>
    <s v="*"/>
    <m/>
    <m/>
    <m/>
    <m/>
    <m/>
    <n v="25"/>
    <n v="3.5000000000000003E-2"/>
    <m/>
    <m/>
    <n v="113.75"/>
    <n v="0"/>
    <n v="4.55"/>
    <s v="Regular Air"/>
    <n v="5.34"/>
    <n v="119.09"/>
    <x v="2"/>
    <s v="Small Business"/>
    <x v="0"/>
    <s v="Binders and Binder Accessories"/>
    <s v="Small Box"/>
    <d v="2009-06-21T00:00:00"/>
  </r>
  <r>
    <n v="1016"/>
    <n v="5984"/>
    <x v="166"/>
    <s v="Low"/>
    <s v="*"/>
    <s v="*"/>
    <s v="*"/>
    <m/>
    <m/>
    <s v="*"/>
    <m/>
    <m/>
    <m/>
    <m/>
    <m/>
    <n v="11"/>
    <n v="0.02"/>
    <m/>
    <m/>
    <n v="96.68"/>
    <n v="0"/>
    <n v="8.7890909090909091"/>
    <s v="Regular Air"/>
    <n v="4.95"/>
    <n v="101.63000000000001"/>
    <x v="10"/>
    <s v="Consumer"/>
    <x v="1"/>
    <s v="Office Furnishings"/>
    <s v="Small Box"/>
    <d v="2009-06-19T00:00:00"/>
  </r>
  <r>
    <n v="1017"/>
    <n v="46919"/>
    <x v="167"/>
    <s v="Low"/>
    <s v="*"/>
    <s v="*"/>
    <s v="*"/>
    <m/>
    <m/>
    <s v="*"/>
    <m/>
    <m/>
    <m/>
    <m/>
    <m/>
    <n v="31"/>
    <n v="0.04"/>
    <m/>
    <m/>
    <n v="4483.92"/>
    <n v="1"/>
    <n v="144.6425806451613"/>
    <s v="Regular Air"/>
    <n v="6.5"/>
    <n v="4490.42"/>
    <x v="1"/>
    <s v="Small Business"/>
    <x v="2"/>
    <s v="Computer Peripherals"/>
    <s v="Small Box"/>
    <d v="2009-06-20T00:00:00"/>
  </r>
  <r>
    <n v="1018"/>
    <n v="14276"/>
    <x v="167"/>
    <s v="Medium"/>
    <s v="*"/>
    <s v="*"/>
    <s v="*"/>
    <m/>
    <m/>
    <s v="*"/>
    <m/>
    <m/>
    <m/>
    <m/>
    <m/>
    <n v="11"/>
    <n v="0.02"/>
    <m/>
    <m/>
    <n v="110.79"/>
    <n v="0"/>
    <n v="10.071818181818182"/>
    <s v="Regular Air"/>
    <n v="2.89"/>
    <n v="113.68"/>
    <x v="2"/>
    <s v="Corporate"/>
    <x v="0"/>
    <s v="Pens &amp; Art Supplies"/>
    <s v="Small Pack"/>
    <d v="2009-06-19T00:00:00"/>
  </r>
  <r>
    <n v="1019"/>
    <n v="9954"/>
    <x v="168"/>
    <s v="Not Specified"/>
    <s v="*"/>
    <s v="*"/>
    <s v="*"/>
    <m/>
    <m/>
    <s v="*"/>
    <m/>
    <m/>
    <m/>
    <m/>
    <m/>
    <n v="36"/>
    <n v="0.04"/>
    <m/>
    <m/>
    <n v="10122.719999999999"/>
    <n v="1"/>
    <n v="281.18666666666667"/>
    <s v="Delivery Truck"/>
    <n v="57"/>
    <n v="10179.719999999999"/>
    <x v="8"/>
    <s v="Corporate"/>
    <x v="1"/>
    <s v="Chairs &amp; Chairmats"/>
    <s v="Jumbo Drum"/>
    <d v="2009-06-20T00:00:00"/>
  </r>
  <r>
    <n v="1020"/>
    <n v="9954"/>
    <x v="168"/>
    <s v="Not Specified"/>
    <s v="*"/>
    <s v="*"/>
    <s v="*"/>
    <m/>
    <m/>
    <s v="*"/>
    <m/>
    <m/>
    <m/>
    <m/>
    <m/>
    <n v="39"/>
    <n v="0.04"/>
    <m/>
    <m/>
    <n v="203.6"/>
    <n v="0"/>
    <n v="5.2205128205128206"/>
    <s v="Regular Air"/>
    <n v="7.44"/>
    <n v="211.04"/>
    <x v="8"/>
    <s v="Corporate"/>
    <x v="0"/>
    <s v="Paper"/>
    <s v="Small Box"/>
    <d v="2009-06-21T00:00:00"/>
  </r>
  <r>
    <n v="1021"/>
    <n v="9954"/>
    <x v="168"/>
    <s v="Not Specified"/>
    <s v="*"/>
    <s v="*"/>
    <s v="*"/>
    <m/>
    <m/>
    <s v="*"/>
    <m/>
    <m/>
    <m/>
    <m/>
    <m/>
    <n v="30"/>
    <n v="0.04"/>
    <m/>
    <m/>
    <n v="115.81"/>
    <n v="0"/>
    <n v="3.8603333333333336"/>
    <s v="Regular Air"/>
    <n v="0.83"/>
    <n v="116.64"/>
    <x v="8"/>
    <s v="Corporate"/>
    <x v="0"/>
    <s v="Pens &amp; Art Supplies"/>
    <s v="Wrap Bag"/>
    <d v="2009-06-21T00:00:00"/>
  </r>
  <r>
    <n v="1022"/>
    <n v="1218"/>
    <x v="168"/>
    <s v="Not Specified"/>
    <s v="*"/>
    <s v="*"/>
    <s v="*"/>
    <m/>
    <m/>
    <s v="*"/>
    <m/>
    <m/>
    <m/>
    <m/>
    <m/>
    <n v="3"/>
    <n v="0.01"/>
    <m/>
    <m/>
    <n v="46.46"/>
    <n v="0"/>
    <n v="15.486666666666666"/>
    <s v="Regular Air"/>
    <n v="6.75"/>
    <n v="53.21"/>
    <x v="1"/>
    <s v="Corporate"/>
    <x v="0"/>
    <s v="Appliances"/>
    <s v="Medium Box"/>
    <d v="2009-06-22T00:00:00"/>
  </r>
  <r>
    <n v="1023"/>
    <n v="5446"/>
    <x v="169"/>
    <s v="Low"/>
    <s v="*"/>
    <s v="*"/>
    <s v="*"/>
    <m/>
    <m/>
    <s v="*"/>
    <m/>
    <m/>
    <m/>
    <m/>
    <m/>
    <n v="42"/>
    <n v="0.05"/>
    <m/>
    <m/>
    <n v="433.68"/>
    <n v="0"/>
    <n v="10.325714285714286"/>
    <s v="Regular Air"/>
    <n v="4.8"/>
    <n v="438.48"/>
    <x v="12"/>
    <s v="Corporate"/>
    <x v="0"/>
    <s v="Envelopes"/>
    <s v="Small Box"/>
    <d v="2009-06-27T00:00:00"/>
  </r>
  <r>
    <n v="1024"/>
    <n v="39812"/>
    <x v="169"/>
    <s v="Not Specified"/>
    <s v="*"/>
    <s v="*"/>
    <s v="*"/>
    <m/>
    <m/>
    <s v="*"/>
    <m/>
    <m/>
    <m/>
    <m/>
    <m/>
    <n v="40"/>
    <n v="0.05"/>
    <m/>
    <m/>
    <n v="323.63"/>
    <n v="0"/>
    <n v="8.0907499999999999"/>
    <s v="Regular Air"/>
    <n v="8.94"/>
    <n v="332.57"/>
    <x v="2"/>
    <s v="Home Office"/>
    <x v="0"/>
    <s v="Binders and Binder Accessories"/>
    <s v="Small Box"/>
    <d v="2009-06-22T00:00:00"/>
  </r>
  <r>
    <n v="1025"/>
    <n v="23303"/>
    <x v="169"/>
    <s v="Not Specified"/>
    <s v="*"/>
    <s v="*"/>
    <s v="*"/>
    <m/>
    <m/>
    <s v="*"/>
    <m/>
    <m/>
    <m/>
    <m/>
    <m/>
    <n v="39"/>
    <n v="0.04"/>
    <m/>
    <m/>
    <n v="238.49"/>
    <n v="0"/>
    <n v="6.1151282051282054"/>
    <s v="Regular Air"/>
    <n v="6.22"/>
    <n v="244.71"/>
    <x v="0"/>
    <s v="Consumer"/>
    <x v="0"/>
    <s v="Paper"/>
    <s v="Small Box"/>
    <d v="2009-06-22T00:00:00"/>
  </r>
  <r>
    <n v="1026"/>
    <n v="42403"/>
    <x v="169"/>
    <s v="Not Specified"/>
    <s v="*"/>
    <s v="*"/>
    <s v="*"/>
    <m/>
    <m/>
    <s v="*"/>
    <m/>
    <m/>
    <m/>
    <m/>
    <m/>
    <n v="47"/>
    <n v="0.05"/>
    <m/>
    <m/>
    <n v="121.2"/>
    <n v="0"/>
    <n v="2.5787234042553191"/>
    <s v="Regular Air"/>
    <n v="1.25"/>
    <n v="122.45"/>
    <x v="4"/>
    <s v="Small Business"/>
    <x v="0"/>
    <s v="Pens &amp; Art Supplies"/>
    <s v="Wrap Bag"/>
    <d v="2009-06-21T00:00:00"/>
  </r>
  <r>
    <n v="1027"/>
    <n v="42403"/>
    <x v="169"/>
    <s v="Not Specified"/>
    <s v="*"/>
    <s v="*"/>
    <s v="*"/>
    <m/>
    <m/>
    <s v="*"/>
    <m/>
    <m/>
    <m/>
    <m/>
    <m/>
    <n v="38"/>
    <n v="0.04"/>
    <m/>
    <m/>
    <n v="117.84"/>
    <n v="0"/>
    <n v="3.1010526315789475"/>
    <s v="Regular Air"/>
    <n v="0.99"/>
    <n v="118.83"/>
    <x v="4"/>
    <s v="Small Business"/>
    <x v="0"/>
    <s v="Labels"/>
    <s v="Small Box"/>
    <d v="2009-06-21T00:00:00"/>
  </r>
  <r>
    <n v="1028"/>
    <n v="47168"/>
    <x v="170"/>
    <s v="Not Specified"/>
    <s v="*"/>
    <s v="*"/>
    <s v="*"/>
    <m/>
    <m/>
    <s v="*"/>
    <m/>
    <m/>
    <m/>
    <m/>
    <m/>
    <n v="24"/>
    <n v="3.5000000000000003E-2"/>
    <m/>
    <m/>
    <n v="2920.83"/>
    <n v="1"/>
    <n v="121.70125"/>
    <s v="Delivery Truck"/>
    <n v="14"/>
    <n v="2934.83"/>
    <x v="1"/>
    <s v="Corporate"/>
    <x v="2"/>
    <s v="Office Machines"/>
    <s v="Jumbo Drum"/>
    <d v="2009-06-22T00:00:00"/>
  </r>
  <r>
    <n v="1029"/>
    <n v="6144"/>
    <x v="170"/>
    <s v="Critical"/>
    <s v="***"/>
    <s v="***"/>
    <s v="***"/>
    <m/>
    <m/>
    <s v="***"/>
    <m/>
    <m/>
    <m/>
    <m/>
    <m/>
    <n v="4"/>
    <n v="0.01"/>
    <m/>
    <m/>
    <n v="1472.31"/>
    <n v="1"/>
    <n v="368.07749999999999"/>
    <s v="Delivery Truck"/>
    <n v="40.19"/>
    <n v="1512.5"/>
    <x v="2"/>
    <s v="Corporate"/>
    <x v="1"/>
    <s v="Tables"/>
    <s v="Jumbo Box"/>
    <d v="2009-06-22T00:00:00"/>
  </r>
  <r>
    <n v="1030"/>
    <n v="47168"/>
    <x v="170"/>
    <s v="Not Specified"/>
    <s v="*"/>
    <s v="*"/>
    <s v="*"/>
    <m/>
    <m/>
    <s v="*"/>
    <m/>
    <m/>
    <m/>
    <m/>
    <m/>
    <n v="42"/>
    <n v="0.05"/>
    <m/>
    <m/>
    <n v="262.3"/>
    <n v="0"/>
    <n v="6.2452380952380953"/>
    <s v="Regular Air"/>
    <n v="9.68"/>
    <n v="271.98"/>
    <x v="1"/>
    <s v="Corporate"/>
    <x v="0"/>
    <s v="Paper"/>
    <s v="Small Box"/>
    <d v="2009-06-22T00:00:00"/>
  </r>
  <r>
    <n v="1031"/>
    <n v="6144"/>
    <x v="170"/>
    <s v="Critical"/>
    <s v="***"/>
    <s v="***"/>
    <s v="***"/>
    <m/>
    <m/>
    <s v="***"/>
    <m/>
    <m/>
    <m/>
    <m/>
    <m/>
    <n v="24"/>
    <n v="3.5000000000000003E-2"/>
    <m/>
    <m/>
    <n v="67.349999999999994"/>
    <n v="0"/>
    <n v="2.8062499999999999"/>
    <s v="Regular Air"/>
    <n v="0.5"/>
    <n v="67.849999999999994"/>
    <x v="2"/>
    <s v="Corporate"/>
    <x v="0"/>
    <s v="Labels"/>
    <s v="Small Box"/>
    <d v="2009-06-24T00:00:00"/>
  </r>
  <r>
    <n v="1032"/>
    <n v="26854"/>
    <x v="170"/>
    <s v="Not Specified"/>
    <s v="*"/>
    <s v="*"/>
    <s v="*"/>
    <m/>
    <m/>
    <s v="*"/>
    <m/>
    <m/>
    <m/>
    <m/>
    <m/>
    <n v="1"/>
    <n v="0.01"/>
    <m/>
    <m/>
    <n v="34.11"/>
    <n v="0"/>
    <n v="34.11"/>
    <s v="Regular Air"/>
    <n v="8.99"/>
    <n v="43.1"/>
    <x v="7"/>
    <s v="Home Office"/>
    <x v="1"/>
    <s v="Office Furnishings"/>
    <s v="Small Pack"/>
    <d v="2009-06-22T00:00:00"/>
  </r>
  <r>
    <n v="1033"/>
    <n v="9088"/>
    <x v="171"/>
    <s v="Critical"/>
    <s v="***"/>
    <s v="***"/>
    <s v="***"/>
    <m/>
    <m/>
    <s v="***"/>
    <m/>
    <m/>
    <m/>
    <m/>
    <m/>
    <n v="50"/>
    <n v="0.06"/>
    <m/>
    <m/>
    <n v="15383.7"/>
    <n v="1"/>
    <n v="307.67400000000004"/>
    <s v="Regular Air"/>
    <n v="19.989999999999998"/>
    <n v="15403.69"/>
    <x v="1"/>
    <s v="Home Office"/>
    <x v="0"/>
    <s v="Binders and Binder Accessories"/>
    <s v="Small Box"/>
    <d v="2009-06-24T00:00:00"/>
  </r>
  <r>
    <n v="1034"/>
    <n v="14182"/>
    <x v="171"/>
    <s v="Low"/>
    <s v="*"/>
    <s v="*"/>
    <s v="*"/>
    <m/>
    <m/>
    <s v="*"/>
    <m/>
    <m/>
    <m/>
    <m/>
    <m/>
    <n v="23"/>
    <n v="3.5000000000000003E-2"/>
    <m/>
    <m/>
    <n v="2433.5500000000002"/>
    <n v="1"/>
    <n v="105.80652173913045"/>
    <s v="Regular Air"/>
    <n v="8.08"/>
    <n v="2441.63"/>
    <x v="3"/>
    <s v="Small Business"/>
    <x v="2"/>
    <s v="Telephones and Communication"/>
    <s v="Small Box"/>
    <d v="2009-06-27T00:00:00"/>
  </r>
  <r>
    <n v="1035"/>
    <n v="9088"/>
    <x v="171"/>
    <s v="Critical"/>
    <s v="***"/>
    <s v="***"/>
    <s v="***"/>
    <m/>
    <m/>
    <s v="***"/>
    <m/>
    <m/>
    <m/>
    <m/>
    <m/>
    <n v="31"/>
    <n v="0.04"/>
    <m/>
    <m/>
    <n v="1637.4570000000001"/>
    <n v="1"/>
    <n v="52.8211935483871"/>
    <s v="Regular Air"/>
    <n v="8.99"/>
    <n v="1646.4470000000001"/>
    <x v="1"/>
    <s v="Home Office"/>
    <x v="2"/>
    <s v="Telephones and Communication"/>
    <s v="Small Box"/>
    <d v="2009-06-24T00:00:00"/>
  </r>
  <r>
    <n v="1036"/>
    <n v="18080"/>
    <x v="171"/>
    <s v="High"/>
    <s v="*"/>
    <s v="**"/>
    <s v="**"/>
    <m/>
    <m/>
    <s v="**"/>
    <m/>
    <m/>
    <m/>
    <m/>
    <m/>
    <n v="7"/>
    <n v="0.01"/>
    <m/>
    <m/>
    <n v="1211.98"/>
    <n v="1"/>
    <n v="173.14000000000001"/>
    <s v="Delivery Truck"/>
    <n v="26.2"/>
    <n v="1238.18"/>
    <x v="7"/>
    <s v="Corporate"/>
    <x v="1"/>
    <s v="Chairs &amp; Chairmats"/>
    <s v="Jumbo Drum"/>
    <d v="2009-06-23T00:00:00"/>
  </r>
  <r>
    <n v="1037"/>
    <n v="3397"/>
    <x v="171"/>
    <s v="Medium"/>
    <s v="*"/>
    <s v="*"/>
    <s v="*"/>
    <m/>
    <m/>
    <s v="*"/>
    <m/>
    <m/>
    <m/>
    <m/>
    <m/>
    <n v="43"/>
    <n v="0.05"/>
    <m/>
    <m/>
    <n v="815.89"/>
    <n v="0"/>
    <n v="18.974186046511626"/>
    <s v="Regular Air"/>
    <n v="4"/>
    <n v="819.89"/>
    <x v="3"/>
    <s v="Consumer"/>
    <x v="2"/>
    <s v="Computer Peripherals"/>
    <s v="Small Box"/>
    <d v="2009-06-24T00:00:00"/>
  </r>
  <r>
    <n v="1038"/>
    <n v="29633"/>
    <x v="171"/>
    <s v="Critical"/>
    <s v="***"/>
    <s v="***"/>
    <s v="***"/>
    <m/>
    <m/>
    <s v="***"/>
    <m/>
    <m/>
    <m/>
    <m/>
    <m/>
    <n v="11"/>
    <n v="0.02"/>
    <m/>
    <m/>
    <n v="96.01"/>
    <n v="0"/>
    <n v="8.7281818181818185"/>
    <s v="Regular Air"/>
    <n v="6.5"/>
    <n v="102.51"/>
    <x v="0"/>
    <s v="Consumer"/>
    <x v="0"/>
    <s v="Storage &amp; Organization"/>
    <s v="Medium Box"/>
    <d v="2009-06-23T00:00:00"/>
  </r>
  <r>
    <n v="1039"/>
    <n v="39488"/>
    <x v="171"/>
    <s v="Low"/>
    <s v="*"/>
    <s v="*"/>
    <s v="*"/>
    <m/>
    <m/>
    <s v="*"/>
    <m/>
    <m/>
    <m/>
    <m/>
    <m/>
    <n v="18"/>
    <n v="0.02"/>
    <m/>
    <m/>
    <n v="92.4"/>
    <n v="0"/>
    <n v="5.1333333333333337"/>
    <s v="Express Air"/>
    <n v="2.5"/>
    <n v="94.9"/>
    <x v="1"/>
    <s v="Home Office"/>
    <x v="0"/>
    <s v="Envelopes"/>
    <s v="Small Box"/>
    <d v="2009-06-26T00:00:00"/>
  </r>
  <r>
    <n v="1040"/>
    <n v="3397"/>
    <x v="171"/>
    <s v="Medium"/>
    <s v="*"/>
    <s v="*"/>
    <s v="*"/>
    <m/>
    <m/>
    <s v="*"/>
    <m/>
    <m/>
    <m/>
    <m/>
    <m/>
    <n v="11"/>
    <n v="0.02"/>
    <m/>
    <m/>
    <n v="30.61"/>
    <n v="0"/>
    <n v="2.7827272727272727"/>
    <s v="Regular Air"/>
    <n v="1.49"/>
    <n v="32.1"/>
    <x v="0"/>
    <s v="Consumer"/>
    <x v="0"/>
    <s v="Binders and Binder Accessories"/>
    <s v="Small Box"/>
    <d v="2009-06-23T00:00:00"/>
  </r>
  <r>
    <n v="1041"/>
    <n v="41606"/>
    <x v="172"/>
    <s v="High"/>
    <s v="*"/>
    <s v="**"/>
    <s v="**"/>
    <m/>
    <m/>
    <s v="**"/>
    <m/>
    <m/>
    <m/>
    <m/>
    <m/>
    <n v="23"/>
    <n v="3.5000000000000003E-2"/>
    <m/>
    <m/>
    <n v="4514.8599999999997"/>
    <n v="1"/>
    <n v="196.29826086956521"/>
    <s v="Delivery Truck"/>
    <n v="55.96"/>
    <n v="4570.82"/>
    <x v="1"/>
    <s v="Small Business"/>
    <x v="1"/>
    <s v="Bookcases"/>
    <s v="Jumbo Box"/>
    <d v="2009-06-24T00:00:00"/>
  </r>
  <r>
    <n v="1042"/>
    <n v="39078"/>
    <x v="172"/>
    <s v="Low"/>
    <s v="*"/>
    <s v="*"/>
    <s v="*"/>
    <m/>
    <m/>
    <s v="*"/>
    <m/>
    <m/>
    <m/>
    <m/>
    <m/>
    <n v="8"/>
    <n v="0.01"/>
    <m/>
    <m/>
    <n v="2155.84"/>
    <n v="1"/>
    <n v="269.48"/>
    <s v="Regular Air"/>
    <n v="11.25"/>
    <n v="2167.09"/>
    <x v="1"/>
    <s v="Corporate"/>
    <x v="2"/>
    <s v="Computer Peripherals"/>
    <s v="Small Box"/>
    <d v="2009-06-30T00:00:00"/>
  </r>
  <r>
    <n v="1043"/>
    <n v="41799"/>
    <x v="172"/>
    <s v="High"/>
    <s v="*"/>
    <s v="**"/>
    <s v="**"/>
    <m/>
    <m/>
    <s v="**"/>
    <m/>
    <m/>
    <m/>
    <m/>
    <m/>
    <n v="21"/>
    <n v="3.5000000000000003E-2"/>
    <m/>
    <m/>
    <n v="1130.806"/>
    <n v="1"/>
    <n v="53.847904761904765"/>
    <s v="Regular Air"/>
    <n v="4.99"/>
    <n v="1135.796"/>
    <x v="4"/>
    <s v="Corporate"/>
    <x v="2"/>
    <s v="Telephones and Communication"/>
    <s v="Small Box"/>
    <d v="2009-06-24T00:00:00"/>
  </r>
  <r>
    <n v="1044"/>
    <n v="39078"/>
    <x v="172"/>
    <s v="Low"/>
    <s v="*"/>
    <s v="*"/>
    <s v="*"/>
    <m/>
    <m/>
    <s v="*"/>
    <m/>
    <m/>
    <m/>
    <m/>
    <m/>
    <n v="26"/>
    <n v="3.5000000000000003E-2"/>
    <m/>
    <m/>
    <n v="175.27"/>
    <n v="0"/>
    <n v="6.7411538461538463"/>
    <s v="Regular Air"/>
    <n v="5.14"/>
    <n v="180.41"/>
    <x v="1"/>
    <s v="Corporate"/>
    <x v="0"/>
    <s v="Paper"/>
    <s v="Small Box"/>
    <d v="2009-06-25T00:00:00"/>
  </r>
  <r>
    <n v="1045"/>
    <n v="41606"/>
    <x v="172"/>
    <s v="High"/>
    <s v="*"/>
    <s v="**"/>
    <s v="**"/>
    <m/>
    <m/>
    <s v="**"/>
    <m/>
    <m/>
    <m/>
    <m/>
    <m/>
    <n v="30"/>
    <n v="0.04"/>
    <m/>
    <m/>
    <n v="79.14"/>
    <n v="0"/>
    <n v="2.6379999999999999"/>
    <s v="Regular Air"/>
    <n v="0.97"/>
    <n v="80.11"/>
    <x v="1"/>
    <s v="Small Business"/>
    <x v="0"/>
    <s v="Pens &amp; Art Supplies"/>
    <s v="Wrap Bag"/>
    <d v="2009-06-24T00:00:00"/>
  </r>
  <r>
    <n v="1046"/>
    <n v="39078"/>
    <x v="172"/>
    <s v="Low"/>
    <s v="*"/>
    <s v="*"/>
    <s v="*"/>
    <m/>
    <m/>
    <s v="*"/>
    <m/>
    <m/>
    <m/>
    <m/>
    <m/>
    <n v="10"/>
    <n v="0.02"/>
    <m/>
    <m/>
    <n v="36.909999999999997"/>
    <n v="0"/>
    <n v="3.6909999999999998"/>
    <s v="Regular Air"/>
    <n v="3.97"/>
    <n v="40.879999999999995"/>
    <x v="1"/>
    <s v="Corporate"/>
    <x v="0"/>
    <s v="Pens &amp; Art Supplies"/>
    <s v="Wrap Bag"/>
    <d v="2009-06-23T00:00:00"/>
  </r>
  <r>
    <n v="1047"/>
    <n v="39136"/>
    <x v="173"/>
    <s v="High"/>
    <s v="*"/>
    <s v="**"/>
    <s v="**"/>
    <m/>
    <m/>
    <s v="**"/>
    <m/>
    <m/>
    <m/>
    <m/>
    <m/>
    <n v="49"/>
    <n v="0.05"/>
    <m/>
    <m/>
    <n v="2693.5140000000001"/>
    <n v="1"/>
    <n v="54.969673469387757"/>
    <s v="Regular Air"/>
    <n v="3.99"/>
    <n v="2697.5039999999999"/>
    <x v="2"/>
    <s v="Corporate"/>
    <x v="2"/>
    <s v="Telephones and Communication"/>
    <s v="Small Box"/>
    <d v="2009-06-26T00:00:00"/>
  </r>
  <r>
    <n v="1048"/>
    <n v="52006"/>
    <x v="173"/>
    <s v="Medium"/>
    <s v="*"/>
    <s v="*"/>
    <s v="*"/>
    <m/>
    <m/>
    <s v="*"/>
    <m/>
    <m/>
    <m/>
    <m/>
    <m/>
    <n v="39"/>
    <n v="0.04"/>
    <m/>
    <m/>
    <n v="392.81"/>
    <n v="0"/>
    <n v="10.072051282051282"/>
    <s v="Regular Air"/>
    <n v="2.89"/>
    <n v="395.7"/>
    <x v="1"/>
    <s v="Corporate"/>
    <x v="0"/>
    <s v="Pens &amp; Art Supplies"/>
    <s v="Small Pack"/>
    <d v="2009-06-25T00:00:00"/>
  </r>
  <r>
    <n v="1049"/>
    <n v="52006"/>
    <x v="173"/>
    <s v="Medium"/>
    <s v="*"/>
    <s v="*"/>
    <s v="*"/>
    <m/>
    <m/>
    <s v="*"/>
    <m/>
    <m/>
    <m/>
    <m/>
    <m/>
    <n v="42"/>
    <n v="0.05"/>
    <m/>
    <m/>
    <n v="375.76"/>
    <n v="0"/>
    <n v="8.9466666666666672"/>
    <s v="Regular Air"/>
    <n v="10.16"/>
    <n v="385.92"/>
    <x v="3"/>
    <s v="Corporate"/>
    <x v="1"/>
    <s v="Office Furnishings"/>
    <s v="Large Box"/>
    <d v="2009-06-26T00:00:00"/>
  </r>
  <r>
    <n v="1050"/>
    <n v="18119"/>
    <x v="173"/>
    <s v="Low"/>
    <s v="*"/>
    <s v="*"/>
    <s v="*"/>
    <m/>
    <m/>
    <s v="*"/>
    <m/>
    <m/>
    <m/>
    <m/>
    <m/>
    <n v="37"/>
    <n v="0.04"/>
    <m/>
    <m/>
    <n v="347.84"/>
    <n v="0"/>
    <n v="9.401081081081081"/>
    <s v="Regular Air"/>
    <n v="8.2899999999999991"/>
    <n v="356.13"/>
    <x v="5"/>
    <s v="Consumer"/>
    <x v="0"/>
    <s v="Envelopes"/>
    <s v="Small Box"/>
    <d v="2009-06-26T00:00:00"/>
  </r>
  <r>
    <n v="1051"/>
    <n v="47938"/>
    <x v="173"/>
    <s v="Low"/>
    <s v="*"/>
    <s v="*"/>
    <s v="*"/>
    <m/>
    <m/>
    <s v="*"/>
    <m/>
    <m/>
    <m/>
    <m/>
    <m/>
    <n v="17"/>
    <n v="0.02"/>
    <m/>
    <m/>
    <n v="283.65350000000001"/>
    <n v="0"/>
    <n v="16.685500000000001"/>
    <s v="Regular Air"/>
    <n v="2.5"/>
    <n v="286.15350000000001"/>
    <x v="8"/>
    <s v="Corporate"/>
    <x v="2"/>
    <s v="Telephones and Communication"/>
    <s v="Wrap Bag"/>
    <d v="2009-07-01T00:00:00"/>
  </r>
  <r>
    <n v="1052"/>
    <n v="19073"/>
    <x v="173"/>
    <s v="Not Specified"/>
    <s v="*"/>
    <s v="*"/>
    <s v="*"/>
    <m/>
    <m/>
    <s v="*"/>
    <m/>
    <m/>
    <m/>
    <m/>
    <m/>
    <n v="16"/>
    <n v="0.02"/>
    <m/>
    <m/>
    <n v="178.4"/>
    <n v="0"/>
    <n v="11.15"/>
    <s v="Regular Air"/>
    <n v="5.16"/>
    <n v="183.56"/>
    <x v="12"/>
    <s v="Corporate"/>
    <x v="1"/>
    <s v="Office Furnishings"/>
    <s v="Small Box"/>
    <d v="2009-06-25T00:00:00"/>
  </r>
  <r>
    <n v="1053"/>
    <n v="19073"/>
    <x v="173"/>
    <s v="Not Specified"/>
    <s v="*"/>
    <s v="*"/>
    <s v="*"/>
    <m/>
    <m/>
    <s v="*"/>
    <m/>
    <m/>
    <m/>
    <m/>
    <m/>
    <n v="40"/>
    <n v="0.05"/>
    <m/>
    <m/>
    <n v="115.01"/>
    <n v="0"/>
    <n v="2.8752500000000003"/>
    <s v="Express Air"/>
    <n v="1.34"/>
    <n v="116.35000000000001"/>
    <x v="12"/>
    <s v="Corporate"/>
    <x v="0"/>
    <s v="Pens &amp; Art Supplies"/>
    <s v="Wrap Bag"/>
    <d v="2009-06-26T00:00:00"/>
  </r>
  <r>
    <n v="1054"/>
    <n v="33250"/>
    <x v="174"/>
    <s v="Not Specified"/>
    <s v="*"/>
    <s v="*"/>
    <s v="*"/>
    <m/>
    <m/>
    <s v="*"/>
    <m/>
    <m/>
    <m/>
    <m/>
    <m/>
    <n v="40"/>
    <n v="0.05"/>
    <m/>
    <m/>
    <n v="7381.19"/>
    <n v="1"/>
    <n v="184.52974999999998"/>
    <s v="Regular Air"/>
    <n v="0.99"/>
    <n v="7382.1799999999994"/>
    <x v="1"/>
    <s v="Corporate"/>
    <x v="0"/>
    <s v="Appliances"/>
    <s v="Small Box"/>
    <d v="2009-06-27T00:00:00"/>
  </r>
  <r>
    <n v="1055"/>
    <n v="12228"/>
    <x v="174"/>
    <s v="Not Specified"/>
    <s v="*"/>
    <s v="*"/>
    <s v="*"/>
    <m/>
    <m/>
    <s v="*"/>
    <m/>
    <m/>
    <m/>
    <m/>
    <m/>
    <n v="30"/>
    <n v="0.04"/>
    <m/>
    <m/>
    <n v="5015.0510000000004"/>
    <n v="1"/>
    <n v="167.16836666666669"/>
    <s v="Regular Air"/>
    <n v="4.2"/>
    <n v="5019.2510000000002"/>
    <x v="3"/>
    <s v="Corporate"/>
    <x v="2"/>
    <s v="Telephones and Communication"/>
    <s v="Small Box"/>
    <d v="2009-06-25T00:00:00"/>
  </r>
  <r>
    <n v="1056"/>
    <n v="32582"/>
    <x v="174"/>
    <s v="Not Specified"/>
    <s v="*"/>
    <s v="*"/>
    <s v="*"/>
    <m/>
    <m/>
    <s v="*"/>
    <m/>
    <m/>
    <m/>
    <m/>
    <m/>
    <n v="27"/>
    <n v="3.5000000000000003E-2"/>
    <m/>
    <m/>
    <n v="2780.88"/>
    <n v="1"/>
    <n v="102.99555555555555"/>
    <s v="Express Air"/>
    <n v="24.49"/>
    <n v="2805.37"/>
    <x v="2"/>
    <s v="Consumer"/>
    <x v="1"/>
    <s v="Office Furnishings"/>
    <s v="Large Box"/>
    <d v="2009-06-26T00:00:00"/>
  </r>
  <r>
    <n v="1057"/>
    <n v="36705"/>
    <x v="174"/>
    <s v="Not Specified"/>
    <s v="*"/>
    <s v="*"/>
    <s v="*"/>
    <m/>
    <m/>
    <s v="*"/>
    <m/>
    <m/>
    <m/>
    <m/>
    <m/>
    <n v="17"/>
    <n v="0.02"/>
    <m/>
    <m/>
    <n v="1032.0719999999999"/>
    <n v="1"/>
    <n v="60.710117647058816"/>
    <s v="Delivery Truck"/>
    <n v="89.3"/>
    <n v="1121.3719999999998"/>
    <x v="1"/>
    <s v="Small Business"/>
    <x v="1"/>
    <s v="Tables"/>
    <s v="Jumbo Box"/>
    <d v="2009-06-25T00:00:00"/>
  </r>
  <r>
    <n v="1058"/>
    <n v="12228"/>
    <x v="174"/>
    <s v="Not Specified"/>
    <s v="*"/>
    <s v="*"/>
    <s v="*"/>
    <m/>
    <m/>
    <s v="*"/>
    <m/>
    <m/>
    <m/>
    <m/>
    <m/>
    <n v="1"/>
    <n v="0.01"/>
    <m/>
    <m/>
    <n v="159.51"/>
    <n v="0"/>
    <n v="159.51"/>
    <s v="Delivery Truck"/>
    <n v="30"/>
    <n v="189.51"/>
    <x v="3"/>
    <s v="Corporate"/>
    <x v="1"/>
    <s v="Chairs &amp; Chairmats"/>
    <s v="Jumbo Drum"/>
    <d v="2009-06-28T00:00:00"/>
  </r>
  <r>
    <n v="1059"/>
    <n v="57507"/>
    <x v="175"/>
    <s v="Critical"/>
    <s v="***"/>
    <s v="***"/>
    <s v="***"/>
    <m/>
    <m/>
    <s v="***"/>
    <m/>
    <m/>
    <m/>
    <m/>
    <m/>
    <n v="10"/>
    <n v="0.02"/>
    <m/>
    <m/>
    <n v="155.44999999999999"/>
    <n v="0"/>
    <n v="15.544999999999998"/>
    <s v="Regular Air"/>
    <n v="8.4"/>
    <n v="163.85"/>
    <x v="8"/>
    <s v="Corporate"/>
    <x v="0"/>
    <s v="Binders and Binder Accessories"/>
    <s v="Small Box"/>
    <d v="2009-06-29T00:00:00"/>
  </r>
  <r>
    <n v="1060"/>
    <n v="20322"/>
    <x v="176"/>
    <s v="Critical"/>
    <s v="***"/>
    <s v="***"/>
    <s v="***"/>
    <m/>
    <m/>
    <s v="***"/>
    <m/>
    <m/>
    <m/>
    <m/>
    <m/>
    <n v="46"/>
    <n v="0.05"/>
    <m/>
    <m/>
    <n v="4601.0200000000004"/>
    <n v="1"/>
    <n v="100.02217391304349"/>
    <s v="Delivery Truck"/>
    <n v="35.840000000000003"/>
    <n v="4636.8600000000006"/>
    <x v="2"/>
    <s v="Home Office"/>
    <x v="1"/>
    <s v="Bookcases"/>
    <s v="Jumbo Box"/>
    <d v="2009-06-28T00:00:00"/>
  </r>
  <r>
    <n v="1061"/>
    <n v="18919"/>
    <x v="176"/>
    <s v="Low"/>
    <s v="*"/>
    <s v="*"/>
    <s v="*"/>
    <m/>
    <m/>
    <s v="*"/>
    <m/>
    <m/>
    <m/>
    <m/>
    <m/>
    <n v="39"/>
    <n v="0.04"/>
    <m/>
    <m/>
    <n v="739.28"/>
    <n v="0"/>
    <n v="18.955897435897434"/>
    <s v="Regular Air"/>
    <n v="8.17"/>
    <n v="747.44999999999993"/>
    <x v="10"/>
    <s v="Home Office"/>
    <x v="0"/>
    <s v="Appliances"/>
    <s v="Medium Box"/>
    <d v="2009-07-03T00:00:00"/>
  </r>
  <r>
    <n v="1062"/>
    <n v="20322"/>
    <x v="176"/>
    <s v="Critical"/>
    <s v="***"/>
    <s v="***"/>
    <s v="***"/>
    <m/>
    <m/>
    <s v="***"/>
    <m/>
    <m/>
    <m/>
    <m/>
    <m/>
    <n v="46"/>
    <n v="0.05"/>
    <m/>
    <m/>
    <n v="160.27000000000001"/>
    <n v="0"/>
    <n v="3.484130434782609"/>
    <s v="Regular Air"/>
    <n v="5.47"/>
    <n v="165.74"/>
    <x v="2"/>
    <s v="Home Office"/>
    <x v="0"/>
    <s v="Binders and Binder Accessories"/>
    <s v="Small Box"/>
    <d v="2009-06-30T00:00:00"/>
  </r>
  <r>
    <n v="1063"/>
    <n v="20322"/>
    <x v="176"/>
    <s v="Critical"/>
    <s v="***"/>
    <s v="***"/>
    <s v="***"/>
    <m/>
    <m/>
    <s v="***"/>
    <m/>
    <m/>
    <m/>
    <m/>
    <m/>
    <n v="15"/>
    <n v="0.02"/>
    <m/>
    <m/>
    <n v="89.89"/>
    <n v="0"/>
    <n v="5.9926666666666666"/>
    <s v="Regular Air"/>
    <n v="7.96"/>
    <n v="97.85"/>
    <x v="2"/>
    <s v="Home Office"/>
    <x v="0"/>
    <s v="Paper"/>
    <s v="Small Box"/>
    <d v="2009-06-28T00:00:00"/>
  </r>
  <r>
    <n v="1064"/>
    <n v="2211"/>
    <x v="177"/>
    <s v="High"/>
    <s v="*"/>
    <s v="**"/>
    <s v="**"/>
    <m/>
    <m/>
    <s v="**"/>
    <m/>
    <m/>
    <m/>
    <m/>
    <m/>
    <n v="22"/>
    <n v="3.5000000000000003E-2"/>
    <m/>
    <m/>
    <n v="1651.09"/>
    <n v="1"/>
    <n v="75.049545454545452"/>
    <s v="Regular Air"/>
    <n v="12.14"/>
    <n v="1663.23"/>
    <x v="0"/>
    <s v="Home Office"/>
    <x v="2"/>
    <s v="Computer Peripherals"/>
    <s v="Small Box"/>
    <d v="2009-06-30T00:00:00"/>
  </r>
  <r>
    <n v="1065"/>
    <n v="25063"/>
    <x v="177"/>
    <s v="Not Specified"/>
    <s v="*"/>
    <s v="*"/>
    <s v="*"/>
    <m/>
    <m/>
    <s v="*"/>
    <m/>
    <m/>
    <m/>
    <m/>
    <m/>
    <n v="24"/>
    <n v="3.5000000000000003E-2"/>
    <m/>
    <m/>
    <n v="711.875"/>
    <n v="0"/>
    <n v="29.661458333333332"/>
    <s v="Regular Air"/>
    <n v="3.3"/>
    <n v="715.17499999999995"/>
    <x v="5"/>
    <s v="Home Office"/>
    <x v="2"/>
    <s v="Telephones and Communication"/>
    <s v="Small Pack"/>
    <d v="2009-06-29T00:00:00"/>
  </r>
  <r>
    <n v="1066"/>
    <n v="31877"/>
    <x v="177"/>
    <s v="Medium"/>
    <s v="*"/>
    <s v="*"/>
    <s v="*"/>
    <m/>
    <m/>
    <s v="*"/>
    <m/>
    <m/>
    <m/>
    <m/>
    <m/>
    <n v="34"/>
    <n v="0.04"/>
    <m/>
    <m/>
    <n v="285.06"/>
    <n v="0"/>
    <n v="8.3841176470588241"/>
    <s v="Regular Air"/>
    <n v="10.16"/>
    <n v="295.22000000000003"/>
    <x v="1"/>
    <s v="Consumer"/>
    <x v="1"/>
    <s v="Office Furnishings"/>
    <s v="Large Box"/>
    <d v="2009-06-29T00:00:00"/>
  </r>
  <r>
    <n v="1067"/>
    <n v="55429"/>
    <x v="177"/>
    <s v="High"/>
    <s v="*"/>
    <s v="**"/>
    <s v="**"/>
    <m/>
    <m/>
    <s v="**"/>
    <m/>
    <m/>
    <m/>
    <m/>
    <m/>
    <n v="43"/>
    <n v="0.05"/>
    <m/>
    <m/>
    <n v="260.58999999999997"/>
    <n v="0"/>
    <n v="6.0602325581395347"/>
    <s v="Regular Air"/>
    <n v="7.03"/>
    <n v="267.61999999999995"/>
    <x v="8"/>
    <s v="Consumer"/>
    <x v="0"/>
    <s v="Paper"/>
    <s v="Small Box"/>
    <d v="2009-07-01T00:00:00"/>
  </r>
  <r>
    <n v="1068"/>
    <n v="2211"/>
    <x v="177"/>
    <s v="High"/>
    <s v="*"/>
    <s v="**"/>
    <s v="**"/>
    <m/>
    <m/>
    <s v="**"/>
    <m/>
    <m/>
    <m/>
    <m/>
    <m/>
    <n v="14"/>
    <n v="0.02"/>
    <m/>
    <m/>
    <n v="95.89"/>
    <n v="0"/>
    <n v="6.8492857142857142"/>
    <s v="Regular Air"/>
    <n v="7.15"/>
    <n v="103.04"/>
    <x v="0"/>
    <s v="Home Office"/>
    <x v="0"/>
    <s v="Paper"/>
    <s v="Small Box"/>
    <d v="2009-07-01T00:00:00"/>
  </r>
  <r>
    <n v="1069"/>
    <n v="2211"/>
    <x v="177"/>
    <s v="High"/>
    <s v="*"/>
    <s v="**"/>
    <s v="**"/>
    <m/>
    <m/>
    <s v="**"/>
    <m/>
    <m/>
    <m/>
    <m/>
    <m/>
    <n v="23"/>
    <n v="3.5000000000000003E-2"/>
    <m/>
    <m/>
    <n v="80.38"/>
    <n v="0"/>
    <n v="3.4947826086956519"/>
    <s v="Regular Air"/>
    <n v="4.17"/>
    <n v="84.55"/>
    <x v="0"/>
    <s v="Home Office"/>
    <x v="0"/>
    <s v="Pens &amp; Art Supplies"/>
    <s v="Small Pack"/>
    <d v="2009-07-01T00:00:00"/>
  </r>
  <r>
    <n v="1070"/>
    <n v="20135"/>
    <x v="178"/>
    <s v="Critical"/>
    <s v="***"/>
    <s v="***"/>
    <s v="***"/>
    <m/>
    <m/>
    <s v="***"/>
    <m/>
    <m/>
    <m/>
    <m/>
    <m/>
    <n v="28"/>
    <n v="3.5000000000000003E-2"/>
    <m/>
    <m/>
    <n v="9601.94"/>
    <n v="1"/>
    <n v="342.92642857142857"/>
    <s v="Delivery Truck"/>
    <n v="60"/>
    <n v="9661.94"/>
    <x v="8"/>
    <s v="Corporate"/>
    <x v="1"/>
    <s v="Tables"/>
    <s v="Jumbo Drum"/>
    <d v="2009-07-02T00:00:00"/>
  </r>
  <r>
    <n v="1071"/>
    <n v="42279"/>
    <x v="178"/>
    <s v="Not Specified"/>
    <s v="*"/>
    <s v="*"/>
    <s v="*"/>
    <m/>
    <m/>
    <s v="*"/>
    <m/>
    <m/>
    <m/>
    <m/>
    <m/>
    <n v="44"/>
    <n v="0.05"/>
    <m/>
    <m/>
    <n v="1431"/>
    <n v="1"/>
    <n v="32.522727272727273"/>
    <s v="Express Air"/>
    <n v="6.5"/>
    <n v="1437.5"/>
    <x v="1"/>
    <s v="Home Office"/>
    <x v="2"/>
    <s v="Computer Peripherals"/>
    <s v="Small Box"/>
    <d v="2009-07-01T00:00:00"/>
  </r>
  <r>
    <n v="1072"/>
    <n v="40224"/>
    <x v="178"/>
    <s v="Low"/>
    <s v="*"/>
    <s v="*"/>
    <s v="*"/>
    <m/>
    <m/>
    <s v="*"/>
    <m/>
    <m/>
    <m/>
    <m/>
    <m/>
    <n v="14"/>
    <n v="0.02"/>
    <m/>
    <m/>
    <n v="890.9"/>
    <n v="0"/>
    <n v="63.635714285714286"/>
    <s v="Express Air"/>
    <n v="14.48"/>
    <n v="905.38"/>
    <x v="1"/>
    <s v="Consumer"/>
    <x v="1"/>
    <s v="Office Furnishings"/>
    <s v="Small Box"/>
    <d v="2009-07-07T00:00:00"/>
  </r>
  <r>
    <n v="1073"/>
    <n v="34374"/>
    <x v="178"/>
    <s v="Low"/>
    <s v="*"/>
    <s v="*"/>
    <s v="*"/>
    <m/>
    <m/>
    <s v="*"/>
    <m/>
    <m/>
    <m/>
    <m/>
    <m/>
    <n v="42"/>
    <n v="0.05"/>
    <m/>
    <m/>
    <n v="344.57"/>
    <n v="0"/>
    <n v="8.2040476190476195"/>
    <s v="Regular Air"/>
    <n v="1.99"/>
    <n v="346.56"/>
    <x v="5"/>
    <s v="Small Business"/>
    <x v="2"/>
    <s v="Computer Peripherals"/>
    <s v="Small Pack"/>
    <d v="2009-07-07T00:00:00"/>
  </r>
  <r>
    <n v="1074"/>
    <n v="55746"/>
    <x v="178"/>
    <s v="Not Specified"/>
    <s v="*"/>
    <s v="*"/>
    <s v="*"/>
    <m/>
    <m/>
    <s v="*"/>
    <m/>
    <m/>
    <m/>
    <m/>
    <m/>
    <n v="29"/>
    <n v="3.5000000000000003E-2"/>
    <m/>
    <m/>
    <n v="324.75"/>
    <n v="0"/>
    <n v="11.198275862068966"/>
    <s v="Regular Air"/>
    <n v="5.03"/>
    <n v="329.78"/>
    <x v="6"/>
    <s v="Consumer"/>
    <x v="0"/>
    <s v="Storage &amp; Organization"/>
    <s v="Small Box"/>
    <d v="2009-07-02T00:00:00"/>
  </r>
  <r>
    <n v="1075"/>
    <n v="36647"/>
    <x v="178"/>
    <s v="High"/>
    <s v="*"/>
    <s v="**"/>
    <s v="**"/>
    <m/>
    <m/>
    <s v="**"/>
    <m/>
    <m/>
    <m/>
    <m/>
    <m/>
    <n v="21"/>
    <n v="3.5000000000000003E-2"/>
    <m/>
    <m/>
    <n v="179.98"/>
    <n v="0"/>
    <n v="8.5704761904761906"/>
    <s v="Regular Air"/>
    <n v="2.82"/>
    <n v="182.79999999999998"/>
    <x v="2"/>
    <s v="Consumer"/>
    <x v="0"/>
    <s v="Rubber Bands"/>
    <s v="Wrap Bag"/>
    <d v="2009-07-01T00:00:00"/>
  </r>
  <r>
    <n v="1076"/>
    <n v="36647"/>
    <x v="178"/>
    <s v="High"/>
    <s v="*"/>
    <s v="**"/>
    <s v="**"/>
    <m/>
    <m/>
    <s v="**"/>
    <m/>
    <m/>
    <m/>
    <m/>
    <m/>
    <n v="18"/>
    <n v="0.02"/>
    <m/>
    <m/>
    <n v="174.62"/>
    <n v="0"/>
    <n v="9.7011111111111106"/>
    <s v="Regular Air"/>
    <n v="9.4499999999999993"/>
    <n v="184.07"/>
    <x v="2"/>
    <s v="Consumer"/>
    <x v="0"/>
    <s v="Storage &amp; Organization"/>
    <s v="Small Box"/>
    <d v="2009-07-03T00:00:00"/>
  </r>
  <r>
    <n v="1077"/>
    <n v="20135"/>
    <x v="178"/>
    <s v="Critical"/>
    <s v="***"/>
    <s v="***"/>
    <s v="***"/>
    <m/>
    <m/>
    <s v="***"/>
    <m/>
    <m/>
    <m/>
    <m/>
    <m/>
    <n v="44"/>
    <n v="0.05"/>
    <m/>
    <m/>
    <n v="115.24"/>
    <n v="0"/>
    <n v="2.6190909090909091"/>
    <s v="Regular Air"/>
    <n v="0.5"/>
    <n v="115.74"/>
    <x v="8"/>
    <s v="Corporate"/>
    <x v="0"/>
    <s v="Labels"/>
    <s v="Small Box"/>
    <d v="2009-06-30T00:00:00"/>
  </r>
  <r>
    <n v="1078"/>
    <n v="36647"/>
    <x v="178"/>
    <s v="High"/>
    <s v="*"/>
    <s v="**"/>
    <s v="**"/>
    <m/>
    <m/>
    <s v="**"/>
    <m/>
    <m/>
    <m/>
    <m/>
    <m/>
    <n v="16"/>
    <n v="0.02"/>
    <m/>
    <m/>
    <n v="55.44"/>
    <n v="0"/>
    <n v="3.4649999999999999"/>
    <s v="Regular Air"/>
    <n v="1.32"/>
    <n v="56.76"/>
    <x v="2"/>
    <s v="Consumer"/>
    <x v="0"/>
    <s v="Scissors, Rulers and Trimmers"/>
    <s v="Wrap Bag"/>
    <d v="2009-07-01T00:00:00"/>
  </r>
  <r>
    <n v="1079"/>
    <n v="8997"/>
    <x v="179"/>
    <s v="Low"/>
    <s v="*"/>
    <s v="*"/>
    <s v="*"/>
    <m/>
    <m/>
    <s v="*"/>
    <m/>
    <m/>
    <m/>
    <m/>
    <m/>
    <n v="40"/>
    <n v="0.05"/>
    <m/>
    <m/>
    <n v="17279.62"/>
    <n v="1"/>
    <n v="431.9905"/>
    <s v="Regular Air"/>
    <n v="24.49"/>
    <n v="17304.11"/>
    <x v="5"/>
    <s v="Small Business"/>
    <x v="2"/>
    <s v="Copiers and Fax"/>
    <s v="Large Box"/>
    <d v="2009-07-05T00:00:00"/>
  </r>
  <r>
    <n v="1080"/>
    <n v="41216"/>
    <x v="179"/>
    <s v="Not Specified"/>
    <s v="*"/>
    <s v="*"/>
    <s v="*"/>
    <m/>
    <m/>
    <s v="*"/>
    <m/>
    <m/>
    <m/>
    <m/>
    <m/>
    <n v="45"/>
    <n v="0.05"/>
    <m/>
    <m/>
    <n v="6865.0720000000001"/>
    <n v="1"/>
    <n v="152.55715555555557"/>
    <s v="Delivery Truck"/>
    <n v="29.21"/>
    <n v="6894.2820000000002"/>
    <x v="4"/>
    <s v="Home Office"/>
    <x v="1"/>
    <s v="Tables"/>
    <s v="Jumbo Box"/>
    <d v="2009-07-03T00:00:00"/>
  </r>
  <r>
    <n v="1081"/>
    <n v="34275"/>
    <x v="179"/>
    <s v="Low"/>
    <s v="*"/>
    <s v="*"/>
    <s v="*"/>
    <m/>
    <m/>
    <s v="*"/>
    <m/>
    <m/>
    <m/>
    <m/>
    <m/>
    <n v="3"/>
    <n v="0.01"/>
    <m/>
    <m/>
    <n v="6041.01"/>
    <n v="1"/>
    <n v="2013.67"/>
    <s v="Delivery Truck"/>
    <n v="14.7"/>
    <n v="6055.71"/>
    <x v="2"/>
    <s v="Small Business"/>
    <x v="2"/>
    <s v="Office Machines"/>
    <s v="Jumbo Drum"/>
    <d v="2009-07-06T00:00:00"/>
  </r>
  <r>
    <n v="1082"/>
    <n v="54019"/>
    <x v="179"/>
    <s v="Low"/>
    <s v="*"/>
    <s v="*"/>
    <s v="*"/>
    <m/>
    <m/>
    <s v="*"/>
    <m/>
    <m/>
    <m/>
    <m/>
    <m/>
    <n v="35"/>
    <n v="0.04"/>
    <m/>
    <m/>
    <n v="4233.1499999999996"/>
    <n v="1"/>
    <n v="120.94714285714285"/>
    <s v="Delivery Truck"/>
    <n v="26.3"/>
    <n v="4259.45"/>
    <x v="5"/>
    <s v="Corporate"/>
    <x v="2"/>
    <s v="Office Machines"/>
    <s v="Jumbo Drum"/>
    <d v="2009-07-08T00:00:00"/>
  </r>
  <r>
    <n v="1083"/>
    <n v="21602"/>
    <x v="179"/>
    <s v="Critical"/>
    <s v="***"/>
    <s v="***"/>
    <s v="***"/>
    <m/>
    <m/>
    <s v="***"/>
    <m/>
    <m/>
    <m/>
    <m/>
    <m/>
    <n v="6"/>
    <n v="0.01"/>
    <m/>
    <m/>
    <n v="2170.61"/>
    <n v="1"/>
    <n v="361.76833333333337"/>
    <s v="Delivery Truck"/>
    <n v="40.19"/>
    <n v="2210.8000000000002"/>
    <x v="4"/>
    <s v="Small Business"/>
    <x v="1"/>
    <s v="Tables"/>
    <s v="Jumbo Box"/>
    <d v="2009-07-04T00:00:00"/>
  </r>
  <r>
    <n v="1084"/>
    <n v="47494"/>
    <x v="179"/>
    <s v="High"/>
    <s v="*"/>
    <s v="**"/>
    <s v="**"/>
    <m/>
    <m/>
    <s v="**"/>
    <m/>
    <m/>
    <m/>
    <m/>
    <m/>
    <n v="42"/>
    <n v="0.05"/>
    <m/>
    <m/>
    <n v="1967.83"/>
    <n v="1"/>
    <n v="46.853095238095236"/>
    <s v="Regular Air"/>
    <n v="1.99"/>
    <n v="1969.82"/>
    <x v="8"/>
    <s v="Consumer"/>
    <x v="2"/>
    <s v="Computer Peripherals"/>
    <s v="Small Pack"/>
    <d v="2009-07-02T00:00:00"/>
  </r>
  <r>
    <n v="1085"/>
    <n v="41216"/>
    <x v="179"/>
    <s v="Not Specified"/>
    <s v="*"/>
    <s v="*"/>
    <s v="*"/>
    <m/>
    <m/>
    <s v="*"/>
    <m/>
    <m/>
    <m/>
    <m/>
    <m/>
    <n v="8"/>
    <n v="0.01"/>
    <m/>
    <m/>
    <n v="253.26"/>
    <n v="0"/>
    <n v="31.657499999999999"/>
    <s v="Regular Air"/>
    <n v="6.27"/>
    <n v="259.52999999999997"/>
    <x v="4"/>
    <s v="Home Office"/>
    <x v="0"/>
    <s v="Binders and Binder Accessories"/>
    <s v="Small Box"/>
    <d v="2009-07-02T00:00:00"/>
  </r>
  <r>
    <n v="1086"/>
    <n v="34275"/>
    <x v="179"/>
    <s v="Low"/>
    <s v="*"/>
    <s v="*"/>
    <s v="*"/>
    <m/>
    <m/>
    <s v="*"/>
    <m/>
    <m/>
    <m/>
    <m/>
    <m/>
    <n v="27"/>
    <n v="3.5000000000000003E-2"/>
    <m/>
    <m/>
    <n v="123.46"/>
    <n v="0"/>
    <n v="4.5725925925925921"/>
    <s v="Regular Air"/>
    <n v="0.71"/>
    <n v="124.16999999999999"/>
    <x v="12"/>
    <s v="Small Business"/>
    <x v="0"/>
    <s v="Pens &amp; Art Supplies"/>
    <s v="Wrap Bag"/>
    <d v="2009-07-03T00:00:00"/>
  </r>
  <r>
    <n v="1087"/>
    <n v="8997"/>
    <x v="179"/>
    <s v="Low"/>
    <s v="*"/>
    <s v="*"/>
    <s v="*"/>
    <m/>
    <m/>
    <s v="*"/>
    <m/>
    <m/>
    <m/>
    <m/>
    <m/>
    <n v="20"/>
    <n v="3.5000000000000003E-2"/>
    <m/>
    <m/>
    <n v="120.3"/>
    <n v="0"/>
    <n v="6.0149999999999997"/>
    <s v="Regular Air"/>
    <n v="1.2"/>
    <n v="121.5"/>
    <x v="5"/>
    <s v="Small Business"/>
    <x v="0"/>
    <s v="Pens &amp; Art Supplies"/>
    <s v="Wrap Bag"/>
    <d v="2009-07-10T00:00:00"/>
  </r>
  <r>
    <n v="1088"/>
    <n v="47494"/>
    <x v="179"/>
    <s v="High"/>
    <s v="*"/>
    <s v="**"/>
    <s v="**"/>
    <m/>
    <m/>
    <s v="**"/>
    <m/>
    <m/>
    <m/>
    <m/>
    <m/>
    <n v="9"/>
    <n v="0.01"/>
    <m/>
    <m/>
    <n v="52.59"/>
    <n v="0"/>
    <n v="5.8433333333333337"/>
    <s v="Regular Air"/>
    <n v="6.07"/>
    <n v="58.660000000000004"/>
    <x v="8"/>
    <s v="Consumer"/>
    <x v="0"/>
    <s v="Paper"/>
    <s v="Small Box"/>
    <d v="2009-07-01T00:00:00"/>
  </r>
  <r>
    <n v="1089"/>
    <n v="29287"/>
    <x v="180"/>
    <s v="High"/>
    <s v="*"/>
    <s v="**"/>
    <s v="**"/>
    <m/>
    <m/>
    <s v="**"/>
    <m/>
    <m/>
    <m/>
    <m/>
    <m/>
    <n v="49"/>
    <n v="0.05"/>
    <m/>
    <m/>
    <n v="12593.91"/>
    <n v="1"/>
    <n v="257.01857142857142"/>
    <s v="Delivery Truck"/>
    <n v="28.06"/>
    <n v="12621.97"/>
    <x v="7"/>
    <s v="Consumer"/>
    <x v="2"/>
    <s v="Office Machines"/>
    <s v="Jumbo Drum"/>
    <d v="2009-07-04T00:00:00"/>
  </r>
  <r>
    <n v="1090"/>
    <n v="11527"/>
    <x v="180"/>
    <s v="Medium"/>
    <s v="*"/>
    <s v="*"/>
    <s v="*"/>
    <m/>
    <m/>
    <s v="*"/>
    <m/>
    <m/>
    <m/>
    <m/>
    <m/>
    <n v="45"/>
    <n v="0.05"/>
    <m/>
    <m/>
    <n v="4629.67"/>
    <n v="1"/>
    <n v="102.88155555555555"/>
    <s v="Regular Air"/>
    <n v="8.99"/>
    <n v="4638.66"/>
    <x v="0"/>
    <s v="Home Office"/>
    <x v="1"/>
    <s v="Office Furnishings"/>
    <s v="Small Pack"/>
    <d v="2009-07-04T00:00:00"/>
  </r>
  <r>
    <n v="1091"/>
    <n v="57827"/>
    <x v="180"/>
    <s v="Medium"/>
    <s v="*"/>
    <s v="*"/>
    <s v="*"/>
    <m/>
    <m/>
    <s v="*"/>
    <m/>
    <m/>
    <m/>
    <m/>
    <m/>
    <n v="24"/>
    <n v="3.5000000000000003E-2"/>
    <m/>
    <m/>
    <n v="2453.3000000000002"/>
    <n v="1"/>
    <n v="102.22083333333335"/>
    <s v="Delivery Truck"/>
    <n v="35.840000000000003"/>
    <n v="2489.1400000000003"/>
    <x v="5"/>
    <s v="Home Office"/>
    <x v="1"/>
    <s v="Bookcases"/>
    <s v="Jumbo Box"/>
    <d v="2009-07-04T00:00:00"/>
  </r>
  <r>
    <n v="1092"/>
    <n v="50373"/>
    <x v="180"/>
    <s v="Critical"/>
    <s v="***"/>
    <s v="***"/>
    <s v="***"/>
    <m/>
    <m/>
    <s v="***"/>
    <m/>
    <m/>
    <m/>
    <m/>
    <m/>
    <n v="9"/>
    <n v="0.01"/>
    <m/>
    <m/>
    <n v="1455.04"/>
    <n v="1"/>
    <n v="161.67111111111112"/>
    <s v="Regular Air"/>
    <n v="19.989999999999998"/>
    <n v="1475.03"/>
    <x v="1"/>
    <s v="Small Business"/>
    <x v="0"/>
    <s v="Storage &amp; Organization"/>
    <s v="Small Box"/>
    <d v="2009-07-03T00:00:00"/>
  </r>
  <r>
    <n v="1093"/>
    <n v="7782"/>
    <x v="180"/>
    <s v="Critical"/>
    <s v="***"/>
    <s v="***"/>
    <s v="***"/>
    <m/>
    <m/>
    <s v="***"/>
    <m/>
    <m/>
    <m/>
    <m/>
    <m/>
    <n v="20"/>
    <n v="3.5000000000000003E-2"/>
    <m/>
    <m/>
    <n v="1205.73"/>
    <n v="1"/>
    <n v="60.286500000000004"/>
    <s v="Express Air"/>
    <n v="4.5"/>
    <n v="1210.23"/>
    <x v="4"/>
    <s v="Corporate"/>
    <x v="0"/>
    <s v="Appliances"/>
    <s v="Small Box"/>
    <d v="2009-07-04T00:00:00"/>
  </r>
  <r>
    <n v="1094"/>
    <n v="46244"/>
    <x v="180"/>
    <s v="Medium"/>
    <s v="*"/>
    <s v="*"/>
    <s v="*"/>
    <m/>
    <m/>
    <s v="*"/>
    <m/>
    <m/>
    <m/>
    <m/>
    <m/>
    <n v="10"/>
    <n v="0.02"/>
    <m/>
    <m/>
    <n v="601.57000000000005"/>
    <n v="0"/>
    <n v="60.157000000000004"/>
    <s v="Delivery Truck"/>
    <n v="30"/>
    <n v="631.57000000000005"/>
    <x v="8"/>
    <s v="Consumer"/>
    <x v="1"/>
    <s v="Chairs &amp; Chairmats"/>
    <s v="Jumbo Drum"/>
    <d v="2009-07-03T00:00:00"/>
  </r>
  <r>
    <n v="1095"/>
    <n v="29287"/>
    <x v="180"/>
    <s v="High"/>
    <s v="*"/>
    <s v="**"/>
    <s v="**"/>
    <m/>
    <m/>
    <s v="**"/>
    <m/>
    <m/>
    <m/>
    <m/>
    <m/>
    <n v="50"/>
    <n v="0.06"/>
    <m/>
    <m/>
    <n v="281.39"/>
    <n v="0"/>
    <n v="5.6277999999999997"/>
    <s v="Regular Air"/>
    <n v="5.01"/>
    <n v="286.39999999999998"/>
    <x v="7"/>
    <s v="Consumer"/>
    <x v="0"/>
    <s v="Binders and Binder Accessories"/>
    <s v="Small Box"/>
    <d v="2009-07-04T00:00:00"/>
  </r>
  <r>
    <n v="1096"/>
    <n v="46244"/>
    <x v="180"/>
    <s v="Medium"/>
    <s v="*"/>
    <s v="*"/>
    <s v="*"/>
    <m/>
    <m/>
    <s v="*"/>
    <m/>
    <m/>
    <m/>
    <m/>
    <m/>
    <n v="9"/>
    <n v="0.01"/>
    <m/>
    <m/>
    <n v="157.41999999999999"/>
    <n v="0"/>
    <n v="17.49111111111111"/>
    <s v="Regular Air"/>
    <n v="1.99"/>
    <n v="159.41"/>
    <x v="8"/>
    <s v="Consumer"/>
    <x v="2"/>
    <s v="Computer Peripherals"/>
    <s v="Small Pack"/>
    <d v="2009-07-04T00:00:00"/>
  </r>
  <r>
    <n v="1097"/>
    <n v="57827"/>
    <x v="180"/>
    <s v="Medium"/>
    <s v="*"/>
    <s v="*"/>
    <s v="*"/>
    <m/>
    <m/>
    <s v="*"/>
    <m/>
    <m/>
    <m/>
    <m/>
    <m/>
    <n v="29"/>
    <n v="3.5000000000000003E-2"/>
    <m/>
    <m/>
    <n v="147.02000000000001"/>
    <n v="0"/>
    <n v="5.0696551724137935"/>
    <s v="Regular Air"/>
    <n v="5.49"/>
    <n v="152.51000000000002"/>
    <x v="5"/>
    <s v="Home Office"/>
    <x v="0"/>
    <s v="Paper"/>
    <s v="Small Box"/>
    <d v="2009-07-03T00:00:00"/>
  </r>
  <r>
    <n v="1098"/>
    <n v="47713"/>
    <x v="181"/>
    <s v="High"/>
    <s v="*"/>
    <s v="**"/>
    <s v="**"/>
    <m/>
    <m/>
    <s v="**"/>
    <m/>
    <m/>
    <m/>
    <m/>
    <m/>
    <n v="34"/>
    <n v="0.04"/>
    <m/>
    <m/>
    <n v="3419.1505000000002"/>
    <n v="1"/>
    <n v="100.56325000000001"/>
    <s v="Regular Air"/>
    <n v="5.92"/>
    <n v="3425.0705000000003"/>
    <x v="3"/>
    <s v="Home Office"/>
    <x v="2"/>
    <s v="Telephones and Communication"/>
    <s v="Small Box"/>
    <d v="2009-07-03T00:00:00"/>
  </r>
  <r>
    <n v="1099"/>
    <n v="27840"/>
    <x v="181"/>
    <s v="High"/>
    <s v="*"/>
    <s v="**"/>
    <s v="**"/>
    <m/>
    <m/>
    <s v="**"/>
    <m/>
    <m/>
    <m/>
    <m/>
    <m/>
    <n v="8"/>
    <n v="0.01"/>
    <m/>
    <m/>
    <n v="1209.3699999999999"/>
    <n v="1"/>
    <n v="151.17124999999999"/>
    <s v="Delivery Truck"/>
    <n v="66.27"/>
    <n v="1275.6399999999999"/>
    <x v="1"/>
    <s v="Home Office"/>
    <x v="1"/>
    <s v="Bookcases"/>
    <s v="Jumbo Box"/>
    <d v="2009-07-04T00:00:00"/>
  </r>
  <r>
    <n v="1100"/>
    <n v="37987"/>
    <x v="181"/>
    <s v="High"/>
    <s v="*"/>
    <s v="**"/>
    <s v="**"/>
    <m/>
    <m/>
    <s v="**"/>
    <m/>
    <m/>
    <m/>
    <m/>
    <m/>
    <n v="5"/>
    <n v="0.01"/>
    <m/>
    <m/>
    <n v="708.87"/>
    <n v="0"/>
    <n v="141.774"/>
    <s v="Delivery Truck"/>
    <n v="43.75"/>
    <n v="752.62"/>
    <x v="8"/>
    <s v="Corporate"/>
    <x v="1"/>
    <s v="Tables"/>
    <s v="Jumbo Box"/>
    <d v="2009-07-04T00:00:00"/>
  </r>
  <r>
    <n v="1101"/>
    <n v="22695"/>
    <x v="181"/>
    <s v="Low"/>
    <s v="*"/>
    <s v="*"/>
    <s v="*"/>
    <m/>
    <m/>
    <s v="*"/>
    <m/>
    <m/>
    <m/>
    <m/>
    <m/>
    <n v="44"/>
    <n v="0.05"/>
    <m/>
    <m/>
    <n v="444.52"/>
    <n v="0"/>
    <n v="10.102727272727272"/>
    <s v="Regular Air"/>
    <n v="2.06"/>
    <n v="446.58"/>
    <x v="12"/>
    <s v="Consumer"/>
    <x v="0"/>
    <s v="Paper"/>
    <s v="Wrap Bag"/>
    <d v="2009-07-08T00:00:00"/>
  </r>
  <r>
    <n v="1102"/>
    <n v="30785"/>
    <x v="181"/>
    <s v="High"/>
    <s v="*"/>
    <s v="**"/>
    <s v="**"/>
    <m/>
    <m/>
    <s v="**"/>
    <m/>
    <m/>
    <m/>
    <m/>
    <m/>
    <n v="38"/>
    <n v="0.04"/>
    <m/>
    <m/>
    <n v="373.07"/>
    <n v="0"/>
    <n v="9.8176315789473687"/>
    <s v="Regular Air"/>
    <n v="1.0900000000000001"/>
    <n v="374.15999999999997"/>
    <x v="2"/>
    <s v="Home Office"/>
    <x v="0"/>
    <s v="Pens &amp; Art Supplies"/>
    <s v="Wrap Bag"/>
    <d v="2009-07-06T00:00:00"/>
  </r>
  <r>
    <n v="1103"/>
    <n v="37987"/>
    <x v="181"/>
    <s v="High"/>
    <s v="*"/>
    <s v="**"/>
    <s v="**"/>
    <m/>
    <m/>
    <s v="**"/>
    <m/>
    <m/>
    <m/>
    <m/>
    <m/>
    <n v="26"/>
    <n v="3.5000000000000003E-2"/>
    <m/>
    <m/>
    <n v="299.07"/>
    <n v="0"/>
    <n v="11.502692307692307"/>
    <s v="Regular Air"/>
    <n v="0.49"/>
    <n v="299.56"/>
    <x v="8"/>
    <s v="Corporate"/>
    <x v="0"/>
    <s v="Labels"/>
    <s v="Small Box"/>
    <d v="2009-07-04T00:00:00"/>
  </r>
  <r>
    <n v="1104"/>
    <n v="30785"/>
    <x v="181"/>
    <s v="High"/>
    <s v="*"/>
    <s v="**"/>
    <s v="**"/>
    <m/>
    <m/>
    <s v="**"/>
    <m/>
    <m/>
    <m/>
    <m/>
    <m/>
    <n v="7"/>
    <n v="0.01"/>
    <m/>
    <m/>
    <n v="55.81"/>
    <n v="0"/>
    <n v="7.9728571428571433"/>
    <s v="Regular Air"/>
    <n v="8.73"/>
    <n v="64.540000000000006"/>
    <x v="2"/>
    <s v="Home Office"/>
    <x v="0"/>
    <s v="Paper"/>
    <s v="Small Box"/>
    <d v="2009-07-05T00:00:00"/>
  </r>
  <r>
    <n v="1105"/>
    <n v="43172"/>
    <x v="181"/>
    <s v="Low"/>
    <s v="*"/>
    <s v="*"/>
    <s v="*"/>
    <m/>
    <m/>
    <s v="*"/>
    <m/>
    <m/>
    <m/>
    <m/>
    <m/>
    <n v="19"/>
    <n v="0.02"/>
    <m/>
    <m/>
    <n v="28.34"/>
    <n v="0"/>
    <n v="1.4915789473684211"/>
    <s v="Regular Air"/>
    <n v="0.7"/>
    <n v="29.04"/>
    <x v="0"/>
    <s v="Corporate"/>
    <x v="0"/>
    <s v="Rubber Bands"/>
    <s v="Wrap Bag"/>
    <d v="2009-07-05T00:00:00"/>
  </r>
  <r>
    <n v="1106"/>
    <n v="53312"/>
    <x v="182"/>
    <s v="Medium"/>
    <s v="*"/>
    <s v="*"/>
    <s v="*"/>
    <m/>
    <m/>
    <s v="*"/>
    <m/>
    <m/>
    <m/>
    <m/>
    <m/>
    <n v="23"/>
    <n v="3.5000000000000003E-2"/>
    <m/>
    <m/>
    <n v="8413.23"/>
    <n v="1"/>
    <n v="365.79260869565218"/>
    <s v="Regular Air"/>
    <n v="19.989999999999998"/>
    <n v="8433.2199999999993"/>
    <x v="1"/>
    <s v="Home Office"/>
    <x v="0"/>
    <s v="Appliances"/>
    <s v="Small Box"/>
    <d v="2009-07-06T00:00:00"/>
  </r>
  <r>
    <n v="1107"/>
    <n v="36067"/>
    <x v="182"/>
    <s v="High"/>
    <s v="*"/>
    <s v="**"/>
    <s v="**"/>
    <m/>
    <m/>
    <s v="**"/>
    <m/>
    <m/>
    <m/>
    <m/>
    <m/>
    <n v="37"/>
    <n v="0.04"/>
    <m/>
    <m/>
    <n v="6176.29"/>
    <n v="1"/>
    <n v="166.92675675675676"/>
    <s v="Express Air"/>
    <n v="19.989999999999998"/>
    <n v="6196.28"/>
    <x v="2"/>
    <s v="Small Business"/>
    <x v="0"/>
    <s v="Storage &amp; Organization"/>
    <s v="Small Box"/>
    <d v="2009-07-06T00:00:00"/>
  </r>
  <r>
    <n v="1108"/>
    <n v="1287"/>
    <x v="182"/>
    <s v="High"/>
    <s v="*"/>
    <s v="**"/>
    <s v="**"/>
    <m/>
    <m/>
    <s v="**"/>
    <m/>
    <m/>
    <m/>
    <m/>
    <m/>
    <n v="39"/>
    <n v="0.04"/>
    <m/>
    <m/>
    <n v="3908.65"/>
    <n v="1"/>
    <n v="100.22179487179487"/>
    <s v="Regular Air"/>
    <n v="10.119999999999999"/>
    <n v="3918.77"/>
    <x v="4"/>
    <s v="Corporate"/>
    <x v="1"/>
    <s v="Office Furnishings"/>
    <s v="Large Box"/>
    <d v="2009-07-06T00:00:00"/>
  </r>
  <r>
    <n v="1109"/>
    <n v="56002"/>
    <x v="182"/>
    <s v="Low"/>
    <s v="*"/>
    <s v="*"/>
    <s v="*"/>
    <m/>
    <m/>
    <s v="*"/>
    <m/>
    <m/>
    <m/>
    <m/>
    <m/>
    <n v="14"/>
    <n v="0.02"/>
    <m/>
    <m/>
    <n v="3857.56"/>
    <n v="1"/>
    <n v="275.54000000000002"/>
    <s v="Regular Air"/>
    <n v="69"/>
    <n v="3926.56"/>
    <x v="1"/>
    <s v="Corporate"/>
    <x v="1"/>
    <s v="Tables"/>
    <s v="Large Box"/>
    <d v="2009-07-06T00:00:00"/>
  </r>
  <r>
    <n v="1110"/>
    <n v="32706"/>
    <x v="182"/>
    <s v="Critical"/>
    <s v="***"/>
    <s v="***"/>
    <s v="***"/>
    <m/>
    <m/>
    <s v="***"/>
    <m/>
    <m/>
    <m/>
    <m/>
    <m/>
    <n v="5"/>
    <n v="0.01"/>
    <m/>
    <m/>
    <n v="2017.5"/>
    <n v="1"/>
    <n v="403.5"/>
    <s v="Delivery Truck"/>
    <n v="12.06"/>
    <n v="2029.56"/>
    <x v="2"/>
    <s v="Home Office"/>
    <x v="2"/>
    <s v="Office Machines"/>
    <s v="Jumbo Box"/>
    <d v="2009-07-06T00:00:00"/>
  </r>
  <r>
    <n v="1111"/>
    <n v="56002"/>
    <x v="182"/>
    <s v="Low"/>
    <s v="*"/>
    <s v="*"/>
    <s v="*"/>
    <m/>
    <m/>
    <s v="*"/>
    <m/>
    <m/>
    <m/>
    <m/>
    <m/>
    <n v="9"/>
    <n v="0.01"/>
    <m/>
    <m/>
    <n v="1497.93"/>
    <n v="1"/>
    <n v="166.43666666666667"/>
    <s v="Regular Air"/>
    <n v="19.989999999999998"/>
    <n v="1517.92"/>
    <x v="1"/>
    <s v="Corporate"/>
    <x v="0"/>
    <s v="Storage &amp; Organization"/>
    <s v="Small Box"/>
    <d v="2009-07-11T00:00:00"/>
  </r>
  <r>
    <n v="1112"/>
    <n v="41282"/>
    <x v="182"/>
    <s v="Medium"/>
    <s v="*"/>
    <s v="*"/>
    <s v="*"/>
    <m/>
    <m/>
    <s v="*"/>
    <m/>
    <m/>
    <m/>
    <m/>
    <m/>
    <n v="39"/>
    <n v="0.04"/>
    <m/>
    <m/>
    <n v="916.05"/>
    <n v="0"/>
    <n v="23.488461538461536"/>
    <s v="Regular Air"/>
    <n v="12.98"/>
    <n v="929.03"/>
    <x v="1"/>
    <s v="Consumer"/>
    <x v="0"/>
    <s v="Binders and Binder Accessories"/>
    <s v="Small Box"/>
    <d v="2009-07-06T00:00:00"/>
  </r>
  <r>
    <n v="1113"/>
    <n v="56002"/>
    <x v="182"/>
    <s v="Low"/>
    <s v="*"/>
    <s v="*"/>
    <s v="*"/>
    <m/>
    <m/>
    <s v="*"/>
    <m/>
    <m/>
    <m/>
    <m/>
    <m/>
    <n v="14"/>
    <n v="0.02"/>
    <m/>
    <m/>
    <n v="748.84"/>
    <n v="0"/>
    <n v="53.488571428571433"/>
    <s v="Regular Air"/>
    <n v="4.8600000000000003"/>
    <n v="753.7"/>
    <x v="1"/>
    <s v="Corporate"/>
    <x v="0"/>
    <s v="Paper"/>
    <s v="Small Box"/>
    <d v="2009-07-08T00:00:00"/>
  </r>
  <r>
    <n v="1114"/>
    <n v="56002"/>
    <x v="182"/>
    <s v="Low"/>
    <s v="*"/>
    <s v="*"/>
    <s v="*"/>
    <m/>
    <m/>
    <s v="*"/>
    <m/>
    <m/>
    <m/>
    <m/>
    <m/>
    <n v="21"/>
    <n v="3.5000000000000003E-2"/>
    <m/>
    <m/>
    <n v="514.53"/>
    <n v="0"/>
    <n v="24.501428571428569"/>
    <s v="Regular Air"/>
    <n v="6.71"/>
    <n v="521.24"/>
    <x v="1"/>
    <s v="Corporate"/>
    <x v="0"/>
    <s v="Envelopes"/>
    <s v="Small Box"/>
    <d v="2009-07-06T00:00:00"/>
  </r>
  <r>
    <n v="1115"/>
    <n v="53312"/>
    <x v="182"/>
    <s v="Medium"/>
    <s v="*"/>
    <s v="*"/>
    <s v="*"/>
    <m/>
    <m/>
    <s v="*"/>
    <m/>
    <m/>
    <m/>
    <m/>
    <m/>
    <n v="30"/>
    <n v="0.04"/>
    <m/>
    <m/>
    <n v="105.45"/>
    <n v="0"/>
    <n v="3.5150000000000001"/>
    <s v="Regular Air"/>
    <n v="7.49"/>
    <n v="112.94"/>
    <x v="1"/>
    <s v="Home Office"/>
    <x v="0"/>
    <s v="Pens &amp; Art Supplies"/>
    <s v="Wrap Bag"/>
    <d v="2009-07-05T00:00:00"/>
  </r>
  <r>
    <n v="1116"/>
    <n v="27013"/>
    <x v="183"/>
    <s v="Low"/>
    <s v="*"/>
    <s v="*"/>
    <s v="*"/>
    <m/>
    <m/>
    <s v="*"/>
    <m/>
    <m/>
    <m/>
    <m/>
    <m/>
    <n v="26"/>
    <n v="3.5000000000000003E-2"/>
    <m/>
    <m/>
    <n v="7007.19"/>
    <n v="1"/>
    <n v="269.50730769230768"/>
    <s v="Regular Air"/>
    <n v="35"/>
    <n v="7042.19"/>
    <x v="2"/>
    <s v="Home Office"/>
    <x v="0"/>
    <s v="Storage &amp; Organization"/>
    <s v="Large Box"/>
    <d v="2009-07-05T00:00:00"/>
  </r>
  <r>
    <n v="1117"/>
    <n v="27013"/>
    <x v="183"/>
    <s v="Low"/>
    <s v="*"/>
    <s v="*"/>
    <s v="*"/>
    <m/>
    <m/>
    <s v="*"/>
    <m/>
    <m/>
    <m/>
    <m/>
    <m/>
    <n v="28"/>
    <n v="3.5000000000000003E-2"/>
    <m/>
    <m/>
    <n v="2232.15"/>
    <n v="1"/>
    <n v="79.719642857142858"/>
    <s v="Regular Air"/>
    <n v="35"/>
    <n v="2267.15"/>
    <x v="2"/>
    <s v="Home Office"/>
    <x v="0"/>
    <s v="Storage &amp; Organization"/>
    <s v="Large Box"/>
    <d v="2009-07-09T00:00:00"/>
  </r>
  <r>
    <n v="1118"/>
    <n v="3649"/>
    <x v="183"/>
    <s v="Low"/>
    <s v="*"/>
    <s v="*"/>
    <s v="*"/>
    <m/>
    <m/>
    <s v="*"/>
    <m/>
    <m/>
    <m/>
    <m/>
    <m/>
    <n v="8"/>
    <n v="0.01"/>
    <m/>
    <m/>
    <n v="79.42"/>
    <n v="0"/>
    <n v="9.9275000000000002"/>
    <s v="Regular Air"/>
    <n v="6.28"/>
    <n v="85.7"/>
    <x v="10"/>
    <s v="Home Office"/>
    <x v="0"/>
    <s v="Binders and Binder Accessories"/>
    <s v="Small Box"/>
    <d v="2009-07-10T00:00:00"/>
  </r>
  <r>
    <n v="1119"/>
    <n v="3649"/>
    <x v="183"/>
    <s v="Low"/>
    <s v="*"/>
    <s v="*"/>
    <s v="*"/>
    <m/>
    <m/>
    <s v="*"/>
    <m/>
    <m/>
    <m/>
    <m/>
    <m/>
    <n v="26"/>
    <n v="3.5000000000000003E-2"/>
    <m/>
    <m/>
    <n v="75.599999999999994"/>
    <n v="0"/>
    <n v="2.9076923076923076"/>
    <s v="Regular Air"/>
    <n v="0.99"/>
    <n v="76.589999999999989"/>
    <x v="10"/>
    <s v="Home Office"/>
    <x v="0"/>
    <s v="Labels"/>
    <s v="Small Box"/>
    <d v="2009-07-14T00:00:00"/>
  </r>
  <r>
    <n v="1120"/>
    <n v="39744"/>
    <x v="184"/>
    <s v="Medium"/>
    <s v="*"/>
    <s v="*"/>
    <s v="*"/>
    <m/>
    <m/>
    <s v="*"/>
    <m/>
    <m/>
    <m/>
    <m/>
    <m/>
    <n v="41"/>
    <n v="0.05"/>
    <m/>
    <m/>
    <n v="5636.3074999999999"/>
    <n v="1"/>
    <n v="137.47091463414634"/>
    <s v="Regular Air"/>
    <n v="8.99"/>
    <n v="5645.2974999999997"/>
    <x v="0"/>
    <s v="Consumer"/>
    <x v="2"/>
    <s v="Telephones and Communication"/>
    <s v="Small Box"/>
    <d v="2009-07-07T00:00:00"/>
  </r>
  <r>
    <n v="1121"/>
    <n v="23844"/>
    <x v="184"/>
    <s v="Not Specified"/>
    <s v="*"/>
    <s v="*"/>
    <s v="*"/>
    <m/>
    <m/>
    <s v="*"/>
    <m/>
    <m/>
    <m/>
    <m/>
    <m/>
    <n v="40"/>
    <n v="0.05"/>
    <m/>
    <m/>
    <n v="1861.36"/>
    <n v="1"/>
    <n v="46.533999999999999"/>
    <s v="Regular Air"/>
    <n v="4.62"/>
    <n v="1865.9799999999998"/>
    <x v="3"/>
    <s v="Home Office"/>
    <x v="0"/>
    <s v="Appliances"/>
    <s v="Small Box"/>
    <d v="2009-07-08T00:00:00"/>
  </r>
  <r>
    <n v="1122"/>
    <n v="24132"/>
    <x v="184"/>
    <s v="Low"/>
    <s v="*"/>
    <s v="*"/>
    <s v="*"/>
    <m/>
    <m/>
    <s v="*"/>
    <m/>
    <m/>
    <m/>
    <m/>
    <m/>
    <n v="31"/>
    <n v="0.04"/>
    <m/>
    <m/>
    <n v="1252.8900000000001"/>
    <n v="1"/>
    <n v="40.415806451612909"/>
    <s v="Regular Air"/>
    <n v="10.55"/>
    <n v="1263.44"/>
    <x v="2"/>
    <s v="Corporate"/>
    <x v="0"/>
    <s v="Binders and Binder Accessories"/>
    <s v="Small Box"/>
    <d v="2009-07-13T00:00:00"/>
  </r>
  <r>
    <n v="1123"/>
    <n v="23844"/>
    <x v="184"/>
    <s v="Not Specified"/>
    <s v="*"/>
    <s v="*"/>
    <s v="*"/>
    <m/>
    <m/>
    <s v="*"/>
    <m/>
    <m/>
    <m/>
    <m/>
    <m/>
    <n v="42"/>
    <n v="0.05"/>
    <m/>
    <m/>
    <n v="937.62"/>
    <n v="0"/>
    <n v="22.324285714285715"/>
    <s v="Regular Air"/>
    <n v="5.94"/>
    <n v="943.56000000000006"/>
    <x v="3"/>
    <s v="Home Office"/>
    <x v="0"/>
    <s v="Appliances"/>
    <s v="Medium Box"/>
    <d v="2009-07-08T00:00:00"/>
  </r>
  <r>
    <n v="1124"/>
    <n v="58727"/>
    <x v="184"/>
    <s v="Medium"/>
    <s v="*"/>
    <s v="*"/>
    <s v="*"/>
    <m/>
    <m/>
    <s v="*"/>
    <m/>
    <m/>
    <m/>
    <m/>
    <m/>
    <n v="20"/>
    <n v="3.5000000000000003E-2"/>
    <m/>
    <m/>
    <n v="525.78"/>
    <n v="0"/>
    <n v="26.288999999999998"/>
    <s v="Regular Air"/>
    <n v="6.93"/>
    <n v="532.70999999999992"/>
    <x v="0"/>
    <s v="Home Office"/>
    <x v="1"/>
    <s v="Office Furnishings"/>
    <s v="Small Box"/>
    <d v="2009-07-07T00:00:00"/>
  </r>
  <r>
    <n v="1125"/>
    <n v="39744"/>
    <x v="184"/>
    <s v="Medium"/>
    <s v="*"/>
    <s v="*"/>
    <s v="*"/>
    <m/>
    <m/>
    <s v="*"/>
    <m/>
    <m/>
    <m/>
    <m/>
    <m/>
    <n v="9"/>
    <n v="0.01"/>
    <m/>
    <m/>
    <n v="519.95349999999996"/>
    <n v="0"/>
    <n v="57.772611111111104"/>
    <s v="Regular Air"/>
    <n v="5.92"/>
    <n v="525.87349999999992"/>
    <x v="0"/>
    <s v="Consumer"/>
    <x v="2"/>
    <s v="Telephones and Communication"/>
    <s v="Small Box"/>
    <d v="2009-07-08T00:00:00"/>
  </r>
  <r>
    <n v="1126"/>
    <n v="24132"/>
    <x v="184"/>
    <s v="Low"/>
    <s v="*"/>
    <s v="*"/>
    <s v="*"/>
    <m/>
    <m/>
    <s v="*"/>
    <m/>
    <m/>
    <m/>
    <m/>
    <m/>
    <n v="22"/>
    <n v="3.5000000000000003E-2"/>
    <m/>
    <m/>
    <n v="446.46"/>
    <n v="0"/>
    <n v="20.293636363636363"/>
    <s v="Regular Air"/>
    <n v="4"/>
    <n v="450.46"/>
    <x v="2"/>
    <s v="Corporate"/>
    <x v="2"/>
    <s v="Computer Peripherals"/>
    <s v="Small Box"/>
    <d v="2009-07-11T00:00:00"/>
  </r>
  <r>
    <n v="1127"/>
    <n v="24132"/>
    <x v="184"/>
    <s v="Low"/>
    <s v="*"/>
    <s v="*"/>
    <s v="*"/>
    <m/>
    <m/>
    <s v="*"/>
    <m/>
    <m/>
    <m/>
    <m/>
    <m/>
    <n v="46"/>
    <n v="0.05"/>
    <m/>
    <m/>
    <n v="331.83"/>
    <n v="0"/>
    <n v="7.2136956521739126"/>
    <s v="Regular Air"/>
    <n v="6.05"/>
    <n v="337.88"/>
    <x v="2"/>
    <s v="Corporate"/>
    <x v="0"/>
    <s v="Binders and Binder Accessories"/>
    <s v="Small Box"/>
    <d v="2009-07-06T00:00:00"/>
  </r>
  <r>
    <n v="1128"/>
    <n v="48416"/>
    <x v="184"/>
    <s v="Not Specified"/>
    <s v="*"/>
    <s v="*"/>
    <s v="*"/>
    <m/>
    <m/>
    <s v="*"/>
    <m/>
    <m/>
    <m/>
    <m/>
    <m/>
    <n v="23"/>
    <n v="3.5000000000000003E-2"/>
    <m/>
    <m/>
    <n v="167.66"/>
    <n v="0"/>
    <n v="7.2895652173913046"/>
    <s v="Regular Air"/>
    <n v="4.91"/>
    <n v="172.57"/>
    <x v="5"/>
    <s v="Small Business"/>
    <x v="0"/>
    <s v="Paper"/>
    <s v="Small Box"/>
    <d v="2009-07-08T00:00:00"/>
  </r>
  <r>
    <n v="1129"/>
    <n v="24132"/>
    <x v="184"/>
    <s v="Low"/>
    <s v="*"/>
    <s v="*"/>
    <s v="*"/>
    <m/>
    <m/>
    <s v="*"/>
    <m/>
    <m/>
    <m/>
    <m/>
    <m/>
    <n v="3"/>
    <n v="0.01"/>
    <m/>
    <m/>
    <n v="63.84"/>
    <n v="0"/>
    <n v="21.28"/>
    <s v="Regular Air"/>
    <n v="17.78"/>
    <n v="81.62"/>
    <x v="2"/>
    <s v="Corporate"/>
    <x v="0"/>
    <s v="Storage &amp; Organization"/>
    <s v="Small Box"/>
    <d v="2009-07-13T00:00:00"/>
  </r>
  <r>
    <n v="1130"/>
    <n v="39744"/>
    <x v="184"/>
    <s v="Medium"/>
    <s v="*"/>
    <s v="*"/>
    <s v="*"/>
    <m/>
    <m/>
    <s v="*"/>
    <m/>
    <m/>
    <m/>
    <m/>
    <m/>
    <n v="6"/>
    <n v="0.01"/>
    <m/>
    <m/>
    <n v="63.61"/>
    <n v="0"/>
    <n v="10.601666666666667"/>
    <s v="Regular Air"/>
    <n v="2.06"/>
    <n v="65.67"/>
    <x v="0"/>
    <s v="Consumer"/>
    <x v="0"/>
    <s v="Paper"/>
    <s v="Wrap Bag"/>
    <d v="2009-07-08T00:00:00"/>
  </r>
  <r>
    <n v="1131"/>
    <n v="24132"/>
    <x v="184"/>
    <s v="Low"/>
    <s v="*"/>
    <s v="*"/>
    <s v="*"/>
    <m/>
    <m/>
    <s v="*"/>
    <m/>
    <m/>
    <m/>
    <m/>
    <m/>
    <n v="12"/>
    <n v="0.02"/>
    <m/>
    <m/>
    <n v="47.79"/>
    <n v="0"/>
    <n v="3.9824999999999999"/>
    <s v="Regular Air"/>
    <n v="6.83"/>
    <n v="54.62"/>
    <x v="2"/>
    <s v="Corporate"/>
    <x v="0"/>
    <s v="Binders and Binder Accessories"/>
    <s v="Small Box"/>
    <d v="2009-07-15T00:00:00"/>
  </r>
  <r>
    <n v="1132"/>
    <n v="23844"/>
    <x v="184"/>
    <s v="Not Specified"/>
    <s v="*"/>
    <s v="*"/>
    <s v="*"/>
    <m/>
    <m/>
    <s v="*"/>
    <m/>
    <m/>
    <m/>
    <m/>
    <m/>
    <n v="11"/>
    <n v="0.02"/>
    <m/>
    <m/>
    <n v="33.020000000000003"/>
    <n v="0"/>
    <n v="3.0018181818181819"/>
    <s v="Regular Air"/>
    <n v="0.5"/>
    <n v="33.520000000000003"/>
    <x v="3"/>
    <s v="Home Office"/>
    <x v="0"/>
    <s v="Labels"/>
    <s v="Small Box"/>
    <d v="2009-07-07T00:00:00"/>
  </r>
  <r>
    <n v="1133"/>
    <n v="24132"/>
    <x v="184"/>
    <s v="Low"/>
    <s v="*"/>
    <s v="*"/>
    <s v="*"/>
    <m/>
    <m/>
    <s v="*"/>
    <m/>
    <m/>
    <m/>
    <m/>
    <m/>
    <n v="4"/>
    <n v="0.01"/>
    <m/>
    <m/>
    <n v="31.01"/>
    <n v="0"/>
    <n v="7.7525000000000004"/>
    <s v="Regular Air"/>
    <n v="2.99"/>
    <n v="34"/>
    <x v="2"/>
    <s v="Corporate"/>
    <x v="0"/>
    <s v="Binders and Binder Accessories"/>
    <s v="Small Box"/>
    <d v="2009-07-11T00:00:00"/>
  </r>
  <r>
    <n v="1134"/>
    <n v="53894"/>
    <x v="185"/>
    <s v="Critical"/>
    <s v="***"/>
    <s v="***"/>
    <s v="***"/>
    <m/>
    <m/>
    <s v="***"/>
    <m/>
    <m/>
    <m/>
    <m/>
    <m/>
    <n v="29"/>
    <n v="3.5000000000000003E-2"/>
    <m/>
    <m/>
    <n v="5159.3725000000004"/>
    <n v="1"/>
    <n v="177.90939655172414"/>
    <s v="Express Air"/>
    <n v="8.08"/>
    <n v="5167.4525000000003"/>
    <x v="3"/>
    <s v="Consumer"/>
    <x v="2"/>
    <s v="Telephones and Communication"/>
    <s v="Small Box"/>
    <d v="2009-07-07T00:00:00"/>
  </r>
  <r>
    <n v="1135"/>
    <n v="53894"/>
    <x v="185"/>
    <s v="Critical"/>
    <s v="***"/>
    <s v="***"/>
    <s v="***"/>
    <m/>
    <m/>
    <s v="***"/>
    <m/>
    <m/>
    <m/>
    <m/>
    <m/>
    <n v="37"/>
    <n v="0.04"/>
    <m/>
    <m/>
    <n v="2756.17"/>
    <n v="1"/>
    <n v="74.491081081081077"/>
    <s v="Regular Air"/>
    <n v="69"/>
    <n v="2825.17"/>
    <x v="3"/>
    <s v="Consumer"/>
    <x v="1"/>
    <s v="Tables"/>
    <s v="Large Box"/>
    <d v="2009-07-08T00:00:00"/>
  </r>
  <r>
    <n v="1136"/>
    <n v="12480"/>
    <x v="185"/>
    <s v="Medium"/>
    <s v="*"/>
    <s v="*"/>
    <s v="*"/>
    <m/>
    <m/>
    <s v="*"/>
    <m/>
    <m/>
    <m/>
    <m/>
    <m/>
    <n v="8"/>
    <n v="0.01"/>
    <m/>
    <m/>
    <n v="1187.01"/>
    <n v="1"/>
    <n v="148.37625"/>
    <s v="Delivery Truck"/>
    <n v="32.18"/>
    <n v="1219.19"/>
    <x v="1"/>
    <s v="Small Business"/>
    <x v="1"/>
    <s v="Bookcases"/>
    <s v="Jumbo Box"/>
    <d v="2009-07-08T00:00:00"/>
  </r>
  <r>
    <n v="1137"/>
    <n v="53894"/>
    <x v="185"/>
    <s v="Critical"/>
    <s v="***"/>
    <s v="***"/>
    <s v="***"/>
    <m/>
    <m/>
    <s v="***"/>
    <m/>
    <m/>
    <m/>
    <m/>
    <m/>
    <n v="47"/>
    <n v="0.05"/>
    <m/>
    <m/>
    <n v="691.52"/>
    <n v="0"/>
    <n v="14.713191489361702"/>
    <s v="Regular Air"/>
    <n v="5.3"/>
    <n v="696.81999999999994"/>
    <x v="3"/>
    <s v="Consumer"/>
    <x v="1"/>
    <s v="Office Furnishings"/>
    <s v="Wrap Bag"/>
    <d v="2009-07-08T00:00:00"/>
  </r>
  <r>
    <n v="1138"/>
    <n v="36932"/>
    <x v="185"/>
    <s v="Low"/>
    <s v="*"/>
    <s v="*"/>
    <s v="*"/>
    <m/>
    <m/>
    <s v="*"/>
    <m/>
    <m/>
    <m/>
    <m/>
    <m/>
    <n v="20"/>
    <n v="3.5000000000000003E-2"/>
    <m/>
    <m/>
    <n v="668.8"/>
    <n v="0"/>
    <n v="33.44"/>
    <s v="Regular Air"/>
    <n v="5.0999999999999996"/>
    <n v="673.9"/>
    <x v="8"/>
    <s v="Home Office"/>
    <x v="0"/>
    <s v="Storage &amp; Organization"/>
    <s v="Small Box"/>
    <d v="2009-07-12T00:00:00"/>
  </r>
  <r>
    <n v="1139"/>
    <n v="40902"/>
    <x v="185"/>
    <s v="Low"/>
    <s v="*"/>
    <s v="*"/>
    <s v="*"/>
    <m/>
    <m/>
    <s v="*"/>
    <m/>
    <m/>
    <m/>
    <m/>
    <m/>
    <n v="25"/>
    <n v="3.5000000000000003E-2"/>
    <m/>
    <m/>
    <n v="192.18"/>
    <n v="0"/>
    <n v="7.6872000000000007"/>
    <s v="Regular Air"/>
    <n v="6.05"/>
    <n v="198.23000000000002"/>
    <x v="7"/>
    <s v="Home Office"/>
    <x v="0"/>
    <s v="Binders and Binder Accessories"/>
    <s v="Small Box"/>
    <d v="2009-07-09T00:00:00"/>
  </r>
  <r>
    <n v="1140"/>
    <n v="10305"/>
    <x v="185"/>
    <s v="Low"/>
    <s v="*"/>
    <s v="*"/>
    <s v="*"/>
    <m/>
    <m/>
    <s v="*"/>
    <m/>
    <m/>
    <m/>
    <m/>
    <m/>
    <n v="12"/>
    <n v="0.02"/>
    <m/>
    <m/>
    <n v="65.89"/>
    <n v="0"/>
    <n v="5.4908333333333337"/>
    <s v="Regular Air"/>
    <n v="2.0299999999999998"/>
    <n v="67.92"/>
    <x v="10"/>
    <s v="Home Office"/>
    <x v="1"/>
    <s v="Office Furnishings"/>
    <s v="Wrap Bag"/>
    <d v="2009-07-12T00:00:00"/>
  </r>
  <r>
    <n v="1141"/>
    <n v="20513"/>
    <x v="185"/>
    <s v="High"/>
    <s v="*"/>
    <s v="**"/>
    <s v="**"/>
    <m/>
    <m/>
    <s v="**"/>
    <m/>
    <m/>
    <m/>
    <m/>
    <m/>
    <n v="13"/>
    <n v="0.02"/>
    <m/>
    <m/>
    <n v="42.27"/>
    <n v="0"/>
    <n v="3.2515384615384617"/>
    <s v="Express Air"/>
    <n v="0.93"/>
    <n v="43.2"/>
    <x v="5"/>
    <s v="Corporate"/>
    <x v="0"/>
    <s v="Pens &amp; Art Supplies"/>
    <s v="Wrap Bag"/>
    <d v="2009-07-08T00:00:00"/>
  </r>
  <r>
    <n v="1142"/>
    <n v="37447"/>
    <x v="186"/>
    <s v="Low"/>
    <s v="*"/>
    <s v="*"/>
    <s v="*"/>
    <m/>
    <m/>
    <s v="*"/>
    <m/>
    <m/>
    <m/>
    <m/>
    <m/>
    <n v="23"/>
    <n v="3.5000000000000003E-2"/>
    <m/>
    <m/>
    <n v="139.44999999999999"/>
    <n v="0"/>
    <n v="6.0630434782608686"/>
    <s v="Regular Air"/>
    <n v="8.49"/>
    <n v="147.94"/>
    <x v="3"/>
    <s v="Home Office"/>
    <x v="0"/>
    <s v="Binders and Binder Accessories"/>
    <s v="Small Box"/>
    <d v="2009-07-12T00:00:00"/>
  </r>
  <r>
    <n v="1143"/>
    <n v="49830"/>
    <x v="187"/>
    <s v="Critical"/>
    <s v="***"/>
    <s v="***"/>
    <s v="***"/>
    <m/>
    <m/>
    <s v="***"/>
    <m/>
    <m/>
    <m/>
    <m/>
    <m/>
    <n v="31"/>
    <n v="0.04"/>
    <m/>
    <m/>
    <n v="16949.439999999999"/>
    <n v="1"/>
    <n v="546.75612903225806"/>
    <s v="Regular Air"/>
    <n v="19.989999999999998"/>
    <n v="16969.43"/>
    <x v="4"/>
    <s v="Small Business"/>
    <x v="0"/>
    <s v="Binders and Binder Accessories"/>
    <s v="Small Box"/>
    <d v="2009-07-11T00:00:00"/>
  </r>
  <r>
    <n v="1144"/>
    <n v="40547"/>
    <x v="187"/>
    <s v="Critical"/>
    <s v="***"/>
    <s v="***"/>
    <s v="***"/>
    <m/>
    <m/>
    <s v="***"/>
    <m/>
    <m/>
    <m/>
    <m/>
    <m/>
    <n v="45"/>
    <n v="0.05"/>
    <m/>
    <m/>
    <n v="6944.0919999999996"/>
    <n v="1"/>
    <n v="154.31315555555554"/>
    <s v="Express Air"/>
    <n v="13.99"/>
    <n v="6958.0819999999994"/>
    <x v="4"/>
    <s v="Small Business"/>
    <x v="2"/>
    <s v="Telephones and Communication"/>
    <s v="Medium Box"/>
    <d v="2009-07-11T00:00:00"/>
  </r>
  <r>
    <n v="1145"/>
    <n v="49830"/>
    <x v="187"/>
    <s v="Critical"/>
    <s v="***"/>
    <s v="***"/>
    <s v="***"/>
    <m/>
    <m/>
    <s v="***"/>
    <m/>
    <m/>
    <m/>
    <m/>
    <m/>
    <n v="16"/>
    <n v="0.02"/>
    <m/>
    <m/>
    <n v="519.65"/>
    <n v="0"/>
    <n v="32.478124999999999"/>
    <s v="Express Air"/>
    <n v="8.99"/>
    <n v="528.64"/>
    <x v="6"/>
    <s v="Small Business"/>
    <x v="0"/>
    <s v="Pens &amp; Art Supplies"/>
    <s v="Small Pack"/>
    <d v="2009-07-11T00:00:00"/>
  </r>
  <r>
    <n v="1146"/>
    <n v="37696"/>
    <x v="187"/>
    <s v="Not Specified"/>
    <s v="*"/>
    <s v="*"/>
    <s v="*"/>
    <m/>
    <m/>
    <s v="*"/>
    <m/>
    <m/>
    <m/>
    <m/>
    <m/>
    <n v="41"/>
    <n v="0.05"/>
    <m/>
    <m/>
    <n v="173.27"/>
    <n v="0"/>
    <n v="4.2260975609756102"/>
    <s v="Regular Air"/>
    <n v="1.3"/>
    <n v="174.57000000000002"/>
    <x v="8"/>
    <s v="Corporate"/>
    <x v="0"/>
    <s v="Paper"/>
    <s v="Wrap Bag"/>
    <d v="2009-07-09T00:00:00"/>
  </r>
  <r>
    <n v="1147"/>
    <n v="28933"/>
    <x v="187"/>
    <s v="Critical"/>
    <s v="***"/>
    <s v="***"/>
    <s v="***"/>
    <m/>
    <m/>
    <s v="***"/>
    <m/>
    <m/>
    <m/>
    <m/>
    <m/>
    <n v="38"/>
    <n v="0.04"/>
    <m/>
    <m/>
    <n v="156.19999999999999"/>
    <n v="0"/>
    <n v="4.1105263157894738"/>
    <s v="Regular Air"/>
    <n v="0.7"/>
    <n v="156.89999999999998"/>
    <x v="10"/>
    <s v="Corporate"/>
    <x v="0"/>
    <s v="Pens &amp; Art Supplies"/>
    <s v="Wrap Bag"/>
    <d v="2009-07-10T00:00:00"/>
  </r>
  <r>
    <n v="1148"/>
    <n v="37696"/>
    <x v="187"/>
    <s v="Not Specified"/>
    <s v="*"/>
    <s v="*"/>
    <s v="*"/>
    <m/>
    <m/>
    <s v="*"/>
    <m/>
    <m/>
    <m/>
    <m/>
    <m/>
    <n v="5"/>
    <n v="0.01"/>
    <m/>
    <m/>
    <n v="24.09"/>
    <n v="0"/>
    <n v="4.8179999999999996"/>
    <s v="Regular Air"/>
    <n v="5.44"/>
    <n v="29.53"/>
    <x v="8"/>
    <s v="Corporate"/>
    <x v="0"/>
    <s v="Binders and Binder Accessories"/>
    <s v="Small Box"/>
    <d v="2009-07-11T00:00:00"/>
  </r>
  <r>
    <n v="1149"/>
    <n v="28933"/>
    <x v="187"/>
    <s v="Critical"/>
    <s v="***"/>
    <s v="***"/>
    <s v="***"/>
    <m/>
    <m/>
    <s v="***"/>
    <m/>
    <m/>
    <m/>
    <m/>
    <m/>
    <n v="1"/>
    <n v="0.01"/>
    <m/>
    <m/>
    <n v="11.16"/>
    <n v="0"/>
    <n v="11.16"/>
    <s v="Regular Air"/>
    <n v="5.3"/>
    <n v="16.46"/>
    <x v="10"/>
    <s v="Corporate"/>
    <x v="0"/>
    <s v="Envelopes"/>
    <s v="Small Box"/>
    <d v="2009-07-10T00:00:00"/>
  </r>
  <r>
    <n v="1150"/>
    <n v="26629"/>
    <x v="188"/>
    <s v="High"/>
    <s v="*"/>
    <s v="**"/>
    <s v="**"/>
    <m/>
    <m/>
    <s v="**"/>
    <m/>
    <m/>
    <m/>
    <m/>
    <m/>
    <n v="38"/>
    <n v="0.04"/>
    <m/>
    <m/>
    <n v="21956.03"/>
    <n v="1"/>
    <n v="577.79026315789474"/>
    <s v="Regular Air"/>
    <n v="24.49"/>
    <n v="21980.52"/>
    <x v="6"/>
    <s v="Consumer"/>
    <x v="2"/>
    <s v="Copiers and Fax"/>
    <s v="Large Box"/>
    <d v="2009-07-11T00:00:00"/>
  </r>
  <r>
    <n v="1151"/>
    <n v="26629"/>
    <x v="188"/>
    <s v="High"/>
    <s v="*"/>
    <s v="**"/>
    <s v="**"/>
    <m/>
    <m/>
    <s v="**"/>
    <m/>
    <m/>
    <m/>
    <m/>
    <m/>
    <n v="32"/>
    <n v="0.04"/>
    <m/>
    <m/>
    <n v="89.89"/>
    <n v="0"/>
    <n v="2.8090625"/>
    <s v="Regular Air"/>
    <n v="1.25"/>
    <n v="91.14"/>
    <x v="6"/>
    <s v="Consumer"/>
    <x v="0"/>
    <s v="Pens &amp; Art Supplies"/>
    <s v="Wrap Bag"/>
    <d v="2009-07-12T00:00:00"/>
  </r>
  <r>
    <n v="1152"/>
    <n v="47621"/>
    <x v="189"/>
    <s v="Critical"/>
    <s v="***"/>
    <s v="***"/>
    <s v="***"/>
    <m/>
    <m/>
    <s v="***"/>
    <m/>
    <m/>
    <m/>
    <m/>
    <m/>
    <n v="16"/>
    <n v="0.02"/>
    <m/>
    <m/>
    <n v="230.74"/>
    <n v="0"/>
    <n v="14.421250000000001"/>
    <s v="Express Air"/>
    <n v="5.3"/>
    <n v="236.04000000000002"/>
    <x v="0"/>
    <s v="Home Office"/>
    <x v="1"/>
    <s v="Office Furnishings"/>
    <s v="Wrap Bag"/>
    <d v="2009-07-13T00:00:00"/>
  </r>
  <r>
    <n v="1153"/>
    <n v="19232"/>
    <x v="190"/>
    <s v="Low"/>
    <s v="*"/>
    <s v="*"/>
    <s v="*"/>
    <m/>
    <m/>
    <s v="*"/>
    <m/>
    <m/>
    <m/>
    <m/>
    <m/>
    <n v="28"/>
    <n v="3.5000000000000003E-2"/>
    <m/>
    <m/>
    <n v="7157.16"/>
    <n v="1"/>
    <n v="255.61285714285714"/>
    <s v="Delivery Truck"/>
    <n v="41.91"/>
    <n v="7199.07"/>
    <x v="4"/>
    <s v="Small Business"/>
    <x v="1"/>
    <s v="Bookcases"/>
    <s v="Jumbo Box"/>
    <d v="2009-07-19T00:00:00"/>
  </r>
  <r>
    <n v="1154"/>
    <n v="19457"/>
    <x v="190"/>
    <s v="High"/>
    <s v="*"/>
    <s v="**"/>
    <s v="**"/>
    <m/>
    <m/>
    <s v="**"/>
    <m/>
    <m/>
    <m/>
    <m/>
    <m/>
    <n v="33"/>
    <n v="0.04"/>
    <m/>
    <m/>
    <n v="5638.7979999999998"/>
    <n v="1"/>
    <n v="170.87266666666665"/>
    <s v="Express Air"/>
    <n v="3"/>
    <n v="5641.7979999999998"/>
    <x v="5"/>
    <s v="Corporate"/>
    <x v="2"/>
    <s v="Telephones and Communication"/>
    <s v="Small Box"/>
    <d v="2009-07-14T00:00:00"/>
  </r>
  <r>
    <n v="1155"/>
    <n v="20706"/>
    <x v="190"/>
    <s v="High"/>
    <s v="*"/>
    <s v="**"/>
    <s v="**"/>
    <m/>
    <m/>
    <s v="**"/>
    <m/>
    <m/>
    <m/>
    <m/>
    <m/>
    <n v="41"/>
    <n v="0.05"/>
    <m/>
    <m/>
    <n v="5583.27"/>
    <n v="1"/>
    <n v="136.17731707317074"/>
    <s v="Express Air"/>
    <n v="24.49"/>
    <n v="5607.76"/>
    <x v="10"/>
    <s v="Home Office"/>
    <x v="1"/>
    <s v="Office Furnishings"/>
    <s v="Large Box"/>
    <d v="2009-07-14T00:00:00"/>
  </r>
  <r>
    <n v="1156"/>
    <n v="23877"/>
    <x v="190"/>
    <s v="Not Specified"/>
    <s v="*"/>
    <s v="*"/>
    <s v="*"/>
    <m/>
    <m/>
    <s v="*"/>
    <m/>
    <m/>
    <m/>
    <m/>
    <m/>
    <n v="31"/>
    <n v="0.04"/>
    <m/>
    <m/>
    <n v="1624.5965000000001"/>
    <n v="1"/>
    <n v="52.406338709677421"/>
    <s v="Regular Air"/>
    <n v="8.8000000000000007"/>
    <n v="1633.3965000000001"/>
    <x v="10"/>
    <s v="Home Office"/>
    <x v="2"/>
    <s v="Telephones and Communication"/>
    <s v="Small Box"/>
    <d v="2009-07-12T00:00:00"/>
  </r>
  <r>
    <n v="1157"/>
    <n v="33635"/>
    <x v="190"/>
    <s v="High"/>
    <s v="*"/>
    <s v="**"/>
    <s v="**"/>
    <m/>
    <m/>
    <s v="**"/>
    <m/>
    <m/>
    <m/>
    <m/>
    <m/>
    <n v="5"/>
    <n v="0.01"/>
    <m/>
    <m/>
    <n v="477.76"/>
    <n v="0"/>
    <n v="95.551999999999992"/>
    <s v="Delivery Truck"/>
    <n v="28"/>
    <n v="505.76"/>
    <x v="1"/>
    <s v="Small Business"/>
    <x v="2"/>
    <s v="Office Machines"/>
    <s v="Jumbo Drum"/>
    <d v="2009-07-13T00:00:00"/>
  </r>
  <r>
    <n v="1158"/>
    <n v="23877"/>
    <x v="190"/>
    <s v="Not Specified"/>
    <s v="*"/>
    <s v="*"/>
    <s v="*"/>
    <m/>
    <m/>
    <s v="*"/>
    <m/>
    <m/>
    <m/>
    <m/>
    <m/>
    <n v="35"/>
    <n v="0.04"/>
    <m/>
    <m/>
    <n v="381.36"/>
    <n v="0"/>
    <n v="10.896000000000001"/>
    <s v="Express Air"/>
    <n v="1.99"/>
    <n v="383.35"/>
    <x v="10"/>
    <s v="Home Office"/>
    <x v="2"/>
    <s v="Computer Peripherals"/>
    <s v="Small Pack"/>
    <d v="2009-07-14T00:00:00"/>
  </r>
  <r>
    <n v="1159"/>
    <n v="19232"/>
    <x v="190"/>
    <s v="Low"/>
    <s v="*"/>
    <s v="*"/>
    <s v="*"/>
    <m/>
    <m/>
    <s v="*"/>
    <m/>
    <m/>
    <m/>
    <m/>
    <m/>
    <n v="43"/>
    <n v="0.05"/>
    <m/>
    <m/>
    <n v="265.38"/>
    <n v="0"/>
    <n v="6.1716279069767443"/>
    <s v="Regular Air"/>
    <n v="5.22"/>
    <n v="270.60000000000002"/>
    <x v="4"/>
    <s v="Small Business"/>
    <x v="1"/>
    <s v="Office Furnishings"/>
    <s v="Small Box"/>
    <d v="2009-07-17T00:00:00"/>
  </r>
  <r>
    <n v="1160"/>
    <n v="19457"/>
    <x v="190"/>
    <s v="High"/>
    <s v="*"/>
    <s v="**"/>
    <s v="**"/>
    <m/>
    <m/>
    <s v="**"/>
    <m/>
    <m/>
    <m/>
    <m/>
    <m/>
    <n v="34"/>
    <n v="0.04"/>
    <m/>
    <m/>
    <n v="203.49"/>
    <n v="0"/>
    <n v="5.9850000000000003"/>
    <s v="Regular Air"/>
    <n v="0.5"/>
    <n v="203.99"/>
    <x v="5"/>
    <s v="Corporate"/>
    <x v="0"/>
    <s v="Labels"/>
    <s v="Small Box"/>
    <d v="2009-07-13T00:00:00"/>
  </r>
  <r>
    <n v="1161"/>
    <n v="33635"/>
    <x v="190"/>
    <s v="High"/>
    <s v="*"/>
    <s v="**"/>
    <s v="**"/>
    <m/>
    <m/>
    <s v="**"/>
    <m/>
    <m/>
    <m/>
    <m/>
    <m/>
    <n v="4"/>
    <n v="0.01"/>
    <m/>
    <m/>
    <n v="112.18"/>
    <n v="0"/>
    <n v="28.045000000000002"/>
    <s v="Regular Air"/>
    <n v="35"/>
    <n v="147.18"/>
    <x v="1"/>
    <s v="Small Business"/>
    <x v="0"/>
    <s v="Storage &amp; Organization"/>
    <s v="Large Box"/>
    <d v="2009-07-13T00:00:00"/>
  </r>
  <r>
    <n v="1162"/>
    <n v="19232"/>
    <x v="190"/>
    <s v="Low"/>
    <s v="*"/>
    <s v="*"/>
    <s v="*"/>
    <m/>
    <m/>
    <s v="*"/>
    <m/>
    <m/>
    <m/>
    <m/>
    <m/>
    <n v="5"/>
    <n v="0.01"/>
    <m/>
    <m/>
    <n v="33.409999999999997"/>
    <n v="0"/>
    <n v="6.6819999999999995"/>
    <s v="Regular Air"/>
    <n v="1.5"/>
    <n v="34.909999999999997"/>
    <x v="4"/>
    <s v="Small Business"/>
    <x v="0"/>
    <s v="Pens &amp; Art Supplies"/>
    <s v="Wrap Bag"/>
    <d v="2009-07-14T00:00:00"/>
  </r>
  <r>
    <n v="1163"/>
    <n v="26372"/>
    <x v="190"/>
    <s v="Low"/>
    <s v="*"/>
    <s v="*"/>
    <s v="*"/>
    <m/>
    <m/>
    <s v="*"/>
    <m/>
    <m/>
    <m/>
    <m/>
    <m/>
    <n v="1"/>
    <n v="0.01"/>
    <m/>
    <m/>
    <n v="31.96"/>
    <n v="0"/>
    <n v="31.96"/>
    <s v="Regular Air"/>
    <n v="1.99"/>
    <n v="33.950000000000003"/>
    <x v="2"/>
    <s v="Corporate"/>
    <x v="2"/>
    <s v="Computer Peripherals"/>
    <s v="Small Pack"/>
    <d v="2009-07-16T00:00:00"/>
  </r>
  <r>
    <n v="1164"/>
    <n v="34565"/>
    <x v="191"/>
    <s v="Medium"/>
    <s v="*"/>
    <s v="*"/>
    <s v="*"/>
    <m/>
    <m/>
    <s v="*"/>
    <m/>
    <m/>
    <m/>
    <m/>
    <m/>
    <n v="47"/>
    <n v="0.05"/>
    <m/>
    <m/>
    <n v="4815.8620000000001"/>
    <n v="1"/>
    <n v="102.46514893617021"/>
    <s v="Regular Air"/>
    <n v="4.2"/>
    <n v="4820.0619999999999"/>
    <x v="5"/>
    <s v="Consumer"/>
    <x v="2"/>
    <s v="Telephones and Communication"/>
    <s v="Small Box"/>
    <d v="2009-07-14T00:00:00"/>
  </r>
  <r>
    <n v="1165"/>
    <n v="41696"/>
    <x v="191"/>
    <s v="Not Specified"/>
    <s v="*"/>
    <s v="*"/>
    <s v="*"/>
    <m/>
    <m/>
    <s v="*"/>
    <m/>
    <m/>
    <m/>
    <m/>
    <m/>
    <n v="45"/>
    <n v="0.05"/>
    <m/>
    <m/>
    <n v="237.28"/>
    <n v="0"/>
    <n v="5.2728888888888887"/>
    <s v="Express Air"/>
    <n v="49"/>
    <n v="286.27999999999997"/>
    <x v="7"/>
    <s v="Small Business"/>
    <x v="0"/>
    <s v="Appliances"/>
    <s v="Large Box"/>
    <d v="2009-07-15T00:00:00"/>
  </r>
  <r>
    <n v="1166"/>
    <n v="57412"/>
    <x v="191"/>
    <s v="Low"/>
    <s v="*"/>
    <s v="*"/>
    <s v="*"/>
    <m/>
    <m/>
    <s v="*"/>
    <m/>
    <m/>
    <m/>
    <m/>
    <m/>
    <n v="34"/>
    <n v="0.04"/>
    <m/>
    <m/>
    <n v="223.499"/>
    <n v="0"/>
    <n v="6.5735000000000001"/>
    <s v="Regular Air"/>
    <n v="5.03"/>
    <n v="228.529"/>
    <x v="5"/>
    <s v="Consumer"/>
    <x v="2"/>
    <s v="Telephones and Communication"/>
    <s v="Medium Box"/>
    <d v="2009-07-13T00:00:00"/>
  </r>
  <r>
    <n v="1167"/>
    <n v="23778"/>
    <x v="191"/>
    <s v="Low"/>
    <s v="*"/>
    <s v="*"/>
    <s v="*"/>
    <m/>
    <m/>
    <s v="*"/>
    <m/>
    <m/>
    <m/>
    <m/>
    <m/>
    <n v="13"/>
    <n v="0.02"/>
    <m/>
    <m/>
    <n v="105.94"/>
    <n v="0"/>
    <n v="8.1492307692307691"/>
    <s v="Regular Air"/>
    <n v="49"/>
    <n v="154.94"/>
    <x v="10"/>
    <s v="Corporate"/>
    <x v="0"/>
    <s v="Appliances"/>
    <s v="Large Box"/>
    <d v="2009-07-17T00:00:00"/>
  </r>
  <r>
    <n v="1168"/>
    <n v="3175"/>
    <x v="192"/>
    <s v="Low"/>
    <s v="*"/>
    <s v="*"/>
    <s v="*"/>
    <m/>
    <m/>
    <s v="*"/>
    <m/>
    <m/>
    <m/>
    <m/>
    <m/>
    <n v="23"/>
    <n v="3.5000000000000003E-2"/>
    <m/>
    <m/>
    <n v="3553.62"/>
    <n v="1"/>
    <n v="154.50521739130434"/>
    <s v="Regular Air"/>
    <n v="19.989999999999998"/>
    <n v="3573.6099999999997"/>
    <x v="10"/>
    <s v="Small Business"/>
    <x v="0"/>
    <s v="Storage &amp; Organization"/>
    <s v="Small Box"/>
    <d v="2009-07-16T00:00:00"/>
  </r>
  <r>
    <n v="1169"/>
    <n v="48034"/>
    <x v="192"/>
    <s v="Not Specified"/>
    <s v="*"/>
    <s v="*"/>
    <s v="*"/>
    <m/>
    <m/>
    <s v="*"/>
    <m/>
    <m/>
    <m/>
    <m/>
    <m/>
    <n v="12"/>
    <n v="0.02"/>
    <m/>
    <m/>
    <n v="2340.5039999999999"/>
    <n v="1"/>
    <n v="195.042"/>
    <s v="Delivery Truck"/>
    <n v="59.24"/>
    <n v="2399.7439999999997"/>
    <x v="1"/>
    <s v="Home Office"/>
    <x v="1"/>
    <s v="Tables"/>
    <s v="Jumbo Box"/>
    <d v="2009-07-14T00:00:00"/>
  </r>
  <r>
    <n v="1170"/>
    <n v="48034"/>
    <x v="192"/>
    <s v="Not Specified"/>
    <s v="*"/>
    <s v="*"/>
    <s v="*"/>
    <m/>
    <m/>
    <s v="*"/>
    <m/>
    <m/>
    <m/>
    <m/>
    <m/>
    <n v="47"/>
    <n v="0.05"/>
    <m/>
    <m/>
    <n v="945.86"/>
    <n v="0"/>
    <n v="20.124680851063829"/>
    <s v="Regular Air"/>
    <n v="5.53"/>
    <n v="951.39"/>
    <x v="1"/>
    <s v="Home Office"/>
    <x v="0"/>
    <s v="Pens &amp; Art Supplies"/>
    <s v="Small Pack"/>
    <d v="2009-07-15T00:00:00"/>
  </r>
  <r>
    <n v="1171"/>
    <n v="41189"/>
    <x v="192"/>
    <s v="Low"/>
    <s v="*"/>
    <s v="*"/>
    <s v="*"/>
    <m/>
    <m/>
    <s v="*"/>
    <m/>
    <m/>
    <m/>
    <m/>
    <m/>
    <n v="30"/>
    <n v="0.04"/>
    <m/>
    <m/>
    <n v="189.04"/>
    <n v="0"/>
    <n v="6.301333333333333"/>
    <s v="Regular Air"/>
    <n v="1.34"/>
    <n v="190.38"/>
    <x v="5"/>
    <s v="Consumer"/>
    <x v="0"/>
    <s v="Paper"/>
    <s v="Wrap Bag"/>
    <d v="2009-07-19T00:00:00"/>
  </r>
  <r>
    <n v="1172"/>
    <n v="32199"/>
    <x v="193"/>
    <s v="High"/>
    <s v="*"/>
    <s v="**"/>
    <s v="**"/>
    <m/>
    <m/>
    <s v="**"/>
    <m/>
    <m/>
    <m/>
    <m/>
    <m/>
    <n v="1"/>
    <n v="0.01"/>
    <m/>
    <m/>
    <n v="3672.89"/>
    <n v="1"/>
    <n v="3672.89"/>
    <s v="Regular Air"/>
    <n v="24.49"/>
    <n v="3697.3799999999997"/>
    <x v="12"/>
    <s v="Corporate"/>
    <x v="2"/>
    <s v="Copiers and Fax"/>
    <s v="Large Box"/>
    <d v="2009-07-16T00:00:00"/>
  </r>
  <r>
    <n v="1173"/>
    <n v="31043"/>
    <x v="193"/>
    <s v="High"/>
    <s v="*"/>
    <s v="**"/>
    <s v="**"/>
    <m/>
    <m/>
    <s v="**"/>
    <m/>
    <m/>
    <m/>
    <m/>
    <m/>
    <n v="49"/>
    <n v="0.05"/>
    <m/>
    <m/>
    <n v="772.42"/>
    <n v="0"/>
    <n v="15.763673469387754"/>
    <s v="Regular Air"/>
    <n v="1.99"/>
    <n v="774.41"/>
    <x v="5"/>
    <s v="Corporate"/>
    <x v="2"/>
    <s v="Computer Peripherals"/>
    <s v="Small Pack"/>
    <d v="2009-07-16T00:00:00"/>
  </r>
  <r>
    <n v="1174"/>
    <n v="31043"/>
    <x v="193"/>
    <s v="High"/>
    <s v="*"/>
    <s v="**"/>
    <s v="**"/>
    <m/>
    <m/>
    <s v="**"/>
    <m/>
    <m/>
    <m/>
    <m/>
    <m/>
    <n v="3"/>
    <n v="0.01"/>
    <m/>
    <m/>
    <n v="221.4675"/>
    <n v="0"/>
    <n v="73.822500000000005"/>
    <s v="Regular Air"/>
    <n v="3.3"/>
    <n v="224.76750000000001"/>
    <x v="5"/>
    <s v="Corporate"/>
    <x v="2"/>
    <s v="Telephones and Communication"/>
    <s v="Small Pack"/>
    <d v="2009-07-16T00:00:00"/>
  </r>
  <r>
    <n v="1175"/>
    <n v="32199"/>
    <x v="193"/>
    <s v="High"/>
    <s v="*"/>
    <s v="**"/>
    <s v="**"/>
    <m/>
    <m/>
    <s v="**"/>
    <m/>
    <m/>
    <m/>
    <m/>
    <m/>
    <n v="40"/>
    <n v="0.05"/>
    <m/>
    <m/>
    <n v="196.5"/>
    <n v="0"/>
    <n v="4.9124999999999996"/>
    <s v="Regular Air"/>
    <n v="4.97"/>
    <n v="201.47"/>
    <x v="12"/>
    <s v="Corporate"/>
    <x v="0"/>
    <s v="Binders and Binder Accessories"/>
    <s v="Small Box"/>
    <d v="2009-07-16T00:00:00"/>
  </r>
  <r>
    <n v="1176"/>
    <n v="13380"/>
    <x v="193"/>
    <s v="Critical"/>
    <s v="***"/>
    <s v="***"/>
    <s v="***"/>
    <m/>
    <m/>
    <s v="***"/>
    <m/>
    <m/>
    <m/>
    <m/>
    <m/>
    <n v="24"/>
    <n v="3.5000000000000003E-2"/>
    <m/>
    <m/>
    <n v="66.12"/>
    <n v="0"/>
    <n v="2.7550000000000003"/>
    <s v="Regular Air"/>
    <n v="0.7"/>
    <n v="66.820000000000007"/>
    <x v="2"/>
    <s v="Corporate"/>
    <x v="0"/>
    <s v="Pens &amp; Art Supplies"/>
    <s v="Wrap Bag"/>
    <d v="2009-07-15T00:00:00"/>
  </r>
  <r>
    <n v="1177"/>
    <n v="32199"/>
    <x v="193"/>
    <s v="High"/>
    <s v="*"/>
    <s v="**"/>
    <s v="**"/>
    <m/>
    <m/>
    <s v="**"/>
    <m/>
    <m/>
    <m/>
    <m/>
    <m/>
    <n v="8"/>
    <n v="0.01"/>
    <m/>
    <m/>
    <n v="46.97"/>
    <n v="0"/>
    <n v="5.8712499999999999"/>
    <s v="Regular Air"/>
    <n v="1.2"/>
    <n v="48.17"/>
    <x v="12"/>
    <s v="Corporate"/>
    <x v="0"/>
    <s v="Pens &amp; Art Supplies"/>
    <s v="Wrap Bag"/>
    <d v="2009-07-17T00:00:00"/>
  </r>
  <r>
    <n v="1178"/>
    <n v="54560"/>
    <x v="194"/>
    <s v="Critical"/>
    <s v="***"/>
    <s v="***"/>
    <s v="***"/>
    <m/>
    <m/>
    <s v="***"/>
    <m/>
    <m/>
    <m/>
    <m/>
    <m/>
    <n v="45"/>
    <n v="0.05"/>
    <m/>
    <m/>
    <n v="2404.5990000000002"/>
    <n v="1"/>
    <n v="53.435533333333339"/>
    <s v="Express Air"/>
    <n v="4.99"/>
    <n v="2409.5889999999999"/>
    <x v="2"/>
    <s v="Small Business"/>
    <x v="2"/>
    <s v="Telephones and Communication"/>
    <s v="Small Box"/>
    <d v="2009-07-18T00:00:00"/>
  </r>
  <r>
    <n v="1179"/>
    <n v="13313"/>
    <x v="194"/>
    <s v="Not Specified"/>
    <s v="*"/>
    <s v="*"/>
    <s v="*"/>
    <m/>
    <m/>
    <s v="*"/>
    <m/>
    <m/>
    <m/>
    <m/>
    <m/>
    <n v="47"/>
    <n v="0.05"/>
    <m/>
    <m/>
    <n v="1020.61"/>
    <n v="1"/>
    <n v="21.715106382978725"/>
    <s v="Regular Air"/>
    <n v="13.99"/>
    <n v="1034.5999999999999"/>
    <x v="7"/>
    <s v="Home Office"/>
    <x v="0"/>
    <s v="Appliances"/>
    <s v="Medium Box"/>
    <d v="2009-07-17T00:00:00"/>
  </r>
  <r>
    <n v="1180"/>
    <n v="13313"/>
    <x v="194"/>
    <s v="Not Specified"/>
    <s v="*"/>
    <s v="*"/>
    <s v="*"/>
    <m/>
    <m/>
    <s v="*"/>
    <m/>
    <m/>
    <m/>
    <m/>
    <m/>
    <n v="22"/>
    <n v="3.5000000000000003E-2"/>
    <m/>
    <m/>
    <n v="755.6"/>
    <n v="0"/>
    <n v="34.345454545454544"/>
    <s v="Regular Air"/>
    <n v="7.5"/>
    <n v="763.1"/>
    <x v="1"/>
    <s v="Home Office"/>
    <x v="0"/>
    <s v="Paper"/>
    <s v="Small Box"/>
    <d v="2009-07-18T00:00:00"/>
  </r>
  <r>
    <n v="1181"/>
    <n v="46656"/>
    <x v="194"/>
    <s v="High"/>
    <s v="*"/>
    <s v="**"/>
    <s v="**"/>
    <m/>
    <m/>
    <s v="**"/>
    <m/>
    <m/>
    <m/>
    <m/>
    <m/>
    <n v="27"/>
    <n v="3.5000000000000003E-2"/>
    <m/>
    <m/>
    <n v="636.70000000000005"/>
    <n v="0"/>
    <n v="23.581481481481482"/>
    <s v="Regular Air"/>
    <n v="12.98"/>
    <n v="649.68000000000006"/>
    <x v="8"/>
    <s v="Corporate"/>
    <x v="0"/>
    <s v="Binders and Binder Accessories"/>
    <s v="Small Box"/>
    <d v="2009-07-17T00:00:00"/>
  </r>
  <r>
    <n v="1182"/>
    <n v="54560"/>
    <x v="194"/>
    <s v="Critical"/>
    <s v="***"/>
    <s v="***"/>
    <s v="***"/>
    <m/>
    <m/>
    <s v="***"/>
    <m/>
    <m/>
    <m/>
    <m/>
    <m/>
    <n v="22"/>
    <n v="3.5000000000000003E-2"/>
    <m/>
    <m/>
    <n v="604.38"/>
    <n v="0"/>
    <n v="27.471818181818183"/>
    <s v="Regular Air"/>
    <n v="1.99"/>
    <n v="606.37"/>
    <x v="2"/>
    <s v="Small Business"/>
    <x v="2"/>
    <s v="Computer Peripherals"/>
    <s v="Small Pack"/>
    <d v="2009-07-19T00:00:00"/>
  </r>
  <r>
    <n v="1183"/>
    <n v="13313"/>
    <x v="194"/>
    <s v="Not Specified"/>
    <s v="*"/>
    <s v="*"/>
    <s v="*"/>
    <m/>
    <m/>
    <s v="*"/>
    <m/>
    <m/>
    <m/>
    <m/>
    <m/>
    <n v="45"/>
    <n v="0.05"/>
    <m/>
    <m/>
    <n v="592.73"/>
    <n v="0"/>
    <n v="13.171777777777779"/>
    <s v="Regular Air"/>
    <n v="3.14"/>
    <n v="595.87"/>
    <x v="1"/>
    <s v="Home Office"/>
    <x v="0"/>
    <s v="Scissors, Rulers and Trimmers"/>
    <s v="Small Pack"/>
    <d v="2009-07-19T00:00:00"/>
  </r>
  <r>
    <n v="1184"/>
    <n v="5572"/>
    <x v="194"/>
    <s v="High"/>
    <s v="*"/>
    <s v="**"/>
    <s v="**"/>
    <m/>
    <m/>
    <s v="**"/>
    <m/>
    <m/>
    <m/>
    <m/>
    <m/>
    <n v="37"/>
    <n v="0.04"/>
    <m/>
    <m/>
    <n v="288.55"/>
    <n v="0"/>
    <n v="7.7986486486486486"/>
    <s v="Regular Air"/>
    <n v="5.53"/>
    <n v="294.08"/>
    <x v="1"/>
    <s v="Corporate"/>
    <x v="2"/>
    <s v="Computer Peripherals"/>
    <s v="Small Pack"/>
    <d v="2009-07-18T00:00:00"/>
  </r>
  <r>
    <n v="1185"/>
    <n v="13313"/>
    <x v="194"/>
    <s v="Not Specified"/>
    <s v="*"/>
    <s v="*"/>
    <s v="*"/>
    <m/>
    <m/>
    <s v="*"/>
    <m/>
    <m/>
    <m/>
    <m/>
    <m/>
    <n v="18"/>
    <n v="0.02"/>
    <m/>
    <m/>
    <n v="243.51"/>
    <n v="0"/>
    <n v="13.528333333333332"/>
    <s v="Regular Air"/>
    <n v="14.37"/>
    <n v="257.88"/>
    <x v="1"/>
    <s v="Home Office"/>
    <x v="1"/>
    <s v="Office Furnishings"/>
    <s v="Large Box"/>
    <d v="2009-07-18T00:00:00"/>
  </r>
  <r>
    <n v="1186"/>
    <n v="11843"/>
    <x v="195"/>
    <s v="Medium"/>
    <s v="*"/>
    <s v="*"/>
    <s v="*"/>
    <m/>
    <m/>
    <s v="*"/>
    <m/>
    <m/>
    <m/>
    <m/>
    <m/>
    <n v="42"/>
    <n v="0.05"/>
    <m/>
    <m/>
    <n v="4993.42"/>
    <n v="1"/>
    <n v="118.89095238095238"/>
    <s v="Delivery Truck"/>
    <n v="56.14"/>
    <n v="5049.5600000000004"/>
    <x v="10"/>
    <s v="Consumer"/>
    <x v="2"/>
    <s v="Office Machines"/>
    <s v="Jumbo Box"/>
    <d v="2009-07-19T00:00:00"/>
  </r>
  <r>
    <n v="1187"/>
    <n v="4321"/>
    <x v="195"/>
    <s v="Medium"/>
    <s v="*"/>
    <s v="*"/>
    <s v="*"/>
    <m/>
    <m/>
    <s v="*"/>
    <m/>
    <m/>
    <m/>
    <m/>
    <m/>
    <n v="47"/>
    <n v="0.05"/>
    <m/>
    <m/>
    <n v="1505.57"/>
    <n v="1"/>
    <n v="32.033404255319148"/>
    <s v="Express Air"/>
    <n v="19.989999999999998"/>
    <n v="1525.56"/>
    <x v="1"/>
    <s v="Corporate"/>
    <x v="0"/>
    <s v="Labels"/>
    <s v="Small Box"/>
    <d v="2009-07-19T00:00:00"/>
  </r>
  <r>
    <n v="1188"/>
    <n v="38982"/>
    <x v="195"/>
    <s v="Not Specified"/>
    <s v="*"/>
    <s v="*"/>
    <s v="*"/>
    <m/>
    <m/>
    <s v="*"/>
    <m/>
    <m/>
    <m/>
    <m/>
    <m/>
    <n v="43"/>
    <n v="0.05"/>
    <m/>
    <m/>
    <n v="1114.42"/>
    <n v="1"/>
    <n v="25.916744186046515"/>
    <s v="Regular Air"/>
    <n v="1.99"/>
    <n v="1116.4100000000001"/>
    <x v="4"/>
    <s v="Corporate"/>
    <x v="2"/>
    <s v="Computer Peripherals"/>
    <s v="Small Pack"/>
    <d v="2009-07-18T00:00:00"/>
  </r>
  <r>
    <n v="1189"/>
    <n v="11843"/>
    <x v="195"/>
    <s v="Medium"/>
    <s v="*"/>
    <s v="*"/>
    <s v="*"/>
    <m/>
    <m/>
    <s v="*"/>
    <m/>
    <m/>
    <m/>
    <m/>
    <m/>
    <n v="9"/>
    <n v="0.01"/>
    <m/>
    <m/>
    <n v="1059.3"/>
    <n v="1"/>
    <n v="117.69999999999999"/>
    <s v="Regular Air"/>
    <n v="1.99"/>
    <n v="1061.29"/>
    <x v="10"/>
    <s v="Consumer"/>
    <x v="2"/>
    <s v="Computer Peripherals"/>
    <s v="Small Pack"/>
    <d v="2009-07-19T00:00:00"/>
  </r>
  <r>
    <n v="1190"/>
    <n v="18147"/>
    <x v="195"/>
    <s v="Not Specified"/>
    <s v="*"/>
    <s v="*"/>
    <s v="*"/>
    <m/>
    <m/>
    <s v="*"/>
    <m/>
    <m/>
    <m/>
    <m/>
    <m/>
    <n v="50"/>
    <n v="0.06"/>
    <m/>
    <m/>
    <n v="290.91000000000003"/>
    <n v="0"/>
    <n v="5.8182000000000009"/>
    <s v="Regular Air"/>
    <n v="5.67"/>
    <n v="296.58000000000004"/>
    <x v="10"/>
    <s v="Home Office"/>
    <x v="0"/>
    <s v="Paper"/>
    <s v="Small Box"/>
    <d v="2009-07-18T00:00:00"/>
  </r>
  <r>
    <n v="1191"/>
    <n v="55553"/>
    <x v="195"/>
    <s v="Medium"/>
    <s v="*"/>
    <s v="*"/>
    <s v="*"/>
    <m/>
    <m/>
    <s v="*"/>
    <m/>
    <m/>
    <m/>
    <m/>
    <m/>
    <n v="32"/>
    <n v="0.04"/>
    <m/>
    <m/>
    <n v="177.52"/>
    <n v="0"/>
    <n v="5.5475000000000003"/>
    <s v="Regular Air"/>
    <n v="1.39"/>
    <n v="178.91"/>
    <x v="1"/>
    <s v="Small Business"/>
    <x v="0"/>
    <s v="Envelopes"/>
    <s v="Small Box"/>
    <d v="2009-07-18T00:00:00"/>
  </r>
  <r>
    <n v="1192"/>
    <n v="22919"/>
    <x v="195"/>
    <s v="Critical"/>
    <s v="***"/>
    <s v="***"/>
    <s v="***"/>
    <m/>
    <m/>
    <s v="***"/>
    <m/>
    <m/>
    <m/>
    <m/>
    <m/>
    <n v="21"/>
    <n v="3.5000000000000003E-2"/>
    <m/>
    <m/>
    <n v="98.77"/>
    <n v="0"/>
    <n v="4.7033333333333331"/>
    <s v="Regular Air"/>
    <n v="0.5"/>
    <n v="99.27"/>
    <x v="8"/>
    <s v="Consumer"/>
    <x v="0"/>
    <s v="Labels"/>
    <s v="Small Box"/>
    <d v="2009-07-18T00:00:00"/>
  </r>
  <r>
    <n v="1193"/>
    <n v="32070"/>
    <x v="195"/>
    <s v="Medium"/>
    <s v="*"/>
    <s v="*"/>
    <s v="*"/>
    <m/>
    <m/>
    <s v="*"/>
    <m/>
    <m/>
    <m/>
    <m/>
    <m/>
    <n v="50"/>
    <n v="0.06"/>
    <m/>
    <m/>
    <n v="86.7"/>
    <n v="0"/>
    <n v="1.734"/>
    <s v="Regular Air"/>
    <n v="4.8600000000000003"/>
    <n v="91.56"/>
    <x v="6"/>
    <s v="Home Office"/>
    <x v="1"/>
    <s v="Office Furnishings"/>
    <s v="Small Box"/>
    <d v="2009-07-17T00:00:00"/>
  </r>
  <r>
    <n v="1194"/>
    <n v="18147"/>
    <x v="195"/>
    <s v="Not Specified"/>
    <s v="*"/>
    <s v="*"/>
    <s v="*"/>
    <m/>
    <m/>
    <s v="*"/>
    <m/>
    <m/>
    <m/>
    <m/>
    <m/>
    <n v="42"/>
    <n v="0.05"/>
    <m/>
    <m/>
    <n v="82.03"/>
    <n v="0"/>
    <n v="1.9530952380952382"/>
    <s v="Regular Air"/>
    <n v="1.49"/>
    <n v="83.52"/>
    <x v="10"/>
    <s v="Home Office"/>
    <x v="0"/>
    <s v="Binders and Binder Accessories"/>
    <s v="Small Box"/>
    <d v="2009-07-18T00:00:00"/>
  </r>
  <r>
    <n v="1195"/>
    <n v="24228"/>
    <x v="195"/>
    <s v="Low"/>
    <s v="*"/>
    <s v="*"/>
    <s v="*"/>
    <m/>
    <m/>
    <s v="*"/>
    <m/>
    <m/>
    <m/>
    <m/>
    <m/>
    <n v="31"/>
    <n v="0.04"/>
    <m/>
    <m/>
    <n v="60.64"/>
    <n v="0"/>
    <n v="1.9561290322580644"/>
    <s v="Regular Air"/>
    <n v="2.58"/>
    <n v="63.22"/>
    <x v="0"/>
    <s v="Home Office"/>
    <x v="0"/>
    <s v="Rubber Bands"/>
    <s v="Wrap Bag"/>
    <d v="2009-07-21T00:00:00"/>
  </r>
  <r>
    <n v="1196"/>
    <n v="25060"/>
    <x v="196"/>
    <s v="Not Specified"/>
    <s v="*"/>
    <s v="*"/>
    <s v="*"/>
    <m/>
    <m/>
    <s v="*"/>
    <m/>
    <m/>
    <m/>
    <m/>
    <m/>
    <n v="6"/>
    <n v="0.01"/>
    <m/>
    <m/>
    <n v="7767.02"/>
    <n v="1"/>
    <n v="1294.5033333333333"/>
    <s v="Regular Air"/>
    <n v="19.989999999999998"/>
    <n v="7787.01"/>
    <x v="4"/>
    <s v="Consumer"/>
    <x v="0"/>
    <s v="Binders and Binder Accessories"/>
    <s v="Small Box"/>
    <d v="2009-07-22T00:00:00"/>
  </r>
  <r>
    <n v="1197"/>
    <n v="37542"/>
    <x v="196"/>
    <s v="Medium"/>
    <s v="*"/>
    <s v="*"/>
    <s v="*"/>
    <m/>
    <m/>
    <s v="*"/>
    <m/>
    <m/>
    <m/>
    <m/>
    <m/>
    <n v="26"/>
    <n v="3.5000000000000003E-2"/>
    <m/>
    <m/>
    <n v="2546.5234999999998"/>
    <n v="1"/>
    <n v="97.943211538461526"/>
    <s v="Express Air"/>
    <n v="7.69"/>
    <n v="2554.2134999999998"/>
    <x v="5"/>
    <s v="Corporate"/>
    <x v="2"/>
    <s v="Telephones and Communication"/>
    <s v="Small Box"/>
    <d v="2009-07-22T00:00:00"/>
  </r>
  <r>
    <n v="1198"/>
    <n v="25060"/>
    <x v="196"/>
    <s v="Not Specified"/>
    <s v="*"/>
    <s v="*"/>
    <s v="*"/>
    <m/>
    <m/>
    <s v="*"/>
    <m/>
    <m/>
    <m/>
    <m/>
    <m/>
    <n v="1"/>
    <n v="0.01"/>
    <m/>
    <m/>
    <n v="1893.93"/>
    <n v="1"/>
    <n v="1893.93"/>
    <s v="Delivery Truck"/>
    <n v="14.7"/>
    <n v="1908.63"/>
    <x v="4"/>
    <s v="Consumer"/>
    <x v="2"/>
    <s v="Office Machines"/>
    <s v="Jumbo Drum"/>
    <d v="2009-07-22T00:00:00"/>
  </r>
  <r>
    <n v="1199"/>
    <n v="5441"/>
    <x v="196"/>
    <s v="Not Specified"/>
    <s v="*"/>
    <s v="*"/>
    <s v="*"/>
    <m/>
    <m/>
    <s v="*"/>
    <m/>
    <m/>
    <m/>
    <m/>
    <m/>
    <n v="16"/>
    <n v="0.02"/>
    <m/>
    <m/>
    <n v="278.92"/>
    <n v="0"/>
    <n v="17.432500000000001"/>
    <s v="Regular Air"/>
    <n v="4.96"/>
    <n v="283.88"/>
    <x v="5"/>
    <s v="Consumer"/>
    <x v="0"/>
    <s v="Storage &amp; Organization"/>
    <s v="Small Box"/>
    <d v="2009-07-21T00:00:00"/>
  </r>
  <r>
    <n v="1200"/>
    <n v="5441"/>
    <x v="196"/>
    <s v="Not Specified"/>
    <s v="*"/>
    <s v="*"/>
    <s v="*"/>
    <m/>
    <m/>
    <s v="*"/>
    <m/>
    <m/>
    <m/>
    <m/>
    <m/>
    <n v="34"/>
    <n v="0.04"/>
    <m/>
    <m/>
    <n v="226.83"/>
    <n v="0"/>
    <n v="6.6714705882352945"/>
    <s v="Regular Air"/>
    <n v="6.6"/>
    <n v="233.43"/>
    <x v="5"/>
    <s v="Consumer"/>
    <x v="0"/>
    <s v="Paper"/>
    <s v="Small Box"/>
    <d v="2009-07-22T00:00:00"/>
  </r>
  <r>
    <n v="1201"/>
    <n v="55846"/>
    <x v="196"/>
    <s v="Not Specified"/>
    <s v="*"/>
    <s v="*"/>
    <s v="*"/>
    <m/>
    <m/>
    <s v="*"/>
    <m/>
    <m/>
    <m/>
    <m/>
    <m/>
    <n v="30"/>
    <n v="0.04"/>
    <m/>
    <m/>
    <n v="221.05"/>
    <n v="0"/>
    <n v="7.3683333333333341"/>
    <s v="Regular Air"/>
    <n v="6.05"/>
    <n v="227.10000000000002"/>
    <x v="5"/>
    <s v="Corporate"/>
    <x v="0"/>
    <s v="Binders and Binder Accessories"/>
    <s v="Small Box"/>
    <d v="2009-07-20T00:00:00"/>
  </r>
  <r>
    <n v="1202"/>
    <n v="55847"/>
    <x v="196"/>
    <s v="Not Specified"/>
    <s v="*"/>
    <s v="*"/>
    <s v="*"/>
    <m/>
    <m/>
    <s v="*"/>
    <m/>
    <m/>
    <m/>
    <m/>
    <m/>
    <n v="45"/>
    <n v="0.05"/>
    <m/>
    <m/>
    <n v="136.71"/>
    <n v="0"/>
    <n v="3.0380000000000003"/>
    <s v="Regular Air"/>
    <n v="0.99"/>
    <n v="137.70000000000002"/>
    <x v="4"/>
    <s v="Consumer"/>
    <x v="0"/>
    <s v="Labels"/>
    <s v="Small Box"/>
    <d v="2009-07-21T00:00:00"/>
  </r>
  <r>
    <n v="1203"/>
    <n v="55847"/>
    <x v="196"/>
    <s v="Not Specified"/>
    <s v="*"/>
    <s v="*"/>
    <s v="*"/>
    <m/>
    <m/>
    <s v="*"/>
    <m/>
    <m/>
    <m/>
    <m/>
    <m/>
    <n v="21"/>
    <n v="3.5000000000000003E-2"/>
    <m/>
    <m/>
    <n v="133.15"/>
    <n v="0"/>
    <n v="6.340476190476191"/>
    <s v="Regular Air"/>
    <n v="5.36"/>
    <n v="138.51000000000002"/>
    <x v="4"/>
    <s v="Consumer"/>
    <x v="0"/>
    <s v="Binders and Binder Accessories"/>
    <s v="Small Box"/>
    <d v="2009-07-23T00:00:00"/>
  </r>
  <r>
    <n v="1204"/>
    <n v="42310"/>
    <x v="197"/>
    <s v="Critical"/>
    <s v="***"/>
    <s v="***"/>
    <s v="***"/>
    <m/>
    <m/>
    <s v="***"/>
    <m/>
    <m/>
    <m/>
    <m/>
    <m/>
    <n v="20"/>
    <n v="3.5000000000000003E-2"/>
    <m/>
    <m/>
    <n v="3361.7584999999999"/>
    <n v="1"/>
    <n v="168.08792499999998"/>
    <s v="Regular Air"/>
    <n v="8.99"/>
    <n v="3370.7484999999997"/>
    <x v="4"/>
    <s v="Consumer"/>
    <x v="2"/>
    <s v="Telephones and Communication"/>
    <s v="Small Box"/>
    <d v="2009-07-22T00:00:00"/>
  </r>
  <r>
    <n v="1205"/>
    <n v="33350"/>
    <x v="197"/>
    <s v="Not Specified"/>
    <s v="*"/>
    <s v="*"/>
    <s v="*"/>
    <m/>
    <m/>
    <s v="*"/>
    <m/>
    <m/>
    <m/>
    <m/>
    <m/>
    <n v="1"/>
    <n v="0.01"/>
    <m/>
    <m/>
    <n v="1786.04"/>
    <n v="1"/>
    <n v="1786.04"/>
    <s v="Regular Air"/>
    <n v="19.989999999999998"/>
    <n v="1806.03"/>
    <x v="4"/>
    <s v="Home Office"/>
    <x v="0"/>
    <s v="Binders and Binder Accessories"/>
    <s v="Small Box"/>
    <d v="2009-07-21T00:00:00"/>
  </r>
  <r>
    <n v="1206"/>
    <n v="50917"/>
    <x v="197"/>
    <s v="Low"/>
    <s v="*"/>
    <s v="*"/>
    <s v="*"/>
    <m/>
    <m/>
    <s v="*"/>
    <m/>
    <m/>
    <m/>
    <m/>
    <m/>
    <n v="33"/>
    <n v="0.04"/>
    <m/>
    <m/>
    <n v="1422.31"/>
    <n v="1"/>
    <n v="43.100303030303031"/>
    <s v="Regular Air"/>
    <n v="1.99"/>
    <n v="1424.3"/>
    <x v="1"/>
    <s v="Consumer"/>
    <x v="2"/>
    <s v="Computer Peripherals"/>
    <s v="Small Pack"/>
    <d v="2009-07-25T00:00:00"/>
  </r>
  <r>
    <n v="1207"/>
    <n v="6823"/>
    <x v="197"/>
    <s v="Not Specified"/>
    <s v="*"/>
    <s v="*"/>
    <s v="*"/>
    <m/>
    <m/>
    <s v="*"/>
    <m/>
    <m/>
    <m/>
    <m/>
    <m/>
    <n v="50"/>
    <n v="0.06"/>
    <m/>
    <m/>
    <n v="1262.72"/>
    <n v="1"/>
    <n v="25.2544"/>
    <s v="Regular Air"/>
    <n v="2.99"/>
    <n v="1265.71"/>
    <x v="1"/>
    <s v="Small Business"/>
    <x v="0"/>
    <s v="Binders and Binder Accessories"/>
    <s v="Small Box"/>
    <d v="2009-07-22T00:00:00"/>
  </r>
  <r>
    <n v="1208"/>
    <n v="50823"/>
    <x v="197"/>
    <s v="Low"/>
    <s v="*"/>
    <s v="*"/>
    <s v="*"/>
    <m/>
    <m/>
    <s v="*"/>
    <m/>
    <m/>
    <m/>
    <m/>
    <m/>
    <n v="12"/>
    <n v="0.02"/>
    <m/>
    <m/>
    <n v="1244.72"/>
    <n v="1"/>
    <n v="103.72666666666667"/>
    <s v="Regular Air"/>
    <n v="7.18"/>
    <n v="1251.9000000000001"/>
    <x v="1"/>
    <s v="Home Office"/>
    <x v="2"/>
    <s v="Computer Peripherals"/>
    <s v="Small Box"/>
    <d v="2009-07-26T00:00:00"/>
  </r>
  <r>
    <n v="1209"/>
    <n v="43079"/>
    <x v="197"/>
    <s v="Medium"/>
    <s v="*"/>
    <s v="*"/>
    <s v="*"/>
    <m/>
    <m/>
    <s v="*"/>
    <m/>
    <m/>
    <m/>
    <m/>
    <m/>
    <n v="40"/>
    <n v="0.05"/>
    <m/>
    <m/>
    <n v="1184.03"/>
    <n v="1"/>
    <n v="29.600749999999998"/>
    <s v="Regular Air"/>
    <n v="4"/>
    <n v="1188.03"/>
    <x v="2"/>
    <s v="Home Office"/>
    <x v="2"/>
    <s v="Computer Peripherals"/>
    <s v="Small Box"/>
    <d v="2009-07-22T00:00:00"/>
  </r>
  <r>
    <n v="1210"/>
    <n v="41316"/>
    <x v="197"/>
    <s v="Not Specified"/>
    <s v="*"/>
    <s v="*"/>
    <s v="*"/>
    <m/>
    <m/>
    <s v="*"/>
    <m/>
    <m/>
    <m/>
    <m/>
    <m/>
    <n v="4"/>
    <n v="0.01"/>
    <m/>
    <m/>
    <n v="700.36599999999999"/>
    <n v="0"/>
    <n v="175.0915"/>
    <s v="Regular Air"/>
    <n v="5.99"/>
    <n v="706.35599999999999"/>
    <x v="1"/>
    <s v="Consumer"/>
    <x v="2"/>
    <s v="Telephones and Communication"/>
    <s v="Small Box"/>
    <d v="2009-07-24T00:00:00"/>
  </r>
  <r>
    <n v="1211"/>
    <n v="6823"/>
    <x v="197"/>
    <s v="Not Specified"/>
    <s v="*"/>
    <s v="*"/>
    <s v="*"/>
    <m/>
    <m/>
    <s v="*"/>
    <m/>
    <m/>
    <m/>
    <m/>
    <m/>
    <n v="31"/>
    <n v="0.04"/>
    <m/>
    <m/>
    <n v="524.19000000000005"/>
    <n v="0"/>
    <n v="16.909354838709678"/>
    <s v="Regular Air"/>
    <n v="8.99"/>
    <n v="533.18000000000006"/>
    <x v="1"/>
    <s v="Small Business"/>
    <x v="2"/>
    <s v="Computer Peripherals"/>
    <s v="Small Pack"/>
    <d v="2009-07-23T00:00:00"/>
  </r>
  <r>
    <n v="1212"/>
    <n v="48961"/>
    <x v="197"/>
    <s v="Not Specified"/>
    <s v="*"/>
    <s v="*"/>
    <s v="*"/>
    <m/>
    <m/>
    <s v="*"/>
    <m/>
    <m/>
    <m/>
    <m/>
    <m/>
    <n v="24"/>
    <n v="3.5000000000000003E-2"/>
    <m/>
    <m/>
    <n v="520.67999999999995"/>
    <n v="0"/>
    <n v="21.694999999999997"/>
    <s v="Regular Air"/>
    <n v="16.87"/>
    <n v="537.54999999999995"/>
    <x v="1"/>
    <s v="Small Business"/>
    <x v="0"/>
    <s v="Paper"/>
    <s v="Small Box"/>
    <d v="2009-07-23T00:00:00"/>
  </r>
  <r>
    <n v="1213"/>
    <n v="43813"/>
    <x v="197"/>
    <s v="Not Specified"/>
    <s v="*"/>
    <s v="*"/>
    <s v="*"/>
    <m/>
    <m/>
    <s v="*"/>
    <m/>
    <m/>
    <m/>
    <m/>
    <m/>
    <n v="23"/>
    <n v="3.5000000000000003E-2"/>
    <m/>
    <m/>
    <n v="384.21"/>
    <n v="0"/>
    <n v="16.704782608695652"/>
    <s v="Regular Air"/>
    <n v="17.78"/>
    <n v="401.99"/>
    <x v="3"/>
    <s v="Corporate"/>
    <x v="0"/>
    <s v="Storage &amp; Organization"/>
    <s v="Small Box"/>
    <d v="2009-07-23T00:00:00"/>
  </r>
  <r>
    <n v="1214"/>
    <n v="48961"/>
    <x v="197"/>
    <s v="Not Specified"/>
    <s v="*"/>
    <s v="*"/>
    <s v="*"/>
    <m/>
    <m/>
    <s v="*"/>
    <m/>
    <m/>
    <m/>
    <m/>
    <m/>
    <n v="25"/>
    <n v="3.5000000000000003E-2"/>
    <m/>
    <m/>
    <n v="358.78"/>
    <n v="0"/>
    <n v="14.351199999999999"/>
    <s v="Express Air"/>
    <n v="7.69"/>
    <n v="366.46999999999997"/>
    <x v="1"/>
    <s v="Small Business"/>
    <x v="0"/>
    <s v="Storage &amp; Organization"/>
    <s v="Small Box"/>
    <d v="2009-07-23T00:00:00"/>
  </r>
  <r>
    <n v="1215"/>
    <n v="41316"/>
    <x v="197"/>
    <s v="Not Specified"/>
    <s v="*"/>
    <s v="*"/>
    <s v="*"/>
    <m/>
    <m/>
    <s v="*"/>
    <m/>
    <m/>
    <m/>
    <m/>
    <m/>
    <n v="8"/>
    <n v="0.01"/>
    <m/>
    <m/>
    <n v="121.74"/>
    <n v="0"/>
    <n v="15.217499999999999"/>
    <s v="Regular Air"/>
    <n v="2.99"/>
    <n v="124.72999999999999"/>
    <x v="1"/>
    <s v="Consumer"/>
    <x v="0"/>
    <s v="Binders and Binder Accessories"/>
    <s v="Small Box"/>
    <d v="2009-07-22T00:00:00"/>
  </r>
  <r>
    <n v="1216"/>
    <n v="56612"/>
    <x v="198"/>
    <s v="High"/>
    <s v="*"/>
    <s v="**"/>
    <s v="**"/>
    <m/>
    <m/>
    <s v="**"/>
    <m/>
    <m/>
    <m/>
    <m/>
    <m/>
    <n v="38"/>
    <n v="0.04"/>
    <m/>
    <m/>
    <n v="4008.7275"/>
    <n v="1"/>
    <n v="105.49282894736842"/>
    <s v="Regular Air"/>
    <n v="5.92"/>
    <n v="4014.6475"/>
    <x v="8"/>
    <s v="Consumer"/>
    <x v="2"/>
    <s v="Telephones and Communication"/>
    <s v="Small Box"/>
    <d v="2009-07-22T00:00:00"/>
  </r>
  <r>
    <n v="1217"/>
    <n v="37825"/>
    <x v="198"/>
    <s v="Low"/>
    <s v="*"/>
    <s v="*"/>
    <s v="*"/>
    <m/>
    <m/>
    <s v="*"/>
    <m/>
    <m/>
    <m/>
    <m/>
    <m/>
    <n v="44"/>
    <n v="0.05"/>
    <m/>
    <m/>
    <n v="505.01"/>
    <n v="0"/>
    <n v="11.477499999999999"/>
    <s v="Regular Air"/>
    <n v="4.9800000000000004"/>
    <n v="509.99"/>
    <x v="4"/>
    <s v="Home Office"/>
    <x v="0"/>
    <s v="Appliances"/>
    <s v="Small Box"/>
    <d v="2009-07-24T00:00:00"/>
  </r>
  <r>
    <n v="1218"/>
    <n v="37825"/>
    <x v="198"/>
    <s v="Low"/>
    <s v="*"/>
    <s v="*"/>
    <s v="*"/>
    <m/>
    <m/>
    <s v="*"/>
    <m/>
    <m/>
    <m/>
    <m/>
    <m/>
    <n v="41"/>
    <n v="0.05"/>
    <m/>
    <m/>
    <n v="286.75"/>
    <n v="0"/>
    <n v="6.9939024390243905"/>
    <s v="Regular Air"/>
    <n v="1.6"/>
    <n v="288.35000000000002"/>
    <x v="4"/>
    <s v="Home Office"/>
    <x v="0"/>
    <s v="Paper"/>
    <s v="Wrap Bag"/>
    <d v="2009-07-29T00:00:00"/>
  </r>
  <r>
    <n v="1219"/>
    <n v="16451"/>
    <x v="198"/>
    <s v="Not Specified"/>
    <s v="*"/>
    <s v="*"/>
    <s v="*"/>
    <m/>
    <m/>
    <s v="*"/>
    <m/>
    <m/>
    <m/>
    <m/>
    <m/>
    <n v="9"/>
    <n v="0.01"/>
    <m/>
    <m/>
    <n v="252.79"/>
    <n v="0"/>
    <n v="28.087777777777777"/>
    <s v="Regular Air"/>
    <n v="2.99"/>
    <n v="255.78"/>
    <x v="7"/>
    <s v="Corporate"/>
    <x v="0"/>
    <s v="Binders and Binder Accessories"/>
    <s v="Small Box"/>
    <d v="2009-07-23T00:00:00"/>
  </r>
  <r>
    <n v="1220"/>
    <n v="13030"/>
    <x v="198"/>
    <s v="Medium"/>
    <s v="*"/>
    <s v="*"/>
    <s v="*"/>
    <m/>
    <m/>
    <s v="*"/>
    <m/>
    <m/>
    <m/>
    <m/>
    <m/>
    <n v="32"/>
    <n v="0.04"/>
    <m/>
    <m/>
    <n v="136.19999999999999"/>
    <n v="0"/>
    <n v="4.2562499999999996"/>
    <s v="Express Air"/>
    <n v="7.01"/>
    <n v="143.20999999999998"/>
    <x v="1"/>
    <s v="Home Office"/>
    <x v="0"/>
    <s v="Binders and Binder Accessories"/>
    <s v="Small Box"/>
    <d v="2009-07-24T00:00:00"/>
  </r>
  <r>
    <n v="1221"/>
    <n v="9092"/>
    <x v="199"/>
    <s v="Not Specified"/>
    <s v="*"/>
    <s v="*"/>
    <s v="*"/>
    <m/>
    <m/>
    <s v="*"/>
    <m/>
    <m/>
    <m/>
    <m/>
    <m/>
    <n v="33"/>
    <n v="0.04"/>
    <m/>
    <m/>
    <n v="3644.24"/>
    <n v="1"/>
    <n v="110.43151515151514"/>
    <s v="Express Air"/>
    <n v="35"/>
    <n v="3679.24"/>
    <x v="10"/>
    <s v="Corporate"/>
    <x v="0"/>
    <s v="Storage &amp; Organization"/>
    <s v="Large Box"/>
    <d v="2009-07-25T00:00:00"/>
  </r>
  <r>
    <n v="1222"/>
    <n v="34087"/>
    <x v="199"/>
    <s v="Low"/>
    <s v="*"/>
    <s v="*"/>
    <s v="*"/>
    <m/>
    <m/>
    <s v="*"/>
    <m/>
    <m/>
    <m/>
    <m/>
    <m/>
    <n v="31"/>
    <n v="0.04"/>
    <m/>
    <m/>
    <n v="3077.7310000000002"/>
    <n v="1"/>
    <n v="99.281645161290328"/>
    <s v="Regular Air"/>
    <n v="5.26"/>
    <n v="3082.9910000000004"/>
    <x v="1"/>
    <s v="Corporate"/>
    <x v="2"/>
    <s v="Telephones and Communication"/>
    <s v="Small Box"/>
    <d v="2009-07-28T00:00:00"/>
  </r>
  <r>
    <n v="1223"/>
    <n v="22119"/>
    <x v="199"/>
    <s v="Low"/>
    <s v="*"/>
    <s v="*"/>
    <s v="*"/>
    <m/>
    <m/>
    <s v="*"/>
    <m/>
    <m/>
    <m/>
    <m/>
    <m/>
    <n v="20"/>
    <n v="3.5000000000000003E-2"/>
    <m/>
    <m/>
    <n v="939.39"/>
    <n v="0"/>
    <n v="46.969499999999996"/>
    <s v="Regular Air"/>
    <n v="19.989999999999998"/>
    <n v="959.38"/>
    <x v="2"/>
    <s v="Corporate"/>
    <x v="0"/>
    <s v="Appliances"/>
    <s v="Small Box"/>
    <d v="2009-07-29T00:00:00"/>
  </r>
  <r>
    <n v="1224"/>
    <n v="9092"/>
    <x v="199"/>
    <s v="Not Specified"/>
    <s v="*"/>
    <s v="*"/>
    <s v="*"/>
    <m/>
    <m/>
    <s v="*"/>
    <m/>
    <m/>
    <m/>
    <m/>
    <m/>
    <n v="8"/>
    <n v="0.01"/>
    <m/>
    <m/>
    <n v="599.20749999999998"/>
    <n v="0"/>
    <n v="74.900937499999998"/>
    <s v="Regular Air"/>
    <n v="4.9000000000000004"/>
    <n v="604.10749999999996"/>
    <x v="10"/>
    <s v="Corporate"/>
    <x v="2"/>
    <s v="Telephones and Communication"/>
    <s v="Small Box"/>
    <d v="2009-07-25T00:00:00"/>
  </r>
  <r>
    <n v="1225"/>
    <n v="29667"/>
    <x v="199"/>
    <s v="Not Specified"/>
    <s v="*"/>
    <s v="*"/>
    <s v="*"/>
    <m/>
    <m/>
    <s v="*"/>
    <m/>
    <m/>
    <m/>
    <m/>
    <m/>
    <n v="14"/>
    <n v="0.02"/>
    <m/>
    <m/>
    <n v="215.31"/>
    <n v="0"/>
    <n v="15.379285714285714"/>
    <s v="Regular Air"/>
    <n v="10.91"/>
    <n v="226.22"/>
    <x v="9"/>
    <s v="Corporate"/>
    <x v="0"/>
    <s v="Binders and Binder Accessories"/>
    <s v="Small Box"/>
    <d v="2009-07-25T00:00:00"/>
  </r>
  <r>
    <n v="1226"/>
    <n v="34882"/>
    <x v="199"/>
    <s v="Critical"/>
    <s v="***"/>
    <s v="***"/>
    <s v="***"/>
    <m/>
    <m/>
    <s v="***"/>
    <m/>
    <m/>
    <m/>
    <m/>
    <m/>
    <n v="43"/>
    <n v="0.05"/>
    <m/>
    <m/>
    <n v="84.61"/>
    <n v="0"/>
    <n v="1.9676744186046511"/>
    <s v="Regular Air"/>
    <n v="1.49"/>
    <n v="86.1"/>
    <x v="0"/>
    <s v="Home Office"/>
    <x v="0"/>
    <s v="Binders and Binder Accessories"/>
    <s v="Small Box"/>
    <d v="2009-07-25T00:00:00"/>
  </r>
  <r>
    <n v="1227"/>
    <n v="14112"/>
    <x v="199"/>
    <s v="Low"/>
    <s v="*"/>
    <s v="*"/>
    <s v="*"/>
    <m/>
    <m/>
    <s v="*"/>
    <m/>
    <m/>
    <m/>
    <m/>
    <m/>
    <n v="1"/>
    <n v="0.01"/>
    <m/>
    <m/>
    <n v="68.45"/>
    <n v="0"/>
    <n v="68.45"/>
    <s v="Express Air"/>
    <n v="13.66"/>
    <n v="82.11"/>
    <x v="0"/>
    <s v="Corporate"/>
    <x v="0"/>
    <s v="Appliances"/>
    <s v="Small Box"/>
    <d v="2009-07-24T00:00:00"/>
  </r>
  <r>
    <n v="1228"/>
    <n v="16768"/>
    <x v="200"/>
    <s v="High"/>
    <s v="*"/>
    <s v="**"/>
    <s v="**"/>
    <m/>
    <m/>
    <s v="**"/>
    <m/>
    <m/>
    <m/>
    <m/>
    <m/>
    <n v="9"/>
    <n v="0.01"/>
    <m/>
    <m/>
    <n v="101.47"/>
    <n v="0"/>
    <n v="11.274444444444445"/>
    <s v="Regular Air"/>
    <n v="4.5"/>
    <n v="105.97"/>
    <x v="2"/>
    <s v="Corporate"/>
    <x v="0"/>
    <s v="Appliances"/>
    <s v="Small Box"/>
    <d v="2009-07-26T00:00:00"/>
  </r>
  <r>
    <n v="1229"/>
    <n v="44867"/>
    <x v="201"/>
    <s v="High"/>
    <s v="*"/>
    <s v="**"/>
    <s v="**"/>
    <m/>
    <m/>
    <s v="**"/>
    <m/>
    <m/>
    <m/>
    <m/>
    <m/>
    <n v="40"/>
    <n v="0.05"/>
    <m/>
    <m/>
    <n v="21425.91"/>
    <n v="1"/>
    <n v="535.64774999999997"/>
    <s v="Delivery Truck"/>
    <n v="26"/>
    <n v="21451.91"/>
    <x v="1"/>
    <s v="Home Office"/>
    <x v="1"/>
    <s v="Chairs &amp; Chairmats"/>
    <s v="Jumbo Drum"/>
    <d v="2009-07-28T00:00:00"/>
  </r>
  <r>
    <n v="1230"/>
    <n v="10692"/>
    <x v="201"/>
    <s v="Low"/>
    <s v="*"/>
    <s v="*"/>
    <s v="*"/>
    <m/>
    <m/>
    <s v="*"/>
    <m/>
    <m/>
    <m/>
    <m/>
    <m/>
    <n v="48"/>
    <n v="0.05"/>
    <m/>
    <m/>
    <n v="8101.9875000000002"/>
    <n v="1"/>
    <n v="168.79140624999999"/>
    <s v="Regular Air"/>
    <n v="4.2"/>
    <n v="8106.1875"/>
    <x v="2"/>
    <s v="Corporate"/>
    <x v="2"/>
    <s v="Telephones and Communication"/>
    <s v="Small Box"/>
    <d v="2009-07-30T00:00:00"/>
  </r>
  <r>
    <n v="1231"/>
    <n v="24933"/>
    <x v="201"/>
    <s v="Low"/>
    <s v="*"/>
    <s v="*"/>
    <s v="*"/>
    <m/>
    <m/>
    <s v="*"/>
    <m/>
    <m/>
    <m/>
    <m/>
    <m/>
    <n v="32"/>
    <n v="0.04"/>
    <m/>
    <m/>
    <n v="3416.38"/>
    <n v="1"/>
    <n v="106.761875"/>
    <s v="Delivery Truck"/>
    <n v="57.38"/>
    <n v="3473.76"/>
    <x v="2"/>
    <s v="Consumer"/>
    <x v="1"/>
    <s v="Bookcases"/>
    <s v="Jumbo Box"/>
    <d v="2009-07-28T00:00:00"/>
  </r>
  <r>
    <n v="1232"/>
    <n v="902"/>
    <x v="201"/>
    <s v="Not Specified"/>
    <s v="*"/>
    <s v="*"/>
    <s v="*"/>
    <m/>
    <m/>
    <s v="*"/>
    <m/>
    <m/>
    <m/>
    <m/>
    <m/>
    <n v="10"/>
    <n v="0.02"/>
    <m/>
    <m/>
    <n v="1925.83"/>
    <n v="1"/>
    <n v="192.583"/>
    <s v="Regular Air"/>
    <n v="0.99"/>
    <n v="1926.82"/>
    <x v="8"/>
    <s v="Corporate"/>
    <x v="0"/>
    <s v="Appliances"/>
    <s v="Small Box"/>
    <d v="2009-07-29T00:00:00"/>
  </r>
  <r>
    <n v="1233"/>
    <n v="33699"/>
    <x v="201"/>
    <s v="Low"/>
    <s v="*"/>
    <s v="*"/>
    <s v="*"/>
    <m/>
    <m/>
    <s v="*"/>
    <m/>
    <m/>
    <m/>
    <m/>
    <m/>
    <n v="13"/>
    <n v="0.02"/>
    <m/>
    <m/>
    <n v="1619.51"/>
    <n v="1"/>
    <n v="124.5776923076923"/>
    <s v="Delivery Truck"/>
    <n v="70.2"/>
    <n v="1689.71"/>
    <x v="0"/>
    <s v="Small Business"/>
    <x v="1"/>
    <s v="Chairs &amp; Chairmats"/>
    <s v="Jumbo Drum"/>
    <d v="2009-07-30T00:00:00"/>
  </r>
  <r>
    <n v="1234"/>
    <n v="10692"/>
    <x v="201"/>
    <s v="Low"/>
    <s v="*"/>
    <s v="*"/>
    <s v="*"/>
    <m/>
    <m/>
    <s v="*"/>
    <m/>
    <m/>
    <m/>
    <m/>
    <m/>
    <n v="8"/>
    <n v="0.01"/>
    <m/>
    <m/>
    <n v="1313.8109999999999"/>
    <n v="1"/>
    <n v="164.22637499999999"/>
    <s v="Regular Air"/>
    <n v="8.99"/>
    <n v="1322.8009999999999"/>
    <x v="2"/>
    <s v="Corporate"/>
    <x v="2"/>
    <s v="Telephones and Communication"/>
    <s v="Small Box"/>
    <d v="2009-07-26T00:00:00"/>
  </r>
  <r>
    <n v="1235"/>
    <n v="48453"/>
    <x v="201"/>
    <s v="Medium"/>
    <s v="*"/>
    <s v="*"/>
    <s v="*"/>
    <m/>
    <m/>
    <s v="*"/>
    <m/>
    <m/>
    <m/>
    <m/>
    <m/>
    <n v="50"/>
    <n v="0.06"/>
    <m/>
    <m/>
    <n v="387.03"/>
    <n v="0"/>
    <n v="7.7405999999999997"/>
    <s v="Regular Air"/>
    <n v="4.95"/>
    <n v="391.97999999999996"/>
    <x v="1"/>
    <s v="Home Office"/>
    <x v="1"/>
    <s v="Office Furnishings"/>
    <s v="Small Box"/>
    <d v="2009-07-26T00:00:00"/>
  </r>
  <r>
    <n v="1236"/>
    <n v="33699"/>
    <x v="201"/>
    <s v="Low"/>
    <s v="*"/>
    <s v="*"/>
    <s v="*"/>
    <m/>
    <m/>
    <s v="*"/>
    <m/>
    <m/>
    <m/>
    <m/>
    <m/>
    <n v="18"/>
    <n v="0.02"/>
    <m/>
    <m/>
    <n v="290.07"/>
    <n v="0"/>
    <n v="16.114999999999998"/>
    <s v="Regular Air"/>
    <n v="7.04"/>
    <n v="297.11"/>
    <x v="3"/>
    <s v="Small Business"/>
    <x v="0"/>
    <s v="Storage &amp; Organization"/>
    <s v="Small Box"/>
    <d v="2009-08-02T00:00:00"/>
  </r>
  <r>
    <n v="1237"/>
    <n v="33699"/>
    <x v="201"/>
    <s v="Low"/>
    <s v="*"/>
    <s v="*"/>
    <s v="*"/>
    <m/>
    <m/>
    <s v="*"/>
    <m/>
    <m/>
    <m/>
    <m/>
    <m/>
    <n v="31"/>
    <n v="0.04"/>
    <m/>
    <m/>
    <n v="196.81"/>
    <n v="0"/>
    <n v="6.3487096774193548"/>
    <s v="Regular Air"/>
    <n v="1.34"/>
    <n v="198.15"/>
    <x v="3"/>
    <s v="Small Business"/>
    <x v="0"/>
    <s v="Paper"/>
    <s v="Wrap Bag"/>
    <d v="2009-07-31T00:00:00"/>
  </r>
  <r>
    <n v="1238"/>
    <n v="24933"/>
    <x v="201"/>
    <s v="Low"/>
    <s v="*"/>
    <s v="*"/>
    <s v="*"/>
    <m/>
    <m/>
    <s v="*"/>
    <m/>
    <m/>
    <m/>
    <m/>
    <m/>
    <n v="14"/>
    <n v="0.02"/>
    <m/>
    <m/>
    <n v="142.81"/>
    <n v="0"/>
    <n v="10.200714285714286"/>
    <s v="Regular Air"/>
    <n v="2.27"/>
    <n v="145.08000000000001"/>
    <x v="2"/>
    <s v="Consumer"/>
    <x v="0"/>
    <s v="Paper"/>
    <s v="Wrap Bag"/>
    <d v="2009-07-28T00:00:00"/>
  </r>
  <r>
    <n v="1239"/>
    <n v="10692"/>
    <x v="201"/>
    <s v="Low"/>
    <s v="*"/>
    <s v="*"/>
    <s v="*"/>
    <m/>
    <m/>
    <s v="*"/>
    <m/>
    <m/>
    <m/>
    <m/>
    <m/>
    <n v="26"/>
    <n v="3.5000000000000003E-2"/>
    <m/>
    <m/>
    <n v="100.41"/>
    <n v="0"/>
    <n v="3.8619230769230768"/>
    <s v="Regular Air"/>
    <n v="4.17"/>
    <n v="104.58"/>
    <x v="2"/>
    <s v="Corporate"/>
    <x v="0"/>
    <s v="Pens &amp; Art Supplies"/>
    <s v="Small Pack"/>
    <d v="2009-07-28T00:00:00"/>
  </r>
  <r>
    <n v="1240"/>
    <n v="57794"/>
    <x v="201"/>
    <s v="Low"/>
    <s v="*"/>
    <s v="*"/>
    <s v="*"/>
    <m/>
    <m/>
    <s v="*"/>
    <m/>
    <m/>
    <m/>
    <m/>
    <m/>
    <n v="16"/>
    <n v="0.02"/>
    <m/>
    <m/>
    <n v="88.84"/>
    <n v="0"/>
    <n v="5.5525000000000002"/>
    <s v="Regular Air"/>
    <n v="6.07"/>
    <n v="94.91"/>
    <x v="1"/>
    <s v="Home Office"/>
    <x v="0"/>
    <s v="Paper"/>
    <s v="Small Box"/>
    <d v="2009-07-28T00:00:00"/>
  </r>
  <r>
    <n v="1241"/>
    <n v="3459"/>
    <x v="202"/>
    <s v="Not Specified"/>
    <s v="*"/>
    <s v="*"/>
    <s v="*"/>
    <m/>
    <m/>
    <s v="*"/>
    <m/>
    <m/>
    <m/>
    <m/>
    <m/>
    <n v="24"/>
    <n v="3.5000000000000003E-2"/>
    <m/>
    <m/>
    <n v="2152.404"/>
    <n v="1"/>
    <n v="89.683499999999995"/>
    <s v="Express Air"/>
    <n v="8.99"/>
    <n v="2161.3939999999998"/>
    <x v="8"/>
    <s v="Home Office"/>
    <x v="2"/>
    <s v="Telephones and Communication"/>
    <s v="Small Box"/>
    <d v="2009-07-29T00:00:00"/>
  </r>
  <r>
    <n v="1242"/>
    <n v="9606"/>
    <x v="202"/>
    <s v="Not Specified"/>
    <s v="*"/>
    <s v="*"/>
    <s v="*"/>
    <m/>
    <m/>
    <s v="*"/>
    <m/>
    <m/>
    <m/>
    <m/>
    <m/>
    <n v="39"/>
    <n v="0.04"/>
    <m/>
    <m/>
    <n v="493.26"/>
    <n v="0"/>
    <n v="12.647692307692308"/>
    <s v="Regular Air"/>
    <n v="0.49"/>
    <n v="493.75"/>
    <x v="1"/>
    <s v="Small Business"/>
    <x v="0"/>
    <s v="Labels"/>
    <s v="Small Box"/>
    <d v="2009-07-27T00:00:00"/>
  </r>
  <r>
    <n v="1243"/>
    <n v="19078"/>
    <x v="202"/>
    <s v="Critical"/>
    <s v="***"/>
    <s v="***"/>
    <s v="***"/>
    <m/>
    <m/>
    <s v="***"/>
    <m/>
    <m/>
    <m/>
    <m/>
    <m/>
    <n v="21"/>
    <n v="3.5000000000000003E-2"/>
    <m/>
    <m/>
    <n v="256.12"/>
    <n v="0"/>
    <n v="12.196190476190477"/>
    <s v="Regular Air"/>
    <n v="4.9800000000000004"/>
    <n v="261.10000000000002"/>
    <x v="7"/>
    <s v="Corporate"/>
    <x v="0"/>
    <s v="Appliances"/>
    <s v="Small Box"/>
    <d v="2009-07-28T00:00:00"/>
  </r>
  <r>
    <n v="1244"/>
    <n v="53029"/>
    <x v="202"/>
    <s v="Low"/>
    <s v="*"/>
    <s v="*"/>
    <s v="*"/>
    <m/>
    <m/>
    <s v="*"/>
    <m/>
    <m/>
    <m/>
    <m/>
    <m/>
    <n v="39"/>
    <n v="0.04"/>
    <m/>
    <m/>
    <n v="223.34"/>
    <n v="0"/>
    <n v="5.7266666666666666"/>
    <s v="Regular Air"/>
    <n v="0.5"/>
    <n v="223.84"/>
    <x v="4"/>
    <s v="Corporate"/>
    <x v="0"/>
    <s v="Labels"/>
    <s v="Small Box"/>
    <d v="2009-08-01T00:00:00"/>
  </r>
  <r>
    <n v="1245"/>
    <n v="9606"/>
    <x v="202"/>
    <s v="Not Specified"/>
    <s v="*"/>
    <s v="*"/>
    <s v="*"/>
    <m/>
    <m/>
    <s v="*"/>
    <m/>
    <m/>
    <m/>
    <m/>
    <m/>
    <n v="37"/>
    <n v="0.04"/>
    <m/>
    <m/>
    <n v="192.15"/>
    <n v="0"/>
    <n v="5.1932432432432432"/>
    <s v="Express Air"/>
    <n v="2.04"/>
    <n v="194.19"/>
    <x v="1"/>
    <s v="Small Business"/>
    <x v="0"/>
    <s v="Paper"/>
    <s v="Wrap Bag"/>
    <d v="2009-07-29T00:00:00"/>
  </r>
  <r>
    <n v="1246"/>
    <n v="21538"/>
    <x v="202"/>
    <s v="Medium"/>
    <s v="*"/>
    <s v="*"/>
    <s v="*"/>
    <m/>
    <m/>
    <s v="*"/>
    <m/>
    <m/>
    <m/>
    <m/>
    <m/>
    <n v="31"/>
    <n v="0.04"/>
    <m/>
    <m/>
    <n v="87.32"/>
    <n v="0"/>
    <n v="2.8167741935483868"/>
    <s v="Regular Air"/>
    <n v="0.96"/>
    <n v="88.279999999999987"/>
    <x v="3"/>
    <s v="Small Business"/>
    <x v="0"/>
    <s v="Pens &amp; Art Supplies"/>
    <s v="Wrap Bag"/>
    <d v="2009-07-29T00:00:00"/>
  </r>
  <r>
    <n v="1247"/>
    <n v="44708"/>
    <x v="202"/>
    <s v="Not Specified"/>
    <s v="*"/>
    <s v="*"/>
    <s v="*"/>
    <m/>
    <m/>
    <s v="*"/>
    <m/>
    <m/>
    <m/>
    <m/>
    <m/>
    <n v="15"/>
    <n v="0.02"/>
    <m/>
    <m/>
    <n v="30.68"/>
    <n v="0"/>
    <n v="2.0453333333333332"/>
    <s v="Regular Air"/>
    <n v="4.08"/>
    <n v="34.76"/>
    <x v="7"/>
    <s v="Small Business"/>
    <x v="1"/>
    <s v="Office Furnishings"/>
    <s v="Small Pack"/>
    <d v="2009-07-28T00:00:00"/>
  </r>
  <r>
    <n v="1248"/>
    <n v="29286"/>
    <x v="203"/>
    <s v="Critical"/>
    <s v="***"/>
    <s v="***"/>
    <s v="***"/>
    <m/>
    <m/>
    <s v="***"/>
    <m/>
    <m/>
    <m/>
    <m/>
    <m/>
    <n v="4"/>
    <n v="0.01"/>
    <m/>
    <m/>
    <n v="13070.2"/>
    <n v="1"/>
    <n v="3267.55"/>
    <s v="Delivery Truck"/>
    <n v="8.73"/>
    <n v="13078.93"/>
    <x v="5"/>
    <s v="Corporate"/>
    <x v="2"/>
    <s v="Office Machines"/>
    <s v="Jumbo Box"/>
    <d v="2009-07-30T00:00:00"/>
  </r>
  <r>
    <n v="1249"/>
    <n v="24644"/>
    <x v="203"/>
    <s v="Critical"/>
    <s v="***"/>
    <s v="***"/>
    <s v="***"/>
    <m/>
    <m/>
    <s v="***"/>
    <m/>
    <m/>
    <m/>
    <m/>
    <m/>
    <n v="46"/>
    <n v="0.05"/>
    <m/>
    <m/>
    <n v="5897.47"/>
    <n v="1"/>
    <n v="128.2058695652174"/>
    <s v="Delivery Truck"/>
    <n v="70.2"/>
    <n v="5967.67"/>
    <x v="3"/>
    <s v="Corporate"/>
    <x v="1"/>
    <s v="Chairs &amp; Chairmats"/>
    <s v="Jumbo Drum"/>
    <d v="2009-07-29T00:00:00"/>
  </r>
  <r>
    <n v="1250"/>
    <n v="24644"/>
    <x v="203"/>
    <s v="Critical"/>
    <s v="***"/>
    <s v="***"/>
    <s v="***"/>
    <m/>
    <m/>
    <s v="***"/>
    <m/>
    <m/>
    <m/>
    <m/>
    <m/>
    <n v="40"/>
    <n v="0.05"/>
    <m/>
    <m/>
    <n v="2550.12"/>
    <n v="1"/>
    <n v="63.753"/>
    <s v="Express Air"/>
    <n v="4.5"/>
    <n v="2554.62"/>
    <x v="0"/>
    <s v="Corporate"/>
    <x v="0"/>
    <s v="Appliances"/>
    <s v="Small Box"/>
    <d v="2009-07-30T00:00:00"/>
  </r>
  <r>
    <n v="1251"/>
    <n v="32420"/>
    <x v="204"/>
    <s v="Medium"/>
    <s v="*"/>
    <s v="*"/>
    <s v="*"/>
    <m/>
    <m/>
    <s v="*"/>
    <m/>
    <m/>
    <m/>
    <m/>
    <m/>
    <n v="19"/>
    <n v="0.02"/>
    <m/>
    <m/>
    <n v="5369.46"/>
    <n v="1"/>
    <n v="282.60315789473685"/>
    <s v="Delivery Truck"/>
    <n v="57"/>
    <n v="5426.46"/>
    <x v="3"/>
    <s v="Consumer"/>
    <x v="1"/>
    <s v="Chairs &amp; Chairmats"/>
    <s v="Jumbo Drum"/>
    <d v="2009-07-31T00:00:00"/>
  </r>
  <r>
    <n v="1252"/>
    <n v="8551"/>
    <x v="204"/>
    <s v="Critical"/>
    <s v="***"/>
    <s v="***"/>
    <s v="***"/>
    <m/>
    <m/>
    <s v="***"/>
    <m/>
    <m/>
    <m/>
    <m/>
    <m/>
    <n v="34"/>
    <n v="0.04"/>
    <m/>
    <m/>
    <n v="225.98"/>
    <n v="0"/>
    <n v="6.6464705882352941"/>
    <s v="Regular Air"/>
    <n v="7.86"/>
    <n v="233.84"/>
    <x v="8"/>
    <s v="Corporate"/>
    <x v="0"/>
    <s v="Paper"/>
    <s v="Small Box"/>
    <d v="2009-07-31T00:00:00"/>
  </r>
  <r>
    <n v="1253"/>
    <n v="8551"/>
    <x v="204"/>
    <s v="Critical"/>
    <s v="***"/>
    <s v="***"/>
    <s v="***"/>
    <m/>
    <m/>
    <s v="***"/>
    <m/>
    <m/>
    <m/>
    <m/>
    <m/>
    <n v="25"/>
    <n v="3.5000000000000003E-2"/>
    <m/>
    <m/>
    <n v="185.64"/>
    <n v="0"/>
    <n v="7.4255999999999993"/>
    <s v="Regular Air"/>
    <n v="6.28"/>
    <n v="191.92"/>
    <x v="8"/>
    <s v="Corporate"/>
    <x v="0"/>
    <s v="Binders and Binder Accessories"/>
    <s v="Small Box"/>
    <d v="2009-08-01T00:00:00"/>
  </r>
  <r>
    <n v="1254"/>
    <n v="32420"/>
    <x v="204"/>
    <s v="Medium"/>
    <s v="*"/>
    <s v="*"/>
    <s v="*"/>
    <m/>
    <m/>
    <s v="*"/>
    <m/>
    <m/>
    <m/>
    <m/>
    <m/>
    <n v="35"/>
    <n v="0.04"/>
    <m/>
    <m/>
    <n v="175.08"/>
    <n v="0"/>
    <n v="5.0022857142857147"/>
    <s v="Regular Air"/>
    <n v="5.14"/>
    <n v="180.22"/>
    <x v="3"/>
    <s v="Consumer"/>
    <x v="2"/>
    <s v="Computer Peripherals"/>
    <s v="Small Pack"/>
    <d v="2009-07-31T00:00:00"/>
  </r>
  <r>
    <n v="1255"/>
    <n v="28130"/>
    <x v="205"/>
    <s v="Low"/>
    <s v="*"/>
    <s v="*"/>
    <s v="*"/>
    <m/>
    <m/>
    <s v="*"/>
    <m/>
    <m/>
    <m/>
    <m/>
    <m/>
    <n v="32"/>
    <n v="0.04"/>
    <m/>
    <m/>
    <n v="1381.88"/>
    <n v="1"/>
    <n v="43.183750000000003"/>
    <s v="Express Air"/>
    <n v="6.77"/>
    <n v="1388.65"/>
    <x v="1"/>
    <s v="Corporate"/>
    <x v="1"/>
    <s v="Office Furnishings"/>
    <s v="Small Box"/>
    <d v="2009-07-30T00:00:00"/>
  </r>
  <r>
    <n v="1256"/>
    <n v="28130"/>
    <x v="205"/>
    <s v="Low"/>
    <s v="*"/>
    <s v="*"/>
    <s v="*"/>
    <m/>
    <m/>
    <s v="*"/>
    <m/>
    <m/>
    <m/>
    <m/>
    <m/>
    <n v="23"/>
    <n v="3.5000000000000003E-2"/>
    <m/>
    <m/>
    <n v="404.24"/>
    <n v="0"/>
    <n v="17.575652173913046"/>
    <s v="Express Air"/>
    <n v="13.18"/>
    <n v="417.42"/>
    <x v="1"/>
    <s v="Corporate"/>
    <x v="0"/>
    <s v="Binders and Binder Accessories"/>
    <s v="Small Box"/>
    <d v="2009-08-03T00:00:00"/>
  </r>
  <r>
    <n v="1257"/>
    <n v="43399"/>
    <x v="205"/>
    <s v="High"/>
    <s v="*"/>
    <s v="**"/>
    <s v="**"/>
    <m/>
    <m/>
    <s v="**"/>
    <m/>
    <m/>
    <m/>
    <m/>
    <m/>
    <n v="2"/>
    <n v="0.01"/>
    <m/>
    <m/>
    <n v="377.01600000000002"/>
    <n v="0"/>
    <n v="188.50800000000001"/>
    <s v="Delivery Truck"/>
    <n v="69.64"/>
    <n v="446.65600000000001"/>
    <x v="1"/>
    <s v="Corporate"/>
    <x v="1"/>
    <s v="Tables"/>
    <s v="Jumbo Box"/>
    <d v="2009-08-01T00:00:00"/>
  </r>
  <r>
    <n v="1258"/>
    <n v="26279"/>
    <x v="205"/>
    <s v="Not Specified"/>
    <s v="*"/>
    <s v="*"/>
    <s v="*"/>
    <m/>
    <m/>
    <s v="*"/>
    <m/>
    <m/>
    <m/>
    <m/>
    <m/>
    <n v="7"/>
    <n v="0.01"/>
    <m/>
    <m/>
    <n v="211.74350000000001"/>
    <n v="0"/>
    <n v="30.24907142857143"/>
    <s v="Regular Air"/>
    <n v="1.25"/>
    <n v="212.99350000000001"/>
    <x v="1"/>
    <s v="Home Office"/>
    <x v="2"/>
    <s v="Telephones and Communication"/>
    <s v="Small Pack"/>
    <d v="2009-08-01T00:00:00"/>
  </r>
  <r>
    <n v="1259"/>
    <n v="43399"/>
    <x v="205"/>
    <s v="High"/>
    <s v="*"/>
    <s v="**"/>
    <s v="**"/>
    <m/>
    <m/>
    <s v="**"/>
    <m/>
    <m/>
    <m/>
    <m/>
    <m/>
    <n v="8"/>
    <n v="0.01"/>
    <m/>
    <m/>
    <n v="124.7"/>
    <n v="0"/>
    <n v="15.5875"/>
    <s v="Regular Air"/>
    <n v="1.97"/>
    <n v="126.67"/>
    <x v="1"/>
    <s v="Corporate"/>
    <x v="0"/>
    <s v="Paper"/>
    <s v="Wrap Bag"/>
    <d v="2009-08-01T00:00:00"/>
  </r>
  <r>
    <n v="1260"/>
    <n v="43399"/>
    <x v="205"/>
    <s v="High"/>
    <s v="*"/>
    <s v="**"/>
    <s v="**"/>
    <m/>
    <m/>
    <s v="**"/>
    <m/>
    <m/>
    <m/>
    <m/>
    <m/>
    <n v="35"/>
    <n v="0.04"/>
    <m/>
    <m/>
    <n v="59.66"/>
    <n v="0"/>
    <n v="1.7045714285714284"/>
    <s v="Regular Air"/>
    <n v="1.57"/>
    <n v="61.23"/>
    <x v="1"/>
    <s v="Corporate"/>
    <x v="0"/>
    <s v="Pens &amp; Art Supplies"/>
    <s v="Wrap Bag"/>
    <d v="2009-07-31T00:00:00"/>
  </r>
  <r>
    <n v="1261"/>
    <n v="29187"/>
    <x v="206"/>
    <s v="Low"/>
    <s v="*"/>
    <s v="*"/>
    <s v="*"/>
    <m/>
    <m/>
    <s v="*"/>
    <m/>
    <m/>
    <m/>
    <m/>
    <m/>
    <n v="35"/>
    <n v="0.04"/>
    <m/>
    <m/>
    <n v="26095.13"/>
    <n v="1"/>
    <n v="745.57514285714285"/>
    <s v="Delivery Truck"/>
    <n v="55.3"/>
    <n v="26150.43"/>
    <x v="5"/>
    <s v="Consumer"/>
    <x v="2"/>
    <s v="Office Machines"/>
    <s v="Jumbo Drum"/>
    <d v="2009-08-07T00:00:00"/>
  </r>
  <r>
    <n v="1262"/>
    <n v="18753"/>
    <x v="206"/>
    <s v="Medium"/>
    <s v="*"/>
    <s v="*"/>
    <s v="*"/>
    <m/>
    <m/>
    <s v="*"/>
    <m/>
    <m/>
    <m/>
    <m/>
    <m/>
    <n v="33"/>
    <n v="0.04"/>
    <m/>
    <m/>
    <n v="5394.4"/>
    <n v="1"/>
    <n v="163.46666666666667"/>
    <s v="Delivery Truck"/>
    <n v="30"/>
    <n v="5424.4"/>
    <x v="1"/>
    <s v="Corporate"/>
    <x v="1"/>
    <s v="Chairs &amp; Chairmats"/>
    <s v="Jumbo Drum"/>
    <d v="2009-08-02T00:00:00"/>
  </r>
  <r>
    <n v="1263"/>
    <n v="18753"/>
    <x v="206"/>
    <s v="Medium"/>
    <s v="*"/>
    <s v="*"/>
    <s v="*"/>
    <m/>
    <m/>
    <s v="*"/>
    <m/>
    <m/>
    <m/>
    <m/>
    <m/>
    <n v="31"/>
    <n v="0.04"/>
    <m/>
    <m/>
    <n v="3945.95"/>
    <n v="1"/>
    <n v="127.28870967741935"/>
    <s v="Regular Air"/>
    <n v="12.65"/>
    <n v="3958.6"/>
    <x v="1"/>
    <s v="Corporate"/>
    <x v="1"/>
    <s v="Chairs &amp; Chairmats"/>
    <s v="Medium Box"/>
    <d v="2009-08-02T00:00:00"/>
  </r>
  <r>
    <n v="1264"/>
    <n v="29187"/>
    <x v="206"/>
    <s v="Low"/>
    <s v="*"/>
    <s v="*"/>
    <s v="*"/>
    <m/>
    <m/>
    <s v="*"/>
    <m/>
    <m/>
    <m/>
    <m/>
    <m/>
    <n v="42"/>
    <n v="0.05"/>
    <m/>
    <m/>
    <n v="477.53"/>
    <n v="0"/>
    <n v="11.369761904761905"/>
    <s v="Regular Air"/>
    <n v="3.37"/>
    <n v="480.9"/>
    <x v="5"/>
    <s v="Consumer"/>
    <x v="0"/>
    <s v="Scissors, Rulers and Trimmers"/>
    <s v="Small Pack"/>
    <d v="2009-08-04T00:00:00"/>
  </r>
  <r>
    <n v="1265"/>
    <n v="33959"/>
    <x v="206"/>
    <s v="Critical"/>
    <s v="***"/>
    <s v="***"/>
    <s v="***"/>
    <m/>
    <m/>
    <s v="***"/>
    <m/>
    <m/>
    <m/>
    <m/>
    <m/>
    <n v="23"/>
    <n v="3.5000000000000003E-2"/>
    <m/>
    <m/>
    <n v="367.53"/>
    <n v="0"/>
    <n v="15.979565217391302"/>
    <s v="Delivery Truck"/>
    <n v="27.75"/>
    <n v="395.28"/>
    <x v="3"/>
    <s v="Corporate"/>
    <x v="1"/>
    <s v="Tables"/>
    <s v="Jumbo Box"/>
    <d v="2009-08-01T00:00:00"/>
  </r>
  <r>
    <n v="1266"/>
    <n v="29187"/>
    <x v="206"/>
    <s v="Low"/>
    <s v="*"/>
    <s v="*"/>
    <s v="*"/>
    <m/>
    <m/>
    <s v="*"/>
    <m/>
    <m/>
    <m/>
    <m/>
    <m/>
    <n v="5"/>
    <n v="0.01"/>
    <m/>
    <m/>
    <n v="142.30000000000001"/>
    <n v="0"/>
    <n v="28.46"/>
    <s v="Regular Air"/>
    <n v="12.98"/>
    <n v="155.28"/>
    <x v="5"/>
    <s v="Consumer"/>
    <x v="0"/>
    <s v="Binders and Binder Accessories"/>
    <s v="Small Box"/>
    <d v="2009-08-04T00:00:00"/>
  </r>
  <r>
    <n v="1267"/>
    <n v="29187"/>
    <x v="206"/>
    <s v="Low"/>
    <s v="*"/>
    <s v="*"/>
    <s v="*"/>
    <m/>
    <m/>
    <s v="*"/>
    <m/>
    <m/>
    <m/>
    <m/>
    <m/>
    <n v="10"/>
    <n v="0.02"/>
    <m/>
    <m/>
    <n v="75.58"/>
    <n v="0"/>
    <n v="7.5579999999999998"/>
    <s v="Regular Air"/>
    <n v="8.19"/>
    <n v="83.77"/>
    <x v="5"/>
    <s v="Consumer"/>
    <x v="0"/>
    <s v="Paper"/>
    <s v="Small Box"/>
    <d v="2009-08-07T00:00:00"/>
  </r>
  <r>
    <n v="1268"/>
    <n v="29187"/>
    <x v="206"/>
    <s v="Low"/>
    <s v="*"/>
    <s v="*"/>
    <s v="*"/>
    <m/>
    <m/>
    <s v="*"/>
    <m/>
    <m/>
    <m/>
    <m/>
    <m/>
    <n v="8"/>
    <n v="0.01"/>
    <m/>
    <m/>
    <n v="21.93"/>
    <n v="0"/>
    <n v="2.74125"/>
    <s v="Regular Air"/>
    <n v="6.05"/>
    <n v="27.98"/>
    <x v="5"/>
    <s v="Consumer"/>
    <x v="0"/>
    <s v="Binders and Binder Accessories"/>
    <s v="Small Box"/>
    <d v="2009-08-04T00:00:00"/>
  </r>
  <r>
    <n v="1269"/>
    <n v="26881"/>
    <x v="207"/>
    <s v="Low"/>
    <s v="*"/>
    <s v="*"/>
    <s v="*"/>
    <m/>
    <m/>
    <s v="*"/>
    <m/>
    <m/>
    <m/>
    <m/>
    <m/>
    <n v="26"/>
    <n v="3.5000000000000003E-2"/>
    <m/>
    <m/>
    <n v="10692.97"/>
    <n v="1"/>
    <n v="411.26807692307688"/>
    <s v="Delivery Truck"/>
    <n v="110.2"/>
    <n v="10803.17"/>
    <x v="5"/>
    <s v="Small Business"/>
    <x v="1"/>
    <s v="Tables"/>
    <s v="Jumbo Box"/>
    <d v="2009-08-05T00:00:00"/>
  </r>
  <r>
    <n v="1270"/>
    <n v="18179"/>
    <x v="207"/>
    <s v="Not Specified"/>
    <s v="*"/>
    <s v="*"/>
    <s v="*"/>
    <m/>
    <m/>
    <s v="*"/>
    <m/>
    <m/>
    <m/>
    <m/>
    <m/>
    <n v="50"/>
    <n v="0.06"/>
    <m/>
    <m/>
    <n v="3075.83"/>
    <n v="1"/>
    <n v="61.516599999999997"/>
    <s v="Regular Air"/>
    <n v="1.99"/>
    <n v="3077.8199999999997"/>
    <x v="2"/>
    <s v="Corporate"/>
    <x v="2"/>
    <s v="Computer Peripherals"/>
    <s v="Small Pack"/>
    <d v="2009-08-01T00:00:00"/>
  </r>
  <r>
    <n v="1271"/>
    <n v="18179"/>
    <x v="207"/>
    <s v="Not Specified"/>
    <s v="*"/>
    <s v="*"/>
    <s v="*"/>
    <m/>
    <m/>
    <s v="*"/>
    <m/>
    <m/>
    <m/>
    <m/>
    <m/>
    <n v="50"/>
    <n v="0.06"/>
    <m/>
    <m/>
    <n v="527.6"/>
    <n v="0"/>
    <n v="10.552"/>
    <s v="Regular Air"/>
    <n v="1.79"/>
    <n v="529.39"/>
    <x v="2"/>
    <s v="Corporate"/>
    <x v="0"/>
    <s v="Paper"/>
    <s v="Wrap Bag"/>
    <d v="2009-08-03T00:00:00"/>
  </r>
  <r>
    <n v="1272"/>
    <n v="14311"/>
    <x v="207"/>
    <s v="Critical"/>
    <s v="***"/>
    <s v="***"/>
    <s v="***"/>
    <m/>
    <m/>
    <s v="***"/>
    <m/>
    <m/>
    <m/>
    <m/>
    <m/>
    <n v="30"/>
    <n v="0.04"/>
    <m/>
    <m/>
    <n v="192.41"/>
    <n v="0"/>
    <n v="6.4136666666666668"/>
    <s v="Regular Air"/>
    <n v="5.19"/>
    <n v="197.6"/>
    <x v="10"/>
    <s v="Corporate"/>
    <x v="0"/>
    <s v="Binders and Binder Accessories"/>
    <s v="Small Box"/>
    <d v="2009-08-02T00:00:00"/>
  </r>
  <r>
    <n v="1273"/>
    <n v="18179"/>
    <x v="207"/>
    <s v="Not Specified"/>
    <s v="*"/>
    <s v="*"/>
    <s v="*"/>
    <m/>
    <m/>
    <s v="*"/>
    <m/>
    <m/>
    <m/>
    <m/>
    <m/>
    <n v="24"/>
    <n v="3.5000000000000003E-2"/>
    <m/>
    <m/>
    <n v="73.37"/>
    <n v="0"/>
    <n v="3.0570833333333334"/>
    <s v="Regular Air"/>
    <n v="0.99"/>
    <n v="74.36"/>
    <x v="2"/>
    <s v="Corporate"/>
    <x v="0"/>
    <s v="Labels"/>
    <s v="Small Box"/>
    <d v="2009-08-02T00:00:00"/>
  </r>
  <r>
    <n v="1274"/>
    <n v="24294"/>
    <x v="208"/>
    <s v="Not Specified"/>
    <s v="*"/>
    <s v="*"/>
    <s v="*"/>
    <m/>
    <m/>
    <s v="*"/>
    <m/>
    <m/>
    <m/>
    <m/>
    <m/>
    <n v="24"/>
    <n v="3.5000000000000003E-2"/>
    <m/>
    <m/>
    <n v="4865.72"/>
    <n v="1"/>
    <n v="202.73833333333334"/>
    <s v="Delivery Truck"/>
    <n v="15.59"/>
    <n v="4881.3100000000004"/>
    <x v="7"/>
    <s v="Home Office"/>
    <x v="2"/>
    <s v="Office Machines"/>
    <s v="Jumbo Drum"/>
    <d v="2009-08-03T00:00:00"/>
  </r>
  <r>
    <n v="1275"/>
    <n v="39589"/>
    <x v="208"/>
    <s v="Critical"/>
    <s v="***"/>
    <s v="***"/>
    <s v="***"/>
    <m/>
    <m/>
    <s v="***"/>
    <m/>
    <m/>
    <m/>
    <m/>
    <m/>
    <n v="42"/>
    <n v="0.05"/>
    <m/>
    <m/>
    <n v="577.41999999999996"/>
    <n v="0"/>
    <n v="13.748095238095237"/>
    <s v="Regular Air"/>
    <n v="1.49"/>
    <n v="578.91"/>
    <x v="1"/>
    <s v="Home Office"/>
    <x v="0"/>
    <s v="Binders and Binder Accessories"/>
    <s v="Small Box"/>
    <d v="2009-08-03T00:00:00"/>
  </r>
  <r>
    <n v="1276"/>
    <n v="55298"/>
    <x v="208"/>
    <s v="Critical"/>
    <s v="***"/>
    <s v="***"/>
    <s v="***"/>
    <m/>
    <m/>
    <s v="***"/>
    <m/>
    <m/>
    <m/>
    <m/>
    <m/>
    <n v="1"/>
    <n v="0.01"/>
    <m/>
    <m/>
    <n v="368.66"/>
    <n v="0"/>
    <n v="368.66"/>
    <s v="Delivery Truck"/>
    <n v="64.73"/>
    <n v="433.39000000000004"/>
    <x v="7"/>
    <s v="Corporate"/>
    <x v="1"/>
    <s v="Chairs &amp; Chairmats"/>
    <s v="Jumbo Drum"/>
    <d v="2009-08-03T00:00:00"/>
  </r>
  <r>
    <n v="1277"/>
    <n v="45539"/>
    <x v="208"/>
    <s v="Not Specified"/>
    <s v="*"/>
    <s v="*"/>
    <s v="*"/>
    <m/>
    <m/>
    <s v="*"/>
    <m/>
    <m/>
    <m/>
    <m/>
    <m/>
    <n v="15"/>
    <n v="0.02"/>
    <m/>
    <m/>
    <n v="269.2"/>
    <n v="0"/>
    <n v="17.946666666666665"/>
    <s v="Express Air"/>
    <n v="1.99"/>
    <n v="271.19"/>
    <x v="2"/>
    <s v="Corporate"/>
    <x v="2"/>
    <s v="Computer Peripherals"/>
    <s v="Small Pack"/>
    <d v="2009-08-04T00:00:00"/>
  </r>
  <r>
    <n v="1278"/>
    <n v="54567"/>
    <x v="208"/>
    <s v="Medium"/>
    <s v="*"/>
    <s v="*"/>
    <s v="*"/>
    <m/>
    <m/>
    <s v="*"/>
    <m/>
    <m/>
    <m/>
    <m/>
    <m/>
    <n v="31"/>
    <n v="0.04"/>
    <m/>
    <m/>
    <n v="196.74"/>
    <n v="0"/>
    <n v="6.346451612903226"/>
    <s v="Regular Air"/>
    <n v="5.41"/>
    <n v="202.15"/>
    <x v="7"/>
    <s v="Small Business"/>
    <x v="1"/>
    <s v="Office Furnishings"/>
    <s v="Small Box"/>
    <d v="2009-08-04T00:00:00"/>
  </r>
  <r>
    <n v="1279"/>
    <n v="39589"/>
    <x v="208"/>
    <s v="Critical"/>
    <s v="***"/>
    <s v="***"/>
    <s v="***"/>
    <m/>
    <m/>
    <s v="***"/>
    <m/>
    <m/>
    <m/>
    <m/>
    <m/>
    <n v="20"/>
    <n v="3.5000000000000003E-2"/>
    <m/>
    <m/>
    <n v="95.08"/>
    <n v="0"/>
    <n v="4.7539999999999996"/>
    <s v="Regular Air"/>
    <n v="0.5"/>
    <n v="95.58"/>
    <x v="1"/>
    <s v="Home Office"/>
    <x v="0"/>
    <s v="Labels"/>
    <s v="Small Box"/>
    <d v="2009-08-02T00:00:00"/>
  </r>
  <r>
    <n v="1280"/>
    <n v="45539"/>
    <x v="208"/>
    <s v="Not Specified"/>
    <s v="*"/>
    <s v="*"/>
    <s v="*"/>
    <m/>
    <m/>
    <s v="*"/>
    <m/>
    <m/>
    <m/>
    <m/>
    <m/>
    <n v="27"/>
    <n v="3.5000000000000003E-2"/>
    <m/>
    <m/>
    <n v="87.33"/>
    <n v="0"/>
    <n v="3.2344444444444442"/>
    <s v="Regular Air"/>
    <n v="0.85"/>
    <n v="88.179999999999993"/>
    <x v="2"/>
    <s v="Corporate"/>
    <x v="0"/>
    <s v="Pens &amp; Art Supplies"/>
    <s v="Wrap Bag"/>
    <d v="2009-08-04T00:00:00"/>
  </r>
  <r>
    <n v="1281"/>
    <n v="38978"/>
    <x v="209"/>
    <s v="Low"/>
    <s v="*"/>
    <s v="*"/>
    <s v="*"/>
    <m/>
    <m/>
    <s v="*"/>
    <m/>
    <m/>
    <m/>
    <m/>
    <m/>
    <n v="24"/>
    <n v="3.5000000000000003E-2"/>
    <m/>
    <m/>
    <n v="4547.26"/>
    <n v="1"/>
    <n v="189.46916666666667"/>
    <s v="Delivery Truck"/>
    <n v="30"/>
    <n v="4577.26"/>
    <x v="4"/>
    <s v="Small Business"/>
    <x v="1"/>
    <s v="Chairs &amp; Chairmats"/>
    <s v="Jumbo Drum"/>
    <d v="2009-08-05T00:00:00"/>
  </r>
  <r>
    <n v="1282"/>
    <n v="56516"/>
    <x v="209"/>
    <s v="Medium"/>
    <s v="*"/>
    <s v="*"/>
    <s v="*"/>
    <m/>
    <m/>
    <s v="*"/>
    <m/>
    <m/>
    <m/>
    <m/>
    <m/>
    <n v="24"/>
    <n v="3.5000000000000003E-2"/>
    <m/>
    <m/>
    <n v="2560.9395"/>
    <n v="1"/>
    <n v="106.70581249999999"/>
    <s v="Regular Air"/>
    <n v="2.5"/>
    <n v="2563.4395"/>
    <x v="4"/>
    <s v="Corporate"/>
    <x v="2"/>
    <s v="Telephones and Communication"/>
    <s v="Small Box"/>
    <d v="2009-08-05T00:00:00"/>
  </r>
  <r>
    <n v="1283"/>
    <n v="56516"/>
    <x v="209"/>
    <s v="Medium"/>
    <s v="*"/>
    <s v="*"/>
    <s v="*"/>
    <m/>
    <m/>
    <s v="*"/>
    <m/>
    <m/>
    <m/>
    <m/>
    <m/>
    <n v="6"/>
    <n v="0.01"/>
    <m/>
    <m/>
    <n v="27.89"/>
    <n v="0"/>
    <n v="4.6483333333333334"/>
    <s v="Regular Air"/>
    <n v="5.26"/>
    <n v="33.15"/>
    <x v="4"/>
    <s v="Corporate"/>
    <x v="0"/>
    <s v="Binders and Binder Accessories"/>
    <s v="Small Box"/>
    <d v="2009-08-04T00:00:00"/>
  </r>
  <r>
    <n v="1284"/>
    <n v="50981"/>
    <x v="210"/>
    <s v="Critical"/>
    <s v="***"/>
    <s v="***"/>
    <s v="***"/>
    <m/>
    <m/>
    <s v="***"/>
    <m/>
    <m/>
    <m/>
    <m/>
    <m/>
    <n v="42"/>
    <n v="0.05"/>
    <m/>
    <m/>
    <n v="5678.5524999999998"/>
    <n v="1"/>
    <n v="135.20363095238093"/>
    <s v="Regular Air"/>
    <n v="8.99"/>
    <n v="5687.5424999999996"/>
    <x v="1"/>
    <s v="Corporate"/>
    <x v="2"/>
    <s v="Telephones and Communication"/>
    <s v="Small Box"/>
    <d v="2009-08-04T00:00:00"/>
  </r>
  <r>
    <n v="1285"/>
    <n v="11714"/>
    <x v="210"/>
    <s v="Critical"/>
    <s v="***"/>
    <s v="***"/>
    <s v="***"/>
    <m/>
    <m/>
    <s v="***"/>
    <m/>
    <m/>
    <m/>
    <m/>
    <m/>
    <n v="1"/>
    <n v="0.01"/>
    <m/>
    <m/>
    <n v="3501.79"/>
    <n v="1"/>
    <n v="3501.79"/>
    <s v="Delivery Truck"/>
    <n v="8.73"/>
    <n v="3510.52"/>
    <x v="10"/>
    <s v="Corporate"/>
    <x v="2"/>
    <s v="Office Machines"/>
    <s v="Jumbo Box"/>
    <d v="2009-08-05T00:00:00"/>
  </r>
  <r>
    <n v="1286"/>
    <n v="12389"/>
    <x v="210"/>
    <s v="Medium"/>
    <s v="*"/>
    <s v="*"/>
    <s v="*"/>
    <m/>
    <m/>
    <s v="*"/>
    <m/>
    <m/>
    <m/>
    <m/>
    <m/>
    <n v="34"/>
    <n v="0.04"/>
    <m/>
    <m/>
    <n v="2560.59"/>
    <n v="1"/>
    <n v="75.311470588235295"/>
    <s v="Regular Air"/>
    <n v="7.18"/>
    <n v="2567.77"/>
    <x v="3"/>
    <s v="Corporate"/>
    <x v="2"/>
    <s v="Computer Peripherals"/>
    <s v="Small Box"/>
    <d v="2009-08-06T00:00:00"/>
  </r>
  <r>
    <n v="1287"/>
    <n v="37319"/>
    <x v="210"/>
    <s v="Critical"/>
    <s v="***"/>
    <s v="***"/>
    <s v="***"/>
    <m/>
    <m/>
    <s v="***"/>
    <m/>
    <m/>
    <m/>
    <m/>
    <m/>
    <n v="37"/>
    <n v="0.04"/>
    <m/>
    <m/>
    <n v="388.9"/>
    <n v="0"/>
    <n v="10.51081081081081"/>
    <s v="Regular Air"/>
    <n v="4.5"/>
    <n v="393.4"/>
    <x v="5"/>
    <s v="Small Business"/>
    <x v="0"/>
    <s v="Appliances"/>
    <s v="Small Box"/>
    <d v="2009-08-06T00:00:00"/>
  </r>
  <r>
    <n v="1288"/>
    <n v="57504"/>
    <x v="210"/>
    <s v="Not Specified"/>
    <s v="*"/>
    <s v="*"/>
    <s v="*"/>
    <m/>
    <m/>
    <s v="*"/>
    <m/>
    <m/>
    <m/>
    <m/>
    <m/>
    <n v="44"/>
    <n v="0.05"/>
    <m/>
    <m/>
    <n v="357.48"/>
    <n v="0"/>
    <n v="8.124545454545455"/>
    <s v="Regular Air"/>
    <n v="1.39"/>
    <n v="358.87"/>
    <x v="0"/>
    <s v="Consumer"/>
    <x v="0"/>
    <s v="Envelopes"/>
    <s v="Small Box"/>
    <d v="2009-08-07T00:00:00"/>
  </r>
  <r>
    <n v="1289"/>
    <n v="16419"/>
    <x v="210"/>
    <s v="Not Specified"/>
    <s v="*"/>
    <s v="*"/>
    <s v="*"/>
    <m/>
    <m/>
    <s v="*"/>
    <m/>
    <m/>
    <m/>
    <m/>
    <m/>
    <n v="43"/>
    <n v="0.05"/>
    <m/>
    <m/>
    <n v="241.19"/>
    <n v="0"/>
    <n v="5.6090697674418601"/>
    <s v="Regular Air"/>
    <n v="5.67"/>
    <n v="246.85999999999999"/>
    <x v="12"/>
    <s v="Consumer"/>
    <x v="0"/>
    <s v="Paper"/>
    <s v="Small Box"/>
    <d v="2009-08-05T00:00:00"/>
  </r>
  <r>
    <n v="1290"/>
    <n v="12389"/>
    <x v="210"/>
    <s v="Medium"/>
    <s v="*"/>
    <s v="*"/>
    <s v="*"/>
    <m/>
    <m/>
    <s v="*"/>
    <m/>
    <m/>
    <m/>
    <m/>
    <m/>
    <n v="16"/>
    <n v="0.02"/>
    <m/>
    <m/>
    <n v="189.04"/>
    <n v="0"/>
    <n v="11.815"/>
    <s v="Regular Air"/>
    <n v="8.6"/>
    <n v="197.64"/>
    <x v="3"/>
    <s v="Corporate"/>
    <x v="0"/>
    <s v="Storage &amp; Organization"/>
    <s v="Small Box"/>
    <d v="2009-08-05T00:00:00"/>
  </r>
  <r>
    <n v="1291"/>
    <n v="11714"/>
    <x v="210"/>
    <s v="Critical"/>
    <s v="***"/>
    <s v="***"/>
    <s v="***"/>
    <m/>
    <m/>
    <s v="***"/>
    <m/>
    <m/>
    <m/>
    <m/>
    <m/>
    <n v="9"/>
    <n v="0.01"/>
    <m/>
    <m/>
    <n v="141.83000000000001"/>
    <n v="0"/>
    <n v="15.75888888888889"/>
    <s v="Regular Air"/>
    <n v="7.42"/>
    <n v="149.25"/>
    <x v="10"/>
    <s v="Corporate"/>
    <x v="0"/>
    <s v="Scissors, Rulers and Trimmers"/>
    <s v="Small Pack"/>
    <d v="2009-08-05T00:00:00"/>
  </r>
  <r>
    <n v="1292"/>
    <n v="4870"/>
    <x v="211"/>
    <s v="Medium"/>
    <s v="*"/>
    <s v="*"/>
    <s v="*"/>
    <m/>
    <m/>
    <s v="*"/>
    <m/>
    <m/>
    <m/>
    <m/>
    <m/>
    <n v="44"/>
    <n v="0.05"/>
    <m/>
    <m/>
    <n v="17248.09"/>
    <n v="1"/>
    <n v="392.00204545454545"/>
    <s v="Delivery Truck"/>
    <n v="42.52"/>
    <n v="17290.61"/>
    <x v="10"/>
    <s v="Corporate"/>
    <x v="1"/>
    <s v="Tables"/>
    <s v="Jumbo Box"/>
    <d v="2009-08-06T00:00:00"/>
  </r>
  <r>
    <n v="1293"/>
    <n v="31426"/>
    <x v="211"/>
    <s v="Low"/>
    <s v="*"/>
    <s v="*"/>
    <s v="*"/>
    <m/>
    <m/>
    <s v="*"/>
    <m/>
    <m/>
    <m/>
    <m/>
    <m/>
    <n v="40"/>
    <n v="0.05"/>
    <m/>
    <m/>
    <n v="4054.058"/>
    <n v="1"/>
    <n v="101.35145"/>
    <s v="Regular Air"/>
    <n v="2.5"/>
    <n v="4056.558"/>
    <x v="2"/>
    <s v="Home Office"/>
    <x v="2"/>
    <s v="Telephones and Communication"/>
    <s v="Small Box"/>
    <d v="2009-08-09T00:00:00"/>
  </r>
  <r>
    <n v="1294"/>
    <n v="33090"/>
    <x v="211"/>
    <s v="Medium"/>
    <s v="*"/>
    <s v="*"/>
    <s v="*"/>
    <m/>
    <m/>
    <s v="*"/>
    <m/>
    <m/>
    <m/>
    <m/>
    <m/>
    <n v="26"/>
    <n v="3.5000000000000003E-2"/>
    <m/>
    <m/>
    <n v="1033.93"/>
    <n v="1"/>
    <n v="39.766538461538467"/>
    <s v="Regular Air"/>
    <n v="12.9"/>
    <n v="1046.8300000000002"/>
    <x v="1"/>
    <s v="Corporate"/>
    <x v="0"/>
    <s v="Storage &amp; Organization"/>
    <s v="Small Box"/>
    <d v="2009-08-06T00:00:00"/>
  </r>
  <r>
    <n v="1295"/>
    <n v="23333"/>
    <x v="211"/>
    <s v="Medium"/>
    <s v="*"/>
    <s v="*"/>
    <s v="*"/>
    <m/>
    <m/>
    <s v="*"/>
    <m/>
    <m/>
    <m/>
    <m/>
    <m/>
    <n v="16"/>
    <n v="0.02"/>
    <m/>
    <m/>
    <n v="886.89"/>
    <n v="0"/>
    <n v="55.430624999999999"/>
    <s v="Regular Air"/>
    <n v="8.99"/>
    <n v="895.88"/>
    <x v="1"/>
    <s v="Home Office"/>
    <x v="2"/>
    <s v="Telephones and Communication"/>
    <s v="Small Box"/>
    <d v="2009-08-06T00:00:00"/>
  </r>
  <r>
    <n v="1296"/>
    <n v="23333"/>
    <x v="211"/>
    <s v="Medium"/>
    <s v="*"/>
    <s v="*"/>
    <s v="*"/>
    <m/>
    <m/>
    <s v="*"/>
    <m/>
    <m/>
    <m/>
    <m/>
    <m/>
    <n v="44"/>
    <n v="0.05"/>
    <m/>
    <m/>
    <n v="634.12"/>
    <n v="0"/>
    <n v="14.411818181818182"/>
    <s v="Regular Air"/>
    <n v="6.75"/>
    <n v="640.87"/>
    <x v="1"/>
    <s v="Home Office"/>
    <x v="0"/>
    <s v="Appliances"/>
    <s v="Medium Box"/>
    <d v="2009-08-06T00:00:00"/>
  </r>
  <r>
    <n v="1297"/>
    <n v="25507"/>
    <x v="211"/>
    <s v="Not Specified"/>
    <s v="*"/>
    <s v="*"/>
    <s v="*"/>
    <m/>
    <m/>
    <s v="*"/>
    <m/>
    <m/>
    <m/>
    <m/>
    <m/>
    <n v="8"/>
    <n v="0.01"/>
    <m/>
    <m/>
    <n v="555.20000000000005"/>
    <n v="0"/>
    <n v="69.400000000000006"/>
    <s v="Regular Air"/>
    <n v="35"/>
    <n v="590.20000000000005"/>
    <x v="10"/>
    <s v="Home Office"/>
    <x v="0"/>
    <s v="Storage &amp; Organization"/>
    <s v="Large Box"/>
    <d v="2009-08-06T00:00:00"/>
  </r>
  <r>
    <n v="1298"/>
    <n v="34435"/>
    <x v="211"/>
    <s v="Low"/>
    <s v="*"/>
    <s v="*"/>
    <s v="*"/>
    <m/>
    <m/>
    <s v="*"/>
    <m/>
    <m/>
    <m/>
    <m/>
    <m/>
    <n v="42"/>
    <n v="0.05"/>
    <m/>
    <m/>
    <n v="447.36"/>
    <n v="0"/>
    <n v="10.651428571428571"/>
    <s v="Regular Air"/>
    <n v="2.89"/>
    <n v="450.25"/>
    <x v="2"/>
    <s v="Consumer"/>
    <x v="0"/>
    <s v="Pens &amp; Art Supplies"/>
    <s v="Small Pack"/>
    <d v="2009-08-07T00:00:00"/>
  </r>
  <r>
    <n v="1299"/>
    <n v="23333"/>
    <x v="211"/>
    <s v="Medium"/>
    <s v="*"/>
    <s v="*"/>
    <s v="*"/>
    <m/>
    <m/>
    <s v="*"/>
    <m/>
    <m/>
    <m/>
    <m/>
    <m/>
    <n v="32"/>
    <n v="0.04"/>
    <m/>
    <m/>
    <n v="196.84"/>
    <n v="0"/>
    <n v="6.1512500000000001"/>
    <s v="Regular Air"/>
    <n v="5.79"/>
    <n v="202.63"/>
    <x v="1"/>
    <s v="Home Office"/>
    <x v="0"/>
    <s v="Paper"/>
    <s v="Small Box"/>
    <d v="2009-08-07T00:00:00"/>
  </r>
  <r>
    <n v="1300"/>
    <n v="20007"/>
    <x v="211"/>
    <s v="Not Specified"/>
    <s v="*"/>
    <s v="*"/>
    <s v="*"/>
    <m/>
    <m/>
    <s v="*"/>
    <m/>
    <m/>
    <m/>
    <m/>
    <m/>
    <n v="49"/>
    <n v="0.05"/>
    <m/>
    <m/>
    <n v="82.61"/>
    <n v="0"/>
    <n v="1.6859183673469387"/>
    <s v="Regular Air"/>
    <n v="1.57"/>
    <n v="84.179999999999993"/>
    <x v="7"/>
    <s v="Small Business"/>
    <x v="0"/>
    <s v="Pens &amp; Art Supplies"/>
    <s v="Wrap Bag"/>
    <d v="2009-08-06T00:00:00"/>
  </r>
  <r>
    <n v="1301"/>
    <n v="42309"/>
    <x v="212"/>
    <s v="Low"/>
    <s v="*"/>
    <s v="*"/>
    <s v="*"/>
    <m/>
    <m/>
    <s v="*"/>
    <m/>
    <m/>
    <m/>
    <m/>
    <m/>
    <n v="38"/>
    <n v="0.04"/>
    <m/>
    <m/>
    <n v="6427.2579999999998"/>
    <n v="1"/>
    <n v="169.13836842105263"/>
    <s v="Regular Air"/>
    <n v="2.5"/>
    <n v="6429.7579999999998"/>
    <x v="4"/>
    <s v="Small Business"/>
    <x v="2"/>
    <s v="Telephones and Communication"/>
    <s v="Small Box"/>
    <d v="2009-08-11T00:00:00"/>
  </r>
  <r>
    <n v="1302"/>
    <n v="56960"/>
    <x v="212"/>
    <s v="High"/>
    <s v="*"/>
    <s v="**"/>
    <s v="**"/>
    <m/>
    <m/>
    <s v="**"/>
    <m/>
    <m/>
    <m/>
    <m/>
    <m/>
    <n v="48"/>
    <n v="0.05"/>
    <m/>
    <m/>
    <n v="2784.8294999999998"/>
    <n v="1"/>
    <n v="58.017281249999996"/>
    <s v="Express Air"/>
    <n v="4.2"/>
    <n v="2789.0294999999996"/>
    <x v="6"/>
    <s v="Small Business"/>
    <x v="2"/>
    <s v="Telephones and Communication"/>
    <s v="Small Box"/>
    <d v="2009-08-08T00:00:00"/>
  </r>
  <r>
    <n v="1303"/>
    <n v="44995"/>
    <x v="212"/>
    <s v="High"/>
    <s v="*"/>
    <s v="**"/>
    <s v="**"/>
    <m/>
    <m/>
    <s v="**"/>
    <m/>
    <m/>
    <m/>
    <m/>
    <m/>
    <n v="46"/>
    <n v="0.05"/>
    <m/>
    <m/>
    <n v="1219.2484999999999"/>
    <n v="1"/>
    <n v="26.505402173913041"/>
    <s v="Regular Air"/>
    <n v="8.59"/>
    <n v="1227.8384999999998"/>
    <x v="5"/>
    <s v="Home Office"/>
    <x v="2"/>
    <s v="Telephones and Communication"/>
    <s v="Medium Box"/>
    <d v="2009-08-07T00:00:00"/>
  </r>
  <r>
    <n v="1304"/>
    <n v="42309"/>
    <x v="212"/>
    <s v="Low"/>
    <s v="*"/>
    <s v="*"/>
    <s v="*"/>
    <m/>
    <m/>
    <s v="*"/>
    <m/>
    <m/>
    <m/>
    <m/>
    <m/>
    <n v="41"/>
    <n v="0.05"/>
    <m/>
    <m/>
    <n v="854.23"/>
    <n v="0"/>
    <n v="20.834878048780489"/>
    <s v="Regular Air"/>
    <n v="6.32"/>
    <n v="860.55000000000007"/>
    <x v="4"/>
    <s v="Small Business"/>
    <x v="0"/>
    <s v="Appliances"/>
    <s v="Small Box"/>
    <d v="2009-08-08T00:00:00"/>
  </r>
  <r>
    <n v="1305"/>
    <n v="49666"/>
    <x v="212"/>
    <s v="Low"/>
    <s v="*"/>
    <s v="*"/>
    <s v="*"/>
    <m/>
    <m/>
    <s v="*"/>
    <m/>
    <m/>
    <m/>
    <m/>
    <m/>
    <n v="46"/>
    <n v="0.05"/>
    <m/>
    <m/>
    <n v="259.25"/>
    <n v="0"/>
    <n v="5.6358695652173916"/>
    <s v="Express Air"/>
    <n v="3.6"/>
    <n v="262.85000000000002"/>
    <x v="0"/>
    <s v="Home Office"/>
    <x v="0"/>
    <s v="Scissors, Rulers and Trimmers"/>
    <s v="Small Pack"/>
    <d v="2009-08-10T00:00:00"/>
  </r>
  <r>
    <n v="1306"/>
    <n v="39367"/>
    <x v="212"/>
    <s v="Critical"/>
    <s v="***"/>
    <s v="***"/>
    <s v="***"/>
    <m/>
    <m/>
    <s v="***"/>
    <m/>
    <m/>
    <m/>
    <m/>
    <m/>
    <n v="45"/>
    <n v="0.05"/>
    <m/>
    <m/>
    <n v="177.88"/>
    <n v="0"/>
    <n v="3.9528888888888889"/>
    <s v="Regular Air"/>
    <n v="5.04"/>
    <n v="182.92"/>
    <x v="2"/>
    <s v="Small Business"/>
    <x v="0"/>
    <s v="Binders and Binder Accessories"/>
    <s v="Small Box"/>
    <d v="2009-08-07T00:00:00"/>
  </r>
  <r>
    <n v="1307"/>
    <n v="25638"/>
    <x v="212"/>
    <s v="High"/>
    <s v="*"/>
    <s v="**"/>
    <s v="**"/>
    <m/>
    <m/>
    <s v="**"/>
    <m/>
    <m/>
    <m/>
    <m/>
    <m/>
    <n v="31"/>
    <n v="0.04"/>
    <m/>
    <m/>
    <n v="163.89"/>
    <n v="0"/>
    <n v="5.2867741935483865"/>
    <s v="Regular Air"/>
    <n v="4.93"/>
    <n v="168.82"/>
    <x v="8"/>
    <s v="Corporate"/>
    <x v="2"/>
    <s v="Computer Peripherals"/>
    <s v="Small Pack"/>
    <d v="2009-08-07T00:00:00"/>
  </r>
  <r>
    <n v="1308"/>
    <n v="39367"/>
    <x v="212"/>
    <s v="Critical"/>
    <s v="***"/>
    <s v="***"/>
    <s v="***"/>
    <m/>
    <m/>
    <s v="***"/>
    <m/>
    <m/>
    <m/>
    <m/>
    <m/>
    <n v="30"/>
    <n v="0.04"/>
    <m/>
    <m/>
    <n v="139.59"/>
    <n v="0"/>
    <n v="4.6530000000000005"/>
    <s v="Regular Air"/>
    <n v="2.5"/>
    <n v="142.09"/>
    <x v="2"/>
    <s v="Small Business"/>
    <x v="0"/>
    <s v="Envelopes"/>
    <s v="Small Box"/>
    <d v="2009-08-08T00:00:00"/>
  </r>
  <r>
    <n v="1309"/>
    <n v="25638"/>
    <x v="212"/>
    <s v="High"/>
    <s v="*"/>
    <s v="**"/>
    <s v="**"/>
    <m/>
    <m/>
    <s v="**"/>
    <m/>
    <m/>
    <m/>
    <m/>
    <m/>
    <n v="12"/>
    <n v="0.02"/>
    <m/>
    <m/>
    <n v="115.45"/>
    <n v="0"/>
    <n v="9.6208333333333336"/>
    <s v="Regular Air"/>
    <n v="2.06"/>
    <n v="117.51"/>
    <x v="8"/>
    <s v="Corporate"/>
    <x v="0"/>
    <s v="Paper"/>
    <s v="Wrap Bag"/>
    <d v="2009-08-07T00:00:00"/>
  </r>
  <r>
    <n v="1310"/>
    <n v="29252"/>
    <x v="212"/>
    <s v="Low"/>
    <s v="*"/>
    <s v="*"/>
    <s v="*"/>
    <m/>
    <m/>
    <s v="*"/>
    <m/>
    <m/>
    <m/>
    <m/>
    <m/>
    <n v="9"/>
    <n v="0.01"/>
    <m/>
    <m/>
    <n v="65.81"/>
    <n v="0"/>
    <n v="7.3122222222222222"/>
    <s v="Regular Air"/>
    <n v="5.19"/>
    <n v="71"/>
    <x v="2"/>
    <s v="Small Business"/>
    <x v="0"/>
    <s v="Paper"/>
    <s v="Small Box"/>
    <d v="2009-08-10T00:00:00"/>
  </r>
  <r>
    <n v="1311"/>
    <n v="42309"/>
    <x v="212"/>
    <s v="Low"/>
    <s v="*"/>
    <s v="*"/>
    <s v="*"/>
    <m/>
    <m/>
    <s v="*"/>
    <m/>
    <m/>
    <m/>
    <m/>
    <m/>
    <n v="26"/>
    <n v="3.5000000000000003E-2"/>
    <m/>
    <m/>
    <n v="47.91"/>
    <n v="0"/>
    <n v="1.8426923076923076"/>
    <s v="Regular Air"/>
    <n v="2.58"/>
    <n v="50.489999999999995"/>
    <x v="4"/>
    <s v="Small Business"/>
    <x v="0"/>
    <s v="Rubber Bands"/>
    <s v="Wrap Bag"/>
    <d v="2009-08-11T00:00:00"/>
  </r>
  <r>
    <n v="1312"/>
    <n v="24231"/>
    <x v="213"/>
    <s v="Not Specified"/>
    <s v="*"/>
    <s v="*"/>
    <s v="*"/>
    <m/>
    <m/>
    <s v="*"/>
    <m/>
    <m/>
    <m/>
    <m/>
    <m/>
    <n v="48"/>
    <n v="0.05"/>
    <m/>
    <m/>
    <n v="2482.0340000000001"/>
    <n v="1"/>
    <n v="51.709041666666671"/>
    <s v="Regular Air"/>
    <n v="5.92"/>
    <n v="2487.9540000000002"/>
    <x v="0"/>
    <s v="Small Business"/>
    <x v="2"/>
    <s v="Telephones and Communication"/>
    <s v="Small Box"/>
    <d v="2009-08-07T00:00:00"/>
  </r>
  <r>
    <n v="1313"/>
    <n v="53410"/>
    <x v="213"/>
    <s v="Critical"/>
    <s v="***"/>
    <s v="***"/>
    <s v="***"/>
    <m/>
    <m/>
    <s v="***"/>
    <m/>
    <m/>
    <m/>
    <m/>
    <m/>
    <n v="44"/>
    <n v="0.05"/>
    <m/>
    <m/>
    <n v="642.79999999999995"/>
    <n v="0"/>
    <n v="14.609090909090908"/>
    <s v="Regular Air"/>
    <n v="13.32"/>
    <n v="656.12"/>
    <x v="8"/>
    <s v="Corporate"/>
    <x v="0"/>
    <s v="Appliances"/>
    <s v="Small Box"/>
    <d v="2009-08-09T00:00:00"/>
  </r>
  <r>
    <n v="1314"/>
    <n v="57381"/>
    <x v="213"/>
    <s v="High"/>
    <s v="*"/>
    <s v="**"/>
    <s v="**"/>
    <m/>
    <m/>
    <s v="**"/>
    <m/>
    <m/>
    <m/>
    <m/>
    <m/>
    <n v="13"/>
    <n v="0.02"/>
    <m/>
    <m/>
    <n v="515.23"/>
    <n v="0"/>
    <n v="39.633076923076928"/>
    <s v="Regular Air"/>
    <n v="2.99"/>
    <n v="518.22"/>
    <x v="2"/>
    <s v="Consumer"/>
    <x v="0"/>
    <s v="Binders and Binder Accessories"/>
    <s v="Small Box"/>
    <d v="2009-08-08T00:00:00"/>
  </r>
  <r>
    <n v="1315"/>
    <n v="38886"/>
    <x v="213"/>
    <s v="High"/>
    <s v="*"/>
    <s v="**"/>
    <s v="**"/>
    <m/>
    <m/>
    <s v="**"/>
    <m/>
    <m/>
    <m/>
    <m/>
    <m/>
    <n v="26"/>
    <n v="3.5000000000000003E-2"/>
    <m/>
    <m/>
    <n v="172.01"/>
    <n v="0"/>
    <n v="6.6157692307692306"/>
    <s v="Express Air"/>
    <n v="1.56"/>
    <n v="173.57"/>
    <x v="5"/>
    <s v="Small Business"/>
    <x v="0"/>
    <s v="Pens &amp; Art Supplies"/>
    <s v="Wrap Bag"/>
    <d v="2009-08-09T00:00:00"/>
  </r>
  <r>
    <n v="1316"/>
    <n v="57381"/>
    <x v="213"/>
    <s v="High"/>
    <s v="*"/>
    <s v="**"/>
    <s v="**"/>
    <m/>
    <m/>
    <s v="**"/>
    <m/>
    <m/>
    <m/>
    <m/>
    <m/>
    <n v="22"/>
    <n v="3.5000000000000003E-2"/>
    <m/>
    <m/>
    <n v="41.65"/>
    <n v="0"/>
    <n v="1.8931818181818181"/>
    <s v="Regular Air"/>
    <n v="0.7"/>
    <n v="42.35"/>
    <x v="2"/>
    <s v="Consumer"/>
    <x v="0"/>
    <s v="Rubber Bands"/>
    <s v="Wrap Bag"/>
    <d v="2009-08-07T00:00:00"/>
  </r>
  <r>
    <n v="1317"/>
    <n v="47941"/>
    <x v="214"/>
    <s v="High"/>
    <s v="*"/>
    <s v="**"/>
    <s v="**"/>
    <m/>
    <m/>
    <s v="**"/>
    <m/>
    <m/>
    <m/>
    <m/>
    <m/>
    <n v="15"/>
    <n v="0.02"/>
    <m/>
    <m/>
    <n v="1187.1524999999999"/>
    <n v="1"/>
    <n v="79.143499999999989"/>
    <s v="Regular Air"/>
    <n v="4.9000000000000004"/>
    <n v="1192.0525"/>
    <x v="8"/>
    <s v="Corporate"/>
    <x v="2"/>
    <s v="Telephones and Communication"/>
    <s v="Small Box"/>
    <d v="2009-08-08T00:00:00"/>
  </r>
  <r>
    <n v="1318"/>
    <n v="17927"/>
    <x v="215"/>
    <s v="Medium"/>
    <s v="*"/>
    <s v="*"/>
    <s v="*"/>
    <m/>
    <m/>
    <s v="*"/>
    <m/>
    <m/>
    <m/>
    <m/>
    <m/>
    <n v="42"/>
    <n v="0.05"/>
    <m/>
    <m/>
    <n v="865.21"/>
    <n v="0"/>
    <n v="20.600238095238097"/>
    <s v="Regular Air"/>
    <n v="5.99"/>
    <n v="871.2"/>
    <x v="4"/>
    <s v="Consumer"/>
    <x v="2"/>
    <s v="Computer Peripherals"/>
    <s v="Small Box"/>
    <d v="2009-08-10T00:00:00"/>
  </r>
  <r>
    <n v="1319"/>
    <n v="3136"/>
    <x v="215"/>
    <s v="Not Specified"/>
    <s v="*"/>
    <s v="*"/>
    <s v="*"/>
    <m/>
    <m/>
    <s v="*"/>
    <m/>
    <m/>
    <m/>
    <m/>
    <m/>
    <n v="8"/>
    <n v="0.01"/>
    <m/>
    <m/>
    <n v="238.74"/>
    <n v="0"/>
    <n v="29.842500000000001"/>
    <s v="Regular Air"/>
    <n v="8.99"/>
    <n v="247.73000000000002"/>
    <x v="1"/>
    <s v="Corporate"/>
    <x v="0"/>
    <s v="Pens &amp; Art Supplies"/>
    <s v="Small Pack"/>
    <d v="2009-08-11T00:00:00"/>
  </r>
  <r>
    <n v="1320"/>
    <n v="39521"/>
    <x v="215"/>
    <s v="Low"/>
    <s v="*"/>
    <s v="*"/>
    <s v="*"/>
    <m/>
    <m/>
    <s v="*"/>
    <m/>
    <m/>
    <m/>
    <m/>
    <m/>
    <n v="28"/>
    <n v="3.5000000000000003E-2"/>
    <m/>
    <m/>
    <n v="112.35"/>
    <n v="0"/>
    <n v="4.0125000000000002"/>
    <s v="Regular Air"/>
    <n v="0.99"/>
    <n v="113.33999999999999"/>
    <x v="6"/>
    <s v="Small Business"/>
    <x v="0"/>
    <s v="Labels"/>
    <s v="Small Box"/>
    <d v="2009-08-13T00:00:00"/>
  </r>
  <r>
    <n v="1321"/>
    <n v="48388"/>
    <x v="215"/>
    <s v="High"/>
    <s v="*"/>
    <s v="**"/>
    <s v="**"/>
    <m/>
    <m/>
    <s v="**"/>
    <m/>
    <m/>
    <m/>
    <m/>
    <m/>
    <n v="3"/>
    <n v="0.01"/>
    <m/>
    <m/>
    <n v="21.64"/>
    <n v="0"/>
    <n v="7.2133333333333338"/>
    <s v="Regular Air"/>
    <n v="5.01"/>
    <n v="26.65"/>
    <x v="2"/>
    <s v="Corporate"/>
    <x v="0"/>
    <s v="Binders and Binder Accessories"/>
    <s v="Small Box"/>
    <d v="2009-08-11T00:00:00"/>
  </r>
  <r>
    <n v="1322"/>
    <n v="45731"/>
    <x v="216"/>
    <s v="Critical"/>
    <s v="***"/>
    <s v="***"/>
    <s v="***"/>
    <m/>
    <m/>
    <s v="***"/>
    <m/>
    <m/>
    <m/>
    <m/>
    <m/>
    <n v="44"/>
    <n v="0.05"/>
    <m/>
    <m/>
    <n v="12689.87"/>
    <n v="1"/>
    <n v="288.40613636363639"/>
    <s v="Delivery Truck"/>
    <n v="154.12"/>
    <n v="12843.990000000002"/>
    <x v="8"/>
    <s v="Consumer"/>
    <x v="1"/>
    <s v="Tables"/>
    <s v="Jumbo Box"/>
    <d v="2009-08-11T00:00:00"/>
  </r>
  <r>
    <n v="1323"/>
    <n v="45731"/>
    <x v="216"/>
    <s v="Critical"/>
    <s v="***"/>
    <s v="***"/>
    <s v="***"/>
    <m/>
    <m/>
    <s v="***"/>
    <m/>
    <m/>
    <m/>
    <m/>
    <m/>
    <n v="35"/>
    <n v="0.04"/>
    <m/>
    <m/>
    <n v="2506.2674999999999"/>
    <n v="1"/>
    <n v="71.607642857142849"/>
    <s v="Regular Air"/>
    <n v="3.3"/>
    <n v="2509.5675000000001"/>
    <x v="3"/>
    <s v="Consumer"/>
    <x v="2"/>
    <s v="Telephones and Communication"/>
    <s v="Small Pack"/>
    <d v="2009-08-12T00:00:00"/>
  </r>
  <r>
    <n v="1324"/>
    <n v="21636"/>
    <x v="216"/>
    <s v="Low"/>
    <s v="*"/>
    <s v="*"/>
    <s v="*"/>
    <m/>
    <m/>
    <s v="*"/>
    <m/>
    <m/>
    <m/>
    <m/>
    <m/>
    <n v="35"/>
    <n v="0.04"/>
    <m/>
    <m/>
    <n v="1665.0395000000001"/>
    <n v="1"/>
    <n v="47.572557142857143"/>
    <s v="Regular Air"/>
    <n v="3.3"/>
    <n v="1668.3395"/>
    <x v="7"/>
    <s v="Home Office"/>
    <x v="2"/>
    <s v="Telephones and Communication"/>
    <s v="Small Pack"/>
    <d v="2009-08-10T00:00:00"/>
  </r>
  <r>
    <n v="1325"/>
    <n v="21636"/>
    <x v="216"/>
    <s v="Low"/>
    <s v="*"/>
    <s v="*"/>
    <s v="*"/>
    <m/>
    <m/>
    <s v="*"/>
    <m/>
    <m/>
    <m/>
    <m/>
    <m/>
    <n v="16"/>
    <n v="0.02"/>
    <m/>
    <m/>
    <n v="376.65"/>
    <n v="0"/>
    <n v="23.540624999999999"/>
    <s v="Express Air"/>
    <n v="15.1"/>
    <n v="391.75"/>
    <x v="1"/>
    <s v="Home Office"/>
    <x v="0"/>
    <s v="Binders and Binder Accessories"/>
    <s v="Small Box"/>
    <d v="2009-08-17T00:00:00"/>
  </r>
  <r>
    <n v="1326"/>
    <n v="54949"/>
    <x v="216"/>
    <s v="Low"/>
    <s v="*"/>
    <s v="*"/>
    <s v="*"/>
    <m/>
    <m/>
    <s v="*"/>
    <m/>
    <m/>
    <m/>
    <m/>
    <m/>
    <n v="32"/>
    <n v="0.04"/>
    <m/>
    <m/>
    <n v="210.94"/>
    <n v="0"/>
    <n v="6.5918749999999999"/>
    <s v="Regular Air"/>
    <n v="6.81"/>
    <n v="217.75"/>
    <x v="5"/>
    <s v="Corporate"/>
    <x v="0"/>
    <s v="Paper"/>
    <s v="Small Box"/>
    <d v="2009-08-15T00:00:00"/>
  </r>
  <r>
    <n v="1327"/>
    <n v="54949"/>
    <x v="216"/>
    <s v="Low"/>
    <s v="*"/>
    <s v="*"/>
    <s v="*"/>
    <m/>
    <m/>
    <s v="*"/>
    <m/>
    <m/>
    <m/>
    <m/>
    <m/>
    <n v="7"/>
    <n v="0.01"/>
    <m/>
    <m/>
    <n v="192.02"/>
    <n v="0"/>
    <n v="27.431428571428572"/>
    <s v="Delivery Truck"/>
    <n v="53.03"/>
    <n v="245.05"/>
    <x v="5"/>
    <s v="Corporate"/>
    <x v="0"/>
    <s v="Storage &amp; Organization"/>
    <s v="Jumbo Drum"/>
    <d v="2009-08-17T00:00:00"/>
  </r>
  <r>
    <n v="1328"/>
    <n v="45731"/>
    <x v="216"/>
    <s v="Critical"/>
    <s v="***"/>
    <s v="***"/>
    <s v="***"/>
    <m/>
    <m/>
    <s v="***"/>
    <m/>
    <m/>
    <m/>
    <m/>
    <m/>
    <n v="19"/>
    <n v="0.02"/>
    <m/>
    <m/>
    <n v="146.63"/>
    <n v="0"/>
    <n v="7.7173684210526314"/>
    <s v="Express Air"/>
    <n v="6.22"/>
    <n v="152.85"/>
    <x v="3"/>
    <s v="Consumer"/>
    <x v="0"/>
    <s v="Paper"/>
    <s v="Small Box"/>
    <d v="2009-08-11T00:00:00"/>
  </r>
  <r>
    <n v="1329"/>
    <n v="10464"/>
    <x v="216"/>
    <s v="Critical"/>
    <s v="***"/>
    <s v="***"/>
    <s v="***"/>
    <m/>
    <m/>
    <s v="***"/>
    <m/>
    <m/>
    <m/>
    <m/>
    <m/>
    <n v="23"/>
    <n v="3.5000000000000003E-2"/>
    <m/>
    <m/>
    <n v="121.73"/>
    <n v="0"/>
    <n v="5.2926086956521745"/>
    <s v="Regular Air"/>
    <n v="6.07"/>
    <n v="127.80000000000001"/>
    <x v="5"/>
    <s v="Consumer"/>
    <x v="0"/>
    <s v="Paper"/>
    <s v="Small Box"/>
    <d v="2009-08-11T00:00:00"/>
  </r>
  <r>
    <n v="1330"/>
    <n v="48327"/>
    <x v="216"/>
    <s v="Not Specified"/>
    <s v="*"/>
    <s v="*"/>
    <s v="*"/>
    <m/>
    <m/>
    <s v="*"/>
    <m/>
    <m/>
    <m/>
    <m/>
    <m/>
    <n v="14"/>
    <n v="0.02"/>
    <m/>
    <m/>
    <n v="89.93"/>
    <n v="0"/>
    <n v="6.4235714285714289"/>
    <s v="Regular Air"/>
    <n v="3.85"/>
    <n v="93.78"/>
    <x v="4"/>
    <s v="Home Office"/>
    <x v="2"/>
    <s v="Computer Peripherals"/>
    <s v="Small Pack"/>
    <d v="2009-08-12T00:00:00"/>
  </r>
  <r>
    <n v="1331"/>
    <n v="21636"/>
    <x v="216"/>
    <s v="Low"/>
    <s v="*"/>
    <s v="*"/>
    <s v="*"/>
    <m/>
    <m/>
    <s v="*"/>
    <m/>
    <m/>
    <m/>
    <m/>
    <m/>
    <n v="6"/>
    <n v="0.01"/>
    <m/>
    <m/>
    <n v="40.06"/>
    <n v="0"/>
    <n v="6.6766666666666667"/>
    <s v="Regular Air"/>
    <n v="4.6900000000000004"/>
    <n v="44.75"/>
    <x v="1"/>
    <s v="Home Office"/>
    <x v="0"/>
    <s v="Storage &amp; Organization"/>
    <s v="Small Box"/>
    <d v="2009-08-15T00:00:00"/>
  </r>
  <r>
    <n v="1332"/>
    <n v="20389"/>
    <x v="217"/>
    <s v="High"/>
    <s v="*"/>
    <s v="**"/>
    <s v="**"/>
    <m/>
    <m/>
    <s v="**"/>
    <m/>
    <m/>
    <m/>
    <m/>
    <m/>
    <n v="31"/>
    <n v="0.04"/>
    <m/>
    <m/>
    <n v="7477.78"/>
    <n v="1"/>
    <n v="241.21870967741935"/>
    <s v="Delivery Truck"/>
    <n v="41.91"/>
    <n v="7519.69"/>
    <x v="2"/>
    <s v="Corporate"/>
    <x v="1"/>
    <s v="Bookcases"/>
    <s v="Jumbo Box"/>
    <d v="2009-08-13T00:00:00"/>
  </r>
  <r>
    <n v="1333"/>
    <n v="46018"/>
    <x v="217"/>
    <s v="Medium"/>
    <s v="*"/>
    <s v="*"/>
    <s v="*"/>
    <m/>
    <m/>
    <s v="*"/>
    <m/>
    <m/>
    <m/>
    <m/>
    <m/>
    <n v="31"/>
    <n v="0.04"/>
    <m/>
    <m/>
    <n v="2797.41"/>
    <n v="1"/>
    <n v="90.239032258064512"/>
    <s v="Delivery Truck"/>
    <n v="14"/>
    <n v="2811.41"/>
    <x v="4"/>
    <s v="Home Office"/>
    <x v="2"/>
    <s v="Office Machines"/>
    <s v="Jumbo Drum"/>
    <d v="2009-08-12T00:00:00"/>
  </r>
  <r>
    <n v="1334"/>
    <n v="20389"/>
    <x v="217"/>
    <s v="High"/>
    <s v="*"/>
    <s v="**"/>
    <s v="**"/>
    <m/>
    <m/>
    <s v="**"/>
    <m/>
    <m/>
    <m/>
    <m/>
    <m/>
    <n v="24"/>
    <n v="3.5000000000000003E-2"/>
    <m/>
    <m/>
    <n v="270.39"/>
    <n v="0"/>
    <n v="11.266249999999999"/>
    <s v="Regular Air"/>
    <n v="7.94"/>
    <n v="278.33"/>
    <x v="2"/>
    <s v="Corporate"/>
    <x v="1"/>
    <s v="Office Furnishings"/>
    <s v="Small Pack"/>
    <d v="2009-08-13T00:00:00"/>
  </r>
  <r>
    <n v="1335"/>
    <n v="20389"/>
    <x v="217"/>
    <s v="High"/>
    <s v="*"/>
    <s v="**"/>
    <s v="**"/>
    <m/>
    <m/>
    <s v="**"/>
    <m/>
    <m/>
    <m/>
    <m/>
    <m/>
    <n v="30"/>
    <n v="0.04"/>
    <m/>
    <m/>
    <n v="201.35"/>
    <n v="0"/>
    <n v="6.7116666666666669"/>
    <s v="Express Air"/>
    <n v="7.5"/>
    <n v="208.85"/>
    <x v="2"/>
    <s v="Corporate"/>
    <x v="0"/>
    <s v="Paper"/>
    <s v="Small Box"/>
    <d v="2009-08-13T00:00:00"/>
  </r>
  <r>
    <n v="1336"/>
    <n v="56163"/>
    <x v="217"/>
    <s v="Not Specified"/>
    <s v="*"/>
    <s v="*"/>
    <s v="*"/>
    <m/>
    <m/>
    <s v="*"/>
    <m/>
    <m/>
    <m/>
    <m/>
    <m/>
    <n v="3"/>
    <n v="0.01"/>
    <m/>
    <m/>
    <n v="119.9"/>
    <n v="0"/>
    <n v="39.966666666666669"/>
    <s v="Regular Air"/>
    <n v="5.08"/>
    <n v="124.98"/>
    <x v="5"/>
    <s v="Home Office"/>
    <x v="0"/>
    <s v="Paper"/>
    <s v="Wrap Bag"/>
    <d v="2009-08-13T00:00:00"/>
  </r>
  <r>
    <n v="1337"/>
    <n v="20709"/>
    <x v="217"/>
    <s v="High"/>
    <s v="*"/>
    <s v="**"/>
    <s v="**"/>
    <m/>
    <m/>
    <s v="**"/>
    <m/>
    <m/>
    <m/>
    <m/>
    <m/>
    <n v="5"/>
    <n v="0.01"/>
    <m/>
    <m/>
    <n v="25.1"/>
    <n v="0"/>
    <n v="5.0200000000000005"/>
    <s v="Regular Air"/>
    <n v="0.49"/>
    <n v="25.59"/>
    <x v="1"/>
    <s v="Consumer"/>
    <x v="0"/>
    <s v="Labels"/>
    <s v="Small Box"/>
    <d v="2009-08-13T00:00:00"/>
  </r>
  <r>
    <n v="1338"/>
    <n v="20709"/>
    <x v="217"/>
    <s v="High"/>
    <s v="*"/>
    <s v="**"/>
    <s v="**"/>
    <m/>
    <m/>
    <s v="**"/>
    <m/>
    <m/>
    <m/>
    <m/>
    <m/>
    <n v="4"/>
    <n v="0.01"/>
    <m/>
    <m/>
    <n v="16.600000000000001"/>
    <n v="0"/>
    <n v="4.1500000000000004"/>
    <s v="Regular Air"/>
    <n v="0.99"/>
    <n v="17.59"/>
    <x v="1"/>
    <s v="Consumer"/>
    <x v="0"/>
    <s v="Labels"/>
    <s v="Small Box"/>
    <d v="2009-08-11T00:00:00"/>
  </r>
  <r>
    <n v="1339"/>
    <n v="55330"/>
    <x v="218"/>
    <s v="Medium"/>
    <s v="*"/>
    <s v="*"/>
    <s v="*"/>
    <m/>
    <m/>
    <s v="*"/>
    <m/>
    <m/>
    <m/>
    <m/>
    <m/>
    <n v="49"/>
    <n v="0.05"/>
    <m/>
    <m/>
    <n v="633.91"/>
    <n v="0"/>
    <n v="12.936938775510203"/>
    <s v="Regular Air"/>
    <n v="5.16"/>
    <n v="639.06999999999994"/>
    <x v="2"/>
    <s v="Corporate"/>
    <x v="1"/>
    <s v="Office Furnishings"/>
    <s v="Small Box"/>
    <d v="2009-08-12T00:00:00"/>
  </r>
  <r>
    <n v="1340"/>
    <n v="45573"/>
    <x v="218"/>
    <s v="High"/>
    <s v="*"/>
    <s v="**"/>
    <s v="**"/>
    <m/>
    <m/>
    <s v="**"/>
    <m/>
    <m/>
    <m/>
    <m/>
    <m/>
    <n v="5"/>
    <n v="0.01"/>
    <m/>
    <m/>
    <n v="627.64"/>
    <n v="0"/>
    <n v="125.52799999999999"/>
    <s v="Delivery Truck"/>
    <n v="30"/>
    <n v="657.64"/>
    <x v="2"/>
    <s v="Small Business"/>
    <x v="1"/>
    <s v="Chairs &amp; Chairmats"/>
    <s v="Jumbo Drum"/>
    <d v="2009-08-14T00:00:00"/>
  </r>
  <r>
    <n v="1341"/>
    <n v="5894"/>
    <x v="218"/>
    <s v="High"/>
    <s v="*"/>
    <s v="**"/>
    <s v="**"/>
    <m/>
    <m/>
    <s v="**"/>
    <m/>
    <m/>
    <m/>
    <m/>
    <m/>
    <n v="7"/>
    <n v="0.01"/>
    <m/>
    <m/>
    <n v="384.33"/>
    <n v="0"/>
    <n v="54.904285714285713"/>
    <s v="Regular Air"/>
    <n v="1.49"/>
    <n v="385.82"/>
    <x v="11"/>
    <s v="Corporate"/>
    <x v="0"/>
    <s v="Binders and Binder Accessories"/>
    <s v="Small Box"/>
    <d v="2009-08-13T00:00:00"/>
  </r>
  <r>
    <n v="1342"/>
    <n v="5894"/>
    <x v="218"/>
    <s v="High"/>
    <s v="*"/>
    <s v="**"/>
    <s v="**"/>
    <m/>
    <m/>
    <s v="**"/>
    <m/>
    <m/>
    <m/>
    <m/>
    <m/>
    <n v="3"/>
    <n v="0.01"/>
    <m/>
    <m/>
    <n v="239.03"/>
    <n v="0"/>
    <n v="79.676666666666662"/>
    <s v="Regular Air"/>
    <n v="4.5"/>
    <n v="243.53"/>
    <x v="11"/>
    <s v="Corporate"/>
    <x v="0"/>
    <s v="Appliances"/>
    <s v="Small Box"/>
    <d v="2009-08-15T00:00:00"/>
  </r>
  <r>
    <n v="1343"/>
    <n v="18723"/>
    <x v="218"/>
    <s v="Medium"/>
    <s v="*"/>
    <s v="*"/>
    <s v="*"/>
    <m/>
    <m/>
    <s v="*"/>
    <m/>
    <m/>
    <m/>
    <m/>
    <m/>
    <n v="1"/>
    <n v="0.01"/>
    <m/>
    <m/>
    <n v="52.096499999999999"/>
    <n v="0"/>
    <n v="52.096499999999999"/>
    <s v="Regular Air"/>
    <n v="2.5"/>
    <n v="54.596499999999999"/>
    <x v="1"/>
    <s v="Consumer"/>
    <x v="2"/>
    <s v="Telephones and Communication"/>
    <s v="Small Pack"/>
    <d v="2009-08-14T00:00:00"/>
  </r>
  <r>
    <n v="1344"/>
    <n v="52867"/>
    <x v="219"/>
    <s v="High"/>
    <s v="*"/>
    <s v="**"/>
    <s v="**"/>
    <m/>
    <m/>
    <s v="**"/>
    <m/>
    <m/>
    <m/>
    <m/>
    <m/>
    <n v="15"/>
    <n v="0.02"/>
    <m/>
    <m/>
    <n v="1917.61"/>
    <n v="1"/>
    <n v="127.84066666666666"/>
    <s v="Delivery Truck"/>
    <n v="51.94"/>
    <n v="1969.55"/>
    <x v="4"/>
    <s v="Consumer"/>
    <x v="1"/>
    <s v="Tables"/>
    <s v="Jumbo Box"/>
    <d v="2009-08-14T00:00:00"/>
  </r>
  <r>
    <n v="1345"/>
    <n v="18049"/>
    <x v="219"/>
    <s v="Medium"/>
    <s v="*"/>
    <s v="*"/>
    <s v="*"/>
    <m/>
    <m/>
    <s v="*"/>
    <m/>
    <m/>
    <m/>
    <m/>
    <m/>
    <n v="10"/>
    <n v="0.02"/>
    <m/>
    <m/>
    <n v="65.52"/>
    <n v="0"/>
    <n v="6.5519999999999996"/>
    <s v="Regular Air"/>
    <n v="5.46"/>
    <n v="70.97999999999999"/>
    <x v="4"/>
    <s v="Corporate"/>
    <x v="0"/>
    <s v="Paper"/>
    <s v="Small Box"/>
    <d v="2009-08-15T00:00:00"/>
  </r>
  <r>
    <n v="1346"/>
    <n v="41636"/>
    <x v="220"/>
    <s v="Critical"/>
    <s v="***"/>
    <s v="***"/>
    <s v="***"/>
    <m/>
    <m/>
    <s v="***"/>
    <m/>
    <m/>
    <m/>
    <m/>
    <m/>
    <n v="47"/>
    <n v="0.05"/>
    <m/>
    <m/>
    <n v="5294.48"/>
    <n v="1"/>
    <n v="112.64851063829786"/>
    <s v="Regular Air"/>
    <n v="5.81"/>
    <n v="5300.29"/>
    <x v="4"/>
    <s v="Home Office"/>
    <x v="1"/>
    <s v="Office Furnishings"/>
    <s v="Medium Box"/>
    <d v="2009-08-15T00:00:00"/>
  </r>
  <r>
    <n v="1347"/>
    <n v="42343"/>
    <x v="220"/>
    <s v="Critical"/>
    <s v="***"/>
    <s v="***"/>
    <s v="***"/>
    <m/>
    <m/>
    <s v="***"/>
    <m/>
    <m/>
    <m/>
    <m/>
    <m/>
    <n v="46"/>
    <n v="0.05"/>
    <m/>
    <m/>
    <n v="3412.08"/>
    <n v="1"/>
    <n v="74.175652173913036"/>
    <s v="Delivery Truck"/>
    <n v="26.85"/>
    <n v="3438.93"/>
    <x v="2"/>
    <s v="Corporate"/>
    <x v="1"/>
    <s v="Bookcases"/>
    <s v="Jumbo Box"/>
    <d v="2009-08-16T00:00:00"/>
  </r>
  <r>
    <n v="1348"/>
    <n v="14115"/>
    <x v="220"/>
    <s v="Not Specified"/>
    <s v="*"/>
    <s v="*"/>
    <s v="*"/>
    <m/>
    <m/>
    <s v="*"/>
    <m/>
    <m/>
    <m/>
    <m/>
    <m/>
    <n v="46"/>
    <n v="0.05"/>
    <m/>
    <m/>
    <n v="3296.0619999999999"/>
    <n v="1"/>
    <n v="71.653521739130426"/>
    <s v="Regular Air"/>
    <n v="10.78"/>
    <n v="3306.8420000000001"/>
    <x v="1"/>
    <s v="Consumer"/>
    <x v="2"/>
    <s v="Telephones and Communication"/>
    <s v="Small Box"/>
    <d v="2009-08-16T00:00:00"/>
  </r>
  <r>
    <n v="1349"/>
    <n v="37760"/>
    <x v="220"/>
    <s v="High"/>
    <s v="*"/>
    <s v="**"/>
    <s v="**"/>
    <m/>
    <m/>
    <s v="**"/>
    <m/>
    <m/>
    <m/>
    <m/>
    <m/>
    <n v="38"/>
    <n v="0.04"/>
    <m/>
    <m/>
    <n v="2773.0315000000001"/>
    <n v="1"/>
    <n v="72.974513157894734"/>
    <s v="Regular Air"/>
    <n v="0.99"/>
    <n v="2774.0214999999998"/>
    <x v="0"/>
    <s v="Small Business"/>
    <x v="2"/>
    <s v="Telephones and Communication"/>
    <s v="Wrap Bag"/>
    <d v="2009-08-16T00:00:00"/>
  </r>
  <r>
    <n v="1350"/>
    <n v="41636"/>
    <x v="220"/>
    <s v="Critical"/>
    <s v="***"/>
    <s v="***"/>
    <s v="***"/>
    <m/>
    <m/>
    <s v="***"/>
    <m/>
    <m/>
    <m/>
    <m/>
    <m/>
    <n v="27"/>
    <n v="3.5000000000000003E-2"/>
    <m/>
    <m/>
    <n v="2762.857"/>
    <n v="1"/>
    <n v="102.32803703703703"/>
    <s v="Regular Air"/>
    <n v="4.2300000000000004"/>
    <n v="2767.087"/>
    <x v="4"/>
    <s v="Home Office"/>
    <x v="2"/>
    <s v="Telephones and Communication"/>
    <s v="Small Box"/>
    <d v="2009-08-16T00:00:00"/>
  </r>
  <r>
    <n v="1351"/>
    <n v="15971"/>
    <x v="220"/>
    <s v="High"/>
    <s v="*"/>
    <s v="**"/>
    <s v="**"/>
    <m/>
    <m/>
    <s v="**"/>
    <m/>
    <m/>
    <m/>
    <m/>
    <m/>
    <n v="15"/>
    <n v="0.02"/>
    <m/>
    <m/>
    <n v="2172.5149999999999"/>
    <n v="1"/>
    <n v="144.83433333333332"/>
    <s v="Regular Air"/>
    <n v="8.99"/>
    <n v="2181.5049999999997"/>
    <x v="3"/>
    <s v="Consumer"/>
    <x v="2"/>
    <s v="Telephones and Communication"/>
    <s v="Small Box"/>
    <d v="2009-08-15T00:00:00"/>
  </r>
  <r>
    <n v="1352"/>
    <n v="42343"/>
    <x v="220"/>
    <s v="Critical"/>
    <s v="***"/>
    <s v="***"/>
    <s v="***"/>
    <m/>
    <m/>
    <s v="***"/>
    <m/>
    <m/>
    <m/>
    <m/>
    <m/>
    <n v="31"/>
    <n v="0.04"/>
    <m/>
    <m/>
    <n v="1311.68"/>
    <n v="1"/>
    <n v="42.312258064516129"/>
    <s v="Regular Air"/>
    <n v="17.48"/>
    <n v="1329.16"/>
    <x v="2"/>
    <s v="Corporate"/>
    <x v="0"/>
    <s v="Paper"/>
    <s v="Small Box"/>
    <d v="2009-08-15T00:00:00"/>
  </r>
  <r>
    <n v="1353"/>
    <n v="41636"/>
    <x v="220"/>
    <s v="Critical"/>
    <s v="***"/>
    <s v="***"/>
    <s v="***"/>
    <m/>
    <m/>
    <s v="***"/>
    <m/>
    <m/>
    <m/>
    <m/>
    <m/>
    <n v="25"/>
    <n v="3.5000000000000003E-2"/>
    <m/>
    <m/>
    <n v="423.15"/>
    <n v="0"/>
    <n v="16.925999999999998"/>
    <s v="Regular Air"/>
    <n v="7.78"/>
    <n v="430.92999999999995"/>
    <x v="4"/>
    <s v="Home Office"/>
    <x v="0"/>
    <s v="Pens &amp; Art Supplies"/>
    <s v="Small Pack"/>
    <d v="2009-08-16T00:00:00"/>
  </r>
  <r>
    <n v="1354"/>
    <n v="11840"/>
    <x v="220"/>
    <s v="Critical"/>
    <s v="***"/>
    <s v="***"/>
    <s v="***"/>
    <m/>
    <m/>
    <s v="***"/>
    <m/>
    <m/>
    <m/>
    <m/>
    <m/>
    <n v="43"/>
    <n v="0.05"/>
    <m/>
    <m/>
    <n v="181.5"/>
    <n v="0"/>
    <n v="4.2209302325581399"/>
    <s v="Regular Air"/>
    <n v="2.5"/>
    <n v="184"/>
    <x v="5"/>
    <s v="Consumer"/>
    <x v="0"/>
    <s v="Envelopes"/>
    <s v="Small Box"/>
    <d v="2009-08-15T00:00:00"/>
  </r>
  <r>
    <n v="1355"/>
    <n v="14115"/>
    <x v="220"/>
    <s v="Not Specified"/>
    <s v="*"/>
    <s v="*"/>
    <s v="*"/>
    <m/>
    <m/>
    <s v="*"/>
    <m/>
    <m/>
    <m/>
    <m/>
    <m/>
    <n v="24"/>
    <n v="3.5000000000000003E-2"/>
    <m/>
    <m/>
    <n v="158.78"/>
    <n v="0"/>
    <n v="6.6158333333333337"/>
    <s v="Regular Air"/>
    <n v="5.41"/>
    <n v="164.19"/>
    <x v="1"/>
    <s v="Consumer"/>
    <x v="1"/>
    <s v="Office Furnishings"/>
    <s v="Small Box"/>
    <d v="2009-08-16T00:00:00"/>
  </r>
  <r>
    <n v="1356"/>
    <n v="37760"/>
    <x v="220"/>
    <s v="High"/>
    <s v="*"/>
    <s v="**"/>
    <s v="**"/>
    <m/>
    <m/>
    <s v="**"/>
    <m/>
    <m/>
    <m/>
    <m/>
    <m/>
    <n v="18"/>
    <n v="0.02"/>
    <m/>
    <m/>
    <n v="157.85"/>
    <n v="0"/>
    <n v="8.7694444444444439"/>
    <s v="Regular Air"/>
    <n v="1.99"/>
    <n v="159.84"/>
    <x v="0"/>
    <s v="Small Business"/>
    <x v="2"/>
    <s v="Computer Peripherals"/>
    <s v="Small Pack"/>
    <d v="2009-08-15T00:00:00"/>
  </r>
  <r>
    <n v="1357"/>
    <n v="6406"/>
    <x v="220"/>
    <s v="Critical"/>
    <s v="***"/>
    <s v="***"/>
    <s v="***"/>
    <m/>
    <m/>
    <s v="***"/>
    <m/>
    <m/>
    <m/>
    <m/>
    <m/>
    <n v="43"/>
    <n v="0.05"/>
    <m/>
    <m/>
    <n v="92.63"/>
    <n v="0"/>
    <n v="2.1541860465116276"/>
    <s v="Regular Air"/>
    <n v="2.56"/>
    <n v="95.19"/>
    <x v="8"/>
    <s v="Home Office"/>
    <x v="0"/>
    <s v="Scissors, Rulers and Trimmers"/>
    <s v="Small Pack"/>
    <d v="2009-08-16T00:00:00"/>
  </r>
  <r>
    <n v="1358"/>
    <n v="29956"/>
    <x v="220"/>
    <s v="Critical"/>
    <s v="***"/>
    <s v="***"/>
    <s v="***"/>
    <m/>
    <m/>
    <s v="***"/>
    <m/>
    <m/>
    <m/>
    <m/>
    <m/>
    <n v="48"/>
    <n v="0.05"/>
    <m/>
    <m/>
    <n v="80.33"/>
    <n v="0"/>
    <n v="1.6735416666666667"/>
    <s v="Regular Air"/>
    <n v="0.83"/>
    <n v="81.16"/>
    <x v="2"/>
    <s v="Consumer"/>
    <x v="0"/>
    <s v="Pens &amp; Art Supplies"/>
    <s v="Wrap Bag"/>
    <d v="2009-08-15T00:00:00"/>
  </r>
  <r>
    <n v="1359"/>
    <n v="38598"/>
    <x v="221"/>
    <s v="Low"/>
    <s v="*"/>
    <s v="*"/>
    <s v="*"/>
    <m/>
    <m/>
    <s v="*"/>
    <m/>
    <m/>
    <m/>
    <m/>
    <m/>
    <n v="17"/>
    <n v="0.02"/>
    <m/>
    <m/>
    <n v="14665.15"/>
    <n v="1"/>
    <n v="862.65588235294115"/>
    <s v="Delivery Truck"/>
    <n v="44.55"/>
    <n v="14709.699999999999"/>
    <x v="5"/>
    <s v="Consumer"/>
    <x v="1"/>
    <s v="Bookcases"/>
    <s v="Jumbo Box"/>
    <d v="2009-08-19T00:00:00"/>
  </r>
  <r>
    <n v="1360"/>
    <n v="47910"/>
    <x v="221"/>
    <s v="High"/>
    <s v="*"/>
    <s v="**"/>
    <s v="**"/>
    <m/>
    <m/>
    <s v="**"/>
    <m/>
    <m/>
    <m/>
    <m/>
    <m/>
    <n v="30"/>
    <n v="0.04"/>
    <m/>
    <m/>
    <n v="5290.57"/>
    <n v="1"/>
    <n v="176.35233333333332"/>
    <s v="Regular Air"/>
    <n v="19.989999999999998"/>
    <n v="5310.5599999999995"/>
    <x v="2"/>
    <s v="Home Office"/>
    <x v="0"/>
    <s v="Storage &amp; Organization"/>
    <s v="Small Box"/>
    <d v="2009-08-16T00:00:00"/>
  </r>
  <r>
    <n v="1361"/>
    <n v="50310"/>
    <x v="221"/>
    <s v="Medium"/>
    <s v="*"/>
    <s v="*"/>
    <s v="*"/>
    <m/>
    <m/>
    <s v="*"/>
    <m/>
    <m/>
    <m/>
    <m/>
    <m/>
    <n v="43"/>
    <n v="0.05"/>
    <m/>
    <m/>
    <n v="4095.76"/>
    <n v="1"/>
    <n v="95.250232558139544"/>
    <s v="Delivery Truck"/>
    <n v="42"/>
    <n v="4137.76"/>
    <x v="2"/>
    <s v="Corporate"/>
    <x v="1"/>
    <s v="Chairs &amp; Chairmats"/>
    <s v="Jumbo Drum"/>
    <d v="2009-08-18T00:00:00"/>
  </r>
  <r>
    <n v="1362"/>
    <n v="30467"/>
    <x v="221"/>
    <s v="Critical"/>
    <s v="***"/>
    <s v="***"/>
    <s v="***"/>
    <m/>
    <m/>
    <s v="***"/>
    <m/>
    <m/>
    <m/>
    <m/>
    <m/>
    <n v="5"/>
    <n v="0.01"/>
    <m/>
    <m/>
    <n v="2019.65"/>
    <n v="1"/>
    <n v="403.93"/>
    <s v="Regular Air"/>
    <n v="19.989999999999998"/>
    <n v="2039.64"/>
    <x v="2"/>
    <s v="Consumer"/>
    <x v="0"/>
    <s v="Binders and Binder Accessories"/>
    <s v="Small Box"/>
    <d v="2009-08-16T00:00:00"/>
  </r>
  <r>
    <n v="1363"/>
    <n v="50310"/>
    <x v="221"/>
    <s v="Medium"/>
    <s v="*"/>
    <s v="*"/>
    <s v="*"/>
    <m/>
    <m/>
    <s v="*"/>
    <m/>
    <m/>
    <m/>
    <m/>
    <m/>
    <n v="42"/>
    <n v="0.05"/>
    <m/>
    <m/>
    <n v="1811.3"/>
    <n v="1"/>
    <n v="43.126190476190473"/>
    <s v="Express Air"/>
    <n v="4.62"/>
    <n v="1815.9199999999998"/>
    <x v="2"/>
    <s v="Corporate"/>
    <x v="0"/>
    <s v="Appliances"/>
    <s v="Small Box"/>
    <d v="2009-08-17T00:00:00"/>
  </r>
  <r>
    <n v="1364"/>
    <n v="34177"/>
    <x v="221"/>
    <s v="High"/>
    <s v="*"/>
    <s v="**"/>
    <s v="**"/>
    <m/>
    <m/>
    <s v="**"/>
    <m/>
    <m/>
    <m/>
    <m/>
    <m/>
    <n v="50"/>
    <n v="0.06"/>
    <m/>
    <m/>
    <n v="853.16200000000003"/>
    <n v="0"/>
    <n v="17.06324"/>
    <s v="Regular Air"/>
    <n v="2.5"/>
    <n v="855.66200000000003"/>
    <x v="7"/>
    <s v="Corporate"/>
    <x v="2"/>
    <s v="Telephones and Communication"/>
    <s v="Wrap Bag"/>
    <d v="2009-08-16T00:00:00"/>
  </r>
  <r>
    <n v="1365"/>
    <n v="50310"/>
    <x v="221"/>
    <s v="Medium"/>
    <s v="*"/>
    <s v="*"/>
    <s v="*"/>
    <m/>
    <m/>
    <s v="*"/>
    <m/>
    <m/>
    <m/>
    <m/>
    <m/>
    <n v="22"/>
    <n v="3.5000000000000003E-2"/>
    <m/>
    <m/>
    <n v="482.37"/>
    <n v="0"/>
    <n v="21.925909090909091"/>
    <s v="Regular Air"/>
    <n v="4"/>
    <n v="486.37"/>
    <x v="2"/>
    <s v="Corporate"/>
    <x v="2"/>
    <s v="Computer Peripherals"/>
    <s v="Small Box"/>
    <d v="2009-08-17T00:00:00"/>
  </r>
  <r>
    <n v="1366"/>
    <n v="26949"/>
    <x v="221"/>
    <s v="Critical"/>
    <s v="***"/>
    <s v="***"/>
    <s v="***"/>
    <m/>
    <m/>
    <s v="***"/>
    <m/>
    <m/>
    <m/>
    <m/>
    <m/>
    <n v="48"/>
    <n v="0.05"/>
    <m/>
    <m/>
    <n v="460.69"/>
    <n v="0"/>
    <n v="9.5977083333333333"/>
    <s v="Regular Air"/>
    <n v="7.29"/>
    <n v="467.98"/>
    <x v="0"/>
    <s v="Home Office"/>
    <x v="1"/>
    <s v="Office Furnishings"/>
    <s v="Small Pack"/>
    <d v="2009-08-17T00:00:00"/>
  </r>
  <r>
    <n v="1367"/>
    <n v="38598"/>
    <x v="221"/>
    <s v="Low"/>
    <s v="*"/>
    <s v="*"/>
    <s v="*"/>
    <m/>
    <m/>
    <s v="*"/>
    <m/>
    <m/>
    <m/>
    <m/>
    <m/>
    <n v="27"/>
    <n v="3.5000000000000003E-2"/>
    <m/>
    <m/>
    <n v="451.52"/>
    <n v="0"/>
    <n v="16.722962962962963"/>
    <s v="Regular Air"/>
    <n v="11.28"/>
    <n v="462.79999999999995"/>
    <x v="5"/>
    <s v="Consumer"/>
    <x v="2"/>
    <s v="Office Machines"/>
    <s v="Medium Box"/>
    <d v="2009-08-22T00:00:00"/>
  </r>
  <r>
    <n v="1368"/>
    <n v="15751"/>
    <x v="221"/>
    <s v="Critical"/>
    <s v="***"/>
    <s v="***"/>
    <s v="***"/>
    <m/>
    <m/>
    <s v="***"/>
    <m/>
    <m/>
    <m/>
    <m/>
    <m/>
    <n v="21"/>
    <n v="3.5000000000000003E-2"/>
    <m/>
    <m/>
    <n v="397.73200000000003"/>
    <n v="0"/>
    <n v="18.93961904761905"/>
    <s v="Regular Air"/>
    <n v="0.99"/>
    <n v="398.72200000000004"/>
    <x v="4"/>
    <s v="Corporate"/>
    <x v="2"/>
    <s v="Telephones and Communication"/>
    <s v="Small Pack"/>
    <d v="2009-08-16T00:00:00"/>
  </r>
  <r>
    <n v="1369"/>
    <n v="38598"/>
    <x v="221"/>
    <s v="Low"/>
    <s v="*"/>
    <s v="*"/>
    <s v="*"/>
    <m/>
    <m/>
    <s v="*"/>
    <m/>
    <m/>
    <m/>
    <m/>
    <m/>
    <n v="24"/>
    <n v="3.5000000000000003E-2"/>
    <m/>
    <m/>
    <n v="324.97000000000003"/>
    <n v="0"/>
    <n v="13.540416666666667"/>
    <s v="Regular Air"/>
    <n v="4.95"/>
    <n v="329.92"/>
    <x v="5"/>
    <s v="Consumer"/>
    <x v="1"/>
    <s v="Office Furnishings"/>
    <s v="Small Pack"/>
    <d v="2009-08-20T00:00:00"/>
  </r>
  <r>
    <n v="1370"/>
    <n v="56260"/>
    <x v="221"/>
    <s v="Not Specified"/>
    <s v="*"/>
    <s v="*"/>
    <s v="*"/>
    <m/>
    <m/>
    <s v="*"/>
    <m/>
    <m/>
    <m/>
    <m/>
    <m/>
    <n v="34"/>
    <n v="0.04"/>
    <m/>
    <m/>
    <n v="223.76"/>
    <n v="0"/>
    <n v="6.5811764705882352"/>
    <s v="Regular Air"/>
    <n v="7.91"/>
    <n v="231.67"/>
    <x v="0"/>
    <s v="Corporate"/>
    <x v="0"/>
    <s v="Paper"/>
    <s v="Small Box"/>
    <d v="2009-08-16T00:00:00"/>
  </r>
  <r>
    <n v="1371"/>
    <n v="15751"/>
    <x v="221"/>
    <s v="Critical"/>
    <s v="***"/>
    <s v="***"/>
    <s v="***"/>
    <m/>
    <m/>
    <s v="***"/>
    <m/>
    <m/>
    <m/>
    <m/>
    <m/>
    <n v="37"/>
    <n v="0.04"/>
    <m/>
    <m/>
    <n v="189.6"/>
    <n v="0"/>
    <n v="5.1243243243243244"/>
    <s v="Regular Air"/>
    <n v="0.49"/>
    <n v="190.09"/>
    <x v="4"/>
    <s v="Corporate"/>
    <x v="0"/>
    <s v="Labels"/>
    <s v="Small Box"/>
    <d v="2009-08-16T00:00:00"/>
  </r>
  <r>
    <n v="1372"/>
    <n v="34177"/>
    <x v="221"/>
    <s v="High"/>
    <s v="*"/>
    <s v="**"/>
    <s v="**"/>
    <m/>
    <m/>
    <s v="**"/>
    <m/>
    <m/>
    <m/>
    <m/>
    <m/>
    <n v="26"/>
    <n v="3.5000000000000003E-2"/>
    <m/>
    <m/>
    <n v="172.76"/>
    <n v="0"/>
    <n v="6.6446153846153839"/>
    <s v="Regular Air"/>
    <n v="0.49"/>
    <n v="173.25"/>
    <x v="7"/>
    <s v="Corporate"/>
    <x v="0"/>
    <s v="Labels"/>
    <s v="Small Box"/>
    <d v="2009-08-16T00:00:00"/>
  </r>
  <r>
    <n v="1373"/>
    <n v="34177"/>
    <x v="221"/>
    <s v="High"/>
    <s v="*"/>
    <s v="**"/>
    <s v="**"/>
    <m/>
    <m/>
    <s v="**"/>
    <m/>
    <m/>
    <m/>
    <m/>
    <m/>
    <n v="13"/>
    <n v="0.02"/>
    <m/>
    <m/>
    <n v="34.42"/>
    <n v="0"/>
    <n v="2.6476923076923078"/>
    <s v="Regular Air"/>
    <n v="0.5"/>
    <n v="34.92"/>
    <x v="7"/>
    <s v="Corporate"/>
    <x v="0"/>
    <s v="Labels"/>
    <s v="Small Box"/>
    <d v="2009-08-18T00:00:00"/>
  </r>
  <r>
    <n v="1374"/>
    <n v="23392"/>
    <x v="222"/>
    <s v="Medium"/>
    <s v="*"/>
    <s v="*"/>
    <s v="*"/>
    <m/>
    <m/>
    <s v="*"/>
    <m/>
    <m/>
    <m/>
    <m/>
    <m/>
    <n v="24"/>
    <n v="3.5000000000000003E-2"/>
    <m/>
    <m/>
    <n v="4276.0959999999995"/>
    <n v="1"/>
    <n v="178.17066666666665"/>
    <s v="Regular Air"/>
    <n v="69"/>
    <n v="4345.0959999999995"/>
    <x v="0"/>
    <s v="Home Office"/>
    <x v="1"/>
    <s v="Tables"/>
    <s v="Large Box"/>
    <d v="2009-08-18T00:00:00"/>
  </r>
  <r>
    <n v="1375"/>
    <n v="46469"/>
    <x v="222"/>
    <s v="Critical"/>
    <s v="***"/>
    <s v="***"/>
    <s v="***"/>
    <m/>
    <m/>
    <s v="***"/>
    <m/>
    <m/>
    <m/>
    <m/>
    <m/>
    <n v="17"/>
    <n v="0.02"/>
    <m/>
    <m/>
    <n v="1210.72"/>
    <n v="1"/>
    <n v="71.218823529411765"/>
    <s v="Delivery Truck"/>
    <n v="30"/>
    <n v="1240.72"/>
    <x v="5"/>
    <s v="Corporate"/>
    <x v="1"/>
    <s v="Chairs &amp; Chairmats"/>
    <s v="Jumbo Drum"/>
    <d v="2009-08-18T00:00:00"/>
  </r>
  <r>
    <n v="1376"/>
    <n v="37830"/>
    <x v="222"/>
    <s v="Not Specified"/>
    <s v="*"/>
    <s v="*"/>
    <s v="*"/>
    <m/>
    <m/>
    <s v="*"/>
    <m/>
    <m/>
    <m/>
    <m/>
    <m/>
    <n v="39"/>
    <n v="0.04"/>
    <m/>
    <m/>
    <n v="977.92"/>
    <n v="0"/>
    <n v="25.074871794871793"/>
    <s v="Express Air"/>
    <n v="5.37"/>
    <n v="983.29"/>
    <x v="2"/>
    <s v="Corporate"/>
    <x v="0"/>
    <s v="Pens &amp; Art Supplies"/>
    <s v="Small Box"/>
    <d v="2009-08-18T00:00:00"/>
  </r>
  <r>
    <n v="1377"/>
    <n v="9893"/>
    <x v="222"/>
    <s v="Medium"/>
    <s v="*"/>
    <s v="*"/>
    <s v="*"/>
    <m/>
    <m/>
    <s v="*"/>
    <m/>
    <m/>
    <m/>
    <m/>
    <m/>
    <n v="1"/>
    <n v="0.01"/>
    <m/>
    <m/>
    <n v="192.49"/>
    <n v="0"/>
    <n v="192.49"/>
    <s v="Delivery Truck"/>
    <n v="30"/>
    <n v="222.49"/>
    <x v="1"/>
    <s v="Home Office"/>
    <x v="1"/>
    <s v="Chairs &amp; Chairmats"/>
    <s v="Jumbo Drum"/>
    <d v="2009-08-19T00:00:00"/>
  </r>
  <r>
    <n v="1378"/>
    <n v="46469"/>
    <x v="222"/>
    <s v="Critical"/>
    <s v="***"/>
    <s v="***"/>
    <s v="***"/>
    <m/>
    <m/>
    <s v="***"/>
    <m/>
    <m/>
    <m/>
    <m/>
    <m/>
    <n v="18"/>
    <n v="0.02"/>
    <m/>
    <m/>
    <n v="93.26"/>
    <n v="0"/>
    <n v="5.181111111111111"/>
    <s v="Regular Air"/>
    <n v="4.7"/>
    <n v="97.960000000000008"/>
    <x v="5"/>
    <s v="Corporate"/>
    <x v="0"/>
    <s v="Paper"/>
    <s v="Small Box"/>
    <d v="2009-08-18T00:00:00"/>
  </r>
  <r>
    <n v="1379"/>
    <n v="29346"/>
    <x v="222"/>
    <s v="Low"/>
    <s v="*"/>
    <s v="*"/>
    <s v="*"/>
    <m/>
    <m/>
    <s v="*"/>
    <m/>
    <m/>
    <m/>
    <m/>
    <m/>
    <n v="2"/>
    <n v="0.01"/>
    <m/>
    <m/>
    <n v="29.06"/>
    <n v="0"/>
    <n v="14.53"/>
    <s v="Regular Air"/>
    <n v="6.97"/>
    <n v="36.03"/>
    <x v="3"/>
    <s v="Corporate"/>
    <x v="0"/>
    <s v="Envelopes"/>
    <s v="Small Box"/>
    <d v="2009-08-20T00:00:00"/>
  </r>
  <r>
    <n v="1380"/>
    <n v="40647"/>
    <x v="223"/>
    <s v="High"/>
    <s v="*"/>
    <s v="**"/>
    <s v="**"/>
    <m/>
    <m/>
    <s v="**"/>
    <m/>
    <m/>
    <m/>
    <m/>
    <m/>
    <n v="47"/>
    <n v="0.05"/>
    <m/>
    <m/>
    <n v="1982.16"/>
    <n v="1"/>
    <n v="42.173617021276598"/>
    <s v="Regular Air"/>
    <n v="19.989999999999998"/>
    <n v="2002.15"/>
    <x v="1"/>
    <s v="Corporate"/>
    <x v="0"/>
    <s v="Paper"/>
    <s v="Small Box"/>
    <d v="2009-08-18T00:00:00"/>
  </r>
  <r>
    <n v="1381"/>
    <n v="55840"/>
    <x v="223"/>
    <s v="Medium"/>
    <s v="*"/>
    <s v="*"/>
    <s v="*"/>
    <m/>
    <m/>
    <s v="*"/>
    <m/>
    <m/>
    <m/>
    <m/>
    <m/>
    <n v="11"/>
    <n v="0.02"/>
    <m/>
    <m/>
    <n v="59.03"/>
    <n v="0"/>
    <n v="5.3663636363636362"/>
    <s v="Regular Air"/>
    <n v="4.8600000000000003"/>
    <n v="63.89"/>
    <x v="1"/>
    <s v="Home Office"/>
    <x v="0"/>
    <s v="Paper"/>
    <s v="Small Box"/>
    <d v="2009-08-17T00:00:00"/>
  </r>
  <r>
    <n v="1382"/>
    <n v="2790"/>
    <x v="224"/>
    <s v="High"/>
    <s v="*"/>
    <s v="**"/>
    <s v="**"/>
    <m/>
    <m/>
    <s v="**"/>
    <m/>
    <m/>
    <m/>
    <m/>
    <m/>
    <n v="41"/>
    <n v="0.05"/>
    <m/>
    <m/>
    <n v="22319.58"/>
    <n v="1"/>
    <n v="544.38"/>
    <s v="Delivery Truck"/>
    <n v="49"/>
    <n v="22368.58"/>
    <x v="2"/>
    <s v="Home Office"/>
    <x v="2"/>
    <s v="Copiers and Fax"/>
    <s v="Jumbo Drum"/>
    <d v="2009-08-20T00:00:00"/>
  </r>
  <r>
    <n v="1383"/>
    <n v="53254"/>
    <x v="224"/>
    <s v="Medium"/>
    <s v="*"/>
    <s v="*"/>
    <s v="*"/>
    <m/>
    <m/>
    <s v="*"/>
    <m/>
    <m/>
    <m/>
    <m/>
    <m/>
    <n v="34"/>
    <n v="0.04"/>
    <m/>
    <m/>
    <n v="5442.1419999999998"/>
    <n v="1"/>
    <n v="160.06299999999999"/>
    <s v="Regular Air"/>
    <n v="4.99"/>
    <n v="5447.1319999999996"/>
    <x v="1"/>
    <s v="Home Office"/>
    <x v="2"/>
    <s v="Telephones and Communication"/>
    <s v="Small Box"/>
    <d v="2009-08-21T00:00:00"/>
  </r>
  <r>
    <n v="1384"/>
    <n v="10437"/>
    <x v="224"/>
    <s v="Critical"/>
    <s v="***"/>
    <s v="***"/>
    <s v="***"/>
    <m/>
    <m/>
    <s v="***"/>
    <m/>
    <m/>
    <m/>
    <m/>
    <m/>
    <n v="50"/>
    <n v="0.06"/>
    <m/>
    <m/>
    <n v="820.52"/>
    <n v="0"/>
    <n v="16.410399999999999"/>
    <s v="Regular Air"/>
    <n v="13.18"/>
    <n v="833.69999999999993"/>
    <x v="7"/>
    <s v="Corporate"/>
    <x v="0"/>
    <s v="Binders and Binder Accessories"/>
    <s v="Small Box"/>
    <d v="2009-08-20T00:00:00"/>
  </r>
  <r>
    <n v="1385"/>
    <n v="2790"/>
    <x v="224"/>
    <s v="High"/>
    <s v="*"/>
    <s v="**"/>
    <s v="**"/>
    <m/>
    <m/>
    <s v="**"/>
    <m/>
    <m/>
    <m/>
    <m/>
    <m/>
    <n v="15"/>
    <n v="0.02"/>
    <m/>
    <m/>
    <n v="520.65"/>
    <n v="0"/>
    <n v="34.71"/>
    <s v="Regular Air"/>
    <n v="8.2200000000000006"/>
    <n v="528.87"/>
    <x v="2"/>
    <s v="Home Office"/>
    <x v="0"/>
    <s v="Storage &amp; Organization"/>
    <s v="Small Box"/>
    <d v="2009-08-20T00:00:00"/>
  </r>
  <r>
    <n v="1386"/>
    <n v="2790"/>
    <x v="224"/>
    <s v="High"/>
    <s v="*"/>
    <s v="**"/>
    <s v="**"/>
    <m/>
    <m/>
    <s v="**"/>
    <m/>
    <m/>
    <m/>
    <m/>
    <m/>
    <n v="15"/>
    <n v="0.02"/>
    <m/>
    <m/>
    <n v="330.24"/>
    <n v="0"/>
    <n v="22.016000000000002"/>
    <s v="Express Air"/>
    <n v="5.53"/>
    <n v="335.77"/>
    <x v="2"/>
    <s v="Home Office"/>
    <x v="0"/>
    <s v="Pens &amp; Art Supplies"/>
    <s v="Small Pack"/>
    <d v="2009-08-19T00:00:00"/>
  </r>
  <r>
    <n v="1387"/>
    <n v="21861"/>
    <x v="224"/>
    <s v="Critical"/>
    <s v="***"/>
    <s v="***"/>
    <s v="***"/>
    <m/>
    <m/>
    <s v="***"/>
    <m/>
    <m/>
    <m/>
    <m/>
    <m/>
    <n v="5"/>
    <n v="0.01"/>
    <m/>
    <m/>
    <n v="244.9"/>
    <n v="0"/>
    <n v="48.980000000000004"/>
    <s v="Regular Air"/>
    <n v="3.61"/>
    <n v="248.51000000000002"/>
    <x v="8"/>
    <s v="Home Office"/>
    <x v="2"/>
    <s v="Computer Peripherals"/>
    <s v="Small Pack"/>
    <d v="2009-08-20T00:00:00"/>
  </r>
  <r>
    <n v="1388"/>
    <n v="13536"/>
    <x v="224"/>
    <s v="Medium"/>
    <s v="*"/>
    <s v="*"/>
    <s v="*"/>
    <m/>
    <m/>
    <s v="*"/>
    <m/>
    <m/>
    <m/>
    <m/>
    <m/>
    <n v="23"/>
    <n v="3.5000000000000003E-2"/>
    <m/>
    <m/>
    <n v="123.15"/>
    <n v="0"/>
    <n v="5.3543478260869568"/>
    <s v="Regular Air"/>
    <n v="2.04"/>
    <n v="125.19000000000001"/>
    <x v="10"/>
    <s v="Home Office"/>
    <x v="0"/>
    <s v="Paper"/>
    <s v="Wrap Bag"/>
    <d v="2009-08-20T00:00:00"/>
  </r>
  <r>
    <n v="1389"/>
    <n v="2790"/>
    <x v="224"/>
    <s v="High"/>
    <s v="*"/>
    <s v="**"/>
    <s v="**"/>
    <m/>
    <m/>
    <s v="**"/>
    <m/>
    <m/>
    <m/>
    <m/>
    <m/>
    <n v="7"/>
    <n v="0.01"/>
    <m/>
    <m/>
    <n v="45.91"/>
    <n v="0"/>
    <n v="6.5585714285714278"/>
    <s v="Regular Air"/>
    <n v="7.46"/>
    <n v="53.37"/>
    <x v="2"/>
    <s v="Home Office"/>
    <x v="0"/>
    <s v="Binders and Binder Accessories"/>
    <s v="Small Box"/>
    <d v="2009-08-19T00:00:00"/>
  </r>
  <r>
    <n v="1390"/>
    <n v="1762"/>
    <x v="225"/>
    <s v="Not Specified"/>
    <s v="*"/>
    <s v="*"/>
    <s v="*"/>
    <m/>
    <m/>
    <s v="*"/>
    <m/>
    <m/>
    <m/>
    <m/>
    <m/>
    <n v="43"/>
    <n v="0.05"/>
    <m/>
    <m/>
    <n v="1279.5050000000001"/>
    <n v="1"/>
    <n v="29.755930232558143"/>
    <s v="Express Air"/>
    <n v="1.1000000000000001"/>
    <n v="1280.605"/>
    <x v="5"/>
    <s v="Home Office"/>
    <x v="2"/>
    <s v="Telephones and Communication"/>
    <s v="Small Box"/>
    <d v="2009-08-20T00:00:00"/>
  </r>
  <r>
    <n v="1391"/>
    <n v="19175"/>
    <x v="225"/>
    <s v="Low"/>
    <s v="*"/>
    <s v="*"/>
    <s v="*"/>
    <m/>
    <m/>
    <s v="*"/>
    <m/>
    <m/>
    <m/>
    <m/>
    <m/>
    <n v="19"/>
    <n v="0.02"/>
    <m/>
    <m/>
    <n v="1133.4494999999999"/>
    <n v="1"/>
    <n v="59.655236842105261"/>
    <s v="Regular Air"/>
    <n v="5.31"/>
    <n v="1138.7594999999999"/>
    <x v="5"/>
    <s v="Consumer"/>
    <x v="2"/>
    <s v="Telephones and Communication"/>
    <s v="Small Box"/>
    <d v="2009-08-26T00:00:00"/>
  </r>
  <r>
    <n v="1392"/>
    <n v="45410"/>
    <x v="225"/>
    <s v="Low"/>
    <s v="*"/>
    <s v="*"/>
    <s v="*"/>
    <m/>
    <m/>
    <s v="*"/>
    <m/>
    <m/>
    <m/>
    <m/>
    <m/>
    <n v="19"/>
    <n v="0.02"/>
    <m/>
    <m/>
    <n v="991.36"/>
    <n v="0"/>
    <n v="52.176842105263155"/>
    <s v="Regular Air"/>
    <n v="19.989999999999998"/>
    <n v="1011.35"/>
    <x v="4"/>
    <s v="Corporate"/>
    <x v="0"/>
    <s v="Storage &amp; Organization"/>
    <s v="Small Box"/>
    <d v="2009-08-24T00:00:00"/>
  </r>
  <r>
    <n v="1393"/>
    <n v="1762"/>
    <x v="225"/>
    <s v="Not Specified"/>
    <s v="*"/>
    <s v="*"/>
    <s v="*"/>
    <m/>
    <m/>
    <s v="*"/>
    <m/>
    <m/>
    <m/>
    <m/>
    <m/>
    <n v="29"/>
    <n v="3.5000000000000003E-2"/>
    <m/>
    <m/>
    <n v="857.11"/>
    <n v="0"/>
    <n v="29.555517241379309"/>
    <s v="Regular Air"/>
    <n v="1.99"/>
    <n v="859.1"/>
    <x v="5"/>
    <s v="Home Office"/>
    <x v="2"/>
    <s v="Computer Peripherals"/>
    <s v="Small Pack"/>
    <d v="2009-08-21T00:00:00"/>
  </r>
  <r>
    <n v="1394"/>
    <n v="1762"/>
    <x v="225"/>
    <s v="Not Specified"/>
    <s v="*"/>
    <s v="*"/>
    <s v="*"/>
    <m/>
    <m/>
    <s v="*"/>
    <m/>
    <m/>
    <m/>
    <m/>
    <m/>
    <n v="11"/>
    <n v="0.02"/>
    <m/>
    <m/>
    <n v="69.599999999999994"/>
    <n v="0"/>
    <n v="6.3272727272727272"/>
    <s v="Regular Air"/>
    <n v="2.5"/>
    <n v="72.099999999999994"/>
    <x v="5"/>
    <s v="Home Office"/>
    <x v="0"/>
    <s v="Envelopes"/>
    <s v="Small Box"/>
    <d v="2009-08-20T00:00:00"/>
  </r>
  <r>
    <n v="1395"/>
    <n v="33888"/>
    <x v="226"/>
    <s v="Not Specified"/>
    <s v="*"/>
    <s v="*"/>
    <s v="*"/>
    <m/>
    <m/>
    <s v="*"/>
    <m/>
    <m/>
    <m/>
    <m/>
    <m/>
    <n v="47"/>
    <n v="0.05"/>
    <m/>
    <m/>
    <n v="10377.219999999999"/>
    <n v="1"/>
    <n v="220.79191489361702"/>
    <s v="Delivery Truck"/>
    <n v="28.66"/>
    <n v="10405.879999999999"/>
    <x v="7"/>
    <s v="Home Office"/>
    <x v="0"/>
    <s v="Storage &amp; Organization"/>
    <s v="Jumbo Drum"/>
    <d v="2009-08-22T00:00:00"/>
  </r>
  <r>
    <n v="1396"/>
    <n v="33888"/>
    <x v="226"/>
    <s v="Not Specified"/>
    <s v="*"/>
    <s v="*"/>
    <s v="*"/>
    <m/>
    <m/>
    <s v="*"/>
    <m/>
    <m/>
    <m/>
    <m/>
    <m/>
    <n v="31"/>
    <n v="0.04"/>
    <m/>
    <m/>
    <n v="349.43"/>
    <n v="0"/>
    <n v="11.271935483870967"/>
    <s v="Regular Air"/>
    <n v="7.19"/>
    <n v="356.62"/>
    <x v="7"/>
    <s v="Home Office"/>
    <x v="0"/>
    <s v="Binders and Binder Accessories"/>
    <s v="Small Box"/>
    <d v="2009-08-23T00:00:00"/>
  </r>
  <r>
    <n v="1397"/>
    <n v="33888"/>
    <x v="226"/>
    <s v="Not Specified"/>
    <s v="*"/>
    <s v="*"/>
    <s v="*"/>
    <m/>
    <m/>
    <s v="*"/>
    <m/>
    <m/>
    <m/>
    <m/>
    <m/>
    <n v="3"/>
    <n v="0.01"/>
    <m/>
    <m/>
    <n v="58.33"/>
    <n v="0"/>
    <n v="19.443333333333332"/>
    <s v="Regular Air"/>
    <n v="11.25"/>
    <n v="69.58"/>
    <x v="7"/>
    <s v="Home Office"/>
    <x v="0"/>
    <s v="Storage &amp; Organization"/>
    <s v="Small Box"/>
    <d v="2009-08-21T00:00:00"/>
  </r>
  <r>
    <n v="1398"/>
    <n v="2433"/>
    <x v="227"/>
    <s v="Not Specified"/>
    <s v="*"/>
    <s v="*"/>
    <s v="*"/>
    <m/>
    <m/>
    <s v="*"/>
    <m/>
    <m/>
    <m/>
    <m/>
    <m/>
    <n v="14"/>
    <n v="0.02"/>
    <m/>
    <m/>
    <n v="24105.87"/>
    <n v="1"/>
    <n v="1721.847857142857"/>
    <s v="Delivery Truck"/>
    <n v="14.7"/>
    <n v="24120.57"/>
    <x v="5"/>
    <s v="Corporate"/>
    <x v="2"/>
    <s v="Office Machines"/>
    <s v="Jumbo Drum"/>
    <d v="2009-08-21T00:00:00"/>
  </r>
  <r>
    <n v="1399"/>
    <n v="43779"/>
    <x v="227"/>
    <s v="High"/>
    <s v="*"/>
    <s v="**"/>
    <s v="**"/>
    <m/>
    <m/>
    <s v="**"/>
    <m/>
    <m/>
    <m/>
    <m/>
    <m/>
    <n v="20"/>
    <n v="3.5000000000000003E-2"/>
    <m/>
    <m/>
    <n v="3878.49"/>
    <n v="1"/>
    <n v="193.92449999999999"/>
    <s v="Regular Air"/>
    <n v="21.21"/>
    <n v="3899.7"/>
    <x v="0"/>
    <s v="Corporate"/>
    <x v="1"/>
    <s v="Office Furnishings"/>
    <s v="Large Box"/>
    <d v="2009-08-24T00:00:00"/>
  </r>
  <r>
    <n v="1400"/>
    <n v="43301"/>
    <x v="227"/>
    <s v="Critical"/>
    <s v="***"/>
    <s v="***"/>
    <s v="***"/>
    <m/>
    <m/>
    <s v="***"/>
    <m/>
    <m/>
    <m/>
    <m/>
    <m/>
    <n v="33"/>
    <n v="0.04"/>
    <m/>
    <m/>
    <n v="3537.84"/>
    <n v="1"/>
    <n v="107.20727272727274"/>
    <s v="Delivery Truck"/>
    <n v="42"/>
    <n v="3579.84"/>
    <x v="5"/>
    <s v="Small Business"/>
    <x v="1"/>
    <s v="Chairs &amp; Chairmats"/>
    <s v="Jumbo Drum"/>
    <d v="2009-08-22T00:00:00"/>
  </r>
  <r>
    <n v="1401"/>
    <n v="43301"/>
    <x v="227"/>
    <s v="Critical"/>
    <s v="***"/>
    <s v="***"/>
    <s v="***"/>
    <m/>
    <m/>
    <s v="***"/>
    <m/>
    <m/>
    <m/>
    <m/>
    <m/>
    <n v="43"/>
    <n v="0.05"/>
    <m/>
    <m/>
    <n v="2221.1999999999998"/>
    <n v="1"/>
    <n v="51.655813953488369"/>
    <s v="Regular Air"/>
    <n v="35"/>
    <n v="2256.1999999999998"/>
    <x v="5"/>
    <s v="Small Business"/>
    <x v="0"/>
    <s v="Storage &amp; Organization"/>
    <s v="Large Box"/>
    <d v="2009-08-23T00:00:00"/>
  </r>
  <r>
    <n v="1402"/>
    <n v="9187"/>
    <x v="227"/>
    <s v="High"/>
    <s v="*"/>
    <s v="**"/>
    <s v="**"/>
    <m/>
    <m/>
    <s v="**"/>
    <m/>
    <m/>
    <m/>
    <m/>
    <m/>
    <n v="8"/>
    <n v="0.01"/>
    <m/>
    <m/>
    <n v="994.22799999999995"/>
    <n v="0"/>
    <n v="124.27849999999999"/>
    <s v="Regular Air"/>
    <n v="8.99"/>
    <n v="1003.218"/>
    <x v="5"/>
    <s v="Small Business"/>
    <x v="2"/>
    <s v="Telephones and Communication"/>
    <s v="Small Box"/>
    <d v="2009-08-23T00:00:00"/>
  </r>
  <r>
    <n v="1403"/>
    <n v="9187"/>
    <x v="227"/>
    <s v="High"/>
    <s v="*"/>
    <s v="**"/>
    <s v="**"/>
    <m/>
    <m/>
    <s v="**"/>
    <m/>
    <m/>
    <m/>
    <m/>
    <m/>
    <n v="40"/>
    <n v="0.05"/>
    <m/>
    <m/>
    <n v="174.64"/>
    <n v="0"/>
    <n v="4.3659999999999997"/>
    <s v="Regular Air"/>
    <n v="5.15"/>
    <n v="179.79"/>
    <x v="5"/>
    <s v="Small Business"/>
    <x v="0"/>
    <s v="Appliances"/>
    <s v="Small Box"/>
    <d v="2009-08-22T00:00:00"/>
  </r>
  <r>
    <n v="1404"/>
    <n v="41825"/>
    <x v="228"/>
    <s v="Critical"/>
    <s v="***"/>
    <s v="***"/>
    <s v="***"/>
    <m/>
    <m/>
    <s v="***"/>
    <m/>
    <m/>
    <m/>
    <m/>
    <m/>
    <n v="50"/>
    <n v="0.06"/>
    <m/>
    <m/>
    <n v="7817.45"/>
    <n v="1"/>
    <n v="156.34899999999999"/>
    <s v="Delivery Truck"/>
    <n v="60.2"/>
    <n v="7877.65"/>
    <x v="3"/>
    <s v="Consumer"/>
    <x v="1"/>
    <s v="Chairs &amp; Chairmats"/>
    <s v="Jumbo Drum"/>
    <d v="2009-08-22T00:00:00"/>
  </r>
  <r>
    <n v="1405"/>
    <n v="41825"/>
    <x v="228"/>
    <s v="Critical"/>
    <s v="***"/>
    <s v="***"/>
    <s v="***"/>
    <m/>
    <m/>
    <s v="***"/>
    <m/>
    <m/>
    <m/>
    <m/>
    <m/>
    <n v="43"/>
    <n v="0.05"/>
    <m/>
    <m/>
    <n v="3277.39"/>
    <n v="1"/>
    <n v="76.218372093023248"/>
    <s v="Regular Air"/>
    <n v="4"/>
    <n v="3281.39"/>
    <x v="6"/>
    <s v="Consumer"/>
    <x v="2"/>
    <s v="Computer Peripherals"/>
    <s v="Small Box"/>
    <d v="2009-08-23T00:00:00"/>
  </r>
  <r>
    <n v="1406"/>
    <n v="52897"/>
    <x v="228"/>
    <s v="Medium"/>
    <s v="*"/>
    <s v="*"/>
    <s v="*"/>
    <m/>
    <m/>
    <s v="*"/>
    <m/>
    <m/>
    <m/>
    <m/>
    <m/>
    <n v="40"/>
    <n v="0.05"/>
    <m/>
    <m/>
    <n v="2055.98"/>
    <n v="1"/>
    <n v="51.399500000000003"/>
    <s v="Regular Air"/>
    <n v="5.86"/>
    <n v="2061.84"/>
    <x v="5"/>
    <s v="Home Office"/>
    <x v="0"/>
    <s v="Paper"/>
    <s v="Small Box"/>
    <d v="2009-08-24T00:00:00"/>
  </r>
  <r>
    <n v="1407"/>
    <n v="24162"/>
    <x v="228"/>
    <s v="Not Specified"/>
    <s v="*"/>
    <s v="*"/>
    <s v="*"/>
    <m/>
    <m/>
    <s v="*"/>
    <m/>
    <m/>
    <m/>
    <m/>
    <m/>
    <n v="12"/>
    <n v="0.02"/>
    <m/>
    <m/>
    <n v="1755.3"/>
    <n v="1"/>
    <n v="146.27500000000001"/>
    <s v="Delivery Truck"/>
    <n v="16.010000000000002"/>
    <n v="1771.31"/>
    <x v="8"/>
    <s v="Small Business"/>
    <x v="1"/>
    <s v="Tables"/>
    <s v="Jumbo Box"/>
    <d v="2009-08-23T00:00:00"/>
  </r>
  <r>
    <n v="1408"/>
    <n v="57542"/>
    <x v="228"/>
    <s v="High"/>
    <s v="*"/>
    <s v="**"/>
    <s v="**"/>
    <m/>
    <m/>
    <s v="**"/>
    <m/>
    <m/>
    <m/>
    <m/>
    <m/>
    <n v="23"/>
    <n v="3.5000000000000003E-2"/>
    <m/>
    <m/>
    <n v="1256.29"/>
    <n v="1"/>
    <n v="54.621304347826083"/>
    <s v="Regular Air"/>
    <n v="6.79"/>
    <n v="1263.08"/>
    <x v="1"/>
    <s v="Corporate"/>
    <x v="0"/>
    <s v="Paper"/>
    <s v="Small Box"/>
    <d v="2009-08-24T00:00:00"/>
  </r>
  <r>
    <n v="1409"/>
    <n v="44196"/>
    <x v="228"/>
    <s v="Not Specified"/>
    <s v="*"/>
    <s v="*"/>
    <s v="*"/>
    <m/>
    <m/>
    <s v="*"/>
    <m/>
    <m/>
    <m/>
    <m/>
    <m/>
    <n v="12"/>
    <n v="0.02"/>
    <m/>
    <m/>
    <n v="653.78599999999994"/>
    <n v="0"/>
    <n v="54.482166666666664"/>
    <s v="Regular Air"/>
    <n v="5.31"/>
    <n v="659.09599999999989"/>
    <x v="0"/>
    <s v="Corporate"/>
    <x v="2"/>
    <s v="Telephones and Communication"/>
    <s v="Small Box"/>
    <d v="2009-08-23T00:00:00"/>
  </r>
  <r>
    <n v="1410"/>
    <n v="44196"/>
    <x v="228"/>
    <s v="Not Specified"/>
    <s v="*"/>
    <s v="*"/>
    <s v="*"/>
    <m/>
    <m/>
    <s v="*"/>
    <m/>
    <m/>
    <m/>
    <m/>
    <m/>
    <n v="10"/>
    <n v="0.02"/>
    <m/>
    <m/>
    <n v="56.91"/>
    <n v="0"/>
    <n v="5.6909999999999998"/>
    <s v="Regular Air"/>
    <n v="2.04"/>
    <n v="58.949999999999996"/>
    <x v="8"/>
    <s v="Corporate"/>
    <x v="0"/>
    <s v="Paper"/>
    <s v="Wrap Bag"/>
    <d v="2009-08-24T00:00:00"/>
  </r>
  <r>
    <n v="1411"/>
    <n v="24162"/>
    <x v="228"/>
    <s v="Not Specified"/>
    <s v="*"/>
    <s v="*"/>
    <s v="*"/>
    <m/>
    <m/>
    <s v="*"/>
    <m/>
    <m/>
    <m/>
    <m/>
    <m/>
    <n v="1"/>
    <n v="0.01"/>
    <m/>
    <m/>
    <n v="10.94"/>
    <n v="0"/>
    <n v="10.94"/>
    <s v="Regular Air"/>
    <n v="2.0299999999999998"/>
    <n v="12.969999999999999"/>
    <x v="8"/>
    <s v="Small Business"/>
    <x v="0"/>
    <s v="Paper"/>
    <s v="Wrap Bag"/>
    <d v="2009-08-24T00:00:00"/>
  </r>
  <r>
    <n v="1412"/>
    <n v="10886"/>
    <x v="229"/>
    <s v="Critical"/>
    <s v="***"/>
    <s v="***"/>
    <s v="***"/>
    <m/>
    <m/>
    <s v="***"/>
    <m/>
    <m/>
    <m/>
    <m/>
    <m/>
    <n v="47"/>
    <n v="0.05"/>
    <m/>
    <m/>
    <n v="5750.94"/>
    <n v="1"/>
    <n v="122.36042553191488"/>
    <s v="Delivery Truck"/>
    <n v="56.14"/>
    <n v="5807.08"/>
    <x v="6"/>
    <s v="Corporate"/>
    <x v="2"/>
    <s v="Office Machines"/>
    <s v="Jumbo Box"/>
    <d v="2009-08-24T00:00:00"/>
  </r>
  <r>
    <n v="1413"/>
    <n v="25031"/>
    <x v="229"/>
    <s v="High"/>
    <s v="*"/>
    <s v="**"/>
    <s v="**"/>
    <m/>
    <m/>
    <s v="**"/>
    <m/>
    <m/>
    <m/>
    <m/>
    <m/>
    <n v="24"/>
    <n v="3.5000000000000003E-2"/>
    <m/>
    <m/>
    <n v="4636.62"/>
    <n v="1"/>
    <n v="193.1925"/>
    <s v="Regular Air"/>
    <n v="69"/>
    <n v="4705.62"/>
    <x v="2"/>
    <s v="Consumer"/>
    <x v="1"/>
    <s v="Tables"/>
    <s v="Large Box"/>
    <d v="2009-08-25T00:00:00"/>
  </r>
  <r>
    <n v="1414"/>
    <n v="6112"/>
    <x v="229"/>
    <s v="Medium"/>
    <s v="*"/>
    <s v="*"/>
    <s v="*"/>
    <m/>
    <m/>
    <s v="*"/>
    <m/>
    <m/>
    <m/>
    <m/>
    <m/>
    <n v="31"/>
    <n v="0.04"/>
    <m/>
    <m/>
    <n v="1753.9580000000001"/>
    <n v="1"/>
    <n v="56.579290322580647"/>
    <s v="Regular Air"/>
    <n v="5.92"/>
    <n v="1759.8780000000002"/>
    <x v="4"/>
    <s v="Corporate"/>
    <x v="2"/>
    <s v="Telephones and Communication"/>
    <s v="Small Box"/>
    <d v="2009-08-24T00:00:00"/>
  </r>
  <r>
    <n v="1415"/>
    <n v="6112"/>
    <x v="229"/>
    <s v="Medium"/>
    <s v="*"/>
    <s v="*"/>
    <s v="*"/>
    <m/>
    <m/>
    <s v="*"/>
    <m/>
    <m/>
    <m/>
    <m/>
    <m/>
    <n v="10"/>
    <n v="0.02"/>
    <m/>
    <m/>
    <n v="1597.37"/>
    <n v="1"/>
    <n v="159.73699999999999"/>
    <s v="Delivery Truck"/>
    <n v="80.2"/>
    <n v="1677.57"/>
    <x v="4"/>
    <s v="Corporate"/>
    <x v="1"/>
    <s v="Tables"/>
    <s v="Jumbo Box"/>
    <d v="2009-08-23T00:00:00"/>
  </r>
  <r>
    <n v="1416"/>
    <n v="43206"/>
    <x v="229"/>
    <s v="Medium"/>
    <s v="*"/>
    <s v="*"/>
    <s v="*"/>
    <m/>
    <m/>
    <s v="*"/>
    <m/>
    <m/>
    <m/>
    <m/>
    <m/>
    <n v="16"/>
    <n v="0.02"/>
    <m/>
    <m/>
    <n v="587.88"/>
    <n v="0"/>
    <n v="36.7425"/>
    <s v="Express Air"/>
    <n v="1.99"/>
    <n v="589.87"/>
    <x v="4"/>
    <s v="Corporate"/>
    <x v="2"/>
    <s v="Computer Peripherals"/>
    <s v="Small Pack"/>
    <d v="2009-08-24T00:00:00"/>
  </r>
  <r>
    <n v="1417"/>
    <n v="25031"/>
    <x v="229"/>
    <s v="High"/>
    <s v="*"/>
    <s v="**"/>
    <s v="**"/>
    <m/>
    <m/>
    <s v="**"/>
    <m/>
    <m/>
    <m/>
    <m/>
    <m/>
    <n v="20"/>
    <n v="3.5000000000000003E-2"/>
    <m/>
    <m/>
    <n v="100.11"/>
    <n v="0"/>
    <n v="5.0054999999999996"/>
    <s v="Regular Air"/>
    <n v="4.7"/>
    <n v="104.81"/>
    <x v="2"/>
    <s v="Consumer"/>
    <x v="0"/>
    <s v="Paper"/>
    <s v="Small Box"/>
    <d v="2009-08-24T00:00:00"/>
  </r>
  <r>
    <n v="1418"/>
    <n v="10886"/>
    <x v="229"/>
    <s v="Critical"/>
    <s v="***"/>
    <s v="***"/>
    <s v="***"/>
    <m/>
    <m/>
    <s v="***"/>
    <m/>
    <m/>
    <m/>
    <m/>
    <m/>
    <n v="36"/>
    <n v="0.04"/>
    <m/>
    <m/>
    <n v="65.42"/>
    <n v="0"/>
    <n v="1.8172222222222223"/>
    <s v="Regular Air"/>
    <n v="4.08"/>
    <n v="69.5"/>
    <x v="6"/>
    <s v="Corporate"/>
    <x v="1"/>
    <s v="Office Furnishings"/>
    <s v="Small Pack"/>
    <d v="2009-08-25T00:00:00"/>
  </r>
  <r>
    <n v="1419"/>
    <n v="49799"/>
    <x v="230"/>
    <s v="High"/>
    <s v="*"/>
    <s v="**"/>
    <s v="**"/>
    <m/>
    <m/>
    <s v="**"/>
    <m/>
    <m/>
    <m/>
    <m/>
    <m/>
    <n v="12"/>
    <n v="0.02"/>
    <m/>
    <m/>
    <n v="2119.0414999999998"/>
    <n v="1"/>
    <n v="176.58679166666664"/>
    <s v="Regular Air"/>
    <n v="8.99"/>
    <n v="2128.0314999999996"/>
    <x v="8"/>
    <s v="Home Office"/>
    <x v="2"/>
    <s v="Telephones and Communication"/>
    <s v="Small Box"/>
    <d v="2009-08-25T00:00:00"/>
  </r>
  <r>
    <n v="1420"/>
    <n v="49799"/>
    <x v="230"/>
    <s v="High"/>
    <s v="*"/>
    <s v="**"/>
    <s v="**"/>
    <m/>
    <m/>
    <s v="**"/>
    <m/>
    <m/>
    <m/>
    <m/>
    <m/>
    <n v="4"/>
    <n v="0.01"/>
    <m/>
    <m/>
    <n v="1614.97"/>
    <n v="1"/>
    <n v="403.74250000000001"/>
    <s v="Delivery Truck"/>
    <n v="85.63"/>
    <n v="1700.6"/>
    <x v="8"/>
    <s v="Home Office"/>
    <x v="1"/>
    <s v="Tables"/>
    <s v="Jumbo Box"/>
    <d v="2009-08-26T00:00:00"/>
  </r>
  <r>
    <n v="1421"/>
    <n v="28897"/>
    <x v="230"/>
    <s v="Medium"/>
    <s v="*"/>
    <s v="*"/>
    <s v="*"/>
    <m/>
    <m/>
    <s v="*"/>
    <m/>
    <m/>
    <m/>
    <m/>
    <m/>
    <n v="14"/>
    <n v="0.02"/>
    <m/>
    <m/>
    <n v="877.47"/>
    <n v="0"/>
    <n v="62.676428571428573"/>
    <s v="Regular Air"/>
    <n v="19.989999999999998"/>
    <n v="897.46"/>
    <x v="1"/>
    <s v="Consumer"/>
    <x v="0"/>
    <s v="Envelopes"/>
    <s v="Small Box"/>
    <d v="2009-08-26T00:00:00"/>
  </r>
  <r>
    <n v="1422"/>
    <n v="53441"/>
    <x v="230"/>
    <s v="Medium"/>
    <s v="*"/>
    <s v="*"/>
    <s v="*"/>
    <m/>
    <m/>
    <s v="*"/>
    <m/>
    <m/>
    <m/>
    <m/>
    <m/>
    <n v="7"/>
    <n v="0.01"/>
    <m/>
    <m/>
    <n v="345.37"/>
    <n v="0"/>
    <n v="49.338571428571427"/>
    <s v="Regular Air"/>
    <n v="5.79"/>
    <n v="351.16"/>
    <x v="1"/>
    <s v="Small Business"/>
    <x v="0"/>
    <s v="Paper"/>
    <s v="Small Box"/>
    <d v="2009-08-25T00:00:00"/>
  </r>
  <r>
    <n v="1423"/>
    <n v="19429"/>
    <x v="230"/>
    <s v="Not Specified"/>
    <s v="*"/>
    <s v="*"/>
    <s v="*"/>
    <m/>
    <m/>
    <s v="*"/>
    <m/>
    <m/>
    <m/>
    <m/>
    <m/>
    <n v="2"/>
    <n v="0.01"/>
    <m/>
    <m/>
    <n v="240.24"/>
    <n v="0"/>
    <n v="120.12"/>
    <s v="Delivery Truck"/>
    <n v="51.94"/>
    <n v="292.18"/>
    <x v="10"/>
    <s v="Home Office"/>
    <x v="1"/>
    <s v="Tables"/>
    <s v="Jumbo Box"/>
    <d v="2009-08-24T00:00:00"/>
  </r>
  <r>
    <n v="1424"/>
    <n v="31111"/>
    <x v="230"/>
    <s v="Not Specified"/>
    <s v="*"/>
    <s v="*"/>
    <s v="*"/>
    <m/>
    <m/>
    <s v="*"/>
    <m/>
    <m/>
    <m/>
    <m/>
    <m/>
    <n v="27"/>
    <n v="3.5000000000000003E-2"/>
    <m/>
    <m/>
    <n v="217.93"/>
    <n v="0"/>
    <n v="8.0714814814814826"/>
    <s v="Regular Air"/>
    <n v="5.83"/>
    <n v="223.76000000000002"/>
    <x v="7"/>
    <s v="Corporate"/>
    <x v="0"/>
    <s v="Paper"/>
    <s v="Wrap Bag"/>
    <d v="2009-08-26T00:00:00"/>
  </r>
  <r>
    <n v="1425"/>
    <n v="28897"/>
    <x v="230"/>
    <s v="Medium"/>
    <s v="*"/>
    <s v="*"/>
    <s v="*"/>
    <m/>
    <m/>
    <s v="*"/>
    <m/>
    <m/>
    <m/>
    <m/>
    <m/>
    <n v="35"/>
    <n v="0.04"/>
    <m/>
    <m/>
    <n v="146.15"/>
    <n v="0"/>
    <n v="4.1757142857142862"/>
    <s v="Regular Air"/>
    <n v="6.89"/>
    <n v="153.04"/>
    <x v="1"/>
    <s v="Consumer"/>
    <x v="0"/>
    <s v="Appliances"/>
    <s v="Small Box"/>
    <d v="2009-08-26T00:00:00"/>
  </r>
  <r>
    <n v="1426"/>
    <n v="29350"/>
    <x v="231"/>
    <s v="High"/>
    <s v="*"/>
    <s v="**"/>
    <s v="**"/>
    <m/>
    <m/>
    <s v="**"/>
    <m/>
    <m/>
    <m/>
    <m/>
    <m/>
    <n v="47"/>
    <n v="0.05"/>
    <m/>
    <m/>
    <n v="2519.5500000000002"/>
    <n v="1"/>
    <n v="53.607446808510645"/>
    <s v="Regular Air"/>
    <n v="16.11"/>
    <n v="2535.6600000000003"/>
    <x v="0"/>
    <s v="Consumer"/>
    <x v="0"/>
    <s v="Binders and Binder Accessories"/>
    <s v="Small Box"/>
    <d v="2009-08-27T00:00:00"/>
  </r>
  <r>
    <n v="1427"/>
    <n v="29350"/>
    <x v="231"/>
    <s v="High"/>
    <s v="*"/>
    <s v="**"/>
    <s v="**"/>
    <m/>
    <m/>
    <s v="**"/>
    <m/>
    <m/>
    <m/>
    <m/>
    <m/>
    <n v="46"/>
    <n v="0.05"/>
    <m/>
    <m/>
    <n v="1634.17"/>
    <n v="1"/>
    <n v="35.525434782608698"/>
    <s v="Express Air"/>
    <n v="13.89"/>
    <n v="1648.0600000000002"/>
    <x v="0"/>
    <s v="Consumer"/>
    <x v="0"/>
    <s v="Pens &amp; Art Supplies"/>
    <s v="Wrap Bag"/>
    <d v="2009-08-26T00:00:00"/>
  </r>
  <r>
    <n v="1428"/>
    <n v="29350"/>
    <x v="231"/>
    <s v="High"/>
    <s v="*"/>
    <s v="**"/>
    <s v="**"/>
    <m/>
    <m/>
    <s v="**"/>
    <m/>
    <m/>
    <m/>
    <m/>
    <m/>
    <n v="10"/>
    <n v="0.02"/>
    <m/>
    <m/>
    <n v="150.33000000000001"/>
    <n v="0"/>
    <n v="15.033000000000001"/>
    <s v="Regular Air"/>
    <n v="4.53"/>
    <n v="154.86000000000001"/>
    <x v="0"/>
    <s v="Consumer"/>
    <x v="0"/>
    <s v="Storage &amp; Organization"/>
    <s v="Small Box"/>
    <d v="2009-08-28T00:00:00"/>
  </r>
  <r>
    <n v="1429"/>
    <n v="17670"/>
    <x v="231"/>
    <s v="Medium"/>
    <s v="*"/>
    <s v="*"/>
    <s v="*"/>
    <m/>
    <m/>
    <s v="*"/>
    <m/>
    <m/>
    <m/>
    <m/>
    <m/>
    <n v="14"/>
    <n v="0.02"/>
    <m/>
    <m/>
    <n v="36.520000000000003"/>
    <n v="0"/>
    <n v="2.608571428571429"/>
    <s v="Regular Air"/>
    <n v="0.5"/>
    <n v="37.020000000000003"/>
    <x v="1"/>
    <s v="Corporate"/>
    <x v="0"/>
    <s v="Labels"/>
    <s v="Small Box"/>
    <d v="2009-08-27T00:00:00"/>
  </r>
  <r>
    <n v="1430"/>
    <n v="21985"/>
    <x v="232"/>
    <s v="Critical"/>
    <s v="***"/>
    <s v="***"/>
    <s v="***"/>
    <m/>
    <m/>
    <s v="***"/>
    <m/>
    <m/>
    <m/>
    <m/>
    <m/>
    <n v="45"/>
    <n v="0.05"/>
    <m/>
    <m/>
    <n v="947.66"/>
    <n v="0"/>
    <n v="21.059111111111111"/>
    <s v="Delivery Truck"/>
    <n v="53.03"/>
    <n v="1000.6899999999999"/>
    <x v="6"/>
    <s v="Corporate"/>
    <x v="0"/>
    <s v="Storage &amp; Organization"/>
    <s v="Jumbo Drum"/>
    <d v="2009-08-28T00:00:00"/>
  </r>
  <r>
    <n v="1431"/>
    <n v="28486"/>
    <x v="232"/>
    <s v="High"/>
    <s v="*"/>
    <s v="**"/>
    <s v="**"/>
    <m/>
    <m/>
    <s v="**"/>
    <m/>
    <m/>
    <m/>
    <m/>
    <m/>
    <n v="2"/>
    <n v="0.01"/>
    <m/>
    <m/>
    <n v="811.13"/>
    <n v="0"/>
    <n v="405.565"/>
    <s v="Regular Air"/>
    <n v="11.37"/>
    <n v="822.5"/>
    <x v="7"/>
    <s v="Corporate"/>
    <x v="0"/>
    <s v="Storage &amp; Organization"/>
    <s v="Small Box"/>
    <d v="2009-08-27T00:00:00"/>
  </r>
  <r>
    <n v="1432"/>
    <n v="21985"/>
    <x v="232"/>
    <s v="Critical"/>
    <s v="***"/>
    <s v="***"/>
    <s v="***"/>
    <m/>
    <m/>
    <s v="***"/>
    <m/>
    <m/>
    <m/>
    <m/>
    <m/>
    <n v="1"/>
    <n v="0.01"/>
    <m/>
    <m/>
    <n v="255.83"/>
    <n v="0"/>
    <n v="255.83"/>
    <s v="Delivery Truck"/>
    <n v="28.16"/>
    <n v="283.99"/>
    <x v="6"/>
    <s v="Corporate"/>
    <x v="1"/>
    <s v="Chairs &amp; Chairmats"/>
    <s v="Jumbo Drum"/>
    <d v="2009-08-27T00:00:00"/>
  </r>
  <r>
    <n v="1433"/>
    <n v="13927"/>
    <x v="232"/>
    <s v="Low"/>
    <s v="*"/>
    <s v="*"/>
    <s v="*"/>
    <m/>
    <m/>
    <s v="*"/>
    <m/>
    <m/>
    <m/>
    <m/>
    <m/>
    <n v="26"/>
    <n v="3.5000000000000003E-2"/>
    <m/>
    <m/>
    <n v="188.05"/>
    <n v="0"/>
    <n v="7.2326923076923082"/>
    <s v="Express Air"/>
    <n v="5.16"/>
    <n v="193.21"/>
    <x v="12"/>
    <s v="Corporate"/>
    <x v="0"/>
    <s v="Paper"/>
    <s v="Small Box"/>
    <d v="2009-09-02T00:00:00"/>
  </r>
  <r>
    <n v="1434"/>
    <n v="32611"/>
    <x v="233"/>
    <s v="Medium"/>
    <s v="*"/>
    <s v="*"/>
    <s v="*"/>
    <m/>
    <m/>
    <s v="*"/>
    <m/>
    <m/>
    <m/>
    <m/>
    <m/>
    <n v="19"/>
    <n v="0.02"/>
    <m/>
    <m/>
    <n v="3537.39"/>
    <n v="1"/>
    <n v="186.17842105263156"/>
    <s v="Delivery Truck"/>
    <n v="30"/>
    <n v="3567.39"/>
    <x v="2"/>
    <s v="Corporate"/>
    <x v="1"/>
    <s v="Chairs &amp; Chairmats"/>
    <s v="Jumbo Drum"/>
    <d v="2009-08-28T00:00:00"/>
  </r>
  <r>
    <n v="1435"/>
    <n v="15108"/>
    <x v="233"/>
    <s v="High"/>
    <s v="*"/>
    <s v="**"/>
    <s v="**"/>
    <m/>
    <m/>
    <s v="**"/>
    <m/>
    <m/>
    <m/>
    <m/>
    <m/>
    <n v="50"/>
    <n v="0.06"/>
    <m/>
    <m/>
    <n v="2066.16"/>
    <n v="1"/>
    <n v="41.3232"/>
    <s v="Regular Air"/>
    <n v="17.48"/>
    <n v="2083.64"/>
    <x v="7"/>
    <s v="Small Business"/>
    <x v="0"/>
    <s v="Paper"/>
    <s v="Small Box"/>
    <d v="2009-08-29T00:00:00"/>
  </r>
  <r>
    <n v="1436"/>
    <n v="10658"/>
    <x v="233"/>
    <s v="Low"/>
    <s v="*"/>
    <s v="*"/>
    <s v="*"/>
    <m/>
    <m/>
    <s v="*"/>
    <m/>
    <m/>
    <m/>
    <m/>
    <m/>
    <n v="17"/>
    <n v="0.02"/>
    <m/>
    <m/>
    <n v="1332.97"/>
    <n v="1"/>
    <n v="78.41"/>
    <s v="Regular Air"/>
    <n v="8.99"/>
    <n v="1341.96"/>
    <x v="10"/>
    <s v="Consumer"/>
    <x v="2"/>
    <s v="Telephones and Communication"/>
    <s v="Small Box"/>
    <d v="2009-09-03T00:00:00"/>
  </r>
  <r>
    <n v="1437"/>
    <n v="32611"/>
    <x v="233"/>
    <s v="Medium"/>
    <s v="*"/>
    <s v="*"/>
    <s v="*"/>
    <m/>
    <m/>
    <s v="*"/>
    <m/>
    <m/>
    <m/>
    <m/>
    <m/>
    <n v="18"/>
    <n v="0.02"/>
    <m/>
    <m/>
    <n v="986.24"/>
    <n v="0"/>
    <n v="54.791111111111114"/>
    <s v="Express Air"/>
    <n v="5.5"/>
    <n v="991.74"/>
    <x v="2"/>
    <s v="Corporate"/>
    <x v="2"/>
    <s v="Computer Peripherals"/>
    <s v="Small Box"/>
    <d v="2009-08-28T00:00:00"/>
  </r>
  <r>
    <n v="1438"/>
    <n v="47813"/>
    <x v="233"/>
    <s v="High"/>
    <s v="*"/>
    <s v="**"/>
    <s v="**"/>
    <m/>
    <m/>
    <s v="**"/>
    <m/>
    <m/>
    <m/>
    <m/>
    <m/>
    <n v="50"/>
    <n v="0.06"/>
    <m/>
    <m/>
    <n v="343"/>
    <n v="0"/>
    <n v="6.86"/>
    <s v="Regular Air"/>
    <n v="5.66"/>
    <n v="348.66"/>
    <x v="3"/>
    <s v="Home Office"/>
    <x v="0"/>
    <s v="Paper"/>
    <s v="Small Box"/>
    <d v="2009-08-29T00:00:00"/>
  </r>
  <r>
    <n v="1439"/>
    <n v="10658"/>
    <x v="233"/>
    <s v="Low"/>
    <s v="*"/>
    <s v="*"/>
    <s v="*"/>
    <m/>
    <m/>
    <s v="*"/>
    <m/>
    <m/>
    <m/>
    <m/>
    <m/>
    <n v="31"/>
    <n v="0.04"/>
    <m/>
    <m/>
    <n v="262.54000000000002"/>
    <n v="0"/>
    <n v="8.4690322580645176"/>
    <s v="Regular Air"/>
    <n v="1.99"/>
    <n v="264.53000000000003"/>
    <x v="10"/>
    <s v="Consumer"/>
    <x v="2"/>
    <s v="Computer Peripherals"/>
    <s v="Small Pack"/>
    <d v="2009-08-31T00:00:00"/>
  </r>
  <r>
    <n v="1440"/>
    <n v="10658"/>
    <x v="233"/>
    <s v="Low"/>
    <s v="*"/>
    <s v="*"/>
    <s v="*"/>
    <m/>
    <m/>
    <s v="*"/>
    <m/>
    <m/>
    <m/>
    <m/>
    <m/>
    <n v="12"/>
    <n v="0.02"/>
    <m/>
    <m/>
    <n v="190.73"/>
    <n v="0"/>
    <n v="15.894166666666665"/>
    <s v="Regular Air"/>
    <n v="9.4"/>
    <n v="200.13"/>
    <x v="10"/>
    <s v="Consumer"/>
    <x v="2"/>
    <s v="Office Machines"/>
    <s v="Small Box"/>
    <d v="2009-08-27T00:00:00"/>
  </r>
  <r>
    <n v="1441"/>
    <n v="32611"/>
    <x v="233"/>
    <s v="Medium"/>
    <s v="*"/>
    <s v="*"/>
    <s v="*"/>
    <m/>
    <m/>
    <s v="*"/>
    <m/>
    <m/>
    <m/>
    <m/>
    <m/>
    <n v="15"/>
    <n v="0.02"/>
    <m/>
    <m/>
    <n v="81.66"/>
    <n v="0"/>
    <n v="5.444"/>
    <s v="Regular Air"/>
    <n v="5.0199999999999996"/>
    <n v="86.679999999999993"/>
    <x v="2"/>
    <s v="Corporate"/>
    <x v="0"/>
    <s v="Paper"/>
    <s v="Small Box"/>
    <d v="2009-08-27T00:00:00"/>
  </r>
  <r>
    <n v="1442"/>
    <n v="32611"/>
    <x v="233"/>
    <s v="Medium"/>
    <s v="*"/>
    <s v="*"/>
    <s v="*"/>
    <m/>
    <m/>
    <s v="*"/>
    <m/>
    <m/>
    <m/>
    <m/>
    <m/>
    <n v="16"/>
    <n v="0.02"/>
    <m/>
    <m/>
    <n v="33.76"/>
    <n v="0"/>
    <n v="2.11"/>
    <s v="Regular Air"/>
    <n v="1.49"/>
    <n v="35.25"/>
    <x v="2"/>
    <s v="Corporate"/>
    <x v="0"/>
    <s v="Binders and Binder Accessories"/>
    <s v="Small Box"/>
    <d v="2009-08-29T00:00:00"/>
  </r>
  <r>
    <n v="1443"/>
    <n v="47877"/>
    <x v="234"/>
    <s v="Medium"/>
    <s v="*"/>
    <s v="*"/>
    <s v="*"/>
    <m/>
    <m/>
    <s v="*"/>
    <m/>
    <m/>
    <m/>
    <m/>
    <m/>
    <n v="49"/>
    <n v="0.05"/>
    <m/>
    <m/>
    <n v="8058.96"/>
    <n v="1"/>
    <n v="164.46857142857144"/>
    <s v="Regular Air"/>
    <n v="69"/>
    <n v="8127.96"/>
    <x v="2"/>
    <s v="Home Office"/>
    <x v="1"/>
    <s v="Tables"/>
    <s v="Large Box"/>
    <d v="2009-08-30T00:00:00"/>
  </r>
  <r>
    <n v="1444"/>
    <n v="47877"/>
    <x v="234"/>
    <s v="Medium"/>
    <s v="*"/>
    <s v="*"/>
    <s v="*"/>
    <m/>
    <m/>
    <s v="*"/>
    <m/>
    <m/>
    <m/>
    <m/>
    <m/>
    <n v="19"/>
    <n v="0.02"/>
    <m/>
    <m/>
    <n v="3240.7280000000001"/>
    <n v="1"/>
    <n v="170.56463157894737"/>
    <s v="Delivery Truck"/>
    <n v="69.64"/>
    <n v="3310.3679999999999"/>
    <x v="2"/>
    <s v="Home Office"/>
    <x v="1"/>
    <s v="Tables"/>
    <s v="Jumbo Box"/>
    <d v="2009-08-30T00:00:00"/>
  </r>
  <r>
    <n v="1445"/>
    <n v="37281"/>
    <x v="234"/>
    <s v="Medium"/>
    <s v="*"/>
    <s v="*"/>
    <s v="*"/>
    <m/>
    <m/>
    <s v="*"/>
    <m/>
    <m/>
    <m/>
    <m/>
    <m/>
    <n v="25"/>
    <n v="3.5000000000000003E-2"/>
    <m/>
    <m/>
    <n v="453.24549999999999"/>
    <n v="0"/>
    <n v="18.129819999999999"/>
    <s v="Regular Air"/>
    <n v="4.8099999999999996"/>
    <n v="458.05549999999999"/>
    <x v="2"/>
    <s v="Corporate"/>
    <x v="2"/>
    <s v="Telephones and Communication"/>
    <s v="Medium Box"/>
    <d v="2009-08-29T00:00:00"/>
  </r>
  <r>
    <n v="1446"/>
    <n v="33732"/>
    <x v="234"/>
    <s v="Not Specified"/>
    <s v="*"/>
    <s v="*"/>
    <s v="*"/>
    <m/>
    <m/>
    <s v="*"/>
    <m/>
    <m/>
    <m/>
    <m/>
    <m/>
    <n v="33"/>
    <n v="0.04"/>
    <m/>
    <m/>
    <n v="332.95"/>
    <n v="0"/>
    <n v="10.08939393939394"/>
    <s v="Regular Air"/>
    <n v="6.22"/>
    <n v="339.17"/>
    <x v="2"/>
    <s v="Corporate"/>
    <x v="1"/>
    <s v="Office Furnishings"/>
    <s v="Small Box"/>
    <d v="2009-08-29T00:00:00"/>
  </r>
  <r>
    <n v="1447"/>
    <n v="21479"/>
    <x v="234"/>
    <s v="Medium"/>
    <s v="*"/>
    <s v="*"/>
    <s v="*"/>
    <m/>
    <m/>
    <s v="*"/>
    <m/>
    <m/>
    <m/>
    <m/>
    <m/>
    <n v="41"/>
    <n v="0.05"/>
    <m/>
    <m/>
    <n v="291.16000000000003"/>
    <n v="0"/>
    <n v="7.1014634146341473"/>
    <s v="Express Air"/>
    <n v="6.57"/>
    <n v="297.73"/>
    <x v="1"/>
    <s v="Home Office"/>
    <x v="0"/>
    <s v="Paper"/>
    <s v="Small Box"/>
    <d v="2009-08-29T00:00:00"/>
  </r>
  <r>
    <n v="1448"/>
    <n v="47877"/>
    <x v="234"/>
    <s v="Medium"/>
    <s v="*"/>
    <s v="*"/>
    <s v="*"/>
    <m/>
    <m/>
    <s v="*"/>
    <m/>
    <m/>
    <m/>
    <m/>
    <m/>
    <n v="16"/>
    <n v="0.02"/>
    <m/>
    <m/>
    <n v="273.36"/>
    <n v="0"/>
    <n v="17.085000000000001"/>
    <s v="Regular Air"/>
    <n v="3.26"/>
    <n v="276.62"/>
    <x v="2"/>
    <s v="Home Office"/>
    <x v="0"/>
    <s v="Scissors, Rulers and Trimmers"/>
    <s v="Small Pack"/>
    <d v="2009-08-31T00:00:00"/>
  </r>
  <r>
    <n v="1449"/>
    <n v="33569"/>
    <x v="234"/>
    <s v="Low"/>
    <s v="*"/>
    <s v="*"/>
    <s v="*"/>
    <m/>
    <m/>
    <s v="*"/>
    <m/>
    <m/>
    <m/>
    <m/>
    <m/>
    <n v="9"/>
    <n v="0.01"/>
    <m/>
    <m/>
    <n v="123.92"/>
    <n v="0"/>
    <n v="13.768888888888888"/>
    <s v="Regular Air"/>
    <n v="5.3"/>
    <n v="129.22"/>
    <x v="8"/>
    <s v="Consumer"/>
    <x v="1"/>
    <s v="Office Furnishings"/>
    <s v="Wrap Bag"/>
    <d v="2009-09-01T00:00:00"/>
  </r>
  <r>
    <n v="1450"/>
    <n v="18402"/>
    <x v="235"/>
    <s v="Low"/>
    <s v="*"/>
    <s v="*"/>
    <s v="*"/>
    <m/>
    <m/>
    <s v="*"/>
    <m/>
    <m/>
    <m/>
    <m/>
    <m/>
    <n v="5"/>
    <n v="0.01"/>
    <m/>
    <m/>
    <n v="1548.45"/>
    <n v="1"/>
    <n v="309.69"/>
    <s v="Delivery Truck"/>
    <n v="69.55"/>
    <n v="1618"/>
    <x v="10"/>
    <s v="Corporate"/>
    <x v="1"/>
    <s v="Chairs &amp; Chairmats"/>
    <s v="Jumbo Drum"/>
    <d v="2009-09-05T00:00:00"/>
  </r>
  <r>
    <n v="1451"/>
    <n v="18402"/>
    <x v="235"/>
    <s v="Low"/>
    <s v="*"/>
    <s v="*"/>
    <s v="*"/>
    <m/>
    <m/>
    <s v="*"/>
    <m/>
    <m/>
    <m/>
    <m/>
    <m/>
    <n v="3"/>
    <n v="0.01"/>
    <m/>
    <m/>
    <n v="56.07"/>
    <n v="0"/>
    <n v="18.690000000000001"/>
    <s v="Regular Air"/>
    <n v="14.37"/>
    <n v="70.44"/>
    <x v="10"/>
    <s v="Corporate"/>
    <x v="1"/>
    <s v="Office Furnishings"/>
    <s v="Large Box"/>
    <d v="2009-08-29T00:00:00"/>
  </r>
  <r>
    <n v="1452"/>
    <n v="6727"/>
    <x v="235"/>
    <s v="Low"/>
    <s v="*"/>
    <s v="*"/>
    <s v="*"/>
    <m/>
    <m/>
    <s v="*"/>
    <m/>
    <m/>
    <m/>
    <m/>
    <m/>
    <n v="12"/>
    <n v="0.02"/>
    <m/>
    <m/>
    <n v="33.43"/>
    <n v="0"/>
    <n v="2.7858333333333332"/>
    <s v="Regular Air"/>
    <n v="0.5"/>
    <n v="33.93"/>
    <x v="0"/>
    <s v="Consumer"/>
    <x v="0"/>
    <s v="Labels"/>
    <s v="Small Box"/>
    <d v="2009-08-29T00:00:00"/>
  </r>
  <r>
    <n v="1453"/>
    <n v="23652"/>
    <x v="236"/>
    <s v="Not Specified"/>
    <s v="*"/>
    <s v="*"/>
    <s v="*"/>
    <m/>
    <m/>
    <s v="*"/>
    <m/>
    <m/>
    <m/>
    <m/>
    <m/>
    <n v="27"/>
    <n v="3.5000000000000003E-2"/>
    <m/>
    <m/>
    <n v="305.48"/>
    <n v="0"/>
    <n v="11.314074074074075"/>
    <s v="Regular Air"/>
    <n v="2.36"/>
    <n v="307.84000000000003"/>
    <x v="10"/>
    <s v="Small Business"/>
    <x v="0"/>
    <s v="Pens &amp; Art Supplies"/>
    <s v="Wrap Bag"/>
    <d v="2009-08-30T00:00:00"/>
  </r>
  <r>
    <n v="1454"/>
    <n v="20390"/>
    <x v="237"/>
    <s v="Not Specified"/>
    <s v="*"/>
    <s v="*"/>
    <s v="*"/>
    <m/>
    <m/>
    <s v="*"/>
    <m/>
    <m/>
    <m/>
    <m/>
    <m/>
    <n v="35"/>
    <n v="0.04"/>
    <m/>
    <m/>
    <n v="1271.1199999999999"/>
    <n v="1"/>
    <n v="36.317714285714281"/>
    <s v="Express Air"/>
    <n v="7.53"/>
    <n v="1278.6499999999999"/>
    <x v="1"/>
    <s v="Home Office"/>
    <x v="2"/>
    <s v="Computer Peripherals"/>
    <s v="Small Box"/>
    <d v="2009-09-03T00:00:00"/>
  </r>
  <r>
    <n v="1455"/>
    <n v="20128"/>
    <x v="237"/>
    <s v="Not Specified"/>
    <s v="*"/>
    <s v="*"/>
    <s v="*"/>
    <m/>
    <m/>
    <s v="*"/>
    <m/>
    <m/>
    <m/>
    <m/>
    <m/>
    <n v="5"/>
    <n v="0.01"/>
    <m/>
    <m/>
    <n v="515.22"/>
    <n v="0"/>
    <n v="103.04400000000001"/>
    <s v="Regular Air"/>
    <n v="19.989999999999998"/>
    <n v="535.21"/>
    <x v="5"/>
    <s v="Corporate"/>
    <x v="0"/>
    <s v="Storage &amp; Organization"/>
    <s v="Small Box"/>
    <d v="2009-09-02T00:00:00"/>
  </r>
  <r>
    <n v="1456"/>
    <n v="20128"/>
    <x v="237"/>
    <s v="Not Specified"/>
    <s v="*"/>
    <s v="*"/>
    <s v="*"/>
    <m/>
    <m/>
    <s v="*"/>
    <m/>
    <m/>
    <m/>
    <m/>
    <m/>
    <n v="32"/>
    <n v="0.04"/>
    <m/>
    <m/>
    <n v="279.43"/>
    <n v="0"/>
    <n v="8.7321875000000002"/>
    <s v="Regular Air"/>
    <n v="1.99"/>
    <n v="281.42"/>
    <x v="5"/>
    <s v="Corporate"/>
    <x v="2"/>
    <s v="Computer Peripherals"/>
    <s v="Small Pack"/>
    <d v="2009-09-02T00:00:00"/>
  </r>
  <r>
    <n v="1457"/>
    <n v="53123"/>
    <x v="237"/>
    <s v="Not Specified"/>
    <s v="*"/>
    <s v="*"/>
    <s v="*"/>
    <m/>
    <m/>
    <s v="*"/>
    <m/>
    <m/>
    <m/>
    <m/>
    <m/>
    <n v="25"/>
    <n v="3.5000000000000003E-2"/>
    <m/>
    <m/>
    <n v="265.75"/>
    <n v="0"/>
    <n v="10.63"/>
    <s v="Regular Air"/>
    <n v="5.14"/>
    <n v="270.89"/>
    <x v="3"/>
    <s v="Corporate"/>
    <x v="0"/>
    <s v="Binders and Binder Accessories"/>
    <s v="Small Box"/>
    <d v="2009-09-02T00:00:00"/>
  </r>
  <r>
    <n v="1458"/>
    <n v="1031"/>
    <x v="237"/>
    <s v="Medium"/>
    <s v="*"/>
    <s v="*"/>
    <s v="*"/>
    <m/>
    <m/>
    <s v="*"/>
    <m/>
    <m/>
    <m/>
    <m/>
    <m/>
    <n v="34"/>
    <n v="0.04"/>
    <m/>
    <m/>
    <n v="226.1"/>
    <n v="0"/>
    <n v="6.6499999999999995"/>
    <s v="Regular Air"/>
    <n v="5.19"/>
    <n v="231.29"/>
    <x v="0"/>
    <s v="Consumer"/>
    <x v="0"/>
    <s v="Binders and Binder Accessories"/>
    <s v="Small Box"/>
    <d v="2009-09-02T00:00:00"/>
  </r>
  <r>
    <n v="1459"/>
    <n v="20390"/>
    <x v="237"/>
    <s v="Not Specified"/>
    <s v="*"/>
    <s v="*"/>
    <s v="*"/>
    <m/>
    <m/>
    <s v="*"/>
    <m/>
    <m/>
    <m/>
    <m/>
    <m/>
    <n v="17"/>
    <n v="0.02"/>
    <m/>
    <m/>
    <n v="58.5"/>
    <n v="0"/>
    <n v="3.4411764705882355"/>
    <s v="Regular Air"/>
    <n v="1.92"/>
    <n v="60.42"/>
    <x v="1"/>
    <s v="Home Office"/>
    <x v="0"/>
    <s v="Scissors, Rulers and Trimmers"/>
    <s v="Wrap Bag"/>
    <d v="2009-09-02T00:00:00"/>
  </r>
  <r>
    <n v="1460"/>
    <n v="14756"/>
    <x v="237"/>
    <s v="Low"/>
    <s v="*"/>
    <s v="*"/>
    <s v="*"/>
    <m/>
    <m/>
    <s v="*"/>
    <m/>
    <m/>
    <m/>
    <m/>
    <m/>
    <n v="2"/>
    <n v="0.01"/>
    <m/>
    <m/>
    <n v="42.3"/>
    <n v="0"/>
    <n v="21.15"/>
    <s v="Regular Air"/>
    <n v="6.15"/>
    <n v="48.449999999999996"/>
    <x v="8"/>
    <s v="Corporate"/>
    <x v="1"/>
    <s v="Office Furnishings"/>
    <s v="Small Pack"/>
    <d v="2009-08-31T00:00:00"/>
  </r>
  <r>
    <n v="1461"/>
    <n v="47974"/>
    <x v="237"/>
    <s v="Medium"/>
    <s v="*"/>
    <s v="*"/>
    <s v="*"/>
    <m/>
    <m/>
    <s v="*"/>
    <m/>
    <m/>
    <m/>
    <m/>
    <m/>
    <n v="6"/>
    <n v="0.01"/>
    <m/>
    <m/>
    <n v="18.02"/>
    <n v="0"/>
    <n v="3.0033333333333334"/>
    <s v="Regular Air"/>
    <n v="1.34"/>
    <n v="19.36"/>
    <x v="5"/>
    <s v="Corporate"/>
    <x v="0"/>
    <s v="Pens &amp; Art Supplies"/>
    <s v="Wrap Bag"/>
    <d v="2009-09-02T00:00:00"/>
  </r>
  <r>
    <n v="1462"/>
    <n v="1985"/>
    <x v="238"/>
    <s v="Not Specified"/>
    <s v="*"/>
    <s v="*"/>
    <s v="*"/>
    <m/>
    <m/>
    <s v="*"/>
    <m/>
    <m/>
    <m/>
    <m/>
    <m/>
    <n v="33"/>
    <n v="0.04"/>
    <m/>
    <m/>
    <n v="15464.01"/>
    <n v="1"/>
    <n v="468.60636363636365"/>
    <s v="Delivery Truck"/>
    <n v="14.7"/>
    <n v="15478.710000000001"/>
    <x v="1"/>
    <s v="Home Office"/>
    <x v="2"/>
    <s v="Office Machines"/>
    <s v="Jumbo Drum"/>
    <d v="2009-09-03T00:00:00"/>
  </r>
  <r>
    <n v="1463"/>
    <n v="45988"/>
    <x v="238"/>
    <s v="Critical"/>
    <s v="***"/>
    <s v="***"/>
    <s v="***"/>
    <m/>
    <m/>
    <s v="***"/>
    <m/>
    <m/>
    <m/>
    <m/>
    <m/>
    <n v="43"/>
    <n v="0.05"/>
    <m/>
    <m/>
    <n v="3832.24"/>
    <n v="1"/>
    <n v="89.121860465116271"/>
    <s v="Express Air"/>
    <n v="56.2"/>
    <n v="3888.4399999999996"/>
    <x v="3"/>
    <s v="Home Office"/>
    <x v="1"/>
    <s v="Office Furnishings"/>
    <s v="Medium Box"/>
    <d v="2009-09-02T00:00:00"/>
  </r>
  <r>
    <n v="1464"/>
    <n v="14055"/>
    <x v="238"/>
    <s v="High"/>
    <s v="*"/>
    <s v="**"/>
    <s v="**"/>
    <m/>
    <m/>
    <s v="**"/>
    <m/>
    <m/>
    <m/>
    <m/>
    <m/>
    <n v="21"/>
    <n v="3.5000000000000003E-2"/>
    <m/>
    <m/>
    <n v="441.7"/>
    <n v="0"/>
    <n v="21.033333333333331"/>
    <s v="Regular Air"/>
    <n v="3.63"/>
    <n v="445.33"/>
    <x v="8"/>
    <s v="Home Office"/>
    <x v="1"/>
    <s v="Office Furnishings"/>
    <s v="Small Pack"/>
    <d v="2009-09-03T00:00:00"/>
  </r>
  <r>
    <n v="1465"/>
    <n v="47173"/>
    <x v="238"/>
    <s v="Not Specified"/>
    <s v="*"/>
    <s v="*"/>
    <s v="*"/>
    <m/>
    <m/>
    <s v="*"/>
    <m/>
    <m/>
    <m/>
    <m/>
    <m/>
    <n v="41"/>
    <n v="0.05"/>
    <m/>
    <m/>
    <n v="277.0745"/>
    <n v="0"/>
    <n v="6.7579146341463412"/>
    <s v="Regular Air"/>
    <n v="5.03"/>
    <n v="282.10449999999997"/>
    <x v="6"/>
    <s v="Corporate"/>
    <x v="2"/>
    <s v="Telephones and Communication"/>
    <s v="Medium Box"/>
    <d v="2009-09-03T00:00:00"/>
  </r>
  <r>
    <n v="1466"/>
    <n v="54464"/>
    <x v="238"/>
    <s v="High"/>
    <s v="*"/>
    <s v="**"/>
    <s v="**"/>
    <m/>
    <m/>
    <s v="**"/>
    <m/>
    <m/>
    <m/>
    <m/>
    <m/>
    <n v="11"/>
    <n v="0.02"/>
    <m/>
    <m/>
    <n v="227.41"/>
    <n v="0"/>
    <n v="20.673636363636362"/>
    <s v="Regular Air"/>
    <n v="10.49"/>
    <n v="237.9"/>
    <x v="8"/>
    <s v="Consumer"/>
    <x v="1"/>
    <s v="Office Furnishings"/>
    <s v="Small Box"/>
    <d v="2009-09-03T00:00:00"/>
  </r>
  <r>
    <n v="1467"/>
    <n v="27555"/>
    <x v="238"/>
    <s v="Critical"/>
    <s v="***"/>
    <s v="***"/>
    <s v="***"/>
    <m/>
    <m/>
    <s v="***"/>
    <m/>
    <m/>
    <m/>
    <m/>
    <m/>
    <n v="32"/>
    <n v="0.04"/>
    <m/>
    <m/>
    <n v="209.42"/>
    <n v="0"/>
    <n v="6.5443749999999996"/>
    <s v="Regular Air"/>
    <n v="1.72"/>
    <n v="211.14"/>
    <x v="7"/>
    <s v="Consumer"/>
    <x v="0"/>
    <s v="Paper"/>
    <s v="Wrap Bag"/>
    <d v="2009-09-03T00:00:00"/>
  </r>
  <r>
    <n v="1468"/>
    <n v="54464"/>
    <x v="238"/>
    <s v="High"/>
    <s v="*"/>
    <s v="**"/>
    <s v="**"/>
    <m/>
    <m/>
    <s v="**"/>
    <m/>
    <m/>
    <m/>
    <m/>
    <m/>
    <n v="50"/>
    <n v="0.06"/>
    <m/>
    <m/>
    <n v="87.44"/>
    <n v="0"/>
    <n v="1.7487999999999999"/>
    <s v="Regular Air"/>
    <n v="4.8600000000000003"/>
    <n v="92.3"/>
    <x v="8"/>
    <s v="Consumer"/>
    <x v="1"/>
    <s v="Office Furnishings"/>
    <s v="Small Box"/>
    <d v="2009-09-02T00:00:00"/>
  </r>
  <r>
    <n v="1469"/>
    <n v="1985"/>
    <x v="238"/>
    <s v="Not Specified"/>
    <s v="*"/>
    <s v="*"/>
    <s v="*"/>
    <m/>
    <m/>
    <s v="*"/>
    <m/>
    <m/>
    <m/>
    <m/>
    <m/>
    <n v="1"/>
    <n v="0.01"/>
    <m/>
    <m/>
    <n v="11.35"/>
    <n v="0"/>
    <n v="11.35"/>
    <s v="Regular Air"/>
    <n v="5.67"/>
    <n v="17.02"/>
    <x v="0"/>
    <s v="Home Office"/>
    <x v="0"/>
    <s v="Paper"/>
    <s v="Small Box"/>
    <d v="2009-09-03T00:00:00"/>
  </r>
  <r>
    <n v="1470"/>
    <n v="51619"/>
    <x v="239"/>
    <s v="Not Specified"/>
    <s v="*"/>
    <s v="*"/>
    <s v="*"/>
    <m/>
    <m/>
    <s v="*"/>
    <m/>
    <m/>
    <m/>
    <m/>
    <m/>
    <n v="31"/>
    <n v="0.04"/>
    <m/>
    <m/>
    <n v="11262.04"/>
    <n v="1"/>
    <n v="363.29161290322583"/>
    <s v="Delivery Truck"/>
    <n v="58.92"/>
    <n v="11320.960000000001"/>
    <x v="1"/>
    <s v="Consumer"/>
    <x v="1"/>
    <s v="Chairs &amp; Chairmats"/>
    <s v="Jumbo Drum"/>
    <d v="2009-09-03T00:00:00"/>
  </r>
  <r>
    <n v="1471"/>
    <n v="51619"/>
    <x v="239"/>
    <s v="Not Specified"/>
    <s v="*"/>
    <s v="*"/>
    <s v="*"/>
    <m/>
    <m/>
    <s v="*"/>
    <m/>
    <m/>
    <m/>
    <m/>
    <m/>
    <n v="6"/>
    <n v="0.01"/>
    <m/>
    <m/>
    <n v="958.06"/>
    <n v="0"/>
    <n v="159.67666666666665"/>
    <s v="Regular Air"/>
    <n v="19.989999999999998"/>
    <n v="978.05"/>
    <x v="1"/>
    <s v="Consumer"/>
    <x v="0"/>
    <s v="Storage &amp; Organization"/>
    <s v="Small Box"/>
    <d v="2009-09-03T00:00:00"/>
  </r>
  <r>
    <n v="1472"/>
    <n v="54151"/>
    <x v="239"/>
    <s v="Critical"/>
    <s v="***"/>
    <s v="***"/>
    <s v="***"/>
    <m/>
    <m/>
    <s v="***"/>
    <m/>
    <m/>
    <m/>
    <m/>
    <m/>
    <n v="35"/>
    <n v="0.04"/>
    <m/>
    <m/>
    <n v="205.87"/>
    <n v="0"/>
    <n v="5.8820000000000006"/>
    <s v="Regular Air"/>
    <n v="1.46"/>
    <n v="207.33"/>
    <x v="1"/>
    <s v="Small Business"/>
    <x v="0"/>
    <s v="Paper"/>
    <s v="Wrap Bag"/>
    <d v="2009-09-03T00:00:00"/>
  </r>
  <r>
    <n v="1473"/>
    <n v="51619"/>
    <x v="239"/>
    <s v="Not Specified"/>
    <s v="*"/>
    <s v="*"/>
    <s v="*"/>
    <m/>
    <m/>
    <s v="*"/>
    <m/>
    <m/>
    <m/>
    <m/>
    <m/>
    <n v="46"/>
    <n v="0.05"/>
    <m/>
    <m/>
    <n v="100.6"/>
    <n v="0"/>
    <n v="2.1869565217391305"/>
    <s v="Regular Air"/>
    <n v="1"/>
    <n v="101.6"/>
    <x v="1"/>
    <s v="Consumer"/>
    <x v="0"/>
    <s v="Pens &amp; Art Supplies"/>
    <s v="Wrap Bag"/>
    <d v="2009-09-03T00:00:00"/>
  </r>
  <r>
    <n v="1474"/>
    <n v="54151"/>
    <x v="239"/>
    <s v="Critical"/>
    <s v="***"/>
    <s v="***"/>
    <s v="***"/>
    <m/>
    <m/>
    <s v="***"/>
    <m/>
    <m/>
    <m/>
    <m/>
    <m/>
    <n v="38"/>
    <n v="0.04"/>
    <m/>
    <m/>
    <n v="65.12"/>
    <n v="0"/>
    <n v="1.7136842105263159"/>
    <s v="Regular Air"/>
    <n v="1"/>
    <n v="66.12"/>
    <x v="1"/>
    <s v="Small Business"/>
    <x v="0"/>
    <s v="Pens &amp; Art Supplies"/>
    <s v="Wrap Bag"/>
    <d v="2009-09-03T00:00:00"/>
  </r>
  <r>
    <n v="1475"/>
    <n v="51619"/>
    <x v="239"/>
    <s v="Not Specified"/>
    <s v="*"/>
    <s v="*"/>
    <s v="*"/>
    <m/>
    <m/>
    <s v="*"/>
    <m/>
    <m/>
    <m/>
    <m/>
    <m/>
    <n v="2"/>
    <n v="0.01"/>
    <m/>
    <m/>
    <n v="14.75"/>
    <n v="0"/>
    <n v="7.375"/>
    <s v="Regular Air"/>
    <n v="7.01"/>
    <n v="21.759999999999998"/>
    <x v="1"/>
    <s v="Consumer"/>
    <x v="0"/>
    <s v="Binders and Binder Accessories"/>
    <s v="Small Box"/>
    <d v="2009-09-04T00:00:00"/>
  </r>
  <r>
    <n v="1476"/>
    <n v="52357"/>
    <x v="240"/>
    <s v="Not Specified"/>
    <s v="*"/>
    <s v="*"/>
    <s v="*"/>
    <m/>
    <m/>
    <s v="*"/>
    <m/>
    <m/>
    <m/>
    <m/>
    <m/>
    <n v="49"/>
    <n v="0.05"/>
    <m/>
    <m/>
    <n v="541.47"/>
    <n v="0"/>
    <n v="11.050408163265306"/>
    <s v="Regular Air"/>
    <n v="4.8"/>
    <n v="546.27"/>
    <x v="5"/>
    <s v="Corporate"/>
    <x v="0"/>
    <s v="Envelopes"/>
    <s v="Small Box"/>
    <d v="2009-09-05T00:00:00"/>
  </r>
  <r>
    <n v="1477"/>
    <n v="25824"/>
    <x v="241"/>
    <s v="Medium"/>
    <s v="*"/>
    <s v="*"/>
    <s v="*"/>
    <m/>
    <m/>
    <s v="*"/>
    <m/>
    <m/>
    <m/>
    <m/>
    <m/>
    <n v="39"/>
    <n v="0.04"/>
    <m/>
    <m/>
    <n v="15341.46"/>
    <n v="1"/>
    <n v="393.37076923076921"/>
    <s v="Delivery Truck"/>
    <n v="85.63"/>
    <n v="15427.089999999998"/>
    <x v="5"/>
    <s v="Corporate"/>
    <x v="1"/>
    <s v="Tables"/>
    <s v="Jumbo Box"/>
    <d v="2009-09-05T00:00:00"/>
  </r>
  <r>
    <n v="1478"/>
    <n v="25824"/>
    <x v="241"/>
    <s v="Medium"/>
    <s v="*"/>
    <s v="*"/>
    <s v="*"/>
    <m/>
    <m/>
    <s v="*"/>
    <m/>
    <m/>
    <m/>
    <m/>
    <m/>
    <n v="37"/>
    <n v="0.04"/>
    <m/>
    <m/>
    <n v="14410.78"/>
    <n v="1"/>
    <n v="389.48054054054057"/>
    <s v="Regular Air"/>
    <n v="19.989999999999998"/>
    <n v="14430.77"/>
    <x v="5"/>
    <s v="Corporate"/>
    <x v="0"/>
    <s v="Binders and Binder Accessories"/>
    <s v="Small Box"/>
    <d v="2009-09-05T00:00:00"/>
  </r>
  <r>
    <n v="1479"/>
    <n v="42342"/>
    <x v="241"/>
    <s v="Not Specified"/>
    <s v="*"/>
    <s v="*"/>
    <s v="*"/>
    <m/>
    <m/>
    <s v="*"/>
    <m/>
    <m/>
    <m/>
    <m/>
    <m/>
    <n v="43"/>
    <n v="0.05"/>
    <m/>
    <m/>
    <n v="9501.6239999999998"/>
    <n v="1"/>
    <n v="220.96799999999999"/>
    <s v="Delivery Truck"/>
    <n v="61.76"/>
    <n v="9563.384"/>
    <x v="4"/>
    <s v="Corporate"/>
    <x v="1"/>
    <s v="Tables"/>
    <s v="Jumbo Box"/>
    <d v="2009-09-06T00:00:00"/>
  </r>
  <r>
    <n v="1480"/>
    <n v="11680"/>
    <x v="241"/>
    <s v="Medium"/>
    <s v="*"/>
    <s v="*"/>
    <s v="*"/>
    <m/>
    <m/>
    <s v="*"/>
    <m/>
    <m/>
    <m/>
    <m/>
    <m/>
    <n v="50"/>
    <n v="0.06"/>
    <m/>
    <m/>
    <n v="7312.0315000000001"/>
    <n v="1"/>
    <n v="146.24063000000001"/>
    <s v="Regular Air"/>
    <n v="8.99"/>
    <n v="7321.0214999999998"/>
    <x v="10"/>
    <s v="Corporate"/>
    <x v="2"/>
    <s v="Telephones and Communication"/>
    <s v="Small Box"/>
    <d v="2009-09-06T00:00:00"/>
  </r>
  <r>
    <n v="1481"/>
    <n v="26567"/>
    <x v="241"/>
    <s v="Critical"/>
    <s v="***"/>
    <s v="***"/>
    <s v="***"/>
    <m/>
    <m/>
    <s v="***"/>
    <m/>
    <m/>
    <m/>
    <m/>
    <m/>
    <n v="48"/>
    <n v="0.05"/>
    <m/>
    <m/>
    <n v="6109.817"/>
    <n v="1"/>
    <n v="127.28785416666666"/>
    <s v="Regular Air"/>
    <n v="8.08"/>
    <n v="6117.8969999999999"/>
    <x v="7"/>
    <s v="Corporate"/>
    <x v="2"/>
    <s v="Telephones and Communication"/>
    <s v="Small Box"/>
    <d v="2009-09-05T00:00:00"/>
  </r>
  <r>
    <n v="1482"/>
    <n v="25824"/>
    <x v="241"/>
    <s v="Medium"/>
    <s v="*"/>
    <s v="*"/>
    <s v="*"/>
    <m/>
    <m/>
    <s v="*"/>
    <m/>
    <m/>
    <m/>
    <m/>
    <m/>
    <n v="6"/>
    <n v="0.01"/>
    <m/>
    <m/>
    <n v="507.56049999999999"/>
    <n v="0"/>
    <n v="84.59341666666667"/>
    <s v="Regular Air"/>
    <n v="4.9000000000000004"/>
    <n v="512.46050000000002"/>
    <x v="5"/>
    <s v="Corporate"/>
    <x v="2"/>
    <s v="Telephones and Communication"/>
    <s v="Small Box"/>
    <d v="2009-09-06T00:00:00"/>
  </r>
  <r>
    <n v="1483"/>
    <n v="26567"/>
    <x v="241"/>
    <s v="Critical"/>
    <s v="***"/>
    <s v="***"/>
    <s v="***"/>
    <m/>
    <m/>
    <s v="***"/>
    <m/>
    <m/>
    <m/>
    <m/>
    <m/>
    <n v="22"/>
    <n v="3.5000000000000003E-2"/>
    <m/>
    <m/>
    <n v="338.52"/>
    <n v="0"/>
    <n v="15.387272727272727"/>
    <s v="Regular Air"/>
    <n v="8.99"/>
    <n v="347.51"/>
    <x v="7"/>
    <s v="Corporate"/>
    <x v="1"/>
    <s v="Office Furnishings"/>
    <s v="Small Pack"/>
    <d v="2009-09-05T00:00:00"/>
  </r>
  <r>
    <n v="1484"/>
    <n v="42342"/>
    <x v="241"/>
    <s v="Not Specified"/>
    <s v="*"/>
    <s v="*"/>
    <s v="*"/>
    <m/>
    <m/>
    <s v="*"/>
    <m/>
    <m/>
    <m/>
    <m/>
    <m/>
    <n v="25"/>
    <n v="3.5000000000000003E-2"/>
    <m/>
    <m/>
    <n v="318.14"/>
    <n v="0"/>
    <n v="12.7256"/>
    <s v="Regular Air"/>
    <n v="5.09"/>
    <n v="323.22999999999996"/>
    <x v="2"/>
    <s v="Corporate"/>
    <x v="0"/>
    <s v="Paper"/>
    <s v="Small Box"/>
    <d v="2009-09-05T00:00:00"/>
  </r>
  <r>
    <n v="1485"/>
    <n v="26567"/>
    <x v="241"/>
    <s v="Critical"/>
    <s v="***"/>
    <s v="***"/>
    <s v="***"/>
    <m/>
    <m/>
    <s v="***"/>
    <m/>
    <m/>
    <m/>
    <m/>
    <m/>
    <n v="10"/>
    <n v="0.02"/>
    <m/>
    <m/>
    <n v="90.06"/>
    <n v="0"/>
    <n v="9.0060000000000002"/>
    <s v="Express Air"/>
    <n v="8.99"/>
    <n v="99.05"/>
    <x v="7"/>
    <s v="Corporate"/>
    <x v="2"/>
    <s v="Computer Peripherals"/>
    <s v="Small Pack"/>
    <d v="2009-09-07T00:00:00"/>
  </r>
  <r>
    <n v="1486"/>
    <n v="26567"/>
    <x v="241"/>
    <s v="Critical"/>
    <s v="***"/>
    <s v="***"/>
    <s v="***"/>
    <m/>
    <m/>
    <s v="***"/>
    <m/>
    <m/>
    <m/>
    <m/>
    <m/>
    <n v="8"/>
    <n v="0.01"/>
    <m/>
    <m/>
    <n v="50.7"/>
    <n v="0"/>
    <n v="6.3375000000000004"/>
    <s v="Regular Air"/>
    <n v="7.78"/>
    <n v="58.480000000000004"/>
    <x v="7"/>
    <s v="Corporate"/>
    <x v="0"/>
    <s v="Binders and Binder Accessories"/>
    <s v="Small Box"/>
    <d v="2009-09-04T00:00:00"/>
  </r>
  <r>
    <n v="1487"/>
    <n v="25824"/>
    <x v="241"/>
    <s v="Medium"/>
    <s v="*"/>
    <s v="*"/>
    <s v="*"/>
    <m/>
    <m/>
    <s v="*"/>
    <m/>
    <m/>
    <m/>
    <m/>
    <m/>
    <n v="5"/>
    <n v="0.01"/>
    <m/>
    <m/>
    <n v="25.27"/>
    <n v="0"/>
    <n v="5.0540000000000003"/>
    <s v="Regular Air"/>
    <n v="5.13"/>
    <n v="30.4"/>
    <x v="5"/>
    <s v="Corporate"/>
    <x v="0"/>
    <s v="Appliances"/>
    <s v="Small Box"/>
    <d v="2009-09-05T00:00:00"/>
  </r>
  <r>
    <n v="1488"/>
    <n v="36867"/>
    <x v="242"/>
    <s v="High"/>
    <s v="*"/>
    <s v="**"/>
    <s v="**"/>
    <m/>
    <m/>
    <s v="**"/>
    <m/>
    <m/>
    <m/>
    <m/>
    <m/>
    <n v="21"/>
    <n v="3.5000000000000003E-2"/>
    <m/>
    <m/>
    <n v="5482.18"/>
    <n v="1"/>
    <n v="261.05619047619047"/>
    <s v="Express Air"/>
    <n v="24.49"/>
    <n v="5506.67"/>
    <x v="2"/>
    <s v="Corporate"/>
    <x v="1"/>
    <s v="Chairs &amp; Chairmats"/>
    <s v="Large Box"/>
    <d v="2009-09-07T00:00:00"/>
  </r>
  <r>
    <n v="1489"/>
    <n v="49990"/>
    <x v="242"/>
    <s v="Not Specified"/>
    <s v="*"/>
    <s v="*"/>
    <s v="*"/>
    <m/>
    <m/>
    <s v="*"/>
    <m/>
    <m/>
    <m/>
    <m/>
    <m/>
    <n v="11"/>
    <n v="0.02"/>
    <m/>
    <m/>
    <n v="5155.3500000000004"/>
    <n v="1"/>
    <n v="468.66818181818184"/>
    <s v="Delivery Truck"/>
    <n v="14.7"/>
    <n v="5170.05"/>
    <x v="8"/>
    <s v="Corporate"/>
    <x v="2"/>
    <s v="Office Machines"/>
    <s v="Jumbo Drum"/>
    <d v="2009-09-05T00:00:00"/>
  </r>
  <r>
    <n v="1490"/>
    <n v="51968"/>
    <x v="242"/>
    <s v="Medium"/>
    <s v="*"/>
    <s v="*"/>
    <s v="*"/>
    <m/>
    <m/>
    <s v="*"/>
    <m/>
    <m/>
    <m/>
    <m/>
    <m/>
    <n v="43"/>
    <n v="0.05"/>
    <m/>
    <m/>
    <n v="3231.5639999999999"/>
    <n v="1"/>
    <n v="75.15265116279069"/>
    <s v="Regular Air"/>
    <n v="0.99"/>
    <n v="3232.5539999999996"/>
    <x v="5"/>
    <s v="Home Office"/>
    <x v="2"/>
    <s v="Telephones and Communication"/>
    <s v="Wrap Bag"/>
    <d v="2009-09-06T00:00:00"/>
  </r>
  <r>
    <n v="1491"/>
    <n v="34311"/>
    <x v="242"/>
    <s v="High"/>
    <s v="*"/>
    <s v="**"/>
    <s v="**"/>
    <m/>
    <m/>
    <s v="**"/>
    <m/>
    <m/>
    <m/>
    <m/>
    <m/>
    <n v="32"/>
    <n v="0.04"/>
    <m/>
    <m/>
    <n v="232.85"/>
    <n v="0"/>
    <n v="7.2765624999999998"/>
    <s v="Regular Air"/>
    <n v="9.69"/>
    <n v="242.54"/>
    <x v="5"/>
    <s v="Corporate"/>
    <x v="0"/>
    <s v="Storage &amp; Organization"/>
    <s v="Small Box"/>
    <d v="2009-09-07T00:00:00"/>
  </r>
  <r>
    <n v="1492"/>
    <n v="51714"/>
    <x v="242"/>
    <s v="Not Specified"/>
    <s v="*"/>
    <s v="*"/>
    <s v="*"/>
    <m/>
    <m/>
    <s v="*"/>
    <m/>
    <m/>
    <m/>
    <m/>
    <m/>
    <n v="33"/>
    <n v="0.04"/>
    <m/>
    <m/>
    <n v="194.09"/>
    <n v="0"/>
    <n v="5.8815151515151518"/>
    <s v="Regular Air"/>
    <n v="5.37"/>
    <n v="199.46"/>
    <x v="2"/>
    <s v="Home Office"/>
    <x v="0"/>
    <s v="Paper"/>
    <s v="Small Box"/>
    <d v="2009-09-06T00:00:00"/>
  </r>
  <r>
    <n v="1493"/>
    <n v="34311"/>
    <x v="242"/>
    <s v="High"/>
    <s v="*"/>
    <s v="**"/>
    <s v="**"/>
    <m/>
    <m/>
    <s v="**"/>
    <m/>
    <m/>
    <m/>
    <m/>
    <m/>
    <n v="39"/>
    <n v="0.04"/>
    <m/>
    <m/>
    <n v="132.79"/>
    <n v="0"/>
    <n v="3.4048717948717946"/>
    <s v="Regular Air"/>
    <n v="3.97"/>
    <n v="136.76"/>
    <x v="5"/>
    <s v="Corporate"/>
    <x v="0"/>
    <s v="Pens &amp; Art Supplies"/>
    <s v="Wrap Bag"/>
    <d v="2009-09-06T00:00:00"/>
  </r>
  <r>
    <n v="1494"/>
    <n v="11392"/>
    <x v="242"/>
    <s v="Low"/>
    <s v="*"/>
    <s v="*"/>
    <s v="*"/>
    <m/>
    <m/>
    <s v="*"/>
    <m/>
    <m/>
    <m/>
    <m/>
    <m/>
    <n v="28"/>
    <n v="3.5000000000000003E-2"/>
    <m/>
    <m/>
    <n v="128.69"/>
    <n v="0"/>
    <n v="4.5960714285714284"/>
    <s v="Regular Air"/>
    <n v="1.49"/>
    <n v="130.18"/>
    <x v="2"/>
    <s v="Corporate"/>
    <x v="0"/>
    <s v="Binders and Binder Accessories"/>
    <s v="Small Box"/>
    <d v="2009-09-07T00:00:00"/>
  </r>
  <r>
    <n v="1495"/>
    <n v="36867"/>
    <x v="242"/>
    <s v="High"/>
    <s v="*"/>
    <s v="**"/>
    <s v="**"/>
    <m/>
    <m/>
    <s v="**"/>
    <m/>
    <m/>
    <m/>
    <m/>
    <m/>
    <n v="16"/>
    <n v="0.02"/>
    <m/>
    <m/>
    <n v="45.57"/>
    <n v="0"/>
    <n v="2.848125"/>
    <s v="Regular Air"/>
    <n v="0.7"/>
    <n v="46.27"/>
    <x v="2"/>
    <s v="Corporate"/>
    <x v="0"/>
    <s v="Pens &amp; Art Supplies"/>
    <s v="Wrap Bag"/>
    <d v="2009-09-07T00:00:00"/>
  </r>
  <r>
    <n v="1496"/>
    <n v="48167"/>
    <x v="243"/>
    <s v="Critical"/>
    <s v="***"/>
    <s v="***"/>
    <s v="***"/>
    <m/>
    <m/>
    <s v="***"/>
    <m/>
    <m/>
    <m/>
    <m/>
    <m/>
    <n v="27"/>
    <n v="3.5000000000000003E-2"/>
    <m/>
    <m/>
    <n v="8817.7099999999991"/>
    <n v="1"/>
    <n v="326.58185185185181"/>
    <s v="Delivery Truck"/>
    <n v="60"/>
    <n v="8877.7099999999991"/>
    <x v="8"/>
    <s v="Corporate"/>
    <x v="1"/>
    <s v="Tables"/>
    <s v="Jumbo Drum"/>
    <d v="2009-09-07T00:00:00"/>
  </r>
  <r>
    <n v="1497"/>
    <n v="48167"/>
    <x v="243"/>
    <s v="Critical"/>
    <s v="***"/>
    <s v="***"/>
    <s v="***"/>
    <m/>
    <m/>
    <s v="***"/>
    <m/>
    <m/>
    <m/>
    <m/>
    <m/>
    <n v="43"/>
    <n v="0.05"/>
    <m/>
    <m/>
    <n v="5041.46"/>
    <n v="1"/>
    <n v="117.2432558139535"/>
    <s v="Delivery Truck"/>
    <n v="70.2"/>
    <n v="5111.66"/>
    <x v="8"/>
    <s v="Corporate"/>
    <x v="1"/>
    <s v="Chairs &amp; Chairmats"/>
    <s v="Jumbo Drum"/>
    <d v="2009-09-09T00:00:00"/>
  </r>
  <r>
    <n v="1498"/>
    <n v="39845"/>
    <x v="243"/>
    <s v="Critical"/>
    <s v="***"/>
    <s v="***"/>
    <s v="***"/>
    <m/>
    <m/>
    <s v="***"/>
    <m/>
    <m/>
    <m/>
    <m/>
    <m/>
    <n v="44"/>
    <n v="0.05"/>
    <m/>
    <m/>
    <n v="447.42"/>
    <n v="0"/>
    <n v="10.168636363636365"/>
    <s v="Regular Air"/>
    <n v="4.78"/>
    <n v="452.2"/>
    <x v="2"/>
    <s v="Home Office"/>
    <x v="0"/>
    <s v="Paper"/>
    <s v="Small Box"/>
    <d v="2009-09-07T00:00:00"/>
  </r>
  <r>
    <n v="1499"/>
    <n v="48167"/>
    <x v="243"/>
    <s v="Critical"/>
    <s v="***"/>
    <s v="***"/>
    <s v="***"/>
    <m/>
    <m/>
    <s v="***"/>
    <m/>
    <m/>
    <m/>
    <m/>
    <m/>
    <n v="45"/>
    <n v="0.05"/>
    <m/>
    <m/>
    <n v="282.98"/>
    <n v="0"/>
    <n v="6.2884444444444449"/>
    <s v="Regular Air"/>
    <n v="8.8800000000000008"/>
    <n v="291.86"/>
    <x v="8"/>
    <s v="Corporate"/>
    <x v="0"/>
    <s v="Paper"/>
    <s v="Small Box"/>
    <d v="2009-09-07T00:00:00"/>
  </r>
  <r>
    <n v="1500"/>
    <n v="38913"/>
    <x v="243"/>
    <s v="Not Specified"/>
    <s v="*"/>
    <s v="*"/>
    <s v="*"/>
    <m/>
    <m/>
    <s v="*"/>
    <m/>
    <m/>
    <m/>
    <m/>
    <m/>
    <n v="7"/>
    <n v="0.01"/>
    <m/>
    <m/>
    <n v="230.29"/>
    <n v="0"/>
    <n v="32.898571428571429"/>
    <s v="Regular Air"/>
    <n v="12.62"/>
    <n v="242.91"/>
    <x v="2"/>
    <s v="Home Office"/>
    <x v="0"/>
    <s v="Binders and Binder Accessories"/>
    <s v="Small Box"/>
    <d v="2009-09-06T00:00:00"/>
  </r>
  <r>
    <n v="1501"/>
    <n v="48775"/>
    <x v="243"/>
    <s v="Low"/>
    <s v="*"/>
    <s v="*"/>
    <s v="*"/>
    <m/>
    <m/>
    <s v="*"/>
    <m/>
    <m/>
    <m/>
    <m/>
    <m/>
    <n v="17"/>
    <n v="0.02"/>
    <m/>
    <m/>
    <n v="108.11"/>
    <n v="0"/>
    <n v="6.3594117647058823"/>
    <s v="Regular Air"/>
    <n v="6.86"/>
    <n v="114.97"/>
    <x v="5"/>
    <s v="Corporate"/>
    <x v="0"/>
    <s v="Paper"/>
    <s v="Small Box"/>
    <d v="2009-09-08T00:00:00"/>
  </r>
  <r>
    <n v="1502"/>
    <n v="9668"/>
    <x v="243"/>
    <s v="Low"/>
    <s v="*"/>
    <s v="*"/>
    <s v="*"/>
    <m/>
    <m/>
    <s v="*"/>
    <m/>
    <m/>
    <m/>
    <m/>
    <m/>
    <n v="10"/>
    <n v="0.02"/>
    <m/>
    <m/>
    <n v="42.67"/>
    <n v="0"/>
    <n v="4.2670000000000003"/>
    <s v="Regular Air"/>
    <n v="2.99"/>
    <n v="45.660000000000004"/>
    <x v="8"/>
    <s v="Small Business"/>
    <x v="0"/>
    <s v="Binders and Binder Accessories"/>
    <s v="Small Box"/>
    <d v="2009-09-08T00:00:00"/>
  </r>
  <r>
    <n v="1503"/>
    <n v="10052"/>
    <x v="244"/>
    <s v="Not Specified"/>
    <s v="*"/>
    <s v="*"/>
    <s v="*"/>
    <m/>
    <m/>
    <s v="*"/>
    <m/>
    <m/>
    <m/>
    <m/>
    <m/>
    <n v="28"/>
    <n v="3.5000000000000003E-2"/>
    <m/>
    <m/>
    <n v="517.91"/>
    <n v="0"/>
    <n v="18.496785714285714"/>
    <s v="Regular Air"/>
    <n v="5.29"/>
    <n v="523.19999999999993"/>
    <x v="10"/>
    <s v="Corporate"/>
    <x v="0"/>
    <s v="Appliances"/>
    <s v="Medium Box"/>
    <d v="2009-09-09T00:00:00"/>
  </r>
  <r>
    <n v="1504"/>
    <n v="10052"/>
    <x v="244"/>
    <s v="Not Specified"/>
    <s v="*"/>
    <s v="*"/>
    <s v="*"/>
    <m/>
    <m/>
    <s v="*"/>
    <m/>
    <m/>
    <m/>
    <m/>
    <m/>
    <n v="46"/>
    <n v="0.05"/>
    <m/>
    <m/>
    <n v="162.28"/>
    <n v="0"/>
    <n v="3.5278260869565217"/>
    <s v="Regular Air"/>
    <n v="6.27"/>
    <n v="168.55"/>
    <x v="10"/>
    <s v="Corporate"/>
    <x v="0"/>
    <s v="Binders and Binder Accessories"/>
    <s v="Small Box"/>
    <d v="2009-09-09T00:00:00"/>
  </r>
  <r>
    <n v="1505"/>
    <n v="10052"/>
    <x v="244"/>
    <s v="Not Specified"/>
    <s v="*"/>
    <s v="*"/>
    <s v="*"/>
    <m/>
    <m/>
    <s v="*"/>
    <m/>
    <m/>
    <m/>
    <m/>
    <m/>
    <n v="16"/>
    <n v="0.02"/>
    <m/>
    <m/>
    <n v="95.9"/>
    <n v="0"/>
    <n v="5.9937500000000004"/>
    <s v="Regular Air"/>
    <n v="0.91"/>
    <n v="96.81"/>
    <x v="10"/>
    <s v="Corporate"/>
    <x v="0"/>
    <s v="Pens &amp; Art Supplies"/>
    <s v="Wrap Bag"/>
    <d v="2009-09-08T00:00:00"/>
  </r>
  <r>
    <n v="1506"/>
    <n v="5317"/>
    <x v="245"/>
    <s v="Low"/>
    <s v="*"/>
    <s v="*"/>
    <s v="*"/>
    <m/>
    <m/>
    <s v="*"/>
    <m/>
    <m/>
    <m/>
    <m/>
    <m/>
    <n v="25"/>
    <n v="3.5000000000000003E-2"/>
    <m/>
    <m/>
    <n v="4279.24"/>
    <n v="1"/>
    <n v="171.1696"/>
    <s v="Regular Air"/>
    <n v="5.26"/>
    <n v="4284.5"/>
    <x v="2"/>
    <s v="Small Business"/>
    <x v="2"/>
    <s v="Telephones and Communication"/>
    <s v="Small Box"/>
    <d v="2009-09-15T00:00:00"/>
  </r>
  <r>
    <n v="1507"/>
    <n v="5317"/>
    <x v="245"/>
    <s v="Low"/>
    <s v="*"/>
    <s v="*"/>
    <s v="*"/>
    <m/>
    <m/>
    <s v="*"/>
    <m/>
    <m/>
    <m/>
    <m/>
    <m/>
    <n v="10"/>
    <n v="0.02"/>
    <m/>
    <m/>
    <n v="1469.48"/>
    <n v="1"/>
    <n v="146.94800000000001"/>
    <s v="Delivery Truck"/>
    <n v="53.48"/>
    <n v="1522.96"/>
    <x v="2"/>
    <s v="Small Business"/>
    <x v="1"/>
    <s v="Bookcases"/>
    <s v="Jumbo Box"/>
    <d v="2009-09-15T00:00:00"/>
  </r>
  <r>
    <n v="1508"/>
    <n v="37926"/>
    <x v="245"/>
    <s v="Critical"/>
    <s v="***"/>
    <s v="***"/>
    <s v="***"/>
    <m/>
    <m/>
    <s v="***"/>
    <m/>
    <m/>
    <m/>
    <m/>
    <m/>
    <n v="31"/>
    <n v="0.04"/>
    <m/>
    <m/>
    <n v="353.25"/>
    <n v="0"/>
    <n v="11.39516129032258"/>
    <s v="Regular Air"/>
    <n v="2.36"/>
    <n v="355.61"/>
    <x v="4"/>
    <s v="Corporate"/>
    <x v="0"/>
    <s v="Pens &amp; Art Supplies"/>
    <s v="Wrap Bag"/>
    <d v="2009-09-10T00:00:00"/>
  </r>
  <r>
    <n v="1509"/>
    <n v="5317"/>
    <x v="245"/>
    <s v="Low"/>
    <s v="*"/>
    <s v="*"/>
    <s v="*"/>
    <m/>
    <m/>
    <s v="*"/>
    <m/>
    <m/>
    <m/>
    <m/>
    <m/>
    <n v="38"/>
    <n v="0.04"/>
    <m/>
    <m/>
    <n v="212.57"/>
    <n v="0"/>
    <n v="5.5939473684210528"/>
    <s v="Express Air"/>
    <n v="2.99"/>
    <n v="215.56"/>
    <x v="2"/>
    <s v="Small Business"/>
    <x v="0"/>
    <s v="Binders and Binder Accessories"/>
    <s v="Small Box"/>
    <d v="2009-09-15T00:00:00"/>
  </r>
  <r>
    <n v="1510"/>
    <n v="55648"/>
    <x v="246"/>
    <s v="Critical"/>
    <s v="***"/>
    <s v="***"/>
    <s v="***"/>
    <m/>
    <m/>
    <s v="***"/>
    <m/>
    <m/>
    <m/>
    <m/>
    <m/>
    <n v="5"/>
    <n v="0.01"/>
    <m/>
    <m/>
    <n v="14.74"/>
    <n v="0"/>
    <n v="2.948"/>
    <s v="Regular Air"/>
    <n v="0.7"/>
    <n v="15.44"/>
    <x v="4"/>
    <s v="Corporate"/>
    <x v="0"/>
    <s v="Pens &amp; Art Supplies"/>
    <s v="Wrap Bag"/>
    <d v="2009-09-12T00:00:00"/>
  </r>
  <r>
    <n v="1511"/>
    <n v="43590"/>
    <x v="247"/>
    <s v="Critical"/>
    <s v="***"/>
    <s v="***"/>
    <s v="***"/>
    <m/>
    <m/>
    <s v="***"/>
    <m/>
    <m/>
    <m/>
    <m/>
    <m/>
    <n v="24"/>
    <n v="3.5000000000000003E-2"/>
    <m/>
    <m/>
    <n v="3118.6"/>
    <n v="1"/>
    <n v="129.94166666666666"/>
    <s v="Express Air"/>
    <n v="12.65"/>
    <n v="3131.25"/>
    <x v="1"/>
    <s v="Home Office"/>
    <x v="1"/>
    <s v="Chairs &amp; Chairmats"/>
    <s v="Medium Box"/>
    <d v="2009-09-12T00:00:00"/>
  </r>
  <r>
    <n v="1512"/>
    <n v="3746"/>
    <x v="247"/>
    <s v="Not Specified"/>
    <s v="*"/>
    <s v="*"/>
    <s v="*"/>
    <m/>
    <m/>
    <s v="*"/>
    <m/>
    <m/>
    <m/>
    <m/>
    <m/>
    <n v="14"/>
    <n v="0.02"/>
    <m/>
    <m/>
    <n v="1463.0965000000001"/>
    <n v="1"/>
    <n v="104.50689285714286"/>
    <s v="Regular Air"/>
    <n v="2.5"/>
    <n v="1465.5965000000001"/>
    <x v="5"/>
    <s v="Corporate"/>
    <x v="2"/>
    <s v="Telephones and Communication"/>
    <s v="Small Box"/>
    <d v="2009-09-10T00:00:00"/>
  </r>
  <r>
    <n v="1513"/>
    <n v="3746"/>
    <x v="247"/>
    <s v="Not Specified"/>
    <s v="*"/>
    <s v="*"/>
    <s v="*"/>
    <m/>
    <m/>
    <s v="*"/>
    <m/>
    <m/>
    <m/>
    <m/>
    <m/>
    <n v="38"/>
    <n v="0.04"/>
    <m/>
    <m/>
    <n v="246.3"/>
    <n v="0"/>
    <n v="6.4815789473684218"/>
    <s v="Regular Air"/>
    <n v="5.79"/>
    <n v="252.09"/>
    <x v="5"/>
    <s v="Corporate"/>
    <x v="0"/>
    <s v="Paper"/>
    <s v="Small Box"/>
    <d v="2009-09-11T00:00:00"/>
  </r>
  <r>
    <n v="1514"/>
    <n v="44487"/>
    <x v="248"/>
    <s v="Critical"/>
    <s v="***"/>
    <s v="***"/>
    <s v="***"/>
    <m/>
    <m/>
    <s v="***"/>
    <m/>
    <m/>
    <m/>
    <m/>
    <m/>
    <n v="37"/>
    <n v="0.04"/>
    <m/>
    <m/>
    <n v="558.77"/>
    <n v="0"/>
    <n v="15.101891891891892"/>
    <s v="Regular Air"/>
    <n v="4.53"/>
    <n v="563.29999999999995"/>
    <x v="0"/>
    <s v="Corporate"/>
    <x v="0"/>
    <s v="Storage &amp; Organization"/>
    <s v="Small Box"/>
    <d v="2009-09-13T00:00:00"/>
  </r>
  <r>
    <n v="1515"/>
    <n v="13280"/>
    <x v="248"/>
    <s v="High"/>
    <s v="*"/>
    <s v="**"/>
    <s v="**"/>
    <m/>
    <m/>
    <s v="**"/>
    <m/>
    <m/>
    <m/>
    <m/>
    <m/>
    <n v="40"/>
    <n v="0.05"/>
    <m/>
    <m/>
    <n v="460.68"/>
    <n v="0"/>
    <n v="11.516999999999999"/>
    <s v="Regular Air"/>
    <n v="7.46"/>
    <n v="468.14"/>
    <x v="7"/>
    <s v="Small Business"/>
    <x v="0"/>
    <s v="Storage &amp; Organization"/>
    <s v="Small Box"/>
    <d v="2009-09-12T00:00:00"/>
  </r>
  <r>
    <n v="1516"/>
    <n v="10629"/>
    <x v="248"/>
    <s v="Critical"/>
    <s v="***"/>
    <s v="***"/>
    <s v="***"/>
    <m/>
    <m/>
    <s v="***"/>
    <m/>
    <m/>
    <m/>
    <m/>
    <m/>
    <n v="39"/>
    <n v="0.04"/>
    <m/>
    <m/>
    <n v="341.55"/>
    <n v="0"/>
    <n v="8.7576923076923077"/>
    <s v="Regular Air"/>
    <n v="10.16"/>
    <n v="351.71000000000004"/>
    <x v="0"/>
    <s v="Corporate"/>
    <x v="1"/>
    <s v="Office Furnishings"/>
    <s v="Large Box"/>
    <d v="2009-09-13T00:00:00"/>
  </r>
  <r>
    <n v="1517"/>
    <n v="13280"/>
    <x v="248"/>
    <s v="High"/>
    <s v="*"/>
    <s v="**"/>
    <s v="**"/>
    <m/>
    <m/>
    <s v="**"/>
    <m/>
    <m/>
    <m/>
    <m/>
    <m/>
    <n v="49"/>
    <n v="0.05"/>
    <m/>
    <m/>
    <n v="318.75850000000003"/>
    <n v="0"/>
    <n v="6.5052755102040818"/>
    <s v="Regular Air"/>
    <n v="5.03"/>
    <n v="323.7885"/>
    <x v="7"/>
    <s v="Small Business"/>
    <x v="2"/>
    <s v="Telephones and Communication"/>
    <s v="Medium Box"/>
    <d v="2009-09-12T00:00:00"/>
  </r>
  <r>
    <n v="1518"/>
    <n v="12099"/>
    <x v="248"/>
    <s v="Critical"/>
    <s v="***"/>
    <s v="***"/>
    <s v="***"/>
    <m/>
    <m/>
    <s v="***"/>
    <m/>
    <m/>
    <m/>
    <m/>
    <m/>
    <n v="48"/>
    <n v="0.05"/>
    <m/>
    <m/>
    <n v="308.81"/>
    <n v="0"/>
    <n v="6.4335416666666667"/>
    <s v="Regular Air"/>
    <n v="1.02"/>
    <n v="309.83"/>
    <x v="10"/>
    <s v="Corporate"/>
    <x v="0"/>
    <s v="Paper"/>
    <s v="Wrap Bag"/>
    <d v="2009-09-13T00:00:00"/>
  </r>
  <r>
    <n v="1519"/>
    <n v="44836"/>
    <x v="248"/>
    <s v="Medium"/>
    <s v="*"/>
    <s v="*"/>
    <s v="*"/>
    <m/>
    <m/>
    <s v="*"/>
    <m/>
    <m/>
    <m/>
    <m/>
    <m/>
    <n v="21"/>
    <n v="3.5000000000000003E-2"/>
    <m/>
    <m/>
    <n v="125.79"/>
    <n v="0"/>
    <n v="5.99"/>
    <s v="Regular Air"/>
    <n v="1.49"/>
    <n v="127.28"/>
    <x v="2"/>
    <s v="Corporate"/>
    <x v="0"/>
    <s v="Binders and Binder Accessories"/>
    <s v="Small Box"/>
    <d v="2009-09-12T00:00:00"/>
  </r>
  <r>
    <n v="1520"/>
    <n v="56901"/>
    <x v="248"/>
    <s v="Critical"/>
    <s v="***"/>
    <s v="***"/>
    <s v="***"/>
    <m/>
    <m/>
    <s v="***"/>
    <m/>
    <m/>
    <m/>
    <m/>
    <m/>
    <n v="36"/>
    <n v="0.04"/>
    <m/>
    <m/>
    <n v="100.68"/>
    <n v="0"/>
    <n v="2.7966666666666669"/>
    <s v="Regular Air"/>
    <n v="2.4"/>
    <n v="103.08000000000001"/>
    <x v="3"/>
    <s v="Corporate"/>
    <x v="0"/>
    <s v="Pens &amp; Art Supplies"/>
    <s v="Wrap Bag"/>
    <d v="2009-09-13T00:00:00"/>
  </r>
  <r>
    <n v="1521"/>
    <n v="10629"/>
    <x v="248"/>
    <s v="Critical"/>
    <s v="***"/>
    <s v="***"/>
    <s v="***"/>
    <m/>
    <m/>
    <s v="***"/>
    <m/>
    <m/>
    <m/>
    <m/>
    <m/>
    <n v="14"/>
    <n v="0.02"/>
    <m/>
    <m/>
    <n v="98.37"/>
    <n v="0"/>
    <n v="7.0264285714285721"/>
    <s v="Express Air"/>
    <n v="9.17"/>
    <n v="107.54"/>
    <x v="0"/>
    <s v="Corporate"/>
    <x v="0"/>
    <s v="Paper"/>
    <s v="Small Box"/>
    <d v="2009-09-13T00:00:00"/>
  </r>
  <r>
    <n v="1522"/>
    <n v="44487"/>
    <x v="248"/>
    <s v="Critical"/>
    <s v="***"/>
    <s v="***"/>
    <s v="***"/>
    <m/>
    <m/>
    <s v="***"/>
    <m/>
    <m/>
    <m/>
    <m/>
    <m/>
    <n v="4"/>
    <n v="0.01"/>
    <m/>
    <m/>
    <n v="28.15"/>
    <n v="0"/>
    <n v="7.0374999999999996"/>
    <s v="Regular Air"/>
    <n v="5.29"/>
    <n v="33.44"/>
    <x v="0"/>
    <s v="Corporate"/>
    <x v="1"/>
    <s v="Office Furnishings"/>
    <s v="Small Box"/>
    <d v="2009-09-12T00:00:00"/>
  </r>
  <r>
    <n v="1523"/>
    <n v="12099"/>
    <x v="248"/>
    <s v="Critical"/>
    <s v="***"/>
    <s v="***"/>
    <s v="***"/>
    <m/>
    <m/>
    <s v="***"/>
    <m/>
    <m/>
    <m/>
    <m/>
    <m/>
    <n v="1"/>
    <n v="0.01"/>
    <m/>
    <m/>
    <n v="17.59"/>
    <n v="0"/>
    <n v="17.59"/>
    <s v="Express Air"/>
    <n v="0.5"/>
    <n v="18.09"/>
    <x v="10"/>
    <s v="Corporate"/>
    <x v="0"/>
    <s v="Labels"/>
    <s v="Small Box"/>
    <d v="2009-09-11T00:00:00"/>
  </r>
  <r>
    <n v="1524"/>
    <n v="9888"/>
    <x v="249"/>
    <s v="Low"/>
    <s v="*"/>
    <s v="*"/>
    <s v="*"/>
    <m/>
    <m/>
    <s v="*"/>
    <m/>
    <m/>
    <m/>
    <m/>
    <m/>
    <n v="48"/>
    <n v="0.05"/>
    <m/>
    <m/>
    <n v="8374.1319999999996"/>
    <n v="1"/>
    <n v="174.46108333333333"/>
    <s v="Regular Air"/>
    <n v="8.99"/>
    <n v="8383.1219999999994"/>
    <x v="5"/>
    <s v="Corporate"/>
    <x v="2"/>
    <s v="Telephones and Communication"/>
    <s v="Small Box"/>
    <d v="2009-09-19T00:00:00"/>
  </r>
  <r>
    <n v="1525"/>
    <n v="1313"/>
    <x v="249"/>
    <s v="Critical"/>
    <s v="***"/>
    <s v="***"/>
    <s v="***"/>
    <m/>
    <m/>
    <s v="***"/>
    <m/>
    <m/>
    <m/>
    <m/>
    <m/>
    <n v="34"/>
    <n v="0.04"/>
    <m/>
    <m/>
    <n v="840.07"/>
    <n v="0"/>
    <n v="24.707941176470591"/>
    <s v="Regular Air"/>
    <n v="16.920000000000002"/>
    <n v="856.99"/>
    <x v="3"/>
    <s v="Home Office"/>
    <x v="0"/>
    <s v="Paper"/>
    <s v="Small Box"/>
    <d v="2009-09-14T00:00:00"/>
  </r>
  <r>
    <n v="1526"/>
    <n v="38145"/>
    <x v="249"/>
    <s v="Not Specified"/>
    <s v="*"/>
    <s v="*"/>
    <s v="*"/>
    <m/>
    <m/>
    <s v="*"/>
    <m/>
    <m/>
    <m/>
    <m/>
    <m/>
    <n v="8"/>
    <n v="0.01"/>
    <m/>
    <m/>
    <n v="387.17"/>
    <n v="0"/>
    <n v="48.396250000000002"/>
    <s v="Regular Air"/>
    <n v="4.8"/>
    <n v="391.97"/>
    <x v="1"/>
    <s v="Small Business"/>
    <x v="1"/>
    <s v="Office Furnishings"/>
    <s v="Wrap Bag"/>
    <d v="2009-09-13T00:00:00"/>
  </r>
  <r>
    <n v="1527"/>
    <n v="41221"/>
    <x v="249"/>
    <s v="Critical"/>
    <s v="***"/>
    <s v="***"/>
    <s v="***"/>
    <m/>
    <m/>
    <s v="***"/>
    <m/>
    <m/>
    <m/>
    <m/>
    <m/>
    <n v="4"/>
    <n v="0.01"/>
    <m/>
    <m/>
    <n v="345.57"/>
    <n v="0"/>
    <n v="86.392499999999998"/>
    <s v="Regular Air"/>
    <n v="35"/>
    <n v="380.57"/>
    <x v="1"/>
    <s v="Home Office"/>
    <x v="0"/>
    <s v="Storage &amp; Organization"/>
    <s v="Large Box"/>
    <d v="2009-09-13T00:00:00"/>
  </r>
  <r>
    <n v="1528"/>
    <n v="40928"/>
    <x v="249"/>
    <s v="Low"/>
    <s v="*"/>
    <s v="*"/>
    <s v="*"/>
    <m/>
    <m/>
    <s v="*"/>
    <m/>
    <m/>
    <m/>
    <m/>
    <m/>
    <n v="4"/>
    <n v="0.01"/>
    <m/>
    <m/>
    <n v="292.34050000000002"/>
    <n v="0"/>
    <n v="73.085125000000005"/>
    <s v="Regular Air"/>
    <n v="0.99"/>
    <n v="293.33050000000003"/>
    <x v="4"/>
    <s v="Corporate"/>
    <x v="2"/>
    <s v="Telephones and Communication"/>
    <s v="Wrap Bag"/>
    <d v="2009-09-17T00:00:00"/>
  </r>
  <r>
    <n v="1529"/>
    <n v="49891"/>
    <x v="249"/>
    <s v="Not Specified"/>
    <s v="*"/>
    <s v="*"/>
    <s v="*"/>
    <m/>
    <m/>
    <s v="*"/>
    <m/>
    <m/>
    <m/>
    <m/>
    <m/>
    <n v="40"/>
    <n v="0.05"/>
    <m/>
    <m/>
    <n v="259.83"/>
    <n v="0"/>
    <n v="6.4957499999999992"/>
    <s v="Regular Air"/>
    <n v="1.49"/>
    <n v="261.32"/>
    <x v="3"/>
    <s v="Consumer"/>
    <x v="0"/>
    <s v="Binders and Binder Accessories"/>
    <s v="Small Box"/>
    <d v="2009-09-14T00:00:00"/>
  </r>
  <r>
    <n v="1530"/>
    <n v="49891"/>
    <x v="249"/>
    <s v="Not Specified"/>
    <s v="*"/>
    <s v="*"/>
    <s v="*"/>
    <m/>
    <m/>
    <s v="*"/>
    <m/>
    <m/>
    <m/>
    <m/>
    <m/>
    <n v="19"/>
    <n v="0.02"/>
    <m/>
    <m/>
    <n v="88.4"/>
    <n v="0"/>
    <n v="4.6526315789473687"/>
    <s v="Regular Air"/>
    <n v="0.5"/>
    <n v="88.9"/>
    <x v="3"/>
    <s v="Consumer"/>
    <x v="0"/>
    <s v="Labels"/>
    <s v="Small Box"/>
    <d v="2009-09-12T00:00:00"/>
  </r>
  <r>
    <n v="1531"/>
    <n v="38145"/>
    <x v="249"/>
    <s v="Not Specified"/>
    <s v="*"/>
    <s v="*"/>
    <s v="*"/>
    <m/>
    <m/>
    <s v="*"/>
    <m/>
    <m/>
    <m/>
    <m/>
    <m/>
    <n v="33"/>
    <n v="0.04"/>
    <m/>
    <m/>
    <n v="60.92"/>
    <n v="0"/>
    <n v="1.8460606060606062"/>
    <s v="Regular Air"/>
    <n v="1.49"/>
    <n v="62.410000000000004"/>
    <x v="1"/>
    <s v="Small Business"/>
    <x v="0"/>
    <s v="Binders and Binder Accessories"/>
    <s v="Small Box"/>
    <d v="2009-09-14T00:00:00"/>
  </r>
  <r>
    <n v="1532"/>
    <n v="29860"/>
    <x v="250"/>
    <s v="Critical"/>
    <s v="***"/>
    <s v="***"/>
    <s v="***"/>
    <m/>
    <m/>
    <s v="***"/>
    <m/>
    <m/>
    <m/>
    <m/>
    <m/>
    <n v="48"/>
    <n v="0.05"/>
    <m/>
    <m/>
    <n v="8295.2900000000009"/>
    <n v="1"/>
    <n v="172.81854166666668"/>
    <s v="Regular Air"/>
    <n v="19.989999999999998"/>
    <n v="8315.2800000000007"/>
    <x v="1"/>
    <s v="Home Office"/>
    <x v="0"/>
    <s v="Storage &amp; Organization"/>
    <s v="Small Box"/>
    <d v="2009-09-16T00:00:00"/>
  </r>
  <r>
    <n v="1533"/>
    <n v="46721"/>
    <x v="250"/>
    <s v="Medium"/>
    <s v="*"/>
    <s v="*"/>
    <s v="*"/>
    <m/>
    <m/>
    <s v="*"/>
    <m/>
    <m/>
    <m/>
    <m/>
    <m/>
    <n v="17"/>
    <n v="0.02"/>
    <m/>
    <m/>
    <n v="1912.76"/>
    <n v="1"/>
    <n v="112.51529411764706"/>
    <s v="Regular Air"/>
    <n v="8.64"/>
    <n v="1921.4"/>
    <x v="8"/>
    <s v="Corporate"/>
    <x v="0"/>
    <s v="Storage &amp; Organization"/>
    <s v="Small Box"/>
    <d v="2009-09-14T00:00:00"/>
  </r>
  <r>
    <n v="1534"/>
    <n v="4772"/>
    <x v="250"/>
    <s v="Critical"/>
    <s v="***"/>
    <s v="***"/>
    <s v="***"/>
    <m/>
    <m/>
    <s v="***"/>
    <m/>
    <m/>
    <m/>
    <m/>
    <m/>
    <n v="28"/>
    <n v="3.5000000000000003E-2"/>
    <m/>
    <m/>
    <n v="1560.617"/>
    <n v="1"/>
    <n v="55.736321428571429"/>
    <s v="Regular Air"/>
    <n v="8.99"/>
    <n v="1569.607"/>
    <x v="4"/>
    <s v="Corporate"/>
    <x v="2"/>
    <s v="Telephones and Communication"/>
    <s v="Small Box"/>
    <d v="2009-09-14T00:00:00"/>
  </r>
  <r>
    <n v="1535"/>
    <n v="10528"/>
    <x v="250"/>
    <s v="Medium"/>
    <s v="*"/>
    <s v="*"/>
    <s v="*"/>
    <m/>
    <m/>
    <s v="*"/>
    <m/>
    <m/>
    <m/>
    <m/>
    <m/>
    <n v="47"/>
    <n v="0.05"/>
    <m/>
    <m/>
    <n v="838.4"/>
    <n v="0"/>
    <n v="17.838297872340426"/>
    <s v="Express Air"/>
    <n v="9.4700000000000006"/>
    <n v="847.87"/>
    <x v="4"/>
    <s v="Corporate"/>
    <x v="0"/>
    <s v="Storage &amp; Organization"/>
    <s v="Small Box"/>
    <d v="2009-09-15T00:00:00"/>
  </r>
  <r>
    <n v="1536"/>
    <n v="46721"/>
    <x v="250"/>
    <s v="Medium"/>
    <s v="*"/>
    <s v="*"/>
    <s v="*"/>
    <m/>
    <m/>
    <s v="*"/>
    <m/>
    <m/>
    <m/>
    <m/>
    <m/>
    <n v="35"/>
    <n v="0.04"/>
    <m/>
    <m/>
    <n v="240.61"/>
    <n v="0"/>
    <n v="6.8745714285714286"/>
    <s v="Regular Air"/>
    <n v="7.91"/>
    <n v="248.52"/>
    <x v="8"/>
    <s v="Corporate"/>
    <x v="0"/>
    <s v="Paper"/>
    <s v="Small Box"/>
    <d v="2009-09-14T00:00:00"/>
  </r>
  <r>
    <n v="1537"/>
    <n v="46721"/>
    <x v="250"/>
    <s v="Medium"/>
    <s v="*"/>
    <s v="*"/>
    <s v="*"/>
    <m/>
    <m/>
    <s v="*"/>
    <m/>
    <m/>
    <m/>
    <m/>
    <m/>
    <n v="17"/>
    <n v="0.02"/>
    <m/>
    <m/>
    <n v="142.94"/>
    <n v="0"/>
    <n v="8.408235294117647"/>
    <s v="Regular Air"/>
    <n v="11.51"/>
    <n v="154.44999999999999"/>
    <x v="8"/>
    <s v="Corporate"/>
    <x v="0"/>
    <s v="Binders and Binder Accessories"/>
    <s v="Small Box"/>
    <d v="2009-09-14T00:00:00"/>
  </r>
  <r>
    <n v="1538"/>
    <n v="7269"/>
    <x v="251"/>
    <s v="Medium"/>
    <s v="*"/>
    <s v="*"/>
    <s v="*"/>
    <m/>
    <m/>
    <s v="*"/>
    <m/>
    <m/>
    <m/>
    <m/>
    <m/>
    <n v="29"/>
    <n v="3.5000000000000003E-2"/>
    <m/>
    <m/>
    <n v="1707.99"/>
    <n v="1"/>
    <n v="58.896206896551725"/>
    <s v="Regular Air"/>
    <n v="3.99"/>
    <n v="1711.98"/>
    <x v="6"/>
    <s v="Consumer"/>
    <x v="2"/>
    <s v="Telephones and Communication"/>
    <s v="Small Box"/>
    <d v="2009-09-15T00:00:00"/>
  </r>
  <r>
    <n v="1539"/>
    <n v="7297"/>
    <x v="251"/>
    <s v="High"/>
    <s v="*"/>
    <s v="**"/>
    <s v="**"/>
    <m/>
    <m/>
    <s v="**"/>
    <m/>
    <m/>
    <m/>
    <m/>
    <m/>
    <n v="4"/>
    <n v="0.01"/>
    <m/>
    <m/>
    <n v="1620.94"/>
    <n v="1"/>
    <n v="405.23500000000001"/>
    <s v="Delivery Truck"/>
    <n v="76.37"/>
    <n v="1697.31"/>
    <x v="3"/>
    <s v="Small Business"/>
    <x v="1"/>
    <s v="Tables"/>
    <s v="Jumbo Box"/>
    <d v="2009-09-15T00:00:00"/>
  </r>
  <r>
    <n v="1540"/>
    <n v="7297"/>
    <x v="251"/>
    <s v="High"/>
    <s v="*"/>
    <s v="**"/>
    <s v="**"/>
    <m/>
    <m/>
    <s v="**"/>
    <m/>
    <m/>
    <m/>
    <m/>
    <m/>
    <n v="26"/>
    <n v="3.5000000000000003E-2"/>
    <m/>
    <m/>
    <n v="936.95"/>
    <n v="0"/>
    <n v="36.036538461538463"/>
    <s v="Regular Air"/>
    <n v="19.989999999999998"/>
    <n v="956.94"/>
    <x v="1"/>
    <s v="Small Business"/>
    <x v="1"/>
    <s v="Office Furnishings"/>
    <s v="Small Box"/>
    <d v="2009-09-15T00:00:00"/>
  </r>
  <r>
    <n v="1541"/>
    <n v="7297"/>
    <x v="251"/>
    <s v="High"/>
    <s v="*"/>
    <s v="**"/>
    <s v="**"/>
    <m/>
    <m/>
    <s v="**"/>
    <m/>
    <m/>
    <m/>
    <m/>
    <m/>
    <n v="7"/>
    <n v="0.01"/>
    <m/>
    <m/>
    <n v="296.83999999999997"/>
    <n v="0"/>
    <n v="42.405714285714282"/>
    <s v="Regular Air"/>
    <n v="1.99"/>
    <n v="298.83"/>
    <x v="0"/>
    <s v="Small Business"/>
    <x v="2"/>
    <s v="Computer Peripherals"/>
    <s v="Small Pack"/>
    <d v="2009-09-15T00:00:00"/>
  </r>
  <r>
    <n v="1542"/>
    <n v="25831"/>
    <x v="251"/>
    <s v="Medium"/>
    <s v="*"/>
    <s v="*"/>
    <s v="*"/>
    <m/>
    <m/>
    <s v="*"/>
    <m/>
    <m/>
    <m/>
    <m/>
    <m/>
    <n v="6"/>
    <n v="0.01"/>
    <m/>
    <m/>
    <n v="250.376"/>
    <n v="0"/>
    <n v="41.729333333333336"/>
    <s v="Regular Air"/>
    <n v="4.99"/>
    <n v="255.36600000000001"/>
    <x v="4"/>
    <s v="Home Office"/>
    <x v="2"/>
    <s v="Telephones and Communication"/>
    <s v="Small Box"/>
    <d v="2009-09-16T00:00:00"/>
  </r>
  <r>
    <n v="1543"/>
    <n v="38080"/>
    <x v="251"/>
    <s v="Not Specified"/>
    <s v="*"/>
    <s v="*"/>
    <s v="*"/>
    <m/>
    <m/>
    <s v="*"/>
    <m/>
    <m/>
    <m/>
    <m/>
    <m/>
    <n v="26"/>
    <n v="3.5000000000000003E-2"/>
    <m/>
    <m/>
    <n v="125.01"/>
    <n v="0"/>
    <n v="4.8080769230769231"/>
    <s v="Regular Air"/>
    <n v="4.7"/>
    <n v="129.71"/>
    <x v="1"/>
    <s v="Consumer"/>
    <x v="0"/>
    <s v="Paper"/>
    <s v="Small Box"/>
    <d v="2009-09-15T00:00:00"/>
  </r>
  <r>
    <n v="1544"/>
    <n v="53412"/>
    <x v="252"/>
    <s v="Critical"/>
    <s v="***"/>
    <s v="***"/>
    <s v="***"/>
    <m/>
    <m/>
    <s v="***"/>
    <m/>
    <m/>
    <m/>
    <m/>
    <m/>
    <n v="45"/>
    <n v="0.05"/>
    <m/>
    <m/>
    <n v="2544.73"/>
    <n v="1"/>
    <n v="56.549555555555557"/>
    <s v="Regular Air"/>
    <n v="11.1"/>
    <n v="2555.83"/>
    <x v="8"/>
    <s v="Small Business"/>
    <x v="1"/>
    <s v="Office Furnishings"/>
    <s v="Medium Box"/>
    <d v="2009-09-16T00:00:00"/>
  </r>
  <r>
    <n v="1545"/>
    <n v="46437"/>
    <x v="252"/>
    <s v="Medium"/>
    <s v="*"/>
    <s v="*"/>
    <s v="*"/>
    <m/>
    <m/>
    <s v="*"/>
    <m/>
    <m/>
    <m/>
    <m/>
    <m/>
    <n v="49"/>
    <n v="0.05"/>
    <m/>
    <m/>
    <n v="1488.66"/>
    <n v="1"/>
    <n v="30.380816326530613"/>
    <s v="Regular Air"/>
    <n v="7.87"/>
    <n v="1496.53"/>
    <x v="5"/>
    <s v="Consumer"/>
    <x v="1"/>
    <s v="Office Furnishings"/>
    <s v="Small Box"/>
    <d v="2009-09-17T00:00:00"/>
  </r>
  <r>
    <n v="1546"/>
    <n v="18855"/>
    <x v="252"/>
    <s v="High"/>
    <s v="*"/>
    <s v="**"/>
    <s v="**"/>
    <m/>
    <m/>
    <s v="**"/>
    <m/>
    <m/>
    <m/>
    <m/>
    <m/>
    <n v="31"/>
    <n v="0.04"/>
    <m/>
    <m/>
    <n v="229.43"/>
    <n v="0"/>
    <n v="7.4009677419354842"/>
    <s v="Regular Air"/>
    <n v="7.72"/>
    <n v="237.15"/>
    <x v="10"/>
    <s v="Small Business"/>
    <x v="0"/>
    <s v="Binders and Binder Accessories"/>
    <s v="Small Box"/>
    <d v="2009-09-18T00:00:00"/>
  </r>
  <r>
    <n v="1547"/>
    <n v="44352"/>
    <x v="252"/>
    <s v="Not Specified"/>
    <s v="*"/>
    <s v="*"/>
    <s v="*"/>
    <m/>
    <m/>
    <s v="*"/>
    <m/>
    <m/>
    <m/>
    <m/>
    <m/>
    <n v="25"/>
    <n v="3.5000000000000003E-2"/>
    <m/>
    <m/>
    <n v="81.760000000000005"/>
    <n v="0"/>
    <n v="3.2704000000000004"/>
    <s v="Regular Air"/>
    <n v="1.35"/>
    <n v="83.11"/>
    <x v="0"/>
    <s v="Small Business"/>
    <x v="0"/>
    <s v="Rubber Bands"/>
    <s v="Wrap Bag"/>
    <d v="2009-09-17T00:00:00"/>
  </r>
  <r>
    <n v="1548"/>
    <n v="35558"/>
    <x v="252"/>
    <s v="Critical"/>
    <s v="***"/>
    <s v="***"/>
    <s v="***"/>
    <m/>
    <m/>
    <s v="***"/>
    <m/>
    <m/>
    <m/>
    <m/>
    <m/>
    <n v="2"/>
    <n v="0.01"/>
    <m/>
    <m/>
    <n v="34.880000000000003"/>
    <n v="0"/>
    <n v="17.440000000000001"/>
    <s v="Regular Air"/>
    <n v="8.7799999999999994"/>
    <n v="43.660000000000004"/>
    <x v="12"/>
    <s v="Consumer"/>
    <x v="1"/>
    <s v="Office Furnishings"/>
    <s v="Small Box"/>
    <d v="2009-09-17T00:00:00"/>
  </r>
  <r>
    <n v="1549"/>
    <n v="21121"/>
    <x v="253"/>
    <s v="Not Specified"/>
    <s v="*"/>
    <s v="*"/>
    <s v="*"/>
    <m/>
    <m/>
    <s v="*"/>
    <m/>
    <m/>
    <m/>
    <m/>
    <m/>
    <n v="50"/>
    <n v="0.06"/>
    <m/>
    <m/>
    <n v="20175.48"/>
    <n v="1"/>
    <n v="403.50959999999998"/>
    <s v="Regular Air"/>
    <n v="19.989999999999998"/>
    <n v="20195.47"/>
    <x v="6"/>
    <s v="Corporate"/>
    <x v="0"/>
    <s v="Binders and Binder Accessories"/>
    <s v="Small Box"/>
    <d v="2009-09-17T00:00:00"/>
  </r>
  <r>
    <n v="1550"/>
    <n v="27330"/>
    <x v="253"/>
    <s v="Low"/>
    <s v="*"/>
    <s v="*"/>
    <s v="*"/>
    <m/>
    <m/>
    <s v="*"/>
    <m/>
    <m/>
    <m/>
    <m/>
    <m/>
    <n v="30"/>
    <n v="0.04"/>
    <m/>
    <m/>
    <n v="12600.99"/>
    <n v="1"/>
    <n v="420.03300000000002"/>
    <s v="Delivery Truck"/>
    <n v="14.7"/>
    <n v="12615.69"/>
    <x v="2"/>
    <s v="Home Office"/>
    <x v="2"/>
    <s v="Office Machines"/>
    <s v="Jumbo Drum"/>
    <d v="2009-09-25T00:00:00"/>
  </r>
  <r>
    <n v="1551"/>
    <n v="54243"/>
    <x v="253"/>
    <s v="Low"/>
    <s v="*"/>
    <s v="*"/>
    <s v="*"/>
    <m/>
    <m/>
    <s v="*"/>
    <m/>
    <m/>
    <m/>
    <m/>
    <m/>
    <n v="6"/>
    <n v="0.01"/>
    <m/>
    <m/>
    <n v="907.24"/>
    <n v="0"/>
    <n v="151.20666666666668"/>
    <s v="Express Air"/>
    <n v="69"/>
    <n v="976.24"/>
    <x v="1"/>
    <s v="Home Office"/>
    <x v="1"/>
    <s v="Tables"/>
    <s v="Large Box"/>
    <d v="2009-09-16T00:00:00"/>
  </r>
  <r>
    <n v="1552"/>
    <n v="17764"/>
    <x v="253"/>
    <s v="Low"/>
    <s v="*"/>
    <s v="*"/>
    <s v="*"/>
    <m/>
    <m/>
    <s v="*"/>
    <m/>
    <m/>
    <m/>
    <m/>
    <m/>
    <n v="27"/>
    <n v="3.5000000000000003E-2"/>
    <m/>
    <m/>
    <n v="644.4"/>
    <n v="0"/>
    <n v="23.866666666666667"/>
    <s v="Regular Air"/>
    <n v="16.87"/>
    <n v="661.27"/>
    <x v="7"/>
    <s v="Home Office"/>
    <x v="0"/>
    <s v="Paper"/>
    <s v="Small Box"/>
    <d v="2009-09-16T00:00:00"/>
  </r>
  <r>
    <n v="1553"/>
    <n v="27330"/>
    <x v="253"/>
    <s v="Low"/>
    <s v="*"/>
    <s v="*"/>
    <s v="*"/>
    <m/>
    <m/>
    <s v="*"/>
    <m/>
    <m/>
    <m/>
    <m/>
    <m/>
    <n v="8"/>
    <n v="0.01"/>
    <m/>
    <m/>
    <n v="507.74"/>
    <n v="0"/>
    <n v="63.467500000000001"/>
    <s v="Regular Air"/>
    <n v="52.2"/>
    <n v="559.94000000000005"/>
    <x v="2"/>
    <s v="Home Office"/>
    <x v="1"/>
    <s v="Office Furnishings"/>
    <s v="Medium Box"/>
    <d v="2009-09-16T00:00:00"/>
  </r>
  <r>
    <n v="1554"/>
    <n v="57734"/>
    <x v="253"/>
    <s v="High"/>
    <s v="*"/>
    <s v="**"/>
    <s v="**"/>
    <m/>
    <m/>
    <s v="**"/>
    <m/>
    <m/>
    <m/>
    <m/>
    <m/>
    <n v="27"/>
    <n v="3.5000000000000003E-2"/>
    <m/>
    <m/>
    <n v="453.89"/>
    <n v="0"/>
    <n v="16.810740740740741"/>
    <s v="Regular Air"/>
    <n v="12.39"/>
    <n v="466.28"/>
    <x v="2"/>
    <s v="Small Business"/>
    <x v="0"/>
    <s v="Envelopes"/>
    <s v="Small Box"/>
    <d v="2009-09-18T00:00:00"/>
  </r>
  <r>
    <n v="1555"/>
    <n v="34880"/>
    <x v="253"/>
    <s v="High"/>
    <s v="*"/>
    <s v="**"/>
    <s v="**"/>
    <m/>
    <m/>
    <s v="**"/>
    <m/>
    <m/>
    <m/>
    <m/>
    <m/>
    <n v="44"/>
    <n v="0.05"/>
    <m/>
    <m/>
    <n v="284.38"/>
    <n v="0"/>
    <n v="6.4631818181818179"/>
    <s v="Regular Air"/>
    <n v="5.19"/>
    <n v="289.57"/>
    <x v="12"/>
    <s v="Home Office"/>
    <x v="0"/>
    <s v="Paper"/>
    <s v="Small Box"/>
    <d v="2009-09-17T00:00:00"/>
  </r>
  <r>
    <n v="1556"/>
    <n v="10371"/>
    <x v="253"/>
    <s v="High"/>
    <s v="*"/>
    <s v="**"/>
    <s v="**"/>
    <m/>
    <m/>
    <s v="**"/>
    <m/>
    <m/>
    <m/>
    <m/>
    <m/>
    <n v="10"/>
    <n v="0.02"/>
    <m/>
    <m/>
    <n v="156.15"/>
    <n v="0"/>
    <n v="15.615"/>
    <s v="Express Air"/>
    <n v="7.42"/>
    <n v="163.57"/>
    <x v="1"/>
    <s v="Corporate"/>
    <x v="0"/>
    <s v="Scissors, Rulers and Trimmers"/>
    <s v="Small Pack"/>
    <d v="2009-09-18T00:00:00"/>
  </r>
  <r>
    <n v="1557"/>
    <n v="57734"/>
    <x v="253"/>
    <s v="High"/>
    <s v="*"/>
    <s v="**"/>
    <s v="**"/>
    <m/>
    <m/>
    <s v="**"/>
    <m/>
    <m/>
    <m/>
    <m/>
    <m/>
    <n v="26"/>
    <n v="3.5000000000000003E-2"/>
    <m/>
    <m/>
    <n v="110.14"/>
    <n v="0"/>
    <n v="4.2361538461538464"/>
    <s v="Regular Air"/>
    <n v="5.41"/>
    <n v="115.55"/>
    <x v="2"/>
    <s v="Small Business"/>
    <x v="0"/>
    <s v="Binders and Binder Accessories"/>
    <s v="Small Box"/>
    <d v="2009-09-18T00:00:00"/>
  </r>
  <r>
    <n v="1558"/>
    <n v="43974"/>
    <x v="253"/>
    <s v="Not Specified"/>
    <s v="*"/>
    <s v="*"/>
    <s v="*"/>
    <m/>
    <m/>
    <s v="*"/>
    <m/>
    <m/>
    <m/>
    <m/>
    <m/>
    <n v="8"/>
    <n v="0.01"/>
    <m/>
    <m/>
    <n v="64.23"/>
    <n v="0"/>
    <n v="8.0287500000000005"/>
    <s v="Regular Air"/>
    <n v="1.39"/>
    <n v="65.62"/>
    <x v="2"/>
    <s v="Corporate"/>
    <x v="0"/>
    <s v="Envelopes"/>
    <s v="Small Box"/>
    <d v="2009-09-17T00:00:00"/>
  </r>
  <r>
    <n v="1559"/>
    <n v="29410"/>
    <x v="254"/>
    <s v="Critical"/>
    <s v="***"/>
    <s v="***"/>
    <s v="***"/>
    <m/>
    <m/>
    <s v="***"/>
    <m/>
    <m/>
    <m/>
    <m/>
    <m/>
    <n v="36"/>
    <n v="0.04"/>
    <m/>
    <m/>
    <n v="6057.27"/>
    <n v="1"/>
    <n v="168.25750000000002"/>
    <s v="Regular Air"/>
    <n v="4.2"/>
    <n v="6061.47"/>
    <x v="1"/>
    <s v="Corporate"/>
    <x v="2"/>
    <s v="Telephones and Communication"/>
    <s v="Small Box"/>
    <d v="2009-09-19T00:00:00"/>
  </r>
  <r>
    <n v="1560"/>
    <n v="29410"/>
    <x v="254"/>
    <s v="Critical"/>
    <s v="***"/>
    <s v="***"/>
    <s v="***"/>
    <m/>
    <m/>
    <s v="***"/>
    <m/>
    <m/>
    <m/>
    <m/>
    <m/>
    <n v="35"/>
    <n v="0.04"/>
    <m/>
    <m/>
    <n v="4186.53"/>
    <n v="1"/>
    <n v="119.61514285714286"/>
    <s v="Regular Air"/>
    <n v="7.11"/>
    <n v="4193.6399999999994"/>
    <x v="1"/>
    <s v="Corporate"/>
    <x v="2"/>
    <s v="Office Machines"/>
    <s v="Medium Box"/>
    <d v="2009-09-17T00:00:00"/>
  </r>
  <r>
    <n v="1561"/>
    <n v="31619"/>
    <x v="254"/>
    <s v="Low"/>
    <s v="*"/>
    <s v="*"/>
    <s v="*"/>
    <m/>
    <m/>
    <s v="*"/>
    <m/>
    <m/>
    <m/>
    <m/>
    <m/>
    <n v="9"/>
    <n v="0.01"/>
    <m/>
    <m/>
    <n v="383.23"/>
    <n v="0"/>
    <n v="42.581111111111113"/>
    <s v="Regular Air"/>
    <n v="9.1999999999999993"/>
    <n v="392.43"/>
    <x v="2"/>
    <s v="Corporate"/>
    <x v="1"/>
    <s v="Office Furnishings"/>
    <s v="Wrap Bag"/>
    <d v="2009-09-19T00:00:00"/>
  </r>
  <r>
    <n v="1562"/>
    <n v="41412"/>
    <x v="254"/>
    <s v="Not Specified"/>
    <s v="*"/>
    <s v="*"/>
    <s v="*"/>
    <m/>
    <m/>
    <s v="*"/>
    <m/>
    <m/>
    <m/>
    <m/>
    <m/>
    <n v="47"/>
    <n v="0.05"/>
    <m/>
    <m/>
    <n v="263.81"/>
    <n v="0"/>
    <n v="5.6129787234042556"/>
    <s v="Regular Air"/>
    <n v="7.78"/>
    <n v="271.58999999999997"/>
    <x v="2"/>
    <s v="Consumer"/>
    <x v="0"/>
    <s v="Binders and Binder Accessories"/>
    <s v="Small Box"/>
    <d v="2009-09-19T00:00:00"/>
  </r>
  <r>
    <n v="1563"/>
    <n v="38915"/>
    <x v="254"/>
    <s v="Medium"/>
    <s v="*"/>
    <s v="*"/>
    <s v="*"/>
    <m/>
    <m/>
    <s v="*"/>
    <m/>
    <m/>
    <m/>
    <m/>
    <m/>
    <n v="34"/>
    <n v="0.04"/>
    <m/>
    <m/>
    <n v="253.6"/>
    <n v="0"/>
    <n v="7.4588235294117649"/>
    <s v="Regular Air"/>
    <n v="4"/>
    <n v="257.60000000000002"/>
    <x v="1"/>
    <s v="Corporate"/>
    <x v="1"/>
    <s v="Office Furnishings"/>
    <s v="Wrap Bag"/>
    <d v="2009-09-19T00:00:00"/>
  </r>
  <r>
    <n v="1564"/>
    <n v="31619"/>
    <x v="254"/>
    <s v="Low"/>
    <s v="*"/>
    <s v="*"/>
    <s v="*"/>
    <m/>
    <m/>
    <s v="*"/>
    <m/>
    <m/>
    <m/>
    <m/>
    <m/>
    <n v="11"/>
    <n v="0.02"/>
    <m/>
    <m/>
    <n v="114.87"/>
    <n v="0"/>
    <n v="10.442727272727273"/>
    <s v="Regular Air"/>
    <n v="3.99"/>
    <n v="118.86"/>
    <x v="10"/>
    <s v="Corporate"/>
    <x v="0"/>
    <s v="Appliances"/>
    <s v="Small Box"/>
    <d v="2009-09-24T00:00:00"/>
  </r>
  <r>
    <n v="1565"/>
    <n v="38915"/>
    <x v="254"/>
    <s v="Medium"/>
    <s v="*"/>
    <s v="*"/>
    <s v="*"/>
    <m/>
    <m/>
    <s v="*"/>
    <m/>
    <m/>
    <m/>
    <m/>
    <m/>
    <n v="12"/>
    <n v="0.02"/>
    <m/>
    <m/>
    <n v="96.73"/>
    <n v="0"/>
    <n v="8.0608333333333331"/>
    <s v="Regular Air"/>
    <n v="9.23"/>
    <n v="105.96000000000001"/>
    <x v="1"/>
    <s v="Corporate"/>
    <x v="0"/>
    <s v="Appliances"/>
    <s v="Small Box"/>
    <d v="2009-09-18T00:00:00"/>
  </r>
  <r>
    <n v="1566"/>
    <n v="19204"/>
    <x v="255"/>
    <s v="Medium"/>
    <s v="*"/>
    <s v="*"/>
    <s v="*"/>
    <m/>
    <m/>
    <s v="*"/>
    <m/>
    <m/>
    <m/>
    <m/>
    <m/>
    <n v="28"/>
    <n v="3.5000000000000003E-2"/>
    <m/>
    <m/>
    <n v="1642.05"/>
    <n v="1"/>
    <n v="58.644642857142856"/>
    <s v="Regular Air"/>
    <n v="4.8600000000000003"/>
    <n v="1646.9099999999999"/>
    <x v="1"/>
    <s v="Corporate"/>
    <x v="0"/>
    <s v="Paper"/>
    <s v="Small Box"/>
    <d v="2009-09-20T00:00:00"/>
  </r>
  <r>
    <n v="1567"/>
    <n v="18371"/>
    <x v="255"/>
    <s v="Medium"/>
    <s v="*"/>
    <s v="*"/>
    <s v="*"/>
    <m/>
    <m/>
    <s v="*"/>
    <m/>
    <m/>
    <m/>
    <m/>
    <m/>
    <n v="30"/>
    <n v="0.04"/>
    <m/>
    <m/>
    <n v="1394.36"/>
    <n v="1"/>
    <n v="46.478666666666662"/>
    <s v="Regular Air"/>
    <n v="8.99"/>
    <n v="1403.35"/>
    <x v="4"/>
    <s v="Home Office"/>
    <x v="0"/>
    <s v="Pens &amp; Art Supplies"/>
    <s v="Small Pack"/>
    <d v="2009-09-18T00:00:00"/>
  </r>
  <r>
    <n v="1568"/>
    <n v="37254"/>
    <x v="255"/>
    <s v="High"/>
    <s v="*"/>
    <s v="**"/>
    <s v="**"/>
    <m/>
    <m/>
    <s v="**"/>
    <m/>
    <m/>
    <m/>
    <m/>
    <m/>
    <n v="28"/>
    <n v="3.5000000000000003E-2"/>
    <m/>
    <m/>
    <n v="739.94"/>
    <n v="0"/>
    <n v="26.426428571428573"/>
    <s v="Regular Air"/>
    <n v="1.39"/>
    <n v="741.33"/>
    <x v="1"/>
    <s v="Consumer"/>
    <x v="0"/>
    <s v="Envelopes"/>
    <s v="Small Box"/>
    <d v="2009-09-19T00:00:00"/>
  </r>
  <r>
    <n v="1569"/>
    <n v="19204"/>
    <x v="255"/>
    <s v="Medium"/>
    <s v="*"/>
    <s v="*"/>
    <s v="*"/>
    <m/>
    <m/>
    <s v="*"/>
    <m/>
    <m/>
    <m/>
    <m/>
    <m/>
    <n v="27"/>
    <n v="3.5000000000000003E-2"/>
    <m/>
    <m/>
    <n v="233.92"/>
    <n v="0"/>
    <n v="8.6637037037037032"/>
    <s v="Regular Air"/>
    <n v="8.5399999999999991"/>
    <n v="242.45999999999998"/>
    <x v="1"/>
    <s v="Corporate"/>
    <x v="1"/>
    <s v="Office Furnishings"/>
    <s v="Small Pack"/>
    <d v="2009-09-19T00:00:00"/>
  </r>
  <r>
    <n v="1570"/>
    <n v="48385"/>
    <x v="255"/>
    <s v="Medium"/>
    <s v="*"/>
    <s v="*"/>
    <s v="*"/>
    <m/>
    <m/>
    <s v="*"/>
    <m/>
    <m/>
    <m/>
    <m/>
    <m/>
    <n v="16"/>
    <n v="0.02"/>
    <m/>
    <m/>
    <n v="88.24"/>
    <n v="0"/>
    <n v="5.5149999999999997"/>
    <s v="Regular Air"/>
    <n v="4.62"/>
    <n v="92.86"/>
    <x v="5"/>
    <s v="Small Business"/>
    <x v="2"/>
    <s v="Computer Peripherals"/>
    <s v="Small Pack"/>
    <d v="2009-09-20T00:00:00"/>
  </r>
  <r>
    <n v="1571"/>
    <n v="4645"/>
    <x v="256"/>
    <s v="Critical"/>
    <s v="***"/>
    <s v="***"/>
    <s v="***"/>
    <m/>
    <m/>
    <s v="***"/>
    <m/>
    <m/>
    <m/>
    <m/>
    <m/>
    <n v="11"/>
    <n v="0.02"/>
    <m/>
    <m/>
    <n v="3563.88"/>
    <n v="1"/>
    <n v="323.98909090909092"/>
    <s v="Regular Air"/>
    <n v="11.64"/>
    <n v="3575.52"/>
    <x v="5"/>
    <s v="Small Business"/>
    <x v="2"/>
    <s v="Copiers and Fax"/>
    <s v="Large Box"/>
    <d v="2009-09-21T00:00:00"/>
  </r>
  <r>
    <n v="1572"/>
    <n v="8320"/>
    <x v="256"/>
    <s v="Not Specified"/>
    <s v="*"/>
    <s v="*"/>
    <s v="*"/>
    <m/>
    <m/>
    <s v="*"/>
    <m/>
    <m/>
    <m/>
    <m/>
    <m/>
    <n v="35"/>
    <n v="0.04"/>
    <m/>
    <m/>
    <n v="1142.3599999999999"/>
    <n v="1"/>
    <n v="32.638857142857141"/>
    <s v="Regular Air"/>
    <n v="4"/>
    <n v="1146.3599999999999"/>
    <x v="9"/>
    <s v="Home Office"/>
    <x v="2"/>
    <s v="Computer Peripherals"/>
    <s v="Small Box"/>
    <d v="2009-09-22T00:00:00"/>
  </r>
  <r>
    <n v="1573"/>
    <n v="4645"/>
    <x v="256"/>
    <s v="Critical"/>
    <s v="***"/>
    <s v="***"/>
    <s v="***"/>
    <m/>
    <m/>
    <s v="***"/>
    <m/>
    <m/>
    <m/>
    <m/>
    <m/>
    <n v="30"/>
    <n v="0.04"/>
    <m/>
    <m/>
    <n v="920"/>
    <n v="0"/>
    <n v="30.666666666666668"/>
    <s v="Regular Air"/>
    <n v="4"/>
    <n v="924"/>
    <x v="5"/>
    <s v="Small Business"/>
    <x v="2"/>
    <s v="Computer Peripherals"/>
    <s v="Small Box"/>
    <d v="2009-09-19T00:00:00"/>
  </r>
  <r>
    <n v="1574"/>
    <n v="2816"/>
    <x v="256"/>
    <s v="High"/>
    <s v="*"/>
    <s v="**"/>
    <s v="**"/>
    <m/>
    <m/>
    <s v="**"/>
    <m/>
    <m/>
    <m/>
    <m/>
    <m/>
    <n v="35"/>
    <n v="0.04"/>
    <m/>
    <m/>
    <n v="787.56"/>
    <n v="0"/>
    <n v="22.501714285714286"/>
    <s v="Regular Air"/>
    <n v="2.87"/>
    <n v="790.43"/>
    <x v="8"/>
    <s v="Corporate"/>
    <x v="0"/>
    <s v="Pens &amp; Art Supplies"/>
    <s v="Small Pack"/>
    <d v="2009-09-20T00:00:00"/>
  </r>
  <r>
    <n v="1575"/>
    <n v="54436"/>
    <x v="256"/>
    <s v="High"/>
    <s v="*"/>
    <s v="**"/>
    <s v="**"/>
    <m/>
    <m/>
    <s v="**"/>
    <m/>
    <m/>
    <m/>
    <m/>
    <m/>
    <n v="17"/>
    <n v="0.02"/>
    <m/>
    <m/>
    <n v="705.85"/>
    <n v="0"/>
    <n v="41.52058823529412"/>
    <s v="Express Air"/>
    <n v="1.99"/>
    <n v="707.84"/>
    <x v="8"/>
    <s v="Corporate"/>
    <x v="2"/>
    <s v="Computer Peripherals"/>
    <s v="Small Pack"/>
    <d v="2009-09-19T00:00:00"/>
  </r>
  <r>
    <n v="1576"/>
    <n v="59238"/>
    <x v="256"/>
    <s v="High"/>
    <s v="*"/>
    <s v="**"/>
    <s v="**"/>
    <m/>
    <m/>
    <s v="**"/>
    <m/>
    <m/>
    <m/>
    <m/>
    <m/>
    <n v="11"/>
    <n v="0.02"/>
    <m/>
    <m/>
    <n v="455.88"/>
    <n v="0"/>
    <n v="41.443636363636365"/>
    <s v="Express Air"/>
    <n v="8.99"/>
    <n v="464.87"/>
    <x v="4"/>
    <s v="Corporate"/>
    <x v="0"/>
    <s v="Pens &amp; Art Supplies"/>
    <s v="Small Pack"/>
    <d v="2009-09-20T00:00:00"/>
  </r>
  <r>
    <n v="1577"/>
    <n v="54436"/>
    <x v="256"/>
    <s v="High"/>
    <s v="*"/>
    <s v="**"/>
    <s v="**"/>
    <m/>
    <m/>
    <s v="**"/>
    <m/>
    <m/>
    <m/>
    <m/>
    <m/>
    <n v="37"/>
    <n v="0.04"/>
    <m/>
    <m/>
    <n v="321.3"/>
    <n v="0"/>
    <n v="8.6837837837837846"/>
    <s v="Regular Air"/>
    <n v="2.83"/>
    <n v="324.13"/>
    <x v="8"/>
    <s v="Corporate"/>
    <x v="2"/>
    <s v="Computer Peripherals"/>
    <s v="Small Pack"/>
    <d v="2009-09-20T00:00:00"/>
  </r>
  <r>
    <n v="1578"/>
    <n v="8320"/>
    <x v="256"/>
    <s v="Not Specified"/>
    <s v="*"/>
    <s v="*"/>
    <s v="*"/>
    <m/>
    <m/>
    <s v="*"/>
    <m/>
    <m/>
    <m/>
    <m/>
    <m/>
    <n v="22"/>
    <n v="3.5000000000000003E-2"/>
    <m/>
    <m/>
    <n v="150.34"/>
    <n v="0"/>
    <n v="6.833636363636364"/>
    <s v="Express Air"/>
    <n v="5.14"/>
    <n v="155.47999999999999"/>
    <x v="10"/>
    <s v="Home Office"/>
    <x v="0"/>
    <s v="Paper"/>
    <s v="Small Box"/>
    <d v="2009-09-21T00:00:00"/>
  </r>
  <r>
    <n v="1579"/>
    <n v="54694"/>
    <x v="256"/>
    <s v="Critical"/>
    <s v="***"/>
    <s v="***"/>
    <s v="***"/>
    <m/>
    <m/>
    <s v="***"/>
    <m/>
    <m/>
    <m/>
    <m/>
    <m/>
    <n v="43"/>
    <n v="0.05"/>
    <m/>
    <m/>
    <n v="112.63"/>
    <n v="0"/>
    <n v="2.6193023255813954"/>
    <s v="Regular Air"/>
    <n v="6.35"/>
    <n v="118.97999999999999"/>
    <x v="1"/>
    <s v="Consumer"/>
    <x v="0"/>
    <s v="Envelopes"/>
    <s v="Small Box"/>
    <d v="2009-09-19T00:00:00"/>
  </r>
  <r>
    <n v="1580"/>
    <n v="4645"/>
    <x v="256"/>
    <s v="Critical"/>
    <s v="***"/>
    <s v="***"/>
    <s v="***"/>
    <m/>
    <m/>
    <s v="***"/>
    <m/>
    <m/>
    <m/>
    <m/>
    <m/>
    <n v="7"/>
    <n v="0.01"/>
    <m/>
    <m/>
    <n v="104.2"/>
    <n v="0"/>
    <n v="14.885714285714286"/>
    <s v="Regular Air"/>
    <n v="3.5"/>
    <n v="107.7"/>
    <x v="5"/>
    <s v="Small Business"/>
    <x v="0"/>
    <s v="Appliances"/>
    <s v="Small Box"/>
    <d v="2009-09-21T00:00:00"/>
  </r>
  <r>
    <n v="1581"/>
    <n v="21831"/>
    <x v="256"/>
    <s v="Not Specified"/>
    <s v="*"/>
    <s v="*"/>
    <s v="*"/>
    <m/>
    <m/>
    <s v="*"/>
    <m/>
    <m/>
    <m/>
    <m/>
    <m/>
    <n v="6"/>
    <n v="0.01"/>
    <m/>
    <m/>
    <n v="28.39"/>
    <n v="0"/>
    <n v="4.7316666666666665"/>
    <s v="Regular Air"/>
    <n v="0.49"/>
    <n v="28.88"/>
    <x v="5"/>
    <s v="Consumer"/>
    <x v="0"/>
    <s v="Labels"/>
    <s v="Small Box"/>
    <d v="2009-09-19T00:00:00"/>
  </r>
  <r>
    <n v="1582"/>
    <n v="548"/>
    <x v="257"/>
    <s v="Critical"/>
    <s v="***"/>
    <s v="***"/>
    <s v="***"/>
    <m/>
    <m/>
    <s v="***"/>
    <m/>
    <m/>
    <m/>
    <m/>
    <m/>
    <n v="26"/>
    <n v="3.5000000000000003E-2"/>
    <m/>
    <m/>
    <n v="2753.1925000000001"/>
    <n v="1"/>
    <n v="105.89201923076924"/>
    <s v="Regular Air"/>
    <n v="4.2"/>
    <n v="2757.3924999999999"/>
    <x v="4"/>
    <s v="Home Office"/>
    <x v="2"/>
    <s v="Telephones and Communication"/>
    <s v="Small Box"/>
    <d v="2009-09-22T00:00:00"/>
  </r>
  <r>
    <n v="1583"/>
    <n v="960"/>
    <x v="257"/>
    <s v="Medium"/>
    <s v="*"/>
    <s v="*"/>
    <s v="*"/>
    <m/>
    <m/>
    <s v="*"/>
    <m/>
    <m/>
    <m/>
    <m/>
    <m/>
    <n v="46"/>
    <n v="0.05"/>
    <m/>
    <m/>
    <n v="605.97"/>
    <n v="0"/>
    <n v="13.173260869565217"/>
    <s v="Regular Air"/>
    <n v="6.85"/>
    <n v="612.82000000000005"/>
    <x v="1"/>
    <s v="Consumer"/>
    <x v="1"/>
    <s v="Office Furnishings"/>
    <s v="Wrap Bag"/>
    <d v="2009-09-21T00:00:00"/>
  </r>
  <r>
    <n v="1584"/>
    <n v="49059"/>
    <x v="257"/>
    <s v="Medium"/>
    <s v="*"/>
    <s v="*"/>
    <s v="*"/>
    <m/>
    <m/>
    <s v="*"/>
    <m/>
    <m/>
    <m/>
    <m/>
    <m/>
    <n v="5"/>
    <n v="0.01"/>
    <m/>
    <m/>
    <n v="252.66"/>
    <n v="0"/>
    <n v="50.531999999999996"/>
    <s v="Regular Air"/>
    <n v="5.81"/>
    <n v="258.46999999999997"/>
    <x v="2"/>
    <s v="Home Office"/>
    <x v="0"/>
    <s v="Paper"/>
    <s v="Small Box"/>
    <d v="2009-09-21T00:00:00"/>
  </r>
  <r>
    <n v="1585"/>
    <n v="548"/>
    <x v="257"/>
    <s v="Critical"/>
    <s v="***"/>
    <s v="***"/>
    <s v="***"/>
    <m/>
    <m/>
    <s v="***"/>
    <m/>
    <m/>
    <m/>
    <m/>
    <m/>
    <n v="29"/>
    <n v="3.5000000000000003E-2"/>
    <m/>
    <m/>
    <n v="202.95"/>
    <n v="0"/>
    <n v="6.9982758620689651"/>
    <s v="Regular Air"/>
    <n v="5.9"/>
    <n v="208.85"/>
    <x v="4"/>
    <s v="Home Office"/>
    <x v="0"/>
    <s v="Paper"/>
    <s v="Small Box"/>
    <d v="2009-09-21T00:00:00"/>
  </r>
  <r>
    <n v="1586"/>
    <n v="548"/>
    <x v="257"/>
    <s v="Critical"/>
    <s v="***"/>
    <s v="***"/>
    <s v="***"/>
    <m/>
    <m/>
    <s v="***"/>
    <m/>
    <m/>
    <m/>
    <m/>
    <m/>
    <n v="41"/>
    <n v="0.05"/>
    <m/>
    <m/>
    <n v="129.49"/>
    <n v="0"/>
    <n v="3.1582926829268296"/>
    <s v="Regular Air"/>
    <n v="0.99"/>
    <n v="130.48000000000002"/>
    <x v="4"/>
    <s v="Home Office"/>
    <x v="0"/>
    <s v="Labels"/>
    <s v="Small Box"/>
    <d v="2009-09-21T00:00:00"/>
  </r>
  <r>
    <n v="1587"/>
    <n v="49059"/>
    <x v="257"/>
    <s v="Medium"/>
    <s v="*"/>
    <s v="*"/>
    <s v="*"/>
    <m/>
    <m/>
    <s v="*"/>
    <m/>
    <m/>
    <m/>
    <m/>
    <m/>
    <n v="48"/>
    <n v="0.05"/>
    <m/>
    <m/>
    <n v="128"/>
    <n v="0"/>
    <n v="2.6666666666666665"/>
    <s v="Regular Air"/>
    <n v="0.5"/>
    <n v="128.5"/>
    <x v="2"/>
    <s v="Home Office"/>
    <x v="0"/>
    <s v="Labels"/>
    <s v="Small Box"/>
    <d v="2009-09-22T00:00:00"/>
  </r>
  <r>
    <n v="1588"/>
    <n v="13378"/>
    <x v="258"/>
    <s v="Low"/>
    <s v="*"/>
    <s v="*"/>
    <s v="*"/>
    <m/>
    <m/>
    <s v="*"/>
    <m/>
    <m/>
    <m/>
    <m/>
    <m/>
    <n v="16"/>
    <n v="0.02"/>
    <m/>
    <m/>
    <n v="96.04"/>
    <n v="0"/>
    <n v="6.0025000000000004"/>
    <s v="Regular Air"/>
    <n v="5.3"/>
    <n v="101.34"/>
    <x v="0"/>
    <s v="Corporate"/>
    <x v="0"/>
    <s v="Scissors, Rulers and Trimmers"/>
    <s v="Small Pack"/>
    <d v="2009-09-26T00:00:00"/>
  </r>
  <r>
    <n v="1589"/>
    <n v="6020"/>
    <x v="258"/>
    <s v="Medium"/>
    <s v="*"/>
    <s v="*"/>
    <s v="*"/>
    <m/>
    <m/>
    <s v="*"/>
    <m/>
    <m/>
    <m/>
    <m/>
    <m/>
    <n v="23"/>
    <n v="3.5000000000000003E-2"/>
    <m/>
    <m/>
    <n v="66.09"/>
    <n v="0"/>
    <n v="2.8734782608695655"/>
    <s v="Regular Air"/>
    <n v="0.99"/>
    <n v="67.08"/>
    <x v="4"/>
    <s v="Corporate"/>
    <x v="0"/>
    <s v="Labels"/>
    <s v="Small Box"/>
    <d v="2009-09-23T00:00:00"/>
  </r>
  <r>
    <n v="1590"/>
    <n v="41440"/>
    <x v="259"/>
    <s v="High"/>
    <s v="*"/>
    <s v="**"/>
    <s v="**"/>
    <m/>
    <m/>
    <s v="**"/>
    <m/>
    <m/>
    <m/>
    <m/>
    <m/>
    <n v="19"/>
    <n v="0.02"/>
    <m/>
    <m/>
    <n v="6070.96"/>
    <n v="1"/>
    <n v="319.52421052631581"/>
    <s v="Delivery Truck"/>
    <n v="54.12"/>
    <n v="6125.08"/>
    <x v="2"/>
    <s v="Corporate"/>
    <x v="1"/>
    <s v="Tables"/>
    <s v="Jumbo Box"/>
    <d v="2009-09-25T00:00:00"/>
  </r>
  <r>
    <n v="1591"/>
    <n v="41440"/>
    <x v="259"/>
    <s v="High"/>
    <s v="*"/>
    <s v="**"/>
    <s v="**"/>
    <m/>
    <m/>
    <s v="**"/>
    <m/>
    <m/>
    <m/>
    <m/>
    <m/>
    <n v="20"/>
    <n v="3.5000000000000003E-2"/>
    <m/>
    <m/>
    <n v="92.94"/>
    <n v="0"/>
    <n v="4.6470000000000002"/>
    <s v="Regular Air"/>
    <n v="0.5"/>
    <n v="93.44"/>
    <x v="2"/>
    <s v="Corporate"/>
    <x v="0"/>
    <s v="Labels"/>
    <s v="Small Box"/>
    <d v="2009-09-23T00:00:00"/>
  </r>
  <r>
    <n v="1592"/>
    <n v="49088"/>
    <x v="260"/>
    <s v="Critical"/>
    <s v="***"/>
    <s v="***"/>
    <s v="***"/>
    <m/>
    <m/>
    <s v="***"/>
    <m/>
    <m/>
    <m/>
    <m/>
    <m/>
    <n v="15"/>
    <n v="0.02"/>
    <m/>
    <m/>
    <n v="4012.58"/>
    <n v="1"/>
    <n v="267.50533333333334"/>
    <s v="Express Air"/>
    <n v="35"/>
    <n v="4047.58"/>
    <x v="3"/>
    <s v="Consumer"/>
    <x v="0"/>
    <s v="Storage &amp; Organization"/>
    <s v="Large Box"/>
    <d v="2009-09-24T00:00:00"/>
  </r>
  <r>
    <n v="1593"/>
    <n v="49735"/>
    <x v="260"/>
    <s v="Not Specified"/>
    <s v="*"/>
    <s v="*"/>
    <s v="*"/>
    <m/>
    <m/>
    <s v="*"/>
    <m/>
    <m/>
    <m/>
    <m/>
    <m/>
    <n v="32"/>
    <n v="0.04"/>
    <m/>
    <m/>
    <n v="1929.19"/>
    <n v="1"/>
    <n v="60.287187500000002"/>
    <s v="Regular Air"/>
    <n v="4.5"/>
    <n v="1933.69"/>
    <x v="4"/>
    <s v="Corporate"/>
    <x v="0"/>
    <s v="Appliances"/>
    <s v="Small Box"/>
    <d v="2009-09-24T00:00:00"/>
  </r>
  <r>
    <n v="1594"/>
    <n v="49088"/>
    <x v="260"/>
    <s v="Critical"/>
    <s v="***"/>
    <s v="***"/>
    <s v="***"/>
    <m/>
    <m/>
    <s v="***"/>
    <m/>
    <m/>
    <m/>
    <m/>
    <m/>
    <n v="31"/>
    <n v="0.04"/>
    <m/>
    <m/>
    <n v="1295.54"/>
    <n v="1"/>
    <n v="41.791612903225804"/>
    <s v="Regular Air"/>
    <n v="17.48"/>
    <n v="1313.02"/>
    <x v="3"/>
    <s v="Consumer"/>
    <x v="0"/>
    <s v="Paper"/>
    <s v="Small Box"/>
    <d v="2009-09-25T00:00:00"/>
  </r>
  <r>
    <n v="1595"/>
    <n v="55265"/>
    <x v="260"/>
    <s v="Low"/>
    <s v="*"/>
    <s v="*"/>
    <s v="*"/>
    <m/>
    <m/>
    <s v="*"/>
    <m/>
    <m/>
    <m/>
    <m/>
    <m/>
    <n v="39"/>
    <n v="0.04"/>
    <m/>
    <m/>
    <n v="706.39250000000004"/>
    <n v="0"/>
    <n v="18.112628205128207"/>
    <s v="Regular Air"/>
    <n v="0.99"/>
    <n v="707.38250000000005"/>
    <x v="1"/>
    <s v="Corporate"/>
    <x v="2"/>
    <s v="Telephones and Communication"/>
    <s v="Wrap Bag"/>
    <d v="2009-09-28T00:00:00"/>
  </r>
  <r>
    <n v="1596"/>
    <n v="53153"/>
    <x v="260"/>
    <s v="Critical"/>
    <s v="***"/>
    <s v="***"/>
    <s v="***"/>
    <m/>
    <m/>
    <s v="***"/>
    <m/>
    <m/>
    <m/>
    <m/>
    <m/>
    <n v="29"/>
    <n v="3.5000000000000003E-2"/>
    <m/>
    <m/>
    <n v="575.36"/>
    <n v="0"/>
    <n v="19.84"/>
    <s v="Regular Air"/>
    <n v="3.99"/>
    <n v="579.35"/>
    <x v="4"/>
    <s v="Corporate"/>
    <x v="0"/>
    <s v="Appliances"/>
    <s v="Small Box"/>
    <d v="2009-09-24T00:00:00"/>
  </r>
  <r>
    <n v="1597"/>
    <n v="49088"/>
    <x v="260"/>
    <s v="Critical"/>
    <s v="***"/>
    <s v="***"/>
    <s v="***"/>
    <m/>
    <m/>
    <s v="***"/>
    <m/>
    <m/>
    <m/>
    <m/>
    <m/>
    <n v="16"/>
    <n v="0.02"/>
    <m/>
    <m/>
    <n v="130.11000000000001"/>
    <n v="0"/>
    <n v="8.1318750000000009"/>
    <s v="Regular Air"/>
    <n v="2.83"/>
    <n v="132.94000000000003"/>
    <x v="3"/>
    <s v="Consumer"/>
    <x v="2"/>
    <s v="Computer Peripherals"/>
    <s v="Small Pack"/>
    <d v="2009-09-24T00:00:00"/>
  </r>
  <r>
    <n v="1598"/>
    <n v="4583"/>
    <x v="261"/>
    <s v="Medium"/>
    <s v="*"/>
    <s v="*"/>
    <s v="*"/>
    <m/>
    <m/>
    <s v="*"/>
    <m/>
    <m/>
    <m/>
    <m/>
    <m/>
    <n v="44"/>
    <n v="0.05"/>
    <m/>
    <m/>
    <n v="3021.64"/>
    <n v="1"/>
    <n v="68.673636363636362"/>
    <s v="Delivery Truck"/>
    <n v="30"/>
    <n v="3051.64"/>
    <x v="4"/>
    <s v="Corporate"/>
    <x v="1"/>
    <s v="Chairs &amp; Chairmats"/>
    <s v="Jumbo Drum"/>
    <d v="2009-09-26T00:00:00"/>
  </r>
  <r>
    <n v="1599"/>
    <n v="55138"/>
    <x v="261"/>
    <s v="High"/>
    <s v="*"/>
    <s v="**"/>
    <s v="**"/>
    <m/>
    <m/>
    <s v="**"/>
    <m/>
    <m/>
    <m/>
    <m/>
    <m/>
    <n v="22"/>
    <n v="3.5000000000000003E-2"/>
    <m/>
    <m/>
    <n v="1132.54"/>
    <n v="1"/>
    <n v="51.479090909090907"/>
    <s v="Regular Air"/>
    <n v="35"/>
    <n v="1167.54"/>
    <x v="8"/>
    <s v="Corporate"/>
    <x v="0"/>
    <s v="Storage &amp; Organization"/>
    <s v="Large Box"/>
    <d v="2009-09-25T00:00:00"/>
  </r>
  <r>
    <n v="1600"/>
    <n v="53190"/>
    <x v="261"/>
    <s v="Medium"/>
    <s v="*"/>
    <s v="*"/>
    <s v="*"/>
    <m/>
    <m/>
    <s v="*"/>
    <m/>
    <m/>
    <m/>
    <m/>
    <m/>
    <n v="9"/>
    <n v="0.01"/>
    <m/>
    <m/>
    <n v="477.05399999999997"/>
    <n v="0"/>
    <n v="53.006"/>
    <s v="Regular Air"/>
    <n v="3.99"/>
    <n v="481.04399999999998"/>
    <x v="2"/>
    <s v="Home Office"/>
    <x v="2"/>
    <s v="Telephones and Communication"/>
    <s v="Small Box"/>
    <d v="2009-09-25T00:00:00"/>
  </r>
  <r>
    <n v="1601"/>
    <n v="42022"/>
    <x v="261"/>
    <s v="Medium"/>
    <s v="*"/>
    <s v="*"/>
    <s v="*"/>
    <m/>
    <m/>
    <s v="*"/>
    <m/>
    <m/>
    <m/>
    <m/>
    <m/>
    <n v="45"/>
    <n v="0.05"/>
    <m/>
    <m/>
    <n v="338.85"/>
    <n v="0"/>
    <n v="7.53"/>
    <s v="Regular Air"/>
    <n v="7.72"/>
    <n v="346.57000000000005"/>
    <x v="1"/>
    <s v="Home Office"/>
    <x v="0"/>
    <s v="Binders and Binder Accessories"/>
    <s v="Small Box"/>
    <d v="2009-09-25T00:00:00"/>
  </r>
  <r>
    <n v="1602"/>
    <n v="53190"/>
    <x v="261"/>
    <s v="Medium"/>
    <s v="*"/>
    <s v="*"/>
    <s v="*"/>
    <m/>
    <m/>
    <s v="*"/>
    <m/>
    <m/>
    <m/>
    <m/>
    <m/>
    <n v="10"/>
    <n v="0.02"/>
    <m/>
    <m/>
    <n v="268.18"/>
    <n v="0"/>
    <n v="26.818000000000001"/>
    <s v="Regular Air"/>
    <n v="1.49"/>
    <n v="269.67"/>
    <x v="2"/>
    <s v="Home Office"/>
    <x v="0"/>
    <s v="Binders and Binder Accessories"/>
    <s v="Small Box"/>
    <d v="2009-09-27T00:00:00"/>
  </r>
  <r>
    <n v="1603"/>
    <n v="29826"/>
    <x v="261"/>
    <s v="Critical"/>
    <s v="***"/>
    <s v="***"/>
    <s v="***"/>
    <m/>
    <m/>
    <s v="***"/>
    <m/>
    <m/>
    <m/>
    <m/>
    <m/>
    <n v="9"/>
    <n v="0.01"/>
    <m/>
    <m/>
    <n v="157.63"/>
    <n v="0"/>
    <n v="17.514444444444443"/>
    <s v="Regular Air"/>
    <n v="4"/>
    <n v="161.63"/>
    <x v="2"/>
    <s v="Consumer"/>
    <x v="2"/>
    <s v="Computer Peripherals"/>
    <s v="Small Box"/>
    <d v="2009-09-25T00:00:00"/>
  </r>
  <r>
    <n v="1604"/>
    <n v="28420"/>
    <x v="261"/>
    <s v="Low"/>
    <s v="*"/>
    <s v="*"/>
    <s v="*"/>
    <m/>
    <m/>
    <s v="*"/>
    <m/>
    <m/>
    <m/>
    <m/>
    <m/>
    <n v="2"/>
    <n v="0.01"/>
    <m/>
    <m/>
    <n v="45.64"/>
    <n v="0"/>
    <n v="22.82"/>
    <s v="Express Air"/>
    <n v="1.39"/>
    <n v="47.03"/>
    <x v="1"/>
    <s v="Corporate"/>
    <x v="0"/>
    <s v="Envelopes"/>
    <s v="Small Box"/>
    <d v="2009-09-24T00:00:00"/>
  </r>
  <r>
    <n v="1605"/>
    <n v="42022"/>
    <x v="261"/>
    <s v="Medium"/>
    <s v="*"/>
    <s v="*"/>
    <s v="*"/>
    <m/>
    <m/>
    <s v="*"/>
    <m/>
    <m/>
    <m/>
    <m/>
    <m/>
    <n v="11"/>
    <n v="0.02"/>
    <m/>
    <m/>
    <n v="43.25"/>
    <n v="0"/>
    <n v="3.9318181818181817"/>
    <s v="Regular Air"/>
    <n v="2"/>
    <n v="45.25"/>
    <x v="1"/>
    <s v="Home Office"/>
    <x v="0"/>
    <s v="Rubber Bands"/>
    <s v="Wrap Bag"/>
    <d v="2009-09-25T00:00:00"/>
  </r>
  <r>
    <n v="1606"/>
    <n v="23136"/>
    <x v="262"/>
    <s v="Not Specified"/>
    <s v="*"/>
    <s v="*"/>
    <s v="*"/>
    <m/>
    <m/>
    <s v="*"/>
    <m/>
    <m/>
    <m/>
    <m/>
    <m/>
    <n v="41"/>
    <n v="0.05"/>
    <m/>
    <m/>
    <n v="9312.52"/>
    <n v="1"/>
    <n v="227.13463414634148"/>
    <s v="Regular Air"/>
    <n v="18.059999999999999"/>
    <n v="9330.58"/>
    <x v="2"/>
    <s v="Small Business"/>
    <x v="1"/>
    <s v="Chairs &amp; Chairmats"/>
    <s v="Large Box"/>
    <d v="2009-09-26T00:00:00"/>
  </r>
  <r>
    <n v="1607"/>
    <n v="16133"/>
    <x v="262"/>
    <s v="Critical"/>
    <s v="***"/>
    <s v="***"/>
    <s v="***"/>
    <m/>
    <m/>
    <s v="***"/>
    <m/>
    <m/>
    <m/>
    <m/>
    <m/>
    <n v="16"/>
    <n v="0.02"/>
    <m/>
    <m/>
    <n v="3083.04"/>
    <n v="1"/>
    <n v="192.69"/>
    <s v="Delivery Truck"/>
    <n v="15.59"/>
    <n v="3098.63"/>
    <x v="6"/>
    <s v="Small Business"/>
    <x v="2"/>
    <s v="Office Machines"/>
    <s v="Jumbo Drum"/>
    <d v="2009-09-25T00:00:00"/>
  </r>
  <r>
    <n v="1608"/>
    <n v="3522"/>
    <x v="262"/>
    <s v="Low"/>
    <s v="*"/>
    <s v="*"/>
    <s v="*"/>
    <m/>
    <m/>
    <s v="*"/>
    <m/>
    <m/>
    <m/>
    <m/>
    <m/>
    <n v="33"/>
    <n v="0.04"/>
    <m/>
    <m/>
    <n v="1935.17"/>
    <n v="1"/>
    <n v="58.641515151515151"/>
    <s v="Regular Air"/>
    <n v="49"/>
    <n v="1984.17"/>
    <x v="6"/>
    <s v="Consumer"/>
    <x v="0"/>
    <s v="Appliances"/>
    <s v="Large Box"/>
    <d v="2009-10-02T00:00:00"/>
  </r>
  <r>
    <n v="1609"/>
    <n v="18754"/>
    <x v="262"/>
    <s v="Not Specified"/>
    <s v="*"/>
    <s v="*"/>
    <s v="*"/>
    <m/>
    <m/>
    <s v="*"/>
    <m/>
    <m/>
    <m/>
    <m/>
    <m/>
    <n v="32"/>
    <n v="0.04"/>
    <m/>
    <m/>
    <n v="1725.0325"/>
    <n v="1"/>
    <n v="53.907265625000001"/>
    <s v="Regular Air"/>
    <n v="8.99"/>
    <n v="1734.0225"/>
    <x v="3"/>
    <s v="Small Business"/>
    <x v="2"/>
    <s v="Telephones and Communication"/>
    <s v="Small Box"/>
    <d v="2009-09-26T00:00:00"/>
  </r>
  <r>
    <n v="1610"/>
    <n v="28135"/>
    <x v="262"/>
    <s v="Critical"/>
    <s v="***"/>
    <s v="***"/>
    <s v="***"/>
    <m/>
    <m/>
    <s v="***"/>
    <m/>
    <m/>
    <m/>
    <m/>
    <m/>
    <n v="37"/>
    <n v="0.04"/>
    <m/>
    <m/>
    <n v="1601.24"/>
    <n v="1"/>
    <n v="43.276756756756754"/>
    <s v="Regular Air"/>
    <n v="5.0999999999999996"/>
    <n v="1606.34"/>
    <x v="7"/>
    <s v="Corporate"/>
    <x v="0"/>
    <s v="Appliances"/>
    <s v="Medium Box"/>
    <d v="2009-09-27T00:00:00"/>
  </r>
  <r>
    <n v="1611"/>
    <n v="18754"/>
    <x v="262"/>
    <s v="Not Specified"/>
    <s v="*"/>
    <s v="*"/>
    <s v="*"/>
    <m/>
    <m/>
    <s v="*"/>
    <m/>
    <m/>
    <m/>
    <m/>
    <m/>
    <n v="8"/>
    <n v="0.01"/>
    <m/>
    <m/>
    <n v="1217.6199999999999"/>
    <n v="1"/>
    <n v="152.20249999999999"/>
    <s v="Delivery Truck"/>
    <n v="36.090000000000003"/>
    <n v="1253.7099999999998"/>
    <x v="3"/>
    <s v="Small Business"/>
    <x v="1"/>
    <s v="Bookcases"/>
    <s v="Jumbo Box"/>
    <d v="2009-09-27T00:00:00"/>
  </r>
  <r>
    <n v="1612"/>
    <n v="3522"/>
    <x v="262"/>
    <s v="Low"/>
    <s v="*"/>
    <s v="*"/>
    <s v="*"/>
    <m/>
    <m/>
    <s v="*"/>
    <m/>
    <m/>
    <m/>
    <m/>
    <m/>
    <n v="27"/>
    <n v="3.5000000000000003E-2"/>
    <m/>
    <m/>
    <n v="812.68"/>
    <n v="0"/>
    <n v="30.099259259259256"/>
    <s v="Regular Air"/>
    <n v="1.99"/>
    <n v="814.67"/>
    <x v="6"/>
    <s v="Consumer"/>
    <x v="2"/>
    <s v="Computer Peripherals"/>
    <s v="Small Pack"/>
    <d v="2009-09-27T00:00:00"/>
  </r>
  <r>
    <n v="1613"/>
    <n v="28135"/>
    <x v="262"/>
    <s v="Critical"/>
    <s v="***"/>
    <s v="***"/>
    <s v="***"/>
    <m/>
    <m/>
    <s v="***"/>
    <m/>
    <m/>
    <m/>
    <m/>
    <m/>
    <n v="40"/>
    <n v="0.05"/>
    <m/>
    <m/>
    <n v="501.31"/>
    <n v="0"/>
    <n v="12.53275"/>
    <s v="Regular Air"/>
    <n v="3.14"/>
    <n v="504.45"/>
    <x v="7"/>
    <s v="Corporate"/>
    <x v="0"/>
    <s v="Scissors, Rulers and Trimmers"/>
    <s v="Small Pack"/>
    <d v="2009-09-25T00:00:00"/>
  </r>
  <r>
    <n v="1614"/>
    <n v="23136"/>
    <x v="262"/>
    <s v="Not Specified"/>
    <s v="*"/>
    <s v="*"/>
    <s v="*"/>
    <m/>
    <m/>
    <s v="*"/>
    <m/>
    <m/>
    <m/>
    <m/>
    <m/>
    <n v="43"/>
    <n v="0.05"/>
    <m/>
    <m/>
    <n v="220.47"/>
    <n v="0"/>
    <n v="5.1272093023255811"/>
    <s v="Regular Air"/>
    <n v="4.62"/>
    <n v="225.09"/>
    <x v="2"/>
    <s v="Small Business"/>
    <x v="2"/>
    <s v="Computer Peripherals"/>
    <s v="Small Pack"/>
    <d v="2009-09-26T00:00:00"/>
  </r>
  <r>
    <n v="1615"/>
    <n v="12903"/>
    <x v="262"/>
    <s v="Critical"/>
    <s v="***"/>
    <s v="***"/>
    <s v="***"/>
    <m/>
    <m/>
    <s v="***"/>
    <m/>
    <m/>
    <m/>
    <m/>
    <m/>
    <n v="2"/>
    <n v="0.01"/>
    <m/>
    <m/>
    <n v="63.427"/>
    <n v="0"/>
    <n v="31.7135"/>
    <s v="Regular Air"/>
    <n v="5"/>
    <n v="68.426999999999992"/>
    <x v="8"/>
    <s v="Consumer"/>
    <x v="2"/>
    <s v="Telephones and Communication"/>
    <s v="Wrap Bag"/>
    <d v="2009-09-27T00:00:00"/>
  </r>
  <r>
    <n v="1616"/>
    <n v="16133"/>
    <x v="262"/>
    <s v="Critical"/>
    <s v="***"/>
    <s v="***"/>
    <s v="***"/>
    <m/>
    <m/>
    <s v="***"/>
    <m/>
    <m/>
    <m/>
    <m/>
    <m/>
    <n v="1"/>
    <n v="0.01"/>
    <m/>
    <m/>
    <n v="27.96"/>
    <n v="0"/>
    <n v="27.96"/>
    <s v="Regular Air"/>
    <n v="13.56"/>
    <n v="41.52"/>
    <x v="3"/>
    <s v="Small Business"/>
    <x v="1"/>
    <s v="Office Furnishings"/>
    <s v="Large Box"/>
    <d v="2009-09-27T00:00:00"/>
  </r>
  <r>
    <n v="1617"/>
    <n v="41542"/>
    <x v="263"/>
    <s v="High"/>
    <s v="*"/>
    <s v="**"/>
    <s v="**"/>
    <m/>
    <m/>
    <s v="**"/>
    <m/>
    <m/>
    <m/>
    <m/>
    <m/>
    <n v="47"/>
    <n v="0.05"/>
    <m/>
    <m/>
    <n v="6181.48"/>
    <n v="1"/>
    <n v="131.52085106382978"/>
    <s v="Delivery Truck"/>
    <n v="51.94"/>
    <n v="6233.4199999999992"/>
    <x v="8"/>
    <s v="Corporate"/>
    <x v="1"/>
    <s v="Tables"/>
    <s v="Jumbo Box"/>
    <d v="2009-09-27T00:00:00"/>
  </r>
  <r>
    <n v="1618"/>
    <n v="19075"/>
    <x v="263"/>
    <s v="Critical"/>
    <s v="***"/>
    <s v="***"/>
    <s v="***"/>
    <m/>
    <m/>
    <s v="***"/>
    <m/>
    <m/>
    <m/>
    <m/>
    <m/>
    <n v="36"/>
    <n v="0.04"/>
    <m/>
    <m/>
    <n v="1841.6"/>
    <n v="1"/>
    <n v="51.155555555555551"/>
    <s v="Regular Air"/>
    <n v="6.5"/>
    <n v="1848.1"/>
    <x v="4"/>
    <s v="Home Office"/>
    <x v="2"/>
    <s v="Computer Peripherals"/>
    <s v="Small Box"/>
    <d v="2009-09-27T00:00:00"/>
  </r>
  <r>
    <n v="1619"/>
    <n v="31175"/>
    <x v="263"/>
    <s v="Critical"/>
    <s v="***"/>
    <s v="***"/>
    <s v="***"/>
    <m/>
    <m/>
    <s v="***"/>
    <m/>
    <m/>
    <m/>
    <m/>
    <m/>
    <n v="26"/>
    <n v="3.5000000000000003E-2"/>
    <m/>
    <m/>
    <n v="539.66"/>
    <n v="0"/>
    <n v="20.756153846153843"/>
    <s v="Express Air"/>
    <n v="5.97"/>
    <n v="545.63"/>
    <x v="4"/>
    <s v="Corporate"/>
    <x v="0"/>
    <s v="Paper"/>
    <s v="Small Box"/>
    <d v="2009-09-29T00:00:00"/>
  </r>
  <r>
    <n v="1620"/>
    <n v="20069"/>
    <x v="263"/>
    <s v="Critical"/>
    <s v="***"/>
    <s v="***"/>
    <s v="***"/>
    <m/>
    <m/>
    <s v="***"/>
    <m/>
    <m/>
    <m/>
    <m/>
    <m/>
    <n v="6"/>
    <n v="0.01"/>
    <m/>
    <m/>
    <n v="247.15"/>
    <n v="0"/>
    <n v="41.19166666666667"/>
    <s v="Regular Air"/>
    <n v="18.98"/>
    <n v="266.13"/>
    <x v="8"/>
    <s v="Corporate"/>
    <x v="1"/>
    <s v="Office Furnishings"/>
    <s v="Small Box"/>
    <d v="2009-09-28T00:00:00"/>
  </r>
  <r>
    <n v="1621"/>
    <n v="49441"/>
    <x v="264"/>
    <s v="Medium"/>
    <s v="*"/>
    <s v="*"/>
    <s v="*"/>
    <m/>
    <m/>
    <s v="*"/>
    <m/>
    <m/>
    <m/>
    <m/>
    <m/>
    <n v="49"/>
    <n v="0.05"/>
    <m/>
    <m/>
    <n v="1981.26"/>
    <n v="1"/>
    <n v="40.433877551020409"/>
    <s v="Express Air"/>
    <n v="8.66"/>
    <n v="1989.92"/>
    <x v="8"/>
    <s v="Home Office"/>
    <x v="1"/>
    <s v="Office Furnishings"/>
    <s v="Medium Box"/>
    <d v="2009-09-28T00:00:00"/>
  </r>
  <r>
    <n v="1622"/>
    <n v="25953"/>
    <x v="264"/>
    <s v="Critical"/>
    <s v="***"/>
    <s v="***"/>
    <s v="***"/>
    <m/>
    <m/>
    <s v="***"/>
    <m/>
    <m/>
    <m/>
    <m/>
    <m/>
    <n v="19"/>
    <n v="0.02"/>
    <m/>
    <m/>
    <n v="1972.884"/>
    <n v="1"/>
    <n v="103.836"/>
    <s v="Regular Air"/>
    <n v="7.69"/>
    <n v="1980.5740000000001"/>
    <x v="4"/>
    <s v="Corporate"/>
    <x v="2"/>
    <s v="Telephones and Communication"/>
    <s v="Small Box"/>
    <d v="2009-09-28T00:00:00"/>
  </r>
  <r>
    <n v="1623"/>
    <n v="25953"/>
    <x v="264"/>
    <s v="Critical"/>
    <s v="***"/>
    <s v="***"/>
    <s v="***"/>
    <m/>
    <m/>
    <s v="***"/>
    <m/>
    <m/>
    <m/>
    <m/>
    <m/>
    <n v="27"/>
    <n v="3.5000000000000003E-2"/>
    <m/>
    <m/>
    <n v="258.54000000000002"/>
    <n v="0"/>
    <n v="9.5755555555555567"/>
    <s v="Regular Air"/>
    <n v="4.82"/>
    <n v="263.36"/>
    <x v="4"/>
    <s v="Corporate"/>
    <x v="0"/>
    <s v="Pens &amp; Art Supplies"/>
    <s v="Wrap Bag"/>
    <d v="2009-09-28T00:00:00"/>
  </r>
  <r>
    <n v="1624"/>
    <n v="12007"/>
    <x v="264"/>
    <s v="Not Specified"/>
    <s v="*"/>
    <s v="*"/>
    <s v="*"/>
    <m/>
    <m/>
    <s v="*"/>
    <m/>
    <m/>
    <m/>
    <m/>
    <m/>
    <n v="42"/>
    <n v="0.05"/>
    <m/>
    <m/>
    <n v="152.26"/>
    <n v="0"/>
    <n v="3.6252380952380951"/>
    <s v="Regular Air"/>
    <n v="0.5"/>
    <n v="152.76"/>
    <x v="10"/>
    <s v="Corporate"/>
    <x v="0"/>
    <s v="Labels"/>
    <s v="Small Box"/>
    <d v="2009-09-29T00:00:00"/>
  </r>
  <r>
    <n v="1625"/>
    <n v="16771"/>
    <x v="265"/>
    <s v="High"/>
    <s v="*"/>
    <s v="**"/>
    <s v="**"/>
    <m/>
    <m/>
    <s v="**"/>
    <m/>
    <m/>
    <m/>
    <m/>
    <m/>
    <n v="42"/>
    <n v="0.05"/>
    <m/>
    <m/>
    <n v="1737.06"/>
    <n v="1"/>
    <n v="41.35857142857143"/>
    <s v="Regular Air"/>
    <n v="9.1999999999999993"/>
    <n v="1746.26"/>
    <x v="1"/>
    <s v="Corporate"/>
    <x v="1"/>
    <s v="Office Furnishings"/>
    <s v="Wrap Bag"/>
    <d v="2009-09-30T00:00:00"/>
  </r>
  <r>
    <n v="1626"/>
    <n v="9219"/>
    <x v="265"/>
    <s v="Low"/>
    <s v="*"/>
    <s v="*"/>
    <s v="*"/>
    <m/>
    <m/>
    <s v="*"/>
    <m/>
    <m/>
    <m/>
    <m/>
    <m/>
    <n v="24"/>
    <n v="3.5000000000000003E-2"/>
    <m/>
    <m/>
    <n v="1239.81"/>
    <n v="1"/>
    <n v="51.658749999999998"/>
    <s v="Regular Air"/>
    <n v="6.5"/>
    <n v="1246.31"/>
    <x v="5"/>
    <s v="Consumer"/>
    <x v="2"/>
    <s v="Computer Peripherals"/>
    <s v="Small Box"/>
    <d v="2009-10-03T00:00:00"/>
  </r>
  <r>
    <n v="1627"/>
    <n v="231"/>
    <x v="265"/>
    <s v="High"/>
    <s v="*"/>
    <s v="**"/>
    <s v="**"/>
    <m/>
    <m/>
    <s v="**"/>
    <m/>
    <m/>
    <m/>
    <m/>
    <m/>
    <n v="2"/>
    <n v="0.01"/>
    <m/>
    <m/>
    <n v="689.74"/>
    <n v="0"/>
    <n v="344.87"/>
    <s v="Regular Air"/>
    <n v="19.989999999999998"/>
    <n v="709.73"/>
    <x v="8"/>
    <s v="Small Business"/>
    <x v="0"/>
    <s v="Appliances"/>
    <s v="Small Box"/>
    <d v="2009-09-30T00:00:00"/>
  </r>
  <r>
    <n v="1628"/>
    <n v="9219"/>
    <x v="265"/>
    <s v="Low"/>
    <s v="*"/>
    <s v="*"/>
    <s v="*"/>
    <m/>
    <m/>
    <s v="*"/>
    <m/>
    <m/>
    <m/>
    <m/>
    <m/>
    <n v="41"/>
    <n v="0.05"/>
    <m/>
    <m/>
    <n v="273.32"/>
    <n v="0"/>
    <n v="6.6663414634146338"/>
    <s v="Regular Air"/>
    <n v="5.14"/>
    <n v="278.45999999999998"/>
    <x v="5"/>
    <s v="Consumer"/>
    <x v="0"/>
    <s v="Paper"/>
    <s v="Small Box"/>
    <d v="2009-09-30T00:00:00"/>
  </r>
  <r>
    <n v="1629"/>
    <n v="55461"/>
    <x v="265"/>
    <s v="Medium"/>
    <s v="*"/>
    <s v="*"/>
    <s v="*"/>
    <m/>
    <m/>
    <s v="*"/>
    <m/>
    <m/>
    <m/>
    <m/>
    <m/>
    <n v="16"/>
    <n v="0.02"/>
    <m/>
    <m/>
    <n v="84.01"/>
    <n v="0"/>
    <n v="5.2506250000000003"/>
    <s v="Regular Air"/>
    <n v="5.72"/>
    <n v="89.73"/>
    <x v="1"/>
    <s v="Small Business"/>
    <x v="1"/>
    <s v="Office Furnishings"/>
    <s v="Small Pack"/>
    <d v="2009-09-29T00:00:00"/>
  </r>
  <r>
    <n v="1630"/>
    <n v="58151"/>
    <x v="266"/>
    <s v="High"/>
    <s v="*"/>
    <s v="**"/>
    <s v="**"/>
    <m/>
    <m/>
    <s v="**"/>
    <m/>
    <m/>
    <m/>
    <m/>
    <m/>
    <n v="38"/>
    <n v="0.04"/>
    <m/>
    <m/>
    <n v="5601.1"/>
    <n v="1"/>
    <n v="147.39736842105265"/>
    <s v="Express Air"/>
    <n v="19.989999999999998"/>
    <n v="5621.09"/>
    <x v="0"/>
    <s v="Home Office"/>
    <x v="0"/>
    <s v="Storage &amp; Organization"/>
    <s v="Small Box"/>
    <d v="2009-09-29T00:00:00"/>
  </r>
  <r>
    <n v="1631"/>
    <n v="26913"/>
    <x v="266"/>
    <s v="High"/>
    <s v="*"/>
    <s v="**"/>
    <s v="**"/>
    <m/>
    <m/>
    <s v="**"/>
    <m/>
    <m/>
    <m/>
    <m/>
    <m/>
    <n v="11"/>
    <n v="0.02"/>
    <m/>
    <m/>
    <n v="642.91449999999998"/>
    <n v="0"/>
    <n v="58.446772727272723"/>
    <s v="Regular Air"/>
    <n v="8.99"/>
    <n v="651.90449999999998"/>
    <x v="4"/>
    <s v="Consumer"/>
    <x v="2"/>
    <s v="Telephones and Communication"/>
    <s v="Small Box"/>
    <d v="2009-10-01T00:00:00"/>
  </r>
  <r>
    <n v="1632"/>
    <n v="19716"/>
    <x v="266"/>
    <s v="Low"/>
    <s v="*"/>
    <s v="*"/>
    <s v="*"/>
    <m/>
    <m/>
    <s v="*"/>
    <m/>
    <m/>
    <m/>
    <m/>
    <m/>
    <n v="5"/>
    <n v="0.01"/>
    <m/>
    <m/>
    <n v="616.10550000000001"/>
    <n v="0"/>
    <n v="123.22110000000001"/>
    <s v="Regular Air"/>
    <n v="4.2"/>
    <n v="620.30550000000005"/>
    <x v="1"/>
    <s v="Home Office"/>
    <x v="2"/>
    <s v="Telephones and Communication"/>
    <s v="Small Box"/>
    <d v="2009-10-06T00:00:00"/>
  </r>
  <r>
    <n v="1633"/>
    <n v="58151"/>
    <x v="266"/>
    <s v="High"/>
    <s v="*"/>
    <s v="**"/>
    <s v="**"/>
    <m/>
    <m/>
    <s v="**"/>
    <m/>
    <m/>
    <m/>
    <m/>
    <m/>
    <n v="33"/>
    <n v="0.04"/>
    <m/>
    <m/>
    <n v="211.48"/>
    <n v="0"/>
    <n v="6.4084848484848482"/>
    <s v="Regular Air"/>
    <n v="2.99"/>
    <n v="214.47"/>
    <x v="0"/>
    <s v="Home Office"/>
    <x v="0"/>
    <s v="Binders and Binder Accessories"/>
    <s v="Small Box"/>
    <d v="2009-09-29T00:00:00"/>
  </r>
  <r>
    <n v="1634"/>
    <n v="44775"/>
    <x v="266"/>
    <s v="Medium"/>
    <s v="*"/>
    <s v="*"/>
    <s v="*"/>
    <m/>
    <m/>
    <s v="*"/>
    <m/>
    <m/>
    <m/>
    <m/>
    <m/>
    <n v="29"/>
    <n v="3.5000000000000003E-2"/>
    <m/>
    <m/>
    <n v="209.3"/>
    <n v="0"/>
    <n v="7.2172413793103454"/>
    <s v="Express Air"/>
    <n v="2.35"/>
    <n v="211.65"/>
    <x v="0"/>
    <s v="Small Business"/>
    <x v="0"/>
    <s v="Pens &amp; Art Supplies"/>
    <s v="Wrap Bag"/>
    <d v="2009-09-30T00:00:00"/>
  </r>
  <r>
    <n v="1635"/>
    <n v="26689"/>
    <x v="266"/>
    <s v="High"/>
    <s v="*"/>
    <s v="**"/>
    <s v="**"/>
    <m/>
    <m/>
    <s v="**"/>
    <m/>
    <m/>
    <m/>
    <m/>
    <m/>
    <n v="2"/>
    <n v="0.01"/>
    <m/>
    <m/>
    <n v="198.44"/>
    <n v="0"/>
    <n v="99.22"/>
    <s v="Regular Air"/>
    <n v="8.99"/>
    <n v="207.43"/>
    <x v="10"/>
    <s v="Corporate"/>
    <x v="1"/>
    <s v="Office Furnishings"/>
    <s v="Small Pack"/>
    <d v="2009-10-02T00:00:00"/>
  </r>
  <r>
    <n v="1636"/>
    <n v="4354"/>
    <x v="266"/>
    <s v="Not Specified"/>
    <s v="*"/>
    <s v="*"/>
    <s v="*"/>
    <m/>
    <m/>
    <s v="*"/>
    <m/>
    <m/>
    <m/>
    <m/>
    <m/>
    <n v="6"/>
    <n v="0.01"/>
    <m/>
    <m/>
    <n v="49.04"/>
    <n v="0"/>
    <n v="8.1733333333333338"/>
    <s v="Regular Air"/>
    <n v="5.21"/>
    <n v="54.25"/>
    <x v="1"/>
    <s v="Corporate"/>
    <x v="1"/>
    <s v="Office Furnishings"/>
    <s v="Small Box"/>
    <d v="2009-09-30T00:00:00"/>
  </r>
  <r>
    <n v="1637"/>
    <n v="41728"/>
    <x v="267"/>
    <s v="High"/>
    <s v="*"/>
    <s v="**"/>
    <s v="**"/>
    <m/>
    <m/>
    <s v="**"/>
    <m/>
    <m/>
    <m/>
    <m/>
    <m/>
    <n v="28"/>
    <n v="3.5000000000000003E-2"/>
    <m/>
    <m/>
    <n v="23106.46"/>
    <n v="1"/>
    <n v="825.23071428571427"/>
    <s v="Regular Air"/>
    <n v="19.989999999999998"/>
    <n v="23126.45"/>
    <x v="1"/>
    <s v="Corporate"/>
    <x v="0"/>
    <s v="Binders and Binder Accessories"/>
    <s v="Small Box"/>
    <d v="2009-10-02T00:00:00"/>
  </r>
  <r>
    <n v="1638"/>
    <n v="30278"/>
    <x v="267"/>
    <s v="Low"/>
    <s v="*"/>
    <s v="*"/>
    <s v="*"/>
    <m/>
    <m/>
    <s v="*"/>
    <m/>
    <m/>
    <m/>
    <m/>
    <m/>
    <n v="50"/>
    <n v="0.06"/>
    <m/>
    <m/>
    <n v="2860.93"/>
    <n v="1"/>
    <n v="57.218599999999995"/>
    <s v="Regular Air"/>
    <n v="5.26"/>
    <n v="2866.19"/>
    <x v="6"/>
    <s v="Home Office"/>
    <x v="2"/>
    <s v="Telephones and Communication"/>
    <s v="Small Box"/>
    <d v="2009-10-09T00:00:00"/>
  </r>
  <r>
    <n v="1639"/>
    <n v="41728"/>
    <x v="267"/>
    <s v="High"/>
    <s v="*"/>
    <s v="**"/>
    <s v="**"/>
    <m/>
    <m/>
    <s v="**"/>
    <m/>
    <m/>
    <m/>
    <m/>
    <m/>
    <n v="10"/>
    <n v="0.02"/>
    <m/>
    <m/>
    <n v="2549.58"/>
    <n v="1"/>
    <n v="254.958"/>
    <s v="Delivery Truck"/>
    <n v="62.94"/>
    <n v="2612.52"/>
    <x v="1"/>
    <s v="Corporate"/>
    <x v="1"/>
    <s v="Chairs &amp; Chairmats"/>
    <s v="Jumbo Drum"/>
    <d v="2009-10-01T00:00:00"/>
  </r>
  <r>
    <n v="1640"/>
    <n v="900"/>
    <x v="267"/>
    <s v="Not Specified"/>
    <s v="*"/>
    <s v="*"/>
    <s v="*"/>
    <m/>
    <m/>
    <s v="*"/>
    <m/>
    <m/>
    <m/>
    <m/>
    <m/>
    <n v="29"/>
    <n v="3.5000000000000003E-2"/>
    <m/>
    <m/>
    <n v="1193.6500000000001"/>
    <n v="1"/>
    <n v="41.160344827586208"/>
    <s v="Regular Air"/>
    <n v="2.99"/>
    <n v="1196.6400000000001"/>
    <x v="3"/>
    <s v="Home Office"/>
    <x v="0"/>
    <s v="Binders and Binder Accessories"/>
    <s v="Small Box"/>
    <d v="2009-10-01T00:00:00"/>
  </r>
  <r>
    <n v="1641"/>
    <n v="4451"/>
    <x v="267"/>
    <s v="Critical"/>
    <s v="***"/>
    <s v="***"/>
    <s v="***"/>
    <m/>
    <m/>
    <s v="***"/>
    <m/>
    <m/>
    <m/>
    <m/>
    <m/>
    <n v="47"/>
    <n v="0.05"/>
    <m/>
    <m/>
    <n v="992.95"/>
    <n v="0"/>
    <n v="21.126595744680852"/>
    <s v="Regular Air"/>
    <n v="8.99"/>
    <n v="1001.94"/>
    <x v="8"/>
    <s v="Corporate"/>
    <x v="0"/>
    <s v="Pens &amp; Art Supplies"/>
    <s v="Small Pack"/>
    <d v="2009-09-30T00:00:00"/>
  </r>
  <r>
    <n v="1642"/>
    <n v="19140"/>
    <x v="267"/>
    <s v="Medium"/>
    <s v="*"/>
    <s v="*"/>
    <s v="*"/>
    <m/>
    <m/>
    <s v="*"/>
    <m/>
    <m/>
    <m/>
    <m/>
    <m/>
    <n v="47"/>
    <n v="0.05"/>
    <m/>
    <m/>
    <n v="314"/>
    <n v="0"/>
    <n v="6.6808510638297873"/>
    <s v="Regular Air"/>
    <n v="5.27"/>
    <n v="319.27"/>
    <x v="5"/>
    <s v="Corporate"/>
    <x v="0"/>
    <s v="Binders and Binder Accessories"/>
    <s v="Small Box"/>
    <d v="2009-10-01T00:00:00"/>
  </r>
  <r>
    <n v="1643"/>
    <n v="4708"/>
    <x v="267"/>
    <s v="Critical"/>
    <s v="***"/>
    <s v="***"/>
    <s v="***"/>
    <m/>
    <m/>
    <s v="***"/>
    <m/>
    <m/>
    <m/>
    <m/>
    <m/>
    <n v="29"/>
    <n v="3.5000000000000003E-2"/>
    <m/>
    <m/>
    <n v="180.38"/>
    <n v="0"/>
    <n v="6.22"/>
    <s v="Regular Air"/>
    <n v="7.49"/>
    <n v="187.87"/>
    <x v="0"/>
    <s v="Corporate"/>
    <x v="0"/>
    <s v="Paper"/>
    <s v="Small Box"/>
    <d v="2009-10-02T00:00:00"/>
  </r>
  <r>
    <n v="1644"/>
    <n v="19140"/>
    <x v="267"/>
    <s v="Medium"/>
    <s v="*"/>
    <s v="*"/>
    <s v="*"/>
    <m/>
    <m/>
    <s v="*"/>
    <m/>
    <m/>
    <m/>
    <m/>
    <m/>
    <n v="50"/>
    <n v="0.06"/>
    <m/>
    <m/>
    <n v="155.54"/>
    <n v="0"/>
    <n v="3.1107999999999998"/>
    <s v="Regular Air"/>
    <n v="1.35"/>
    <n v="156.88999999999999"/>
    <x v="5"/>
    <s v="Corporate"/>
    <x v="0"/>
    <s v="Rubber Bands"/>
    <s v="Wrap Bag"/>
    <d v="2009-10-01T00:00:00"/>
  </r>
  <r>
    <n v="1645"/>
    <n v="16321"/>
    <x v="268"/>
    <s v="Not Specified"/>
    <s v="*"/>
    <s v="*"/>
    <s v="*"/>
    <m/>
    <m/>
    <s v="*"/>
    <m/>
    <m/>
    <m/>
    <m/>
    <m/>
    <n v="50"/>
    <n v="0.06"/>
    <m/>
    <m/>
    <n v="7156.56"/>
    <n v="1"/>
    <n v="143.13120000000001"/>
    <s v="Regular Air"/>
    <n v="19.989999999999998"/>
    <n v="7176.55"/>
    <x v="8"/>
    <s v="Corporate"/>
    <x v="0"/>
    <s v="Storage &amp; Organization"/>
    <s v="Small Box"/>
    <d v="2009-10-03T00:00:00"/>
  </r>
  <r>
    <n v="1646"/>
    <n v="33701"/>
    <x v="268"/>
    <s v="Medium"/>
    <s v="*"/>
    <s v="*"/>
    <s v="*"/>
    <m/>
    <m/>
    <s v="*"/>
    <m/>
    <m/>
    <m/>
    <m/>
    <m/>
    <n v="35"/>
    <n v="0.04"/>
    <m/>
    <m/>
    <n v="2333.06"/>
    <n v="1"/>
    <n v="66.658857142857144"/>
    <s v="Express Air"/>
    <n v="19.989999999999998"/>
    <n v="2353.0499999999997"/>
    <x v="4"/>
    <s v="Consumer"/>
    <x v="0"/>
    <s v="Binders and Binder Accessories"/>
    <s v="Small Box"/>
    <d v="2009-10-03T00:00:00"/>
  </r>
  <r>
    <n v="1647"/>
    <n v="53797"/>
    <x v="268"/>
    <s v="Critical"/>
    <s v="***"/>
    <s v="***"/>
    <s v="***"/>
    <m/>
    <m/>
    <s v="***"/>
    <m/>
    <m/>
    <m/>
    <m/>
    <m/>
    <n v="10"/>
    <n v="0.02"/>
    <m/>
    <m/>
    <n v="623.71"/>
    <n v="0"/>
    <n v="62.371000000000002"/>
    <s v="Delivery Truck"/>
    <n v="36.61"/>
    <n v="660.32"/>
    <x v="7"/>
    <s v="Small Business"/>
    <x v="1"/>
    <s v="Bookcases"/>
    <s v="Jumbo Box"/>
    <d v="2009-10-01T00:00:00"/>
  </r>
  <r>
    <n v="1648"/>
    <n v="49056"/>
    <x v="268"/>
    <s v="High"/>
    <s v="*"/>
    <s v="**"/>
    <s v="**"/>
    <m/>
    <m/>
    <s v="**"/>
    <m/>
    <m/>
    <m/>
    <m/>
    <m/>
    <n v="46"/>
    <n v="0.05"/>
    <m/>
    <m/>
    <n v="300.07"/>
    <n v="0"/>
    <n v="6.5232608695652177"/>
    <s v="Regular Air"/>
    <n v="8.4"/>
    <n v="308.46999999999997"/>
    <x v="0"/>
    <s v="Home Office"/>
    <x v="0"/>
    <s v="Paper"/>
    <s v="Small Box"/>
    <d v="2009-10-03T00:00:00"/>
  </r>
  <r>
    <n v="1649"/>
    <n v="49056"/>
    <x v="268"/>
    <s v="High"/>
    <s v="*"/>
    <s v="**"/>
    <s v="**"/>
    <m/>
    <m/>
    <s v="**"/>
    <m/>
    <m/>
    <m/>
    <m/>
    <m/>
    <n v="5"/>
    <n v="0.01"/>
    <m/>
    <m/>
    <n v="248.3955"/>
    <n v="0"/>
    <n v="49.679099999999998"/>
    <s v="Regular Air"/>
    <n v="5"/>
    <n v="253.3955"/>
    <x v="1"/>
    <s v="Home Office"/>
    <x v="2"/>
    <s v="Telephones and Communication"/>
    <s v="Small Pack"/>
    <d v="2009-10-01T00:00:00"/>
  </r>
  <r>
    <n v="1650"/>
    <n v="37473"/>
    <x v="268"/>
    <s v="Low"/>
    <s v="*"/>
    <s v="*"/>
    <s v="*"/>
    <m/>
    <m/>
    <s v="*"/>
    <m/>
    <m/>
    <m/>
    <m/>
    <m/>
    <n v="42"/>
    <n v="0.05"/>
    <m/>
    <m/>
    <n v="88.23"/>
    <n v="0"/>
    <n v="2.100714285714286"/>
    <s v="Regular Air"/>
    <n v="5"/>
    <n v="93.23"/>
    <x v="2"/>
    <s v="Small Business"/>
    <x v="0"/>
    <s v="Scissors, Rulers and Trimmers"/>
    <s v="Wrap Bag"/>
    <d v="2009-10-05T00:00:00"/>
  </r>
  <r>
    <n v="1651"/>
    <n v="37473"/>
    <x v="268"/>
    <s v="Low"/>
    <s v="*"/>
    <s v="*"/>
    <s v="*"/>
    <m/>
    <m/>
    <s v="*"/>
    <m/>
    <m/>
    <m/>
    <m/>
    <m/>
    <n v="8"/>
    <n v="0.01"/>
    <m/>
    <m/>
    <n v="43.72"/>
    <n v="0"/>
    <n v="5.4649999999999999"/>
    <s v="Regular Air"/>
    <n v="2.04"/>
    <n v="45.76"/>
    <x v="0"/>
    <s v="Small Business"/>
    <x v="0"/>
    <s v="Paper"/>
    <s v="Wrap Bag"/>
    <d v="2009-10-01T00:00:00"/>
  </r>
  <r>
    <n v="1652"/>
    <n v="15654"/>
    <x v="269"/>
    <s v="Not Specified"/>
    <s v="*"/>
    <s v="*"/>
    <s v="*"/>
    <m/>
    <m/>
    <s v="*"/>
    <m/>
    <m/>
    <m/>
    <m/>
    <m/>
    <n v="4"/>
    <n v="0.01"/>
    <m/>
    <m/>
    <n v="9396.41"/>
    <n v="1"/>
    <n v="2349.1025"/>
    <s v="Delivery Truck"/>
    <n v="29.7"/>
    <n v="9426.11"/>
    <x v="10"/>
    <s v="Corporate"/>
    <x v="2"/>
    <s v="Office Machines"/>
    <s v="Jumbo Drum"/>
    <d v="2009-10-04T00:00:00"/>
  </r>
  <r>
    <n v="1653"/>
    <n v="15654"/>
    <x v="269"/>
    <s v="Not Specified"/>
    <s v="*"/>
    <s v="*"/>
    <s v="*"/>
    <m/>
    <m/>
    <s v="*"/>
    <m/>
    <m/>
    <m/>
    <m/>
    <m/>
    <n v="27"/>
    <n v="3.5000000000000003E-2"/>
    <m/>
    <m/>
    <n v="7937.59"/>
    <n v="1"/>
    <n v="293.9848148148148"/>
    <s v="Delivery Truck"/>
    <n v="54.92"/>
    <n v="7992.51"/>
    <x v="10"/>
    <s v="Corporate"/>
    <x v="1"/>
    <s v="Bookcases"/>
    <s v="Jumbo Box"/>
    <d v="2009-10-04T00:00:00"/>
  </r>
  <r>
    <n v="1654"/>
    <n v="51072"/>
    <x v="269"/>
    <s v="Critical"/>
    <s v="***"/>
    <s v="***"/>
    <s v="***"/>
    <m/>
    <m/>
    <s v="***"/>
    <m/>
    <m/>
    <m/>
    <m/>
    <m/>
    <n v="43"/>
    <n v="0.05"/>
    <m/>
    <m/>
    <n v="7036.11"/>
    <n v="1"/>
    <n v="163.63046511627905"/>
    <s v="Regular Air"/>
    <n v="19.989999999999998"/>
    <n v="7056.0999999999995"/>
    <x v="2"/>
    <s v="Small Business"/>
    <x v="0"/>
    <s v="Storage &amp; Organization"/>
    <s v="Small Box"/>
    <d v="2009-10-04T00:00:00"/>
  </r>
  <r>
    <n v="1655"/>
    <n v="18788"/>
    <x v="269"/>
    <s v="Not Specified"/>
    <s v="*"/>
    <s v="*"/>
    <s v="*"/>
    <m/>
    <m/>
    <s v="*"/>
    <m/>
    <m/>
    <m/>
    <m/>
    <m/>
    <n v="27"/>
    <n v="3.5000000000000003E-2"/>
    <m/>
    <m/>
    <n v="566.12"/>
    <n v="0"/>
    <n v="20.967407407407407"/>
    <s v="Regular Air"/>
    <n v="11.17"/>
    <n v="577.29"/>
    <x v="12"/>
    <s v="Corporate"/>
    <x v="1"/>
    <s v="Office Furnishings"/>
    <s v="Large Box"/>
    <d v="2009-10-03T00:00:00"/>
  </r>
  <r>
    <n v="1656"/>
    <n v="3841"/>
    <x v="270"/>
    <s v="Not Specified"/>
    <s v="*"/>
    <s v="*"/>
    <s v="*"/>
    <m/>
    <m/>
    <s v="*"/>
    <m/>
    <m/>
    <m/>
    <m/>
    <m/>
    <n v="20"/>
    <n v="3.5000000000000003E-2"/>
    <m/>
    <m/>
    <n v="25409.63"/>
    <n v="1"/>
    <n v="1270.4815000000001"/>
    <s v="Regular Air"/>
    <n v="19.989999999999998"/>
    <n v="25429.620000000003"/>
    <x v="0"/>
    <s v="Small Business"/>
    <x v="0"/>
    <s v="Binders and Binder Accessories"/>
    <s v="Small Box"/>
    <d v="2009-10-06T00:00:00"/>
  </r>
  <r>
    <n v="1657"/>
    <n v="3841"/>
    <x v="270"/>
    <s v="Not Specified"/>
    <s v="*"/>
    <s v="*"/>
    <s v="*"/>
    <m/>
    <m/>
    <s v="*"/>
    <m/>
    <m/>
    <m/>
    <m/>
    <m/>
    <n v="43"/>
    <n v="0.05"/>
    <m/>
    <m/>
    <n v="7308.2830000000004"/>
    <n v="1"/>
    <n v="169.96006976744187"/>
    <s v="Express Air"/>
    <n v="8.99"/>
    <n v="7317.2730000000001"/>
    <x v="0"/>
    <s v="Small Business"/>
    <x v="2"/>
    <s v="Telephones and Communication"/>
    <s v="Small Box"/>
    <d v="2009-10-06T00:00:00"/>
  </r>
  <r>
    <n v="1658"/>
    <n v="15075"/>
    <x v="270"/>
    <s v="Medium"/>
    <s v="*"/>
    <s v="*"/>
    <s v="*"/>
    <m/>
    <m/>
    <s v="*"/>
    <m/>
    <m/>
    <m/>
    <m/>
    <m/>
    <n v="24"/>
    <n v="3.5000000000000003E-2"/>
    <m/>
    <m/>
    <n v="1548.43"/>
    <n v="1"/>
    <n v="64.517916666666665"/>
    <s v="Regular Air"/>
    <n v="14.48"/>
    <n v="1562.91"/>
    <x v="8"/>
    <s v="Consumer"/>
    <x v="1"/>
    <s v="Office Furnishings"/>
    <s v="Small Box"/>
    <d v="2009-10-04T00:00:00"/>
  </r>
  <r>
    <n v="1659"/>
    <n v="3841"/>
    <x v="270"/>
    <s v="Not Specified"/>
    <s v="*"/>
    <s v="*"/>
    <s v="*"/>
    <m/>
    <m/>
    <s v="*"/>
    <m/>
    <m/>
    <m/>
    <m/>
    <m/>
    <n v="19"/>
    <n v="0.02"/>
    <m/>
    <m/>
    <n v="1184.45"/>
    <n v="1"/>
    <n v="62.339473684210532"/>
    <s v="Regular Air"/>
    <n v="49"/>
    <n v="1233.45"/>
    <x v="0"/>
    <s v="Small Business"/>
    <x v="0"/>
    <s v="Appliances"/>
    <s v="Large Box"/>
    <d v="2009-10-06T00:00:00"/>
  </r>
  <r>
    <n v="1660"/>
    <n v="49313"/>
    <x v="270"/>
    <s v="Medium"/>
    <s v="*"/>
    <s v="*"/>
    <s v="*"/>
    <m/>
    <m/>
    <s v="*"/>
    <m/>
    <m/>
    <m/>
    <m/>
    <m/>
    <n v="36"/>
    <n v="0.04"/>
    <m/>
    <m/>
    <n v="1129.9304999999999"/>
    <n v="1"/>
    <n v="31.386958333333332"/>
    <s v="Regular Air"/>
    <n v="1.25"/>
    <n v="1131.1804999999999"/>
    <x v="1"/>
    <s v="Small Business"/>
    <x v="2"/>
    <s v="Telephones and Communication"/>
    <s v="Small Pack"/>
    <d v="2009-10-05T00:00:00"/>
  </r>
  <r>
    <n v="1661"/>
    <n v="30214"/>
    <x v="270"/>
    <s v="Low"/>
    <s v="*"/>
    <s v="*"/>
    <s v="*"/>
    <m/>
    <m/>
    <s v="*"/>
    <m/>
    <m/>
    <m/>
    <m/>
    <m/>
    <n v="38"/>
    <n v="0.04"/>
    <m/>
    <m/>
    <n v="375.61"/>
    <n v="0"/>
    <n v="9.8844736842105263"/>
    <s v="Express Air"/>
    <n v="5.75"/>
    <n v="381.36"/>
    <x v="8"/>
    <s v="Home Office"/>
    <x v="0"/>
    <s v="Binders and Binder Accessories"/>
    <s v="Small Box"/>
    <d v="2009-10-11T00:00:00"/>
  </r>
  <r>
    <n v="1662"/>
    <n v="44583"/>
    <x v="270"/>
    <s v="Low"/>
    <s v="*"/>
    <s v="*"/>
    <s v="*"/>
    <m/>
    <m/>
    <s v="*"/>
    <m/>
    <m/>
    <m/>
    <m/>
    <m/>
    <n v="21"/>
    <n v="3.5000000000000003E-2"/>
    <m/>
    <m/>
    <n v="315.07"/>
    <n v="0"/>
    <n v="15.003333333333334"/>
    <s v="Regular Air"/>
    <n v="5.3"/>
    <n v="320.37"/>
    <x v="0"/>
    <s v="Corporate"/>
    <x v="1"/>
    <s v="Office Furnishings"/>
    <s v="Wrap Bag"/>
    <d v="2009-10-06T00:00:00"/>
  </r>
  <r>
    <n v="1663"/>
    <n v="50051"/>
    <x v="270"/>
    <s v="Medium"/>
    <s v="*"/>
    <s v="*"/>
    <s v="*"/>
    <m/>
    <m/>
    <s v="*"/>
    <m/>
    <m/>
    <m/>
    <m/>
    <m/>
    <n v="15"/>
    <n v="0.02"/>
    <m/>
    <m/>
    <n v="308.64"/>
    <n v="0"/>
    <n v="20.576000000000001"/>
    <s v="Express Air"/>
    <n v="6.38"/>
    <n v="315.02"/>
    <x v="1"/>
    <s v="Corporate"/>
    <x v="1"/>
    <s v="Office Furnishings"/>
    <s v="Small Box"/>
    <d v="2009-10-04T00:00:00"/>
  </r>
  <r>
    <n v="1664"/>
    <n v="49313"/>
    <x v="270"/>
    <s v="Medium"/>
    <s v="*"/>
    <s v="*"/>
    <s v="*"/>
    <m/>
    <m/>
    <s v="*"/>
    <m/>
    <m/>
    <m/>
    <m/>
    <m/>
    <n v="34"/>
    <n v="0.04"/>
    <m/>
    <m/>
    <n v="307.76"/>
    <n v="0"/>
    <n v="9.051764705882352"/>
    <s v="Express Air"/>
    <n v="4.93"/>
    <n v="312.69"/>
    <x v="1"/>
    <s v="Small Business"/>
    <x v="1"/>
    <s v="Office Furnishings"/>
    <s v="Small Box"/>
    <d v="2009-10-04T00:00:00"/>
  </r>
  <r>
    <n v="1665"/>
    <n v="19111"/>
    <x v="270"/>
    <s v="Low"/>
    <s v="*"/>
    <s v="*"/>
    <s v="*"/>
    <m/>
    <m/>
    <s v="*"/>
    <m/>
    <m/>
    <m/>
    <m/>
    <m/>
    <n v="24"/>
    <n v="3.5000000000000003E-2"/>
    <m/>
    <m/>
    <n v="195.83"/>
    <n v="0"/>
    <n v="8.1595833333333339"/>
    <s v="Regular Air"/>
    <n v="1.99"/>
    <n v="197.82000000000002"/>
    <x v="0"/>
    <s v="Consumer"/>
    <x v="2"/>
    <s v="Computer Peripherals"/>
    <s v="Small Pack"/>
    <d v="2009-10-09T00:00:00"/>
  </r>
  <r>
    <n v="1666"/>
    <n v="50051"/>
    <x v="270"/>
    <s v="Medium"/>
    <s v="*"/>
    <s v="*"/>
    <s v="*"/>
    <m/>
    <m/>
    <s v="*"/>
    <m/>
    <m/>
    <m/>
    <m/>
    <m/>
    <n v="4"/>
    <n v="0.01"/>
    <m/>
    <m/>
    <n v="185.15"/>
    <n v="0"/>
    <n v="46.287500000000001"/>
    <s v="Regular Air"/>
    <n v="34.200000000000003"/>
    <n v="219.35000000000002"/>
    <x v="1"/>
    <s v="Corporate"/>
    <x v="1"/>
    <s v="Office Furnishings"/>
    <s v="Wrap Bag"/>
    <d v="2009-10-06T00:00:00"/>
  </r>
  <r>
    <n v="1667"/>
    <n v="50051"/>
    <x v="270"/>
    <s v="Medium"/>
    <s v="*"/>
    <s v="*"/>
    <s v="*"/>
    <m/>
    <m/>
    <s v="*"/>
    <m/>
    <m/>
    <m/>
    <m/>
    <m/>
    <n v="17"/>
    <n v="0.02"/>
    <m/>
    <m/>
    <n v="103.72"/>
    <n v="0"/>
    <n v="6.1011764705882356"/>
    <s v="Regular Air"/>
    <n v="6.98"/>
    <n v="110.7"/>
    <x v="1"/>
    <s v="Corporate"/>
    <x v="0"/>
    <s v="Binders and Binder Accessories"/>
    <s v="Small Box"/>
    <d v="2009-10-06T00:00:00"/>
  </r>
  <r>
    <n v="1668"/>
    <n v="15075"/>
    <x v="270"/>
    <s v="Medium"/>
    <s v="*"/>
    <s v="*"/>
    <s v="*"/>
    <m/>
    <m/>
    <s v="*"/>
    <m/>
    <m/>
    <m/>
    <m/>
    <m/>
    <n v="10"/>
    <n v="0.02"/>
    <m/>
    <m/>
    <n v="54.84"/>
    <n v="0"/>
    <n v="5.484"/>
    <s v="Regular Air"/>
    <n v="5.14"/>
    <n v="59.980000000000004"/>
    <x v="8"/>
    <s v="Consumer"/>
    <x v="2"/>
    <s v="Computer Peripherals"/>
    <s v="Small Pack"/>
    <d v="2009-10-06T00:00:00"/>
  </r>
  <r>
    <n v="1669"/>
    <n v="44583"/>
    <x v="270"/>
    <s v="Low"/>
    <s v="*"/>
    <s v="*"/>
    <s v="*"/>
    <m/>
    <m/>
    <s v="*"/>
    <m/>
    <m/>
    <m/>
    <m/>
    <m/>
    <n v="6"/>
    <n v="0.01"/>
    <m/>
    <m/>
    <n v="17.59"/>
    <n v="0"/>
    <n v="2.9316666666666666"/>
    <s v="Regular Air"/>
    <n v="5"/>
    <n v="22.59"/>
    <x v="3"/>
    <s v="Corporate"/>
    <x v="0"/>
    <s v="Appliances"/>
    <s v="Small Box"/>
    <d v="2009-10-09T00:00:00"/>
  </r>
  <r>
    <n v="1670"/>
    <n v="20518"/>
    <x v="271"/>
    <s v="Critical"/>
    <s v="***"/>
    <s v="***"/>
    <s v="***"/>
    <m/>
    <m/>
    <s v="***"/>
    <m/>
    <m/>
    <m/>
    <m/>
    <m/>
    <n v="49"/>
    <n v="0.05"/>
    <m/>
    <m/>
    <n v="8252.3610000000008"/>
    <n v="1"/>
    <n v="168.41553061224491"/>
    <s v="Regular Air"/>
    <n v="4.2"/>
    <n v="8256.5610000000015"/>
    <x v="0"/>
    <s v="Corporate"/>
    <x v="2"/>
    <s v="Telephones and Communication"/>
    <s v="Small Box"/>
    <d v="2009-10-06T00:00:00"/>
  </r>
  <r>
    <n v="1671"/>
    <n v="9923"/>
    <x v="271"/>
    <s v="High"/>
    <s v="*"/>
    <s v="**"/>
    <s v="**"/>
    <m/>
    <m/>
    <s v="**"/>
    <m/>
    <m/>
    <m/>
    <m/>
    <m/>
    <n v="14"/>
    <n v="0.02"/>
    <m/>
    <m/>
    <n v="5388.8"/>
    <n v="1"/>
    <n v="384.91428571428571"/>
    <s v="Delivery Truck"/>
    <n v="99"/>
    <n v="5487.8"/>
    <x v="3"/>
    <s v="Corporate"/>
    <x v="0"/>
    <s v="Storage &amp; Organization"/>
    <s v="Jumbo Drum"/>
    <d v="2009-10-06T00:00:00"/>
  </r>
  <r>
    <n v="1672"/>
    <n v="41764"/>
    <x v="271"/>
    <s v="Not Specified"/>
    <s v="*"/>
    <s v="*"/>
    <s v="*"/>
    <m/>
    <m/>
    <s v="*"/>
    <m/>
    <m/>
    <m/>
    <m/>
    <m/>
    <n v="16"/>
    <n v="0.02"/>
    <m/>
    <m/>
    <n v="5105.0600000000004"/>
    <n v="1"/>
    <n v="319.06625000000003"/>
    <s v="Delivery Truck"/>
    <n v="29.2"/>
    <n v="5134.26"/>
    <x v="1"/>
    <s v="Home Office"/>
    <x v="1"/>
    <s v="Tables"/>
    <s v="Jumbo Box"/>
    <d v="2009-10-07T00:00:00"/>
  </r>
  <r>
    <n v="1673"/>
    <n v="20518"/>
    <x v="271"/>
    <s v="Critical"/>
    <s v="***"/>
    <s v="***"/>
    <s v="***"/>
    <m/>
    <m/>
    <s v="***"/>
    <m/>
    <m/>
    <m/>
    <m/>
    <m/>
    <n v="7"/>
    <n v="0.01"/>
    <m/>
    <m/>
    <n v="2205.84"/>
    <n v="1"/>
    <n v="315.12"/>
    <s v="Delivery Truck"/>
    <n v="18.059999999999999"/>
    <n v="2223.9"/>
    <x v="0"/>
    <s v="Corporate"/>
    <x v="2"/>
    <s v="Office Machines"/>
    <s v="Jumbo Drum"/>
    <d v="2009-10-06T00:00:00"/>
  </r>
  <r>
    <n v="1674"/>
    <n v="9923"/>
    <x v="271"/>
    <s v="High"/>
    <s v="*"/>
    <s v="**"/>
    <s v="**"/>
    <m/>
    <m/>
    <s v="**"/>
    <m/>
    <m/>
    <m/>
    <m/>
    <m/>
    <n v="27"/>
    <n v="3.5000000000000003E-2"/>
    <m/>
    <m/>
    <n v="63.71"/>
    <n v="0"/>
    <n v="2.3596296296296297"/>
    <s v="Regular Air"/>
    <n v="5.33"/>
    <n v="69.040000000000006"/>
    <x v="3"/>
    <s v="Corporate"/>
    <x v="1"/>
    <s v="Office Furnishings"/>
    <s v="Small Box"/>
    <d v="2009-10-05T00:00:00"/>
  </r>
  <r>
    <n v="1675"/>
    <n v="57511"/>
    <x v="272"/>
    <s v="Critical"/>
    <s v="***"/>
    <s v="***"/>
    <s v="***"/>
    <m/>
    <m/>
    <s v="***"/>
    <m/>
    <m/>
    <m/>
    <m/>
    <m/>
    <n v="11"/>
    <n v="0.02"/>
    <m/>
    <m/>
    <n v="569.63599999999997"/>
    <n v="0"/>
    <n v="51.785090909090904"/>
    <s v="Regular Air"/>
    <n v="5"/>
    <n v="574.63599999999997"/>
    <x v="2"/>
    <s v="Corporate"/>
    <x v="2"/>
    <s v="Telephones and Communication"/>
    <s v="Small Pack"/>
    <d v="2009-10-08T00:00:00"/>
  </r>
  <r>
    <n v="1676"/>
    <n v="46881"/>
    <x v="272"/>
    <s v="Critical"/>
    <s v="***"/>
    <s v="***"/>
    <s v="***"/>
    <m/>
    <m/>
    <s v="***"/>
    <m/>
    <m/>
    <m/>
    <m/>
    <m/>
    <n v="31"/>
    <n v="0.04"/>
    <m/>
    <m/>
    <n v="176.28"/>
    <n v="0"/>
    <n v="5.6864516129032259"/>
    <s v="Express Air"/>
    <n v="5.74"/>
    <n v="182.02"/>
    <x v="4"/>
    <s v="Corporate"/>
    <x v="0"/>
    <s v="Binders and Binder Accessories"/>
    <s v="Small Box"/>
    <d v="2009-10-08T00:00:00"/>
  </r>
  <r>
    <n v="1677"/>
    <n v="57511"/>
    <x v="272"/>
    <s v="Critical"/>
    <s v="***"/>
    <s v="***"/>
    <s v="***"/>
    <m/>
    <m/>
    <s v="***"/>
    <m/>
    <m/>
    <m/>
    <m/>
    <m/>
    <n v="32"/>
    <n v="0.04"/>
    <m/>
    <m/>
    <n v="98.46"/>
    <n v="0"/>
    <n v="3.0768749999999998"/>
    <s v="Regular Air"/>
    <n v="0.5"/>
    <n v="98.96"/>
    <x v="2"/>
    <s v="Corporate"/>
    <x v="0"/>
    <s v="Labels"/>
    <s v="Small Box"/>
    <d v="2009-10-07T00:00:00"/>
  </r>
  <r>
    <n v="1678"/>
    <n v="8162"/>
    <x v="273"/>
    <s v="Medium"/>
    <s v="*"/>
    <s v="*"/>
    <s v="*"/>
    <m/>
    <m/>
    <s v="*"/>
    <m/>
    <m/>
    <m/>
    <m/>
    <m/>
    <n v="32"/>
    <n v="0.04"/>
    <m/>
    <m/>
    <n v="5618.4"/>
    <n v="1"/>
    <n v="175.57499999999999"/>
    <s v="Regular Air"/>
    <n v="19.989999999999998"/>
    <n v="5638.3899999999994"/>
    <x v="0"/>
    <s v="Small Business"/>
    <x v="2"/>
    <s v="Computer Peripherals"/>
    <s v="Small Box"/>
    <d v="2009-10-08T00:00:00"/>
  </r>
  <r>
    <n v="1679"/>
    <n v="8162"/>
    <x v="273"/>
    <s v="Medium"/>
    <s v="*"/>
    <s v="*"/>
    <s v="*"/>
    <m/>
    <m/>
    <s v="*"/>
    <m/>
    <m/>
    <m/>
    <m/>
    <m/>
    <n v="42"/>
    <n v="0.05"/>
    <m/>
    <m/>
    <n v="5450.6"/>
    <n v="1"/>
    <n v="129.77619047619049"/>
    <s v="Regular Air"/>
    <n v="19.989999999999998"/>
    <n v="5470.59"/>
    <x v="0"/>
    <s v="Small Business"/>
    <x v="0"/>
    <s v="Storage &amp; Organization"/>
    <s v="Small Box"/>
    <d v="2009-10-09T00:00:00"/>
  </r>
  <r>
    <n v="1680"/>
    <n v="47520"/>
    <x v="273"/>
    <s v="Not Specified"/>
    <s v="*"/>
    <s v="*"/>
    <s v="*"/>
    <m/>
    <m/>
    <s v="*"/>
    <m/>
    <m/>
    <m/>
    <m/>
    <m/>
    <n v="13"/>
    <n v="0.02"/>
    <m/>
    <m/>
    <n v="3939.89"/>
    <n v="1"/>
    <n v="303.06846153846152"/>
    <s v="Delivery Truck"/>
    <n v="48.8"/>
    <n v="3988.69"/>
    <x v="3"/>
    <s v="Consumer"/>
    <x v="1"/>
    <s v="Chairs &amp; Chairmats"/>
    <s v="Jumbo Drum"/>
    <d v="2009-10-09T00:00:00"/>
  </r>
  <r>
    <n v="1681"/>
    <n v="26016"/>
    <x v="273"/>
    <s v="High"/>
    <s v="*"/>
    <s v="**"/>
    <s v="**"/>
    <m/>
    <m/>
    <s v="**"/>
    <m/>
    <m/>
    <m/>
    <m/>
    <m/>
    <n v="44"/>
    <n v="0.05"/>
    <m/>
    <m/>
    <n v="1642.6420000000001"/>
    <n v="1"/>
    <n v="37.332772727272726"/>
    <s v="Express Air"/>
    <n v="4.99"/>
    <n v="1647.6320000000001"/>
    <x v="8"/>
    <s v="Consumer"/>
    <x v="2"/>
    <s v="Telephones and Communication"/>
    <s v="Small Box"/>
    <d v="2009-10-09T00:00:00"/>
  </r>
  <r>
    <n v="1682"/>
    <n v="47520"/>
    <x v="273"/>
    <s v="Not Specified"/>
    <s v="*"/>
    <s v="*"/>
    <s v="*"/>
    <m/>
    <m/>
    <s v="*"/>
    <m/>
    <m/>
    <m/>
    <m/>
    <m/>
    <n v="47"/>
    <n v="0.05"/>
    <m/>
    <m/>
    <n v="925.3"/>
    <n v="0"/>
    <n v="19.68723404255319"/>
    <s v="Regular Air"/>
    <n v="5.77"/>
    <n v="931.06999999999994"/>
    <x v="3"/>
    <s v="Consumer"/>
    <x v="0"/>
    <s v="Paper"/>
    <s v="Small Box"/>
    <d v="2009-10-09T00:00:00"/>
  </r>
  <r>
    <n v="1683"/>
    <n v="8162"/>
    <x v="273"/>
    <s v="Medium"/>
    <s v="*"/>
    <s v="*"/>
    <s v="*"/>
    <m/>
    <m/>
    <s v="*"/>
    <m/>
    <m/>
    <m/>
    <m/>
    <m/>
    <n v="25"/>
    <n v="3.5000000000000003E-2"/>
    <m/>
    <m/>
    <n v="670.39"/>
    <n v="0"/>
    <n v="26.8156"/>
    <s v="Regular Air"/>
    <n v="4"/>
    <n v="674.39"/>
    <x v="0"/>
    <s v="Small Business"/>
    <x v="2"/>
    <s v="Computer Peripherals"/>
    <s v="Small Box"/>
    <d v="2009-10-08T00:00:00"/>
  </r>
  <r>
    <n v="1684"/>
    <n v="46533"/>
    <x v="273"/>
    <s v="High"/>
    <s v="*"/>
    <s v="**"/>
    <s v="**"/>
    <m/>
    <m/>
    <s v="**"/>
    <m/>
    <m/>
    <m/>
    <m/>
    <m/>
    <n v="12"/>
    <n v="0.02"/>
    <m/>
    <m/>
    <n v="654.87400000000002"/>
    <n v="0"/>
    <n v="54.572833333333335"/>
    <s v="Express Air"/>
    <n v="3.99"/>
    <n v="658.86400000000003"/>
    <x v="5"/>
    <s v="Small Business"/>
    <x v="2"/>
    <s v="Telephones and Communication"/>
    <s v="Small Box"/>
    <d v="2009-10-09T00:00:00"/>
  </r>
  <r>
    <n v="1685"/>
    <n v="47520"/>
    <x v="273"/>
    <s v="Not Specified"/>
    <s v="*"/>
    <s v="*"/>
    <s v="*"/>
    <m/>
    <m/>
    <s v="*"/>
    <m/>
    <m/>
    <m/>
    <m/>
    <m/>
    <n v="36"/>
    <n v="0.04"/>
    <m/>
    <m/>
    <n v="277.88"/>
    <n v="0"/>
    <n v="7.7188888888888885"/>
    <s v="Regular Air"/>
    <n v="6.16"/>
    <n v="284.04000000000002"/>
    <x v="3"/>
    <s v="Consumer"/>
    <x v="0"/>
    <s v="Binders and Binder Accessories"/>
    <s v="Small Box"/>
    <d v="2009-10-09T00:00:00"/>
  </r>
  <r>
    <n v="1686"/>
    <n v="46533"/>
    <x v="273"/>
    <s v="High"/>
    <s v="*"/>
    <s v="**"/>
    <s v="**"/>
    <m/>
    <m/>
    <s v="**"/>
    <m/>
    <m/>
    <m/>
    <m/>
    <m/>
    <n v="3"/>
    <n v="0.01"/>
    <m/>
    <m/>
    <n v="215.24"/>
    <n v="0"/>
    <n v="71.74666666666667"/>
    <s v="Regular Air"/>
    <n v="52.2"/>
    <n v="267.44"/>
    <x v="5"/>
    <s v="Small Business"/>
    <x v="1"/>
    <s v="Office Furnishings"/>
    <s v="Medium Box"/>
    <d v="2009-10-08T00:00:00"/>
  </r>
  <r>
    <n v="1687"/>
    <n v="26016"/>
    <x v="273"/>
    <s v="High"/>
    <s v="*"/>
    <s v="**"/>
    <s v="**"/>
    <m/>
    <m/>
    <s v="**"/>
    <m/>
    <m/>
    <m/>
    <m/>
    <m/>
    <n v="2"/>
    <n v="0.01"/>
    <m/>
    <m/>
    <n v="154.94"/>
    <n v="0"/>
    <n v="77.47"/>
    <s v="Regular Air"/>
    <n v="4"/>
    <n v="158.94"/>
    <x v="8"/>
    <s v="Consumer"/>
    <x v="2"/>
    <s v="Computer Peripherals"/>
    <s v="Small Box"/>
    <d v="2009-10-09T00:00:00"/>
  </r>
  <r>
    <n v="1688"/>
    <n v="21541"/>
    <x v="274"/>
    <s v="Not Specified"/>
    <s v="*"/>
    <s v="*"/>
    <s v="*"/>
    <m/>
    <m/>
    <s v="*"/>
    <m/>
    <m/>
    <m/>
    <m/>
    <m/>
    <n v="43"/>
    <n v="0.05"/>
    <m/>
    <m/>
    <n v="3044.7"/>
    <n v="1"/>
    <n v="70.806976744186045"/>
    <s v="Delivery Truck"/>
    <n v="26.74"/>
    <n v="3071.4399999999996"/>
    <x v="10"/>
    <s v="Corporate"/>
    <x v="1"/>
    <s v="Bookcases"/>
    <s v="Jumbo Box"/>
    <d v="2009-10-10T00:00:00"/>
  </r>
  <r>
    <n v="1689"/>
    <n v="50147"/>
    <x v="274"/>
    <s v="Medium"/>
    <s v="*"/>
    <s v="*"/>
    <s v="*"/>
    <m/>
    <m/>
    <s v="*"/>
    <m/>
    <m/>
    <m/>
    <m/>
    <m/>
    <n v="42"/>
    <n v="0.05"/>
    <m/>
    <m/>
    <n v="1504.01"/>
    <n v="1"/>
    <n v="35.809761904761906"/>
    <s v="Regular Air"/>
    <n v="14.72"/>
    <n v="1518.73"/>
    <x v="4"/>
    <s v="Home Office"/>
    <x v="0"/>
    <s v="Envelopes"/>
    <s v="Small Box"/>
    <d v="2009-10-09T00:00:00"/>
  </r>
  <r>
    <n v="1690"/>
    <n v="28675"/>
    <x v="274"/>
    <s v="Critical"/>
    <s v="***"/>
    <s v="***"/>
    <s v="***"/>
    <m/>
    <m/>
    <s v="***"/>
    <m/>
    <m/>
    <m/>
    <m/>
    <m/>
    <n v="15"/>
    <n v="0.02"/>
    <m/>
    <m/>
    <n v="822.84249999999997"/>
    <n v="0"/>
    <n v="54.856166666666667"/>
    <s v="Regular Air"/>
    <n v="5.92"/>
    <n v="828.76249999999993"/>
    <x v="7"/>
    <s v="Consumer"/>
    <x v="2"/>
    <s v="Telephones and Communication"/>
    <s v="Small Box"/>
    <d v="2009-10-09T00:00:00"/>
  </r>
  <r>
    <n v="1691"/>
    <n v="36739"/>
    <x v="274"/>
    <s v="Not Specified"/>
    <s v="*"/>
    <s v="*"/>
    <s v="*"/>
    <m/>
    <m/>
    <s v="*"/>
    <m/>
    <m/>
    <m/>
    <m/>
    <m/>
    <n v="27"/>
    <n v="3.5000000000000003E-2"/>
    <m/>
    <m/>
    <n v="331.17"/>
    <n v="0"/>
    <n v="12.265555555555556"/>
    <s v="Regular Air"/>
    <n v="2.85"/>
    <n v="334.02000000000004"/>
    <x v="0"/>
    <s v="Consumer"/>
    <x v="1"/>
    <s v="Office Furnishings"/>
    <s v="Small Pack"/>
    <d v="2009-10-08T00:00:00"/>
  </r>
  <r>
    <n v="1692"/>
    <n v="50147"/>
    <x v="274"/>
    <s v="Medium"/>
    <s v="*"/>
    <s v="*"/>
    <s v="*"/>
    <m/>
    <m/>
    <s v="*"/>
    <m/>
    <m/>
    <m/>
    <m/>
    <m/>
    <n v="13"/>
    <n v="0.02"/>
    <m/>
    <m/>
    <n v="163.62"/>
    <n v="0"/>
    <n v="12.586153846153847"/>
    <s v="Regular Air"/>
    <n v="5.43"/>
    <n v="169.05"/>
    <x v="4"/>
    <s v="Home Office"/>
    <x v="0"/>
    <s v="Paper"/>
    <s v="Small Box"/>
    <d v="2009-10-08T00:00:00"/>
  </r>
  <r>
    <n v="1693"/>
    <n v="35136"/>
    <x v="274"/>
    <s v="Critical"/>
    <s v="***"/>
    <s v="***"/>
    <s v="***"/>
    <m/>
    <m/>
    <s v="***"/>
    <m/>
    <m/>
    <m/>
    <m/>
    <m/>
    <n v="23"/>
    <n v="3.5000000000000003E-2"/>
    <m/>
    <m/>
    <n v="68.73"/>
    <n v="0"/>
    <n v="2.9882608695652175"/>
    <s v="Regular Air"/>
    <n v="0.81"/>
    <n v="69.540000000000006"/>
    <x v="4"/>
    <s v="Corporate"/>
    <x v="0"/>
    <s v="Pens &amp; Art Supplies"/>
    <s v="Wrap Bag"/>
    <d v="2009-10-09T00:00:00"/>
  </r>
  <r>
    <n v="1694"/>
    <n v="36739"/>
    <x v="274"/>
    <s v="Not Specified"/>
    <s v="*"/>
    <s v="*"/>
    <s v="*"/>
    <m/>
    <m/>
    <s v="*"/>
    <m/>
    <m/>
    <m/>
    <m/>
    <m/>
    <n v="16"/>
    <n v="0.02"/>
    <m/>
    <m/>
    <n v="68.040000000000006"/>
    <n v="0"/>
    <n v="4.2525000000000004"/>
    <s v="Regular Air"/>
    <n v="5.26"/>
    <n v="73.300000000000011"/>
    <x v="0"/>
    <s v="Consumer"/>
    <x v="0"/>
    <s v="Binders and Binder Accessories"/>
    <s v="Small Box"/>
    <d v="2009-10-10T00:00:00"/>
  </r>
  <r>
    <n v="1695"/>
    <n v="2791"/>
    <x v="275"/>
    <s v="High"/>
    <s v="*"/>
    <s v="**"/>
    <s v="**"/>
    <m/>
    <m/>
    <s v="**"/>
    <m/>
    <m/>
    <m/>
    <m/>
    <m/>
    <n v="49"/>
    <n v="0.05"/>
    <m/>
    <m/>
    <n v="5586.33"/>
    <n v="1"/>
    <n v="114.00673469387755"/>
    <s v="Delivery Truck"/>
    <n v="30"/>
    <n v="5616.33"/>
    <x v="11"/>
    <s v="Corporate"/>
    <x v="1"/>
    <s v="Chairs &amp; Chairmats"/>
    <s v="Jumbo Drum"/>
    <d v="2009-10-11T00:00:00"/>
  </r>
  <r>
    <n v="1696"/>
    <n v="18308"/>
    <x v="275"/>
    <s v="Not Specified"/>
    <s v="*"/>
    <s v="*"/>
    <s v="*"/>
    <m/>
    <m/>
    <s v="*"/>
    <m/>
    <m/>
    <m/>
    <m/>
    <m/>
    <n v="49"/>
    <n v="0.05"/>
    <m/>
    <m/>
    <n v="5247.4835000000003"/>
    <n v="1"/>
    <n v="107.09150000000001"/>
    <s v="Regular Air"/>
    <n v="8.08"/>
    <n v="5255.5635000000002"/>
    <x v="7"/>
    <s v="Corporate"/>
    <x v="2"/>
    <s v="Telephones and Communication"/>
    <s v="Small Box"/>
    <d v="2009-10-10T00:00:00"/>
  </r>
  <r>
    <n v="1697"/>
    <n v="59591"/>
    <x v="275"/>
    <s v="Not Specified"/>
    <s v="*"/>
    <s v="*"/>
    <s v="*"/>
    <m/>
    <m/>
    <s v="*"/>
    <m/>
    <m/>
    <m/>
    <m/>
    <m/>
    <n v="34"/>
    <n v="0.04"/>
    <m/>
    <m/>
    <n v="3361.84"/>
    <n v="1"/>
    <n v="98.877647058823527"/>
    <s v="Delivery Truck"/>
    <n v="14"/>
    <n v="3375.84"/>
    <x v="4"/>
    <s v="Home Office"/>
    <x v="2"/>
    <s v="Office Machines"/>
    <s v="Jumbo Drum"/>
    <d v="2009-10-10T00:00:00"/>
  </r>
  <r>
    <n v="1698"/>
    <n v="23008"/>
    <x v="275"/>
    <s v="Critical"/>
    <s v="***"/>
    <s v="***"/>
    <s v="***"/>
    <m/>
    <m/>
    <s v="***"/>
    <m/>
    <m/>
    <m/>
    <m/>
    <m/>
    <n v="10"/>
    <n v="0.02"/>
    <m/>
    <m/>
    <n v="1136.47"/>
    <n v="1"/>
    <n v="113.64700000000001"/>
    <s v="Express Air"/>
    <n v="9.07"/>
    <n v="1145.54"/>
    <x v="1"/>
    <s v="Consumer"/>
    <x v="0"/>
    <s v="Binders and Binder Accessories"/>
    <s v="Small Box"/>
    <d v="2009-10-11T00:00:00"/>
  </r>
  <r>
    <n v="1699"/>
    <n v="13920"/>
    <x v="275"/>
    <s v="Critical"/>
    <s v="***"/>
    <s v="***"/>
    <s v="***"/>
    <m/>
    <m/>
    <s v="***"/>
    <m/>
    <m/>
    <m/>
    <m/>
    <m/>
    <n v="25"/>
    <n v="3.5000000000000003E-2"/>
    <m/>
    <m/>
    <n v="901.32"/>
    <n v="0"/>
    <n v="36.052800000000005"/>
    <s v="Express Air"/>
    <n v="5.08"/>
    <n v="906.40000000000009"/>
    <x v="6"/>
    <s v="Home Office"/>
    <x v="0"/>
    <s v="Paper"/>
    <s v="Wrap Bag"/>
    <d v="2009-10-11T00:00:00"/>
  </r>
  <r>
    <n v="1700"/>
    <n v="14785"/>
    <x v="275"/>
    <s v="High"/>
    <s v="*"/>
    <s v="**"/>
    <s v="**"/>
    <m/>
    <m/>
    <s v="**"/>
    <m/>
    <m/>
    <m/>
    <m/>
    <m/>
    <n v="25"/>
    <n v="3.5000000000000003E-2"/>
    <m/>
    <m/>
    <n v="744.12"/>
    <n v="0"/>
    <n v="29.764800000000001"/>
    <s v="Regular Air"/>
    <n v="6.17"/>
    <n v="750.29"/>
    <x v="8"/>
    <s v="Consumer"/>
    <x v="0"/>
    <s v="Pens &amp; Art Supplies"/>
    <s v="Small Pack"/>
    <d v="2009-10-10T00:00:00"/>
  </r>
  <r>
    <n v="1701"/>
    <n v="2791"/>
    <x v="275"/>
    <s v="High"/>
    <s v="*"/>
    <s v="**"/>
    <s v="**"/>
    <m/>
    <m/>
    <s v="**"/>
    <m/>
    <m/>
    <m/>
    <m/>
    <m/>
    <n v="18"/>
    <n v="0.02"/>
    <m/>
    <m/>
    <n v="507.64"/>
    <n v="0"/>
    <n v="28.202222222222222"/>
    <s v="Regular Air"/>
    <n v="5.76"/>
    <n v="513.4"/>
    <x v="11"/>
    <s v="Corporate"/>
    <x v="0"/>
    <s v="Paper"/>
    <s v="Small Box"/>
    <d v="2009-10-10T00:00:00"/>
  </r>
  <r>
    <n v="1702"/>
    <n v="18308"/>
    <x v="275"/>
    <s v="Not Specified"/>
    <s v="*"/>
    <s v="*"/>
    <s v="*"/>
    <m/>
    <m/>
    <s v="*"/>
    <m/>
    <m/>
    <m/>
    <m/>
    <m/>
    <n v="15"/>
    <n v="0.02"/>
    <m/>
    <m/>
    <n v="436.05"/>
    <n v="0"/>
    <n v="29.07"/>
    <s v="Regular Air"/>
    <n v="4"/>
    <n v="440.05"/>
    <x v="7"/>
    <s v="Corporate"/>
    <x v="2"/>
    <s v="Computer Peripherals"/>
    <s v="Small Box"/>
    <d v="2009-10-09T00:00:00"/>
  </r>
  <r>
    <n v="1703"/>
    <n v="23008"/>
    <x v="275"/>
    <s v="Critical"/>
    <s v="***"/>
    <s v="***"/>
    <s v="***"/>
    <m/>
    <m/>
    <s v="***"/>
    <m/>
    <m/>
    <m/>
    <m/>
    <m/>
    <n v="2"/>
    <n v="0.01"/>
    <m/>
    <m/>
    <n v="325.81"/>
    <n v="0"/>
    <n v="162.905"/>
    <s v="Express Air"/>
    <n v="6.5"/>
    <n v="332.31"/>
    <x v="1"/>
    <s v="Consumer"/>
    <x v="2"/>
    <s v="Computer Peripherals"/>
    <s v="Small Box"/>
    <d v="2009-10-11T00:00:00"/>
  </r>
  <r>
    <n v="1704"/>
    <n v="13920"/>
    <x v="275"/>
    <s v="Critical"/>
    <s v="***"/>
    <s v="***"/>
    <s v="***"/>
    <m/>
    <m/>
    <s v="***"/>
    <m/>
    <m/>
    <m/>
    <m/>
    <m/>
    <n v="24"/>
    <n v="3.5000000000000003E-2"/>
    <m/>
    <m/>
    <n v="207.21"/>
    <n v="0"/>
    <n v="8.6337500000000009"/>
    <s v="Regular Air"/>
    <n v="6.14"/>
    <n v="213.35"/>
    <x v="6"/>
    <s v="Home Office"/>
    <x v="0"/>
    <s v="Scissors, Rulers and Trimmers"/>
    <s v="Small Pack"/>
    <d v="2009-10-10T00:00:00"/>
  </r>
  <r>
    <n v="1705"/>
    <n v="59591"/>
    <x v="275"/>
    <s v="Not Specified"/>
    <s v="*"/>
    <s v="*"/>
    <s v="*"/>
    <m/>
    <m/>
    <s v="*"/>
    <m/>
    <m/>
    <m/>
    <m/>
    <m/>
    <n v="29"/>
    <n v="3.5000000000000003E-2"/>
    <m/>
    <m/>
    <n v="195.82"/>
    <n v="0"/>
    <n v="6.7524137931034485"/>
    <s v="Regular Air"/>
    <n v="7.07"/>
    <n v="202.89"/>
    <x v="4"/>
    <s v="Home Office"/>
    <x v="0"/>
    <s v="Paper"/>
    <s v="Small Box"/>
    <d v="2009-10-11T00:00:00"/>
  </r>
  <r>
    <n v="1706"/>
    <n v="2791"/>
    <x v="275"/>
    <s v="High"/>
    <s v="*"/>
    <s v="**"/>
    <s v="**"/>
    <m/>
    <m/>
    <s v="**"/>
    <m/>
    <m/>
    <m/>
    <m/>
    <m/>
    <n v="47"/>
    <n v="0.05"/>
    <m/>
    <m/>
    <n v="191.67"/>
    <n v="0"/>
    <n v="4.0780851063829786"/>
    <s v="Regular Air"/>
    <n v="7.01"/>
    <n v="198.67999999999998"/>
    <x v="11"/>
    <s v="Corporate"/>
    <x v="0"/>
    <s v="Binders and Binder Accessories"/>
    <s v="Small Box"/>
    <d v="2009-10-09T00:00:00"/>
  </r>
  <r>
    <n v="1707"/>
    <n v="18308"/>
    <x v="275"/>
    <s v="Not Specified"/>
    <s v="*"/>
    <s v="*"/>
    <s v="*"/>
    <m/>
    <m/>
    <s v="*"/>
    <m/>
    <m/>
    <m/>
    <m/>
    <m/>
    <n v="30"/>
    <n v="0.04"/>
    <m/>
    <m/>
    <n v="114.12"/>
    <n v="0"/>
    <n v="3.8040000000000003"/>
    <s v="Regular Air"/>
    <n v="1.49"/>
    <n v="115.61"/>
    <x v="7"/>
    <s v="Corporate"/>
    <x v="0"/>
    <s v="Binders and Binder Accessories"/>
    <s v="Small Box"/>
    <d v="2009-10-11T00:00:00"/>
  </r>
  <r>
    <n v="1708"/>
    <n v="14785"/>
    <x v="275"/>
    <s v="High"/>
    <s v="*"/>
    <s v="**"/>
    <s v="**"/>
    <m/>
    <m/>
    <s v="**"/>
    <m/>
    <m/>
    <m/>
    <m/>
    <m/>
    <n v="20"/>
    <n v="3.5000000000000003E-2"/>
    <m/>
    <m/>
    <n v="94.86"/>
    <n v="0"/>
    <n v="4.7430000000000003"/>
    <s v="Regular Air"/>
    <n v="0.5"/>
    <n v="95.36"/>
    <x v="8"/>
    <s v="Consumer"/>
    <x v="0"/>
    <s v="Labels"/>
    <s v="Small Box"/>
    <d v="2009-10-09T00:00:00"/>
  </r>
  <r>
    <n v="1709"/>
    <n v="54819"/>
    <x v="276"/>
    <s v="Low"/>
    <s v="*"/>
    <s v="*"/>
    <s v="*"/>
    <m/>
    <m/>
    <s v="*"/>
    <m/>
    <m/>
    <m/>
    <m/>
    <m/>
    <n v="46"/>
    <n v="0.05"/>
    <m/>
    <m/>
    <n v="2710.5055000000002"/>
    <n v="1"/>
    <n v="58.924032608695654"/>
    <s v="Regular Air"/>
    <n v="8.8000000000000007"/>
    <n v="2719.3055000000004"/>
    <x v="8"/>
    <s v="Small Business"/>
    <x v="2"/>
    <s v="Telephones and Communication"/>
    <s v="Small Box"/>
    <d v="2009-10-10T00:00:00"/>
  </r>
  <r>
    <n v="1710"/>
    <n v="16610"/>
    <x v="276"/>
    <s v="High"/>
    <s v="*"/>
    <s v="**"/>
    <s v="**"/>
    <m/>
    <m/>
    <s v="**"/>
    <m/>
    <m/>
    <m/>
    <m/>
    <m/>
    <n v="19"/>
    <n v="0.02"/>
    <m/>
    <m/>
    <n v="659.13"/>
    <n v="0"/>
    <n v="34.691052631578948"/>
    <s v="Regular Air"/>
    <n v="6.66"/>
    <n v="665.79"/>
    <x v="1"/>
    <s v="Corporate"/>
    <x v="0"/>
    <s v="Envelopes"/>
    <s v="Small Box"/>
    <d v="2009-10-12T00:00:00"/>
  </r>
  <r>
    <n v="1711"/>
    <n v="54819"/>
    <x v="276"/>
    <s v="Low"/>
    <s v="*"/>
    <s v="*"/>
    <s v="*"/>
    <m/>
    <m/>
    <s v="*"/>
    <m/>
    <m/>
    <m/>
    <m/>
    <m/>
    <n v="26"/>
    <n v="3.5000000000000003E-2"/>
    <m/>
    <m/>
    <n v="64.03"/>
    <n v="0"/>
    <n v="2.4626923076923077"/>
    <s v="Regular Air"/>
    <n v="0.8"/>
    <n v="64.83"/>
    <x v="8"/>
    <s v="Small Business"/>
    <x v="0"/>
    <s v="Rubber Bands"/>
    <s v="Wrap Bag"/>
    <d v="2009-10-12T00:00:00"/>
  </r>
  <r>
    <n v="1712"/>
    <n v="54819"/>
    <x v="276"/>
    <s v="Low"/>
    <s v="*"/>
    <s v="*"/>
    <s v="*"/>
    <m/>
    <m/>
    <s v="*"/>
    <m/>
    <m/>
    <m/>
    <m/>
    <m/>
    <n v="10"/>
    <n v="0.02"/>
    <m/>
    <m/>
    <n v="53.32"/>
    <n v="0"/>
    <n v="5.3319999999999999"/>
    <s v="Regular Air"/>
    <n v="5.71"/>
    <n v="59.03"/>
    <x v="8"/>
    <s v="Small Business"/>
    <x v="1"/>
    <s v="Office Furnishings"/>
    <s v="Medium Box"/>
    <d v="2009-10-15T00:00:00"/>
  </r>
  <r>
    <n v="1713"/>
    <n v="28002"/>
    <x v="276"/>
    <s v="Critical"/>
    <s v="***"/>
    <s v="***"/>
    <s v="***"/>
    <m/>
    <m/>
    <s v="***"/>
    <m/>
    <m/>
    <m/>
    <m/>
    <m/>
    <n v="5"/>
    <n v="0.01"/>
    <m/>
    <m/>
    <n v="43.55"/>
    <n v="0"/>
    <n v="8.7099999999999991"/>
    <s v="Regular Air"/>
    <n v="2.15"/>
    <n v="45.699999999999996"/>
    <x v="0"/>
    <s v="Home Office"/>
    <x v="0"/>
    <s v="Paper"/>
    <s v="Wrap Bag"/>
    <d v="2009-10-12T00:00:00"/>
  </r>
  <r>
    <n v="1714"/>
    <n v="26146"/>
    <x v="277"/>
    <s v="Low"/>
    <s v="*"/>
    <s v="*"/>
    <s v="*"/>
    <m/>
    <m/>
    <s v="*"/>
    <m/>
    <m/>
    <m/>
    <m/>
    <m/>
    <n v="13"/>
    <n v="0.02"/>
    <m/>
    <m/>
    <n v="1351.76"/>
    <n v="1"/>
    <n v="103.98153846153846"/>
    <s v="Regular Air"/>
    <n v="18.93"/>
    <n v="1370.69"/>
    <x v="4"/>
    <s v="Corporate"/>
    <x v="0"/>
    <s v="Appliances"/>
    <s v="Small Box"/>
    <d v="2009-10-18T00:00:00"/>
  </r>
  <r>
    <n v="1715"/>
    <n v="48420"/>
    <x v="277"/>
    <s v="Low"/>
    <s v="*"/>
    <s v="*"/>
    <s v="*"/>
    <m/>
    <m/>
    <s v="*"/>
    <m/>
    <m/>
    <m/>
    <m/>
    <m/>
    <n v="46"/>
    <n v="0.05"/>
    <m/>
    <m/>
    <n v="863.26"/>
    <n v="0"/>
    <n v="18.766521739130436"/>
    <s v="Express Air"/>
    <n v="6.15"/>
    <n v="869.41"/>
    <x v="2"/>
    <s v="Corporate"/>
    <x v="1"/>
    <s v="Office Furnishings"/>
    <s v="Small Pack"/>
    <d v="2009-10-13T00:00:00"/>
  </r>
  <r>
    <n v="1716"/>
    <n v="26146"/>
    <x v="277"/>
    <s v="Low"/>
    <s v="*"/>
    <s v="*"/>
    <s v="*"/>
    <m/>
    <m/>
    <s v="*"/>
    <m/>
    <m/>
    <m/>
    <m/>
    <m/>
    <n v="49"/>
    <n v="0.05"/>
    <m/>
    <m/>
    <n v="595.4"/>
    <n v="0"/>
    <n v="12.151020408163264"/>
    <s v="Regular Air"/>
    <n v="7.95"/>
    <n v="603.35"/>
    <x v="4"/>
    <s v="Corporate"/>
    <x v="0"/>
    <s v="Pens &amp; Art Supplies"/>
    <s v="Small Pack"/>
    <d v="2009-10-20T00:00:00"/>
  </r>
  <r>
    <n v="1717"/>
    <n v="9926"/>
    <x v="277"/>
    <s v="High"/>
    <s v="*"/>
    <s v="**"/>
    <s v="**"/>
    <m/>
    <m/>
    <s v="**"/>
    <m/>
    <m/>
    <m/>
    <m/>
    <m/>
    <n v="25"/>
    <n v="3.5000000000000003E-2"/>
    <m/>
    <m/>
    <n v="158.83000000000001"/>
    <n v="0"/>
    <n v="6.3532000000000002"/>
    <s v="Regular Air"/>
    <n v="5.92"/>
    <n v="164.75"/>
    <x v="1"/>
    <s v="Home Office"/>
    <x v="1"/>
    <s v="Office Furnishings"/>
    <s v="Medium Box"/>
    <d v="2009-10-13T00:00:00"/>
  </r>
  <r>
    <n v="1718"/>
    <n v="46756"/>
    <x v="277"/>
    <s v="Medium"/>
    <s v="*"/>
    <s v="*"/>
    <s v="*"/>
    <m/>
    <m/>
    <s v="*"/>
    <m/>
    <m/>
    <m/>
    <m/>
    <m/>
    <n v="3"/>
    <n v="0.01"/>
    <m/>
    <m/>
    <n v="33.64"/>
    <n v="0"/>
    <n v="11.213333333333333"/>
    <s v="Regular Air"/>
    <n v="11.15"/>
    <n v="44.79"/>
    <x v="12"/>
    <s v="Corporate"/>
    <x v="0"/>
    <s v="Paper"/>
    <s v="Small Box"/>
    <d v="2009-10-13T00:00:00"/>
  </r>
  <r>
    <n v="1719"/>
    <n v="50786"/>
    <x v="278"/>
    <s v="Low"/>
    <s v="*"/>
    <s v="*"/>
    <s v="*"/>
    <m/>
    <m/>
    <s v="*"/>
    <m/>
    <m/>
    <m/>
    <m/>
    <m/>
    <n v="4"/>
    <n v="0.01"/>
    <m/>
    <m/>
    <n v="487.72"/>
    <n v="0"/>
    <n v="121.93"/>
    <s v="Delivery Truck"/>
    <n v="14"/>
    <n v="501.72"/>
    <x v="10"/>
    <s v="Consumer"/>
    <x v="2"/>
    <s v="Office Machines"/>
    <s v="Jumbo Drum"/>
    <d v="2009-10-19T00:00:00"/>
  </r>
  <r>
    <n v="1720"/>
    <n v="40708"/>
    <x v="278"/>
    <s v="Not Specified"/>
    <s v="*"/>
    <s v="*"/>
    <s v="*"/>
    <m/>
    <m/>
    <s v="*"/>
    <m/>
    <m/>
    <m/>
    <m/>
    <m/>
    <n v="15"/>
    <n v="0.02"/>
    <m/>
    <m/>
    <n v="103.55"/>
    <n v="0"/>
    <n v="6.9033333333333333"/>
    <s v="Regular Air"/>
    <n v="1.5"/>
    <n v="105.05"/>
    <x v="8"/>
    <s v="Corporate"/>
    <x v="0"/>
    <s v="Pens &amp; Art Supplies"/>
    <s v="Wrap Bag"/>
    <d v="2009-10-13T00:00:00"/>
  </r>
  <r>
    <n v="1721"/>
    <n v="22208"/>
    <x v="279"/>
    <s v="High"/>
    <s v="*"/>
    <s v="**"/>
    <s v="**"/>
    <m/>
    <m/>
    <s v="**"/>
    <m/>
    <m/>
    <m/>
    <m/>
    <m/>
    <n v="50"/>
    <n v="0.06"/>
    <m/>
    <m/>
    <n v="5271.0455000000002"/>
    <n v="1"/>
    <n v="105.42091000000001"/>
    <s v="Regular Air"/>
    <n v="7.69"/>
    <n v="5278.7354999999998"/>
    <x v="1"/>
    <s v="Home Office"/>
    <x v="2"/>
    <s v="Telephones and Communication"/>
    <s v="Small Box"/>
    <d v="2009-10-15T00:00:00"/>
  </r>
  <r>
    <n v="1722"/>
    <n v="53766"/>
    <x v="279"/>
    <s v="Not Specified"/>
    <s v="*"/>
    <s v="*"/>
    <s v="*"/>
    <m/>
    <m/>
    <s v="*"/>
    <m/>
    <m/>
    <m/>
    <m/>
    <m/>
    <n v="22"/>
    <n v="3.5000000000000003E-2"/>
    <m/>
    <m/>
    <n v="3122.55"/>
    <n v="1"/>
    <n v="141.93409090909091"/>
    <s v="Delivery Truck"/>
    <n v="46.2"/>
    <n v="3168.75"/>
    <x v="1"/>
    <s v="Corporate"/>
    <x v="1"/>
    <s v="Tables"/>
    <s v="Jumbo Box"/>
    <d v="2009-10-14T00:00:00"/>
  </r>
  <r>
    <n v="1723"/>
    <n v="17024"/>
    <x v="279"/>
    <s v="Medium"/>
    <s v="*"/>
    <s v="*"/>
    <s v="*"/>
    <m/>
    <m/>
    <s v="*"/>
    <m/>
    <m/>
    <m/>
    <m/>
    <m/>
    <n v="31"/>
    <n v="0.04"/>
    <m/>
    <m/>
    <n v="1401.75"/>
    <n v="1"/>
    <n v="45.217741935483872"/>
    <s v="Regular Air"/>
    <n v="4.62"/>
    <n v="1406.37"/>
    <x v="1"/>
    <s v="Corporate"/>
    <x v="0"/>
    <s v="Appliances"/>
    <s v="Small Box"/>
    <d v="2009-10-15T00:00:00"/>
  </r>
  <r>
    <n v="1724"/>
    <n v="22208"/>
    <x v="279"/>
    <s v="High"/>
    <s v="*"/>
    <s v="**"/>
    <s v="**"/>
    <m/>
    <m/>
    <s v="**"/>
    <m/>
    <m/>
    <m/>
    <m/>
    <m/>
    <n v="37"/>
    <n v="0.04"/>
    <m/>
    <m/>
    <n v="1138.43"/>
    <n v="1"/>
    <n v="30.76837837837838"/>
    <s v="Regular Air"/>
    <n v="4"/>
    <n v="1142.43"/>
    <x v="1"/>
    <s v="Home Office"/>
    <x v="2"/>
    <s v="Computer Peripherals"/>
    <s v="Small Box"/>
    <d v="2009-10-15T00:00:00"/>
  </r>
  <r>
    <n v="1725"/>
    <n v="8835"/>
    <x v="279"/>
    <s v="Critical"/>
    <s v="***"/>
    <s v="***"/>
    <s v="***"/>
    <m/>
    <m/>
    <s v="***"/>
    <m/>
    <m/>
    <m/>
    <m/>
    <m/>
    <n v="12"/>
    <n v="0.02"/>
    <m/>
    <m/>
    <n v="153.44"/>
    <n v="0"/>
    <n v="12.786666666666667"/>
    <s v="Regular Air"/>
    <n v="6.02"/>
    <n v="159.46"/>
    <x v="1"/>
    <s v="Corporate"/>
    <x v="1"/>
    <s v="Office Furnishings"/>
    <s v="Small Pack"/>
    <d v="2009-10-14T00:00:00"/>
  </r>
  <r>
    <n v="1726"/>
    <n v="43360"/>
    <x v="279"/>
    <s v="Low"/>
    <s v="*"/>
    <s v="*"/>
    <s v="*"/>
    <m/>
    <m/>
    <s v="*"/>
    <m/>
    <m/>
    <m/>
    <m/>
    <m/>
    <n v="48"/>
    <n v="0.05"/>
    <m/>
    <m/>
    <n v="112.16"/>
    <n v="0"/>
    <n v="2.3366666666666664"/>
    <s v="Regular Air"/>
    <n v="5.33"/>
    <n v="117.49"/>
    <x v="1"/>
    <s v="Home Office"/>
    <x v="1"/>
    <s v="Office Furnishings"/>
    <s v="Small Box"/>
    <d v="2009-10-20T00:00:00"/>
  </r>
  <r>
    <n v="1727"/>
    <n v="40160"/>
    <x v="280"/>
    <s v="Critical"/>
    <s v="***"/>
    <s v="***"/>
    <s v="***"/>
    <m/>
    <m/>
    <s v="***"/>
    <m/>
    <m/>
    <m/>
    <m/>
    <m/>
    <n v="23"/>
    <n v="3.5000000000000003E-2"/>
    <m/>
    <m/>
    <n v="1404.22"/>
    <n v="1"/>
    <n v="61.053043478260868"/>
    <s v="Regular Air"/>
    <n v="14.48"/>
    <n v="1418.7"/>
    <x v="7"/>
    <s v="Consumer"/>
    <x v="1"/>
    <s v="Office Furnishings"/>
    <s v="Small Box"/>
    <d v="2009-10-16T00:00:00"/>
  </r>
  <r>
    <n v="1728"/>
    <n v="47108"/>
    <x v="280"/>
    <s v="Not Specified"/>
    <s v="*"/>
    <s v="*"/>
    <s v="*"/>
    <m/>
    <m/>
    <s v="*"/>
    <m/>
    <m/>
    <m/>
    <m/>
    <m/>
    <n v="9"/>
    <n v="0.01"/>
    <m/>
    <m/>
    <n v="1288.5150000000001"/>
    <n v="1"/>
    <n v="143.16833333333335"/>
    <s v="Express Air"/>
    <n v="8.99"/>
    <n v="1297.5050000000001"/>
    <x v="3"/>
    <s v="Consumer"/>
    <x v="2"/>
    <s v="Telephones and Communication"/>
    <s v="Small Box"/>
    <d v="2009-10-16T00:00:00"/>
  </r>
  <r>
    <n v="1729"/>
    <n v="17028"/>
    <x v="280"/>
    <s v="High"/>
    <s v="*"/>
    <s v="**"/>
    <s v="**"/>
    <m/>
    <m/>
    <s v="**"/>
    <m/>
    <m/>
    <m/>
    <m/>
    <m/>
    <n v="19"/>
    <n v="0.02"/>
    <m/>
    <m/>
    <n v="513.5"/>
    <n v="0"/>
    <n v="27.026315789473685"/>
    <s v="Regular Air"/>
    <n v="5.37"/>
    <n v="518.87"/>
    <x v="4"/>
    <s v="Home Office"/>
    <x v="0"/>
    <s v="Pens &amp; Art Supplies"/>
    <s v="Small Box"/>
    <d v="2009-10-17T00:00:00"/>
  </r>
  <r>
    <n v="1730"/>
    <n v="47108"/>
    <x v="280"/>
    <s v="Not Specified"/>
    <s v="*"/>
    <s v="*"/>
    <s v="*"/>
    <m/>
    <m/>
    <s v="*"/>
    <m/>
    <m/>
    <m/>
    <m/>
    <m/>
    <n v="19"/>
    <n v="0.02"/>
    <m/>
    <m/>
    <n v="359.68"/>
    <n v="0"/>
    <n v="18.930526315789475"/>
    <s v="Regular Air"/>
    <n v="3.77"/>
    <n v="363.45"/>
    <x v="3"/>
    <s v="Consumer"/>
    <x v="1"/>
    <s v="Office Furnishings"/>
    <s v="Small Pack"/>
    <d v="2009-10-16T00:00:00"/>
  </r>
  <r>
    <n v="1731"/>
    <n v="47108"/>
    <x v="280"/>
    <s v="Not Specified"/>
    <s v="*"/>
    <s v="*"/>
    <s v="*"/>
    <m/>
    <m/>
    <s v="*"/>
    <m/>
    <m/>
    <m/>
    <m/>
    <m/>
    <n v="26"/>
    <n v="3.5000000000000003E-2"/>
    <m/>
    <m/>
    <n v="258.11"/>
    <n v="0"/>
    <n v="9.9273076923076928"/>
    <s v="Express Air"/>
    <n v="4.78"/>
    <n v="262.89"/>
    <x v="3"/>
    <s v="Consumer"/>
    <x v="0"/>
    <s v="Paper"/>
    <s v="Small Box"/>
    <d v="2009-10-18T00:00:00"/>
  </r>
  <r>
    <n v="1732"/>
    <n v="8165"/>
    <x v="280"/>
    <s v="Low"/>
    <s v="*"/>
    <s v="*"/>
    <s v="*"/>
    <m/>
    <m/>
    <s v="*"/>
    <m/>
    <m/>
    <m/>
    <m/>
    <m/>
    <n v="35"/>
    <n v="0.04"/>
    <m/>
    <m/>
    <n v="183.45"/>
    <n v="0"/>
    <n v="5.2414285714285711"/>
    <s v="Regular Air"/>
    <n v="7.44"/>
    <n v="190.89"/>
    <x v="5"/>
    <s v="Corporate"/>
    <x v="0"/>
    <s v="Paper"/>
    <s v="Small Box"/>
    <d v="2009-10-24T00:00:00"/>
  </r>
  <r>
    <n v="1733"/>
    <n v="57248"/>
    <x v="280"/>
    <s v="Critical"/>
    <s v="***"/>
    <s v="***"/>
    <s v="***"/>
    <m/>
    <m/>
    <s v="***"/>
    <m/>
    <m/>
    <m/>
    <m/>
    <m/>
    <n v="34"/>
    <n v="0.04"/>
    <m/>
    <m/>
    <n v="167.5"/>
    <n v="0"/>
    <n v="4.9264705882352944"/>
    <s v="Regular Air"/>
    <n v="4.95"/>
    <n v="172.45"/>
    <x v="2"/>
    <s v="Corporate"/>
    <x v="0"/>
    <s v="Binders and Binder Accessories"/>
    <s v="Small Box"/>
    <d v="2009-10-17T00:00:00"/>
  </r>
  <r>
    <n v="1734"/>
    <n v="56995"/>
    <x v="280"/>
    <s v="Medium"/>
    <s v="*"/>
    <s v="*"/>
    <s v="*"/>
    <m/>
    <m/>
    <s v="*"/>
    <m/>
    <m/>
    <m/>
    <m/>
    <m/>
    <n v="27"/>
    <n v="3.5000000000000003E-2"/>
    <m/>
    <m/>
    <n v="157.57"/>
    <n v="0"/>
    <n v="5.8359259259259257"/>
    <s v="Express Air"/>
    <n v="5.01"/>
    <n v="162.57999999999998"/>
    <x v="1"/>
    <s v="Corporate"/>
    <x v="0"/>
    <s v="Binders and Binder Accessories"/>
    <s v="Small Box"/>
    <d v="2009-10-17T00:00:00"/>
  </r>
  <r>
    <n v="1735"/>
    <n v="47108"/>
    <x v="280"/>
    <s v="Not Specified"/>
    <s v="*"/>
    <s v="*"/>
    <s v="*"/>
    <m/>
    <m/>
    <s v="*"/>
    <m/>
    <m/>
    <m/>
    <m/>
    <m/>
    <n v="7"/>
    <n v="0.01"/>
    <m/>
    <m/>
    <n v="131.55000000000001"/>
    <n v="0"/>
    <n v="18.792857142857144"/>
    <s v="Regular Air"/>
    <n v="8.51"/>
    <n v="140.06"/>
    <x v="3"/>
    <s v="Consumer"/>
    <x v="2"/>
    <s v="Office Machines"/>
    <s v="Medium Box"/>
    <d v="2009-10-17T00:00:00"/>
  </r>
  <r>
    <n v="1736"/>
    <n v="43044"/>
    <x v="281"/>
    <s v="Medium"/>
    <s v="*"/>
    <s v="*"/>
    <s v="*"/>
    <m/>
    <m/>
    <s v="*"/>
    <m/>
    <m/>
    <m/>
    <m/>
    <m/>
    <n v="3"/>
    <n v="0.01"/>
    <m/>
    <m/>
    <n v="19707.2"/>
    <n v="1"/>
    <n v="6569.0666666666666"/>
    <s v="Regular Air"/>
    <n v="24.49"/>
    <n v="19731.690000000002"/>
    <x v="5"/>
    <s v="Home Office"/>
    <x v="2"/>
    <s v="Office Machines"/>
    <s v="Large Box"/>
    <d v="2009-10-19T00:00:00"/>
  </r>
  <r>
    <n v="1737"/>
    <n v="13761"/>
    <x v="281"/>
    <s v="Low"/>
    <s v="*"/>
    <s v="*"/>
    <s v="*"/>
    <m/>
    <m/>
    <s v="*"/>
    <m/>
    <m/>
    <m/>
    <m/>
    <m/>
    <n v="32"/>
    <n v="0.04"/>
    <m/>
    <m/>
    <n v="2421.44"/>
    <n v="1"/>
    <n v="75.67"/>
    <s v="Regular Air"/>
    <n v="35"/>
    <n v="2456.44"/>
    <x v="1"/>
    <s v="Home Office"/>
    <x v="0"/>
    <s v="Storage &amp; Organization"/>
    <s v="Large Box"/>
    <d v="2009-10-21T00:00:00"/>
  </r>
  <r>
    <n v="1738"/>
    <n v="7906"/>
    <x v="281"/>
    <s v="Medium"/>
    <s v="*"/>
    <s v="*"/>
    <s v="*"/>
    <m/>
    <m/>
    <s v="*"/>
    <m/>
    <m/>
    <m/>
    <m/>
    <m/>
    <n v="37"/>
    <n v="0.04"/>
    <m/>
    <m/>
    <n v="1003.06"/>
    <n v="1"/>
    <n v="27.109729729729729"/>
    <s v="Regular Air"/>
    <n v="5.37"/>
    <n v="1008.43"/>
    <x v="11"/>
    <s v="Consumer"/>
    <x v="0"/>
    <s v="Appliances"/>
    <s v="Medium Box"/>
    <d v="2009-10-17T00:00:00"/>
  </r>
  <r>
    <n v="1739"/>
    <n v="31493"/>
    <x v="281"/>
    <s v="High"/>
    <s v="*"/>
    <s v="**"/>
    <s v="**"/>
    <m/>
    <m/>
    <s v="**"/>
    <m/>
    <m/>
    <m/>
    <m/>
    <m/>
    <n v="8"/>
    <n v="0.01"/>
    <m/>
    <m/>
    <n v="112.47"/>
    <n v="0"/>
    <n v="14.05875"/>
    <s v="Express Air"/>
    <n v="6.02"/>
    <n v="118.49"/>
    <x v="8"/>
    <s v="Home Office"/>
    <x v="1"/>
    <s v="Office Furnishings"/>
    <s v="Small Pack"/>
    <d v="2009-10-18T00:00:00"/>
  </r>
  <r>
    <n v="1740"/>
    <n v="43044"/>
    <x v="281"/>
    <s v="Medium"/>
    <s v="*"/>
    <s v="*"/>
    <s v="*"/>
    <m/>
    <m/>
    <s v="*"/>
    <m/>
    <m/>
    <m/>
    <m/>
    <m/>
    <n v="23"/>
    <n v="3.5000000000000003E-2"/>
    <m/>
    <m/>
    <n v="103.5"/>
    <n v="0"/>
    <n v="4.5"/>
    <s v="Regular Air"/>
    <n v="5.41"/>
    <n v="108.91"/>
    <x v="5"/>
    <s v="Home Office"/>
    <x v="0"/>
    <s v="Binders and Binder Accessories"/>
    <s v="Small Box"/>
    <d v="2009-10-19T00:00:00"/>
  </r>
  <r>
    <n v="1741"/>
    <n v="2086"/>
    <x v="282"/>
    <s v="Critical"/>
    <s v="***"/>
    <s v="***"/>
    <s v="***"/>
    <m/>
    <m/>
    <s v="***"/>
    <m/>
    <m/>
    <m/>
    <m/>
    <m/>
    <n v="38"/>
    <n v="0.04"/>
    <m/>
    <m/>
    <n v="2115.2420000000002"/>
    <n v="1"/>
    <n v="55.664263157894744"/>
    <s v="Regular Air"/>
    <n v="8.99"/>
    <n v="2124.232"/>
    <x v="4"/>
    <s v="Corporate"/>
    <x v="2"/>
    <s v="Telephones and Communication"/>
    <s v="Small Box"/>
    <d v="2009-10-19T00:00:00"/>
  </r>
  <r>
    <n v="1742"/>
    <n v="26342"/>
    <x v="282"/>
    <s v="Low"/>
    <s v="*"/>
    <s v="*"/>
    <s v="*"/>
    <m/>
    <m/>
    <s v="*"/>
    <m/>
    <m/>
    <m/>
    <m/>
    <m/>
    <n v="41"/>
    <n v="0.05"/>
    <m/>
    <m/>
    <n v="1993.94"/>
    <n v="1"/>
    <n v="48.632682926829268"/>
    <s v="Regular Air"/>
    <n v="5.79"/>
    <n v="1999.73"/>
    <x v="2"/>
    <s v="Home Office"/>
    <x v="0"/>
    <s v="Paper"/>
    <s v="Small Box"/>
    <d v="2009-10-23T00:00:00"/>
  </r>
  <r>
    <n v="1743"/>
    <n v="2086"/>
    <x v="282"/>
    <s v="Critical"/>
    <s v="***"/>
    <s v="***"/>
    <s v="***"/>
    <m/>
    <m/>
    <s v="***"/>
    <m/>
    <m/>
    <m/>
    <m/>
    <m/>
    <n v="24"/>
    <n v="3.5000000000000003E-2"/>
    <m/>
    <m/>
    <n v="1411.58"/>
    <n v="1"/>
    <n v="58.81583333333333"/>
    <s v="Express Air"/>
    <n v="4.8600000000000003"/>
    <n v="1416.4399999999998"/>
    <x v="4"/>
    <s v="Corporate"/>
    <x v="0"/>
    <s v="Paper"/>
    <s v="Small Box"/>
    <d v="2009-10-20T00:00:00"/>
  </r>
  <r>
    <n v="1744"/>
    <n v="41255"/>
    <x v="282"/>
    <s v="Low"/>
    <s v="*"/>
    <s v="*"/>
    <s v="*"/>
    <m/>
    <m/>
    <s v="*"/>
    <m/>
    <m/>
    <m/>
    <m/>
    <m/>
    <n v="22"/>
    <n v="3.5000000000000003E-2"/>
    <m/>
    <m/>
    <n v="1333.19"/>
    <n v="1"/>
    <n v="60.599545454545456"/>
    <s v="Regular Air"/>
    <n v="12.23"/>
    <n v="1345.42"/>
    <x v="5"/>
    <s v="Corporate"/>
    <x v="1"/>
    <s v="Office Furnishings"/>
    <s v="Medium Box"/>
    <d v="2009-10-25T00:00:00"/>
  </r>
  <r>
    <n v="1745"/>
    <n v="2086"/>
    <x v="282"/>
    <s v="Critical"/>
    <s v="***"/>
    <s v="***"/>
    <s v="***"/>
    <m/>
    <m/>
    <s v="***"/>
    <m/>
    <m/>
    <m/>
    <m/>
    <m/>
    <n v="9"/>
    <n v="0.01"/>
    <m/>
    <m/>
    <n v="1246.68"/>
    <n v="1"/>
    <n v="138.52000000000001"/>
    <s v="Regular Air"/>
    <n v="12.65"/>
    <n v="1259.3300000000002"/>
    <x v="4"/>
    <s v="Corporate"/>
    <x v="1"/>
    <s v="Chairs &amp; Chairmats"/>
    <s v="Medium Box"/>
    <d v="2009-10-21T00:00:00"/>
  </r>
  <r>
    <n v="1746"/>
    <n v="26342"/>
    <x v="282"/>
    <s v="Low"/>
    <s v="*"/>
    <s v="*"/>
    <s v="*"/>
    <m/>
    <m/>
    <s v="*"/>
    <m/>
    <m/>
    <m/>
    <m/>
    <m/>
    <n v="24"/>
    <n v="3.5000000000000003E-2"/>
    <m/>
    <m/>
    <n v="265.35000000000002"/>
    <n v="0"/>
    <n v="11.05625"/>
    <s v="Regular Air"/>
    <n v="11.59"/>
    <n v="276.94"/>
    <x v="2"/>
    <s v="Home Office"/>
    <x v="0"/>
    <s v="Paper"/>
    <s v="Small Box"/>
    <d v="2009-10-27T00:00:00"/>
  </r>
  <r>
    <n v="1747"/>
    <n v="26342"/>
    <x v="282"/>
    <s v="Low"/>
    <s v="*"/>
    <s v="*"/>
    <s v="*"/>
    <m/>
    <m/>
    <s v="*"/>
    <m/>
    <m/>
    <m/>
    <m/>
    <m/>
    <n v="3"/>
    <n v="0.01"/>
    <m/>
    <m/>
    <n v="24.73"/>
    <n v="0"/>
    <n v="8.2433333333333341"/>
    <s v="Regular Air"/>
    <n v="4.91"/>
    <n v="29.64"/>
    <x v="2"/>
    <s v="Home Office"/>
    <x v="0"/>
    <s v="Paper"/>
    <s v="Small Box"/>
    <d v="2009-10-25T00:00:00"/>
  </r>
  <r>
    <n v="1748"/>
    <n v="28614"/>
    <x v="283"/>
    <s v="Critical"/>
    <s v="***"/>
    <s v="***"/>
    <s v="***"/>
    <m/>
    <m/>
    <s v="***"/>
    <m/>
    <m/>
    <m/>
    <m/>
    <m/>
    <n v="50"/>
    <n v="0.06"/>
    <m/>
    <m/>
    <n v="7827.51"/>
    <n v="1"/>
    <n v="156.55020000000002"/>
    <s v="Regular Air"/>
    <n v="5.5"/>
    <n v="7833.01"/>
    <x v="8"/>
    <s v="Consumer"/>
    <x v="2"/>
    <s v="Computer Peripherals"/>
    <s v="Small Box"/>
    <d v="2009-10-21T00:00:00"/>
  </r>
  <r>
    <n v="1749"/>
    <n v="39649"/>
    <x v="283"/>
    <s v="High"/>
    <s v="*"/>
    <s v="**"/>
    <s v="**"/>
    <m/>
    <m/>
    <s v="**"/>
    <m/>
    <m/>
    <m/>
    <m/>
    <m/>
    <n v="10"/>
    <n v="0.02"/>
    <m/>
    <m/>
    <n v="1351.653"/>
    <n v="1"/>
    <n v="135.1653"/>
    <s v="Express Air"/>
    <n v="8.99"/>
    <n v="1360.643"/>
    <x v="2"/>
    <s v="Corporate"/>
    <x v="2"/>
    <s v="Telephones and Communication"/>
    <s v="Small Box"/>
    <d v="2009-10-20T00:00:00"/>
  </r>
  <r>
    <n v="1750"/>
    <n v="52615"/>
    <x v="283"/>
    <s v="Low"/>
    <s v="*"/>
    <s v="*"/>
    <s v="*"/>
    <m/>
    <m/>
    <s v="*"/>
    <m/>
    <m/>
    <m/>
    <m/>
    <m/>
    <n v="18"/>
    <n v="0.02"/>
    <m/>
    <m/>
    <n v="76.849999999999994"/>
    <n v="0"/>
    <n v="4.2694444444444439"/>
    <s v="Regular Air"/>
    <n v="5.41"/>
    <n v="82.259999999999991"/>
    <x v="4"/>
    <s v="Corporate"/>
    <x v="0"/>
    <s v="Binders and Binder Accessories"/>
    <s v="Small Box"/>
    <d v="2009-10-23T00:00:00"/>
  </r>
  <r>
    <n v="1751"/>
    <n v="52615"/>
    <x v="283"/>
    <s v="Low"/>
    <s v="*"/>
    <s v="*"/>
    <s v="*"/>
    <m/>
    <m/>
    <s v="*"/>
    <m/>
    <m/>
    <m/>
    <m/>
    <m/>
    <n v="4"/>
    <n v="0.01"/>
    <m/>
    <m/>
    <n v="67.22"/>
    <n v="0"/>
    <n v="16.805"/>
    <s v="Regular Air"/>
    <n v="49"/>
    <n v="116.22"/>
    <x v="4"/>
    <s v="Corporate"/>
    <x v="0"/>
    <s v="Appliances"/>
    <s v="Large Box"/>
    <d v="2009-10-23T00:00:00"/>
  </r>
  <r>
    <n v="1752"/>
    <n v="39649"/>
    <x v="283"/>
    <s v="High"/>
    <s v="*"/>
    <s v="**"/>
    <s v="**"/>
    <m/>
    <m/>
    <s v="**"/>
    <m/>
    <m/>
    <m/>
    <m/>
    <m/>
    <n v="9"/>
    <n v="0.01"/>
    <m/>
    <m/>
    <n v="63"/>
    <n v="0"/>
    <n v="7"/>
    <s v="Regular Air"/>
    <n v="5.46"/>
    <n v="68.459999999999994"/>
    <x v="2"/>
    <s v="Corporate"/>
    <x v="0"/>
    <s v="Paper"/>
    <s v="Small Box"/>
    <d v="2009-10-21T00:00:00"/>
  </r>
  <r>
    <n v="1753"/>
    <n v="53222"/>
    <x v="283"/>
    <s v="Low"/>
    <s v="*"/>
    <s v="*"/>
    <s v="*"/>
    <m/>
    <m/>
    <s v="*"/>
    <m/>
    <m/>
    <m/>
    <m/>
    <m/>
    <n v="2"/>
    <n v="0.01"/>
    <m/>
    <m/>
    <n v="21.71"/>
    <n v="0"/>
    <n v="10.855"/>
    <s v="Regular Air"/>
    <n v="9.5399999999999991"/>
    <n v="31.25"/>
    <x v="6"/>
    <s v="Small Business"/>
    <x v="0"/>
    <s v="Paper"/>
    <s v="Small Box"/>
    <d v="2009-10-19T00:00:00"/>
  </r>
  <r>
    <n v="1754"/>
    <n v="50626"/>
    <x v="284"/>
    <s v="Medium"/>
    <s v="*"/>
    <s v="*"/>
    <s v="*"/>
    <m/>
    <m/>
    <s v="*"/>
    <m/>
    <m/>
    <m/>
    <m/>
    <m/>
    <n v="42"/>
    <n v="0.05"/>
    <m/>
    <m/>
    <n v="26126.92"/>
    <n v="1"/>
    <n v="622.06952380952373"/>
    <s v="Regular Air"/>
    <n v="24.49"/>
    <n v="26151.41"/>
    <x v="6"/>
    <s v="Consumer"/>
    <x v="2"/>
    <s v="Copiers and Fax"/>
    <s v="Large Box"/>
    <d v="2009-10-22T00:00:00"/>
  </r>
  <r>
    <n v="1755"/>
    <n v="16196"/>
    <x v="284"/>
    <s v="High"/>
    <s v="*"/>
    <s v="**"/>
    <s v="**"/>
    <m/>
    <m/>
    <s v="**"/>
    <m/>
    <m/>
    <m/>
    <m/>
    <m/>
    <n v="44"/>
    <n v="0.05"/>
    <m/>
    <m/>
    <n v="14521.39"/>
    <n v="1"/>
    <n v="330.03159090909088"/>
    <s v="Regular Air"/>
    <n v="24.49"/>
    <n v="14545.88"/>
    <x v="1"/>
    <s v="Home Office"/>
    <x v="1"/>
    <s v="Chairs &amp; Chairmats"/>
    <s v="Large Box"/>
    <d v="2009-10-22T00:00:00"/>
  </r>
  <r>
    <n v="1756"/>
    <n v="36835"/>
    <x v="284"/>
    <s v="Critical"/>
    <s v="***"/>
    <s v="***"/>
    <s v="***"/>
    <m/>
    <m/>
    <s v="***"/>
    <m/>
    <m/>
    <m/>
    <m/>
    <m/>
    <n v="39"/>
    <n v="0.04"/>
    <m/>
    <m/>
    <n v="12073.06"/>
    <n v="1"/>
    <n v="309.56564102564101"/>
    <s v="Regular Air"/>
    <n v="19.989999999999998"/>
    <n v="12093.05"/>
    <x v="4"/>
    <s v="Home Office"/>
    <x v="0"/>
    <s v="Binders and Binder Accessories"/>
    <s v="Small Box"/>
    <d v="2009-10-22T00:00:00"/>
  </r>
  <r>
    <n v="1757"/>
    <n v="36835"/>
    <x v="284"/>
    <s v="Critical"/>
    <s v="***"/>
    <s v="***"/>
    <s v="***"/>
    <m/>
    <m/>
    <s v="***"/>
    <m/>
    <m/>
    <m/>
    <m/>
    <m/>
    <n v="25"/>
    <n v="3.5000000000000003E-2"/>
    <m/>
    <m/>
    <n v="6685.05"/>
    <n v="1"/>
    <n v="267.40199999999999"/>
    <s v="Regular Air"/>
    <n v="24.49"/>
    <n v="6709.54"/>
    <x v="4"/>
    <s v="Home Office"/>
    <x v="1"/>
    <s v="Chairs &amp; Chairmats"/>
    <s v="Large Box"/>
    <d v="2009-10-21T00:00:00"/>
  </r>
  <r>
    <n v="1758"/>
    <n v="16196"/>
    <x v="284"/>
    <s v="High"/>
    <s v="*"/>
    <s v="**"/>
    <s v="**"/>
    <m/>
    <m/>
    <s v="**"/>
    <m/>
    <m/>
    <m/>
    <m/>
    <m/>
    <n v="39"/>
    <n v="0.04"/>
    <m/>
    <m/>
    <n v="3925.9715000000001"/>
    <n v="1"/>
    <n v="100.6659358974359"/>
    <s v="Regular Air"/>
    <n v="8.8000000000000007"/>
    <n v="3934.7715000000003"/>
    <x v="1"/>
    <s v="Home Office"/>
    <x v="2"/>
    <s v="Telephones and Communication"/>
    <s v="Small Box"/>
    <d v="2009-10-21T00:00:00"/>
  </r>
  <r>
    <n v="1759"/>
    <n v="50626"/>
    <x v="284"/>
    <s v="Medium"/>
    <s v="*"/>
    <s v="*"/>
    <s v="*"/>
    <m/>
    <m/>
    <s v="*"/>
    <m/>
    <m/>
    <m/>
    <m/>
    <m/>
    <n v="18"/>
    <n v="0.02"/>
    <m/>
    <m/>
    <n v="3267.41"/>
    <n v="1"/>
    <n v="181.52277777777778"/>
    <s v="Delivery Truck"/>
    <n v="35.89"/>
    <n v="3303.2999999999997"/>
    <x v="6"/>
    <s v="Consumer"/>
    <x v="1"/>
    <s v="Bookcases"/>
    <s v="Jumbo Box"/>
    <d v="2009-10-21T00:00:00"/>
  </r>
  <r>
    <n v="1760"/>
    <n v="12581"/>
    <x v="284"/>
    <s v="High"/>
    <s v="*"/>
    <s v="**"/>
    <s v="**"/>
    <m/>
    <m/>
    <s v="**"/>
    <m/>
    <m/>
    <m/>
    <m/>
    <m/>
    <n v="31"/>
    <n v="0.04"/>
    <m/>
    <m/>
    <n v="1768.9690000000001"/>
    <n v="1"/>
    <n v="57.063516129032259"/>
    <s v="Express Air"/>
    <n v="5.99"/>
    <n v="1774.9590000000001"/>
    <x v="5"/>
    <s v="Small Business"/>
    <x v="2"/>
    <s v="Telephones and Communication"/>
    <s v="Small Box"/>
    <d v="2009-10-22T00:00:00"/>
  </r>
  <r>
    <n v="1761"/>
    <n v="36835"/>
    <x v="284"/>
    <s v="Critical"/>
    <s v="***"/>
    <s v="***"/>
    <s v="***"/>
    <m/>
    <m/>
    <s v="***"/>
    <m/>
    <m/>
    <m/>
    <m/>
    <m/>
    <n v="18"/>
    <n v="0.02"/>
    <m/>
    <m/>
    <n v="1175.53"/>
    <n v="1"/>
    <n v="65.307222222222222"/>
    <s v="Regular Air"/>
    <n v="14.48"/>
    <n v="1190.01"/>
    <x v="4"/>
    <s v="Home Office"/>
    <x v="1"/>
    <s v="Office Furnishings"/>
    <s v="Small Box"/>
    <d v="2009-10-21T00:00:00"/>
  </r>
  <r>
    <n v="1762"/>
    <n v="19522"/>
    <x v="284"/>
    <s v="Medium"/>
    <s v="*"/>
    <s v="*"/>
    <s v="*"/>
    <m/>
    <m/>
    <s v="*"/>
    <m/>
    <m/>
    <m/>
    <m/>
    <m/>
    <n v="44"/>
    <n v="0.05"/>
    <m/>
    <m/>
    <n v="161.80000000000001"/>
    <n v="0"/>
    <n v="3.6772727272727277"/>
    <s v="Regular Air"/>
    <n v="1.49"/>
    <n v="163.29000000000002"/>
    <x v="0"/>
    <s v="Consumer"/>
    <x v="0"/>
    <s v="Binders and Binder Accessories"/>
    <s v="Small Box"/>
    <d v="2009-10-21T00:00:00"/>
  </r>
  <r>
    <n v="1763"/>
    <n v="19522"/>
    <x v="284"/>
    <s v="Medium"/>
    <s v="*"/>
    <s v="*"/>
    <s v="*"/>
    <m/>
    <m/>
    <s v="*"/>
    <m/>
    <m/>
    <m/>
    <m/>
    <m/>
    <n v="37"/>
    <n v="0.04"/>
    <m/>
    <m/>
    <n v="64.36"/>
    <n v="0"/>
    <n v="1.7394594594594595"/>
    <s v="Regular Air"/>
    <n v="0.7"/>
    <n v="65.06"/>
    <x v="0"/>
    <s v="Consumer"/>
    <x v="0"/>
    <s v="Pens &amp; Art Supplies"/>
    <s v="Wrap Bag"/>
    <d v="2009-10-21T00:00:00"/>
  </r>
  <r>
    <n v="1764"/>
    <n v="26565"/>
    <x v="285"/>
    <s v="Medium"/>
    <s v="*"/>
    <s v="*"/>
    <s v="*"/>
    <m/>
    <m/>
    <s v="*"/>
    <m/>
    <m/>
    <m/>
    <m/>
    <m/>
    <n v="49"/>
    <n v="0.05"/>
    <m/>
    <m/>
    <n v="21337.27"/>
    <n v="1"/>
    <n v="435.45448979591839"/>
    <s v="Regular Air"/>
    <n v="19.989999999999998"/>
    <n v="21357.260000000002"/>
    <x v="1"/>
    <s v="Corporate"/>
    <x v="0"/>
    <s v="Storage &amp; Organization"/>
    <s v="Small Box"/>
    <d v="2009-10-22T00:00:00"/>
  </r>
  <r>
    <n v="1765"/>
    <n v="11335"/>
    <x v="285"/>
    <s v="High"/>
    <s v="*"/>
    <s v="**"/>
    <s v="**"/>
    <m/>
    <m/>
    <s v="**"/>
    <m/>
    <m/>
    <m/>
    <m/>
    <m/>
    <n v="8"/>
    <n v="0.01"/>
    <m/>
    <m/>
    <n v="922.47"/>
    <n v="0"/>
    <n v="115.30875"/>
    <s v="Delivery Truck"/>
    <n v="14"/>
    <n v="936.47"/>
    <x v="4"/>
    <s v="Corporate"/>
    <x v="2"/>
    <s v="Office Machines"/>
    <s v="Jumbo Drum"/>
    <d v="2009-10-23T00:00:00"/>
  </r>
  <r>
    <n v="1766"/>
    <n v="58693"/>
    <x v="285"/>
    <s v="Low"/>
    <s v="*"/>
    <s v="*"/>
    <s v="*"/>
    <m/>
    <m/>
    <s v="*"/>
    <m/>
    <m/>
    <m/>
    <m/>
    <m/>
    <n v="50"/>
    <n v="0.06"/>
    <m/>
    <m/>
    <n v="876.64"/>
    <n v="0"/>
    <n v="17.532799999999998"/>
    <s v="Regular Air"/>
    <n v="13.18"/>
    <n v="889.81999999999994"/>
    <x v="6"/>
    <s v="Corporate"/>
    <x v="0"/>
    <s v="Binders and Binder Accessories"/>
    <s v="Small Box"/>
    <d v="2009-10-25T00:00:00"/>
  </r>
  <r>
    <n v="1767"/>
    <n v="6246"/>
    <x v="285"/>
    <s v="Not Specified"/>
    <s v="*"/>
    <s v="*"/>
    <s v="*"/>
    <m/>
    <m/>
    <s v="*"/>
    <m/>
    <m/>
    <m/>
    <m/>
    <m/>
    <n v="13"/>
    <n v="0.02"/>
    <m/>
    <m/>
    <n v="52.38"/>
    <n v="0"/>
    <n v="4.0292307692307698"/>
    <s v="Regular Air"/>
    <n v="0.99"/>
    <n v="53.370000000000005"/>
    <x v="1"/>
    <s v="Home Office"/>
    <x v="0"/>
    <s v="Rubber Bands"/>
    <s v="Wrap Bag"/>
    <d v="2009-10-23T00:00:00"/>
  </r>
  <r>
    <n v="1768"/>
    <n v="11335"/>
    <x v="285"/>
    <s v="High"/>
    <s v="*"/>
    <s v="**"/>
    <s v="**"/>
    <m/>
    <m/>
    <s v="**"/>
    <m/>
    <m/>
    <m/>
    <m/>
    <m/>
    <n v="3"/>
    <n v="0.01"/>
    <m/>
    <m/>
    <n v="14.84"/>
    <n v="0"/>
    <n v="4.9466666666666663"/>
    <s v="Regular Air"/>
    <n v="0.49"/>
    <n v="15.33"/>
    <x v="4"/>
    <s v="Corporate"/>
    <x v="0"/>
    <s v="Labels"/>
    <s v="Small Box"/>
    <d v="2009-10-22T00:00:00"/>
  </r>
  <r>
    <n v="1769"/>
    <n v="48929"/>
    <x v="286"/>
    <s v="High"/>
    <s v="*"/>
    <s v="**"/>
    <s v="**"/>
    <m/>
    <m/>
    <s v="**"/>
    <m/>
    <m/>
    <m/>
    <m/>
    <m/>
    <n v="45"/>
    <n v="0.05"/>
    <m/>
    <m/>
    <n v="2096.6999999999998"/>
    <n v="1"/>
    <n v="46.593333333333327"/>
    <s v="Regular Air"/>
    <n v="5.86"/>
    <n v="2102.56"/>
    <x v="3"/>
    <s v="Small Business"/>
    <x v="0"/>
    <s v="Paper"/>
    <s v="Small Box"/>
    <d v="2009-10-25T00:00:00"/>
  </r>
  <r>
    <n v="1770"/>
    <n v="48929"/>
    <x v="286"/>
    <s v="High"/>
    <s v="*"/>
    <s v="**"/>
    <s v="**"/>
    <m/>
    <m/>
    <s v="**"/>
    <m/>
    <m/>
    <m/>
    <m/>
    <m/>
    <n v="1"/>
    <n v="0.01"/>
    <m/>
    <m/>
    <n v="55.43"/>
    <n v="0"/>
    <n v="55.43"/>
    <s v="Regular Air"/>
    <n v="19.989999999999998"/>
    <n v="75.42"/>
    <x v="9"/>
    <s v="Small Business"/>
    <x v="0"/>
    <s v="Paper"/>
    <s v="Small Box"/>
    <d v="2009-10-23T00:00:00"/>
  </r>
  <r>
    <n v="1771"/>
    <n v="34631"/>
    <x v="287"/>
    <s v="Not Specified"/>
    <s v="*"/>
    <s v="*"/>
    <s v="*"/>
    <m/>
    <m/>
    <s v="*"/>
    <m/>
    <m/>
    <m/>
    <m/>
    <m/>
    <n v="19"/>
    <n v="0.02"/>
    <m/>
    <m/>
    <n v="12616.2"/>
    <n v="1"/>
    <n v="664.01052631578955"/>
    <s v="Regular Air"/>
    <n v="24.49"/>
    <n v="12640.69"/>
    <x v="7"/>
    <s v="Corporate"/>
    <x v="2"/>
    <s v="Copiers and Fax"/>
    <s v="Large Box"/>
    <d v="2009-10-25T00:00:00"/>
  </r>
  <r>
    <n v="1772"/>
    <n v="34918"/>
    <x v="287"/>
    <s v="Medium"/>
    <s v="*"/>
    <s v="*"/>
    <s v="*"/>
    <m/>
    <m/>
    <s v="*"/>
    <m/>
    <m/>
    <m/>
    <m/>
    <m/>
    <n v="12"/>
    <n v="0.02"/>
    <m/>
    <m/>
    <n v="2230.9699999999998"/>
    <n v="1"/>
    <n v="185.91416666666666"/>
    <s v="Delivery Truck"/>
    <n v="26.2"/>
    <n v="2257.1699999999996"/>
    <x v="1"/>
    <s v="Corporate"/>
    <x v="1"/>
    <s v="Chairs &amp; Chairmats"/>
    <s v="Jumbo Drum"/>
    <d v="2009-10-24T00:00:00"/>
  </r>
  <r>
    <n v="1773"/>
    <n v="34918"/>
    <x v="287"/>
    <s v="Medium"/>
    <s v="*"/>
    <s v="*"/>
    <s v="*"/>
    <m/>
    <m/>
    <s v="*"/>
    <m/>
    <m/>
    <m/>
    <m/>
    <m/>
    <n v="25"/>
    <n v="3.5000000000000003E-2"/>
    <m/>
    <m/>
    <n v="200.77"/>
    <n v="0"/>
    <n v="8.030800000000001"/>
    <s v="Regular Air"/>
    <n v="7.98"/>
    <n v="208.75"/>
    <x v="1"/>
    <s v="Corporate"/>
    <x v="1"/>
    <s v="Office Furnishings"/>
    <s v="Wrap Bag"/>
    <d v="2009-10-25T00:00:00"/>
  </r>
  <r>
    <n v="1774"/>
    <n v="34631"/>
    <x v="287"/>
    <s v="Not Specified"/>
    <s v="*"/>
    <s v="*"/>
    <s v="*"/>
    <m/>
    <m/>
    <s v="*"/>
    <m/>
    <m/>
    <m/>
    <m/>
    <m/>
    <n v="5"/>
    <n v="0.01"/>
    <m/>
    <m/>
    <n v="22.06"/>
    <n v="0"/>
    <n v="4.4119999999999999"/>
    <s v="Regular Air"/>
    <n v="6.27"/>
    <n v="28.33"/>
    <x v="7"/>
    <s v="Corporate"/>
    <x v="0"/>
    <s v="Binders and Binder Accessories"/>
    <s v="Small Box"/>
    <d v="2009-10-24T00:00:00"/>
  </r>
  <r>
    <n v="1775"/>
    <n v="38887"/>
    <x v="288"/>
    <s v="Critical"/>
    <s v="***"/>
    <s v="***"/>
    <s v="***"/>
    <m/>
    <m/>
    <s v="***"/>
    <m/>
    <m/>
    <m/>
    <m/>
    <m/>
    <n v="25"/>
    <n v="3.5000000000000003E-2"/>
    <m/>
    <m/>
    <n v="378.9"/>
    <n v="0"/>
    <n v="15.155999999999999"/>
    <s v="Regular Air"/>
    <n v="7.17"/>
    <n v="386.07"/>
    <x v="5"/>
    <s v="Consumer"/>
    <x v="0"/>
    <s v="Binders and Binder Accessories"/>
    <s v="Small Box"/>
    <d v="2009-10-25T00:00:00"/>
  </r>
  <r>
    <n v="1776"/>
    <n v="38887"/>
    <x v="288"/>
    <s v="Critical"/>
    <s v="***"/>
    <s v="***"/>
    <s v="***"/>
    <m/>
    <m/>
    <s v="***"/>
    <m/>
    <m/>
    <m/>
    <m/>
    <m/>
    <n v="50"/>
    <n v="0.06"/>
    <m/>
    <m/>
    <n v="264.05"/>
    <n v="0"/>
    <n v="5.2810000000000006"/>
    <s v="Regular Air"/>
    <n v="1.99"/>
    <n v="266.04000000000002"/>
    <x v="5"/>
    <s v="Consumer"/>
    <x v="0"/>
    <s v="Pens &amp; Art Supplies"/>
    <s v="Wrap Bag"/>
    <d v="2009-10-26T00:00:00"/>
  </r>
  <r>
    <n v="1777"/>
    <n v="4835"/>
    <x v="288"/>
    <s v="Critical"/>
    <s v="***"/>
    <s v="***"/>
    <s v="***"/>
    <m/>
    <m/>
    <s v="***"/>
    <m/>
    <m/>
    <m/>
    <m/>
    <m/>
    <n v="3"/>
    <n v="0.01"/>
    <m/>
    <m/>
    <n v="9.4"/>
    <n v="0"/>
    <n v="3.1333333333333333"/>
    <s v="Regular Air"/>
    <n v="1.92"/>
    <n v="11.32"/>
    <x v="2"/>
    <s v="Home Office"/>
    <x v="0"/>
    <s v="Scissors, Rulers and Trimmers"/>
    <s v="Wrap Bag"/>
    <d v="2009-10-24T00:00:00"/>
  </r>
  <r>
    <n v="1778"/>
    <n v="50656"/>
    <x v="289"/>
    <s v="Critical"/>
    <s v="***"/>
    <s v="***"/>
    <s v="***"/>
    <m/>
    <m/>
    <s v="***"/>
    <m/>
    <m/>
    <m/>
    <m/>
    <m/>
    <n v="31"/>
    <n v="0.04"/>
    <m/>
    <m/>
    <n v="16451.330000000002"/>
    <n v="1"/>
    <n v="530.68806451612909"/>
    <s v="Delivery Truck"/>
    <n v="56"/>
    <n v="16507.330000000002"/>
    <x v="2"/>
    <s v="Consumer"/>
    <x v="1"/>
    <s v="Chairs &amp; Chairmats"/>
    <s v="Jumbo Drum"/>
    <d v="2009-10-26T00:00:00"/>
  </r>
  <r>
    <n v="1779"/>
    <n v="50656"/>
    <x v="289"/>
    <s v="Critical"/>
    <s v="***"/>
    <s v="***"/>
    <s v="***"/>
    <m/>
    <m/>
    <s v="***"/>
    <m/>
    <m/>
    <m/>
    <m/>
    <m/>
    <n v="39"/>
    <n v="0.04"/>
    <m/>
    <m/>
    <n v="485.97"/>
    <n v="0"/>
    <n v="12.460769230769232"/>
    <s v="Regular Air"/>
    <n v="5.16"/>
    <n v="491.13000000000005"/>
    <x v="2"/>
    <s v="Consumer"/>
    <x v="1"/>
    <s v="Office Furnishings"/>
    <s v="Small Box"/>
    <d v="2009-10-25T00:00:00"/>
  </r>
  <r>
    <n v="1780"/>
    <n v="50656"/>
    <x v="289"/>
    <s v="Critical"/>
    <s v="***"/>
    <s v="***"/>
    <s v="***"/>
    <m/>
    <m/>
    <s v="***"/>
    <m/>
    <m/>
    <m/>
    <m/>
    <m/>
    <n v="42"/>
    <n v="0.05"/>
    <m/>
    <m/>
    <n v="194.2"/>
    <n v="0"/>
    <n v="4.6238095238095234"/>
    <s v="Regular Air"/>
    <n v="5.15"/>
    <n v="199.35"/>
    <x v="2"/>
    <s v="Consumer"/>
    <x v="0"/>
    <s v="Appliances"/>
    <s v="Small Box"/>
    <d v="2009-10-27T00:00:00"/>
  </r>
  <r>
    <n v="1781"/>
    <n v="17124"/>
    <x v="289"/>
    <s v="Critical"/>
    <s v="***"/>
    <s v="***"/>
    <s v="***"/>
    <m/>
    <m/>
    <s v="***"/>
    <m/>
    <m/>
    <m/>
    <m/>
    <m/>
    <n v="39"/>
    <n v="0.04"/>
    <m/>
    <m/>
    <n v="128.31"/>
    <n v="0"/>
    <n v="3.29"/>
    <s v="Express Air"/>
    <n v="1.92"/>
    <n v="130.22999999999999"/>
    <x v="4"/>
    <s v="Home Office"/>
    <x v="0"/>
    <s v="Scissors, Rulers and Trimmers"/>
    <s v="Wrap Bag"/>
    <d v="2009-10-26T00:00:00"/>
  </r>
  <r>
    <n v="1782"/>
    <n v="50656"/>
    <x v="289"/>
    <s v="Critical"/>
    <s v="***"/>
    <s v="***"/>
    <s v="***"/>
    <m/>
    <m/>
    <s v="***"/>
    <m/>
    <m/>
    <m/>
    <m/>
    <m/>
    <n v="15"/>
    <n v="0.02"/>
    <m/>
    <m/>
    <n v="109.71"/>
    <n v="0"/>
    <n v="7.3139999999999992"/>
    <s v="Regular Air"/>
    <n v="3.68"/>
    <n v="113.39"/>
    <x v="2"/>
    <s v="Consumer"/>
    <x v="1"/>
    <s v="Office Furnishings"/>
    <s v="Wrap Bag"/>
    <d v="2009-10-26T00:00:00"/>
  </r>
  <r>
    <n v="1783"/>
    <n v="38599"/>
    <x v="290"/>
    <s v="High"/>
    <s v="*"/>
    <s v="**"/>
    <s v="**"/>
    <m/>
    <m/>
    <s v="**"/>
    <m/>
    <m/>
    <m/>
    <m/>
    <m/>
    <n v="27"/>
    <n v="3.5000000000000003E-2"/>
    <m/>
    <m/>
    <n v="2651.23"/>
    <n v="1"/>
    <n v="98.193703703703704"/>
    <s v="Regular Air"/>
    <n v="35"/>
    <n v="2686.23"/>
    <x v="3"/>
    <s v="Consumer"/>
    <x v="0"/>
    <s v="Storage &amp; Organization"/>
    <s v="Large Box"/>
    <d v="2009-10-27T00:00:00"/>
  </r>
  <r>
    <n v="1784"/>
    <n v="17251"/>
    <x v="291"/>
    <s v="Not Specified"/>
    <s v="*"/>
    <s v="*"/>
    <s v="*"/>
    <m/>
    <m/>
    <s v="*"/>
    <m/>
    <m/>
    <m/>
    <m/>
    <m/>
    <n v="26"/>
    <n v="3.5000000000000003E-2"/>
    <m/>
    <m/>
    <n v="2951.4380000000001"/>
    <n v="1"/>
    <n v="113.51684615384616"/>
    <s v="Regular Air"/>
    <n v="8.99"/>
    <n v="2960.4279999999999"/>
    <x v="5"/>
    <s v="Small Business"/>
    <x v="2"/>
    <s v="Telephones and Communication"/>
    <s v="Small Box"/>
    <d v="2009-10-29T00:00:00"/>
  </r>
  <r>
    <n v="1785"/>
    <n v="15904"/>
    <x v="291"/>
    <s v="Not Specified"/>
    <s v="*"/>
    <s v="*"/>
    <s v="*"/>
    <m/>
    <m/>
    <s v="*"/>
    <m/>
    <m/>
    <m/>
    <m/>
    <m/>
    <n v="49"/>
    <n v="0.05"/>
    <m/>
    <m/>
    <n v="1836.84"/>
    <n v="1"/>
    <n v="37.486530612244898"/>
    <s v="Express Air"/>
    <n v="8.99"/>
    <n v="1845.83"/>
    <x v="4"/>
    <s v="Small Business"/>
    <x v="0"/>
    <s v="Pens &amp; Art Supplies"/>
    <s v="Small Pack"/>
    <d v="2009-10-29T00:00:00"/>
  </r>
  <r>
    <n v="1786"/>
    <n v="15904"/>
    <x v="291"/>
    <s v="Not Specified"/>
    <s v="*"/>
    <s v="*"/>
    <s v="*"/>
    <m/>
    <m/>
    <s v="*"/>
    <m/>
    <m/>
    <m/>
    <m/>
    <m/>
    <n v="39"/>
    <n v="0.04"/>
    <m/>
    <m/>
    <n v="124.01"/>
    <n v="0"/>
    <n v="3.1797435897435897"/>
    <s v="Regular Air"/>
    <n v="3.97"/>
    <n v="127.98"/>
    <x v="4"/>
    <s v="Small Business"/>
    <x v="0"/>
    <s v="Pens &amp; Art Supplies"/>
    <s v="Wrap Bag"/>
    <d v="2009-10-28T00:00:00"/>
  </r>
  <r>
    <n v="1787"/>
    <n v="7623"/>
    <x v="292"/>
    <s v="Critical"/>
    <s v="***"/>
    <s v="***"/>
    <s v="***"/>
    <m/>
    <m/>
    <s v="***"/>
    <m/>
    <m/>
    <m/>
    <m/>
    <m/>
    <n v="18"/>
    <n v="0.02"/>
    <m/>
    <m/>
    <n v="5459.32"/>
    <n v="1"/>
    <n v="303.29555555555555"/>
    <s v="Regular Air"/>
    <n v="24.49"/>
    <n v="5483.8099999999995"/>
    <x v="0"/>
    <s v="Corporate"/>
    <x v="0"/>
    <s v="Appliances"/>
    <s v="Large Box"/>
    <d v="2009-10-30T00:00:00"/>
  </r>
  <r>
    <n v="1788"/>
    <n v="7623"/>
    <x v="292"/>
    <s v="Critical"/>
    <s v="***"/>
    <s v="***"/>
    <s v="***"/>
    <m/>
    <m/>
    <s v="***"/>
    <m/>
    <m/>
    <m/>
    <m/>
    <m/>
    <n v="32"/>
    <n v="0.04"/>
    <m/>
    <m/>
    <n v="3080.07"/>
    <n v="1"/>
    <n v="96.252187500000005"/>
    <s v="Regular Air"/>
    <n v="4.6500000000000004"/>
    <n v="3084.7200000000003"/>
    <x v="0"/>
    <s v="Corporate"/>
    <x v="0"/>
    <s v="Paper"/>
    <s v="Small Box"/>
    <d v="2009-10-29T00:00:00"/>
  </r>
  <r>
    <n v="1789"/>
    <n v="7623"/>
    <x v="292"/>
    <s v="Critical"/>
    <s v="***"/>
    <s v="***"/>
    <s v="***"/>
    <m/>
    <m/>
    <s v="***"/>
    <m/>
    <m/>
    <m/>
    <m/>
    <m/>
    <n v="37"/>
    <n v="0.04"/>
    <m/>
    <m/>
    <n v="1793.42"/>
    <n v="1"/>
    <n v="48.470810810810811"/>
    <s v="Regular Air"/>
    <n v="19.989999999999998"/>
    <n v="1813.41"/>
    <x v="0"/>
    <s v="Corporate"/>
    <x v="2"/>
    <s v="Computer Peripherals"/>
    <s v="Small Box"/>
    <d v="2009-10-30T00:00:00"/>
  </r>
  <r>
    <n v="1790"/>
    <n v="19105"/>
    <x v="292"/>
    <s v="High"/>
    <s v="*"/>
    <s v="**"/>
    <s v="**"/>
    <m/>
    <m/>
    <s v="**"/>
    <m/>
    <m/>
    <m/>
    <m/>
    <m/>
    <n v="31"/>
    <n v="0.04"/>
    <m/>
    <m/>
    <n v="1370.56"/>
    <n v="1"/>
    <n v="44.211612903225806"/>
    <s v="Regular Air"/>
    <n v="5.97"/>
    <n v="1376.53"/>
    <x v="4"/>
    <s v="Corporate"/>
    <x v="0"/>
    <s v="Paper"/>
    <s v="Small Box"/>
    <d v="2009-10-30T00:00:00"/>
  </r>
  <r>
    <n v="1791"/>
    <n v="48896"/>
    <x v="292"/>
    <s v="Critical"/>
    <s v="***"/>
    <s v="***"/>
    <s v="***"/>
    <m/>
    <m/>
    <s v="***"/>
    <m/>
    <m/>
    <m/>
    <m/>
    <m/>
    <n v="43"/>
    <n v="0.05"/>
    <m/>
    <m/>
    <n v="856.9"/>
    <n v="0"/>
    <n v="19.927906976744186"/>
    <s v="Regular Air"/>
    <n v="9.5399999999999991"/>
    <n v="866.43999999999994"/>
    <x v="6"/>
    <s v="Home Office"/>
    <x v="0"/>
    <s v="Paper"/>
    <s v="Small Box"/>
    <d v="2009-10-30T00:00:00"/>
  </r>
  <r>
    <n v="1792"/>
    <n v="32737"/>
    <x v="292"/>
    <s v="High"/>
    <s v="*"/>
    <s v="**"/>
    <s v="**"/>
    <m/>
    <m/>
    <s v="**"/>
    <m/>
    <m/>
    <m/>
    <m/>
    <m/>
    <n v="14"/>
    <n v="0.02"/>
    <m/>
    <m/>
    <n v="367.11"/>
    <n v="0"/>
    <n v="26.22214285714286"/>
    <s v="Regular Air"/>
    <n v="1.49"/>
    <n v="368.6"/>
    <x v="1"/>
    <s v="Home Office"/>
    <x v="0"/>
    <s v="Binders and Binder Accessories"/>
    <s v="Small Box"/>
    <d v="2009-10-30T00:00:00"/>
  </r>
  <r>
    <n v="1793"/>
    <n v="19105"/>
    <x v="292"/>
    <s v="High"/>
    <s v="*"/>
    <s v="**"/>
    <s v="**"/>
    <m/>
    <m/>
    <s v="**"/>
    <m/>
    <m/>
    <m/>
    <m/>
    <m/>
    <n v="29"/>
    <n v="3.5000000000000003E-2"/>
    <m/>
    <m/>
    <n v="172.98"/>
    <n v="0"/>
    <n v="5.964827586206896"/>
    <s v="Regular Air"/>
    <n v="5.46"/>
    <n v="178.44"/>
    <x v="4"/>
    <s v="Corporate"/>
    <x v="0"/>
    <s v="Paper"/>
    <s v="Small Box"/>
    <d v="2009-10-28T00:00:00"/>
  </r>
  <r>
    <n v="1794"/>
    <n v="22628"/>
    <x v="293"/>
    <s v="Medium"/>
    <s v="*"/>
    <s v="*"/>
    <s v="*"/>
    <m/>
    <m/>
    <s v="*"/>
    <m/>
    <m/>
    <m/>
    <m/>
    <m/>
    <n v="30"/>
    <n v="0.04"/>
    <m/>
    <m/>
    <n v="2951.7"/>
    <n v="1"/>
    <n v="98.39"/>
    <s v="Delivery Truck"/>
    <n v="74.349999999999994"/>
    <n v="3026.0499999999997"/>
    <x v="6"/>
    <s v="Corporate"/>
    <x v="1"/>
    <s v="Chairs &amp; Chairmats"/>
    <s v="Jumbo Drum"/>
    <d v="2009-11-01T00:00:00"/>
  </r>
  <r>
    <n v="1795"/>
    <n v="56064"/>
    <x v="293"/>
    <s v="Medium"/>
    <s v="*"/>
    <s v="*"/>
    <s v="*"/>
    <m/>
    <m/>
    <s v="*"/>
    <m/>
    <m/>
    <m/>
    <m/>
    <m/>
    <n v="41"/>
    <n v="0.05"/>
    <m/>
    <m/>
    <n v="1169.26"/>
    <n v="1"/>
    <n v="28.518536585365855"/>
    <s v="Regular Air"/>
    <n v="1.49"/>
    <n v="1170.75"/>
    <x v="4"/>
    <s v="Home Office"/>
    <x v="0"/>
    <s v="Binders and Binder Accessories"/>
    <s v="Small Box"/>
    <d v="2009-10-29T00:00:00"/>
  </r>
  <r>
    <n v="1796"/>
    <n v="3395"/>
    <x v="293"/>
    <s v="Not Specified"/>
    <s v="*"/>
    <s v="*"/>
    <s v="*"/>
    <m/>
    <m/>
    <s v="*"/>
    <m/>
    <m/>
    <m/>
    <m/>
    <m/>
    <n v="29"/>
    <n v="3.5000000000000003E-2"/>
    <m/>
    <m/>
    <n v="623.02"/>
    <n v="0"/>
    <n v="21.483448275862067"/>
    <s v="Regular Air"/>
    <n v="11.52"/>
    <n v="634.54"/>
    <x v="2"/>
    <s v="Consumer"/>
    <x v="0"/>
    <s v="Storage &amp; Organization"/>
    <s v="Small Box"/>
    <d v="2009-10-30T00:00:00"/>
  </r>
  <r>
    <n v="1797"/>
    <n v="52291"/>
    <x v="293"/>
    <s v="Critical"/>
    <s v="***"/>
    <s v="***"/>
    <s v="***"/>
    <m/>
    <m/>
    <s v="***"/>
    <m/>
    <m/>
    <m/>
    <m/>
    <m/>
    <n v="48"/>
    <n v="0.05"/>
    <m/>
    <m/>
    <n v="287.54000000000002"/>
    <n v="0"/>
    <n v="5.9904166666666674"/>
    <s v="Regular Air"/>
    <n v="0.96"/>
    <n v="288.5"/>
    <x v="0"/>
    <s v="Corporate"/>
    <x v="0"/>
    <s v="Pens &amp; Art Supplies"/>
    <s v="Wrap Bag"/>
    <d v="2009-10-31T00:00:00"/>
  </r>
  <r>
    <n v="1798"/>
    <n v="31910"/>
    <x v="293"/>
    <s v="Medium"/>
    <s v="*"/>
    <s v="*"/>
    <s v="*"/>
    <m/>
    <m/>
    <s v="*"/>
    <m/>
    <m/>
    <m/>
    <m/>
    <m/>
    <n v="6"/>
    <n v="0.01"/>
    <m/>
    <m/>
    <n v="187.63749999999999"/>
    <n v="0"/>
    <n v="31.272916666666664"/>
    <s v="Regular Air"/>
    <n v="5"/>
    <n v="192.63749999999999"/>
    <x v="8"/>
    <s v="Small Business"/>
    <x v="2"/>
    <s v="Telephones and Communication"/>
    <s v="Small Box"/>
    <d v="2009-10-30T00:00:00"/>
  </r>
  <r>
    <n v="1799"/>
    <n v="3395"/>
    <x v="293"/>
    <s v="Not Specified"/>
    <s v="*"/>
    <s v="*"/>
    <s v="*"/>
    <m/>
    <m/>
    <s v="*"/>
    <m/>
    <m/>
    <m/>
    <m/>
    <m/>
    <n v="31"/>
    <n v="0.04"/>
    <m/>
    <m/>
    <n v="181.17"/>
    <n v="0"/>
    <n v="5.8441935483870964"/>
    <s v="Express Air"/>
    <n v="5.24"/>
    <n v="186.41"/>
    <x v="2"/>
    <s v="Consumer"/>
    <x v="0"/>
    <s v="Binders and Binder Accessories"/>
    <s v="Small Box"/>
    <d v="2009-10-31T00:00:00"/>
  </r>
  <r>
    <n v="1800"/>
    <n v="3395"/>
    <x v="293"/>
    <s v="Not Specified"/>
    <s v="*"/>
    <s v="*"/>
    <s v="*"/>
    <m/>
    <m/>
    <s v="*"/>
    <m/>
    <m/>
    <m/>
    <m/>
    <m/>
    <n v="7"/>
    <n v="0.01"/>
    <m/>
    <m/>
    <n v="107.88"/>
    <n v="0"/>
    <n v="15.411428571428571"/>
    <s v="Regular Air"/>
    <n v="1.39"/>
    <n v="109.27"/>
    <x v="2"/>
    <s v="Consumer"/>
    <x v="0"/>
    <s v="Envelopes"/>
    <s v="Small Box"/>
    <d v="2009-10-30T00:00:00"/>
  </r>
  <r>
    <n v="1801"/>
    <n v="52291"/>
    <x v="293"/>
    <s v="Critical"/>
    <s v="***"/>
    <s v="***"/>
    <s v="***"/>
    <m/>
    <m/>
    <s v="***"/>
    <m/>
    <m/>
    <m/>
    <m/>
    <m/>
    <n v="5"/>
    <n v="0.01"/>
    <m/>
    <m/>
    <n v="88.314999999999998"/>
    <n v="0"/>
    <n v="17.663"/>
    <s v="Regular Air"/>
    <n v="0.99"/>
    <n v="89.304999999999993"/>
    <x v="0"/>
    <s v="Corporate"/>
    <x v="2"/>
    <s v="Telephones and Communication"/>
    <s v="Wrap Bag"/>
    <d v="2009-10-30T00:00:00"/>
  </r>
  <r>
    <n v="1802"/>
    <n v="3395"/>
    <x v="293"/>
    <s v="Not Specified"/>
    <s v="*"/>
    <s v="*"/>
    <s v="*"/>
    <m/>
    <m/>
    <s v="*"/>
    <m/>
    <m/>
    <m/>
    <m/>
    <m/>
    <n v="1"/>
    <n v="0.01"/>
    <m/>
    <m/>
    <n v="13.16"/>
    <n v="0"/>
    <n v="13.16"/>
    <s v="Regular Air"/>
    <n v="5.96"/>
    <n v="19.12"/>
    <x v="2"/>
    <s v="Consumer"/>
    <x v="0"/>
    <s v="Paper"/>
    <s v="Small Box"/>
    <d v="2009-10-31T00:00:00"/>
  </r>
  <r>
    <n v="1803"/>
    <n v="44134"/>
    <x v="294"/>
    <s v="High"/>
    <s v="*"/>
    <s v="**"/>
    <s v="**"/>
    <m/>
    <m/>
    <s v="**"/>
    <m/>
    <m/>
    <m/>
    <m/>
    <m/>
    <n v="35"/>
    <n v="0.04"/>
    <m/>
    <m/>
    <n v="620.02"/>
    <n v="0"/>
    <n v="17.714857142857142"/>
    <s v="Regular Air"/>
    <n v="8.99"/>
    <n v="629.01"/>
    <x v="0"/>
    <s v="Home Office"/>
    <x v="1"/>
    <s v="Office Furnishings"/>
    <s v="Small Pack"/>
    <d v="2009-11-01T00:00:00"/>
  </r>
  <r>
    <n v="1804"/>
    <n v="20229"/>
    <x v="294"/>
    <s v="Low"/>
    <s v="*"/>
    <s v="*"/>
    <s v="*"/>
    <m/>
    <m/>
    <s v="*"/>
    <m/>
    <m/>
    <m/>
    <m/>
    <m/>
    <n v="47"/>
    <n v="0.05"/>
    <m/>
    <m/>
    <n v="116.06"/>
    <n v="0"/>
    <n v="2.4693617021276597"/>
    <s v="Regular Air"/>
    <n v="0.8"/>
    <n v="116.86"/>
    <x v="8"/>
    <s v="Home Office"/>
    <x v="0"/>
    <s v="Rubber Bands"/>
    <s v="Wrap Bag"/>
    <d v="2009-11-06T00:00:00"/>
  </r>
  <r>
    <n v="1805"/>
    <n v="26627"/>
    <x v="294"/>
    <s v="Medium"/>
    <s v="*"/>
    <s v="*"/>
    <s v="*"/>
    <m/>
    <m/>
    <s v="*"/>
    <m/>
    <m/>
    <m/>
    <m/>
    <m/>
    <n v="25"/>
    <n v="3.5000000000000003E-2"/>
    <m/>
    <m/>
    <n v="38.369999999999997"/>
    <n v="0"/>
    <n v="1.5347999999999999"/>
    <s v="Regular Air"/>
    <n v="1.29"/>
    <n v="39.659999999999997"/>
    <x v="5"/>
    <s v="Home Office"/>
    <x v="0"/>
    <s v="Pens &amp; Art Supplies"/>
    <s v="Wrap Bag"/>
    <d v="2009-10-30T00:00:00"/>
  </r>
  <r>
    <n v="1806"/>
    <n v="43554"/>
    <x v="294"/>
    <s v="Critical"/>
    <s v="***"/>
    <s v="***"/>
    <s v="***"/>
    <m/>
    <m/>
    <s v="***"/>
    <m/>
    <m/>
    <m/>
    <m/>
    <m/>
    <n v="9"/>
    <n v="0.01"/>
    <m/>
    <m/>
    <n v="34.18"/>
    <n v="0"/>
    <n v="3.7977777777777777"/>
    <s v="Regular Air"/>
    <n v="2.2000000000000002"/>
    <n v="36.380000000000003"/>
    <x v="8"/>
    <s v="Consumer"/>
    <x v="0"/>
    <s v="Paper"/>
    <s v="Wrap Bag"/>
    <d v="2009-11-02T00:00:00"/>
  </r>
  <r>
    <n v="1807"/>
    <n v="24003"/>
    <x v="295"/>
    <s v="Critical"/>
    <s v="***"/>
    <s v="***"/>
    <s v="***"/>
    <m/>
    <m/>
    <s v="***"/>
    <m/>
    <m/>
    <m/>
    <m/>
    <m/>
    <n v="50"/>
    <n v="0.06"/>
    <m/>
    <m/>
    <n v="1318.49"/>
    <n v="1"/>
    <n v="26.369800000000001"/>
    <s v="Regular Air"/>
    <n v="8.7899999999999991"/>
    <n v="1327.28"/>
    <x v="9"/>
    <s v="Corporate"/>
    <x v="0"/>
    <s v="Storage &amp; Organization"/>
    <s v="Small Box"/>
    <d v="2009-11-01T00:00:00"/>
  </r>
  <r>
    <n v="1808"/>
    <n v="28419"/>
    <x v="295"/>
    <s v="Low"/>
    <s v="*"/>
    <s v="*"/>
    <s v="*"/>
    <m/>
    <m/>
    <s v="*"/>
    <m/>
    <m/>
    <m/>
    <m/>
    <m/>
    <n v="9"/>
    <n v="0.01"/>
    <m/>
    <m/>
    <n v="133.85"/>
    <n v="0"/>
    <n v="14.872222222222222"/>
    <s v="Express Air"/>
    <n v="4.51"/>
    <n v="138.35999999999999"/>
    <x v="8"/>
    <s v="Consumer"/>
    <x v="0"/>
    <s v="Storage &amp; Organization"/>
    <s v="Small Box"/>
    <d v="2009-11-04T00:00:00"/>
  </r>
  <r>
    <n v="1809"/>
    <n v="24003"/>
    <x v="295"/>
    <s v="Critical"/>
    <s v="***"/>
    <s v="***"/>
    <s v="***"/>
    <m/>
    <m/>
    <s v="***"/>
    <m/>
    <m/>
    <m/>
    <m/>
    <m/>
    <n v="4"/>
    <n v="0.01"/>
    <m/>
    <m/>
    <n v="129.78649999999999"/>
    <n v="0"/>
    <n v="32.446624999999997"/>
    <s v="Express Air"/>
    <n v="5.99"/>
    <n v="135.7765"/>
    <x v="3"/>
    <s v="Corporate"/>
    <x v="2"/>
    <s v="Telephones and Communication"/>
    <s v="Wrap Bag"/>
    <d v="2009-11-02T00:00:00"/>
  </r>
  <r>
    <n v="1810"/>
    <n v="24003"/>
    <x v="295"/>
    <s v="Critical"/>
    <s v="***"/>
    <s v="***"/>
    <s v="***"/>
    <m/>
    <m/>
    <s v="***"/>
    <m/>
    <m/>
    <m/>
    <m/>
    <m/>
    <n v="49"/>
    <n v="0.05"/>
    <m/>
    <m/>
    <n v="87.44"/>
    <n v="0"/>
    <n v="1.7844897959183672"/>
    <s v="Regular Air"/>
    <n v="0.7"/>
    <n v="88.14"/>
    <x v="9"/>
    <s v="Corporate"/>
    <x v="0"/>
    <s v="Pens &amp; Art Supplies"/>
    <s v="Wrap Bag"/>
    <d v="2009-11-02T00:00:00"/>
  </r>
  <r>
    <n v="1811"/>
    <n v="24003"/>
    <x v="295"/>
    <s v="Critical"/>
    <s v="***"/>
    <s v="***"/>
    <s v="***"/>
    <m/>
    <m/>
    <s v="***"/>
    <m/>
    <m/>
    <m/>
    <m/>
    <m/>
    <n v="9"/>
    <n v="0.01"/>
    <m/>
    <m/>
    <n v="11.89"/>
    <n v="0"/>
    <n v="1.3211111111111111"/>
    <s v="Regular Air"/>
    <n v="0.7"/>
    <n v="12.59"/>
    <x v="10"/>
    <s v="Corporate"/>
    <x v="0"/>
    <s v="Rubber Bands"/>
    <s v="Wrap Bag"/>
    <d v="2009-10-31T00:00:00"/>
  </r>
  <r>
    <n v="1812"/>
    <n v="38852"/>
    <x v="296"/>
    <s v="Not Specified"/>
    <s v="*"/>
    <s v="*"/>
    <s v="*"/>
    <m/>
    <m/>
    <s v="*"/>
    <m/>
    <m/>
    <m/>
    <m/>
    <m/>
    <n v="25"/>
    <n v="3.5000000000000003E-2"/>
    <m/>
    <m/>
    <n v="152.31"/>
    <n v="0"/>
    <n v="6.0924000000000005"/>
    <s v="Regular Air"/>
    <n v="1.49"/>
    <n v="153.80000000000001"/>
    <x v="8"/>
    <s v="Small Business"/>
    <x v="0"/>
    <s v="Binders and Binder Accessories"/>
    <s v="Small Box"/>
    <d v="2009-11-03T00:00:00"/>
  </r>
  <r>
    <n v="1813"/>
    <n v="38564"/>
    <x v="297"/>
    <s v="Critical"/>
    <s v="***"/>
    <s v="***"/>
    <s v="***"/>
    <m/>
    <m/>
    <s v="***"/>
    <m/>
    <m/>
    <m/>
    <m/>
    <m/>
    <n v="37"/>
    <n v="0.04"/>
    <m/>
    <m/>
    <n v="9517.6"/>
    <n v="1"/>
    <n v="257.23243243243246"/>
    <s v="Delivery Truck"/>
    <n v="57"/>
    <n v="9574.6"/>
    <x v="0"/>
    <s v="Home Office"/>
    <x v="1"/>
    <s v="Chairs &amp; Chairmats"/>
    <s v="Jumbo Drum"/>
    <d v="2009-11-05T00:00:00"/>
  </r>
  <r>
    <n v="1814"/>
    <n v="21314"/>
    <x v="297"/>
    <s v="Low"/>
    <s v="*"/>
    <s v="*"/>
    <s v="*"/>
    <m/>
    <m/>
    <s v="*"/>
    <m/>
    <m/>
    <m/>
    <m/>
    <m/>
    <n v="40"/>
    <n v="0.05"/>
    <m/>
    <m/>
    <n v="3169.9920000000002"/>
    <n v="1"/>
    <n v="79.249800000000008"/>
    <s v="Delivery Truck"/>
    <n v="41.64"/>
    <n v="3211.6320000000001"/>
    <x v="6"/>
    <s v="Home Office"/>
    <x v="1"/>
    <s v="Tables"/>
    <s v="Jumbo Box"/>
    <d v="2009-11-09T00:00:00"/>
  </r>
  <r>
    <n v="1815"/>
    <n v="42338"/>
    <x v="297"/>
    <s v="Not Specified"/>
    <s v="*"/>
    <s v="*"/>
    <s v="*"/>
    <m/>
    <m/>
    <s v="*"/>
    <m/>
    <m/>
    <m/>
    <m/>
    <m/>
    <n v="32"/>
    <n v="0.04"/>
    <m/>
    <m/>
    <n v="1909.0065"/>
    <n v="1"/>
    <n v="59.656453124999999"/>
    <s v="Regular Air"/>
    <n v="8.99"/>
    <n v="1917.9965"/>
    <x v="2"/>
    <s v="Corporate"/>
    <x v="2"/>
    <s v="Telephones and Communication"/>
    <s v="Small Box"/>
    <d v="2009-11-04T00:00:00"/>
  </r>
  <r>
    <n v="1816"/>
    <n v="38564"/>
    <x v="297"/>
    <s v="Critical"/>
    <s v="***"/>
    <s v="***"/>
    <s v="***"/>
    <m/>
    <m/>
    <s v="***"/>
    <m/>
    <m/>
    <m/>
    <m/>
    <m/>
    <n v="31"/>
    <n v="0.04"/>
    <m/>
    <m/>
    <n v="904.93"/>
    <n v="0"/>
    <n v="29.191290322580645"/>
    <s v="Regular Air"/>
    <n v="4"/>
    <n v="908.93"/>
    <x v="1"/>
    <s v="Home Office"/>
    <x v="2"/>
    <s v="Computer Peripherals"/>
    <s v="Small Box"/>
    <d v="2009-11-03T00:00:00"/>
  </r>
  <r>
    <n v="1817"/>
    <n v="8103"/>
    <x v="297"/>
    <s v="Low"/>
    <s v="*"/>
    <s v="*"/>
    <s v="*"/>
    <m/>
    <m/>
    <s v="*"/>
    <m/>
    <m/>
    <m/>
    <m/>
    <m/>
    <n v="16"/>
    <n v="0.02"/>
    <m/>
    <m/>
    <n v="457.68"/>
    <n v="0"/>
    <n v="28.605"/>
    <s v="Regular Air"/>
    <n v="6.27"/>
    <n v="463.95"/>
    <x v="1"/>
    <s v="Corporate"/>
    <x v="0"/>
    <s v="Binders and Binder Accessories"/>
    <s v="Small Box"/>
    <d v="2009-11-06T00:00:00"/>
  </r>
  <r>
    <n v="1818"/>
    <n v="18178"/>
    <x v="297"/>
    <s v="Low"/>
    <s v="*"/>
    <s v="*"/>
    <s v="*"/>
    <m/>
    <m/>
    <s v="*"/>
    <m/>
    <m/>
    <m/>
    <m/>
    <m/>
    <n v="43"/>
    <n v="0.05"/>
    <m/>
    <m/>
    <n v="235.09"/>
    <n v="0"/>
    <n v="5.4672093023255819"/>
    <s v="Regular Air"/>
    <n v="49"/>
    <n v="284.09000000000003"/>
    <x v="1"/>
    <s v="Small Business"/>
    <x v="0"/>
    <s v="Appliances"/>
    <s v="Large Box"/>
    <d v="2009-11-02T00:00:00"/>
  </r>
  <r>
    <n v="1819"/>
    <n v="18178"/>
    <x v="297"/>
    <s v="Low"/>
    <s v="*"/>
    <s v="*"/>
    <s v="*"/>
    <m/>
    <m/>
    <s v="*"/>
    <m/>
    <m/>
    <m/>
    <m/>
    <m/>
    <n v="10"/>
    <n v="0.02"/>
    <m/>
    <m/>
    <n v="187.46"/>
    <n v="0"/>
    <n v="18.746000000000002"/>
    <s v="Regular Air"/>
    <n v="8.99"/>
    <n v="196.45000000000002"/>
    <x v="1"/>
    <s v="Small Business"/>
    <x v="1"/>
    <s v="Office Furnishings"/>
    <s v="Small Pack"/>
    <d v="2009-11-09T00:00:00"/>
  </r>
  <r>
    <n v="1820"/>
    <n v="21314"/>
    <x v="297"/>
    <s v="Low"/>
    <s v="*"/>
    <s v="*"/>
    <s v="*"/>
    <m/>
    <m/>
    <s v="*"/>
    <m/>
    <m/>
    <m/>
    <m/>
    <m/>
    <n v="30"/>
    <n v="0.04"/>
    <m/>
    <m/>
    <n v="107.96"/>
    <n v="0"/>
    <n v="3.5986666666666665"/>
    <s v="Regular Air"/>
    <n v="1.63"/>
    <n v="109.58999999999999"/>
    <x v="6"/>
    <s v="Home Office"/>
    <x v="0"/>
    <s v="Rubber Bands"/>
    <s v="Wrap Bag"/>
    <d v="2009-11-06T00:00:00"/>
  </r>
  <r>
    <n v="1821"/>
    <n v="38564"/>
    <x v="297"/>
    <s v="Critical"/>
    <s v="***"/>
    <s v="***"/>
    <s v="***"/>
    <m/>
    <m/>
    <s v="***"/>
    <m/>
    <m/>
    <m/>
    <m/>
    <m/>
    <n v="21"/>
    <n v="3.5000000000000003E-2"/>
    <m/>
    <m/>
    <n v="98.51"/>
    <n v="0"/>
    <n v="4.690952380952381"/>
    <s v="Express Air"/>
    <n v="0.5"/>
    <n v="99.01"/>
    <x v="1"/>
    <s v="Home Office"/>
    <x v="0"/>
    <s v="Labels"/>
    <s v="Small Box"/>
    <d v="2009-11-04T00:00:00"/>
  </r>
  <r>
    <n v="1822"/>
    <n v="42338"/>
    <x v="297"/>
    <s v="Not Specified"/>
    <s v="*"/>
    <s v="*"/>
    <s v="*"/>
    <m/>
    <m/>
    <s v="*"/>
    <m/>
    <m/>
    <m/>
    <m/>
    <m/>
    <n v="14"/>
    <n v="0.02"/>
    <m/>
    <m/>
    <n v="63.91"/>
    <n v="0"/>
    <n v="4.5649999999999995"/>
    <s v="Regular Air"/>
    <n v="6.6"/>
    <n v="70.509999999999991"/>
    <x v="2"/>
    <s v="Corporate"/>
    <x v="1"/>
    <s v="Office Furnishings"/>
    <s v="Small Box"/>
    <d v="2009-11-04T00:00:00"/>
  </r>
  <r>
    <n v="1823"/>
    <n v="21314"/>
    <x v="297"/>
    <s v="Low"/>
    <s v="*"/>
    <s v="*"/>
    <s v="*"/>
    <m/>
    <m/>
    <s v="*"/>
    <m/>
    <m/>
    <m/>
    <m/>
    <m/>
    <n v="6"/>
    <n v="0.01"/>
    <m/>
    <m/>
    <n v="56.22"/>
    <n v="0"/>
    <n v="9.3699999999999992"/>
    <s v="Regular Air"/>
    <n v="6.19"/>
    <n v="62.41"/>
    <x v="6"/>
    <s v="Home Office"/>
    <x v="0"/>
    <s v="Binders and Binder Accessories"/>
    <s v="Small Box"/>
    <d v="2009-11-04T00:00:00"/>
  </r>
  <r>
    <n v="1824"/>
    <n v="32675"/>
    <x v="298"/>
    <s v="High"/>
    <s v="*"/>
    <s v="**"/>
    <s v="**"/>
    <m/>
    <m/>
    <s v="**"/>
    <m/>
    <m/>
    <m/>
    <m/>
    <m/>
    <n v="20"/>
    <n v="3.5000000000000003E-2"/>
    <m/>
    <m/>
    <n v="6865.19"/>
    <n v="1"/>
    <n v="343.2595"/>
    <s v="Delivery Truck"/>
    <n v="60"/>
    <n v="6925.19"/>
    <x v="4"/>
    <s v="Corporate"/>
    <x v="1"/>
    <s v="Tables"/>
    <s v="Jumbo Drum"/>
    <d v="2009-11-04T00:00:00"/>
  </r>
  <r>
    <n v="1825"/>
    <n v="28389"/>
    <x v="298"/>
    <s v="High"/>
    <s v="*"/>
    <s v="**"/>
    <s v="**"/>
    <m/>
    <m/>
    <s v="**"/>
    <m/>
    <m/>
    <m/>
    <m/>
    <m/>
    <n v="16"/>
    <n v="0.02"/>
    <m/>
    <m/>
    <n v="4657.3500000000004"/>
    <n v="1"/>
    <n v="291.08437500000002"/>
    <s v="Delivery Truck"/>
    <n v="18.059999999999999"/>
    <n v="4675.4100000000008"/>
    <x v="2"/>
    <s v="Home Office"/>
    <x v="2"/>
    <s v="Office Machines"/>
    <s v="Jumbo Drum"/>
    <d v="2009-11-04T00:00:00"/>
  </r>
  <r>
    <n v="1826"/>
    <n v="36896"/>
    <x v="298"/>
    <s v="Critical"/>
    <s v="***"/>
    <s v="***"/>
    <s v="***"/>
    <m/>
    <m/>
    <s v="***"/>
    <m/>
    <m/>
    <m/>
    <m/>
    <m/>
    <n v="21"/>
    <n v="3.5000000000000003E-2"/>
    <m/>
    <m/>
    <n v="3508.33"/>
    <n v="1"/>
    <n v="167.06333333333333"/>
    <s v="Regular Air"/>
    <n v="35"/>
    <n v="3543.33"/>
    <x v="1"/>
    <s v="Corporate"/>
    <x v="0"/>
    <s v="Storage &amp; Organization"/>
    <s v="Large Box"/>
    <d v="2009-11-03T00:00:00"/>
  </r>
  <r>
    <n v="1827"/>
    <n v="44231"/>
    <x v="298"/>
    <s v="Not Specified"/>
    <s v="*"/>
    <s v="*"/>
    <s v="*"/>
    <m/>
    <m/>
    <s v="*"/>
    <m/>
    <m/>
    <m/>
    <m/>
    <m/>
    <n v="24"/>
    <n v="3.5000000000000003E-2"/>
    <m/>
    <m/>
    <n v="2343.076"/>
    <n v="1"/>
    <n v="97.628166666666672"/>
    <s v="Regular Air"/>
    <n v="8.99"/>
    <n v="2352.0659999999998"/>
    <x v="2"/>
    <s v="Home Office"/>
    <x v="2"/>
    <s v="Telephones and Communication"/>
    <s v="Small Box"/>
    <d v="2009-11-04T00:00:00"/>
  </r>
  <r>
    <n v="1828"/>
    <n v="28389"/>
    <x v="298"/>
    <s v="High"/>
    <s v="*"/>
    <s v="**"/>
    <s v="**"/>
    <m/>
    <m/>
    <s v="**"/>
    <m/>
    <m/>
    <m/>
    <m/>
    <m/>
    <n v="7"/>
    <n v="0.01"/>
    <m/>
    <m/>
    <n v="2097.94"/>
    <n v="1"/>
    <n v="299.70571428571429"/>
    <s v="Delivery Truck"/>
    <n v="54.12"/>
    <n v="2152.06"/>
    <x v="2"/>
    <s v="Home Office"/>
    <x v="1"/>
    <s v="Tables"/>
    <s v="Jumbo Box"/>
    <d v="2009-11-05T00:00:00"/>
  </r>
  <r>
    <n v="1829"/>
    <n v="44231"/>
    <x v="298"/>
    <s v="Not Specified"/>
    <s v="*"/>
    <s v="*"/>
    <s v="*"/>
    <m/>
    <m/>
    <s v="*"/>
    <m/>
    <m/>
    <m/>
    <m/>
    <m/>
    <n v="11"/>
    <n v="0.02"/>
    <m/>
    <m/>
    <n v="1865.94"/>
    <n v="1"/>
    <n v="169.63090909090909"/>
    <s v="Delivery Truck"/>
    <n v="30"/>
    <n v="1895.94"/>
    <x v="2"/>
    <s v="Home Office"/>
    <x v="1"/>
    <s v="Chairs &amp; Chairmats"/>
    <s v="Jumbo Drum"/>
    <d v="2009-11-05T00:00:00"/>
  </r>
  <r>
    <n v="1830"/>
    <n v="36896"/>
    <x v="298"/>
    <s v="Critical"/>
    <s v="***"/>
    <s v="***"/>
    <s v="***"/>
    <m/>
    <m/>
    <s v="***"/>
    <m/>
    <m/>
    <m/>
    <m/>
    <m/>
    <n v="41"/>
    <n v="0.05"/>
    <m/>
    <m/>
    <n v="1008.95"/>
    <n v="1"/>
    <n v="24.608536585365854"/>
    <s v="Express Air"/>
    <n v="8.99"/>
    <n v="1017.94"/>
    <x v="1"/>
    <s v="Corporate"/>
    <x v="1"/>
    <s v="Office Furnishings"/>
    <s v="Small Pack"/>
    <d v="2009-11-06T00:00:00"/>
  </r>
  <r>
    <n v="1831"/>
    <n v="44231"/>
    <x v="298"/>
    <s v="Not Specified"/>
    <s v="*"/>
    <s v="*"/>
    <s v="*"/>
    <m/>
    <m/>
    <s v="*"/>
    <m/>
    <m/>
    <m/>
    <m/>
    <m/>
    <n v="43"/>
    <n v="0.05"/>
    <m/>
    <m/>
    <n v="784.72"/>
    <n v="0"/>
    <n v="18.249302325581397"/>
    <s v="Regular Air"/>
    <n v="4"/>
    <n v="788.72"/>
    <x v="2"/>
    <s v="Home Office"/>
    <x v="2"/>
    <s v="Computer Peripherals"/>
    <s v="Small Box"/>
    <d v="2009-11-05T00:00:00"/>
  </r>
  <r>
    <n v="1832"/>
    <n v="28389"/>
    <x v="298"/>
    <s v="High"/>
    <s v="*"/>
    <s v="**"/>
    <s v="**"/>
    <m/>
    <m/>
    <s v="**"/>
    <m/>
    <m/>
    <m/>
    <m/>
    <m/>
    <n v="22"/>
    <n v="3.5000000000000003E-2"/>
    <m/>
    <m/>
    <n v="668.39"/>
    <n v="0"/>
    <n v="30.381363636363634"/>
    <s v="Regular Air"/>
    <n v="3.92"/>
    <n v="672.31"/>
    <x v="2"/>
    <s v="Home Office"/>
    <x v="1"/>
    <s v="Office Furnishings"/>
    <s v="Small Pack"/>
    <d v="2009-11-04T00:00:00"/>
  </r>
  <r>
    <n v="1833"/>
    <n v="50081"/>
    <x v="298"/>
    <s v="Not Specified"/>
    <s v="*"/>
    <s v="*"/>
    <s v="*"/>
    <m/>
    <m/>
    <s v="*"/>
    <m/>
    <m/>
    <m/>
    <m/>
    <m/>
    <n v="7"/>
    <n v="0.01"/>
    <m/>
    <m/>
    <n v="538.51"/>
    <n v="0"/>
    <n v="76.929999999999993"/>
    <s v="Delivery Truck"/>
    <n v="26.74"/>
    <n v="565.25"/>
    <x v="8"/>
    <s v="Corporate"/>
    <x v="1"/>
    <s v="Bookcases"/>
    <s v="Jumbo Box"/>
    <d v="2009-11-04T00:00:00"/>
  </r>
  <r>
    <n v="1834"/>
    <n v="15105"/>
    <x v="298"/>
    <s v="Low"/>
    <s v="*"/>
    <s v="*"/>
    <s v="*"/>
    <m/>
    <m/>
    <s v="*"/>
    <m/>
    <m/>
    <m/>
    <m/>
    <m/>
    <n v="39"/>
    <n v="0.04"/>
    <m/>
    <m/>
    <n v="460.43"/>
    <n v="0"/>
    <n v="11.805897435897435"/>
    <s v="Regular Air"/>
    <n v="6.13"/>
    <n v="466.56"/>
    <x v="10"/>
    <s v="Small Business"/>
    <x v="0"/>
    <s v="Storage &amp; Organization"/>
    <s v="Small Box"/>
    <d v="2009-11-10T00:00:00"/>
  </r>
  <r>
    <n v="1835"/>
    <n v="36896"/>
    <x v="298"/>
    <s v="Critical"/>
    <s v="***"/>
    <s v="***"/>
    <s v="***"/>
    <m/>
    <m/>
    <s v="***"/>
    <m/>
    <m/>
    <m/>
    <m/>
    <m/>
    <n v="12"/>
    <n v="0.02"/>
    <m/>
    <m/>
    <n v="34.01"/>
    <n v="0"/>
    <n v="2.8341666666666665"/>
    <s v="Regular Air"/>
    <n v="0.5"/>
    <n v="34.51"/>
    <x v="1"/>
    <s v="Corporate"/>
    <x v="0"/>
    <s v="Labels"/>
    <s v="Small Box"/>
    <d v="2009-11-05T00:00:00"/>
  </r>
  <r>
    <n v="1836"/>
    <n v="34883"/>
    <x v="299"/>
    <s v="Critical"/>
    <s v="***"/>
    <s v="***"/>
    <s v="***"/>
    <m/>
    <m/>
    <s v="***"/>
    <m/>
    <m/>
    <m/>
    <m/>
    <m/>
    <n v="31"/>
    <n v="0.04"/>
    <m/>
    <m/>
    <n v="906.01499999999999"/>
    <n v="0"/>
    <n v="29.226290322580645"/>
    <s v="Regular Air"/>
    <n v="5.99"/>
    <n v="912.005"/>
    <x v="1"/>
    <s v="Corporate"/>
    <x v="2"/>
    <s v="Telephones and Communication"/>
    <s v="Wrap Bag"/>
    <d v="2009-11-05T00:00:00"/>
  </r>
  <r>
    <n v="1837"/>
    <n v="37731"/>
    <x v="299"/>
    <s v="Critical"/>
    <s v="***"/>
    <s v="***"/>
    <s v="***"/>
    <m/>
    <m/>
    <s v="***"/>
    <m/>
    <m/>
    <m/>
    <m/>
    <m/>
    <n v="24"/>
    <n v="3.5000000000000003E-2"/>
    <m/>
    <m/>
    <n v="752.63"/>
    <n v="0"/>
    <n v="31.359583333333333"/>
    <s v="Regular Air"/>
    <n v="9.18"/>
    <n v="761.81"/>
    <x v="1"/>
    <s v="Home Office"/>
    <x v="0"/>
    <s v="Paper"/>
    <s v="Small Box"/>
    <d v="2009-11-04T00:00:00"/>
  </r>
  <r>
    <n v="1838"/>
    <n v="40261"/>
    <x v="299"/>
    <s v="Critical"/>
    <s v="***"/>
    <s v="***"/>
    <s v="***"/>
    <m/>
    <m/>
    <s v="***"/>
    <m/>
    <m/>
    <m/>
    <m/>
    <m/>
    <n v="36"/>
    <n v="0.04"/>
    <m/>
    <m/>
    <n v="331.37"/>
    <n v="0"/>
    <n v="9.2047222222222231"/>
    <s v="Express Air"/>
    <n v="9.86"/>
    <n v="341.23"/>
    <x v="8"/>
    <s v="Corporate"/>
    <x v="0"/>
    <s v="Paper"/>
    <s v="Small Box"/>
    <d v="2009-11-06T00:00:00"/>
  </r>
  <r>
    <n v="1839"/>
    <n v="28259"/>
    <x v="299"/>
    <s v="High"/>
    <s v="*"/>
    <s v="**"/>
    <s v="**"/>
    <m/>
    <m/>
    <s v="**"/>
    <m/>
    <m/>
    <m/>
    <m/>
    <m/>
    <n v="22"/>
    <n v="3.5000000000000003E-2"/>
    <m/>
    <m/>
    <n v="249.24"/>
    <n v="0"/>
    <n v="11.32909090909091"/>
    <s v="Regular Air"/>
    <n v="6.5"/>
    <n v="255.74"/>
    <x v="8"/>
    <s v="Consumer"/>
    <x v="2"/>
    <s v="Computer Peripherals"/>
    <s v="Small Box"/>
    <d v="2009-11-06T00:00:00"/>
  </r>
  <r>
    <n v="1840"/>
    <n v="9057"/>
    <x v="299"/>
    <s v="Critical"/>
    <s v="***"/>
    <s v="***"/>
    <s v="***"/>
    <m/>
    <m/>
    <s v="***"/>
    <m/>
    <m/>
    <m/>
    <m/>
    <m/>
    <n v="20"/>
    <n v="3.5000000000000003E-2"/>
    <m/>
    <m/>
    <n v="160.29"/>
    <n v="0"/>
    <n v="8.0145"/>
    <s v="Regular Air"/>
    <n v="4"/>
    <n v="164.29"/>
    <x v="3"/>
    <s v="Home Office"/>
    <x v="1"/>
    <s v="Office Furnishings"/>
    <s v="Wrap Bag"/>
    <d v="2009-11-04T00:00:00"/>
  </r>
  <r>
    <n v="1841"/>
    <n v="37731"/>
    <x v="299"/>
    <s v="Critical"/>
    <s v="***"/>
    <s v="***"/>
    <s v="***"/>
    <m/>
    <m/>
    <s v="***"/>
    <m/>
    <m/>
    <m/>
    <m/>
    <m/>
    <n v="25"/>
    <n v="3.5000000000000003E-2"/>
    <m/>
    <m/>
    <n v="88.37"/>
    <n v="0"/>
    <n v="3.5348000000000002"/>
    <s v="Regular Air"/>
    <n v="0.5"/>
    <n v="88.87"/>
    <x v="0"/>
    <s v="Home Office"/>
    <x v="0"/>
    <s v="Labels"/>
    <s v="Small Box"/>
    <d v="2009-11-06T00:00:00"/>
  </r>
  <r>
    <n v="1842"/>
    <n v="40261"/>
    <x v="299"/>
    <s v="Critical"/>
    <s v="***"/>
    <s v="***"/>
    <s v="***"/>
    <m/>
    <m/>
    <s v="***"/>
    <m/>
    <m/>
    <m/>
    <m/>
    <m/>
    <n v="26"/>
    <n v="3.5000000000000003E-2"/>
    <m/>
    <m/>
    <n v="78.03"/>
    <n v="0"/>
    <n v="3.0011538461538461"/>
    <s v="Regular Air"/>
    <n v="1.05"/>
    <n v="79.08"/>
    <x v="8"/>
    <s v="Corporate"/>
    <x v="0"/>
    <s v="Pens &amp; Art Supplies"/>
    <s v="Wrap Bag"/>
    <d v="2009-11-06T00:00:00"/>
  </r>
  <r>
    <n v="1843"/>
    <n v="50336"/>
    <x v="299"/>
    <s v="Not Specified"/>
    <s v="*"/>
    <s v="*"/>
    <s v="*"/>
    <m/>
    <m/>
    <s v="*"/>
    <m/>
    <m/>
    <m/>
    <m/>
    <m/>
    <n v="9"/>
    <n v="0.01"/>
    <m/>
    <m/>
    <n v="58.98"/>
    <n v="0"/>
    <n v="6.5533333333333328"/>
    <s v="Regular Air"/>
    <n v="4.97"/>
    <n v="63.949999999999996"/>
    <x v="1"/>
    <s v="Consumer"/>
    <x v="0"/>
    <s v="Binders and Binder Accessories"/>
    <s v="Small Box"/>
    <d v="2009-11-05T00:00:00"/>
  </r>
  <r>
    <n v="1844"/>
    <n v="3332"/>
    <x v="299"/>
    <s v="Critical"/>
    <s v="***"/>
    <s v="***"/>
    <s v="***"/>
    <m/>
    <m/>
    <s v="***"/>
    <m/>
    <m/>
    <m/>
    <m/>
    <m/>
    <n v="6"/>
    <n v="0.01"/>
    <m/>
    <m/>
    <n v="22.19"/>
    <n v="0"/>
    <n v="3.6983333333333337"/>
    <s v="Regular Air"/>
    <n v="1.86"/>
    <n v="24.05"/>
    <x v="3"/>
    <s v="Corporate"/>
    <x v="0"/>
    <s v="Pens &amp; Art Supplies"/>
    <s v="Wrap Bag"/>
    <d v="2009-11-06T00:00:00"/>
  </r>
  <r>
    <n v="1845"/>
    <n v="5856"/>
    <x v="300"/>
    <s v="High"/>
    <s v="*"/>
    <s v="**"/>
    <s v="**"/>
    <m/>
    <m/>
    <s v="**"/>
    <m/>
    <m/>
    <m/>
    <m/>
    <m/>
    <n v="42"/>
    <n v="0.05"/>
    <m/>
    <m/>
    <n v="10307.01"/>
    <n v="1"/>
    <n v="245.405"/>
    <s v="Delivery Truck"/>
    <n v="23.78"/>
    <n v="10330.790000000001"/>
    <x v="2"/>
    <s v="Small Business"/>
    <x v="1"/>
    <s v="Tables"/>
    <s v="Jumbo Box"/>
    <d v="2009-11-07T00:00:00"/>
  </r>
  <r>
    <n v="1846"/>
    <n v="32291"/>
    <x v="300"/>
    <s v="Medium"/>
    <s v="*"/>
    <s v="*"/>
    <s v="*"/>
    <m/>
    <m/>
    <s v="*"/>
    <m/>
    <m/>
    <m/>
    <m/>
    <m/>
    <n v="13"/>
    <n v="0.02"/>
    <m/>
    <m/>
    <n v="183.22"/>
    <n v="0"/>
    <n v="14.093846153846155"/>
    <s v="Regular Air"/>
    <n v="14.37"/>
    <n v="197.59"/>
    <x v="2"/>
    <s v="Small Business"/>
    <x v="1"/>
    <s v="Office Furnishings"/>
    <s v="Large Box"/>
    <d v="2009-11-05T00:00:00"/>
  </r>
  <r>
    <n v="1847"/>
    <n v="18247"/>
    <x v="300"/>
    <s v="Not Specified"/>
    <s v="*"/>
    <s v="*"/>
    <s v="*"/>
    <m/>
    <m/>
    <s v="*"/>
    <m/>
    <m/>
    <m/>
    <m/>
    <m/>
    <n v="20"/>
    <n v="3.5000000000000003E-2"/>
    <m/>
    <m/>
    <n v="155.80000000000001"/>
    <n v="0"/>
    <n v="7.7900000000000009"/>
    <s v="Regular Air"/>
    <n v="4"/>
    <n v="159.80000000000001"/>
    <x v="2"/>
    <s v="Corporate"/>
    <x v="1"/>
    <s v="Office Furnishings"/>
    <s v="Wrap Bag"/>
    <d v="2009-11-06T00:00:00"/>
  </r>
  <r>
    <n v="1848"/>
    <n v="26374"/>
    <x v="300"/>
    <s v="Not Specified"/>
    <s v="*"/>
    <s v="*"/>
    <s v="*"/>
    <m/>
    <m/>
    <s v="*"/>
    <m/>
    <m/>
    <m/>
    <m/>
    <m/>
    <n v="5"/>
    <n v="0.01"/>
    <m/>
    <m/>
    <n v="90.941500000000005"/>
    <n v="0"/>
    <n v="18.188300000000002"/>
    <s v="Regular Air"/>
    <n v="3.3"/>
    <n v="94.241500000000002"/>
    <x v="2"/>
    <s v="Corporate"/>
    <x v="2"/>
    <s v="Telephones and Communication"/>
    <s v="Small Pack"/>
    <d v="2009-11-06T00:00:00"/>
  </r>
  <r>
    <n v="1849"/>
    <n v="32291"/>
    <x v="300"/>
    <s v="Medium"/>
    <s v="*"/>
    <s v="*"/>
    <s v="*"/>
    <m/>
    <m/>
    <s v="*"/>
    <m/>
    <m/>
    <m/>
    <m/>
    <m/>
    <n v="4"/>
    <n v="0.01"/>
    <m/>
    <m/>
    <n v="68.03"/>
    <n v="0"/>
    <n v="17.0075"/>
    <s v="Regular Air"/>
    <n v="4.53"/>
    <n v="72.56"/>
    <x v="2"/>
    <s v="Small Business"/>
    <x v="0"/>
    <s v="Storage &amp; Organization"/>
    <s v="Small Box"/>
    <d v="2009-11-06T00:00:00"/>
  </r>
  <r>
    <n v="1850"/>
    <n v="18533"/>
    <x v="301"/>
    <s v="Not Specified"/>
    <s v="*"/>
    <s v="*"/>
    <s v="*"/>
    <m/>
    <m/>
    <s v="*"/>
    <m/>
    <m/>
    <m/>
    <m/>
    <m/>
    <n v="27"/>
    <n v="3.5000000000000003E-2"/>
    <m/>
    <m/>
    <n v="442.57"/>
    <n v="0"/>
    <n v="16.391481481481481"/>
    <s v="Regular Air"/>
    <n v="8.7799999999999994"/>
    <n v="451.34999999999997"/>
    <x v="1"/>
    <s v="Home Office"/>
    <x v="0"/>
    <s v="Storage &amp; Organization"/>
    <s v="Small Box"/>
    <d v="2009-11-07T00:00:00"/>
  </r>
  <r>
    <n v="1851"/>
    <n v="18533"/>
    <x v="301"/>
    <s v="Not Specified"/>
    <s v="*"/>
    <s v="*"/>
    <s v="*"/>
    <m/>
    <m/>
    <s v="*"/>
    <m/>
    <m/>
    <m/>
    <m/>
    <m/>
    <n v="5"/>
    <n v="0.01"/>
    <m/>
    <m/>
    <n v="53.737000000000002"/>
    <n v="0"/>
    <n v="10.747400000000001"/>
    <s v="Express Air"/>
    <n v="5.03"/>
    <n v="58.767000000000003"/>
    <x v="1"/>
    <s v="Home Office"/>
    <x v="2"/>
    <s v="Telephones and Communication"/>
    <s v="Medium Box"/>
    <d v="2009-11-08T00:00:00"/>
  </r>
  <r>
    <n v="1852"/>
    <n v="26944"/>
    <x v="302"/>
    <s v="Critical"/>
    <s v="***"/>
    <s v="***"/>
    <s v="***"/>
    <m/>
    <m/>
    <s v="***"/>
    <m/>
    <m/>
    <m/>
    <m/>
    <m/>
    <n v="6"/>
    <n v="0.01"/>
    <m/>
    <m/>
    <n v="453.87"/>
    <n v="0"/>
    <n v="75.644999999999996"/>
    <s v="Regular Air"/>
    <n v="14.52"/>
    <n v="468.39"/>
    <x v="2"/>
    <s v="Home Office"/>
    <x v="2"/>
    <s v="Computer Peripherals"/>
    <s v="Small Box"/>
    <d v="2009-11-10T00:00:00"/>
  </r>
  <r>
    <n v="1853"/>
    <n v="26337"/>
    <x v="302"/>
    <s v="Critical"/>
    <s v="***"/>
    <s v="***"/>
    <s v="***"/>
    <m/>
    <m/>
    <s v="***"/>
    <m/>
    <m/>
    <m/>
    <m/>
    <m/>
    <n v="45"/>
    <n v="0.05"/>
    <m/>
    <m/>
    <n v="153.27000000000001"/>
    <n v="0"/>
    <n v="3.4060000000000001"/>
    <s v="Regular Air"/>
    <n v="0.5"/>
    <n v="153.77000000000001"/>
    <x v="8"/>
    <s v="Small Business"/>
    <x v="0"/>
    <s v="Labels"/>
    <s v="Small Box"/>
    <d v="2009-11-10T00:00:00"/>
  </r>
  <r>
    <n v="1854"/>
    <n v="31873"/>
    <x v="303"/>
    <s v="Low"/>
    <s v="*"/>
    <s v="*"/>
    <s v="*"/>
    <m/>
    <m/>
    <s v="*"/>
    <m/>
    <m/>
    <m/>
    <m/>
    <m/>
    <n v="50"/>
    <n v="0.06"/>
    <m/>
    <m/>
    <n v="8558.4714999999997"/>
    <n v="1"/>
    <n v="171.16943000000001"/>
    <s v="Regular Air"/>
    <n v="8.99"/>
    <n v="8567.4614999999994"/>
    <x v="1"/>
    <s v="Home Office"/>
    <x v="2"/>
    <s v="Telephones and Communication"/>
    <s v="Small Box"/>
    <d v="2009-11-15T00:00:00"/>
  </r>
  <r>
    <n v="1855"/>
    <n v="16679"/>
    <x v="303"/>
    <s v="Low"/>
    <s v="*"/>
    <s v="*"/>
    <s v="*"/>
    <m/>
    <m/>
    <s v="*"/>
    <m/>
    <m/>
    <m/>
    <m/>
    <m/>
    <n v="29"/>
    <n v="3.5000000000000003E-2"/>
    <m/>
    <m/>
    <n v="6481.95"/>
    <n v="1"/>
    <n v="223.51551724137931"/>
    <s v="Delivery Truck"/>
    <n v="43.32"/>
    <n v="6525.2699999999995"/>
    <x v="8"/>
    <s v="Small Business"/>
    <x v="1"/>
    <s v="Chairs &amp; Chairmats"/>
    <s v="Jumbo Drum"/>
    <d v="2009-11-13T00:00:00"/>
  </r>
  <r>
    <n v="1856"/>
    <n v="31873"/>
    <x v="303"/>
    <s v="Low"/>
    <s v="*"/>
    <s v="*"/>
    <s v="*"/>
    <m/>
    <m/>
    <s v="*"/>
    <m/>
    <m/>
    <m/>
    <m/>
    <m/>
    <n v="14"/>
    <n v="0.02"/>
    <m/>
    <m/>
    <n v="2465.5014999999999"/>
    <n v="1"/>
    <n v="176.10724999999999"/>
    <s v="Regular Air"/>
    <n v="8.99"/>
    <n v="2474.4914999999996"/>
    <x v="1"/>
    <s v="Home Office"/>
    <x v="2"/>
    <s v="Telephones and Communication"/>
    <s v="Small Box"/>
    <d v="2009-11-15T00:00:00"/>
  </r>
  <r>
    <n v="1857"/>
    <n v="38371"/>
    <x v="303"/>
    <s v="Not Specified"/>
    <s v="*"/>
    <s v="*"/>
    <s v="*"/>
    <m/>
    <m/>
    <s v="*"/>
    <m/>
    <m/>
    <m/>
    <m/>
    <m/>
    <n v="24"/>
    <n v="3.5000000000000003E-2"/>
    <m/>
    <m/>
    <n v="2004.4"/>
    <n v="1"/>
    <n v="83.516666666666666"/>
    <s v="Express Air"/>
    <n v="6.13"/>
    <n v="2010.5300000000002"/>
    <x v="0"/>
    <s v="Small Business"/>
    <x v="2"/>
    <s v="Computer Peripherals"/>
    <s v="Small Box"/>
    <d v="2009-11-09T00:00:00"/>
  </r>
  <r>
    <n v="1858"/>
    <n v="31873"/>
    <x v="303"/>
    <s v="Low"/>
    <s v="*"/>
    <s v="*"/>
    <s v="*"/>
    <m/>
    <m/>
    <s v="*"/>
    <m/>
    <m/>
    <m/>
    <m/>
    <m/>
    <n v="42"/>
    <n v="0.05"/>
    <m/>
    <m/>
    <n v="236.89"/>
    <n v="0"/>
    <n v="5.6402380952380948"/>
    <s v="Regular Air"/>
    <n v="6.26"/>
    <n v="243.14999999999998"/>
    <x v="1"/>
    <s v="Home Office"/>
    <x v="0"/>
    <s v="Paper"/>
    <s v="Small Box"/>
    <d v="2009-11-15T00:00:00"/>
  </r>
  <r>
    <n v="1859"/>
    <n v="37793"/>
    <x v="303"/>
    <s v="Not Specified"/>
    <s v="*"/>
    <s v="*"/>
    <s v="*"/>
    <m/>
    <m/>
    <s v="*"/>
    <m/>
    <m/>
    <m/>
    <m/>
    <m/>
    <n v="16"/>
    <n v="0.02"/>
    <m/>
    <m/>
    <n v="224.47"/>
    <n v="0"/>
    <n v="14.029375"/>
    <s v="Regular Air"/>
    <n v="7.59"/>
    <n v="232.06"/>
    <x v="7"/>
    <s v="Corporate"/>
    <x v="0"/>
    <s v="Scissors, Rulers and Trimmers"/>
    <s v="Small Pack"/>
    <d v="2009-11-09T00:00:00"/>
  </r>
  <r>
    <n v="1860"/>
    <n v="46151"/>
    <x v="303"/>
    <s v="Critical"/>
    <s v="***"/>
    <s v="***"/>
    <s v="***"/>
    <m/>
    <m/>
    <s v="***"/>
    <m/>
    <m/>
    <m/>
    <m/>
    <m/>
    <n v="23"/>
    <n v="3.5000000000000003E-2"/>
    <m/>
    <m/>
    <n v="203.91"/>
    <n v="0"/>
    <n v="8.8656521739130429"/>
    <s v="Regular Air"/>
    <n v="6.19"/>
    <n v="210.1"/>
    <x v="2"/>
    <s v="Corporate"/>
    <x v="0"/>
    <s v="Binders and Binder Accessories"/>
    <s v="Small Box"/>
    <d v="2009-11-10T00:00:00"/>
  </r>
  <r>
    <n v="1861"/>
    <n v="31873"/>
    <x v="303"/>
    <s v="Low"/>
    <s v="*"/>
    <s v="*"/>
    <s v="*"/>
    <m/>
    <m/>
    <s v="*"/>
    <m/>
    <m/>
    <m/>
    <m/>
    <m/>
    <n v="2"/>
    <n v="0.01"/>
    <m/>
    <m/>
    <n v="141.59"/>
    <n v="0"/>
    <n v="70.795000000000002"/>
    <s v="Regular Air"/>
    <n v="3.5"/>
    <n v="145.09"/>
    <x v="1"/>
    <s v="Home Office"/>
    <x v="0"/>
    <s v="Appliances"/>
    <s v="Small Box"/>
    <d v="2009-11-13T00:00:00"/>
  </r>
  <r>
    <n v="1862"/>
    <n v="34788"/>
    <x v="304"/>
    <s v="High"/>
    <s v="*"/>
    <s v="**"/>
    <s v="**"/>
    <m/>
    <m/>
    <s v="**"/>
    <m/>
    <m/>
    <m/>
    <m/>
    <m/>
    <n v="4"/>
    <n v="0.01"/>
    <m/>
    <m/>
    <n v="30.47"/>
    <n v="0"/>
    <n v="7.6174999999999997"/>
    <s v="Regular Air"/>
    <n v="5.15"/>
    <n v="35.619999999999997"/>
    <x v="1"/>
    <s v="Corporate"/>
    <x v="0"/>
    <s v="Paper"/>
    <s v="Small Box"/>
    <d v="2009-11-11T00:00:00"/>
  </r>
  <r>
    <n v="1863"/>
    <n v="46848"/>
    <x v="305"/>
    <s v="Medium"/>
    <s v="*"/>
    <s v="*"/>
    <s v="*"/>
    <m/>
    <m/>
    <s v="*"/>
    <m/>
    <m/>
    <m/>
    <m/>
    <m/>
    <n v="39"/>
    <n v="0.04"/>
    <m/>
    <m/>
    <n v="3842.99"/>
    <n v="1"/>
    <n v="98.538205128205121"/>
    <s v="Regular Air"/>
    <n v="19.989999999999998"/>
    <n v="3862.9799999999996"/>
    <x v="1"/>
    <s v="Small Business"/>
    <x v="0"/>
    <s v="Storage &amp; Organization"/>
    <s v="Small Box"/>
    <d v="2009-11-12T00:00:00"/>
  </r>
  <r>
    <n v="1864"/>
    <n v="53508"/>
    <x v="305"/>
    <s v="High"/>
    <s v="*"/>
    <s v="**"/>
    <s v="**"/>
    <m/>
    <m/>
    <s v="**"/>
    <m/>
    <m/>
    <m/>
    <m/>
    <m/>
    <n v="13"/>
    <n v="0.02"/>
    <m/>
    <m/>
    <n v="1072.22"/>
    <n v="1"/>
    <n v="82.478461538461545"/>
    <s v="Regular Air"/>
    <n v="7.18"/>
    <n v="1079.4000000000001"/>
    <x v="8"/>
    <s v="Consumer"/>
    <x v="2"/>
    <s v="Computer Peripherals"/>
    <s v="Small Box"/>
    <d v="2009-11-12T00:00:00"/>
  </r>
  <r>
    <n v="1865"/>
    <n v="56706"/>
    <x v="305"/>
    <s v="High"/>
    <s v="*"/>
    <s v="**"/>
    <s v="**"/>
    <m/>
    <m/>
    <s v="**"/>
    <m/>
    <m/>
    <m/>
    <m/>
    <m/>
    <n v="7"/>
    <n v="0.01"/>
    <m/>
    <m/>
    <n v="754.92"/>
    <n v="0"/>
    <n v="107.84571428571428"/>
    <s v="Regular Air"/>
    <n v="19.989999999999998"/>
    <n v="774.91"/>
    <x v="5"/>
    <s v="Consumer"/>
    <x v="2"/>
    <s v="Office Machines"/>
    <s v="Small Box"/>
    <d v="2009-11-11T00:00:00"/>
  </r>
  <r>
    <n v="1866"/>
    <n v="37025"/>
    <x v="305"/>
    <s v="High"/>
    <s v="*"/>
    <s v="**"/>
    <s v="**"/>
    <m/>
    <m/>
    <s v="**"/>
    <m/>
    <m/>
    <m/>
    <m/>
    <m/>
    <n v="37"/>
    <n v="0.04"/>
    <m/>
    <m/>
    <n v="641.89"/>
    <n v="0"/>
    <n v="17.348378378378378"/>
    <s v="Regular Air"/>
    <n v="1.99"/>
    <n v="643.88"/>
    <x v="8"/>
    <s v="Corporate"/>
    <x v="2"/>
    <s v="Computer Peripherals"/>
    <s v="Small Pack"/>
    <d v="2009-11-11T00:00:00"/>
  </r>
  <r>
    <n v="1867"/>
    <n v="53508"/>
    <x v="305"/>
    <s v="High"/>
    <s v="*"/>
    <s v="**"/>
    <s v="**"/>
    <m/>
    <m/>
    <s v="**"/>
    <m/>
    <m/>
    <m/>
    <m/>
    <m/>
    <n v="25"/>
    <n v="3.5000000000000003E-2"/>
    <m/>
    <m/>
    <n v="342.85"/>
    <n v="0"/>
    <n v="13.714"/>
    <s v="Regular Air"/>
    <n v="7.51"/>
    <n v="350.36"/>
    <x v="8"/>
    <s v="Consumer"/>
    <x v="2"/>
    <s v="Office Machines"/>
    <s v="Medium Box"/>
    <d v="2009-11-12T00:00:00"/>
  </r>
  <r>
    <n v="1868"/>
    <n v="41415"/>
    <x v="305"/>
    <s v="Low"/>
    <s v="*"/>
    <s v="*"/>
    <s v="*"/>
    <m/>
    <m/>
    <s v="*"/>
    <m/>
    <m/>
    <m/>
    <m/>
    <m/>
    <n v="10"/>
    <n v="0.02"/>
    <m/>
    <m/>
    <n v="80.92"/>
    <n v="0"/>
    <n v="8.0920000000000005"/>
    <s v="Regular Air"/>
    <n v="5.83"/>
    <n v="86.75"/>
    <x v="3"/>
    <s v="Small Business"/>
    <x v="0"/>
    <s v="Paper"/>
    <s v="Wrap Bag"/>
    <d v="2009-11-15T00:00:00"/>
  </r>
  <r>
    <n v="1869"/>
    <n v="53508"/>
    <x v="305"/>
    <s v="High"/>
    <s v="*"/>
    <s v="**"/>
    <s v="**"/>
    <m/>
    <m/>
    <s v="**"/>
    <m/>
    <m/>
    <m/>
    <m/>
    <m/>
    <n v="4"/>
    <n v="0.01"/>
    <m/>
    <m/>
    <n v="62.48"/>
    <n v="0"/>
    <n v="15.62"/>
    <s v="Regular Air"/>
    <n v="1.97"/>
    <n v="64.45"/>
    <x v="8"/>
    <s v="Consumer"/>
    <x v="0"/>
    <s v="Paper"/>
    <s v="Wrap Bag"/>
    <d v="2009-11-10T00:00:00"/>
  </r>
  <r>
    <n v="1870"/>
    <n v="21922"/>
    <x v="306"/>
    <s v="High"/>
    <s v="*"/>
    <s v="**"/>
    <s v="**"/>
    <m/>
    <m/>
    <s v="**"/>
    <m/>
    <m/>
    <m/>
    <m/>
    <m/>
    <n v="17"/>
    <n v="0.02"/>
    <m/>
    <m/>
    <n v="8937.3799999999992"/>
    <n v="1"/>
    <n v="525.72823529411755"/>
    <s v="Delivery Truck"/>
    <n v="26"/>
    <n v="8963.3799999999992"/>
    <x v="1"/>
    <s v="Corporate"/>
    <x v="1"/>
    <s v="Chairs &amp; Chairmats"/>
    <s v="Jumbo Drum"/>
    <d v="2009-11-12T00:00:00"/>
  </r>
  <r>
    <n v="1871"/>
    <n v="10562"/>
    <x v="306"/>
    <s v="Not Specified"/>
    <s v="*"/>
    <s v="*"/>
    <s v="*"/>
    <m/>
    <m/>
    <s v="*"/>
    <m/>
    <m/>
    <m/>
    <m/>
    <m/>
    <n v="10"/>
    <n v="0.02"/>
    <m/>
    <m/>
    <n v="994.04"/>
    <n v="0"/>
    <n v="99.403999999999996"/>
    <s v="Regular Air"/>
    <n v="35"/>
    <n v="1029.04"/>
    <x v="10"/>
    <s v="Corporate"/>
    <x v="0"/>
    <s v="Storage &amp; Organization"/>
    <s v="Large Box"/>
    <d v="2009-11-12T00:00:00"/>
  </r>
  <r>
    <n v="1872"/>
    <n v="21922"/>
    <x v="306"/>
    <s v="High"/>
    <s v="*"/>
    <s v="**"/>
    <s v="**"/>
    <m/>
    <m/>
    <s v="**"/>
    <m/>
    <m/>
    <m/>
    <m/>
    <m/>
    <n v="49"/>
    <n v="0.05"/>
    <m/>
    <m/>
    <n v="157.47"/>
    <n v="0"/>
    <n v="3.2136734693877549"/>
    <s v="Regular Air"/>
    <n v="0.98"/>
    <n v="158.44999999999999"/>
    <x v="1"/>
    <s v="Corporate"/>
    <x v="0"/>
    <s v="Pens &amp; Art Supplies"/>
    <s v="Wrap Bag"/>
    <d v="2009-11-13T00:00:00"/>
  </r>
  <r>
    <n v="1873"/>
    <n v="21922"/>
    <x v="306"/>
    <s v="High"/>
    <s v="*"/>
    <s v="**"/>
    <s v="**"/>
    <m/>
    <m/>
    <s v="**"/>
    <m/>
    <m/>
    <m/>
    <m/>
    <m/>
    <n v="11"/>
    <n v="0.02"/>
    <m/>
    <m/>
    <n v="108.85"/>
    <n v="0"/>
    <n v="9.8954545454545446"/>
    <s v="Regular Air"/>
    <n v="6.02"/>
    <n v="114.86999999999999"/>
    <x v="1"/>
    <s v="Corporate"/>
    <x v="1"/>
    <s v="Office Furnishings"/>
    <s v="Medium Box"/>
    <d v="2009-11-12T00:00:00"/>
  </r>
  <r>
    <n v="1874"/>
    <n v="28583"/>
    <x v="307"/>
    <s v="Critical"/>
    <s v="***"/>
    <s v="***"/>
    <s v="***"/>
    <m/>
    <m/>
    <s v="***"/>
    <m/>
    <m/>
    <m/>
    <m/>
    <m/>
    <n v="25"/>
    <n v="3.5000000000000003E-2"/>
    <m/>
    <m/>
    <n v="5811.72"/>
    <n v="1"/>
    <n v="232.46880000000002"/>
    <s v="Regular Air"/>
    <n v="15.01"/>
    <n v="5826.7300000000005"/>
    <x v="6"/>
    <s v="Small Business"/>
    <x v="0"/>
    <s v="Binders and Binder Accessories"/>
    <s v="Small Box"/>
    <d v="2009-11-13T00:00:00"/>
  </r>
  <r>
    <n v="1875"/>
    <n v="42144"/>
    <x v="307"/>
    <s v="Medium"/>
    <s v="*"/>
    <s v="*"/>
    <s v="*"/>
    <m/>
    <m/>
    <s v="*"/>
    <m/>
    <m/>
    <m/>
    <m/>
    <m/>
    <n v="10"/>
    <n v="0.02"/>
    <m/>
    <m/>
    <n v="670.03"/>
    <n v="0"/>
    <n v="67.003"/>
    <s v="Express Air"/>
    <n v="35"/>
    <n v="705.03"/>
    <x v="0"/>
    <s v="Consumer"/>
    <x v="0"/>
    <s v="Storage &amp; Organization"/>
    <s v="Large Box"/>
    <d v="2009-11-14T00:00:00"/>
  </r>
  <r>
    <n v="1876"/>
    <n v="51392"/>
    <x v="307"/>
    <s v="Medium"/>
    <s v="*"/>
    <s v="*"/>
    <s v="*"/>
    <m/>
    <m/>
    <s v="*"/>
    <m/>
    <m/>
    <m/>
    <m/>
    <m/>
    <n v="10"/>
    <n v="0.02"/>
    <m/>
    <m/>
    <n v="254.89"/>
    <n v="0"/>
    <n v="25.488999999999997"/>
    <s v="Regular Air"/>
    <n v="5.89"/>
    <n v="260.77999999999997"/>
    <x v="8"/>
    <s v="Small Business"/>
    <x v="2"/>
    <s v="Computer Peripherals"/>
    <s v="Small Box"/>
    <d v="2009-11-13T00:00:00"/>
  </r>
  <r>
    <n v="1877"/>
    <n v="27463"/>
    <x v="308"/>
    <s v="Medium"/>
    <s v="*"/>
    <s v="*"/>
    <s v="*"/>
    <m/>
    <m/>
    <s v="*"/>
    <m/>
    <m/>
    <m/>
    <m/>
    <m/>
    <n v="31"/>
    <n v="0.04"/>
    <m/>
    <m/>
    <n v="835.11"/>
    <n v="0"/>
    <n v="26.939032258064518"/>
    <s v="Regular Air"/>
    <n v="8.99"/>
    <n v="844.1"/>
    <x v="5"/>
    <s v="Consumer"/>
    <x v="1"/>
    <s v="Office Furnishings"/>
    <s v="Small Pack"/>
    <d v="2009-11-15T00:00:00"/>
  </r>
  <r>
    <n v="1878"/>
    <n v="27463"/>
    <x v="308"/>
    <s v="Medium"/>
    <s v="*"/>
    <s v="*"/>
    <s v="*"/>
    <m/>
    <m/>
    <s v="*"/>
    <m/>
    <m/>
    <m/>
    <m/>
    <m/>
    <n v="10"/>
    <n v="0.02"/>
    <m/>
    <m/>
    <n v="54.52"/>
    <n v="0"/>
    <n v="5.452"/>
    <s v="Regular Air"/>
    <n v="4.72"/>
    <n v="59.24"/>
    <x v="5"/>
    <s v="Consumer"/>
    <x v="0"/>
    <s v="Paper"/>
    <s v="Small Box"/>
    <d v="2009-11-14T00:00:00"/>
  </r>
  <r>
    <n v="1879"/>
    <n v="59396"/>
    <x v="309"/>
    <s v="Critical"/>
    <s v="***"/>
    <s v="***"/>
    <s v="***"/>
    <m/>
    <m/>
    <s v="***"/>
    <m/>
    <m/>
    <m/>
    <m/>
    <m/>
    <n v="41"/>
    <n v="0.05"/>
    <m/>
    <m/>
    <n v="5930.34"/>
    <n v="1"/>
    <n v="144.64243902439026"/>
    <s v="Regular Air"/>
    <n v="6.5"/>
    <n v="5936.84"/>
    <x v="4"/>
    <s v="Small Business"/>
    <x v="2"/>
    <s v="Computer Peripherals"/>
    <s v="Small Box"/>
    <d v="2009-11-16T00:00:00"/>
  </r>
  <r>
    <n v="1880"/>
    <n v="47943"/>
    <x v="309"/>
    <s v="Medium"/>
    <s v="*"/>
    <s v="*"/>
    <s v="*"/>
    <m/>
    <m/>
    <s v="*"/>
    <m/>
    <m/>
    <m/>
    <m/>
    <m/>
    <n v="48"/>
    <n v="0.05"/>
    <m/>
    <m/>
    <n v="777.76"/>
    <n v="0"/>
    <n v="16.203333333333333"/>
    <s v="Regular Air"/>
    <n v="5.45"/>
    <n v="783.21"/>
    <x v="7"/>
    <s v="Home Office"/>
    <x v="0"/>
    <s v="Pens &amp; Art Supplies"/>
    <s v="Small Pack"/>
    <d v="2009-11-15T00:00:00"/>
  </r>
  <r>
    <n v="1881"/>
    <n v="20263"/>
    <x v="309"/>
    <s v="Medium"/>
    <s v="*"/>
    <s v="*"/>
    <s v="*"/>
    <m/>
    <m/>
    <s v="*"/>
    <m/>
    <m/>
    <m/>
    <m/>
    <m/>
    <n v="33"/>
    <n v="0.04"/>
    <m/>
    <m/>
    <n v="553.5625"/>
    <n v="0"/>
    <n v="16.774621212121211"/>
    <s v="Regular Air"/>
    <n v="1.25"/>
    <n v="554.8125"/>
    <x v="7"/>
    <s v="Small Business"/>
    <x v="2"/>
    <s v="Telephones and Communication"/>
    <s v="Small Pack"/>
    <d v="2009-11-16T00:00:00"/>
  </r>
  <r>
    <n v="1882"/>
    <n v="20263"/>
    <x v="309"/>
    <s v="Medium"/>
    <s v="*"/>
    <s v="*"/>
    <s v="*"/>
    <m/>
    <m/>
    <s v="*"/>
    <m/>
    <m/>
    <m/>
    <m/>
    <m/>
    <n v="8"/>
    <n v="0.01"/>
    <m/>
    <m/>
    <n v="473.7"/>
    <n v="0"/>
    <n v="59.212499999999999"/>
    <s v="Regular Air"/>
    <n v="10.29"/>
    <n v="483.99"/>
    <x v="7"/>
    <s v="Small Business"/>
    <x v="0"/>
    <s v="Binders and Binder Accessories"/>
    <s v="Small Box"/>
    <d v="2009-11-15T00:00:00"/>
  </r>
  <r>
    <n v="1883"/>
    <n v="47943"/>
    <x v="309"/>
    <s v="Medium"/>
    <s v="*"/>
    <s v="*"/>
    <s v="*"/>
    <m/>
    <m/>
    <s v="*"/>
    <m/>
    <m/>
    <m/>
    <m/>
    <m/>
    <n v="12"/>
    <n v="0.02"/>
    <m/>
    <m/>
    <n v="61.09"/>
    <n v="0"/>
    <n v="5.0908333333333333"/>
    <s v="Regular Air"/>
    <n v="0.5"/>
    <n v="61.59"/>
    <x v="7"/>
    <s v="Home Office"/>
    <x v="0"/>
    <s v="Labels"/>
    <s v="Small Box"/>
    <d v="2009-11-14T00:00:00"/>
  </r>
  <r>
    <n v="1884"/>
    <n v="13091"/>
    <x v="310"/>
    <s v="Medium"/>
    <s v="*"/>
    <s v="*"/>
    <s v="*"/>
    <m/>
    <m/>
    <s v="*"/>
    <m/>
    <m/>
    <m/>
    <m/>
    <m/>
    <n v="39"/>
    <n v="0.04"/>
    <m/>
    <m/>
    <n v="883.15"/>
    <n v="0"/>
    <n v="22.644871794871793"/>
    <s v="Regular Air"/>
    <n v="35"/>
    <n v="918.15"/>
    <x v="1"/>
    <s v="Corporate"/>
    <x v="0"/>
    <s v="Storage &amp; Organization"/>
    <s v="Large Box"/>
    <d v="2009-11-16T00:00:00"/>
  </r>
  <r>
    <n v="1885"/>
    <n v="13091"/>
    <x v="310"/>
    <s v="Medium"/>
    <s v="*"/>
    <s v="*"/>
    <s v="*"/>
    <m/>
    <m/>
    <s v="*"/>
    <m/>
    <m/>
    <m/>
    <m/>
    <m/>
    <n v="12"/>
    <n v="0.02"/>
    <m/>
    <m/>
    <n v="81.430000000000007"/>
    <n v="0"/>
    <n v="6.7858333333333336"/>
    <s v="Regular Air"/>
    <n v="7.03"/>
    <n v="88.460000000000008"/>
    <x v="1"/>
    <s v="Corporate"/>
    <x v="0"/>
    <s v="Paper"/>
    <s v="Small Box"/>
    <d v="2009-11-16T00:00:00"/>
  </r>
  <r>
    <n v="1886"/>
    <n v="4931"/>
    <x v="311"/>
    <s v="Critical"/>
    <s v="***"/>
    <s v="***"/>
    <s v="***"/>
    <m/>
    <m/>
    <s v="***"/>
    <m/>
    <m/>
    <m/>
    <m/>
    <m/>
    <n v="45"/>
    <n v="0.05"/>
    <m/>
    <m/>
    <n v="4282.7250000000004"/>
    <n v="1"/>
    <n v="95.171666666666681"/>
    <s v="Regular Air"/>
    <n v="2.5"/>
    <n v="4285.2250000000004"/>
    <x v="10"/>
    <s v="Corporate"/>
    <x v="2"/>
    <s v="Telephones and Communication"/>
    <s v="Small Box"/>
    <d v="2009-11-18T00:00:00"/>
  </r>
  <r>
    <n v="1887"/>
    <n v="11332"/>
    <x v="311"/>
    <s v="Low"/>
    <s v="*"/>
    <s v="*"/>
    <s v="*"/>
    <m/>
    <m/>
    <s v="*"/>
    <m/>
    <m/>
    <m/>
    <m/>
    <m/>
    <n v="23"/>
    <n v="3.5000000000000003E-2"/>
    <m/>
    <m/>
    <n v="1223.3795"/>
    <n v="1"/>
    <n v="53.190413043478259"/>
    <s v="Express Air"/>
    <n v="5.92"/>
    <n v="1229.2995000000001"/>
    <x v="2"/>
    <s v="Corporate"/>
    <x v="2"/>
    <s v="Telephones and Communication"/>
    <s v="Small Box"/>
    <d v="2009-11-23T00:00:00"/>
  </r>
  <r>
    <n v="1888"/>
    <n v="32710"/>
    <x v="311"/>
    <s v="High"/>
    <s v="*"/>
    <s v="**"/>
    <s v="**"/>
    <m/>
    <m/>
    <s v="**"/>
    <m/>
    <m/>
    <m/>
    <m/>
    <m/>
    <n v="43"/>
    <n v="0.05"/>
    <m/>
    <m/>
    <n v="540.33000000000004"/>
    <n v="0"/>
    <n v="12.565813953488373"/>
    <s v="Regular Air"/>
    <n v="6.27"/>
    <n v="546.6"/>
    <x v="8"/>
    <s v="Corporate"/>
    <x v="0"/>
    <s v="Storage &amp; Organization"/>
    <s v="Medium Box"/>
    <d v="2009-11-17T00:00:00"/>
  </r>
  <r>
    <n v="1889"/>
    <n v="49504"/>
    <x v="311"/>
    <s v="Not Specified"/>
    <s v="*"/>
    <s v="*"/>
    <s v="*"/>
    <m/>
    <m/>
    <s v="*"/>
    <m/>
    <m/>
    <m/>
    <m/>
    <m/>
    <n v="45"/>
    <n v="0.05"/>
    <m/>
    <m/>
    <n v="318.94"/>
    <n v="0"/>
    <n v="7.0875555555555554"/>
    <s v="Regular Air"/>
    <n v="5.53"/>
    <n v="324.46999999999997"/>
    <x v="4"/>
    <s v="Consumer"/>
    <x v="2"/>
    <s v="Computer Peripherals"/>
    <s v="Small Pack"/>
    <d v="2009-11-16T00:00:00"/>
  </r>
  <r>
    <n v="1890"/>
    <n v="55490"/>
    <x v="311"/>
    <s v="Medium"/>
    <s v="*"/>
    <s v="*"/>
    <s v="*"/>
    <m/>
    <m/>
    <s v="*"/>
    <m/>
    <m/>
    <m/>
    <m/>
    <m/>
    <n v="3"/>
    <n v="0.01"/>
    <m/>
    <m/>
    <n v="246.2"/>
    <n v="0"/>
    <n v="82.066666666666663"/>
    <s v="Delivery Truck"/>
    <n v="89.3"/>
    <n v="335.5"/>
    <x v="5"/>
    <s v="Corporate"/>
    <x v="1"/>
    <s v="Tables"/>
    <s v="Jumbo Box"/>
    <d v="2009-11-17T00:00:00"/>
  </r>
  <r>
    <n v="1891"/>
    <n v="11332"/>
    <x v="311"/>
    <s v="Low"/>
    <s v="*"/>
    <s v="*"/>
    <s v="*"/>
    <m/>
    <m/>
    <s v="*"/>
    <m/>
    <m/>
    <m/>
    <m/>
    <m/>
    <n v="6"/>
    <n v="0.01"/>
    <m/>
    <m/>
    <n v="184.33099999999999"/>
    <n v="0"/>
    <n v="30.721833333333333"/>
    <s v="Regular Air"/>
    <n v="5.99"/>
    <n v="190.321"/>
    <x v="2"/>
    <s v="Corporate"/>
    <x v="2"/>
    <s v="Telephones and Communication"/>
    <s v="Wrap Bag"/>
    <d v="2009-11-20T00:00:00"/>
  </r>
  <r>
    <n v="1892"/>
    <n v="4931"/>
    <x v="311"/>
    <s v="Critical"/>
    <s v="***"/>
    <s v="***"/>
    <s v="***"/>
    <m/>
    <m/>
    <s v="***"/>
    <m/>
    <m/>
    <m/>
    <m/>
    <m/>
    <n v="22"/>
    <n v="3.5000000000000003E-2"/>
    <m/>
    <m/>
    <n v="168.31"/>
    <n v="0"/>
    <n v="7.6504545454545454"/>
    <s v="Regular Air"/>
    <n v="1.69"/>
    <n v="170"/>
    <x v="10"/>
    <s v="Corporate"/>
    <x v="0"/>
    <s v="Paper"/>
    <s v="Wrap Bag"/>
    <d v="2009-11-16T00:00:00"/>
  </r>
  <r>
    <n v="1893"/>
    <n v="55554"/>
    <x v="311"/>
    <s v="Critical"/>
    <s v="***"/>
    <s v="***"/>
    <s v="***"/>
    <m/>
    <m/>
    <s v="***"/>
    <m/>
    <m/>
    <m/>
    <m/>
    <m/>
    <n v="49"/>
    <n v="0.05"/>
    <m/>
    <m/>
    <n v="150.06"/>
    <n v="0"/>
    <n v="3.0624489795918368"/>
    <s v="Regular Air"/>
    <n v="0.7"/>
    <n v="150.76"/>
    <x v="2"/>
    <s v="Small Business"/>
    <x v="0"/>
    <s v="Pens &amp; Art Supplies"/>
    <s v="Wrap Bag"/>
    <d v="2009-11-19T00:00:00"/>
  </r>
  <r>
    <n v="1894"/>
    <n v="55554"/>
    <x v="311"/>
    <s v="Critical"/>
    <s v="***"/>
    <s v="***"/>
    <s v="***"/>
    <m/>
    <m/>
    <s v="***"/>
    <m/>
    <m/>
    <m/>
    <m/>
    <m/>
    <n v="6"/>
    <n v="0.01"/>
    <m/>
    <m/>
    <n v="122.09"/>
    <n v="0"/>
    <n v="20.348333333333333"/>
    <s v="Regular Air"/>
    <n v="9.5399999999999991"/>
    <n v="131.63"/>
    <x v="2"/>
    <s v="Small Business"/>
    <x v="0"/>
    <s v="Paper"/>
    <s v="Small Box"/>
    <d v="2009-11-17T00:00:00"/>
  </r>
  <r>
    <n v="1895"/>
    <n v="55554"/>
    <x v="311"/>
    <s v="Critical"/>
    <s v="***"/>
    <s v="***"/>
    <s v="***"/>
    <m/>
    <m/>
    <s v="***"/>
    <m/>
    <m/>
    <m/>
    <m/>
    <m/>
    <n v="9"/>
    <n v="0.01"/>
    <m/>
    <m/>
    <n v="95.09"/>
    <n v="0"/>
    <n v="10.565555555555555"/>
    <s v="Regular Air"/>
    <n v="3.37"/>
    <n v="98.460000000000008"/>
    <x v="2"/>
    <s v="Small Business"/>
    <x v="0"/>
    <s v="Scissors, Rulers and Trimmers"/>
    <s v="Small Pack"/>
    <d v="2009-11-17T00:00:00"/>
  </r>
  <r>
    <n v="1896"/>
    <n v="7744"/>
    <x v="312"/>
    <s v="Low"/>
    <s v="*"/>
    <s v="*"/>
    <s v="*"/>
    <m/>
    <m/>
    <s v="*"/>
    <m/>
    <m/>
    <m/>
    <m/>
    <m/>
    <n v="26"/>
    <n v="3.5000000000000003E-2"/>
    <m/>
    <m/>
    <n v="4286.55"/>
    <n v="1"/>
    <n v="164.86730769230769"/>
    <s v="Regular Air"/>
    <n v="19.989999999999998"/>
    <n v="4306.54"/>
    <x v="1"/>
    <s v="Corporate"/>
    <x v="0"/>
    <s v="Binders and Binder Accessories"/>
    <s v="Small Box"/>
    <d v="2009-11-17T00:00:00"/>
  </r>
  <r>
    <n v="1897"/>
    <n v="9126"/>
    <x v="312"/>
    <s v="Medium"/>
    <s v="*"/>
    <s v="*"/>
    <s v="*"/>
    <m/>
    <m/>
    <s v="*"/>
    <m/>
    <m/>
    <m/>
    <m/>
    <m/>
    <n v="47"/>
    <n v="0.05"/>
    <m/>
    <m/>
    <n v="2799.7"/>
    <n v="1"/>
    <n v="59.568085106382973"/>
    <s v="Regular Air"/>
    <n v="3.99"/>
    <n v="2803.6899999999996"/>
    <x v="7"/>
    <s v="Corporate"/>
    <x v="0"/>
    <s v="Appliances"/>
    <s v="Small Box"/>
    <d v="2009-11-18T00:00:00"/>
  </r>
  <r>
    <n v="1898"/>
    <n v="22407"/>
    <x v="312"/>
    <s v="Not Specified"/>
    <s v="*"/>
    <s v="*"/>
    <s v="*"/>
    <m/>
    <m/>
    <s v="*"/>
    <m/>
    <m/>
    <m/>
    <m/>
    <m/>
    <n v="20"/>
    <n v="3.5000000000000003E-2"/>
    <m/>
    <m/>
    <n v="676.44"/>
    <n v="0"/>
    <n v="33.822000000000003"/>
    <s v="Regular Air"/>
    <n v="14.72"/>
    <n v="691.16000000000008"/>
    <x v="4"/>
    <s v="Corporate"/>
    <x v="0"/>
    <s v="Binders and Binder Accessories"/>
    <s v="Small Box"/>
    <d v="2009-11-18T00:00:00"/>
  </r>
  <r>
    <n v="1899"/>
    <n v="22407"/>
    <x v="312"/>
    <s v="Not Specified"/>
    <s v="*"/>
    <s v="*"/>
    <s v="*"/>
    <m/>
    <m/>
    <s v="*"/>
    <m/>
    <m/>
    <m/>
    <m/>
    <m/>
    <n v="15"/>
    <n v="0.02"/>
    <m/>
    <m/>
    <n v="526.82000000000005"/>
    <n v="0"/>
    <n v="35.12133333333334"/>
    <s v="Express Air"/>
    <n v="8.99"/>
    <n v="535.81000000000006"/>
    <x v="4"/>
    <s v="Corporate"/>
    <x v="0"/>
    <s v="Pens &amp; Art Supplies"/>
    <s v="Small Pack"/>
    <d v="2009-11-19T00:00:00"/>
  </r>
  <r>
    <n v="1900"/>
    <n v="21445"/>
    <x v="312"/>
    <s v="Low"/>
    <s v="*"/>
    <s v="*"/>
    <s v="*"/>
    <m/>
    <m/>
    <s v="*"/>
    <m/>
    <m/>
    <m/>
    <m/>
    <m/>
    <n v="43"/>
    <n v="0.05"/>
    <m/>
    <m/>
    <n v="400.45"/>
    <n v="0"/>
    <n v="9.3127906976744175"/>
    <s v="Regular Air"/>
    <n v="5.76"/>
    <n v="406.21"/>
    <x v="1"/>
    <s v="Small Business"/>
    <x v="2"/>
    <s v="Office Machines"/>
    <s v="Medium Box"/>
    <d v="2009-11-21T00:00:00"/>
  </r>
  <r>
    <n v="1901"/>
    <n v="22407"/>
    <x v="312"/>
    <s v="Not Specified"/>
    <s v="*"/>
    <s v="*"/>
    <s v="*"/>
    <m/>
    <m/>
    <s v="*"/>
    <m/>
    <m/>
    <m/>
    <m/>
    <m/>
    <n v="10"/>
    <n v="0.02"/>
    <m/>
    <m/>
    <n v="128.02000000000001"/>
    <n v="0"/>
    <n v="12.802000000000001"/>
    <s v="Regular Air"/>
    <n v="6.47"/>
    <n v="134.49"/>
    <x v="4"/>
    <s v="Corporate"/>
    <x v="0"/>
    <s v="Paper"/>
    <s v="Small Box"/>
    <d v="2009-11-17T00:00:00"/>
  </r>
  <r>
    <n v="1902"/>
    <n v="21445"/>
    <x v="312"/>
    <s v="Low"/>
    <s v="*"/>
    <s v="*"/>
    <s v="*"/>
    <m/>
    <m/>
    <s v="*"/>
    <m/>
    <m/>
    <m/>
    <m/>
    <m/>
    <n v="14"/>
    <n v="0.02"/>
    <m/>
    <m/>
    <n v="75.150000000000006"/>
    <n v="0"/>
    <n v="5.3678571428571429"/>
    <s v="Express Air"/>
    <n v="6.89"/>
    <n v="82.04"/>
    <x v="1"/>
    <s v="Small Business"/>
    <x v="0"/>
    <s v="Appliances"/>
    <s v="Small Box"/>
    <d v="2009-11-21T00:00:00"/>
  </r>
  <r>
    <n v="1903"/>
    <n v="7744"/>
    <x v="312"/>
    <s v="Low"/>
    <s v="*"/>
    <s v="*"/>
    <s v="*"/>
    <m/>
    <m/>
    <s v="*"/>
    <m/>
    <m/>
    <m/>
    <m/>
    <m/>
    <n v="1"/>
    <n v="0.01"/>
    <m/>
    <m/>
    <n v="8.34"/>
    <n v="0"/>
    <n v="8.34"/>
    <s v="Regular Air"/>
    <n v="1.39"/>
    <n v="9.73"/>
    <x v="1"/>
    <s v="Corporate"/>
    <x v="0"/>
    <s v="Envelopes"/>
    <s v="Small Box"/>
    <d v="2009-11-26T00:00:00"/>
  </r>
  <r>
    <n v="1904"/>
    <n v="17282"/>
    <x v="313"/>
    <s v="Low"/>
    <s v="*"/>
    <s v="*"/>
    <s v="*"/>
    <m/>
    <m/>
    <s v="*"/>
    <m/>
    <m/>
    <m/>
    <m/>
    <m/>
    <n v="37"/>
    <n v="0.04"/>
    <m/>
    <m/>
    <n v="988.42"/>
    <n v="0"/>
    <n v="26.714054054054053"/>
    <s v="Regular Air"/>
    <n v="6.27"/>
    <n v="994.68999999999994"/>
    <x v="4"/>
    <s v="Home Office"/>
    <x v="0"/>
    <s v="Binders and Binder Accessories"/>
    <s v="Small Box"/>
    <d v="2009-11-20T00:00:00"/>
  </r>
  <r>
    <n v="1905"/>
    <n v="14336"/>
    <x v="313"/>
    <s v="High"/>
    <s v="*"/>
    <s v="**"/>
    <s v="**"/>
    <m/>
    <m/>
    <s v="**"/>
    <m/>
    <m/>
    <m/>
    <m/>
    <m/>
    <n v="4"/>
    <n v="0.01"/>
    <m/>
    <m/>
    <n v="174.55"/>
    <n v="0"/>
    <n v="43.637500000000003"/>
    <s v="Express Air"/>
    <n v="10.25"/>
    <n v="184.8"/>
    <x v="8"/>
    <s v="Consumer"/>
    <x v="2"/>
    <s v="Computer Peripherals"/>
    <s v="Small Box"/>
    <d v="2009-11-19T00:00:00"/>
  </r>
  <r>
    <n v="1906"/>
    <n v="56608"/>
    <x v="313"/>
    <s v="Critical"/>
    <s v="***"/>
    <s v="***"/>
    <s v="***"/>
    <m/>
    <m/>
    <s v="***"/>
    <m/>
    <m/>
    <m/>
    <m/>
    <m/>
    <n v="23"/>
    <n v="3.5000000000000003E-2"/>
    <m/>
    <m/>
    <n v="42.23"/>
    <n v="0"/>
    <n v="1.836086956521739"/>
    <s v="Regular Air"/>
    <n v="0.76"/>
    <n v="42.989999999999995"/>
    <x v="8"/>
    <s v="Consumer"/>
    <x v="0"/>
    <s v="Rubber Bands"/>
    <s v="Wrap Bag"/>
    <d v="2009-11-20T00:00:00"/>
  </r>
  <r>
    <n v="1907"/>
    <n v="15139"/>
    <x v="314"/>
    <s v="High"/>
    <s v="*"/>
    <s v="**"/>
    <s v="**"/>
    <m/>
    <m/>
    <s v="**"/>
    <m/>
    <m/>
    <m/>
    <m/>
    <m/>
    <n v="17"/>
    <n v="0.02"/>
    <m/>
    <m/>
    <n v="5203.8999999999996"/>
    <n v="1"/>
    <n v="306.11176470588231"/>
    <s v="Delivery Truck"/>
    <n v="64.73"/>
    <n v="5268.6299999999992"/>
    <x v="12"/>
    <s v="Corporate"/>
    <x v="1"/>
    <s v="Chairs &amp; Chairmats"/>
    <s v="Jumbo Drum"/>
    <d v="2009-11-21T00:00:00"/>
  </r>
  <r>
    <n v="1908"/>
    <n v="15139"/>
    <x v="314"/>
    <s v="High"/>
    <s v="*"/>
    <s v="**"/>
    <s v="**"/>
    <m/>
    <m/>
    <s v="**"/>
    <m/>
    <m/>
    <m/>
    <m/>
    <m/>
    <n v="33"/>
    <n v="0.04"/>
    <m/>
    <m/>
    <n v="744.12"/>
    <n v="0"/>
    <n v="22.549090909090911"/>
    <s v="Delivery Truck"/>
    <n v="45"/>
    <n v="789.12"/>
    <x v="12"/>
    <s v="Corporate"/>
    <x v="0"/>
    <s v="Storage &amp; Organization"/>
    <s v="Jumbo Drum"/>
    <d v="2009-11-19T00:00:00"/>
  </r>
  <r>
    <n v="1909"/>
    <n v="5920"/>
    <x v="314"/>
    <s v="High"/>
    <s v="*"/>
    <s v="**"/>
    <s v="**"/>
    <m/>
    <m/>
    <s v="**"/>
    <m/>
    <m/>
    <m/>
    <m/>
    <m/>
    <n v="4"/>
    <n v="0.01"/>
    <m/>
    <m/>
    <n v="582.59"/>
    <n v="0"/>
    <n v="145.64750000000001"/>
    <s v="Regular Air"/>
    <n v="7.07"/>
    <n v="589.66000000000008"/>
    <x v="1"/>
    <s v="Consumer"/>
    <x v="0"/>
    <s v="Storage &amp; Organization"/>
    <s v="Small Box"/>
    <d v="2009-11-19T00:00:00"/>
  </r>
  <r>
    <n v="1910"/>
    <n v="40965"/>
    <x v="315"/>
    <s v="Medium"/>
    <s v="*"/>
    <s v="*"/>
    <s v="*"/>
    <m/>
    <m/>
    <s v="*"/>
    <m/>
    <m/>
    <m/>
    <m/>
    <m/>
    <n v="48"/>
    <n v="0.05"/>
    <m/>
    <m/>
    <n v="7227.42"/>
    <n v="1"/>
    <n v="150.57124999999999"/>
    <s v="Delivery Truck"/>
    <n v="60"/>
    <n v="7287.42"/>
    <x v="1"/>
    <s v="Corporate"/>
    <x v="1"/>
    <s v="Tables"/>
    <s v="Jumbo Drum"/>
    <d v="2009-11-22T00:00:00"/>
  </r>
  <r>
    <n v="1911"/>
    <n v="57409"/>
    <x v="315"/>
    <s v="Not Specified"/>
    <s v="*"/>
    <s v="*"/>
    <s v="*"/>
    <m/>
    <m/>
    <s v="*"/>
    <m/>
    <m/>
    <m/>
    <m/>
    <m/>
    <n v="34"/>
    <n v="0.04"/>
    <m/>
    <m/>
    <n v="6236.4754999999996"/>
    <n v="1"/>
    <n v="183.42574999999999"/>
    <s v="Regular Air"/>
    <n v="3"/>
    <n v="6239.4754999999996"/>
    <x v="1"/>
    <s v="Small Business"/>
    <x v="2"/>
    <s v="Telephones and Communication"/>
    <s v="Small Box"/>
    <d v="2009-11-21T00:00:00"/>
  </r>
  <r>
    <n v="1912"/>
    <n v="25926"/>
    <x v="315"/>
    <s v="High"/>
    <s v="*"/>
    <s v="**"/>
    <s v="**"/>
    <m/>
    <m/>
    <s v="**"/>
    <m/>
    <m/>
    <m/>
    <m/>
    <m/>
    <n v="20"/>
    <n v="3.5000000000000003E-2"/>
    <m/>
    <m/>
    <n v="3300.2159999999999"/>
    <n v="1"/>
    <n v="165.01079999999999"/>
    <s v="Delivery Truck"/>
    <n v="69.64"/>
    <n v="3369.8559999999998"/>
    <x v="4"/>
    <s v="Corporate"/>
    <x v="1"/>
    <s v="Tables"/>
    <s v="Jumbo Box"/>
    <d v="2009-11-21T00:00:00"/>
  </r>
  <r>
    <n v="1913"/>
    <n v="48198"/>
    <x v="315"/>
    <s v="Critical"/>
    <s v="***"/>
    <s v="***"/>
    <s v="***"/>
    <m/>
    <m/>
    <s v="***"/>
    <m/>
    <m/>
    <m/>
    <m/>
    <m/>
    <n v="7"/>
    <n v="0.01"/>
    <m/>
    <m/>
    <n v="2813.34"/>
    <n v="1"/>
    <n v="401.90571428571428"/>
    <s v="Delivery Truck"/>
    <n v="14.7"/>
    <n v="2828.04"/>
    <x v="1"/>
    <s v="Home Office"/>
    <x v="2"/>
    <s v="Office Machines"/>
    <s v="Jumbo Drum"/>
    <d v="2009-11-21T00:00:00"/>
  </r>
  <r>
    <n v="1914"/>
    <n v="48198"/>
    <x v="315"/>
    <s v="Critical"/>
    <s v="***"/>
    <s v="***"/>
    <s v="***"/>
    <m/>
    <m/>
    <s v="***"/>
    <m/>
    <m/>
    <m/>
    <m/>
    <m/>
    <n v="45"/>
    <n v="0.05"/>
    <m/>
    <m/>
    <n v="2682.8"/>
    <n v="1"/>
    <n v="59.617777777777782"/>
    <s v="Regular Air"/>
    <n v="3.5"/>
    <n v="2686.3"/>
    <x v="1"/>
    <s v="Home Office"/>
    <x v="0"/>
    <s v="Appliances"/>
    <s v="Small Box"/>
    <d v="2009-11-22T00:00:00"/>
  </r>
  <r>
    <n v="1915"/>
    <n v="12706"/>
    <x v="315"/>
    <s v="Critical"/>
    <s v="***"/>
    <s v="***"/>
    <s v="***"/>
    <m/>
    <m/>
    <s v="***"/>
    <m/>
    <m/>
    <m/>
    <m/>
    <m/>
    <n v="46"/>
    <n v="0.05"/>
    <m/>
    <m/>
    <n v="2494.69"/>
    <n v="1"/>
    <n v="54.232391304347829"/>
    <s v="Delivery Truck"/>
    <n v="36.61"/>
    <n v="2531.3000000000002"/>
    <x v="10"/>
    <s v="Corporate"/>
    <x v="1"/>
    <s v="Bookcases"/>
    <s v="Jumbo Box"/>
    <d v="2009-11-21T00:00:00"/>
  </r>
  <r>
    <n v="1916"/>
    <n v="40965"/>
    <x v="315"/>
    <s v="Medium"/>
    <s v="*"/>
    <s v="*"/>
    <s v="*"/>
    <m/>
    <m/>
    <s v="*"/>
    <m/>
    <m/>
    <m/>
    <m/>
    <m/>
    <n v="39"/>
    <n v="0.04"/>
    <m/>
    <m/>
    <n v="1836.1869999999999"/>
    <n v="1"/>
    <n v="47.081717948717944"/>
    <s v="Regular Air"/>
    <n v="5"/>
    <n v="1841.1869999999999"/>
    <x v="1"/>
    <s v="Corporate"/>
    <x v="2"/>
    <s v="Telephones and Communication"/>
    <s v="Small Pack"/>
    <d v="2009-11-22T00:00:00"/>
  </r>
  <r>
    <n v="1917"/>
    <n v="40965"/>
    <x v="315"/>
    <s v="Medium"/>
    <s v="*"/>
    <s v="*"/>
    <s v="*"/>
    <m/>
    <m/>
    <s v="*"/>
    <m/>
    <m/>
    <m/>
    <m/>
    <m/>
    <n v="29"/>
    <n v="3.5000000000000003E-2"/>
    <m/>
    <m/>
    <n v="843.55"/>
    <n v="0"/>
    <n v="29.087931034482757"/>
    <s v="Regular Air"/>
    <n v="8.74"/>
    <n v="852.29"/>
    <x v="2"/>
    <s v="Corporate"/>
    <x v="0"/>
    <s v="Paper"/>
    <s v="Small Box"/>
    <d v="2009-11-21T00:00:00"/>
  </r>
  <r>
    <n v="1918"/>
    <n v="25926"/>
    <x v="315"/>
    <s v="High"/>
    <s v="*"/>
    <s v="**"/>
    <s v="**"/>
    <m/>
    <m/>
    <s v="**"/>
    <m/>
    <m/>
    <m/>
    <m/>
    <m/>
    <n v="23"/>
    <n v="3.5000000000000003E-2"/>
    <m/>
    <m/>
    <n v="331.54"/>
    <n v="0"/>
    <n v="14.414782608695653"/>
    <s v="Regular Air"/>
    <n v="7.27"/>
    <n v="338.81"/>
    <x v="4"/>
    <s v="Corporate"/>
    <x v="0"/>
    <s v="Binders and Binder Accessories"/>
    <s v="Small Box"/>
    <d v="2009-11-22T00:00:00"/>
  </r>
  <r>
    <n v="1919"/>
    <n v="3042"/>
    <x v="315"/>
    <s v="Medium"/>
    <s v="*"/>
    <s v="*"/>
    <s v="*"/>
    <m/>
    <m/>
    <s v="*"/>
    <m/>
    <m/>
    <m/>
    <m/>
    <m/>
    <n v="26"/>
    <n v="3.5000000000000003E-2"/>
    <m/>
    <m/>
    <n v="103.87"/>
    <n v="0"/>
    <n v="3.9950000000000001"/>
    <s v="Regular Air"/>
    <n v="1.2"/>
    <n v="105.07000000000001"/>
    <x v="10"/>
    <s v="Consumer"/>
    <x v="0"/>
    <s v="Pens &amp; Art Supplies"/>
    <s v="Wrap Bag"/>
    <d v="2009-11-21T00:00:00"/>
  </r>
  <r>
    <n v="1920"/>
    <n v="57409"/>
    <x v="315"/>
    <s v="Not Specified"/>
    <s v="*"/>
    <s v="*"/>
    <s v="*"/>
    <m/>
    <m/>
    <s v="*"/>
    <m/>
    <m/>
    <m/>
    <m/>
    <m/>
    <n v="1"/>
    <n v="0.01"/>
    <m/>
    <m/>
    <n v="90.88"/>
    <n v="0"/>
    <n v="90.88"/>
    <s v="Regular Air"/>
    <n v="7.18"/>
    <n v="98.06"/>
    <x v="1"/>
    <s v="Small Business"/>
    <x v="2"/>
    <s v="Computer Peripherals"/>
    <s v="Small Box"/>
    <d v="2009-11-21T00:00:00"/>
  </r>
  <r>
    <n v="1921"/>
    <n v="33189"/>
    <x v="315"/>
    <s v="Low"/>
    <s v="*"/>
    <s v="*"/>
    <s v="*"/>
    <m/>
    <m/>
    <s v="*"/>
    <m/>
    <m/>
    <m/>
    <m/>
    <m/>
    <n v="3"/>
    <n v="0.01"/>
    <m/>
    <m/>
    <n v="87.21"/>
    <n v="0"/>
    <n v="29.069999999999997"/>
    <s v="Regular Air"/>
    <n v="4"/>
    <n v="91.21"/>
    <x v="5"/>
    <s v="Consumer"/>
    <x v="2"/>
    <s v="Computer Peripherals"/>
    <s v="Small Box"/>
    <d v="2009-11-27T00:00:00"/>
  </r>
  <r>
    <n v="1922"/>
    <n v="33189"/>
    <x v="315"/>
    <s v="Low"/>
    <s v="*"/>
    <s v="*"/>
    <s v="*"/>
    <m/>
    <m/>
    <s v="*"/>
    <m/>
    <m/>
    <m/>
    <m/>
    <m/>
    <n v="5"/>
    <n v="0.01"/>
    <m/>
    <m/>
    <n v="50.19"/>
    <n v="0"/>
    <n v="10.038"/>
    <s v="Regular Air"/>
    <n v="2.06"/>
    <n v="52.25"/>
    <x v="5"/>
    <s v="Consumer"/>
    <x v="0"/>
    <s v="Paper"/>
    <s v="Wrap Bag"/>
    <d v="2009-11-24T00:00:00"/>
  </r>
  <r>
    <n v="1923"/>
    <n v="24614"/>
    <x v="316"/>
    <s v="Low"/>
    <s v="*"/>
    <s v="*"/>
    <s v="*"/>
    <m/>
    <m/>
    <s v="*"/>
    <m/>
    <m/>
    <m/>
    <m/>
    <m/>
    <n v="33"/>
    <n v="0.04"/>
    <m/>
    <m/>
    <n v="1644.59"/>
    <n v="1"/>
    <n v="49.836060606060606"/>
    <s v="Regular Air"/>
    <n v="6.5"/>
    <n v="1651.09"/>
    <x v="6"/>
    <s v="Home Office"/>
    <x v="2"/>
    <s v="Computer Peripherals"/>
    <s v="Small Box"/>
    <d v="2009-11-28T00:00:00"/>
  </r>
  <r>
    <n v="1924"/>
    <n v="10309"/>
    <x v="316"/>
    <s v="Low"/>
    <s v="*"/>
    <s v="*"/>
    <s v="*"/>
    <m/>
    <m/>
    <s v="*"/>
    <m/>
    <m/>
    <m/>
    <m/>
    <m/>
    <n v="23"/>
    <n v="3.5000000000000003E-2"/>
    <m/>
    <m/>
    <n v="496.15"/>
    <n v="0"/>
    <n v="21.571739130434782"/>
    <s v="Regular Air"/>
    <n v="1.49"/>
    <n v="497.64"/>
    <x v="4"/>
    <s v="Small Business"/>
    <x v="0"/>
    <s v="Binders and Binder Accessories"/>
    <s v="Small Box"/>
    <d v="2009-11-21T00:00:00"/>
  </r>
  <r>
    <n v="1925"/>
    <n v="646"/>
    <x v="316"/>
    <s v="High"/>
    <s v="*"/>
    <s v="**"/>
    <s v="**"/>
    <m/>
    <m/>
    <s v="**"/>
    <m/>
    <m/>
    <m/>
    <m/>
    <m/>
    <n v="18"/>
    <n v="0.02"/>
    <m/>
    <m/>
    <n v="173.2"/>
    <n v="0"/>
    <n v="9.6222222222222218"/>
    <s v="Regular Air"/>
    <n v="3.98"/>
    <n v="177.17999999999998"/>
    <x v="1"/>
    <s v="Small Business"/>
    <x v="0"/>
    <s v="Scissors, Rulers and Trimmers"/>
    <s v="Small Pack"/>
    <d v="2009-11-22T00:00:00"/>
  </r>
  <r>
    <n v="1926"/>
    <n v="23971"/>
    <x v="316"/>
    <s v="Critical"/>
    <s v="***"/>
    <s v="***"/>
    <s v="***"/>
    <m/>
    <m/>
    <s v="***"/>
    <m/>
    <m/>
    <m/>
    <m/>
    <m/>
    <n v="5"/>
    <n v="0.01"/>
    <m/>
    <m/>
    <n v="66.63"/>
    <n v="0"/>
    <n v="13.325999999999999"/>
    <s v="Regular Air"/>
    <n v="4.9800000000000004"/>
    <n v="71.61"/>
    <x v="1"/>
    <s v="Home Office"/>
    <x v="0"/>
    <s v="Appliances"/>
    <s v="Small Box"/>
    <d v="2009-11-24T00:00:00"/>
  </r>
  <r>
    <n v="1927"/>
    <n v="11584"/>
    <x v="317"/>
    <s v="Medium"/>
    <s v="*"/>
    <s v="*"/>
    <s v="*"/>
    <m/>
    <m/>
    <s v="*"/>
    <m/>
    <m/>
    <m/>
    <m/>
    <m/>
    <n v="48"/>
    <n v="0.05"/>
    <m/>
    <m/>
    <n v="1497.3175000000001"/>
    <n v="1"/>
    <n v="31.194114583333334"/>
    <s v="Regular Air"/>
    <n v="0.99"/>
    <n v="1498.3075000000001"/>
    <x v="1"/>
    <s v="Small Business"/>
    <x v="2"/>
    <s v="Telephones and Communication"/>
    <s v="Small Pack"/>
    <d v="2009-11-23T00:00:00"/>
  </r>
  <r>
    <n v="1928"/>
    <n v="55045"/>
    <x v="317"/>
    <s v="High"/>
    <s v="*"/>
    <s v="**"/>
    <s v="**"/>
    <m/>
    <m/>
    <s v="**"/>
    <m/>
    <m/>
    <m/>
    <m/>
    <m/>
    <n v="20"/>
    <n v="3.5000000000000003E-2"/>
    <m/>
    <m/>
    <n v="632.04999999999995"/>
    <n v="0"/>
    <n v="31.602499999999999"/>
    <s v="Regular Air"/>
    <n v="35"/>
    <n v="667.05"/>
    <x v="4"/>
    <s v="Home Office"/>
    <x v="0"/>
    <s v="Storage &amp; Organization"/>
    <s v="Large Box"/>
    <d v="2009-11-22T00:00:00"/>
  </r>
  <r>
    <n v="1929"/>
    <n v="3585"/>
    <x v="317"/>
    <s v="High"/>
    <s v="*"/>
    <s v="**"/>
    <s v="**"/>
    <m/>
    <m/>
    <s v="**"/>
    <m/>
    <m/>
    <m/>
    <m/>
    <m/>
    <n v="27"/>
    <n v="3.5000000000000003E-2"/>
    <m/>
    <m/>
    <n v="259.72000000000003"/>
    <n v="0"/>
    <n v="9.6192592592592607"/>
    <s v="Regular Air"/>
    <n v="2.06"/>
    <n v="261.78000000000003"/>
    <x v="1"/>
    <s v="Corporate"/>
    <x v="0"/>
    <s v="Paper"/>
    <s v="Wrap Bag"/>
    <d v="2009-11-22T00:00:00"/>
  </r>
  <r>
    <n v="1930"/>
    <n v="3585"/>
    <x v="317"/>
    <s v="High"/>
    <s v="*"/>
    <s v="**"/>
    <s v="**"/>
    <m/>
    <m/>
    <s v="**"/>
    <m/>
    <m/>
    <m/>
    <m/>
    <m/>
    <n v="34"/>
    <n v="0.04"/>
    <m/>
    <m/>
    <n v="54.69"/>
    <n v="0"/>
    <n v="1.6085294117647058"/>
    <s v="Regular Air"/>
    <n v="1.57"/>
    <n v="56.26"/>
    <x v="1"/>
    <s v="Corporate"/>
    <x v="0"/>
    <s v="Pens &amp; Art Supplies"/>
    <s v="Wrap Bag"/>
    <d v="2009-11-23T00:00:00"/>
  </r>
  <r>
    <n v="1931"/>
    <n v="48295"/>
    <x v="318"/>
    <s v="Medium"/>
    <s v="*"/>
    <s v="*"/>
    <s v="*"/>
    <m/>
    <m/>
    <s v="*"/>
    <m/>
    <m/>
    <m/>
    <m/>
    <m/>
    <n v="48"/>
    <n v="0.05"/>
    <m/>
    <m/>
    <n v="10051.52"/>
    <n v="1"/>
    <n v="209.40666666666667"/>
    <s v="Regular Air"/>
    <n v="13.99"/>
    <n v="10065.51"/>
    <x v="7"/>
    <s v="Small Business"/>
    <x v="2"/>
    <s v="Office Machines"/>
    <s v="Medium Box"/>
    <d v="2009-11-25T00:00:00"/>
  </r>
  <r>
    <n v="1932"/>
    <n v="3492"/>
    <x v="318"/>
    <s v="Low"/>
    <s v="*"/>
    <s v="*"/>
    <s v="*"/>
    <m/>
    <m/>
    <s v="*"/>
    <m/>
    <m/>
    <m/>
    <m/>
    <m/>
    <n v="49"/>
    <n v="0.05"/>
    <m/>
    <m/>
    <n v="6177.53"/>
    <n v="1"/>
    <n v="126.07204081632652"/>
    <s v="Delivery Truck"/>
    <n v="54.74"/>
    <n v="6232.2699999999995"/>
    <x v="8"/>
    <s v="Corporate"/>
    <x v="1"/>
    <s v="Bookcases"/>
    <s v="Jumbo Box"/>
    <d v="2009-11-23T00:00:00"/>
  </r>
  <r>
    <n v="1933"/>
    <n v="3492"/>
    <x v="318"/>
    <s v="Low"/>
    <s v="*"/>
    <s v="*"/>
    <s v="*"/>
    <m/>
    <m/>
    <s v="*"/>
    <m/>
    <m/>
    <m/>
    <m/>
    <m/>
    <n v="35"/>
    <n v="0.04"/>
    <m/>
    <m/>
    <n v="2393.63"/>
    <n v="1"/>
    <n v="68.389428571428581"/>
    <s v="Regular Air"/>
    <n v="19.989999999999998"/>
    <n v="2413.62"/>
    <x v="8"/>
    <s v="Corporate"/>
    <x v="0"/>
    <s v="Binders and Binder Accessories"/>
    <s v="Small Box"/>
    <d v="2009-11-28T00:00:00"/>
  </r>
  <r>
    <n v="1934"/>
    <n v="46052"/>
    <x v="318"/>
    <s v="Medium"/>
    <s v="*"/>
    <s v="*"/>
    <s v="*"/>
    <m/>
    <m/>
    <s v="*"/>
    <m/>
    <m/>
    <m/>
    <m/>
    <m/>
    <n v="37"/>
    <n v="0.04"/>
    <m/>
    <m/>
    <n v="2374.35"/>
    <n v="1"/>
    <n v="64.171621621621625"/>
    <s v="Regular Air"/>
    <n v="14.48"/>
    <n v="2388.83"/>
    <x v="1"/>
    <s v="Corporate"/>
    <x v="1"/>
    <s v="Office Furnishings"/>
    <s v="Small Box"/>
    <d v="2009-11-25T00:00:00"/>
  </r>
  <r>
    <n v="1935"/>
    <n v="46052"/>
    <x v="318"/>
    <s v="Medium"/>
    <s v="*"/>
    <s v="*"/>
    <s v="*"/>
    <m/>
    <m/>
    <s v="*"/>
    <m/>
    <m/>
    <m/>
    <m/>
    <m/>
    <n v="39"/>
    <n v="0.04"/>
    <m/>
    <m/>
    <n v="729.21"/>
    <n v="0"/>
    <n v="18.697692307692307"/>
    <s v="Express Air"/>
    <n v="5.03"/>
    <n v="734.24"/>
    <x v="1"/>
    <s v="Corporate"/>
    <x v="1"/>
    <s v="Office Furnishings"/>
    <s v="Small Box"/>
    <d v="2009-11-25T00:00:00"/>
  </r>
  <r>
    <n v="1936"/>
    <n v="34689"/>
    <x v="318"/>
    <s v="Low"/>
    <s v="*"/>
    <s v="*"/>
    <s v="*"/>
    <m/>
    <m/>
    <s v="*"/>
    <m/>
    <m/>
    <m/>
    <m/>
    <m/>
    <n v="36"/>
    <n v="0.04"/>
    <m/>
    <m/>
    <n v="572.4"/>
    <n v="0"/>
    <n v="15.899999999999999"/>
    <s v="Regular Air"/>
    <n v="6.25"/>
    <n v="578.65"/>
    <x v="0"/>
    <s v="Home Office"/>
    <x v="0"/>
    <s v="Storage &amp; Organization"/>
    <s v="Small Box"/>
    <d v="2009-11-30T00:00:00"/>
  </r>
  <r>
    <n v="1937"/>
    <n v="19521"/>
    <x v="318"/>
    <s v="Not Specified"/>
    <s v="*"/>
    <s v="*"/>
    <s v="*"/>
    <m/>
    <m/>
    <s v="*"/>
    <m/>
    <m/>
    <m/>
    <m/>
    <m/>
    <n v="9"/>
    <n v="0.01"/>
    <m/>
    <m/>
    <n v="351.06"/>
    <n v="0"/>
    <n v="39.006666666666668"/>
    <s v="Regular Air"/>
    <n v="35"/>
    <n v="386.06"/>
    <x v="5"/>
    <s v="Home Office"/>
    <x v="0"/>
    <s v="Storage &amp; Organization"/>
    <s v="Large Box"/>
    <d v="2009-11-24T00:00:00"/>
  </r>
  <r>
    <n v="1938"/>
    <n v="3492"/>
    <x v="318"/>
    <s v="Low"/>
    <s v="*"/>
    <s v="*"/>
    <s v="*"/>
    <m/>
    <m/>
    <s v="*"/>
    <m/>
    <m/>
    <m/>
    <m/>
    <m/>
    <n v="33"/>
    <n v="0.04"/>
    <m/>
    <m/>
    <n v="94.6"/>
    <n v="0"/>
    <n v="2.8666666666666667"/>
    <s v="Regular Air"/>
    <n v="1.25"/>
    <n v="95.85"/>
    <x v="8"/>
    <s v="Corporate"/>
    <x v="0"/>
    <s v="Pens &amp; Art Supplies"/>
    <s v="Wrap Bag"/>
    <d v="2009-11-23T00:00:00"/>
  </r>
  <r>
    <n v="1939"/>
    <n v="6211"/>
    <x v="318"/>
    <s v="Critical"/>
    <s v="***"/>
    <s v="***"/>
    <s v="***"/>
    <m/>
    <m/>
    <s v="***"/>
    <m/>
    <m/>
    <m/>
    <m/>
    <m/>
    <n v="3"/>
    <n v="0.01"/>
    <m/>
    <m/>
    <n v="68.64"/>
    <n v="0"/>
    <n v="22.88"/>
    <s v="Regular Air"/>
    <n v="8.99"/>
    <n v="77.63"/>
    <x v="4"/>
    <s v="Corporate"/>
    <x v="0"/>
    <s v="Pens &amp; Art Supplies"/>
    <s v="Small Pack"/>
    <d v="2009-11-25T00:00:00"/>
  </r>
  <r>
    <n v="1940"/>
    <n v="6211"/>
    <x v="318"/>
    <s v="Critical"/>
    <s v="***"/>
    <s v="***"/>
    <s v="***"/>
    <m/>
    <m/>
    <s v="***"/>
    <m/>
    <m/>
    <m/>
    <m/>
    <m/>
    <n v="28"/>
    <n v="3.5000000000000003E-2"/>
    <m/>
    <m/>
    <n v="67.72"/>
    <n v="0"/>
    <n v="2.4185714285714286"/>
    <s v="Regular Air"/>
    <n v="6.05"/>
    <n v="73.77"/>
    <x v="4"/>
    <s v="Corporate"/>
    <x v="0"/>
    <s v="Binders and Binder Accessories"/>
    <s v="Small Box"/>
    <d v="2009-11-25T00:00:00"/>
  </r>
  <r>
    <n v="1941"/>
    <n v="22885"/>
    <x v="318"/>
    <s v="Medium"/>
    <s v="*"/>
    <s v="*"/>
    <s v="*"/>
    <m/>
    <m/>
    <s v="*"/>
    <m/>
    <m/>
    <m/>
    <m/>
    <m/>
    <n v="4"/>
    <n v="0.01"/>
    <m/>
    <m/>
    <n v="56.47"/>
    <n v="0"/>
    <n v="14.1175"/>
    <s v="Regular Air"/>
    <n v="4.59"/>
    <n v="61.06"/>
    <x v="3"/>
    <s v="Home Office"/>
    <x v="0"/>
    <s v="Scissors, Rulers and Trimmers"/>
    <s v="Wrap Bag"/>
    <d v="2009-11-25T00:00:00"/>
  </r>
  <r>
    <n v="1942"/>
    <n v="19943"/>
    <x v="319"/>
    <s v="Critical"/>
    <s v="***"/>
    <s v="***"/>
    <s v="***"/>
    <m/>
    <m/>
    <s v="***"/>
    <m/>
    <m/>
    <m/>
    <m/>
    <m/>
    <n v="16"/>
    <n v="0.02"/>
    <m/>
    <m/>
    <n v="1959.92"/>
    <n v="1"/>
    <n v="122.495"/>
    <s v="Delivery Truck"/>
    <n v="51.94"/>
    <n v="2011.8600000000001"/>
    <x v="10"/>
    <s v="Corporate"/>
    <x v="1"/>
    <s v="Tables"/>
    <s v="Jumbo Box"/>
    <d v="2009-11-25T00:00:00"/>
  </r>
  <r>
    <n v="1943"/>
    <n v="10183"/>
    <x v="319"/>
    <s v="Critical"/>
    <s v="***"/>
    <s v="***"/>
    <s v="***"/>
    <m/>
    <m/>
    <s v="***"/>
    <m/>
    <m/>
    <m/>
    <m/>
    <m/>
    <n v="48"/>
    <n v="0.05"/>
    <m/>
    <m/>
    <n v="1210.02"/>
    <n v="1"/>
    <n v="25.208749999999998"/>
    <s v="Delivery Truck"/>
    <n v="14.36"/>
    <n v="1224.3799999999999"/>
    <x v="1"/>
    <s v="Corporate"/>
    <x v="1"/>
    <s v="Chairs &amp; Chairmats"/>
    <s v="Jumbo Drum"/>
    <d v="2009-11-25T00:00:00"/>
  </r>
  <r>
    <n v="1944"/>
    <n v="40835"/>
    <x v="319"/>
    <s v="High"/>
    <s v="*"/>
    <s v="**"/>
    <s v="**"/>
    <m/>
    <m/>
    <s v="**"/>
    <m/>
    <m/>
    <m/>
    <m/>
    <m/>
    <n v="14"/>
    <n v="0.02"/>
    <m/>
    <m/>
    <n v="551.17999999999995"/>
    <n v="0"/>
    <n v="39.369999999999997"/>
    <s v="Regular Air"/>
    <n v="19.989999999999998"/>
    <n v="571.16999999999996"/>
    <x v="12"/>
    <s v="Small Business"/>
    <x v="2"/>
    <s v="Computer Peripherals"/>
    <s v="Small Box"/>
    <d v="2009-11-26T00:00:00"/>
  </r>
  <r>
    <n v="1945"/>
    <n v="40835"/>
    <x v="319"/>
    <s v="High"/>
    <s v="*"/>
    <s v="**"/>
    <s v="**"/>
    <m/>
    <m/>
    <s v="**"/>
    <m/>
    <m/>
    <m/>
    <m/>
    <m/>
    <n v="26"/>
    <n v="3.5000000000000003E-2"/>
    <m/>
    <m/>
    <n v="393.59"/>
    <n v="0"/>
    <n v="15.138076923076921"/>
    <s v="Regular Air"/>
    <n v="8.4"/>
    <n v="401.98999999999995"/>
    <x v="12"/>
    <s v="Small Business"/>
    <x v="0"/>
    <s v="Binders and Binder Accessories"/>
    <s v="Small Box"/>
    <d v="2009-11-26T00:00:00"/>
  </r>
  <r>
    <n v="1946"/>
    <n v="11909"/>
    <x v="319"/>
    <s v="Not Specified"/>
    <s v="*"/>
    <s v="*"/>
    <s v="*"/>
    <m/>
    <m/>
    <s v="*"/>
    <m/>
    <m/>
    <m/>
    <m/>
    <m/>
    <n v="11"/>
    <n v="0.02"/>
    <m/>
    <m/>
    <n v="194.17400000000001"/>
    <n v="0"/>
    <n v="17.65218181818182"/>
    <s v="Regular Air"/>
    <n v="0.99"/>
    <n v="195.16400000000002"/>
    <x v="5"/>
    <s v="Consumer"/>
    <x v="2"/>
    <s v="Telephones and Communication"/>
    <s v="Wrap Bag"/>
    <d v="2009-11-26T00:00:00"/>
  </r>
  <r>
    <n v="1947"/>
    <n v="40835"/>
    <x v="319"/>
    <s v="High"/>
    <s v="*"/>
    <s v="**"/>
    <s v="**"/>
    <m/>
    <m/>
    <s v="**"/>
    <m/>
    <m/>
    <m/>
    <m/>
    <m/>
    <n v="1"/>
    <n v="0.01"/>
    <m/>
    <m/>
    <n v="18.73"/>
    <n v="0"/>
    <n v="18.73"/>
    <s v="Regular Air"/>
    <n v="6.13"/>
    <n v="24.86"/>
    <x v="12"/>
    <s v="Small Business"/>
    <x v="0"/>
    <s v="Storage &amp; Organization"/>
    <s v="Small Box"/>
    <d v="2009-11-25T00:00:00"/>
  </r>
  <r>
    <n v="1948"/>
    <n v="17668"/>
    <x v="320"/>
    <s v="Medium"/>
    <s v="*"/>
    <s v="*"/>
    <s v="*"/>
    <m/>
    <m/>
    <s v="*"/>
    <m/>
    <m/>
    <m/>
    <m/>
    <m/>
    <n v="24"/>
    <n v="3.5000000000000003E-2"/>
    <m/>
    <m/>
    <n v="6930.97"/>
    <n v="1"/>
    <n v="288.79041666666666"/>
    <s v="Regular Air"/>
    <n v="13.99"/>
    <n v="6944.96"/>
    <x v="1"/>
    <s v="Corporate"/>
    <x v="2"/>
    <s v="Office Machines"/>
    <s v="Medium Box"/>
    <d v="2009-11-26T00:00:00"/>
  </r>
  <r>
    <n v="1949"/>
    <n v="10884"/>
    <x v="320"/>
    <s v="Low"/>
    <s v="*"/>
    <s v="*"/>
    <s v="*"/>
    <m/>
    <m/>
    <s v="*"/>
    <m/>
    <m/>
    <m/>
    <m/>
    <m/>
    <n v="24"/>
    <n v="3.5000000000000003E-2"/>
    <m/>
    <m/>
    <n v="2525.9875000000002"/>
    <n v="1"/>
    <n v="105.24947916666667"/>
    <s v="Regular Air"/>
    <n v="8.99"/>
    <n v="2534.9775"/>
    <x v="10"/>
    <s v="Consumer"/>
    <x v="2"/>
    <s v="Telephones and Communication"/>
    <s v="Small Box"/>
    <d v="2009-12-02T00:00:00"/>
  </r>
  <r>
    <n v="1950"/>
    <n v="17668"/>
    <x v="320"/>
    <s v="Medium"/>
    <s v="*"/>
    <s v="*"/>
    <s v="*"/>
    <m/>
    <m/>
    <s v="*"/>
    <m/>
    <m/>
    <m/>
    <m/>
    <m/>
    <n v="13"/>
    <n v="0.02"/>
    <m/>
    <m/>
    <n v="2219.7325000000001"/>
    <n v="1"/>
    <n v="170.74865384615384"/>
    <s v="Express Air"/>
    <n v="5"/>
    <n v="2224.7325000000001"/>
    <x v="1"/>
    <s v="Corporate"/>
    <x v="2"/>
    <s v="Telephones and Communication"/>
    <s v="Small Box"/>
    <d v="2009-11-26T00:00:00"/>
  </r>
  <r>
    <n v="1951"/>
    <n v="17668"/>
    <x v="320"/>
    <s v="Medium"/>
    <s v="*"/>
    <s v="*"/>
    <s v="*"/>
    <m/>
    <m/>
    <s v="*"/>
    <m/>
    <m/>
    <m/>
    <m/>
    <m/>
    <n v="49"/>
    <n v="0.05"/>
    <m/>
    <m/>
    <n v="848.92"/>
    <n v="0"/>
    <n v="17.324897959183673"/>
    <s v="Regular Air"/>
    <n v="1.99"/>
    <n v="850.91"/>
    <x v="1"/>
    <s v="Corporate"/>
    <x v="2"/>
    <s v="Computer Peripherals"/>
    <s v="Small Pack"/>
    <d v="2009-11-27T00:00:00"/>
  </r>
  <r>
    <n v="1952"/>
    <n v="30726"/>
    <x v="320"/>
    <s v="Medium"/>
    <s v="*"/>
    <s v="*"/>
    <s v="*"/>
    <m/>
    <m/>
    <s v="*"/>
    <m/>
    <m/>
    <m/>
    <m/>
    <m/>
    <n v="35"/>
    <n v="0.04"/>
    <m/>
    <m/>
    <n v="725.15"/>
    <n v="0"/>
    <n v="20.718571428571426"/>
    <s v="Regular Air"/>
    <n v="3.99"/>
    <n v="729.14"/>
    <x v="1"/>
    <s v="Home Office"/>
    <x v="0"/>
    <s v="Appliances"/>
    <s v="Small Box"/>
    <d v="2009-11-26T00:00:00"/>
  </r>
  <r>
    <n v="1953"/>
    <n v="55875"/>
    <x v="320"/>
    <s v="Critical"/>
    <s v="***"/>
    <s v="***"/>
    <s v="***"/>
    <m/>
    <m/>
    <s v="***"/>
    <m/>
    <m/>
    <m/>
    <m/>
    <m/>
    <n v="50"/>
    <n v="0.06"/>
    <m/>
    <m/>
    <n v="413.86"/>
    <n v="0"/>
    <n v="8.2772000000000006"/>
    <s v="Regular Air"/>
    <n v="4"/>
    <n v="417.86"/>
    <x v="7"/>
    <s v="Small Business"/>
    <x v="1"/>
    <s v="Office Furnishings"/>
    <s v="Wrap Bag"/>
    <d v="2009-11-28T00:00:00"/>
  </r>
  <r>
    <n v="1954"/>
    <n v="998"/>
    <x v="320"/>
    <s v="Not Specified"/>
    <s v="*"/>
    <s v="*"/>
    <s v="*"/>
    <m/>
    <m/>
    <s v="*"/>
    <m/>
    <m/>
    <m/>
    <m/>
    <m/>
    <n v="16"/>
    <n v="0.02"/>
    <m/>
    <m/>
    <n v="248.26"/>
    <n v="0"/>
    <n v="15.516249999999999"/>
    <s v="Regular Air"/>
    <n v="1.39"/>
    <n v="249.64999999999998"/>
    <x v="11"/>
    <s v="Small Business"/>
    <x v="0"/>
    <s v="Envelopes"/>
    <s v="Small Box"/>
    <d v="2009-11-26T00:00:00"/>
  </r>
  <r>
    <n v="1955"/>
    <n v="55875"/>
    <x v="320"/>
    <s v="Critical"/>
    <s v="***"/>
    <s v="***"/>
    <s v="***"/>
    <m/>
    <m/>
    <s v="***"/>
    <m/>
    <m/>
    <m/>
    <m/>
    <m/>
    <n v="31"/>
    <n v="0.04"/>
    <m/>
    <m/>
    <n v="178.45"/>
    <n v="0"/>
    <n v="5.7564516129032253"/>
    <s v="Regular Air"/>
    <n v="4.6900000000000004"/>
    <n v="183.14"/>
    <x v="7"/>
    <s v="Small Business"/>
    <x v="0"/>
    <s v="Storage &amp; Organization"/>
    <s v="Small Box"/>
    <d v="2009-11-25T00:00:00"/>
  </r>
  <r>
    <n v="1956"/>
    <n v="32195"/>
    <x v="320"/>
    <s v="Medium"/>
    <s v="*"/>
    <s v="*"/>
    <s v="*"/>
    <m/>
    <m/>
    <s v="*"/>
    <m/>
    <m/>
    <m/>
    <m/>
    <m/>
    <n v="7"/>
    <n v="0.01"/>
    <m/>
    <m/>
    <n v="86.29"/>
    <n v="0"/>
    <n v="12.327142857142858"/>
    <s v="Regular Air"/>
    <n v="6.97"/>
    <n v="93.26"/>
    <x v="1"/>
    <s v="Home Office"/>
    <x v="0"/>
    <s v="Envelopes"/>
    <s v="Small Box"/>
    <d v="2009-11-28T00:00:00"/>
  </r>
  <r>
    <n v="1957"/>
    <n v="48710"/>
    <x v="320"/>
    <s v="Medium"/>
    <s v="*"/>
    <s v="*"/>
    <s v="*"/>
    <m/>
    <m/>
    <s v="*"/>
    <m/>
    <m/>
    <m/>
    <m/>
    <m/>
    <n v="4"/>
    <n v="0.01"/>
    <m/>
    <m/>
    <n v="29.24"/>
    <n v="0"/>
    <n v="7.31"/>
    <s v="Regular Air"/>
    <n v="1.6"/>
    <n v="30.84"/>
    <x v="1"/>
    <s v="Home Office"/>
    <x v="0"/>
    <s v="Paper"/>
    <s v="Wrap Bag"/>
    <d v="2009-11-26T00:00:00"/>
  </r>
  <r>
    <n v="1958"/>
    <n v="55906"/>
    <x v="321"/>
    <s v="Critical"/>
    <s v="***"/>
    <s v="***"/>
    <s v="***"/>
    <m/>
    <m/>
    <s v="***"/>
    <m/>
    <m/>
    <m/>
    <m/>
    <m/>
    <n v="42"/>
    <n v="0.05"/>
    <m/>
    <m/>
    <n v="2269.0100000000002"/>
    <n v="1"/>
    <n v="54.024047619047622"/>
    <s v="Regular Air"/>
    <n v="19.989999999999998"/>
    <n v="2289"/>
    <x v="4"/>
    <s v="Consumer"/>
    <x v="0"/>
    <s v="Storage &amp; Organization"/>
    <s v="Small Box"/>
    <d v="2009-11-27T00:00:00"/>
  </r>
  <r>
    <n v="1959"/>
    <n v="55906"/>
    <x v="321"/>
    <s v="Critical"/>
    <s v="***"/>
    <s v="***"/>
    <s v="***"/>
    <m/>
    <m/>
    <s v="***"/>
    <m/>
    <m/>
    <m/>
    <m/>
    <m/>
    <n v="49"/>
    <n v="0.05"/>
    <m/>
    <m/>
    <n v="276.3"/>
    <n v="0"/>
    <n v="5.6387755102040815"/>
    <s v="Regular Air"/>
    <n v="2.99"/>
    <n v="279.29000000000002"/>
    <x v="4"/>
    <s v="Consumer"/>
    <x v="0"/>
    <s v="Binders and Binder Accessories"/>
    <s v="Small Box"/>
    <d v="2009-11-28T00:00:00"/>
  </r>
  <r>
    <n v="1960"/>
    <n v="55906"/>
    <x v="321"/>
    <s v="Critical"/>
    <s v="***"/>
    <s v="***"/>
    <s v="***"/>
    <m/>
    <m/>
    <s v="***"/>
    <m/>
    <m/>
    <m/>
    <m/>
    <m/>
    <n v="15"/>
    <n v="0.02"/>
    <m/>
    <m/>
    <n v="120.52"/>
    <n v="0"/>
    <n v="8.0346666666666664"/>
    <s v="Regular Air"/>
    <n v="1.25"/>
    <n v="121.77"/>
    <x v="4"/>
    <s v="Consumer"/>
    <x v="0"/>
    <s v="Paper"/>
    <s v="Wrap Bag"/>
    <d v="2009-11-27T00:00:00"/>
  </r>
  <r>
    <n v="1961"/>
    <n v="52035"/>
    <x v="322"/>
    <s v="High"/>
    <s v="*"/>
    <s v="**"/>
    <s v="**"/>
    <m/>
    <m/>
    <s v="**"/>
    <m/>
    <m/>
    <m/>
    <m/>
    <m/>
    <n v="29"/>
    <n v="3.5000000000000003E-2"/>
    <m/>
    <m/>
    <n v="20872.16"/>
    <n v="1"/>
    <n v="719.7296551724138"/>
    <s v="Regular Air"/>
    <n v="24.49"/>
    <n v="20896.650000000001"/>
    <x v="2"/>
    <s v="Corporate"/>
    <x v="2"/>
    <s v="Copiers and Fax"/>
    <s v="Large Box"/>
    <d v="2009-11-30T00:00:00"/>
  </r>
  <r>
    <n v="1962"/>
    <n v="5511"/>
    <x v="323"/>
    <s v="Critical"/>
    <s v="***"/>
    <s v="***"/>
    <s v="***"/>
    <m/>
    <m/>
    <s v="***"/>
    <m/>
    <m/>
    <m/>
    <m/>
    <m/>
    <n v="32"/>
    <n v="0.04"/>
    <m/>
    <m/>
    <n v="1829.3869999999999"/>
    <n v="1"/>
    <n v="57.168343749999998"/>
    <s v="Regular Air"/>
    <n v="3.9"/>
    <n v="1833.287"/>
    <x v="3"/>
    <s v="Corporate"/>
    <x v="2"/>
    <s v="Telephones and Communication"/>
    <s v="Small Box"/>
    <d v="2009-11-29T00:00:00"/>
  </r>
  <r>
    <n v="1963"/>
    <n v="15074"/>
    <x v="323"/>
    <s v="Not Specified"/>
    <s v="*"/>
    <s v="*"/>
    <s v="*"/>
    <m/>
    <m/>
    <s v="*"/>
    <m/>
    <m/>
    <m/>
    <m/>
    <m/>
    <n v="27"/>
    <n v="3.5000000000000003E-2"/>
    <m/>
    <m/>
    <n v="941.4"/>
    <n v="0"/>
    <n v="34.866666666666667"/>
    <s v="Regular Air"/>
    <n v="5.09"/>
    <n v="946.49"/>
    <x v="5"/>
    <s v="Consumer"/>
    <x v="0"/>
    <s v="Paper"/>
    <s v="Small Box"/>
    <d v="2009-11-29T00:00:00"/>
  </r>
  <r>
    <n v="1964"/>
    <n v="39717"/>
    <x v="323"/>
    <s v="High"/>
    <s v="*"/>
    <s v="**"/>
    <s v="**"/>
    <m/>
    <m/>
    <s v="**"/>
    <m/>
    <m/>
    <m/>
    <m/>
    <m/>
    <n v="20"/>
    <n v="3.5000000000000003E-2"/>
    <m/>
    <m/>
    <n v="835.48"/>
    <n v="0"/>
    <n v="41.774000000000001"/>
    <s v="Regular Air"/>
    <n v="16.36"/>
    <n v="851.84"/>
    <x v="4"/>
    <s v="Corporate"/>
    <x v="0"/>
    <s v="Storage &amp; Organization"/>
    <s v="Small Box"/>
    <d v="2009-11-30T00:00:00"/>
  </r>
  <r>
    <n v="1965"/>
    <n v="5511"/>
    <x v="323"/>
    <s v="Critical"/>
    <s v="***"/>
    <s v="***"/>
    <s v="***"/>
    <m/>
    <m/>
    <s v="***"/>
    <m/>
    <m/>
    <m/>
    <m/>
    <m/>
    <n v="46"/>
    <n v="0.05"/>
    <m/>
    <m/>
    <n v="129.44"/>
    <n v="0"/>
    <n v="2.8139130434782609"/>
    <s v="Express Air"/>
    <n v="1.3"/>
    <n v="130.74"/>
    <x v="3"/>
    <s v="Corporate"/>
    <x v="0"/>
    <s v="Pens &amp; Art Supplies"/>
    <s v="Wrap Bag"/>
    <d v="2009-11-29T00:00:00"/>
  </r>
  <r>
    <n v="1966"/>
    <n v="37924"/>
    <x v="324"/>
    <s v="High"/>
    <s v="*"/>
    <s v="**"/>
    <s v="**"/>
    <m/>
    <m/>
    <s v="**"/>
    <m/>
    <m/>
    <m/>
    <m/>
    <m/>
    <n v="49"/>
    <n v="0.05"/>
    <m/>
    <m/>
    <n v="8094.55"/>
    <n v="1"/>
    <n v="165.19489795918366"/>
    <s v="Regular Air"/>
    <n v="19.989999999999998"/>
    <n v="8114.54"/>
    <x v="4"/>
    <s v="Home Office"/>
    <x v="0"/>
    <s v="Storage &amp; Organization"/>
    <s v="Small Box"/>
    <d v="2009-11-29T00:00:00"/>
  </r>
  <r>
    <n v="1967"/>
    <n v="37924"/>
    <x v="324"/>
    <s v="High"/>
    <s v="*"/>
    <s v="**"/>
    <s v="**"/>
    <m/>
    <m/>
    <s v="**"/>
    <m/>
    <m/>
    <m/>
    <m/>
    <m/>
    <n v="21"/>
    <n v="3.5000000000000003E-2"/>
    <m/>
    <m/>
    <n v="352.44"/>
    <n v="0"/>
    <n v="16.782857142857143"/>
    <s v="Regular Air"/>
    <n v="8.65"/>
    <n v="361.09"/>
    <x v="1"/>
    <s v="Home Office"/>
    <x v="0"/>
    <s v="Pens &amp; Art Supplies"/>
    <s v="Small Box"/>
    <d v="2009-11-29T00:00:00"/>
  </r>
  <r>
    <n v="1968"/>
    <n v="38947"/>
    <x v="324"/>
    <s v="Critical"/>
    <s v="***"/>
    <s v="***"/>
    <s v="***"/>
    <m/>
    <m/>
    <s v="***"/>
    <m/>
    <m/>
    <m/>
    <m/>
    <m/>
    <n v="20"/>
    <n v="3.5000000000000003E-2"/>
    <m/>
    <m/>
    <n v="307.45999999999998"/>
    <n v="0"/>
    <n v="15.372999999999999"/>
    <s v="Regular Air"/>
    <n v="7.4"/>
    <n v="314.85999999999996"/>
    <x v="1"/>
    <s v="Home Office"/>
    <x v="1"/>
    <s v="Office Furnishings"/>
    <s v="Small Box"/>
    <d v="2009-12-01T00:00:00"/>
  </r>
  <r>
    <n v="1969"/>
    <n v="36707"/>
    <x v="324"/>
    <s v="Medium"/>
    <s v="*"/>
    <s v="*"/>
    <s v="*"/>
    <m/>
    <m/>
    <s v="*"/>
    <m/>
    <m/>
    <m/>
    <m/>
    <m/>
    <n v="47"/>
    <n v="0.05"/>
    <m/>
    <m/>
    <n v="181.78"/>
    <n v="0"/>
    <n v="3.8676595744680853"/>
    <s v="Regular Air"/>
    <n v="0.71"/>
    <n v="182.49"/>
    <x v="7"/>
    <s v="Home Office"/>
    <x v="0"/>
    <s v="Rubber Bands"/>
    <s v="Wrap Bag"/>
    <d v="2009-11-30T00:00:00"/>
  </r>
  <r>
    <n v="1970"/>
    <n v="20710"/>
    <x v="324"/>
    <s v="High"/>
    <s v="*"/>
    <s v="**"/>
    <s v="**"/>
    <m/>
    <m/>
    <s v="**"/>
    <m/>
    <m/>
    <m/>
    <m/>
    <m/>
    <n v="31"/>
    <n v="0.04"/>
    <m/>
    <m/>
    <n v="180.7"/>
    <n v="0"/>
    <n v="5.8290322580645162"/>
    <s v="Regular Air"/>
    <n v="3.85"/>
    <n v="184.54999999999998"/>
    <x v="0"/>
    <s v="Small Business"/>
    <x v="2"/>
    <s v="Computer Peripherals"/>
    <s v="Small Pack"/>
    <d v="2009-11-30T00:00:00"/>
  </r>
  <r>
    <n v="1971"/>
    <n v="20710"/>
    <x v="324"/>
    <s v="High"/>
    <s v="*"/>
    <s v="**"/>
    <s v="**"/>
    <m/>
    <m/>
    <s v="**"/>
    <m/>
    <m/>
    <m/>
    <m/>
    <m/>
    <n v="26"/>
    <n v="3.5000000000000003E-2"/>
    <m/>
    <m/>
    <n v="67.400000000000006"/>
    <n v="0"/>
    <n v="2.5923076923076924"/>
    <s v="Regular Air"/>
    <n v="0.5"/>
    <n v="67.900000000000006"/>
    <x v="0"/>
    <s v="Small Business"/>
    <x v="0"/>
    <s v="Labels"/>
    <s v="Small Box"/>
    <d v="2009-12-01T00:00:00"/>
  </r>
  <r>
    <n v="1972"/>
    <n v="12258"/>
    <x v="325"/>
    <s v="Low"/>
    <s v="*"/>
    <s v="*"/>
    <s v="*"/>
    <m/>
    <m/>
    <s v="*"/>
    <m/>
    <m/>
    <m/>
    <m/>
    <m/>
    <n v="22"/>
    <n v="3.5000000000000003E-2"/>
    <m/>
    <m/>
    <n v="2431.13"/>
    <n v="1"/>
    <n v="110.5059090909091"/>
    <s v="Regular Air"/>
    <n v="13.99"/>
    <n v="2445.12"/>
    <x v="1"/>
    <s v="Home Office"/>
    <x v="1"/>
    <s v="Office Furnishings"/>
    <s v="Medium Box"/>
    <d v="2009-12-04T00:00:00"/>
  </r>
  <r>
    <n v="1973"/>
    <n v="12258"/>
    <x v="325"/>
    <s v="Low"/>
    <s v="*"/>
    <s v="*"/>
    <s v="*"/>
    <m/>
    <m/>
    <s v="*"/>
    <m/>
    <m/>
    <m/>
    <m/>
    <m/>
    <n v="3"/>
    <n v="0.01"/>
    <m/>
    <m/>
    <n v="561.65"/>
    <n v="0"/>
    <n v="187.21666666666667"/>
    <s v="Delivery Truck"/>
    <n v="30"/>
    <n v="591.65"/>
    <x v="1"/>
    <s v="Home Office"/>
    <x v="1"/>
    <s v="Chairs &amp; Chairmats"/>
    <s v="Jumbo Drum"/>
    <d v="2009-11-30T00:00:00"/>
  </r>
  <r>
    <n v="1974"/>
    <n v="57061"/>
    <x v="325"/>
    <s v="Low"/>
    <s v="*"/>
    <s v="*"/>
    <s v="*"/>
    <m/>
    <m/>
    <s v="*"/>
    <m/>
    <m/>
    <m/>
    <m/>
    <m/>
    <n v="21"/>
    <n v="3.5000000000000003E-2"/>
    <m/>
    <m/>
    <n v="470.79"/>
    <n v="0"/>
    <n v="22.418571428571429"/>
    <s v="Regular Air"/>
    <n v="15.1"/>
    <n v="485.89000000000004"/>
    <x v="0"/>
    <s v="Small Business"/>
    <x v="0"/>
    <s v="Binders and Binder Accessories"/>
    <s v="Small Box"/>
    <d v="2009-12-07T00:00:00"/>
  </r>
  <r>
    <n v="1975"/>
    <n v="36416"/>
    <x v="325"/>
    <s v="Low"/>
    <s v="*"/>
    <s v="*"/>
    <s v="*"/>
    <m/>
    <m/>
    <s v="*"/>
    <m/>
    <m/>
    <m/>
    <m/>
    <m/>
    <n v="44"/>
    <n v="0.05"/>
    <m/>
    <m/>
    <n v="276"/>
    <n v="0"/>
    <n v="6.2727272727272725"/>
    <s v="Regular Air"/>
    <n v="5.82"/>
    <n v="281.82"/>
    <x v="1"/>
    <s v="Corporate"/>
    <x v="0"/>
    <s v="Paper"/>
    <s v="Small Box"/>
    <d v="2009-12-04T00:00:00"/>
  </r>
  <r>
    <n v="1976"/>
    <n v="36416"/>
    <x v="325"/>
    <s v="Low"/>
    <s v="*"/>
    <s v="*"/>
    <s v="*"/>
    <m/>
    <m/>
    <s v="*"/>
    <m/>
    <m/>
    <m/>
    <m/>
    <m/>
    <n v="46"/>
    <n v="0.05"/>
    <m/>
    <m/>
    <n v="132.01"/>
    <n v="0"/>
    <n v="2.8697826086956519"/>
    <s v="Regular Air"/>
    <n v="1.01"/>
    <n v="133.01999999999998"/>
    <x v="1"/>
    <s v="Corporate"/>
    <x v="0"/>
    <s v="Pens &amp; Art Supplies"/>
    <s v="Wrap Bag"/>
    <d v="2009-12-04T00:00:00"/>
  </r>
  <r>
    <n v="1977"/>
    <n v="12258"/>
    <x v="325"/>
    <s v="Low"/>
    <s v="*"/>
    <s v="*"/>
    <s v="*"/>
    <m/>
    <m/>
    <s v="*"/>
    <m/>
    <m/>
    <m/>
    <m/>
    <m/>
    <n v="27"/>
    <n v="3.5000000000000003E-2"/>
    <m/>
    <m/>
    <n v="113.4"/>
    <n v="0"/>
    <n v="4.2"/>
    <s v="Express Air"/>
    <n v="2"/>
    <n v="115.4"/>
    <x v="1"/>
    <s v="Home Office"/>
    <x v="0"/>
    <s v="Rubber Bands"/>
    <s v="Wrap Bag"/>
    <d v="2009-12-07T00:00:00"/>
  </r>
  <r>
    <n v="1978"/>
    <n v="12258"/>
    <x v="325"/>
    <s v="Low"/>
    <s v="*"/>
    <s v="*"/>
    <s v="*"/>
    <m/>
    <m/>
    <s v="*"/>
    <m/>
    <m/>
    <m/>
    <m/>
    <m/>
    <n v="2"/>
    <n v="0.01"/>
    <m/>
    <m/>
    <n v="55.6"/>
    <n v="0"/>
    <n v="27.8"/>
    <s v="Regular Air"/>
    <n v="49"/>
    <n v="104.6"/>
    <x v="1"/>
    <s v="Home Office"/>
    <x v="0"/>
    <s v="Appliances"/>
    <s v="Large Box"/>
    <d v="2009-12-05T00:00:00"/>
  </r>
  <r>
    <n v="1979"/>
    <n v="57061"/>
    <x v="325"/>
    <s v="Low"/>
    <s v="*"/>
    <s v="*"/>
    <s v="*"/>
    <m/>
    <m/>
    <s v="*"/>
    <m/>
    <m/>
    <m/>
    <m/>
    <m/>
    <n v="3"/>
    <n v="0.01"/>
    <m/>
    <m/>
    <n v="55.17"/>
    <n v="0"/>
    <n v="18.39"/>
    <s v="Regular Air"/>
    <n v="5.03"/>
    <n v="60.2"/>
    <x v="0"/>
    <s v="Small Business"/>
    <x v="1"/>
    <s v="Office Furnishings"/>
    <s v="Small Box"/>
    <d v="2009-12-02T00:00:00"/>
  </r>
  <r>
    <n v="1980"/>
    <n v="57061"/>
    <x v="325"/>
    <s v="Low"/>
    <s v="*"/>
    <s v="*"/>
    <s v="*"/>
    <m/>
    <m/>
    <s v="*"/>
    <m/>
    <m/>
    <m/>
    <m/>
    <m/>
    <n v="6"/>
    <n v="0.01"/>
    <m/>
    <m/>
    <n v="36.56"/>
    <n v="0"/>
    <n v="6.0933333333333337"/>
    <s v="Regular Air"/>
    <n v="0.5"/>
    <n v="37.06"/>
    <x v="0"/>
    <s v="Small Business"/>
    <x v="0"/>
    <s v="Labels"/>
    <s v="Small Box"/>
    <d v="2009-11-30T00:00:00"/>
  </r>
  <r>
    <n v="1981"/>
    <n v="39844"/>
    <x v="326"/>
    <s v="Not Specified"/>
    <s v="*"/>
    <s v="*"/>
    <s v="*"/>
    <m/>
    <m/>
    <s v="*"/>
    <m/>
    <m/>
    <m/>
    <m/>
    <m/>
    <n v="47"/>
    <n v="0.05"/>
    <m/>
    <m/>
    <n v="4387.24"/>
    <n v="1"/>
    <n v="93.345531914893613"/>
    <s v="Regular Air"/>
    <n v="19.989999999999998"/>
    <n v="4407.2299999999996"/>
    <x v="1"/>
    <s v="Corporate"/>
    <x v="0"/>
    <s v="Storage &amp; Organization"/>
    <s v="Small Box"/>
    <d v="2009-12-02T00:00:00"/>
  </r>
  <r>
    <n v="1982"/>
    <n v="6592"/>
    <x v="326"/>
    <s v="Low"/>
    <s v="*"/>
    <s v="*"/>
    <s v="*"/>
    <m/>
    <m/>
    <s v="*"/>
    <m/>
    <m/>
    <m/>
    <m/>
    <m/>
    <n v="33"/>
    <n v="0.04"/>
    <m/>
    <m/>
    <n v="1621.1"/>
    <n v="1"/>
    <n v="49.124242424242425"/>
    <s v="Express Air"/>
    <n v="35"/>
    <n v="1656.1"/>
    <x v="1"/>
    <s v="Consumer"/>
    <x v="0"/>
    <s v="Storage &amp; Organization"/>
    <s v="Large Box"/>
    <d v="2009-12-03T00:00:00"/>
  </r>
  <r>
    <n v="1983"/>
    <n v="38594"/>
    <x v="326"/>
    <s v="Medium"/>
    <s v="*"/>
    <s v="*"/>
    <s v="*"/>
    <m/>
    <m/>
    <s v="*"/>
    <m/>
    <m/>
    <m/>
    <m/>
    <m/>
    <n v="26"/>
    <n v="3.5000000000000003E-2"/>
    <m/>
    <m/>
    <n v="1011.9"/>
    <n v="1"/>
    <n v="38.919230769230765"/>
    <s v="Regular Air"/>
    <n v="1.99"/>
    <n v="1013.89"/>
    <x v="2"/>
    <s v="Corporate"/>
    <x v="2"/>
    <s v="Computer Peripherals"/>
    <s v="Small Pack"/>
    <d v="2009-12-02T00:00:00"/>
  </r>
  <r>
    <n v="1984"/>
    <n v="6592"/>
    <x v="326"/>
    <s v="Low"/>
    <s v="*"/>
    <s v="*"/>
    <s v="*"/>
    <m/>
    <m/>
    <s v="*"/>
    <m/>
    <m/>
    <m/>
    <m/>
    <m/>
    <n v="29"/>
    <n v="3.5000000000000003E-2"/>
    <m/>
    <m/>
    <n v="194.29"/>
    <n v="0"/>
    <n v="6.6996551724137925"/>
    <s v="Regular Air"/>
    <n v="8.3699999999999992"/>
    <n v="202.66"/>
    <x v="1"/>
    <s v="Consumer"/>
    <x v="0"/>
    <s v="Scissors, Rulers and Trimmers"/>
    <s v="Small Pack"/>
    <d v="2009-12-08T00:00:00"/>
  </r>
  <r>
    <n v="1985"/>
    <n v="52070"/>
    <x v="326"/>
    <s v="Not Specified"/>
    <s v="*"/>
    <s v="*"/>
    <s v="*"/>
    <m/>
    <m/>
    <s v="*"/>
    <m/>
    <m/>
    <m/>
    <m/>
    <m/>
    <n v="29"/>
    <n v="3.5000000000000003E-2"/>
    <m/>
    <m/>
    <n v="67.97"/>
    <n v="0"/>
    <n v="2.343793103448276"/>
    <s v="Regular Air"/>
    <n v="5.2"/>
    <n v="73.17"/>
    <x v="8"/>
    <s v="Corporate"/>
    <x v="0"/>
    <s v="Pens &amp; Art Supplies"/>
    <s v="Wrap Bag"/>
    <d v="2009-12-03T00:00:00"/>
  </r>
  <r>
    <n v="1986"/>
    <n v="46113"/>
    <x v="327"/>
    <s v="Not Specified"/>
    <s v="*"/>
    <s v="*"/>
    <s v="*"/>
    <m/>
    <m/>
    <s v="*"/>
    <m/>
    <m/>
    <m/>
    <m/>
    <m/>
    <n v="18"/>
    <n v="0.02"/>
    <m/>
    <m/>
    <n v="2567.13"/>
    <n v="1"/>
    <n v="142.61833333333334"/>
    <s v="Express Air"/>
    <n v="24.49"/>
    <n v="2591.62"/>
    <x v="4"/>
    <s v="Small Business"/>
    <x v="1"/>
    <s v="Office Furnishings"/>
    <s v="Large Box"/>
    <d v="2009-12-03T00:00:00"/>
  </r>
  <r>
    <n v="1987"/>
    <n v="645"/>
    <x v="327"/>
    <s v="High"/>
    <s v="*"/>
    <s v="**"/>
    <s v="**"/>
    <m/>
    <m/>
    <s v="**"/>
    <m/>
    <m/>
    <m/>
    <m/>
    <m/>
    <n v="42"/>
    <n v="0.05"/>
    <m/>
    <m/>
    <n v="557.85"/>
    <n v="0"/>
    <n v="13.282142857142858"/>
    <s v="Regular Air"/>
    <n v="4.9800000000000004"/>
    <n v="562.83000000000004"/>
    <x v="12"/>
    <s v="Consumer"/>
    <x v="0"/>
    <s v="Binders and Binder Accessories"/>
    <s v="Small Box"/>
    <d v="2009-12-04T00:00:00"/>
  </r>
  <r>
    <n v="1988"/>
    <n v="36355"/>
    <x v="327"/>
    <s v="Medium"/>
    <s v="*"/>
    <s v="*"/>
    <s v="*"/>
    <m/>
    <m/>
    <s v="*"/>
    <m/>
    <m/>
    <m/>
    <m/>
    <m/>
    <n v="6"/>
    <n v="0.01"/>
    <m/>
    <m/>
    <n v="129.5"/>
    <n v="0"/>
    <n v="21.583333333333332"/>
    <s v="Regular Air"/>
    <n v="6.68"/>
    <n v="136.18"/>
    <x v="0"/>
    <s v="Home Office"/>
    <x v="1"/>
    <s v="Office Furnishings"/>
    <s v="Small Box"/>
    <d v="2009-12-02T00:00:00"/>
  </r>
  <r>
    <n v="1989"/>
    <n v="36355"/>
    <x v="327"/>
    <s v="Medium"/>
    <s v="*"/>
    <s v="*"/>
    <s v="*"/>
    <m/>
    <m/>
    <s v="*"/>
    <m/>
    <m/>
    <m/>
    <m/>
    <m/>
    <n v="10"/>
    <n v="0.02"/>
    <m/>
    <m/>
    <n v="125.95"/>
    <n v="0"/>
    <n v="12.595000000000001"/>
    <s v="Regular Air"/>
    <n v="2.36"/>
    <n v="128.31"/>
    <x v="0"/>
    <s v="Home Office"/>
    <x v="0"/>
    <s v="Pens &amp; Art Supplies"/>
    <s v="Wrap Bag"/>
    <d v="2009-12-03T00:00:00"/>
  </r>
  <r>
    <n v="1990"/>
    <n v="49668"/>
    <x v="327"/>
    <s v="Low"/>
    <s v="*"/>
    <s v="*"/>
    <s v="*"/>
    <m/>
    <m/>
    <s v="*"/>
    <m/>
    <m/>
    <m/>
    <m/>
    <m/>
    <n v="25"/>
    <n v="3.5000000000000003E-2"/>
    <m/>
    <m/>
    <n v="93.22"/>
    <n v="0"/>
    <n v="3.7288000000000001"/>
    <s v="Regular Air"/>
    <n v="0.94"/>
    <n v="94.16"/>
    <x v="1"/>
    <s v="Home Office"/>
    <x v="0"/>
    <s v="Rubber Bands"/>
    <s v="Wrap Bag"/>
    <d v="2009-12-09T00:00:00"/>
  </r>
  <r>
    <n v="1991"/>
    <n v="36355"/>
    <x v="327"/>
    <s v="Medium"/>
    <s v="*"/>
    <s v="*"/>
    <s v="*"/>
    <m/>
    <m/>
    <s v="*"/>
    <m/>
    <m/>
    <m/>
    <m/>
    <m/>
    <n v="43"/>
    <n v="0.05"/>
    <m/>
    <m/>
    <n v="90.93"/>
    <n v="0"/>
    <n v="2.1146511627906976"/>
    <s v="Regular Air"/>
    <n v="2.56"/>
    <n v="93.490000000000009"/>
    <x v="0"/>
    <s v="Home Office"/>
    <x v="0"/>
    <s v="Scissors, Rulers and Trimmers"/>
    <s v="Small Pack"/>
    <d v="2009-12-03T00:00:00"/>
  </r>
  <r>
    <n v="1992"/>
    <n v="21635"/>
    <x v="327"/>
    <s v="Low"/>
    <s v="*"/>
    <s v="*"/>
    <s v="*"/>
    <m/>
    <m/>
    <s v="*"/>
    <m/>
    <m/>
    <m/>
    <m/>
    <m/>
    <n v="2"/>
    <n v="0.01"/>
    <m/>
    <m/>
    <n v="65.31"/>
    <n v="0"/>
    <n v="32.655000000000001"/>
    <s v="Regular Air"/>
    <n v="12.98"/>
    <n v="78.290000000000006"/>
    <x v="4"/>
    <s v="Consumer"/>
    <x v="0"/>
    <s v="Binders and Binder Accessories"/>
    <s v="Small Box"/>
    <d v="2009-12-02T00:00:00"/>
  </r>
  <r>
    <n v="1993"/>
    <n v="36355"/>
    <x v="327"/>
    <s v="Medium"/>
    <s v="*"/>
    <s v="*"/>
    <s v="*"/>
    <m/>
    <m/>
    <s v="*"/>
    <m/>
    <m/>
    <m/>
    <m/>
    <m/>
    <n v="9"/>
    <n v="0.01"/>
    <m/>
    <m/>
    <n v="61.43"/>
    <n v="0"/>
    <n v="6.8255555555555558"/>
    <s v="Express Air"/>
    <n v="7.78"/>
    <n v="69.209999999999994"/>
    <x v="0"/>
    <s v="Home Office"/>
    <x v="0"/>
    <s v="Binders and Binder Accessories"/>
    <s v="Small Box"/>
    <d v="2009-12-02T00:00:00"/>
  </r>
  <r>
    <n v="1994"/>
    <n v="17317"/>
    <x v="328"/>
    <s v="Not Specified"/>
    <s v="*"/>
    <s v="*"/>
    <s v="*"/>
    <m/>
    <m/>
    <s v="*"/>
    <m/>
    <m/>
    <m/>
    <m/>
    <m/>
    <n v="7"/>
    <n v="0.01"/>
    <m/>
    <m/>
    <n v="34.659999999999997"/>
    <n v="0"/>
    <n v="4.9514285714285711"/>
    <s v="Regular Air"/>
    <n v="4.99"/>
    <n v="39.65"/>
    <x v="0"/>
    <s v="Corporate"/>
    <x v="0"/>
    <s v="Envelopes"/>
    <s v="Small Box"/>
    <d v="2009-12-05T00:00:00"/>
  </r>
  <r>
    <n v="1995"/>
    <n v="13479"/>
    <x v="329"/>
    <s v="High"/>
    <s v="*"/>
    <s v="**"/>
    <s v="**"/>
    <m/>
    <m/>
    <s v="**"/>
    <m/>
    <m/>
    <m/>
    <m/>
    <m/>
    <n v="13"/>
    <n v="0.02"/>
    <m/>
    <m/>
    <n v="2206.991"/>
    <n v="1"/>
    <n v="169.76853846153847"/>
    <s v="Regular Air"/>
    <n v="5.26"/>
    <n v="2212.2510000000002"/>
    <x v="1"/>
    <s v="Consumer"/>
    <x v="2"/>
    <s v="Telephones and Communication"/>
    <s v="Small Box"/>
    <d v="2009-12-05T00:00:00"/>
  </r>
  <r>
    <n v="1996"/>
    <n v="15040"/>
    <x v="329"/>
    <s v="Low"/>
    <s v="*"/>
    <s v="*"/>
    <s v="*"/>
    <m/>
    <m/>
    <s v="*"/>
    <m/>
    <m/>
    <m/>
    <m/>
    <m/>
    <n v="48"/>
    <n v="0.05"/>
    <m/>
    <m/>
    <n v="410.35"/>
    <n v="0"/>
    <n v="8.5489583333333332"/>
    <s v="Express Air"/>
    <n v="2.15"/>
    <n v="412.5"/>
    <x v="4"/>
    <s v="Consumer"/>
    <x v="0"/>
    <s v="Paper"/>
    <s v="Wrap Bag"/>
    <d v="2009-12-08T00:00:00"/>
  </r>
  <r>
    <n v="1997"/>
    <n v="13479"/>
    <x v="329"/>
    <s v="High"/>
    <s v="*"/>
    <s v="**"/>
    <s v="**"/>
    <m/>
    <m/>
    <s v="**"/>
    <m/>
    <m/>
    <m/>
    <m/>
    <m/>
    <n v="3"/>
    <n v="0.01"/>
    <m/>
    <m/>
    <n v="292.95999999999998"/>
    <n v="0"/>
    <n v="97.653333333333322"/>
    <s v="Regular Air"/>
    <n v="19.989999999999998"/>
    <n v="312.95"/>
    <x v="1"/>
    <s v="Consumer"/>
    <x v="2"/>
    <s v="Computer Peripherals"/>
    <s v="Small Box"/>
    <d v="2009-12-06T00:00:00"/>
  </r>
  <r>
    <n v="1998"/>
    <n v="29889"/>
    <x v="329"/>
    <s v="Not Specified"/>
    <s v="*"/>
    <s v="*"/>
    <s v="*"/>
    <m/>
    <m/>
    <s v="*"/>
    <m/>
    <m/>
    <m/>
    <m/>
    <m/>
    <n v="44"/>
    <n v="0.05"/>
    <m/>
    <m/>
    <n v="243.5"/>
    <n v="0"/>
    <n v="5.5340909090909092"/>
    <s v="Regular Air"/>
    <n v="1.67"/>
    <n v="245.17"/>
    <x v="1"/>
    <s v="Small Business"/>
    <x v="0"/>
    <s v="Pens &amp; Art Supplies"/>
    <s v="Wrap Bag"/>
    <d v="2009-12-07T00:00:00"/>
  </r>
  <r>
    <n v="1999"/>
    <n v="1444"/>
    <x v="330"/>
    <s v="Medium"/>
    <s v="*"/>
    <s v="*"/>
    <s v="*"/>
    <m/>
    <m/>
    <s v="*"/>
    <m/>
    <m/>
    <m/>
    <m/>
    <m/>
    <n v="32"/>
    <n v="0.04"/>
    <m/>
    <m/>
    <n v="21717.360000000001"/>
    <n v="1"/>
    <n v="678.66750000000002"/>
    <s v="Express Air"/>
    <n v="24.49"/>
    <n v="21741.850000000002"/>
    <x v="3"/>
    <s v="Home Office"/>
    <x v="2"/>
    <s v="Copiers and Fax"/>
    <s v="Large Box"/>
    <d v="2009-12-07T00:00:00"/>
  </r>
  <r>
    <n v="2000"/>
    <n v="1444"/>
    <x v="330"/>
    <s v="Medium"/>
    <s v="*"/>
    <s v="*"/>
    <s v="*"/>
    <m/>
    <m/>
    <s v="*"/>
    <m/>
    <m/>
    <m/>
    <m/>
    <m/>
    <n v="13"/>
    <n v="0.02"/>
    <m/>
    <m/>
    <n v="15823.27"/>
    <n v="1"/>
    <n v="1217.1746153846154"/>
    <s v="Delivery Truck"/>
    <n v="14.7"/>
    <n v="15837.970000000001"/>
    <x v="1"/>
    <s v="Home Office"/>
    <x v="2"/>
    <s v="Office Machines"/>
    <s v="Jumbo Drum"/>
    <d v="2009-12-08T00:00:00"/>
  </r>
  <r>
    <n v="2001"/>
    <n v="50275"/>
    <x v="330"/>
    <s v="Medium"/>
    <s v="*"/>
    <s v="*"/>
    <s v="*"/>
    <m/>
    <m/>
    <s v="*"/>
    <m/>
    <m/>
    <m/>
    <m/>
    <m/>
    <n v="5"/>
    <n v="0.01"/>
    <m/>
    <m/>
    <n v="9704.3700000000008"/>
    <n v="1"/>
    <n v="1940.8740000000003"/>
    <s v="Express Air"/>
    <n v="13.99"/>
    <n v="9718.36"/>
    <x v="8"/>
    <s v="Home Office"/>
    <x v="2"/>
    <s v="Office Machines"/>
    <s v="Medium Box"/>
    <d v="2009-12-06T00:00:00"/>
  </r>
  <r>
    <n v="2002"/>
    <n v="36069"/>
    <x v="330"/>
    <s v="Low"/>
    <s v="*"/>
    <s v="*"/>
    <s v="*"/>
    <m/>
    <m/>
    <s v="*"/>
    <m/>
    <m/>
    <m/>
    <m/>
    <m/>
    <n v="15"/>
    <n v="0.02"/>
    <m/>
    <m/>
    <n v="2758.22"/>
    <n v="1"/>
    <n v="183.88133333333332"/>
    <s v="Regular Air"/>
    <n v="13.99"/>
    <n v="2772.2099999999996"/>
    <x v="10"/>
    <s v="Home Office"/>
    <x v="1"/>
    <s v="Office Furnishings"/>
    <s v="Medium Box"/>
    <d v="2009-12-12T00:00:00"/>
  </r>
  <r>
    <n v="2003"/>
    <n v="1444"/>
    <x v="330"/>
    <s v="Medium"/>
    <s v="*"/>
    <s v="*"/>
    <s v="*"/>
    <m/>
    <m/>
    <s v="*"/>
    <m/>
    <m/>
    <m/>
    <m/>
    <m/>
    <n v="25"/>
    <n v="3.5000000000000003E-2"/>
    <m/>
    <m/>
    <n v="772.24"/>
    <n v="0"/>
    <n v="30.889600000000002"/>
    <s v="Regular Air"/>
    <n v="8.74"/>
    <n v="780.98"/>
    <x v="1"/>
    <s v="Home Office"/>
    <x v="0"/>
    <s v="Paper"/>
    <s v="Small Box"/>
    <d v="2009-12-06T00:00:00"/>
  </r>
  <r>
    <n v="2004"/>
    <n v="36069"/>
    <x v="330"/>
    <s v="Low"/>
    <s v="*"/>
    <s v="*"/>
    <s v="*"/>
    <m/>
    <m/>
    <s v="*"/>
    <m/>
    <m/>
    <m/>
    <m/>
    <m/>
    <n v="13"/>
    <n v="0.02"/>
    <m/>
    <m/>
    <n v="453.09"/>
    <n v="0"/>
    <n v="34.85307692307692"/>
    <s v="Regular Air"/>
    <n v="6.66"/>
    <n v="459.75"/>
    <x v="10"/>
    <s v="Home Office"/>
    <x v="0"/>
    <s v="Envelopes"/>
    <s v="Small Box"/>
    <d v="2009-12-10T00:00:00"/>
  </r>
  <r>
    <n v="2005"/>
    <n v="16032"/>
    <x v="330"/>
    <s v="Low"/>
    <s v="*"/>
    <s v="*"/>
    <s v="*"/>
    <m/>
    <m/>
    <s v="*"/>
    <m/>
    <m/>
    <m/>
    <m/>
    <m/>
    <n v="35"/>
    <n v="0.04"/>
    <m/>
    <m/>
    <n v="436.98"/>
    <n v="0"/>
    <n v="12.485142857142858"/>
    <s v="Regular Air"/>
    <n v="4.9800000000000004"/>
    <n v="441.96000000000004"/>
    <x v="8"/>
    <s v="Home Office"/>
    <x v="1"/>
    <s v="Office Furnishings"/>
    <s v="Small Pack"/>
    <d v="2009-12-12T00:00:00"/>
  </r>
  <r>
    <n v="2006"/>
    <n v="1444"/>
    <x v="330"/>
    <s v="Medium"/>
    <s v="*"/>
    <s v="*"/>
    <s v="*"/>
    <m/>
    <m/>
    <s v="*"/>
    <m/>
    <m/>
    <m/>
    <m/>
    <m/>
    <n v="24"/>
    <n v="3.5000000000000003E-2"/>
    <m/>
    <m/>
    <n v="416.4"/>
    <n v="0"/>
    <n v="17.349999999999998"/>
    <s v="Regular Air"/>
    <n v="4.96"/>
    <n v="421.35999999999996"/>
    <x v="0"/>
    <s v="Home Office"/>
    <x v="0"/>
    <s v="Storage &amp; Organization"/>
    <s v="Small Box"/>
    <d v="2009-12-07T00:00:00"/>
  </r>
  <r>
    <n v="2007"/>
    <n v="50275"/>
    <x v="330"/>
    <s v="Medium"/>
    <s v="*"/>
    <s v="*"/>
    <s v="*"/>
    <m/>
    <m/>
    <s v="*"/>
    <m/>
    <m/>
    <m/>
    <m/>
    <m/>
    <n v="31"/>
    <n v="0.04"/>
    <m/>
    <m/>
    <n v="211.94"/>
    <n v="0"/>
    <n v="6.8367741935483872"/>
    <s v="Regular Air"/>
    <n v="5.84"/>
    <n v="217.78"/>
    <x v="8"/>
    <s v="Home Office"/>
    <x v="0"/>
    <s v="Paper"/>
    <s v="Small Box"/>
    <d v="2009-12-06T00:00:00"/>
  </r>
  <r>
    <n v="2008"/>
    <n v="36069"/>
    <x v="330"/>
    <s v="Low"/>
    <s v="*"/>
    <s v="*"/>
    <s v="*"/>
    <m/>
    <m/>
    <s v="*"/>
    <m/>
    <m/>
    <m/>
    <m/>
    <m/>
    <n v="20"/>
    <n v="3.5000000000000003E-2"/>
    <m/>
    <m/>
    <n v="102.61"/>
    <n v="0"/>
    <n v="5.1304999999999996"/>
    <s v="Regular Air"/>
    <n v="7.44"/>
    <n v="110.05"/>
    <x v="10"/>
    <s v="Home Office"/>
    <x v="0"/>
    <s v="Paper"/>
    <s v="Small Box"/>
    <d v="2009-12-07T00:00:00"/>
  </r>
  <r>
    <n v="2009"/>
    <n v="1444"/>
    <x v="330"/>
    <s v="Medium"/>
    <s v="*"/>
    <s v="*"/>
    <s v="*"/>
    <m/>
    <m/>
    <s v="*"/>
    <m/>
    <m/>
    <m/>
    <m/>
    <m/>
    <n v="2"/>
    <n v="0.01"/>
    <m/>
    <m/>
    <n v="21.44"/>
    <n v="0"/>
    <n v="10.72"/>
    <s v="Regular Air"/>
    <n v="8.74"/>
    <n v="30.18"/>
    <x v="9"/>
    <s v="Home Office"/>
    <x v="0"/>
    <s v="Paper"/>
    <s v="Small Box"/>
    <d v="2009-12-07T00:00:00"/>
  </r>
  <r>
    <n v="2010"/>
    <n v="45824"/>
    <x v="331"/>
    <s v="Not Specified"/>
    <s v="*"/>
    <s v="*"/>
    <s v="*"/>
    <m/>
    <m/>
    <s v="*"/>
    <m/>
    <m/>
    <m/>
    <m/>
    <m/>
    <n v="44"/>
    <n v="0.05"/>
    <m/>
    <m/>
    <n v="6123.48"/>
    <n v="1"/>
    <n v="139.16999999999999"/>
    <s v="Regular Air"/>
    <n v="24.49"/>
    <n v="6147.9699999999993"/>
    <x v="1"/>
    <s v="Consumer"/>
    <x v="1"/>
    <s v="Chairs &amp; Chairmats"/>
    <s v="Large Box"/>
    <d v="2009-12-08T00:00:00"/>
  </r>
  <r>
    <n v="2011"/>
    <n v="39015"/>
    <x v="331"/>
    <s v="Medium"/>
    <s v="*"/>
    <s v="*"/>
    <s v="*"/>
    <m/>
    <m/>
    <s v="*"/>
    <m/>
    <m/>
    <m/>
    <m/>
    <m/>
    <n v="13"/>
    <n v="0.02"/>
    <m/>
    <m/>
    <n v="5236.1400000000003"/>
    <n v="1"/>
    <n v="402.78000000000003"/>
    <s v="Delivery Truck"/>
    <n v="12.06"/>
    <n v="5248.2000000000007"/>
    <x v="1"/>
    <s v="Corporate"/>
    <x v="2"/>
    <s v="Office Machines"/>
    <s v="Jumbo Box"/>
    <d v="2009-12-06T00:00:00"/>
  </r>
  <r>
    <n v="2012"/>
    <n v="46528"/>
    <x v="331"/>
    <s v="Medium"/>
    <s v="*"/>
    <s v="*"/>
    <s v="*"/>
    <m/>
    <m/>
    <s v="*"/>
    <m/>
    <m/>
    <m/>
    <m/>
    <m/>
    <n v="43"/>
    <n v="0.05"/>
    <m/>
    <m/>
    <n v="2980.15"/>
    <n v="1"/>
    <n v="69.305813953488368"/>
    <s v="Express Air"/>
    <n v="37.58"/>
    <n v="3017.73"/>
    <x v="1"/>
    <s v="Home Office"/>
    <x v="1"/>
    <s v="Office Furnishings"/>
    <s v="Wrap Bag"/>
    <d v="2009-12-08T00:00:00"/>
  </r>
  <r>
    <n v="2013"/>
    <n v="45959"/>
    <x v="331"/>
    <s v="Medium"/>
    <s v="*"/>
    <s v="*"/>
    <s v="*"/>
    <m/>
    <m/>
    <s v="*"/>
    <m/>
    <m/>
    <m/>
    <m/>
    <m/>
    <n v="35"/>
    <n v="0.04"/>
    <m/>
    <m/>
    <n v="1822.13"/>
    <n v="1"/>
    <n v="52.060857142857145"/>
    <s v="Regular Air"/>
    <n v="19.989999999999998"/>
    <n v="1842.1200000000001"/>
    <x v="4"/>
    <s v="Corporate"/>
    <x v="2"/>
    <s v="Computer Peripherals"/>
    <s v="Small Box"/>
    <d v="2009-12-08T00:00:00"/>
  </r>
  <r>
    <n v="2014"/>
    <n v="24737"/>
    <x v="331"/>
    <s v="High"/>
    <s v="*"/>
    <s v="**"/>
    <s v="**"/>
    <m/>
    <m/>
    <s v="**"/>
    <m/>
    <m/>
    <m/>
    <m/>
    <m/>
    <n v="3"/>
    <n v="0.01"/>
    <m/>
    <m/>
    <n v="549.91999999999996"/>
    <n v="0"/>
    <n v="183.30666666666664"/>
    <s v="Delivery Truck"/>
    <n v="26.2"/>
    <n v="576.12"/>
    <x v="2"/>
    <s v="Small Business"/>
    <x v="1"/>
    <s v="Chairs &amp; Chairmats"/>
    <s v="Jumbo Drum"/>
    <d v="2009-12-09T00:00:00"/>
  </r>
  <r>
    <n v="2015"/>
    <n v="46528"/>
    <x v="331"/>
    <s v="Medium"/>
    <s v="*"/>
    <s v="*"/>
    <s v="*"/>
    <m/>
    <m/>
    <s v="*"/>
    <m/>
    <m/>
    <m/>
    <m/>
    <m/>
    <n v="23"/>
    <n v="3.5000000000000003E-2"/>
    <m/>
    <m/>
    <n v="476.04"/>
    <n v="0"/>
    <n v="20.697391304347828"/>
    <s v="Regular Air"/>
    <n v="9.5399999999999991"/>
    <n v="485.58000000000004"/>
    <x v="1"/>
    <s v="Home Office"/>
    <x v="0"/>
    <s v="Paper"/>
    <s v="Small Box"/>
    <d v="2009-12-09T00:00:00"/>
  </r>
  <r>
    <n v="2016"/>
    <n v="45959"/>
    <x v="331"/>
    <s v="Medium"/>
    <s v="*"/>
    <s v="*"/>
    <s v="*"/>
    <m/>
    <m/>
    <s v="*"/>
    <m/>
    <m/>
    <m/>
    <m/>
    <m/>
    <n v="15"/>
    <n v="0.02"/>
    <m/>
    <m/>
    <n v="201.74"/>
    <n v="0"/>
    <n v="13.449333333333334"/>
    <s v="Express Air"/>
    <n v="7.17"/>
    <n v="208.91"/>
    <x v="4"/>
    <s v="Corporate"/>
    <x v="0"/>
    <s v="Binders and Binder Accessories"/>
    <s v="Small Box"/>
    <d v="2009-12-08T00:00:00"/>
  </r>
  <r>
    <n v="2017"/>
    <n v="24737"/>
    <x v="331"/>
    <s v="High"/>
    <s v="*"/>
    <s v="**"/>
    <s v="**"/>
    <m/>
    <m/>
    <s v="**"/>
    <m/>
    <m/>
    <m/>
    <m/>
    <m/>
    <n v="26"/>
    <n v="3.5000000000000003E-2"/>
    <m/>
    <m/>
    <n v="182.09"/>
    <n v="0"/>
    <n v="7.0034615384615382"/>
    <s v="Regular Air"/>
    <n v="5.19"/>
    <n v="187.28"/>
    <x v="2"/>
    <s v="Small Business"/>
    <x v="0"/>
    <s v="Paper"/>
    <s v="Small Box"/>
    <d v="2009-12-07T00:00:00"/>
  </r>
  <r>
    <n v="2018"/>
    <n v="24455"/>
    <x v="331"/>
    <s v="Not Specified"/>
    <s v="*"/>
    <s v="*"/>
    <s v="*"/>
    <m/>
    <m/>
    <s v="*"/>
    <m/>
    <m/>
    <m/>
    <m/>
    <m/>
    <n v="8"/>
    <n v="0.01"/>
    <m/>
    <m/>
    <n v="169.11"/>
    <n v="0"/>
    <n v="21.138750000000002"/>
    <s v="Regular Air"/>
    <n v="1.99"/>
    <n v="171.10000000000002"/>
    <x v="1"/>
    <s v="Home Office"/>
    <x v="2"/>
    <s v="Computer Peripherals"/>
    <s v="Small Pack"/>
    <d v="2009-12-08T00:00:00"/>
  </r>
  <r>
    <n v="2019"/>
    <n v="24455"/>
    <x v="331"/>
    <s v="Not Specified"/>
    <s v="*"/>
    <s v="*"/>
    <s v="*"/>
    <m/>
    <m/>
    <s v="*"/>
    <m/>
    <m/>
    <m/>
    <m/>
    <m/>
    <n v="41"/>
    <n v="0.05"/>
    <m/>
    <m/>
    <n v="152.59"/>
    <n v="0"/>
    <n v="3.7217073170731707"/>
    <s v="Regular Air"/>
    <n v="0.83"/>
    <n v="153.42000000000002"/>
    <x v="1"/>
    <s v="Home Office"/>
    <x v="0"/>
    <s v="Pens &amp; Art Supplies"/>
    <s v="Wrap Bag"/>
    <d v="2009-12-09T00:00:00"/>
  </r>
  <r>
    <n v="2020"/>
    <n v="16480"/>
    <x v="331"/>
    <s v="Not Specified"/>
    <s v="*"/>
    <s v="*"/>
    <s v="*"/>
    <m/>
    <m/>
    <s v="*"/>
    <m/>
    <m/>
    <m/>
    <m/>
    <m/>
    <n v="14"/>
    <n v="0.02"/>
    <m/>
    <m/>
    <n v="87.23"/>
    <n v="0"/>
    <n v="6.2307142857142859"/>
    <s v="Express Air"/>
    <n v="7.78"/>
    <n v="95.01"/>
    <x v="1"/>
    <s v="Consumer"/>
    <x v="0"/>
    <s v="Binders and Binder Accessories"/>
    <s v="Small Box"/>
    <d v="2009-12-08T00:00:00"/>
  </r>
  <r>
    <n v="2021"/>
    <n v="39015"/>
    <x v="331"/>
    <s v="Medium"/>
    <s v="*"/>
    <s v="*"/>
    <s v="*"/>
    <m/>
    <m/>
    <s v="*"/>
    <m/>
    <m/>
    <m/>
    <m/>
    <m/>
    <n v="11"/>
    <n v="0.02"/>
    <m/>
    <m/>
    <n v="74.02"/>
    <n v="0"/>
    <n v="6.7290909090909086"/>
    <s v="Regular Air"/>
    <n v="5.74"/>
    <n v="79.759999999999991"/>
    <x v="1"/>
    <s v="Corporate"/>
    <x v="0"/>
    <s v="Paper"/>
    <s v="Small Box"/>
    <d v="2009-12-06T00:00:00"/>
  </r>
  <r>
    <n v="2022"/>
    <n v="41185"/>
    <x v="331"/>
    <s v="Critical"/>
    <s v="***"/>
    <s v="***"/>
    <s v="***"/>
    <m/>
    <m/>
    <s v="***"/>
    <m/>
    <m/>
    <m/>
    <m/>
    <m/>
    <n v="2"/>
    <n v="0.01"/>
    <m/>
    <m/>
    <n v="18.809999999999999"/>
    <n v="0"/>
    <n v="9.4049999999999994"/>
    <s v="Regular Air"/>
    <n v="7.96"/>
    <n v="26.77"/>
    <x v="1"/>
    <s v="Corporate"/>
    <x v="0"/>
    <s v="Paper"/>
    <s v="Small Box"/>
    <d v="2009-12-07T00:00:00"/>
  </r>
  <r>
    <n v="2023"/>
    <n v="8229"/>
    <x v="332"/>
    <s v="Medium"/>
    <s v="*"/>
    <s v="*"/>
    <s v="*"/>
    <m/>
    <m/>
    <s v="*"/>
    <m/>
    <m/>
    <m/>
    <m/>
    <m/>
    <n v="7"/>
    <n v="0.01"/>
    <m/>
    <m/>
    <n v="3565.27"/>
    <n v="1"/>
    <n v="509.32428571428574"/>
    <s v="Delivery Truck"/>
    <n v="14.7"/>
    <n v="3579.97"/>
    <x v="2"/>
    <s v="Home Office"/>
    <x v="2"/>
    <s v="Office Machines"/>
    <s v="Jumbo Drum"/>
    <d v="2009-12-09T00:00:00"/>
  </r>
  <r>
    <n v="2024"/>
    <n v="54755"/>
    <x v="332"/>
    <s v="Critical"/>
    <s v="***"/>
    <s v="***"/>
    <s v="***"/>
    <m/>
    <m/>
    <s v="***"/>
    <m/>
    <m/>
    <m/>
    <m/>
    <m/>
    <n v="44"/>
    <n v="0.05"/>
    <m/>
    <m/>
    <n v="3421.88"/>
    <n v="1"/>
    <n v="77.77"/>
    <s v="Regular Air"/>
    <n v="4"/>
    <n v="3425.88"/>
    <x v="1"/>
    <s v="Home Office"/>
    <x v="2"/>
    <s v="Computer Peripherals"/>
    <s v="Small Box"/>
    <d v="2009-12-10T00:00:00"/>
  </r>
  <r>
    <n v="2025"/>
    <n v="35457"/>
    <x v="332"/>
    <s v="Low"/>
    <s v="*"/>
    <s v="*"/>
    <s v="*"/>
    <m/>
    <m/>
    <s v="*"/>
    <m/>
    <m/>
    <m/>
    <m/>
    <m/>
    <n v="45"/>
    <n v="0.05"/>
    <m/>
    <m/>
    <n v="3286.27"/>
    <n v="1"/>
    <n v="73.028222222222226"/>
    <s v="Regular Air"/>
    <n v="3.5"/>
    <n v="3289.77"/>
    <x v="6"/>
    <s v="Consumer"/>
    <x v="0"/>
    <s v="Appliances"/>
    <s v="Small Box"/>
    <d v="2009-12-14T00:00:00"/>
  </r>
  <r>
    <n v="2026"/>
    <n v="59365"/>
    <x v="332"/>
    <s v="Medium"/>
    <s v="*"/>
    <s v="*"/>
    <s v="*"/>
    <m/>
    <m/>
    <s v="*"/>
    <m/>
    <m/>
    <m/>
    <m/>
    <m/>
    <n v="1"/>
    <n v="0.01"/>
    <m/>
    <m/>
    <n v="534.29999999999995"/>
    <n v="0"/>
    <n v="534.29999999999995"/>
    <s v="Delivery Truck"/>
    <n v="14.7"/>
    <n v="549"/>
    <x v="8"/>
    <s v="Home Office"/>
    <x v="2"/>
    <s v="Office Machines"/>
    <s v="Jumbo Drum"/>
    <d v="2009-12-09T00:00:00"/>
  </r>
  <r>
    <n v="2027"/>
    <n v="36992"/>
    <x v="332"/>
    <s v="Medium"/>
    <s v="*"/>
    <s v="*"/>
    <s v="*"/>
    <m/>
    <m/>
    <s v="*"/>
    <m/>
    <m/>
    <m/>
    <m/>
    <m/>
    <n v="34"/>
    <n v="0.04"/>
    <m/>
    <m/>
    <n v="459.08"/>
    <n v="0"/>
    <n v="13.50235294117647"/>
    <s v="Express Air"/>
    <n v="3.14"/>
    <n v="462.21999999999997"/>
    <x v="4"/>
    <s v="Corporate"/>
    <x v="0"/>
    <s v="Scissors, Rulers and Trimmers"/>
    <s v="Small Pack"/>
    <d v="2009-12-09T00:00:00"/>
  </r>
  <r>
    <n v="2028"/>
    <n v="8229"/>
    <x v="332"/>
    <s v="Medium"/>
    <s v="*"/>
    <s v="*"/>
    <s v="*"/>
    <m/>
    <m/>
    <s v="*"/>
    <m/>
    <m/>
    <m/>
    <m/>
    <m/>
    <n v="50"/>
    <n v="0.06"/>
    <m/>
    <m/>
    <n v="241.01"/>
    <n v="0"/>
    <n v="4.8201999999999998"/>
    <s v="Regular Air"/>
    <n v="3.01"/>
    <n v="244.01999999999998"/>
    <x v="2"/>
    <s v="Home Office"/>
    <x v="0"/>
    <s v="Paper"/>
    <s v="Wrap Bag"/>
    <d v="2009-12-09T00:00:00"/>
  </r>
  <r>
    <n v="2029"/>
    <n v="47617"/>
    <x v="333"/>
    <s v="Not Specified"/>
    <s v="*"/>
    <s v="*"/>
    <s v="*"/>
    <m/>
    <m/>
    <s v="*"/>
    <m/>
    <m/>
    <m/>
    <m/>
    <m/>
    <n v="17"/>
    <n v="0.02"/>
    <m/>
    <m/>
    <n v="5001.29"/>
    <n v="1"/>
    <n v="294.1935294117647"/>
    <s v="Regular Air"/>
    <n v="19.989999999999998"/>
    <n v="5021.28"/>
    <x v="0"/>
    <s v="Corporate"/>
    <x v="0"/>
    <s v="Binders and Binder Accessories"/>
    <s v="Small Box"/>
    <d v="2009-12-09T00:00:00"/>
  </r>
  <r>
    <n v="2030"/>
    <n v="37700"/>
    <x v="333"/>
    <s v="Critical"/>
    <s v="***"/>
    <s v="***"/>
    <s v="***"/>
    <m/>
    <m/>
    <s v="***"/>
    <m/>
    <m/>
    <m/>
    <m/>
    <m/>
    <n v="27"/>
    <n v="3.5000000000000003E-2"/>
    <m/>
    <m/>
    <n v="3390.51"/>
    <n v="1"/>
    <n v="125.57444444444445"/>
    <s v="Express Air"/>
    <n v="19.989999999999998"/>
    <n v="3410.5"/>
    <x v="5"/>
    <s v="Corporate"/>
    <x v="0"/>
    <s v="Binders and Binder Accessories"/>
    <s v="Small Box"/>
    <d v="2009-12-11T00:00:00"/>
  </r>
  <r>
    <n v="2031"/>
    <n v="59297"/>
    <x v="334"/>
    <s v="Medium"/>
    <s v="*"/>
    <s v="*"/>
    <s v="*"/>
    <m/>
    <m/>
    <s v="*"/>
    <m/>
    <m/>
    <m/>
    <m/>
    <m/>
    <n v="13"/>
    <n v="0.02"/>
    <m/>
    <m/>
    <n v="1582.47"/>
    <n v="1"/>
    <n v="121.72846153846154"/>
    <s v="Delivery Truck"/>
    <n v="56.14"/>
    <n v="1638.6100000000001"/>
    <x v="5"/>
    <s v="Consumer"/>
    <x v="2"/>
    <s v="Office Machines"/>
    <s v="Jumbo Box"/>
    <d v="2009-12-11T00:00:00"/>
  </r>
  <r>
    <n v="2032"/>
    <n v="8290"/>
    <x v="334"/>
    <s v="Critical"/>
    <s v="***"/>
    <s v="***"/>
    <s v="***"/>
    <m/>
    <m/>
    <s v="***"/>
    <m/>
    <m/>
    <m/>
    <m/>
    <m/>
    <n v="32"/>
    <n v="0.04"/>
    <m/>
    <m/>
    <n v="209.02"/>
    <n v="0"/>
    <n v="6.5318750000000003"/>
    <s v="Regular Air"/>
    <n v="0.5"/>
    <n v="209.52"/>
    <x v="2"/>
    <s v="Home Office"/>
    <x v="0"/>
    <s v="Labels"/>
    <s v="Small Box"/>
    <d v="2009-12-11T00:00:00"/>
  </r>
  <r>
    <n v="2033"/>
    <n v="41765"/>
    <x v="334"/>
    <s v="Medium"/>
    <s v="*"/>
    <s v="*"/>
    <s v="*"/>
    <m/>
    <m/>
    <s v="*"/>
    <m/>
    <m/>
    <m/>
    <m/>
    <m/>
    <n v="41"/>
    <n v="0.05"/>
    <m/>
    <m/>
    <n v="204.99"/>
    <n v="0"/>
    <n v="4.9997560975609758"/>
    <s v="Regular Air"/>
    <n v="4.95"/>
    <n v="209.94"/>
    <x v="1"/>
    <s v="Home Office"/>
    <x v="0"/>
    <s v="Binders and Binder Accessories"/>
    <s v="Small Box"/>
    <d v="2009-12-11T00:00:00"/>
  </r>
  <r>
    <n v="2034"/>
    <n v="50754"/>
    <x v="334"/>
    <s v="Not Specified"/>
    <s v="*"/>
    <s v="*"/>
    <s v="*"/>
    <m/>
    <m/>
    <s v="*"/>
    <m/>
    <m/>
    <m/>
    <m/>
    <m/>
    <n v="9"/>
    <n v="0.01"/>
    <m/>
    <m/>
    <n v="64.030500000000004"/>
    <n v="0"/>
    <n v="7.1145000000000005"/>
    <s v="Regular Air"/>
    <n v="5.03"/>
    <n v="69.060500000000005"/>
    <x v="7"/>
    <s v="Consumer"/>
    <x v="2"/>
    <s v="Telephones and Communication"/>
    <s v="Medium Box"/>
    <d v="2009-12-10T00:00:00"/>
  </r>
  <r>
    <n v="2035"/>
    <n v="51233"/>
    <x v="334"/>
    <s v="Low"/>
    <s v="*"/>
    <s v="*"/>
    <s v="*"/>
    <m/>
    <m/>
    <s v="*"/>
    <m/>
    <m/>
    <m/>
    <m/>
    <m/>
    <n v="3"/>
    <n v="0.01"/>
    <m/>
    <m/>
    <n v="26.5"/>
    <n v="0"/>
    <n v="8.8333333333333339"/>
    <s v="Regular Air"/>
    <n v="4"/>
    <n v="30.5"/>
    <x v="3"/>
    <s v="Corporate"/>
    <x v="1"/>
    <s v="Office Furnishings"/>
    <s v="Wrap Bag"/>
    <d v="2009-12-09T00:00:00"/>
  </r>
  <r>
    <n v="2036"/>
    <n v="5735"/>
    <x v="335"/>
    <s v="Medium"/>
    <s v="*"/>
    <s v="*"/>
    <s v="*"/>
    <m/>
    <m/>
    <s v="*"/>
    <m/>
    <m/>
    <m/>
    <m/>
    <m/>
    <n v="10"/>
    <n v="0.02"/>
    <m/>
    <m/>
    <n v="2665.64"/>
    <n v="1"/>
    <n v="266.56399999999996"/>
    <s v="Delivery Truck"/>
    <n v="35.67"/>
    <n v="2701.31"/>
    <x v="2"/>
    <s v="Home Office"/>
    <x v="1"/>
    <s v="Tables"/>
    <s v="Jumbo Box"/>
    <d v="2009-12-11T00:00:00"/>
  </r>
  <r>
    <n v="2037"/>
    <n v="56803"/>
    <x v="335"/>
    <s v="Not Specified"/>
    <s v="*"/>
    <s v="*"/>
    <s v="*"/>
    <m/>
    <m/>
    <s v="*"/>
    <m/>
    <m/>
    <m/>
    <m/>
    <m/>
    <n v="42"/>
    <n v="0.05"/>
    <m/>
    <m/>
    <n v="258.19"/>
    <n v="0"/>
    <n v="6.1473809523809519"/>
    <s v="Regular Air"/>
    <n v="5.9"/>
    <n v="264.08999999999997"/>
    <x v="8"/>
    <s v="Small Business"/>
    <x v="0"/>
    <s v="Paper"/>
    <s v="Small Box"/>
    <d v="2009-12-10T00:00:00"/>
  </r>
  <r>
    <n v="2038"/>
    <n v="48483"/>
    <x v="335"/>
    <s v="Critical"/>
    <s v="***"/>
    <s v="***"/>
    <s v="***"/>
    <m/>
    <m/>
    <s v="***"/>
    <m/>
    <m/>
    <m/>
    <m/>
    <m/>
    <n v="18"/>
    <n v="0.02"/>
    <m/>
    <m/>
    <n v="47.55"/>
    <n v="0"/>
    <n v="2.6416666666666666"/>
    <s v="Express Air"/>
    <n v="1"/>
    <n v="48.55"/>
    <x v="1"/>
    <s v="Small Business"/>
    <x v="0"/>
    <s v="Pens &amp; Art Supplies"/>
    <s v="Wrap Bag"/>
    <d v="2009-12-11T00:00:00"/>
  </r>
  <r>
    <n v="2039"/>
    <n v="7527"/>
    <x v="336"/>
    <s v="Medium"/>
    <s v="*"/>
    <s v="*"/>
    <s v="*"/>
    <m/>
    <m/>
    <s v="*"/>
    <m/>
    <m/>
    <m/>
    <m/>
    <m/>
    <n v="42"/>
    <n v="0.05"/>
    <m/>
    <m/>
    <n v="7062.616"/>
    <n v="1"/>
    <n v="168.15752380952381"/>
    <s v="Regular Air"/>
    <n v="4.2"/>
    <n v="7066.8159999999998"/>
    <x v="6"/>
    <s v="Small Business"/>
    <x v="2"/>
    <s v="Telephones and Communication"/>
    <s v="Small Box"/>
    <d v="2009-12-12T00:00:00"/>
  </r>
  <r>
    <n v="2040"/>
    <n v="2818"/>
    <x v="336"/>
    <s v="Medium"/>
    <s v="*"/>
    <s v="*"/>
    <s v="*"/>
    <m/>
    <m/>
    <s v="*"/>
    <m/>
    <m/>
    <m/>
    <m/>
    <m/>
    <n v="39"/>
    <n v="0.04"/>
    <m/>
    <m/>
    <n v="593.21"/>
    <n v="0"/>
    <n v="15.210512820512822"/>
    <s v="Regular Air"/>
    <n v="8.99"/>
    <n v="602.20000000000005"/>
    <x v="8"/>
    <s v="Corporate"/>
    <x v="1"/>
    <s v="Office Furnishings"/>
    <s v="Small Pack"/>
    <d v="2009-12-12T00:00:00"/>
  </r>
  <r>
    <n v="2041"/>
    <n v="2818"/>
    <x v="336"/>
    <s v="Medium"/>
    <s v="*"/>
    <s v="*"/>
    <s v="*"/>
    <m/>
    <m/>
    <s v="*"/>
    <m/>
    <m/>
    <m/>
    <m/>
    <m/>
    <n v="37"/>
    <n v="0.04"/>
    <m/>
    <m/>
    <n v="565.91"/>
    <n v="0"/>
    <n v="15.294864864864865"/>
    <s v="Regular Air"/>
    <n v="3.73"/>
    <n v="569.64"/>
    <x v="8"/>
    <s v="Corporate"/>
    <x v="1"/>
    <s v="Office Furnishings"/>
    <s v="Small Pack"/>
    <d v="2009-12-13T00:00:00"/>
  </r>
  <r>
    <n v="2042"/>
    <n v="7527"/>
    <x v="336"/>
    <s v="Medium"/>
    <s v="*"/>
    <s v="*"/>
    <s v="*"/>
    <m/>
    <m/>
    <s v="*"/>
    <m/>
    <m/>
    <m/>
    <m/>
    <m/>
    <n v="37"/>
    <n v="0.04"/>
    <m/>
    <m/>
    <n v="560.39"/>
    <n v="0"/>
    <n v="15.145675675675676"/>
    <s v="Regular Air"/>
    <n v="3.73"/>
    <n v="564.12"/>
    <x v="6"/>
    <s v="Small Business"/>
    <x v="1"/>
    <s v="Office Furnishings"/>
    <s v="Small Pack"/>
    <d v="2009-12-12T00:00:00"/>
  </r>
  <r>
    <n v="2043"/>
    <n v="49283"/>
    <x v="336"/>
    <s v="High"/>
    <s v="*"/>
    <s v="**"/>
    <s v="**"/>
    <m/>
    <m/>
    <s v="**"/>
    <m/>
    <m/>
    <m/>
    <m/>
    <m/>
    <n v="25"/>
    <n v="3.5000000000000003E-2"/>
    <m/>
    <m/>
    <n v="334.71"/>
    <n v="0"/>
    <n v="13.388399999999999"/>
    <s v="Regular Air"/>
    <n v="6.47"/>
    <n v="341.18"/>
    <x v="8"/>
    <s v="Home Office"/>
    <x v="0"/>
    <s v="Paper"/>
    <s v="Small Box"/>
    <d v="2009-12-12T00:00:00"/>
  </r>
  <r>
    <n v="2044"/>
    <n v="39076"/>
    <x v="336"/>
    <s v="Critical"/>
    <s v="***"/>
    <s v="***"/>
    <s v="***"/>
    <m/>
    <m/>
    <s v="***"/>
    <m/>
    <m/>
    <m/>
    <m/>
    <m/>
    <n v="41"/>
    <n v="0.05"/>
    <m/>
    <m/>
    <n v="222.65"/>
    <n v="0"/>
    <n v="5.4304878048780489"/>
    <s v="Regular Air"/>
    <n v="6.26"/>
    <n v="228.91"/>
    <x v="0"/>
    <s v="Corporate"/>
    <x v="0"/>
    <s v="Paper"/>
    <s v="Small Box"/>
    <d v="2009-12-12T00:00:00"/>
  </r>
  <r>
    <n v="2045"/>
    <n v="2818"/>
    <x v="336"/>
    <s v="Medium"/>
    <s v="*"/>
    <s v="*"/>
    <s v="*"/>
    <m/>
    <m/>
    <s v="*"/>
    <m/>
    <m/>
    <m/>
    <m/>
    <m/>
    <n v="2"/>
    <n v="0.01"/>
    <m/>
    <m/>
    <n v="89.23"/>
    <n v="0"/>
    <n v="44.615000000000002"/>
    <s v="Regular Air"/>
    <n v="13.26"/>
    <n v="102.49000000000001"/>
    <x v="8"/>
    <s v="Corporate"/>
    <x v="0"/>
    <s v="Paper"/>
    <s v="Small Box"/>
    <d v="2009-12-12T00:00:00"/>
  </r>
  <r>
    <n v="2046"/>
    <n v="35364"/>
    <x v="337"/>
    <s v="Critical"/>
    <s v="***"/>
    <s v="***"/>
    <s v="***"/>
    <m/>
    <m/>
    <s v="***"/>
    <m/>
    <m/>
    <m/>
    <m/>
    <m/>
    <n v="37"/>
    <n v="0.04"/>
    <m/>
    <m/>
    <n v="15897.01"/>
    <n v="1"/>
    <n v="429.64891891891892"/>
    <s v="Delivery Truck"/>
    <n v="110.2"/>
    <n v="16007.210000000001"/>
    <x v="2"/>
    <s v="Corporate"/>
    <x v="1"/>
    <s v="Tables"/>
    <s v="Jumbo Box"/>
    <d v="2009-12-13T00:00:00"/>
  </r>
  <r>
    <n v="2047"/>
    <n v="36999"/>
    <x v="337"/>
    <s v="Medium"/>
    <s v="*"/>
    <s v="*"/>
    <s v="*"/>
    <m/>
    <m/>
    <s v="*"/>
    <m/>
    <m/>
    <m/>
    <m/>
    <m/>
    <n v="28"/>
    <n v="3.5000000000000003E-2"/>
    <m/>
    <m/>
    <n v="14475.74"/>
    <n v="1"/>
    <n v="516.99071428571426"/>
    <s v="Delivery Truck"/>
    <n v="49"/>
    <n v="14524.74"/>
    <x v="1"/>
    <s v="Corporate"/>
    <x v="2"/>
    <s v="Copiers and Fax"/>
    <s v="Jumbo Drum"/>
    <d v="2009-12-13T00:00:00"/>
  </r>
  <r>
    <n v="2048"/>
    <n v="35364"/>
    <x v="337"/>
    <s v="Critical"/>
    <s v="***"/>
    <s v="***"/>
    <s v="***"/>
    <m/>
    <m/>
    <s v="***"/>
    <m/>
    <m/>
    <m/>
    <m/>
    <m/>
    <n v="29"/>
    <n v="3.5000000000000003E-2"/>
    <m/>
    <m/>
    <n v="10338.93"/>
    <n v="1"/>
    <n v="356.51482758620693"/>
    <s v="Delivery Truck"/>
    <n v="85.63"/>
    <n v="10424.56"/>
    <x v="2"/>
    <s v="Corporate"/>
    <x v="1"/>
    <s v="Tables"/>
    <s v="Jumbo Box"/>
    <d v="2009-12-14T00:00:00"/>
  </r>
  <r>
    <n v="2049"/>
    <n v="29857"/>
    <x v="337"/>
    <s v="Medium"/>
    <s v="*"/>
    <s v="*"/>
    <s v="*"/>
    <m/>
    <m/>
    <s v="*"/>
    <m/>
    <m/>
    <m/>
    <m/>
    <m/>
    <n v="41"/>
    <n v="0.05"/>
    <m/>
    <m/>
    <n v="5572.92"/>
    <n v="1"/>
    <n v="135.9248780487805"/>
    <s v="Delivery Truck"/>
    <n v="36.090000000000003"/>
    <n v="5609.01"/>
    <x v="2"/>
    <s v="Consumer"/>
    <x v="1"/>
    <s v="Bookcases"/>
    <s v="Jumbo Box"/>
    <d v="2009-12-14T00:00:00"/>
  </r>
  <r>
    <n v="2050"/>
    <n v="35364"/>
    <x v="337"/>
    <s v="Critical"/>
    <s v="***"/>
    <s v="***"/>
    <s v="***"/>
    <m/>
    <m/>
    <s v="***"/>
    <m/>
    <m/>
    <m/>
    <m/>
    <m/>
    <n v="8"/>
    <n v="0.01"/>
    <m/>
    <m/>
    <n v="1265.2929999999999"/>
    <n v="1"/>
    <n v="158.16162499999999"/>
    <s v="Regular Air"/>
    <n v="8.99"/>
    <n v="1274.2829999999999"/>
    <x v="2"/>
    <s v="Corporate"/>
    <x v="2"/>
    <s v="Telephones and Communication"/>
    <s v="Small Box"/>
    <d v="2009-12-14T00:00:00"/>
  </r>
  <r>
    <n v="2051"/>
    <n v="52391"/>
    <x v="337"/>
    <s v="High"/>
    <s v="*"/>
    <s v="**"/>
    <s v="**"/>
    <m/>
    <m/>
    <s v="**"/>
    <m/>
    <m/>
    <m/>
    <m/>
    <m/>
    <n v="36"/>
    <n v="0.04"/>
    <m/>
    <m/>
    <n v="1072.3599999999999"/>
    <n v="1"/>
    <n v="29.787777777777777"/>
    <s v="Regular Air"/>
    <n v="4.8600000000000003"/>
    <n v="1077.2199999999998"/>
    <x v="1"/>
    <s v="Corporate"/>
    <x v="0"/>
    <s v="Paper"/>
    <s v="Wrap Bag"/>
    <d v="2009-12-14T00:00:00"/>
  </r>
  <r>
    <n v="2052"/>
    <n v="52391"/>
    <x v="337"/>
    <s v="High"/>
    <s v="*"/>
    <s v="**"/>
    <s v="**"/>
    <m/>
    <m/>
    <s v="**"/>
    <m/>
    <m/>
    <m/>
    <m/>
    <m/>
    <n v="39"/>
    <n v="0.04"/>
    <m/>
    <m/>
    <n v="857.84"/>
    <n v="0"/>
    <n v="21.995897435897437"/>
    <s v="Regular Air"/>
    <n v="11.52"/>
    <n v="869.36"/>
    <x v="1"/>
    <s v="Corporate"/>
    <x v="0"/>
    <s v="Storage &amp; Organization"/>
    <s v="Small Box"/>
    <d v="2009-12-14T00:00:00"/>
  </r>
  <r>
    <n v="2053"/>
    <n v="12224"/>
    <x v="337"/>
    <s v="High"/>
    <s v="*"/>
    <s v="**"/>
    <s v="**"/>
    <m/>
    <m/>
    <s v="**"/>
    <m/>
    <m/>
    <m/>
    <m/>
    <m/>
    <n v="29"/>
    <n v="3.5000000000000003E-2"/>
    <m/>
    <m/>
    <n v="842.61350000000004"/>
    <n v="0"/>
    <n v="29.055637931034486"/>
    <s v="Regular Air"/>
    <n v="5"/>
    <n v="847.61350000000004"/>
    <x v="1"/>
    <s v="Consumer"/>
    <x v="2"/>
    <s v="Telephones and Communication"/>
    <s v="Wrap Bag"/>
    <d v="2009-12-12T00:00:00"/>
  </r>
  <r>
    <n v="2054"/>
    <n v="36999"/>
    <x v="337"/>
    <s v="Medium"/>
    <s v="*"/>
    <s v="*"/>
    <s v="*"/>
    <m/>
    <m/>
    <s v="*"/>
    <m/>
    <m/>
    <m/>
    <m/>
    <m/>
    <n v="3"/>
    <n v="0.01"/>
    <m/>
    <m/>
    <n v="306.62049999999999"/>
    <n v="0"/>
    <n v="102.20683333333334"/>
    <s v="Express Air"/>
    <n v="5.99"/>
    <n v="312.6105"/>
    <x v="1"/>
    <s v="Corporate"/>
    <x v="2"/>
    <s v="Telephones and Communication"/>
    <s v="Small Box"/>
    <d v="2009-12-13T00:00:00"/>
  </r>
  <r>
    <n v="2055"/>
    <n v="12224"/>
    <x v="337"/>
    <s v="High"/>
    <s v="*"/>
    <s v="**"/>
    <s v="**"/>
    <m/>
    <m/>
    <s v="**"/>
    <m/>
    <m/>
    <m/>
    <m/>
    <m/>
    <n v="2"/>
    <n v="0.01"/>
    <m/>
    <m/>
    <n v="302.91000000000003"/>
    <n v="0"/>
    <n v="151.45500000000001"/>
    <s v="Delivery Truck"/>
    <n v="51.94"/>
    <n v="354.85"/>
    <x v="1"/>
    <s v="Consumer"/>
    <x v="1"/>
    <s v="Tables"/>
    <s v="Jumbo Box"/>
    <d v="2009-12-14T00:00:00"/>
  </r>
  <r>
    <n v="2056"/>
    <n v="21091"/>
    <x v="337"/>
    <s v="High"/>
    <s v="*"/>
    <s v="**"/>
    <s v="**"/>
    <m/>
    <m/>
    <s v="**"/>
    <m/>
    <m/>
    <m/>
    <m/>
    <m/>
    <n v="32"/>
    <n v="0.04"/>
    <m/>
    <m/>
    <n v="270.73"/>
    <n v="0"/>
    <n v="8.4603125000000006"/>
    <s v="Express Air"/>
    <n v="6.28"/>
    <n v="277.01"/>
    <x v="1"/>
    <s v="Corporate"/>
    <x v="0"/>
    <s v="Binders and Binder Accessories"/>
    <s v="Small Box"/>
    <d v="2009-12-14T00:00:00"/>
  </r>
  <r>
    <n v="2057"/>
    <n v="28037"/>
    <x v="337"/>
    <s v="High"/>
    <s v="*"/>
    <s v="**"/>
    <s v="**"/>
    <m/>
    <m/>
    <s v="**"/>
    <m/>
    <m/>
    <m/>
    <m/>
    <m/>
    <n v="31"/>
    <n v="0.04"/>
    <m/>
    <m/>
    <n v="203.53"/>
    <n v="0"/>
    <n v="6.5654838709677419"/>
    <s v="Regular Air"/>
    <n v="6.93"/>
    <n v="210.46"/>
    <x v="4"/>
    <s v="Corporate"/>
    <x v="0"/>
    <s v="Paper"/>
    <s v="Small Box"/>
    <d v="2009-12-13T00:00:00"/>
  </r>
  <r>
    <n v="2058"/>
    <n v="35364"/>
    <x v="337"/>
    <s v="Critical"/>
    <s v="***"/>
    <s v="***"/>
    <s v="***"/>
    <m/>
    <m/>
    <s v="***"/>
    <m/>
    <m/>
    <m/>
    <m/>
    <m/>
    <n v="16"/>
    <n v="0.02"/>
    <m/>
    <m/>
    <n v="72.08"/>
    <n v="0"/>
    <n v="4.5049999999999999"/>
    <s v="Regular Air"/>
    <n v="5.68"/>
    <n v="77.759999999999991"/>
    <x v="2"/>
    <s v="Corporate"/>
    <x v="0"/>
    <s v="Paper"/>
    <s v="Small Box"/>
    <d v="2009-12-14T00:00:00"/>
  </r>
  <r>
    <n v="2059"/>
    <n v="16102"/>
    <x v="338"/>
    <s v="Not Specified"/>
    <s v="*"/>
    <s v="*"/>
    <s v="*"/>
    <m/>
    <m/>
    <s v="*"/>
    <m/>
    <m/>
    <m/>
    <m/>
    <m/>
    <n v="25"/>
    <n v="3.5000000000000003E-2"/>
    <m/>
    <m/>
    <n v="13255.93"/>
    <n v="1"/>
    <n v="530.23720000000003"/>
    <s v="Delivery Truck"/>
    <n v="26"/>
    <n v="13281.93"/>
    <x v="10"/>
    <s v="Home Office"/>
    <x v="1"/>
    <s v="Chairs &amp; Chairmats"/>
    <s v="Jumbo Drum"/>
    <d v="2009-12-15T00:00:00"/>
  </r>
  <r>
    <n v="2060"/>
    <n v="7845"/>
    <x v="338"/>
    <s v="Critical"/>
    <s v="***"/>
    <s v="***"/>
    <s v="***"/>
    <m/>
    <m/>
    <s v="***"/>
    <m/>
    <m/>
    <m/>
    <m/>
    <m/>
    <n v="45"/>
    <n v="0.05"/>
    <m/>
    <m/>
    <n v="2145.0500000000002"/>
    <n v="1"/>
    <n v="47.667777777777779"/>
    <s v="Express Air"/>
    <n v="5.86"/>
    <n v="2150.9100000000003"/>
    <x v="1"/>
    <s v="Small Business"/>
    <x v="0"/>
    <s v="Paper"/>
    <s v="Small Box"/>
    <d v="2009-12-14T00:00:00"/>
  </r>
  <r>
    <n v="2061"/>
    <n v="7845"/>
    <x v="338"/>
    <s v="Critical"/>
    <s v="***"/>
    <s v="***"/>
    <s v="***"/>
    <m/>
    <m/>
    <s v="***"/>
    <m/>
    <m/>
    <m/>
    <m/>
    <m/>
    <n v="22"/>
    <n v="3.5000000000000003E-2"/>
    <m/>
    <m/>
    <n v="118.56"/>
    <n v="0"/>
    <n v="5.3890909090909096"/>
    <s v="Express Air"/>
    <n v="5.68"/>
    <n v="124.24000000000001"/>
    <x v="1"/>
    <s v="Small Business"/>
    <x v="0"/>
    <s v="Binders and Binder Accessories"/>
    <s v="Small Box"/>
    <d v="2009-12-13T00:00:00"/>
  </r>
  <r>
    <n v="2062"/>
    <n v="38882"/>
    <x v="339"/>
    <s v="Critical"/>
    <s v="***"/>
    <s v="***"/>
    <s v="***"/>
    <m/>
    <m/>
    <s v="***"/>
    <m/>
    <m/>
    <m/>
    <m/>
    <m/>
    <n v="37"/>
    <n v="0.04"/>
    <m/>
    <m/>
    <n v="4411.5"/>
    <n v="1"/>
    <n v="119.22972972972973"/>
    <s v="Delivery Truck"/>
    <n v="70.2"/>
    <n v="4481.7"/>
    <x v="2"/>
    <s v="Consumer"/>
    <x v="1"/>
    <s v="Chairs &amp; Chairmats"/>
    <s v="Jumbo Drum"/>
    <d v="2009-12-15T00:00:00"/>
  </r>
  <r>
    <n v="2063"/>
    <n v="38882"/>
    <x v="339"/>
    <s v="Critical"/>
    <s v="***"/>
    <s v="***"/>
    <s v="***"/>
    <m/>
    <m/>
    <s v="***"/>
    <m/>
    <m/>
    <m/>
    <m/>
    <m/>
    <n v="40"/>
    <n v="0.05"/>
    <m/>
    <m/>
    <n v="2169.4899999999998"/>
    <n v="1"/>
    <n v="54.237249999999996"/>
    <s v="Regular Air"/>
    <n v="4.8499999999999996"/>
    <n v="2174.3399999999997"/>
    <x v="3"/>
    <s v="Consumer"/>
    <x v="0"/>
    <s v="Paper"/>
    <s v="Small Box"/>
    <d v="2009-12-14T00:00:00"/>
  </r>
  <r>
    <n v="2064"/>
    <n v="5765"/>
    <x v="339"/>
    <s v="Low"/>
    <s v="*"/>
    <s v="*"/>
    <s v="*"/>
    <m/>
    <m/>
    <s v="*"/>
    <m/>
    <m/>
    <m/>
    <m/>
    <m/>
    <n v="23"/>
    <n v="3.5000000000000003E-2"/>
    <m/>
    <m/>
    <n v="849.46"/>
    <n v="0"/>
    <n v="36.933043478260871"/>
    <s v="Regular Air"/>
    <n v="19.989999999999998"/>
    <n v="869.45"/>
    <x v="4"/>
    <s v="Corporate"/>
    <x v="0"/>
    <s v="Paper"/>
    <s v="Small Box"/>
    <d v="2009-12-21T00:00:00"/>
  </r>
  <r>
    <n v="2065"/>
    <n v="13120"/>
    <x v="339"/>
    <s v="Low"/>
    <s v="*"/>
    <s v="*"/>
    <s v="*"/>
    <m/>
    <m/>
    <s v="*"/>
    <m/>
    <m/>
    <m/>
    <m/>
    <m/>
    <n v="46"/>
    <n v="0.05"/>
    <m/>
    <m/>
    <n v="590.42999999999995"/>
    <n v="0"/>
    <n v="12.835434782608695"/>
    <s v="Regular Air"/>
    <n v="4.9800000000000004"/>
    <n v="595.41"/>
    <x v="12"/>
    <s v="Consumer"/>
    <x v="0"/>
    <s v="Binders and Binder Accessories"/>
    <s v="Small Box"/>
    <d v="2009-12-21T00:00:00"/>
  </r>
  <r>
    <n v="2066"/>
    <n v="54468"/>
    <x v="339"/>
    <s v="High"/>
    <s v="*"/>
    <s v="**"/>
    <s v="**"/>
    <m/>
    <m/>
    <s v="**"/>
    <m/>
    <m/>
    <m/>
    <m/>
    <m/>
    <n v="35"/>
    <n v="0.04"/>
    <m/>
    <m/>
    <n v="424.09"/>
    <n v="0"/>
    <n v="12.116857142857143"/>
    <s v="Regular Air"/>
    <n v="7.95"/>
    <n v="432.03999999999996"/>
    <x v="8"/>
    <s v="Consumer"/>
    <x v="0"/>
    <s v="Pens &amp; Art Supplies"/>
    <s v="Small Pack"/>
    <d v="2009-12-15T00:00:00"/>
  </r>
  <r>
    <n v="2067"/>
    <n v="1891"/>
    <x v="339"/>
    <s v="Low"/>
    <s v="*"/>
    <s v="*"/>
    <s v="*"/>
    <m/>
    <m/>
    <s v="*"/>
    <m/>
    <m/>
    <m/>
    <m/>
    <m/>
    <n v="3"/>
    <n v="0.01"/>
    <m/>
    <m/>
    <n v="302.36"/>
    <n v="0"/>
    <n v="100.78666666666668"/>
    <s v="Regular Air"/>
    <n v="5.81"/>
    <n v="308.17"/>
    <x v="1"/>
    <s v="Small Business"/>
    <x v="1"/>
    <s v="Office Furnishings"/>
    <s v="Medium Box"/>
    <d v="2009-12-16T00:00:00"/>
  </r>
  <r>
    <n v="2068"/>
    <n v="13120"/>
    <x v="339"/>
    <s v="Low"/>
    <s v="*"/>
    <s v="*"/>
    <s v="*"/>
    <m/>
    <m/>
    <s v="*"/>
    <m/>
    <m/>
    <m/>
    <m/>
    <m/>
    <n v="8"/>
    <n v="0.01"/>
    <m/>
    <m/>
    <n v="216.33"/>
    <n v="0"/>
    <n v="27.041250000000002"/>
    <s v="Regular Air"/>
    <n v="12.98"/>
    <n v="229.31"/>
    <x v="12"/>
    <s v="Consumer"/>
    <x v="0"/>
    <s v="Binders and Binder Accessories"/>
    <s v="Small Box"/>
    <d v="2009-12-14T00:00:00"/>
  </r>
  <r>
    <n v="2069"/>
    <n v="38400"/>
    <x v="339"/>
    <s v="Not Specified"/>
    <s v="*"/>
    <s v="*"/>
    <s v="*"/>
    <m/>
    <m/>
    <s v="*"/>
    <m/>
    <m/>
    <m/>
    <m/>
    <m/>
    <n v="8"/>
    <n v="0.01"/>
    <m/>
    <m/>
    <n v="114.73"/>
    <n v="0"/>
    <n v="14.34125"/>
    <s v="Express Air"/>
    <n v="6.85"/>
    <n v="121.58"/>
    <x v="1"/>
    <s v="Corporate"/>
    <x v="1"/>
    <s v="Office Furnishings"/>
    <s v="Wrap Bag"/>
    <d v="2009-12-15T00:00:00"/>
  </r>
  <r>
    <n v="2070"/>
    <n v="54468"/>
    <x v="339"/>
    <s v="High"/>
    <s v="*"/>
    <s v="**"/>
    <s v="**"/>
    <m/>
    <m/>
    <s v="**"/>
    <m/>
    <m/>
    <m/>
    <m/>
    <m/>
    <n v="15"/>
    <n v="0.02"/>
    <m/>
    <m/>
    <n v="40.75"/>
    <n v="0"/>
    <n v="2.7166666666666668"/>
    <s v="Regular Air"/>
    <n v="0.5"/>
    <n v="41.25"/>
    <x v="8"/>
    <s v="Consumer"/>
    <x v="0"/>
    <s v="Labels"/>
    <s v="Small Box"/>
    <d v="2009-12-15T00:00:00"/>
  </r>
  <r>
    <n v="2071"/>
    <n v="59556"/>
    <x v="340"/>
    <s v="Not Specified"/>
    <s v="*"/>
    <s v="*"/>
    <s v="*"/>
    <m/>
    <m/>
    <s v="*"/>
    <m/>
    <m/>
    <m/>
    <m/>
    <m/>
    <n v="5"/>
    <n v="0.01"/>
    <m/>
    <m/>
    <n v="927.98749999999995"/>
    <n v="0"/>
    <n v="185.5975"/>
    <s v="Regular Air"/>
    <n v="8.99"/>
    <n v="936.97749999999996"/>
    <x v="4"/>
    <s v="Home Office"/>
    <x v="2"/>
    <s v="Telephones and Communication"/>
    <s v="Small Box"/>
    <d v="2009-12-16T00:00:00"/>
  </r>
  <r>
    <n v="2072"/>
    <n v="59556"/>
    <x v="340"/>
    <s v="Not Specified"/>
    <s v="*"/>
    <s v="*"/>
    <s v="*"/>
    <m/>
    <m/>
    <s v="*"/>
    <m/>
    <m/>
    <m/>
    <m/>
    <m/>
    <n v="27"/>
    <n v="3.5000000000000003E-2"/>
    <m/>
    <m/>
    <n v="43.46"/>
    <n v="0"/>
    <n v="1.6096296296296297"/>
    <s v="Regular Air"/>
    <n v="0.7"/>
    <n v="44.160000000000004"/>
    <x v="4"/>
    <s v="Home Office"/>
    <x v="0"/>
    <s v="Rubber Bands"/>
    <s v="Wrap Bag"/>
    <d v="2009-12-17T00:00:00"/>
  </r>
  <r>
    <n v="2073"/>
    <n v="25027"/>
    <x v="341"/>
    <s v="Medium"/>
    <s v="*"/>
    <s v="*"/>
    <s v="*"/>
    <m/>
    <m/>
    <s v="*"/>
    <m/>
    <m/>
    <m/>
    <m/>
    <m/>
    <n v="25"/>
    <n v="3.5000000000000003E-2"/>
    <m/>
    <m/>
    <n v="3585.91"/>
    <n v="1"/>
    <n v="143.43639999999999"/>
    <s v="Delivery Truck"/>
    <n v="43.75"/>
    <n v="3629.66"/>
    <x v="10"/>
    <s v="Consumer"/>
    <x v="1"/>
    <s v="Tables"/>
    <s v="Jumbo Box"/>
    <d v="2009-12-18T00:00:00"/>
  </r>
  <r>
    <n v="2074"/>
    <n v="48192"/>
    <x v="341"/>
    <s v="Critical"/>
    <s v="***"/>
    <s v="***"/>
    <s v="***"/>
    <m/>
    <m/>
    <s v="***"/>
    <m/>
    <m/>
    <m/>
    <m/>
    <m/>
    <n v="15"/>
    <n v="0.02"/>
    <m/>
    <m/>
    <n v="2277.67"/>
    <n v="1"/>
    <n v="151.84466666666668"/>
    <s v="Delivery Truck"/>
    <n v="36.090000000000003"/>
    <n v="2313.7600000000002"/>
    <x v="2"/>
    <s v="Consumer"/>
    <x v="1"/>
    <s v="Bookcases"/>
    <s v="Jumbo Box"/>
    <d v="2009-12-17T00:00:00"/>
  </r>
  <r>
    <n v="2075"/>
    <n v="3110"/>
    <x v="341"/>
    <s v="High"/>
    <s v="*"/>
    <s v="**"/>
    <s v="**"/>
    <m/>
    <m/>
    <s v="**"/>
    <m/>
    <m/>
    <m/>
    <m/>
    <m/>
    <n v="13"/>
    <n v="0.02"/>
    <m/>
    <m/>
    <n v="1601.32"/>
    <n v="1"/>
    <n v="123.17846153846153"/>
    <s v="Delivery Truck"/>
    <n v="14"/>
    <n v="1615.32"/>
    <x v="8"/>
    <s v="Corporate"/>
    <x v="2"/>
    <s v="Office Machines"/>
    <s v="Jumbo Drum"/>
    <d v="2009-12-18T00:00:00"/>
  </r>
  <r>
    <n v="2076"/>
    <n v="930"/>
    <x v="341"/>
    <s v="Critical"/>
    <s v="***"/>
    <s v="***"/>
    <s v="***"/>
    <m/>
    <m/>
    <s v="***"/>
    <m/>
    <m/>
    <m/>
    <m/>
    <m/>
    <n v="22"/>
    <n v="3.5000000000000003E-2"/>
    <m/>
    <m/>
    <n v="922.39"/>
    <n v="0"/>
    <n v="41.926818181818184"/>
    <s v="Express Air"/>
    <n v="58.66"/>
    <n v="981.05"/>
    <x v="6"/>
    <s v="Small Business"/>
    <x v="1"/>
    <s v="Office Furnishings"/>
    <s v="Medium Box"/>
    <d v="2009-12-17T00:00:00"/>
  </r>
  <r>
    <n v="2077"/>
    <n v="58144"/>
    <x v="341"/>
    <s v="Low"/>
    <s v="*"/>
    <s v="*"/>
    <s v="*"/>
    <m/>
    <m/>
    <s v="*"/>
    <m/>
    <m/>
    <m/>
    <m/>
    <m/>
    <n v="29"/>
    <n v="3.5000000000000003E-2"/>
    <m/>
    <m/>
    <n v="778.38"/>
    <n v="0"/>
    <n v="26.840689655172415"/>
    <s v="Regular Air"/>
    <n v="5.86"/>
    <n v="784.24"/>
    <x v="12"/>
    <s v="Small Business"/>
    <x v="0"/>
    <s v="Paper"/>
    <s v="Small Box"/>
    <d v="2009-12-23T00:00:00"/>
  </r>
  <r>
    <n v="2078"/>
    <n v="930"/>
    <x v="341"/>
    <s v="Critical"/>
    <s v="***"/>
    <s v="***"/>
    <s v="***"/>
    <m/>
    <m/>
    <s v="***"/>
    <m/>
    <m/>
    <m/>
    <m/>
    <m/>
    <n v="11"/>
    <n v="0.02"/>
    <m/>
    <m/>
    <n v="79.19"/>
    <n v="0"/>
    <n v="7.1990909090909092"/>
    <s v="Regular Air"/>
    <n v="2"/>
    <n v="81.19"/>
    <x v="6"/>
    <s v="Small Business"/>
    <x v="0"/>
    <s v="Paper"/>
    <s v="Wrap Bag"/>
    <d v="2009-12-16T00:00:00"/>
  </r>
  <r>
    <n v="2079"/>
    <n v="19300"/>
    <x v="341"/>
    <s v="Critical"/>
    <s v="***"/>
    <s v="***"/>
    <s v="***"/>
    <m/>
    <m/>
    <s v="***"/>
    <m/>
    <m/>
    <m/>
    <m/>
    <m/>
    <n v="10"/>
    <n v="0.02"/>
    <m/>
    <m/>
    <n v="78.72"/>
    <n v="0"/>
    <n v="7.8719999999999999"/>
    <s v="Regular Air"/>
    <n v="5.83"/>
    <n v="84.55"/>
    <x v="8"/>
    <s v="Corporate"/>
    <x v="0"/>
    <s v="Paper"/>
    <s v="Wrap Bag"/>
    <d v="2009-12-17T00:00:00"/>
  </r>
  <r>
    <n v="2080"/>
    <n v="15111"/>
    <x v="342"/>
    <s v="Not Specified"/>
    <s v="*"/>
    <s v="*"/>
    <s v="*"/>
    <m/>
    <m/>
    <s v="*"/>
    <m/>
    <m/>
    <m/>
    <m/>
    <m/>
    <n v="13"/>
    <n v="0.02"/>
    <m/>
    <m/>
    <n v="970.47"/>
    <n v="0"/>
    <n v="74.651538461538465"/>
    <s v="Regular Air"/>
    <n v="0.99"/>
    <n v="971.46"/>
    <x v="10"/>
    <s v="Corporate"/>
    <x v="0"/>
    <s v="Appliances"/>
    <s v="Small Box"/>
    <d v="2009-12-19T00:00:00"/>
  </r>
  <r>
    <n v="2081"/>
    <n v="23936"/>
    <x v="342"/>
    <s v="Medium"/>
    <s v="*"/>
    <s v="*"/>
    <s v="*"/>
    <m/>
    <m/>
    <s v="*"/>
    <m/>
    <m/>
    <m/>
    <m/>
    <m/>
    <n v="27"/>
    <n v="3.5000000000000003E-2"/>
    <m/>
    <m/>
    <n v="71.39"/>
    <n v="0"/>
    <n v="2.6440740740740742"/>
    <s v="Regular Air"/>
    <n v="2.4"/>
    <n v="73.790000000000006"/>
    <x v="4"/>
    <s v="Home Office"/>
    <x v="0"/>
    <s v="Pens &amp; Art Supplies"/>
    <s v="Wrap Bag"/>
    <d v="2009-12-19T00:00:00"/>
  </r>
  <r>
    <n v="2082"/>
    <n v="46341"/>
    <x v="342"/>
    <s v="High"/>
    <s v="*"/>
    <s v="**"/>
    <s v="**"/>
    <m/>
    <m/>
    <s v="**"/>
    <m/>
    <m/>
    <m/>
    <m/>
    <m/>
    <n v="23"/>
    <n v="3.5000000000000003E-2"/>
    <m/>
    <m/>
    <n v="39.130000000000003"/>
    <n v="0"/>
    <n v="1.701304347826087"/>
    <s v="Regular Air"/>
    <n v="1.57"/>
    <n v="40.700000000000003"/>
    <x v="0"/>
    <s v="Corporate"/>
    <x v="0"/>
    <s v="Pens &amp; Art Supplies"/>
    <s v="Wrap Bag"/>
    <d v="2009-12-18T00:00:00"/>
  </r>
  <r>
    <n v="2083"/>
    <n v="359"/>
    <x v="343"/>
    <s v="Medium"/>
    <s v="*"/>
    <s v="*"/>
    <s v="*"/>
    <m/>
    <m/>
    <s v="*"/>
    <m/>
    <m/>
    <m/>
    <m/>
    <m/>
    <n v="30"/>
    <n v="0.04"/>
    <m/>
    <m/>
    <n v="3659.66"/>
    <n v="1"/>
    <n v="121.98866666666666"/>
    <s v="Delivery Truck"/>
    <n v="51.94"/>
    <n v="3711.6"/>
    <x v="5"/>
    <s v="Corporate"/>
    <x v="1"/>
    <s v="Tables"/>
    <s v="Jumbo Box"/>
    <d v="2009-12-19T00:00:00"/>
  </r>
  <r>
    <n v="2084"/>
    <n v="31847"/>
    <x v="343"/>
    <s v="Low"/>
    <s v="*"/>
    <s v="*"/>
    <s v="*"/>
    <m/>
    <m/>
    <s v="*"/>
    <m/>
    <m/>
    <m/>
    <m/>
    <m/>
    <n v="46"/>
    <n v="0.05"/>
    <m/>
    <m/>
    <n v="1692.28"/>
    <n v="1"/>
    <n v="36.788695652173914"/>
    <s v="Regular Air"/>
    <n v="4"/>
    <n v="1696.28"/>
    <x v="4"/>
    <s v="Small Business"/>
    <x v="2"/>
    <s v="Computer Peripherals"/>
    <s v="Small Box"/>
    <d v="2009-12-22T00:00:00"/>
  </r>
  <r>
    <n v="2085"/>
    <n v="51975"/>
    <x v="343"/>
    <s v="Low"/>
    <s v="*"/>
    <s v="*"/>
    <s v="*"/>
    <m/>
    <m/>
    <s v="*"/>
    <m/>
    <m/>
    <m/>
    <m/>
    <m/>
    <n v="12"/>
    <n v="0.02"/>
    <m/>
    <m/>
    <n v="1064.7864999999999"/>
    <n v="1"/>
    <n v="88.732208333333332"/>
    <s v="Regular Air"/>
    <n v="2.5"/>
    <n v="1067.2864999999999"/>
    <x v="8"/>
    <s v="Home Office"/>
    <x v="2"/>
    <s v="Telephones and Communication"/>
    <s v="Small Box"/>
    <d v="2009-12-22T00:00:00"/>
  </r>
  <r>
    <n v="2086"/>
    <n v="47203"/>
    <x v="343"/>
    <s v="Critical"/>
    <s v="***"/>
    <s v="***"/>
    <s v="***"/>
    <m/>
    <m/>
    <s v="***"/>
    <m/>
    <m/>
    <m/>
    <m/>
    <m/>
    <n v="44"/>
    <n v="0.05"/>
    <m/>
    <m/>
    <n v="1016.26"/>
    <n v="1"/>
    <n v="23.096818181818183"/>
    <s v="Regular Air"/>
    <n v="5.47"/>
    <n v="1021.73"/>
    <x v="4"/>
    <s v="Corporate"/>
    <x v="0"/>
    <s v="Paper"/>
    <s v="Small Box"/>
    <d v="2009-12-20T00:00:00"/>
  </r>
  <r>
    <n v="2087"/>
    <n v="47207"/>
    <x v="343"/>
    <s v="Low"/>
    <s v="*"/>
    <s v="*"/>
    <s v="*"/>
    <m/>
    <m/>
    <s v="*"/>
    <m/>
    <m/>
    <m/>
    <m/>
    <m/>
    <n v="15"/>
    <n v="0.02"/>
    <m/>
    <m/>
    <n v="437.87"/>
    <n v="0"/>
    <n v="29.191333333333333"/>
    <s v="Express Air"/>
    <n v="6.5"/>
    <n v="444.37"/>
    <x v="5"/>
    <s v="Consumer"/>
    <x v="2"/>
    <s v="Computer Peripherals"/>
    <s v="Small Box"/>
    <d v="2009-12-22T00:00:00"/>
  </r>
  <r>
    <n v="2088"/>
    <n v="22947"/>
    <x v="343"/>
    <s v="Low"/>
    <s v="*"/>
    <s v="*"/>
    <s v="*"/>
    <m/>
    <m/>
    <s v="*"/>
    <m/>
    <m/>
    <m/>
    <m/>
    <m/>
    <n v="19"/>
    <n v="0.02"/>
    <m/>
    <m/>
    <n v="216.25"/>
    <n v="0"/>
    <n v="11.381578947368421"/>
    <s v="Regular Air"/>
    <n v="2.85"/>
    <n v="219.1"/>
    <x v="3"/>
    <s v="Consumer"/>
    <x v="1"/>
    <s v="Office Furnishings"/>
    <s v="Small Pack"/>
    <d v="2009-12-25T00:00:00"/>
  </r>
  <r>
    <n v="2089"/>
    <n v="47203"/>
    <x v="343"/>
    <s v="Critical"/>
    <s v="***"/>
    <s v="***"/>
    <s v="***"/>
    <m/>
    <m/>
    <s v="***"/>
    <m/>
    <m/>
    <m/>
    <m/>
    <m/>
    <n v="8"/>
    <n v="0.01"/>
    <m/>
    <m/>
    <n v="129.18"/>
    <n v="0"/>
    <n v="16.147500000000001"/>
    <s v="Regular Air"/>
    <n v="4"/>
    <n v="133.18"/>
    <x v="4"/>
    <s v="Corporate"/>
    <x v="2"/>
    <s v="Computer Peripherals"/>
    <s v="Small Box"/>
    <d v="2009-12-19T00:00:00"/>
  </r>
  <r>
    <n v="2090"/>
    <n v="6369"/>
    <x v="344"/>
    <s v="High"/>
    <s v="*"/>
    <s v="**"/>
    <s v="**"/>
    <m/>
    <m/>
    <s v="**"/>
    <m/>
    <m/>
    <m/>
    <m/>
    <m/>
    <n v="30"/>
    <n v="0.04"/>
    <m/>
    <m/>
    <n v="14922.16"/>
    <n v="1"/>
    <n v="497.40533333333332"/>
    <s v="Delivery Truck"/>
    <n v="45.7"/>
    <n v="14967.86"/>
    <x v="3"/>
    <s v="Corporate"/>
    <x v="1"/>
    <s v="Tables"/>
    <s v="Jumbo Box"/>
    <d v="2009-12-21T00:00:00"/>
  </r>
  <r>
    <n v="2091"/>
    <n v="41607"/>
    <x v="344"/>
    <s v="Medium"/>
    <s v="*"/>
    <s v="*"/>
    <s v="*"/>
    <m/>
    <m/>
    <s v="*"/>
    <m/>
    <m/>
    <m/>
    <m/>
    <m/>
    <n v="36"/>
    <n v="0.04"/>
    <m/>
    <m/>
    <n v="4115.74"/>
    <n v="1"/>
    <n v="114.3261111111111"/>
    <s v="Regular Air"/>
    <n v="9.07"/>
    <n v="4124.8099999999995"/>
    <x v="9"/>
    <s v="Corporate"/>
    <x v="0"/>
    <s v="Binders and Binder Accessories"/>
    <s v="Small Box"/>
    <d v="2009-12-21T00:00:00"/>
  </r>
  <r>
    <n v="2092"/>
    <n v="38240"/>
    <x v="344"/>
    <s v="High"/>
    <s v="*"/>
    <s v="**"/>
    <s v="**"/>
    <m/>
    <m/>
    <s v="**"/>
    <m/>
    <m/>
    <m/>
    <m/>
    <m/>
    <n v="42"/>
    <n v="0.05"/>
    <m/>
    <m/>
    <n v="1651.07"/>
    <n v="1"/>
    <n v="39.311190476190475"/>
    <s v="Regular Air"/>
    <n v="6.5"/>
    <n v="1657.57"/>
    <x v="2"/>
    <s v="Consumer"/>
    <x v="2"/>
    <s v="Computer Peripherals"/>
    <s v="Small Box"/>
    <d v="2009-12-21T00:00:00"/>
  </r>
  <r>
    <n v="2093"/>
    <n v="26240"/>
    <x v="344"/>
    <s v="Critical"/>
    <s v="***"/>
    <s v="***"/>
    <s v="***"/>
    <m/>
    <m/>
    <s v="***"/>
    <m/>
    <m/>
    <m/>
    <m/>
    <m/>
    <n v="38"/>
    <n v="0.04"/>
    <m/>
    <m/>
    <n v="1483.44"/>
    <n v="1"/>
    <n v="39.037894736842105"/>
    <s v="Regular Air"/>
    <n v="1.99"/>
    <n v="1485.43"/>
    <x v="12"/>
    <s v="Consumer"/>
    <x v="2"/>
    <s v="Computer Peripherals"/>
    <s v="Small Pack"/>
    <d v="2009-12-22T00:00:00"/>
  </r>
  <r>
    <n v="2094"/>
    <n v="40356"/>
    <x v="344"/>
    <s v="Not Specified"/>
    <s v="*"/>
    <s v="*"/>
    <s v="*"/>
    <m/>
    <m/>
    <s v="*"/>
    <m/>
    <m/>
    <m/>
    <m/>
    <m/>
    <n v="48"/>
    <n v="0.05"/>
    <m/>
    <m/>
    <n v="201.98"/>
    <n v="0"/>
    <n v="4.2079166666666667"/>
    <s v="Express Air"/>
    <n v="6.89"/>
    <n v="208.86999999999998"/>
    <x v="0"/>
    <s v="Corporate"/>
    <x v="0"/>
    <s v="Appliances"/>
    <s v="Small Box"/>
    <d v="2009-12-21T00:00:00"/>
  </r>
  <r>
    <n v="2095"/>
    <n v="26240"/>
    <x v="344"/>
    <s v="Critical"/>
    <s v="***"/>
    <s v="***"/>
    <s v="***"/>
    <m/>
    <m/>
    <s v="***"/>
    <m/>
    <m/>
    <m/>
    <m/>
    <m/>
    <n v="39"/>
    <n v="0.04"/>
    <m/>
    <m/>
    <n v="145.68"/>
    <n v="0"/>
    <n v="3.7353846153846155"/>
    <s v="Regular Air"/>
    <n v="1.61"/>
    <n v="147.29000000000002"/>
    <x v="12"/>
    <s v="Consumer"/>
    <x v="1"/>
    <s v="Office Furnishings"/>
    <s v="Wrap Bag"/>
    <d v="2009-12-20T00:00:00"/>
  </r>
  <r>
    <n v="2096"/>
    <n v="36033"/>
    <x v="344"/>
    <s v="Not Specified"/>
    <s v="*"/>
    <s v="*"/>
    <s v="*"/>
    <m/>
    <m/>
    <s v="*"/>
    <m/>
    <m/>
    <m/>
    <m/>
    <m/>
    <n v="15"/>
    <n v="0.02"/>
    <m/>
    <m/>
    <n v="83.02"/>
    <n v="0"/>
    <n v="5.5346666666666664"/>
    <s v="Express Air"/>
    <n v="4.62"/>
    <n v="87.64"/>
    <x v="2"/>
    <s v="Small Business"/>
    <x v="2"/>
    <s v="Computer Peripherals"/>
    <s v="Small Pack"/>
    <d v="2009-12-19T00:00:00"/>
  </r>
  <r>
    <n v="2097"/>
    <n v="38240"/>
    <x v="344"/>
    <s v="High"/>
    <s v="*"/>
    <s v="**"/>
    <s v="**"/>
    <m/>
    <m/>
    <s v="**"/>
    <m/>
    <m/>
    <m/>
    <m/>
    <m/>
    <n v="4"/>
    <n v="0.01"/>
    <m/>
    <m/>
    <n v="41.53"/>
    <n v="0"/>
    <n v="10.3825"/>
    <s v="Regular Air"/>
    <n v="6.19"/>
    <n v="47.72"/>
    <x v="1"/>
    <s v="Consumer"/>
    <x v="0"/>
    <s v="Binders and Binder Accessories"/>
    <s v="Small Box"/>
    <d v="2009-12-19T00:00:00"/>
  </r>
  <r>
    <n v="2098"/>
    <n v="6562"/>
    <x v="345"/>
    <s v="Critical"/>
    <s v="***"/>
    <s v="***"/>
    <s v="***"/>
    <m/>
    <m/>
    <s v="***"/>
    <m/>
    <m/>
    <m/>
    <m/>
    <m/>
    <n v="12"/>
    <n v="0.02"/>
    <m/>
    <m/>
    <n v="17274.87"/>
    <n v="1"/>
    <n v="1439.5725"/>
    <s v="Delivery Truck"/>
    <n v="14.7"/>
    <n v="17289.57"/>
    <x v="5"/>
    <s v="Consumer"/>
    <x v="2"/>
    <s v="Office Machines"/>
    <s v="Jumbo Drum"/>
    <d v="2009-12-22T00:00:00"/>
  </r>
  <r>
    <n v="2099"/>
    <n v="1411"/>
    <x v="345"/>
    <s v="High"/>
    <s v="*"/>
    <s v="**"/>
    <s v="**"/>
    <m/>
    <m/>
    <s v="**"/>
    <m/>
    <m/>
    <m/>
    <m/>
    <m/>
    <n v="47"/>
    <n v="0.05"/>
    <m/>
    <m/>
    <n v="6717.9324999999999"/>
    <n v="1"/>
    <n v="142.9347340425532"/>
    <s v="Regular Air"/>
    <n v="4.99"/>
    <n v="6722.9224999999997"/>
    <x v="10"/>
    <s v="Small Business"/>
    <x v="2"/>
    <s v="Telephones and Communication"/>
    <s v="Small Box"/>
    <d v="2009-12-22T00:00:00"/>
  </r>
  <r>
    <n v="2100"/>
    <n v="1411"/>
    <x v="345"/>
    <s v="High"/>
    <s v="*"/>
    <s v="**"/>
    <s v="**"/>
    <m/>
    <m/>
    <s v="**"/>
    <m/>
    <m/>
    <m/>
    <m/>
    <m/>
    <n v="39"/>
    <n v="0.04"/>
    <m/>
    <m/>
    <n v="5748.2"/>
    <n v="1"/>
    <n v="147.38974358974357"/>
    <s v="Delivery Truck"/>
    <n v="35.020000000000003"/>
    <n v="5783.22"/>
    <x v="9"/>
    <s v="Small Business"/>
    <x v="1"/>
    <s v="Bookcases"/>
    <s v="Jumbo Box"/>
    <d v="2009-12-21T00:00:00"/>
  </r>
  <r>
    <n v="2101"/>
    <n v="20965"/>
    <x v="345"/>
    <s v="Critical"/>
    <s v="***"/>
    <s v="***"/>
    <s v="***"/>
    <m/>
    <m/>
    <s v="***"/>
    <m/>
    <m/>
    <m/>
    <m/>
    <m/>
    <n v="38"/>
    <n v="0.04"/>
    <m/>
    <m/>
    <n v="2315.11"/>
    <n v="1"/>
    <n v="60.923947368421054"/>
    <s v="Regular Air"/>
    <n v="9.7100000000000009"/>
    <n v="2324.8200000000002"/>
    <x v="0"/>
    <s v="Consumer"/>
    <x v="0"/>
    <s v="Storage &amp; Organization"/>
    <s v="Small Box"/>
    <d v="2009-12-23T00:00:00"/>
  </r>
  <r>
    <n v="2102"/>
    <n v="20965"/>
    <x v="345"/>
    <s v="Critical"/>
    <s v="***"/>
    <s v="***"/>
    <s v="***"/>
    <m/>
    <m/>
    <s v="***"/>
    <m/>
    <m/>
    <m/>
    <m/>
    <m/>
    <n v="8"/>
    <n v="0.01"/>
    <m/>
    <m/>
    <n v="1264.2304999999999"/>
    <n v="1"/>
    <n v="158.02881249999999"/>
    <s v="Regular Air"/>
    <n v="4.2"/>
    <n v="1268.4304999999999"/>
    <x v="0"/>
    <s v="Consumer"/>
    <x v="2"/>
    <s v="Telephones and Communication"/>
    <s v="Small Box"/>
    <d v="2009-12-23T00:00:00"/>
  </r>
  <r>
    <n v="2103"/>
    <n v="10624"/>
    <x v="345"/>
    <s v="Critical"/>
    <s v="***"/>
    <s v="***"/>
    <s v="***"/>
    <m/>
    <m/>
    <s v="***"/>
    <m/>
    <m/>
    <m/>
    <m/>
    <m/>
    <n v="23"/>
    <n v="3.5000000000000003E-2"/>
    <m/>
    <m/>
    <n v="1082.43"/>
    <n v="1"/>
    <n v="47.06217391304348"/>
    <s v="Regular Air"/>
    <n v="3.61"/>
    <n v="1086.04"/>
    <x v="1"/>
    <s v="Corporate"/>
    <x v="2"/>
    <s v="Computer Peripherals"/>
    <s v="Small Pack"/>
    <d v="2009-12-22T00:00:00"/>
  </r>
  <r>
    <n v="2104"/>
    <n v="42852"/>
    <x v="345"/>
    <s v="Not Specified"/>
    <s v="*"/>
    <s v="*"/>
    <s v="*"/>
    <m/>
    <m/>
    <s v="*"/>
    <m/>
    <m/>
    <m/>
    <m/>
    <m/>
    <n v="13"/>
    <n v="0.02"/>
    <m/>
    <m/>
    <n v="129.9"/>
    <n v="0"/>
    <n v="9.9923076923076923"/>
    <s v="Regular Air"/>
    <n v="9.86"/>
    <n v="139.76"/>
    <x v="5"/>
    <s v="Consumer"/>
    <x v="0"/>
    <s v="Paper"/>
    <s v="Small Box"/>
    <d v="2009-12-22T00:00:00"/>
  </r>
  <r>
    <n v="2105"/>
    <n v="13830"/>
    <x v="346"/>
    <s v="High"/>
    <s v="*"/>
    <s v="**"/>
    <s v="**"/>
    <m/>
    <m/>
    <s v="**"/>
    <m/>
    <m/>
    <m/>
    <m/>
    <m/>
    <n v="27"/>
    <n v="3.5000000000000003E-2"/>
    <m/>
    <m/>
    <n v="2609.5300000000002"/>
    <n v="1"/>
    <n v="96.649259259259267"/>
    <s v="Regular Air"/>
    <n v="19.989999999999998"/>
    <n v="2629.52"/>
    <x v="1"/>
    <s v="Small Business"/>
    <x v="0"/>
    <s v="Envelopes"/>
    <s v="Small Box"/>
    <d v="2009-12-24T00:00:00"/>
  </r>
  <r>
    <n v="2106"/>
    <n v="3458"/>
    <x v="346"/>
    <s v="High"/>
    <s v="*"/>
    <s v="**"/>
    <s v="**"/>
    <m/>
    <m/>
    <s v="**"/>
    <m/>
    <m/>
    <m/>
    <m/>
    <m/>
    <n v="41"/>
    <n v="0.05"/>
    <m/>
    <m/>
    <n v="627.91"/>
    <n v="0"/>
    <n v="15.314878048780487"/>
    <s v="Regular Air"/>
    <n v="1.99"/>
    <n v="629.9"/>
    <x v="6"/>
    <s v="Corporate"/>
    <x v="2"/>
    <s v="Computer Peripherals"/>
    <s v="Small Pack"/>
    <d v="2009-12-23T00:00:00"/>
  </r>
  <r>
    <n v="2107"/>
    <n v="3458"/>
    <x v="346"/>
    <s v="High"/>
    <s v="*"/>
    <s v="**"/>
    <s v="**"/>
    <m/>
    <m/>
    <s v="**"/>
    <m/>
    <m/>
    <m/>
    <m/>
    <m/>
    <n v="28"/>
    <n v="3.5000000000000003E-2"/>
    <m/>
    <m/>
    <n v="46.89"/>
    <n v="0"/>
    <n v="1.6746428571428571"/>
    <s v="Regular Air"/>
    <n v="0.7"/>
    <n v="47.59"/>
    <x v="6"/>
    <s v="Corporate"/>
    <x v="0"/>
    <s v="Pens &amp; Art Supplies"/>
    <s v="Wrap Bag"/>
    <d v="2009-12-24T00:00:00"/>
  </r>
  <r>
    <n v="2108"/>
    <n v="36934"/>
    <x v="347"/>
    <s v="Medium"/>
    <s v="*"/>
    <s v="*"/>
    <s v="*"/>
    <m/>
    <m/>
    <s v="*"/>
    <m/>
    <m/>
    <m/>
    <m/>
    <m/>
    <n v="45"/>
    <n v="0.05"/>
    <m/>
    <m/>
    <n v="6668.8559999999998"/>
    <n v="1"/>
    <n v="148.1968"/>
    <s v="Delivery Truck"/>
    <n v="29.21"/>
    <n v="6698.0659999999998"/>
    <x v="5"/>
    <s v="Small Business"/>
    <x v="1"/>
    <s v="Tables"/>
    <s v="Jumbo Box"/>
    <d v="2009-12-23T00:00:00"/>
  </r>
  <r>
    <n v="2109"/>
    <n v="22279"/>
    <x v="347"/>
    <s v="Not Specified"/>
    <s v="*"/>
    <s v="*"/>
    <s v="*"/>
    <m/>
    <m/>
    <s v="*"/>
    <m/>
    <m/>
    <m/>
    <m/>
    <m/>
    <n v="43"/>
    <n v="0.05"/>
    <m/>
    <m/>
    <n v="2463.6"/>
    <n v="1"/>
    <n v="57.293023255813949"/>
    <s v="Regular Air"/>
    <n v="10.75"/>
    <n v="2474.35"/>
    <x v="1"/>
    <s v="Small Business"/>
    <x v="0"/>
    <s v="Paper"/>
    <s v="Small Box"/>
    <d v="2009-12-25T00:00:00"/>
  </r>
  <r>
    <n v="2110"/>
    <n v="36934"/>
    <x v="347"/>
    <s v="Medium"/>
    <s v="*"/>
    <s v="*"/>
    <s v="*"/>
    <m/>
    <m/>
    <s v="*"/>
    <m/>
    <m/>
    <m/>
    <m/>
    <m/>
    <n v="7"/>
    <n v="0.01"/>
    <m/>
    <m/>
    <n v="1120.8599999999999"/>
    <n v="1"/>
    <n v="160.12285714285713"/>
    <s v="Express Air"/>
    <n v="13.99"/>
    <n v="1134.8499999999999"/>
    <x v="5"/>
    <s v="Small Business"/>
    <x v="2"/>
    <s v="Office Machines"/>
    <s v="Medium Box"/>
    <d v="2009-12-24T00:00:00"/>
  </r>
  <r>
    <n v="2111"/>
    <n v="37888"/>
    <x v="347"/>
    <s v="Critical"/>
    <s v="***"/>
    <s v="***"/>
    <s v="***"/>
    <m/>
    <m/>
    <s v="***"/>
    <m/>
    <m/>
    <m/>
    <m/>
    <m/>
    <n v="31"/>
    <n v="0.04"/>
    <m/>
    <m/>
    <n v="639.19000000000005"/>
    <n v="0"/>
    <n v="20.619032258064518"/>
    <s v="Regular Air"/>
    <n v="1.49"/>
    <n v="640.68000000000006"/>
    <x v="12"/>
    <s v="Corporate"/>
    <x v="0"/>
    <s v="Binders and Binder Accessories"/>
    <s v="Small Box"/>
    <d v="2009-12-24T00:00:00"/>
  </r>
  <r>
    <n v="2112"/>
    <n v="59845"/>
    <x v="347"/>
    <s v="Low"/>
    <s v="*"/>
    <s v="*"/>
    <s v="*"/>
    <m/>
    <m/>
    <s v="*"/>
    <m/>
    <m/>
    <m/>
    <m/>
    <m/>
    <n v="42"/>
    <n v="0.05"/>
    <m/>
    <m/>
    <n v="200.1"/>
    <n v="0"/>
    <n v="4.7642857142857142"/>
    <s v="Regular Air"/>
    <n v="0.7"/>
    <n v="200.79999999999998"/>
    <x v="1"/>
    <s v="Consumer"/>
    <x v="0"/>
    <s v="Rubber Bands"/>
    <s v="Wrap Bag"/>
    <d v="2009-12-26T00:00:00"/>
  </r>
  <r>
    <n v="2113"/>
    <n v="59845"/>
    <x v="347"/>
    <s v="Low"/>
    <s v="*"/>
    <s v="*"/>
    <s v="*"/>
    <m/>
    <m/>
    <s v="*"/>
    <m/>
    <m/>
    <m/>
    <m/>
    <m/>
    <n v="28"/>
    <n v="3.5000000000000003E-2"/>
    <m/>
    <m/>
    <n v="120.54"/>
    <n v="0"/>
    <n v="4.3050000000000006"/>
    <s v="Regular Air"/>
    <n v="2.2599999999999998"/>
    <n v="122.80000000000001"/>
    <x v="1"/>
    <s v="Consumer"/>
    <x v="0"/>
    <s v="Paper"/>
    <s v="Wrap Bag"/>
    <d v="2009-12-27T00:00:00"/>
  </r>
  <r>
    <n v="2114"/>
    <n v="36934"/>
    <x v="347"/>
    <s v="Medium"/>
    <s v="*"/>
    <s v="*"/>
    <s v="*"/>
    <m/>
    <m/>
    <s v="*"/>
    <m/>
    <m/>
    <m/>
    <m/>
    <m/>
    <n v="2"/>
    <n v="0.01"/>
    <m/>
    <m/>
    <n v="11.51"/>
    <n v="0"/>
    <n v="5.7549999999999999"/>
    <s v="Regular Air"/>
    <n v="0.95"/>
    <n v="12.459999999999999"/>
    <x v="5"/>
    <s v="Small Business"/>
    <x v="0"/>
    <s v="Paper"/>
    <s v="Wrap Bag"/>
    <d v="2009-12-24T00:00:00"/>
  </r>
  <r>
    <n v="2115"/>
    <n v="36677"/>
    <x v="348"/>
    <s v="Low"/>
    <s v="*"/>
    <s v="*"/>
    <s v="*"/>
    <m/>
    <m/>
    <s v="*"/>
    <m/>
    <m/>
    <m/>
    <m/>
    <m/>
    <n v="38"/>
    <n v="0.04"/>
    <m/>
    <m/>
    <n v="23255.61"/>
    <n v="1"/>
    <n v="611.98973684210523"/>
    <s v="Regular Air"/>
    <n v="24.49"/>
    <n v="23280.100000000002"/>
    <x v="12"/>
    <s v="Corporate"/>
    <x v="2"/>
    <s v="Copiers and Fax"/>
    <s v="Large Box"/>
    <d v="2009-12-25T00:00:00"/>
  </r>
  <r>
    <n v="2116"/>
    <n v="9248"/>
    <x v="348"/>
    <s v="Not Specified"/>
    <s v="*"/>
    <s v="*"/>
    <s v="*"/>
    <m/>
    <m/>
    <s v="*"/>
    <m/>
    <m/>
    <m/>
    <m/>
    <m/>
    <n v="41"/>
    <n v="0.05"/>
    <m/>
    <m/>
    <n v="2811.7"/>
    <n v="1"/>
    <n v="68.578048780487805"/>
    <s v="Regular Air"/>
    <n v="69"/>
    <n v="2880.7"/>
    <x v="0"/>
    <s v="Home Office"/>
    <x v="1"/>
    <s v="Tables"/>
    <s v="Large Box"/>
    <d v="2009-12-24T00:00:00"/>
  </r>
  <r>
    <n v="2117"/>
    <n v="10434"/>
    <x v="348"/>
    <s v="High"/>
    <s v="*"/>
    <s v="**"/>
    <s v="**"/>
    <m/>
    <m/>
    <s v="**"/>
    <m/>
    <m/>
    <m/>
    <m/>
    <m/>
    <n v="2"/>
    <n v="0.01"/>
    <m/>
    <m/>
    <n v="383.45"/>
    <n v="0"/>
    <n v="191.72499999999999"/>
    <s v="Delivery Truck"/>
    <n v="26.2"/>
    <n v="409.65"/>
    <x v="1"/>
    <s v="Small Business"/>
    <x v="1"/>
    <s v="Chairs &amp; Chairmats"/>
    <s v="Jumbo Drum"/>
    <d v="2009-12-24T00:00:00"/>
  </r>
  <r>
    <n v="2118"/>
    <n v="36834"/>
    <x v="349"/>
    <s v="Low"/>
    <s v="*"/>
    <s v="*"/>
    <s v="*"/>
    <m/>
    <m/>
    <s v="*"/>
    <m/>
    <m/>
    <m/>
    <m/>
    <m/>
    <n v="11"/>
    <n v="0.02"/>
    <m/>
    <m/>
    <n v="1935.1"/>
    <n v="1"/>
    <n v="175.91818181818181"/>
    <s v="Delivery Truck"/>
    <n v="35.89"/>
    <n v="1970.99"/>
    <x v="2"/>
    <s v="Corporate"/>
    <x v="1"/>
    <s v="Bookcases"/>
    <s v="Jumbo Box"/>
    <d v="2009-12-26T00:00:00"/>
  </r>
  <r>
    <n v="2119"/>
    <n v="18689"/>
    <x v="349"/>
    <s v="Not Specified"/>
    <s v="*"/>
    <s v="*"/>
    <s v="*"/>
    <m/>
    <m/>
    <s v="*"/>
    <m/>
    <m/>
    <m/>
    <m/>
    <m/>
    <n v="38"/>
    <n v="0.04"/>
    <m/>
    <m/>
    <n v="281.17"/>
    <n v="0"/>
    <n v="7.3992105263157901"/>
    <s v="Regular Air"/>
    <n v="6.05"/>
    <n v="287.22000000000003"/>
    <x v="5"/>
    <s v="Small Business"/>
    <x v="0"/>
    <s v="Binders and Binder Accessories"/>
    <s v="Small Box"/>
    <d v="2009-12-25T00:00:00"/>
  </r>
  <r>
    <n v="2120"/>
    <n v="18689"/>
    <x v="349"/>
    <s v="Not Specified"/>
    <s v="*"/>
    <s v="*"/>
    <s v="*"/>
    <m/>
    <m/>
    <s v="*"/>
    <m/>
    <m/>
    <m/>
    <m/>
    <m/>
    <n v="10"/>
    <n v="0.02"/>
    <m/>
    <m/>
    <n v="194.65"/>
    <n v="0"/>
    <n v="19.465"/>
    <s v="Regular Air"/>
    <n v="9.0299999999999994"/>
    <n v="203.68"/>
    <x v="5"/>
    <s v="Small Business"/>
    <x v="0"/>
    <s v="Paper"/>
    <s v="Small Box"/>
    <d v="2009-12-25T00:00:00"/>
  </r>
  <r>
    <n v="2121"/>
    <n v="44576"/>
    <x v="350"/>
    <s v="Not Specified"/>
    <s v="*"/>
    <s v="*"/>
    <s v="*"/>
    <m/>
    <m/>
    <s v="*"/>
    <m/>
    <m/>
    <m/>
    <m/>
    <m/>
    <n v="38"/>
    <n v="0.04"/>
    <m/>
    <m/>
    <n v="5016.25"/>
    <n v="1"/>
    <n v="132.00657894736841"/>
    <s v="Delivery Truck"/>
    <n v="51.94"/>
    <n v="5068.1899999999996"/>
    <x v="12"/>
    <s v="Small Business"/>
    <x v="1"/>
    <s v="Tables"/>
    <s v="Jumbo Box"/>
    <d v="2009-12-26T00:00:00"/>
  </r>
  <r>
    <n v="2122"/>
    <n v="21442"/>
    <x v="350"/>
    <s v="Low"/>
    <s v="*"/>
    <s v="*"/>
    <s v="*"/>
    <m/>
    <m/>
    <s v="*"/>
    <m/>
    <m/>
    <m/>
    <m/>
    <m/>
    <n v="48"/>
    <n v="0.05"/>
    <m/>
    <m/>
    <n v="2962.96"/>
    <n v="1"/>
    <n v="61.728333333333332"/>
    <s v="Delivery Truck"/>
    <n v="36.61"/>
    <n v="2999.57"/>
    <x v="8"/>
    <s v="Consumer"/>
    <x v="1"/>
    <s v="Bookcases"/>
    <s v="Jumbo Box"/>
    <d v="2010-01-01T00:00:00"/>
  </r>
  <r>
    <n v="2123"/>
    <n v="44576"/>
    <x v="350"/>
    <s v="Not Specified"/>
    <s v="*"/>
    <s v="*"/>
    <s v="*"/>
    <m/>
    <m/>
    <s v="*"/>
    <m/>
    <m/>
    <m/>
    <m/>
    <m/>
    <n v="30"/>
    <n v="0.04"/>
    <m/>
    <m/>
    <n v="1653.607"/>
    <n v="1"/>
    <n v="55.120233333333331"/>
    <s v="Regular Air"/>
    <n v="5.31"/>
    <n v="1658.9169999999999"/>
    <x v="2"/>
    <s v="Small Business"/>
    <x v="2"/>
    <s v="Telephones and Communication"/>
    <s v="Small Box"/>
    <d v="2009-12-26T00:00:00"/>
  </r>
  <r>
    <n v="2124"/>
    <n v="21442"/>
    <x v="350"/>
    <s v="Low"/>
    <s v="*"/>
    <s v="*"/>
    <s v="*"/>
    <m/>
    <m/>
    <s v="*"/>
    <m/>
    <m/>
    <m/>
    <m/>
    <m/>
    <n v="48"/>
    <n v="0.05"/>
    <m/>
    <m/>
    <n v="782.93"/>
    <n v="0"/>
    <n v="16.311041666666664"/>
    <s v="Regular Air"/>
    <n v="1.39"/>
    <n v="784.31999999999994"/>
    <x v="8"/>
    <s v="Consumer"/>
    <x v="0"/>
    <s v="Envelopes"/>
    <s v="Small Box"/>
    <d v="2010-01-01T00:00:00"/>
  </r>
  <r>
    <n v="2125"/>
    <n v="11777"/>
    <x v="350"/>
    <s v="Low"/>
    <s v="*"/>
    <s v="*"/>
    <s v="*"/>
    <m/>
    <m/>
    <s v="*"/>
    <m/>
    <m/>
    <m/>
    <m/>
    <m/>
    <n v="39"/>
    <n v="0.04"/>
    <m/>
    <m/>
    <n v="651.45000000000005"/>
    <n v="0"/>
    <n v="16.703846153846154"/>
    <s v="Regular Air"/>
    <n v="9.4700000000000006"/>
    <n v="660.92000000000007"/>
    <x v="4"/>
    <s v="Consumer"/>
    <x v="0"/>
    <s v="Storage &amp; Organization"/>
    <s v="Small Box"/>
    <d v="2010-01-01T00:00:00"/>
  </r>
  <r>
    <n v="2126"/>
    <n v="47876"/>
    <x v="350"/>
    <s v="High"/>
    <s v="*"/>
    <s v="**"/>
    <s v="**"/>
    <m/>
    <m/>
    <s v="**"/>
    <m/>
    <m/>
    <m/>
    <m/>
    <m/>
    <n v="8"/>
    <n v="0.01"/>
    <m/>
    <m/>
    <n v="365.22"/>
    <n v="0"/>
    <n v="45.652500000000003"/>
    <s v="Regular Air"/>
    <n v="5.0999999999999996"/>
    <n v="370.32000000000005"/>
    <x v="12"/>
    <s v="Small Business"/>
    <x v="0"/>
    <s v="Appliances"/>
    <s v="Medium Box"/>
    <d v="2009-12-27T00:00:00"/>
  </r>
  <r>
    <n v="2127"/>
    <n v="45986"/>
    <x v="350"/>
    <s v="Low"/>
    <s v="*"/>
    <s v="*"/>
    <s v="*"/>
    <m/>
    <m/>
    <s v="*"/>
    <m/>
    <m/>
    <m/>
    <m/>
    <m/>
    <n v="20"/>
    <n v="3.5000000000000003E-2"/>
    <m/>
    <m/>
    <n v="71.069999999999993"/>
    <n v="0"/>
    <n v="3.5534999999999997"/>
    <s v="Regular Air"/>
    <n v="2.5"/>
    <n v="73.569999999999993"/>
    <x v="4"/>
    <s v="Small Business"/>
    <x v="0"/>
    <s v="Envelopes"/>
    <s v="Small Box"/>
    <d v="2009-12-30T00:00:00"/>
  </r>
  <r>
    <n v="2128"/>
    <n v="32101"/>
    <x v="351"/>
    <s v="Low"/>
    <s v="*"/>
    <s v="*"/>
    <s v="*"/>
    <m/>
    <m/>
    <s v="*"/>
    <m/>
    <m/>
    <m/>
    <m/>
    <m/>
    <n v="48"/>
    <n v="0.05"/>
    <m/>
    <m/>
    <n v="14567.15"/>
    <n v="1"/>
    <n v="303.48229166666664"/>
    <s v="Delivery Truck"/>
    <n v="48.8"/>
    <n v="14615.949999999999"/>
    <x v="6"/>
    <s v="Corporate"/>
    <x v="1"/>
    <s v="Chairs &amp; Chairmats"/>
    <s v="Jumbo Drum"/>
    <d v="2009-12-30T00:00:00"/>
  </r>
  <r>
    <n v="2129"/>
    <n v="37734"/>
    <x v="351"/>
    <s v="Critical"/>
    <s v="***"/>
    <s v="***"/>
    <s v="***"/>
    <m/>
    <m/>
    <s v="***"/>
    <m/>
    <m/>
    <m/>
    <m/>
    <m/>
    <n v="15"/>
    <n v="0.02"/>
    <m/>
    <m/>
    <n v="1393.39"/>
    <n v="1"/>
    <n v="92.89266666666667"/>
    <s v="Regular Air"/>
    <n v="7.18"/>
    <n v="1400.5700000000002"/>
    <x v="0"/>
    <s v="Small Business"/>
    <x v="2"/>
    <s v="Computer Peripherals"/>
    <s v="Small Box"/>
    <d v="2009-12-27T00:00:00"/>
  </r>
  <r>
    <n v="2130"/>
    <n v="20262"/>
    <x v="351"/>
    <s v="Not Specified"/>
    <s v="*"/>
    <s v="*"/>
    <s v="*"/>
    <m/>
    <m/>
    <s v="*"/>
    <m/>
    <m/>
    <m/>
    <m/>
    <m/>
    <n v="27"/>
    <n v="3.5000000000000003E-2"/>
    <m/>
    <m/>
    <n v="652.24"/>
    <n v="0"/>
    <n v="24.157037037037039"/>
    <s v="Regular Air"/>
    <n v="8.99"/>
    <n v="661.23"/>
    <x v="1"/>
    <s v="Home Office"/>
    <x v="1"/>
    <s v="Office Furnishings"/>
    <s v="Small Pack"/>
    <d v="2009-12-26T00:00:00"/>
  </r>
  <r>
    <n v="2131"/>
    <n v="37734"/>
    <x v="351"/>
    <s v="Critical"/>
    <s v="***"/>
    <s v="***"/>
    <s v="***"/>
    <m/>
    <m/>
    <s v="***"/>
    <m/>
    <m/>
    <m/>
    <m/>
    <m/>
    <n v="42"/>
    <n v="0.05"/>
    <m/>
    <m/>
    <n v="601.52"/>
    <n v="0"/>
    <n v="14.321904761904761"/>
    <s v="Regular Air"/>
    <n v="4.95"/>
    <n v="606.47"/>
    <x v="0"/>
    <s v="Small Business"/>
    <x v="1"/>
    <s v="Office Furnishings"/>
    <s v="Small Pack"/>
    <d v="2009-12-27T00:00:00"/>
  </r>
  <r>
    <n v="2132"/>
    <n v="53382"/>
    <x v="352"/>
    <s v="Not Specified"/>
    <s v="*"/>
    <s v="*"/>
    <s v="*"/>
    <m/>
    <m/>
    <s v="*"/>
    <m/>
    <m/>
    <m/>
    <m/>
    <m/>
    <n v="15"/>
    <n v="0.02"/>
    <m/>
    <m/>
    <n v="4760.0200000000004"/>
    <n v="1"/>
    <n v="317.33466666666669"/>
    <s v="Delivery Truck"/>
    <n v="64.73"/>
    <n v="4824.75"/>
    <x v="1"/>
    <s v="Corporate"/>
    <x v="1"/>
    <s v="Chairs &amp; Chairmats"/>
    <s v="Jumbo Drum"/>
    <d v="2009-12-28T00:00:00"/>
  </r>
  <r>
    <n v="2133"/>
    <n v="40485"/>
    <x v="352"/>
    <s v="Not Specified"/>
    <s v="*"/>
    <s v="*"/>
    <s v="*"/>
    <m/>
    <m/>
    <s v="*"/>
    <m/>
    <m/>
    <m/>
    <m/>
    <m/>
    <n v="7"/>
    <n v="0.01"/>
    <m/>
    <m/>
    <n v="388.71350000000001"/>
    <n v="0"/>
    <n v="55.530500000000004"/>
    <s v="Regular Air"/>
    <n v="3.99"/>
    <n v="392.70350000000002"/>
    <x v="2"/>
    <s v="Corporate"/>
    <x v="2"/>
    <s v="Telephones and Communication"/>
    <s v="Small Box"/>
    <d v="2009-12-28T00:00:00"/>
  </r>
  <r>
    <n v="2134"/>
    <n v="40485"/>
    <x v="352"/>
    <s v="Not Specified"/>
    <s v="*"/>
    <s v="*"/>
    <s v="*"/>
    <m/>
    <m/>
    <s v="*"/>
    <m/>
    <m/>
    <m/>
    <m/>
    <m/>
    <n v="36"/>
    <n v="0.04"/>
    <m/>
    <m/>
    <n v="222.25"/>
    <n v="0"/>
    <n v="6.1736111111111107"/>
    <s v="Regular Air"/>
    <n v="5.46"/>
    <n v="227.71"/>
    <x v="2"/>
    <s v="Corporate"/>
    <x v="0"/>
    <s v="Paper"/>
    <s v="Small Box"/>
    <d v="2009-12-27T00:00:00"/>
  </r>
  <r>
    <n v="2135"/>
    <n v="53382"/>
    <x v="352"/>
    <s v="Not Specified"/>
    <s v="*"/>
    <s v="*"/>
    <s v="*"/>
    <m/>
    <m/>
    <s v="*"/>
    <m/>
    <m/>
    <m/>
    <m/>
    <m/>
    <n v="13"/>
    <n v="0.02"/>
    <m/>
    <m/>
    <n v="88.17"/>
    <n v="0"/>
    <n v="6.7823076923076924"/>
    <s v="Regular Air"/>
    <n v="49"/>
    <n v="137.17000000000002"/>
    <x v="1"/>
    <s v="Corporate"/>
    <x v="0"/>
    <s v="Appliances"/>
    <s v="Large Box"/>
    <d v="2009-12-28T00:00:00"/>
  </r>
  <r>
    <n v="2136"/>
    <n v="13824"/>
    <x v="352"/>
    <s v="Low"/>
    <s v="*"/>
    <s v="*"/>
    <s v="*"/>
    <m/>
    <m/>
    <s v="*"/>
    <m/>
    <m/>
    <m/>
    <m/>
    <m/>
    <n v="19"/>
    <n v="0.02"/>
    <m/>
    <m/>
    <n v="55.27"/>
    <n v="0"/>
    <n v="2.9089473684210527"/>
    <s v="Regular Air"/>
    <n v="0.5"/>
    <n v="55.77"/>
    <x v="0"/>
    <s v="Home Office"/>
    <x v="0"/>
    <s v="Labels"/>
    <s v="Small Box"/>
    <d v="2010-01-03T00:00:00"/>
  </r>
  <r>
    <n v="2137"/>
    <n v="30725"/>
    <x v="353"/>
    <s v="Medium"/>
    <s v="*"/>
    <s v="*"/>
    <s v="*"/>
    <m/>
    <m/>
    <s v="*"/>
    <m/>
    <m/>
    <m/>
    <m/>
    <m/>
    <n v="39"/>
    <n v="0.04"/>
    <m/>
    <m/>
    <n v="16468.55"/>
    <n v="1"/>
    <n v="422.27051282051281"/>
    <s v="Delivery Truck"/>
    <n v="49"/>
    <n v="16517.55"/>
    <x v="0"/>
    <s v="Small Business"/>
    <x v="2"/>
    <s v="Copiers and Fax"/>
    <s v="Jumbo Drum"/>
    <d v="2009-12-29T00:00:00"/>
  </r>
  <r>
    <n v="2138"/>
    <n v="4550"/>
    <x v="353"/>
    <s v="High"/>
    <s v="*"/>
    <s v="**"/>
    <s v="**"/>
    <m/>
    <m/>
    <s v="**"/>
    <m/>
    <m/>
    <m/>
    <m/>
    <m/>
    <n v="32"/>
    <n v="0.04"/>
    <m/>
    <m/>
    <n v="3730.54"/>
    <n v="1"/>
    <n v="116.579375"/>
    <s v="Delivery Truck"/>
    <n v="16.8"/>
    <n v="3747.34"/>
    <x v="1"/>
    <s v="Home Office"/>
    <x v="2"/>
    <s v="Office Machines"/>
    <s v="Jumbo Box"/>
    <d v="2009-12-30T00:00:00"/>
  </r>
  <r>
    <n v="2139"/>
    <n v="11206"/>
    <x v="353"/>
    <s v="Low"/>
    <s v="*"/>
    <s v="*"/>
    <s v="*"/>
    <m/>
    <m/>
    <s v="*"/>
    <m/>
    <m/>
    <m/>
    <m/>
    <m/>
    <n v="26"/>
    <n v="3.5000000000000003E-2"/>
    <m/>
    <m/>
    <n v="1285.55"/>
    <n v="1"/>
    <n v="49.444230769230771"/>
    <s v="Regular Air"/>
    <n v="19.989999999999998"/>
    <n v="1305.54"/>
    <x v="1"/>
    <s v="Small Business"/>
    <x v="2"/>
    <s v="Computer Peripherals"/>
    <s v="Small Box"/>
    <d v="2009-12-30T00:00:00"/>
  </r>
  <r>
    <n v="2140"/>
    <n v="44962"/>
    <x v="353"/>
    <s v="Medium"/>
    <s v="*"/>
    <s v="*"/>
    <s v="*"/>
    <m/>
    <m/>
    <s v="*"/>
    <m/>
    <m/>
    <m/>
    <m/>
    <m/>
    <n v="27"/>
    <n v="3.5000000000000003E-2"/>
    <m/>
    <m/>
    <n v="575.74"/>
    <n v="0"/>
    <n v="21.323703703703703"/>
    <s v="Regular Air"/>
    <n v="1.99"/>
    <n v="577.73"/>
    <x v="4"/>
    <s v="Small Business"/>
    <x v="2"/>
    <s v="Computer Peripherals"/>
    <s v="Small Pack"/>
    <d v="2009-12-30T00:00:00"/>
  </r>
  <r>
    <n v="2141"/>
    <n v="57378"/>
    <x v="353"/>
    <s v="Not Specified"/>
    <s v="*"/>
    <s v="*"/>
    <s v="*"/>
    <m/>
    <m/>
    <s v="*"/>
    <m/>
    <m/>
    <m/>
    <m/>
    <m/>
    <n v="9"/>
    <n v="0.01"/>
    <m/>
    <m/>
    <n v="266.27"/>
    <n v="0"/>
    <n v="29.585555555555555"/>
    <s v="Regular Air"/>
    <n v="1.99"/>
    <n v="268.26"/>
    <x v="5"/>
    <s v="Small Business"/>
    <x v="2"/>
    <s v="Computer Peripherals"/>
    <s v="Small Pack"/>
    <d v="2009-12-29T00:00:00"/>
  </r>
  <r>
    <n v="2142"/>
    <n v="59937"/>
    <x v="353"/>
    <s v="High"/>
    <s v="*"/>
    <s v="**"/>
    <s v="**"/>
    <m/>
    <m/>
    <s v="**"/>
    <m/>
    <m/>
    <m/>
    <m/>
    <m/>
    <n v="7"/>
    <n v="0.01"/>
    <m/>
    <m/>
    <n v="235.98"/>
    <n v="0"/>
    <n v="33.71142857142857"/>
    <s v="Regular Air"/>
    <n v="17.079999999999998"/>
    <n v="253.06"/>
    <x v="0"/>
    <s v="Small Business"/>
    <x v="0"/>
    <s v="Paper"/>
    <s v="Small Box"/>
    <d v="2009-12-29T00:00:00"/>
  </r>
  <r>
    <n v="2143"/>
    <n v="11206"/>
    <x v="353"/>
    <s v="Low"/>
    <s v="*"/>
    <s v="*"/>
    <s v="*"/>
    <m/>
    <m/>
    <s v="*"/>
    <m/>
    <m/>
    <m/>
    <m/>
    <m/>
    <n v="6"/>
    <n v="0.01"/>
    <m/>
    <m/>
    <n v="177.67"/>
    <n v="0"/>
    <n v="29.611666666666665"/>
    <s v="Regular Air"/>
    <n v="1.49"/>
    <n v="179.16"/>
    <x v="9"/>
    <s v="Small Business"/>
    <x v="0"/>
    <s v="Binders and Binder Accessories"/>
    <s v="Small Box"/>
    <d v="2010-01-01T00:00:00"/>
  </r>
  <r>
    <n v="2144"/>
    <n v="47201"/>
    <x v="353"/>
    <s v="Critical"/>
    <s v="***"/>
    <s v="***"/>
    <s v="***"/>
    <m/>
    <m/>
    <s v="***"/>
    <m/>
    <m/>
    <m/>
    <m/>
    <m/>
    <n v="18"/>
    <n v="0.02"/>
    <m/>
    <m/>
    <n v="99.55"/>
    <n v="0"/>
    <n v="5.530555555555555"/>
    <s v="Express Air"/>
    <n v="4.62"/>
    <n v="104.17"/>
    <x v="2"/>
    <s v="Corporate"/>
    <x v="2"/>
    <s v="Computer Peripherals"/>
    <s v="Small Pack"/>
    <d v="2009-12-29T00:00:00"/>
  </r>
  <r>
    <n v="2145"/>
    <n v="57378"/>
    <x v="353"/>
    <s v="Not Specified"/>
    <s v="*"/>
    <s v="*"/>
    <s v="*"/>
    <m/>
    <m/>
    <s v="*"/>
    <m/>
    <m/>
    <m/>
    <m/>
    <m/>
    <n v="10"/>
    <n v="0.02"/>
    <m/>
    <m/>
    <n v="38.44"/>
    <n v="0"/>
    <n v="3.8439999999999999"/>
    <s v="Express Air"/>
    <n v="3.97"/>
    <n v="42.41"/>
    <x v="5"/>
    <s v="Small Business"/>
    <x v="0"/>
    <s v="Pens &amp; Art Supplies"/>
    <s v="Wrap Bag"/>
    <d v="2009-12-28T00:00:00"/>
  </r>
  <r>
    <n v="2146"/>
    <n v="6241"/>
    <x v="354"/>
    <s v="Low"/>
    <s v="*"/>
    <s v="*"/>
    <s v="*"/>
    <m/>
    <m/>
    <s v="*"/>
    <m/>
    <m/>
    <m/>
    <m/>
    <m/>
    <n v="29"/>
    <n v="3.5000000000000003E-2"/>
    <m/>
    <m/>
    <n v="5433.0895"/>
    <n v="1"/>
    <n v="187.34791379310346"/>
    <s v="Regular Air"/>
    <n v="8.99"/>
    <n v="5442.0794999999998"/>
    <x v="8"/>
    <s v="Small Business"/>
    <x v="2"/>
    <s v="Telephones and Communication"/>
    <s v="Small Box"/>
    <d v="2010-01-02T00:00:00"/>
  </r>
  <r>
    <n v="2147"/>
    <n v="6241"/>
    <x v="354"/>
    <s v="Low"/>
    <s v="*"/>
    <s v="*"/>
    <s v="*"/>
    <m/>
    <m/>
    <s v="*"/>
    <m/>
    <m/>
    <m/>
    <m/>
    <m/>
    <n v="24"/>
    <n v="3.5000000000000003E-2"/>
    <m/>
    <m/>
    <n v="133.94"/>
    <n v="0"/>
    <n v="5.5808333333333335"/>
    <s v="Express Air"/>
    <n v="1"/>
    <n v="134.94"/>
    <x v="8"/>
    <s v="Small Business"/>
    <x v="0"/>
    <s v="Pens &amp; Art Supplies"/>
    <s v="Wrap Bag"/>
    <d v="2010-01-03T00:00:00"/>
  </r>
  <r>
    <n v="2148"/>
    <n v="26432"/>
    <x v="355"/>
    <s v="Low"/>
    <s v="*"/>
    <s v="*"/>
    <s v="*"/>
    <m/>
    <m/>
    <s v="*"/>
    <m/>
    <m/>
    <m/>
    <m/>
    <m/>
    <n v="48"/>
    <n v="0.05"/>
    <m/>
    <m/>
    <n v="27820.34"/>
    <n v="1"/>
    <n v="579.59041666666667"/>
    <s v="Regular Air"/>
    <n v="24.49"/>
    <n v="27844.83"/>
    <x v="0"/>
    <s v="Corporate"/>
    <x v="2"/>
    <s v="Copiers and Fax"/>
    <s v="Large Box"/>
    <d v="2010-01-08T00:00:00"/>
  </r>
  <r>
    <n v="2149"/>
    <n v="26432"/>
    <x v="355"/>
    <s v="Low"/>
    <s v="*"/>
    <s v="*"/>
    <s v="*"/>
    <m/>
    <m/>
    <s v="*"/>
    <m/>
    <m/>
    <m/>
    <m/>
    <m/>
    <n v="37"/>
    <n v="0.04"/>
    <m/>
    <m/>
    <n v="1420.89"/>
    <n v="1"/>
    <n v="38.402432432432434"/>
    <s v="Regular Air"/>
    <n v="4.5"/>
    <n v="1425.39"/>
    <x v="0"/>
    <s v="Corporate"/>
    <x v="0"/>
    <s v="Appliances"/>
    <s v="Small Box"/>
    <d v="2010-01-06T00:00:00"/>
  </r>
  <r>
    <n v="2150"/>
    <n v="26432"/>
    <x v="355"/>
    <s v="Low"/>
    <s v="*"/>
    <s v="*"/>
    <s v="*"/>
    <m/>
    <m/>
    <s v="*"/>
    <m/>
    <m/>
    <m/>
    <m/>
    <m/>
    <n v="11"/>
    <n v="0.02"/>
    <m/>
    <m/>
    <n v="45.18"/>
    <n v="0"/>
    <n v="4.1072727272727274"/>
    <s v="Express Air"/>
    <n v="2.97"/>
    <n v="48.15"/>
    <x v="0"/>
    <s v="Corporate"/>
    <x v="0"/>
    <s v="Paper"/>
    <s v="Wrap Bag"/>
    <d v="2010-01-04T00:00:00"/>
  </r>
  <r>
    <n v="2151"/>
    <n v="46597"/>
    <x v="356"/>
    <s v="Not Specified"/>
    <s v="*"/>
    <s v="*"/>
    <s v="*"/>
    <m/>
    <m/>
    <s v="*"/>
    <m/>
    <m/>
    <m/>
    <m/>
    <m/>
    <n v="47"/>
    <n v="0.05"/>
    <m/>
    <m/>
    <n v="8216.5930000000008"/>
    <n v="1"/>
    <n v="174.82112765957447"/>
    <s v="Regular Air"/>
    <n v="8.99"/>
    <n v="8225.5830000000005"/>
    <x v="0"/>
    <s v="Consumer"/>
    <x v="2"/>
    <s v="Telephones and Communication"/>
    <s v="Small Box"/>
    <d v="2009-12-31T00:00:00"/>
  </r>
  <r>
    <n v="2152"/>
    <n v="46597"/>
    <x v="356"/>
    <s v="Not Specified"/>
    <s v="*"/>
    <s v="*"/>
    <s v="*"/>
    <m/>
    <m/>
    <s v="*"/>
    <m/>
    <m/>
    <m/>
    <m/>
    <m/>
    <n v="1"/>
    <n v="0.01"/>
    <m/>
    <m/>
    <n v="200.57"/>
    <n v="0"/>
    <n v="200.57"/>
    <s v="Delivery Truck"/>
    <n v="70.2"/>
    <n v="270.77"/>
    <x v="0"/>
    <s v="Consumer"/>
    <x v="1"/>
    <s v="Chairs &amp; Chairmats"/>
    <s v="Jumbo Drum"/>
    <d v="2010-01-02T00:00:00"/>
  </r>
  <r>
    <n v="2153"/>
    <n v="46597"/>
    <x v="356"/>
    <s v="Not Specified"/>
    <s v="*"/>
    <s v="*"/>
    <s v="*"/>
    <m/>
    <m/>
    <s v="*"/>
    <m/>
    <m/>
    <m/>
    <m/>
    <m/>
    <n v="10"/>
    <n v="0.02"/>
    <m/>
    <m/>
    <n v="130.36000000000001"/>
    <n v="0"/>
    <n v="13.036000000000001"/>
    <s v="Regular Air"/>
    <n v="4.9800000000000004"/>
    <n v="135.34"/>
    <x v="0"/>
    <s v="Consumer"/>
    <x v="0"/>
    <s v="Binders and Binder Accessories"/>
    <s v="Small Box"/>
    <d v="2010-01-02T00:00:00"/>
  </r>
  <r>
    <n v="2154"/>
    <n v="710"/>
    <x v="357"/>
    <s v="Low"/>
    <s v="*"/>
    <s v="*"/>
    <s v="*"/>
    <m/>
    <m/>
    <s v="*"/>
    <m/>
    <m/>
    <m/>
    <m/>
    <m/>
    <n v="29"/>
    <n v="3.5000000000000003E-2"/>
    <m/>
    <m/>
    <n v="4192.88"/>
    <n v="1"/>
    <n v="144.58206896551724"/>
    <s v="Delivery Truck"/>
    <n v="17.850000000000001"/>
    <n v="4210.7300000000005"/>
    <x v="8"/>
    <s v="Corporate"/>
    <x v="2"/>
    <s v="Office Machines"/>
    <s v="Jumbo Drum"/>
    <d v="2010-01-05T00:00:00"/>
  </r>
  <r>
    <n v="2155"/>
    <n v="59174"/>
    <x v="357"/>
    <s v="Medium"/>
    <s v="*"/>
    <s v="*"/>
    <s v="*"/>
    <m/>
    <m/>
    <s v="*"/>
    <m/>
    <m/>
    <m/>
    <m/>
    <m/>
    <n v="6"/>
    <n v="0.01"/>
    <m/>
    <m/>
    <n v="1193.0999999999999"/>
    <n v="1"/>
    <n v="198.85"/>
    <s v="Express Air"/>
    <n v="13.99"/>
    <n v="1207.0899999999999"/>
    <x v="8"/>
    <s v="Consumer"/>
    <x v="2"/>
    <s v="Office Machines"/>
    <s v="Medium Box"/>
    <d v="2010-01-03T00:00:00"/>
  </r>
  <r>
    <n v="2156"/>
    <n v="710"/>
    <x v="357"/>
    <s v="Low"/>
    <s v="*"/>
    <s v="*"/>
    <s v="*"/>
    <m/>
    <m/>
    <s v="*"/>
    <m/>
    <m/>
    <m/>
    <m/>
    <m/>
    <n v="11"/>
    <n v="0.02"/>
    <m/>
    <m/>
    <n v="447.09"/>
    <n v="0"/>
    <n v="40.644545454545451"/>
    <s v="Regular Air"/>
    <n v="8.66"/>
    <n v="455.75"/>
    <x v="8"/>
    <s v="Corporate"/>
    <x v="1"/>
    <s v="Office Furnishings"/>
    <s v="Medium Box"/>
    <d v="2010-01-03T00:00:00"/>
  </r>
  <r>
    <n v="2157"/>
    <n v="39841"/>
    <x v="357"/>
    <s v="Medium"/>
    <s v="*"/>
    <s v="*"/>
    <s v="*"/>
    <m/>
    <m/>
    <s v="*"/>
    <m/>
    <m/>
    <m/>
    <m/>
    <m/>
    <n v="43"/>
    <n v="0.05"/>
    <m/>
    <m/>
    <n v="294.13"/>
    <n v="0"/>
    <n v="6.8402325581395349"/>
    <s v="Regular Air"/>
    <n v="6.92"/>
    <n v="301.05"/>
    <x v="2"/>
    <s v="Small Business"/>
    <x v="0"/>
    <s v="Paper"/>
    <s v="Small Box"/>
    <d v="2010-01-03T00:00:00"/>
  </r>
  <r>
    <n v="2158"/>
    <n v="710"/>
    <x v="357"/>
    <s v="Low"/>
    <s v="*"/>
    <s v="*"/>
    <s v="*"/>
    <m/>
    <m/>
    <s v="*"/>
    <m/>
    <m/>
    <m/>
    <m/>
    <m/>
    <n v="42"/>
    <n v="0.05"/>
    <m/>
    <m/>
    <n v="161.77000000000001"/>
    <n v="0"/>
    <n v="3.851666666666667"/>
    <s v="Regular Air"/>
    <n v="5.47"/>
    <n v="167.24"/>
    <x v="8"/>
    <s v="Corporate"/>
    <x v="0"/>
    <s v="Binders and Binder Accessories"/>
    <s v="Small Box"/>
    <d v="2010-01-05T00:00:00"/>
  </r>
  <r>
    <n v="2159"/>
    <n v="48480"/>
    <x v="358"/>
    <s v="Critical"/>
    <s v="***"/>
    <s v="***"/>
    <s v="***"/>
    <m/>
    <m/>
    <s v="***"/>
    <m/>
    <m/>
    <m/>
    <m/>
    <m/>
    <n v="32"/>
    <n v="0.04"/>
    <m/>
    <m/>
    <n v="11103.75"/>
    <n v="1"/>
    <n v="346.9921875"/>
    <s v="Delivery Truck"/>
    <n v="99"/>
    <n v="11202.75"/>
    <x v="8"/>
    <s v="Corporate"/>
    <x v="0"/>
    <s v="Storage &amp; Organization"/>
    <s v="Jumbo Drum"/>
    <d v="2010-01-05T00:00:00"/>
  </r>
  <r>
    <n v="2160"/>
    <n v="38215"/>
    <x v="358"/>
    <s v="Critical"/>
    <s v="***"/>
    <s v="***"/>
    <s v="***"/>
    <m/>
    <m/>
    <s v="***"/>
    <m/>
    <m/>
    <m/>
    <m/>
    <m/>
    <n v="38"/>
    <n v="0.04"/>
    <m/>
    <m/>
    <n v="3676.96"/>
    <n v="1"/>
    <n v="96.762105263157892"/>
    <s v="Express Air"/>
    <n v="19.989999999999998"/>
    <n v="3696.95"/>
    <x v="4"/>
    <s v="Small Business"/>
    <x v="0"/>
    <s v="Paper"/>
    <s v="Small Box"/>
    <d v="2010-01-04T00:00:00"/>
  </r>
  <r>
    <n v="2161"/>
    <n v="25860"/>
    <x v="358"/>
    <s v="Low"/>
    <s v="*"/>
    <s v="*"/>
    <s v="*"/>
    <m/>
    <m/>
    <s v="*"/>
    <m/>
    <m/>
    <m/>
    <m/>
    <m/>
    <n v="23"/>
    <n v="3.5000000000000003E-2"/>
    <m/>
    <m/>
    <n v="1288.7784999999999"/>
    <n v="1"/>
    <n v="56.033847826086955"/>
    <s v="Regular Air"/>
    <n v="19.989999999999998"/>
    <n v="1308.7684999999999"/>
    <x v="3"/>
    <s v="Consumer"/>
    <x v="2"/>
    <s v="Telephones and Communication"/>
    <s v="Small Box"/>
    <d v="2010-01-11T00:00:00"/>
  </r>
  <r>
    <n v="2162"/>
    <n v="38215"/>
    <x v="358"/>
    <s v="Critical"/>
    <s v="***"/>
    <s v="***"/>
    <s v="***"/>
    <m/>
    <m/>
    <s v="***"/>
    <m/>
    <m/>
    <m/>
    <m/>
    <m/>
    <n v="42"/>
    <n v="0.05"/>
    <m/>
    <m/>
    <n v="756.72950000000003"/>
    <n v="0"/>
    <n v="18.017369047619049"/>
    <s v="Regular Air"/>
    <n v="4.8099999999999996"/>
    <n v="761.53949999999998"/>
    <x v="4"/>
    <s v="Small Business"/>
    <x v="2"/>
    <s v="Telephones and Communication"/>
    <s v="Medium Box"/>
    <d v="2010-01-03T00:00:00"/>
  </r>
  <r>
    <n v="2163"/>
    <n v="25860"/>
    <x v="358"/>
    <s v="Low"/>
    <s v="*"/>
    <s v="*"/>
    <s v="*"/>
    <m/>
    <m/>
    <s v="*"/>
    <m/>
    <m/>
    <m/>
    <m/>
    <m/>
    <n v="9"/>
    <n v="0.01"/>
    <m/>
    <m/>
    <n v="740.2"/>
    <n v="0"/>
    <n v="82.244444444444454"/>
    <s v="Express Air"/>
    <n v="5.01"/>
    <n v="745.21"/>
    <x v="3"/>
    <s v="Consumer"/>
    <x v="0"/>
    <s v="Envelopes"/>
    <s v="Small Box"/>
    <d v="2010-01-04T00:00:00"/>
  </r>
  <r>
    <n v="2164"/>
    <n v="54145"/>
    <x v="358"/>
    <s v="Low"/>
    <s v="*"/>
    <s v="*"/>
    <s v="*"/>
    <m/>
    <m/>
    <s v="*"/>
    <m/>
    <m/>
    <m/>
    <m/>
    <m/>
    <n v="34"/>
    <n v="0.04"/>
    <m/>
    <m/>
    <n v="70.25"/>
    <n v="0"/>
    <n v="2.0661764705882355"/>
    <s v="Regular Air"/>
    <n v="5.33"/>
    <n v="75.58"/>
    <x v="1"/>
    <s v="Home Office"/>
    <x v="1"/>
    <s v="Office Furnishings"/>
    <s v="Small Box"/>
    <d v="2010-01-02T00:00:00"/>
  </r>
  <r>
    <n v="2165"/>
    <n v="29058"/>
    <x v="359"/>
    <s v="High"/>
    <s v="*"/>
    <s v="**"/>
    <s v="**"/>
    <m/>
    <m/>
    <s v="**"/>
    <m/>
    <m/>
    <m/>
    <m/>
    <m/>
    <n v="33"/>
    <n v="0.04"/>
    <m/>
    <m/>
    <n v="28389.14"/>
    <n v="1"/>
    <n v="860.27696969696967"/>
    <s v="Delivery Truck"/>
    <n v="44.55"/>
    <n v="28433.69"/>
    <x v="5"/>
    <s v="Consumer"/>
    <x v="1"/>
    <s v="Bookcases"/>
    <s v="Jumbo Box"/>
    <d v="2010-01-05T00:00:00"/>
  </r>
  <r>
    <n v="2166"/>
    <n v="8998"/>
    <x v="359"/>
    <s v="Low"/>
    <s v="*"/>
    <s v="*"/>
    <s v="*"/>
    <m/>
    <m/>
    <s v="*"/>
    <m/>
    <m/>
    <m/>
    <m/>
    <m/>
    <n v="37"/>
    <n v="0.04"/>
    <m/>
    <m/>
    <n v="1767.88"/>
    <n v="1"/>
    <n v="47.780540540540542"/>
    <s v="Regular Air"/>
    <n v="13.66"/>
    <n v="1781.5400000000002"/>
    <x v="8"/>
    <s v="Consumer"/>
    <x v="0"/>
    <s v="Appliances"/>
    <s v="Small Box"/>
    <d v="2010-01-07T00:00:00"/>
  </r>
  <r>
    <n v="2167"/>
    <n v="20449"/>
    <x v="359"/>
    <s v="Medium"/>
    <s v="*"/>
    <s v="*"/>
    <s v="*"/>
    <m/>
    <m/>
    <s v="*"/>
    <m/>
    <m/>
    <m/>
    <m/>
    <m/>
    <n v="19"/>
    <n v="0.02"/>
    <m/>
    <m/>
    <n v="1216.5"/>
    <n v="1"/>
    <n v="64.026315789473685"/>
    <s v="Regular Air"/>
    <n v="19.989999999999998"/>
    <n v="1236.49"/>
    <x v="9"/>
    <s v="Small Business"/>
    <x v="0"/>
    <s v="Binders and Binder Accessories"/>
    <s v="Small Box"/>
    <d v="2010-01-04T00:00:00"/>
  </r>
  <r>
    <n v="2168"/>
    <n v="29058"/>
    <x v="359"/>
    <s v="High"/>
    <s v="*"/>
    <s v="**"/>
    <s v="**"/>
    <m/>
    <m/>
    <s v="**"/>
    <m/>
    <m/>
    <m/>
    <m/>
    <m/>
    <n v="41"/>
    <n v="0.05"/>
    <m/>
    <m/>
    <n v="1011.67"/>
    <n v="1"/>
    <n v="24.674878048780485"/>
    <s v="Regular Air"/>
    <n v="8.7899999999999991"/>
    <n v="1020.4599999999999"/>
    <x v="8"/>
    <s v="Consumer"/>
    <x v="0"/>
    <s v="Storage &amp; Organization"/>
    <s v="Small Box"/>
    <d v="2010-01-03T00:00:00"/>
  </r>
  <r>
    <n v="2169"/>
    <n v="57606"/>
    <x v="359"/>
    <s v="Not Specified"/>
    <s v="*"/>
    <s v="*"/>
    <s v="*"/>
    <m/>
    <m/>
    <s v="*"/>
    <m/>
    <m/>
    <m/>
    <m/>
    <m/>
    <n v="37"/>
    <n v="0.04"/>
    <m/>
    <m/>
    <n v="294.48"/>
    <n v="0"/>
    <n v="7.9589189189189193"/>
    <s v="Regular Air"/>
    <n v="3.62"/>
    <n v="298.10000000000002"/>
    <x v="1"/>
    <s v="Consumer"/>
    <x v="2"/>
    <s v="Computer Peripherals"/>
    <s v="Small Pack"/>
    <d v="2010-01-04T00:00:00"/>
  </r>
  <r>
    <n v="2170"/>
    <n v="29058"/>
    <x v="359"/>
    <s v="High"/>
    <s v="*"/>
    <s v="**"/>
    <s v="**"/>
    <m/>
    <m/>
    <s v="**"/>
    <m/>
    <m/>
    <m/>
    <m/>
    <m/>
    <n v="43"/>
    <n v="0.05"/>
    <m/>
    <m/>
    <n v="287.61"/>
    <n v="0"/>
    <n v="6.688604651162791"/>
    <s v="Regular Air"/>
    <n v="6.35"/>
    <n v="293.96000000000004"/>
    <x v="8"/>
    <s v="Consumer"/>
    <x v="0"/>
    <s v="Paper"/>
    <s v="Small Box"/>
    <d v="2010-01-05T00:00:00"/>
  </r>
  <r>
    <n v="2171"/>
    <n v="8998"/>
    <x v="359"/>
    <s v="Low"/>
    <s v="*"/>
    <s v="*"/>
    <s v="*"/>
    <m/>
    <m/>
    <s v="*"/>
    <m/>
    <m/>
    <m/>
    <m/>
    <m/>
    <n v="12"/>
    <n v="0.02"/>
    <m/>
    <m/>
    <n v="277.42"/>
    <n v="0"/>
    <n v="23.118333333333336"/>
    <s v="Regular Air"/>
    <n v="1.99"/>
    <n v="279.41000000000003"/>
    <x v="8"/>
    <s v="Consumer"/>
    <x v="2"/>
    <s v="Computer Peripherals"/>
    <s v="Small Pack"/>
    <d v="2010-01-05T00:00:00"/>
  </r>
  <r>
    <n v="2172"/>
    <n v="8998"/>
    <x v="359"/>
    <s v="Low"/>
    <s v="*"/>
    <s v="*"/>
    <s v="*"/>
    <m/>
    <m/>
    <s v="*"/>
    <m/>
    <m/>
    <m/>
    <m/>
    <m/>
    <n v="13"/>
    <n v="0.02"/>
    <m/>
    <m/>
    <n v="178.13"/>
    <n v="0"/>
    <n v="13.702307692307691"/>
    <s v="Regular Air"/>
    <n v="5.5"/>
    <n v="183.63"/>
    <x v="8"/>
    <s v="Consumer"/>
    <x v="0"/>
    <s v="Storage &amp; Organization"/>
    <s v="Small Box"/>
    <d v="2010-01-08T00:00:00"/>
  </r>
  <r>
    <n v="2173"/>
    <n v="29058"/>
    <x v="359"/>
    <s v="High"/>
    <s v="*"/>
    <s v="**"/>
    <s v="**"/>
    <m/>
    <m/>
    <s v="**"/>
    <m/>
    <m/>
    <m/>
    <m/>
    <m/>
    <n v="23"/>
    <n v="3.5000000000000003E-2"/>
    <m/>
    <m/>
    <n v="128.52000000000001"/>
    <n v="0"/>
    <n v="5.5878260869565226"/>
    <s v="Regular Air"/>
    <n v="1"/>
    <n v="129.52000000000001"/>
    <x v="8"/>
    <s v="Consumer"/>
    <x v="0"/>
    <s v="Pens &amp; Art Supplies"/>
    <s v="Wrap Bag"/>
    <d v="2010-01-04T00:00:00"/>
  </r>
  <r>
    <n v="2174"/>
    <n v="46050"/>
    <x v="360"/>
    <s v="High"/>
    <s v="*"/>
    <s v="**"/>
    <s v="**"/>
    <m/>
    <m/>
    <s v="**"/>
    <m/>
    <m/>
    <m/>
    <m/>
    <m/>
    <n v="48"/>
    <n v="0.05"/>
    <m/>
    <m/>
    <n v="4813.67"/>
    <n v="1"/>
    <n v="100.28479166666666"/>
    <s v="Express Air"/>
    <n v="19.989999999999998"/>
    <n v="4833.66"/>
    <x v="1"/>
    <s v="Home Office"/>
    <x v="0"/>
    <s v="Storage &amp; Organization"/>
    <s v="Small Box"/>
    <d v="2010-01-07T00:00:00"/>
  </r>
  <r>
    <n v="2175"/>
    <n v="46050"/>
    <x v="360"/>
    <s v="High"/>
    <s v="*"/>
    <s v="**"/>
    <s v="**"/>
    <m/>
    <m/>
    <s v="**"/>
    <m/>
    <m/>
    <m/>
    <m/>
    <m/>
    <n v="5"/>
    <n v="0.01"/>
    <m/>
    <m/>
    <n v="2249.0500000000002"/>
    <n v="1"/>
    <n v="449.81000000000006"/>
    <s v="Regular Air"/>
    <n v="24.49"/>
    <n v="2273.54"/>
    <x v="1"/>
    <s v="Home Office"/>
    <x v="2"/>
    <s v="Copiers and Fax"/>
    <s v="Large Box"/>
    <d v="2010-01-05T00:00:00"/>
  </r>
  <r>
    <n v="2176"/>
    <n v="46050"/>
    <x v="360"/>
    <s v="High"/>
    <s v="*"/>
    <s v="**"/>
    <s v="**"/>
    <m/>
    <m/>
    <s v="**"/>
    <m/>
    <m/>
    <m/>
    <m/>
    <m/>
    <n v="3"/>
    <n v="0.01"/>
    <m/>
    <m/>
    <n v="876.75"/>
    <n v="0"/>
    <n v="292.25"/>
    <s v="Regular Air"/>
    <n v="19.989999999999998"/>
    <n v="896.74"/>
    <x v="1"/>
    <s v="Home Office"/>
    <x v="0"/>
    <s v="Appliances"/>
    <s v="Small Box"/>
    <d v="2010-01-07T00:00:00"/>
  </r>
  <r>
    <n v="2177"/>
    <n v="14755"/>
    <x v="361"/>
    <s v="High"/>
    <s v="*"/>
    <s v="**"/>
    <s v="**"/>
    <m/>
    <m/>
    <s v="**"/>
    <m/>
    <m/>
    <m/>
    <m/>
    <m/>
    <n v="44"/>
    <n v="0.05"/>
    <m/>
    <m/>
    <n v="2322.8119999999999"/>
    <n v="1"/>
    <n v="52.791181818181819"/>
    <s v="Express Air"/>
    <n v="4.2"/>
    <n v="2327.0119999999997"/>
    <x v="1"/>
    <s v="Consumer"/>
    <x v="2"/>
    <s v="Telephones and Communication"/>
    <s v="Small Box"/>
    <d v="2010-01-07T00:00:00"/>
  </r>
  <r>
    <n v="2178"/>
    <n v="56293"/>
    <x v="361"/>
    <s v="Not Specified"/>
    <s v="*"/>
    <s v="*"/>
    <s v="*"/>
    <m/>
    <m/>
    <s v="*"/>
    <m/>
    <m/>
    <m/>
    <m/>
    <m/>
    <n v="44"/>
    <n v="0.05"/>
    <m/>
    <m/>
    <n v="712.64"/>
    <n v="0"/>
    <n v="16.196363636363635"/>
    <s v="Regular Air"/>
    <n v="6.25"/>
    <n v="718.89"/>
    <x v="2"/>
    <s v="Home Office"/>
    <x v="0"/>
    <s v="Storage &amp; Organization"/>
    <s v="Small Box"/>
    <d v="2010-01-06T00:00:00"/>
  </r>
  <r>
    <n v="2179"/>
    <n v="56293"/>
    <x v="361"/>
    <s v="Not Specified"/>
    <s v="*"/>
    <s v="*"/>
    <s v="*"/>
    <m/>
    <m/>
    <s v="*"/>
    <m/>
    <m/>
    <m/>
    <m/>
    <m/>
    <n v="34"/>
    <n v="0.04"/>
    <m/>
    <m/>
    <n v="702.79"/>
    <n v="0"/>
    <n v="20.670294117647057"/>
    <s v="Regular Air"/>
    <n v="11.17"/>
    <n v="713.95999999999992"/>
    <x v="2"/>
    <s v="Home Office"/>
    <x v="1"/>
    <s v="Office Furnishings"/>
    <s v="Large Box"/>
    <d v="2010-01-05T00:00:00"/>
  </r>
  <r>
    <n v="2180"/>
    <n v="5504"/>
    <x v="361"/>
    <s v="High"/>
    <s v="*"/>
    <s v="**"/>
    <s v="**"/>
    <m/>
    <m/>
    <s v="**"/>
    <m/>
    <m/>
    <m/>
    <m/>
    <m/>
    <n v="15"/>
    <n v="0.02"/>
    <m/>
    <m/>
    <n v="606.55999999999995"/>
    <n v="0"/>
    <n v="40.437333333333328"/>
    <s v="Regular Air"/>
    <n v="4.99"/>
    <n v="611.54999999999995"/>
    <x v="2"/>
    <s v="Small Business"/>
    <x v="2"/>
    <s v="Telephones and Communication"/>
    <s v="Small Box"/>
    <d v="2010-01-07T00:00:00"/>
  </r>
  <r>
    <n v="2181"/>
    <n v="14755"/>
    <x v="361"/>
    <s v="High"/>
    <s v="*"/>
    <s v="**"/>
    <s v="**"/>
    <m/>
    <m/>
    <s v="**"/>
    <m/>
    <m/>
    <m/>
    <m/>
    <m/>
    <n v="31"/>
    <n v="0.04"/>
    <m/>
    <m/>
    <n v="111.48"/>
    <n v="0"/>
    <n v="3.5961290322580646"/>
    <s v="Regular Air"/>
    <n v="0.7"/>
    <n v="112.18"/>
    <x v="1"/>
    <s v="Consumer"/>
    <x v="0"/>
    <s v="Pens &amp; Art Supplies"/>
    <s v="Wrap Bag"/>
    <d v="2010-01-05T00:00:00"/>
  </r>
  <r>
    <n v="2182"/>
    <n v="5504"/>
    <x v="361"/>
    <s v="High"/>
    <s v="*"/>
    <s v="**"/>
    <s v="**"/>
    <m/>
    <m/>
    <s v="**"/>
    <m/>
    <m/>
    <m/>
    <m/>
    <m/>
    <n v="6"/>
    <n v="0.01"/>
    <m/>
    <m/>
    <n v="49.55"/>
    <n v="0"/>
    <n v="8.2583333333333329"/>
    <s v="Express Air"/>
    <n v="7.64"/>
    <n v="57.19"/>
    <x v="2"/>
    <s v="Small Business"/>
    <x v="0"/>
    <s v="Paper"/>
    <s v="Small Box"/>
    <d v="2010-01-07T00:00:00"/>
  </r>
  <r>
    <n v="2183"/>
    <n v="33218"/>
    <x v="362"/>
    <s v="Not Specified"/>
    <s v="*"/>
    <s v="*"/>
    <s v="*"/>
    <m/>
    <m/>
    <s v="*"/>
    <m/>
    <m/>
    <m/>
    <m/>
    <m/>
    <n v="29"/>
    <n v="3.5000000000000003E-2"/>
    <m/>
    <m/>
    <n v="480.13"/>
    <n v="0"/>
    <n v="16.556206896551725"/>
    <s v="Regular Air"/>
    <n v="7.74"/>
    <n v="487.87"/>
    <x v="8"/>
    <s v="Small Business"/>
    <x v="1"/>
    <s v="Office Furnishings"/>
    <s v="Small Box"/>
    <d v="2010-01-07T00:00:00"/>
  </r>
  <r>
    <n v="2184"/>
    <n v="44133"/>
    <x v="362"/>
    <s v="High"/>
    <s v="*"/>
    <s v="**"/>
    <s v="**"/>
    <m/>
    <m/>
    <s v="**"/>
    <m/>
    <m/>
    <m/>
    <m/>
    <m/>
    <n v="35"/>
    <n v="0.04"/>
    <m/>
    <m/>
    <n v="181.15"/>
    <n v="0"/>
    <n v="5.1757142857142862"/>
    <s v="Regular Air"/>
    <n v="3.96"/>
    <n v="185.11"/>
    <x v="2"/>
    <s v="Small Business"/>
    <x v="1"/>
    <s v="Office Furnishings"/>
    <s v="Wrap Bag"/>
    <d v="2010-01-07T00:00:00"/>
  </r>
  <r>
    <n v="2185"/>
    <n v="33218"/>
    <x v="362"/>
    <s v="Not Specified"/>
    <s v="*"/>
    <s v="*"/>
    <s v="*"/>
    <m/>
    <m/>
    <s v="*"/>
    <m/>
    <m/>
    <m/>
    <m/>
    <m/>
    <n v="25"/>
    <n v="3.5000000000000003E-2"/>
    <m/>
    <m/>
    <n v="113.8"/>
    <n v="0"/>
    <n v="4.5519999999999996"/>
    <s v="Regular Air"/>
    <n v="5.42"/>
    <n v="119.22"/>
    <x v="8"/>
    <s v="Small Business"/>
    <x v="0"/>
    <s v="Binders and Binder Accessories"/>
    <s v="Small Box"/>
    <d v="2010-01-08T00:00:00"/>
  </r>
  <r>
    <n v="2186"/>
    <n v="47171"/>
    <x v="363"/>
    <s v="Medium"/>
    <s v="*"/>
    <s v="*"/>
    <s v="*"/>
    <m/>
    <m/>
    <s v="*"/>
    <m/>
    <m/>
    <m/>
    <m/>
    <m/>
    <n v="32"/>
    <n v="0.04"/>
    <m/>
    <m/>
    <n v="6982.87"/>
    <n v="1"/>
    <n v="218.2146875"/>
    <s v="Delivery Truck"/>
    <n v="29.1"/>
    <n v="7011.97"/>
    <x v="1"/>
    <s v="Home Office"/>
    <x v="1"/>
    <s v="Tables"/>
    <s v="Jumbo Box"/>
    <d v="2010-01-07T00:00:00"/>
  </r>
  <r>
    <n v="2187"/>
    <n v="12708"/>
    <x v="363"/>
    <s v="Low"/>
    <s v="*"/>
    <s v="*"/>
    <s v="*"/>
    <m/>
    <m/>
    <s v="*"/>
    <m/>
    <m/>
    <m/>
    <m/>
    <m/>
    <n v="44"/>
    <n v="0.05"/>
    <m/>
    <m/>
    <n v="159.41"/>
    <n v="0"/>
    <n v="3.6229545454545455"/>
    <s v="Express Air"/>
    <n v="0.98"/>
    <n v="160.38999999999999"/>
    <x v="10"/>
    <s v="Corporate"/>
    <x v="0"/>
    <s v="Pens &amp; Art Supplies"/>
    <s v="Wrap Bag"/>
    <d v="2010-01-12T00:00:00"/>
  </r>
  <r>
    <n v="2188"/>
    <n v="47171"/>
    <x v="363"/>
    <s v="Medium"/>
    <s v="*"/>
    <s v="*"/>
    <s v="*"/>
    <m/>
    <m/>
    <s v="*"/>
    <m/>
    <m/>
    <m/>
    <m/>
    <m/>
    <n v="21"/>
    <n v="3.5000000000000003E-2"/>
    <m/>
    <m/>
    <n v="147.16"/>
    <n v="0"/>
    <n v="7.0076190476190474"/>
    <s v="Regular Air"/>
    <n v="8.4"/>
    <n v="155.56"/>
    <x v="1"/>
    <s v="Home Office"/>
    <x v="0"/>
    <s v="Paper"/>
    <s v="Small Box"/>
    <d v="2010-01-08T00:00:00"/>
  </r>
  <r>
    <n v="2189"/>
    <n v="5510"/>
    <x v="363"/>
    <s v="Medium"/>
    <s v="*"/>
    <s v="*"/>
    <s v="*"/>
    <m/>
    <m/>
    <s v="*"/>
    <m/>
    <m/>
    <m/>
    <m/>
    <m/>
    <n v="12"/>
    <n v="0.02"/>
    <m/>
    <m/>
    <n v="116.38"/>
    <n v="0"/>
    <n v="9.6983333333333324"/>
    <s v="Regular Air"/>
    <n v="2.0299999999999998"/>
    <n v="118.41"/>
    <x v="3"/>
    <s v="Home Office"/>
    <x v="0"/>
    <s v="Paper"/>
    <s v="Wrap Bag"/>
    <d v="2010-01-10T00:00:00"/>
  </r>
  <r>
    <n v="2190"/>
    <n v="48935"/>
    <x v="363"/>
    <s v="Low"/>
    <s v="*"/>
    <s v="*"/>
    <s v="*"/>
    <m/>
    <m/>
    <s v="*"/>
    <m/>
    <m/>
    <m/>
    <m/>
    <m/>
    <n v="21"/>
    <n v="3.5000000000000003E-2"/>
    <m/>
    <m/>
    <n v="106.2"/>
    <n v="0"/>
    <n v="5.0571428571428569"/>
    <s v="Regular Air"/>
    <n v="0.5"/>
    <n v="106.7"/>
    <x v="2"/>
    <s v="Consumer"/>
    <x v="0"/>
    <s v="Labels"/>
    <s v="Small Box"/>
    <d v="2010-01-09T00:00:00"/>
  </r>
  <r>
    <n v="2191"/>
    <n v="47171"/>
    <x v="363"/>
    <s v="Medium"/>
    <s v="*"/>
    <s v="*"/>
    <s v="*"/>
    <m/>
    <m/>
    <s v="*"/>
    <m/>
    <m/>
    <m/>
    <m/>
    <m/>
    <n v="19"/>
    <n v="0.02"/>
    <m/>
    <m/>
    <n v="50.07"/>
    <n v="0"/>
    <n v="2.635263157894737"/>
    <s v="Regular Air"/>
    <n v="0.86"/>
    <n v="50.93"/>
    <x v="1"/>
    <s v="Home Office"/>
    <x v="0"/>
    <s v="Pens &amp; Art Supplies"/>
    <s v="Wrap Bag"/>
    <d v="2010-01-08T00:00:00"/>
  </r>
  <r>
    <n v="2192"/>
    <n v="37668"/>
    <x v="364"/>
    <s v="Low"/>
    <s v="*"/>
    <s v="*"/>
    <s v="*"/>
    <m/>
    <m/>
    <s v="*"/>
    <m/>
    <m/>
    <m/>
    <m/>
    <m/>
    <n v="33"/>
    <n v="0.04"/>
    <m/>
    <m/>
    <n v="478.27"/>
    <n v="0"/>
    <n v="14.493030303030302"/>
    <s v="Regular Air"/>
    <n v="7.51"/>
    <n v="485.78"/>
    <x v="2"/>
    <s v="Corporate"/>
    <x v="2"/>
    <s v="Office Machines"/>
    <s v="Medium Box"/>
    <d v="2010-01-08T00:00:00"/>
  </r>
  <r>
    <n v="2193"/>
    <n v="13447"/>
    <x v="364"/>
    <s v="High"/>
    <s v="*"/>
    <s v="**"/>
    <s v="**"/>
    <m/>
    <m/>
    <s v="**"/>
    <m/>
    <m/>
    <m/>
    <m/>
    <m/>
    <n v="24"/>
    <n v="3.5000000000000003E-2"/>
    <m/>
    <m/>
    <n v="436.48349999999999"/>
    <n v="0"/>
    <n v="18.186812499999998"/>
    <s v="Regular Air"/>
    <n v="4.8099999999999996"/>
    <n v="441.29349999999999"/>
    <x v="1"/>
    <s v="Corporate"/>
    <x v="2"/>
    <s v="Telephones and Communication"/>
    <s v="Medium Box"/>
    <d v="2010-01-10T00:00:00"/>
  </r>
  <r>
    <n v="2194"/>
    <n v="58053"/>
    <x v="364"/>
    <s v="Medium"/>
    <s v="*"/>
    <s v="*"/>
    <s v="*"/>
    <m/>
    <m/>
    <s v="*"/>
    <m/>
    <m/>
    <m/>
    <m/>
    <m/>
    <n v="42"/>
    <n v="0.05"/>
    <m/>
    <m/>
    <n v="287.75"/>
    <n v="0"/>
    <n v="6.8511904761904763"/>
    <s v="Regular Air"/>
    <n v="7.3"/>
    <n v="295.05"/>
    <x v="4"/>
    <s v="Home Office"/>
    <x v="0"/>
    <s v="Paper"/>
    <s v="Small Box"/>
    <d v="2010-01-10T00:00:00"/>
  </r>
  <r>
    <n v="2195"/>
    <n v="2244"/>
    <x v="364"/>
    <s v="Critical"/>
    <s v="***"/>
    <s v="***"/>
    <s v="***"/>
    <m/>
    <m/>
    <s v="***"/>
    <m/>
    <m/>
    <m/>
    <m/>
    <m/>
    <n v="19"/>
    <n v="0.02"/>
    <m/>
    <m/>
    <n v="88.61"/>
    <n v="0"/>
    <n v="4.6636842105263154"/>
    <s v="Express Air"/>
    <n v="1.49"/>
    <n v="90.1"/>
    <x v="3"/>
    <s v="Consumer"/>
    <x v="0"/>
    <s v="Binders and Binder Accessories"/>
    <s v="Small Box"/>
    <d v="2010-01-10T00:00:00"/>
  </r>
  <r>
    <n v="2196"/>
    <n v="32932"/>
    <x v="365"/>
    <s v="Low"/>
    <s v="*"/>
    <s v="*"/>
    <s v="*"/>
    <m/>
    <m/>
    <s v="*"/>
    <m/>
    <m/>
    <m/>
    <m/>
    <m/>
    <n v="49"/>
    <n v="0.05"/>
    <m/>
    <m/>
    <n v="29884.6"/>
    <n v="1"/>
    <n v="609.88979591836733"/>
    <s v="Regular Air"/>
    <n v="24.49"/>
    <n v="29909.09"/>
    <x v="2"/>
    <s v="Corporate"/>
    <x v="2"/>
    <s v="Copiers and Fax"/>
    <s v="Large Box"/>
    <d v="2010-01-13T00:00:00"/>
  </r>
  <r>
    <n v="2197"/>
    <n v="4611"/>
    <x v="365"/>
    <s v="High"/>
    <s v="*"/>
    <s v="**"/>
    <s v="**"/>
    <m/>
    <m/>
    <s v="**"/>
    <m/>
    <m/>
    <m/>
    <m/>
    <m/>
    <n v="32"/>
    <n v="0.04"/>
    <m/>
    <m/>
    <n v="16172.44"/>
    <n v="1"/>
    <n v="505.38875000000002"/>
    <s v="Delivery Truck"/>
    <n v="28.14"/>
    <n v="16200.58"/>
    <x v="8"/>
    <s v="Consumer"/>
    <x v="2"/>
    <s v="Office Machines"/>
    <s v="Jumbo Drum"/>
    <d v="2010-01-09T00:00:00"/>
  </r>
  <r>
    <n v="2198"/>
    <n v="23782"/>
    <x v="366"/>
    <s v="Low"/>
    <s v="*"/>
    <s v="*"/>
    <s v="*"/>
    <m/>
    <m/>
    <s v="*"/>
    <m/>
    <m/>
    <m/>
    <m/>
    <m/>
    <n v="46"/>
    <n v="0.05"/>
    <m/>
    <m/>
    <n v="21390.44"/>
    <n v="1"/>
    <n v="465.0095652173913"/>
    <s v="Delivery Truck"/>
    <n v="26"/>
    <n v="21416.44"/>
    <x v="0"/>
    <s v="Corporate"/>
    <x v="1"/>
    <s v="Chairs &amp; Chairmats"/>
    <s v="Jumbo Drum"/>
    <d v="2010-01-10T00:00:00"/>
  </r>
  <r>
    <n v="2199"/>
    <n v="24740"/>
    <x v="366"/>
    <s v="Medium"/>
    <s v="*"/>
    <s v="*"/>
    <s v="*"/>
    <m/>
    <m/>
    <s v="*"/>
    <m/>
    <m/>
    <m/>
    <m/>
    <m/>
    <n v="11"/>
    <n v="0.02"/>
    <m/>
    <m/>
    <n v="1091.47"/>
    <n v="1"/>
    <n v="99.224545454545463"/>
    <s v="Regular Air"/>
    <n v="39.61"/>
    <n v="1131.08"/>
    <x v="0"/>
    <s v="Corporate"/>
    <x v="1"/>
    <s v="Office Furnishings"/>
    <s v="Medium Box"/>
    <d v="2010-01-11T00:00:00"/>
  </r>
  <r>
    <n v="2200"/>
    <n v="1280"/>
    <x v="366"/>
    <s v="Low"/>
    <s v="*"/>
    <s v="*"/>
    <s v="*"/>
    <m/>
    <m/>
    <s v="*"/>
    <m/>
    <m/>
    <m/>
    <m/>
    <m/>
    <n v="40"/>
    <n v="0.05"/>
    <m/>
    <m/>
    <n v="827.27"/>
    <n v="0"/>
    <n v="20.681750000000001"/>
    <s v="Regular Air"/>
    <n v="6.5"/>
    <n v="833.77"/>
    <x v="5"/>
    <s v="Corporate"/>
    <x v="2"/>
    <s v="Computer Peripherals"/>
    <s v="Small Box"/>
    <d v="2010-01-10T00:00:00"/>
  </r>
  <r>
    <n v="2201"/>
    <n v="10247"/>
    <x v="366"/>
    <s v="Medium"/>
    <s v="*"/>
    <s v="*"/>
    <s v="*"/>
    <m/>
    <m/>
    <s v="*"/>
    <m/>
    <m/>
    <m/>
    <m/>
    <m/>
    <n v="24"/>
    <n v="3.5000000000000003E-2"/>
    <m/>
    <m/>
    <n v="231.95"/>
    <n v="0"/>
    <n v="9.6645833333333329"/>
    <s v="Regular Air"/>
    <n v="1.99"/>
    <n v="233.94"/>
    <x v="1"/>
    <s v="Home Office"/>
    <x v="2"/>
    <s v="Computer Peripherals"/>
    <s v="Small Pack"/>
    <d v="2010-01-12T00:00:00"/>
  </r>
  <r>
    <n v="2202"/>
    <n v="23782"/>
    <x v="366"/>
    <s v="Low"/>
    <s v="*"/>
    <s v="*"/>
    <s v="*"/>
    <m/>
    <m/>
    <s v="*"/>
    <m/>
    <m/>
    <m/>
    <m/>
    <m/>
    <n v="7"/>
    <n v="0.01"/>
    <m/>
    <m/>
    <n v="169.75"/>
    <n v="0"/>
    <n v="24.25"/>
    <s v="Regular Air"/>
    <n v="35"/>
    <n v="204.75"/>
    <x v="0"/>
    <s v="Corporate"/>
    <x v="0"/>
    <s v="Storage &amp; Organization"/>
    <s v="Large Box"/>
    <d v="2010-01-15T00:00:00"/>
  </r>
  <r>
    <n v="2203"/>
    <n v="8227"/>
    <x v="366"/>
    <s v="Not Specified"/>
    <s v="*"/>
    <s v="*"/>
    <s v="*"/>
    <m/>
    <m/>
    <s v="*"/>
    <m/>
    <m/>
    <m/>
    <m/>
    <m/>
    <n v="32"/>
    <n v="0.04"/>
    <m/>
    <m/>
    <n v="162.25"/>
    <n v="0"/>
    <n v="5.0703125"/>
    <s v="Express Air"/>
    <n v="2.39"/>
    <n v="164.64"/>
    <x v="2"/>
    <s v="Small Business"/>
    <x v="2"/>
    <s v="Computer Peripherals"/>
    <s v="Small Pack"/>
    <d v="2010-01-11T00:00:00"/>
  </r>
  <r>
    <n v="2204"/>
    <n v="57318"/>
    <x v="366"/>
    <s v="Medium"/>
    <s v="*"/>
    <s v="*"/>
    <s v="*"/>
    <m/>
    <m/>
    <s v="*"/>
    <m/>
    <m/>
    <m/>
    <m/>
    <m/>
    <n v="33"/>
    <n v="0.04"/>
    <m/>
    <m/>
    <n v="158.79"/>
    <n v="0"/>
    <n v="4.8118181818181816"/>
    <s v="Regular Air"/>
    <n v="0.5"/>
    <n v="159.29"/>
    <x v="2"/>
    <s v="Small Business"/>
    <x v="0"/>
    <s v="Labels"/>
    <s v="Small Box"/>
    <d v="2010-01-12T00:00:00"/>
  </r>
  <r>
    <n v="2205"/>
    <n v="24740"/>
    <x v="366"/>
    <s v="Medium"/>
    <s v="*"/>
    <s v="*"/>
    <s v="*"/>
    <m/>
    <m/>
    <s v="*"/>
    <m/>
    <m/>
    <m/>
    <m/>
    <m/>
    <n v="35"/>
    <n v="0.04"/>
    <m/>
    <m/>
    <n v="112.59"/>
    <n v="0"/>
    <n v="3.2168571428571431"/>
    <s v="Express Air"/>
    <n v="5"/>
    <n v="117.59"/>
    <x v="0"/>
    <s v="Corporate"/>
    <x v="0"/>
    <s v="Pens &amp; Art Supplies"/>
    <s v="Wrap Bag"/>
    <d v="2010-01-10T00:00:00"/>
  </r>
  <r>
    <n v="2206"/>
    <n v="10247"/>
    <x v="366"/>
    <s v="Medium"/>
    <s v="*"/>
    <s v="*"/>
    <s v="*"/>
    <m/>
    <m/>
    <s v="*"/>
    <m/>
    <m/>
    <m/>
    <m/>
    <m/>
    <n v="21"/>
    <n v="3.5000000000000003E-2"/>
    <m/>
    <m/>
    <n v="111.66"/>
    <n v="0"/>
    <n v="5.3171428571428567"/>
    <s v="Regular Air"/>
    <n v="5.49"/>
    <n v="117.14999999999999"/>
    <x v="1"/>
    <s v="Home Office"/>
    <x v="0"/>
    <s v="Paper"/>
    <s v="Small Box"/>
    <d v="2010-01-11T00:00:00"/>
  </r>
  <r>
    <n v="2207"/>
    <n v="57318"/>
    <x v="366"/>
    <s v="Medium"/>
    <s v="*"/>
    <s v="*"/>
    <s v="*"/>
    <m/>
    <m/>
    <s v="*"/>
    <m/>
    <m/>
    <m/>
    <m/>
    <m/>
    <n v="12"/>
    <n v="0.02"/>
    <m/>
    <m/>
    <n v="79.06"/>
    <n v="0"/>
    <n v="6.5883333333333338"/>
    <s v="Regular Air"/>
    <n v="6.92"/>
    <n v="85.98"/>
    <x v="2"/>
    <s v="Small Business"/>
    <x v="0"/>
    <s v="Paper"/>
    <s v="Small Box"/>
    <d v="2010-01-12T00:00:00"/>
  </r>
  <r>
    <n v="2208"/>
    <n v="59270"/>
    <x v="367"/>
    <s v="High"/>
    <s v="*"/>
    <s v="**"/>
    <s v="**"/>
    <m/>
    <m/>
    <s v="**"/>
    <m/>
    <m/>
    <m/>
    <m/>
    <m/>
    <n v="48"/>
    <n v="0.05"/>
    <m/>
    <m/>
    <n v="25312"/>
    <n v="1"/>
    <n v="527.33333333333337"/>
    <s v="Delivery Truck"/>
    <n v="16.63"/>
    <n v="25328.63"/>
    <x v="3"/>
    <s v="Small Business"/>
    <x v="2"/>
    <s v="Office Machines"/>
    <s v="Jumbo Box"/>
    <d v="2010-01-13T00:00:00"/>
  </r>
  <r>
    <n v="2209"/>
    <n v="56327"/>
    <x v="367"/>
    <s v="Medium"/>
    <s v="*"/>
    <s v="*"/>
    <s v="*"/>
    <m/>
    <m/>
    <s v="*"/>
    <m/>
    <m/>
    <m/>
    <m/>
    <m/>
    <n v="11"/>
    <n v="0.02"/>
    <m/>
    <m/>
    <n v="2164.0700000000002"/>
    <n v="1"/>
    <n v="196.73363636363638"/>
    <s v="Delivery Truck"/>
    <n v="55.24"/>
    <n v="2219.31"/>
    <x v="5"/>
    <s v="Small Business"/>
    <x v="0"/>
    <s v="Appliances"/>
    <s v="Jumbo Drum"/>
    <d v="2010-01-13T00:00:00"/>
  </r>
  <r>
    <n v="2210"/>
    <n v="59270"/>
    <x v="367"/>
    <s v="High"/>
    <s v="*"/>
    <s v="**"/>
    <s v="**"/>
    <m/>
    <m/>
    <s v="**"/>
    <m/>
    <m/>
    <m/>
    <m/>
    <m/>
    <n v="14"/>
    <n v="0.02"/>
    <m/>
    <m/>
    <n v="2138.63"/>
    <n v="1"/>
    <n v="152.75928571428571"/>
    <s v="Regular Air"/>
    <n v="19.989999999999998"/>
    <n v="2158.62"/>
    <x v="3"/>
    <s v="Small Business"/>
    <x v="0"/>
    <s v="Storage &amp; Organization"/>
    <s v="Small Box"/>
    <d v="2010-01-12T00:00:00"/>
  </r>
  <r>
    <n v="2211"/>
    <n v="42567"/>
    <x v="367"/>
    <s v="Critical"/>
    <s v="***"/>
    <s v="***"/>
    <s v="***"/>
    <m/>
    <m/>
    <s v="***"/>
    <m/>
    <m/>
    <m/>
    <m/>
    <m/>
    <n v="12"/>
    <n v="0.02"/>
    <m/>
    <m/>
    <n v="1940.32"/>
    <n v="1"/>
    <n v="161.69333333333333"/>
    <s v="Delivery Truck"/>
    <n v="43.75"/>
    <n v="1984.07"/>
    <x v="2"/>
    <s v="Small Business"/>
    <x v="1"/>
    <s v="Tables"/>
    <s v="Jumbo Box"/>
    <d v="2010-01-13T00:00:00"/>
  </r>
  <r>
    <n v="2212"/>
    <n v="56327"/>
    <x v="367"/>
    <s v="Medium"/>
    <s v="*"/>
    <s v="*"/>
    <s v="*"/>
    <m/>
    <m/>
    <s v="*"/>
    <m/>
    <m/>
    <m/>
    <m/>
    <m/>
    <n v="42"/>
    <n v="0.05"/>
    <m/>
    <m/>
    <n v="1767.47"/>
    <n v="1"/>
    <n v="42.082619047619048"/>
    <s v="Regular Air"/>
    <n v="17.48"/>
    <n v="1784.95"/>
    <x v="5"/>
    <s v="Small Business"/>
    <x v="0"/>
    <s v="Paper"/>
    <s v="Small Box"/>
    <d v="2010-01-12T00:00:00"/>
  </r>
  <r>
    <n v="2213"/>
    <n v="59270"/>
    <x v="367"/>
    <s v="High"/>
    <s v="*"/>
    <s v="**"/>
    <s v="**"/>
    <m/>
    <m/>
    <s v="**"/>
    <m/>
    <m/>
    <m/>
    <m/>
    <m/>
    <n v="47"/>
    <n v="0.05"/>
    <m/>
    <m/>
    <n v="1597.02"/>
    <n v="1"/>
    <n v="33.979148936170212"/>
    <s v="Regular Air"/>
    <n v="1.99"/>
    <n v="1599.01"/>
    <x v="3"/>
    <s v="Small Business"/>
    <x v="2"/>
    <s v="Computer Peripherals"/>
    <s v="Small Pack"/>
    <d v="2010-01-13T00:00:00"/>
  </r>
  <r>
    <n v="2214"/>
    <n v="56327"/>
    <x v="367"/>
    <s v="Medium"/>
    <s v="*"/>
    <s v="*"/>
    <s v="*"/>
    <m/>
    <m/>
    <s v="*"/>
    <m/>
    <m/>
    <m/>
    <m/>
    <m/>
    <n v="47"/>
    <n v="0.05"/>
    <m/>
    <m/>
    <n v="1276.73"/>
    <n v="1"/>
    <n v="27.164468085106382"/>
    <s v="Express Air"/>
    <n v="8.5500000000000007"/>
    <n v="1285.28"/>
    <x v="5"/>
    <s v="Small Business"/>
    <x v="1"/>
    <s v="Office Furnishings"/>
    <s v="Small Box"/>
    <d v="2010-01-12T00:00:00"/>
  </r>
  <r>
    <n v="2215"/>
    <n v="59270"/>
    <x v="367"/>
    <s v="High"/>
    <s v="*"/>
    <s v="**"/>
    <s v="**"/>
    <m/>
    <m/>
    <s v="**"/>
    <m/>
    <m/>
    <m/>
    <m/>
    <m/>
    <n v="5"/>
    <n v="0.01"/>
    <m/>
    <m/>
    <n v="647.27"/>
    <n v="0"/>
    <n v="129.45400000000001"/>
    <s v="Delivery Truck"/>
    <n v="70.2"/>
    <n v="717.47"/>
    <x v="0"/>
    <s v="Small Business"/>
    <x v="1"/>
    <s v="Chairs &amp; Chairmats"/>
    <s v="Jumbo Drum"/>
    <d v="2010-01-11T00:00:00"/>
  </r>
  <r>
    <n v="2216"/>
    <n v="48487"/>
    <x v="367"/>
    <s v="Low"/>
    <s v="*"/>
    <s v="*"/>
    <s v="*"/>
    <m/>
    <m/>
    <s v="*"/>
    <m/>
    <m/>
    <m/>
    <m/>
    <m/>
    <n v="27"/>
    <n v="3.5000000000000003E-2"/>
    <m/>
    <m/>
    <n v="360.7"/>
    <n v="0"/>
    <n v="13.359259259259259"/>
    <s v="Regular Air"/>
    <n v="1.49"/>
    <n v="362.19"/>
    <x v="0"/>
    <s v="Home Office"/>
    <x v="0"/>
    <s v="Binders and Binder Accessories"/>
    <s v="Small Box"/>
    <d v="2010-01-13T00:00:00"/>
  </r>
  <r>
    <n v="2217"/>
    <n v="34948"/>
    <x v="368"/>
    <s v="Critical"/>
    <s v="***"/>
    <s v="***"/>
    <s v="***"/>
    <m/>
    <m/>
    <s v="***"/>
    <m/>
    <m/>
    <m/>
    <m/>
    <m/>
    <n v="15"/>
    <n v="0.02"/>
    <m/>
    <m/>
    <n v="1057.06"/>
    <n v="1"/>
    <n v="70.470666666666659"/>
    <s v="Delivery Truck"/>
    <n v="60"/>
    <n v="1117.06"/>
    <x v="5"/>
    <s v="Home Office"/>
    <x v="0"/>
    <s v="Appliances"/>
    <s v="Jumbo Drum"/>
    <d v="2010-01-12T00:00:00"/>
  </r>
  <r>
    <n v="2218"/>
    <n v="19494"/>
    <x v="368"/>
    <s v="High"/>
    <s v="*"/>
    <s v="**"/>
    <s v="**"/>
    <m/>
    <m/>
    <s v="**"/>
    <m/>
    <m/>
    <m/>
    <m/>
    <m/>
    <n v="39"/>
    <n v="0.04"/>
    <m/>
    <m/>
    <n v="857.32"/>
    <n v="0"/>
    <n v="21.982564102564105"/>
    <s v="Regular Air"/>
    <n v="8.99"/>
    <n v="866.31000000000006"/>
    <x v="1"/>
    <s v="Small Business"/>
    <x v="1"/>
    <s v="Office Furnishings"/>
    <s v="Small Pack"/>
    <d v="2010-01-14T00:00:00"/>
  </r>
  <r>
    <n v="2219"/>
    <n v="38369"/>
    <x v="368"/>
    <s v="Not Specified"/>
    <s v="*"/>
    <s v="*"/>
    <s v="*"/>
    <m/>
    <m/>
    <s v="*"/>
    <m/>
    <m/>
    <m/>
    <m/>
    <m/>
    <n v="3"/>
    <n v="0.01"/>
    <m/>
    <m/>
    <n v="224.744"/>
    <n v="0"/>
    <n v="74.914666666666662"/>
    <s v="Regular Air"/>
    <n v="69"/>
    <n v="293.74400000000003"/>
    <x v="1"/>
    <s v="Consumer"/>
    <x v="1"/>
    <s v="Tables"/>
    <s v="Large Box"/>
    <d v="2010-01-13T00:00:00"/>
  </r>
  <r>
    <n v="2220"/>
    <n v="1857"/>
    <x v="368"/>
    <s v="High"/>
    <s v="*"/>
    <s v="**"/>
    <s v="**"/>
    <m/>
    <m/>
    <s v="**"/>
    <m/>
    <m/>
    <m/>
    <m/>
    <m/>
    <n v="37"/>
    <n v="0.04"/>
    <m/>
    <m/>
    <n v="199.76"/>
    <n v="0"/>
    <n v="5.3989189189189188"/>
    <s v="Regular Air"/>
    <n v="1.99"/>
    <n v="201.75"/>
    <x v="5"/>
    <s v="Consumer"/>
    <x v="0"/>
    <s v="Pens &amp; Art Supplies"/>
    <s v="Wrap Bag"/>
    <d v="2010-01-13T00:00:00"/>
  </r>
  <r>
    <n v="2221"/>
    <n v="19494"/>
    <x v="368"/>
    <s v="High"/>
    <s v="*"/>
    <s v="**"/>
    <s v="**"/>
    <m/>
    <m/>
    <s v="**"/>
    <m/>
    <m/>
    <m/>
    <m/>
    <m/>
    <n v="2"/>
    <n v="0.01"/>
    <m/>
    <m/>
    <n v="8.8699999999999992"/>
    <n v="0"/>
    <n v="4.4349999999999996"/>
    <s v="Regular Air"/>
    <n v="3.5"/>
    <n v="12.37"/>
    <x v="1"/>
    <s v="Small Business"/>
    <x v="0"/>
    <s v="Pens &amp; Art Supplies"/>
    <s v="Small Pack"/>
    <d v="2010-01-15T00:00:00"/>
  </r>
  <r>
    <n v="2222"/>
    <n v="12580"/>
    <x v="369"/>
    <s v="Low"/>
    <s v="*"/>
    <s v="*"/>
    <s v="*"/>
    <m/>
    <m/>
    <s v="*"/>
    <m/>
    <m/>
    <m/>
    <m/>
    <m/>
    <n v="50"/>
    <n v="0.06"/>
    <m/>
    <m/>
    <n v="8038.08"/>
    <n v="1"/>
    <n v="160.76159999999999"/>
    <s v="Regular Air"/>
    <n v="19.989999999999998"/>
    <n v="8058.07"/>
    <x v="10"/>
    <s v="Small Business"/>
    <x v="0"/>
    <s v="Binders and Binder Accessories"/>
    <s v="Small Box"/>
    <d v="2010-01-15T00:00:00"/>
  </r>
  <r>
    <n v="2223"/>
    <n v="17825"/>
    <x v="369"/>
    <s v="Not Specified"/>
    <s v="*"/>
    <s v="*"/>
    <s v="*"/>
    <m/>
    <m/>
    <s v="*"/>
    <m/>
    <m/>
    <m/>
    <m/>
    <m/>
    <n v="26"/>
    <n v="3.5000000000000003E-2"/>
    <m/>
    <m/>
    <n v="981.9"/>
    <n v="0"/>
    <n v="37.765384615384612"/>
    <s v="Regular Air"/>
    <n v="12.9"/>
    <n v="994.8"/>
    <x v="1"/>
    <s v="Home Office"/>
    <x v="0"/>
    <s v="Storage &amp; Organization"/>
    <s v="Small Box"/>
    <d v="2010-01-16T00:00:00"/>
  </r>
  <r>
    <n v="2224"/>
    <n v="59552"/>
    <x v="369"/>
    <s v="Not Specified"/>
    <s v="*"/>
    <s v="*"/>
    <s v="*"/>
    <m/>
    <m/>
    <s v="*"/>
    <m/>
    <m/>
    <m/>
    <m/>
    <m/>
    <n v="39"/>
    <n v="0.04"/>
    <m/>
    <m/>
    <n v="314.26"/>
    <n v="0"/>
    <n v="8.057948717948717"/>
    <s v="Regular Air"/>
    <n v="6.28"/>
    <n v="320.53999999999996"/>
    <x v="1"/>
    <s v="Home Office"/>
    <x v="0"/>
    <s v="Binders and Binder Accessories"/>
    <s v="Small Box"/>
    <d v="2010-01-14T00:00:00"/>
  </r>
  <r>
    <n v="2225"/>
    <n v="12580"/>
    <x v="369"/>
    <s v="Low"/>
    <s v="*"/>
    <s v="*"/>
    <s v="*"/>
    <m/>
    <m/>
    <s v="*"/>
    <m/>
    <m/>
    <m/>
    <m/>
    <m/>
    <n v="43"/>
    <n v="0.05"/>
    <m/>
    <m/>
    <n v="140.72"/>
    <n v="0"/>
    <n v="3.2725581395348837"/>
    <s v="Regular Air"/>
    <n v="3.97"/>
    <n v="144.69"/>
    <x v="0"/>
    <s v="Small Business"/>
    <x v="0"/>
    <s v="Pens &amp; Art Supplies"/>
    <s v="Wrap Bag"/>
    <d v="2010-01-15T00:00:00"/>
  </r>
  <r>
    <n v="2226"/>
    <n v="20961"/>
    <x v="370"/>
    <s v="Not Specified"/>
    <s v="*"/>
    <s v="*"/>
    <s v="*"/>
    <m/>
    <m/>
    <s v="*"/>
    <m/>
    <m/>
    <m/>
    <m/>
    <m/>
    <n v="34"/>
    <n v="0.04"/>
    <m/>
    <m/>
    <n v="6607.92"/>
    <n v="1"/>
    <n v="194.35058823529411"/>
    <s v="Regular Air"/>
    <n v="24.49"/>
    <n v="6632.41"/>
    <x v="2"/>
    <s v="Corporate"/>
    <x v="2"/>
    <s v="Copiers and Fax"/>
    <s v="Large Box"/>
    <d v="2010-01-16T00:00:00"/>
  </r>
  <r>
    <n v="2227"/>
    <n v="58599"/>
    <x v="370"/>
    <s v="Critical"/>
    <s v="***"/>
    <s v="***"/>
    <s v="***"/>
    <m/>
    <m/>
    <s v="***"/>
    <m/>
    <m/>
    <m/>
    <m/>
    <m/>
    <n v="49"/>
    <n v="0.05"/>
    <m/>
    <m/>
    <n v="5332.42"/>
    <n v="1"/>
    <n v="108.82489795918367"/>
    <s v="Delivery Truck"/>
    <n v="30"/>
    <n v="5362.42"/>
    <x v="3"/>
    <s v="Small Business"/>
    <x v="1"/>
    <s v="Chairs &amp; Chairmats"/>
    <s v="Jumbo Drum"/>
    <d v="2010-01-15T00:00:00"/>
  </r>
  <r>
    <n v="2228"/>
    <n v="58599"/>
    <x v="370"/>
    <s v="Critical"/>
    <s v="***"/>
    <s v="***"/>
    <s v="***"/>
    <m/>
    <m/>
    <s v="***"/>
    <m/>
    <m/>
    <m/>
    <m/>
    <m/>
    <n v="19"/>
    <n v="0.02"/>
    <m/>
    <m/>
    <n v="2328.62"/>
    <n v="1"/>
    <n v="122.55894736842104"/>
    <s v="Delivery Truck"/>
    <n v="30"/>
    <n v="2358.62"/>
    <x v="0"/>
    <s v="Small Business"/>
    <x v="1"/>
    <s v="Chairs &amp; Chairmats"/>
    <s v="Jumbo Drum"/>
    <d v="2010-01-15T00:00:00"/>
  </r>
  <r>
    <n v="2229"/>
    <n v="37250"/>
    <x v="370"/>
    <s v="High"/>
    <s v="*"/>
    <s v="**"/>
    <s v="**"/>
    <m/>
    <m/>
    <s v="**"/>
    <m/>
    <m/>
    <m/>
    <m/>
    <m/>
    <n v="13"/>
    <n v="0.02"/>
    <m/>
    <m/>
    <n v="473.46"/>
    <n v="0"/>
    <n v="36.42"/>
    <s v="Regular Air"/>
    <n v="6.66"/>
    <n v="480.12"/>
    <x v="2"/>
    <s v="Corporate"/>
    <x v="0"/>
    <s v="Envelopes"/>
    <s v="Small Box"/>
    <d v="2010-01-15T00:00:00"/>
  </r>
  <r>
    <n v="2230"/>
    <n v="23586"/>
    <x v="370"/>
    <s v="Medium"/>
    <s v="*"/>
    <s v="*"/>
    <s v="*"/>
    <m/>
    <m/>
    <s v="*"/>
    <m/>
    <m/>
    <m/>
    <m/>
    <m/>
    <n v="32"/>
    <n v="0.04"/>
    <m/>
    <m/>
    <n v="210.9"/>
    <n v="0"/>
    <n v="6.5906250000000002"/>
    <s v="Regular Air"/>
    <n v="5.74"/>
    <n v="216.64000000000001"/>
    <x v="4"/>
    <s v="Small Business"/>
    <x v="0"/>
    <s v="Paper"/>
    <s v="Small Box"/>
    <d v="2010-01-17T00:00:00"/>
  </r>
  <r>
    <n v="2231"/>
    <n v="28289"/>
    <x v="370"/>
    <s v="High"/>
    <s v="*"/>
    <s v="**"/>
    <s v="**"/>
    <m/>
    <m/>
    <s v="**"/>
    <m/>
    <m/>
    <m/>
    <m/>
    <m/>
    <n v="31"/>
    <n v="0.04"/>
    <m/>
    <m/>
    <n v="166.76"/>
    <n v="0"/>
    <n v="5.379354838709677"/>
    <s v="Regular Air"/>
    <n v="4.75"/>
    <n v="171.51"/>
    <x v="7"/>
    <s v="Corporate"/>
    <x v="0"/>
    <s v="Paper"/>
    <s v="Small Box"/>
    <d v="2010-01-15T00:00:00"/>
  </r>
  <r>
    <n v="2232"/>
    <n v="19524"/>
    <x v="370"/>
    <s v="Critical"/>
    <s v="***"/>
    <s v="***"/>
    <s v="***"/>
    <m/>
    <m/>
    <s v="***"/>
    <m/>
    <m/>
    <m/>
    <m/>
    <m/>
    <n v="9"/>
    <n v="0.01"/>
    <m/>
    <m/>
    <n v="92.02"/>
    <n v="0"/>
    <n v="10.224444444444444"/>
    <s v="Regular Air"/>
    <n v="4.68"/>
    <n v="96.699999999999989"/>
    <x v="10"/>
    <s v="Corporate"/>
    <x v="0"/>
    <s v="Scissors, Rulers and Trimmers"/>
    <s v="Small Pack"/>
    <d v="2010-01-15T00:00:00"/>
  </r>
  <r>
    <n v="2233"/>
    <n v="37125"/>
    <x v="370"/>
    <s v="High"/>
    <s v="*"/>
    <s v="**"/>
    <s v="**"/>
    <m/>
    <m/>
    <s v="**"/>
    <m/>
    <m/>
    <m/>
    <m/>
    <m/>
    <n v="46"/>
    <n v="0.05"/>
    <m/>
    <m/>
    <n v="72.180000000000007"/>
    <n v="0"/>
    <n v="1.5691304347826089"/>
    <s v="Regular Air"/>
    <n v="0.7"/>
    <n v="72.88000000000001"/>
    <x v="2"/>
    <s v="Consumer"/>
    <x v="0"/>
    <s v="Rubber Bands"/>
    <s v="Wrap Bag"/>
    <d v="2010-01-15T00:00:00"/>
  </r>
  <r>
    <n v="2234"/>
    <n v="2213"/>
    <x v="370"/>
    <s v="Not Specified"/>
    <s v="*"/>
    <s v="*"/>
    <s v="*"/>
    <m/>
    <m/>
    <s v="*"/>
    <m/>
    <m/>
    <m/>
    <m/>
    <m/>
    <n v="6"/>
    <n v="0.01"/>
    <m/>
    <m/>
    <n v="40.31"/>
    <n v="0"/>
    <n v="6.7183333333333337"/>
    <s v="Regular Air"/>
    <n v="8.09"/>
    <n v="48.400000000000006"/>
    <x v="1"/>
    <s v="Small Business"/>
    <x v="0"/>
    <s v="Paper"/>
    <s v="Small Box"/>
    <d v="2010-01-15T00:00:00"/>
  </r>
  <r>
    <n v="2235"/>
    <n v="2852"/>
    <x v="371"/>
    <s v="Critical"/>
    <s v="***"/>
    <s v="***"/>
    <s v="***"/>
    <m/>
    <m/>
    <s v="***"/>
    <m/>
    <m/>
    <m/>
    <m/>
    <m/>
    <n v="42"/>
    <n v="0.05"/>
    <m/>
    <m/>
    <n v="3931.3180000000002"/>
    <n v="1"/>
    <n v="93.602809523809526"/>
    <s v="Regular Air"/>
    <n v="4.2300000000000004"/>
    <n v="3935.5480000000002"/>
    <x v="4"/>
    <s v="Home Office"/>
    <x v="2"/>
    <s v="Telephones and Communication"/>
    <s v="Small Box"/>
    <d v="2010-01-16T00:00:00"/>
  </r>
  <r>
    <n v="2236"/>
    <n v="15079"/>
    <x v="371"/>
    <s v="Medium"/>
    <s v="*"/>
    <s v="*"/>
    <s v="*"/>
    <m/>
    <m/>
    <s v="*"/>
    <m/>
    <m/>
    <m/>
    <m/>
    <m/>
    <n v="45"/>
    <n v="0.05"/>
    <m/>
    <m/>
    <n v="3753.42"/>
    <n v="1"/>
    <n v="83.409333333333336"/>
    <s v="Regular Air"/>
    <n v="7.18"/>
    <n v="3760.6"/>
    <x v="1"/>
    <s v="Small Business"/>
    <x v="2"/>
    <s v="Computer Peripherals"/>
    <s v="Small Box"/>
    <d v="2010-01-18T00:00:00"/>
  </r>
  <r>
    <n v="2237"/>
    <n v="15079"/>
    <x v="371"/>
    <s v="Medium"/>
    <s v="*"/>
    <s v="*"/>
    <s v="*"/>
    <m/>
    <m/>
    <s v="*"/>
    <m/>
    <m/>
    <m/>
    <m/>
    <m/>
    <n v="23"/>
    <n v="3.5000000000000003E-2"/>
    <m/>
    <m/>
    <n v="1130.79"/>
    <n v="1"/>
    <n v="49.164782608695653"/>
    <s v="Regular Air"/>
    <n v="5.97"/>
    <n v="1136.76"/>
    <x v="1"/>
    <s v="Small Business"/>
    <x v="0"/>
    <s v="Paper"/>
    <s v="Small Box"/>
    <d v="2010-01-16T00:00:00"/>
  </r>
  <r>
    <n v="2238"/>
    <n v="21574"/>
    <x v="371"/>
    <s v="Critical"/>
    <s v="***"/>
    <s v="***"/>
    <s v="***"/>
    <m/>
    <m/>
    <s v="***"/>
    <m/>
    <m/>
    <m/>
    <m/>
    <m/>
    <n v="33"/>
    <n v="0.04"/>
    <m/>
    <m/>
    <n v="77.55"/>
    <n v="0"/>
    <n v="2.35"/>
    <s v="Regular Air"/>
    <n v="1.99"/>
    <n v="79.539999999999992"/>
    <x v="3"/>
    <s v="Small Business"/>
    <x v="2"/>
    <s v="Computer Peripherals"/>
    <s v="Small Pack"/>
    <d v="2010-01-16T00:00:00"/>
  </r>
  <r>
    <n v="2239"/>
    <n v="2852"/>
    <x v="371"/>
    <s v="Critical"/>
    <s v="***"/>
    <s v="***"/>
    <s v="***"/>
    <m/>
    <m/>
    <s v="***"/>
    <m/>
    <m/>
    <m/>
    <m/>
    <m/>
    <n v="10"/>
    <n v="0.02"/>
    <m/>
    <m/>
    <n v="74.87"/>
    <n v="0"/>
    <n v="7.4870000000000001"/>
    <s v="Regular Air"/>
    <n v="8.19"/>
    <n v="83.06"/>
    <x v="4"/>
    <s v="Home Office"/>
    <x v="0"/>
    <s v="Paper"/>
    <s v="Small Box"/>
    <d v="2010-01-15T00:00:00"/>
  </r>
  <r>
    <n v="2240"/>
    <n v="26182"/>
    <x v="372"/>
    <s v="Not Specified"/>
    <s v="*"/>
    <s v="*"/>
    <s v="*"/>
    <m/>
    <m/>
    <s v="*"/>
    <m/>
    <m/>
    <m/>
    <m/>
    <m/>
    <n v="30"/>
    <n v="0.04"/>
    <m/>
    <m/>
    <n v="4684.8999999999996"/>
    <n v="1"/>
    <n v="156.16333333333333"/>
    <s v="Delivery Truck"/>
    <n v="66.27"/>
    <n v="4751.17"/>
    <x v="7"/>
    <s v="Corporate"/>
    <x v="1"/>
    <s v="Bookcases"/>
    <s v="Jumbo Box"/>
    <d v="2010-01-19T00:00:00"/>
  </r>
  <r>
    <n v="2241"/>
    <n v="26182"/>
    <x v="372"/>
    <s v="Not Specified"/>
    <s v="*"/>
    <s v="*"/>
    <s v="*"/>
    <m/>
    <m/>
    <s v="*"/>
    <m/>
    <m/>
    <m/>
    <m/>
    <m/>
    <n v="4"/>
    <n v="0.01"/>
    <m/>
    <m/>
    <n v="770.76"/>
    <n v="0"/>
    <n v="192.69"/>
    <s v="Delivery Truck"/>
    <n v="23.76"/>
    <n v="794.52"/>
    <x v="1"/>
    <s v="Corporate"/>
    <x v="1"/>
    <s v="Chairs &amp; Chairmats"/>
    <s v="Jumbo Drum"/>
    <d v="2010-01-16T00:00:00"/>
  </r>
  <r>
    <n v="2242"/>
    <n v="8642"/>
    <x v="372"/>
    <s v="High"/>
    <s v="*"/>
    <s v="**"/>
    <s v="**"/>
    <m/>
    <m/>
    <s v="**"/>
    <m/>
    <m/>
    <m/>
    <m/>
    <m/>
    <n v="26"/>
    <n v="3.5000000000000003E-2"/>
    <m/>
    <m/>
    <n v="151.05000000000001"/>
    <n v="0"/>
    <n v="5.8096153846153848"/>
    <s v="Regular Air"/>
    <n v="5.59"/>
    <n v="156.64000000000001"/>
    <x v="4"/>
    <s v="Corporate"/>
    <x v="0"/>
    <s v="Binders and Binder Accessories"/>
    <s v="Small Box"/>
    <d v="2010-01-17T00:00:00"/>
  </r>
  <r>
    <n v="2243"/>
    <n v="8642"/>
    <x v="372"/>
    <s v="High"/>
    <s v="*"/>
    <s v="**"/>
    <s v="**"/>
    <m/>
    <m/>
    <s v="**"/>
    <m/>
    <m/>
    <m/>
    <m/>
    <m/>
    <n v="13"/>
    <n v="0.02"/>
    <m/>
    <m/>
    <n v="133.04"/>
    <n v="0"/>
    <n v="10.233846153846153"/>
    <s v="Regular Air"/>
    <n v="0.99"/>
    <n v="134.03"/>
    <x v="4"/>
    <s v="Corporate"/>
    <x v="0"/>
    <s v="Labels"/>
    <s v="Small Box"/>
    <d v="2010-01-17T00:00:00"/>
  </r>
  <r>
    <n v="2244"/>
    <n v="4545"/>
    <x v="372"/>
    <s v="Not Specified"/>
    <s v="*"/>
    <s v="*"/>
    <s v="*"/>
    <m/>
    <m/>
    <s v="*"/>
    <m/>
    <m/>
    <m/>
    <m/>
    <m/>
    <n v="33"/>
    <n v="0.04"/>
    <m/>
    <m/>
    <n v="126.38"/>
    <n v="0"/>
    <n v="3.8296969696969696"/>
    <s v="Regular Air"/>
    <n v="1.3"/>
    <n v="127.67999999999999"/>
    <x v="1"/>
    <s v="Small Business"/>
    <x v="0"/>
    <s v="Paper"/>
    <s v="Wrap Bag"/>
    <d v="2010-01-18T00:00:00"/>
  </r>
  <r>
    <n v="2245"/>
    <n v="4545"/>
    <x v="372"/>
    <s v="Not Specified"/>
    <s v="*"/>
    <s v="*"/>
    <s v="*"/>
    <m/>
    <m/>
    <s v="*"/>
    <m/>
    <m/>
    <m/>
    <m/>
    <m/>
    <n v="4"/>
    <n v="0.01"/>
    <m/>
    <m/>
    <n v="33.1"/>
    <n v="0"/>
    <n v="8.2750000000000004"/>
    <s v="Regular Air"/>
    <n v="8.74"/>
    <n v="41.84"/>
    <x v="1"/>
    <s v="Small Business"/>
    <x v="0"/>
    <s v="Paper"/>
    <s v="Small Box"/>
    <d v="2010-01-17T00:00:00"/>
  </r>
  <r>
    <n v="2246"/>
    <n v="36161"/>
    <x v="372"/>
    <s v="Critical"/>
    <s v="***"/>
    <s v="***"/>
    <s v="***"/>
    <m/>
    <m/>
    <s v="***"/>
    <m/>
    <m/>
    <m/>
    <m/>
    <m/>
    <n v="6"/>
    <n v="0.01"/>
    <m/>
    <m/>
    <n v="29.19"/>
    <n v="0"/>
    <n v="4.8650000000000002"/>
    <s v="Regular Air"/>
    <n v="1.49"/>
    <n v="30.68"/>
    <x v="0"/>
    <s v="Small Business"/>
    <x v="0"/>
    <s v="Binders and Binder Accessories"/>
    <s v="Small Box"/>
    <d v="2010-01-17T00:00:00"/>
  </r>
  <r>
    <n v="2247"/>
    <n v="55139"/>
    <x v="373"/>
    <s v="Not Specified"/>
    <s v="*"/>
    <s v="*"/>
    <s v="*"/>
    <m/>
    <m/>
    <s v="*"/>
    <m/>
    <m/>
    <m/>
    <m/>
    <m/>
    <n v="41"/>
    <n v="0.05"/>
    <m/>
    <m/>
    <n v="576.58000000000004"/>
    <n v="0"/>
    <n v="14.062926829268294"/>
    <s v="Regular Air"/>
    <n v="7.59"/>
    <n v="584.17000000000007"/>
    <x v="2"/>
    <s v="Small Business"/>
    <x v="0"/>
    <s v="Scissors, Rulers and Trimmers"/>
    <s v="Small Pack"/>
    <d v="2010-01-18T00:00:00"/>
  </r>
  <r>
    <n v="2248"/>
    <n v="18853"/>
    <x v="373"/>
    <s v="Critical"/>
    <s v="***"/>
    <s v="***"/>
    <s v="***"/>
    <m/>
    <m/>
    <s v="***"/>
    <m/>
    <m/>
    <m/>
    <m/>
    <m/>
    <n v="33"/>
    <n v="0.04"/>
    <m/>
    <m/>
    <n v="223.88"/>
    <n v="0"/>
    <n v="6.7842424242424242"/>
    <s v="Regular Air"/>
    <n v="1.5"/>
    <n v="225.38"/>
    <x v="8"/>
    <s v="Home Office"/>
    <x v="0"/>
    <s v="Pens &amp; Art Supplies"/>
    <s v="Wrap Bag"/>
    <d v="2010-01-19T00:00:00"/>
  </r>
  <r>
    <n v="2249"/>
    <n v="55139"/>
    <x v="373"/>
    <s v="Not Specified"/>
    <s v="*"/>
    <s v="*"/>
    <s v="*"/>
    <m/>
    <m/>
    <s v="*"/>
    <m/>
    <m/>
    <m/>
    <m/>
    <m/>
    <n v="26"/>
    <n v="3.5000000000000003E-2"/>
    <m/>
    <m/>
    <n v="85.71"/>
    <n v="0"/>
    <n v="3.2965384615384612"/>
    <s v="Regular Air"/>
    <n v="0.98"/>
    <n v="86.69"/>
    <x v="3"/>
    <s v="Small Business"/>
    <x v="0"/>
    <s v="Pens &amp; Art Supplies"/>
    <s v="Wrap Bag"/>
    <d v="2010-01-18T00:00:00"/>
  </r>
  <r>
    <n v="2250"/>
    <n v="35139"/>
    <x v="374"/>
    <s v="High"/>
    <s v="*"/>
    <s v="**"/>
    <s v="**"/>
    <m/>
    <m/>
    <s v="**"/>
    <m/>
    <m/>
    <m/>
    <m/>
    <m/>
    <n v="3"/>
    <n v="0.01"/>
    <m/>
    <m/>
    <n v="10380.34"/>
    <n v="1"/>
    <n v="3460.1133333333332"/>
    <s v="Delivery Truck"/>
    <n v="8.73"/>
    <n v="10389.07"/>
    <x v="2"/>
    <s v="Home Office"/>
    <x v="2"/>
    <s v="Office Machines"/>
    <s v="Jumbo Box"/>
    <d v="2010-01-19T00:00:00"/>
  </r>
  <r>
    <n v="2251"/>
    <n v="39267"/>
    <x v="374"/>
    <s v="High"/>
    <s v="*"/>
    <s v="**"/>
    <s v="**"/>
    <m/>
    <m/>
    <s v="**"/>
    <m/>
    <m/>
    <m/>
    <m/>
    <m/>
    <n v="46"/>
    <n v="0.05"/>
    <m/>
    <m/>
    <n v="1221.47"/>
    <n v="1"/>
    <n v="26.553695652173914"/>
    <s v="Regular Air"/>
    <n v="13.99"/>
    <n v="1235.46"/>
    <x v="4"/>
    <s v="Home Office"/>
    <x v="0"/>
    <s v="Storage &amp; Organization"/>
    <s v="Medium Box"/>
    <d v="2010-01-19T00:00:00"/>
  </r>
  <r>
    <n v="2252"/>
    <n v="24610"/>
    <x v="374"/>
    <s v="Not Specified"/>
    <s v="*"/>
    <s v="*"/>
    <s v="*"/>
    <m/>
    <m/>
    <s v="*"/>
    <m/>
    <m/>
    <m/>
    <m/>
    <m/>
    <n v="4"/>
    <n v="0.01"/>
    <m/>
    <m/>
    <n v="883.31"/>
    <n v="0"/>
    <n v="220.82749999999999"/>
    <s v="Delivery Truck"/>
    <n v="23.76"/>
    <n v="907.06999999999994"/>
    <x v="10"/>
    <s v="Home Office"/>
    <x v="1"/>
    <s v="Chairs &amp; Chairmats"/>
    <s v="Jumbo Drum"/>
    <d v="2010-01-20T00:00:00"/>
  </r>
  <r>
    <n v="2253"/>
    <n v="35139"/>
    <x v="374"/>
    <s v="High"/>
    <s v="*"/>
    <s v="**"/>
    <s v="**"/>
    <m/>
    <m/>
    <s v="**"/>
    <m/>
    <m/>
    <m/>
    <m/>
    <m/>
    <n v="25"/>
    <n v="3.5000000000000003E-2"/>
    <m/>
    <m/>
    <n v="854.9"/>
    <n v="0"/>
    <n v="34.195999999999998"/>
    <s v="Regular Air"/>
    <n v="8.99"/>
    <n v="863.89"/>
    <x v="2"/>
    <s v="Home Office"/>
    <x v="0"/>
    <s v="Pens &amp; Art Supplies"/>
    <s v="Small Pack"/>
    <d v="2010-01-20T00:00:00"/>
  </r>
  <r>
    <n v="2254"/>
    <n v="39267"/>
    <x v="374"/>
    <s v="High"/>
    <s v="*"/>
    <s v="**"/>
    <s v="**"/>
    <m/>
    <m/>
    <s v="**"/>
    <m/>
    <m/>
    <m/>
    <m/>
    <m/>
    <n v="26"/>
    <n v="3.5000000000000003E-2"/>
    <m/>
    <m/>
    <n v="430.33"/>
    <n v="0"/>
    <n v="16.551153846153845"/>
    <s v="Regular Air"/>
    <n v="5.03"/>
    <n v="435.35999999999996"/>
    <x v="4"/>
    <s v="Home Office"/>
    <x v="1"/>
    <s v="Office Furnishings"/>
    <s v="Small Box"/>
    <d v="2010-01-20T00:00:00"/>
  </r>
  <r>
    <n v="2255"/>
    <n v="35139"/>
    <x v="374"/>
    <s v="High"/>
    <s v="*"/>
    <s v="**"/>
    <s v="**"/>
    <m/>
    <m/>
    <s v="**"/>
    <m/>
    <m/>
    <m/>
    <m/>
    <m/>
    <n v="32"/>
    <n v="0.04"/>
    <m/>
    <m/>
    <n v="389.98"/>
    <n v="0"/>
    <n v="12.186875000000001"/>
    <s v="Regular Air"/>
    <n v="4.8099999999999996"/>
    <n v="394.79"/>
    <x v="2"/>
    <s v="Home Office"/>
    <x v="0"/>
    <s v="Storage &amp; Organization"/>
    <s v="Small Box"/>
    <d v="2010-01-20T00:00:00"/>
  </r>
  <r>
    <n v="2256"/>
    <n v="35139"/>
    <x v="374"/>
    <s v="High"/>
    <s v="*"/>
    <s v="**"/>
    <s v="**"/>
    <m/>
    <m/>
    <s v="**"/>
    <m/>
    <m/>
    <m/>
    <m/>
    <m/>
    <n v="29"/>
    <n v="3.5000000000000003E-2"/>
    <m/>
    <m/>
    <n v="264.77999999999997"/>
    <n v="0"/>
    <n v="9.1303448275862067"/>
    <s v="Regular Air"/>
    <n v="2.99"/>
    <n v="267.77"/>
    <x v="5"/>
    <s v="Home Office"/>
    <x v="0"/>
    <s v="Binders and Binder Accessories"/>
    <s v="Small Box"/>
    <d v="2010-01-19T00:00:00"/>
  </r>
  <r>
    <n v="2257"/>
    <n v="34753"/>
    <x v="374"/>
    <s v="Not Specified"/>
    <s v="*"/>
    <s v="*"/>
    <s v="*"/>
    <m/>
    <m/>
    <s v="*"/>
    <m/>
    <m/>
    <m/>
    <m/>
    <m/>
    <n v="7"/>
    <n v="0.01"/>
    <m/>
    <m/>
    <n v="117.062"/>
    <n v="0"/>
    <n v="16.723142857142857"/>
    <s v="Regular Air"/>
    <n v="0.99"/>
    <n v="118.05199999999999"/>
    <x v="2"/>
    <s v="Small Business"/>
    <x v="2"/>
    <s v="Telephones and Communication"/>
    <s v="Wrap Bag"/>
    <d v="2010-01-20T00:00:00"/>
  </r>
  <r>
    <n v="2258"/>
    <n v="50048"/>
    <x v="374"/>
    <s v="High"/>
    <s v="*"/>
    <s v="**"/>
    <s v="**"/>
    <m/>
    <m/>
    <s v="**"/>
    <m/>
    <m/>
    <m/>
    <m/>
    <m/>
    <n v="14"/>
    <n v="0.02"/>
    <m/>
    <m/>
    <n v="35.479999999999997"/>
    <n v="0"/>
    <n v="2.5342857142857143"/>
    <s v="Regular Air"/>
    <n v="1.3"/>
    <n v="36.779999999999994"/>
    <x v="8"/>
    <s v="Corporate"/>
    <x v="0"/>
    <s v="Pens &amp; Art Supplies"/>
    <s v="Wrap Bag"/>
    <d v="2010-01-20T00:00:00"/>
  </r>
  <r>
    <n v="2259"/>
    <n v="50048"/>
    <x v="374"/>
    <s v="High"/>
    <s v="*"/>
    <s v="**"/>
    <s v="**"/>
    <m/>
    <m/>
    <s v="**"/>
    <m/>
    <m/>
    <m/>
    <m/>
    <m/>
    <n v="1"/>
    <n v="0.01"/>
    <m/>
    <m/>
    <n v="15"/>
    <n v="0"/>
    <n v="15"/>
    <s v="Regular Air"/>
    <n v="8.3699999999999992"/>
    <n v="23.369999999999997"/>
    <x v="8"/>
    <s v="Corporate"/>
    <x v="0"/>
    <s v="Scissors, Rulers and Trimmers"/>
    <s v="Small Pack"/>
    <d v="2010-01-20T00:00:00"/>
  </r>
  <r>
    <n v="2260"/>
    <n v="54497"/>
    <x v="375"/>
    <s v="Not Specified"/>
    <s v="*"/>
    <s v="*"/>
    <s v="*"/>
    <m/>
    <m/>
    <s v="*"/>
    <m/>
    <m/>
    <m/>
    <m/>
    <m/>
    <n v="1"/>
    <n v="0.01"/>
    <m/>
    <m/>
    <n v="155.51"/>
    <n v="0"/>
    <n v="155.51"/>
    <s v="Regular Air"/>
    <n v="19.989999999999998"/>
    <n v="175.5"/>
    <x v="4"/>
    <s v="Home Office"/>
    <x v="0"/>
    <s v="Storage &amp; Organization"/>
    <s v="Small Box"/>
    <d v="2010-01-22T00:00:00"/>
  </r>
  <r>
    <n v="2261"/>
    <n v="20934"/>
    <x v="376"/>
    <s v="Critical"/>
    <s v="***"/>
    <s v="***"/>
    <s v="***"/>
    <m/>
    <m/>
    <s v="***"/>
    <m/>
    <m/>
    <m/>
    <m/>
    <m/>
    <n v="5"/>
    <n v="0.01"/>
    <m/>
    <m/>
    <n v="1253.8900000000001"/>
    <n v="1"/>
    <n v="250.77800000000002"/>
    <s v="Delivery Truck"/>
    <n v="17.86"/>
    <n v="1271.75"/>
    <x v="0"/>
    <s v="Corporate"/>
    <x v="2"/>
    <s v="Office Machines"/>
    <s v="Jumbo Drum"/>
    <d v="2010-01-21T00:00:00"/>
  </r>
  <r>
    <n v="2262"/>
    <n v="25155"/>
    <x v="376"/>
    <s v="Low"/>
    <s v="*"/>
    <s v="*"/>
    <s v="*"/>
    <m/>
    <m/>
    <s v="*"/>
    <m/>
    <m/>
    <m/>
    <m/>
    <m/>
    <n v="48"/>
    <n v="0.05"/>
    <m/>
    <m/>
    <n v="1038.99"/>
    <n v="1"/>
    <n v="21.645624999999999"/>
    <s v="Regular Air"/>
    <n v="14.87"/>
    <n v="1053.8599999999999"/>
    <x v="4"/>
    <s v="Corporate"/>
    <x v="1"/>
    <s v="Office Furnishings"/>
    <s v="Large Box"/>
    <d v="2010-01-27T00:00:00"/>
  </r>
  <r>
    <n v="2263"/>
    <n v="34661"/>
    <x v="376"/>
    <s v="Critical"/>
    <s v="***"/>
    <s v="***"/>
    <s v="***"/>
    <m/>
    <m/>
    <s v="***"/>
    <m/>
    <m/>
    <m/>
    <m/>
    <m/>
    <n v="26"/>
    <n v="3.5000000000000003E-2"/>
    <m/>
    <m/>
    <n v="864.16"/>
    <n v="0"/>
    <n v="33.236923076923077"/>
    <s v="Regular Air"/>
    <n v="19.989999999999998"/>
    <n v="884.15"/>
    <x v="6"/>
    <s v="Corporate"/>
    <x v="1"/>
    <s v="Office Furnishings"/>
    <s v="Small Box"/>
    <d v="2010-01-22T00:00:00"/>
  </r>
  <r>
    <n v="2264"/>
    <n v="29185"/>
    <x v="376"/>
    <s v="High"/>
    <s v="*"/>
    <s v="**"/>
    <s v="**"/>
    <m/>
    <m/>
    <s v="**"/>
    <m/>
    <m/>
    <m/>
    <m/>
    <m/>
    <n v="8"/>
    <n v="0.01"/>
    <m/>
    <m/>
    <n v="468.49"/>
    <n v="0"/>
    <n v="58.561250000000001"/>
    <s v="Regular Air"/>
    <n v="13.22"/>
    <n v="481.71000000000004"/>
    <x v="2"/>
    <s v="Corporate"/>
    <x v="0"/>
    <s v="Appliances"/>
    <s v="Small Box"/>
    <d v="2010-01-21T00:00:00"/>
  </r>
  <r>
    <n v="2265"/>
    <n v="29185"/>
    <x v="376"/>
    <s v="High"/>
    <s v="*"/>
    <s v="**"/>
    <s v="**"/>
    <m/>
    <m/>
    <s v="**"/>
    <m/>
    <m/>
    <m/>
    <m/>
    <m/>
    <n v="48"/>
    <n v="0.05"/>
    <m/>
    <m/>
    <n v="446.53"/>
    <n v="0"/>
    <n v="9.3027083333333334"/>
    <s v="Express Air"/>
    <n v="10.16"/>
    <n v="456.69"/>
    <x v="2"/>
    <s v="Corporate"/>
    <x v="1"/>
    <s v="Office Furnishings"/>
    <s v="Large Box"/>
    <d v="2010-01-22T00:00:00"/>
  </r>
  <r>
    <n v="2266"/>
    <n v="29185"/>
    <x v="376"/>
    <s v="High"/>
    <s v="*"/>
    <s v="**"/>
    <s v="**"/>
    <m/>
    <m/>
    <s v="**"/>
    <m/>
    <m/>
    <m/>
    <m/>
    <m/>
    <n v="5"/>
    <n v="0.01"/>
    <m/>
    <m/>
    <n v="217.85"/>
    <n v="0"/>
    <n v="43.57"/>
    <s v="Express Air"/>
    <n v="17.48"/>
    <n v="235.32999999999998"/>
    <x v="2"/>
    <s v="Corporate"/>
    <x v="0"/>
    <s v="Paper"/>
    <s v="Small Box"/>
    <d v="2010-01-22T00:00:00"/>
  </r>
  <r>
    <n v="2267"/>
    <n v="55398"/>
    <x v="376"/>
    <s v="Medium"/>
    <s v="*"/>
    <s v="*"/>
    <s v="*"/>
    <m/>
    <m/>
    <s v="*"/>
    <m/>
    <m/>
    <m/>
    <m/>
    <m/>
    <n v="24"/>
    <n v="3.5000000000000003E-2"/>
    <m/>
    <m/>
    <n v="154.99"/>
    <n v="0"/>
    <n v="6.4579166666666667"/>
    <s v="Regular Air"/>
    <n v="49"/>
    <n v="203.99"/>
    <x v="1"/>
    <s v="Small Business"/>
    <x v="0"/>
    <s v="Appliances"/>
    <s v="Large Box"/>
    <d v="2010-01-22T00:00:00"/>
  </r>
  <r>
    <n v="2268"/>
    <n v="25155"/>
    <x v="376"/>
    <s v="Low"/>
    <s v="*"/>
    <s v="*"/>
    <s v="*"/>
    <m/>
    <m/>
    <s v="*"/>
    <m/>
    <m/>
    <m/>
    <m/>
    <m/>
    <n v="17"/>
    <n v="0.02"/>
    <m/>
    <m/>
    <n v="114.01"/>
    <n v="0"/>
    <n v="6.7064705882352946"/>
    <s v="Regular Air"/>
    <n v="3.1"/>
    <n v="117.11"/>
    <x v="4"/>
    <s v="Corporate"/>
    <x v="0"/>
    <s v="Paper"/>
    <s v="Wrap Bag"/>
    <d v="2010-01-27T00:00:00"/>
  </r>
  <r>
    <n v="2269"/>
    <n v="55398"/>
    <x v="376"/>
    <s v="Medium"/>
    <s v="*"/>
    <s v="*"/>
    <s v="*"/>
    <m/>
    <m/>
    <s v="*"/>
    <m/>
    <m/>
    <m/>
    <m/>
    <m/>
    <n v="21"/>
    <n v="3.5000000000000003E-2"/>
    <m/>
    <m/>
    <n v="46.42"/>
    <n v="0"/>
    <n v="2.2104761904761907"/>
    <s v="Regular Air"/>
    <n v="0.7"/>
    <n v="47.120000000000005"/>
    <x v="1"/>
    <s v="Small Business"/>
    <x v="0"/>
    <s v="Pens &amp; Art Supplies"/>
    <s v="Wrap Bag"/>
    <d v="2010-01-21T00:00:00"/>
  </r>
  <r>
    <n v="2270"/>
    <n v="25155"/>
    <x v="376"/>
    <s v="Low"/>
    <s v="*"/>
    <s v="*"/>
    <s v="*"/>
    <m/>
    <m/>
    <s v="*"/>
    <m/>
    <m/>
    <m/>
    <m/>
    <m/>
    <n v="3"/>
    <n v="0.01"/>
    <m/>
    <m/>
    <n v="30.37"/>
    <n v="0"/>
    <n v="10.123333333333333"/>
    <s v="Express Air"/>
    <n v="5.49"/>
    <n v="35.86"/>
    <x v="4"/>
    <s v="Corporate"/>
    <x v="0"/>
    <s v="Paper"/>
    <s v="Small Box"/>
    <d v="2010-01-25T00:00:00"/>
  </r>
  <r>
    <n v="2271"/>
    <n v="42405"/>
    <x v="377"/>
    <s v="High"/>
    <s v="*"/>
    <s v="**"/>
    <s v="**"/>
    <m/>
    <m/>
    <s v="**"/>
    <m/>
    <m/>
    <m/>
    <m/>
    <m/>
    <n v="13"/>
    <n v="0.02"/>
    <m/>
    <m/>
    <n v="81.680000000000007"/>
    <n v="0"/>
    <n v="6.2830769230769237"/>
    <s v="Regular Air"/>
    <n v="5.15"/>
    <n v="86.830000000000013"/>
    <x v="1"/>
    <s v="Home Office"/>
    <x v="0"/>
    <s v="Paper"/>
    <s v="Small Box"/>
    <d v="2010-01-23T00:00:00"/>
  </r>
  <r>
    <n v="2272"/>
    <n v="640"/>
    <x v="378"/>
    <s v="High"/>
    <s v="*"/>
    <s v="**"/>
    <s v="**"/>
    <m/>
    <m/>
    <s v="**"/>
    <m/>
    <m/>
    <m/>
    <m/>
    <m/>
    <n v="39"/>
    <n v="0.04"/>
    <m/>
    <m/>
    <n v="4913.6899999999996"/>
    <n v="1"/>
    <n v="125.99205128205128"/>
    <s v="Delivery Truck"/>
    <n v="58.64"/>
    <n v="4972.33"/>
    <x v="1"/>
    <s v="Consumer"/>
    <x v="1"/>
    <s v="Bookcases"/>
    <s v="Jumbo Box"/>
    <d v="2010-01-23T00:00:00"/>
  </r>
  <r>
    <n v="2273"/>
    <n v="35812"/>
    <x v="378"/>
    <s v="Critical"/>
    <s v="***"/>
    <s v="***"/>
    <s v="***"/>
    <m/>
    <m/>
    <s v="***"/>
    <m/>
    <m/>
    <m/>
    <m/>
    <m/>
    <n v="24"/>
    <n v="3.5000000000000003E-2"/>
    <m/>
    <m/>
    <n v="2722.85"/>
    <n v="1"/>
    <n v="113.45208333333333"/>
    <s v="Delivery Truck"/>
    <n v="30"/>
    <n v="2752.85"/>
    <x v="2"/>
    <s v="Small Business"/>
    <x v="1"/>
    <s v="Chairs &amp; Chairmats"/>
    <s v="Jumbo Drum"/>
    <d v="2010-01-24T00:00:00"/>
  </r>
  <r>
    <n v="2274"/>
    <n v="35812"/>
    <x v="378"/>
    <s v="Critical"/>
    <s v="***"/>
    <s v="***"/>
    <s v="***"/>
    <m/>
    <m/>
    <s v="***"/>
    <m/>
    <m/>
    <m/>
    <m/>
    <m/>
    <n v="19"/>
    <n v="0.02"/>
    <m/>
    <m/>
    <n v="851.52"/>
    <n v="0"/>
    <n v="44.816842105263156"/>
    <s v="Regular Air"/>
    <n v="5.86"/>
    <n v="857.38"/>
    <x v="2"/>
    <s v="Small Business"/>
    <x v="0"/>
    <s v="Paper"/>
    <s v="Small Box"/>
    <d v="2010-01-24T00:00:00"/>
  </r>
  <r>
    <n v="2275"/>
    <n v="640"/>
    <x v="378"/>
    <s v="High"/>
    <s v="*"/>
    <s v="**"/>
    <s v="**"/>
    <m/>
    <m/>
    <s v="**"/>
    <m/>
    <m/>
    <m/>
    <m/>
    <m/>
    <n v="24"/>
    <n v="3.5000000000000003E-2"/>
    <m/>
    <m/>
    <n v="464.77"/>
    <n v="0"/>
    <n v="19.365416666666665"/>
    <s v="Regular Air"/>
    <n v="9.5399999999999991"/>
    <n v="474.31"/>
    <x v="1"/>
    <s v="Consumer"/>
    <x v="0"/>
    <s v="Paper"/>
    <s v="Small Box"/>
    <d v="2010-01-23T00:00:00"/>
  </r>
  <r>
    <n v="2276"/>
    <n v="24135"/>
    <x v="378"/>
    <s v="Low"/>
    <s v="*"/>
    <s v="*"/>
    <s v="*"/>
    <m/>
    <m/>
    <s v="*"/>
    <m/>
    <m/>
    <m/>
    <m/>
    <m/>
    <n v="12"/>
    <n v="0.02"/>
    <m/>
    <m/>
    <n v="345.19"/>
    <n v="0"/>
    <n v="28.765833333333333"/>
    <s v="Regular Air"/>
    <n v="1.49"/>
    <n v="346.68"/>
    <x v="1"/>
    <s v="Consumer"/>
    <x v="0"/>
    <s v="Binders and Binder Accessories"/>
    <s v="Small Box"/>
    <d v="2010-01-24T00:00:00"/>
  </r>
  <r>
    <n v="2277"/>
    <n v="44999"/>
    <x v="378"/>
    <s v="Medium"/>
    <s v="*"/>
    <s v="*"/>
    <s v="*"/>
    <m/>
    <m/>
    <s v="*"/>
    <m/>
    <m/>
    <m/>
    <m/>
    <m/>
    <n v="17"/>
    <n v="0.02"/>
    <m/>
    <m/>
    <n v="110.74"/>
    <n v="0"/>
    <n v="6.5141176470588231"/>
    <s v="Regular Air"/>
    <n v="7.49"/>
    <n v="118.22999999999999"/>
    <x v="2"/>
    <s v="Small Business"/>
    <x v="0"/>
    <s v="Paper"/>
    <s v="Small Box"/>
    <d v="2010-01-23T00:00:00"/>
  </r>
  <r>
    <n v="2278"/>
    <n v="35812"/>
    <x v="378"/>
    <s v="Critical"/>
    <s v="***"/>
    <s v="***"/>
    <s v="***"/>
    <m/>
    <m/>
    <s v="***"/>
    <m/>
    <m/>
    <m/>
    <m/>
    <m/>
    <n v="2"/>
    <n v="0.01"/>
    <m/>
    <m/>
    <n v="59.93"/>
    <n v="0"/>
    <n v="29.965"/>
    <s v="Regular Air"/>
    <n v="4"/>
    <n v="63.93"/>
    <x v="2"/>
    <s v="Small Business"/>
    <x v="2"/>
    <s v="Computer Peripherals"/>
    <s v="Small Box"/>
    <d v="2010-01-24T00:00:00"/>
  </r>
  <r>
    <n v="2279"/>
    <n v="55270"/>
    <x v="378"/>
    <s v="Medium"/>
    <s v="*"/>
    <s v="*"/>
    <s v="*"/>
    <m/>
    <m/>
    <s v="*"/>
    <m/>
    <m/>
    <m/>
    <m/>
    <m/>
    <n v="1"/>
    <n v="0.01"/>
    <m/>
    <m/>
    <n v="35.14"/>
    <n v="0"/>
    <n v="35.14"/>
    <s v="Regular Air"/>
    <n v="6.27"/>
    <n v="41.41"/>
    <x v="1"/>
    <s v="Home Office"/>
    <x v="0"/>
    <s v="Binders and Binder Accessories"/>
    <s v="Small Box"/>
    <d v="2010-01-23T00:00:00"/>
  </r>
  <r>
    <n v="2280"/>
    <n v="49925"/>
    <x v="378"/>
    <s v="High"/>
    <s v="*"/>
    <s v="**"/>
    <s v="**"/>
    <m/>
    <m/>
    <s v="**"/>
    <m/>
    <m/>
    <m/>
    <m/>
    <m/>
    <n v="1"/>
    <n v="0.01"/>
    <m/>
    <m/>
    <n v="3.41"/>
    <n v="0"/>
    <n v="3.41"/>
    <s v="Regular Air"/>
    <n v="0.7"/>
    <n v="4.1100000000000003"/>
    <x v="2"/>
    <s v="Corporate"/>
    <x v="0"/>
    <s v="Pens &amp; Art Supplies"/>
    <s v="Wrap Bag"/>
    <d v="2010-01-23T00:00:00"/>
  </r>
  <r>
    <n v="2281"/>
    <n v="44295"/>
    <x v="379"/>
    <s v="Medium"/>
    <s v="*"/>
    <s v="*"/>
    <s v="*"/>
    <m/>
    <m/>
    <s v="*"/>
    <m/>
    <m/>
    <m/>
    <m/>
    <m/>
    <n v="47"/>
    <n v="0.05"/>
    <m/>
    <m/>
    <n v="4524.9070000000002"/>
    <n v="1"/>
    <n v="96.274617021276597"/>
    <s v="Regular Air"/>
    <n v="2.5"/>
    <n v="4527.4070000000002"/>
    <x v="5"/>
    <s v="Home Office"/>
    <x v="2"/>
    <s v="Telephones and Communication"/>
    <s v="Small Box"/>
    <d v="2010-01-25T00:00:00"/>
  </r>
  <r>
    <n v="2282"/>
    <n v="13958"/>
    <x v="379"/>
    <s v="Low"/>
    <s v="*"/>
    <s v="*"/>
    <s v="*"/>
    <m/>
    <m/>
    <s v="*"/>
    <m/>
    <m/>
    <m/>
    <m/>
    <m/>
    <n v="11"/>
    <n v="0.02"/>
    <m/>
    <m/>
    <n v="808.673"/>
    <n v="0"/>
    <n v="73.515727272727275"/>
    <s v="Regular Air"/>
    <n v="0.99"/>
    <n v="809.66300000000001"/>
    <x v="10"/>
    <s v="Consumer"/>
    <x v="2"/>
    <s v="Telephones and Communication"/>
    <s v="Wrap Bag"/>
    <d v="2010-02-01T00:00:00"/>
  </r>
  <r>
    <n v="2283"/>
    <n v="41472"/>
    <x v="379"/>
    <s v="Low"/>
    <s v="*"/>
    <s v="*"/>
    <s v="*"/>
    <m/>
    <m/>
    <s v="*"/>
    <m/>
    <m/>
    <m/>
    <m/>
    <m/>
    <n v="48"/>
    <n v="0.05"/>
    <m/>
    <m/>
    <n v="280.87"/>
    <n v="0"/>
    <n v="5.8514583333333334"/>
    <s v="Express Air"/>
    <n v="7.57"/>
    <n v="288.44"/>
    <x v="0"/>
    <s v="Home Office"/>
    <x v="0"/>
    <s v="Binders and Binder Accessories"/>
    <s v="Small Box"/>
    <d v="2010-01-30T00:00:00"/>
  </r>
  <r>
    <n v="2284"/>
    <n v="38048"/>
    <x v="380"/>
    <s v="High"/>
    <s v="*"/>
    <s v="**"/>
    <s v="**"/>
    <m/>
    <m/>
    <s v="**"/>
    <m/>
    <m/>
    <m/>
    <m/>
    <m/>
    <n v="42"/>
    <n v="0.05"/>
    <m/>
    <m/>
    <n v="2252.2620000000002"/>
    <n v="1"/>
    <n v="53.625285714285717"/>
    <s v="Regular Air"/>
    <n v="5.63"/>
    <n v="2257.8920000000003"/>
    <x v="0"/>
    <s v="Corporate"/>
    <x v="2"/>
    <s v="Telephones and Communication"/>
    <s v="Small Box"/>
    <d v="2010-01-24T00:00:00"/>
  </r>
  <r>
    <n v="2285"/>
    <n v="40162"/>
    <x v="380"/>
    <s v="Critical"/>
    <s v="***"/>
    <s v="***"/>
    <s v="***"/>
    <m/>
    <m/>
    <s v="***"/>
    <m/>
    <m/>
    <m/>
    <m/>
    <m/>
    <n v="28"/>
    <n v="3.5000000000000003E-2"/>
    <m/>
    <m/>
    <n v="1581.23"/>
    <n v="1"/>
    <n v="56.472500000000004"/>
    <s v="Regular Air"/>
    <n v="5.15"/>
    <n v="1586.38"/>
    <x v="5"/>
    <s v="Home Office"/>
    <x v="0"/>
    <s v="Paper"/>
    <s v="Small Box"/>
    <d v="2010-01-26T00:00:00"/>
  </r>
  <r>
    <n v="2286"/>
    <n v="14661"/>
    <x v="380"/>
    <s v="Not Specified"/>
    <s v="*"/>
    <s v="*"/>
    <s v="*"/>
    <m/>
    <m/>
    <s v="*"/>
    <m/>
    <m/>
    <m/>
    <m/>
    <m/>
    <n v="38"/>
    <n v="0.04"/>
    <m/>
    <m/>
    <n v="1325.06"/>
    <n v="1"/>
    <n v="34.869999999999997"/>
    <s v="Regular Air"/>
    <n v="9.02"/>
    <n v="1334.08"/>
    <x v="2"/>
    <s v="Home Office"/>
    <x v="2"/>
    <s v="Computer Peripherals"/>
    <s v="Small Box"/>
    <d v="2010-01-25T00:00:00"/>
  </r>
  <r>
    <n v="2287"/>
    <n v="38048"/>
    <x v="380"/>
    <s v="High"/>
    <s v="*"/>
    <s v="**"/>
    <s v="**"/>
    <m/>
    <m/>
    <s v="**"/>
    <m/>
    <m/>
    <m/>
    <m/>
    <m/>
    <n v="47"/>
    <n v="0.05"/>
    <m/>
    <m/>
    <n v="279.01"/>
    <n v="0"/>
    <n v="5.9363829787234037"/>
    <s v="Regular Air"/>
    <n v="5.92"/>
    <n v="284.93"/>
    <x v="0"/>
    <s v="Corporate"/>
    <x v="1"/>
    <s v="Office Furnishings"/>
    <s v="Medium Box"/>
    <d v="2010-01-25T00:00:00"/>
  </r>
  <r>
    <n v="2288"/>
    <n v="34785"/>
    <x v="381"/>
    <s v="Critical"/>
    <s v="***"/>
    <s v="***"/>
    <s v="***"/>
    <m/>
    <m/>
    <s v="***"/>
    <m/>
    <m/>
    <m/>
    <m/>
    <m/>
    <n v="45"/>
    <n v="0.05"/>
    <m/>
    <m/>
    <n v="15468.216"/>
    <n v="1"/>
    <n v="343.73813333333334"/>
    <s v="Delivery Truck"/>
    <n v="42.52"/>
    <n v="15510.736000000001"/>
    <x v="1"/>
    <s v="Corporate"/>
    <x v="1"/>
    <s v="Tables"/>
    <s v="Jumbo Box"/>
    <d v="2010-01-28T00:00:00"/>
  </r>
  <r>
    <n v="2289"/>
    <n v="14819"/>
    <x v="381"/>
    <s v="Not Specified"/>
    <s v="*"/>
    <s v="*"/>
    <s v="*"/>
    <m/>
    <m/>
    <s v="*"/>
    <m/>
    <m/>
    <m/>
    <m/>
    <m/>
    <n v="48"/>
    <n v="0.05"/>
    <m/>
    <m/>
    <n v="9062.73"/>
    <n v="1"/>
    <n v="188.80687499999999"/>
    <s v="Regular Air"/>
    <n v="0.99"/>
    <n v="9063.7199999999993"/>
    <x v="7"/>
    <s v="Home Office"/>
    <x v="0"/>
    <s v="Appliances"/>
    <s v="Small Box"/>
    <d v="2010-01-27T00:00:00"/>
  </r>
  <r>
    <n v="2290"/>
    <n v="2305"/>
    <x v="381"/>
    <s v="High"/>
    <s v="*"/>
    <s v="**"/>
    <s v="**"/>
    <m/>
    <m/>
    <s v="**"/>
    <m/>
    <m/>
    <m/>
    <m/>
    <m/>
    <n v="33"/>
    <n v="0.04"/>
    <m/>
    <m/>
    <n v="3116.47"/>
    <n v="1"/>
    <n v="94.438484848484848"/>
    <s v="Delivery Truck"/>
    <n v="57.38"/>
    <n v="3173.85"/>
    <x v="2"/>
    <s v="Home Office"/>
    <x v="1"/>
    <s v="Bookcases"/>
    <s v="Jumbo Box"/>
    <d v="2010-01-27T00:00:00"/>
  </r>
  <r>
    <n v="2291"/>
    <n v="14819"/>
    <x v="381"/>
    <s v="Not Specified"/>
    <s v="*"/>
    <s v="*"/>
    <s v="*"/>
    <m/>
    <m/>
    <s v="*"/>
    <m/>
    <m/>
    <m/>
    <m/>
    <m/>
    <n v="27"/>
    <n v="3.5000000000000003E-2"/>
    <m/>
    <m/>
    <n v="1584.1"/>
    <n v="1"/>
    <n v="58.670370370370364"/>
    <s v="Delivery Truck"/>
    <n v="36.61"/>
    <n v="1620.7099999999998"/>
    <x v="7"/>
    <s v="Home Office"/>
    <x v="1"/>
    <s v="Bookcases"/>
    <s v="Jumbo Box"/>
    <d v="2010-01-26T00:00:00"/>
  </r>
  <r>
    <n v="2292"/>
    <n v="2305"/>
    <x v="381"/>
    <s v="High"/>
    <s v="*"/>
    <s v="**"/>
    <s v="**"/>
    <m/>
    <m/>
    <s v="**"/>
    <m/>
    <m/>
    <m/>
    <m/>
    <m/>
    <n v="11"/>
    <n v="0.02"/>
    <m/>
    <m/>
    <n v="1382.8"/>
    <n v="1"/>
    <n v="125.7090909090909"/>
    <s v="Regular Air"/>
    <n v="19.989999999999998"/>
    <n v="1402.79"/>
    <x v="0"/>
    <s v="Home Office"/>
    <x v="0"/>
    <s v="Storage &amp; Organization"/>
    <s v="Small Box"/>
    <d v="2010-01-25T00:00:00"/>
  </r>
  <r>
    <n v="2293"/>
    <n v="1253"/>
    <x v="381"/>
    <s v="Critical"/>
    <s v="***"/>
    <s v="***"/>
    <s v="***"/>
    <m/>
    <m/>
    <s v="***"/>
    <m/>
    <m/>
    <m/>
    <m/>
    <m/>
    <n v="15"/>
    <n v="0.02"/>
    <m/>
    <m/>
    <n v="494.34"/>
    <n v="0"/>
    <n v="32.955999999999996"/>
    <s v="Regular Air"/>
    <n v="6.72"/>
    <n v="501.06"/>
    <x v="8"/>
    <s v="Consumer"/>
    <x v="0"/>
    <s v="Storage &amp; Organization"/>
    <s v="Small Box"/>
    <d v="2010-01-25T00:00:00"/>
  </r>
  <r>
    <n v="2294"/>
    <n v="2305"/>
    <x v="381"/>
    <s v="High"/>
    <s v="*"/>
    <s v="**"/>
    <s v="**"/>
    <m/>
    <m/>
    <s v="**"/>
    <m/>
    <m/>
    <m/>
    <m/>
    <m/>
    <n v="1"/>
    <n v="0.01"/>
    <m/>
    <m/>
    <n v="12.41"/>
    <n v="0"/>
    <n v="12.41"/>
    <s v="Regular Air"/>
    <n v="5.66"/>
    <n v="18.07"/>
    <x v="2"/>
    <s v="Home Office"/>
    <x v="0"/>
    <s v="Paper"/>
    <s v="Small Box"/>
    <d v="2010-01-26T00:00:00"/>
  </r>
  <r>
    <n v="2295"/>
    <n v="611"/>
    <x v="382"/>
    <s v="Critical"/>
    <s v="***"/>
    <s v="***"/>
    <s v="***"/>
    <m/>
    <m/>
    <s v="***"/>
    <m/>
    <m/>
    <m/>
    <m/>
    <m/>
    <n v="47"/>
    <n v="0.05"/>
    <m/>
    <m/>
    <n v="840.04"/>
    <n v="0"/>
    <n v="17.873191489361702"/>
    <s v="Regular Air"/>
    <n v="9.4700000000000006"/>
    <n v="849.51"/>
    <x v="1"/>
    <s v="Home Office"/>
    <x v="0"/>
    <s v="Storage &amp; Organization"/>
    <s v="Small Box"/>
    <d v="2010-01-28T00:00:00"/>
  </r>
  <r>
    <n v="2296"/>
    <n v="24961"/>
    <x v="382"/>
    <s v="Low"/>
    <s v="*"/>
    <s v="*"/>
    <s v="*"/>
    <m/>
    <m/>
    <s v="*"/>
    <m/>
    <m/>
    <m/>
    <m/>
    <m/>
    <n v="8"/>
    <n v="0.01"/>
    <m/>
    <m/>
    <n v="487.59"/>
    <n v="0"/>
    <n v="60.948749999999997"/>
    <s v="Delivery Truck"/>
    <n v="36.61"/>
    <n v="524.19999999999993"/>
    <x v="8"/>
    <s v="Consumer"/>
    <x v="1"/>
    <s v="Bookcases"/>
    <s v="Jumbo Box"/>
    <d v="2010-02-02T00:00:00"/>
  </r>
  <r>
    <n v="2297"/>
    <n v="27680"/>
    <x v="382"/>
    <s v="Critical"/>
    <s v="***"/>
    <s v="***"/>
    <s v="***"/>
    <m/>
    <m/>
    <s v="***"/>
    <m/>
    <m/>
    <m/>
    <m/>
    <m/>
    <n v="32"/>
    <n v="0.04"/>
    <m/>
    <m/>
    <n v="324.39999999999998"/>
    <n v="0"/>
    <n v="10.137499999999999"/>
    <s v="Regular Air"/>
    <n v="4.5"/>
    <n v="328.9"/>
    <x v="7"/>
    <s v="Small Business"/>
    <x v="0"/>
    <s v="Appliances"/>
    <s v="Small Box"/>
    <d v="2010-01-27T00:00:00"/>
  </r>
  <r>
    <n v="2298"/>
    <n v="27808"/>
    <x v="382"/>
    <s v="Low"/>
    <s v="*"/>
    <s v="*"/>
    <s v="*"/>
    <m/>
    <m/>
    <s v="*"/>
    <m/>
    <m/>
    <m/>
    <m/>
    <m/>
    <n v="9"/>
    <n v="0.01"/>
    <m/>
    <m/>
    <n v="196.12"/>
    <n v="0"/>
    <n v="21.79111111111111"/>
    <s v="Express Air"/>
    <n v="1.99"/>
    <n v="198.11"/>
    <x v="1"/>
    <s v="Consumer"/>
    <x v="2"/>
    <s v="Computer Peripherals"/>
    <s v="Small Pack"/>
    <d v="2010-02-02T00:00:00"/>
  </r>
  <r>
    <n v="2299"/>
    <n v="27680"/>
    <x v="382"/>
    <s v="Critical"/>
    <s v="***"/>
    <s v="***"/>
    <s v="***"/>
    <m/>
    <m/>
    <s v="***"/>
    <m/>
    <m/>
    <m/>
    <m/>
    <m/>
    <n v="19"/>
    <n v="0.02"/>
    <m/>
    <m/>
    <n v="137.02000000000001"/>
    <n v="0"/>
    <n v="7.2115789473684213"/>
    <s v="Regular Air"/>
    <n v="6.6"/>
    <n v="143.62"/>
    <x v="7"/>
    <s v="Small Business"/>
    <x v="0"/>
    <s v="Paper"/>
    <s v="Small Box"/>
    <d v="2010-01-27T00:00:00"/>
  </r>
  <r>
    <n v="2300"/>
    <n v="44098"/>
    <x v="383"/>
    <s v="Low"/>
    <s v="*"/>
    <s v="*"/>
    <s v="*"/>
    <m/>
    <m/>
    <s v="*"/>
    <m/>
    <m/>
    <m/>
    <m/>
    <m/>
    <n v="1"/>
    <n v="0.01"/>
    <m/>
    <m/>
    <n v="5.0599999999999996"/>
    <n v="0"/>
    <n v="5.0599999999999996"/>
    <s v="Regular Air"/>
    <n v="1.92"/>
    <n v="6.9799999999999995"/>
    <x v="2"/>
    <s v="Corporate"/>
    <x v="0"/>
    <s v="Scissors, Rulers and Trimmers"/>
    <s v="Wrap Bag"/>
    <d v="2010-01-31T00:00:00"/>
  </r>
  <r>
    <n v="2301"/>
    <n v="5381"/>
    <x v="384"/>
    <s v="Low"/>
    <s v="*"/>
    <s v="*"/>
    <s v="*"/>
    <m/>
    <m/>
    <s v="*"/>
    <m/>
    <m/>
    <m/>
    <m/>
    <m/>
    <n v="47"/>
    <n v="0.05"/>
    <m/>
    <m/>
    <n v="4888.1400000000003"/>
    <n v="1"/>
    <n v="104.00297872340427"/>
    <s v="Regular Air"/>
    <n v="5.81"/>
    <n v="4893.9500000000007"/>
    <x v="1"/>
    <s v="Home Office"/>
    <x v="1"/>
    <s v="Office Furnishings"/>
    <s v="Medium Box"/>
    <d v="2010-02-04T00:00:00"/>
  </r>
  <r>
    <n v="2302"/>
    <n v="27810"/>
    <x v="384"/>
    <s v="High"/>
    <s v="*"/>
    <s v="**"/>
    <s v="**"/>
    <m/>
    <m/>
    <s v="**"/>
    <m/>
    <m/>
    <m/>
    <m/>
    <m/>
    <n v="32"/>
    <n v="0.04"/>
    <m/>
    <m/>
    <n v="216.51"/>
    <n v="0"/>
    <n v="6.7659374999999997"/>
    <s v="Express Air"/>
    <n v="0.5"/>
    <n v="217.01"/>
    <x v="4"/>
    <s v="Consumer"/>
    <x v="0"/>
    <s v="Labels"/>
    <s v="Small Box"/>
    <d v="2010-01-30T00:00:00"/>
  </r>
  <r>
    <n v="2303"/>
    <n v="97"/>
    <x v="384"/>
    <s v="Medium"/>
    <s v="*"/>
    <s v="*"/>
    <s v="*"/>
    <m/>
    <m/>
    <s v="*"/>
    <m/>
    <m/>
    <m/>
    <m/>
    <m/>
    <n v="26"/>
    <n v="3.5000000000000003E-2"/>
    <m/>
    <m/>
    <n v="75.569999999999993"/>
    <n v="0"/>
    <n v="2.9065384615384611"/>
    <s v="Regular Air"/>
    <n v="0.5"/>
    <n v="76.069999999999993"/>
    <x v="10"/>
    <s v="Consumer"/>
    <x v="0"/>
    <s v="Labels"/>
    <s v="Small Box"/>
    <d v="2010-01-29T00:00:00"/>
  </r>
  <r>
    <n v="2304"/>
    <n v="5381"/>
    <x v="384"/>
    <s v="Low"/>
    <s v="*"/>
    <s v="*"/>
    <s v="*"/>
    <m/>
    <m/>
    <s v="*"/>
    <m/>
    <m/>
    <m/>
    <m/>
    <m/>
    <n v="27"/>
    <n v="3.5000000000000003E-2"/>
    <m/>
    <m/>
    <n v="63.87"/>
    <n v="0"/>
    <n v="2.3655555555555554"/>
    <s v="Regular Air"/>
    <n v="7.09"/>
    <n v="70.959999999999994"/>
    <x v="1"/>
    <s v="Home Office"/>
    <x v="0"/>
    <s v="Paper"/>
    <s v="Wrap Bag"/>
    <d v="2010-02-04T00:00:00"/>
  </r>
  <r>
    <n v="2305"/>
    <n v="30336"/>
    <x v="385"/>
    <s v="Medium"/>
    <s v="*"/>
    <s v="*"/>
    <s v="*"/>
    <m/>
    <m/>
    <s v="*"/>
    <m/>
    <m/>
    <m/>
    <m/>
    <m/>
    <n v="28"/>
    <n v="3.5000000000000003E-2"/>
    <m/>
    <m/>
    <n v="5155.07"/>
    <n v="1"/>
    <n v="184.10964285714286"/>
    <s v="Regular Air"/>
    <n v="19.989999999999998"/>
    <n v="5175.0599999999995"/>
    <x v="0"/>
    <s v="Corporate"/>
    <x v="0"/>
    <s v="Storage &amp; Organization"/>
    <s v="Small Box"/>
    <d v="2010-01-31T00:00:00"/>
  </r>
  <r>
    <n v="2306"/>
    <n v="6279"/>
    <x v="385"/>
    <s v="Critical"/>
    <s v="***"/>
    <s v="***"/>
    <s v="***"/>
    <m/>
    <m/>
    <s v="***"/>
    <m/>
    <m/>
    <m/>
    <m/>
    <m/>
    <n v="49"/>
    <n v="0.05"/>
    <m/>
    <m/>
    <n v="3283.74"/>
    <n v="1"/>
    <n v="67.015102040816316"/>
    <s v="Regular Air"/>
    <n v="19.989999999999998"/>
    <n v="3303.7299999999996"/>
    <x v="6"/>
    <s v="Consumer"/>
    <x v="0"/>
    <s v="Binders and Binder Accessories"/>
    <s v="Small Box"/>
    <d v="2010-01-31T00:00:00"/>
  </r>
  <r>
    <n v="2307"/>
    <n v="31780"/>
    <x v="385"/>
    <s v="Medium"/>
    <s v="*"/>
    <s v="*"/>
    <s v="*"/>
    <m/>
    <m/>
    <s v="*"/>
    <m/>
    <m/>
    <m/>
    <m/>
    <m/>
    <n v="17"/>
    <n v="0.02"/>
    <m/>
    <m/>
    <n v="734.25"/>
    <n v="0"/>
    <n v="43.191176470588232"/>
    <s v="Express Air"/>
    <n v="4.62"/>
    <n v="738.87"/>
    <x v="4"/>
    <s v="Corporate"/>
    <x v="0"/>
    <s v="Appliances"/>
    <s v="Small Box"/>
    <d v="2010-01-31T00:00:00"/>
  </r>
  <r>
    <n v="2308"/>
    <n v="13413"/>
    <x v="385"/>
    <s v="Critical"/>
    <s v="***"/>
    <s v="***"/>
    <s v="***"/>
    <m/>
    <m/>
    <s v="***"/>
    <m/>
    <m/>
    <m/>
    <m/>
    <m/>
    <n v="29"/>
    <n v="3.5000000000000003E-2"/>
    <m/>
    <m/>
    <n v="150.28"/>
    <n v="0"/>
    <n v="5.1820689655172414"/>
    <s v="Regular Air"/>
    <n v="4.7"/>
    <n v="154.97999999999999"/>
    <x v="1"/>
    <s v="Consumer"/>
    <x v="0"/>
    <s v="Paper"/>
    <s v="Small Box"/>
    <d v="2010-01-31T00:00:00"/>
  </r>
  <r>
    <n v="2309"/>
    <n v="3461"/>
    <x v="386"/>
    <s v="Critical"/>
    <s v="***"/>
    <s v="***"/>
    <s v="***"/>
    <m/>
    <m/>
    <s v="***"/>
    <m/>
    <m/>
    <m/>
    <m/>
    <m/>
    <n v="35"/>
    <n v="0.04"/>
    <m/>
    <m/>
    <n v="3206.3955000000001"/>
    <n v="1"/>
    <n v="91.6113"/>
    <s v="Regular Air"/>
    <n v="2.5"/>
    <n v="3208.8955000000001"/>
    <x v="4"/>
    <s v="Home Office"/>
    <x v="2"/>
    <s v="Telephones and Communication"/>
    <s v="Small Box"/>
    <d v="2010-02-01T00:00:00"/>
  </r>
  <r>
    <n v="2310"/>
    <n v="3461"/>
    <x v="386"/>
    <s v="Critical"/>
    <s v="***"/>
    <s v="***"/>
    <s v="***"/>
    <m/>
    <m/>
    <s v="***"/>
    <m/>
    <m/>
    <m/>
    <m/>
    <m/>
    <n v="47"/>
    <n v="0.05"/>
    <m/>
    <m/>
    <n v="2053.3789999999999"/>
    <n v="1"/>
    <n v="43.688914893617017"/>
    <s v="Regular Air"/>
    <n v="1.25"/>
    <n v="2054.6289999999999"/>
    <x v="4"/>
    <s v="Home Office"/>
    <x v="2"/>
    <s v="Telephones and Communication"/>
    <s v="Small Pack"/>
    <d v="2010-02-01T00:00:00"/>
  </r>
  <r>
    <n v="2311"/>
    <n v="52196"/>
    <x v="386"/>
    <s v="Not Specified"/>
    <s v="*"/>
    <s v="*"/>
    <s v="*"/>
    <m/>
    <m/>
    <s v="*"/>
    <m/>
    <m/>
    <m/>
    <m/>
    <m/>
    <n v="10"/>
    <n v="0.02"/>
    <m/>
    <m/>
    <n v="547.00049999999999"/>
    <n v="0"/>
    <n v="54.700049999999997"/>
    <s v="Regular Air"/>
    <n v="3.9"/>
    <n v="550.90049999999997"/>
    <x v="2"/>
    <s v="Corporate"/>
    <x v="2"/>
    <s v="Telephones and Communication"/>
    <s v="Small Box"/>
    <d v="2010-02-01T00:00:00"/>
  </r>
  <r>
    <n v="2312"/>
    <n v="52196"/>
    <x v="386"/>
    <s v="Not Specified"/>
    <s v="*"/>
    <s v="*"/>
    <s v="*"/>
    <m/>
    <m/>
    <s v="*"/>
    <m/>
    <m/>
    <m/>
    <m/>
    <m/>
    <n v="1"/>
    <n v="0.01"/>
    <m/>
    <m/>
    <n v="3.85"/>
    <n v="0"/>
    <n v="3.85"/>
    <s v="Regular Air"/>
    <n v="0.99"/>
    <n v="4.84"/>
    <x v="2"/>
    <s v="Corporate"/>
    <x v="0"/>
    <s v="Labels"/>
    <s v="Small Box"/>
    <d v="2010-01-31T00:00:00"/>
  </r>
  <r>
    <n v="2313"/>
    <n v="14338"/>
    <x v="387"/>
    <s v="Low"/>
    <s v="*"/>
    <s v="*"/>
    <s v="*"/>
    <m/>
    <m/>
    <s v="*"/>
    <m/>
    <m/>
    <m/>
    <m/>
    <m/>
    <n v="34"/>
    <n v="0.04"/>
    <m/>
    <m/>
    <n v="6580.16"/>
    <n v="1"/>
    <n v="193.53411764705882"/>
    <s v="Delivery Truck"/>
    <n v="15.59"/>
    <n v="6595.75"/>
    <x v="3"/>
    <s v="Small Business"/>
    <x v="2"/>
    <s v="Office Machines"/>
    <s v="Jumbo Drum"/>
    <d v="2010-02-07T00:00:00"/>
  </r>
  <r>
    <n v="2314"/>
    <n v="14375"/>
    <x v="387"/>
    <s v="Medium"/>
    <s v="*"/>
    <s v="*"/>
    <s v="*"/>
    <m/>
    <m/>
    <s v="*"/>
    <m/>
    <m/>
    <m/>
    <m/>
    <m/>
    <n v="50"/>
    <n v="0.06"/>
    <m/>
    <m/>
    <n v="3872.38"/>
    <n v="1"/>
    <n v="77.447600000000008"/>
    <s v="Regular Air"/>
    <n v="19.989999999999998"/>
    <n v="3892.37"/>
    <x v="3"/>
    <s v="Corporate"/>
    <x v="0"/>
    <s v="Envelopes"/>
    <s v="Small Box"/>
    <d v="2010-02-01T00:00:00"/>
  </r>
  <r>
    <n v="2315"/>
    <n v="12449"/>
    <x v="387"/>
    <s v="Medium"/>
    <s v="*"/>
    <s v="*"/>
    <s v="*"/>
    <m/>
    <m/>
    <s v="*"/>
    <m/>
    <m/>
    <m/>
    <m/>
    <m/>
    <n v="36"/>
    <n v="0.04"/>
    <m/>
    <m/>
    <n v="1400.1"/>
    <n v="1"/>
    <n v="38.891666666666666"/>
    <s v="Regular Air"/>
    <n v="4"/>
    <n v="1404.1"/>
    <x v="2"/>
    <s v="Small Business"/>
    <x v="2"/>
    <s v="Computer Peripherals"/>
    <s v="Small Box"/>
    <d v="2010-02-02T00:00:00"/>
  </r>
  <r>
    <n v="2316"/>
    <n v="50304"/>
    <x v="387"/>
    <s v="Critical"/>
    <s v="***"/>
    <s v="***"/>
    <s v="***"/>
    <m/>
    <m/>
    <s v="***"/>
    <m/>
    <m/>
    <m/>
    <m/>
    <m/>
    <n v="22"/>
    <n v="3.5000000000000003E-2"/>
    <m/>
    <m/>
    <n v="887.98"/>
    <n v="0"/>
    <n v="40.362727272727277"/>
    <s v="Regular Air"/>
    <n v="9.83"/>
    <n v="897.81000000000006"/>
    <x v="4"/>
    <s v="Corporate"/>
    <x v="0"/>
    <s v="Envelopes"/>
    <s v="Small Box"/>
    <d v="2010-02-02T00:00:00"/>
  </r>
  <r>
    <n v="2317"/>
    <n v="16166"/>
    <x v="387"/>
    <s v="Critical"/>
    <s v="***"/>
    <s v="***"/>
    <s v="***"/>
    <m/>
    <m/>
    <s v="***"/>
    <m/>
    <m/>
    <m/>
    <m/>
    <m/>
    <n v="36"/>
    <n v="0.04"/>
    <m/>
    <m/>
    <n v="78.510000000000005"/>
    <n v="0"/>
    <n v="2.1808333333333336"/>
    <s v="Regular Air"/>
    <n v="1.38"/>
    <n v="79.89"/>
    <x v="2"/>
    <s v="Small Business"/>
    <x v="0"/>
    <s v="Rubber Bands"/>
    <s v="Wrap Bag"/>
    <d v="2010-02-01T00:00:00"/>
  </r>
  <r>
    <n v="2318"/>
    <n v="50304"/>
    <x v="387"/>
    <s v="Critical"/>
    <s v="***"/>
    <s v="***"/>
    <s v="***"/>
    <m/>
    <m/>
    <s v="***"/>
    <m/>
    <m/>
    <m/>
    <m/>
    <m/>
    <n v="3"/>
    <n v="0.01"/>
    <m/>
    <m/>
    <n v="72.459999999999994"/>
    <n v="0"/>
    <n v="24.153333333333332"/>
    <s v="Delivery Truck"/>
    <n v="27.75"/>
    <n v="100.21"/>
    <x v="4"/>
    <s v="Corporate"/>
    <x v="1"/>
    <s v="Tables"/>
    <s v="Jumbo Box"/>
    <d v="2010-02-02T00:00:00"/>
  </r>
  <r>
    <n v="2319"/>
    <n v="14375"/>
    <x v="387"/>
    <s v="Medium"/>
    <s v="*"/>
    <s v="*"/>
    <s v="*"/>
    <m/>
    <m/>
    <s v="*"/>
    <m/>
    <m/>
    <m/>
    <m/>
    <m/>
    <n v="7"/>
    <n v="0.01"/>
    <m/>
    <m/>
    <n v="44.05"/>
    <n v="0"/>
    <n v="6.2928571428571427"/>
    <s v="Regular Air"/>
    <n v="5.67"/>
    <n v="49.72"/>
    <x v="2"/>
    <s v="Corporate"/>
    <x v="0"/>
    <s v="Paper"/>
    <s v="Small Box"/>
    <d v="2010-02-01T00:00:00"/>
  </r>
  <r>
    <n v="2320"/>
    <n v="48642"/>
    <x v="388"/>
    <s v="High"/>
    <s v="*"/>
    <s v="**"/>
    <s v="**"/>
    <m/>
    <m/>
    <s v="**"/>
    <m/>
    <m/>
    <m/>
    <m/>
    <m/>
    <n v="50"/>
    <n v="0.06"/>
    <m/>
    <m/>
    <n v="4159.6279999999997"/>
    <n v="1"/>
    <n v="83.19256"/>
    <s v="Express Air"/>
    <n v="4.9000000000000004"/>
    <n v="4164.5279999999993"/>
    <x v="0"/>
    <s v="Home Office"/>
    <x v="2"/>
    <s v="Telephones and Communication"/>
    <s v="Small Box"/>
    <d v="2010-02-01T00:00:00"/>
  </r>
  <r>
    <n v="2321"/>
    <n v="58788"/>
    <x v="388"/>
    <s v="Low"/>
    <s v="*"/>
    <s v="*"/>
    <s v="*"/>
    <m/>
    <m/>
    <s v="*"/>
    <m/>
    <m/>
    <m/>
    <m/>
    <m/>
    <n v="31"/>
    <n v="0.04"/>
    <m/>
    <m/>
    <n v="983.78"/>
    <n v="0"/>
    <n v="31.734838709677419"/>
    <s v="Regular Air"/>
    <n v="6.5"/>
    <n v="990.28"/>
    <x v="8"/>
    <s v="Corporate"/>
    <x v="2"/>
    <s v="Computer Peripherals"/>
    <s v="Small Box"/>
    <d v="2010-02-03T00:00:00"/>
  </r>
  <r>
    <n v="2322"/>
    <n v="48642"/>
    <x v="388"/>
    <s v="High"/>
    <s v="*"/>
    <s v="**"/>
    <s v="**"/>
    <m/>
    <m/>
    <s v="**"/>
    <m/>
    <m/>
    <m/>
    <m/>
    <m/>
    <n v="5"/>
    <n v="0.01"/>
    <m/>
    <m/>
    <n v="519.69000000000005"/>
    <n v="0"/>
    <n v="103.93800000000002"/>
    <s v="Express Air"/>
    <n v="7.18"/>
    <n v="526.87"/>
    <x v="1"/>
    <s v="Home Office"/>
    <x v="2"/>
    <s v="Computer Peripherals"/>
    <s v="Small Box"/>
    <d v="2010-02-02T00:00:00"/>
  </r>
  <r>
    <n v="2323"/>
    <n v="27524"/>
    <x v="388"/>
    <s v="Not Specified"/>
    <s v="*"/>
    <s v="*"/>
    <s v="*"/>
    <m/>
    <m/>
    <s v="*"/>
    <m/>
    <m/>
    <m/>
    <m/>
    <m/>
    <n v="50"/>
    <n v="0.06"/>
    <m/>
    <m/>
    <n v="343.94"/>
    <n v="0"/>
    <n v="6.8788"/>
    <s v="Regular Air"/>
    <n v="7.37"/>
    <n v="351.31"/>
    <x v="10"/>
    <s v="Consumer"/>
    <x v="0"/>
    <s v="Paper"/>
    <s v="Small Box"/>
    <d v="2010-02-03T00:00:00"/>
  </r>
  <r>
    <n v="2324"/>
    <n v="8292"/>
    <x v="388"/>
    <s v="Not Specified"/>
    <s v="*"/>
    <s v="*"/>
    <s v="*"/>
    <m/>
    <m/>
    <s v="*"/>
    <m/>
    <m/>
    <m/>
    <m/>
    <m/>
    <n v="18"/>
    <n v="0.02"/>
    <m/>
    <m/>
    <n v="299.87"/>
    <n v="0"/>
    <n v="16.659444444444446"/>
    <s v="Regular Air"/>
    <n v="1.39"/>
    <n v="301.26"/>
    <x v="0"/>
    <s v="Corporate"/>
    <x v="0"/>
    <s v="Envelopes"/>
    <s v="Small Box"/>
    <d v="2010-02-02T00:00:00"/>
  </r>
  <r>
    <n v="2325"/>
    <n v="48642"/>
    <x v="388"/>
    <s v="High"/>
    <s v="*"/>
    <s v="**"/>
    <s v="**"/>
    <m/>
    <m/>
    <s v="**"/>
    <m/>
    <m/>
    <m/>
    <m/>
    <m/>
    <n v="36"/>
    <n v="0.04"/>
    <m/>
    <m/>
    <n v="111.83"/>
    <n v="0"/>
    <n v="3.1063888888888886"/>
    <s v="Regular Air"/>
    <n v="0.7"/>
    <n v="112.53"/>
    <x v="0"/>
    <s v="Home Office"/>
    <x v="0"/>
    <s v="Pens &amp; Art Supplies"/>
    <s v="Wrap Bag"/>
    <d v="2010-02-01T00:00:00"/>
  </r>
  <r>
    <n v="2326"/>
    <n v="48642"/>
    <x v="388"/>
    <s v="High"/>
    <s v="*"/>
    <s v="**"/>
    <s v="**"/>
    <m/>
    <m/>
    <s v="**"/>
    <m/>
    <m/>
    <m/>
    <m/>
    <m/>
    <n v="4"/>
    <n v="0.01"/>
    <m/>
    <m/>
    <n v="37.729999999999997"/>
    <n v="0"/>
    <n v="9.4324999999999992"/>
    <s v="Regular Air"/>
    <n v="3.5"/>
    <n v="41.23"/>
    <x v="1"/>
    <s v="Home Office"/>
    <x v="0"/>
    <s v="Appliances"/>
    <s v="Small Box"/>
    <d v="2010-02-03T00:00:00"/>
  </r>
  <r>
    <n v="2327"/>
    <n v="32164"/>
    <x v="389"/>
    <s v="Not Specified"/>
    <s v="*"/>
    <s v="*"/>
    <s v="*"/>
    <m/>
    <m/>
    <s v="*"/>
    <m/>
    <m/>
    <m/>
    <m/>
    <m/>
    <n v="23"/>
    <n v="3.5000000000000003E-2"/>
    <m/>
    <m/>
    <n v="6552.9"/>
    <n v="1"/>
    <n v="284.90869565217389"/>
    <s v="Delivery Truck"/>
    <n v="54.12"/>
    <n v="6607.0199999999995"/>
    <x v="5"/>
    <s v="Small Business"/>
    <x v="1"/>
    <s v="Tables"/>
    <s v="Jumbo Box"/>
    <d v="2010-02-03T00:00:00"/>
  </r>
  <r>
    <n v="2328"/>
    <n v="43781"/>
    <x v="389"/>
    <s v="Not Specified"/>
    <s v="*"/>
    <s v="*"/>
    <s v="*"/>
    <m/>
    <m/>
    <s v="*"/>
    <m/>
    <m/>
    <m/>
    <m/>
    <m/>
    <n v="21"/>
    <n v="3.5000000000000003E-2"/>
    <m/>
    <m/>
    <n v="917.39"/>
    <n v="0"/>
    <n v="43.685238095238091"/>
    <s v="Express Air"/>
    <n v="2.99"/>
    <n v="920.38"/>
    <x v="7"/>
    <s v="Small Business"/>
    <x v="0"/>
    <s v="Binders and Binder Accessories"/>
    <s v="Small Box"/>
    <d v="2010-02-03T00:00:00"/>
  </r>
  <r>
    <n v="2329"/>
    <n v="43781"/>
    <x v="389"/>
    <s v="Not Specified"/>
    <s v="*"/>
    <s v="*"/>
    <s v="*"/>
    <m/>
    <m/>
    <s v="*"/>
    <m/>
    <m/>
    <m/>
    <m/>
    <m/>
    <n v="45"/>
    <n v="0.05"/>
    <m/>
    <m/>
    <n v="497.14"/>
    <n v="0"/>
    <n v="11.047555555555554"/>
    <s v="Regular Air"/>
    <n v="1.39"/>
    <n v="498.53"/>
    <x v="7"/>
    <s v="Small Business"/>
    <x v="0"/>
    <s v="Envelopes"/>
    <s v="Small Box"/>
    <d v="2010-02-02T00:00:00"/>
  </r>
  <r>
    <n v="2330"/>
    <n v="18307"/>
    <x v="389"/>
    <s v="Low"/>
    <s v="*"/>
    <s v="*"/>
    <s v="*"/>
    <m/>
    <m/>
    <s v="*"/>
    <m/>
    <m/>
    <m/>
    <m/>
    <m/>
    <n v="23"/>
    <n v="3.5000000000000003E-2"/>
    <m/>
    <m/>
    <n v="441.99"/>
    <n v="0"/>
    <n v="19.216956521739132"/>
    <s v="Express Air"/>
    <n v="8.68"/>
    <n v="450.67"/>
    <x v="4"/>
    <s v="Corporate"/>
    <x v="0"/>
    <s v="Paper"/>
    <s v="Small Box"/>
    <d v="2010-02-06T00:00:00"/>
  </r>
  <r>
    <n v="2331"/>
    <n v="18307"/>
    <x v="389"/>
    <s v="Low"/>
    <s v="*"/>
    <s v="*"/>
    <s v="*"/>
    <m/>
    <m/>
    <s v="*"/>
    <m/>
    <m/>
    <m/>
    <m/>
    <m/>
    <n v="34"/>
    <n v="0.04"/>
    <m/>
    <m/>
    <n v="245.19"/>
    <n v="0"/>
    <n v="7.2114705882352936"/>
    <s v="Regular Air"/>
    <n v="2.35"/>
    <n v="247.54"/>
    <x v="4"/>
    <s v="Corporate"/>
    <x v="0"/>
    <s v="Pens &amp; Art Supplies"/>
    <s v="Wrap Bag"/>
    <d v="2010-02-02T00:00:00"/>
  </r>
  <r>
    <n v="2332"/>
    <n v="55877"/>
    <x v="389"/>
    <s v="Not Specified"/>
    <s v="*"/>
    <s v="*"/>
    <s v="*"/>
    <m/>
    <m/>
    <s v="*"/>
    <m/>
    <m/>
    <m/>
    <m/>
    <m/>
    <n v="40"/>
    <n v="0.05"/>
    <m/>
    <m/>
    <n v="144.28"/>
    <n v="0"/>
    <n v="3.6070000000000002"/>
    <s v="Express Air"/>
    <n v="0.99"/>
    <n v="145.27000000000001"/>
    <x v="6"/>
    <s v="Corporate"/>
    <x v="0"/>
    <s v="Labels"/>
    <s v="Small Box"/>
    <d v="2010-02-04T00:00:00"/>
  </r>
  <r>
    <n v="2333"/>
    <n v="55877"/>
    <x v="389"/>
    <s v="Not Specified"/>
    <s v="*"/>
    <s v="*"/>
    <s v="*"/>
    <m/>
    <m/>
    <s v="*"/>
    <m/>
    <m/>
    <m/>
    <m/>
    <m/>
    <n v="19"/>
    <n v="0.02"/>
    <m/>
    <m/>
    <n v="126.53"/>
    <n v="0"/>
    <n v="6.6594736842105267"/>
    <s v="Regular Air"/>
    <n v="7.5"/>
    <n v="134.03"/>
    <x v="6"/>
    <s v="Corporate"/>
    <x v="0"/>
    <s v="Paper"/>
    <s v="Small Box"/>
    <d v="2010-02-03T00:00:00"/>
  </r>
  <r>
    <n v="2334"/>
    <n v="32164"/>
    <x v="389"/>
    <s v="Not Specified"/>
    <s v="*"/>
    <s v="*"/>
    <s v="*"/>
    <m/>
    <m/>
    <s v="*"/>
    <m/>
    <m/>
    <m/>
    <m/>
    <m/>
    <n v="34"/>
    <n v="0.04"/>
    <m/>
    <m/>
    <n v="111.83"/>
    <n v="0"/>
    <n v="3.2891176470588235"/>
    <s v="Regular Air"/>
    <n v="3.97"/>
    <n v="115.8"/>
    <x v="5"/>
    <s v="Small Business"/>
    <x v="0"/>
    <s v="Pens &amp; Art Supplies"/>
    <s v="Wrap Bag"/>
    <d v="2010-02-03T00:00:00"/>
  </r>
  <r>
    <n v="2335"/>
    <n v="3687"/>
    <x v="389"/>
    <s v="Critical"/>
    <s v="***"/>
    <s v="***"/>
    <s v="***"/>
    <m/>
    <m/>
    <s v="***"/>
    <m/>
    <m/>
    <m/>
    <m/>
    <m/>
    <n v="25"/>
    <n v="3.5000000000000003E-2"/>
    <m/>
    <m/>
    <n v="79.37"/>
    <n v="0"/>
    <n v="3.1748000000000003"/>
    <s v="Regular Air"/>
    <n v="1.35"/>
    <n v="80.72"/>
    <x v="2"/>
    <s v="Home Office"/>
    <x v="0"/>
    <s v="Rubber Bands"/>
    <s v="Wrap Bag"/>
    <d v="2010-02-02T00:00:00"/>
  </r>
  <r>
    <n v="2336"/>
    <n v="32164"/>
    <x v="389"/>
    <s v="Not Specified"/>
    <s v="*"/>
    <s v="*"/>
    <s v="*"/>
    <m/>
    <m/>
    <s v="*"/>
    <m/>
    <m/>
    <m/>
    <m/>
    <m/>
    <n v="12"/>
    <n v="0.02"/>
    <m/>
    <m/>
    <n v="77.010000000000005"/>
    <n v="0"/>
    <n v="6.4175000000000004"/>
    <s v="Regular Air"/>
    <n v="4.96"/>
    <n v="81.97"/>
    <x v="5"/>
    <s v="Small Business"/>
    <x v="0"/>
    <s v="Paper"/>
    <s v="Small Box"/>
    <d v="2010-02-03T00:00:00"/>
  </r>
  <r>
    <n v="2337"/>
    <n v="52322"/>
    <x v="389"/>
    <s v="Low"/>
    <s v="*"/>
    <s v="*"/>
    <s v="*"/>
    <m/>
    <m/>
    <s v="*"/>
    <m/>
    <m/>
    <m/>
    <m/>
    <m/>
    <n v="1"/>
    <n v="0.01"/>
    <m/>
    <m/>
    <n v="5.7"/>
    <n v="0"/>
    <n v="5.7"/>
    <s v="Regular Air"/>
    <n v="2"/>
    <n v="7.7"/>
    <x v="1"/>
    <s v="Consumer"/>
    <x v="0"/>
    <s v="Rubber Bands"/>
    <s v="Wrap Bag"/>
    <d v="2010-02-09T00:00:00"/>
  </r>
  <r>
    <n v="2338"/>
    <n v="24197"/>
    <x v="390"/>
    <s v="Low"/>
    <s v="*"/>
    <s v="*"/>
    <s v="*"/>
    <m/>
    <m/>
    <s v="*"/>
    <m/>
    <m/>
    <m/>
    <m/>
    <m/>
    <n v="41"/>
    <n v="0.05"/>
    <m/>
    <m/>
    <n v="2354.4"/>
    <n v="1"/>
    <n v="57.424390243902444"/>
    <s v="Express Air"/>
    <n v="6.55"/>
    <n v="2360.9500000000003"/>
    <x v="1"/>
    <s v="Small Business"/>
    <x v="2"/>
    <s v="Computer Peripherals"/>
    <s v="Small Box"/>
    <d v="2010-02-10T00:00:00"/>
  </r>
  <r>
    <n v="2339"/>
    <n v="56931"/>
    <x v="390"/>
    <s v="High"/>
    <s v="*"/>
    <s v="**"/>
    <s v="**"/>
    <m/>
    <m/>
    <s v="**"/>
    <m/>
    <m/>
    <m/>
    <m/>
    <m/>
    <n v="34"/>
    <n v="0.04"/>
    <m/>
    <m/>
    <n v="232.41550000000001"/>
    <n v="0"/>
    <n v="6.83575"/>
    <s v="Regular Air"/>
    <n v="5.03"/>
    <n v="237.44550000000001"/>
    <x v="0"/>
    <s v="Small Business"/>
    <x v="2"/>
    <s v="Telephones and Communication"/>
    <s v="Medium Box"/>
    <d v="2010-02-05T00:00:00"/>
  </r>
  <r>
    <n v="2340"/>
    <n v="24197"/>
    <x v="390"/>
    <s v="Low"/>
    <s v="*"/>
    <s v="*"/>
    <s v="*"/>
    <m/>
    <m/>
    <s v="*"/>
    <m/>
    <m/>
    <m/>
    <m/>
    <m/>
    <n v="2"/>
    <n v="0.01"/>
    <m/>
    <m/>
    <n v="35.640500000000003"/>
    <n v="0"/>
    <n v="17.820250000000001"/>
    <s v="Regular Air"/>
    <n v="1.25"/>
    <n v="36.890500000000003"/>
    <x v="1"/>
    <s v="Small Business"/>
    <x v="2"/>
    <s v="Telephones and Communication"/>
    <s v="Small Pack"/>
    <d v="2010-02-10T00:00:00"/>
  </r>
  <r>
    <n v="2341"/>
    <n v="10630"/>
    <x v="391"/>
    <s v="Medium"/>
    <s v="*"/>
    <s v="*"/>
    <s v="*"/>
    <m/>
    <m/>
    <s v="*"/>
    <m/>
    <m/>
    <m/>
    <m/>
    <m/>
    <n v="44"/>
    <n v="0.05"/>
    <m/>
    <m/>
    <n v="2773.84"/>
    <n v="1"/>
    <n v="63.041818181818186"/>
    <s v="Delivery Truck"/>
    <n v="36.61"/>
    <n v="2810.4500000000003"/>
    <x v="6"/>
    <s v="Corporate"/>
    <x v="1"/>
    <s v="Bookcases"/>
    <s v="Jumbo Box"/>
    <d v="2010-02-06T00:00:00"/>
  </r>
  <r>
    <n v="2342"/>
    <n v="27141"/>
    <x v="391"/>
    <s v="Not Specified"/>
    <s v="*"/>
    <s v="*"/>
    <s v="*"/>
    <m/>
    <m/>
    <s v="*"/>
    <m/>
    <m/>
    <m/>
    <m/>
    <m/>
    <n v="28"/>
    <n v="3.5000000000000003E-2"/>
    <m/>
    <m/>
    <n v="1645.51"/>
    <n v="1"/>
    <n v="58.768214285714286"/>
    <s v="Regular Air"/>
    <n v="9.7100000000000009"/>
    <n v="1655.22"/>
    <x v="4"/>
    <s v="Corporate"/>
    <x v="0"/>
    <s v="Storage &amp; Organization"/>
    <s v="Small Box"/>
    <d v="2010-02-05T00:00:00"/>
  </r>
  <r>
    <n v="2343"/>
    <n v="12067"/>
    <x v="391"/>
    <s v="Critical"/>
    <s v="***"/>
    <s v="***"/>
    <s v="***"/>
    <m/>
    <m/>
    <s v="***"/>
    <m/>
    <m/>
    <m/>
    <m/>
    <m/>
    <n v="12"/>
    <n v="0.02"/>
    <m/>
    <m/>
    <n v="1211.72"/>
    <n v="1"/>
    <n v="100.97666666666667"/>
    <s v="Regular Air"/>
    <n v="8.99"/>
    <n v="1220.71"/>
    <x v="4"/>
    <s v="Small Business"/>
    <x v="1"/>
    <s v="Office Furnishings"/>
    <s v="Small Pack"/>
    <d v="2010-02-05T00:00:00"/>
  </r>
  <r>
    <n v="2344"/>
    <n v="27141"/>
    <x v="391"/>
    <s v="Not Specified"/>
    <s v="*"/>
    <s v="*"/>
    <s v="*"/>
    <m/>
    <m/>
    <s v="*"/>
    <m/>
    <m/>
    <m/>
    <m/>
    <m/>
    <n v="25"/>
    <n v="3.5000000000000003E-2"/>
    <m/>
    <m/>
    <n v="495.8"/>
    <n v="0"/>
    <n v="19.832000000000001"/>
    <s v="Regular Air"/>
    <n v="6.38"/>
    <n v="502.18"/>
    <x v="4"/>
    <s v="Corporate"/>
    <x v="1"/>
    <s v="Office Furnishings"/>
    <s v="Small Box"/>
    <d v="2010-02-05T00:00:00"/>
  </r>
  <r>
    <n v="2345"/>
    <n v="12067"/>
    <x v="391"/>
    <s v="Critical"/>
    <s v="***"/>
    <s v="***"/>
    <s v="***"/>
    <m/>
    <m/>
    <s v="***"/>
    <m/>
    <m/>
    <m/>
    <m/>
    <m/>
    <n v="7"/>
    <n v="0.01"/>
    <m/>
    <m/>
    <n v="407.11599999999999"/>
    <n v="0"/>
    <n v="58.15942857142857"/>
    <s v="Regular Air"/>
    <n v="19.989999999999998"/>
    <n v="427.10599999999999"/>
    <x v="4"/>
    <s v="Small Business"/>
    <x v="2"/>
    <s v="Telephones and Communication"/>
    <s v="Small Box"/>
    <d v="2010-02-05T00:00:00"/>
  </r>
  <r>
    <n v="2346"/>
    <n v="12067"/>
    <x v="391"/>
    <s v="Critical"/>
    <s v="***"/>
    <s v="***"/>
    <s v="***"/>
    <m/>
    <m/>
    <s v="***"/>
    <m/>
    <m/>
    <m/>
    <m/>
    <m/>
    <n v="45"/>
    <n v="0.05"/>
    <m/>
    <m/>
    <n v="271.06"/>
    <n v="0"/>
    <n v="6.0235555555555553"/>
    <s v="Regular Air"/>
    <n v="5.01"/>
    <n v="276.07"/>
    <x v="4"/>
    <s v="Small Business"/>
    <x v="0"/>
    <s v="Binders and Binder Accessories"/>
    <s v="Small Box"/>
    <d v="2010-02-04T00:00:00"/>
  </r>
  <r>
    <n v="2347"/>
    <n v="1222"/>
    <x v="391"/>
    <s v="Medium"/>
    <s v="*"/>
    <s v="*"/>
    <s v="*"/>
    <m/>
    <m/>
    <s v="*"/>
    <m/>
    <m/>
    <m/>
    <m/>
    <m/>
    <n v="48"/>
    <n v="0.05"/>
    <m/>
    <m/>
    <n v="257.39"/>
    <n v="0"/>
    <n v="5.3622916666666667"/>
    <s v="Regular Air"/>
    <n v="5.57"/>
    <n v="262.95999999999998"/>
    <x v="5"/>
    <s v="Home Office"/>
    <x v="0"/>
    <s v="Paper"/>
    <s v="Small Box"/>
    <d v="2010-02-04T00:00:00"/>
  </r>
  <r>
    <n v="2348"/>
    <n v="12067"/>
    <x v="391"/>
    <s v="Critical"/>
    <s v="***"/>
    <s v="***"/>
    <s v="***"/>
    <m/>
    <m/>
    <s v="***"/>
    <m/>
    <m/>
    <m/>
    <m/>
    <m/>
    <n v="9"/>
    <n v="0.01"/>
    <m/>
    <m/>
    <n v="75.260000000000005"/>
    <n v="0"/>
    <n v="8.362222222222222"/>
    <s v="Regular Air"/>
    <n v="5.83"/>
    <n v="81.09"/>
    <x v="4"/>
    <s v="Small Business"/>
    <x v="0"/>
    <s v="Paper"/>
    <s v="Wrap Bag"/>
    <d v="2010-02-05T00:00:00"/>
  </r>
  <r>
    <n v="2349"/>
    <n v="12067"/>
    <x v="391"/>
    <s v="Critical"/>
    <s v="***"/>
    <s v="***"/>
    <s v="***"/>
    <m/>
    <m/>
    <s v="***"/>
    <m/>
    <m/>
    <m/>
    <m/>
    <m/>
    <n v="6"/>
    <n v="0.01"/>
    <m/>
    <m/>
    <n v="58.84"/>
    <n v="0"/>
    <n v="9.8066666666666666"/>
    <s v="Regular Air"/>
    <n v="3.72"/>
    <n v="62.56"/>
    <x v="4"/>
    <s v="Small Business"/>
    <x v="1"/>
    <s v="Office Furnishings"/>
    <s v="Small Pack"/>
    <d v="2010-02-05T00:00:00"/>
  </r>
  <r>
    <n v="2350"/>
    <n v="18055"/>
    <x v="391"/>
    <s v="Critical"/>
    <s v="***"/>
    <s v="***"/>
    <s v="***"/>
    <m/>
    <m/>
    <s v="***"/>
    <m/>
    <m/>
    <m/>
    <m/>
    <m/>
    <n v="3"/>
    <n v="0.01"/>
    <m/>
    <m/>
    <n v="19.98"/>
    <n v="0"/>
    <n v="6.66"/>
    <s v="Regular Air"/>
    <n v="4.75"/>
    <n v="24.73"/>
    <x v="6"/>
    <s v="Corporate"/>
    <x v="0"/>
    <s v="Paper"/>
    <s v="Small Box"/>
    <d v="2010-02-06T00:00:00"/>
  </r>
  <r>
    <n v="2351"/>
    <n v="39110"/>
    <x v="392"/>
    <s v="Medium"/>
    <s v="*"/>
    <s v="*"/>
    <s v="*"/>
    <m/>
    <m/>
    <s v="*"/>
    <m/>
    <m/>
    <m/>
    <m/>
    <m/>
    <n v="14"/>
    <n v="0.02"/>
    <m/>
    <m/>
    <n v="2595.0700000000002"/>
    <n v="1"/>
    <n v="185.36214285714286"/>
    <s v="Regular Air"/>
    <n v="11.54"/>
    <n v="2606.61"/>
    <x v="2"/>
    <s v="Home Office"/>
    <x v="1"/>
    <s v="Office Furnishings"/>
    <s v="Large Box"/>
    <d v="2010-02-05T00:00:00"/>
  </r>
  <r>
    <n v="2352"/>
    <n v="42500"/>
    <x v="392"/>
    <s v="Not Specified"/>
    <s v="*"/>
    <s v="*"/>
    <s v="*"/>
    <m/>
    <m/>
    <s v="*"/>
    <m/>
    <m/>
    <m/>
    <m/>
    <m/>
    <n v="39"/>
    <n v="0.04"/>
    <m/>
    <m/>
    <n v="1836.06"/>
    <n v="1"/>
    <n v="47.078461538461539"/>
    <s v="Regular Air"/>
    <n v="4.5"/>
    <n v="1840.56"/>
    <x v="2"/>
    <s v="Home Office"/>
    <x v="0"/>
    <s v="Appliances"/>
    <s v="Small Box"/>
    <d v="2010-02-07T00:00:00"/>
  </r>
  <r>
    <n v="2353"/>
    <n v="42500"/>
    <x v="392"/>
    <s v="Not Specified"/>
    <s v="*"/>
    <s v="*"/>
    <s v="*"/>
    <m/>
    <m/>
    <s v="*"/>
    <m/>
    <m/>
    <m/>
    <m/>
    <m/>
    <n v="2"/>
    <n v="0.01"/>
    <m/>
    <m/>
    <n v="21.03"/>
    <n v="0"/>
    <n v="10.515000000000001"/>
    <s v="Regular Air"/>
    <n v="2.99"/>
    <n v="24.020000000000003"/>
    <x v="2"/>
    <s v="Home Office"/>
    <x v="0"/>
    <s v="Binders and Binder Accessories"/>
    <s v="Small Box"/>
    <d v="2010-02-07T00:00:00"/>
  </r>
  <r>
    <n v="2354"/>
    <n v="10913"/>
    <x v="393"/>
    <s v="Low"/>
    <s v="*"/>
    <s v="*"/>
    <s v="*"/>
    <m/>
    <m/>
    <s v="*"/>
    <m/>
    <m/>
    <m/>
    <m/>
    <m/>
    <n v="27"/>
    <n v="3.5000000000000003E-2"/>
    <m/>
    <m/>
    <n v="5149.0600000000004"/>
    <n v="1"/>
    <n v="190.70592592592595"/>
    <s v="Delivery Truck"/>
    <n v="30"/>
    <n v="5179.0600000000004"/>
    <x v="5"/>
    <s v="Small Business"/>
    <x v="1"/>
    <s v="Chairs &amp; Chairmats"/>
    <s v="Jumbo Drum"/>
    <d v="2010-02-06T00:00:00"/>
  </r>
  <r>
    <n v="2355"/>
    <n v="15397"/>
    <x v="393"/>
    <s v="Critical"/>
    <s v="***"/>
    <s v="***"/>
    <s v="***"/>
    <m/>
    <m/>
    <s v="***"/>
    <m/>
    <m/>
    <m/>
    <m/>
    <m/>
    <n v="29"/>
    <n v="3.5000000000000003E-2"/>
    <m/>
    <m/>
    <n v="1178.04"/>
    <n v="1"/>
    <n v="40.622068965517244"/>
    <s v="Regular Air"/>
    <n v="6.5"/>
    <n v="1184.54"/>
    <x v="1"/>
    <s v="Home Office"/>
    <x v="2"/>
    <s v="Computer Peripherals"/>
    <s v="Small Box"/>
    <d v="2010-02-06T00:00:00"/>
  </r>
  <r>
    <n v="2356"/>
    <n v="42561"/>
    <x v="393"/>
    <s v="Low"/>
    <s v="*"/>
    <s v="*"/>
    <s v="*"/>
    <m/>
    <m/>
    <s v="*"/>
    <m/>
    <m/>
    <m/>
    <m/>
    <m/>
    <n v="15"/>
    <n v="0.02"/>
    <m/>
    <m/>
    <n v="1062.9590000000001"/>
    <n v="1"/>
    <n v="70.863933333333335"/>
    <s v="Express Air"/>
    <n v="2.5"/>
    <n v="1065.4590000000001"/>
    <x v="7"/>
    <s v="Consumer"/>
    <x v="2"/>
    <s v="Telephones and Communication"/>
    <s v="Small Box"/>
    <d v="2010-02-08T00:00:00"/>
  </r>
  <r>
    <n v="2357"/>
    <n v="33703"/>
    <x v="393"/>
    <s v="Not Specified"/>
    <s v="*"/>
    <s v="*"/>
    <s v="*"/>
    <m/>
    <m/>
    <s v="*"/>
    <m/>
    <m/>
    <m/>
    <m/>
    <m/>
    <n v="25"/>
    <n v="3.5000000000000003E-2"/>
    <m/>
    <m/>
    <n v="802.19"/>
    <n v="0"/>
    <n v="32.087600000000002"/>
    <s v="Regular Air"/>
    <n v="6.64"/>
    <n v="808.83"/>
    <x v="7"/>
    <s v="Corporate"/>
    <x v="0"/>
    <s v="Storage &amp; Organization"/>
    <s v="Small Box"/>
    <d v="2010-02-07T00:00:00"/>
  </r>
  <r>
    <n v="2358"/>
    <n v="54276"/>
    <x v="393"/>
    <s v="Not Specified"/>
    <s v="*"/>
    <s v="*"/>
    <s v="*"/>
    <m/>
    <m/>
    <s v="*"/>
    <m/>
    <m/>
    <m/>
    <m/>
    <m/>
    <n v="21"/>
    <n v="3.5000000000000003E-2"/>
    <m/>
    <m/>
    <n v="756.6"/>
    <n v="0"/>
    <n v="36.028571428571432"/>
    <s v="Regular Air"/>
    <n v="4.92"/>
    <n v="761.52"/>
    <x v="7"/>
    <s v="Small Business"/>
    <x v="0"/>
    <s v="Paper"/>
    <s v="Small Box"/>
    <d v="2010-02-07T00:00:00"/>
  </r>
  <r>
    <n v="2359"/>
    <n v="33703"/>
    <x v="393"/>
    <s v="Not Specified"/>
    <s v="*"/>
    <s v="*"/>
    <s v="*"/>
    <m/>
    <m/>
    <s v="*"/>
    <m/>
    <m/>
    <m/>
    <m/>
    <m/>
    <n v="4"/>
    <n v="0.01"/>
    <m/>
    <m/>
    <n v="242.36"/>
    <n v="0"/>
    <n v="60.59"/>
    <s v="Regular Air"/>
    <n v="1.99"/>
    <n v="244.35000000000002"/>
    <x v="7"/>
    <s v="Corporate"/>
    <x v="2"/>
    <s v="Computer Peripherals"/>
    <s v="Small Pack"/>
    <d v="2010-02-07T00:00:00"/>
  </r>
  <r>
    <n v="2360"/>
    <n v="15397"/>
    <x v="393"/>
    <s v="Critical"/>
    <s v="***"/>
    <s v="***"/>
    <s v="***"/>
    <m/>
    <m/>
    <s v="***"/>
    <m/>
    <m/>
    <m/>
    <m/>
    <m/>
    <n v="42"/>
    <n v="0.05"/>
    <m/>
    <m/>
    <n v="223.33"/>
    <n v="0"/>
    <n v="5.3173809523809528"/>
    <s v="Express Air"/>
    <n v="4.32"/>
    <n v="227.65"/>
    <x v="1"/>
    <s v="Home Office"/>
    <x v="2"/>
    <s v="Computer Peripherals"/>
    <s v="Small Pack"/>
    <d v="2010-02-08T00:00:00"/>
  </r>
  <r>
    <n v="2361"/>
    <n v="15397"/>
    <x v="393"/>
    <s v="Critical"/>
    <s v="***"/>
    <s v="***"/>
    <s v="***"/>
    <m/>
    <m/>
    <s v="***"/>
    <m/>
    <m/>
    <m/>
    <m/>
    <m/>
    <n v="43"/>
    <n v="0.05"/>
    <m/>
    <m/>
    <n v="121.94"/>
    <n v="0"/>
    <n v="2.8358139534883722"/>
    <s v="Regular Air"/>
    <n v="2.4"/>
    <n v="124.34"/>
    <x v="1"/>
    <s v="Home Office"/>
    <x v="0"/>
    <s v="Pens &amp; Art Supplies"/>
    <s v="Wrap Bag"/>
    <d v="2010-02-07T00:00:00"/>
  </r>
  <r>
    <n v="2362"/>
    <n v="33703"/>
    <x v="393"/>
    <s v="Not Specified"/>
    <s v="*"/>
    <s v="*"/>
    <s v="*"/>
    <m/>
    <m/>
    <s v="*"/>
    <m/>
    <m/>
    <m/>
    <m/>
    <m/>
    <n v="4"/>
    <n v="0.01"/>
    <m/>
    <m/>
    <n v="63.52"/>
    <n v="0"/>
    <n v="15.88"/>
    <s v="Express Air"/>
    <n v="4.8099999999999996"/>
    <n v="68.33"/>
    <x v="7"/>
    <s v="Corporate"/>
    <x v="0"/>
    <s v="Storage &amp; Organization"/>
    <s v="Small Box"/>
    <d v="2010-02-08T00:00:00"/>
  </r>
  <r>
    <n v="2363"/>
    <n v="45542"/>
    <x v="394"/>
    <s v="High"/>
    <s v="*"/>
    <s v="**"/>
    <s v="**"/>
    <m/>
    <m/>
    <s v="**"/>
    <m/>
    <m/>
    <m/>
    <m/>
    <m/>
    <n v="40"/>
    <n v="0.05"/>
    <m/>
    <m/>
    <n v="4064.2719999999999"/>
    <n v="1"/>
    <n v="101.60679999999999"/>
    <s v="Delivery Truck"/>
    <n v="51.94"/>
    <n v="4116.2119999999995"/>
    <x v="1"/>
    <s v="Corporate"/>
    <x v="1"/>
    <s v="Tables"/>
    <s v="Jumbo Box"/>
    <d v="2010-02-08T00:00:00"/>
  </r>
  <r>
    <n v="2364"/>
    <n v="36292"/>
    <x v="394"/>
    <s v="Critical"/>
    <s v="***"/>
    <s v="***"/>
    <s v="***"/>
    <m/>
    <m/>
    <s v="***"/>
    <m/>
    <m/>
    <m/>
    <m/>
    <m/>
    <n v="37"/>
    <n v="0.04"/>
    <m/>
    <m/>
    <n v="816.65"/>
    <n v="0"/>
    <n v="22.07162162162162"/>
    <s v="Regular Air"/>
    <n v="16.87"/>
    <n v="833.52"/>
    <x v="5"/>
    <s v="Corporate"/>
    <x v="0"/>
    <s v="Paper"/>
    <s v="Small Box"/>
    <d v="2010-02-07T00:00:00"/>
  </r>
  <r>
    <n v="2365"/>
    <n v="7175"/>
    <x v="394"/>
    <s v="Critical"/>
    <s v="***"/>
    <s v="***"/>
    <s v="***"/>
    <m/>
    <m/>
    <s v="***"/>
    <m/>
    <m/>
    <m/>
    <m/>
    <m/>
    <n v="10"/>
    <n v="0.02"/>
    <m/>
    <m/>
    <n v="748.25"/>
    <n v="0"/>
    <n v="74.825000000000003"/>
    <s v="Delivery Truck"/>
    <n v="26.74"/>
    <n v="774.99"/>
    <x v="8"/>
    <s v="Corporate"/>
    <x v="1"/>
    <s v="Bookcases"/>
    <s v="Jumbo Box"/>
    <d v="2010-02-09T00:00:00"/>
  </r>
  <r>
    <n v="2366"/>
    <n v="45542"/>
    <x v="394"/>
    <s v="High"/>
    <s v="*"/>
    <s v="**"/>
    <s v="**"/>
    <m/>
    <m/>
    <s v="**"/>
    <m/>
    <m/>
    <m/>
    <m/>
    <m/>
    <n v="37"/>
    <n v="0.04"/>
    <m/>
    <m/>
    <n v="281.79000000000002"/>
    <n v="0"/>
    <n v="7.6159459459459464"/>
    <s v="Express Air"/>
    <n v="5.83"/>
    <n v="287.62"/>
    <x v="1"/>
    <s v="Corporate"/>
    <x v="0"/>
    <s v="Paper"/>
    <s v="Wrap Bag"/>
    <d v="2010-02-10T00:00:00"/>
  </r>
  <r>
    <n v="2367"/>
    <n v="34245"/>
    <x v="394"/>
    <s v="Medium"/>
    <s v="*"/>
    <s v="*"/>
    <s v="*"/>
    <m/>
    <m/>
    <s v="*"/>
    <m/>
    <m/>
    <m/>
    <m/>
    <m/>
    <n v="42"/>
    <n v="0.05"/>
    <m/>
    <m/>
    <n v="189.22"/>
    <n v="0"/>
    <n v="4.505238095238095"/>
    <s v="Regular Air"/>
    <n v="4.79"/>
    <n v="194.01"/>
    <x v="5"/>
    <s v="Consumer"/>
    <x v="0"/>
    <s v="Paper"/>
    <s v="Small Box"/>
    <d v="2010-02-08T00:00:00"/>
  </r>
  <r>
    <n v="2368"/>
    <n v="36292"/>
    <x v="394"/>
    <s v="Critical"/>
    <s v="***"/>
    <s v="***"/>
    <s v="***"/>
    <m/>
    <m/>
    <s v="***"/>
    <m/>
    <m/>
    <m/>
    <m/>
    <m/>
    <n v="21"/>
    <n v="3.5000000000000003E-2"/>
    <m/>
    <m/>
    <n v="109.87"/>
    <n v="0"/>
    <n v="5.2319047619047625"/>
    <s v="Regular Air"/>
    <n v="7.54"/>
    <n v="117.41000000000001"/>
    <x v="5"/>
    <s v="Corporate"/>
    <x v="0"/>
    <s v="Paper"/>
    <s v="Small Box"/>
    <d v="2010-02-08T00:00:00"/>
  </r>
  <r>
    <n v="2369"/>
    <n v="7079"/>
    <x v="395"/>
    <s v="Medium"/>
    <s v="*"/>
    <s v="*"/>
    <s v="*"/>
    <m/>
    <m/>
    <s v="*"/>
    <m/>
    <m/>
    <m/>
    <m/>
    <m/>
    <n v="44"/>
    <n v="0.05"/>
    <m/>
    <m/>
    <n v="12296.49"/>
    <n v="1"/>
    <n v="279.46568181818179"/>
    <s v="Delivery Truck"/>
    <n v="57"/>
    <n v="12353.49"/>
    <x v="0"/>
    <s v="Small Business"/>
    <x v="1"/>
    <s v="Chairs &amp; Chairmats"/>
    <s v="Jumbo Drum"/>
    <d v="2010-02-09T00:00:00"/>
  </r>
  <r>
    <n v="2370"/>
    <n v="30625"/>
    <x v="395"/>
    <s v="Critical"/>
    <s v="***"/>
    <s v="***"/>
    <s v="***"/>
    <m/>
    <m/>
    <s v="***"/>
    <m/>
    <m/>
    <m/>
    <m/>
    <m/>
    <n v="24"/>
    <n v="3.5000000000000003E-2"/>
    <m/>
    <m/>
    <n v="2429.09"/>
    <n v="1"/>
    <n v="101.21208333333334"/>
    <s v="Express Air"/>
    <n v="10.119999999999999"/>
    <n v="2439.21"/>
    <x v="6"/>
    <s v="Corporate"/>
    <x v="1"/>
    <s v="Office Furnishings"/>
    <s v="Large Box"/>
    <d v="2010-02-10T00:00:00"/>
  </r>
  <r>
    <n v="2371"/>
    <n v="30625"/>
    <x v="395"/>
    <s v="Critical"/>
    <s v="***"/>
    <s v="***"/>
    <s v="***"/>
    <m/>
    <m/>
    <s v="***"/>
    <m/>
    <m/>
    <m/>
    <m/>
    <m/>
    <n v="37"/>
    <n v="0.04"/>
    <m/>
    <m/>
    <n v="478.94"/>
    <n v="0"/>
    <n v="12.944324324324324"/>
    <s v="Regular Air"/>
    <n v="7.17"/>
    <n v="486.11"/>
    <x v="6"/>
    <s v="Corporate"/>
    <x v="0"/>
    <s v="Binders and Binder Accessories"/>
    <s v="Small Box"/>
    <d v="2010-02-08T00:00:00"/>
  </r>
  <r>
    <n v="2372"/>
    <n v="10114"/>
    <x v="395"/>
    <s v="Critical"/>
    <s v="***"/>
    <s v="***"/>
    <s v="***"/>
    <m/>
    <m/>
    <s v="***"/>
    <m/>
    <m/>
    <m/>
    <m/>
    <m/>
    <n v="39"/>
    <n v="0.04"/>
    <m/>
    <m/>
    <n v="147.88"/>
    <n v="0"/>
    <n v="3.7917948717948717"/>
    <s v="Regular Air"/>
    <n v="5.47"/>
    <n v="153.35"/>
    <x v="0"/>
    <s v="Small Business"/>
    <x v="0"/>
    <s v="Binders and Binder Accessories"/>
    <s v="Small Box"/>
    <d v="2010-02-10T00:00:00"/>
  </r>
  <r>
    <n v="2373"/>
    <n v="7079"/>
    <x v="395"/>
    <s v="Medium"/>
    <s v="*"/>
    <s v="*"/>
    <s v="*"/>
    <m/>
    <m/>
    <s v="*"/>
    <m/>
    <m/>
    <m/>
    <m/>
    <m/>
    <n v="18"/>
    <n v="0.02"/>
    <m/>
    <m/>
    <n v="128.13"/>
    <n v="0"/>
    <n v="7.1183333333333332"/>
    <s v="Regular Air"/>
    <n v="5.94"/>
    <n v="134.07"/>
    <x v="0"/>
    <s v="Small Business"/>
    <x v="0"/>
    <s v="Paper"/>
    <s v="Small Box"/>
    <d v="2010-02-10T00:00:00"/>
  </r>
  <r>
    <n v="2374"/>
    <n v="12704"/>
    <x v="396"/>
    <s v="Low"/>
    <s v="*"/>
    <s v="*"/>
    <s v="*"/>
    <m/>
    <m/>
    <s v="*"/>
    <m/>
    <m/>
    <m/>
    <m/>
    <m/>
    <n v="44"/>
    <n v="0.05"/>
    <m/>
    <m/>
    <n v="21506.77"/>
    <n v="1"/>
    <n v="488.79022727272729"/>
    <s v="Regular Air"/>
    <n v="24.49"/>
    <n v="21531.260000000002"/>
    <x v="7"/>
    <s v="Small Business"/>
    <x v="2"/>
    <s v="Copiers and Fax"/>
    <s v="Large Box"/>
    <d v="2010-02-09T00:00:00"/>
  </r>
  <r>
    <n v="2375"/>
    <n v="12704"/>
    <x v="396"/>
    <s v="Low"/>
    <s v="*"/>
    <s v="*"/>
    <s v="*"/>
    <m/>
    <m/>
    <s v="*"/>
    <m/>
    <m/>
    <m/>
    <m/>
    <m/>
    <n v="28"/>
    <n v="3.5000000000000003E-2"/>
    <m/>
    <m/>
    <n v="669.02"/>
    <n v="0"/>
    <n v="23.893571428571427"/>
    <s v="Delivery Truck"/>
    <n v="53.03"/>
    <n v="722.05"/>
    <x v="7"/>
    <s v="Small Business"/>
    <x v="0"/>
    <s v="Storage &amp; Organization"/>
    <s v="Jumbo Drum"/>
    <d v="2010-02-11T00:00:00"/>
  </r>
  <r>
    <n v="2376"/>
    <n v="20577"/>
    <x v="396"/>
    <s v="Critical"/>
    <s v="***"/>
    <s v="***"/>
    <s v="***"/>
    <m/>
    <m/>
    <s v="***"/>
    <m/>
    <m/>
    <m/>
    <m/>
    <m/>
    <n v="15"/>
    <n v="0.02"/>
    <m/>
    <m/>
    <n v="611.67999999999995"/>
    <n v="0"/>
    <n v="40.778666666666666"/>
    <s v="Regular Air"/>
    <n v="10.55"/>
    <n v="622.2299999999999"/>
    <x v="1"/>
    <s v="Home Office"/>
    <x v="0"/>
    <s v="Binders and Binder Accessories"/>
    <s v="Small Box"/>
    <d v="2010-02-11T00:00:00"/>
  </r>
  <r>
    <n v="2377"/>
    <n v="44900"/>
    <x v="396"/>
    <s v="Medium"/>
    <s v="*"/>
    <s v="*"/>
    <s v="*"/>
    <m/>
    <m/>
    <s v="*"/>
    <m/>
    <m/>
    <m/>
    <m/>
    <m/>
    <n v="4"/>
    <n v="0.01"/>
    <m/>
    <m/>
    <n v="47.03"/>
    <n v="0"/>
    <n v="11.7575"/>
    <s v="Regular Air"/>
    <n v="5.03"/>
    <n v="52.06"/>
    <x v="1"/>
    <s v="Home Office"/>
    <x v="0"/>
    <s v="Paper"/>
    <s v="Small Box"/>
    <d v="2010-02-10T00:00:00"/>
  </r>
  <r>
    <n v="2378"/>
    <n v="20704"/>
    <x v="397"/>
    <s v="Low"/>
    <s v="*"/>
    <s v="*"/>
    <s v="*"/>
    <m/>
    <m/>
    <s v="*"/>
    <m/>
    <m/>
    <m/>
    <m/>
    <m/>
    <n v="38"/>
    <n v="0.04"/>
    <m/>
    <m/>
    <n v="15655.24"/>
    <n v="1"/>
    <n v="411.98"/>
    <s v="Regular Air"/>
    <n v="19.989999999999998"/>
    <n v="15675.23"/>
    <x v="4"/>
    <s v="Home Office"/>
    <x v="0"/>
    <s v="Storage &amp; Organization"/>
    <s v="Small Box"/>
    <d v="2010-02-15T00:00:00"/>
  </r>
  <r>
    <n v="2379"/>
    <n v="6311"/>
    <x v="397"/>
    <s v="Medium"/>
    <s v="*"/>
    <s v="*"/>
    <s v="*"/>
    <m/>
    <m/>
    <s v="*"/>
    <m/>
    <m/>
    <m/>
    <m/>
    <m/>
    <n v="18"/>
    <n v="0.02"/>
    <m/>
    <m/>
    <n v="1297.4485"/>
    <n v="1"/>
    <n v="72.080472222222227"/>
    <s v="Regular Air"/>
    <n v="10.78"/>
    <n v="1308.2284999999999"/>
    <x v="1"/>
    <s v="Corporate"/>
    <x v="2"/>
    <s v="Telephones and Communication"/>
    <s v="Small Box"/>
    <d v="2010-02-13T00:00:00"/>
  </r>
  <r>
    <n v="2380"/>
    <n v="15014"/>
    <x v="397"/>
    <s v="Medium"/>
    <s v="*"/>
    <s v="*"/>
    <s v="*"/>
    <m/>
    <m/>
    <s v="*"/>
    <m/>
    <m/>
    <m/>
    <m/>
    <m/>
    <n v="10"/>
    <n v="0.02"/>
    <m/>
    <m/>
    <n v="633.13"/>
    <n v="0"/>
    <n v="63.313000000000002"/>
    <s v="Delivery Truck"/>
    <n v="36.61"/>
    <n v="669.74"/>
    <x v="1"/>
    <s v="Corporate"/>
    <x v="1"/>
    <s v="Bookcases"/>
    <s v="Jumbo Box"/>
    <d v="2010-02-13T00:00:00"/>
  </r>
  <r>
    <n v="2381"/>
    <n v="47329"/>
    <x v="397"/>
    <s v="Low"/>
    <s v="*"/>
    <s v="*"/>
    <s v="*"/>
    <m/>
    <m/>
    <s v="*"/>
    <m/>
    <m/>
    <m/>
    <m/>
    <m/>
    <n v="16"/>
    <n v="0.02"/>
    <m/>
    <m/>
    <n v="88.19"/>
    <n v="0"/>
    <n v="5.5118749999999999"/>
    <s v="Regular Air"/>
    <n v="4.72"/>
    <n v="92.91"/>
    <x v="2"/>
    <s v="Home Office"/>
    <x v="0"/>
    <s v="Paper"/>
    <s v="Small Box"/>
    <d v="2010-02-19T00:00:00"/>
  </r>
  <r>
    <n v="2382"/>
    <n v="47329"/>
    <x v="397"/>
    <s v="Low"/>
    <s v="*"/>
    <s v="*"/>
    <s v="*"/>
    <m/>
    <m/>
    <s v="*"/>
    <m/>
    <m/>
    <m/>
    <m/>
    <m/>
    <n v="2"/>
    <n v="0.01"/>
    <m/>
    <m/>
    <n v="26.64"/>
    <n v="0"/>
    <n v="13.32"/>
    <s v="Express Air"/>
    <n v="2.36"/>
    <n v="29"/>
    <x v="2"/>
    <s v="Home Office"/>
    <x v="0"/>
    <s v="Pens &amp; Art Supplies"/>
    <s v="Wrap Bag"/>
    <d v="2010-02-15T00:00:00"/>
  </r>
  <r>
    <n v="2383"/>
    <n v="7654"/>
    <x v="397"/>
    <s v="High"/>
    <s v="*"/>
    <s v="**"/>
    <s v="**"/>
    <m/>
    <m/>
    <s v="**"/>
    <m/>
    <m/>
    <m/>
    <m/>
    <m/>
    <n v="3"/>
    <n v="0.01"/>
    <m/>
    <m/>
    <n v="19.47"/>
    <n v="0"/>
    <n v="6.4899999999999993"/>
    <s v="Regular Air"/>
    <n v="6.89"/>
    <n v="26.36"/>
    <x v="5"/>
    <s v="Small Business"/>
    <x v="0"/>
    <s v="Labels"/>
    <s v="Small Box"/>
    <d v="2010-02-12T00:00:00"/>
  </r>
  <r>
    <n v="2384"/>
    <n v="20704"/>
    <x v="397"/>
    <s v="Low"/>
    <s v="*"/>
    <s v="*"/>
    <s v="*"/>
    <m/>
    <m/>
    <s v="*"/>
    <m/>
    <m/>
    <m/>
    <m/>
    <m/>
    <n v="5"/>
    <n v="0.01"/>
    <m/>
    <m/>
    <n v="16.48"/>
    <n v="0"/>
    <n v="3.2960000000000003"/>
    <s v="Regular Air"/>
    <n v="0.99"/>
    <n v="17.47"/>
    <x v="4"/>
    <s v="Home Office"/>
    <x v="0"/>
    <s v="Labels"/>
    <s v="Small Box"/>
    <d v="2010-02-15T00:00:00"/>
  </r>
  <r>
    <n v="2385"/>
    <n v="20704"/>
    <x v="397"/>
    <s v="Low"/>
    <s v="*"/>
    <s v="*"/>
    <s v="*"/>
    <m/>
    <m/>
    <s v="*"/>
    <m/>
    <m/>
    <m/>
    <m/>
    <m/>
    <n v="1"/>
    <n v="0.01"/>
    <m/>
    <m/>
    <n v="5.63"/>
    <n v="0"/>
    <n v="5.63"/>
    <s v="Regular Air"/>
    <n v="0.7"/>
    <n v="6.33"/>
    <x v="4"/>
    <s v="Home Office"/>
    <x v="0"/>
    <s v="Rubber Bands"/>
    <s v="Wrap Bag"/>
    <d v="2010-02-10T00:00:00"/>
  </r>
  <r>
    <n v="2386"/>
    <n v="6850"/>
    <x v="398"/>
    <s v="High"/>
    <s v="*"/>
    <s v="**"/>
    <s v="**"/>
    <m/>
    <m/>
    <s v="**"/>
    <m/>
    <m/>
    <m/>
    <m/>
    <m/>
    <n v="26"/>
    <n v="3.5000000000000003E-2"/>
    <m/>
    <m/>
    <n v="3753.72"/>
    <n v="1"/>
    <n v="144.37384615384616"/>
    <s v="Delivery Truck"/>
    <n v="52.42"/>
    <n v="3806.14"/>
    <x v="5"/>
    <s v="Corporate"/>
    <x v="1"/>
    <s v="Tables"/>
    <s v="Jumbo Box"/>
    <d v="2010-02-12T00:00:00"/>
  </r>
  <r>
    <n v="2387"/>
    <n v="6850"/>
    <x v="398"/>
    <s v="High"/>
    <s v="*"/>
    <s v="**"/>
    <s v="**"/>
    <m/>
    <m/>
    <s v="**"/>
    <m/>
    <m/>
    <m/>
    <m/>
    <m/>
    <n v="34"/>
    <n v="0.04"/>
    <m/>
    <m/>
    <n v="2126.7199999999998"/>
    <n v="1"/>
    <n v="62.550588235294114"/>
    <s v="Regular Air"/>
    <n v="6.88"/>
    <n v="2133.6"/>
    <x v="5"/>
    <s v="Corporate"/>
    <x v="0"/>
    <s v="Storage &amp; Organization"/>
    <s v="Small Box"/>
    <d v="2010-02-13T00:00:00"/>
  </r>
  <r>
    <n v="2388"/>
    <n v="6850"/>
    <x v="398"/>
    <s v="High"/>
    <s v="*"/>
    <s v="**"/>
    <s v="**"/>
    <m/>
    <m/>
    <s v="**"/>
    <m/>
    <m/>
    <m/>
    <m/>
    <m/>
    <n v="41"/>
    <n v="0.05"/>
    <m/>
    <m/>
    <n v="2088.5"/>
    <n v="1"/>
    <n v="50.939024390243901"/>
    <s v="Regular Air"/>
    <n v="10.17"/>
    <n v="2098.67"/>
    <x v="5"/>
    <s v="Corporate"/>
    <x v="2"/>
    <s v="Office Machines"/>
    <s v="Medium Box"/>
    <d v="2010-02-12T00:00:00"/>
  </r>
  <r>
    <n v="2389"/>
    <n v="20103"/>
    <x v="398"/>
    <s v="Medium"/>
    <s v="*"/>
    <s v="*"/>
    <s v="*"/>
    <m/>
    <m/>
    <s v="*"/>
    <m/>
    <m/>
    <m/>
    <m/>
    <m/>
    <n v="25"/>
    <n v="3.5000000000000003E-2"/>
    <m/>
    <m/>
    <n v="726.82"/>
    <n v="0"/>
    <n v="29.072800000000001"/>
    <s v="Express Air"/>
    <n v="8.65"/>
    <n v="735.47"/>
    <x v="8"/>
    <s v="Small Business"/>
    <x v="2"/>
    <s v="Computer Peripherals"/>
    <s v="Small Box"/>
    <d v="2010-02-13T00:00:00"/>
  </r>
  <r>
    <n v="2390"/>
    <n v="14245"/>
    <x v="398"/>
    <s v="Critical"/>
    <s v="***"/>
    <s v="***"/>
    <s v="***"/>
    <m/>
    <m/>
    <s v="***"/>
    <m/>
    <m/>
    <m/>
    <m/>
    <m/>
    <n v="17"/>
    <n v="0.02"/>
    <m/>
    <m/>
    <n v="454.09"/>
    <n v="0"/>
    <n v="26.711176470588235"/>
    <s v="Regular Air"/>
    <n v="6.17"/>
    <n v="460.26"/>
    <x v="4"/>
    <s v="Small Business"/>
    <x v="0"/>
    <s v="Pens &amp; Art Supplies"/>
    <s v="Small Pack"/>
    <d v="2010-02-12T00:00:00"/>
  </r>
  <r>
    <n v="2391"/>
    <n v="3078"/>
    <x v="398"/>
    <s v="High"/>
    <s v="*"/>
    <s v="**"/>
    <s v="**"/>
    <m/>
    <m/>
    <s v="**"/>
    <m/>
    <m/>
    <m/>
    <m/>
    <m/>
    <n v="1"/>
    <n v="0.01"/>
    <m/>
    <m/>
    <n v="316.61"/>
    <n v="0"/>
    <n v="316.61"/>
    <s v="Delivery Truck"/>
    <n v="48.8"/>
    <n v="365.41"/>
    <x v="3"/>
    <s v="Corporate"/>
    <x v="1"/>
    <s v="Chairs &amp; Chairmats"/>
    <s v="Jumbo Drum"/>
    <d v="2010-02-13T00:00:00"/>
  </r>
  <r>
    <n v="2392"/>
    <n v="20103"/>
    <x v="398"/>
    <s v="Medium"/>
    <s v="*"/>
    <s v="*"/>
    <s v="*"/>
    <m/>
    <m/>
    <s v="*"/>
    <m/>
    <m/>
    <m/>
    <m/>
    <m/>
    <n v="30"/>
    <n v="0.04"/>
    <m/>
    <m/>
    <n v="314.93"/>
    <n v="0"/>
    <n v="10.497666666666667"/>
    <s v="Regular Air"/>
    <n v="6.24"/>
    <n v="321.17"/>
    <x v="8"/>
    <s v="Small Business"/>
    <x v="2"/>
    <s v="Office Machines"/>
    <s v="Medium Box"/>
    <d v="2010-02-12T00:00:00"/>
  </r>
  <r>
    <n v="2393"/>
    <n v="19555"/>
    <x v="398"/>
    <s v="Low"/>
    <s v="*"/>
    <s v="*"/>
    <s v="*"/>
    <m/>
    <m/>
    <s v="*"/>
    <m/>
    <m/>
    <m/>
    <m/>
    <m/>
    <n v="36"/>
    <n v="0.04"/>
    <m/>
    <m/>
    <n v="246.24"/>
    <n v="0"/>
    <n v="6.84"/>
    <s v="Regular Air"/>
    <n v="7.3"/>
    <n v="253.54000000000002"/>
    <x v="2"/>
    <s v="Small Business"/>
    <x v="0"/>
    <s v="Paper"/>
    <s v="Small Box"/>
    <d v="2010-02-15T00:00:00"/>
  </r>
  <r>
    <n v="2394"/>
    <n v="6850"/>
    <x v="398"/>
    <s v="High"/>
    <s v="*"/>
    <s v="**"/>
    <s v="**"/>
    <m/>
    <m/>
    <s v="**"/>
    <m/>
    <m/>
    <m/>
    <m/>
    <m/>
    <n v="8"/>
    <n v="0.01"/>
    <m/>
    <m/>
    <n v="81.56"/>
    <n v="0"/>
    <n v="10.195"/>
    <s v="Regular Air"/>
    <n v="1.99"/>
    <n v="83.55"/>
    <x v="5"/>
    <s v="Corporate"/>
    <x v="2"/>
    <s v="Computer Peripherals"/>
    <s v="Small Pack"/>
    <d v="2010-02-11T00:00:00"/>
  </r>
  <r>
    <n v="2395"/>
    <n v="19555"/>
    <x v="398"/>
    <s v="Low"/>
    <s v="*"/>
    <s v="*"/>
    <s v="*"/>
    <m/>
    <m/>
    <s v="*"/>
    <m/>
    <m/>
    <m/>
    <m/>
    <m/>
    <n v="8"/>
    <n v="0.01"/>
    <m/>
    <m/>
    <n v="78.67"/>
    <n v="0"/>
    <n v="9.8337500000000002"/>
    <s v="Regular Air"/>
    <n v="2.15"/>
    <n v="80.820000000000007"/>
    <x v="2"/>
    <s v="Small Business"/>
    <x v="0"/>
    <s v="Paper"/>
    <s v="Wrap Bag"/>
    <d v="2010-02-18T00:00:00"/>
  </r>
  <r>
    <n v="2396"/>
    <n v="3078"/>
    <x v="398"/>
    <s v="High"/>
    <s v="*"/>
    <s v="**"/>
    <s v="**"/>
    <m/>
    <m/>
    <s v="**"/>
    <m/>
    <m/>
    <m/>
    <m/>
    <m/>
    <n v="12"/>
    <n v="0.02"/>
    <m/>
    <m/>
    <n v="33.86"/>
    <n v="0"/>
    <n v="2.8216666666666668"/>
    <s v="Regular Air"/>
    <n v="0.7"/>
    <n v="34.56"/>
    <x v="10"/>
    <s v="Corporate"/>
    <x v="0"/>
    <s v="Pens &amp; Art Supplies"/>
    <s v="Wrap Bag"/>
    <d v="2010-02-12T00:00:00"/>
  </r>
  <r>
    <n v="2397"/>
    <n v="58502"/>
    <x v="399"/>
    <s v="Critical"/>
    <s v="***"/>
    <s v="***"/>
    <s v="***"/>
    <m/>
    <m/>
    <s v="***"/>
    <m/>
    <m/>
    <m/>
    <m/>
    <m/>
    <n v="23"/>
    <n v="3.5000000000000003E-2"/>
    <m/>
    <m/>
    <n v="5186.3100000000004"/>
    <n v="1"/>
    <n v="225.49173913043481"/>
    <s v="Delivery Truck"/>
    <n v="28.16"/>
    <n v="5214.47"/>
    <x v="8"/>
    <s v="Consumer"/>
    <x v="1"/>
    <s v="Chairs &amp; Chairmats"/>
    <s v="Jumbo Drum"/>
    <d v="2010-02-14T00:00:00"/>
  </r>
  <r>
    <n v="2398"/>
    <n v="57159"/>
    <x v="399"/>
    <s v="Critical"/>
    <s v="***"/>
    <s v="***"/>
    <s v="***"/>
    <m/>
    <m/>
    <s v="***"/>
    <m/>
    <m/>
    <m/>
    <m/>
    <m/>
    <n v="17"/>
    <n v="0.02"/>
    <m/>
    <m/>
    <n v="4621.1000000000004"/>
    <n v="1"/>
    <n v="271.82941176470592"/>
    <s v="Delivery Truck"/>
    <n v="57"/>
    <n v="4678.1000000000004"/>
    <x v="8"/>
    <s v="Corporate"/>
    <x v="1"/>
    <s v="Chairs &amp; Chairmats"/>
    <s v="Jumbo Drum"/>
    <d v="2010-02-13T00:00:00"/>
  </r>
  <r>
    <n v="2399"/>
    <n v="10080"/>
    <x v="399"/>
    <s v="Low"/>
    <s v="*"/>
    <s v="*"/>
    <s v="*"/>
    <m/>
    <m/>
    <s v="*"/>
    <m/>
    <m/>
    <m/>
    <m/>
    <m/>
    <n v="20"/>
    <n v="3.5000000000000003E-2"/>
    <m/>
    <m/>
    <n v="637.04"/>
    <n v="0"/>
    <n v="31.851999999999997"/>
    <s v="Regular Air"/>
    <n v="4"/>
    <n v="641.04"/>
    <x v="10"/>
    <s v="Corporate"/>
    <x v="2"/>
    <s v="Computer Peripherals"/>
    <s v="Small Box"/>
    <d v="2010-02-19T00:00:00"/>
  </r>
  <r>
    <n v="2400"/>
    <n v="57159"/>
    <x v="399"/>
    <s v="Critical"/>
    <s v="***"/>
    <s v="***"/>
    <s v="***"/>
    <m/>
    <m/>
    <s v="***"/>
    <m/>
    <m/>
    <m/>
    <m/>
    <m/>
    <n v="42"/>
    <n v="0.05"/>
    <m/>
    <m/>
    <n v="460.2"/>
    <n v="0"/>
    <n v="10.957142857142857"/>
    <s v="Regular Air"/>
    <n v="11.59"/>
    <n v="471.78999999999996"/>
    <x v="8"/>
    <s v="Corporate"/>
    <x v="0"/>
    <s v="Paper"/>
    <s v="Small Box"/>
    <d v="2010-02-12T00:00:00"/>
  </r>
  <r>
    <n v="2401"/>
    <n v="26054"/>
    <x v="399"/>
    <s v="Critical"/>
    <s v="***"/>
    <s v="***"/>
    <s v="***"/>
    <m/>
    <m/>
    <s v="***"/>
    <m/>
    <m/>
    <m/>
    <m/>
    <m/>
    <n v="47"/>
    <n v="0.05"/>
    <m/>
    <m/>
    <n v="396.78"/>
    <n v="0"/>
    <n v="8.4421276595744672"/>
    <s v="Regular Air"/>
    <n v="10.16"/>
    <n v="406.94"/>
    <x v="5"/>
    <s v="Small Business"/>
    <x v="1"/>
    <s v="Office Furnishings"/>
    <s v="Large Box"/>
    <d v="2010-02-14T00:00:00"/>
  </r>
  <r>
    <n v="2402"/>
    <n v="59619"/>
    <x v="400"/>
    <s v="Not Specified"/>
    <s v="*"/>
    <s v="*"/>
    <s v="*"/>
    <m/>
    <m/>
    <s v="*"/>
    <m/>
    <m/>
    <m/>
    <m/>
    <m/>
    <n v="35"/>
    <n v="0.04"/>
    <m/>
    <m/>
    <n v="225.4"/>
    <n v="0"/>
    <n v="6.44"/>
    <s v="Regular Air"/>
    <n v="8.4"/>
    <n v="233.8"/>
    <x v="0"/>
    <s v="Consumer"/>
    <x v="0"/>
    <s v="Paper"/>
    <s v="Small Box"/>
    <d v="2010-02-15T00:00:00"/>
  </r>
  <r>
    <n v="2403"/>
    <n v="59619"/>
    <x v="400"/>
    <s v="Not Specified"/>
    <s v="*"/>
    <s v="*"/>
    <s v="*"/>
    <m/>
    <m/>
    <s v="*"/>
    <m/>
    <m/>
    <m/>
    <m/>
    <m/>
    <n v="12"/>
    <n v="0.02"/>
    <m/>
    <m/>
    <n v="76.040000000000006"/>
    <n v="0"/>
    <n v="6.3366666666666669"/>
    <s v="Regular Air"/>
    <n v="7.15"/>
    <n v="83.190000000000012"/>
    <x v="3"/>
    <s v="Consumer"/>
    <x v="0"/>
    <s v="Paper"/>
    <s v="Small Box"/>
    <d v="2010-02-15T00:00:00"/>
  </r>
  <r>
    <n v="2404"/>
    <n v="12259"/>
    <x v="401"/>
    <s v="High"/>
    <s v="*"/>
    <s v="**"/>
    <s v="**"/>
    <m/>
    <m/>
    <s v="**"/>
    <m/>
    <m/>
    <m/>
    <m/>
    <m/>
    <n v="45"/>
    <n v="0.05"/>
    <m/>
    <m/>
    <n v="5007.6899999999996"/>
    <n v="1"/>
    <n v="111.282"/>
    <s v="Delivery Truck"/>
    <n v="51.42"/>
    <n v="5059.1099999999997"/>
    <x v="6"/>
    <s v="Consumer"/>
    <x v="1"/>
    <s v="Bookcases"/>
    <s v="Jumbo Box"/>
    <d v="2010-02-16T00:00:00"/>
  </r>
  <r>
    <n v="2405"/>
    <n v="14791"/>
    <x v="401"/>
    <s v="Medium"/>
    <s v="*"/>
    <s v="*"/>
    <s v="*"/>
    <m/>
    <m/>
    <s v="*"/>
    <m/>
    <m/>
    <m/>
    <m/>
    <m/>
    <n v="29"/>
    <n v="3.5000000000000003E-2"/>
    <m/>
    <m/>
    <n v="1576.223"/>
    <n v="1"/>
    <n v="54.35251724137931"/>
    <s v="Regular Air"/>
    <n v="3.99"/>
    <n v="1580.213"/>
    <x v="1"/>
    <s v="Consumer"/>
    <x v="2"/>
    <s v="Telephones and Communication"/>
    <s v="Small Box"/>
    <d v="2010-02-15T00:00:00"/>
  </r>
  <r>
    <n v="2406"/>
    <n v="12259"/>
    <x v="401"/>
    <s v="High"/>
    <s v="*"/>
    <s v="**"/>
    <s v="**"/>
    <m/>
    <m/>
    <s v="**"/>
    <m/>
    <m/>
    <m/>
    <m/>
    <m/>
    <n v="45"/>
    <n v="0.05"/>
    <m/>
    <m/>
    <n v="1379.62"/>
    <n v="1"/>
    <n v="30.658222222222221"/>
    <s v="Regular Air"/>
    <n v="6.72"/>
    <n v="1386.34"/>
    <x v="6"/>
    <s v="Consumer"/>
    <x v="0"/>
    <s v="Storage &amp; Organization"/>
    <s v="Small Box"/>
    <d v="2010-02-15T00:00:00"/>
  </r>
  <r>
    <n v="2407"/>
    <n v="47778"/>
    <x v="401"/>
    <s v="Critical"/>
    <s v="***"/>
    <s v="***"/>
    <s v="***"/>
    <m/>
    <m/>
    <s v="***"/>
    <m/>
    <m/>
    <m/>
    <m/>
    <m/>
    <n v="12"/>
    <n v="0.02"/>
    <m/>
    <m/>
    <n v="174.11"/>
    <n v="0"/>
    <n v="14.509166666666667"/>
    <s v="Regular Air"/>
    <n v="6.85"/>
    <n v="180.96"/>
    <x v="5"/>
    <s v="Corporate"/>
    <x v="1"/>
    <s v="Office Furnishings"/>
    <s v="Wrap Bag"/>
    <d v="2010-02-16T00:00:00"/>
  </r>
  <r>
    <n v="2408"/>
    <n v="37349"/>
    <x v="402"/>
    <s v="Critical"/>
    <s v="***"/>
    <s v="***"/>
    <s v="***"/>
    <m/>
    <m/>
    <s v="***"/>
    <m/>
    <m/>
    <m/>
    <m/>
    <m/>
    <n v="8"/>
    <n v="0.01"/>
    <m/>
    <m/>
    <n v="631.73"/>
    <n v="0"/>
    <n v="78.966250000000002"/>
    <s v="Express Air"/>
    <n v="19.989999999999998"/>
    <n v="651.72"/>
    <x v="1"/>
    <s v="Corporate"/>
    <x v="1"/>
    <s v="Office Furnishings"/>
    <s v="Small Box"/>
    <d v="2010-02-17T00:00:00"/>
  </r>
  <r>
    <n v="2409"/>
    <n v="32931"/>
    <x v="402"/>
    <s v="Low"/>
    <s v="*"/>
    <s v="*"/>
    <s v="*"/>
    <m/>
    <m/>
    <s v="*"/>
    <m/>
    <m/>
    <m/>
    <m/>
    <m/>
    <n v="25"/>
    <n v="3.5000000000000003E-2"/>
    <m/>
    <m/>
    <n v="298.11"/>
    <n v="0"/>
    <n v="11.9244"/>
    <s v="Regular Air"/>
    <n v="6.27"/>
    <n v="304.38"/>
    <x v="5"/>
    <s v="Corporate"/>
    <x v="0"/>
    <s v="Storage &amp; Organization"/>
    <s v="Medium Box"/>
    <d v="2010-02-20T00:00:00"/>
  </r>
  <r>
    <n v="2410"/>
    <n v="32931"/>
    <x v="402"/>
    <s v="Low"/>
    <s v="*"/>
    <s v="*"/>
    <s v="*"/>
    <m/>
    <m/>
    <s v="*"/>
    <m/>
    <m/>
    <m/>
    <m/>
    <m/>
    <n v="31"/>
    <n v="0.04"/>
    <m/>
    <m/>
    <n v="86.1"/>
    <n v="0"/>
    <n v="2.7774193548387096"/>
    <s v="Regular Air"/>
    <n v="0.5"/>
    <n v="86.6"/>
    <x v="5"/>
    <s v="Corporate"/>
    <x v="0"/>
    <s v="Labels"/>
    <s v="Small Box"/>
    <d v="2010-02-22T00:00:00"/>
  </r>
  <r>
    <n v="2411"/>
    <n v="57127"/>
    <x v="403"/>
    <s v="Low"/>
    <s v="*"/>
    <s v="*"/>
    <s v="*"/>
    <m/>
    <m/>
    <s v="*"/>
    <m/>
    <m/>
    <m/>
    <m/>
    <m/>
    <n v="13"/>
    <n v="0.02"/>
    <m/>
    <m/>
    <n v="735.54"/>
    <n v="0"/>
    <n v="56.58"/>
    <s v="Regular Air"/>
    <n v="14.3"/>
    <n v="749.83999999999992"/>
    <x v="7"/>
    <s v="Consumer"/>
    <x v="0"/>
    <s v="Paper"/>
    <s v="Small Box"/>
    <d v="2010-02-18T00:00:00"/>
  </r>
  <r>
    <n v="2412"/>
    <n v="42820"/>
    <x v="403"/>
    <s v="Low"/>
    <s v="*"/>
    <s v="*"/>
    <s v="*"/>
    <m/>
    <m/>
    <s v="*"/>
    <m/>
    <m/>
    <m/>
    <m/>
    <m/>
    <n v="27"/>
    <n v="3.5000000000000003E-2"/>
    <m/>
    <m/>
    <n v="141.56"/>
    <n v="0"/>
    <n v="5.242962962962963"/>
    <s v="Regular Air"/>
    <n v="2.99"/>
    <n v="144.55000000000001"/>
    <x v="1"/>
    <s v="Corporate"/>
    <x v="0"/>
    <s v="Binders and Binder Accessories"/>
    <s v="Small Box"/>
    <d v="2010-02-23T00:00:00"/>
  </r>
  <r>
    <n v="2413"/>
    <n v="39333"/>
    <x v="404"/>
    <s v="Critical"/>
    <s v="***"/>
    <s v="***"/>
    <s v="***"/>
    <m/>
    <m/>
    <s v="***"/>
    <m/>
    <m/>
    <m/>
    <m/>
    <m/>
    <n v="31"/>
    <n v="0.04"/>
    <m/>
    <m/>
    <n v="8955.34"/>
    <n v="1"/>
    <n v="288.88193548387096"/>
    <s v="Regular Air"/>
    <n v="24.49"/>
    <n v="8979.83"/>
    <x v="1"/>
    <s v="Consumer"/>
    <x v="1"/>
    <s v="Chairs &amp; Chairmats"/>
    <s v="Large Box"/>
    <d v="2010-02-19T00:00:00"/>
  </r>
  <r>
    <n v="2414"/>
    <n v="54304"/>
    <x v="404"/>
    <s v="High"/>
    <s v="*"/>
    <s v="**"/>
    <s v="**"/>
    <m/>
    <m/>
    <s v="**"/>
    <m/>
    <m/>
    <m/>
    <m/>
    <m/>
    <n v="11"/>
    <n v="0.02"/>
    <m/>
    <m/>
    <n v="558.62"/>
    <n v="0"/>
    <n v="50.783636363636361"/>
    <s v="Regular Air"/>
    <n v="3.99"/>
    <n v="562.61"/>
    <x v="3"/>
    <s v="Consumer"/>
    <x v="0"/>
    <s v="Appliances"/>
    <s v="Small Box"/>
    <d v="2010-02-19T00:00:00"/>
  </r>
  <r>
    <n v="2415"/>
    <n v="36065"/>
    <x v="404"/>
    <s v="High"/>
    <s v="*"/>
    <s v="**"/>
    <s v="**"/>
    <m/>
    <m/>
    <s v="**"/>
    <m/>
    <m/>
    <m/>
    <m/>
    <m/>
    <n v="31"/>
    <n v="0.04"/>
    <m/>
    <m/>
    <n v="538.29999999999995"/>
    <n v="0"/>
    <n v="17.364516129032257"/>
    <s v="Regular Air"/>
    <n v="12.39"/>
    <n v="550.68999999999994"/>
    <x v="0"/>
    <s v="Small Business"/>
    <x v="0"/>
    <s v="Envelopes"/>
    <s v="Small Box"/>
    <d v="2010-02-17T00:00:00"/>
  </r>
  <r>
    <n v="2416"/>
    <n v="39333"/>
    <x v="404"/>
    <s v="Critical"/>
    <s v="***"/>
    <s v="***"/>
    <s v="***"/>
    <m/>
    <m/>
    <s v="***"/>
    <m/>
    <m/>
    <m/>
    <m/>
    <m/>
    <n v="18"/>
    <n v="0.02"/>
    <m/>
    <m/>
    <n v="95.22"/>
    <n v="0"/>
    <n v="5.29"/>
    <s v="Regular Air"/>
    <n v="4.7"/>
    <n v="99.92"/>
    <x v="1"/>
    <s v="Consumer"/>
    <x v="0"/>
    <s v="Paper"/>
    <s v="Small Box"/>
    <d v="2010-02-17T00:00:00"/>
  </r>
  <r>
    <n v="2417"/>
    <n v="6980"/>
    <x v="405"/>
    <s v="Not Specified"/>
    <s v="*"/>
    <s v="*"/>
    <s v="*"/>
    <m/>
    <m/>
    <s v="*"/>
    <m/>
    <m/>
    <m/>
    <m/>
    <m/>
    <n v="18"/>
    <n v="0.02"/>
    <m/>
    <m/>
    <n v="136.29"/>
    <n v="0"/>
    <n v="7.5716666666666663"/>
    <s v="Regular Air"/>
    <n v="7.72"/>
    <n v="144.01"/>
    <x v="11"/>
    <s v="Consumer"/>
    <x v="0"/>
    <s v="Binders and Binder Accessories"/>
    <s v="Small Box"/>
    <d v="2010-02-19T00:00:00"/>
  </r>
  <r>
    <n v="2418"/>
    <n v="22368"/>
    <x v="406"/>
    <s v="Medium"/>
    <s v="*"/>
    <s v="*"/>
    <s v="*"/>
    <m/>
    <m/>
    <s v="*"/>
    <m/>
    <m/>
    <m/>
    <m/>
    <m/>
    <n v="33"/>
    <n v="0.04"/>
    <m/>
    <m/>
    <n v="3917.61"/>
    <n v="1"/>
    <n v="118.71545454545455"/>
    <s v="Delivery Truck"/>
    <n v="56.14"/>
    <n v="3973.75"/>
    <x v="3"/>
    <s v="Consumer"/>
    <x v="2"/>
    <s v="Office Machines"/>
    <s v="Jumbo Box"/>
    <d v="2010-02-21T00:00:00"/>
  </r>
  <r>
    <n v="2419"/>
    <n v="22368"/>
    <x v="406"/>
    <s v="Medium"/>
    <s v="*"/>
    <s v="*"/>
    <s v="*"/>
    <m/>
    <m/>
    <s v="*"/>
    <m/>
    <m/>
    <m/>
    <m/>
    <m/>
    <n v="34"/>
    <n v="0.04"/>
    <m/>
    <m/>
    <n v="2788.04"/>
    <n v="1"/>
    <n v="82.001176470588234"/>
    <s v="Regular Air"/>
    <n v="35"/>
    <n v="2823.04"/>
    <x v="3"/>
    <s v="Consumer"/>
    <x v="0"/>
    <s v="Storage &amp; Organization"/>
    <s v="Large Box"/>
    <d v="2010-02-20T00:00:00"/>
  </r>
  <r>
    <n v="2420"/>
    <n v="22368"/>
    <x v="406"/>
    <s v="Medium"/>
    <s v="*"/>
    <s v="*"/>
    <s v="*"/>
    <m/>
    <m/>
    <s v="*"/>
    <m/>
    <m/>
    <m/>
    <m/>
    <m/>
    <n v="5"/>
    <n v="0.01"/>
    <m/>
    <m/>
    <n v="192.12"/>
    <n v="0"/>
    <n v="38.423999999999999"/>
    <s v="Regular Air"/>
    <n v="1.99"/>
    <n v="194.11"/>
    <x v="3"/>
    <s v="Consumer"/>
    <x v="2"/>
    <s v="Computer Peripherals"/>
    <s v="Small Pack"/>
    <d v="2010-02-20T00:00:00"/>
  </r>
  <r>
    <n v="2421"/>
    <n v="25091"/>
    <x v="406"/>
    <s v="Medium"/>
    <s v="*"/>
    <s v="*"/>
    <s v="*"/>
    <m/>
    <m/>
    <s v="*"/>
    <m/>
    <m/>
    <m/>
    <m/>
    <m/>
    <n v="4"/>
    <n v="0.01"/>
    <m/>
    <m/>
    <n v="156.97"/>
    <n v="0"/>
    <n v="39.2425"/>
    <s v="Regular Air"/>
    <n v="14.72"/>
    <n v="171.69"/>
    <x v="1"/>
    <s v="Corporate"/>
    <x v="0"/>
    <s v="Binders and Binder Accessories"/>
    <s v="Small Box"/>
    <d v="2010-02-22T00:00:00"/>
  </r>
  <r>
    <n v="2422"/>
    <n v="33060"/>
    <x v="406"/>
    <s v="High"/>
    <s v="*"/>
    <s v="**"/>
    <s v="**"/>
    <m/>
    <m/>
    <s v="**"/>
    <m/>
    <m/>
    <m/>
    <m/>
    <m/>
    <n v="3"/>
    <n v="0.01"/>
    <m/>
    <m/>
    <n v="15.88"/>
    <n v="0"/>
    <n v="5.2933333333333339"/>
    <s v="Regular Air"/>
    <n v="4.6900000000000004"/>
    <n v="20.57"/>
    <x v="8"/>
    <s v="Home Office"/>
    <x v="0"/>
    <s v="Binders and Binder Accessories"/>
    <s v="Small Box"/>
    <d v="2010-02-20T00:00:00"/>
  </r>
  <r>
    <n v="2423"/>
    <n v="59780"/>
    <x v="407"/>
    <s v="Critical"/>
    <s v="***"/>
    <s v="***"/>
    <s v="***"/>
    <m/>
    <m/>
    <s v="***"/>
    <m/>
    <m/>
    <m/>
    <m/>
    <m/>
    <n v="21"/>
    <n v="3.5000000000000003E-2"/>
    <m/>
    <m/>
    <n v="6776.92"/>
    <n v="1"/>
    <n v="322.71047619047619"/>
    <s v="Delivery Truck"/>
    <n v="26.53"/>
    <n v="6803.45"/>
    <x v="2"/>
    <s v="Home Office"/>
    <x v="2"/>
    <s v="Office Machines"/>
    <s v="Jumbo Drum"/>
    <d v="2010-02-20T00:00:00"/>
  </r>
  <r>
    <n v="2424"/>
    <n v="57538"/>
    <x v="407"/>
    <s v="Critical"/>
    <s v="***"/>
    <s v="***"/>
    <s v="***"/>
    <m/>
    <m/>
    <s v="***"/>
    <m/>
    <m/>
    <m/>
    <m/>
    <m/>
    <n v="40"/>
    <n v="0.05"/>
    <m/>
    <m/>
    <n v="1370.49"/>
    <n v="1"/>
    <n v="34.262250000000002"/>
    <s v="Regular Air"/>
    <n v="19.989999999999998"/>
    <n v="1390.48"/>
    <x v="1"/>
    <s v="Small Business"/>
    <x v="1"/>
    <s v="Office Furnishings"/>
    <s v="Small Box"/>
    <d v="2010-02-22T00:00:00"/>
  </r>
  <r>
    <n v="2425"/>
    <n v="1060"/>
    <x v="407"/>
    <s v="Medium"/>
    <s v="*"/>
    <s v="*"/>
    <s v="*"/>
    <m/>
    <m/>
    <s v="*"/>
    <m/>
    <m/>
    <m/>
    <m/>
    <m/>
    <n v="30"/>
    <n v="0.04"/>
    <m/>
    <m/>
    <n v="1187.55"/>
    <n v="1"/>
    <n v="39.585000000000001"/>
    <s v="Regular Air"/>
    <n v="2.99"/>
    <n v="1190.54"/>
    <x v="5"/>
    <s v="Corporate"/>
    <x v="0"/>
    <s v="Binders and Binder Accessories"/>
    <s v="Small Box"/>
    <d v="2010-02-22T00:00:00"/>
  </r>
  <r>
    <n v="2426"/>
    <n v="14023"/>
    <x v="407"/>
    <s v="Not Specified"/>
    <s v="*"/>
    <s v="*"/>
    <s v="*"/>
    <m/>
    <m/>
    <s v="*"/>
    <m/>
    <m/>
    <m/>
    <m/>
    <m/>
    <n v="36"/>
    <n v="0.04"/>
    <m/>
    <m/>
    <n v="711.1"/>
    <n v="0"/>
    <n v="19.75277777777778"/>
    <s v="Regular Air"/>
    <n v="2.99"/>
    <n v="714.09"/>
    <x v="1"/>
    <s v="Corporate"/>
    <x v="0"/>
    <s v="Binders and Binder Accessories"/>
    <s v="Small Box"/>
    <d v="2010-02-22T00:00:00"/>
  </r>
  <r>
    <n v="2427"/>
    <n v="14023"/>
    <x v="407"/>
    <s v="Not Specified"/>
    <s v="*"/>
    <s v="*"/>
    <s v="*"/>
    <m/>
    <m/>
    <s v="*"/>
    <m/>
    <m/>
    <m/>
    <m/>
    <m/>
    <n v="48"/>
    <n v="0.05"/>
    <m/>
    <m/>
    <n v="498.16"/>
    <n v="0"/>
    <n v="10.378333333333334"/>
    <s v="Regular Air"/>
    <n v="5.12"/>
    <n v="503.28000000000003"/>
    <x v="1"/>
    <s v="Corporate"/>
    <x v="0"/>
    <s v="Paper"/>
    <s v="Small Box"/>
    <d v="2010-02-21T00:00:00"/>
  </r>
  <r>
    <n v="2428"/>
    <n v="37157"/>
    <x v="407"/>
    <s v="High"/>
    <s v="*"/>
    <s v="**"/>
    <s v="**"/>
    <m/>
    <m/>
    <s v="**"/>
    <m/>
    <m/>
    <m/>
    <m/>
    <m/>
    <n v="39"/>
    <n v="0.04"/>
    <m/>
    <m/>
    <n v="213"/>
    <n v="0"/>
    <n v="5.4615384615384617"/>
    <s v="Regular Air"/>
    <n v="5.0599999999999996"/>
    <n v="218.06"/>
    <x v="6"/>
    <s v="Home Office"/>
    <x v="0"/>
    <s v="Paper"/>
    <s v="Small Box"/>
    <d v="2010-02-22T00:00:00"/>
  </r>
  <r>
    <n v="2429"/>
    <n v="38496"/>
    <x v="407"/>
    <s v="Critical"/>
    <s v="***"/>
    <s v="***"/>
    <s v="***"/>
    <m/>
    <m/>
    <s v="***"/>
    <m/>
    <m/>
    <m/>
    <m/>
    <m/>
    <n v="23"/>
    <n v="3.5000000000000003E-2"/>
    <m/>
    <m/>
    <n v="116.57"/>
    <n v="0"/>
    <n v="5.0682608695652167"/>
    <s v="Regular Air"/>
    <n v="4.72"/>
    <n v="121.28999999999999"/>
    <x v="1"/>
    <s v="Corporate"/>
    <x v="0"/>
    <s v="Paper"/>
    <s v="Small Box"/>
    <d v="2010-02-22T00:00:00"/>
  </r>
  <r>
    <n v="2430"/>
    <n v="4739"/>
    <x v="407"/>
    <s v="Low"/>
    <s v="*"/>
    <s v="*"/>
    <s v="*"/>
    <m/>
    <m/>
    <s v="*"/>
    <m/>
    <m/>
    <m/>
    <m/>
    <m/>
    <n v="16"/>
    <n v="0.02"/>
    <m/>
    <m/>
    <n v="48.57"/>
    <n v="0"/>
    <n v="3.035625"/>
    <s v="Regular Air"/>
    <n v="0.7"/>
    <n v="49.27"/>
    <x v="6"/>
    <s v="Corporate"/>
    <x v="0"/>
    <s v="Pens &amp; Art Supplies"/>
    <s v="Wrap Bag"/>
    <d v="2010-02-24T00:00:00"/>
  </r>
  <r>
    <n v="2431"/>
    <n v="56835"/>
    <x v="407"/>
    <s v="Not Specified"/>
    <s v="*"/>
    <s v="*"/>
    <s v="*"/>
    <m/>
    <m/>
    <s v="*"/>
    <m/>
    <m/>
    <m/>
    <m/>
    <m/>
    <n v="1"/>
    <n v="0.01"/>
    <m/>
    <m/>
    <n v="10.94"/>
    <n v="0"/>
    <n v="10.94"/>
    <s v="Regular Air"/>
    <n v="2.25"/>
    <n v="13.19"/>
    <x v="8"/>
    <s v="Home Office"/>
    <x v="0"/>
    <s v="Pens &amp; Art Supplies"/>
    <s v="Wrap Bag"/>
    <d v="2010-02-20T00:00:00"/>
  </r>
  <r>
    <n v="2432"/>
    <n v="43940"/>
    <x v="408"/>
    <s v="Critical"/>
    <s v="***"/>
    <s v="***"/>
    <s v="***"/>
    <m/>
    <m/>
    <s v="***"/>
    <m/>
    <m/>
    <m/>
    <m/>
    <m/>
    <n v="12"/>
    <n v="0.02"/>
    <m/>
    <m/>
    <n v="1940.21"/>
    <n v="1"/>
    <n v="161.68416666666667"/>
    <s v="Regular Air"/>
    <n v="4.2"/>
    <n v="1944.41"/>
    <x v="0"/>
    <s v="Consumer"/>
    <x v="2"/>
    <s v="Telephones and Communication"/>
    <s v="Small Box"/>
    <d v="2010-02-22T00:00:00"/>
  </r>
  <r>
    <n v="2433"/>
    <n v="43940"/>
    <x v="408"/>
    <s v="Critical"/>
    <s v="***"/>
    <s v="***"/>
    <s v="***"/>
    <m/>
    <m/>
    <s v="***"/>
    <m/>
    <m/>
    <m/>
    <m/>
    <m/>
    <n v="44"/>
    <n v="0.05"/>
    <m/>
    <m/>
    <n v="1717.21"/>
    <n v="1"/>
    <n v="39.027500000000003"/>
    <s v="Regular Air"/>
    <n v="8.99"/>
    <n v="1726.2"/>
    <x v="0"/>
    <s v="Consumer"/>
    <x v="0"/>
    <s v="Pens &amp; Art Supplies"/>
    <s v="Small Pack"/>
    <d v="2010-02-22T00:00:00"/>
  </r>
  <r>
    <n v="2434"/>
    <n v="17632"/>
    <x v="408"/>
    <s v="Medium"/>
    <s v="*"/>
    <s v="*"/>
    <s v="*"/>
    <m/>
    <m/>
    <s v="*"/>
    <m/>
    <m/>
    <m/>
    <m/>
    <m/>
    <n v="38"/>
    <n v="0.04"/>
    <m/>
    <m/>
    <n v="71.12"/>
    <n v="0"/>
    <n v="1.8715789473684212"/>
    <s v="Regular Air"/>
    <n v="0.7"/>
    <n v="71.820000000000007"/>
    <x v="8"/>
    <s v="Corporate"/>
    <x v="0"/>
    <s v="Rubber Bands"/>
    <s v="Wrap Bag"/>
    <d v="2010-02-22T00:00:00"/>
  </r>
  <r>
    <n v="2435"/>
    <n v="41122"/>
    <x v="408"/>
    <s v="Not Specified"/>
    <s v="*"/>
    <s v="*"/>
    <s v="*"/>
    <m/>
    <m/>
    <s v="*"/>
    <m/>
    <m/>
    <m/>
    <m/>
    <m/>
    <n v="29"/>
    <n v="3.5000000000000003E-2"/>
    <m/>
    <m/>
    <n v="61.22"/>
    <n v="0"/>
    <n v="2.1110344827586207"/>
    <s v="Express Air"/>
    <n v="4.08"/>
    <n v="65.3"/>
    <x v="1"/>
    <s v="Home Office"/>
    <x v="1"/>
    <s v="Office Furnishings"/>
    <s v="Small Pack"/>
    <d v="2010-02-23T00:00:00"/>
  </r>
  <r>
    <n v="2436"/>
    <n v="26499"/>
    <x v="408"/>
    <s v="Medium"/>
    <s v="*"/>
    <s v="*"/>
    <s v="*"/>
    <m/>
    <m/>
    <s v="*"/>
    <m/>
    <m/>
    <m/>
    <m/>
    <m/>
    <n v="11"/>
    <n v="0.02"/>
    <m/>
    <m/>
    <n v="32.4"/>
    <n v="0"/>
    <n v="2.9454545454545453"/>
    <s v="Regular Air"/>
    <n v="0.5"/>
    <n v="32.9"/>
    <x v="7"/>
    <s v="Corporate"/>
    <x v="0"/>
    <s v="Labels"/>
    <s v="Small Box"/>
    <d v="2010-02-22T00:00:00"/>
  </r>
  <r>
    <n v="2437"/>
    <n v="2279"/>
    <x v="409"/>
    <s v="Medium"/>
    <s v="*"/>
    <s v="*"/>
    <s v="*"/>
    <m/>
    <m/>
    <s v="*"/>
    <m/>
    <m/>
    <m/>
    <m/>
    <m/>
    <n v="49"/>
    <n v="0.05"/>
    <m/>
    <m/>
    <n v="4577.18"/>
    <n v="1"/>
    <n v="93.411836734693878"/>
    <s v="Delivery Truck"/>
    <n v="30"/>
    <n v="4607.18"/>
    <x v="2"/>
    <s v="Corporate"/>
    <x v="1"/>
    <s v="Chairs &amp; Chairmats"/>
    <s v="Jumbo Drum"/>
    <d v="2010-02-23T00:00:00"/>
  </r>
  <r>
    <n v="2438"/>
    <n v="29475"/>
    <x v="409"/>
    <s v="High"/>
    <s v="*"/>
    <s v="**"/>
    <s v="**"/>
    <m/>
    <m/>
    <s v="**"/>
    <m/>
    <m/>
    <m/>
    <m/>
    <m/>
    <n v="2"/>
    <n v="0.01"/>
    <m/>
    <m/>
    <n v="1814.82"/>
    <n v="1"/>
    <n v="907.41"/>
    <s v="Delivery Truck"/>
    <n v="44.55"/>
    <n v="1859.37"/>
    <x v="1"/>
    <s v="Home Office"/>
    <x v="1"/>
    <s v="Bookcases"/>
    <s v="Jumbo Box"/>
    <d v="2010-02-25T00:00:00"/>
  </r>
  <r>
    <n v="2439"/>
    <n v="51362"/>
    <x v="409"/>
    <s v="Medium"/>
    <s v="*"/>
    <s v="*"/>
    <s v="*"/>
    <m/>
    <m/>
    <s v="*"/>
    <m/>
    <m/>
    <m/>
    <m/>
    <m/>
    <n v="47"/>
    <n v="0.05"/>
    <m/>
    <m/>
    <n v="1501.8"/>
    <n v="1"/>
    <n v="31.9531914893617"/>
    <s v="Regular Air"/>
    <n v="4"/>
    <n v="1505.8"/>
    <x v="2"/>
    <s v="Corporate"/>
    <x v="2"/>
    <s v="Computer Peripherals"/>
    <s v="Small Box"/>
    <d v="2010-02-24T00:00:00"/>
  </r>
  <r>
    <n v="2440"/>
    <n v="2279"/>
    <x v="409"/>
    <s v="Medium"/>
    <s v="*"/>
    <s v="*"/>
    <s v="*"/>
    <m/>
    <m/>
    <s v="*"/>
    <m/>
    <m/>
    <m/>
    <m/>
    <m/>
    <n v="39"/>
    <n v="0.04"/>
    <m/>
    <m/>
    <n v="845.9"/>
    <n v="0"/>
    <n v="21.689743589743589"/>
    <s v="Regular Air"/>
    <n v="5.42"/>
    <n v="851.31999999999994"/>
    <x v="2"/>
    <s v="Corporate"/>
    <x v="0"/>
    <s v="Storage &amp; Organization"/>
    <s v="Small Box"/>
    <d v="2010-02-24T00:00:00"/>
  </r>
  <r>
    <n v="2441"/>
    <n v="4487"/>
    <x v="409"/>
    <s v="Medium"/>
    <s v="*"/>
    <s v="*"/>
    <s v="*"/>
    <m/>
    <m/>
    <s v="*"/>
    <m/>
    <m/>
    <m/>
    <m/>
    <m/>
    <n v="50"/>
    <n v="0.06"/>
    <m/>
    <m/>
    <n v="325.24"/>
    <n v="0"/>
    <n v="6.5048000000000004"/>
    <s v="Regular Air"/>
    <n v="5.27"/>
    <n v="330.51"/>
    <x v="3"/>
    <s v="Small Business"/>
    <x v="0"/>
    <s v="Binders and Binder Accessories"/>
    <s v="Small Box"/>
    <d v="2010-02-23T00:00:00"/>
  </r>
  <r>
    <n v="2442"/>
    <n v="29475"/>
    <x v="409"/>
    <s v="High"/>
    <s v="*"/>
    <s v="**"/>
    <s v="**"/>
    <m/>
    <m/>
    <s v="**"/>
    <m/>
    <m/>
    <m/>
    <m/>
    <m/>
    <n v="49"/>
    <n v="0.05"/>
    <m/>
    <m/>
    <n v="235.12"/>
    <n v="0"/>
    <n v="4.7983673469387753"/>
    <s v="Regular Air"/>
    <n v="3.05"/>
    <n v="238.17000000000002"/>
    <x v="1"/>
    <s v="Home Office"/>
    <x v="1"/>
    <s v="Office Furnishings"/>
    <s v="Small Pack"/>
    <d v="2010-02-24T00:00:00"/>
  </r>
  <r>
    <n v="2443"/>
    <n v="37606"/>
    <x v="409"/>
    <s v="Critical"/>
    <s v="***"/>
    <s v="***"/>
    <s v="***"/>
    <m/>
    <m/>
    <s v="***"/>
    <m/>
    <m/>
    <m/>
    <m/>
    <m/>
    <n v="41"/>
    <n v="0.05"/>
    <m/>
    <m/>
    <n v="148.99"/>
    <n v="0"/>
    <n v="3.6339024390243906"/>
    <s v="Regular Air"/>
    <n v="4.17"/>
    <n v="153.16"/>
    <x v="2"/>
    <s v="Consumer"/>
    <x v="0"/>
    <s v="Pens &amp; Art Supplies"/>
    <s v="Small Pack"/>
    <d v="2010-02-24T00:00:00"/>
  </r>
  <r>
    <n v="2444"/>
    <n v="37606"/>
    <x v="409"/>
    <s v="Critical"/>
    <s v="***"/>
    <s v="***"/>
    <s v="***"/>
    <m/>
    <m/>
    <s v="***"/>
    <m/>
    <m/>
    <m/>
    <m/>
    <m/>
    <n v="21"/>
    <n v="3.5000000000000003E-2"/>
    <m/>
    <m/>
    <n v="70.66"/>
    <n v="0"/>
    <n v="3.3647619047619046"/>
    <s v="Regular Air"/>
    <n v="3.97"/>
    <n v="74.63"/>
    <x v="2"/>
    <s v="Consumer"/>
    <x v="0"/>
    <s v="Pens &amp; Art Supplies"/>
    <s v="Wrap Bag"/>
    <d v="2010-02-24T00:00:00"/>
  </r>
  <r>
    <n v="2445"/>
    <n v="37606"/>
    <x v="409"/>
    <s v="Critical"/>
    <s v="***"/>
    <s v="***"/>
    <s v="***"/>
    <m/>
    <m/>
    <s v="***"/>
    <m/>
    <m/>
    <m/>
    <m/>
    <m/>
    <n v="1"/>
    <n v="0.01"/>
    <m/>
    <m/>
    <n v="19.96"/>
    <n v="0"/>
    <n v="19.96"/>
    <s v="Express Air"/>
    <n v="4.8600000000000003"/>
    <n v="24.82"/>
    <x v="2"/>
    <s v="Consumer"/>
    <x v="0"/>
    <s v="Paper"/>
    <s v="Small Box"/>
    <d v="2010-02-23T00:00:00"/>
  </r>
  <r>
    <n v="2446"/>
    <n v="39872"/>
    <x v="409"/>
    <s v="Critical"/>
    <s v="***"/>
    <s v="***"/>
    <s v="***"/>
    <m/>
    <m/>
    <s v="***"/>
    <m/>
    <m/>
    <m/>
    <m/>
    <m/>
    <n v="5"/>
    <n v="0.01"/>
    <m/>
    <m/>
    <n v="16.239999999999998"/>
    <n v="0"/>
    <n v="3.2479999999999998"/>
    <s v="Regular Air"/>
    <n v="0.99"/>
    <n v="17.229999999999997"/>
    <x v="1"/>
    <s v="Home Office"/>
    <x v="0"/>
    <s v="Labels"/>
    <s v="Small Box"/>
    <d v="2010-02-23T00:00:00"/>
  </r>
  <r>
    <n v="2447"/>
    <n v="42528"/>
    <x v="410"/>
    <s v="Medium"/>
    <s v="*"/>
    <s v="*"/>
    <s v="*"/>
    <m/>
    <m/>
    <s v="*"/>
    <m/>
    <m/>
    <m/>
    <m/>
    <m/>
    <n v="37"/>
    <n v="0.04"/>
    <m/>
    <m/>
    <n v="1356.45"/>
    <n v="1"/>
    <n v="36.660810810810815"/>
    <s v="Regular Air"/>
    <n v="19.989999999999998"/>
    <n v="1376.44"/>
    <x v="3"/>
    <s v="Consumer"/>
    <x v="0"/>
    <s v="Paper"/>
    <s v="Small Box"/>
    <d v="2010-02-25T00:00:00"/>
  </r>
  <r>
    <n v="2448"/>
    <n v="27426"/>
    <x v="410"/>
    <s v="Low"/>
    <s v="*"/>
    <s v="*"/>
    <s v="*"/>
    <m/>
    <m/>
    <s v="*"/>
    <m/>
    <m/>
    <m/>
    <m/>
    <m/>
    <n v="41"/>
    <n v="0.05"/>
    <m/>
    <m/>
    <n v="438.66"/>
    <n v="0"/>
    <n v="10.699024390243903"/>
    <s v="Regular Air"/>
    <n v="4.78"/>
    <n v="443.44"/>
    <x v="4"/>
    <s v="Home Office"/>
    <x v="0"/>
    <s v="Paper"/>
    <s v="Small Box"/>
    <d v="2010-02-25T00:00:00"/>
  </r>
  <r>
    <n v="2449"/>
    <n v="27426"/>
    <x v="410"/>
    <s v="Low"/>
    <s v="*"/>
    <s v="*"/>
    <s v="*"/>
    <m/>
    <m/>
    <s v="*"/>
    <m/>
    <m/>
    <m/>
    <m/>
    <m/>
    <n v="32"/>
    <n v="0.04"/>
    <m/>
    <m/>
    <n v="416.99"/>
    <n v="0"/>
    <n v="13.0309375"/>
    <s v="Express Air"/>
    <n v="4.59"/>
    <n v="421.58"/>
    <x v="4"/>
    <s v="Home Office"/>
    <x v="0"/>
    <s v="Scissors, Rulers and Trimmers"/>
    <s v="Wrap Bag"/>
    <d v="2010-03-02T00:00:00"/>
  </r>
  <r>
    <n v="2450"/>
    <n v="42528"/>
    <x v="410"/>
    <s v="Medium"/>
    <s v="*"/>
    <s v="*"/>
    <s v="*"/>
    <m/>
    <m/>
    <s v="*"/>
    <m/>
    <m/>
    <m/>
    <m/>
    <m/>
    <n v="31"/>
    <n v="0.04"/>
    <m/>
    <m/>
    <n v="313.05"/>
    <n v="0"/>
    <n v="10.098387096774195"/>
    <s v="Express Air"/>
    <n v="1.99"/>
    <n v="315.04000000000002"/>
    <x v="3"/>
    <s v="Consumer"/>
    <x v="2"/>
    <s v="Computer Peripherals"/>
    <s v="Small Pack"/>
    <d v="2010-02-24T00:00:00"/>
  </r>
  <r>
    <n v="2451"/>
    <n v="42528"/>
    <x v="410"/>
    <s v="Medium"/>
    <s v="*"/>
    <s v="*"/>
    <s v="*"/>
    <m/>
    <m/>
    <s v="*"/>
    <m/>
    <m/>
    <m/>
    <m/>
    <m/>
    <n v="13"/>
    <n v="0.02"/>
    <m/>
    <m/>
    <n v="250.75"/>
    <n v="0"/>
    <n v="19.28846153846154"/>
    <s v="Regular Air"/>
    <n v="9.4700000000000006"/>
    <n v="260.22000000000003"/>
    <x v="3"/>
    <s v="Consumer"/>
    <x v="0"/>
    <s v="Storage &amp; Organization"/>
    <s v="Small Box"/>
    <d v="2010-02-24T00:00:00"/>
  </r>
  <r>
    <n v="2452"/>
    <n v="42528"/>
    <x v="410"/>
    <s v="Medium"/>
    <s v="*"/>
    <s v="*"/>
    <s v="*"/>
    <m/>
    <m/>
    <s v="*"/>
    <m/>
    <m/>
    <m/>
    <m/>
    <m/>
    <n v="29"/>
    <n v="3.5000000000000003E-2"/>
    <m/>
    <m/>
    <n v="200.7"/>
    <n v="0"/>
    <n v="6.9206896551724135"/>
    <s v="Regular Air"/>
    <n v="9.17"/>
    <n v="209.86999999999998"/>
    <x v="0"/>
    <s v="Consumer"/>
    <x v="0"/>
    <s v="Paper"/>
    <s v="Small Box"/>
    <d v="2010-02-24T00:00:00"/>
  </r>
  <r>
    <n v="2453"/>
    <n v="42528"/>
    <x v="410"/>
    <s v="Medium"/>
    <s v="*"/>
    <s v="*"/>
    <s v="*"/>
    <m/>
    <m/>
    <s v="*"/>
    <m/>
    <m/>
    <m/>
    <m/>
    <m/>
    <n v="46"/>
    <n v="0.05"/>
    <m/>
    <m/>
    <n v="161.28"/>
    <n v="0"/>
    <n v="3.506086956521739"/>
    <s v="Regular Air"/>
    <n v="0.76"/>
    <n v="162.04"/>
    <x v="9"/>
    <s v="Consumer"/>
    <x v="0"/>
    <s v="Rubber Bands"/>
    <s v="Wrap Bag"/>
    <d v="2010-02-25T00:00:00"/>
  </r>
  <r>
    <n v="2454"/>
    <n v="29156"/>
    <x v="411"/>
    <s v="Low"/>
    <s v="*"/>
    <s v="*"/>
    <s v="*"/>
    <m/>
    <m/>
    <s v="*"/>
    <m/>
    <m/>
    <m/>
    <m/>
    <m/>
    <n v="10"/>
    <n v="0.02"/>
    <m/>
    <m/>
    <n v="208.77"/>
    <n v="0"/>
    <n v="20.877000000000002"/>
    <s v="Regular Air"/>
    <n v="4"/>
    <n v="212.77"/>
    <x v="8"/>
    <s v="Home Office"/>
    <x v="2"/>
    <s v="Computer Peripherals"/>
    <s v="Small Box"/>
    <d v="2010-03-01T00:00:00"/>
  </r>
  <r>
    <n v="2455"/>
    <n v="48609"/>
    <x v="411"/>
    <s v="High"/>
    <s v="*"/>
    <s v="**"/>
    <s v="**"/>
    <m/>
    <m/>
    <s v="**"/>
    <m/>
    <m/>
    <m/>
    <m/>
    <m/>
    <n v="5"/>
    <n v="0.01"/>
    <m/>
    <m/>
    <n v="186.5"/>
    <n v="0"/>
    <n v="37.299999999999997"/>
    <s v="Express Air"/>
    <n v="4.2699999999999996"/>
    <n v="190.77"/>
    <x v="6"/>
    <s v="Corporate"/>
    <x v="0"/>
    <s v="Pens &amp; Art Supplies"/>
    <s v="Wrap Bag"/>
    <d v="2010-02-25T00:00:00"/>
  </r>
  <r>
    <n v="2456"/>
    <n v="53344"/>
    <x v="411"/>
    <s v="High"/>
    <s v="*"/>
    <s v="**"/>
    <s v="**"/>
    <m/>
    <m/>
    <s v="**"/>
    <m/>
    <m/>
    <m/>
    <m/>
    <m/>
    <n v="36"/>
    <n v="0.04"/>
    <m/>
    <m/>
    <n v="181.95"/>
    <n v="0"/>
    <n v="5.0541666666666663"/>
    <s v="Regular Air"/>
    <n v="6.07"/>
    <n v="188.01999999999998"/>
    <x v="2"/>
    <s v="Small Business"/>
    <x v="0"/>
    <s v="Binders and Binder Accessories"/>
    <s v="Small Box"/>
    <d v="2010-02-26T00:00:00"/>
  </r>
  <r>
    <n v="2457"/>
    <n v="48609"/>
    <x v="411"/>
    <s v="High"/>
    <s v="*"/>
    <s v="**"/>
    <s v="**"/>
    <m/>
    <m/>
    <s v="**"/>
    <m/>
    <m/>
    <m/>
    <m/>
    <m/>
    <n v="26"/>
    <n v="3.5000000000000003E-2"/>
    <m/>
    <m/>
    <n v="176.34"/>
    <n v="0"/>
    <n v="6.7823076923076924"/>
    <s v="Regular Air"/>
    <n v="7.86"/>
    <n v="184.20000000000002"/>
    <x v="6"/>
    <s v="Corporate"/>
    <x v="0"/>
    <s v="Paper"/>
    <s v="Small Box"/>
    <d v="2010-02-25T00:00:00"/>
  </r>
  <r>
    <n v="2458"/>
    <n v="11878"/>
    <x v="411"/>
    <s v="Not Specified"/>
    <s v="*"/>
    <s v="*"/>
    <s v="*"/>
    <m/>
    <m/>
    <s v="*"/>
    <m/>
    <m/>
    <m/>
    <m/>
    <m/>
    <n v="18"/>
    <n v="0.02"/>
    <m/>
    <m/>
    <n v="102.06"/>
    <n v="0"/>
    <n v="5.67"/>
    <s v="Regular Air"/>
    <n v="0.5"/>
    <n v="102.56"/>
    <x v="1"/>
    <s v="Small Business"/>
    <x v="0"/>
    <s v="Labels"/>
    <s v="Small Box"/>
    <d v="2010-02-25T00:00:00"/>
  </r>
  <r>
    <n v="2459"/>
    <n v="11878"/>
    <x v="411"/>
    <s v="Not Specified"/>
    <s v="*"/>
    <s v="*"/>
    <s v="*"/>
    <m/>
    <m/>
    <s v="*"/>
    <m/>
    <m/>
    <m/>
    <m/>
    <m/>
    <n v="15"/>
    <n v="0.02"/>
    <m/>
    <m/>
    <n v="101.82"/>
    <n v="0"/>
    <n v="6.7879999999999994"/>
    <s v="Regular Air"/>
    <n v="7.03"/>
    <n v="108.85"/>
    <x v="1"/>
    <s v="Small Business"/>
    <x v="0"/>
    <s v="Paper"/>
    <s v="Small Box"/>
    <d v="2010-02-25T00:00:00"/>
  </r>
  <r>
    <n v="2460"/>
    <n v="10627"/>
    <x v="411"/>
    <s v="Low"/>
    <s v="*"/>
    <s v="*"/>
    <s v="*"/>
    <m/>
    <m/>
    <s v="*"/>
    <m/>
    <m/>
    <m/>
    <m/>
    <m/>
    <n v="4"/>
    <n v="0.01"/>
    <m/>
    <m/>
    <n v="40.229999999999997"/>
    <n v="0"/>
    <n v="10.057499999999999"/>
    <s v="Regular Air"/>
    <n v="9.23"/>
    <n v="49.459999999999994"/>
    <x v="0"/>
    <s v="Home Office"/>
    <x v="0"/>
    <s v="Appliances"/>
    <s v="Small Box"/>
    <d v="2010-03-01T00:00:00"/>
  </r>
  <r>
    <n v="2461"/>
    <n v="8807"/>
    <x v="412"/>
    <s v="Low"/>
    <s v="*"/>
    <s v="*"/>
    <s v="*"/>
    <m/>
    <m/>
    <s v="*"/>
    <m/>
    <m/>
    <m/>
    <m/>
    <m/>
    <n v="14"/>
    <n v="0.02"/>
    <m/>
    <m/>
    <n v="1379.3375000000001"/>
    <n v="1"/>
    <n v="98.524107142857147"/>
    <s v="Regular Air"/>
    <n v="4.2"/>
    <n v="1383.5375000000001"/>
    <x v="9"/>
    <s v="Consumer"/>
    <x v="2"/>
    <s v="Telephones and Communication"/>
    <s v="Small Box"/>
    <d v="2010-03-04T00:00:00"/>
  </r>
  <r>
    <n v="2462"/>
    <n v="8807"/>
    <x v="412"/>
    <s v="Low"/>
    <s v="*"/>
    <s v="*"/>
    <s v="*"/>
    <m/>
    <m/>
    <s v="*"/>
    <m/>
    <m/>
    <m/>
    <m/>
    <m/>
    <n v="19"/>
    <n v="0.02"/>
    <m/>
    <m/>
    <n v="428.14"/>
    <n v="0"/>
    <n v="22.533684210526314"/>
    <s v="Regular Air"/>
    <n v="11.54"/>
    <n v="439.68"/>
    <x v="3"/>
    <s v="Consumer"/>
    <x v="0"/>
    <s v="Paper"/>
    <s v="Small Box"/>
    <d v="2010-02-27T00:00:00"/>
  </r>
  <r>
    <n v="2463"/>
    <n v="12803"/>
    <x v="412"/>
    <s v="Not Specified"/>
    <s v="*"/>
    <s v="*"/>
    <s v="*"/>
    <m/>
    <m/>
    <s v="*"/>
    <m/>
    <m/>
    <m/>
    <m/>
    <m/>
    <n v="32"/>
    <n v="0.04"/>
    <m/>
    <m/>
    <n v="383.81"/>
    <n v="0"/>
    <n v="11.9940625"/>
    <s v="Regular Air"/>
    <n v="4.8099999999999996"/>
    <n v="388.62"/>
    <x v="6"/>
    <s v="Home Office"/>
    <x v="0"/>
    <s v="Storage &amp; Organization"/>
    <s v="Small Box"/>
    <d v="2010-02-27T00:00:00"/>
  </r>
  <r>
    <n v="2464"/>
    <n v="11747"/>
    <x v="412"/>
    <s v="Medium"/>
    <s v="*"/>
    <s v="*"/>
    <s v="*"/>
    <m/>
    <m/>
    <s v="*"/>
    <m/>
    <m/>
    <m/>
    <m/>
    <m/>
    <n v="3"/>
    <n v="0.01"/>
    <m/>
    <m/>
    <n v="315.27999999999997"/>
    <n v="0"/>
    <n v="105.09333333333332"/>
    <s v="Regular Air"/>
    <n v="19.989999999999998"/>
    <n v="335.27"/>
    <x v="3"/>
    <s v="Consumer"/>
    <x v="2"/>
    <s v="Office Machines"/>
    <s v="Small Box"/>
    <d v="2010-02-25T00:00:00"/>
  </r>
  <r>
    <n v="2465"/>
    <n v="36836"/>
    <x v="413"/>
    <s v="Medium"/>
    <s v="*"/>
    <s v="*"/>
    <s v="*"/>
    <m/>
    <m/>
    <s v="*"/>
    <m/>
    <m/>
    <m/>
    <m/>
    <m/>
    <n v="43"/>
    <n v="0.05"/>
    <m/>
    <m/>
    <n v="16116.33"/>
    <n v="1"/>
    <n v="374.79837209302326"/>
    <s v="Regular Air"/>
    <n v="19.989999999999998"/>
    <n v="16136.32"/>
    <x v="2"/>
    <s v="Corporate"/>
    <x v="0"/>
    <s v="Binders and Binder Accessories"/>
    <s v="Small Box"/>
    <d v="2010-03-01T00:00:00"/>
  </r>
  <r>
    <n v="2466"/>
    <n v="38979"/>
    <x v="413"/>
    <s v="Low"/>
    <s v="*"/>
    <s v="*"/>
    <s v="*"/>
    <m/>
    <m/>
    <s v="*"/>
    <m/>
    <m/>
    <m/>
    <m/>
    <m/>
    <n v="48"/>
    <n v="0.05"/>
    <m/>
    <m/>
    <n v="3355.1"/>
    <n v="1"/>
    <n v="69.89791666666666"/>
    <s v="Delivery Truck"/>
    <n v="59.81"/>
    <n v="3414.91"/>
    <x v="8"/>
    <s v="Corporate"/>
    <x v="1"/>
    <s v="Chairs &amp; Chairmats"/>
    <s v="Jumbo Drum"/>
    <d v="2010-02-26T00:00:00"/>
  </r>
  <r>
    <n v="2467"/>
    <n v="38979"/>
    <x v="413"/>
    <s v="Low"/>
    <s v="*"/>
    <s v="*"/>
    <s v="*"/>
    <m/>
    <m/>
    <s v="*"/>
    <m/>
    <m/>
    <m/>
    <m/>
    <m/>
    <n v="34"/>
    <n v="0.04"/>
    <m/>
    <m/>
    <n v="2864.55"/>
    <n v="1"/>
    <n v="84.251470588235293"/>
    <s v="Regular Air"/>
    <n v="5.5"/>
    <n v="2870.05"/>
    <x v="8"/>
    <s v="Corporate"/>
    <x v="2"/>
    <s v="Computer Peripherals"/>
    <s v="Small Box"/>
    <d v="2010-03-03T00:00:00"/>
  </r>
  <r>
    <n v="2468"/>
    <n v="37541"/>
    <x v="413"/>
    <s v="Medium"/>
    <s v="*"/>
    <s v="*"/>
    <s v="*"/>
    <m/>
    <m/>
    <s v="*"/>
    <m/>
    <m/>
    <m/>
    <m/>
    <m/>
    <n v="18"/>
    <n v="0.02"/>
    <m/>
    <m/>
    <n v="1373.11"/>
    <n v="1"/>
    <n v="76.283888888888882"/>
    <s v="Regular Air"/>
    <n v="35"/>
    <n v="1408.11"/>
    <x v="7"/>
    <s v="Small Business"/>
    <x v="0"/>
    <s v="Storage &amp; Organization"/>
    <s v="Large Box"/>
    <d v="2010-02-28T00:00:00"/>
  </r>
  <r>
    <n v="2469"/>
    <n v="27461"/>
    <x v="413"/>
    <s v="Critical"/>
    <s v="***"/>
    <s v="***"/>
    <s v="***"/>
    <m/>
    <m/>
    <s v="***"/>
    <m/>
    <m/>
    <m/>
    <m/>
    <m/>
    <n v="26"/>
    <n v="3.5000000000000003E-2"/>
    <m/>
    <m/>
    <n v="1096.17"/>
    <n v="1"/>
    <n v="42.160384615384615"/>
    <s v="Regular Air"/>
    <n v="19.989999999999998"/>
    <n v="1116.1600000000001"/>
    <x v="1"/>
    <s v="Corporate"/>
    <x v="0"/>
    <s v="Paper"/>
    <s v="Small Box"/>
    <d v="2010-02-26T00:00:00"/>
  </r>
  <r>
    <n v="2470"/>
    <n v="27879"/>
    <x v="413"/>
    <s v="Medium"/>
    <s v="*"/>
    <s v="*"/>
    <s v="*"/>
    <m/>
    <m/>
    <s v="*"/>
    <m/>
    <m/>
    <m/>
    <m/>
    <m/>
    <n v="44"/>
    <n v="0.05"/>
    <m/>
    <m/>
    <n v="669.01"/>
    <n v="0"/>
    <n v="15.204772727272728"/>
    <s v="Regular Air"/>
    <n v="1.39"/>
    <n v="670.4"/>
    <x v="6"/>
    <s v="Small Business"/>
    <x v="0"/>
    <s v="Envelopes"/>
    <s v="Small Box"/>
    <d v="2010-02-27T00:00:00"/>
  </r>
  <r>
    <n v="2471"/>
    <n v="37541"/>
    <x v="413"/>
    <s v="Medium"/>
    <s v="*"/>
    <s v="*"/>
    <s v="*"/>
    <m/>
    <m/>
    <s v="*"/>
    <m/>
    <m/>
    <m/>
    <m/>
    <m/>
    <n v="10"/>
    <n v="0.02"/>
    <m/>
    <m/>
    <n v="550.61"/>
    <n v="0"/>
    <n v="55.061"/>
    <s v="Express Air"/>
    <n v="13.88"/>
    <n v="564.49"/>
    <x v="7"/>
    <s v="Small Business"/>
    <x v="0"/>
    <s v="Paper"/>
    <s v="Small Box"/>
    <d v="2010-02-27T00:00:00"/>
  </r>
  <r>
    <n v="2472"/>
    <n v="55394"/>
    <x v="413"/>
    <s v="Critical"/>
    <s v="***"/>
    <s v="***"/>
    <s v="***"/>
    <m/>
    <m/>
    <s v="***"/>
    <m/>
    <m/>
    <m/>
    <m/>
    <m/>
    <n v="21"/>
    <n v="3.5000000000000003E-2"/>
    <m/>
    <m/>
    <n v="340.7"/>
    <n v="0"/>
    <n v="16.223809523809525"/>
    <s v="Delivery Truck"/>
    <n v="27.75"/>
    <n v="368.45"/>
    <x v="1"/>
    <s v="Corporate"/>
    <x v="1"/>
    <s v="Tables"/>
    <s v="Jumbo Box"/>
    <d v="2010-02-28T00:00:00"/>
  </r>
  <r>
    <n v="2473"/>
    <n v="27879"/>
    <x v="413"/>
    <s v="Medium"/>
    <s v="*"/>
    <s v="*"/>
    <s v="*"/>
    <m/>
    <m/>
    <s v="*"/>
    <m/>
    <m/>
    <m/>
    <m/>
    <m/>
    <n v="30"/>
    <n v="0.04"/>
    <m/>
    <m/>
    <n v="301.60000000000002"/>
    <n v="0"/>
    <n v="10.053333333333335"/>
    <s v="Express Air"/>
    <n v="6.22"/>
    <n v="307.82000000000005"/>
    <x v="6"/>
    <s v="Small Business"/>
    <x v="1"/>
    <s v="Office Furnishings"/>
    <s v="Small Box"/>
    <d v="2010-02-28T00:00:00"/>
  </r>
  <r>
    <n v="2474"/>
    <n v="678"/>
    <x v="413"/>
    <s v="Low"/>
    <s v="*"/>
    <s v="*"/>
    <s v="*"/>
    <m/>
    <m/>
    <s v="*"/>
    <m/>
    <m/>
    <m/>
    <m/>
    <m/>
    <n v="44"/>
    <n v="0.05"/>
    <m/>
    <m/>
    <n v="228.41"/>
    <n v="0"/>
    <n v="5.1911363636363639"/>
    <s v="Regular Air"/>
    <n v="8.33"/>
    <n v="236.74"/>
    <x v="11"/>
    <s v="Home Office"/>
    <x v="0"/>
    <s v="Paper"/>
    <s v="Small Box"/>
    <d v="2010-02-26T00:00:00"/>
  </r>
  <r>
    <n v="2475"/>
    <n v="20038"/>
    <x v="413"/>
    <s v="Low"/>
    <s v="*"/>
    <s v="*"/>
    <s v="*"/>
    <m/>
    <m/>
    <s v="*"/>
    <m/>
    <m/>
    <m/>
    <m/>
    <m/>
    <n v="42"/>
    <n v="0.05"/>
    <m/>
    <m/>
    <n v="173.44"/>
    <n v="0"/>
    <n v="4.1295238095238096"/>
    <s v="Regular Air"/>
    <n v="6.6"/>
    <n v="180.04"/>
    <x v="2"/>
    <s v="Consumer"/>
    <x v="1"/>
    <s v="Office Furnishings"/>
    <s v="Small Box"/>
    <d v="2010-02-28T00:00:00"/>
  </r>
  <r>
    <n v="2476"/>
    <n v="27461"/>
    <x v="413"/>
    <s v="Critical"/>
    <s v="***"/>
    <s v="***"/>
    <s v="***"/>
    <m/>
    <m/>
    <s v="***"/>
    <m/>
    <m/>
    <m/>
    <m/>
    <m/>
    <n v="40"/>
    <n v="0.05"/>
    <m/>
    <m/>
    <n v="121.92"/>
    <n v="0"/>
    <n v="3.048"/>
    <s v="Express Air"/>
    <n v="0.5"/>
    <n v="122.42"/>
    <x v="1"/>
    <s v="Corporate"/>
    <x v="0"/>
    <s v="Labels"/>
    <s v="Small Box"/>
    <d v="2010-02-26T00:00:00"/>
  </r>
  <r>
    <n v="2477"/>
    <n v="37541"/>
    <x v="413"/>
    <s v="Medium"/>
    <s v="*"/>
    <s v="*"/>
    <s v="*"/>
    <m/>
    <m/>
    <s v="*"/>
    <m/>
    <m/>
    <m/>
    <m/>
    <m/>
    <n v="3"/>
    <n v="0.01"/>
    <m/>
    <m/>
    <n v="71.94"/>
    <n v="0"/>
    <n v="23.98"/>
    <s v="Regular Air"/>
    <n v="5.99"/>
    <n v="77.929999999999993"/>
    <x v="7"/>
    <s v="Small Business"/>
    <x v="2"/>
    <s v="Computer Peripherals"/>
    <s v="Small Box"/>
    <d v="2010-02-28T00:00:00"/>
  </r>
  <r>
    <n v="2478"/>
    <n v="38979"/>
    <x v="413"/>
    <s v="Low"/>
    <s v="*"/>
    <s v="*"/>
    <s v="*"/>
    <m/>
    <m/>
    <s v="*"/>
    <m/>
    <m/>
    <m/>
    <m/>
    <m/>
    <n v="31"/>
    <n v="0.04"/>
    <m/>
    <m/>
    <n v="65.61"/>
    <n v="0"/>
    <n v="2.1164516129032256"/>
    <s v="Regular Air"/>
    <n v="1.63"/>
    <n v="67.239999999999995"/>
    <x v="8"/>
    <s v="Corporate"/>
    <x v="0"/>
    <s v="Pens &amp; Art Supplies"/>
    <s v="Wrap Bag"/>
    <d v="2010-03-03T00:00:00"/>
  </r>
  <r>
    <n v="2479"/>
    <n v="47942"/>
    <x v="414"/>
    <s v="Medium"/>
    <s v="*"/>
    <s v="*"/>
    <s v="*"/>
    <m/>
    <m/>
    <s v="*"/>
    <m/>
    <m/>
    <m/>
    <m/>
    <m/>
    <n v="30"/>
    <n v="0.04"/>
    <m/>
    <m/>
    <n v="17034.919999999998"/>
    <n v="1"/>
    <n v="567.83066666666662"/>
    <s v="Regular Air"/>
    <n v="24.49"/>
    <n v="17059.41"/>
    <x v="4"/>
    <s v="Corporate"/>
    <x v="2"/>
    <s v="Copiers and Fax"/>
    <s v="Large Box"/>
    <d v="2010-03-01T00:00:00"/>
  </r>
  <r>
    <n v="2480"/>
    <n v="33922"/>
    <x v="414"/>
    <s v="Not Specified"/>
    <s v="*"/>
    <s v="*"/>
    <s v="*"/>
    <m/>
    <m/>
    <s v="*"/>
    <m/>
    <m/>
    <m/>
    <m/>
    <m/>
    <n v="31"/>
    <n v="0.04"/>
    <m/>
    <m/>
    <n v="15251.5"/>
    <n v="1"/>
    <n v="491.98387096774195"/>
    <s v="Delivery Truck"/>
    <n v="69.3"/>
    <n v="15320.8"/>
    <x v="7"/>
    <s v="Home Office"/>
    <x v="2"/>
    <s v="Office Machines"/>
    <s v="Jumbo Drum"/>
    <d v="2010-02-27T00:00:00"/>
  </r>
  <r>
    <n v="2481"/>
    <n v="6272"/>
    <x v="414"/>
    <s v="High"/>
    <s v="*"/>
    <s v="**"/>
    <s v="**"/>
    <m/>
    <m/>
    <s v="**"/>
    <m/>
    <m/>
    <m/>
    <m/>
    <m/>
    <n v="48"/>
    <n v="0.05"/>
    <m/>
    <m/>
    <n v="4965.384"/>
    <n v="1"/>
    <n v="103.4455"/>
    <s v="Delivery Truck"/>
    <n v="51.94"/>
    <n v="5017.3239999999996"/>
    <x v="4"/>
    <s v="Corporate"/>
    <x v="1"/>
    <s v="Tables"/>
    <s v="Jumbo Box"/>
    <d v="2010-03-01T00:00:00"/>
  </r>
  <r>
    <n v="2482"/>
    <n v="16230"/>
    <x v="414"/>
    <s v="Low"/>
    <s v="*"/>
    <s v="*"/>
    <s v="*"/>
    <m/>
    <m/>
    <s v="*"/>
    <m/>
    <m/>
    <m/>
    <m/>
    <m/>
    <n v="40"/>
    <n v="0.05"/>
    <m/>
    <m/>
    <n v="4538.66"/>
    <n v="1"/>
    <n v="113.4665"/>
    <s v="Regular Air"/>
    <n v="8.64"/>
    <n v="4547.3"/>
    <x v="2"/>
    <s v="Corporate"/>
    <x v="0"/>
    <s v="Storage &amp; Organization"/>
    <s v="Small Box"/>
    <d v="2010-03-04T00:00:00"/>
  </r>
  <r>
    <n v="2483"/>
    <n v="16230"/>
    <x v="414"/>
    <s v="Low"/>
    <s v="*"/>
    <s v="*"/>
    <s v="*"/>
    <m/>
    <m/>
    <s v="*"/>
    <m/>
    <m/>
    <m/>
    <m/>
    <m/>
    <n v="27"/>
    <n v="3.5000000000000003E-2"/>
    <m/>
    <m/>
    <n v="3379.01"/>
    <n v="1"/>
    <n v="125.14851851851853"/>
    <s v="Delivery Truck"/>
    <n v="54.74"/>
    <n v="3433.75"/>
    <x v="2"/>
    <s v="Corporate"/>
    <x v="1"/>
    <s v="Bookcases"/>
    <s v="Jumbo Box"/>
    <d v="2010-03-01T00:00:00"/>
  </r>
  <r>
    <n v="2484"/>
    <n v="6272"/>
    <x v="414"/>
    <s v="High"/>
    <s v="*"/>
    <s v="**"/>
    <s v="**"/>
    <m/>
    <m/>
    <s v="**"/>
    <m/>
    <m/>
    <m/>
    <m/>
    <m/>
    <n v="31"/>
    <n v="0.04"/>
    <m/>
    <m/>
    <n v="3232.68"/>
    <n v="1"/>
    <n v="104.28"/>
    <s v="Regular Air"/>
    <n v="13.99"/>
    <n v="3246.6699999999996"/>
    <x v="4"/>
    <s v="Corporate"/>
    <x v="1"/>
    <s v="Office Furnishings"/>
    <s v="Medium Box"/>
    <d v="2010-03-01T00:00:00"/>
  </r>
  <r>
    <n v="2485"/>
    <n v="47942"/>
    <x v="414"/>
    <s v="Medium"/>
    <s v="*"/>
    <s v="*"/>
    <s v="*"/>
    <m/>
    <m/>
    <s v="*"/>
    <m/>
    <m/>
    <m/>
    <m/>
    <m/>
    <n v="9"/>
    <n v="0.01"/>
    <m/>
    <m/>
    <n v="918.73950000000002"/>
    <n v="0"/>
    <n v="102.08216666666667"/>
    <s v="Express Air"/>
    <n v="7.69"/>
    <n v="926.42950000000008"/>
    <x v="4"/>
    <s v="Corporate"/>
    <x v="2"/>
    <s v="Telephones and Communication"/>
    <s v="Small Box"/>
    <d v="2010-02-28T00:00:00"/>
  </r>
  <r>
    <n v="2486"/>
    <n v="9701"/>
    <x v="414"/>
    <s v="Low"/>
    <s v="*"/>
    <s v="*"/>
    <s v="*"/>
    <m/>
    <m/>
    <s v="*"/>
    <m/>
    <m/>
    <m/>
    <m/>
    <m/>
    <n v="9"/>
    <n v="0.01"/>
    <m/>
    <m/>
    <n v="855.86500000000001"/>
    <n v="0"/>
    <n v="95.096111111111114"/>
    <s v="Regular Air"/>
    <n v="2.5"/>
    <n v="858.36500000000001"/>
    <x v="1"/>
    <s v="Small Business"/>
    <x v="2"/>
    <s v="Telephones and Communication"/>
    <s v="Small Box"/>
    <d v="2010-03-03T00:00:00"/>
  </r>
  <r>
    <n v="2487"/>
    <n v="16230"/>
    <x v="414"/>
    <s v="Low"/>
    <s v="*"/>
    <s v="*"/>
    <s v="*"/>
    <m/>
    <m/>
    <s v="*"/>
    <m/>
    <m/>
    <m/>
    <m/>
    <m/>
    <n v="15"/>
    <n v="0.02"/>
    <m/>
    <m/>
    <n v="687.52"/>
    <n v="0"/>
    <n v="45.834666666666664"/>
    <s v="Regular Air"/>
    <n v="5.81"/>
    <n v="693.32999999999993"/>
    <x v="2"/>
    <s v="Corporate"/>
    <x v="0"/>
    <s v="Paper"/>
    <s v="Small Box"/>
    <d v="2010-03-06T00:00:00"/>
  </r>
  <r>
    <n v="2488"/>
    <n v="6272"/>
    <x v="414"/>
    <s v="High"/>
    <s v="*"/>
    <s v="**"/>
    <s v="**"/>
    <m/>
    <m/>
    <s v="**"/>
    <m/>
    <m/>
    <m/>
    <m/>
    <m/>
    <n v="33"/>
    <n v="0.04"/>
    <m/>
    <m/>
    <n v="497.4"/>
    <n v="0"/>
    <n v="15.072727272727272"/>
    <s v="Regular Air"/>
    <n v="8.99"/>
    <n v="506.39"/>
    <x v="4"/>
    <s v="Corporate"/>
    <x v="1"/>
    <s v="Office Furnishings"/>
    <s v="Small Pack"/>
    <d v="2010-03-01T00:00:00"/>
  </r>
  <r>
    <n v="2489"/>
    <n v="6272"/>
    <x v="414"/>
    <s v="High"/>
    <s v="*"/>
    <s v="**"/>
    <s v="**"/>
    <m/>
    <m/>
    <s v="**"/>
    <m/>
    <m/>
    <m/>
    <m/>
    <m/>
    <n v="8"/>
    <n v="0.01"/>
    <m/>
    <m/>
    <n v="358.41950000000003"/>
    <n v="0"/>
    <n v="44.802437500000003"/>
    <s v="Express Air"/>
    <n v="2.5"/>
    <n v="360.91950000000003"/>
    <x v="4"/>
    <s v="Corporate"/>
    <x v="2"/>
    <s v="Telephones and Communication"/>
    <s v="Small Pack"/>
    <d v="2010-03-01T00:00:00"/>
  </r>
  <r>
    <n v="2490"/>
    <n v="58820"/>
    <x v="414"/>
    <s v="Low"/>
    <s v="*"/>
    <s v="*"/>
    <s v="*"/>
    <m/>
    <m/>
    <s v="*"/>
    <m/>
    <m/>
    <m/>
    <m/>
    <m/>
    <n v="24"/>
    <n v="3.5000000000000003E-2"/>
    <m/>
    <m/>
    <n v="307.49"/>
    <n v="0"/>
    <n v="12.812083333333334"/>
    <s v="Regular Air"/>
    <n v="6.02"/>
    <n v="313.51"/>
    <x v="1"/>
    <s v="Home Office"/>
    <x v="1"/>
    <s v="Office Furnishings"/>
    <s v="Small Pack"/>
    <d v="2010-03-04T00:00:00"/>
  </r>
  <r>
    <n v="2491"/>
    <n v="4166"/>
    <x v="414"/>
    <s v="Low"/>
    <s v="*"/>
    <s v="*"/>
    <s v="*"/>
    <m/>
    <m/>
    <s v="*"/>
    <m/>
    <m/>
    <m/>
    <m/>
    <m/>
    <n v="19"/>
    <n v="0.02"/>
    <m/>
    <m/>
    <n v="138.85"/>
    <n v="0"/>
    <n v="7.3078947368421048"/>
    <s v="Regular Air"/>
    <n v="6.05"/>
    <n v="144.9"/>
    <x v="4"/>
    <s v="Corporate"/>
    <x v="0"/>
    <s v="Binders and Binder Accessories"/>
    <s v="Small Box"/>
    <d v="2010-02-27T00:00:00"/>
  </r>
  <r>
    <n v="2492"/>
    <n v="9701"/>
    <x v="414"/>
    <s v="Low"/>
    <s v="*"/>
    <s v="*"/>
    <s v="*"/>
    <m/>
    <m/>
    <s v="*"/>
    <m/>
    <m/>
    <m/>
    <m/>
    <m/>
    <n v="8"/>
    <n v="0.01"/>
    <m/>
    <m/>
    <n v="103.75"/>
    <n v="0"/>
    <n v="12.96875"/>
    <s v="Regular Air"/>
    <n v="1.49"/>
    <n v="105.24"/>
    <x v="1"/>
    <s v="Small Business"/>
    <x v="0"/>
    <s v="Binders and Binder Accessories"/>
    <s v="Small Box"/>
    <d v="2010-03-04T00:00:00"/>
  </r>
  <r>
    <n v="2493"/>
    <n v="20386"/>
    <x v="414"/>
    <s v="Critical"/>
    <s v="***"/>
    <s v="***"/>
    <s v="***"/>
    <m/>
    <m/>
    <s v="***"/>
    <m/>
    <m/>
    <m/>
    <m/>
    <m/>
    <n v="35"/>
    <n v="0.04"/>
    <m/>
    <m/>
    <n v="41.23"/>
    <n v="0"/>
    <n v="1.1779999999999999"/>
    <s v="Regular Air"/>
    <n v="0.7"/>
    <n v="41.93"/>
    <x v="3"/>
    <s v="Corporate"/>
    <x v="0"/>
    <s v="Rubber Bands"/>
    <s v="Wrap Bag"/>
    <d v="2010-02-27T00:00:00"/>
  </r>
  <r>
    <n v="2494"/>
    <n v="47942"/>
    <x v="414"/>
    <s v="Medium"/>
    <s v="*"/>
    <s v="*"/>
    <s v="*"/>
    <m/>
    <m/>
    <s v="*"/>
    <m/>
    <m/>
    <m/>
    <m/>
    <m/>
    <n v="3"/>
    <n v="0.01"/>
    <m/>
    <m/>
    <n v="22.6"/>
    <n v="0"/>
    <n v="7.5333333333333341"/>
    <s v="Express Air"/>
    <n v="3.04"/>
    <n v="25.64"/>
    <x v="4"/>
    <s v="Corporate"/>
    <x v="0"/>
    <s v="Paper"/>
    <s v="Wrap Bag"/>
    <d v="2010-03-01T00:00:00"/>
  </r>
  <r>
    <n v="2495"/>
    <n v="16230"/>
    <x v="414"/>
    <s v="Low"/>
    <s v="*"/>
    <s v="*"/>
    <s v="*"/>
    <m/>
    <m/>
    <s v="*"/>
    <m/>
    <m/>
    <m/>
    <m/>
    <m/>
    <n v="2"/>
    <n v="0.01"/>
    <m/>
    <m/>
    <n v="13.3"/>
    <n v="0"/>
    <n v="6.65"/>
    <s v="Regular Air"/>
    <n v="0.49"/>
    <n v="13.790000000000001"/>
    <x v="2"/>
    <s v="Corporate"/>
    <x v="0"/>
    <s v="Labels"/>
    <s v="Small Box"/>
    <d v="2010-03-01T00:00:00"/>
  </r>
  <r>
    <n v="2496"/>
    <n v="17506"/>
    <x v="415"/>
    <s v="Low"/>
    <s v="*"/>
    <s v="*"/>
    <s v="*"/>
    <m/>
    <m/>
    <s v="*"/>
    <m/>
    <m/>
    <m/>
    <m/>
    <m/>
    <n v="33"/>
    <n v="0.04"/>
    <m/>
    <m/>
    <n v="9473.31"/>
    <n v="1"/>
    <n v="287.07"/>
    <s v="Delivery Truck"/>
    <n v="42.52"/>
    <n v="9515.83"/>
    <x v="1"/>
    <s v="Home Office"/>
    <x v="0"/>
    <s v="Appliances"/>
    <s v="Jumbo Drum"/>
    <d v="2010-03-04T00:00:00"/>
  </r>
  <r>
    <n v="2497"/>
    <n v="34787"/>
    <x v="415"/>
    <s v="Low"/>
    <s v="*"/>
    <s v="*"/>
    <s v="*"/>
    <m/>
    <m/>
    <s v="*"/>
    <m/>
    <m/>
    <m/>
    <m/>
    <m/>
    <n v="14"/>
    <n v="0.02"/>
    <m/>
    <m/>
    <n v="453.99"/>
    <n v="0"/>
    <n v="32.427857142857142"/>
    <s v="Regular Air"/>
    <n v="8.99"/>
    <n v="462.98"/>
    <x v="2"/>
    <s v="Corporate"/>
    <x v="0"/>
    <s v="Pens &amp; Art Supplies"/>
    <s v="Small Pack"/>
    <d v="2010-03-02T00:00:00"/>
  </r>
  <r>
    <n v="2498"/>
    <n v="36517"/>
    <x v="416"/>
    <s v="Not Specified"/>
    <s v="*"/>
    <s v="*"/>
    <s v="*"/>
    <m/>
    <m/>
    <s v="*"/>
    <m/>
    <m/>
    <m/>
    <m/>
    <m/>
    <n v="18"/>
    <n v="0.02"/>
    <m/>
    <m/>
    <n v="877.64"/>
    <n v="0"/>
    <n v="48.757777777777775"/>
    <s v="Regular Air"/>
    <n v="3.99"/>
    <n v="881.63"/>
    <x v="1"/>
    <s v="Corporate"/>
    <x v="0"/>
    <s v="Appliances"/>
    <s v="Small Box"/>
    <d v="2010-03-02T00:00:00"/>
  </r>
  <r>
    <n v="2499"/>
    <n v="738"/>
    <x v="416"/>
    <s v="Not Specified"/>
    <s v="*"/>
    <s v="*"/>
    <s v="*"/>
    <m/>
    <m/>
    <s v="*"/>
    <m/>
    <m/>
    <m/>
    <m/>
    <m/>
    <n v="7"/>
    <n v="0.01"/>
    <m/>
    <m/>
    <n v="560.51"/>
    <n v="0"/>
    <n v="80.072857142857146"/>
    <s v="Regular Air"/>
    <n v="4.5"/>
    <n v="565.01"/>
    <x v="0"/>
    <s v="Corporate"/>
    <x v="0"/>
    <s v="Appliances"/>
    <s v="Small Box"/>
    <d v="2010-03-03T00:00:00"/>
  </r>
  <r>
    <n v="2500"/>
    <n v="36517"/>
    <x v="416"/>
    <s v="Not Specified"/>
    <s v="*"/>
    <s v="*"/>
    <s v="*"/>
    <m/>
    <m/>
    <s v="*"/>
    <m/>
    <m/>
    <m/>
    <m/>
    <m/>
    <n v="9"/>
    <n v="0.01"/>
    <m/>
    <m/>
    <n v="190.1"/>
    <n v="0"/>
    <n v="21.12222222222222"/>
    <s v="Regular Air"/>
    <n v="4"/>
    <n v="194.1"/>
    <x v="1"/>
    <s v="Corporate"/>
    <x v="2"/>
    <s v="Computer Peripherals"/>
    <s v="Small Box"/>
    <d v="2010-03-03T00:00:00"/>
  </r>
  <r>
    <n v="2501"/>
    <n v="738"/>
    <x v="416"/>
    <s v="Not Specified"/>
    <s v="*"/>
    <s v="*"/>
    <s v="*"/>
    <m/>
    <m/>
    <s v="*"/>
    <m/>
    <m/>
    <m/>
    <m/>
    <m/>
    <n v="31"/>
    <n v="0.04"/>
    <m/>
    <m/>
    <n v="189.95"/>
    <n v="0"/>
    <n v="6.1274193548387093"/>
    <s v="Regular Air"/>
    <n v="5.14"/>
    <n v="195.08999999999997"/>
    <x v="0"/>
    <s v="Corporate"/>
    <x v="0"/>
    <s v="Paper"/>
    <s v="Small Box"/>
    <d v="2010-03-02T00:00:00"/>
  </r>
  <r>
    <n v="2502"/>
    <n v="24577"/>
    <x v="416"/>
    <s v="Medium"/>
    <s v="*"/>
    <s v="*"/>
    <s v="*"/>
    <m/>
    <m/>
    <s v="*"/>
    <m/>
    <m/>
    <m/>
    <m/>
    <m/>
    <n v="8"/>
    <n v="0.01"/>
    <m/>
    <m/>
    <n v="180.79"/>
    <n v="0"/>
    <n v="22.598749999999999"/>
    <s v="Regular Air"/>
    <n v="5.47"/>
    <n v="186.26"/>
    <x v="8"/>
    <s v="Corporate"/>
    <x v="0"/>
    <s v="Paper"/>
    <s v="Small Box"/>
    <d v="2010-03-02T00:00:00"/>
  </r>
  <r>
    <n v="2503"/>
    <n v="35300"/>
    <x v="417"/>
    <s v="Medium"/>
    <s v="*"/>
    <s v="*"/>
    <s v="*"/>
    <m/>
    <m/>
    <s v="*"/>
    <m/>
    <m/>
    <m/>
    <m/>
    <m/>
    <n v="35"/>
    <n v="0.04"/>
    <m/>
    <m/>
    <n v="1445.6"/>
    <n v="1"/>
    <n v="41.302857142857142"/>
    <s v="Regular Air"/>
    <n v="8.66"/>
    <n v="1454.26"/>
    <x v="12"/>
    <s v="Corporate"/>
    <x v="1"/>
    <s v="Office Furnishings"/>
    <s v="Medium Box"/>
    <d v="2010-03-05T00:00:00"/>
  </r>
  <r>
    <n v="2504"/>
    <n v="19813"/>
    <x v="417"/>
    <s v="Critical"/>
    <s v="***"/>
    <s v="***"/>
    <s v="***"/>
    <m/>
    <m/>
    <s v="***"/>
    <m/>
    <m/>
    <m/>
    <m/>
    <m/>
    <n v="29"/>
    <n v="3.5000000000000003E-2"/>
    <m/>
    <m/>
    <n v="1098.5060000000001"/>
    <n v="1"/>
    <n v="37.879517241379311"/>
    <s v="Regular Air"/>
    <n v="2.5"/>
    <n v="1101.0060000000001"/>
    <x v="2"/>
    <s v="Home Office"/>
    <x v="2"/>
    <s v="Telephones and Communication"/>
    <s v="Small Box"/>
    <d v="2010-03-03T00:00:00"/>
  </r>
  <r>
    <n v="2505"/>
    <n v="27236"/>
    <x v="417"/>
    <s v="High"/>
    <s v="*"/>
    <s v="**"/>
    <s v="**"/>
    <m/>
    <m/>
    <s v="**"/>
    <m/>
    <m/>
    <m/>
    <m/>
    <m/>
    <n v="20"/>
    <n v="3.5000000000000003E-2"/>
    <m/>
    <m/>
    <n v="393.31"/>
    <n v="0"/>
    <n v="19.665500000000002"/>
    <s v="Regular Air"/>
    <n v="5.86"/>
    <n v="399.17"/>
    <x v="1"/>
    <s v="Small Business"/>
    <x v="0"/>
    <s v="Paper"/>
    <s v="Small Box"/>
    <d v="2010-03-03T00:00:00"/>
  </r>
  <r>
    <n v="2506"/>
    <n v="1600"/>
    <x v="417"/>
    <s v="Medium"/>
    <s v="*"/>
    <s v="*"/>
    <s v="*"/>
    <m/>
    <m/>
    <s v="*"/>
    <m/>
    <m/>
    <m/>
    <m/>
    <m/>
    <n v="32"/>
    <n v="0.04"/>
    <m/>
    <m/>
    <n v="303.58999999999997"/>
    <n v="0"/>
    <n v="9.4871874999999992"/>
    <s v="Regular Air"/>
    <n v="6.22"/>
    <n v="309.81"/>
    <x v="1"/>
    <s v="Corporate"/>
    <x v="1"/>
    <s v="Office Furnishings"/>
    <s v="Small Box"/>
    <d v="2010-03-04T00:00:00"/>
  </r>
  <r>
    <n v="2507"/>
    <n v="4359"/>
    <x v="417"/>
    <s v="Critical"/>
    <s v="***"/>
    <s v="***"/>
    <s v="***"/>
    <m/>
    <m/>
    <s v="***"/>
    <m/>
    <m/>
    <m/>
    <m/>
    <m/>
    <n v="21"/>
    <n v="3.5000000000000003E-2"/>
    <m/>
    <m/>
    <n v="215.76"/>
    <n v="0"/>
    <n v="10.274285714285714"/>
    <s v="Regular Air"/>
    <n v="7.46"/>
    <n v="223.22"/>
    <x v="4"/>
    <s v="Home Office"/>
    <x v="0"/>
    <s v="Storage &amp; Organization"/>
    <s v="Small Box"/>
    <d v="2010-03-04T00:00:00"/>
  </r>
  <r>
    <n v="2508"/>
    <n v="1600"/>
    <x v="417"/>
    <s v="Medium"/>
    <s v="*"/>
    <s v="*"/>
    <s v="*"/>
    <m/>
    <m/>
    <s v="*"/>
    <m/>
    <m/>
    <m/>
    <m/>
    <m/>
    <n v="36"/>
    <n v="0.04"/>
    <m/>
    <m/>
    <n v="191.6"/>
    <n v="0"/>
    <n v="5.322222222222222"/>
    <s v="Regular Air"/>
    <n v="7.44"/>
    <n v="199.04"/>
    <x v="1"/>
    <s v="Corporate"/>
    <x v="0"/>
    <s v="Paper"/>
    <s v="Small Box"/>
    <d v="2010-03-03T00:00:00"/>
  </r>
  <r>
    <n v="2509"/>
    <n v="35300"/>
    <x v="417"/>
    <s v="Medium"/>
    <s v="*"/>
    <s v="*"/>
    <s v="*"/>
    <m/>
    <m/>
    <s v="*"/>
    <m/>
    <m/>
    <m/>
    <m/>
    <m/>
    <n v="13"/>
    <n v="0.02"/>
    <m/>
    <m/>
    <n v="119.03"/>
    <n v="0"/>
    <n v="9.1561538461538454"/>
    <s v="Regular Air"/>
    <n v="2.0099999999999998"/>
    <n v="121.04"/>
    <x v="12"/>
    <s v="Corporate"/>
    <x v="0"/>
    <s v="Paper"/>
    <s v="Wrap Bag"/>
    <d v="2010-03-03T00:00:00"/>
  </r>
  <r>
    <n v="2510"/>
    <n v="2914"/>
    <x v="417"/>
    <s v="Medium"/>
    <s v="*"/>
    <s v="*"/>
    <s v="*"/>
    <m/>
    <m/>
    <s v="*"/>
    <m/>
    <m/>
    <m/>
    <m/>
    <m/>
    <n v="3"/>
    <n v="0.01"/>
    <m/>
    <m/>
    <n v="62.88"/>
    <n v="0"/>
    <n v="20.96"/>
    <s v="Regular Air"/>
    <n v="9.5399999999999991"/>
    <n v="72.42"/>
    <x v="10"/>
    <s v="Consumer"/>
    <x v="0"/>
    <s v="Paper"/>
    <s v="Small Box"/>
    <d v="2010-03-03T00:00:00"/>
  </r>
  <r>
    <n v="2511"/>
    <n v="35300"/>
    <x v="417"/>
    <s v="Medium"/>
    <s v="*"/>
    <s v="*"/>
    <s v="*"/>
    <m/>
    <m/>
    <s v="*"/>
    <m/>
    <m/>
    <m/>
    <m/>
    <m/>
    <n v="10"/>
    <n v="0.02"/>
    <m/>
    <m/>
    <n v="28.81"/>
    <n v="0"/>
    <n v="2.8809999999999998"/>
    <s v="Regular Air"/>
    <n v="0.49"/>
    <n v="29.299999999999997"/>
    <x v="12"/>
    <s v="Corporate"/>
    <x v="0"/>
    <s v="Labels"/>
    <s v="Small Box"/>
    <d v="2010-03-03T00:00:00"/>
  </r>
  <r>
    <n v="2512"/>
    <n v="55424"/>
    <x v="417"/>
    <s v="Medium"/>
    <s v="*"/>
    <s v="*"/>
    <s v="*"/>
    <m/>
    <m/>
    <s v="*"/>
    <m/>
    <m/>
    <m/>
    <m/>
    <m/>
    <n v="6"/>
    <n v="0.01"/>
    <m/>
    <m/>
    <n v="25.84"/>
    <n v="0"/>
    <n v="4.3066666666666666"/>
    <s v="Express Air"/>
    <n v="4.8600000000000003"/>
    <n v="30.7"/>
    <x v="5"/>
    <s v="Small Business"/>
    <x v="1"/>
    <s v="Office Furnishings"/>
    <s v="Small Box"/>
    <d v="2010-03-04T00:00:00"/>
  </r>
  <r>
    <n v="2513"/>
    <n v="11429"/>
    <x v="418"/>
    <s v="Low"/>
    <s v="*"/>
    <s v="*"/>
    <s v="*"/>
    <m/>
    <m/>
    <s v="*"/>
    <m/>
    <m/>
    <m/>
    <m/>
    <m/>
    <n v="46"/>
    <n v="0.05"/>
    <m/>
    <m/>
    <n v="18421.2"/>
    <n v="1"/>
    <n v="400.46086956521742"/>
    <s v="Delivery Truck"/>
    <n v="42.52"/>
    <n v="18463.72"/>
    <x v="0"/>
    <s v="Home Office"/>
    <x v="1"/>
    <s v="Tables"/>
    <s v="Jumbo Box"/>
    <d v="2010-03-05T00:00:00"/>
  </r>
  <r>
    <n v="2514"/>
    <n v="34599"/>
    <x v="418"/>
    <s v="Low"/>
    <s v="*"/>
    <s v="*"/>
    <s v="*"/>
    <m/>
    <m/>
    <s v="*"/>
    <m/>
    <m/>
    <m/>
    <m/>
    <m/>
    <n v="29"/>
    <n v="3.5000000000000003E-2"/>
    <m/>
    <m/>
    <n v="938.86"/>
    <n v="0"/>
    <n v="32.374482758620687"/>
    <s v="Regular Air"/>
    <n v="17.079999999999998"/>
    <n v="955.94"/>
    <x v="2"/>
    <s v="Small Business"/>
    <x v="0"/>
    <s v="Paper"/>
    <s v="Small Box"/>
    <d v="2010-03-07T00:00:00"/>
  </r>
  <r>
    <n v="2515"/>
    <n v="47169"/>
    <x v="418"/>
    <s v="Medium"/>
    <s v="*"/>
    <s v="*"/>
    <s v="*"/>
    <m/>
    <m/>
    <s v="*"/>
    <m/>
    <m/>
    <m/>
    <m/>
    <m/>
    <n v="15"/>
    <n v="0.02"/>
    <m/>
    <m/>
    <n v="803.26700000000005"/>
    <n v="0"/>
    <n v="53.55113333333334"/>
    <s v="Regular Air"/>
    <n v="5.26"/>
    <n v="808.52700000000004"/>
    <x v="3"/>
    <s v="Home Office"/>
    <x v="2"/>
    <s v="Telephones and Communication"/>
    <s v="Small Box"/>
    <d v="2010-03-04T00:00:00"/>
  </r>
  <r>
    <n v="2516"/>
    <n v="44064"/>
    <x v="418"/>
    <s v="Medium"/>
    <s v="*"/>
    <s v="*"/>
    <s v="*"/>
    <m/>
    <m/>
    <s v="*"/>
    <m/>
    <m/>
    <m/>
    <m/>
    <m/>
    <n v="43"/>
    <n v="0.05"/>
    <m/>
    <m/>
    <n v="468.48"/>
    <n v="0"/>
    <n v="10.894883720930233"/>
    <s v="Express Air"/>
    <n v="11.25"/>
    <n v="479.73"/>
    <x v="8"/>
    <s v="Consumer"/>
    <x v="0"/>
    <s v="Paper"/>
    <s v="Small Box"/>
    <d v="2010-03-05T00:00:00"/>
  </r>
  <r>
    <n v="2517"/>
    <n v="11429"/>
    <x v="418"/>
    <s v="Low"/>
    <s v="*"/>
    <s v="*"/>
    <s v="*"/>
    <m/>
    <m/>
    <s v="*"/>
    <m/>
    <m/>
    <m/>
    <m/>
    <m/>
    <n v="39"/>
    <n v="0.04"/>
    <m/>
    <m/>
    <n v="446.04"/>
    <n v="0"/>
    <n v="11.436923076923078"/>
    <s v="Regular Air"/>
    <n v="5.14"/>
    <n v="451.18"/>
    <x v="0"/>
    <s v="Home Office"/>
    <x v="0"/>
    <s v="Binders and Binder Accessories"/>
    <s v="Small Box"/>
    <d v="2010-03-07T00:00:00"/>
  </r>
  <r>
    <n v="2518"/>
    <n v="44064"/>
    <x v="418"/>
    <s v="Medium"/>
    <s v="*"/>
    <s v="*"/>
    <s v="*"/>
    <m/>
    <m/>
    <s v="*"/>
    <m/>
    <m/>
    <m/>
    <m/>
    <m/>
    <n v="23"/>
    <n v="3.5000000000000003E-2"/>
    <m/>
    <m/>
    <n v="284.14"/>
    <n v="0"/>
    <n v="12.35391304347826"/>
    <s v="Regular Air"/>
    <n v="8.99"/>
    <n v="293.13"/>
    <x v="8"/>
    <s v="Consumer"/>
    <x v="0"/>
    <s v="Pens &amp; Art Supplies"/>
    <s v="Small Pack"/>
    <d v="2010-03-06T00:00:00"/>
  </r>
  <r>
    <n v="2519"/>
    <n v="34599"/>
    <x v="418"/>
    <s v="Low"/>
    <s v="*"/>
    <s v="*"/>
    <s v="*"/>
    <m/>
    <m/>
    <s v="*"/>
    <m/>
    <m/>
    <m/>
    <m/>
    <m/>
    <n v="26"/>
    <n v="3.5000000000000003E-2"/>
    <m/>
    <m/>
    <n v="191.55"/>
    <n v="0"/>
    <n v="7.3673076923076923"/>
    <s v="Regular Air"/>
    <n v="3.68"/>
    <n v="195.23000000000002"/>
    <x v="2"/>
    <s v="Small Business"/>
    <x v="1"/>
    <s v="Office Furnishings"/>
    <s v="Wrap Bag"/>
    <d v="2010-03-07T00:00:00"/>
  </r>
  <r>
    <n v="2520"/>
    <n v="43271"/>
    <x v="418"/>
    <s v="Medium"/>
    <s v="*"/>
    <s v="*"/>
    <s v="*"/>
    <m/>
    <m/>
    <s v="*"/>
    <m/>
    <m/>
    <m/>
    <m/>
    <m/>
    <n v="2"/>
    <n v="0.01"/>
    <m/>
    <m/>
    <n v="7.75"/>
    <n v="0"/>
    <n v="3.875"/>
    <s v="Regular Air"/>
    <n v="2.4"/>
    <n v="10.15"/>
    <x v="0"/>
    <s v="Small Business"/>
    <x v="0"/>
    <s v="Pens &amp; Art Supplies"/>
    <s v="Wrap Bag"/>
    <d v="2010-03-04T00:00:00"/>
  </r>
  <r>
    <n v="2521"/>
    <n v="8101"/>
    <x v="419"/>
    <s v="Medium"/>
    <s v="*"/>
    <s v="*"/>
    <s v="*"/>
    <m/>
    <m/>
    <s v="*"/>
    <m/>
    <m/>
    <m/>
    <m/>
    <m/>
    <n v="35"/>
    <n v="0.04"/>
    <m/>
    <m/>
    <n v="3491.71"/>
    <n v="1"/>
    <n v="99.763142857142853"/>
    <s v="Delivery Truck"/>
    <n v="74.349999999999994"/>
    <n v="3566.06"/>
    <x v="10"/>
    <s v="Consumer"/>
    <x v="1"/>
    <s v="Chairs &amp; Chairmats"/>
    <s v="Jumbo Drum"/>
    <d v="2010-03-06T00:00:00"/>
  </r>
  <r>
    <n v="2522"/>
    <n v="8101"/>
    <x v="419"/>
    <s v="Medium"/>
    <s v="*"/>
    <s v="*"/>
    <s v="*"/>
    <m/>
    <m/>
    <s v="*"/>
    <m/>
    <m/>
    <m/>
    <m/>
    <m/>
    <n v="15"/>
    <n v="0.02"/>
    <m/>
    <m/>
    <n v="485.16"/>
    <n v="0"/>
    <n v="32.344000000000001"/>
    <s v="Regular Air"/>
    <n v="8.99"/>
    <n v="494.15000000000003"/>
    <x v="10"/>
    <s v="Consumer"/>
    <x v="0"/>
    <s v="Pens &amp; Art Supplies"/>
    <s v="Small Pack"/>
    <d v="2010-03-06T00:00:00"/>
  </r>
  <r>
    <n v="2523"/>
    <n v="27712"/>
    <x v="419"/>
    <s v="Low"/>
    <s v="*"/>
    <s v="*"/>
    <s v="*"/>
    <m/>
    <m/>
    <s v="*"/>
    <m/>
    <m/>
    <m/>
    <m/>
    <m/>
    <n v="20"/>
    <n v="3.5000000000000003E-2"/>
    <m/>
    <m/>
    <n v="246.63"/>
    <n v="0"/>
    <n v="12.3315"/>
    <s v="Regular Air"/>
    <n v="4.8600000000000003"/>
    <n v="251.49"/>
    <x v="10"/>
    <s v="Corporate"/>
    <x v="0"/>
    <s v="Paper"/>
    <s v="Small Box"/>
    <d v="2010-03-11T00:00:00"/>
  </r>
  <r>
    <n v="2524"/>
    <n v="54692"/>
    <x v="420"/>
    <s v="Medium"/>
    <s v="*"/>
    <s v="*"/>
    <s v="*"/>
    <m/>
    <m/>
    <s v="*"/>
    <m/>
    <m/>
    <m/>
    <m/>
    <m/>
    <n v="27"/>
    <n v="3.5000000000000003E-2"/>
    <m/>
    <m/>
    <n v="2478.4810000000002"/>
    <n v="1"/>
    <n v="91.795592592592598"/>
    <s v="Regular Air"/>
    <n v="8.99"/>
    <n v="2487.471"/>
    <x v="2"/>
    <s v="Home Office"/>
    <x v="2"/>
    <s v="Telephones and Communication"/>
    <s v="Small Box"/>
    <d v="2010-03-07T00:00:00"/>
  </r>
  <r>
    <n v="2525"/>
    <n v="8870"/>
    <x v="420"/>
    <s v="Not Specified"/>
    <s v="*"/>
    <s v="*"/>
    <s v="*"/>
    <m/>
    <m/>
    <s v="*"/>
    <m/>
    <m/>
    <m/>
    <m/>
    <m/>
    <n v="15"/>
    <n v="0.02"/>
    <m/>
    <m/>
    <n v="441.58"/>
    <n v="0"/>
    <n v="29.438666666666666"/>
    <s v="Regular Air"/>
    <n v="5.09"/>
    <n v="446.66999999999996"/>
    <x v="0"/>
    <s v="Small Business"/>
    <x v="0"/>
    <s v="Paper"/>
    <s v="Small Box"/>
    <d v="2010-03-06T00:00:00"/>
  </r>
  <r>
    <n v="2526"/>
    <n v="52193"/>
    <x v="420"/>
    <s v="Not Specified"/>
    <s v="*"/>
    <s v="*"/>
    <s v="*"/>
    <m/>
    <m/>
    <s v="*"/>
    <m/>
    <m/>
    <m/>
    <m/>
    <m/>
    <n v="47"/>
    <n v="0.05"/>
    <m/>
    <m/>
    <n v="137.18"/>
    <n v="0"/>
    <n v="2.9187234042553194"/>
    <s v="Regular Air"/>
    <n v="0.96"/>
    <n v="138.14000000000001"/>
    <x v="7"/>
    <s v="Corporate"/>
    <x v="0"/>
    <s v="Pens &amp; Art Supplies"/>
    <s v="Wrap Bag"/>
    <d v="2010-03-07T00:00:00"/>
  </r>
  <r>
    <n v="2527"/>
    <n v="46855"/>
    <x v="420"/>
    <s v="High"/>
    <s v="*"/>
    <s v="**"/>
    <s v="**"/>
    <m/>
    <m/>
    <s v="**"/>
    <m/>
    <m/>
    <m/>
    <m/>
    <m/>
    <n v="32"/>
    <n v="0.04"/>
    <m/>
    <m/>
    <n v="53.34"/>
    <n v="0"/>
    <n v="1.6668750000000001"/>
    <s v="Regular Air"/>
    <n v="0.7"/>
    <n v="54.040000000000006"/>
    <x v="1"/>
    <s v="Corporate"/>
    <x v="1"/>
    <s v="Office Furnishings"/>
    <s v="Wrap Bag"/>
    <d v="2010-03-06T00:00:00"/>
  </r>
  <r>
    <n v="2528"/>
    <n v="54692"/>
    <x v="420"/>
    <s v="Medium"/>
    <s v="*"/>
    <s v="*"/>
    <s v="*"/>
    <m/>
    <m/>
    <s v="*"/>
    <m/>
    <m/>
    <m/>
    <m/>
    <m/>
    <n v="16"/>
    <n v="0.02"/>
    <m/>
    <m/>
    <n v="43.65"/>
    <n v="0"/>
    <n v="2.7281249999999999"/>
    <s v="Regular Air"/>
    <n v="0.97"/>
    <n v="44.62"/>
    <x v="2"/>
    <s v="Home Office"/>
    <x v="0"/>
    <s v="Pens &amp; Art Supplies"/>
    <s v="Wrap Bag"/>
    <d v="2010-03-05T00:00:00"/>
  </r>
  <r>
    <n v="2529"/>
    <n v="52193"/>
    <x v="420"/>
    <s v="Not Specified"/>
    <s v="*"/>
    <s v="*"/>
    <s v="*"/>
    <m/>
    <m/>
    <s v="*"/>
    <m/>
    <m/>
    <m/>
    <m/>
    <m/>
    <n v="1"/>
    <n v="0.01"/>
    <m/>
    <m/>
    <n v="17.89"/>
    <n v="0"/>
    <n v="17.89"/>
    <s v="Express Air"/>
    <n v="0.5"/>
    <n v="18.39"/>
    <x v="7"/>
    <s v="Corporate"/>
    <x v="0"/>
    <s v="Labels"/>
    <s v="Small Box"/>
    <d v="2010-03-07T00:00:00"/>
  </r>
  <r>
    <n v="2530"/>
    <n v="26852"/>
    <x v="421"/>
    <s v="Critical"/>
    <s v="***"/>
    <s v="***"/>
    <s v="***"/>
    <m/>
    <m/>
    <s v="***"/>
    <m/>
    <m/>
    <m/>
    <m/>
    <m/>
    <n v="2"/>
    <n v="0.01"/>
    <m/>
    <m/>
    <n v="15.81"/>
    <n v="0"/>
    <n v="7.9050000000000002"/>
    <s v="Regular Air"/>
    <n v="6.07"/>
    <n v="21.880000000000003"/>
    <x v="1"/>
    <s v="Consumer"/>
    <x v="0"/>
    <s v="Paper"/>
    <s v="Small Box"/>
    <d v="2010-03-08T00:00:00"/>
  </r>
  <r>
    <n v="2531"/>
    <n v="13121"/>
    <x v="422"/>
    <s v="High"/>
    <s v="*"/>
    <s v="**"/>
    <s v="**"/>
    <m/>
    <m/>
    <s v="**"/>
    <m/>
    <m/>
    <m/>
    <m/>
    <m/>
    <n v="28"/>
    <n v="3.5000000000000003E-2"/>
    <m/>
    <m/>
    <n v="4924.1350000000002"/>
    <n v="1"/>
    <n v="175.86196428571429"/>
    <s v="Regular Air"/>
    <n v="8.99"/>
    <n v="4933.125"/>
    <x v="1"/>
    <s v="Corporate"/>
    <x v="2"/>
    <s v="Telephones and Communication"/>
    <s v="Small Box"/>
    <d v="2010-03-10T00:00:00"/>
  </r>
  <r>
    <n v="2532"/>
    <n v="9568"/>
    <x v="422"/>
    <s v="Not Specified"/>
    <s v="*"/>
    <s v="*"/>
    <s v="*"/>
    <m/>
    <m/>
    <s v="*"/>
    <m/>
    <m/>
    <m/>
    <m/>
    <m/>
    <n v="46"/>
    <n v="0.05"/>
    <m/>
    <m/>
    <n v="3725.53"/>
    <n v="1"/>
    <n v="80.989782608695663"/>
    <s v="Regular Air"/>
    <n v="19.95"/>
    <n v="3745.48"/>
    <x v="1"/>
    <s v="Corporate"/>
    <x v="0"/>
    <s v="Appliances"/>
    <s v="Large Box"/>
    <d v="2010-03-09T00:00:00"/>
  </r>
  <r>
    <n v="2533"/>
    <n v="43329"/>
    <x v="422"/>
    <s v="Medium"/>
    <s v="*"/>
    <s v="*"/>
    <s v="*"/>
    <m/>
    <m/>
    <s v="*"/>
    <m/>
    <m/>
    <m/>
    <m/>
    <m/>
    <n v="42"/>
    <n v="0.05"/>
    <m/>
    <m/>
    <n v="2475.83"/>
    <n v="1"/>
    <n v="58.948333333333331"/>
    <s v="Regular Air"/>
    <n v="3.99"/>
    <n v="2479.8199999999997"/>
    <x v="7"/>
    <s v="Corporate"/>
    <x v="0"/>
    <s v="Appliances"/>
    <s v="Small Box"/>
    <d v="2010-03-10T00:00:00"/>
  </r>
  <r>
    <n v="2534"/>
    <n v="58720"/>
    <x v="422"/>
    <s v="Not Specified"/>
    <s v="*"/>
    <s v="*"/>
    <s v="*"/>
    <m/>
    <m/>
    <s v="*"/>
    <m/>
    <m/>
    <m/>
    <m/>
    <m/>
    <n v="43"/>
    <n v="0.05"/>
    <m/>
    <m/>
    <n v="2378.8200000000002"/>
    <n v="1"/>
    <n v="55.321395348837214"/>
    <s v="Regular Air"/>
    <n v="16.11"/>
    <n v="2394.9300000000003"/>
    <x v="1"/>
    <s v="Home Office"/>
    <x v="0"/>
    <s v="Binders and Binder Accessories"/>
    <s v="Small Box"/>
    <d v="2010-03-07T00:00:00"/>
  </r>
  <r>
    <n v="2535"/>
    <n v="13121"/>
    <x v="422"/>
    <s v="High"/>
    <s v="*"/>
    <s v="**"/>
    <s v="**"/>
    <m/>
    <m/>
    <s v="**"/>
    <m/>
    <m/>
    <m/>
    <m/>
    <m/>
    <n v="36"/>
    <n v="0.04"/>
    <m/>
    <m/>
    <n v="1211"/>
    <n v="1"/>
    <n v="33.638888888888886"/>
    <s v="Regular Air"/>
    <n v="6.5"/>
    <n v="1217.5"/>
    <x v="1"/>
    <s v="Corporate"/>
    <x v="2"/>
    <s v="Computer Peripherals"/>
    <s v="Small Box"/>
    <d v="2010-03-08T00:00:00"/>
  </r>
  <r>
    <n v="2536"/>
    <n v="56610"/>
    <x v="422"/>
    <s v="Medium"/>
    <s v="*"/>
    <s v="*"/>
    <s v="*"/>
    <m/>
    <m/>
    <s v="*"/>
    <m/>
    <m/>
    <m/>
    <m/>
    <m/>
    <n v="20"/>
    <n v="3.5000000000000003E-2"/>
    <m/>
    <m/>
    <n v="857.95"/>
    <n v="0"/>
    <n v="42.897500000000001"/>
    <s v="Express Air"/>
    <n v="4"/>
    <n v="861.95"/>
    <x v="3"/>
    <s v="Consumer"/>
    <x v="2"/>
    <s v="Computer Peripherals"/>
    <s v="Small Box"/>
    <d v="2010-03-07T00:00:00"/>
  </r>
  <r>
    <n v="2537"/>
    <n v="14147"/>
    <x v="422"/>
    <s v="Not Specified"/>
    <s v="*"/>
    <s v="*"/>
    <s v="*"/>
    <m/>
    <m/>
    <s v="*"/>
    <m/>
    <m/>
    <m/>
    <m/>
    <m/>
    <n v="8"/>
    <n v="0.01"/>
    <m/>
    <m/>
    <n v="351.49"/>
    <n v="0"/>
    <n v="43.936250000000001"/>
    <s v="Regular Air"/>
    <n v="2.99"/>
    <n v="354.48"/>
    <x v="1"/>
    <s v="Home Office"/>
    <x v="0"/>
    <s v="Binders and Binder Accessories"/>
    <s v="Small Box"/>
    <d v="2010-03-10T00:00:00"/>
  </r>
  <r>
    <n v="2538"/>
    <n v="46949"/>
    <x v="422"/>
    <s v="High"/>
    <s v="*"/>
    <s v="**"/>
    <s v="**"/>
    <m/>
    <m/>
    <s v="**"/>
    <m/>
    <m/>
    <m/>
    <m/>
    <m/>
    <n v="37"/>
    <n v="0.04"/>
    <m/>
    <m/>
    <n v="319.39"/>
    <n v="0"/>
    <n v="8.632162162162162"/>
    <s v="Regular Air"/>
    <n v="3.62"/>
    <n v="323.01"/>
    <x v="8"/>
    <s v="Home Office"/>
    <x v="2"/>
    <s v="Computer Peripherals"/>
    <s v="Small Pack"/>
    <d v="2010-03-08T00:00:00"/>
  </r>
  <r>
    <n v="2539"/>
    <n v="19329"/>
    <x v="422"/>
    <s v="Not Specified"/>
    <s v="*"/>
    <s v="*"/>
    <s v="*"/>
    <m/>
    <m/>
    <s v="*"/>
    <m/>
    <m/>
    <m/>
    <m/>
    <m/>
    <n v="37"/>
    <n v="0.04"/>
    <m/>
    <m/>
    <n v="281.58999999999997"/>
    <n v="0"/>
    <n v="7.6105405405405397"/>
    <s v="Regular Air"/>
    <n v="4.95"/>
    <n v="286.53999999999996"/>
    <x v="0"/>
    <s v="Corporate"/>
    <x v="1"/>
    <s v="Office Furnishings"/>
    <s v="Small Box"/>
    <d v="2010-03-09T00:00:00"/>
  </r>
  <r>
    <n v="2540"/>
    <n v="19329"/>
    <x v="422"/>
    <s v="Not Specified"/>
    <s v="*"/>
    <s v="*"/>
    <s v="*"/>
    <m/>
    <m/>
    <s v="*"/>
    <m/>
    <m/>
    <m/>
    <m/>
    <m/>
    <n v="6"/>
    <n v="0.01"/>
    <m/>
    <m/>
    <n v="231.7525"/>
    <n v="0"/>
    <n v="38.625416666666666"/>
    <s v="Regular Air"/>
    <n v="4.99"/>
    <n v="236.74250000000001"/>
    <x v="0"/>
    <s v="Corporate"/>
    <x v="2"/>
    <s v="Telephones and Communication"/>
    <s v="Small Box"/>
    <d v="2010-03-08T00:00:00"/>
  </r>
  <r>
    <n v="2541"/>
    <n v="58720"/>
    <x v="422"/>
    <s v="Not Specified"/>
    <s v="*"/>
    <s v="*"/>
    <s v="*"/>
    <m/>
    <m/>
    <s v="*"/>
    <m/>
    <m/>
    <m/>
    <m/>
    <m/>
    <n v="6"/>
    <n v="0.01"/>
    <m/>
    <m/>
    <n v="202.62"/>
    <n v="0"/>
    <n v="33.770000000000003"/>
    <s v="Express Air"/>
    <n v="8.74"/>
    <n v="211.36"/>
    <x v="1"/>
    <s v="Home Office"/>
    <x v="0"/>
    <s v="Paper"/>
    <s v="Small Box"/>
    <d v="2010-03-08T00:00:00"/>
  </r>
  <r>
    <n v="2542"/>
    <n v="14147"/>
    <x v="422"/>
    <s v="Not Specified"/>
    <s v="*"/>
    <s v="*"/>
    <s v="*"/>
    <m/>
    <m/>
    <s v="*"/>
    <m/>
    <m/>
    <m/>
    <m/>
    <m/>
    <n v="45"/>
    <n v="0.05"/>
    <m/>
    <m/>
    <n v="195.03"/>
    <n v="0"/>
    <n v="4.3339999999999996"/>
    <s v="Regular Air"/>
    <n v="5.74"/>
    <n v="200.77"/>
    <x v="1"/>
    <s v="Home Office"/>
    <x v="0"/>
    <s v="Paper"/>
    <s v="Small Box"/>
    <d v="2010-03-09T00:00:00"/>
  </r>
  <r>
    <n v="2543"/>
    <n v="14147"/>
    <x v="422"/>
    <s v="Not Specified"/>
    <s v="*"/>
    <s v="*"/>
    <s v="*"/>
    <m/>
    <m/>
    <s v="*"/>
    <m/>
    <m/>
    <m/>
    <m/>
    <m/>
    <n v="16"/>
    <n v="0.02"/>
    <m/>
    <m/>
    <n v="74.13"/>
    <n v="0"/>
    <n v="4.6331249999999997"/>
    <s v="Regular Air"/>
    <n v="6.72"/>
    <n v="80.849999999999994"/>
    <x v="1"/>
    <s v="Home Office"/>
    <x v="0"/>
    <s v="Paper"/>
    <s v="Small Box"/>
    <d v="2010-03-08T00:00:00"/>
  </r>
  <r>
    <n v="2544"/>
    <n v="55269"/>
    <x v="422"/>
    <s v="Medium"/>
    <s v="*"/>
    <s v="*"/>
    <s v="*"/>
    <m/>
    <m/>
    <s v="*"/>
    <m/>
    <m/>
    <m/>
    <m/>
    <m/>
    <n v="1"/>
    <n v="0.01"/>
    <m/>
    <m/>
    <n v="49.61"/>
    <n v="0"/>
    <n v="49.61"/>
    <s v="Regular Air"/>
    <n v="17.079999999999998"/>
    <n v="66.69"/>
    <x v="1"/>
    <s v="Small Business"/>
    <x v="0"/>
    <s v="Paper"/>
    <s v="Small Box"/>
    <d v="2010-03-08T00:00:00"/>
  </r>
  <r>
    <n v="2545"/>
    <n v="14406"/>
    <x v="423"/>
    <s v="Medium"/>
    <s v="*"/>
    <s v="*"/>
    <s v="*"/>
    <m/>
    <m/>
    <s v="*"/>
    <m/>
    <m/>
    <m/>
    <m/>
    <m/>
    <n v="37"/>
    <n v="0.04"/>
    <m/>
    <m/>
    <n v="5610.84"/>
    <n v="1"/>
    <n v="151.64432432432432"/>
    <s v="Regular Air"/>
    <n v="13.99"/>
    <n v="5624.83"/>
    <x v="3"/>
    <s v="Corporate"/>
    <x v="2"/>
    <s v="Office Machines"/>
    <s v="Medium Box"/>
    <d v="2010-03-10T00:00:00"/>
  </r>
  <r>
    <n v="2546"/>
    <n v="14406"/>
    <x v="423"/>
    <s v="Medium"/>
    <s v="*"/>
    <s v="*"/>
    <s v="*"/>
    <m/>
    <m/>
    <s v="*"/>
    <m/>
    <m/>
    <m/>
    <m/>
    <m/>
    <n v="35"/>
    <n v="0.04"/>
    <m/>
    <m/>
    <n v="2329.6460000000002"/>
    <n v="1"/>
    <n v="66.561314285714289"/>
    <s v="Express Air"/>
    <n v="0.99"/>
    <n v="2330.636"/>
    <x v="3"/>
    <s v="Corporate"/>
    <x v="2"/>
    <s v="Telephones and Communication"/>
    <s v="Wrap Bag"/>
    <d v="2010-03-10T00:00:00"/>
  </r>
  <r>
    <n v="2547"/>
    <n v="896"/>
    <x v="423"/>
    <s v="Critical"/>
    <s v="***"/>
    <s v="***"/>
    <s v="***"/>
    <m/>
    <m/>
    <s v="***"/>
    <m/>
    <m/>
    <m/>
    <m/>
    <m/>
    <n v="50"/>
    <n v="0.06"/>
    <m/>
    <m/>
    <n v="1246.52"/>
    <n v="1"/>
    <n v="24.930399999999999"/>
    <s v="Regular Air"/>
    <n v="12.98"/>
    <n v="1259.5"/>
    <x v="1"/>
    <s v="Home Office"/>
    <x v="0"/>
    <s v="Binders and Binder Accessories"/>
    <s v="Small Box"/>
    <d v="2010-03-08T00:00:00"/>
  </r>
  <r>
    <n v="2548"/>
    <n v="3908"/>
    <x v="423"/>
    <s v="Medium"/>
    <s v="*"/>
    <s v="*"/>
    <s v="*"/>
    <m/>
    <m/>
    <s v="*"/>
    <m/>
    <m/>
    <m/>
    <m/>
    <m/>
    <n v="8"/>
    <n v="0.01"/>
    <m/>
    <m/>
    <n v="820.28399999999999"/>
    <n v="0"/>
    <n v="102.5355"/>
    <s v="Regular Air"/>
    <n v="2.5"/>
    <n v="822.78399999999999"/>
    <x v="11"/>
    <s v="Corporate"/>
    <x v="2"/>
    <s v="Telephones and Communication"/>
    <s v="Small Box"/>
    <d v="2010-03-08T00:00:00"/>
  </r>
  <r>
    <n v="2549"/>
    <n v="14406"/>
    <x v="423"/>
    <s v="Medium"/>
    <s v="*"/>
    <s v="*"/>
    <s v="*"/>
    <m/>
    <m/>
    <s v="*"/>
    <m/>
    <m/>
    <m/>
    <m/>
    <m/>
    <n v="20"/>
    <n v="3.5000000000000003E-2"/>
    <m/>
    <m/>
    <n v="455.34"/>
    <n v="0"/>
    <n v="22.766999999999999"/>
    <s v="Delivery Truck"/>
    <n v="53.03"/>
    <n v="508.37"/>
    <x v="3"/>
    <s v="Corporate"/>
    <x v="0"/>
    <s v="Storage &amp; Organization"/>
    <s v="Jumbo Drum"/>
    <d v="2010-03-10T00:00:00"/>
  </r>
  <r>
    <n v="2550"/>
    <n v="28482"/>
    <x v="423"/>
    <s v="Critical"/>
    <s v="***"/>
    <s v="***"/>
    <s v="***"/>
    <m/>
    <m/>
    <s v="***"/>
    <m/>
    <m/>
    <m/>
    <m/>
    <m/>
    <n v="40"/>
    <n v="0.05"/>
    <m/>
    <m/>
    <n v="177.92"/>
    <n v="0"/>
    <n v="4.4479999999999995"/>
    <s v="Regular Air"/>
    <n v="6.72"/>
    <n v="184.64"/>
    <x v="1"/>
    <s v="Home Office"/>
    <x v="0"/>
    <s v="Paper"/>
    <s v="Small Box"/>
    <d v="2010-03-08T00:00:00"/>
  </r>
  <r>
    <n v="2551"/>
    <n v="28482"/>
    <x v="423"/>
    <s v="Critical"/>
    <s v="***"/>
    <s v="***"/>
    <s v="***"/>
    <m/>
    <m/>
    <s v="***"/>
    <m/>
    <m/>
    <m/>
    <m/>
    <m/>
    <n v="22"/>
    <n v="3.5000000000000003E-2"/>
    <m/>
    <m/>
    <n v="119.63"/>
    <n v="0"/>
    <n v="5.4377272727272725"/>
    <s v="Regular Air"/>
    <n v="3.63"/>
    <n v="123.25999999999999"/>
    <x v="1"/>
    <s v="Home Office"/>
    <x v="1"/>
    <s v="Office Furnishings"/>
    <s v="Wrap Bag"/>
    <d v="2010-03-10T00:00:00"/>
  </r>
  <r>
    <n v="2552"/>
    <n v="12736"/>
    <x v="423"/>
    <s v="Low"/>
    <s v="*"/>
    <s v="*"/>
    <s v="*"/>
    <m/>
    <m/>
    <s v="*"/>
    <m/>
    <m/>
    <m/>
    <m/>
    <m/>
    <n v="2"/>
    <n v="0.01"/>
    <m/>
    <m/>
    <n v="25.52"/>
    <n v="0"/>
    <n v="12.76"/>
    <s v="Regular Air"/>
    <n v="6.22"/>
    <n v="31.74"/>
    <x v="1"/>
    <s v="Small Business"/>
    <x v="1"/>
    <s v="Office Furnishings"/>
    <s v="Small Box"/>
    <d v="2010-03-15T00:00:00"/>
  </r>
  <r>
    <n v="2553"/>
    <n v="31682"/>
    <x v="424"/>
    <s v="Low"/>
    <s v="*"/>
    <s v="*"/>
    <s v="*"/>
    <m/>
    <m/>
    <s v="*"/>
    <m/>
    <m/>
    <m/>
    <m/>
    <m/>
    <n v="42"/>
    <n v="0.05"/>
    <m/>
    <m/>
    <n v="3186.77"/>
    <n v="1"/>
    <n v="75.875476190476192"/>
    <s v="Regular Air"/>
    <n v="19.95"/>
    <n v="3206.72"/>
    <x v="3"/>
    <s v="Corporate"/>
    <x v="0"/>
    <s v="Appliances"/>
    <s v="Large Box"/>
    <d v="2010-03-18T00:00:00"/>
  </r>
  <r>
    <n v="2554"/>
    <n v="21735"/>
    <x v="424"/>
    <s v="Not Specified"/>
    <s v="*"/>
    <s v="*"/>
    <s v="*"/>
    <m/>
    <m/>
    <s v="*"/>
    <m/>
    <m/>
    <m/>
    <m/>
    <m/>
    <n v="14"/>
    <n v="0.02"/>
    <m/>
    <m/>
    <n v="1819.153"/>
    <n v="1"/>
    <n v="129.93950000000001"/>
    <s v="Regular Air"/>
    <n v="8.99"/>
    <n v="1828.143"/>
    <x v="5"/>
    <s v="Corporate"/>
    <x v="2"/>
    <s v="Telephones and Communication"/>
    <s v="Small Box"/>
    <d v="2010-03-12T00:00:00"/>
  </r>
  <r>
    <n v="2555"/>
    <n v="43367"/>
    <x v="424"/>
    <s v="Critical"/>
    <s v="***"/>
    <s v="***"/>
    <s v="***"/>
    <m/>
    <m/>
    <s v="***"/>
    <m/>
    <m/>
    <m/>
    <m/>
    <m/>
    <n v="18"/>
    <n v="0.02"/>
    <m/>
    <m/>
    <n v="1221.6199999999999"/>
    <n v="1"/>
    <n v="67.867777777777775"/>
    <s v="Regular Air"/>
    <n v="35"/>
    <n v="1256.6199999999999"/>
    <x v="1"/>
    <s v="Small Business"/>
    <x v="0"/>
    <s v="Storage &amp; Organization"/>
    <s v="Large Box"/>
    <d v="2010-03-09T00:00:00"/>
  </r>
  <r>
    <n v="2556"/>
    <n v="47909"/>
    <x v="424"/>
    <s v="Medium"/>
    <s v="*"/>
    <s v="*"/>
    <s v="*"/>
    <m/>
    <m/>
    <s v="*"/>
    <m/>
    <m/>
    <m/>
    <m/>
    <m/>
    <n v="48"/>
    <n v="0.05"/>
    <m/>
    <m/>
    <n v="843.03"/>
    <n v="0"/>
    <n v="17.563124999999999"/>
    <s v="Regular Air"/>
    <n v="0.99"/>
    <n v="844.02"/>
    <x v="6"/>
    <s v="Home Office"/>
    <x v="2"/>
    <s v="Telephones and Communication"/>
    <s v="Wrap Bag"/>
    <d v="2010-03-11T00:00:00"/>
  </r>
  <r>
    <n v="2557"/>
    <n v="21735"/>
    <x v="424"/>
    <s v="Not Specified"/>
    <s v="*"/>
    <s v="*"/>
    <s v="*"/>
    <m/>
    <m/>
    <s v="*"/>
    <m/>
    <m/>
    <m/>
    <m/>
    <m/>
    <n v="23"/>
    <n v="3.5000000000000003E-2"/>
    <m/>
    <m/>
    <n v="239.49"/>
    <n v="0"/>
    <n v="10.412608695652175"/>
    <s v="Regular Air"/>
    <n v="12.52"/>
    <n v="252.01000000000002"/>
    <x v="5"/>
    <s v="Corporate"/>
    <x v="1"/>
    <s v="Office Furnishings"/>
    <s v="Small Box"/>
    <d v="2010-03-11T00:00:00"/>
  </r>
  <r>
    <n v="2558"/>
    <n v="47909"/>
    <x v="424"/>
    <s v="Medium"/>
    <s v="*"/>
    <s v="*"/>
    <s v="*"/>
    <m/>
    <m/>
    <s v="*"/>
    <m/>
    <m/>
    <m/>
    <m/>
    <m/>
    <n v="22"/>
    <n v="3.5000000000000003E-2"/>
    <m/>
    <m/>
    <n v="220.26"/>
    <n v="0"/>
    <n v="10.011818181818182"/>
    <s v="Regular Air"/>
    <n v="4.68"/>
    <n v="224.94"/>
    <x v="6"/>
    <s v="Home Office"/>
    <x v="0"/>
    <s v="Scissors, Rulers and Trimmers"/>
    <s v="Small Pack"/>
    <d v="2010-03-10T00:00:00"/>
  </r>
  <r>
    <n v="2559"/>
    <n v="47909"/>
    <x v="424"/>
    <s v="Medium"/>
    <s v="*"/>
    <s v="*"/>
    <s v="*"/>
    <m/>
    <m/>
    <s v="*"/>
    <m/>
    <m/>
    <m/>
    <m/>
    <m/>
    <n v="38"/>
    <n v="0.04"/>
    <m/>
    <m/>
    <n v="185.19"/>
    <n v="0"/>
    <n v="4.8734210526315787"/>
    <s v="Regular Air"/>
    <n v="7.44"/>
    <n v="192.63"/>
    <x v="6"/>
    <s v="Home Office"/>
    <x v="0"/>
    <s v="Paper"/>
    <s v="Small Box"/>
    <d v="2010-03-09T00:00:00"/>
  </r>
  <r>
    <n v="2560"/>
    <n v="48263"/>
    <x v="424"/>
    <s v="Medium"/>
    <s v="*"/>
    <s v="*"/>
    <s v="*"/>
    <m/>
    <m/>
    <s v="*"/>
    <m/>
    <m/>
    <m/>
    <m/>
    <m/>
    <n v="28"/>
    <n v="3.5000000000000003E-2"/>
    <m/>
    <m/>
    <n v="164.22"/>
    <n v="0"/>
    <n v="5.8650000000000002"/>
    <s v="Regular Air"/>
    <n v="7.5"/>
    <n v="171.72"/>
    <x v="3"/>
    <s v="Consumer"/>
    <x v="0"/>
    <s v="Paper"/>
    <s v="Small Box"/>
    <d v="2010-03-10T00:00:00"/>
  </r>
  <r>
    <n v="2561"/>
    <n v="43367"/>
    <x v="424"/>
    <s v="Critical"/>
    <s v="***"/>
    <s v="***"/>
    <s v="***"/>
    <m/>
    <m/>
    <s v="***"/>
    <m/>
    <m/>
    <m/>
    <m/>
    <m/>
    <n v="16"/>
    <n v="0.02"/>
    <m/>
    <m/>
    <n v="139.37"/>
    <n v="0"/>
    <n v="8.7106250000000003"/>
    <s v="Express Air"/>
    <n v="2.64"/>
    <n v="142.01"/>
    <x v="1"/>
    <s v="Small Business"/>
    <x v="0"/>
    <s v="Scissors, Rulers and Trimmers"/>
    <s v="Small Pack"/>
    <d v="2010-03-10T00:00:00"/>
  </r>
  <r>
    <n v="2562"/>
    <n v="48263"/>
    <x v="424"/>
    <s v="Medium"/>
    <s v="*"/>
    <s v="*"/>
    <s v="*"/>
    <m/>
    <m/>
    <s v="*"/>
    <m/>
    <m/>
    <m/>
    <m/>
    <m/>
    <n v="25"/>
    <n v="3.5000000000000003E-2"/>
    <m/>
    <m/>
    <n v="135.91"/>
    <n v="0"/>
    <n v="5.4363999999999999"/>
    <s v="Regular Air"/>
    <n v="1.21"/>
    <n v="137.12"/>
    <x v="1"/>
    <s v="Consumer"/>
    <x v="0"/>
    <s v="Paper"/>
    <s v="Wrap Bag"/>
    <d v="2010-03-10T00:00:00"/>
  </r>
  <r>
    <n v="2563"/>
    <n v="44897"/>
    <x v="424"/>
    <s v="High"/>
    <s v="*"/>
    <s v="**"/>
    <s v="**"/>
    <m/>
    <m/>
    <s v="**"/>
    <m/>
    <m/>
    <m/>
    <m/>
    <m/>
    <n v="11"/>
    <n v="0.02"/>
    <m/>
    <m/>
    <n v="85.62"/>
    <n v="0"/>
    <n v="7.7836363636363641"/>
    <s v="Regular Air"/>
    <n v="11.15"/>
    <n v="96.77000000000001"/>
    <x v="4"/>
    <s v="Consumer"/>
    <x v="0"/>
    <s v="Paper"/>
    <s v="Small Box"/>
    <d v="2010-03-11T00:00:00"/>
  </r>
  <r>
    <n v="2564"/>
    <n v="43367"/>
    <x v="424"/>
    <s v="Critical"/>
    <s v="***"/>
    <s v="***"/>
    <s v="***"/>
    <m/>
    <m/>
    <s v="***"/>
    <m/>
    <m/>
    <m/>
    <m/>
    <m/>
    <n v="3"/>
    <n v="0.01"/>
    <m/>
    <m/>
    <n v="23.38"/>
    <n v="0"/>
    <n v="7.793333333333333"/>
    <s v="Regular Air"/>
    <n v="5.14"/>
    <n v="28.52"/>
    <x v="1"/>
    <s v="Small Business"/>
    <x v="0"/>
    <s v="Paper"/>
    <s v="Small Box"/>
    <d v="2010-03-12T00:00:00"/>
  </r>
  <r>
    <n v="2565"/>
    <n v="52098"/>
    <x v="425"/>
    <s v="Medium"/>
    <s v="*"/>
    <s v="*"/>
    <s v="*"/>
    <m/>
    <m/>
    <s v="*"/>
    <m/>
    <m/>
    <m/>
    <m/>
    <m/>
    <n v="19"/>
    <n v="0.02"/>
    <m/>
    <m/>
    <n v="812.06"/>
    <n v="0"/>
    <n v="42.739999999999995"/>
    <s v="Regular Air"/>
    <n v="10.55"/>
    <n v="822.6099999999999"/>
    <x v="1"/>
    <s v="Corporate"/>
    <x v="1"/>
    <s v="Chairs &amp; Chairmats"/>
    <s v="Jumbo Drum"/>
    <d v="2010-03-10T00:00:00"/>
  </r>
  <r>
    <n v="2566"/>
    <n v="4737"/>
    <x v="425"/>
    <s v="Not Specified"/>
    <s v="*"/>
    <s v="*"/>
    <s v="*"/>
    <m/>
    <m/>
    <s v="*"/>
    <m/>
    <m/>
    <m/>
    <m/>
    <m/>
    <n v="49"/>
    <n v="0.05"/>
    <m/>
    <m/>
    <n v="314.20999999999998"/>
    <n v="0"/>
    <n v="6.4124489795918365"/>
    <s v="Regular Air"/>
    <n v="3.04"/>
    <n v="317.25"/>
    <x v="4"/>
    <s v="Corporate"/>
    <x v="0"/>
    <s v="Paper"/>
    <s v="Wrap Bag"/>
    <d v="2010-03-11T00:00:00"/>
  </r>
  <r>
    <n v="2567"/>
    <n v="24993"/>
    <x v="426"/>
    <s v="High"/>
    <s v="*"/>
    <s v="**"/>
    <s v="**"/>
    <m/>
    <m/>
    <s v="**"/>
    <m/>
    <m/>
    <m/>
    <m/>
    <m/>
    <n v="36"/>
    <n v="0.04"/>
    <m/>
    <m/>
    <n v="1561.2204999999999"/>
    <n v="1"/>
    <n v="43.367236111111112"/>
    <s v="Regular Air"/>
    <n v="2.5"/>
    <n v="1563.7204999999999"/>
    <x v="4"/>
    <s v="Small Business"/>
    <x v="2"/>
    <s v="Telephones and Communication"/>
    <s v="Small Pack"/>
    <d v="2010-03-13T00:00:00"/>
  </r>
  <r>
    <n v="2568"/>
    <n v="42884"/>
    <x v="427"/>
    <s v="Not Specified"/>
    <s v="*"/>
    <s v="*"/>
    <s v="*"/>
    <m/>
    <m/>
    <s v="*"/>
    <m/>
    <m/>
    <m/>
    <m/>
    <m/>
    <n v="29"/>
    <n v="3.5000000000000003E-2"/>
    <m/>
    <m/>
    <n v="12098.87"/>
    <n v="1"/>
    <n v="417.20241379310346"/>
    <s v="Delivery Truck"/>
    <n v="42.52"/>
    <n v="12141.390000000001"/>
    <x v="9"/>
    <s v="Consumer"/>
    <x v="1"/>
    <s v="Tables"/>
    <s v="Jumbo Box"/>
    <d v="2010-03-12T00:00:00"/>
  </r>
  <r>
    <n v="2569"/>
    <n v="40804"/>
    <x v="427"/>
    <s v="Medium"/>
    <s v="*"/>
    <s v="*"/>
    <s v="*"/>
    <m/>
    <m/>
    <s v="*"/>
    <m/>
    <m/>
    <m/>
    <m/>
    <m/>
    <n v="36"/>
    <n v="0.04"/>
    <m/>
    <m/>
    <n v="4273.8"/>
    <n v="1"/>
    <n v="118.71666666666667"/>
    <s v="Delivery Truck"/>
    <n v="70.2"/>
    <n v="4344"/>
    <x v="7"/>
    <s v="Consumer"/>
    <x v="1"/>
    <s v="Chairs &amp; Chairmats"/>
    <s v="Jumbo Drum"/>
    <d v="2010-03-14T00:00:00"/>
  </r>
  <r>
    <n v="2570"/>
    <n v="15234"/>
    <x v="427"/>
    <s v="Not Specified"/>
    <s v="*"/>
    <s v="*"/>
    <s v="*"/>
    <m/>
    <m/>
    <s v="*"/>
    <m/>
    <m/>
    <m/>
    <m/>
    <m/>
    <n v="21"/>
    <n v="3.5000000000000003E-2"/>
    <m/>
    <m/>
    <n v="2185.9535000000001"/>
    <n v="1"/>
    <n v="104.09302380952381"/>
    <s v="Regular Air"/>
    <n v="8.99"/>
    <n v="2194.9434999999999"/>
    <x v="8"/>
    <s v="Consumer"/>
    <x v="2"/>
    <s v="Telephones and Communication"/>
    <s v="Small Box"/>
    <d v="2010-03-13T00:00:00"/>
  </r>
  <r>
    <n v="2571"/>
    <n v="15234"/>
    <x v="427"/>
    <s v="Not Specified"/>
    <s v="*"/>
    <s v="*"/>
    <s v="*"/>
    <m/>
    <m/>
    <s v="*"/>
    <m/>
    <m/>
    <m/>
    <m/>
    <m/>
    <n v="12"/>
    <n v="0.02"/>
    <m/>
    <m/>
    <n v="1323.5435"/>
    <n v="1"/>
    <n v="110.29529166666667"/>
    <s v="Express Air"/>
    <n v="8.08"/>
    <n v="1331.6234999999999"/>
    <x v="8"/>
    <s v="Consumer"/>
    <x v="2"/>
    <s v="Telephones and Communication"/>
    <s v="Small Box"/>
    <d v="2010-03-13T00:00:00"/>
  </r>
  <r>
    <n v="2572"/>
    <n v="1412"/>
    <x v="427"/>
    <s v="Not Specified"/>
    <s v="*"/>
    <s v="*"/>
    <s v="*"/>
    <m/>
    <m/>
    <s v="*"/>
    <m/>
    <m/>
    <m/>
    <m/>
    <m/>
    <n v="21"/>
    <n v="3.5000000000000003E-2"/>
    <m/>
    <m/>
    <n v="97.48"/>
    <n v="0"/>
    <n v="4.6419047619047618"/>
    <s v="Regular Air"/>
    <n v="0.7"/>
    <n v="98.18"/>
    <x v="11"/>
    <s v="Consumer"/>
    <x v="0"/>
    <s v="Rubber Bands"/>
    <s v="Wrap Bag"/>
    <d v="2010-03-14T00:00:00"/>
  </r>
  <r>
    <n v="2573"/>
    <n v="1412"/>
    <x v="427"/>
    <s v="Not Specified"/>
    <s v="*"/>
    <s v="*"/>
    <s v="*"/>
    <m/>
    <m/>
    <s v="*"/>
    <m/>
    <m/>
    <m/>
    <m/>
    <m/>
    <n v="13"/>
    <n v="0.02"/>
    <m/>
    <m/>
    <n v="59.03"/>
    <n v="0"/>
    <n v="4.5407692307692304"/>
    <s v="Express Air"/>
    <n v="0.5"/>
    <n v="59.53"/>
    <x v="11"/>
    <s v="Consumer"/>
    <x v="0"/>
    <s v="Labels"/>
    <s v="Small Box"/>
    <d v="2010-03-14T00:00:00"/>
  </r>
  <r>
    <n v="2574"/>
    <n v="2149"/>
    <x v="427"/>
    <s v="Low"/>
    <s v="*"/>
    <s v="*"/>
    <s v="*"/>
    <m/>
    <m/>
    <s v="*"/>
    <m/>
    <m/>
    <m/>
    <m/>
    <m/>
    <n v="4"/>
    <n v="0.01"/>
    <m/>
    <m/>
    <n v="43.56"/>
    <n v="0"/>
    <n v="10.89"/>
    <s v="Regular Air"/>
    <n v="4.93"/>
    <n v="48.49"/>
    <x v="6"/>
    <s v="Consumer"/>
    <x v="1"/>
    <s v="Office Furnishings"/>
    <s v="Small Box"/>
    <d v="2010-03-16T00:00:00"/>
  </r>
  <r>
    <n v="2575"/>
    <n v="29957"/>
    <x v="428"/>
    <s v="Critical"/>
    <s v="***"/>
    <s v="***"/>
    <s v="***"/>
    <m/>
    <m/>
    <s v="***"/>
    <m/>
    <m/>
    <m/>
    <m/>
    <m/>
    <n v="28"/>
    <n v="3.5000000000000003E-2"/>
    <m/>
    <m/>
    <n v="2555.37"/>
    <n v="1"/>
    <n v="91.263214285714284"/>
    <s v="Delivery Truck"/>
    <n v="58.2"/>
    <n v="2613.5699999999997"/>
    <x v="8"/>
    <s v="Corporate"/>
    <x v="1"/>
    <s v="Chairs &amp; Chairmats"/>
    <s v="Jumbo Drum"/>
    <d v="2010-03-14T00:00:00"/>
  </r>
  <r>
    <n v="2576"/>
    <n v="7938"/>
    <x v="428"/>
    <s v="Medium"/>
    <s v="*"/>
    <s v="*"/>
    <s v="*"/>
    <m/>
    <m/>
    <s v="*"/>
    <m/>
    <m/>
    <m/>
    <m/>
    <m/>
    <n v="16"/>
    <n v="0.02"/>
    <m/>
    <m/>
    <n v="2026.05"/>
    <n v="1"/>
    <n v="126.628125"/>
    <s v="Delivery Truck"/>
    <n v="28.63"/>
    <n v="2054.6799999999998"/>
    <x v="10"/>
    <s v="Corporate"/>
    <x v="1"/>
    <s v="Chairs &amp; Chairmats"/>
    <s v="Jumbo Drum"/>
    <d v="2010-03-15T00:00:00"/>
  </r>
  <r>
    <n v="2577"/>
    <n v="29957"/>
    <x v="428"/>
    <s v="Critical"/>
    <s v="***"/>
    <s v="***"/>
    <s v="***"/>
    <m/>
    <m/>
    <s v="***"/>
    <m/>
    <m/>
    <m/>
    <m/>
    <m/>
    <n v="31"/>
    <n v="0.04"/>
    <m/>
    <m/>
    <n v="1447.62"/>
    <n v="1"/>
    <n v="46.697419354838708"/>
    <s v="Regular Air"/>
    <n v="7.23"/>
    <n v="1454.85"/>
    <x v="1"/>
    <s v="Corporate"/>
    <x v="0"/>
    <s v="Paper"/>
    <s v="Small Box"/>
    <d v="2010-03-14T00:00:00"/>
  </r>
  <r>
    <n v="2578"/>
    <n v="33632"/>
    <x v="428"/>
    <s v="Critical"/>
    <s v="***"/>
    <s v="***"/>
    <s v="***"/>
    <m/>
    <m/>
    <s v="***"/>
    <m/>
    <m/>
    <m/>
    <m/>
    <m/>
    <n v="8"/>
    <n v="0.01"/>
    <m/>
    <m/>
    <n v="763.64850000000001"/>
    <n v="0"/>
    <n v="95.456062500000002"/>
    <s v="Regular Air"/>
    <n v="5.26"/>
    <n v="768.9085"/>
    <x v="2"/>
    <s v="Home Office"/>
    <x v="2"/>
    <s v="Telephones and Communication"/>
    <s v="Small Box"/>
    <d v="2010-03-14T00:00:00"/>
  </r>
  <r>
    <n v="2579"/>
    <n v="43936"/>
    <x v="428"/>
    <s v="Critical"/>
    <s v="***"/>
    <s v="***"/>
    <s v="***"/>
    <m/>
    <m/>
    <s v="***"/>
    <m/>
    <m/>
    <m/>
    <m/>
    <m/>
    <n v="42"/>
    <n v="0.05"/>
    <m/>
    <m/>
    <n v="670.65"/>
    <n v="0"/>
    <n v="15.967857142857142"/>
    <s v="Regular Air"/>
    <n v="5.45"/>
    <n v="676.1"/>
    <x v="4"/>
    <s v="Consumer"/>
    <x v="0"/>
    <s v="Pens &amp; Art Supplies"/>
    <s v="Small Pack"/>
    <d v="2010-03-14T00:00:00"/>
  </r>
  <r>
    <n v="2580"/>
    <n v="47554"/>
    <x v="428"/>
    <s v="Low"/>
    <s v="*"/>
    <s v="*"/>
    <s v="*"/>
    <m/>
    <m/>
    <s v="*"/>
    <m/>
    <m/>
    <m/>
    <m/>
    <m/>
    <n v="9"/>
    <n v="0.01"/>
    <m/>
    <m/>
    <n v="436.3"/>
    <n v="0"/>
    <n v="48.477777777777781"/>
    <s v="Delivery Truck"/>
    <n v="14.19"/>
    <n v="450.49"/>
    <x v="4"/>
    <s v="Corporate"/>
    <x v="1"/>
    <s v="Chairs &amp; Chairmats"/>
    <s v="Jumbo Drum"/>
    <d v="2010-03-13T00:00:00"/>
  </r>
  <r>
    <n v="2581"/>
    <n v="47554"/>
    <x v="428"/>
    <s v="Low"/>
    <s v="*"/>
    <s v="*"/>
    <s v="*"/>
    <m/>
    <m/>
    <s v="*"/>
    <m/>
    <m/>
    <m/>
    <m/>
    <m/>
    <n v="47"/>
    <n v="0.05"/>
    <m/>
    <m/>
    <n v="364.23"/>
    <n v="0"/>
    <n v="7.7495744680851066"/>
    <s v="Regular Air"/>
    <n v="4"/>
    <n v="368.23"/>
    <x v="4"/>
    <s v="Corporate"/>
    <x v="1"/>
    <s v="Office Furnishings"/>
    <s v="Wrap Bag"/>
    <d v="2010-03-20T00:00:00"/>
  </r>
  <r>
    <n v="2582"/>
    <n v="7938"/>
    <x v="428"/>
    <s v="Medium"/>
    <s v="*"/>
    <s v="*"/>
    <s v="*"/>
    <m/>
    <m/>
    <s v="*"/>
    <m/>
    <m/>
    <m/>
    <m/>
    <m/>
    <n v="34"/>
    <n v="0.04"/>
    <m/>
    <m/>
    <n v="334.66"/>
    <n v="0"/>
    <n v="9.842941176470589"/>
    <s v="Regular Air"/>
    <n v="1.0900000000000001"/>
    <n v="335.75"/>
    <x v="9"/>
    <s v="Corporate"/>
    <x v="0"/>
    <s v="Pens &amp; Art Supplies"/>
    <s v="Wrap Bag"/>
    <d v="2010-03-14T00:00:00"/>
  </r>
  <r>
    <n v="2583"/>
    <n v="7938"/>
    <x v="428"/>
    <s v="Medium"/>
    <s v="*"/>
    <s v="*"/>
    <s v="*"/>
    <m/>
    <m/>
    <s v="*"/>
    <m/>
    <m/>
    <m/>
    <m/>
    <m/>
    <n v="23"/>
    <n v="3.5000000000000003E-2"/>
    <m/>
    <m/>
    <n v="139.19"/>
    <n v="0"/>
    <n v="6.0517391304347825"/>
    <s v="Regular Air"/>
    <n v="7.15"/>
    <n v="146.34"/>
    <x v="0"/>
    <s v="Corporate"/>
    <x v="0"/>
    <s v="Paper"/>
    <s v="Small Box"/>
    <d v="2010-03-15T00:00:00"/>
  </r>
  <r>
    <n v="2584"/>
    <n v="51524"/>
    <x v="429"/>
    <s v="Medium"/>
    <s v="*"/>
    <s v="*"/>
    <s v="*"/>
    <m/>
    <m/>
    <s v="*"/>
    <m/>
    <m/>
    <m/>
    <m/>
    <m/>
    <n v="16"/>
    <n v="0.02"/>
    <m/>
    <m/>
    <n v="2723.1"/>
    <n v="1"/>
    <n v="170.19374999999999"/>
    <s v="Regular Air"/>
    <n v="35"/>
    <n v="2758.1"/>
    <x v="1"/>
    <s v="Small Business"/>
    <x v="0"/>
    <s v="Storage &amp; Organization"/>
    <s v="Large Box"/>
    <d v="2010-03-15T00:00:00"/>
  </r>
  <r>
    <n v="2585"/>
    <n v="38791"/>
    <x v="429"/>
    <s v="Low"/>
    <s v="*"/>
    <s v="*"/>
    <s v="*"/>
    <m/>
    <m/>
    <s v="*"/>
    <m/>
    <m/>
    <m/>
    <m/>
    <m/>
    <n v="24"/>
    <n v="3.5000000000000003E-2"/>
    <m/>
    <m/>
    <n v="1457.712"/>
    <n v="1"/>
    <n v="60.738"/>
    <s v="Delivery Truck"/>
    <n v="89.3"/>
    <n v="1547.0119999999999"/>
    <x v="5"/>
    <s v="Home Office"/>
    <x v="1"/>
    <s v="Tables"/>
    <s v="Jumbo Box"/>
    <d v="2010-03-21T00:00:00"/>
  </r>
  <r>
    <n v="2586"/>
    <n v="19744"/>
    <x v="429"/>
    <s v="Medium"/>
    <s v="*"/>
    <s v="*"/>
    <s v="*"/>
    <m/>
    <m/>
    <s v="*"/>
    <m/>
    <m/>
    <m/>
    <m/>
    <m/>
    <n v="41"/>
    <n v="0.05"/>
    <m/>
    <m/>
    <n v="478.38"/>
    <n v="0"/>
    <n v="11.667804878048781"/>
    <s v="Regular Air"/>
    <n v="4.9800000000000004"/>
    <n v="483.36"/>
    <x v="8"/>
    <s v="Consumer"/>
    <x v="0"/>
    <s v="Appliances"/>
    <s v="Small Box"/>
    <d v="2010-03-16T00:00:00"/>
  </r>
  <r>
    <n v="2587"/>
    <n v="51524"/>
    <x v="429"/>
    <s v="Medium"/>
    <s v="*"/>
    <s v="*"/>
    <s v="*"/>
    <m/>
    <m/>
    <s v="*"/>
    <m/>
    <m/>
    <m/>
    <m/>
    <m/>
    <n v="20"/>
    <n v="3.5000000000000003E-2"/>
    <m/>
    <m/>
    <n v="347.26749999999998"/>
    <n v="0"/>
    <n v="17.363374999999998"/>
    <s v="Express Air"/>
    <n v="0.99"/>
    <n v="348.25749999999999"/>
    <x v="1"/>
    <s v="Small Business"/>
    <x v="2"/>
    <s v="Telephones and Communication"/>
    <s v="Small Pack"/>
    <d v="2010-03-16T00:00:00"/>
  </r>
  <r>
    <n v="2588"/>
    <n v="27077"/>
    <x v="430"/>
    <s v="Critical"/>
    <s v="***"/>
    <s v="***"/>
    <s v="***"/>
    <m/>
    <m/>
    <s v="***"/>
    <m/>
    <m/>
    <m/>
    <m/>
    <m/>
    <n v="11"/>
    <n v="0.02"/>
    <m/>
    <m/>
    <n v="1612.93"/>
    <n v="1"/>
    <n v="146.63"/>
    <s v="Regular Air"/>
    <n v="13.99"/>
    <n v="1626.92"/>
    <x v="1"/>
    <s v="Small Business"/>
    <x v="2"/>
    <s v="Office Machines"/>
    <s v="Medium Box"/>
    <d v="2010-03-17T00:00:00"/>
  </r>
  <r>
    <n v="2589"/>
    <n v="36737"/>
    <x v="430"/>
    <s v="Not Specified"/>
    <s v="*"/>
    <s v="*"/>
    <s v="*"/>
    <m/>
    <m/>
    <s v="*"/>
    <m/>
    <m/>
    <m/>
    <m/>
    <m/>
    <n v="26"/>
    <n v="3.5000000000000003E-2"/>
    <m/>
    <m/>
    <n v="1462.1614999999999"/>
    <n v="1"/>
    <n v="56.236980769230769"/>
    <s v="Regular Air"/>
    <n v="5.99"/>
    <n v="1468.1514999999999"/>
    <x v="9"/>
    <s v="Consumer"/>
    <x v="2"/>
    <s v="Telephones and Communication"/>
    <s v="Small Box"/>
    <d v="2010-03-16T00:00:00"/>
  </r>
  <r>
    <n v="2590"/>
    <n v="36737"/>
    <x v="430"/>
    <s v="Not Specified"/>
    <s v="*"/>
    <s v="*"/>
    <s v="*"/>
    <m/>
    <m/>
    <s v="*"/>
    <m/>
    <m/>
    <m/>
    <m/>
    <m/>
    <n v="10"/>
    <n v="0.02"/>
    <m/>
    <m/>
    <n v="999.89"/>
    <n v="0"/>
    <n v="99.989000000000004"/>
    <s v="Regular Air"/>
    <n v="19.989999999999998"/>
    <n v="1019.88"/>
    <x v="2"/>
    <s v="Consumer"/>
    <x v="2"/>
    <s v="Computer Peripherals"/>
    <s v="Small Box"/>
    <d v="2010-03-16T00:00:00"/>
  </r>
  <r>
    <n v="2591"/>
    <n v="43877"/>
    <x v="430"/>
    <s v="Low"/>
    <s v="*"/>
    <s v="*"/>
    <s v="*"/>
    <m/>
    <m/>
    <s v="*"/>
    <m/>
    <m/>
    <m/>
    <m/>
    <m/>
    <n v="36"/>
    <n v="0.04"/>
    <m/>
    <m/>
    <n v="580.04"/>
    <n v="0"/>
    <n v="16.112222222222222"/>
    <s v="Express Air"/>
    <n v="6.25"/>
    <n v="586.29"/>
    <x v="0"/>
    <s v="Corporate"/>
    <x v="0"/>
    <s v="Storage &amp; Organization"/>
    <s v="Small Box"/>
    <d v="2010-03-15T00:00:00"/>
  </r>
  <r>
    <n v="2592"/>
    <n v="36737"/>
    <x v="430"/>
    <s v="Not Specified"/>
    <s v="*"/>
    <s v="*"/>
    <s v="*"/>
    <m/>
    <m/>
    <s v="*"/>
    <m/>
    <m/>
    <m/>
    <m/>
    <m/>
    <n v="10"/>
    <n v="0.02"/>
    <m/>
    <m/>
    <n v="35.69"/>
    <n v="0"/>
    <n v="3.569"/>
    <s v="Regular Air"/>
    <n v="4.2"/>
    <n v="39.89"/>
    <x v="2"/>
    <s v="Consumer"/>
    <x v="0"/>
    <s v="Pens &amp; Art Supplies"/>
    <s v="Wrap Bag"/>
    <d v="2010-03-16T00:00:00"/>
  </r>
  <r>
    <n v="2593"/>
    <n v="43972"/>
    <x v="431"/>
    <s v="Low"/>
    <s v="*"/>
    <s v="*"/>
    <s v="*"/>
    <m/>
    <m/>
    <s v="*"/>
    <m/>
    <m/>
    <m/>
    <m/>
    <m/>
    <n v="12"/>
    <n v="0.02"/>
    <m/>
    <m/>
    <n v="714.39099999999996"/>
    <n v="0"/>
    <n v="59.532583333333328"/>
    <s v="Regular Air"/>
    <n v="8.99"/>
    <n v="723.38099999999997"/>
    <x v="9"/>
    <s v="Consumer"/>
    <x v="2"/>
    <s v="Telephones and Communication"/>
    <s v="Small Box"/>
    <d v="2010-03-18T00:00:00"/>
  </r>
  <r>
    <n v="2594"/>
    <n v="2084"/>
    <x v="431"/>
    <s v="High"/>
    <s v="*"/>
    <s v="**"/>
    <s v="**"/>
    <m/>
    <m/>
    <s v="**"/>
    <m/>
    <m/>
    <m/>
    <m/>
    <m/>
    <n v="16"/>
    <n v="0.02"/>
    <m/>
    <m/>
    <n v="692.73"/>
    <n v="0"/>
    <n v="43.295625000000001"/>
    <s v="Regular Air"/>
    <n v="17.48"/>
    <n v="710.21"/>
    <x v="3"/>
    <s v="Corporate"/>
    <x v="0"/>
    <s v="Paper"/>
    <s v="Small Box"/>
    <d v="2010-03-18T00:00:00"/>
  </r>
  <r>
    <n v="2595"/>
    <n v="47749"/>
    <x v="431"/>
    <s v="Medium"/>
    <s v="*"/>
    <s v="*"/>
    <s v="*"/>
    <m/>
    <m/>
    <s v="*"/>
    <m/>
    <m/>
    <m/>
    <m/>
    <m/>
    <n v="46"/>
    <n v="0.05"/>
    <m/>
    <m/>
    <n v="399.58"/>
    <n v="0"/>
    <n v="8.6865217391304341"/>
    <s v="Regular Air"/>
    <n v="7.77"/>
    <n v="407.34999999999997"/>
    <x v="7"/>
    <s v="Small Business"/>
    <x v="0"/>
    <s v="Scissors, Rulers and Trimmers"/>
    <s v="Small Pack"/>
    <d v="2010-03-16T00:00:00"/>
  </r>
  <r>
    <n v="2596"/>
    <n v="49538"/>
    <x v="432"/>
    <s v="Low"/>
    <s v="*"/>
    <s v="*"/>
    <s v="*"/>
    <m/>
    <m/>
    <s v="*"/>
    <m/>
    <m/>
    <m/>
    <m/>
    <m/>
    <n v="29"/>
    <n v="3.5000000000000003E-2"/>
    <m/>
    <m/>
    <n v="730.51"/>
    <n v="0"/>
    <n v="25.19"/>
    <s v="Regular Air"/>
    <n v="5.58"/>
    <n v="736.09"/>
    <x v="1"/>
    <s v="Consumer"/>
    <x v="1"/>
    <s v="Office Furnishings"/>
    <s v="Jumbo Drum"/>
    <d v="2010-03-21T00:00:00"/>
  </r>
  <r>
    <n v="2597"/>
    <n v="53025"/>
    <x v="432"/>
    <s v="Critical"/>
    <s v="***"/>
    <s v="***"/>
    <s v="***"/>
    <m/>
    <m/>
    <s v="***"/>
    <m/>
    <m/>
    <m/>
    <m/>
    <m/>
    <n v="32"/>
    <n v="0.04"/>
    <m/>
    <m/>
    <n v="195.57"/>
    <n v="0"/>
    <n v="6.1115624999999998"/>
    <s v="Regular Air"/>
    <n v="7.5"/>
    <n v="203.07"/>
    <x v="3"/>
    <s v="Consumer"/>
    <x v="0"/>
    <s v="Paper"/>
    <s v="Small Box"/>
    <d v="2010-03-18T00:00:00"/>
  </r>
  <r>
    <n v="2598"/>
    <n v="10754"/>
    <x v="432"/>
    <s v="Low"/>
    <s v="*"/>
    <s v="*"/>
    <s v="*"/>
    <m/>
    <m/>
    <s v="*"/>
    <m/>
    <m/>
    <m/>
    <m/>
    <m/>
    <n v="7"/>
    <n v="0.01"/>
    <m/>
    <m/>
    <n v="48.04"/>
    <n v="0"/>
    <n v="6.862857142857143"/>
    <s v="Regular Air"/>
    <n v="5.94"/>
    <n v="53.98"/>
    <x v="4"/>
    <s v="Corporate"/>
    <x v="0"/>
    <s v="Paper"/>
    <s v="Small Box"/>
    <d v="2010-03-19T00:00:00"/>
  </r>
  <r>
    <n v="2599"/>
    <n v="50118"/>
    <x v="433"/>
    <s v="Not Specified"/>
    <s v="*"/>
    <s v="*"/>
    <s v="*"/>
    <m/>
    <m/>
    <s v="*"/>
    <m/>
    <m/>
    <m/>
    <m/>
    <m/>
    <n v="19"/>
    <n v="0.02"/>
    <m/>
    <m/>
    <n v="337.38"/>
    <n v="0"/>
    <n v="17.756842105263157"/>
    <s v="Delivery Truck"/>
    <n v="27.75"/>
    <n v="365.13"/>
    <x v="10"/>
    <s v="Corporate"/>
    <x v="1"/>
    <s v="Tables"/>
    <s v="Jumbo Box"/>
    <d v="2010-03-19T00:00:00"/>
  </r>
  <r>
    <n v="2600"/>
    <n v="50759"/>
    <x v="434"/>
    <s v="Low"/>
    <s v="*"/>
    <s v="*"/>
    <s v="*"/>
    <m/>
    <m/>
    <s v="*"/>
    <m/>
    <m/>
    <m/>
    <m/>
    <m/>
    <n v="46"/>
    <n v="0.05"/>
    <m/>
    <m/>
    <n v="2422.721"/>
    <n v="1"/>
    <n v="52.667847826086955"/>
    <s v="Regular Air"/>
    <n v="8.99"/>
    <n v="2431.7109999999998"/>
    <x v="0"/>
    <s v="Corporate"/>
    <x v="2"/>
    <s v="Telephones and Communication"/>
    <s v="Small Box"/>
    <d v="2010-03-24T00:00:00"/>
  </r>
  <r>
    <n v="2601"/>
    <n v="44162"/>
    <x v="434"/>
    <s v="High"/>
    <s v="*"/>
    <s v="**"/>
    <s v="**"/>
    <m/>
    <m/>
    <s v="**"/>
    <m/>
    <m/>
    <m/>
    <m/>
    <m/>
    <n v="46"/>
    <n v="0.05"/>
    <m/>
    <m/>
    <n v="507.64"/>
    <n v="0"/>
    <n v="11.035652173913043"/>
    <s v="Regular Air"/>
    <n v="3.37"/>
    <n v="511.01"/>
    <x v="2"/>
    <s v="Corporate"/>
    <x v="0"/>
    <s v="Scissors, Rulers and Trimmers"/>
    <s v="Small Pack"/>
    <d v="2010-03-20T00:00:00"/>
  </r>
  <r>
    <n v="2602"/>
    <n v="12643"/>
    <x v="434"/>
    <s v="Low"/>
    <s v="*"/>
    <s v="*"/>
    <s v="*"/>
    <m/>
    <m/>
    <s v="*"/>
    <m/>
    <m/>
    <m/>
    <m/>
    <m/>
    <n v="22"/>
    <n v="3.5000000000000003E-2"/>
    <m/>
    <m/>
    <n v="345.69"/>
    <n v="0"/>
    <n v="15.713181818181818"/>
    <s v="Regular Air"/>
    <n v="1.97"/>
    <n v="347.66"/>
    <x v="0"/>
    <s v="Small Business"/>
    <x v="0"/>
    <s v="Paper"/>
    <s v="Wrap Bag"/>
    <d v="2010-03-21T00:00:00"/>
  </r>
  <r>
    <n v="2603"/>
    <n v="33283"/>
    <x v="435"/>
    <s v="Medium"/>
    <s v="*"/>
    <s v="*"/>
    <s v="*"/>
    <m/>
    <m/>
    <s v="*"/>
    <m/>
    <m/>
    <m/>
    <m/>
    <m/>
    <n v="48"/>
    <n v="0.05"/>
    <m/>
    <m/>
    <n v="10462.540000000001"/>
    <n v="1"/>
    <n v="217.96958333333336"/>
    <s v="Delivery Truck"/>
    <n v="69.64"/>
    <n v="10532.18"/>
    <x v="5"/>
    <s v="Home Office"/>
    <x v="1"/>
    <s v="Tables"/>
    <s v="Jumbo Box"/>
    <d v="2010-03-20T00:00:00"/>
  </r>
  <r>
    <n v="2604"/>
    <n v="8387"/>
    <x v="435"/>
    <s v="Not Specified"/>
    <s v="*"/>
    <s v="*"/>
    <s v="*"/>
    <m/>
    <m/>
    <s v="*"/>
    <m/>
    <m/>
    <m/>
    <m/>
    <m/>
    <n v="35"/>
    <n v="0.04"/>
    <m/>
    <m/>
    <n v="1133.96"/>
    <n v="1"/>
    <n v="32.398857142857146"/>
    <s v="Regular Air"/>
    <n v="12.62"/>
    <n v="1146.58"/>
    <x v="5"/>
    <s v="Corporate"/>
    <x v="0"/>
    <s v="Binders and Binder Accessories"/>
    <s v="Small Box"/>
    <d v="2010-03-21T00:00:00"/>
  </r>
  <r>
    <n v="2605"/>
    <n v="30374"/>
    <x v="436"/>
    <s v="Critical"/>
    <s v="***"/>
    <s v="***"/>
    <s v="***"/>
    <m/>
    <m/>
    <s v="***"/>
    <m/>
    <m/>
    <m/>
    <m/>
    <m/>
    <n v="42"/>
    <n v="0.05"/>
    <m/>
    <m/>
    <n v="1220.08"/>
    <n v="1"/>
    <n v="29.049523809523809"/>
    <s v="Regular Air"/>
    <n v="1.99"/>
    <n v="1222.07"/>
    <x v="4"/>
    <s v="Corporate"/>
    <x v="2"/>
    <s v="Computer Peripherals"/>
    <s v="Small Pack"/>
    <d v="2010-03-22T00:00:00"/>
  </r>
  <r>
    <n v="2606"/>
    <n v="15744"/>
    <x v="436"/>
    <s v="Critical"/>
    <s v="***"/>
    <s v="***"/>
    <s v="***"/>
    <m/>
    <m/>
    <s v="***"/>
    <m/>
    <m/>
    <m/>
    <m/>
    <m/>
    <n v="16"/>
    <n v="0.02"/>
    <m/>
    <m/>
    <n v="838.81"/>
    <n v="0"/>
    <n v="52.425624999999997"/>
    <s v="Regular Air"/>
    <n v="6.79"/>
    <n v="845.59999999999991"/>
    <x v="1"/>
    <s v="Corporate"/>
    <x v="0"/>
    <s v="Paper"/>
    <s v="Small Box"/>
    <d v="2010-03-22T00:00:00"/>
  </r>
  <r>
    <n v="2607"/>
    <n v="30374"/>
    <x v="436"/>
    <s v="Critical"/>
    <s v="***"/>
    <s v="***"/>
    <s v="***"/>
    <m/>
    <m/>
    <s v="***"/>
    <m/>
    <m/>
    <m/>
    <m/>
    <m/>
    <n v="12"/>
    <n v="0.02"/>
    <m/>
    <m/>
    <n v="709.54"/>
    <n v="0"/>
    <n v="59.12833333333333"/>
    <s v="Regular Air"/>
    <n v="3.99"/>
    <n v="713.53"/>
    <x v="4"/>
    <s v="Corporate"/>
    <x v="0"/>
    <s v="Appliances"/>
    <s v="Small Box"/>
    <d v="2010-03-22T00:00:00"/>
  </r>
  <r>
    <n v="2608"/>
    <n v="44290"/>
    <x v="436"/>
    <s v="Medium"/>
    <s v="*"/>
    <s v="*"/>
    <s v="*"/>
    <m/>
    <m/>
    <s v="*"/>
    <m/>
    <m/>
    <m/>
    <m/>
    <m/>
    <n v="49"/>
    <n v="0.05"/>
    <m/>
    <m/>
    <n v="508.38"/>
    <n v="0"/>
    <n v="10.375102040816326"/>
    <s v="Regular Air"/>
    <n v="5.4"/>
    <n v="513.78"/>
    <x v="4"/>
    <s v="Corporate"/>
    <x v="1"/>
    <s v="Office Furnishings"/>
    <s v="Small Pack"/>
    <d v="2010-03-23T00:00:00"/>
  </r>
  <r>
    <n v="2609"/>
    <n v="44290"/>
    <x v="436"/>
    <s v="Medium"/>
    <s v="*"/>
    <s v="*"/>
    <s v="*"/>
    <m/>
    <m/>
    <s v="*"/>
    <m/>
    <m/>
    <m/>
    <m/>
    <m/>
    <n v="28"/>
    <n v="3.5000000000000003E-2"/>
    <m/>
    <m/>
    <n v="281.08999999999997"/>
    <n v="0"/>
    <n v="10.038928571428571"/>
    <s v="Regular Air"/>
    <n v="9.86"/>
    <n v="290.95"/>
    <x v="4"/>
    <s v="Corporate"/>
    <x v="0"/>
    <s v="Paper"/>
    <s v="Small Box"/>
    <d v="2010-03-23T00:00:00"/>
  </r>
  <r>
    <n v="2610"/>
    <n v="44290"/>
    <x v="436"/>
    <s v="Medium"/>
    <s v="*"/>
    <s v="*"/>
    <s v="*"/>
    <m/>
    <m/>
    <s v="*"/>
    <m/>
    <m/>
    <m/>
    <m/>
    <m/>
    <n v="41"/>
    <n v="0.05"/>
    <m/>
    <m/>
    <n v="276.64999999999998"/>
    <n v="0"/>
    <n v="6.7475609756097557"/>
    <s v="Regular Air"/>
    <n v="5.87"/>
    <n v="282.52"/>
    <x v="4"/>
    <s v="Corporate"/>
    <x v="0"/>
    <s v="Paper"/>
    <s v="Small Box"/>
    <d v="2010-03-23T00:00:00"/>
  </r>
  <r>
    <n v="2611"/>
    <n v="32641"/>
    <x v="436"/>
    <s v="High"/>
    <s v="*"/>
    <s v="**"/>
    <s v="**"/>
    <m/>
    <m/>
    <s v="**"/>
    <m/>
    <m/>
    <m/>
    <m/>
    <m/>
    <n v="18"/>
    <n v="0.02"/>
    <m/>
    <m/>
    <n v="167.53"/>
    <n v="0"/>
    <n v="9.3072222222222223"/>
    <s v="Regular Air"/>
    <n v="5.6"/>
    <n v="173.13"/>
    <x v="2"/>
    <s v="Home Office"/>
    <x v="0"/>
    <s v="Binders and Binder Accessories"/>
    <s v="Small Box"/>
    <d v="2010-03-22T00:00:00"/>
  </r>
  <r>
    <n v="2612"/>
    <n v="30308"/>
    <x v="436"/>
    <s v="Medium"/>
    <s v="*"/>
    <s v="*"/>
    <s v="*"/>
    <m/>
    <m/>
    <s v="*"/>
    <m/>
    <m/>
    <m/>
    <m/>
    <m/>
    <n v="15"/>
    <n v="0.02"/>
    <m/>
    <m/>
    <n v="30.38"/>
    <n v="0"/>
    <n v="2.0253333333333332"/>
    <s v="Regular Air"/>
    <n v="4.79"/>
    <n v="35.17"/>
    <x v="1"/>
    <s v="Corporate"/>
    <x v="0"/>
    <s v="Binders and Binder Accessories"/>
    <s v="Small Box"/>
    <d v="2010-03-22T00:00:00"/>
  </r>
  <r>
    <n v="2613"/>
    <n v="29671"/>
    <x v="437"/>
    <s v="Critical"/>
    <s v="***"/>
    <s v="***"/>
    <s v="***"/>
    <m/>
    <m/>
    <s v="***"/>
    <m/>
    <m/>
    <m/>
    <m/>
    <m/>
    <n v="43"/>
    <n v="0.05"/>
    <m/>
    <m/>
    <n v="1511.7"/>
    <n v="1"/>
    <n v="35.155813953488376"/>
    <s v="Regular Air"/>
    <n v="7.73"/>
    <n v="1519.43"/>
    <x v="1"/>
    <s v="Consumer"/>
    <x v="0"/>
    <s v="Pens &amp; Art Supplies"/>
    <s v="Small Box"/>
    <d v="2010-03-23T00:00:00"/>
  </r>
  <r>
    <n v="2614"/>
    <n v="53060"/>
    <x v="437"/>
    <s v="Critical"/>
    <s v="***"/>
    <s v="***"/>
    <s v="***"/>
    <m/>
    <m/>
    <s v="***"/>
    <m/>
    <m/>
    <m/>
    <m/>
    <m/>
    <n v="36"/>
    <n v="0.04"/>
    <m/>
    <m/>
    <n v="739.07"/>
    <n v="0"/>
    <n v="20.529722222222222"/>
    <s v="Regular Air"/>
    <n v="5.99"/>
    <n v="745.06000000000006"/>
    <x v="2"/>
    <s v="Consumer"/>
    <x v="2"/>
    <s v="Computer Peripherals"/>
    <s v="Small Box"/>
    <d v="2010-03-24T00:00:00"/>
  </r>
  <r>
    <n v="2615"/>
    <n v="53060"/>
    <x v="437"/>
    <s v="Critical"/>
    <s v="***"/>
    <s v="***"/>
    <s v="***"/>
    <m/>
    <m/>
    <s v="***"/>
    <m/>
    <m/>
    <m/>
    <m/>
    <m/>
    <n v="4"/>
    <n v="0.01"/>
    <m/>
    <m/>
    <n v="38.58"/>
    <n v="0"/>
    <n v="9.6449999999999996"/>
    <s v="Regular Air"/>
    <n v="2.15"/>
    <n v="40.729999999999997"/>
    <x v="2"/>
    <s v="Consumer"/>
    <x v="0"/>
    <s v="Paper"/>
    <s v="Wrap Bag"/>
    <d v="2010-03-24T00:00:00"/>
  </r>
  <r>
    <n v="2616"/>
    <n v="4037"/>
    <x v="438"/>
    <s v="High"/>
    <s v="*"/>
    <s v="**"/>
    <s v="**"/>
    <m/>
    <m/>
    <s v="**"/>
    <m/>
    <m/>
    <m/>
    <m/>
    <m/>
    <n v="27"/>
    <n v="3.5000000000000003E-2"/>
    <m/>
    <m/>
    <n v="188.07"/>
    <n v="0"/>
    <n v="6.9655555555555555"/>
    <s v="Regular Air"/>
    <n v="7.86"/>
    <n v="195.93"/>
    <x v="8"/>
    <s v="Corporate"/>
    <x v="0"/>
    <s v="Paper"/>
    <s v="Small Box"/>
    <d v="2010-03-24T00:00:00"/>
  </r>
  <r>
    <n v="2617"/>
    <n v="36866"/>
    <x v="439"/>
    <s v="Low"/>
    <s v="*"/>
    <s v="*"/>
    <s v="*"/>
    <m/>
    <m/>
    <s v="*"/>
    <m/>
    <m/>
    <m/>
    <m/>
    <m/>
    <n v="32"/>
    <n v="0.04"/>
    <m/>
    <m/>
    <n v="6245.76"/>
    <n v="1"/>
    <n v="195.18"/>
    <s v="Regular Air"/>
    <n v="9.99"/>
    <n v="6255.75"/>
    <x v="1"/>
    <s v="Consumer"/>
    <x v="0"/>
    <s v="Storage &amp; Organization"/>
    <s v="Small Box"/>
    <d v="2010-03-26T00:00:00"/>
  </r>
  <r>
    <n v="2618"/>
    <n v="52135"/>
    <x v="439"/>
    <s v="Low"/>
    <s v="*"/>
    <s v="*"/>
    <s v="*"/>
    <m/>
    <m/>
    <s v="*"/>
    <m/>
    <m/>
    <m/>
    <m/>
    <m/>
    <n v="38"/>
    <n v="0.04"/>
    <m/>
    <m/>
    <n v="3922.96"/>
    <n v="1"/>
    <n v="103.23578947368421"/>
    <s v="Regular Air"/>
    <n v="19.989999999999998"/>
    <n v="3942.95"/>
    <x v="1"/>
    <s v="Small Business"/>
    <x v="2"/>
    <s v="Computer Peripherals"/>
    <s v="Small Box"/>
    <d v="2010-03-26T00:00:00"/>
  </r>
  <r>
    <n v="2619"/>
    <n v="5830"/>
    <x v="439"/>
    <s v="Medium"/>
    <s v="*"/>
    <s v="*"/>
    <s v="*"/>
    <m/>
    <m/>
    <s v="*"/>
    <m/>
    <m/>
    <m/>
    <m/>
    <m/>
    <n v="49"/>
    <n v="0.05"/>
    <m/>
    <m/>
    <n v="2012.14"/>
    <n v="1"/>
    <n v="41.064081632653064"/>
    <s v="Regular Air"/>
    <n v="14.45"/>
    <n v="2026.5900000000001"/>
    <x v="3"/>
    <s v="Corporate"/>
    <x v="1"/>
    <s v="Office Furnishings"/>
    <s v="Large Box"/>
    <d v="2010-03-25T00:00:00"/>
  </r>
  <r>
    <n v="2620"/>
    <n v="5414"/>
    <x v="439"/>
    <s v="Not Specified"/>
    <s v="*"/>
    <s v="*"/>
    <s v="*"/>
    <m/>
    <m/>
    <s v="*"/>
    <m/>
    <m/>
    <m/>
    <m/>
    <m/>
    <n v="14"/>
    <n v="0.02"/>
    <m/>
    <m/>
    <n v="284.62"/>
    <n v="0"/>
    <n v="20.330000000000002"/>
    <s v="Express Air"/>
    <n v="5.42"/>
    <n v="290.04000000000002"/>
    <x v="0"/>
    <s v="Corporate"/>
    <x v="0"/>
    <s v="Storage &amp; Organization"/>
    <s v="Small Box"/>
    <d v="2010-03-25T00:00:00"/>
  </r>
  <r>
    <n v="2621"/>
    <n v="44546"/>
    <x v="439"/>
    <s v="Critical"/>
    <s v="***"/>
    <s v="***"/>
    <s v="***"/>
    <m/>
    <m/>
    <s v="***"/>
    <m/>
    <m/>
    <m/>
    <m/>
    <m/>
    <n v="15"/>
    <n v="0.02"/>
    <m/>
    <m/>
    <n v="55.2"/>
    <n v="0"/>
    <n v="3.68"/>
    <s v="Regular Air"/>
    <n v="1.63"/>
    <n v="56.830000000000005"/>
    <x v="0"/>
    <s v="Home Office"/>
    <x v="0"/>
    <s v="Rubber Bands"/>
    <s v="Wrap Bag"/>
    <d v="2010-03-25T00:00:00"/>
  </r>
  <r>
    <n v="2622"/>
    <n v="18017"/>
    <x v="440"/>
    <s v="Critical"/>
    <s v="***"/>
    <s v="***"/>
    <s v="***"/>
    <m/>
    <m/>
    <s v="***"/>
    <m/>
    <m/>
    <m/>
    <m/>
    <m/>
    <n v="22"/>
    <n v="3.5000000000000003E-2"/>
    <m/>
    <m/>
    <n v="5202.8959999999997"/>
    <n v="1"/>
    <n v="236.49527272727272"/>
    <s v="Delivery Truck"/>
    <n v="54.12"/>
    <n v="5257.0159999999996"/>
    <x v="0"/>
    <s v="Small Business"/>
    <x v="1"/>
    <s v="Tables"/>
    <s v="Jumbo Box"/>
    <d v="2010-03-27T00:00:00"/>
  </r>
  <r>
    <n v="2623"/>
    <n v="35430"/>
    <x v="440"/>
    <s v="Low"/>
    <s v="*"/>
    <s v="*"/>
    <s v="*"/>
    <m/>
    <m/>
    <s v="*"/>
    <m/>
    <m/>
    <m/>
    <m/>
    <m/>
    <n v="16"/>
    <n v="0.02"/>
    <m/>
    <m/>
    <n v="1835.84"/>
    <n v="1"/>
    <n v="114.74"/>
    <s v="Regular Air"/>
    <n v="13.99"/>
    <n v="1849.83"/>
    <x v="1"/>
    <s v="Home Office"/>
    <x v="1"/>
    <s v="Office Furnishings"/>
    <s v="Medium Box"/>
    <d v="2010-04-01T00:00:00"/>
  </r>
  <r>
    <n v="2624"/>
    <n v="35430"/>
    <x v="440"/>
    <s v="Low"/>
    <s v="*"/>
    <s v="*"/>
    <s v="*"/>
    <m/>
    <m/>
    <s v="*"/>
    <m/>
    <m/>
    <m/>
    <m/>
    <m/>
    <n v="31"/>
    <n v="0.04"/>
    <m/>
    <m/>
    <n v="1655.3665000000001"/>
    <n v="1"/>
    <n v="53.398919354838711"/>
    <s v="Regular Air"/>
    <n v="8.99"/>
    <n v="1664.3565000000001"/>
    <x v="1"/>
    <s v="Home Office"/>
    <x v="2"/>
    <s v="Telephones and Communication"/>
    <s v="Small Box"/>
    <d v="2010-03-27T00:00:00"/>
  </r>
  <r>
    <n v="2625"/>
    <n v="19815"/>
    <x v="440"/>
    <s v="Not Specified"/>
    <s v="*"/>
    <s v="*"/>
    <s v="*"/>
    <m/>
    <m/>
    <s v="*"/>
    <m/>
    <m/>
    <m/>
    <m/>
    <m/>
    <n v="33"/>
    <n v="0.04"/>
    <m/>
    <m/>
    <n v="167.07"/>
    <n v="0"/>
    <n v="5.0627272727272725"/>
    <s v="Regular Air"/>
    <n v="6.07"/>
    <n v="173.14"/>
    <x v="10"/>
    <s v="Home Office"/>
    <x v="0"/>
    <s v="Paper"/>
    <s v="Small Box"/>
    <d v="2010-03-28T00:00:00"/>
  </r>
  <r>
    <n v="2626"/>
    <n v="35430"/>
    <x v="440"/>
    <s v="Low"/>
    <s v="*"/>
    <s v="*"/>
    <s v="*"/>
    <m/>
    <m/>
    <s v="*"/>
    <m/>
    <m/>
    <m/>
    <m/>
    <m/>
    <n v="48"/>
    <n v="0.05"/>
    <m/>
    <m/>
    <n v="133.43"/>
    <n v="0"/>
    <n v="2.7797916666666667"/>
    <s v="Regular Air"/>
    <n v="0.93"/>
    <n v="134.36000000000001"/>
    <x v="1"/>
    <s v="Home Office"/>
    <x v="0"/>
    <s v="Pens &amp; Art Supplies"/>
    <s v="Wrap Bag"/>
    <d v="2010-03-29T00:00:00"/>
  </r>
  <r>
    <n v="2627"/>
    <n v="42597"/>
    <x v="440"/>
    <s v="Medium"/>
    <s v="*"/>
    <s v="*"/>
    <s v="*"/>
    <m/>
    <m/>
    <s v="*"/>
    <m/>
    <m/>
    <m/>
    <m/>
    <m/>
    <n v="5"/>
    <n v="0.01"/>
    <m/>
    <m/>
    <n v="29.66"/>
    <n v="0"/>
    <n v="5.9320000000000004"/>
    <s v="Regular Air"/>
    <n v="4.32"/>
    <n v="33.980000000000004"/>
    <x v="1"/>
    <s v="Corporate"/>
    <x v="2"/>
    <s v="Computer Peripherals"/>
    <s v="Small Pack"/>
    <d v="2010-03-27T00:00:00"/>
  </r>
  <r>
    <n v="2628"/>
    <n v="7169"/>
    <x v="441"/>
    <s v="Medium"/>
    <s v="*"/>
    <s v="*"/>
    <s v="*"/>
    <m/>
    <m/>
    <s v="*"/>
    <m/>
    <m/>
    <m/>
    <m/>
    <m/>
    <n v="30"/>
    <n v="0.04"/>
    <m/>
    <m/>
    <n v="1580.6005"/>
    <n v="1"/>
    <n v="52.686683333333335"/>
    <s v="Regular Air"/>
    <n v="2.79"/>
    <n v="1583.3905"/>
    <x v="2"/>
    <s v="Corporate"/>
    <x v="2"/>
    <s v="Telephones and Communication"/>
    <s v="Small Box"/>
    <d v="2010-03-28T00:00:00"/>
  </r>
  <r>
    <n v="2629"/>
    <n v="7169"/>
    <x v="441"/>
    <s v="Medium"/>
    <s v="*"/>
    <s v="*"/>
    <s v="*"/>
    <m/>
    <m/>
    <s v="*"/>
    <m/>
    <m/>
    <m/>
    <m/>
    <m/>
    <n v="22"/>
    <n v="3.5000000000000003E-2"/>
    <m/>
    <m/>
    <n v="446.72"/>
    <n v="0"/>
    <n v="20.305454545454548"/>
    <s v="Regular Air"/>
    <n v="14.39"/>
    <n v="461.11"/>
    <x v="2"/>
    <s v="Corporate"/>
    <x v="1"/>
    <s v="Office Furnishings"/>
    <s v="Small Box"/>
    <d v="2010-03-28T00:00:00"/>
  </r>
  <r>
    <n v="2630"/>
    <n v="27875"/>
    <x v="441"/>
    <s v="Low"/>
    <s v="*"/>
    <s v="*"/>
    <s v="*"/>
    <m/>
    <m/>
    <s v="*"/>
    <m/>
    <m/>
    <m/>
    <m/>
    <m/>
    <n v="5"/>
    <n v="0.01"/>
    <m/>
    <m/>
    <n v="64.97"/>
    <n v="0"/>
    <n v="12.994"/>
    <s v="Regular Air"/>
    <n v="49"/>
    <n v="113.97"/>
    <x v="6"/>
    <s v="Consumer"/>
    <x v="0"/>
    <s v="Appliances"/>
    <s v="Large Box"/>
    <d v="2010-03-31T00:00:00"/>
  </r>
  <r>
    <n v="2631"/>
    <n v="10919"/>
    <x v="442"/>
    <s v="High"/>
    <s v="*"/>
    <s v="**"/>
    <s v="**"/>
    <m/>
    <m/>
    <s v="**"/>
    <m/>
    <m/>
    <m/>
    <m/>
    <m/>
    <n v="42"/>
    <n v="0.05"/>
    <m/>
    <m/>
    <n v="2040.95"/>
    <n v="1"/>
    <n v="48.594047619047622"/>
    <s v="Regular Air"/>
    <n v="35"/>
    <n v="2075.9499999999998"/>
    <x v="0"/>
    <s v="Corporate"/>
    <x v="0"/>
    <s v="Storage &amp; Organization"/>
    <s v="Large Box"/>
    <d v="2010-03-27T00:00:00"/>
  </r>
  <r>
    <n v="2632"/>
    <n v="58657"/>
    <x v="442"/>
    <s v="Critical"/>
    <s v="***"/>
    <s v="***"/>
    <s v="***"/>
    <m/>
    <m/>
    <s v="***"/>
    <m/>
    <m/>
    <m/>
    <m/>
    <m/>
    <n v="43"/>
    <n v="0.05"/>
    <m/>
    <m/>
    <n v="1338.12"/>
    <n v="1"/>
    <n v="31.119069767441857"/>
    <s v="Regular Air"/>
    <n v="1.99"/>
    <n v="1340.11"/>
    <x v="5"/>
    <s v="Corporate"/>
    <x v="2"/>
    <s v="Computer Peripherals"/>
    <s v="Small Pack"/>
    <d v="2010-03-29T00:00:00"/>
  </r>
  <r>
    <n v="2633"/>
    <n v="37923"/>
    <x v="442"/>
    <s v="Not Specified"/>
    <s v="*"/>
    <s v="*"/>
    <s v="*"/>
    <m/>
    <m/>
    <s v="*"/>
    <m/>
    <m/>
    <m/>
    <m/>
    <m/>
    <n v="29"/>
    <n v="3.5000000000000003E-2"/>
    <m/>
    <m/>
    <n v="198.43"/>
    <n v="0"/>
    <n v="6.8424137931034483"/>
    <s v="Regular Air"/>
    <n v="6.81"/>
    <n v="205.24"/>
    <x v="4"/>
    <s v="Corporate"/>
    <x v="0"/>
    <s v="Paper"/>
    <s v="Small Box"/>
    <d v="2010-03-28T00:00:00"/>
  </r>
  <r>
    <n v="2634"/>
    <n v="6050"/>
    <x v="443"/>
    <s v="Low"/>
    <s v="*"/>
    <s v="*"/>
    <s v="*"/>
    <m/>
    <m/>
    <s v="*"/>
    <m/>
    <m/>
    <m/>
    <m/>
    <m/>
    <n v="47"/>
    <n v="0.05"/>
    <m/>
    <m/>
    <n v="9574.82"/>
    <n v="1"/>
    <n v="203.71957446808511"/>
    <s v="Regular Air"/>
    <n v="69"/>
    <n v="9643.82"/>
    <x v="0"/>
    <s v="Small Business"/>
    <x v="1"/>
    <s v="Tables"/>
    <s v="Large Box"/>
    <d v="2010-04-02T00:00:00"/>
  </r>
  <r>
    <n v="2635"/>
    <n v="21988"/>
    <x v="443"/>
    <s v="Medium"/>
    <s v="*"/>
    <s v="*"/>
    <s v="*"/>
    <m/>
    <m/>
    <s v="*"/>
    <m/>
    <m/>
    <m/>
    <m/>
    <m/>
    <n v="4"/>
    <n v="0.01"/>
    <m/>
    <m/>
    <n v="1337.19"/>
    <n v="1"/>
    <n v="334.29750000000001"/>
    <s v="Delivery Truck"/>
    <n v="91.05"/>
    <n v="1428.24"/>
    <x v="10"/>
    <s v="Corporate"/>
    <x v="0"/>
    <s v="Appliances"/>
    <s v="Jumbo Drum"/>
    <d v="2010-03-30T00:00:00"/>
  </r>
  <r>
    <n v="2636"/>
    <n v="6050"/>
    <x v="443"/>
    <s v="Low"/>
    <s v="*"/>
    <s v="*"/>
    <s v="*"/>
    <m/>
    <m/>
    <s v="*"/>
    <m/>
    <m/>
    <m/>
    <m/>
    <m/>
    <n v="3"/>
    <n v="0.01"/>
    <m/>
    <m/>
    <n v="261.94"/>
    <n v="0"/>
    <n v="87.313333333333333"/>
    <s v="Delivery Truck"/>
    <n v="33.6"/>
    <n v="295.54000000000002"/>
    <x v="0"/>
    <s v="Small Business"/>
    <x v="2"/>
    <s v="Office Machines"/>
    <s v="Jumbo Drum"/>
    <d v="2010-04-04T00:00:00"/>
  </r>
  <r>
    <n v="2637"/>
    <n v="35425"/>
    <x v="443"/>
    <s v="Not Specified"/>
    <s v="*"/>
    <s v="*"/>
    <s v="*"/>
    <m/>
    <m/>
    <s v="*"/>
    <m/>
    <m/>
    <m/>
    <m/>
    <m/>
    <n v="25"/>
    <n v="3.5000000000000003E-2"/>
    <m/>
    <m/>
    <n v="100.34"/>
    <n v="0"/>
    <n v="4.0136000000000003"/>
    <s v="Regular Air"/>
    <n v="5.47"/>
    <n v="105.81"/>
    <x v="4"/>
    <s v="Home Office"/>
    <x v="0"/>
    <s v="Binders and Binder Accessories"/>
    <s v="Small Box"/>
    <d v="2010-03-30T00:00:00"/>
  </r>
  <r>
    <n v="2638"/>
    <n v="5094"/>
    <x v="443"/>
    <s v="Not Specified"/>
    <s v="*"/>
    <s v="*"/>
    <s v="*"/>
    <m/>
    <m/>
    <s v="*"/>
    <m/>
    <m/>
    <m/>
    <m/>
    <m/>
    <n v="2"/>
    <n v="0.01"/>
    <m/>
    <m/>
    <n v="79.58"/>
    <n v="0"/>
    <n v="39.79"/>
    <s v="Regular Air"/>
    <n v="4.2699999999999996"/>
    <n v="83.85"/>
    <x v="10"/>
    <s v="Small Business"/>
    <x v="0"/>
    <s v="Pens &amp; Art Supplies"/>
    <s v="Wrap Bag"/>
    <d v="2010-03-30T00:00:00"/>
  </r>
  <r>
    <n v="2639"/>
    <n v="35425"/>
    <x v="443"/>
    <s v="Not Specified"/>
    <s v="*"/>
    <s v="*"/>
    <s v="*"/>
    <m/>
    <m/>
    <s v="*"/>
    <m/>
    <m/>
    <m/>
    <m/>
    <m/>
    <n v="45"/>
    <n v="0.05"/>
    <m/>
    <m/>
    <n v="75.680000000000007"/>
    <n v="0"/>
    <n v="1.681777777777778"/>
    <s v="Regular Air"/>
    <n v="0.75"/>
    <n v="76.430000000000007"/>
    <x v="4"/>
    <s v="Home Office"/>
    <x v="0"/>
    <s v="Rubber Bands"/>
    <s v="Wrap Bag"/>
    <d v="2010-03-30T00:00:00"/>
  </r>
  <r>
    <n v="2640"/>
    <n v="42209"/>
    <x v="444"/>
    <s v="High"/>
    <s v="*"/>
    <s v="**"/>
    <s v="**"/>
    <m/>
    <m/>
    <s v="**"/>
    <m/>
    <m/>
    <m/>
    <m/>
    <m/>
    <n v="31"/>
    <n v="0.04"/>
    <m/>
    <m/>
    <n v="8901.7800000000007"/>
    <n v="1"/>
    <n v="287.15419354838713"/>
    <s v="Regular Air"/>
    <n v="24.49"/>
    <n v="8926.27"/>
    <x v="7"/>
    <s v="Corporate"/>
    <x v="1"/>
    <s v="Chairs &amp; Chairmats"/>
    <s v="Large Box"/>
    <d v="2010-04-01T00:00:00"/>
  </r>
  <r>
    <n v="2641"/>
    <n v="51558"/>
    <x v="444"/>
    <s v="Not Specified"/>
    <s v="*"/>
    <s v="*"/>
    <s v="*"/>
    <m/>
    <m/>
    <s v="*"/>
    <m/>
    <m/>
    <m/>
    <m/>
    <m/>
    <n v="47"/>
    <n v="0.05"/>
    <m/>
    <m/>
    <n v="4177.66"/>
    <n v="1"/>
    <n v="88.886382978723404"/>
    <s v="Delivery Truck"/>
    <n v="60"/>
    <n v="4237.66"/>
    <x v="8"/>
    <s v="Corporate"/>
    <x v="1"/>
    <s v="Tables"/>
    <s v="Jumbo Drum"/>
    <d v="2010-03-29T00:00:00"/>
  </r>
  <r>
    <n v="2642"/>
    <n v="40832"/>
    <x v="444"/>
    <s v="High"/>
    <s v="*"/>
    <s v="**"/>
    <s v="**"/>
    <m/>
    <m/>
    <s v="**"/>
    <m/>
    <m/>
    <m/>
    <m/>
    <m/>
    <n v="22"/>
    <n v="3.5000000000000003E-2"/>
    <m/>
    <m/>
    <n v="447.23"/>
    <n v="0"/>
    <n v="20.328636363636363"/>
    <s v="Regular Air"/>
    <n v="6.67"/>
    <n v="453.90000000000003"/>
    <x v="6"/>
    <s v="Small Business"/>
    <x v="1"/>
    <s v="Office Furnishings"/>
    <s v="Small Pack"/>
    <d v="2010-03-30T00:00:00"/>
  </r>
  <r>
    <n v="2643"/>
    <n v="42209"/>
    <x v="444"/>
    <s v="High"/>
    <s v="*"/>
    <s v="**"/>
    <s v="**"/>
    <m/>
    <m/>
    <s v="**"/>
    <m/>
    <m/>
    <m/>
    <m/>
    <m/>
    <n v="5"/>
    <n v="0.01"/>
    <m/>
    <m/>
    <n v="324.55"/>
    <n v="0"/>
    <n v="64.91"/>
    <s v="Regular Air"/>
    <n v="0.99"/>
    <n v="325.54000000000002"/>
    <x v="7"/>
    <s v="Corporate"/>
    <x v="0"/>
    <s v="Appliances"/>
    <s v="Small Box"/>
    <d v="2010-03-29T00:00:00"/>
  </r>
  <r>
    <n v="2644"/>
    <n v="51558"/>
    <x v="444"/>
    <s v="Not Specified"/>
    <s v="*"/>
    <s v="*"/>
    <s v="*"/>
    <m/>
    <m/>
    <s v="*"/>
    <m/>
    <m/>
    <m/>
    <m/>
    <m/>
    <n v="34"/>
    <n v="0.04"/>
    <m/>
    <m/>
    <n v="245.4"/>
    <n v="0"/>
    <n v="7.2176470588235295"/>
    <s v="Regular Air"/>
    <n v="6.92"/>
    <n v="252.32"/>
    <x v="8"/>
    <s v="Corporate"/>
    <x v="0"/>
    <s v="Paper"/>
    <s v="Small Box"/>
    <d v="2010-03-29T00:00:00"/>
  </r>
  <r>
    <n v="2645"/>
    <n v="44706"/>
    <x v="445"/>
    <s v="Low"/>
    <s v="*"/>
    <s v="*"/>
    <s v="*"/>
    <m/>
    <m/>
    <s v="*"/>
    <m/>
    <m/>
    <m/>
    <m/>
    <m/>
    <n v="18"/>
    <n v="0.02"/>
    <m/>
    <m/>
    <n v="7556.61"/>
    <n v="1"/>
    <n v="419.81166666666667"/>
    <s v="Delivery Truck"/>
    <n v="110.2"/>
    <n v="7666.8099999999995"/>
    <x v="1"/>
    <s v="Corporate"/>
    <x v="1"/>
    <s v="Tables"/>
    <s v="Jumbo Box"/>
    <d v="2010-04-01T00:00:00"/>
  </r>
  <r>
    <n v="2646"/>
    <n v="38659"/>
    <x v="445"/>
    <s v="Low"/>
    <s v="*"/>
    <s v="*"/>
    <s v="*"/>
    <m/>
    <m/>
    <s v="*"/>
    <m/>
    <m/>
    <m/>
    <m/>
    <m/>
    <n v="32"/>
    <n v="0.04"/>
    <m/>
    <m/>
    <n v="4025.66"/>
    <n v="1"/>
    <n v="125.801875"/>
    <s v="Delivery Truck"/>
    <n v="51.94"/>
    <n v="4077.6"/>
    <x v="4"/>
    <s v="Corporate"/>
    <x v="1"/>
    <s v="Tables"/>
    <s v="Jumbo Box"/>
    <d v="2010-04-06T00:00:00"/>
  </r>
  <r>
    <n v="2647"/>
    <n v="38659"/>
    <x v="445"/>
    <s v="Low"/>
    <s v="*"/>
    <s v="*"/>
    <s v="*"/>
    <m/>
    <m/>
    <s v="*"/>
    <m/>
    <m/>
    <m/>
    <m/>
    <m/>
    <n v="48"/>
    <n v="0.05"/>
    <m/>
    <m/>
    <n v="3982.42"/>
    <n v="1"/>
    <n v="82.967083333333335"/>
    <s v="Regular Air"/>
    <n v="6.13"/>
    <n v="3988.55"/>
    <x v="4"/>
    <s v="Corporate"/>
    <x v="2"/>
    <s v="Computer Peripherals"/>
    <s v="Small Box"/>
    <d v="2010-04-03T00:00:00"/>
  </r>
  <r>
    <n v="2648"/>
    <n v="33921"/>
    <x v="445"/>
    <s v="Low"/>
    <s v="*"/>
    <s v="*"/>
    <s v="*"/>
    <m/>
    <m/>
    <s v="*"/>
    <m/>
    <m/>
    <m/>
    <m/>
    <m/>
    <n v="35"/>
    <n v="0.04"/>
    <m/>
    <m/>
    <n v="1794.03"/>
    <n v="1"/>
    <n v="51.258000000000003"/>
    <s v="Delivery Truck"/>
    <n v="14.19"/>
    <n v="1808.22"/>
    <x v="0"/>
    <s v="Small Business"/>
    <x v="1"/>
    <s v="Chairs &amp; Chairmats"/>
    <s v="Jumbo Drum"/>
    <d v="2010-04-08T00:00:00"/>
  </r>
  <r>
    <n v="2649"/>
    <n v="19206"/>
    <x v="445"/>
    <s v="Low"/>
    <s v="*"/>
    <s v="*"/>
    <s v="*"/>
    <m/>
    <m/>
    <s v="*"/>
    <m/>
    <m/>
    <m/>
    <m/>
    <m/>
    <n v="32"/>
    <n v="0.04"/>
    <m/>
    <m/>
    <n v="800"/>
    <n v="0"/>
    <n v="25"/>
    <s v="Delivery Truck"/>
    <n v="14.36"/>
    <n v="814.36"/>
    <x v="4"/>
    <s v="Corporate"/>
    <x v="1"/>
    <s v="Chairs &amp; Chairmats"/>
    <s v="Jumbo Drum"/>
    <d v="2010-04-01T00:00:00"/>
  </r>
  <r>
    <n v="2650"/>
    <n v="4743"/>
    <x v="445"/>
    <s v="Low"/>
    <s v="*"/>
    <s v="*"/>
    <s v="*"/>
    <m/>
    <m/>
    <s v="*"/>
    <m/>
    <m/>
    <m/>
    <m/>
    <m/>
    <n v="32"/>
    <n v="0.04"/>
    <m/>
    <m/>
    <n v="719.64"/>
    <n v="0"/>
    <n v="22.48875"/>
    <s v="Regular Air"/>
    <n v="11.52"/>
    <n v="731.16"/>
    <x v="1"/>
    <s v="Home Office"/>
    <x v="0"/>
    <s v="Storage &amp; Organization"/>
    <s v="Small Box"/>
    <d v="2010-04-06T00:00:00"/>
  </r>
  <r>
    <n v="2651"/>
    <n v="4743"/>
    <x v="445"/>
    <s v="Low"/>
    <s v="*"/>
    <s v="*"/>
    <s v="*"/>
    <m/>
    <m/>
    <s v="*"/>
    <m/>
    <m/>
    <m/>
    <m/>
    <m/>
    <n v="29"/>
    <n v="3.5000000000000003E-2"/>
    <m/>
    <m/>
    <n v="352.55"/>
    <n v="0"/>
    <n v="12.156896551724138"/>
    <s v="Regular Air"/>
    <n v="1.49"/>
    <n v="354.04"/>
    <x v="1"/>
    <s v="Home Office"/>
    <x v="0"/>
    <s v="Binders and Binder Accessories"/>
    <s v="Small Box"/>
    <d v="2010-04-03T00:00:00"/>
  </r>
  <r>
    <n v="2652"/>
    <n v="19206"/>
    <x v="445"/>
    <s v="Low"/>
    <s v="*"/>
    <s v="*"/>
    <s v="*"/>
    <m/>
    <m/>
    <s v="*"/>
    <m/>
    <m/>
    <m/>
    <m/>
    <m/>
    <n v="40"/>
    <n v="0.05"/>
    <m/>
    <m/>
    <n v="88.02"/>
    <n v="0"/>
    <n v="2.2004999999999999"/>
    <s v="Regular Air"/>
    <n v="1.49"/>
    <n v="89.509999999999991"/>
    <x v="4"/>
    <s v="Corporate"/>
    <x v="0"/>
    <s v="Binders and Binder Accessories"/>
    <s v="Small Box"/>
    <d v="2010-04-03T00:00:00"/>
  </r>
  <r>
    <n v="2653"/>
    <n v="44706"/>
    <x v="445"/>
    <s v="Low"/>
    <s v="*"/>
    <s v="*"/>
    <s v="*"/>
    <m/>
    <m/>
    <s v="*"/>
    <m/>
    <m/>
    <m/>
    <m/>
    <m/>
    <n v="33"/>
    <n v="0.04"/>
    <m/>
    <m/>
    <n v="47.48"/>
    <n v="0"/>
    <n v="1.4387878787878787"/>
    <s v="Regular Air"/>
    <n v="0.7"/>
    <n v="48.18"/>
    <x v="1"/>
    <s v="Corporate"/>
    <x v="0"/>
    <s v="Rubber Bands"/>
    <s v="Wrap Bag"/>
    <d v="2010-04-04T00:00:00"/>
  </r>
  <r>
    <n v="2654"/>
    <n v="52964"/>
    <x v="446"/>
    <s v="Critical"/>
    <s v="***"/>
    <s v="***"/>
    <s v="***"/>
    <m/>
    <m/>
    <s v="***"/>
    <m/>
    <m/>
    <m/>
    <m/>
    <m/>
    <n v="44"/>
    <n v="0.05"/>
    <m/>
    <m/>
    <n v="5735.79"/>
    <n v="1"/>
    <n v="130.35886363636362"/>
    <s v="Regular Air"/>
    <n v="24.49"/>
    <n v="5760.28"/>
    <x v="7"/>
    <s v="Corporate"/>
    <x v="1"/>
    <s v="Office Furnishings"/>
    <s v="Large Box"/>
    <d v="2010-04-01T00:00:00"/>
  </r>
  <r>
    <n v="2655"/>
    <n v="23238"/>
    <x v="446"/>
    <s v="Not Specified"/>
    <s v="*"/>
    <s v="*"/>
    <s v="*"/>
    <m/>
    <m/>
    <s v="*"/>
    <m/>
    <m/>
    <m/>
    <m/>
    <m/>
    <n v="25"/>
    <n v="3.5000000000000003E-2"/>
    <m/>
    <m/>
    <n v="2976.19"/>
    <n v="1"/>
    <n v="119.0476"/>
    <s v="Delivery Truck"/>
    <n v="56.14"/>
    <n v="3032.33"/>
    <x v="10"/>
    <s v="Small Business"/>
    <x v="2"/>
    <s v="Office Machines"/>
    <s v="Jumbo Drum"/>
    <d v="2010-04-02T00:00:00"/>
  </r>
  <r>
    <n v="2656"/>
    <n v="53668"/>
    <x v="446"/>
    <s v="Not Specified"/>
    <s v="*"/>
    <s v="*"/>
    <s v="*"/>
    <m/>
    <m/>
    <s v="*"/>
    <m/>
    <m/>
    <m/>
    <m/>
    <m/>
    <n v="9"/>
    <n v="0.01"/>
    <m/>
    <m/>
    <n v="98.24"/>
    <n v="0"/>
    <n v="10.915555555555555"/>
    <s v="Regular Air"/>
    <n v="3.37"/>
    <n v="101.61"/>
    <x v="0"/>
    <s v="Corporate"/>
    <x v="0"/>
    <s v="Scissors, Rulers and Trimmers"/>
    <s v="Small Pack"/>
    <d v="2010-04-01T00:00:00"/>
  </r>
  <r>
    <n v="2657"/>
    <n v="34371"/>
    <x v="447"/>
    <s v="Medium"/>
    <s v="*"/>
    <s v="*"/>
    <s v="*"/>
    <m/>
    <m/>
    <s v="*"/>
    <m/>
    <m/>
    <m/>
    <m/>
    <m/>
    <n v="18"/>
    <n v="0.02"/>
    <m/>
    <m/>
    <n v="8334.0300000000007"/>
    <n v="1"/>
    <n v="463.00166666666672"/>
    <s v="Delivery Truck"/>
    <n v="14.7"/>
    <n v="8348.7300000000014"/>
    <x v="1"/>
    <s v="Consumer"/>
    <x v="2"/>
    <s v="Office Machines"/>
    <s v="Jumbo Drum"/>
    <d v="2010-04-03T00:00:00"/>
  </r>
  <r>
    <n v="2658"/>
    <n v="44358"/>
    <x v="447"/>
    <s v="High"/>
    <s v="*"/>
    <s v="**"/>
    <s v="**"/>
    <m/>
    <m/>
    <s v="**"/>
    <m/>
    <m/>
    <m/>
    <m/>
    <m/>
    <n v="22"/>
    <n v="3.5000000000000003E-2"/>
    <m/>
    <m/>
    <n v="5288.89"/>
    <n v="1"/>
    <n v="240.40409090909091"/>
    <s v="Delivery Truck"/>
    <n v="32.479999999999997"/>
    <n v="5321.37"/>
    <x v="0"/>
    <s v="Home Office"/>
    <x v="1"/>
    <s v="Tables"/>
    <s v="Jumbo Box"/>
    <d v="2010-04-03T00:00:00"/>
  </r>
  <r>
    <n v="2659"/>
    <n v="21889"/>
    <x v="447"/>
    <s v="Low"/>
    <s v="*"/>
    <s v="*"/>
    <s v="*"/>
    <m/>
    <m/>
    <s v="*"/>
    <m/>
    <m/>
    <m/>
    <m/>
    <m/>
    <n v="21"/>
    <n v="3.5000000000000003E-2"/>
    <m/>
    <m/>
    <n v="1049.79"/>
    <n v="1"/>
    <n v="49.989999999999995"/>
    <s v="Regular Air"/>
    <n v="19.989999999999998"/>
    <n v="1069.78"/>
    <x v="7"/>
    <s v="Consumer"/>
    <x v="1"/>
    <s v="Office Furnishings"/>
    <s v="Small Box"/>
    <d v="2010-04-08T00:00:00"/>
  </r>
  <r>
    <n v="2660"/>
    <n v="21889"/>
    <x v="447"/>
    <s v="Low"/>
    <s v="*"/>
    <s v="*"/>
    <s v="*"/>
    <m/>
    <m/>
    <s v="*"/>
    <m/>
    <m/>
    <m/>
    <m/>
    <m/>
    <n v="16"/>
    <n v="0.02"/>
    <m/>
    <m/>
    <n v="817.18"/>
    <n v="0"/>
    <n v="51.073749999999997"/>
    <s v="Regular Air"/>
    <n v="5.08"/>
    <n v="822.26"/>
    <x v="7"/>
    <s v="Consumer"/>
    <x v="0"/>
    <s v="Storage &amp; Organization"/>
    <s v="Small Box"/>
    <d v="2010-04-03T00:00:00"/>
  </r>
  <r>
    <n v="2661"/>
    <n v="46434"/>
    <x v="447"/>
    <s v="Critical"/>
    <s v="***"/>
    <s v="***"/>
    <s v="***"/>
    <m/>
    <m/>
    <s v="***"/>
    <m/>
    <m/>
    <m/>
    <m/>
    <m/>
    <n v="34"/>
    <n v="0.04"/>
    <m/>
    <m/>
    <n v="800.39"/>
    <n v="0"/>
    <n v="23.540882352941175"/>
    <s v="Regular Air"/>
    <n v="2.99"/>
    <n v="803.38"/>
    <x v="1"/>
    <s v="Consumer"/>
    <x v="0"/>
    <s v="Binders and Binder Accessories"/>
    <s v="Small Box"/>
    <d v="2010-04-02T00:00:00"/>
  </r>
  <r>
    <n v="2662"/>
    <n v="19812"/>
    <x v="448"/>
    <s v="Low"/>
    <s v="*"/>
    <s v="*"/>
    <s v="*"/>
    <m/>
    <m/>
    <s v="*"/>
    <m/>
    <m/>
    <m/>
    <m/>
    <m/>
    <n v="3"/>
    <n v="0.01"/>
    <m/>
    <m/>
    <n v="1358.7760000000001"/>
    <n v="1"/>
    <n v="452.92533333333336"/>
    <s v="Delivery Truck"/>
    <n v="45.7"/>
    <n v="1404.4760000000001"/>
    <x v="5"/>
    <s v="Home Office"/>
    <x v="1"/>
    <s v="Tables"/>
    <s v="Jumbo Box"/>
    <d v="2010-04-07T00:00:00"/>
  </r>
  <r>
    <n v="2663"/>
    <n v="38596"/>
    <x v="448"/>
    <s v="Medium"/>
    <s v="*"/>
    <s v="*"/>
    <s v="*"/>
    <m/>
    <m/>
    <s v="*"/>
    <m/>
    <m/>
    <m/>
    <m/>
    <m/>
    <n v="20"/>
    <n v="3.5000000000000003E-2"/>
    <m/>
    <m/>
    <n v="193.7"/>
    <n v="0"/>
    <n v="9.6849999999999987"/>
    <s v="Regular Air"/>
    <n v="4.82"/>
    <n v="198.51999999999998"/>
    <x v="4"/>
    <s v="Corporate"/>
    <x v="0"/>
    <s v="Pens &amp; Art Supplies"/>
    <s v="Wrap Bag"/>
    <d v="2010-04-03T00:00:00"/>
  </r>
  <r>
    <n v="2664"/>
    <n v="22627"/>
    <x v="449"/>
    <s v="Low"/>
    <s v="*"/>
    <s v="*"/>
    <s v="*"/>
    <m/>
    <m/>
    <s v="*"/>
    <m/>
    <m/>
    <m/>
    <m/>
    <m/>
    <n v="46"/>
    <n v="0.05"/>
    <m/>
    <m/>
    <n v="6803"/>
    <n v="1"/>
    <n v="147.89130434782609"/>
    <s v="Delivery Truck"/>
    <n v="66.27"/>
    <n v="6869.27"/>
    <x v="10"/>
    <s v="Small Business"/>
    <x v="1"/>
    <s v="Bookcases"/>
    <s v="Jumbo Box"/>
    <d v="2010-04-03T00:00:00"/>
  </r>
  <r>
    <n v="2665"/>
    <n v="5318"/>
    <x v="449"/>
    <s v="High"/>
    <s v="*"/>
    <s v="**"/>
    <s v="**"/>
    <m/>
    <m/>
    <s v="**"/>
    <m/>
    <m/>
    <m/>
    <m/>
    <m/>
    <n v="29"/>
    <n v="3.5000000000000003E-2"/>
    <m/>
    <m/>
    <n v="5010.7415000000001"/>
    <n v="1"/>
    <n v="172.78418965517241"/>
    <s v="Express Air"/>
    <n v="4.2"/>
    <n v="5014.9414999999999"/>
    <x v="2"/>
    <s v="Consumer"/>
    <x v="2"/>
    <s v="Telephones and Communication"/>
    <s v="Small Box"/>
    <d v="2010-04-04T00:00:00"/>
  </r>
  <r>
    <n v="2666"/>
    <n v="12999"/>
    <x v="449"/>
    <s v="High"/>
    <s v="*"/>
    <s v="**"/>
    <s v="**"/>
    <m/>
    <m/>
    <s v="**"/>
    <m/>
    <m/>
    <m/>
    <m/>
    <m/>
    <n v="31"/>
    <n v="0.04"/>
    <m/>
    <m/>
    <n v="2712.07"/>
    <n v="1"/>
    <n v="87.486129032258063"/>
    <s v="Regular Air"/>
    <n v="19.989999999999998"/>
    <n v="2732.06"/>
    <x v="6"/>
    <s v="Consumer"/>
    <x v="0"/>
    <s v="Storage &amp; Organization"/>
    <s v="Small Box"/>
    <d v="2010-04-04T00:00:00"/>
  </r>
  <r>
    <n v="2667"/>
    <n v="22627"/>
    <x v="449"/>
    <s v="Low"/>
    <s v="*"/>
    <s v="*"/>
    <s v="*"/>
    <m/>
    <m/>
    <s v="*"/>
    <m/>
    <m/>
    <m/>
    <m/>
    <m/>
    <n v="33"/>
    <n v="0.04"/>
    <m/>
    <m/>
    <n v="1934.6"/>
    <n v="1"/>
    <n v="58.624242424242425"/>
    <s v="Regular Air"/>
    <n v="14.48"/>
    <n v="1949.08"/>
    <x v="3"/>
    <s v="Small Business"/>
    <x v="1"/>
    <s v="Office Furnishings"/>
    <s v="Small Box"/>
    <d v="2010-04-08T00:00:00"/>
  </r>
  <r>
    <n v="2668"/>
    <n v="22022"/>
    <x v="449"/>
    <s v="Critical"/>
    <s v="***"/>
    <s v="***"/>
    <s v="***"/>
    <m/>
    <m/>
    <s v="***"/>
    <m/>
    <m/>
    <m/>
    <m/>
    <m/>
    <n v="1"/>
    <n v="0.01"/>
    <m/>
    <m/>
    <n v="1409.86"/>
    <n v="1"/>
    <n v="1409.86"/>
    <s v="Delivery Truck"/>
    <n v="29.7"/>
    <n v="1439.56"/>
    <x v="8"/>
    <s v="Small Business"/>
    <x v="2"/>
    <s v="Office Machines"/>
    <s v="Jumbo Drum"/>
    <d v="2010-04-04T00:00:00"/>
  </r>
  <r>
    <n v="2669"/>
    <n v="5318"/>
    <x v="449"/>
    <s v="High"/>
    <s v="*"/>
    <s v="**"/>
    <s v="**"/>
    <m/>
    <m/>
    <s v="**"/>
    <m/>
    <m/>
    <m/>
    <m/>
    <m/>
    <n v="8"/>
    <n v="0.01"/>
    <m/>
    <m/>
    <n v="1042.25"/>
    <n v="1"/>
    <n v="130.28125"/>
    <s v="Regular Air"/>
    <n v="0.99"/>
    <n v="1043.24"/>
    <x v="2"/>
    <s v="Consumer"/>
    <x v="0"/>
    <s v="Appliances"/>
    <s v="Small Box"/>
    <d v="2010-04-05T00:00:00"/>
  </r>
  <r>
    <n v="2670"/>
    <n v="39847"/>
    <x v="450"/>
    <s v="Not Specified"/>
    <s v="*"/>
    <s v="*"/>
    <s v="*"/>
    <m/>
    <m/>
    <s v="*"/>
    <m/>
    <m/>
    <m/>
    <m/>
    <m/>
    <n v="49"/>
    <n v="0.05"/>
    <m/>
    <m/>
    <n v="3170.52"/>
    <n v="1"/>
    <n v="64.704489795918363"/>
    <s v="Regular Air"/>
    <n v="6.88"/>
    <n v="3177.4"/>
    <x v="2"/>
    <s v="Home Office"/>
    <x v="0"/>
    <s v="Storage &amp; Organization"/>
    <s v="Small Box"/>
    <d v="2010-04-05T00:00:00"/>
  </r>
  <r>
    <n v="2671"/>
    <n v="39847"/>
    <x v="450"/>
    <s v="Not Specified"/>
    <s v="*"/>
    <s v="*"/>
    <s v="*"/>
    <m/>
    <m/>
    <s v="*"/>
    <m/>
    <m/>
    <m/>
    <m/>
    <m/>
    <n v="20"/>
    <n v="3.5000000000000003E-2"/>
    <m/>
    <m/>
    <n v="2488.4769999999999"/>
    <n v="1"/>
    <n v="124.42384999999999"/>
    <s v="Regular Air"/>
    <n v="8.99"/>
    <n v="2497.4669999999996"/>
    <x v="2"/>
    <s v="Home Office"/>
    <x v="2"/>
    <s v="Telephones and Communication"/>
    <s v="Small Box"/>
    <d v="2010-04-06T00:00:00"/>
  </r>
  <r>
    <n v="2672"/>
    <n v="21600"/>
    <x v="450"/>
    <s v="Low"/>
    <s v="*"/>
    <s v="*"/>
    <s v="*"/>
    <m/>
    <m/>
    <s v="*"/>
    <m/>
    <m/>
    <m/>
    <m/>
    <m/>
    <n v="17"/>
    <n v="0.02"/>
    <m/>
    <m/>
    <n v="169.48"/>
    <n v="0"/>
    <n v="9.9694117647058818"/>
    <s v="Regular Air"/>
    <n v="2.27"/>
    <n v="171.75"/>
    <x v="4"/>
    <s v="Home Office"/>
    <x v="0"/>
    <s v="Paper"/>
    <s v="Wrap Bag"/>
    <d v="2010-04-11T00:00:00"/>
  </r>
  <r>
    <n v="2673"/>
    <n v="39847"/>
    <x v="450"/>
    <s v="Not Specified"/>
    <s v="*"/>
    <s v="*"/>
    <s v="*"/>
    <m/>
    <m/>
    <s v="*"/>
    <m/>
    <m/>
    <m/>
    <m/>
    <m/>
    <n v="29"/>
    <n v="3.5000000000000003E-2"/>
    <m/>
    <m/>
    <n v="125.41"/>
    <n v="0"/>
    <n v="4.3244827586206895"/>
    <s v="Regular Air"/>
    <n v="6.21"/>
    <n v="131.62"/>
    <x v="2"/>
    <s v="Home Office"/>
    <x v="0"/>
    <s v="Binders and Binder Accessories"/>
    <s v="Small Box"/>
    <d v="2010-04-05T00:00:00"/>
  </r>
  <r>
    <n v="2674"/>
    <n v="7936"/>
    <x v="451"/>
    <s v="Low"/>
    <s v="*"/>
    <s v="*"/>
    <s v="*"/>
    <m/>
    <m/>
    <s v="*"/>
    <m/>
    <m/>
    <m/>
    <m/>
    <m/>
    <n v="50"/>
    <n v="0.06"/>
    <m/>
    <m/>
    <n v="2851.17"/>
    <n v="1"/>
    <n v="57.023400000000002"/>
    <s v="Delivery Truck"/>
    <n v="36.61"/>
    <n v="2887.78"/>
    <x v="0"/>
    <s v="Corporate"/>
    <x v="1"/>
    <s v="Bookcases"/>
    <s v="Jumbo Box"/>
    <d v="2010-04-05T00:00:00"/>
  </r>
  <r>
    <n v="2675"/>
    <n v="7936"/>
    <x v="451"/>
    <s v="Low"/>
    <s v="*"/>
    <s v="*"/>
    <s v="*"/>
    <m/>
    <m/>
    <s v="*"/>
    <m/>
    <m/>
    <m/>
    <m/>
    <m/>
    <n v="15"/>
    <n v="0.02"/>
    <m/>
    <m/>
    <n v="183.43"/>
    <n v="0"/>
    <n v="12.228666666666667"/>
    <s v="Regular Air"/>
    <n v="6.27"/>
    <n v="189.70000000000002"/>
    <x v="0"/>
    <s v="Corporate"/>
    <x v="0"/>
    <s v="Storage &amp; Organization"/>
    <s v="Medium Box"/>
    <d v="2010-04-10T00:00:00"/>
  </r>
  <r>
    <n v="2676"/>
    <n v="56003"/>
    <x v="452"/>
    <s v="Critical"/>
    <s v="***"/>
    <s v="***"/>
    <s v="***"/>
    <m/>
    <m/>
    <s v="***"/>
    <m/>
    <m/>
    <m/>
    <m/>
    <m/>
    <n v="13"/>
    <n v="0.02"/>
    <m/>
    <m/>
    <n v="1835.47"/>
    <n v="1"/>
    <n v="141.19"/>
    <s v="Delivery Truck"/>
    <n v="16.010000000000002"/>
    <n v="1851.48"/>
    <x v="1"/>
    <s v="Consumer"/>
    <x v="1"/>
    <s v="Tables"/>
    <s v="Jumbo Box"/>
    <d v="2010-04-07T00:00:00"/>
  </r>
  <r>
    <n v="2677"/>
    <n v="22881"/>
    <x v="452"/>
    <s v="Medium"/>
    <s v="*"/>
    <s v="*"/>
    <s v="*"/>
    <m/>
    <m/>
    <s v="*"/>
    <m/>
    <m/>
    <m/>
    <m/>
    <m/>
    <n v="33"/>
    <n v="0.04"/>
    <m/>
    <m/>
    <n v="476.06"/>
    <n v="0"/>
    <n v="14.426060606060606"/>
    <s v="Regular Air"/>
    <n v="9.3699999999999992"/>
    <n v="485.43"/>
    <x v="1"/>
    <s v="Corporate"/>
    <x v="0"/>
    <s v="Storage &amp; Organization"/>
    <s v="Small Box"/>
    <d v="2010-04-07T00:00:00"/>
  </r>
  <r>
    <n v="2678"/>
    <n v="29700"/>
    <x v="452"/>
    <s v="Medium"/>
    <s v="*"/>
    <s v="*"/>
    <s v="*"/>
    <m/>
    <m/>
    <s v="*"/>
    <m/>
    <m/>
    <m/>
    <m/>
    <m/>
    <n v="9"/>
    <n v="0.01"/>
    <m/>
    <m/>
    <n v="30.35"/>
    <n v="0"/>
    <n v="3.3722222222222222"/>
    <s v="Regular Air"/>
    <n v="0.99"/>
    <n v="31.34"/>
    <x v="0"/>
    <s v="Consumer"/>
    <x v="0"/>
    <s v="Labels"/>
    <s v="Small Box"/>
    <d v="2010-04-07T00:00:00"/>
  </r>
  <r>
    <n v="2679"/>
    <n v="11943"/>
    <x v="453"/>
    <s v="Low"/>
    <s v="*"/>
    <s v="*"/>
    <s v="*"/>
    <m/>
    <m/>
    <s v="*"/>
    <m/>
    <m/>
    <m/>
    <m/>
    <m/>
    <n v="19"/>
    <n v="0.02"/>
    <m/>
    <m/>
    <n v="1270.73"/>
    <n v="1"/>
    <n v="66.880526315789481"/>
    <s v="Delivery Truck"/>
    <n v="30"/>
    <n v="1300.73"/>
    <x v="5"/>
    <s v="Consumer"/>
    <x v="1"/>
    <s v="Chairs &amp; Chairmats"/>
    <s v="Jumbo Drum"/>
    <d v="2010-04-09T00:00:00"/>
  </r>
  <r>
    <n v="2680"/>
    <n v="57889"/>
    <x v="453"/>
    <s v="Low"/>
    <s v="*"/>
    <s v="*"/>
    <s v="*"/>
    <m/>
    <m/>
    <s v="*"/>
    <m/>
    <m/>
    <m/>
    <m/>
    <m/>
    <n v="39"/>
    <n v="0.04"/>
    <m/>
    <m/>
    <n v="723.3075"/>
    <n v="0"/>
    <n v="18.546346153846155"/>
    <s v="Regular Air"/>
    <n v="0.99"/>
    <n v="724.29750000000001"/>
    <x v="10"/>
    <s v="Consumer"/>
    <x v="2"/>
    <s v="Telephones and Communication"/>
    <s v="Wrap Bag"/>
    <d v="2010-04-11T00:00:00"/>
  </r>
  <r>
    <n v="2681"/>
    <n v="11943"/>
    <x v="453"/>
    <s v="Low"/>
    <s v="*"/>
    <s v="*"/>
    <s v="*"/>
    <m/>
    <m/>
    <s v="*"/>
    <m/>
    <m/>
    <m/>
    <m/>
    <m/>
    <n v="49"/>
    <n v="0.05"/>
    <m/>
    <m/>
    <n v="657.94"/>
    <n v="0"/>
    <n v="13.427346938775511"/>
    <s v="Regular Air"/>
    <n v="7.17"/>
    <n v="665.11"/>
    <x v="5"/>
    <s v="Consumer"/>
    <x v="0"/>
    <s v="Binders and Binder Accessories"/>
    <s v="Small Box"/>
    <d v="2010-04-14T00:00:00"/>
  </r>
  <r>
    <n v="2682"/>
    <n v="26786"/>
    <x v="453"/>
    <s v="Medium"/>
    <s v="*"/>
    <s v="*"/>
    <s v="*"/>
    <m/>
    <m/>
    <s v="*"/>
    <m/>
    <m/>
    <m/>
    <m/>
    <m/>
    <n v="29"/>
    <n v="3.5000000000000003E-2"/>
    <m/>
    <m/>
    <n v="296.94"/>
    <n v="0"/>
    <n v="10.239310344827587"/>
    <s v="Regular Air"/>
    <n v="3.99"/>
    <n v="300.93"/>
    <x v="10"/>
    <s v="Corporate"/>
    <x v="0"/>
    <s v="Appliances"/>
    <s v="Small Box"/>
    <d v="2010-04-08T00:00:00"/>
  </r>
  <r>
    <n v="2683"/>
    <n v="9664"/>
    <x v="453"/>
    <s v="High"/>
    <s v="*"/>
    <s v="**"/>
    <s v="**"/>
    <m/>
    <m/>
    <s v="**"/>
    <m/>
    <m/>
    <m/>
    <m/>
    <m/>
    <n v="13"/>
    <n v="0.02"/>
    <m/>
    <m/>
    <n v="88.38"/>
    <n v="0"/>
    <n v="6.7984615384615381"/>
    <s v="Regular Air"/>
    <n v="8.4"/>
    <n v="96.78"/>
    <x v="5"/>
    <s v="Small Business"/>
    <x v="0"/>
    <s v="Paper"/>
    <s v="Small Box"/>
    <d v="2010-04-10T00:00:00"/>
  </r>
  <r>
    <n v="2684"/>
    <n v="5990"/>
    <x v="453"/>
    <s v="Critical"/>
    <s v="***"/>
    <s v="***"/>
    <s v="***"/>
    <m/>
    <m/>
    <s v="***"/>
    <m/>
    <m/>
    <m/>
    <m/>
    <m/>
    <n v="9"/>
    <n v="0.01"/>
    <m/>
    <m/>
    <n v="63.91"/>
    <n v="0"/>
    <n v="7.1011111111111109"/>
    <s v="Regular Air"/>
    <n v="6.35"/>
    <n v="70.259999999999991"/>
    <x v="10"/>
    <s v="Home Office"/>
    <x v="0"/>
    <s v="Paper"/>
    <s v="Small Box"/>
    <d v="2010-04-08T00:00:00"/>
  </r>
  <r>
    <n v="2685"/>
    <n v="26951"/>
    <x v="454"/>
    <s v="Not Specified"/>
    <s v="*"/>
    <s v="*"/>
    <s v="*"/>
    <m/>
    <m/>
    <s v="*"/>
    <m/>
    <m/>
    <m/>
    <m/>
    <m/>
    <n v="3"/>
    <n v="0.01"/>
    <m/>
    <m/>
    <n v="451.81"/>
    <n v="0"/>
    <n v="150.60333333333332"/>
    <s v="Regular Air"/>
    <n v="13.99"/>
    <n v="465.8"/>
    <x v="4"/>
    <s v="Home Office"/>
    <x v="2"/>
    <s v="Office Machines"/>
    <s v="Medium Box"/>
    <d v="2010-04-09T00:00:00"/>
  </r>
  <r>
    <n v="2686"/>
    <n v="28007"/>
    <x v="454"/>
    <s v="Not Specified"/>
    <s v="*"/>
    <s v="*"/>
    <s v="*"/>
    <m/>
    <m/>
    <s v="*"/>
    <m/>
    <m/>
    <m/>
    <m/>
    <m/>
    <n v="20"/>
    <n v="3.5000000000000003E-2"/>
    <m/>
    <m/>
    <n v="257.33999999999997"/>
    <n v="0"/>
    <n v="12.866999999999999"/>
    <s v="Regular Air"/>
    <n v="3.14"/>
    <n v="260.47999999999996"/>
    <x v="10"/>
    <s v="Small Business"/>
    <x v="0"/>
    <s v="Scissors, Rulers and Trimmers"/>
    <s v="Small Pack"/>
    <d v="2010-04-09T00:00:00"/>
  </r>
  <r>
    <n v="2687"/>
    <n v="28007"/>
    <x v="454"/>
    <s v="Not Specified"/>
    <s v="*"/>
    <s v="*"/>
    <s v="*"/>
    <m/>
    <m/>
    <s v="*"/>
    <m/>
    <m/>
    <m/>
    <m/>
    <m/>
    <n v="20"/>
    <n v="3.5000000000000003E-2"/>
    <m/>
    <m/>
    <n v="238.77"/>
    <n v="0"/>
    <n v="11.938500000000001"/>
    <s v="Regular Air"/>
    <n v="7.95"/>
    <n v="246.72"/>
    <x v="10"/>
    <s v="Small Business"/>
    <x v="0"/>
    <s v="Pens &amp; Art Supplies"/>
    <s v="Small Pack"/>
    <d v="2010-04-09T00:00:00"/>
  </r>
  <r>
    <n v="2688"/>
    <n v="28007"/>
    <x v="454"/>
    <s v="Not Specified"/>
    <s v="*"/>
    <s v="*"/>
    <s v="*"/>
    <m/>
    <m/>
    <s v="*"/>
    <m/>
    <m/>
    <m/>
    <m/>
    <m/>
    <n v="23"/>
    <n v="3.5000000000000003E-2"/>
    <m/>
    <m/>
    <n v="128.97"/>
    <n v="0"/>
    <n v="5.6073913043478258"/>
    <s v="Regular Air"/>
    <n v="49"/>
    <n v="177.97"/>
    <x v="10"/>
    <s v="Small Business"/>
    <x v="0"/>
    <s v="Appliances"/>
    <s v="Large Box"/>
    <d v="2010-04-09T00:00:00"/>
  </r>
  <r>
    <n v="2689"/>
    <n v="54917"/>
    <x v="455"/>
    <s v="High"/>
    <s v="*"/>
    <s v="**"/>
    <s v="**"/>
    <m/>
    <m/>
    <s v="**"/>
    <m/>
    <m/>
    <m/>
    <m/>
    <m/>
    <n v="12"/>
    <n v="0.02"/>
    <m/>
    <m/>
    <n v="6034.68"/>
    <n v="1"/>
    <n v="502.89000000000004"/>
    <s v="Regular Air"/>
    <n v="24.49"/>
    <n v="6059.17"/>
    <x v="2"/>
    <s v="Small Business"/>
    <x v="2"/>
    <s v="Copiers and Fax"/>
    <s v="Large Box"/>
    <d v="2010-04-10T00:00:00"/>
  </r>
  <r>
    <n v="2690"/>
    <n v="29478"/>
    <x v="455"/>
    <s v="High"/>
    <s v="*"/>
    <s v="**"/>
    <s v="**"/>
    <m/>
    <m/>
    <s v="**"/>
    <m/>
    <m/>
    <m/>
    <m/>
    <m/>
    <n v="15"/>
    <n v="0.02"/>
    <m/>
    <m/>
    <n v="272.89249999999998"/>
    <n v="0"/>
    <n v="18.192833333333333"/>
    <s v="Regular Air"/>
    <n v="0.99"/>
    <n v="273.88249999999999"/>
    <x v="8"/>
    <s v="Consumer"/>
    <x v="2"/>
    <s v="Telephones and Communication"/>
    <s v="Wrap Bag"/>
    <d v="2010-04-12T00:00:00"/>
  </r>
  <r>
    <n v="2691"/>
    <n v="24581"/>
    <x v="455"/>
    <s v="High"/>
    <s v="*"/>
    <s v="**"/>
    <s v="**"/>
    <m/>
    <m/>
    <s v="**"/>
    <m/>
    <m/>
    <m/>
    <m/>
    <m/>
    <n v="8"/>
    <n v="0.01"/>
    <m/>
    <m/>
    <n v="38.56"/>
    <n v="0"/>
    <n v="4.82"/>
    <s v="Regular Air"/>
    <n v="1.49"/>
    <n v="40.050000000000004"/>
    <x v="1"/>
    <s v="Consumer"/>
    <x v="0"/>
    <s v="Binders and Binder Accessories"/>
    <s v="Small Box"/>
    <d v="2010-04-10T00:00:00"/>
  </r>
  <r>
    <n v="2692"/>
    <n v="53349"/>
    <x v="456"/>
    <s v="Low"/>
    <s v="*"/>
    <s v="*"/>
    <s v="*"/>
    <m/>
    <m/>
    <s v="*"/>
    <m/>
    <m/>
    <m/>
    <m/>
    <m/>
    <n v="46"/>
    <n v="0.05"/>
    <m/>
    <m/>
    <n v="11002.66"/>
    <n v="1"/>
    <n v="239.18826086956523"/>
    <s v="Delivery Truck"/>
    <n v="43.32"/>
    <n v="11045.98"/>
    <x v="1"/>
    <s v="Corporate"/>
    <x v="1"/>
    <s v="Chairs &amp; Chairmats"/>
    <s v="Jumbo Drum"/>
    <d v="2010-04-19T00:00:00"/>
  </r>
  <r>
    <n v="2693"/>
    <n v="12613"/>
    <x v="456"/>
    <s v="Medium"/>
    <s v="*"/>
    <s v="*"/>
    <s v="*"/>
    <m/>
    <m/>
    <s v="*"/>
    <m/>
    <m/>
    <m/>
    <m/>
    <m/>
    <n v="28"/>
    <n v="3.5000000000000003E-2"/>
    <m/>
    <m/>
    <n v="1751.08"/>
    <n v="1"/>
    <n v="62.538571428571423"/>
    <s v="Regular Air"/>
    <n v="10.29"/>
    <n v="1761.37"/>
    <x v="4"/>
    <s v="Consumer"/>
    <x v="0"/>
    <s v="Binders and Binder Accessories"/>
    <s v="Small Box"/>
    <d v="2010-04-11T00:00:00"/>
  </r>
  <r>
    <n v="2694"/>
    <n v="45605"/>
    <x v="456"/>
    <s v="Medium"/>
    <s v="*"/>
    <s v="*"/>
    <s v="*"/>
    <m/>
    <m/>
    <s v="*"/>
    <m/>
    <m/>
    <m/>
    <m/>
    <m/>
    <n v="7"/>
    <n v="0.01"/>
    <m/>
    <m/>
    <n v="1494.27"/>
    <n v="1"/>
    <n v="213.46714285714285"/>
    <s v="Delivery Truck"/>
    <n v="52.2"/>
    <n v="1546.47"/>
    <x v="2"/>
    <s v="Small Business"/>
    <x v="1"/>
    <s v="Tables"/>
    <s v="Jumbo Box"/>
    <d v="2010-04-12T00:00:00"/>
  </r>
  <r>
    <n v="2695"/>
    <n v="5472"/>
    <x v="456"/>
    <s v="Low"/>
    <s v="*"/>
    <s v="*"/>
    <s v="*"/>
    <m/>
    <m/>
    <s v="*"/>
    <m/>
    <m/>
    <m/>
    <m/>
    <m/>
    <n v="12"/>
    <n v="0.02"/>
    <m/>
    <m/>
    <n v="1098.1489999999999"/>
    <n v="1"/>
    <n v="91.512416666666653"/>
    <s v="Regular Air"/>
    <n v="5.92"/>
    <n v="1104.069"/>
    <x v="10"/>
    <s v="Corporate"/>
    <x v="2"/>
    <s v="Telephones and Communication"/>
    <s v="Small Box"/>
    <d v="2010-04-12T00:00:00"/>
  </r>
  <r>
    <n v="2696"/>
    <n v="45158"/>
    <x v="456"/>
    <s v="Low"/>
    <s v="*"/>
    <s v="*"/>
    <s v="*"/>
    <m/>
    <m/>
    <s v="*"/>
    <m/>
    <m/>
    <m/>
    <m/>
    <m/>
    <n v="40"/>
    <n v="0.05"/>
    <m/>
    <m/>
    <n v="375.52"/>
    <n v="0"/>
    <n v="9.3879999999999999"/>
    <s v="Regular Air"/>
    <n v="2.0299999999999998"/>
    <n v="377.54999999999995"/>
    <x v="2"/>
    <s v="Corporate"/>
    <x v="0"/>
    <s v="Paper"/>
    <s v="Wrap Bag"/>
    <d v="2010-04-12T00:00:00"/>
  </r>
  <r>
    <n v="2697"/>
    <n v="5472"/>
    <x v="456"/>
    <s v="Low"/>
    <s v="*"/>
    <s v="*"/>
    <s v="*"/>
    <m/>
    <m/>
    <s v="*"/>
    <m/>
    <m/>
    <m/>
    <m/>
    <m/>
    <n v="27"/>
    <n v="3.5000000000000003E-2"/>
    <m/>
    <m/>
    <n v="339.03"/>
    <n v="0"/>
    <n v="12.556666666666665"/>
    <s v="Regular Air"/>
    <n v="4.51"/>
    <n v="343.53999999999996"/>
    <x v="10"/>
    <s v="Corporate"/>
    <x v="0"/>
    <s v="Storage &amp; Organization"/>
    <s v="Small Box"/>
    <d v="2010-04-14T00:00:00"/>
  </r>
  <r>
    <n v="2698"/>
    <n v="12613"/>
    <x v="456"/>
    <s v="Medium"/>
    <s v="*"/>
    <s v="*"/>
    <s v="*"/>
    <m/>
    <m/>
    <s v="*"/>
    <m/>
    <m/>
    <m/>
    <m/>
    <m/>
    <n v="18"/>
    <n v="0.02"/>
    <m/>
    <m/>
    <n v="225.37"/>
    <n v="0"/>
    <n v="12.520555555555555"/>
    <s v="Express Air"/>
    <n v="2.85"/>
    <n v="228.22"/>
    <x v="4"/>
    <s v="Consumer"/>
    <x v="1"/>
    <s v="Office Furnishings"/>
    <s v="Small Pack"/>
    <d v="2010-04-11T00:00:00"/>
  </r>
  <r>
    <n v="2699"/>
    <n v="5472"/>
    <x v="456"/>
    <s v="Low"/>
    <s v="*"/>
    <s v="*"/>
    <s v="*"/>
    <m/>
    <m/>
    <s v="*"/>
    <m/>
    <m/>
    <m/>
    <m/>
    <m/>
    <n v="32"/>
    <n v="0.04"/>
    <m/>
    <m/>
    <n v="216.08"/>
    <n v="0"/>
    <n v="6.7525000000000004"/>
    <s v="Regular Air"/>
    <n v="6.65"/>
    <n v="222.73000000000002"/>
    <x v="10"/>
    <s v="Corporate"/>
    <x v="0"/>
    <s v="Paper"/>
    <s v="Small Box"/>
    <d v="2010-04-12T00:00:00"/>
  </r>
  <r>
    <n v="2700"/>
    <n v="40164"/>
    <x v="456"/>
    <s v="Not Specified"/>
    <s v="*"/>
    <s v="*"/>
    <s v="*"/>
    <m/>
    <m/>
    <s v="*"/>
    <m/>
    <m/>
    <m/>
    <m/>
    <m/>
    <n v="8"/>
    <n v="0.01"/>
    <m/>
    <m/>
    <n v="184.07"/>
    <n v="0"/>
    <n v="23.008749999999999"/>
    <s v="Regular Air"/>
    <n v="7.58"/>
    <n v="191.65"/>
    <x v="2"/>
    <s v="Corporate"/>
    <x v="1"/>
    <s v="Office Furnishings"/>
    <s v="Small Box"/>
    <d v="2010-04-12T00:00:00"/>
  </r>
  <r>
    <n v="2701"/>
    <n v="19296"/>
    <x v="456"/>
    <s v="High"/>
    <s v="*"/>
    <s v="**"/>
    <s v="**"/>
    <m/>
    <m/>
    <s v="**"/>
    <m/>
    <m/>
    <m/>
    <m/>
    <m/>
    <n v="43"/>
    <n v="0.05"/>
    <m/>
    <m/>
    <n v="75.73"/>
    <n v="0"/>
    <n v="1.7611627906976746"/>
    <s v="Express Air"/>
    <n v="1.57"/>
    <n v="77.3"/>
    <x v="10"/>
    <s v="Home Office"/>
    <x v="0"/>
    <s v="Pens &amp; Art Supplies"/>
    <s v="Wrap Bag"/>
    <d v="2010-04-12T00:00:00"/>
  </r>
  <r>
    <n v="2702"/>
    <n v="45158"/>
    <x v="456"/>
    <s v="Low"/>
    <s v="*"/>
    <s v="*"/>
    <s v="*"/>
    <m/>
    <m/>
    <s v="*"/>
    <m/>
    <m/>
    <m/>
    <m/>
    <m/>
    <n v="15"/>
    <n v="0.02"/>
    <m/>
    <m/>
    <n v="63.84"/>
    <n v="0"/>
    <n v="4.2560000000000002"/>
    <s v="Express Air"/>
    <n v="0.71"/>
    <n v="64.55"/>
    <x v="2"/>
    <s v="Corporate"/>
    <x v="0"/>
    <s v="Rubber Bands"/>
    <s v="Wrap Bag"/>
    <d v="2010-04-15T00:00:00"/>
  </r>
  <r>
    <n v="2703"/>
    <n v="12613"/>
    <x v="456"/>
    <s v="Medium"/>
    <s v="*"/>
    <s v="*"/>
    <s v="*"/>
    <m/>
    <m/>
    <s v="*"/>
    <m/>
    <m/>
    <m/>
    <m/>
    <m/>
    <n v="3"/>
    <n v="0.01"/>
    <m/>
    <m/>
    <n v="15.64"/>
    <n v="0"/>
    <n v="5.2133333333333338"/>
    <s v="Regular Air"/>
    <n v="6.27"/>
    <n v="21.91"/>
    <x v="4"/>
    <s v="Consumer"/>
    <x v="0"/>
    <s v="Binders and Binder Accessories"/>
    <s v="Small Box"/>
    <d v="2010-04-13T00:00:00"/>
  </r>
  <r>
    <n v="2704"/>
    <n v="29121"/>
    <x v="457"/>
    <s v="Medium"/>
    <s v="*"/>
    <s v="*"/>
    <s v="*"/>
    <m/>
    <m/>
    <s v="*"/>
    <m/>
    <m/>
    <m/>
    <m/>
    <m/>
    <n v="31"/>
    <n v="0.04"/>
    <m/>
    <m/>
    <n v="3206.9650000000001"/>
    <n v="1"/>
    <n v="103.45048387096774"/>
    <s v="Regular Air"/>
    <n v="7.69"/>
    <n v="3214.6550000000002"/>
    <x v="12"/>
    <s v="Corporate"/>
    <x v="2"/>
    <s v="Telephones and Communication"/>
    <s v="Small Box"/>
    <d v="2010-04-13T00:00:00"/>
  </r>
  <r>
    <n v="2705"/>
    <n v="7078"/>
    <x v="457"/>
    <s v="High"/>
    <s v="*"/>
    <s v="**"/>
    <s v="**"/>
    <m/>
    <m/>
    <s v="**"/>
    <m/>
    <m/>
    <m/>
    <m/>
    <m/>
    <n v="16"/>
    <n v="0.02"/>
    <m/>
    <m/>
    <n v="1939.65"/>
    <n v="1"/>
    <n v="121.22812500000001"/>
    <s v="Delivery Truck"/>
    <n v="70.2"/>
    <n v="2009.8500000000001"/>
    <x v="5"/>
    <s v="Corporate"/>
    <x v="1"/>
    <s v="Chairs &amp; Chairmats"/>
    <s v="Jumbo Drum"/>
    <d v="2010-04-13T00:00:00"/>
  </r>
  <r>
    <n v="2706"/>
    <n v="52839"/>
    <x v="457"/>
    <s v="High"/>
    <s v="*"/>
    <s v="**"/>
    <s v="**"/>
    <m/>
    <m/>
    <s v="**"/>
    <m/>
    <m/>
    <m/>
    <m/>
    <m/>
    <n v="25"/>
    <n v="3.5000000000000003E-2"/>
    <m/>
    <m/>
    <n v="1158.6010000000001"/>
    <n v="1"/>
    <n v="46.344040000000007"/>
    <s v="Regular Air"/>
    <n v="2.5"/>
    <n v="1161.1010000000001"/>
    <x v="5"/>
    <s v="Home Office"/>
    <x v="2"/>
    <s v="Telephones and Communication"/>
    <s v="Small Pack"/>
    <d v="2010-04-12T00:00:00"/>
  </r>
  <r>
    <n v="2707"/>
    <n v="55203"/>
    <x v="457"/>
    <s v="Low"/>
    <s v="*"/>
    <s v="*"/>
    <s v="*"/>
    <m/>
    <m/>
    <s v="*"/>
    <m/>
    <m/>
    <m/>
    <m/>
    <m/>
    <n v="18"/>
    <n v="0.02"/>
    <m/>
    <m/>
    <n v="994.47450000000003"/>
    <n v="0"/>
    <n v="55.248583333333336"/>
    <s v="Regular Air"/>
    <n v="7.69"/>
    <n v="1002.1645000000001"/>
    <x v="2"/>
    <s v="Corporate"/>
    <x v="2"/>
    <s v="Telephones and Communication"/>
    <s v="Small Box"/>
    <d v="2010-04-11T00:00:00"/>
  </r>
  <r>
    <n v="2708"/>
    <n v="7078"/>
    <x v="457"/>
    <s v="High"/>
    <s v="*"/>
    <s v="**"/>
    <s v="**"/>
    <m/>
    <m/>
    <s v="**"/>
    <m/>
    <m/>
    <m/>
    <m/>
    <m/>
    <n v="29"/>
    <n v="3.5000000000000003E-2"/>
    <m/>
    <m/>
    <n v="465.52"/>
    <n v="0"/>
    <n v="16.052413793103447"/>
    <s v="Express Air"/>
    <n v="8.99"/>
    <n v="474.51"/>
    <x v="5"/>
    <s v="Corporate"/>
    <x v="1"/>
    <s v="Office Furnishings"/>
    <s v="Small Pack"/>
    <d v="2010-04-12T00:00:00"/>
  </r>
  <r>
    <n v="2709"/>
    <n v="16643"/>
    <x v="457"/>
    <s v="Low"/>
    <s v="*"/>
    <s v="*"/>
    <s v="*"/>
    <m/>
    <m/>
    <s v="*"/>
    <m/>
    <m/>
    <m/>
    <m/>
    <m/>
    <n v="46"/>
    <n v="0.05"/>
    <m/>
    <m/>
    <n v="441.4"/>
    <n v="0"/>
    <n v="9.5956521739130434"/>
    <s v="Regular Air"/>
    <n v="2.06"/>
    <n v="443.46"/>
    <x v="10"/>
    <s v="Home Office"/>
    <x v="0"/>
    <s v="Paper"/>
    <s v="Wrap Bag"/>
    <d v="2010-04-15T00:00:00"/>
  </r>
  <r>
    <n v="2710"/>
    <n v="16643"/>
    <x v="457"/>
    <s v="Low"/>
    <s v="*"/>
    <s v="*"/>
    <s v="*"/>
    <m/>
    <m/>
    <s v="*"/>
    <m/>
    <m/>
    <m/>
    <m/>
    <m/>
    <n v="40"/>
    <n v="0.05"/>
    <m/>
    <m/>
    <n v="312.63"/>
    <n v="0"/>
    <n v="7.8157499999999995"/>
    <s v="Regular Air"/>
    <n v="0.49"/>
    <n v="313.12"/>
    <x v="10"/>
    <s v="Home Office"/>
    <x v="0"/>
    <s v="Labels"/>
    <s v="Small Box"/>
    <d v="2010-04-15T00:00:00"/>
  </r>
  <r>
    <n v="2711"/>
    <n v="7078"/>
    <x v="457"/>
    <s v="High"/>
    <s v="*"/>
    <s v="**"/>
    <s v="**"/>
    <m/>
    <m/>
    <s v="**"/>
    <m/>
    <m/>
    <m/>
    <m/>
    <m/>
    <n v="9"/>
    <n v="0.01"/>
    <m/>
    <m/>
    <n v="112.12"/>
    <n v="0"/>
    <n v="12.457777777777778"/>
    <s v="Regular Air"/>
    <n v="6.12"/>
    <n v="118.24000000000001"/>
    <x v="5"/>
    <s v="Corporate"/>
    <x v="0"/>
    <s v="Appliances"/>
    <s v="Medium Box"/>
    <d v="2010-04-13T00:00:00"/>
  </r>
  <r>
    <n v="2712"/>
    <n v="3040"/>
    <x v="457"/>
    <s v="Medium"/>
    <s v="*"/>
    <s v="*"/>
    <s v="*"/>
    <m/>
    <m/>
    <s v="*"/>
    <m/>
    <m/>
    <m/>
    <m/>
    <m/>
    <n v="13"/>
    <n v="0.02"/>
    <m/>
    <m/>
    <n v="98.39"/>
    <n v="0"/>
    <n v="7.5684615384615386"/>
    <s v="Express Air"/>
    <n v="6.6"/>
    <n v="104.99"/>
    <x v="8"/>
    <s v="Consumer"/>
    <x v="0"/>
    <s v="Paper"/>
    <s v="Small Box"/>
    <d v="2010-04-12T00:00:00"/>
  </r>
  <r>
    <n v="2713"/>
    <n v="7078"/>
    <x v="457"/>
    <s v="High"/>
    <s v="*"/>
    <s v="**"/>
    <s v="**"/>
    <m/>
    <m/>
    <s v="**"/>
    <m/>
    <m/>
    <m/>
    <m/>
    <m/>
    <n v="11"/>
    <n v="0.02"/>
    <m/>
    <m/>
    <n v="49.58"/>
    <n v="0"/>
    <n v="4.5072727272727269"/>
    <s v="Express Air"/>
    <n v="6.27"/>
    <n v="55.849999999999994"/>
    <x v="5"/>
    <s v="Corporate"/>
    <x v="0"/>
    <s v="Binders and Binder Accessories"/>
    <s v="Small Box"/>
    <d v="2010-04-12T00:00:00"/>
  </r>
  <r>
    <n v="2714"/>
    <n v="52839"/>
    <x v="457"/>
    <s v="High"/>
    <s v="*"/>
    <s v="**"/>
    <s v="**"/>
    <m/>
    <m/>
    <s v="**"/>
    <m/>
    <m/>
    <m/>
    <m/>
    <m/>
    <n v="8"/>
    <n v="0.01"/>
    <m/>
    <m/>
    <n v="30.17"/>
    <n v="0"/>
    <n v="3.7712500000000002"/>
    <s v="Regular Air"/>
    <n v="3.97"/>
    <n v="34.14"/>
    <x v="5"/>
    <s v="Home Office"/>
    <x v="0"/>
    <s v="Pens &amp; Art Supplies"/>
    <s v="Wrap Bag"/>
    <d v="2010-04-11T00:00:00"/>
  </r>
  <r>
    <n v="2715"/>
    <n v="2272"/>
    <x v="458"/>
    <s v="High"/>
    <s v="*"/>
    <s v="**"/>
    <s v="**"/>
    <m/>
    <m/>
    <s v="**"/>
    <m/>
    <m/>
    <m/>
    <m/>
    <m/>
    <n v="39"/>
    <n v="0.04"/>
    <m/>
    <m/>
    <n v="7680.29"/>
    <n v="1"/>
    <n v="196.93051282051283"/>
    <s v="Delivery Truck"/>
    <n v="52.2"/>
    <n v="7732.49"/>
    <x v="1"/>
    <s v="Consumer"/>
    <x v="1"/>
    <s v="Tables"/>
    <s v="Jumbo Box"/>
    <d v="2010-04-12T00:00:00"/>
  </r>
  <r>
    <n v="2716"/>
    <n v="45409"/>
    <x v="458"/>
    <s v="Critical"/>
    <s v="***"/>
    <s v="***"/>
    <s v="***"/>
    <m/>
    <m/>
    <s v="***"/>
    <m/>
    <m/>
    <m/>
    <m/>
    <m/>
    <n v="11"/>
    <n v="0.02"/>
    <m/>
    <m/>
    <n v="3427.31"/>
    <n v="1"/>
    <n v="311.57363636363635"/>
    <s v="Delivery Truck"/>
    <n v="58.95"/>
    <n v="3486.2599999999998"/>
    <x v="2"/>
    <s v="Corporate"/>
    <x v="1"/>
    <s v="Chairs &amp; Chairmats"/>
    <s v="Jumbo Drum"/>
    <d v="2010-04-15T00:00:00"/>
  </r>
  <r>
    <n v="2717"/>
    <n v="11456"/>
    <x v="458"/>
    <s v="Low"/>
    <s v="*"/>
    <s v="*"/>
    <s v="*"/>
    <m/>
    <m/>
    <s v="*"/>
    <m/>
    <m/>
    <m/>
    <m/>
    <m/>
    <n v="15"/>
    <n v="0.02"/>
    <m/>
    <m/>
    <n v="1519.9"/>
    <n v="1"/>
    <n v="101.32666666666667"/>
    <s v="Regular Air"/>
    <n v="24.49"/>
    <n v="1544.39"/>
    <x v="7"/>
    <s v="Corporate"/>
    <x v="1"/>
    <s v="Office Furnishings"/>
    <s v="Large Box"/>
    <d v="2010-04-19T00:00:00"/>
  </r>
  <r>
    <n v="2718"/>
    <n v="45409"/>
    <x v="458"/>
    <s v="Critical"/>
    <s v="***"/>
    <s v="***"/>
    <s v="***"/>
    <m/>
    <m/>
    <s v="***"/>
    <m/>
    <m/>
    <m/>
    <m/>
    <m/>
    <n v="50"/>
    <n v="0.06"/>
    <m/>
    <m/>
    <n v="893.13750000000005"/>
    <n v="0"/>
    <n v="17.862750000000002"/>
    <s v="Regular Air"/>
    <n v="1.25"/>
    <n v="894.38750000000005"/>
    <x v="2"/>
    <s v="Corporate"/>
    <x v="2"/>
    <s v="Telephones and Communication"/>
    <s v="Small Pack"/>
    <d v="2010-04-15T00:00:00"/>
  </r>
  <r>
    <n v="2719"/>
    <n v="20899"/>
    <x v="458"/>
    <s v="Low"/>
    <s v="*"/>
    <s v="*"/>
    <s v="*"/>
    <m/>
    <m/>
    <s v="*"/>
    <m/>
    <m/>
    <m/>
    <m/>
    <m/>
    <n v="9"/>
    <n v="0.01"/>
    <m/>
    <m/>
    <n v="495.1"/>
    <n v="0"/>
    <n v="55.011111111111113"/>
    <s v="Regular Air"/>
    <n v="10.75"/>
    <n v="505.85"/>
    <x v="1"/>
    <s v="Home Office"/>
    <x v="0"/>
    <s v="Paper"/>
    <s v="Small Box"/>
    <d v="2010-04-21T00:00:00"/>
  </r>
  <r>
    <n v="2720"/>
    <n v="56001"/>
    <x v="458"/>
    <s v="Low"/>
    <s v="*"/>
    <s v="*"/>
    <s v="*"/>
    <m/>
    <m/>
    <s v="*"/>
    <m/>
    <m/>
    <m/>
    <m/>
    <m/>
    <n v="17"/>
    <n v="0.02"/>
    <m/>
    <m/>
    <n v="118.36"/>
    <n v="0"/>
    <n v="6.9623529411764702"/>
    <s v="Express Air"/>
    <n v="7.37"/>
    <n v="125.73"/>
    <x v="2"/>
    <s v="Home Office"/>
    <x v="0"/>
    <s v="Paper"/>
    <s v="Small Box"/>
    <d v="2010-04-16T00:00:00"/>
  </r>
  <r>
    <n v="2721"/>
    <n v="45409"/>
    <x v="458"/>
    <s v="Critical"/>
    <s v="***"/>
    <s v="***"/>
    <s v="***"/>
    <m/>
    <m/>
    <s v="***"/>
    <m/>
    <m/>
    <m/>
    <m/>
    <m/>
    <n v="10"/>
    <n v="0.02"/>
    <m/>
    <m/>
    <n v="36.26"/>
    <n v="0"/>
    <n v="3.6259999999999999"/>
    <s v="Regular Air"/>
    <n v="3.97"/>
    <n v="40.229999999999997"/>
    <x v="2"/>
    <s v="Corporate"/>
    <x v="0"/>
    <s v="Pens &amp; Art Supplies"/>
    <s v="Wrap Bag"/>
    <d v="2010-04-13T00:00:00"/>
  </r>
  <r>
    <n v="2722"/>
    <n v="37443"/>
    <x v="459"/>
    <s v="Not Specified"/>
    <s v="*"/>
    <s v="*"/>
    <s v="*"/>
    <m/>
    <m/>
    <s v="*"/>
    <m/>
    <m/>
    <m/>
    <m/>
    <m/>
    <n v="50"/>
    <n v="0.06"/>
    <m/>
    <m/>
    <n v="2869.44"/>
    <n v="1"/>
    <n v="57.388800000000003"/>
    <s v="Regular Air"/>
    <n v="3.99"/>
    <n v="2873.43"/>
    <x v="3"/>
    <s v="Small Business"/>
    <x v="0"/>
    <s v="Appliances"/>
    <s v="Small Box"/>
    <d v="2010-04-15T00:00:00"/>
  </r>
  <r>
    <n v="2723"/>
    <n v="19559"/>
    <x v="459"/>
    <s v="High"/>
    <s v="*"/>
    <s v="**"/>
    <s v="**"/>
    <m/>
    <m/>
    <s v="**"/>
    <m/>
    <m/>
    <m/>
    <m/>
    <m/>
    <n v="18"/>
    <n v="0.02"/>
    <m/>
    <m/>
    <n v="2445.212"/>
    <n v="1"/>
    <n v="135.84511111111112"/>
    <s v="Express Air"/>
    <n v="8.99"/>
    <n v="2454.2019999999998"/>
    <x v="5"/>
    <s v="Small Business"/>
    <x v="2"/>
    <s v="Telephones and Communication"/>
    <s v="Small Box"/>
    <d v="2010-04-16T00:00:00"/>
  </r>
  <r>
    <n v="2724"/>
    <n v="37443"/>
    <x v="459"/>
    <s v="Not Specified"/>
    <s v="*"/>
    <s v="*"/>
    <s v="*"/>
    <m/>
    <m/>
    <s v="*"/>
    <m/>
    <m/>
    <m/>
    <m/>
    <m/>
    <n v="21"/>
    <n v="3.5000000000000003E-2"/>
    <m/>
    <m/>
    <n v="2172.7020000000002"/>
    <n v="1"/>
    <n v="103.46200000000002"/>
    <s v="Regular Air"/>
    <n v="2.5"/>
    <n v="2175.2020000000002"/>
    <x v="0"/>
    <s v="Small Business"/>
    <x v="2"/>
    <s v="Telephones and Communication"/>
    <s v="Small Box"/>
    <d v="2010-04-17T00:00:00"/>
  </r>
  <r>
    <n v="2725"/>
    <n v="19559"/>
    <x v="459"/>
    <s v="High"/>
    <s v="*"/>
    <s v="**"/>
    <s v="**"/>
    <m/>
    <m/>
    <s v="**"/>
    <m/>
    <m/>
    <m/>
    <m/>
    <m/>
    <n v="14"/>
    <n v="0.02"/>
    <m/>
    <m/>
    <n v="1032.0274999999999"/>
    <n v="1"/>
    <n v="73.716249999999988"/>
    <s v="Express Air"/>
    <n v="0.99"/>
    <n v="1033.0174999999999"/>
    <x v="5"/>
    <s v="Small Business"/>
    <x v="2"/>
    <s v="Telephones and Communication"/>
    <s v="Wrap Bag"/>
    <d v="2010-04-18T00:00:00"/>
  </r>
  <r>
    <n v="2726"/>
    <n v="37318"/>
    <x v="459"/>
    <s v="Medium"/>
    <s v="*"/>
    <s v="*"/>
    <s v="*"/>
    <m/>
    <m/>
    <s v="*"/>
    <m/>
    <m/>
    <m/>
    <m/>
    <m/>
    <n v="32"/>
    <n v="0.04"/>
    <m/>
    <m/>
    <n v="1031.23"/>
    <n v="1"/>
    <n v="32.225937500000001"/>
    <s v="Regular Air"/>
    <n v="19.989999999999998"/>
    <n v="1051.22"/>
    <x v="1"/>
    <s v="Consumer"/>
    <x v="1"/>
    <s v="Office Furnishings"/>
    <s v="Small Box"/>
    <d v="2010-04-17T00:00:00"/>
  </r>
  <r>
    <n v="2727"/>
    <n v="54336"/>
    <x v="459"/>
    <s v="Medium"/>
    <s v="*"/>
    <s v="*"/>
    <s v="*"/>
    <m/>
    <m/>
    <s v="*"/>
    <m/>
    <m/>
    <m/>
    <m/>
    <m/>
    <n v="50"/>
    <n v="0.06"/>
    <m/>
    <m/>
    <n v="952.21"/>
    <n v="0"/>
    <n v="19.0442"/>
    <s v="Regular Air"/>
    <n v="3.62"/>
    <n v="955.83"/>
    <x v="2"/>
    <s v="Corporate"/>
    <x v="1"/>
    <s v="Office Furnishings"/>
    <s v="Wrap Bag"/>
    <d v="2010-04-17T00:00:00"/>
  </r>
  <r>
    <n v="2728"/>
    <n v="18465"/>
    <x v="459"/>
    <s v="High"/>
    <s v="*"/>
    <s v="**"/>
    <s v="**"/>
    <m/>
    <m/>
    <s v="**"/>
    <m/>
    <m/>
    <m/>
    <m/>
    <m/>
    <n v="12"/>
    <n v="0.02"/>
    <m/>
    <m/>
    <n v="816.23"/>
    <n v="0"/>
    <n v="68.019166666666663"/>
    <s v="Regular Air"/>
    <n v="35"/>
    <n v="851.23"/>
    <x v="1"/>
    <s v="Small Business"/>
    <x v="0"/>
    <s v="Storage &amp; Organization"/>
    <s v="Large Box"/>
    <d v="2010-04-17T00:00:00"/>
  </r>
  <r>
    <n v="2729"/>
    <n v="22629"/>
    <x v="459"/>
    <s v="Low"/>
    <s v="*"/>
    <s v="*"/>
    <s v="*"/>
    <m/>
    <m/>
    <s v="*"/>
    <m/>
    <m/>
    <m/>
    <m/>
    <m/>
    <n v="5"/>
    <n v="0.01"/>
    <m/>
    <m/>
    <n v="365.93"/>
    <n v="0"/>
    <n v="73.186000000000007"/>
    <s v="Regular Air"/>
    <n v="14.52"/>
    <n v="380.45"/>
    <x v="2"/>
    <s v="Small Business"/>
    <x v="2"/>
    <s v="Computer Peripherals"/>
    <s v="Small Box"/>
    <d v="2010-04-20T00:00:00"/>
  </r>
  <r>
    <n v="2730"/>
    <n v="47524"/>
    <x v="459"/>
    <s v="Medium"/>
    <s v="*"/>
    <s v="*"/>
    <s v="*"/>
    <m/>
    <m/>
    <s v="*"/>
    <m/>
    <m/>
    <m/>
    <m/>
    <m/>
    <n v="8"/>
    <n v="0.01"/>
    <m/>
    <m/>
    <n v="269.14"/>
    <n v="0"/>
    <n v="33.642499999999998"/>
    <s v="Regular Air"/>
    <n v="9.02"/>
    <n v="278.15999999999997"/>
    <x v="5"/>
    <s v="Corporate"/>
    <x v="2"/>
    <s v="Computer Peripherals"/>
    <s v="Small Box"/>
    <d v="2010-04-17T00:00:00"/>
  </r>
  <r>
    <n v="2731"/>
    <n v="19559"/>
    <x v="459"/>
    <s v="High"/>
    <s v="*"/>
    <s v="**"/>
    <s v="**"/>
    <m/>
    <m/>
    <s v="**"/>
    <m/>
    <m/>
    <m/>
    <m/>
    <m/>
    <n v="31"/>
    <n v="0.04"/>
    <m/>
    <m/>
    <n v="260.77"/>
    <n v="0"/>
    <n v="8.4119354838709679"/>
    <s v="Regular Air"/>
    <n v="4.82"/>
    <n v="265.58999999999997"/>
    <x v="5"/>
    <s v="Small Business"/>
    <x v="0"/>
    <s v="Paper"/>
    <s v="Small Box"/>
    <d v="2010-04-17T00:00:00"/>
  </r>
  <r>
    <n v="2732"/>
    <n v="47524"/>
    <x v="459"/>
    <s v="Medium"/>
    <s v="*"/>
    <s v="*"/>
    <s v="*"/>
    <m/>
    <m/>
    <s v="*"/>
    <m/>
    <m/>
    <m/>
    <m/>
    <m/>
    <n v="40"/>
    <n v="0.05"/>
    <m/>
    <m/>
    <n v="245.82"/>
    <n v="0"/>
    <n v="6.1455000000000002"/>
    <s v="Regular Air"/>
    <n v="1.34"/>
    <n v="247.16"/>
    <x v="4"/>
    <s v="Corporate"/>
    <x v="0"/>
    <s v="Paper"/>
    <s v="Wrap Bag"/>
    <d v="2010-04-15T00:00:00"/>
  </r>
  <r>
    <n v="2733"/>
    <n v="16932"/>
    <x v="459"/>
    <s v="Critical"/>
    <s v="***"/>
    <s v="***"/>
    <s v="***"/>
    <m/>
    <m/>
    <s v="***"/>
    <m/>
    <m/>
    <m/>
    <m/>
    <m/>
    <n v="25"/>
    <n v="3.5000000000000003E-2"/>
    <m/>
    <m/>
    <n v="144.84"/>
    <n v="0"/>
    <n v="5.7936000000000005"/>
    <s v="Regular Air"/>
    <n v="8.09"/>
    <n v="152.93"/>
    <x v="7"/>
    <s v="Consumer"/>
    <x v="0"/>
    <s v="Paper"/>
    <s v="Small Box"/>
    <d v="2010-04-16T00:00:00"/>
  </r>
  <r>
    <n v="2734"/>
    <n v="16932"/>
    <x v="459"/>
    <s v="Critical"/>
    <s v="***"/>
    <s v="***"/>
    <s v="***"/>
    <m/>
    <m/>
    <s v="***"/>
    <m/>
    <m/>
    <m/>
    <m/>
    <m/>
    <n v="20"/>
    <n v="3.5000000000000003E-2"/>
    <m/>
    <m/>
    <n v="127.16"/>
    <n v="0"/>
    <n v="6.3579999999999997"/>
    <s v="Regular Air"/>
    <n v="1.56"/>
    <n v="128.72"/>
    <x v="7"/>
    <s v="Consumer"/>
    <x v="0"/>
    <s v="Pens &amp; Art Supplies"/>
    <s v="Wrap Bag"/>
    <d v="2010-04-15T00:00:00"/>
  </r>
  <r>
    <n v="2735"/>
    <n v="6661"/>
    <x v="460"/>
    <s v="Low"/>
    <s v="*"/>
    <s v="*"/>
    <s v="*"/>
    <m/>
    <m/>
    <s v="*"/>
    <m/>
    <m/>
    <m/>
    <m/>
    <m/>
    <n v="47"/>
    <n v="0.05"/>
    <m/>
    <m/>
    <n v="19224.919999999998"/>
    <n v="1"/>
    <n v="409.04085106382973"/>
    <s v="Delivery Truck"/>
    <n v="49"/>
    <n v="19273.919999999998"/>
    <x v="5"/>
    <s v="Small Business"/>
    <x v="2"/>
    <s v="Copiers and Fax"/>
    <s v="Jumbo Drum"/>
    <d v="2010-04-20T00:00:00"/>
  </r>
  <r>
    <n v="2736"/>
    <n v="6661"/>
    <x v="460"/>
    <s v="Low"/>
    <s v="*"/>
    <s v="*"/>
    <s v="*"/>
    <m/>
    <m/>
    <s v="*"/>
    <m/>
    <m/>
    <m/>
    <m/>
    <m/>
    <n v="39"/>
    <n v="0.04"/>
    <m/>
    <m/>
    <n v="778.62"/>
    <n v="0"/>
    <n v="19.964615384615385"/>
    <s v="Regular Air"/>
    <n v="6.15"/>
    <n v="784.77"/>
    <x v="5"/>
    <s v="Small Business"/>
    <x v="1"/>
    <s v="Office Furnishings"/>
    <s v="Small Pack"/>
    <d v="2010-04-23T00:00:00"/>
  </r>
  <r>
    <n v="2737"/>
    <n v="23232"/>
    <x v="460"/>
    <s v="High"/>
    <s v="*"/>
    <s v="**"/>
    <s v="**"/>
    <m/>
    <m/>
    <s v="**"/>
    <m/>
    <m/>
    <m/>
    <m/>
    <m/>
    <n v="15"/>
    <n v="0.02"/>
    <m/>
    <m/>
    <n v="614.15"/>
    <n v="0"/>
    <n v="40.943333333333335"/>
    <s v="Express Air"/>
    <n v="7.12"/>
    <n v="621.27"/>
    <x v="8"/>
    <s v="Home Office"/>
    <x v="2"/>
    <s v="Computer Peripherals"/>
    <s v="Small Box"/>
    <d v="2010-04-17T00:00:00"/>
  </r>
  <r>
    <n v="2738"/>
    <n v="772"/>
    <x v="460"/>
    <s v="High"/>
    <s v="*"/>
    <s v="**"/>
    <s v="**"/>
    <m/>
    <m/>
    <s v="**"/>
    <m/>
    <m/>
    <m/>
    <m/>
    <m/>
    <n v="35"/>
    <n v="0.04"/>
    <m/>
    <m/>
    <n v="589.24"/>
    <n v="0"/>
    <n v="16.835428571428572"/>
    <s v="Regular Air"/>
    <n v="8.17"/>
    <n v="597.41"/>
    <x v="0"/>
    <s v="Consumer"/>
    <x v="0"/>
    <s v="Appliances"/>
    <s v="Medium Box"/>
    <d v="2010-04-18T00:00:00"/>
  </r>
  <r>
    <n v="2739"/>
    <n v="772"/>
    <x v="460"/>
    <s v="High"/>
    <s v="*"/>
    <s v="**"/>
    <s v="**"/>
    <m/>
    <m/>
    <s v="**"/>
    <m/>
    <m/>
    <m/>
    <m/>
    <m/>
    <n v="25"/>
    <n v="3.5000000000000003E-2"/>
    <m/>
    <m/>
    <n v="233.05"/>
    <n v="0"/>
    <n v="9.322000000000001"/>
    <s v="Regular Air"/>
    <n v="1.39"/>
    <n v="234.44"/>
    <x v="0"/>
    <s v="Consumer"/>
    <x v="0"/>
    <s v="Envelopes"/>
    <s v="Small Box"/>
    <d v="2010-04-18T00:00:00"/>
  </r>
  <r>
    <n v="2740"/>
    <n v="23232"/>
    <x v="460"/>
    <s v="High"/>
    <s v="*"/>
    <s v="**"/>
    <s v="**"/>
    <m/>
    <m/>
    <s v="**"/>
    <m/>
    <m/>
    <m/>
    <m/>
    <m/>
    <n v="31"/>
    <n v="0.04"/>
    <m/>
    <m/>
    <n v="154.24"/>
    <n v="0"/>
    <n v="4.975483870967742"/>
    <s v="Regular Air"/>
    <n v="0.49"/>
    <n v="154.73000000000002"/>
    <x v="8"/>
    <s v="Home Office"/>
    <x v="0"/>
    <s v="Labels"/>
    <s v="Small Box"/>
    <d v="2010-04-17T00:00:00"/>
  </r>
  <r>
    <n v="2741"/>
    <n v="23232"/>
    <x v="460"/>
    <s v="High"/>
    <s v="*"/>
    <s v="**"/>
    <s v="**"/>
    <m/>
    <m/>
    <s v="**"/>
    <m/>
    <m/>
    <m/>
    <m/>
    <m/>
    <n v="20"/>
    <n v="3.5000000000000003E-2"/>
    <m/>
    <m/>
    <n v="140.31"/>
    <n v="0"/>
    <n v="7.0155000000000003"/>
    <s v="Regular Air"/>
    <n v="8.74"/>
    <n v="149.05000000000001"/>
    <x v="8"/>
    <s v="Home Office"/>
    <x v="0"/>
    <s v="Paper"/>
    <s v="Small Box"/>
    <d v="2010-04-16T00:00:00"/>
  </r>
  <r>
    <n v="2742"/>
    <n v="56321"/>
    <x v="460"/>
    <s v="Critical"/>
    <s v="***"/>
    <s v="***"/>
    <s v="***"/>
    <m/>
    <m/>
    <s v="***"/>
    <m/>
    <m/>
    <m/>
    <m/>
    <m/>
    <n v="24"/>
    <n v="3.5000000000000003E-2"/>
    <m/>
    <m/>
    <n v="135.88"/>
    <n v="0"/>
    <n v="5.6616666666666662"/>
    <s v="Regular Air"/>
    <n v="5.59"/>
    <n v="141.47"/>
    <x v="3"/>
    <s v="Consumer"/>
    <x v="0"/>
    <s v="Binders and Binder Accessories"/>
    <s v="Small Box"/>
    <d v="2010-04-18T00:00:00"/>
  </r>
  <r>
    <n v="2743"/>
    <n v="38630"/>
    <x v="461"/>
    <s v="Medium"/>
    <s v="*"/>
    <s v="*"/>
    <s v="*"/>
    <m/>
    <m/>
    <s v="*"/>
    <m/>
    <m/>
    <m/>
    <m/>
    <m/>
    <n v="13"/>
    <n v="0.02"/>
    <m/>
    <m/>
    <n v="2175.2179999999998"/>
    <n v="1"/>
    <n v="167.32446153846152"/>
    <s v="Regular Air"/>
    <n v="3.99"/>
    <n v="2179.2079999999996"/>
    <x v="0"/>
    <s v="Home Office"/>
    <x v="2"/>
    <s v="Telephones and Communication"/>
    <s v="Small Box"/>
    <d v="2010-04-18T00:00:00"/>
  </r>
  <r>
    <n v="2744"/>
    <n v="56992"/>
    <x v="462"/>
    <s v="Not Specified"/>
    <s v="*"/>
    <s v="*"/>
    <s v="*"/>
    <m/>
    <m/>
    <s v="*"/>
    <m/>
    <m/>
    <m/>
    <m/>
    <m/>
    <n v="10"/>
    <n v="0.02"/>
    <m/>
    <m/>
    <n v="315.42"/>
    <n v="0"/>
    <n v="31.542000000000002"/>
    <s v="Regular Air"/>
    <n v="17.079999999999998"/>
    <n v="332.5"/>
    <x v="1"/>
    <s v="Corporate"/>
    <x v="0"/>
    <s v="Paper"/>
    <s v="Small Box"/>
    <d v="2010-04-18T00:00:00"/>
  </r>
  <r>
    <n v="2745"/>
    <n v="12451"/>
    <x v="463"/>
    <s v="Low"/>
    <s v="*"/>
    <s v="*"/>
    <s v="*"/>
    <m/>
    <m/>
    <s v="*"/>
    <m/>
    <m/>
    <m/>
    <m/>
    <m/>
    <n v="26"/>
    <n v="3.5000000000000003E-2"/>
    <m/>
    <m/>
    <n v="3662.16"/>
    <n v="1"/>
    <n v="140.85230769230768"/>
    <s v="Delivery Truck"/>
    <n v="54.74"/>
    <n v="3716.8999999999996"/>
    <x v="8"/>
    <s v="Small Business"/>
    <x v="1"/>
    <s v="Bookcases"/>
    <s v="Jumbo Box"/>
    <d v="2010-04-21T00:00:00"/>
  </r>
  <r>
    <n v="2746"/>
    <n v="12451"/>
    <x v="463"/>
    <s v="Low"/>
    <s v="*"/>
    <s v="*"/>
    <s v="*"/>
    <m/>
    <m/>
    <s v="*"/>
    <m/>
    <m/>
    <m/>
    <m/>
    <m/>
    <n v="21"/>
    <n v="3.5000000000000003E-2"/>
    <m/>
    <m/>
    <n v="329.37"/>
    <n v="0"/>
    <n v="15.684285714285714"/>
    <s v="Express Air"/>
    <n v="4.53"/>
    <n v="333.9"/>
    <x v="8"/>
    <s v="Small Business"/>
    <x v="0"/>
    <s v="Storage &amp; Organization"/>
    <s v="Small Box"/>
    <d v="2010-04-21T00:00:00"/>
  </r>
  <r>
    <n v="2747"/>
    <n v="47078"/>
    <x v="463"/>
    <s v="Medium"/>
    <s v="*"/>
    <s v="*"/>
    <s v="*"/>
    <m/>
    <m/>
    <s v="*"/>
    <m/>
    <m/>
    <m/>
    <m/>
    <m/>
    <n v="43"/>
    <n v="0.05"/>
    <m/>
    <m/>
    <n v="279.83"/>
    <n v="0"/>
    <n v="6.5076744186046511"/>
    <s v="Regular Air"/>
    <n v="2.14"/>
    <n v="281.96999999999997"/>
    <x v="6"/>
    <s v="Consumer"/>
    <x v="0"/>
    <s v="Paper"/>
    <s v="Wrap Bag"/>
    <d v="2010-04-20T00:00:00"/>
  </r>
  <r>
    <n v="2748"/>
    <n v="4774"/>
    <x v="463"/>
    <s v="Medium"/>
    <s v="*"/>
    <s v="*"/>
    <s v="*"/>
    <m/>
    <m/>
    <s v="*"/>
    <m/>
    <m/>
    <m/>
    <m/>
    <m/>
    <n v="4"/>
    <n v="0.01"/>
    <m/>
    <m/>
    <n v="126.87"/>
    <n v="0"/>
    <n v="31.717500000000001"/>
    <s v="Regular Air"/>
    <n v="5.5"/>
    <n v="132.37"/>
    <x v="8"/>
    <s v="Corporate"/>
    <x v="2"/>
    <s v="Computer Peripherals"/>
    <s v="Small Box"/>
    <d v="2010-04-20T00:00:00"/>
  </r>
  <r>
    <n v="2749"/>
    <n v="47078"/>
    <x v="463"/>
    <s v="Medium"/>
    <s v="*"/>
    <s v="*"/>
    <s v="*"/>
    <m/>
    <m/>
    <s v="*"/>
    <m/>
    <m/>
    <m/>
    <m/>
    <m/>
    <n v="20"/>
    <n v="3.5000000000000003E-2"/>
    <m/>
    <m/>
    <n v="98.57"/>
    <n v="0"/>
    <n v="4.9284999999999997"/>
    <s v="Regular Air"/>
    <n v="5.0199999999999996"/>
    <n v="103.58999999999999"/>
    <x v="6"/>
    <s v="Consumer"/>
    <x v="0"/>
    <s v="Paper"/>
    <s v="Small Box"/>
    <d v="2010-04-20T00:00:00"/>
  </r>
  <r>
    <n v="2750"/>
    <n v="47078"/>
    <x v="463"/>
    <s v="Medium"/>
    <s v="*"/>
    <s v="*"/>
    <s v="*"/>
    <m/>
    <m/>
    <s v="*"/>
    <m/>
    <m/>
    <m/>
    <m/>
    <m/>
    <n v="18"/>
    <n v="0.02"/>
    <m/>
    <m/>
    <n v="84.74"/>
    <n v="0"/>
    <n v="4.7077777777777774"/>
    <s v="Regular Air"/>
    <n v="0.5"/>
    <n v="85.24"/>
    <x v="6"/>
    <s v="Consumer"/>
    <x v="0"/>
    <s v="Labels"/>
    <s v="Small Box"/>
    <d v="2010-04-19T00:00:00"/>
  </r>
  <r>
    <n v="2751"/>
    <n v="38944"/>
    <x v="464"/>
    <s v="Medium"/>
    <s v="*"/>
    <s v="*"/>
    <s v="*"/>
    <m/>
    <m/>
    <s v="*"/>
    <m/>
    <m/>
    <m/>
    <m/>
    <m/>
    <n v="46"/>
    <n v="0.05"/>
    <m/>
    <m/>
    <n v="24639.8"/>
    <n v="1"/>
    <n v="535.64782608695646"/>
    <s v="Delivery Truck"/>
    <n v="26"/>
    <n v="24665.8"/>
    <x v="5"/>
    <s v="Small Business"/>
    <x v="1"/>
    <s v="Chairs &amp; Chairmats"/>
    <s v="Jumbo Drum"/>
    <d v="2010-04-21T00:00:00"/>
  </r>
  <r>
    <n v="2752"/>
    <n v="11846"/>
    <x v="464"/>
    <s v="Low"/>
    <s v="*"/>
    <s v="*"/>
    <s v="*"/>
    <m/>
    <m/>
    <s v="*"/>
    <m/>
    <m/>
    <m/>
    <m/>
    <m/>
    <n v="49"/>
    <n v="0.05"/>
    <m/>
    <m/>
    <n v="7319.85"/>
    <n v="1"/>
    <n v="149.38469387755103"/>
    <s v="Regular Air"/>
    <n v="4"/>
    <n v="7323.85"/>
    <x v="5"/>
    <s v="Corporate"/>
    <x v="2"/>
    <s v="Computer Peripherals"/>
    <s v="Small Box"/>
    <d v="2010-04-24T00:00:00"/>
  </r>
  <r>
    <n v="2753"/>
    <n v="40068"/>
    <x v="464"/>
    <s v="Low"/>
    <s v="*"/>
    <s v="*"/>
    <s v="*"/>
    <m/>
    <m/>
    <s v="*"/>
    <m/>
    <m/>
    <m/>
    <m/>
    <m/>
    <n v="24"/>
    <n v="3.5000000000000003E-2"/>
    <m/>
    <m/>
    <n v="6717.7839999999997"/>
    <n v="1"/>
    <n v="279.90766666666667"/>
    <s v="Delivery Truck"/>
    <n v="40.19"/>
    <n v="6757.9739999999993"/>
    <x v="2"/>
    <s v="Home Office"/>
    <x v="1"/>
    <s v="Tables"/>
    <s v="Jumbo Box"/>
    <d v="2010-04-20T00:00:00"/>
  </r>
  <r>
    <n v="2754"/>
    <n v="11841"/>
    <x v="464"/>
    <s v="Medium"/>
    <s v="*"/>
    <s v="*"/>
    <s v="*"/>
    <m/>
    <m/>
    <s v="*"/>
    <m/>
    <m/>
    <m/>
    <m/>
    <m/>
    <n v="44"/>
    <n v="0.05"/>
    <m/>
    <m/>
    <n v="2339.52"/>
    <n v="1"/>
    <n v="53.170909090909092"/>
    <s v="Regular Air"/>
    <n v="10.75"/>
    <n v="2350.27"/>
    <x v="1"/>
    <s v="Corporate"/>
    <x v="0"/>
    <s v="Paper"/>
    <s v="Small Box"/>
    <d v="2010-04-22T00:00:00"/>
  </r>
  <r>
    <n v="2755"/>
    <n v="18758"/>
    <x v="464"/>
    <s v="Not Specified"/>
    <s v="*"/>
    <s v="*"/>
    <s v="*"/>
    <m/>
    <m/>
    <s v="*"/>
    <m/>
    <m/>
    <m/>
    <m/>
    <m/>
    <n v="20"/>
    <n v="3.5000000000000003E-2"/>
    <m/>
    <m/>
    <n v="2022.18"/>
    <n v="1"/>
    <n v="101.10900000000001"/>
    <s v="Express Air"/>
    <n v="21.26"/>
    <n v="2043.44"/>
    <x v="5"/>
    <s v="Corporate"/>
    <x v="1"/>
    <s v="Office Furnishings"/>
    <s v="Large Box"/>
    <d v="2010-04-22T00:00:00"/>
  </r>
  <r>
    <n v="2756"/>
    <n v="38944"/>
    <x v="464"/>
    <s v="Medium"/>
    <s v="*"/>
    <s v="*"/>
    <s v="*"/>
    <m/>
    <m/>
    <s v="*"/>
    <m/>
    <m/>
    <m/>
    <m/>
    <m/>
    <n v="17"/>
    <n v="0.02"/>
    <m/>
    <m/>
    <n v="1873.3489999999999"/>
    <n v="1"/>
    <n v="110.197"/>
    <s v="Regular Air"/>
    <n v="8.08"/>
    <n v="1881.4289999999999"/>
    <x v="5"/>
    <s v="Small Business"/>
    <x v="2"/>
    <s v="Telephones and Communication"/>
    <s v="Small Box"/>
    <d v="2010-04-21T00:00:00"/>
  </r>
  <r>
    <n v="2757"/>
    <n v="7910"/>
    <x v="464"/>
    <s v="Critical"/>
    <s v="***"/>
    <s v="***"/>
    <s v="***"/>
    <m/>
    <m/>
    <s v="***"/>
    <m/>
    <m/>
    <m/>
    <m/>
    <m/>
    <n v="41"/>
    <n v="0.05"/>
    <m/>
    <m/>
    <n v="1871.13"/>
    <n v="1"/>
    <n v="45.637317073170735"/>
    <s v="Regular Air"/>
    <n v="4.8"/>
    <n v="1875.93"/>
    <x v="1"/>
    <s v="Small Business"/>
    <x v="1"/>
    <s v="Office Furnishings"/>
    <s v="Wrap Bag"/>
    <d v="2010-04-23T00:00:00"/>
  </r>
  <r>
    <n v="2758"/>
    <n v="57281"/>
    <x v="464"/>
    <s v="High"/>
    <s v="*"/>
    <s v="**"/>
    <s v="**"/>
    <m/>
    <m/>
    <s v="**"/>
    <m/>
    <m/>
    <m/>
    <m/>
    <m/>
    <n v="19"/>
    <n v="0.02"/>
    <m/>
    <m/>
    <n v="1851.62"/>
    <n v="1"/>
    <n v="97.453684210526305"/>
    <s v="Delivery Truck"/>
    <n v="35.840000000000003"/>
    <n v="1887.4599999999998"/>
    <x v="5"/>
    <s v="Corporate"/>
    <x v="1"/>
    <s v="Bookcases"/>
    <s v="Jumbo Box"/>
    <d v="2010-04-22T00:00:00"/>
  </r>
  <r>
    <n v="2759"/>
    <n v="38944"/>
    <x v="464"/>
    <s v="Medium"/>
    <s v="*"/>
    <s v="*"/>
    <s v="*"/>
    <m/>
    <m/>
    <s v="*"/>
    <m/>
    <m/>
    <m/>
    <m/>
    <m/>
    <n v="32"/>
    <n v="0.04"/>
    <m/>
    <m/>
    <n v="921.3"/>
    <n v="0"/>
    <n v="28.790624999999999"/>
    <s v="Regular Air"/>
    <n v="4.8600000000000003"/>
    <n v="926.16"/>
    <x v="5"/>
    <s v="Small Business"/>
    <x v="0"/>
    <s v="Paper"/>
    <s v="Wrap Bag"/>
    <d v="2010-04-22T00:00:00"/>
  </r>
  <r>
    <n v="2760"/>
    <n v="7910"/>
    <x v="464"/>
    <s v="Critical"/>
    <s v="***"/>
    <s v="***"/>
    <s v="***"/>
    <m/>
    <m/>
    <s v="***"/>
    <m/>
    <m/>
    <m/>
    <m/>
    <m/>
    <n v="22"/>
    <n v="3.5000000000000003E-2"/>
    <m/>
    <m/>
    <n v="729.57"/>
    <n v="0"/>
    <n v="33.162272727272729"/>
    <s v="Regular Air"/>
    <n v="5.09"/>
    <n v="734.66000000000008"/>
    <x v="1"/>
    <s v="Small Business"/>
    <x v="0"/>
    <s v="Paper"/>
    <s v="Small Box"/>
    <d v="2010-04-20T00:00:00"/>
  </r>
  <r>
    <n v="2761"/>
    <n v="11846"/>
    <x v="464"/>
    <s v="Low"/>
    <s v="*"/>
    <s v="*"/>
    <s v="*"/>
    <m/>
    <m/>
    <s v="*"/>
    <m/>
    <m/>
    <m/>
    <m/>
    <m/>
    <n v="28"/>
    <n v="3.5000000000000003E-2"/>
    <m/>
    <m/>
    <n v="707.44"/>
    <n v="0"/>
    <n v="25.265714285714289"/>
    <s v="Express Air"/>
    <n v="8.7899999999999991"/>
    <n v="716.23"/>
    <x v="5"/>
    <s v="Corporate"/>
    <x v="0"/>
    <s v="Storage &amp; Organization"/>
    <s v="Small Box"/>
    <d v="2010-04-27T00:00:00"/>
  </r>
  <r>
    <n v="2762"/>
    <n v="57281"/>
    <x v="464"/>
    <s v="High"/>
    <s v="*"/>
    <s v="**"/>
    <s v="**"/>
    <m/>
    <m/>
    <s v="**"/>
    <m/>
    <m/>
    <m/>
    <m/>
    <m/>
    <n v="26"/>
    <n v="3.5000000000000003E-2"/>
    <m/>
    <m/>
    <n v="561.66"/>
    <n v="0"/>
    <n v="21.60230769230769"/>
    <s v="Regular Air"/>
    <n v="15.1"/>
    <n v="576.76"/>
    <x v="5"/>
    <s v="Corporate"/>
    <x v="0"/>
    <s v="Binders and Binder Accessories"/>
    <s v="Small Box"/>
    <d v="2010-04-20T00:00:00"/>
  </r>
  <r>
    <n v="2763"/>
    <n v="11841"/>
    <x v="464"/>
    <s v="Medium"/>
    <s v="*"/>
    <s v="*"/>
    <s v="*"/>
    <m/>
    <m/>
    <s v="*"/>
    <m/>
    <m/>
    <m/>
    <m/>
    <m/>
    <n v="46"/>
    <n v="0.05"/>
    <m/>
    <m/>
    <n v="533.25"/>
    <n v="0"/>
    <n v="11.592391304347826"/>
    <s v="Regular Air"/>
    <n v="5.81"/>
    <n v="539.05999999999995"/>
    <x v="1"/>
    <s v="Corporate"/>
    <x v="0"/>
    <s v="Pens &amp; Art Supplies"/>
    <s v="Small Pack"/>
    <d v="2010-04-20T00:00:00"/>
  </r>
  <r>
    <n v="2764"/>
    <n v="38117"/>
    <x v="464"/>
    <s v="Low"/>
    <s v="*"/>
    <s v="*"/>
    <s v="*"/>
    <m/>
    <m/>
    <s v="*"/>
    <m/>
    <m/>
    <m/>
    <m/>
    <m/>
    <n v="28"/>
    <n v="3.5000000000000003E-2"/>
    <m/>
    <m/>
    <n v="481.27"/>
    <n v="0"/>
    <n v="17.188214285714285"/>
    <s v="Regular Air"/>
    <n v="11.25"/>
    <n v="492.52"/>
    <x v="1"/>
    <s v="Home Office"/>
    <x v="0"/>
    <s v="Storage &amp; Organization"/>
    <s v="Small Box"/>
    <d v="2010-04-25T00:00:00"/>
  </r>
  <r>
    <n v="2765"/>
    <n v="40068"/>
    <x v="464"/>
    <s v="Low"/>
    <s v="*"/>
    <s v="*"/>
    <s v="*"/>
    <m/>
    <m/>
    <s v="*"/>
    <m/>
    <m/>
    <m/>
    <m/>
    <m/>
    <n v="1"/>
    <n v="0.01"/>
    <m/>
    <m/>
    <n v="200.38"/>
    <n v="0"/>
    <n v="200.38"/>
    <s v="Delivery Truck"/>
    <n v="30"/>
    <n v="230.38"/>
    <x v="2"/>
    <s v="Home Office"/>
    <x v="1"/>
    <s v="Chairs &amp; Chairmats"/>
    <s v="Jumbo Drum"/>
    <d v="2010-04-22T00:00:00"/>
  </r>
  <r>
    <n v="2766"/>
    <n v="40068"/>
    <x v="464"/>
    <s v="Low"/>
    <s v="*"/>
    <s v="*"/>
    <s v="*"/>
    <m/>
    <m/>
    <s v="*"/>
    <m/>
    <m/>
    <m/>
    <m/>
    <m/>
    <n v="2"/>
    <n v="0.01"/>
    <m/>
    <m/>
    <n v="128.52000000000001"/>
    <n v="0"/>
    <n v="64.260000000000005"/>
    <s v="Regular Air"/>
    <n v="6.88"/>
    <n v="135.4"/>
    <x v="2"/>
    <s v="Home Office"/>
    <x v="0"/>
    <s v="Storage &amp; Organization"/>
    <s v="Small Box"/>
    <d v="2010-04-24T00:00:00"/>
  </r>
  <r>
    <n v="2767"/>
    <n v="9895"/>
    <x v="464"/>
    <s v="Low"/>
    <s v="*"/>
    <s v="*"/>
    <s v="*"/>
    <m/>
    <m/>
    <s v="*"/>
    <m/>
    <m/>
    <m/>
    <m/>
    <m/>
    <n v="9"/>
    <n v="0.01"/>
    <m/>
    <m/>
    <n v="54.79"/>
    <n v="0"/>
    <n v="6.0877777777777773"/>
    <s v="Regular Air"/>
    <n v="2.27"/>
    <n v="57.06"/>
    <x v="5"/>
    <s v="Small Business"/>
    <x v="0"/>
    <s v="Pens &amp; Art Supplies"/>
    <s v="Wrap Bag"/>
    <d v="2010-04-24T00:00:00"/>
  </r>
  <r>
    <n v="2768"/>
    <n v="45412"/>
    <x v="465"/>
    <s v="Medium"/>
    <s v="*"/>
    <s v="*"/>
    <s v="*"/>
    <m/>
    <m/>
    <s v="*"/>
    <m/>
    <m/>
    <m/>
    <m/>
    <m/>
    <n v="20"/>
    <n v="3.5000000000000003E-2"/>
    <m/>
    <m/>
    <n v="586.61900000000003"/>
    <n v="0"/>
    <n v="29.330950000000001"/>
    <s v="Regular Air"/>
    <n v="1.1000000000000001"/>
    <n v="587.71900000000005"/>
    <x v="4"/>
    <s v="Corporate"/>
    <x v="2"/>
    <s v="Telephones and Communication"/>
    <s v="Small Box"/>
    <d v="2010-04-23T00:00:00"/>
  </r>
  <r>
    <n v="2769"/>
    <n v="27687"/>
    <x v="465"/>
    <s v="Medium"/>
    <s v="*"/>
    <s v="*"/>
    <s v="*"/>
    <m/>
    <m/>
    <s v="*"/>
    <m/>
    <m/>
    <m/>
    <m/>
    <m/>
    <n v="38"/>
    <n v="0.04"/>
    <m/>
    <m/>
    <n v="251.3"/>
    <n v="0"/>
    <n v="6.6131578947368421"/>
    <s v="Regular Air"/>
    <n v="6.05"/>
    <n v="257.35000000000002"/>
    <x v="4"/>
    <s v="Home Office"/>
    <x v="0"/>
    <s v="Binders and Binder Accessories"/>
    <s v="Small Box"/>
    <d v="2010-04-24T00:00:00"/>
  </r>
  <r>
    <n v="2770"/>
    <n v="35142"/>
    <x v="465"/>
    <s v="Low"/>
    <s v="*"/>
    <s v="*"/>
    <s v="*"/>
    <m/>
    <m/>
    <s v="*"/>
    <m/>
    <m/>
    <m/>
    <m/>
    <m/>
    <n v="11"/>
    <n v="0.02"/>
    <m/>
    <m/>
    <n v="231.27"/>
    <n v="0"/>
    <n v="21.024545454545457"/>
    <s v="Regular Air"/>
    <n v="6.67"/>
    <n v="237.94"/>
    <x v="1"/>
    <s v="Corporate"/>
    <x v="1"/>
    <s v="Office Furnishings"/>
    <s v="Small Pack"/>
    <d v="2010-04-24T00:00:00"/>
  </r>
  <r>
    <n v="2771"/>
    <n v="13088"/>
    <x v="465"/>
    <s v="Not Specified"/>
    <s v="*"/>
    <s v="*"/>
    <s v="*"/>
    <m/>
    <m/>
    <s v="*"/>
    <m/>
    <m/>
    <m/>
    <m/>
    <m/>
    <n v="46"/>
    <n v="0.05"/>
    <m/>
    <m/>
    <n v="187.92"/>
    <n v="0"/>
    <n v="4.0852173913043472"/>
    <s v="Regular Air"/>
    <n v="49"/>
    <n v="236.92"/>
    <x v="1"/>
    <s v="Corporate"/>
    <x v="0"/>
    <s v="Appliances"/>
    <s v="Large Box"/>
    <d v="2010-04-24T00:00:00"/>
  </r>
  <r>
    <n v="2772"/>
    <n v="13347"/>
    <x v="466"/>
    <s v="Not Specified"/>
    <s v="*"/>
    <s v="*"/>
    <s v="*"/>
    <m/>
    <m/>
    <s v="*"/>
    <m/>
    <m/>
    <m/>
    <m/>
    <m/>
    <n v="24"/>
    <n v="3.5000000000000003E-2"/>
    <m/>
    <m/>
    <n v="104.89"/>
    <n v="0"/>
    <n v="4.3704166666666664"/>
    <s v="Express Air"/>
    <n v="1.49"/>
    <n v="106.38"/>
    <x v="0"/>
    <s v="Consumer"/>
    <x v="0"/>
    <s v="Binders and Binder Accessories"/>
    <s v="Small Box"/>
    <d v="2010-04-24T00:00:00"/>
  </r>
  <r>
    <n v="2773"/>
    <n v="58854"/>
    <x v="467"/>
    <s v="Critical"/>
    <s v="***"/>
    <s v="***"/>
    <s v="***"/>
    <m/>
    <m/>
    <s v="***"/>
    <m/>
    <m/>
    <m/>
    <m/>
    <m/>
    <n v="35"/>
    <n v="0.04"/>
    <m/>
    <m/>
    <n v="6130.9"/>
    <n v="1"/>
    <n v="175.16857142857143"/>
    <s v="Delivery Truck"/>
    <n v="35.89"/>
    <n v="6166.79"/>
    <x v="0"/>
    <s v="Corporate"/>
    <x v="1"/>
    <s v="Bookcases"/>
    <s v="Jumbo Box"/>
    <d v="2010-04-25T00:00:00"/>
  </r>
  <r>
    <n v="2774"/>
    <n v="58854"/>
    <x v="467"/>
    <s v="Critical"/>
    <s v="***"/>
    <s v="***"/>
    <s v="***"/>
    <m/>
    <m/>
    <s v="***"/>
    <m/>
    <m/>
    <m/>
    <m/>
    <m/>
    <n v="10"/>
    <n v="0.02"/>
    <m/>
    <m/>
    <n v="193.20500000000001"/>
    <n v="0"/>
    <n v="19.320500000000003"/>
    <s v="Regular Air"/>
    <n v="4.8099999999999996"/>
    <n v="198.01500000000001"/>
    <x v="0"/>
    <s v="Corporate"/>
    <x v="2"/>
    <s v="Telephones and Communication"/>
    <s v="Medium Box"/>
    <d v="2010-04-26T00:00:00"/>
  </r>
  <r>
    <n v="2775"/>
    <n v="1058"/>
    <x v="468"/>
    <s v="Medium"/>
    <s v="*"/>
    <s v="*"/>
    <s v="*"/>
    <m/>
    <m/>
    <s v="*"/>
    <m/>
    <m/>
    <m/>
    <m/>
    <m/>
    <n v="3"/>
    <n v="0.01"/>
    <m/>
    <m/>
    <n v="469.43799999999999"/>
    <n v="0"/>
    <n v="156.47933333333333"/>
    <s v="Regular Air"/>
    <n v="8.99"/>
    <n v="478.428"/>
    <x v="6"/>
    <s v="Small Business"/>
    <x v="2"/>
    <s v="Telephones and Communication"/>
    <s v="Small Box"/>
    <d v="2010-04-26T00:00:00"/>
  </r>
  <r>
    <n v="2776"/>
    <n v="47461"/>
    <x v="468"/>
    <s v="High"/>
    <s v="*"/>
    <s v="**"/>
    <s v="**"/>
    <m/>
    <m/>
    <s v="**"/>
    <m/>
    <m/>
    <m/>
    <m/>
    <m/>
    <n v="45"/>
    <n v="0.05"/>
    <m/>
    <m/>
    <n v="322.8"/>
    <n v="0"/>
    <n v="7.1733333333333338"/>
    <s v="Regular Air"/>
    <n v="2.35"/>
    <n v="325.15000000000003"/>
    <x v="2"/>
    <s v="Small Business"/>
    <x v="0"/>
    <s v="Pens &amp; Art Supplies"/>
    <s v="Wrap Bag"/>
    <d v="2010-04-27T00:00:00"/>
  </r>
  <r>
    <n v="2777"/>
    <n v="47461"/>
    <x v="468"/>
    <s v="High"/>
    <s v="*"/>
    <s v="**"/>
    <s v="**"/>
    <m/>
    <m/>
    <s v="**"/>
    <m/>
    <m/>
    <m/>
    <m/>
    <m/>
    <n v="39"/>
    <n v="0.04"/>
    <m/>
    <m/>
    <n v="318.27999999999997"/>
    <n v="0"/>
    <n v="8.1610256410256401"/>
    <s v="Regular Air"/>
    <n v="1.69"/>
    <n v="319.96999999999997"/>
    <x v="2"/>
    <s v="Small Business"/>
    <x v="0"/>
    <s v="Paper"/>
    <s v="Wrap Bag"/>
    <d v="2010-04-26T00:00:00"/>
  </r>
  <r>
    <n v="2778"/>
    <n v="47461"/>
    <x v="468"/>
    <s v="High"/>
    <s v="*"/>
    <s v="**"/>
    <s v="**"/>
    <m/>
    <m/>
    <s v="**"/>
    <m/>
    <m/>
    <m/>
    <m/>
    <m/>
    <n v="34"/>
    <n v="0.04"/>
    <m/>
    <m/>
    <n v="289.52999999999997"/>
    <n v="0"/>
    <n v="8.5155882352941177"/>
    <s v="Express Air"/>
    <n v="2.99"/>
    <n v="292.52"/>
    <x v="2"/>
    <s v="Small Business"/>
    <x v="0"/>
    <s v="Binders and Binder Accessories"/>
    <s v="Small Box"/>
    <d v="2010-04-26T00:00:00"/>
  </r>
  <r>
    <n v="2779"/>
    <n v="47175"/>
    <x v="468"/>
    <s v="Not Specified"/>
    <s v="*"/>
    <s v="*"/>
    <s v="*"/>
    <m/>
    <m/>
    <s v="*"/>
    <m/>
    <m/>
    <m/>
    <m/>
    <m/>
    <n v="40"/>
    <n v="0.05"/>
    <m/>
    <m/>
    <n v="70.45"/>
    <n v="0"/>
    <n v="1.76125"/>
    <s v="Regular Air"/>
    <n v="1"/>
    <n v="71.45"/>
    <x v="4"/>
    <s v="Corporate"/>
    <x v="0"/>
    <s v="Pens &amp; Art Supplies"/>
    <s v="Wrap Bag"/>
    <d v="2010-04-26T00:00:00"/>
  </r>
  <r>
    <n v="2780"/>
    <n v="1383"/>
    <x v="469"/>
    <s v="High"/>
    <s v="*"/>
    <s v="**"/>
    <s v="**"/>
    <m/>
    <m/>
    <s v="**"/>
    <m/>
    <m/>
    <m/>
    <m/>
    <m/>
    <n v="43"/>
    <n v="0.05"/>
    <m/>
    <m/>
    <n v="17129.97"/>
    <n v="1"/>
    <n v="398.37139534883721"/>
    <s v="Regular Air"/>
    <n v="11.37"/>
    <n v="17141.34"/>
    <x v="5"/>
    <s v="Consumer"/>
    <x v="0"/>
    <s v="Storage &amp; Organization"/>
    <s v="Small Box"/>
    <d v="2010-04-27T00:00:00"/>
  </r>
  <r>
    <n v="2781"/>
    <n v="49989"/>
    <x v="469"/>
    <s v="Not Specified"/>
    <s v="*"/>
    <s v="*"/>
    <s v="*"/>
    <m/>
    <m/>
    <s v="*"/>
    <m/>
    <m/>
    <m/>
    <m/>
    <m/>
    <n v="6"/>
    <n v="0.01"/>
    <m/>
    <m/>
    <n v="1854.94"/>
    <n v="1"/>
    <n v="309.15666666666669"/>
    <s v="Regular Air"/>
    <n v="7.18"/>
    <n v="1862.1200000000001"/>
    <x v="1"/>
    <s v="Small Business"/>
    <x v="2"/>
    <s v="Computer Peripherals"/>
    <s v="Small Box"/>
    <d v="2010-04-27T00:00:00"/>
  </r>
  <r>
    <n v="2782"/>
    <n v="46624"/>
    <x v="469"/>
    <s v="Not Specified"/>
    <s v="*"/>
    <s v="*"/>
    <s v="*"/>
    <m/>
    <m/>
    <s v="*"/>
    <m/>
    <m/>
    <m/>
    <m/>
    <m/>
    <n v="28"/>
    <n v="3.5000000000000003E-2"/>
    <m/>
    <m/>
    <n v="110.2"/>
    <n v="0"/>
    <n v="3.9357142857142859"/>
    <s v="Regular Air"/>
    <n v="0.5"/>
    <n v="110.7"/>
    <x v="8"/>
    <s v="Home Office"/>
    <x v="0"/>
    <s v="Labels"/>
    <s v="Small Box"/>
    <d v="2010-04-27T00:00:00"/>
  </r>
  <r>
    <n v="2783"/>
    <n v="46624"/>
    <x v="469"/>
    <s v="Not Specified"/>
    <s v="*"/>
    <s v="*"/>
    <s v="*"/>
    <m/>
    <m/>
    <s v="*"/>
    <m/>
    <m/>
    <m/>
    <m/>
    <m/>
    <n v="12"/>
    <n v="0.02"/>
    <m/>
    <m/>
    <n v="54.86"/>
    <n v="0"/>
    <n v="4.5716666666666663"/>
    <s v="Regular Air"/>
    <n v="6.72"/>
    <n v="61.58"/>
    <x v="8"/>
    <s v="Home Office"/>
    <x v="0"/>
    <s v="Paper"/>
    <s v="Small Box"/>
    <d v="2010-04-28T00:00:00"/>
  </r>
  <r>
    <n v="2784"/>
    <n v="28512"/>
    <x v="470"/>
    <s v="Medium"/>
    <s v="*"/>
    <s v="*"/>
    <s v="*"/>
    <m/>
    <m/>
    <s v="*"/>
    <m/>
    <m/>
    <m/>
    <m/>
    <m/>
    <n v="18"/>
    <n v="0.02"/>
    <m/>
    <m/>
    <n v="7168.15"/>
    <n v="1"/>
    <n v="398.23055555555555"/>
    <s v="Regular Air"/>
    <n v="19.989999999999998"/>
    <n v="7188.1399999999994"/>
    <x v="4"/>
    <s v="Corporate"/>
    <x v="0"/>
    <s v="Storage &amp; Organization"/>
    <s v="Small Box"/>
    <d v="2010-04-29T00:00:00"/>
  </r>
  <r>
    <n v="2785"/>
    <n v="28643"/>
    <x v="470"/>
    <s v="Not Specified"/>
    <s v="*"/>
    <s v="*"/>
    <s v="*"/>
    <m/>
    <m/>
    <s v="*"/>
    <m/>
    <m/>
    <m/>
    <m/>
    <m/>
    <n v="16"/>
    <n v="0.02"/>
    <m/>
    <m/>
    <n v="659.5"/>
    <n v="0"/>
    <n v="41.21875"/>
    <s v="Regular Air"/>
    <n v="2.99"/>
    <n v="662.49"/>
    <x v="10"/>
    <s v="Consumer"/>
    <x v="0"/>
    <s v="Binders and Binder Accessories"/>
    <s v="Small Box"/>
    <d v="2010-04-28T00:00:00"/>
  </r>
  <r>
    <n v="2786"/>
    <n v="28512"/>
    <x v="470"/>
    <s v="Medium"/>
    <s v="*"/>
    <s v="*"/>
    <s v="*"/>
    <m/>
    <m/>
    <s v="*"/>
    <m/>
    <m/>
    <m/>
    <m/>
    <m/>
    <n v="11"/>
    <n v="0.02"/>
    <m/>
    <m/>
    <n v="323.91000000000003"/>
    <n v="0"/>
    <n v="29.446363636363639"/>
    <s v="Regular Air"/>
    <n v="4"/>
    <n v="327.91"/>
    <x v="4"/>
    <s v="Corporate"/>
    <x v="2"/>
    <s v="Computer Peripherals"/>
    <s v="Small Box"/>
    <d v="2010-04-28T00:00:00"/>
  </r>
  <r>
    <n v="2787"/>
    <n v="28512"/>
    <x v="470"/>
    <s v="Medium"/>
    <s v="*"/>
    <s v="*"/>
    <s v="*"/>
    <m/>
    <m/>
    <s v="*"/>
    <m/>
    <m/>
    <m/>
    <m/>
    <m/>
    <n v="10"/>
    <n v="0.02"/>
    <m/>
    <m/>
    <n v="185.59"/>
    <n v="0"/>
    <n v="18.559000000000001"/>
    <s v="Regular Air"/>
    <n v="5.77"/>
    <n v="191.36"/>
    <x v="4"/>
    <s v="Corporate"/>
    <x v="0"/>
    <s v="Paper"/>
    <s v="Small Box"/>
    <d v="2010-04-29T00:00:00"/>
  </r>
  <r>
    <n v="2788"/>
    <n v="17090"/>
    <x v="471"/>
    <s v="Low"/>
    <s v="*"/>
    <s v="*"/>
    <s v="*"/>
    <m/>
    <m/>
    <s v="*"/>
    <m/>
    <m/>
    <m/>
    <m/>
    <m/>
    <n v="30"/>
    <n v="0.04"/>
    <m/>
    <m/>
    <n v="4177.5200000000004"/>
    <n v="1"/>
    <n v="139.25066666666669"/>
    <s v="Delivery Truck"/>
    <n v="36.090000000000003"/>
    <n v="4213.6100000000006"/>
    <x v="12"/>
    <s v="Corporate"/>
    <x v="1"/>
    <s v="Bookcases"/>
    <s v="Jumbo Box"/>
    <d v="2010-04-30T00:00:00"/>
  </r>
  <r>
    <n v="2789"/>
    <n v="17090"/>
    <x v="471"/>
    <s v="Low"/>
    <s v="*"/>
    <s v="*"/>
    <s v="*"/>
    <m/>
    <m/>
    <s v="*"/>
    <m/>
    <m/>
    <m/>
    <m/>
    <m/>
    <n v="26"/>
    <n v="3.5000000000000003E-2"/>
    <m/>
    <m/>
    <n v="3351.08"/>
    <n v="1"/>
    <n v="128.8876923076923"/>
    <s v="Delivery Truck"/>
    <n v="70.2"/>
    <n v="3421.2799999999997"/>
    <x v="12"/>
    <s v="Corporate"/>
    <x v="1"/>
    <s v="Chairs &amp; Chairmats"/>
    <s v="Jumbo Drum"/>
    <d v="2010-05-03T00:00:00"/>
  </r>
  <r>
    <n v="2790"/>
    <n v="40678"/>
    <x v="471"/>
    <s v="Low"/>
    <s v="*"/>
    <s v="*"/>
    <s v="*"/>
    <m/>
    <m/>
    <s v="*"/>
    <m/>
    <m/>
    <m/>
    <m/>
    <m/>
    <n v="42"/>
    <n v="0.05"/>
    <m/>
    <m/>
    <n v="2753.07"/>
    <n v="1"/>
    <n v="65.549285714285716"/>
    <s v="Regular Air"/>
    <n v="19.989999999999998"/>
    <n v="2773.06"/>
    <x v="5"/>
    <s v="Home Office"/>
    <x v="0"/>
    <s v="Binders and Binder Accessories"/>
    <s v="Small Box"/>
    <d v="2010-05-05T00:00:00"/>
  </r>
  <r>
    <n v="2791"/>
    <n v="14854"/>
    <x v="471"/>
    <s v="Low"/>
    <s v="*"/>
    <s v="*"/>
    <s v="*"/>
    <m/>
    <m/>
    <s v="*"/>
    <m/>
    <m/>
    <m/>
    <m/>
    <m/>
    <n v="24"/>
    <n v="3.5000000000000003E-2"/>
    <m/>
    <m/>
    <n v="391.23"/>
    <n v="0"/>
    <n v="16.30125"/>
    <s v="Regular Air"/>
    <n v="6.25"/>
    <n v="397.48"/>
    <x v="1"/>
    <s v="Corporate"/>
    <x v="0"/>
    <s v="Storage &amp; Organization"/>
    <s v="Small Box"/>
    <d v="2010-05-02T00:00:00"/>
  </r>
  <r>
    <n v="2792"/>
    <n v="38850"/>
    <x v="472"/>
    <s v="Medium"/>
    <s v="*"/>
    <s v="*"/>
    <s v="*"/>
    <m/>
    <m/>
    <s v="*"/>
    <m/>
    <m/>
    <m/>
    <m/>
    <m/>
    <n v="34"/>
    <n v="0.04"/>
    <m/>
    <m/>
    <n v="12570.74"/>
    <n v="1"/>
    <n v="369.72764705882355"/>
    <s v="Delivery Truck"/>
    <n v="40.19"/>
    <n v="12610.93"/>
    <x v="2"/>
    <s v="Home Office"/>
    <x v="1"/>
    <s v="Tables"/>
    <s v="Jumbo Box"/>
    <d v="2010-05-01T00:00:00"/>
  </r>
  <r>
    <n v="2793"/>
    <n v="21319"/>
    <x v="472"/>
    <s v="Medium"/>
    <s v="*"/>
    <s v="*"/>
    <s v="*"/>
    <m/>
    <m/>
    <s v="*"/>
    <m/>
    <m/>
    <m/>
    <m/>
    <m/>
    <n v="5"/>
    <n v="0.01"/>
    <m/>
    <m/>
    <n v="2361.1"/>
    <n v="1"/>
    <n v="472.21999999999997"/>
    <s v="Delivery Truck"/>
    <n v="49"/>
    <n v="2410.1"/>
    <x v="3"/>
    <s v="Consumer"/>
    <x v="2"/>
    <s v="Copiers and Fax"/>
    <s v="Jumbo Drum"/>
    <d v="2010-04-30T00:00:00"/>
  </r>
  <r>
    <n v="2794"/>
    <n v="21319"/>
    <x v="472"/>
    <s v="Medium"/>
    <s v="*"/>
    <s v="*"/>
    <s v="*"/>
    <m/>
    <m/>
    <s v="*"/>
    <m/>
    <m/>
    <m/>
    <m/>
    <m/>
    <n v="42"/>
    <n v="0.05"/>
    <m/>
    <m/>
    <n v="1060.3399999999999"/>
    <n v="1"/>
    <n v="25.246190476190474"/>
    <s v="Delivery Truck"/>
    <n v="15.68"/>
    <n v="1076.02"/>
    <x v="3"/>
    <s v="Consumer"/>
    <x v="1"/>
    <s v="Office Furnishings"/>
    <s v="Jumbo Drum"/>
    <d v="2010-04-30T00:00:00"/>
  </r>
  <r>
    <n v="2795"/>
    <n v="21319"/>
    <x v="472"/>
    <s v="Medium"/>
    <s v="*"/>
    <s v="*"/>
    <s v="*"/>
    <m/>
    <m/>
    <s v="*"/>
    <m/>
    <m/>
    <m/>
    <m/>
    <m/>
    <n v="11"/>
    <n v="0.02"/>
    <m/>
    <m/>
    <n v="167.53"/>
    <n v="0"/>
    <n v="15.23"/>
    <s v="Regular Air"/>
    <n v="7.69"/>
    <n v="175.22"/>
    <x v="3"/>
    <s v="Consumer"/>
    <x v="0"/>
    <s v="Storage &amp; Organization"/>
    <s v="Small Box"/>
    <d v="2010-05-02T00:00:00"/>
  </r>
  <r>
    <n v="2796"/>
    <n v="33857"/>
    <x v="472"/>
    <s v="Critical"/>
    <s v="***"/>
    <s v="***"/>
    <s v="***"/>
    <m/>
    <m/>
    <s v="***"/>
    <m/>
    <m/>
    <m/>
    <m/>
    <m/>
    <n v="18"/>
    <n v="0.02"/>
    <m/>
    <m/>
    <n v="130.16"/>
    <n v="0"/>
    <n v="7.2311111111111108"/>
    <s v="Regular Air"/>
    <n v="2.17"/>
    <n v="132.32999999999998"/>
    <x v="8"/>
    <s v="Home Office"/>
    <x v="0"/>
    <s v="Paper"/>
    <s v="Wrap Bag"/>
    <d v="2010-04-30T00:00:00"/>
  </r>
  <r>
    <n v="2797"/>
    <n v="5569"/>
    <x v="472"/>
    <s v="Not Specified"/>
    <s v="*"/>
    <s v="*"/>
    <s v="*"/>
    <m/>
    <m/>
    <s v="*"/>
    <m/>
    <m/>
    <m/>
    <m/>
    <m/>
    <n v="12"/>
    <n v="0.02"/>
    <m/>
    <m/>
    <n v="118.97"/>
    <n v="0"/>
    <n v="9.9141666666666666"/>
    <s v="Regular Air"/>
    <n v="6.22"/>
    <n v="125.19"/>
    <x v="11"/>
    <s v="Corporate"/>
    <x v="1"/>
    <s v="Office Furnishings"/>
    <s v="Small Box"/>
    <d v="2010-05-01T00:00:00"/>
  </r>
  <r>
    <n v="2798"/>
    <n v="23394"/>
    <x v="472"/>
    <s v="High"/>
    <s v="*"/>
    <s v="**"/>
    <s v="**"/>
    <m/>
    <m/>
    <s v="**"/>
    <m/>
    <m/>
    <m/>
    <m/>
    <m/>
    <n v="45"/>
    <n v="0.05"/>
    <m/>
    <m/>
    <n v="101.57"/>
    <n v="0"/>
    <n v="2.2571111111111111"/>
    <s v="Regular Air"/>
    <n v="1.49"/>
    <n v="103.05999999999999"/>
    <x v="1"/>
    <s v="Small Business"/>
    <x v="0"/>
    <s v="Binders and Binder Accessories"/>
    <s v="Small Box"/>
    <d v="2010-04-30T00:00:00"/>
  </r>
  <r>
    <n v="2799"/>
    <n v="28928"/>
    <x v="473"/>
    <s v="Low"/>
    <s v="*"/>
    <s v="*"/>
    <s v="*"/>
    <m/>
    <m/>
    <s v="*"/>
    <m/>
    <m/>
    <m/>
    <m/>
    <m/>
    <n v="22"/>
    <n v="3.5000000000000003E-2"/>
    <m/>
    <m/>
    <n v="5144.9399999999996"/>
    <n v="1"/>
    <n v="233.86090909090908"/>
    <s v="Regular Air"/>
    <n v="11.25"/>
    <n v="5156.1899999999996"/>
    <x v="8"/>
    <s v="Corporate"/>
    <x v="2"/>
    <s v="Computer Peripherals"/>
    <s v="Small Box"/>
    <d v="2010-04-30T00:00:00"/>
  </r>
  <r>
    <n v="2800"/>
    <n v="14855"/>
    <x v="473"/>
    <s v="Not Specified"/>
    <s v="*"/>
    <s v="*"/>
    <s v="*"/>
    <m/>
    <m/>
    <s v="*"/>
    <m/>
    <m/>
    <m/>
    <m/>
    <m/>
    <n v="19"/>
    <n v="0.02"/>
    <m/>
    <m/>
    <n v="2557.5100000000002"/>
    <n v="1"/>
    <n v="134.60578947368421"/>
    <s v="Delivery Truck"/>
    <n v="51.94"/>
    <n v="2609.4500000000003"/>
    <x v="8"/>
    <s v="Corporate"/>
    <x v="1"/>
    <s v="Tables"/>
    <s v="Jumbo Box"/>
    <d v="2010-05-02T00:00:00"/>
  </r>
  <r>
    <n v="2801"/>
    <n v="28928"/>
    <x v="473"/>
    <s v="Low"/>
    <s v="*"/>
    <s v="*"/>
    <s v="*"/>
    <m/>
    <m/>
    <s v="*"/>
    <m/>
    <m/>
    <m/>
    <m/>
    <m/>
    <n v="46"/>
    <n v="0.05"/>
    <m/>
    <m/>
    <n v="1397.383"/>
    <n v="1"/>
    <n v="30.377891304347827"/>
    <s v="Regular Air"/>
    <n v="5"/>
    <n v="1402.383"/>
    <x v="8"/>
    <s v="Corporate"/>
    <x v="2"/>
    <s v="Telephones and Communication"/>
    <s v="Wrap Bag"/>
    <d v="2010-05-02T00:00:00"/>
  </r>
  <r>
    <n v="2802"/>
    <n v="57766"/>
    <x v="473"/>
    <s v="High"/>
    <s v="*"/>
    <s v="**"/>
    <s v="**"/>
    <m/>
    <m/>
    <s v="**"/>
    <m/>
    <m/>
    <m/>
    <m/>
    <m/>
    <n v="17"/>
    <n v="0.02"/>
    <m/>
    <m/>
    <n v="517.98"/>
    <n v="0"/>
    <n v="30.469411764705882"/>
    <s v="Regular Air"/>
    <n v="19.989999999999998"/>
    <n v="537.97"/>
    <x v="5"/>
    <s v="Consumer"/>
    <x v="0"/>
    <s v="Labels"/>
    <s v="Small Box"/>
    <d v="2010-05-03T00:00:00"/>
  </r>
  <r>
    <n v="2803"/>
    <n v="28928"/>
    <x v="473"/>
    <s v="Low"/>
    <s v="*"/>
    <s v="*"/>
    <s v="*"/>
    <m/>
    <m/>
    <s v="*"/>
    <m/>
    <m/>
    <m/>
    <m/>
    <m/>
    <n v="3"/>
    <n v="0.01"/>
    <m/>
    <m/>
    <n v="185.16"/>
    <n v="0"/>
    <n v="61.72"/>
    <s v="Regular Air"/>
    <n v="3.99"/>
    <n v="189.15"/>
    <x v="8"/>
    <s v="Corporate"/>
    <x v="0"/>
    <s v="Appliances"/>
    <s v="Small Box"/>
    <d v="2010-05-02T00:00:00"/>
  </r>
  <r>
    <n v="2804"/>
    <n v="14855"/>
    <x v="473"/>
    <s v="Not Specified"/>
    <s v="*"/>
    <s v="*"/>
    <s v="*"/>
    <m/>
    <m/>
    <s v="*"/>
    <m/>
    <m/>
    <m/>
    <m/>
    <m/>
    <n v="44"/>
    <n v="0.05"/>
    <m/>
    <m/>
    <n v="174.9"/>
    <n v="0"/>
    <n v="3.9750000000000001"/>
    <s v="Express Air"/>
    <n v="5.47"/>
    <n v="180.37"/>
    <x v="8"/>
    <s v="Corporate"/>
    <x v="0"/>
    <s v="Binders and Binder Accessories"/>
    <s v="Small Box"/>
    <d v="2010-05-02T00:00:00"/>
  </r>
  <r>
    <n v="2805"/>
    <n v="14855"/>
    <x v="473"/>
    <s v="Not Specified"/>
    <s v="*"/>
    <s v="*"/>
    <s v="*"/>
    <m/>
    <m/>
    <s v="*"/>
    <m/>
    <m/>
    <m/>
    <m/>
    <m/>
    <n v="48"/>
    <n v="0.05"/>
    <m/>
    <m/>
    <n v="103.8"/>
    <n v="0"/>
    <n v="2.1625000000000001"/>
    <s v="Regular Air"/>
    <n v="4.57"/>
    <n v="108.37"/>
    <x v="8"/>
    <s v="Corporate"/>
    <x v="1"/>
    <s v="Office Furnishings"/>
    <s v="Small Pack"/>
    <d v="2010-05-02T00:00:00"/>
  </r>
  <r>
    <n v="2806"/>
    <n v="43904"/>
    <x v="474"/>
    <s v="Not Specified"/>
    <s v="*"/>
    <s v="*"/>
    <s v="*"/>
    <m/>
    <m/>
    <s v="*"/>
    <m/>
    <m/>
    <m/>
    <m/>
    <m/>
    <n v="30"/>
    <n v="0.04"/>
    <m/>
    <m/>
    <n v="3339.65"/>
    <n v="1"/>
    <n v="111.32166666666667"/>
    <s v="Regular Air"/>
    <n v="7.69"/>
    <n v="3347.34"/>
    <x v="8"/>
    <s v="Small Business"/>
    <x v="2"/>
    <s v="Telephones and Communication"/>
    <s v="Small Box"/>
    <d v="2010-05-02T00:00:00"/>
  </r>
  <r>
    <n v="2807"/>
    <n v="57092"/>
    <x v="474"/>
    <s v="Critical"/>
    <s v="***"/>
    <s v="***"/>
    <s v="***"/>
    <m/>
    <m/>
    <s v="***"/>
    <m/>
    <m/>
    <m/>
    <m/>
    <m/>
    <n v="29"/>
    <n v="3.5000000000000003E-2"/>
    <m/>
    <m/>
    <n v="2820.6995000000002"/>
    <n v="1"/>
    <n v="97.265500000000003"/>
    <s v="Regular Air"/>
    <n v="8.99"/>
    <n v="2829.6895"/>
    <x v="1"/>
    <s v="Consumer"/>
    <x v="2"/>
    <s v="Telephones and Communication"/>
    <s v="Small Box"/>
    <d v="2010-05-02T00:00:00"/>
  </r>
  <r>
    <n v="2808"/>
    <n v="43904"/>
    <x v="474"/>
    <s v="Not Specified"/>
    <s v="*"/>
    <s v="*"/>
    <s v="*"/>
    <m/>
    <m/>
    <s v="*"/>
    <m/>
    <m/>
    <m/>
    <m/>
    <m/>
    <n v="43"/>
    <n v="0.05"/>
    <m/>
    <m/>
    <n v="413.83"/>
    <n v="0"/>
    <n v="9.6239534883720932"/>
    <s v="Regular Air"/>
    <n v="1.99"/>
    <n v="415.82"/>
    <x v="8"/>
    <s v="Small Business"/>
    <x v="2"/>
    <s v="Computer Peripherals"/>
    <s v="Small Pack"/>
    <d v="2010-05-03T00:00:00"/>
  </r>
  <r>
    <n v="2809"/>
    <n v="57857"/>
    <x v="474"/>
    <s v="High"/>
    <s v="*"/>
    <s v="**"/>
    <s v="**"/>
    <m/>
    <m/>
    <s v="**"/>
    <m/>
    <m/>
    <m/>
    <m/>
    <m/>
    <n v="18"/>
    <n v="0.02"/>
    <m/>
    <m/>
    <n v="314.95999999999998"/>
    <n v="0"/>
    <n v="17.497777777777777"/>
    <s v="Regular Air"/>
    <n v="3.77"/>
    <n v="318.72999999999996"/>
    <x v="2"/>
    <s v="Small Business"/>
    <x v="1"/>
    <s v="Office Furnishings"/>
    <s v="Small Pack"/>
    <d v="2010-05-01T00:00:00"/>
  </r>
  <r>
    <n v="2810"/>
    <n v="29408"/>
    <x v="475"/>
    <s v="Not Specified"/>
    <s v="*"/>
    <s v="*"/>
    <s v="*"/>
    <m/>
    <m/>
    <s v="*"/>
    <m/>
    <m/>
    <m/>
    <m/>
    <m/>
    <n v="44"/>
    <n v="0.05"/>
    <m/>
    <m/>
    <n v="4260.7299999999996"/>
    <n v="1"/>
    <n v="96.834772727272721"/>
    <s v="Delivery Truck"/>
    <n v="56.14"/>
    <n v="4316.87"/>
    <x v="2"/>
    <s v="Home Office"/>
    <x v="2"/>
    <s v="Office Machines"/>
    <s v="Jumbo Box"/>
    <d v="2010-05-03T00:00:00"/>
  </r>
  <r>
    <n v="2811"/>
    <n v="34402"/>
    <x v="475"/>
    <s v="High"/>
    <s v="*"/>
    <s v="**"/>
    <s v="**"/>
    <m/>
    <m/>
    <s v="**"/>
    <m/>
    <m/>
    <m/>
    <m/>
    <m/>
    <n v="38"/>
    <n v="0.04"/>
    <m/>
    <m/>
    <n v="3016.85"/>
    <n v="1"/>
    <n v="79.390789473684208"/>
    <s v="Regular Air"/>
    <n v="35"/>
    <n v="3051.85"/>
    <x v="4"/>
    <s v="Corporate"/>
    <x v="0"/>
    <s v="Storage &amp; Organization"/>
    <s v="Large Box"/>
    <d v="2010-05-04T00:00:00"/>
  </r>
  <r>
    <n v="2812"/>
    <n v="51488"/>
    <x v="475"/>
    <s v="High"/>
    <s v="*"/>
    <s v="**"/>
    <s v="**"/>
    <m/>
    <m/>
    <s v="**"/>
    <m/>
    <m/>
    <m/>
    <m/>
    <m/>
    <n v="31"/>
    <n v="0.04"/>
    <m/>
    <m/>
    <n v="1561.96"/>
    <n v="1"/>
    <n v="50.385806451612908"/>
    <s v="Regular Air"/>
    <n v="13.66"/>
    <n v="1575.6200000000001"/>
    <x v="6"/>
    <s v="Corporate"/>
    <x v="0"/>
    <s v="Appliances"/>
    <s v="Small Box"/>
    <d v="2010-05-03T00:00:00"/>
  </r>
  <r>
    <n v="2813"/>
    <n v="34402"/>
    <x v="475"/>
    <s v="High"/>
    <s v="*"/>
    <s v="**"/>
    <s v="**"/>
    <m/>
    <m/>
    <s v="**"/>
    <m/>
    <m/>
    <m/>
    <m/>
    <m/>
    <n v="11"/>
    <n v="0.02"/>
    <m/>
    <m/>
    <n v="48.5"/>
    <n v="0"/>
    <n v="4.4090909090909092"/>
    <s v="Express Air"/>
    <n v="0.5"/>
    <n v="49"/>
    <x v="4"/>
    <s v="Corporate"/>
    <x v="0"/>
    <s v="Labels"/>
    <s v="Small Box"/>
    <d v="2010-05-05T00:00:00"/>
  </r>
  <r>
    <n v="2814"/>
    <n v="12900"/>
    <x v="476"/>
    <s v="High"/>
    <s v="*"/>
    <s v="**"/>
    <s v="**"/>
    <m/>
    <m/>
    <s v="**"/>
    <m/>
    <m/>
    <m/>
    <m/>
    <m/>
    <n v="18"/>
    <n v="0.02"/>
    <m/>
    <m/>
    <n v="4096.21"/>
    <n v="1"/>
    <n v="227.56722222222223"/>
    <s v="Delivery Truck"/>
    <n v="26.53"/>
    <n v="4122.74"/>
    <x v="6"/>
    <s v="Corporate"/>
    <x v="2"/>
    <s v="Office Machines"/>
    <s v="Jumbo Drum"/>
    <d v="2010-05-05T00:00:00"/>
  </r>
  <r>
    <n v="2815"/>
    <n v="2656"/>
    <x v="476"/>
    <s v="Critical"/>
    <s v="***"/>
    <s v="***"/>
    <s v="***"/>
    <m/>
    <m/>
    <s v="***"/>
    <m/>
    <m/>
    <m/>
    <m/>
    <m/>
    <n v="29"/>
    <n v="3.5000000000000003E-2"/>
    <m/>
    <m/>
    <n v="913.41"/>
    <n v="0"/>
    <n v="31.496896551724138"/>
    <s v="Regular Air"/>
    <n v="1.25"/>
    <n v="914.66"/>
    <x v="3"/>
    <s v="Consumer"/>
    <x v="2"/>
    <s v="Telephones and Communication"/>
    <s v="Small Pack"/>
    <d v="2010-05-05T00:00:00"/>
  </r>
  <r>
    <n v="2816"/>
    <n v="8131"/>
    <x v="476"/>
    <s v="Critical"/>
    <s v="***"/>
    <s v="***"/>
    <s v="***"/>
    <m/>
    <m/>
    <s v="***"/>
    <m/>
    <m/>
    <m/>
    <m/>
    <m/>
    <n v="24"/>
    <n v="3.5000000000000003E-2"/>
    <m/>
    <m/>
    <n v="717.29"/>
    <n v="0"/>
    <n v="29.887083333333333"/>
    <s v="Regular Air"/>
    <n v="1.99"/>
    <n v="719.28"/>
    <x v="12"/>
    <s v="Home Office"/>
    <x v="2"/>
    <s v="Computer Peripherals"/>
    <s v="Small Pack"/>
    <d v="2010-05-03T00:00:00"/>
  </r>
  <r>
    <n v="2817"/>
    <n v="12900"/>
    <x v="476"/>
    <s v="High"/>
    <s v="*"/>
    <s v="**"/>
    <s v="**"/>
    <m/>
    <m/>
    <s v="**"/>
    <m/>
    <m/>
    <m/>
    <m/>
    <m/>
    <n v="50"/>
    <n v="0.06"/>
    <m/>
    <m/>
    <n v="627.12"/>
    <n v="0"/>
    <n v="12.542400000000001"/>
    <s v="Regular Air"/>
    <n v="4.9800000000000004"/>
    <n v="632.1"/>
    <x v="6"/>
    <s v="Corporate"/>
    <x v="1"/>
    <s v="Office Furnishings"/>
    <s v="Small Pack"/>
    <d v="2010-05-04T00:00:00"/>
  </r>
  <r>
    <n v="2818"/>
    <n v="2656"/>
    <x v="476"/>
    <s v="Critical"/>
    <s v="***"/>
    <s v="***"/>
    <s v="***"/>
    <m/>
    <m/>
    <s v="***"/>
    <m/>
    <m/>
    <m/>
    <m/>
    <m/>
    <n v="3"/>
    <n v="0.01"/>
    <m/>
    <m/>
    <n v="523.11"/>
    <n v="0"/>
    <n v="174.37"/>
    <s v="Delivery Truck"/>
    <n v="60"/>
    <n v="583.11"/>
    <x v="3"/>
    <s v="Consumer"/>
    <x v="1"/>
    <s v="Tables"/>
    <s v="Jumbo Drum"/>
    <d v="2010-05-04T00:00:00"/>
  </r>
  <r>
    <n v="2819"/>
    <n v="27776"/>
    <x v="477"/>
    <s v="Low"/>
    <s v="*"/>
    <s v="*"/>
    <s v="*"/>
    <m/>
    <m/>
    <s v="*"/>
    <m/>
    <m/>
    <m/>
    <m/>
    <m/>
    <n v="41"/>
    <n v="0.05"/>
    <m/>
    <m/>
    <n v="226.68"/>
    <n v="0"/>
    <n v="5.5287804878048785"/>
    <s v="Express Air"/>
    <n v="7.28"/>
    <n v="233.96"/>
    <x v="4"/>
    <s v="Corporate"/>
    <x v="0"/>
    <s v="Paper"/>
    <s v="Small Box"/>
    <d v="2010-05-08T00:00:00"/>
  </r>
  <r>
    <n v="2820"/>
    <n v="18946"/>
    <x v="477"/>
    <s v="Critical"/>
    <s v="***"/>
    <s v="***"/>
    <s v="***"/>
    <m/>
    <m/>
    <s v="***"/>
    <m/>
    <m/>
    <m/>
    <m/>
    <m/>
    <n v="32"/>
    <n v="0.04"/>
    <m/>
    <m/>
    <n v="202.89"/>
    <n v="0"/>
    <n v="6.3403124999999996"/>
    <s v="Regular Air"/>
    <n v="10.050000000000001"/>
    <n v="212.94"/>
    <x v="4"/>
    <s v="Home Office"/>
    <x v="0"/>
    <s v="Paper"/>
    <s v="Small Box"/>
    <d v="2010-05-04T00:00:00"/>
  </r>
  <r>
    <n v="2821"/>
    <n v="3012"/>
    <x v="477"/>
    <s v="Critical"/>
    <s v="***"/>
    <s v="***"/>
    <s v="***"/>
    <m/>
    <m/>
    <s v="***"/>
    <m/>
    <m/>
    <m/>
    <m/>
    <m/>
    <n v="41"/>
    <n v="0.05"/>
    <m/>
    <m/>
    <n v="120.03"/>
    <n v="0"/>
    <n v="2.9275609756097563"/>
    <s v="Regular Air"/>
    <n v="1.49"/>
    <n v="121.52"/>
    <x v="4"/>
    <s v="Corporate"/>
    <x v="0"/>
    <s v="Binders and Binder Accessories"/>
    <s v="Small Box"/>
    <d v="2010-05-06T00:00:00"/>
  </r>
  <r>
    <n v="2822"/>
    <n v="42912"/>
    <x v="477"/>
    <s v="Not Specified"/>
    <s v="*"/>
    <s v="*"/>
    <s v="*"/>
    <m/>
    <m/>
    <s v="*"/>
    <m/>
    <m/>
    <m/>
    <m/>
    <m/>
    <n v="4"/>
    <n v="0.01"/>
    <m/>
    <m/>
    <n v="52.59"/>
    <n v="0"/>
    <n v="13.147500000000001"/>
    <s v="Regular Air"/>
    <n v="8.6"/>
    <n v="61.190000000000005"/>
    <x v="4"/>
    <s v="Small Business"/>
    <x v="0"/>
    <s v="Storage &amp; Organization"/>
    <s v="Small Box"/>
    <d v="2010-05-06T00:00:00"/>
  </r>
  <r>
    <n v="2823"/>
    <n v="8384"/>
    <x v="478"/>
    <s v="High"/>
    <s v="*"/>
    <s v="**"/>
    <s v="**"/>
    <m/>
    <m/>
    <s v="**"/>
    <m/>
    <m/>
    <m/>
    <m/>
    <m/>
    <n v="37"/>
    <n v="0.04"/>
    <m/>
    <m/>
    <n v="4935.72"/>
    <n v="1"/>
    <n v="133.39783783783784"/>
    <s v="Delivery Truck"/>
    <n v="36.090000000000003"/>
    <n v="4971.8100000000004"/>
    <x v="8"/>
    <s v="Small Business"/>
    <x v="1"/>
    <s v="Bookcases"/>
    <s v="Jumbo Box"/>
    <d v="2010-05-06T00:00:00"/>
  </r>
  <r>
    <n v="2824"/>
    <n v="48832"/>
    <x v="478"/>
    <s v="High"/>
    <s v="*"/>
    <s v="**"/>
    <s v="**"/>
    <m/>
    <m/>
    <s v="**"/>
    <m/>
    <m/>
    <m/>
    <m/>
    <m/>
    <n v="48"/>
    <n v="0.05"/>
    <m/>
    <m/>
    <n v="4480.8900000000003"/>
    <n v="1"/>
    <n v="93.351875000000007"/>
    <s v="Delivery Truck"/>
    <n v="30"/>
    <n v="4510.8900000000003"/>
    <x v="2"/>
    <s v="Small Business"/>
    <x v="1"/>
    <s v="Chairs &amp; Chairmats"/>
    <s v="Jumbo Drum"/>
    <d v="2010-05-05T00:00:00"/>
  </r>
  <r>
    <n v="2825"/>
    <n v="30243"/>
    <x v="478"/>
    <s v="Critical"/>
    <s v="***"/>
    <s v="***"/>
    <s v="***"/>
    <m/>
    <m/>
    <s v="***"/>
    <m/>
    <m/>
    <m/>
    <m/>
    <m/>
    <n v="21"/>
    <n v="3.5000000000000003E-2"/>
    <m/>
    <m/>
    <n v="4242.76"/>
    <n v="1"/>
    <n v="202.03619047619048"/>
    <s v="Regular Air"/>
    <n v="24.49"/>
    <n v="4267.25"/>
    <x v="12"/>
    <s v="Corporate"/>
    <x v="2"/>
    <s v="Copiers and Fax"/>
    <s v="Large Box"/>
    <d v="2010-05-07T00:00:00"/>
  </r>
  <r>
    <n v="2826"/>
    <n v="30243"/>
    <x v="478"/>
    <s v="Critical"/>
    <s v="***"/>
    <s v="***"/>
    <s v="***"/>
    <m/>
    <m/>
    <s v="***"/>
    <m/>
    <m/>
    <m/>
    <m/>
    <m/>
    <n v="44"/>
    <n v="0.05"/>
    <m/>
    <m/>
    <n v="2435.3200000000002"/>
    <n v="1"/>
    <n v="55.348181818181821"/>
    <s v="Regular Air"/>
    <n v="3.5"/>
    <n v="2438.8200000000002"/>
    <x v="12"/>
    <s v="Corporate"/>
    <x v="0"/>
    <s v="Appliances"/>
    <s v="Small Box"/>
    <d v="2010-05-07T00:00:00"/>
  </r>
  <r>
    <n v="2827"/>
    <n v="34657"/>
    <x v="478"/>
    <s v="Low"/>
    <s v="*"/>
    <s v="*"/>
    <s v="*"/>
    <m/>
    <m/>
    <s v="*"/>
    <m/>
    <m/>
    <m/>
    <m/>
    <m/>
    <n v="46"/>
    <n v="0.05"/>
    <m/>
    <m/>
    <n v="1396.75"/>
    <n v="1"/>
    <n v="30.364130434782609"/>
    <s v="Express Air"/>
    <n v="19.510000000000002"/>
    <n v="1416.26"/>
    <x v="0"/>
    <s v="Corporate"/>
    <x v="0"/>
    <s v="Envelopes"/>
    <s v="Small Box"/>
    <d v="2010-05-14T00:00:00"/>
  </r>
  <r>
    <n v="2828"/>
    <n v="32099"/>
    <x v="478"/>
    <s v="Not Specified"/>
    <s v="*"/>
    <s v="*"/>
    <s v="*"/>
    <m/>
    <m/>
    <s v="*"/>
    <m/>
    <m/>
    <m/>
    <m/>
    <m/>
    <n v="41"/>
    <n v="0.05"/>
    <m/>
    <m/>
    <n v="506.73"/>
    <n v="0"/>
    <n v="12.359268292682927"/>
    <s v="Regular Air"/>
    <n v="6.47"/>
    <n v="513.20000000000005"/>
    <x v="2"/>
    <s v="Home Office"/>
    <x v="0"/>
    <s v="Paper"/>
    <s v="Small Box"/>
    <d v="2010-05-05T00:00:00"/>
  </r>
  <r>
    <n v="2829"/>
    <n v="3621"/>
    <x v="478"/>
    <s v="Medium"/>
    <s v="*"/>
    <s v="*"/>
    <s v="*"/>
    <m/>
    <m/>
    <s v="*"/>
    <m/>
    <m/>
    <m/>
    <m/>
    <m/>
    <n v="14"/>
    <n v="0.02"/>
    <m/>
    <m/>
    <n v="83.87"/>
    <n v="0"/>
    <n v="5.9907142857142857"/>
    <s v="Regular Air"/>
    <n v="5.3"/>
    <n v="89.17"/>
    <x v="10"/>
    <s v="Small Business"/>
    <x v="0"/>
    <s v="Envelopes"/>
    <s v="Small Box"/>
    <d v="2010-05-06T00:00:00"/>
  </r>
  <r>
    <n v="2830"/>
    <n v="13351"/>
    <x v="479"/>
    <s v="Medium"/>
    <s v="*"/>
    <s v="*"/>
    <s v="*"/>
    <m/>
    <m/>
    <s v="*"/>
    <m/>
    <m/>
    <m/>
    <m/>
    <m/>
    <n v="20"/>
    <n v="3.5000000000000003E-2"/>
    <m/>
    <m/>
    <n v="3331.81"/>
    <n v="1"/>
    <n v="166.59049999999999"/>
    <s v="Regular Air"/>
    <n v="19.989999999999998"/>
    <n v="3351.7999999999997"/>
    <x v="1"/>
    <s v="Corporate"/>
    <x v="2"/>
    <s v="Computer Peripherals"/>
    <s v="Small Box"/>
    <d v="2010-05-07T00:00:00"/>
  </r>
  <r>
    <n v="2831"/>
    <n v="31392"/>
    <x v="479"/>
    <s v="Low"/>
    <s v="*"/>
    <s v="*"/>
    <s v="*"/>
    <m/>
    <m/>
    <s v="*"/>
    <m/>
    <m/>
    <m/>
    <m/>
    <m/>
    <n v="44"/>
    <n v="0.05"/>
    <m/>
    <m/>
    <n v="3249.09"/>
    <n v="1"/>
    <n v="73.842954545454546"/>
    <s v="Regular Air"/>
    <n v="35"/>
    <n v="3284.09"/>
    <x v="1"/>
    <s v="Home Office"/>
    <x v="0"/>
    <s v="Storage &amp; Organization"/>
    <s v="Large Box"/>
    <d v="2010-05-10T00:00:00"/>
  </r>
  <r>
    <n v="2832"/>
    <n v="24515"/>
    <x v="479"/>
    <s v="Critical"/>
    <s v="***"/>
    <s v="***"/>
    <s v="***"/>
    <m/>
    <m/>
    <s v="***"/>
    <m/>
    <m/>
    <m/>
    <m/>
    <m/>
    <n v="41"/>
    <n v="0.05"/>
    <m/>
    <m/>
    <n v="3051.27"/>
    <n v="1"/>
    <n v="74.421219512195123"/>
    <s v="Delivery Truck"/>
    <n v="33.6"/>
    <n v="3084.87"/>
    <x v="7"/>
    <s v="Home Office"/>
    <x v="2"/>
    <s v="Office Machines"/>
    <s v="Jumbo Drum"/>
    <d v="2010-05-08T00:00:00"/>
  </r>
  <r>
    <n v="2833"/>
    <n v="4004"/>
    <x v="479"/>
    <s v="Medium"/>
    <s v="*"/>
    <s v="*"/>
    <s v="*"/>
    <m/>
    <m/>
    <s v="*"/>
    <m/>
    <m/>
    <m/>
    <m/>
    <m/>
    <n v="44"/>
    <n v="0.05"/>
    <m/>
    <m/>
    <n v="1512.25"/>
    <n v="1"/>
    <n v="34.36931818181818"/>
    <s v="Regular Air"/>
    <n v="8.99"/>
    <n v="1521.24"/>
    <x v="0"/>
    <s v="Corporate"/>
    <x v="0"/>
    <s v="Pens &amp; Art Supplies"/>
    <s v="Small Pack"/>
    <d v="2010-05-07T00:00:00"/>
  </r>
  <r>
    <n v="2834"/>
    <n v="25830"/>
    <x v="479"/>
    <s v="Low"/>
    <s v="*"/>
    <s v="*"/>
    <s v="*"/>
    <m/>
    <m/>
    <s v="*"/>
    <m/>
    <m/>
    <m/>
    <m/>
    <m/>
    <n v="11"/>
    <n v="0.02"/>
    <m/>
    <m/>
    <n v="178.57"/>
    <n v="0"/>
    <n v="16.233636363636364"/>
    <s v="Regular Air"/>
    <n v="10.91"/>
    <n v="189.48"/>
    <x v="2"/>
    <s v="Consumer"/>
    <x v="0"/>
    <s v="Binders and Binder Accessories"/>
    <s v="Small Box"/>
    <d v="2010-05-11T00:00:00"/>
  </r>
  <r>
    <n v="2835"/>
    <n v="31392"/>
    <x v="479"/>
    <s v="Low"/>
    <s v="*"/>
    <s v="*"/>
    <s v="*"/>
    <m/>
    <m/>
    <s v="*"/>
    <m/>
    <m/>
    <m/>
    <m/>
    <m/>
    <n v="21"/>
    <n v="3.5000000000000003E-2"/>
    <m/>
    <m/>
    <n v="128.86000000000001"/>
    <n v="0"/>
    <n v="6.1361904761904764"/>
    <s v="Regular Air"/>
    <n v="5.16"/>
    <n v="134.02000000000001"/>
    <x v="3"/>
    <s v="Home Office"/>
    <x v="0"/>
    <s v="Paper"/>
    <s v="Small Box"/>
    <d v="2010-05-13T00:00:00"/>
  </r>
  <r>
    <n v="2836"/>
    <n v="4004"/>
    <x v="479"/>
    <s v="Medium"/>
    <s v="*"/>
    <s v="*"/>
    <s v="*"/>
    <m/>
    <m/>
    <s v="*"/>
    <m/>
    <m/>
    <m/>
    <m/>
    <m/>
    <n v="14"/>
    <n v="0.02"/>
    <m/>
    <m/>
    <n v="63.52"/>
    <n v="0"/>
    <n v="4.5371428571428574"/>
    <s v="Regular Air"/>
    <n v="0.71"/>
    <n v="64.23"/>
    <x v="0"/>
    <s v="Corporate"/>
    <x v="0"/>
    <s v="Pens &amp; Art Supplies"/>
    <s v="Wrap Bag"/>
    <d v="2010-05-09T00:00:00"/>
  </r>
  <r>
    <n v="2837"/>
    <n v="15778"/>
    <x v="479"/>
    <s v="High"/>
    <s v="*"/>
    <s v="**"/>
    <s v="**"/>
    <m/>
    <m/>
    <s v="**"/>
    <m/>
    <m/>
    <m/>
    <m/>
    <m/>
    <n v="9"/>
    <n v="0.01"/>
    <m/>
    <m/>
    <n v="43.23"/>
    <n v="0"/>
    <n v="4.8033333333333328"/>
    <s v="Regular Air"/>
    <n v="5.26"/>
    <n v="48.489999999999995"/>
    <x v="2"/>
    <s v="Small Business"/>
    <x v="0"/>
    <s v="Binders and Binder Accessories"/>
    <s v="Small Box"/>
    <d v="2010-05-08T00:00:00"/>
  </r>
  <r>
    <n v="2838"/>
    <n v="25830"/>
    <x v="479"/>
    <s v="Low"/>
    <s v="*"/>
    <s v="*"/>
    <s v="*"/>
    <m/>
    <m/>
    <s v="*"/>
    <m/>
    <m/>
    <m/>
    <m/>
    <m/>
    <n v="5"/>
    <n v="0.01"/>
    <m/>
    <m/>
    <n v="25.34"/>
    <n v="0"/>
    <n v="5.0679999999999996"/>
    <s v="Regular Air"/>
    <n v="6.89"/>
    <n v="32.229999999999997"/>
    <x v="2"/>
    <s v="Consumer"/>
    <x v="0"/>
    <s v="Appliances"/>
    <s v="Small Box"/>
    <d v="2010-05-06T00:00:00"/>
  </r>
  <r>
    <n v="2839"/>
    <n v="45766"/>
    <x v="480"/>
    <s v="High"/>
    <s v="*"/>
    <s v="**"/>
    <s v="**"/>
    <m/>
    <m/>
    <s v="**"/>
    <m/>
    <m/>
    <m/>
    <m/>
    <m/>
    <n v="28"/>
    <n v="3.5000000000000003E-2"/>
    <m/>
    <m/>
    <n v="4181.82"/>
    <n v="1"/>
    <n v="149.35071428571428"/>
    <s v="Regular Air"/>
    <n v="13.99"/>
    <n v="4195.8099999999995"/>
    <x v="7"/>
    <s v="Home Office"/>
    <x v="2"/>
    <s v="Office Machines"/>
    <s v="Medium Box"/>
    <d v="2010-05-08T00:00:00"/>
  </r>
  <r>
    <n v="2840"/>
    <n v="32743"/>
    <x v="480"/>
    <s v="Critical"/>
    <s v="***"/>
    <s v="***"/>
    <s v="***"/>
    <m/>
    <m/>
    <s v="***"/>
    <m/>
    <m/>
    <m/>
    <m/>
    <m/>
    <n v="19"/>
    <n v="0.02"/>
    <m/>
    <m/>
    <n v="3548.67"/>
    <n v="1"/>
    <n v="186.7721052631579"/>
    <s v="Regular Air"/>
    <n v="0.99"/>
    <n v="3549.66"/>
    <x v="7"/>
    <s v="Corporate"/>
    <x v="0"/>
    <s v="Appliances"/>
    <s v="Small Box"/>
    <d v="2010-05-09T00:00:00"/>
  </r>
  <r>
    <n v="2841"/>
    <n v="45766"/>
    <x v="480"/>
    <s v="High"/>
    <s v="*"/>
    <s v="**"/>
    <s v="**"/>
    <m/>
    <m/>
    <s v="**"/>
    <m/>
    <m/>
    <m/>
    <m/>
    <m/>
    <n v="37"/>
    <n v="0.04"/>
    <m/>
    <m/>
    <n v="2522.21"/>
    <n v="1"/>
    <n v="68.167837837837837"/>
    <s v="Regular Air"/>
    <n v="14.48"/>
    <n v="2536.69"/>
    <x v="7"/>
    <s v="Home Office"/>
    <x v="1"/>
    <s v="Office Furnishings"/>
    <s v="Small Box"/>
    <d v="2010-05-09T00:00:00"/>
  </r>
  <r>
    <n v="2842"/>
    <n v="22529"/>
    <x v="480"/>
    <s v="Medium"/>
    <s v="*"/>
    <s v="*"/>
    <s v="*"/>
    <m/>
    <m/>
    <s v="*"/>
    <m/>
    <m/>
    <m/>
    <m/>
    <m/>
    <n v="28"/>
    <n v="3.5000000000000003E-2"/>
    <m/>
    <m/>
    <n v="1623.09"/>
    <n v="1"/>
    <n v="57.967499999999994"/>
    <s v="Regular Air"/>
    <n v="13.22"/>
    <n v="1636.31"/>
    <x v="0"/>
    <s v="Home Office"/>
    <x v="0"/>
    <s v="Appliances"/>
    <s v="Small Box"/>
    <d v="2010-05-07T00:00:00"/>
  </r>
  <r>
    <n v="2843"/>
    <n v="7553"/>
    <x v="480"/>
    <s v="Medium"/>
    <s v="*"/>
    <s v="*"/>
    <s v="*"/>
    <m/>
    <m/>
    <s v="*"/>
    <m/>
    <m/>
    <m/>
    <m/>
    <m/>
    <n v="12"/>
    <n v="0.02"/>
    <m/>
    <m/>
    <n v="1079.19"/>
    <n v="1"/>
    <n v="89.932500000000005"/>
    <s v="Regular Air"/>
    <n v="39.61"/>
    <n v="1118.8"/>
    <x v="5"/>
    <s v="Home Office"/>
    <x v="1"/>
    <s v="Office Furnishings"/>
    <s v="Medium Box"/>
    <d v="2010-05-08T00:00:00"/>
  </r>
  <r>
    <n v="2844"/>
    <n v="39265"/>
    <x v="480"/>
    <s v="Critical"/>
    <s v="***"/>
    <s v="***"/>
    <s v="***"/>
    <m/>
    <m/>
    <s v="***"/>
    <m/>
    <m/>
    <m/>
    <m/>
    <m/>
    <n v="47"/>
    <n v="0.05"/>
    <m/>
    <m/>
    <n v="198.08"/>
    <n v="0"/>
    <n v="4.2144680851063834"/>
    <s v="Regular Air"/>
    <n v="0.94"/>
    <n v="199.02"/>
    <x v="1"/>
    <s v="Corporate"/>
    <x v="0"/>
    <s v="Pens &amp; Art Supplies"/>
    <s v="Wrap Bag"/>
    <d v="2010-05-08T00:00:00"/>
  </r>
  <r>
    <n v="2845"/>
    <n v="53572"/>
    <x v="480"/>
    <s v="Medium"/>
    <s v="*"/>
    <s v="*"/>
    <s v="*"/>
    <m/>
    <m/>
    <s v="*"/>
    <m/>
    <m/>
    <m/>
    <m/>
    <m/>
    <n v="17"/>
    <n v="0.02"/>
    <m/>
    <m/>
    <n v="184.09"/>
    <n v="0"/>
    <n v="10.828823529411764"/>
    <s v="Regular Air"/>
    <n v="5.25"/>
    <n v="189.34"/>
    <x v="2"/>
    <s v="Corporate"/>
    <x v="0"/>
    <s v="Envelopes"/>
    <s v="Small Box"/>
    <d v="2010-05-08T00:00:00"/>
  </r>
  <r>
    <n v="2846"/>
    <n v="58150"/>
    <x v="480"/>
    <s v="Critical"/>
    <s v="***"/>
    <s v="***"/>
    <s v="***"/>
    <m/>
    <m/>
    <s v="***"/>
    <m/>
    <m/>
    <m/>
    <m/>
    <m/>
    <n v="24"/>
    <n v="3.5000000000000003E-2"/>
    <m/>
    <m/>
    <n v="60.36"/>
    <n v="0"/>
    <n v="2.5150000000000001"/>
    <s v="Regular Air"/>
    <n v="6.05"/>
    <n v="66.41"/>
    <x v="12"/>
    <s v="Corporate"/>
    <x v="0"/>
    <s v="Binders and Binder Accessories"/>
    <s v="Small Box"/>
    <d v="2010-05-07T00:00:00"/>
  </r>
  <r>
    <n v="2847"/>
    <n v="7553"/>
    <x v="480"/>
    <s v="Medium"/>
    <s v="*"/>
    <s v="*"/>
    <s v="*"/>
    <m/>
    <m/>
    <s v="*"/>
    <m/>
    <m/>
    <m/>
    <m/>
    <m/>
    <n v="3"/>
    <n v="0.01"/>
    <m/>
    <m/>
    <n v="19.05"/>
    <n v="0"/>
    <n v="6.3500000000000005"/>
    <s v="Regular Air"/>
    <n v="6.72"/>
    <n v="25.77"/>
    <x v="5"/>
    <s v="Home Office"/>
    <x v="0"/>
    <s v="Paper"/>
    <s v="Small Box"/>
    <d v="2010-05-10T00:00:00"/>
  </r>
  <r>
    <n v="2848"/>
    <n v="41350"/>
    <x v="481"/>
    <s v="Medium"/>
    <s v="*"/>
    <s v="*"/>
    <s v="*"/>
    <m/>
    <m/>
    <s v="*"/>
    <m/>
    <m/>
    <m/>
    <m/>
    <m/>
    <n v="1"/>
    <n v="0.01"/>
    <m/>
    <m/>
    <n v="423.3"/>
    <n v="0"/>
    <n v="423.3"/>
    <s v="Regular Air"/>
    <n v="19.989999999999998"/>
    <n v="443.29"/>
    <x v="0"/>
    <s v="Small Business"/>
    <x v="0"/>
    <s v="Storage &amp; Organization"/>
    <s v="Small Box"/>
    <d v="2010-05-09T00:00:00"/>
  </r>
  <r>
    <n v="2849"/>
    <n v="55107"/>
    <x v="481"/>
    <s v="Low"/>
    <s v="*"/>
    <s v="*"/>
    <s v="*"/>
    <m/>
    <m/>
    <s v="*"/>
    <m/>
    <m/>
    <m/>
    <m/>
    <m/>
    <n v="32"/>
    <n v="0.04"/>
    <m/>
    <m/>
    <n v="171.52"/>
    <n v="0"/>
    <n v="5.36"/>
    <s v="Regular Air"/>
    <n v="1.39"/>
    <n v="172.91"/>
    <x v="1"/>
    <s v="Home Office"/>
    <x v="0"/>
    <s v="Envelopes"/>
    <s v="Small Box"/>
    <d v="2010-05-13T00:00:00"/>
  </r>
  <r>
    <n v="2850"/>
    <n v="16545"/>
    <x v="482"/>
    <s v="Not Specified"/>
    <s v="*"/>
    <s v="*"/>
    <s v="*"/>
    <m/>
    <m/>
    <s v="*"/>
    <m/>
    <m/>
    <m/>
    <m/>
    <m/>
    <n v="10"/>
    <n v="0.02"/>
    <m/>
    <m/>
    <n v="50.97"/>
    <n v="0"/>
    <n v="5.0969999999999995"/>
    <s v="Regular Air"/>
    <n v="0.73"/>
    <n v="51.699999999999996"/>
    <x v="7"/>
    <s v="Small Business"/>
    <x v="0"/>
    <s v="Pens &amp; Art Supplies"/>
    <s v="Wrap Bag"/>
    <d v="2010-05-11T00:00:00"/>
  </r>
  <r>
    <n v="2851"/>
    <n v="13731"/>
    <x v="482"/>
    <s v="Not Specified"/>
    <s v="*"/>
    <s v="*"/>
    <s v="*"/>
    <m/>
    <m/>
    <s v="*"/>
    <m/>
    <m/>
    <m/>
    <m/>
    <m/>
    <n v="10"/>
    <n v="0.02"/>
    <m/>
    <m/>
    <n v="44.08"/>
    <n v="0"/>
    <n v="4.4079999999999995"/>
    <s v="Regular Air"/>
    <n v="1.22"/>
    <n v="45.3"/>
    <x v="0"/>
    <s v="Small Business"/>
    <x v="0"/>
    <s v="Paper"/>
    <s v="Wrap Bag"/>
    <d v="2010-05-12T00:00:00"/>
  </r>
  <r>
    <n v="2852"/>
    <n v="44615"/>
    <x v="482"/>
    <s v="Medium"/>
    <s v="*"/>
    <s v="*"/>
    <s v="*"/>
    <m/>
    <m/>
    <s v="*"/>
    <m/>
    <m/>
    <m/>
    <m/>
    <m/>
    <n v="19"/>
    <n v="0.02"/>
    <m/>
    <m/>
    <n v="36.369999999999997"/>
    <n v="0"/>
    <n v="1.9142105263157894"/>
    <s v="Regular Air"/>
    <n v="1.49"/>
    <n v="37.86"/>
    <x v="1"/>
    <s v="Home Office"/>
    <x v="0"/>
    <s v="Binders and Binder Accessories"/>
    <s v="Small Box"/>
    <d v="2010-05-10T00:00:00"/>
  </r>
  <r>
    <n v="2853"/>
    <n v="16545"/>
    <x v="482"/>
    <s v="Not Specified"/>
    <s v="*"/>
    <s v="*"/>
    <s v="*"/>
    <m/>
    <m/>
    <s v="*"/>
    <m/>
    <m/>
    <m/>
    <m/>
    <m/>
    <n v="1"/>
    <n v="0.01"/>
    <m/>
    <m/>
    <n v="4.99"/>
    <n v="0"/>
    <n v="4.99"/>
    <s v="Regular Air"/>
    <n v="1.32"/>
    <n v="6.3100000000000005"/>
    <x v="7"/>
    <s v="Small Business"/>
    <x v="0"/>
    <s v="Scissors, Rulers and Trimmers"/>
    <s v="Wrap Bag"/>
    <d v="2010-05-11T00:00:00"/>
  </r>
  <r>
    <n v="2854"/>
    <n v="16326"/>
    <x v="483"/>
    <s v="High"/>
    <s v="*"/>
    <s v="**"/>
    <s v="**"/>
    <m/>
    <m/>
    <s v="**"/>
    <m/>
    <m/>
    <m/>
    <m/>
    <m/>
    <n v="39"/>
    <n v="0.04"/>
    <m/>
    <m/>
    <n v="1538.33"/>
    <n v="1"/>
    <n v="39.44435897435897"/>
    <s v="Regular Air"/>
    <n v="1.99"/>
    <n v="1540.32"/>
    <x v="1"/>
    <s v="Corporate"/>
    <x v="2"/>
    <s v="Computer Peripherals"/>
    <s v="Small Pack"/>
    <d v="2010-05-12T00:00:00"/>
  </r>
  <r>
    <n v="2855"/>
    <n v="16641"/>
    <x v="483"/>
    <s v="High"/>
    <s v="*"/>
    <s v="**"/>
    <s v="**"/>
    <m/>
    <m/>
    <s v="**"/>
    <m/>
    <m/>
    <m/>
    <m/>
    <m/>
    <n v="33"/>
    <n v="0.04"/>
    <m/>
    <m/>
    <n v="1209.1679999999999"/>
    <n v="1"/>
    <n v="36.641454545454543"/>
    <s v="Delivery Truck"/>
    <n v="46.59"/>
    <n v="1255.7579999999998"/>
    <x v="10"/>
    <s v="Home Office"/>
    <x v="1"/>
    <s v="Tables"/>
    <s v="Jumbo Box"/>
    <d v="2010-05-11T00:00:00"/>
  </r>
  <r>
    <n v="2856"/>
    <n v="2241"/>
    <x v="483"/>
    <s v="Critical"/>
    <s v="***"/>
    <s v="***"/>
    <s v="***"/>
    <m/>
    <m/>
    <s v="***"/>
    <m/>
    <m/>
    <m/>
    <m/>
    <m/>
    <n v="38"/>
    <n v="0.04"/>
    <m/>
    <m/>
    <n v="967.78"/>
    <n v="0"/>
    <n v="25.467894736842105"/>
    <s v="Regular Air"/>
    <n v="2.99"/>
    <n v="970.77"/>
    <x v="4"/>
    <s v="Consumer"/>
    <x v="0"/>
    <s v="Binders and Binder Accessories"/>
    <s v="Small Box"/>
    <d v="2010-05-12T00:00:00"/>
  </r>
  <r>
    <n v="2857"/>
    <n v="45632"/>
    <x v="483"/>
    <s v="Not Specified"/>
    <s v="*"/>
    <s v="*"/>
    <s v="*"/>
    <m/>
    <m/>
    <s v="*"/>
    <m/>
    <m/>
    <m/>
    <m/>
    <m/>
    <n v="50"/>
    <n v="0.06"/>
    <m/>
    <m/>
    <n v="442.31"/>
    <n v="0"/>
    <n v="8.8461999999999996"/>
    <s v="Regular Air"/>
    <n v="0.96"/>
    <n v="443.27"/>
    <x v="1"/>
    <s v="Small Business"/>
    <x v="1"/>
    <s v="Office Furnishings"/>
    <s v="Wrap Bag"/>
    <d v="2010-05-11T00:00:00"/>
  </r>
  <r>
    <n v="2858"/>
    <n v="16326"/>
    <x v="483"/>
    <s v="High"/>
    <s v="*"/>
    <s v="**"/>
    <s v="**"/>
    <m/>
    <m/>
    <s v="**"/>
    <m/>
    <m/>
    <m/>
    <m/>
    <m/>
    <n v="39"/>
    <n v="0.04"/>
    <m/>
    <m/>
    <n v="147.46"/>
    <n v="0"/>
    <n v="3.7810256410256411"/>
    <s v="Regular Air"/>
    <n v="1.93"/>
    <n v="149.39000000000001"/>
    <x v="1"/>
    <s v="Corporate"/>
    <x v="0"/>
    <s v="Paper"/>
    <s v="Wrap Bag"/>
    <d v="2010-05-10T00:00:00"/>
  </r>
  <r>
    <n v="2859"/>
    <n v="24352"/>
    <x v="483"/>
    <s v="Critical"/>
    <s v="***"/>
    <s v="***"/>
    <s v="***"/>
    <m/>
    <m/>
    <s v="***"/>
    <m/>
    <m/>
    <m/>
    <m/>
    <m/>
    <n v="32"/>
    <n v="0.04"/>
    <m/>
    <m/>
    <n v="103.48"/>
    <n v="0"/>
    <n v="3.2337500000000001"/>
    <s v="Regular Air"/>
    <n v="1.1399999999999999"/>
    <n v="104.62"/>
    <x v="4"/>
    <s v="Small Business"/>
    <x v="0"/>
    <s v="Paper"/>
    <s v="Wrap Bag"/>
    <d v="2010-05-10T00:00:00"/>
  </r>
  <r>
    <n v="2860"/>
    <n v="24356"/>
    <x v="484"/>
    <s v="Medium"/>
    <s v="*"/>
    <s v="*"/>
    <s v="*"/>
    <m/>
    <m/>
    <s v="*"/>
    <m/>
    <m/>
    <m/>
    <m/>
    <m/>
    <n v="37"/>
    <n v="0.04"/>
    <m/>
    <m/>
    <n v="12612.66"/>
    <n v="1"/>
    <n v="340.88270270270272"/>
    <s v="Delivery Truck"/>
    <n v="39"/>
    <n v="12651.66"/>
    <x v="0"/>
    <s v="Consumer"/>
    <x v="1"/>
    <s v="Chairs &amp; Chairmats"/>
    <s v="Jumbo Drum"/>
    <d v="2010-05-13T00:00:00"/>
  </r>
  <r>
    <n v="2861"/>
    <n v="9857"/>
    <x v="484"/>
    <s v="High"/>
    <s v="*"/>
    <s v="**"/>
    <s v="**"/>
    <m/>
    <m/>
    <s v="**"/>
    <m/>
    <m/>
    <m/>
    <m/>
    <m/>
    <n v="50"/>
    <n v="0.06"/>
    <m/>
    <m/>
    <n v="3615.8404999999998"/>
    <n v="1"/>
    <n v="72.31680999999999"/>
    <s v="Regular Air"/>
    <n v="3.3"/>
    <n v="3619.1405"/>
    <x v="10"/>
    <s v="Home Office"/>
    <x v="2"/>
    <s v="Telephones and Communication"/>
    <s v="Small Pack"/>
    <d v="2010-05-13T00:00:00"/>
  </r>
  <r>
    <n v="2862"/>
    <n v="9857"/>
    <x v="484"/>
    <s v="High"/>
    <s v="*"/>
    <s v="**"/>
    <s v="**"/>
    <m/>
    <m/>
    <s v="**"/>
    <m/>
    <m/>
    <m/>
    <m/>
    <m/>
    <n v="16"/>
    <n v="0.02"/>
    <m/>
    <m/>
    <n v="2366.1799999999998"/>
    <n v="1"/>
    <n v="147.88624999999999"/>
    <s v="Regular Air"/>
    <n v="19.989999999999998"/>
    <n v="2386.1699999999996"/>
    <x v="1"/>
    <s v="Home Office"/>
    <x v="0"/>
    <s v="Envelopes"/>
    <s v="Small Box"/>
    <d v="2010-05-13T00:00:00"/>
  </r>
  <r>
    <n v="2863"/>
    <n v="58371"/>
    <x v="484"/>
    <s v="Medium"/>
    <s v="*"/>
    <s v="*"/>
    <s v="*"/>
    <m/>
    <m/>
    <s v="*"/>
    <m/>
    <m/>
    <m/>
    <m/>
    <m/>
    <n v="5"/>
    <n v="0.01"/>
    <m/>
    <m/>
    <n v="2168.0500000000002"/>
    <n v="1"/>
    <n v="433.61"/>
    <s v="Regular Air"/>
    <n v="19.989999999999998"/>
    <n v="2188.04"/>
    <x v="2"/>
    <s v="Consumer"/>
    <x v="0"/>
    <s v="Binders and Binder Accessories"/>
    <s v="Small Box"/>
    <d v="2010-05-13T00:00:00"/>
  </r>
  <r>
    <n v="2864"/>
    <n v="58371"/>
    <x v="484"/>
    <s v="Medium"/>
    <s v="*"/>
    <s v="*"/>
    <s v="*"/>
    <m/>
    <m/>
    <s v="*"/>
    <m/>
    <m/>
    <m/>
    <m/>
    <m/>
    <n v="48"/>
    <n v="0.05"/>
    <m/>
    <m/>
    <n v="1661.8"/>
    <n v="1"/>
    <n v="34.62083333333333"/>
    <s v="Regular Air"/>
    <n v="13.89"/>
    <n v="1675.69"/>
    <x v="2"/>
    <s v="Consumer"/>
    <x v="0"/>
    <s v="Pens &amp; Art Supplies"/>
    <s v="Wrap Bag"/>
    <d v="2010-05-13T00:00:00"/>
  </r>
  <r>
    <n v="2865"/>
    <n v="56710"/>
    <x v="484"/>
    <s v="Not Specified"/>
    <s v="*"/>
    <s v="*"/>
    <s v="*"/>
    <m/>
    <m/>
    <s v="*"/>
    <m/>
    <m/>
    <m/>
    <m/>
    <m/>
    <n v="16"/>
    <n v="0.02"/>
    <m/>
    <m/>
    <n v="833.92650000000003"/>
    <n v="0"/>
    <n v="52.120406250000002"/>
    <s v="Regular Air"/>
    <n v="3.99"/>
    <n v="837.91650000000004"/>
    <x v="1"/>
    <s v="Consumer"/>
    <x v="2"/>
    <s v="Telephones and Communication"/>
    <s v="Small Box"/>
    <d v="2010-05-12T00:00:00"/>
  </r>
  <r>
    <n v="2866"/>
    <n v="56710"/>
    <x v="484"/>
    <s v="Not Specified"/>
    <s v="*"/>
    <s v="*"/>
    <s v="*"/>
    <m/>
    <m/>
    <s v="*"/>
    <m/>
    <m/>
    <m/>
    <m/>
    <m/>
    <n v="21"/>
    <n v="3.5000000000000003E-2"/>
    <m/>
    <m/>
    <n v="736.17"/>
    <n v="0"/>
    <n v="35.055714285714281"/>
    <s v="Regular Air"/>
    <n v="1.99"/>
    <n v="738.16"/>
    <x v="1"/>
    <s v="Consumer"/>
    <x v="2"/>
    <s v="Computer Peripherals"/>
    <s v="Small Pack"/>
    <d v="2010-05-13T00:00:00"/>
  </r>
  <r>
    <n v="2867"/>
    <n v="9857"/>
    <x v="484"/>
    <s v="High"/>
    <s v="*"/>
    <s v="**"/>
    <s v="**"/>
    <m/>
    <m/>
    <s v="**"/>
    <m/>
    <m/>
    <m/>
    <m/>
    <m/>
    <n v="49"/>
    <n v="0.05"/>
    <m/>
    <m/>
    <n v="675.71"/>
    <n v="0"/>
    <n v="13.790000000000001"/>
    <s v="Regular Air"/>
    <n v="8.7799999999999994"/>
    <n v="684.49"/>
    <x v="1"/>
    <s v="Home Office"/>
    <x v="1"/>
    <s v="Office Furnishings"/>
    <s v="Small Box"/>
    <d v="2010-05-11T00:00:00"/>
  </r>
  <r>
    <n v="2868"/>
    <n v="56710"/>
    <x v="484"/>
    <s v="Not Specified"/>
    <s v="*"/>
    <s v="*"/>
    <s v="*"/>
    <m/>
    <m/>
    <s v="*"/>
    <m/>
    <m/>
    <m/>
    <m/>
    <m/>
    <n v="34"/>
    <n v="0.04"/>
    <m/>
    <m/>
    <n v="479.84"/>
    <n v="0"/>
    <n v="14.112941176470587"/>
    <s v="Regular Air"/>
    <n v="5.5"/>
    <n v="485.34"/>
    <x v="1"/>
    <s v="Consumer"/>
    <x v="0"/>
    <s v="Storage &amp; Organization"/>
    <s v="Small Box"/>
    <d v="2010-05-12T00:00:00"/>
  </r>
  <r>
    <n v="2869"/>
    <n v="58371"/>
    <x v="484"/>
    <s v="Medium"/>
    <s v="*"/>
    <s v="*"/>
    <s v="*"/>
    <m/>
    <m/>
    <s v="*"/>
    <m/>
    <m/>
    <m/>
    <m/>
    <m/>
    <n v="44"/>
    <n v="0.05"/>
    <m/>
    <m/>
    <n v="303.07"/>
    <n v="0"/>
    <n v="6.8879545454545452"/>
    <s v="Regular Air"/>
    <n v="9.68"/>
    <n v="312.75"/>
    <x v="2"/>
    <s v="Consumer"/>
    <x v="0"/>
    <s v="Paper"/>
    <s v="Small Box"/>
    <d v="2010-05-12T00:00:00"/>
  </r>
  <r>
    <n v="2870"/>
    <n v="9857"/>
    <x v="484"/>
    <s v="High"/>
    <s v="*"/>
    <s v="**"/>
    <s v="**"/>
    <m/>
    <m/>
    <s v="**"/>
    <m/>
    <m/>
    <m/>
    <m/>
    <m/>
    <n v="16"/>
    <n v="0.02"/>
    <m/>
    <m/>
    <n v="292.97800000000001"/>
    <n v="0"/>
    <n v="18.311125000000001"/>
    <s v="Regular Air"/>
    <n v="3.3"/>
    <n v="296.27800000000002"/>
    <x v="1"/>
    <s v="Home Office"/>
    <x v="2"/>
    <s v="Telephones and Communication"/>
    <s v="Small Pack"/>
    <d v="2010-05-13T00:00:00"/>
  </r>
  <r>
    <n v="2871"/>
    <n v="56710"/>
    <x v="484"/>
    <s v="Not Specified"/>
    <s v="*"/>
    <s v="*"/>
    <s v="*"/>
    <m/>
    <m/>
    <s v="*"/>
    <m/>
    <m/>
    <m/>
    <m/>
    <m/>
    <n v="6"/>
    <n v="0.01"/>
    <m/>
    <m/>
    <n v="182.64"/>
    <n v="0"/>
    <n v="30.439999999999998"/>
    <s v="Regular Air"/>
    <n v="6.5"/>
    <n v="189.14"/>
    <x v="1"/>
    <s v="Consumer"/>
    <x v="2"/>
    <s v="Computer Peripherals"/>
    <s v="Small Box"/>
    <d v="2010-05-13T00:00:00"/>
  </r>
  <r>
    <n v="2872"/>
    <n v="58913"/>
    <x v="484"/>
    <s v="Medium"/>
    <s v="*"/>
    <s v="*"/>
    <s v="*"/>
    <m/>
    <m/>
    <s v="*"/>
    <m/>
    <m/>
    <m/>
    <m/>
    <m/>
    <n v="23"/>
    <n v="3.5000000000000003E-2"/>
    <m/>
    <m/>
    <n v="144.55000000000001"/>
    <n v="0"/>
    <n v="6.2847826086956529"/>
    <s v="Regular Air"/>
    <n v="5.94"/>
    <n v="150.49"/>
    <x v="3"/>
    <s v="Corporate"/>
    <x v="0"/>
    <s v="Paper"/>
    <s v="Small Box"/>
    <d v="2010-05-13T00:00:00"/>
  </r>
  <r>
    <n v="2873"/>
    <n v="41383"/>
    <x v="485"/>
    <s v="Low"/>
    <s v="*"/>
    <s v="*"/>
    <s v="*"/>
    <m/>
    <m/>
    <s v="*"/>
    <m/>
    <m/>
    <m/>
    <m/>
    <m/>
    <n v="38"/>
    <n v="0.04"/>
    <m/>
    <m/>
    <n v="2702.3"/>
    <n v="1"/>
    <n v="71.113157894736844"/>
    <s v="Delivery Truck"/>
    <n v="59.81"/>
    <n v="2762.11"/>
    <x v="0"/>
    <s v="Small Business"/>
    <x v="1"/>
    <s v="Chairs &amp; Chairmats"/>
    <s v="Jumbo Drum"/>
    <d v="2010-05-16T00:00:00"/>
  </r>
  <r>
    <n v="2874"/>
    <n v="29120"/>
    <x v="485"/>
    <s v="Low"/>
    <s v="*"/>
    <s v="*"/>
    <s v="*"/>
    <m/>
    <m/>
    <s v="*"/>
    <m/>
    <m/>
    <m/>
    <m/>
    <m/>
    <n v="43"/>
    <n v="0.05"/>
    <m/>
    <m/>
    <n v="1677.27"/>
    <n v="1"/>
    <n v="39.006279069767444"/>
    <s v="Regular Air"/>
    <n v="7.47"/>
    <n v="1684.74"/>
    <x v="6"/>
    <s v="Consumer"/>
    <x v="0"/>
    <s v="Binders and Binder Accessories"/>
    <s v="Small Box"/>
    <d v="2010-05-14T00:00:00"/>
  </r>
  <r>
    <n v="2875"/>
    <n v="29120"/>
    <x v="485"/>
    <s v="Low"/>
    <s v="*"/>
    <s v="*"/>
    <s v="*"/>
    <m/>
    <m/>
    <s v="*"/>
    <m/>
    <m/>
    <m/>
    <m/>
    <m/>
    <n v="21"/>
    <n v="3.5000000000000003E-2"/>
    <m/>
    <m/>
    <n v="1556.08"/>
    <n v="1"/>
    <n v="74.09904761904761"/>
    <s v="Delivery Truck"/>
    <n v="26.74"/>
    <n v="1582.82"/>
    <x v="6"/>
    <s v="Consumer"/>
    <x v="1"/>
    <s v="Bookcases"/>
    <s v="Jumbo Box"/>
    <d v="2010-05-17T00:00:00"/>
  </r>
  <r>
    <n v="2876"/>
    <n v="41383"/>
    <x v="485"/>
    <s v="Low"/>
    <s v="*"/>
    <s v="*"/>
    <s v="*"/>
    <m/>
    <m/>
    <s v="*"/>
    <m/>
    <m/>
    <m/>
    <m/>
    <m/>
    <n v="36"/>
    <n v="0.04"/>
    <m/>
    <m/>
    <n v="1449.45"/>
    <n v="1"/>
    <n v="40.262500000000003"/>
    <s v="Regular Air"/>
    <n v="2.99"/>
    <n v="1452.44"/>
    <x v="3"/>
    <s v="Small Business"/>
    <x v="0"/>
    <s v="Binders and Binder Accessories"/>
    <s v="Small Box"/>
    <d v="2010-05-19T00:00:00"/>
  </r>
  <r>
    <n v="2877"/>
    <n v="44480"/>
    <x v="485"/>
    <s v="Medium"/>
    <s v="*"/>
    <s v="*"/>
    <s v="*"/>
    <m/>
    <m/>
    <s v="*"/>
    <m/>
    <m/>
    <m/>
    <m/>
    <m/>
    <n v="25"/>
    <n v="3.5000000000000003E-2"/>
    <m/>
    <m/>
    <n v="1321.55"/>
    <n v="1"/>
    <n v="52.861999999999995"/>
    <s v="Regular Air"/>
    <n v="10.75"/>
    <n v="1332.3"/>
    <x v="0"/>
    <s v="Home Office"/>
    <x v="0"/>
    <s v="Paper"/>
    <s v="Small Box"/>
    <d v="2010-05-14T00:00:00"/>
  </r>
  <r>
    <n v="2878"/>
    <n v="28995"/>
    <x v="485"/>
    <s v="High"/>
    <s v="*"/>
    <s v="**"/>
    <s v="**"/>
    <m/>
    <m/>
    <s v="**"/>
    <m/>
    <m/>
    <m/>
    <m/>
    <m/>
    <n v="34"/>
    <n v="0.04"/>
    <m/>
    <m/>
    <n v="667.35"/>
    <n v="0"/>
    <n v="19.627941176470589"/>
    <s v="Regular Air"/>
    <n v="8.68"/>
    <n v="676.03"/>
    <x v="12"/>
    <s v="Corporate"/>
    <x v="0"/>
    <s v="Paper"/>
    <s v="Small Box"/>
    <d v="2010-05-13T00:00:00"/>
  </r>
  <r>
    <n v="2879"/>
    <n v="28995"/>
    <x v="485"/>
    <s v="High"/>
    <s v="*"/>
    <s v="**"/>
    <s v="**"/>
    <m/>
    <m/>
    <s v="**"/>
    <m/>
    <m/>
    <m/>
    <m/>
    <m/>
    <n v="9"/>
    <n v="0.01"/>
    <m/>
    <m/>
    <n v="298.52"/>
    <n v="0"/>
    <n v="33.168888888888887"/>
    <s v="Regular Air"/>
    <n v="5.76"/>
    <n v="304.27999999999997"/>
    <x v="12"/>
    <s v="Corporate"/>
    <x v="0"/>
    <s v="Paper"/>
    <s v="Small Box"/>
    <d v="2010-05-13T00:00:00"/>
  </r>
  <r>
    <n v="2880"/>
    <n v="47842"/>
    <x v="485"/>
    <s v="Medium"/>
    <s v="*"/>
    <s v="*"/>
    <s v="*"/>
    <m/>
    <m/>
    <s v="*"/>
    <m/>
    <m/>
    <m/>
    <m/>
    <m/>
    <n v="50"/>
    <n v="0.06"/>
    <m/>
    <m/>
    <n v="230.23"/>
    <n v="0"/>
    <n v="4.6045999999999996"/>
    <s v="Express Air"/>
    <n v="5.74"/>
    <n v="235.97"/>
    <x v="0"/>
    <s v="Small Business"/>
    <x v="0"/>
    <s v="Paper"/>
    <s v="Small Box"/>
    <d v="2010-05-12T00:00:00"/>
  </r>
  <r>
    <n v="2881"/>
    <n v="43170"/>
    <x v="486"/>
    <s v="Low"/>
    <s v="*"/>
    <s v="*"/>
    <s v="*"/>
    <m/>
    <m/>
    <s v="*"/>
    <m/>
    <m/>
    <m/>
    <m/>
    <m/>
    <n v="25"/>
    <n v="3.5000000000000003E-2"/>
    <m/>
    <m/>
    <n v="7667.78"/>
    <n v="1"/>
    <n v="306.71119999999996"/>
    <s v="Delivery Truck"/>
    <n v="26.53"/>
    <n v="7694.3099999999995"/>
    <x v="2"/>
    <s v="Small Business"/>
    <x v="2"/>
    <s v="Office Machines"/>
    <s v="Jumbo Drum"/>
    <d v="2010-05-20T00:00:00"/>
  </r>
  <r>
    <n v="2882"/>
    <n v="12515"/>
    <x v="486"/>
    <s v="Medium"/>
    <s v="*"/>
    <s v="*"/>
    <s v="*"/>
    <m/>
    <m/>
    <s v="*"/>
    <m/>
    <m/>
    <m/>
    <m/>
    <m/>
    <n v="16"/>
    <n v="0.02"/>
    <m/>
    <m/>
    <n v="1702.499"/>
    <n v="1"/>
    <n v="106.4061875"/>
    <s v="Regular Air"/>
    <n v="5.99"/>
    <n v="1708.489"/>
    <x v="0"/>
    <s v="Small Business"/>
    <x v="2"/>
    <s v="Telephones and Communication"/>
    <s v="Small Box"/>
    <d v="2010-05-16T00:00:00"/>
  </r>
  <r>
    <n v="2883"/>
    <n v="43170"/>
    <x v="486"/>
    <s v="Low"/>
    <s v="*"/>
    <s v="*"/>
    <s v="*"/>
    <m/>
    <m/>
    <s v="*"/>
    <m/>
    <m/>
    <m/>
    <m/>
    <m/>
    <n v="40"/>
    <n v="0.05"/>
    <m/>
    <m/>
    <n v="1305.8499999999999"/>
    <n v="1"/>
    <n v="32.646249999999995"/>
    <s v="Regular Air"/>
    <n v="17.079999999999998"/>
    <n v="1322.9299999999998"/>
    <x v="2"/>
    <s v="Small Business"/>
    <x v="0"/>
    <s v="Paper"/>
    <s v="Small Box"/>
    <d v="2010-05-17T00:00:00"/>
  </r>
  <r>
    <n v="2884"/>
    <n v="1286"/>
    <x v="486"/>
    <s v="Not Specified"/>
    <s v="*"/>
    <s v="*"/>
    <s v="*"/>
    <m/>
    <m/>
    <s v="*"/>
    <m/>
    <m/>
    <m/>
    <m/>
    <m/>
    <n v="14"/>
    <n v="0.02"/>
    <m/>
    <m/>
    <n v="1000.3565"/>
    <n v="1"/>
    <n v="71.454035714285709"/>
    <s v="Regular Air"/>
    <n v="3.3"/>
    <n v="1003.6564999999999"/>
    <x v="1"/>
    <s v="Home Office"/>
    <x v="2"/>
    <s v="Telephones and Communication"/>
    <s v="Small Pack"/>
    <d v="2010-05-15T00:00:00"/>
  </r>
  <r>
    <n v="2885"/>
    <n v="47012"/>
    <x v="486"/>
    <s v="Low"/>
    <s v="*"/>
    <s v="*"/>
    <s v="*"/>
    <m/>
    <m/>
    <s v="*"/>
    <m/>
    <m/>
    <m/>
    <m/>
    <m/>
    <n v="35"/>
    <n v="0.04"/>
    <m/>
    <m/>
    <n v="584.41999999999996"/>
    <n v="0"/>
    <n v="16.697714285714284"/>
    <s v="Express Air"/>
    <n v="8.99"/>
    <n v="593.41"/>
    <x v="0"/>
    <s v="Small Business"/>
    <x v="0"/>
    <s v="Pens &amp; Art Supplies"/>
    <s v="Small Pack"/>
    <d v="2010-05-17T00:00:00"/>
  </r>
  <r>
    <n v="2886"/>
    <n v="1286"/>
    <x v="486"/>
    <s v="Not Specified"/>
    <s v="*"/>
    <s v="*"/>
    <s v="*"/>
    <m/>
    <m/>
    <s v="*"/>
    <m/>
    <m/>
    <m/>
    <m/>
    <m/>
    <n v="46"/>
    <n v="0.05"/>
    <m/>
    <m/>
    <n v="234.37"/>
    <n v="0"/>
    <n v="5.0949999999999998"/>
    <s v="Regular Air"/>
    <n v="5.74"/>
    <n v="240.11"/>
    <x v="1"/>
    <s v="Home Office"/>
    <x v="0"/>
    <s v="Binders and Binder Accessories"/>
    <s v="Small Box"/>
    <d v="2010-05-14T00:00:00"/>
  </r>
  <r>
    <n v="2887"/>
    <n v="10502"/>
    <x v="487"/>
    <s v="Not Specified"/>
    <s v="*"/>
    <s v="*"/>
    <s v="*"/>
    <m/>
    <m/>
    <s v="*"/>
    <m/>
    <m/>
    <m/>
    <m/>
    <m/>
    <n v="33"/>
    <n v="0.04"/>
    <m/>
    <m/>
    <n v="7869.22"/>
    <n v="1"/>
    <n v="238.46121212121213"/>
    <s v="Delivery Truck"/>
    <n v="43.32"/>
    <n v="7912.54"/>
    <x v="6"/>
    <s v="Consumer"/>
    <x v="1"/>
    <s v="Chairs &amp; Chairmats"/>
    <s v="Jumbo Drum"/>
    <d v="2010-05-15T00:00:00"/>
  </r>
  <r>
    <n v="2888"/>
    <n v="10981"/>
    <x v="487"/>
    <s v="High"/>
    <s v="*"/>
    <s v="**"/>
    <s v="**"/>
    <m/>
    <m/>
    <s v="**"/>
    <m/>
    <m/>
    <m/>
    <m/>
    <m/>
    <n v="33"/>
    <n v="0.04"/>
    <m/>
    <m/>
    <n v="3630.1460000000002"/>
    <n v="1"/>
    <n v="110.00442424242425"/>
    <s v="Regular Air"/>
    <n v="8.99"/>
    <n v="3639.136"/>
    <x v="5"/>
    <s v="Home Office"/>
    <x v="2"/>
    <s v="Telephones and Communication"/>
    <s v="Small Box"/>
    <d v="2010-05-16T00:00:00"/>
  </r>
  <r>
    <n v="2889"/>
    <n v="34337"/>
    <x v="487"/>
    <s v="Medium"/>
    <s v="*"/>
    <s v="*"/>
    <s v="*"/>
    <m/>
    <m/>
    <s v="*"/>
    <m/>
    <m/>
    <m/>
    <m/>
    <m/>
    <n v="36"/>
    <n v="0.04"/>
    <m/>
    <m/>
    <n v="3610.85"/>
    <n v="1"/>
    <n v="100.30138888888888"/>
    <s v="Express Air"/>
    <n v="8.99"/>
    <n v="3619.8399999999997"/>
    <x v="0"/>
    <s v="Corporate"/>
    <x v="1"/>
    <s v="Office Furnishings"/>
    <s v="Small Pack"/>
    <d v="2010-05-15T00:00:00"/>
  </r>
  <r>
    <n v="2890"/>
    <n v="51073"/>
    <x v="487"/>
    <s v="Not Specified"/>
    <s v="*"/>
    <s v="*"/>
    <s v="*"/>
    <m/>
    <m/>
    <s v="*"/>
    <m/>
    <m/>
    <m/>
    <m/>
    <m/>
    <n v="17"/>
    <n v="0.02"/>
    <m/>
    <m/>
    <n v="2475.08"/>
    <n v="1"/>
    <n v="145.59294117647059"/>
    <s v="Express Air"/>
    <n v="24.49"/>
    <n v="2499.5699999999997"/>
    <x v="2"/>
    <s v="Corporate"/>
    <x v="1"/>
    <s v="Office Furnishings"/>
    <s v="Large Box"/>
    <d v="2010-05-16T00:00:00"/>
  </r>
  <r>
    <n v="2891"/>
    <n v="51073"/>
    <x v="487"/>
    <s v="Not Specified"/>
    <s v="*"/>
    <s v="*"/>
    <s v="*"/>
    <m/>
    <m/>
    <s v="*"/>
    <m/>
    <m/>
    <m/>
    <m/>
    <m/>
    <n v="49"/>
    <n v="0.05"/>
    <m/>
    <m/>
    <n v="1610.42"/>
    <n v="1"/>
    <n v="32.86571428571429"/>
    <s v="Regular Air"/>
    <n v="3.92"/>
    <n v="1614.3400000000001"/>
    <x v="2"/>
    <s v="Corporate"/>
    <x v="1"/>
    <s v="Office Furnishings"/>
    <s v="Small Pack"/>
    <d v="2010-05-15T00:00:00"/>
  </r>
  <r>
    <n v="2892"/>
    <n v="10502"/>
    <x v="487"/>
    <s v="Not Specified"/>
    <s v="*"/>
    <s v="*"/>
    <s v="*"/>
    <m/>
    <m/>
    <s v="*"/>
    <m/>
    <m/>
    <m/>
    <m/>
    <m/>
    <n v="36"/>
    <n v="0.04"/>
    <m/>
    <m/>
    <n v="912.44"/>
    <n v="0"/>
    <n v="25.345555555555556"/>
    <s v="Regular Air"/>
    <n v="8.99"/>
    <n v="921.43000000000006"/>
    <x v="6"/>
    <s v="Consumer"/>
    <x v="1"/>
    <s v="Office Furnishings"/>
    <s v="Small Pack"/>
    <d v="2010-05-16T00:00:00"/>
  </r>
  <r>
    <n v="2893"/>
    <n v="22338"/>
    <x v="487"/>
    <s v="Medium"/>
    <s v="*"/>
    <s v="*"/>
    <s v="*"/>
    <m/>
    <m/>
    <s v="*"/>
    <m/>
    <m/>
    <m/>
    <m/>
    <m/>
    <n v="24"/>
    <n v="3.5000000000000003E-2"/>
    <m/>
    <m/>
    <n v="790.24"/>
    <n v="0"/>
    <n v="32.926666666666669"/>
    <s v="Regular Air"/>
    <n v="9.02"/>
    <n v="799.26"/>
    <x v="0"/>
    <s v="Consumer"/>
    <x v="2"/>
    <s v="Computer Peripherals"/>
    <s v="Small Box"/>
    <d v="2010-05-15T00:00:00"/>
  </r>
  <r>
    <n v="2894"/>
    <n v="22338"/>
    <x v="487"/>
    <s v="Medium"/>
    <s v="*"/>
    <s v="*"/>
    <s v="*"/>
    <m/>
    <m/>
    <s v="*"/>
    <m/>
    <m/>
    <m/>
    <m/>
    <m/>
    <n v="36"/>
    <n v="0.04"/>
    <m/>
    <m/>
    <n v="200.08"/>
    <n v="0"/>
    <n v="5.5577777777777779"/>
    <s v="Regular Air"/>
    <n v="5.0599999999999996"/>
    <n v="205.14000000000001"/>
    <x v="3"/>
    <s v="Consumer"/>
    <x v="0"/>
    <s v="Paper"/>
    <s v="Small Box"/>
    <d v="2010-05-15T00:00:00"/>
  </r>
  <r>
    <n v="2895"/>
    <n v="44229"/>
    <x v="487"/>
    <s v="Medium"/>
    <s v="*"/>
    <s v="*"/>
    <s v="*"/>
    <m/>
    <m/>
    <s v="*"/>
    <m/>
    <m/>
    <m/>
    <m/>
    <m/>
    <n v="39"/>
    <n v="0.04"/>
    <m/>
    <m/>
    <n v="185.69"/>
    <n v="0"/>
    <n v="4.7612820512820511"/>
    <s v="Regular Air"/>
    <n v="0.71"/>
    <n v="186.4"/>
    <x v="1"/>
    <s v="Home Office"/>
    <x v="0"/>
    <s v="Pens &amp; Art Supplies"/>
    <s v="Wrap Bag"/>
    <d v="2010-05-14T00:00:00"/>
  </r>
  <r>
    <n v="2896"/>
    <n v="9254"/>
    <x v="487"/>
    <s v="Medium"/>
    <s v="*"/>
    <s v="*"/>
    <s v="*"/>
    <m/>
    <m/>
    <s v="*"/>
    <m/>
    <m/>
    <m/>
    <m/>
    <m/>
    <n v="24"/>
    <n v="3.5000000000000003E-2"/>
    <m/>
    <m/>
    <n v="131.65"/>
    <n v="0"/>
    <n v="5.4854166666666666"/>
    <s v="Express Air"/>
    <n v="0.5"/>
    <n v="132.15"/>
    <x v="4"/>
    <s v="Consumer"/>
    <x v="0"/>
    <s v="Labels"/>
    <s v="Small Box"/>
    <d v="2010-05-16T00:00:00"/>
  </r>
  <r>
    <n v="2897"/>
    <n v="10981"/>
    <x v="487"/>
    <s v="High"/>
    <s v="*"/>
    <s v="**"/>
    <s v="**"/>
    <m/>
    <m/>
    <s v="**"/>
    <m/>
    <m/>
    <m/>
    <m/>
    <m/>
    <n v="41"/>
    <n v="0.05"/>
    <m/>
    <m/>
    <n v="73.36"/>
    <n v="0"/>
    <n v="1.7892682926829269"/>
    <s v="Regular Air"/>
    <n v="2.58"/>
    <n v="75.94"/>
    <x v="5"/>
    <s v="Home Office"/>
    <x v="0"/>
    <s v="Rubber Bands"/>
    <s v="Wrap Bag"/>
    <d v="2010-05-16T00:00:00"/>
  </r>
  <r>
    <n v="2898"/>
    <n v="36772"/>
    <x v="488"/>
    <s v="Medium"/>
    <s v="*"/>
    <s v="*"/>
    <s v="*"/>
    <m/>
    <m/>
    <s v="*"/>
    <m/>
    <m/>
    <m/>
    <m/>
    <m/>
    <n v="16"/>
    <n v="0.02"/>
    <m/>
    <m/>
    <n v="12007.05"/>
    <n v="1"/>
    <n v="750.44062499999995"/>
    <s v="Delivery Truck"/>
    <n v="55.3"/>
    <n v="12062.349999999999"/>
    <x v="5"/>
    <s v="Home Office"/>
    <x v="2"/>
    <s v="Office Machines"/>
    <s v="Jumbo Drum"/>
    <d v="2010-05-17T00:00:00"/>
  </r>
  <r>
    <n v="2899"/>
    <n v="38372"/>
    <x v="488"/>
    <s v="High"/>
    <s v="*"/>
    <s v="**"/>
    <s v="**"/>
    <m/>
    <m/>
    <s v="**"/>
    <m/>
    <m/>
    <m/>
    <m/>
    <m/>
    <n v="46"/>
    <n v="0.05"/>
    <m/>
    <m/>
    <n v="1053.8399999999999"/>
    <n v="1"/>
    <n v="22.909565217391304"/>
    <s v="Regular Air"/>
    <n v="21.2"/>
    <n v="1075.04"/>
    <x v="0"/>
    <s v="Consumer"/>
    <x v="1"/>
    <s v="Office Furnishings"/>
    <s v="Medium Box"/>
    <d v="2010-05-15T00:00:00"/>
  </r>
  <r>
    <n v="2900"/>
    <n v="5703"/>
    <x v="488"/>
    <s v="Medium"/>
    <s v="*"/>
    <s v="*"/>
    <s v="*"/>
    <m/>
    <m/>
    <s v="*"/>
    <m/>
    <m/>
    <m/>
    <m/>
    <m/>
    <n v="29"/>
    <n v="3.5000000000000003E-2"/>
    <m/>
    <m/>
    <n v="357.96"/>
    <n v="0"/>
    <n v="12.343448275862068"/>
    <s v="Regular Air"/>
    <n v="6.47"/>
    <n v="364.43"/>
    <x v="1"/>
    <s v="Consumer"/>
    <x v="0"/>
    <s v="Paper"/>
    <s v="Small Box"/>
    <d v="2010-05-16T00:00:00"/>
  </r>
  <r>
    <n v="2901"/>
    <n v="38372"/>
    <x v="488"/>
    <s v="High"/>
    <s v="*"/>
    <s v="**"/>
    <s v="**"/>
    <m/>
    <m/>
    <s v="**"/>
    <m/>
    <m/>
    <m/>
    <m/>
    <m/>
    <n v="33"/>
    <n v="0.04"/>
    <m/>
    <m/>
    <n v="310.99"/>
    <n v="0"/>
    <n v="9.4239393939393938"/>
    <s v="Regular Air"/>
    <n v="2.0299999999999998"/>
    <n v="313.02"/>
    <x v="9"/>
    <s v="Consumer"/>
    <x v="0"/>
    <s v="Paper"/>
    <s v="Wrap Bag"/>
    <d v="2010-05-16T00:00:00"/>
  </r>
  <r>
    <n v="2902"/>
    <n v="36772"/>
    <x v="488"/>
    <s v="Medium"/>
    <s v="*"/>
    <s v="*"/>
    <s v="*"/>
    <m/>
    <m/>
    <s v="*"/>
    <m/>
    <m/>
    <m/>
    <m/>
    <m/>
    <n v="47"/>
    <n v="0.05"/>
    <m/>
    <m/>
    <n v="280.45"/>
    <n v="0"/>
    <n v="5.9670212765957444"/>
    <s v="Regular Air"/>
    <n v="6.35"/>
    <n v="286.8"/>
    <x v="5"/>
    <s v="Home Office"/>
    <x v="0"/>
    <s v="Paper"/>
    <s v="Small Box"/>
    <d v="2010-05-15T00:00:00"/>
  </r>
  <r>
    <n v="2903"/>
    <n v="50087"/>
    <x v="488"/>
    <s v="Not Specified"/>
    <s v="*"/>
    <s v="*"/>
    <s v="*"/>
    <m/>
    <m/>
    <s v="*"/>
    <m/>
    <m/>
    <m/>
    <m/>
    <m/>
    <n v="17"/>
    <n v="0.02"/>
    <m/>
    <m/>
    <n v="58.86"/>
    <n v="0"/>
    <n v="3.4623529411764706"/>
    <s v="Regular Air"/>
    <n v="1.35"/>
    <n v="60.21"/>
    <x v="4"/>
    <s v="Corporate"/>
    <x v="0"/>
    <s v="Rubber Bands"/>
    <s v="Wrap Bag"/>
    <d v="2010-05-17T00:00:00"/>
  </r>
  <r>
    <n v="2904"/>
    <n v="36772"/>
    <x v="488"/>
    <s v="Medium"/>
    <s v="*"/>
    <s v="*"/>
    <s v="*"/>
    <m/>
    <m/>
    <s v="*"/>
    <m/>
    <m/>
    <m/>
    <m/>
    <m/>
    <n v="8"/>
    <n v="0.01"/>
    <m/>
    <m/>
    <n v="22.85"/>
    <n v="0"/>
    <n v="2.8562500000000002"/>
    <s v="Regular Air"/>
    <n v="0.99"/>
    <n v="23.84"/>
    <x v="5"/>
    <s v="Home Office"/>
    <x v="0"/>
    <s v="Labels"/>
    <s v="Small Box"/>
    <d v="2010-05-15T00:00:00"/>
  </r>
  <r>
    <n v="2905"/>
    <n v="6438"/>
    <x v="489"/>
    <s v="Not Specified"/>
    <s v="*"/>
    <s v="*"/>
    <s v="*"/>
    <m/>
    <m/>
    <s v="*"/>
    <m/>
    <m/>
    <m/>
    <m/>
    <m/>
    <n v="38"/>
    <n v="0.04"/>
    <m/>
    <m/>
    <n v="225.21"/>
    <n v="0"/>
    <n v="5.9265789473684212"/>
    <s v="Regular Air"/>
    <n v="5.2"/>
    <n v="230.41"/>
    <x v="1"/>
    <s v="Corporate"/>
    <x v="0"/>
    <s v="Paper"/>
    <s v="Small Box"/>
    <d v="2010-05-17T00:00:00"/>
  </r>
  <r>
    <n v="2906"/>
    <n v="6438"/>
    <x v="489"/>
    <s v="Not Specified"/>
    <s v="*"/>
    <s v="*"/>
    <s v="*"/>
    <m/>
    <m/>
    <s v="*"/>
    <m/>
    <m/>
    <m/>
    <m/>
    <m/>
    <n v="7"/>
    <n v="0.01"/>
    <m/>
    <m/>
    <n v="75.72"/>
    <n v="0"/>
    <n v="10.817142857142857"/>
    <s v="Regular Air"/>
    <n v="6.02"/>
    <n v="81.739999999999995"/>
    <x v="1"/>
    <s v="Corporate"/>
    <x v="1"/>
    <s v="Office Furnishings"/>
    <s v="Medium Box"/>
    <d v="2010-05-16T00:00:00"/>
  </r>
  <r>
    <n v="2907"/>
    <n v="20132"/>
    <x v="490"/>
    <s v="Low"/>
    <s v="*"/>
    <s v="*"/>
    <s v="*"/>
    <m/>
    <m/>
    <s v="*"/>
    <m/>
    <m/>
    <m/>
    <m/>
    <m/>
    <n v="30"/>
    <n v="0.04"/>
    <m/>
    <m/>
    <n v="8719.69"/>
    <n v="1"/>
    <n v="290.65633333333335"/>
    <s v="Delivery Truck"/>
    <n v="28.06"/>
    <n v="8747.75"/>
    <x v="10"/>
    <s v="Consumer"/>
    <x v="2"/>
    <s v="Office Machines"/>
    <s v="Jumbo Drum"/>
    <d v="2010-05-24T00:00:00"/>
  </r>
  <r>
    <n v="2908"/>
    <n v="50594"/>
    <x v="490"/>
    <s v="Low"/>
    <s v="*"/>
    <s v="*"/>
    <s v="*"/>
    <m/>
    <m/>
    <s v="*"/>
    <m/>
    <m/>
    <m/>
    <m/>
    <m/>
    <n v="48"/>
    <n v="0.05"/>
    <m/>
    <m/>
    <n v="2832.88"/>
    <n v="1"/>
    <n v="59.018333333333338"/>
    <s v="Regular Air"/>
    <n v="8.8000000000000007"/>
    <n v="2841.6800000000003"/>
    <x v="5"/>
    <s v="Consumer"/>
    <x v="2"/>
    <s v="Telephones and Communication"/>
    <s v="Small Box"/>
    <d v="2010-05-26T00:00:00"/>
  </r>
  <r>
    <n v="2909"/>
    <n v="14048"/>
    <x v="490"/>
    <s v="Not Specified"/>
    <s v="*"/>
    <s v="*"/>
    <s v="*"/>
    <m/>
    <m/>
    <s v="*"/>
    <m/>
    <m/>
    <m/>
    <m/>
    <m/>
    <n v="40"/>
    <n v="0.05"/>
    <m/>
    <m/>
    <n v="2035.393"/>
    <n v="1"/>
    <n v="50.884824999999999"/>
    <s v="Regular Air"/>
    <n v="1.25"/>
    <n v="2036.643"/>
    <x v="10"/>
    <s v="Small Business"/>
    <x v="2"/>
    <s v="Telephones and Communication"/>
    <s v="Small Pack"/>
    <d v="2010-05-19T00:00:00"/>
  </r>
  <r>
    <n v="2910"/>
    <n v="14048"/>
    <x v="490"/>
    <s v="Not Specified"/>
    <s v="*"/>
    <s v="*"/>
    <s v="*"/>
    <m/>
    <m/>
    <s v="*"/>
    <m/>
    <m/>
    <m/>
    <m/>
    <m/>
    <n v="47"/>
    <n v="0.05"/>
    <m/>
    <m/>
    <n v="1837.15"/>
    <n v="1"/>
    <n v="39.088297872340426"/>
    <s v="Regular Air"/>
    <n v="8.99"/>
    <n v="1846.14"/>
    <x v="10"/>
    <s v="Small Business"/>
    <x v="0"/>
    <s v="Pens &amp; Art Supplies"/>
    <s v="Small Pack"/>
    <d v="2010-05-17T00:00:00"/>
  </r>
  <r>
    <n v="2911"/>
    <n v="14048"/>
    <x v="490"/>
    <s v="Not Specified"/>
    <s v="*"/>
    <s v="*"/>
    <s v="*"/>
    <m/>
    <m/>
    <s v="*"/>
    <m/>
    <m/>
    <m/>
    <m/>
    <m/>
    <n v="5"/>
    <n v="0.01"/>
    <m/>
    <m/>
    <n v="540.22"/>
    <n v="0"/>
    <n v="108.04400000000001"/>
    <s v="Regular Air"/>
    <n v="35"/>
    <n v="575.22"/>
    <x v="10"/>
    <s v="Small Business"/>
    <x v="0"/>
    <s v="Storage &amp; Organization"/>
    <s v="Large Box"/>
    <d v="2010-05-19T00:00:00"/>
  </r>
  <r>
    <n v="2912"/>
    <n v="22020"/>
    <x v="490"/>
    <s v="Critical"/>
    <s v="***"/>
    <s v="***"/>
    <s v="***"/>
    <m/>
    <m/>
    <s v="***"/>
    <m/>
    <m/>
    <m/>
    <m/>
    <m/>
    <n v="37"/>
    <n v="0.04"/>
    <m/>
    <m/>
    <n v="498.28"/>
    <n v="0"/>
    <n v="13.467027027027026"/>
    <s v="Regular Air"/>
    <n v="4.51"/>
    <n v="502.78999999999996"/>
    <x v="9"/>
    <s v="Corporate"/>
    <x v="0"/>
    <s v="Storage &amp; Organization"/>
    <s v="Small Box"/>
    <d v="2010-05-18T00:00:00"/>
  </r>
  <r>
    <n v="2913"/>
    <n v="50594"/>
    <x v="490"/>
    <s v="Low"/>
    <s v="*"/>
    <s v="*"/>
    <s v="*"/>
    <m/>
    <m/>
    <s v="*"/>
    <m/>
    <m/>
    <m/>
    <m/>
    <m/>
    <n v="39"/>
    <n v="0.04"/>
    <m/>
    <m/>
    <n v="173.47"/>
    <n v="0"/>
    <n v="4.4479487179487176"/>
    <s v="Regular Air"/>
    <n v="1.93"/>
    <n v="175.4"/>
    <x v="5"/>
    <s v="Consumer"/>
    <x v="0"/>
    <s v="Pens &amp; Art Supplies"/>
    <s v="Wrap Bag"/>
    <d v="2010-05-19T00:00:00"/>
  </r>
  <r>
    <n v="2914"/>
    <n v="31907"/>
    <x v="491"/>
    <s v="Low"/>
    <s v="*"/>
    <s v="*"/>
    <s v="*"/>
    <m/>
    <m/>
    <s v="*"/>
    <m/>
    <m/>
    <m/>
    <m/>
    <m/>
    <n v="38"/>
    <n v="0.04"/>
    <m/>
    <m/>
    <n v="331.53"/>
    <n v="0"/>
    <n v="8.7244736842105262"/>
    <s v="Regular Air"/>
    <n v="3.62"/>
    <n v="335.15"/>
    <x v="0"/>
    <s v="Consumer"/>
    <x v="2"/>
    <s v="Computer Peripherals"/>
    <s v="Small Pack"/>
    <d v="2010-05-23T00:00:00"/>
  </r>
  <r>
    <n v="2915"/>
    <n v="22501"/>
    <x v="491"/>
    <s v="High"/>
    <s v="*"/>
    <s v="**"/>
    <s v="**"/>
    <m/>
    <m/>
    <s v="**"/>
    <m/>
    <m/>
    <m/>
    <m/>
    <m/>
    <n v="2"/>
    <n v="0.01"/>
    <m/>
    <m/>
    <n v="30.83"/>
    <n v="0"/>
    <n v="15.414999999999999"/>
    <s v="Express Air"/>
    <n v="1.39"/>
    <n v="32.22"/>
    <x v="7"/>
    <s v="Corporate"/>
    <x v="0"/>
    <s v="Envelopes"/>
    <s v="Small Box"/>
    <d v="2010-05-19T00:00:00"/>
  </r>
  <r>
    <n v="2916"/>
    <n v="44519"/>
    <x v="492"/>
    <s v="High"/>
    <s v="*"/>
    <s v="**"/>
    <s v="**"/>
    <m/>
    <m/>
    <s v="**"/>
    <m/>
    <m/>
    <m/>
    <m/>
    <m/>
    <n v="34"/>
    <n v="0.04"/>
    <m/>
    <m/>
    <n v="16073.03"/>
    <n v="1"/>
    <n v="472.73617647058825"/>
    <s v="Delivery Truck"/>
    <n v="14.7"/>
    <n v="16087.730000000001"/>
    <x v="7"/>
    <s v="Corporate"/>
    <x v="2"/>
    <s v="Office Machines"/>
    <s v="Jumbo Drum"/>
    <d v="2010-05-20T00:00:00"/>
  </r>
  <r>
    <n v="2917"/>
    <n v="56646"/>
    <x v="492"/>
    <s v="Critical"/>
    <s v="***"/>
    <s v="***"/>
    <s v="***"/>
    <m/>
    <m/>
    <s v="***"/>
    <m/>
    <m/>
    <m/>
    <m/>
    <m/>
    <n v="41"/>
    <n v="0.05"/>
    <m/>
    <m/>
    <n v="4257.2759999999998"/>
    <n v="1"/>
    <n v="103.836"/>
    <s v="Regular Air"/>
    <n v="2.5"/>
    <n v="4259.7759999999998"/>
    <x v="1"/>
    <s v="Home Office"/>
    <x v="2"/>
    <s v="Telephones and Communication"/>
    <s v="Small Box"/>
    <d v="2010-05-20T00:00:00"/>
  </r>
  <r>
    <n v="2918"/>
    <n v="9249"/>
    <x v="492"/>
    <s v="High"/>
    <s v="*"/>
    <s v="**"/>
    <s v="**"/>
    <m/>
    <m/>
    <s v="**"/>
    <m/>
    <m/>
    <m/>
    <m/>
    <m/>
    <n v="35"/>
    <n v="0.04"/>
    <m/>
    <m/>
    <n v="3457.56"/>
    <n v="1"/>
    <n v="98.787428571428563"/>
    <s v="Delivery Truck"/>
    <n v="51.94"/>
    <n v="3509.5"/>
    <x v="5"/>
    <s v="Small Business"/>
    <x v="1"/>
    <s v="Tables"/>
    <s v="Jumbo Box"/>
    <d v="2010-05-21T00:00:00"/>
  </r>
  <r>
    <n v="2919"/>
    <n v="9249"/>
    <x v="492"/>
    <s v="High"/>
    <s v="*"/>
    <s v="**"/>
    <s v="**"/>
    <m/>
    <m/>
    <s v="**"/>
    <m/>
    <m/>
    <m/>
    <m/>
    <m/>
    <n v="42"/>
    <n v="0.05"/>
    <m/>
    <m/>
    <n v="1546.8"/>
    <n v="1"/>
    <n v="36.828571428571429"/>
    <s v="Regular Air"/>
    <n v="12.9"/>
    <n v="1559.7"/>
    <x v="5"/>
    <s v="Small Business"/>
    <x v="0"/>
    <s v="Storage &amp; Organization"/>
    <s v="Small Box"/>
    <d v="2010-05-20T00:00:00"/>
  </r>
  <r>
    <n v="2920"/>
    <n v="44519"/>
    <x v="492"/>
    <s v="High"/>
    <s v="*"/>
    <s v="**"/>
    <s v="**"/>
    <m/>
    <m/>
    <s v="**"/>
    <m/>
    <m/>
    <m/>
    <m/>
    <m/>
    <n v="34"/>
    <n v="0.04"/>
    <m/>
    <m/>
    <n v="365.77"/>
    <n v="0"/>
    <n v="10.757941176470588"/>
    <s v="Regular Air"/>
    <n v="1.39"/>
    <n v="367.15999999999997"/>
    <x v="7"/>
    <s v="Corporate"/>
    <x v="0"/>
    <s v="Envelopes"/>
    <s v="Small Box"/>
    <d v="2010-05-20T00:00:00"/>
  </r>
  <r>
    <n v="2921"/>
    <n v="44519"/>
    <x v="492"/>
    <s v="High"/>
    <s v="*"/>
    <s v="**"/>
    <s v="**"/>
    <m/>
    <m/>
    <s v="**"/>
    <m/>
    <m/>
    <m/>
    <m/>
    <m/>
    <n v="48"/>
    <n v="0.05"/>
    <m/>
    <m/>
    <n v="224.58"/>
    <n v="0"/>
    <n v="4.67875"/>
    <s v="Regular Air"/>
    <n v="5.42"/>
    <n v="230"/>
    <x v="7"/>
    <s v="Corporate"/>
    <x v="0"/>
    <s v="Binders and Binder Accessories"/>
    <s v="Small Box"/>
    <d v="2010-05-20T00:00:00"/>
  </r>
  <r>
    <n v="2922"/>
    <n v="9249"/>
    <x v="492"/>
    <s v="High"/>
    <s v="*"/>
    <s v="**"/>
    <s v="**"/>
    <m/>
    <m/>
    <s v="**"/>
    <m/>
    <m/>
    <m/>
    <m/>
    <m/>
    <n v="46"/>
    <n v="0.05"/>
    <m/>
    <m/>
    <n v="176.5"/>
    <n v="0"/>
    <n v="3.8369565217391304"/>
    <s v="Regular Air"/>
    <n v="4.17"/>
    <n v="180.67"/>
    <x v="5"/>
    <s v="Small Business"/>
    <x v="0"/>
    <s v="Pens &amp; Art Supplies"/>
    <s v="Small Pack"/>
    <d v="2010-05-20T00:00:00"/>
  </r>
  <r>
    <n v="2923"/>
    <n v="3877"/>
    <x v="493"/>
    <s v="Low"/>
    <s v="*"/>
    <s v="*"/>
    <s v="*"/>
    <m/>
    <m/>
    <s v="*"/>
    <m/>
    <m/>
    <m/>
    <m/>
    <m/>
    <n v="14"/>
    <n v="0.02"/>
    <m/>
    <m/>
    <n v="700.46"/>
    <n v="0"/>
    <n v="50.032857142857146"/>
    <s v="Express Air"/>
    <n v="7.23"/>
    <n v="707.69"/>
    <x v="0"/>
    <s v="Corporate"/>
    <x v="0"/>
    <s v="Paper"/>
    <s v="Small Box"/>
    <d v="2010-05-20T00:00:00"/>
  </r>
  <r>
    <n v="2924"/>
    <n v="36102"/>
    <x v="493"/>
    <s v="Not Specified"/>
    <s v="*"/>
    <s v="*"/>
    <s v="*"/>
    <m/>
    <m/>
    <s v="*"/>
    <m/>
    <m/>
    <m/>
    <m/>
    <m/>
    <n v="36"/>
    <n v="0.04"/>
    <m/>
    <m/>
    <n v="461.4"/>
    <n v="0"/>
    <n v="12.816666666666666"/>
    <s v="Regular Air"/>
    <n v="6.2"/>
    <n v="467.59999999999997"/>
    <x v="8"/>
    <s v="Consumer"/>
    <x v="1"/>
    <s v="Office Furnishings"/>
    <s v="Wrap Bag"/>
    <d v="2010-05-21T00:00:00"/>
  </r>
  <r>
    <n v="2925"/>
    <n v="58725"/>
    <x v="493"/>
    <s v="Not Specified"/>
    <s v="*"/>
    <s v="*"/>
    <s v="*"/>
    <m/>
    <m/>
    <s v="*"/>
    <m/>
    <m/>
    <m/>
    <m/>
    <m/>
    <n v="39"/>
    <n v="0.04"/>
    <m/>
    <m/>
    <n v="335.35"/>
    <n v="0"/>
    <n v="8.5987179487179493"/>
    <s v="Regular Air"/>
    <n v="8.2899999999999991"/>
    <n v="343.64000000000004"/>
    <x v="8"/>
    <s v="Corporate"/>
    <x v="0"/>
    <s v="Envelopes"/>
    <s v="Small Box"/>
    <d v="2010-05-21T00:00:00"/>
  </r>
  <r>
    <n v="2926"/>
    <n v="59906"/>
    <x v="493"/>
    <s v="High"/>
    <s v="*"/>
    <s v="**"/>
    <s v="**"/>
    <m/>
    <m/>
    <s v="**"/>
    <m/>
    <m/>
    <m/>
    <m/>
    <m/>
    <n v="32"/>
    <n v="0.04"/>
    <m/>
    <m/>
    <n v="284.92"/>
    <n v="0"/>
    <n v="8.9037500000000005"/>
    <s v="Regular Air"/>
    <n v="2.15"/>
    <n v="287.07"/>
    <x v="1"/>
    <s v="Home Office"/>
    <x v="0"/>
    <s v="Paper"/>
    <s v="Wrap Bag"/>
    <d v="2010-05-22T00:00:00"/>
  </r>
  <r>
    <n v="2927"/>
    <n v="59651"/>
    <x v="493"/>
    <s v="Critical"/>
    <s v="***"/>
    <s v="***"/>
    <s v="***"/>
    <m/>
    <m/>
    <s v="***"/>
    <m/>
    <m/>
    <m/>
    <m/>
    <m/>
    <n v="36"/>
    <n v="0.04"/>
    <m/>
    <m/>
    <n v="283.20999999999998"/>
    <n v="0"/>
    <n v="7.8669444444444441"/>
    <s v="Regular Air"/>
    <n v="8.94"/>
    <n v="292.14999999999998"/>
    <x v="12"/>
    <s v="Corporate"/>
    <x v="0"/>
    <s v="Binders and Binder Accessories"/>
    <s v="Small Box"/>
    <d v="2010-05-22T00:00:00"/>
  </r>
  <r>
    <n v="2928"/>
    <n v="3331"/>
    <x v="493"/>
    <s v="High"/>
    <s v="*"/>
    <s v="**"/>
    <s v="**"/>
    <m/>
    <m/>
    <s v="**"/>
    <m/>
    <m/>
    <m/>
    <m/>
    <m/>
    <n v="31"/>
    <n v="0.04"/>
    <m/>
    <m/>
    <n v="153.28"/>
    <n v="0"/>
    <n v="4.9445161290322579"/>
    <s v="Regular Air"/>
    <n v="0.5"/>
    <n v="153.78"/>
    <x v="4"/>
    <s v="Corporate"/>
    <x v="0"/>
    <s v="Labels"/>
    <s v="Small Box"/>
    <d v="2010-05-21T00:00:00"/>
  </r>
  <r>
    <n v="2929"/>
    <n v="58725"/>
    <x v="493"/>
    <s v="Not Specified"/>
    <s v="*"/>
    <s v="*"/>
    <s v="*"/>
    <m/>
    <m/>
    <s v="*"/>
    <m/>
    <m/>
    <m/>
    <m/>
    <m/>
    <n v="20"/>
    <n v="3.5000000000000003E-2"/>
    <m/>
    <m/>
    <n v="148.31"/>
    <n v="0"/>
    <n v="7.4154999999999998"/>
    <s v="Regular Air"/>
    <n v="2.17"/>
    <n v="150.47999999999999"/>
    <x v="1"/>
    <s v="Corporate"/>
    <x v="0"/>
    <s v="Paper"/>
    <s v="Wrap Bag"/>
    <d v="2010-05-21T00:00:00"/>
  </r>
  <r>
    <n v="2930"/>
    <n v="46948"/>
    <x v="493"/>
    <s v="Low"/>
    <s v="*"/>
    <s v="*"/>
    <s v="*"/>
    <m/>
    <m/>
    <s v="*"/>
    <m/>
    <m/>
    <m/>
    <m/>
    <m/>
    <n v="10"/>
    <n v="0.02"/>
    <m/>
    <m/>
    <n v="64.13"/>
    <n v="0"/>
    <n v="6.4129999999999994"/>
    <s v="Regular Air"/>
    <n v="5.27"/>
    <n v="69.399999999999991"/>
    <x v="8"/>
    <s v="Corporate"/>
    <x v="0"/>
    <s v="Binders and Binder Accessories"/>
    <s v="Small Box"/>
    <d v="2010-05-24T00:00:00"/>
  </r>
  <r>
    <n v="2931"/>
    <n v="59651"/>
    <x v="493"/>
    <s v="Critical"/>
    <s v="***"/>
    <s v="***"/>
    <s v="***"/>
    <m/>
    <m/>
    <s v="***"/>
    <m/>
    <m/>
    <m/>
    <m/>
    <m/>
    <n v="18"/>
    <n v="0.02"/>
    <m/>
    <m/>
    <n v="45.8"/>
    <n v="0"/>
    <n v="2.5444444444444443"/>
    <s v="Regular Air"/>
    <n v="4.57"/>
    <n v="50.37"/>
    <x v="12"/>
    <s v="Corporate"/>
    <x v="1"/>
    <s v="Office Furnishings"/>
    <s v="Small Pack"/>
    <d v="2010-05-22T00:00:00"/>
  </r>
  <r>
    <n v="2932"/>
    <n v="20033"/>
    <x v="494"/>
    <s v="Critical"/>
    <s v="***"/>
    <s v="***"/>
    <s v="***"/>
    <m/>
    <m/>
    <s v="***"/>
    <m/>
    <m/>
    <m/>
    <m/>
    <m/>
    <n v="5"/>
    <n v="0.01"/>
    <m/>
    <m/>
    <n v="2543.9499999999998"/>
    <n v="1"/>
    <n v="508.78999999999996"/>
    <s v="Regular Air"/>
    <n v="24.49"/>
    <n v="2568.4399999999996"/>
    <x v="12"/>
    <s v="Corporate"/>
    <x v="2"/>
    <s v="Copiers and Fax"/>
    <s v="Large Box"/>
    <d v="2010-05-23T00:00:00"/>
  </r>
  <r>
    <n v="2933"/>
    <n v="58308"/>
    <x v="494"/>
    <s v="Not Specified"/>
    <s v="*"/>
    <s v="*"/>
    <s v="*"/>
    <m/>
    <m/>
    <s v="*"/>
    <m/>
    <m/>
    <m/>
    <m/>
    <m/>
    <n v="35"/>
    <n v="0.04"/>
    <m/>
    <m/>
    <n v="2173.2600000000002"/>
    <n v="1"/>
    <n v="62.093142857142865"/>
    <s v="Delivery Truck"/>
    <n v="36.61"/>
    <n v="2209.8700000000003"/>
    <x v="4"/>
    <s v="Corporate"/>
    <x v="1"/>
    <s v="Bookcases"/>
    <s v="Jumbo Box"/>
    <d v="2010-05-21T00:00:00"/>
  </r>
  <r>
    <n v="2934"/>
    <n v="58308"/>
    <x v="494"/>
    <s v="Not Specified"/>
    <s v="*"/>
    <s v="*"/>
    <s v="*"/>
    <m/>
    <m/>
    <s v="*"/>
    <m/>
    <m/>
    <m/>
    <m/>
    <m/>
    <n v="20"/>
    <n v="3.5000000000000003E-2"/>
    <m/>
    <m/>
    <n v="623.29"/>
    <n v="0"/>
    <n v="31.164499999999997"/>
    <s v="Regular Air"/>
    <n v="5.5"/>
    <n v="628.79"/>
    <x v="4"/>
    <s v="Corporate"/>
    <x v="2"/>
    <s v="Computer Peripherals"/>
    <s v="Small Box"/>
    <d v="2010-05-22T00:00:00"/>
  </r>
  <r>
    <n v="2935"/>
    <n v="11169"/>
    <x v="494"/>
    <s v="Medium"/>
    <s v="*"/>
    <s v="*"/>
    <s v="*"/>
    <m/>
    <m/>
    <s v="*"/>
    <m/>
    <m/>
    <m/>
    <m/>
    <m/>
    <n v="46"/>
    <n v="0.05"/>
    <m/>
    <m/>
    <n v="398.86"/>
    <n v="0"/>
    <n v="8.6708695652173908"/>
    <s v="Regular Air"/>
    <n v="5.6"/>
    <n v="404.46000000000004"/>
    <x v="5"/>
    <s v="Corporate"/>
    <x v="0"/>
    <s v="Binders and Binder Accessories"/>
    <s v="Small Box"/>
    <d v="2010-05-22T00:00:00"/>
  </r>
  <r>
    <n v="2936"/>
    <n v="28357"/>
    <x v="494"/>
    <s v="Not Specified"/>
    <s v="*"/>
    <s v="*"/>
    <s v="*"/>
    <m/>
    <m/>
    <s v="*"/>
    <m/>
    <m/>
    <m/>
    <m/>
    <m/>
    <n v="50"/>
    <n v="0.06"/>
    <m/>
    <m/>
    <n v="390.46"/>
    <n v="0"/>
    <n v="7.8091999999999997"/>
    <s v="Regular Air"/>
    <n v="7.72"/>
    <n v="398.18"/>
    <x v="5"/>
    <s v="Home Office"/>
    <x v="0"/>
    <s v="Binders and Binder Accessories"/>
    <s v="Small Box"/>
    <d v="2010-05-22T00:00:00"/>
  </r>
  <r>
    <n v="2937"/>
    <n v="28357"/>
    <x v="494"/>
    <s v="Not Specified"/>
    <s v="*"/>
    <s v="*"/>
    <s v="*"/>
    <m/>
    <m/>
    <s v="*"/>
    <m/>
    <m/>
    <m/>
    <m/>
    <m/>
    <n v="43"/>
    <n v="0.05"/>
    <m/>
    <m/>
    <n v="113.43"/>
    <n v="0"/>
    <n v="2.6379069767441861"/>
    <s v="Regular Air"/>
    <n v="1.02"/>
    <n v="114.45"/>
    <x v="5"/>
    <s v="Home Office"/>
    <x v="0"/>
    <s v="Rubber Bands"/>
    <s v="Wrap Bag"/>
    <d v="2010-05-22T00:00:00"/>
  </r>
  <r>
    <n v="2938"/>
    <n v="11169"/>
    <x v="494"/>
    <s v="Medium"/>
    <s v="*"/>
    <s v="*"/>
    <s v="*"/>
    <m/>
    <m/>
    <s v="*"/>
    <m/>
    <m/>
    <m/>
    <m/>
    <m/>
    <n v="44"/>
    <n v="0.05"/>
    <m/>
    <m/>
    <n v="109.18"/>
    <n v="0"/>
    <n v="2.4813636363636364"/>
    <s v="Regular Air"/>
    <n v="0.5"/>
    <n v="109.68"/>
    <x v="5"/>
    <s v="Corporate"/>
    <x v="0"/>
    <s v="Labels"/>
    <s v="Small Box"/>
    <d v="2010-05-21T00:00:00"/>
  </r>
  <r>
    <n v="2939"/>
    <n v="27205"/>
    <x v="494"/>
    <s v="Not Specified"/>
    <s v="*"/>
    <s v="*"/>
    <s v="*"/>
    <m/>
    <m/>
    <s v="*"/>
    <m/>
    <m/>
    <m/>
    <m/>
    <m/>
    <n v="12"/>
    <n v="0.02"/>
    <m/>
    <m/>
    <n v="87.11"/>
    <n v="0"/>
    <n v="7.2591666666666663"/>
    <s v="Regular Air"/>
    <n v="3.52"/>
    <n v="90.63"/>
    <x v="1"/>
    <s v="Corporate"/>
    <x v="2"/>
    <s v="Computer Peripherals"/>
    <s v="Small Pack"/>
    <d v="2010-05-23T00:00:00"/>
  </r>
  <r>
    <n v="2940"/>
    <n v="58308"/>
    <x v="494"/>
    <s v="Not Specified"/>
    <s v="*"/>
    <s v="*"/>
    <s v="*"/>
    <m/>
    <m/>
    <s v="*"/>
    <m/>
    <m/>
    <m/>
    <m/>
    <m/>
    <n v="2"/>
    <n v="0.01"/>
    <m/>
    <m/>
    <n v="40.340000000000003"/>
    <n v="0"/>
    <n v="20.170000000000002"/>
    <s v="Regular Air"/>
    <n v="7.74"/>
    <n v="48.080000000000005"/>
    <x v="4"/>
    <s v="Corporate"/>
    <x v="1"/>
    <s v="Office Furnishings"/>
    <s v="Small Box"/>
    <d v="2010-05-23T00:00:00"/>
  </r>
  <r>
    <n v="2941"/>
    <n v="11169"/>
    <x v="494"/>
    <s v="Medium"/>
    <s v="*"/>
    <s v="*"/>
    <s v="*"/>
    <m/>
    <m/>
    <s v="*"/>
    <m/>
    <m/>
    <m/>
    <m/>
    <m/>
    <n v="5"/>
    <n v="0.01"/>
    <m/>
    <m/>
    <n v="28.59"/>
    <n v="0"/>
    <n v="5.718"/>
    <s v="Regular Air"/>
    <n v="4.7"/>
    <n v="33.29"/>
    <x v="5"/>
    <s v="Corporate"/>
    <x v="0"/>
    <s v="Paper"/>
    <s v="Small Box"/>
    <d v="2010-05-22T00:00:00"/>
  </r>
  <r>
    <n v="2942"/>
    <n v="54119"/>
    <x v="495"/>
    <s v="Medium"/>
    <s v="*"/>
    <s v="*"/>
    <s v="*"/>
    <m/>
    <m/>
    <s v="*"/>
    <m/>
    <m/>
    <m/>
    <m/>
    <m/>
    <n v="45"/>
    <n v="0.05"/>
    <m/>
    <m/>
    <n v="261"/>
    <n v="0"/>
    <n v="5.8"/>
    <s v="Express Air"/>
    <n v="3.37"/>
    <n v="264.37"/>
    <x v="2"/>
    <s v="Corporate"/>
    <x v="0"/>
    <s v="Rubber Bands"/>
    <s v="Wrap Bag"/>
    <d v="2010-05-23T00:00:00"/>
  </r>
  <r>
    <n v="2943"/>
    <n v="54119"/>
    <x v="495"/>
    <s v="Medium"/>
    <s v="*"/>
    <s v="*"/>
    <s v="*"/>
    <m/>
    <m/>
    <s v="*"/>
    <m/>
    <m/>
    <m/>
    <m/>
    <m/>
    <n v="4"/>
    <n v="0.01"/>
    <m/>
    <m/>
    <n v="127.56"/>
    <n v="0"/>
    <n v="31.89"/>
    <s v="Regular Air"/>
    <n v="6.64"/>
    <n v="134.19999999999999"/>
    <x v="2"/>
    <s v="Corporate"/>
    <x v="0"/>
    <s v="Storage &amp; Organization"/>
    <s v="Small Box"/>
    <d v="2010-05-25T00:00:00"/>
  </r>
  <r>
    <n v="2944"/>
    <n v="13540"/>
    <x v="496"/>
    <s v="High"/>
    <s v="*"/>
    <s v="**"/>
    <s v="**"/>
    <m/>
    <m/>
    <s v="**"/>
    <m/>
    <m/>
    <m/>
    <m/>
    <m/>
    <n v="27"/>
    <n v="3.5000000000000003E-2"/>
    <m/>
    <m/>
    <n v="1484.1849999999999"/>
    <n v="1"/>
    <n v="54.969814814814811"/>
    <s v="Regular Air"/>
    <n v="4.99"/>
    <n v="1489.175"/>
    <x v="0"/>
    <s v="Consumer"/>
    <x v="2"/>
    <s v="Telephones and Communication"/>
    <s v="Small Box"/>
    <d v="2010-05-25T00:00:00"/>
  </r>
  <r>
    <n v="2945"/>
    <n v="10212"/>
    <x v="496"/>
    <s v="Low"/>
    <s v="*"/>
    <s v="*"/>
    <s v="*"/>
    <m/>
    <m/>
    <s v="*"/>
    <m/>
    <m/>
    <m/>
    <m/>
    <m/>
    <n v="22"/>
    <n v="3.5000000000000003E-2"/>
    <m/>
    <m/>
    <n v="1276.17"/>
    <n v="1"/>
    <n v="58.007727272727273"/>
    <s v="Regular Air"/>
    <n v="6.79"/>
    <n v="1282.96"/>
    <x v="5"/>
    <s v="Consumer"/>
    <x v="0"/>
    <s v="Paper"/>
    <s v="Small Box"/>
    <d v="2010-05-27T00:00:00"/>
  </r>
  <r>
    <n v="2946"/>
    <n v="40866"/>
    <x v="496"/>
    <s v="High"/>
    <s v="*"/>
    <s v="**"/>
    <s v="**"/>
    <m/>
    <m/>
    <s v="**"/>
    <m/>
    <m/>
    <m/>
    <m/>
    <m/>
    <n v="3"/>
    <n v="0.01"/>
    <m/>
    <m/>
    <n v="907.18"/>
    <n v="0"/>
    <n v="302.39333333333332"/>
    <s v="Regular Air"/>
    <n v="24.49"/>
    <n v="931.67"/>
    <x v="1"/>
    <s v="Corporate"/>
    <x v="0"/>
    <s v="Appliances"/>
    <s v="Large Box"/>
    <d v="2010-05-24T00:00:00"/>
  </r>
  <r>
    <n v="2947"/>
    <n v="9089"/>
    <x v="496"/>
    <s v="Critical"/>
    <s v="***"/>
    <s v="***"/>
    <s v="***"/>
    <m/>
    <m/>
    <s v="***"/>
    <m/>
    <m/>
    <m/>
    <m/>
    <m/>
    <n v="8"/>
    <n v="0.01"/>
    <m/>
    <m/>
    <n v="822.34950000000003"/>
    <n v="0"/>
    <n v="102.7936875"/>
    <s v="Express Air"/>
    <n v="8.8000000000000007"/>
    <n v="831.14949999999999"/>
    <x v="5"/>
    <s v="Small Business"/>
    <x v="2"/>
    <s v="Telephones and Communication"/>
    <s v="Small Box"/>
    <d v="2010-05-24T00:00:00"/>
  </r>
  <r>
    <n v="2948"/>
    <n v="11877"/>
    <x v="496"/>
    <s v="Not Specified"/>
    <s v="*"/>
    <s v="*"/>
    <s v="*"/>
    <m/>
    <m/>
    <s v="*"/>
    <m/>
    <m/>
    <m/>
    <m/>
    <m/>
    <n v="19"/>
    <n v="0.02"/>
    <m/>
    <m/>
    <n v="796.14"/>
    <n v="0"/>
    <n v="41.902105263157893"/>
    <s v="Regular Air"/>
    <n v="2.99"/>
    <n v="799.13"/>
    <x v="3"/>
    <s v="Consumer"/>
    <x v="0"/>
    <s v="Binders and Binder Accessories"/>
    <s v="Small Box"/>
    <d v="2010-05-24T00:00:00"/>
  </r>
  <r>
    <n v="2949"/>
    <n v="13540"/>
    <x v="496"/>
    <s v="High"/>
    <s v="*"/>
    <s v="**"/>
    <s v="**"/>
    <m/>
    <m/>
    <s v="**"/>
    <m/>
    <m/>
    <m/>
    <m/>
    <m/>
    <n v="33"/>
    <n v="0.04"/>
    <m/>
    <m/>
    <n v="431.06"/>
    <n v="0"/>
    <n v="13.062424242424242"/>
    <s v="Regular Air"/>
    <n v="6.13"/>
    <n v="437.19"/>
    <x v="8"/>
    <s v="Consumer"/>
    <x v="0"/>
    <s v="Storage &amp; Organization"/>
    <s v="Small Box"/>
    <d v="2010-05-23T00:00:00"/>
  </r>
  <r>
    <n v="2950"/>
    <n v="13540"/>
    <x v="496"/>
    <s v="High"/>
    <s v="*"/>
    <s v="**"/>
    <s v="**"/>
    <m/>
    <m/>
    <s v="**"/>
    <m/>
    <m/>
    <m/>
    <m/>
    <m/>
    <n v="31"/>
    <n v="0.04"/>
    <m/>
    <m/>
    <n v="259.58999999999997"/>
    <n v="0"/>
    <n v="8.3738709677419347"/>
    <s v="Regular Air"/>
    <n v="1.99"/>
    <n v="261.58"/>
    <x v="8"/>
    <s v="Consumer"/>
    <x v="2"/>
    <s v="Computer Peripherals"/>
    <s v="Small Pack"/>
    <d v="2010-05-23T00:00:00"/>
  </r>
  <r>
    <n v="2951"/>
    <n v="11877"/>
    <x v="496"/>
    <s v="Not Specified"/>
    <s v="*"/>
    <s v="*"/>
    <s v="*"/>
    <m/>
    <m/>
    <s v="*"/>
    <m/>
    <m/>
    <m/>
    <m/>
    <m/>
    <n v="31"/>
    <n v="0.04"/>
    <m/>
    <m/>
    <n v="142.96"/>
    <n v="0"/>
    <n v="4.6116129032258071"/>
    <s v="Regular Air"/>
    <n v="1.52"/>
    <n v="144.48000000000002"/>
    <x v="3"/>
    <s v="Consumer"/>
    <x v="0"/>
    <s v="Paper"/>
    <s v="Wrap Bag"/>
    <d v="2010-05-25T00:00:00"/>
  </r>
  <r>
    <n v="2952"/>
    <n v="13540"/>
    <x v="496"/>
    <s v="High"/>
    <s v="*"/>
    <s v="**"/>
    <s v="**"/>
    <m/>
    <m/>
    <s v="**"/>
    <m/>
    <m/>
    <m/>
    <m/>
    <m/>
    <n v="33"/>
    <n v="0.04"/>
    <m/>
    <m/>
    <n v="121"/>
    <n v="0"/>
    <n v="3.6666666666666665"/>
    <s v="Regular Air"/>
    <n v="0.5"/>
    <n v="121.5"/>
    <x v="0"/>
    <s v="Consumer"/>
    <x v="0"/>
    <s v="Labels"/>
    <s v="Small Box"/>
    <d v="2010-05-25T00:00:00"/>
  </r>
  <r>
    <n v="2953"/>
    <n v="10212"/>
    <x v="496"/>
    <s v="Low"/>
    <s v="*"/>
    <s v="*"/>
    <s v="*"/>
    <m/>
    <m/>
    <s v="*"/>
    <m/>
    <m/>
    <m/>
    <m/>
    <m/>
    <n v="14"/>
    <n v="0.02"/>
    <m/>
    <m/>
    <n v="74.02"/>
    <n v="0"/>
    <n v="5.2871428571428565"/>
    <s v="Regular Air"/>
    <n v="3.63"/>
    <n v="77.649999999999991"/>
    <x v="5"/>
    <s v="Consumer"/>
    <x v="1"/>
    <s v="Office Furnishings"/>
    <s v="Wrap Bag"/>
    <d v="2010-05-25T00:00:00"/>
  </r>
  <r>
    <n v="2954"/>
    <n v="13540"/>
    <x v="496"/>
    <s v="High"/>
    <s v="*"/>
    <s v="**"/>
    <s v="**"/>
    <m/>
    <m/>
    <s v="**"/>
    <m/>
    <m/>
    <m/>
    <m/>
    <m/>
    <n v="16"/>
    <n v="0.02"/>
    <m/>
    <m/>
    <n v="34.93"/>
    <n v="0"/>
    <n v="2.183125"/>
    <s v="Regular Air"/>
    <n v="0.78"/>
    <n v="35.71"/>
    <x v="8"/>
    <s v="Consumer"/>
    <x v="0"/>
    <s v="Rubber Bands"/>
    <s v="Wrap Bag"/>
    <d v="2010-05-23T00:00:00"/>
  </r>
  <r>
    <n v="2955"/>
    <n v="19840"/>
    <x v="497"/>
    <s v="Critical"/>
    <s v="***"/>
    <s v="***"/>
    <s v="***"/>
    <m/>
    <m/>
    <s v="***"/>
    <m/>
    <m/>
    <m/>
    <m/>
    <m/>
    <n v="25"/>
    <n v="3.5000000000000003E-2"/>
    <m/>
    <m/>
    <n v="8270.57"/>
    <n v="1"/>
    <n v="330.82279999999997"/>
    <s v="Delivery Truck"/>
    <n v="48.26"/>
    <n v="8318.83"/>
    <x v="10"/>
    <s v="Corporate"/>
    <x v="2"/>
    <s v="Office Machines"/>
    <s v="Jumbo Box"/>
    <d v="2010-05-27T00:00:00"/>
  </r>
  <r>
    <n v="2956"/>
    <n v="42691"/>
    <x v="497"/>
    <s v="Low"/>
    <s v="*"/>
    <s v="*"/>
    <s v="*"/>
    <m/>
    <m/>
    <s v="*"/>
    <m/>
    <m/>
    <m/>
    <m/>
    <m/>
    <n v="50"/>
    <n v="0.06"/>
    <m/>
    <m/>
    <n v="2447.65"/>
    <n v="1"/>
    <n v="48.953000000000003"/>
    <s v="Regular Air"/>
    <n v="6.77"/>
    <n v="2454.42"/>
    <x v="2"/>
    <s v="Home Office"/>
    <x v="1"/>
    <s v="Office Furnishings"/>
    <s v="Small Box"/>
    <d v="2010-06-02T00:00:00"/>
  </r>
  <r>
    <n v="2957"/>
    <n v="42691"/>
    <x v="497"/>
    <s v="Low"/>
    <s v="*"/>
    <s v="*"/>
    <s v="*"/>
    <m/>
    <m/>
    <s v="*"/>
    <m/>
    <m/>
    <m/>
    <m/>
    <m/>
    <n v="7"/>
    <n v="0.01"/>
    <m/>
    <m/>
    <n v="1069.6400000000001"/>
    <n v="1"/>
    <n v="152.80571428571429"/>
    <s v="Regular Air"/>
    <n v="19.989999999999998"/>
    <n v="1089.6300000000001"/>
    <x v="2"/>
    <s v="Home Office"/>
    <x v="0"/>
    <s v="Storage &amp; Organization"/>
    <s v="Small Box"/>
    <d v="2010-05-28T00:00:00"/>
  </r>
  <r>
    <n v="2958"/>
    <n v="50183"/>
    <x v="497"/>
    <s v="High"/>
    <s v="*"/>
    <s v="**"/>
    <s v="**"/>
    <m/>
    <m/>
    <s v="**"/>
    <m/>
    <m/>
    <m/>
    <m/>
    <m/>
    <n v="20"/>
    <n v="3.5000000000000003E-2"/>
    <m/>
    <m/>
    <n v="116.55"/>
    <n v="0"/>
    <n v="5.8274999999999997"/>
    <s v="Express Air"/>
    <n v="5.3"/>
    <n v="121.85"/>
    <x v="10"/>
    <s v="Small Business"/>
    <x v="0"/>
    <s v="Envelopes"/>
    <s v="Small Box"/>
    <d v="2010-05-25T00:00:00"/>
  </r>
  <r>
    <n v="2959"/>
    <n v="4935"/>
    <x v="497"/>
    <s v="Not Specified"/>
    <s v="*"/>
    <s v="*"/>
    <s v="*"/>
    <m/>
    <m/>
    <s v="*"/>
    <m/>
    <m/>
    <m/>
    <m/>
    <m/>
    <n v="30"/>
    <n v="0.04"/>
    <m/>
    <m/>
    <n v="106.64"/>
    <n v="0"/>
    <n v="3.5546666666666669"/>
    <s v="Regular Air"/>
    <n v="1.32"/>
    <n v="107.96"/>
    <x v="1"/>
    <s v="Corporate"/>
    <x v="0"/>
    <s v="Scissors, Rulers and Trimmers"/>
    <s v="Wrap Bag"/>
    <d v="2010-05-27T00:00:00"/>
  </r>
  <r>
    <n v="2960"/>
    <n v="2535"/>
    <x v="497"/>
    <s v="Low"/>
    <s v="*"/>
    <s v="*"/>
    <s v="*"/>
    <m/>
    <m/>
    <s v="*"/>
    <m/>
    <m/>
    <m/>
    <m/>
    <m/>
    <n v="6"/>
    <n v="0.01"/>
    <m/>
    <m/>
    <n v="82.72"/>
    <n v="0"/>
    <n v="13.786666666666667"/>
    <s v="Regular Air"/>
    <n v="1.99"/>
    <n v="84.71"/>
    <x v="10"/>
    <s v="Corporate"/>
    <x v="2"/>
    <s v="Computer Peripherals"/>
    <s v="Small Pack"/>
    <d v="2010-05-26T00:00:00"/>
  </r>
  <r>
    <n v="2961"/>
    <n v="3778"/>
    <x v="498"/>
    <s v="Critical"/>
    <s v="***"/>
    <s v="***"/>
    <s v="***"/>
    <m/>
    <m/>
    <s v="***"/>
    <m/>
    <m/>
    <m/>
    <m/>
    <m/>
    <n v="34"/>
    <n v="0.04"/>
    <m/>
    <m/>
    <n v="5133.9234999999999"/>
    <n v="1"/>
    <n v="150.99775"/>
    <s v="Regular Air"/>
    <n v="4.99"/>
    <n v="5138.9134999999997"/>
    <x v="0"/>
    <s v="Home Office"/>
    <x v="2"/>
    <s v="Telephones and Communication"/>
    <s v="Small Box"/>
    <d v="2010-05-26T00:00:00"/>
  </r>
  <r>
    <n v="2962"/>
    <n v="50278"/>
    <x v="498"/>
    <s v="High"/>
    <s v="*"/>
    <s v="**"/>
    <s v="**"/>
    <m/>
    <m/>
    <s v="**"/>
    <m/>
    <m/>
    <m/>
    <m/>
    <m/>
    <n v="20"/>
    <n v="3.5000000000000003E-2"/>
    <m/>
    <m/>
    <n v="2195.5500000000002"/>
    <n v="1"/>
    <n v="109.7775"/>
    <s v="Delivery Truck"/>
    <n v="60"/>
    <n v="2255.5500000000002"/>
    <x v="7"/>
    <s v="Corporate"/>
    <x v="1"/>
    <s v="Tables"/>
    <s v="Jumbo Drum"/>
    <d v="2010-05-27T00:00:00"/>
  </r>
  <r>
    <n v="2963"/>
    <n v="11908"/>
    <x v="498"/>
    <s v="Not Specified"/>
    <s v="*"/>
    <s v="*"/>
    <s v="*"/>
    <m/>
    <m/>
    <s v="*"/>
    <m/>
    <m/>
    <m/>
    <m/>
    <m/>
    <n v="5"/>
    <n v="0.01"/>
    <m/>
    <m/>
    <n v="1386.6"/>
    <n v="1"/>
    <n v="277.32"/>
    <s v="Delivery Truck"/>
    <n v="57"/>
    <n v="1443.6"/>
    <x v="8"/>
    <s v="Corporate"/>
    <x v="1"/>
    <s v="Chairs &amp; Chairmats"/>
    <s v="Jumbo Drum"/>
    <d v="2010-05-27T00:00:00"/>
  </r>
  <r>
    <n v="2964"/>
    <n v="31522"/>
    <x v="498"/>
    <s v="Medium"/>
    <s v="*"/>
    <s v="*"/>
    <s v="*"/>
    <m/>
    <m/>
    <s v="*"/>
    <m/>
    <m/>
    <m/>
    <m/>
    <m/>
    <n v="42"/>
    <n v="0.05"/>
    <m/>
    <m/>
    <n v="1083.3699999999999"/>
    <n v="1"/>
    <n v="25.794523809523806"/>
    <s v="Delivery Truck"/>
    <n v="14.36"/>
    <n v="1097.7299999999998"/>
    <x v="1"/>
    <s v="Home Office"/>
    <x v="1"/>
    <s v="Chairs &amp; Chairmats"/>
    <s v="Jumbo Drum"/>
    <d v="2010-05-27T00:00:00"/>
  </r>
  <r>
    <n v="2965"/>
    <n v="3778"/>
    <x v="498"/>
    <s v="Critical"/>
    <s v="***"/>
    <s v="***"/>
    <s v="***"/>
    <m/>
    <m/>
    <s v="***"/>
    <m/>
    <m/>
    <m/>
    <m/>
    <m/>
    <n v="12"/>
    <n v="0.02"/>
    <m/>
    <m/>
    <n v="557.03"/>
    <n v="0"/>
    <n v="46.419166666666662"/>
    <s v="Regular Air"/>
    <n v="1.99"/>
    <n v="559.02"/>
    <x v="0"/>
    <s v="Home Office"/>
    <x v="2"/>
    <s v="Computer Peripherals"/>
    <s v="Small Pack"/>
    <d v="2010-05-26T00:00:00"/>
  </r>
  <r>
    <n v="2966"/>
    <n v="25157"/>
    <x v="498"/>
    <s v="Not Specified"/>
    <s v="*"/>
    <s v="*"/>
    <s v="*"/>
    <m/>
    <m/>
    <s v="*"/>
    <m/>
    <m/>
    <m/>
    <m/>
    <m/>
    <n v="24"/>
    <n v="3.5000000000000003E-2"/>
    <m/>
    <m/>
    <n v="545.38"/>
    <n v="0"/>
    <n v="22.724166666666665"/>
    <s v="Regular Air"/>
    <n v="8.18"/>
    <n v="553.55999999999995"/>
    <x v="10"/>
    <s v="Corporate"/>
    <x v="0"/>
    <s v="Paper"/>
    <s v="Small Box"/>
    <d v="2010-05-27T00:00:00"/>
  </r>
  <r>
    <n v="2967"/>
    <n v="31522"/>
    <x v="498"/>
    <s v="Medium"/>
    <s v="*"/>
    <s v="*"/>
    <s v="*"/>
    <m/>
    <m/>
    <s v="*"/>
    <m/>
    <m/>
    <m/>
    <m/>
    <m/>
    <n v="14"/>
    <n v="0.02"/>
    <m/>
    <m/>
    <n v="302.39999999999998"/>
    <n v="0"/>
    <n v="21.599999999999998"/>
    <s v="Regular Air"/>
    <n v="3.63"/>
    <n v="306.02999999999997"/>
    <x v="1"/>
    <s v="Home Office"/>
    <x v="1"/>
    <s v="Office Furnishings"/>
    <s v="Small Pack"/>
    <d v="2010-05-27T00:00:00"/>
  </r>
  <r>
    <n v="2968"/>
    <n v="25157"/>
    <x v="498"/>
    <s v="Not Specified"/>
    <s v="*"/>
    <s v="*"/>
    <s v="*"/>
    <m/>
    <m/>
    <s v="*"/>
    <m/>
    <m/>
    <m/>
    <m/>
    <m/>
    <n v="47"/>
    <n v="0.05"/>
    <m/>
    <m/>
    <n v="271.77999999999997"/>
    <n v="0"/>
    <n v="5.7825531914893613"/>
    <s v="Regular Air"/>
    <n v="1.2"/>
    <n v="272.97999999999996"/>
    <x v="1"/>
    <s v="Corporate"/>
    <x v="0"/>
    <s v="Pens &amp; Art Supplies"/>
    <s v="Wrap Bag"/>
    <d v="2010-05-26T00:00:00"/>
  </r>
  <r>
    <n v="2969"/>
    <n v="3778"/>
    <x v="498"/>
    <s v="Critical"/>
    <s v="***"/>
    <s v="***"/>
    <s v="***"/>
    <m/>
    <m/>
    <s v="***"/>
    <m/>
    <m/>
    <m/>
    <m/>
    <m/>
    <n v="34"/>
    <n v="0.04"/>
    <m/>
    <m/>
    <n v="268.08999999999997"/>
    <n v="0"/>
    <n v="7.8849999999999989"/>
    <s v="Regular Air"/>
    <n v="2.38"/>
    <n v="270.46999999999997"/>
    <x v="0"/>
    <s v="Home Office"/>
    <x v="2"/>
    <s v="Computer Peripherals"/>
    <s v="Small Pack"/>
    <d v="2010-05-27T00:00:00"/>
  </r>
  <r>
    <n v="2970"/>
    <n v="35877"/>
    <x v="498"/>
    <s v="High"/>
    <s v="*"/>
    <s v="**"/>
    <s v="**"/>
    <m/>
    <m/>
    <s v="**"/>
    <m/>
    <m/>
    <m/>
    <m/>
    <m/>
    <n v="30"/>
    <n v="0.04"/>
    <m/>
    <m/>
    <n v="129.71"/>
    <n v="0"/>
    <n v="4.323666666666667"/>
    <s v="Regular Air"/>
    <n v="5.68"/>
    <n v="135.39000000000001"/>
    <x v="1"/>
    <s v="Corporate"/>
    <x v="0"/>
    <s v="Paper"/>
    <s v="Small Box"/>
    <d v="2010-05-28T00:00:00"/>
  </r>
  <r>
    <n v="2971"/>
    <n v="50278"/>
    <x v="498"/>
    <s v="High"/>
    <s v="*"/>
    <s v="**"/>
    <s v="**"/>
    <m/>
    <m/>
    <s v="**"/>
    <m/>
    <m/>
    <m/>
    <m/>
    <m/>
    <n v="2"/>
    <n v="0.01"/>
    <m/>
    <m/>
    <n v="51.21"/>
    <n v="0"/>
    <n v="25.605"/>
    <s v="Regular Air"/>
    <n v="8.83"/>
    <n v="60.04"/>
    <x v="7"/>
    <s v="Corporate"/>
    <x v="0"/>
    <s v="Binders and Binder Accessories"/>
    <s v="Small Box"/>
    <d v="2010-05-25T00:00:00"/>
  </r>
  <r>
    <n v="2972"/>
    <n v="3778"/>
    <x v="498"/>
    <s v="Critical"/>
    <s v="***"/>
    <s v="***"/>
    <s v="***"/>
    <m/>
    <m/>
    <s v="***"/>
    <m/>
    <m/>
    <m/>
    <m/>
    <m/>
    <n v="3"/>
    <n v="0.01"/>
    <m/>
    <m/>
    <n v="26.53"/>
    <n v="0"/>
    <n v="8.8433333333333337"/>
    <s v="Regular Air"/>
    <n v="6.92"/>
    <n v="33.450000000000003"/>
    <x v="0"/>
    <s v="Home Office"/>
    <x v="0"/>
    <s v="Paper"/>
    <s v="Small Box"/>
    <d v="2010-05-26T00:00:00"/>
  </r>
  <r>
    <n v="2973"/>
    <n v="48294"/>
    <x v="499"/>
    <s v="High"/>
    <s v="*"/>
    <s v="**"/>
    <s v="**"/>
    <m/>
    <m/>
    <s v="**"/>
    <m/>
    <m/>
    <m/>
    <m/>
    <m/>
    <n v="43"/>
    <n v="0.05"/>
    <m/>
    <m/>
    <n v="4072.01"/>
    <n v="1"/>
    <n v="94.697906976744193"/>
    <s v="Regular Air"/>
    <n v="0.99"/>
    <n v="4073"/>
    <x v="2"/>
    <s v="Home Office"/>
    <x v="0"/>
    <s v="Appliances"/>
    <s v="Small Box"/>
    <d v="2010-05-26T00:00:00"/>
  </r>
  <r>
    <n v="2974"/>
    <n v="7429"/>
    <x v="499"/>
    <s v="Not Specified"/>
    <s v="*"/>
    <s v="*"/>
    <s v="*"/>
    <m/>
    <m/>
    <s v="*"/>
    <m/>
    <m/>
    <m/>
    <m/>
    <m/>
    <n v="33"/>
    <n v="0.04"/>
    <m/>
    <m/>
    <n v="1379.34"/>
    <n v="1"/>
    <n v="41.798181818181817"/>
    <s v="Regular Air"/>
    <n v="19.989999999999998"/>
    <n v="1399.33"/>
    <x v="1"/>
    <s v="Home Office"/>
    <x v="2"/>
    <s v="Computer Peripherals"/>
    <s v="Small Box"/>
    <d v="2010-05-27T00:00:00"/>
  </r>
  <r>
    <n v="2975"/>
    <n v="43526"/>
    <x v="499"/>
    <s v="High"/>
    <s v="*"/>
    <s v="**"/>
    <s v="**"/>
    <m/>
    <m/>
    <s v="**"/>
    <m/>
    <m/>
    <m/>
    <m/>
    <m/>
    <n v="49"/>
    <n v="0.05"/>
    <m/>
    <m/>
    <n v="561.05999999999995"/>
    <n v="0"/>
    <n v="11.450204081632652"/>
    <s v="Regular Air"/>
    <n v="6.97"/>
    <n v="568.03"/>
    <x v="0"/>
    <s v="Consumer"/>
    <x v="0"/>
    <s v="Envelopes"/>
    <s v="Small Box"/>
    <d v="2010-05-26T00:00:00"/>
  </r>
  <r>
    <n v="2976"/>
    <n v="43526"/>
    <x v="499"/>
    <s v="High"/>
    <s v="*"/>
    <s v="**"/>
    <s v="**"/>
    <m/>
    <m/>
    <s v="**"/>
    <m/>
    <m/>
    <m/>
    <m/>
    <m/>
    <n v="19"/>
    <n v="0.02"/>
    <m/>
    <m/>
    <n v="320.02999999999997"/>
    <n v="0"/>
    <n v="16.843684210526316"/>
    <s v="Regular Air"/>
    <n v="8.7799999999999994"/>
    <n v="328.80999999999995"/>
    <x v="0"/>
    <s v="Consumer"/>
    <x v="0"/>
    <s v="Storage &amp; Organization"/>
    <s v="Small Box"/>
    <d v="2010-05-27T00:00:00"/>
  </r>
  <r>
    <n v="2977"/>
    <n v="24902"/>
    <x v="499"/>
    <s v="High"/>
    <s v="*"/>
    <s v="**"/>
    <s v="**"/>
    <m/>
    <m/>
    <s v="**"/>
    <m/>
    <m/>
    <m/>
    <m/>
    <m/>
    <n v="43"/>
    <n v="0.05"/>
    <m/>
    <m/>
    <n v="224.58"/>
    <n v="0"/>
    <n v="5.2227906976744185"/>
    <s v="Regular Air"/>
    <n v="2.04"/>
    <n v="226.62"/>
    <x v="8"/>
    <s v="Consumer"/>
    <x v="0"/>
    <s v="Paper"/>
    <s v="Wrap Bag"/>
    <d v="2010-05-28T00:00:00"/>
  </r>
  <r>
    <n v="2978"/>
    <n v="17859"/>
    <x v="499"/>
    <s v="Critical"/>
    <s v="***"/>
    <s v="***"/>
    <s v="***"/>
    <m/>
    <m/>
    <s v="***"/>
    <m/>
    <m/>
    <m/>
    <m/>
    <m/>
    <n v="7"/>
    <n v="0.01"/>
    <m/>
    <m/>
    <n v="182.89"/>
    <n v="0"/>
    <n v="26.127142857142854"/>
    <s v="Regular Air"/>
    <n v="4"/>
    <n v="186.89"/>
    <x v="4"/>
    <s v="Consumer"/>
    <x v="2"/>
    <s v="Computer Peripherals"/>
    <s v="Small Box"/>
    <d v="2010-05-28T00:00:00"/>
  </r>
  <r>
    <n v="2979"/>
    <n v="7429"/>
    <x v="499"/>
    <s v="Not Specified"/>
    <s v="*"/>
    <s v="*"/>
    <s v="*"/>
    <m/>
    <m/>
    <s v="*"/>
    <m/>
    <m/>
    <m/>
    <m/>
    <m/>
    <n v="6"/>
    <n v="0.01"/>
    <m/>
    <m/>
    <n v="168.25"/>
    <n v="0"/>
    <n v="28.041666666666668"/>
    <s v="Express Air"/>
    <n v="6.93"/>
    <n v="175.18"/>
    <x v="1"/>
    <s v="Home Office"/>
    <x v="1"/>
    <s v="Office Furnishings"/>
    <s v="Small Box"/>
    <d v="2010-05-27T00:00:00"/>
  </r>
  <r>
    <n v="2980"/>
    <n v="14978"/>
    <x v="500"/>
    <s v="Critical"/>
    <s v="***"/>
    <s v="***"/>
    <s v="***"/>
    <m/>
    <m/>
    <s v="***"/>
    <m/>
    <m/>
    <m/>
    <m/>
    <m/>
    <n v="14"/>
    <n v="0.02"/>
    <m/>
    <m/>
    <n v="12043.88"/>
    <n v="1"/>
    <n v="860.27714285714285"/>
    <s v="Delivery Truck"/>
    <n v="44.55"/>
    <n v="12088.429999999998"/>
    <x v="4"/>
    <s v="Corporate"/>
    <x v="1"/>
    <s v="Bookcases"/>
    <s v="Jumbo Box"/>
    <d v="2010-05-28T00:00:00"/>
  </r>
  <r>
    <n v="2981"/>
    <n v="7904"/>
    <x v="500"/>
    <s v="Low"/>
    <s v="*"/>
    <s v="*"/>
    <s v="*"/>
    <m/>
    <m/>
    <s v="*"/>
    <m/>
    <m/>
    <m/>
    <m/>
    <m/>
    <n v="47"/>
    <n v="0.05"/>
    <m/>
    <m/>
    <n v="298.3"/>
    <n v="0"/>
    <n v="6.3468085106382981"/>
    <s v="Express Air"/>
    <n v="0.5"/>
    <n v="298.8"/>
    <x v="5"/>
    <s v="Corporate"/>
    <x v="0"/>
    <s v="Labels"/>
    <s v="Small Box"/>
    <d v="2010-06-05T00:00:00"/>
  </r>
  <r>
    <n v="2982"/>
    <n v="14978"/>
    <x v="500"/>
    <s v="Critical"/>
    <s v="***"/>
    <s v="***"/>
    <s v="***"/>
    <m/>
    <m/>
    <s v="***"/>
    <m/>
    <m/>
    <m/>
    <m/>
    <m/>
    <n v="14"/>
    <n v="0.02"/>
    <m/>
    <m/>
    <n v="195.12"/>
    <n v="0"/>
    <n v="13.937142857142858"/>
    <s v="Regular Air"/>
    <n v="4.51"/>
    <n v="199.63"/>
    <x v="4"/>
    <s v="Corporate"/>
    <x v="0"/>
    <s v="Storage &amp; Organization"/>
    <s v="Small Box"/>
    <d v="2010-05-28T00:00:00"/>
  </r>
  <r>
    <n v="2983"/>
    <n v="35940"/>
    <x v="500"/>
    <s v="Critical"/>
    <s v="***"/>
    <s v="***"/>
    <s v="***"/>
    <m/>
    <m/>
    <s v="***"/>
    <m/>
    <m/>
    <m/>
    <m/>
    <m/>
    <n v="47"/>
    <n v="0.05"/>
    <m/>
    <m/>
    <n v="136.63"/>
    <n v="0"/>
    <n v="2.9070212765957444"/>
    <s v="Regular Air"/>
    <n v="5.33"/>
    <n v="141.96"/>
    <x v="6"/>
    <s v="Consumer"/>
    <x v="0"/>
    <s v="Labels"/>
    <s v="Small Box"/>
    <d v="2010-05-30T00:00:00"/>
  </r>
  <r>
    <n v="2984"/>
    <n v="57190"/>
    <x v="501"/>
    <s v="Medium"/>
    <s v="*"/>
    <s v="*"/>
    <s v="*"/>
    <m/>
    <m/>
    <s v="*"/>
    <m/>
    <m/>
    <m/>
    <m/>
    <m/>
    <n v="48"/>
    <n v="0.05"/>
    <m/>
    <m/>
    <n v="2052.83"/>
    <n v="1"/>
    <n v="42.767291666666665"/>
    <s v="Regular Air"/>
    <n v="8.9700000000000006"/>
    <n v="2061.7999999999997"/>
    <x v="2"/>
    <s v="Small Business"/>
    <x v="2"/>
    <s v="Office Machines"/>
    <s v="Small Box"/>
    <d v="2010-05-28T00:00:00"/>
  </r>
  <r>
    <n v="2985"/>
    <n v="38657"/>
    <x v="501"/>
    <s v="Not Specified"/>
    <s v="*"/>
    <s v="*"/>
    <s v="*"/>
    <m/>
    <m/>
    <s v="*"/>
    <m/>
    <m/>
    <m/>
    <m/>
    <m/>
    <n v="38"/>
    <n v="0.04"/>
    <m/>
    <m/>
    <n v="1279.25"/>
    <n v="1"/>
    <n v="33.664473684210527"/>
    <s v="Regular Air"/>
    <n v="1.99"/>
    <n v="1281.24"/>
    <x v="2"/>
    <s v="Consumer"/>
    <x v="2"/>
    <s v="Computer Peripherals"/>
    <s v="Small Pack"/>
    <d v="2010-05-29T00:00:00"/>
  </r>
  <r>
    <n v="2986"/>
    <n v="59584"/>
    <x v="501"/>
    <s v="Medium"/>
    <s v="*"/>
    <s v="*"/>
    <s v="*"/>
    <m/>
    <m/>
    <s v="*"/>
    <m/>
    <m/>
    <m/>
    <m/>
    <m/>
    <n v="7"/>
    <n v="0.01"/>
    <m/>
    <m/>
    <n v="1120.27"/>
    <n v="1"/>
    <n v="160.03857142857143"/>
    <s v="Regular Air"/>
    <n v="13.99"/>
    <n v="1134.26"/>
    <x v="2"/>
    <s v="Consumer"/>
    <x v="2"/>
    <s v="Office Machines"/>
    <s v="Medium Box"/>
    <d v="2010-05-28T00:00:00"/>
  </r>
  <r>
    <n v="2987"/>
    <n v="57190"/>
    <x v="501"/>
    <s v="Medium"/>
    <s v="*"/>
    <s v="*"/>
    <s v="*"/>
    <m/>
    <m/>
    <s v="*"/>
    <m/>
    <m/>
    <m/>
    <m/>
    <m/>
    <n v="36"/>
    <n v="0.04"/>
    <m/>
    <m/>
    <n v="620.45000000000005"/>
    <n v="0"/>
    <n v="17.234722222222224"/>
    <s v="Regular Air"/>
    <n v="1.99"/>
    <n v="622.44000000000005"/>
    <x v="2"/>
    <s v="Small Business"/>
    <x v="2"/>
    <s v="Computer Peripherals"/>
    <s v="Small Pack"/>
    <d v="2010-05-29T00:00:00"/>
  </r>
  <r>
    <n v="2988"/>
    <n v="59584"/>
    <x v="501"/>
    <s v="Medium"/>
    <s v="*"/>
    <s v="*"/>
    <s v="*"/>
    <m/>
    <m/>
    <s v="*"/>
    <m/>
    <m/>
    <m/>
    <m/>
    <m/>
    <n v="3"/>
    <n v="0.01"/>
    <m/>
    <m/>
    <n v="336.84"/>
    <n v="0"/>
    <n v="112.27999999999999"/>
    <s v="Delivery Truck"/>
    <n v="35.840000000000003"/>
    <n v="372.67999999999995"/>
    <x v="2"/>
    <s v="Consumer"/>
    <x v="1"/>
    <s v="Bookcases"/>
    <s v="Jumbo Box"/>
    <d v="2010-05-29T00:00:00"/>
  </r>
  <r>
    <n v="2989"/>
    <n v="4195"/>
    <x v="501"/>
    <s v="Not Specified"/>
    <s v="*"/>
    <s v="*"/>
    <s v="*"/>
    <m/>
    <m/>
    <s v="*"/>
    <m/>
    <m/>
    <m/>
    <m/>
    <m/>
    <n v="30"/>
    <n v="0.04"/>
    <m/>
    <m/>
    <n v="255.74"/>
    <n v="0"/>
    <n v="8.5246666666666666"/>
    <s v="Regular Air"/>
    <n v="1.99"/>
    <n v="257.73"/>
    <x v="2"/>
    <s v="Corporate"/>
    <x v="2"/>
    <s v="Computer Peripherals"/>
    <s v="Small Pack"/>
    <d v="2010-05-30T00:00:00"/>
  </r>
  <r>
    <n v="2990"/>
    <n v="7335"/>
    <x v="502"/>
    <s v="Low"/>
    <s v="*"/>
    <s v="*"/>
    <s v="*"/>
    <m/>
    <m/>
    <s v="*"/>
    <m/>
    <m/>
    <m/>
    <m/>
    <m/>
    <n v="43"/>
    <n v="0.05"/>
    <m/>
    <m/>
    <n v="3681.7494999999999"/>
    <n v="1"/>
    <n v="85.622081395348829"/>
    <s v="Regular Air"/>
    <n v="4.9000000000000004"/>
    <n v="3686.6495"/>
    <x v="8"/>
    <s v="Corporate"/>
    <x v="2"/>
    <s v="Telephones and Communication"/>
    <s v="Small Box"/>
    <d v="2010-06-03T00:00:00"/>
  </r>
  <r>
    <n v="2991"/>
    <n v="35840"/>
    <x v="502"/>
    <s v="High"/>
    <s v="*"/>
    <s v="**"/>
    <s v="**"/>
    <m/>
    <m/>
    <s v="**"/>
    <m/>
    <m/>
    <m/>
    <m/>
    <m/>
    <n v="49"/>
    <n v="0.05"/>
    <m/>
    <m/>
    <n v="3492.6585"/>
    <n v="1"/>
    <n v="71.278744897959186"/>
    <s v="Regular Air"/>
    <n v="0.99"/>
    <n v="3493.6484999999998"/>
    <x v="10"/>
    <s v="Home Office"/>
    <x v="2"/>
    <s v="Telephones and Communication"/>
    <s v="Wrap Bag"/>
    <d v="2010-05-31T00:00:00"/>
  </r>
  <r>
    <n v="2992"/>
    <n v="12707"/>
    <x v="502"/>
    <s v="High"/>
    <s v="*"/>
    <s v="**"/>
    <s v="**"/>
    <m/>
    <m/>
    <s v="**"/>
    <m/>
    <m/>
    <m/>
    <m/>
    <m/>
    <n v="20"/>
    <n v="3.5000000000000003E-2"/>
    <m/>
    <m/>
    <n v="2213.92"/>
    <n v="1"/>
    <n v="110.696"/>
    <s v="Regular Air"/>
    <n v="13.99"/>
    <n v="2227.91"/>
    <x v="5"/>
    <s v="Small Business"/>
    <x v="1"/>
    <s v="Office Furnishings"/>
    <s v="Medium Box"/>
    <d v="2010-05-31T00:00:00"/>
  </r>
  <r>
    <n v="2993"/>
    <n v="35840"/>
    <x v="502"/>
    <s v="High"/>
    <s v="*"/>
    <s v="**"/>
    <s v="**"/>
    <m/>
    <m/>
    <s v="**"/>
    <m/>
    <m/>
    <m/>
    <m/>
    <m/>
    <n v="36"/>
    <n v="0.04"/>
    <m/>
    <m/>
    <n v="173.08"/>
    <n v="0"/>
    <n v="4.8077777777777779"/>
    <s v="Regular Air"/>
    <n v="0.5"/>
    <n v="173.58"/>
    <x v="10"/>
    <s v="Home Office"/>
    <x v="0"/>
    <s v="Labels"/>
    <s v="Small Box"/>
    <d v="2010-05-30T00:00:00"/>
  </r>
  <r>
    <n v="2994"/>
    <n v="2341"/>
    <x v="502"/>
    <s v="Low"/>
    <s v="*"/>
    <s v="*"/>
    <s v="*"/>
    <m/>
    <m/>
    <s v="*"/>
    <m/>
    <m/>
    <m/>
    <m/>
    <m/>
    <n v="29"/>
    <n v="3.5000000000000003E-2"/>
    <m/>
    <m/>
    <n v="157.49"/>
    <n v="0"/>
    <n v="5.4306896551724142"/>
    <s v="Regular Air"/>
    <n v="4.96"/>
    <n v="162.45000000000002"/>
    <x v="10"/>
    <s v="Small Business"/>
    <x v="0"/>
    <s v="Paper"/>
    <s v="Small Box"/>
    <d v="2010-06-05T00:00:00"/>
  </r>
  <r>
    <n v="2995"/>
    <n v="28455"/>
    <x v="503"/>
    <s v="Medium"/>
    <s v="*"/>
    <s v="*"/>
    <s v="*"/>
    <m/>
    <m/>
    <s v="*"/>
    <m/>
    <m/>
    <m/>
    <m/>
    <m/>
    <n v="37"/>
    <n v="0.04"/>
    <m/>
    <m/>
    <n v="767.04"/>
    <n v="0"/>
    <n v="20.730810810810809"/>
    <s v="Regular Air"/>
    <n v="1.99"/>
    <n v="769.03"/>
    <x v="4"/>
    <s v="Small Business"/>
    <x v="2"/>
    <s v="Computer Peripherals"/>
    <s v="Small Pack"/>
    <d v="2010-05-31T00:00:00"/>
  </r>
  <r>
    <n v="2996"/>
    <n v="15332"/>
    <x v="503"/>
    <s v="Not Specified"/>
    <s v="*"/>
    <s v="*"/>
    <s v="*"/>
    <m/>
    <m/>
    <s v="*"/>
    <m/>
    <m/>
    <m/>
    <m/>
    <m/>
    <n v="6"/>
    <n v="0.01"/>
    <m/>
    <m/>
    <n v="321.70999999999998"/>
    <n v="0"/>
    <n v="53.618333333333332"/>
    <s v="Regular Air"/>
    <n v="16.11"/>
    <n v="337.82"/>
    <x v="8"/>
    <s v="Home Office"/>
    <x v="0"/>
    <s v="Binders and Binder Accessories"/>
    <s v="Small Box"/>
    <d v="2010-06-01T00:00:00"/>
  </r>
  <r>
    <n v="2997"/>
    <n v="13537"/>
    <x v="503"/>
    <s v="Low"/>
    <s v="*"/>
    <s v="*"/>
    <s v="*"/>
    <m/>
    <m/>
    <s v="*"/>
    <m/>
    <m/>
    <m/>
    <m/>
    <m/>
    <n v="41"/>
    <n v="0.05"/>
    <m/>
    <m/>
    <n v="316.61"/>
    <n v="0"/>
    <n v="7.7221951219512199"/>
    <s v="Regular Air"/>
    <n v="1.71"/>
    <n v="318.32"/>
    <x v="1"/>
    <s v="Home Office"/>
    <x v="0"/>
    <s v="Paper"/>
    <s v="Wrap Bag"/>
    <d v="2010-06-01T00:00:00"/>
  </r>
  <r>
    <n v="2998"/>
    <n v="28455"/>
    <x v="503"/>
    <s v="Medium"/>
    <s v="*"/>
    <s v="*"/>
    <s v="*"/>
    <m/>
    <m/>
    <s v="*"/>
    <m/>
    <m/>
    <m/>
    <m/>
    <m/>
    <n v="12"/>
    <n v="0.02"/>
    <m/>
    <m/>
    <n v="254.12"/>
    <n v="0"/>
    <n v="21.176666666666666"/>
    <s v="Regular Air"/>
    <n v="5.99"/>
    <n v="260.11"/>
    <x v="4"/>
    <s v="Small Business"/>
    <x v="2"/>
    <s v="Computer Peripherals"/>
    <s v="Small Box"/>
    <d v="2010-06-01T00:00:00"/>
  </r>
  <r>
    <n v="2999"/>
    <n v="22880"/>
    <x v="503"/>
    <s v="Medium"/>
    <s v="*"/>
    <s v="*"/>
    <s v="*"/>
    <m/>
    <m/>
    <s v="*"/>
    <m/>
    <m/>
    <m/>
    <m/>
    <m/>
    <n v="13"/>
    <n v="0.02"/>
    <m/>
    <m/>
    <n v="24.96"/>
    <n v="0"/>
    <n v="1.9200000000000002"/>
    <s v="Regular Air"/>
    <n v="1.99"/>
    <n v="26.95"/>
    <x v="3"/>
    <s v="Small Business"/>
    <x v="2"/>
    <s v="Computer Peripherals"/>
    <s v="Small Pack"/>
    <d v="2010-06-02T00:00:00"/>
  </r>
  <r>
    <n v="3000"/>
    <n v="3456"/>
    <x v="504"/>
    <s v="Low"/>
    <s v="*"/>
    <s v="*"/>
    <s v="*"/>
    <m/>
    <m/>
    <s v="*"/>
    <m/>
    <m/>
    <m/>
    <m/>
    <m/>
    <n v="20"/>
    <n v="3.5000000000000003E-2"/>
    <m/>
    <m/>
    <n v="5418.68"/>
    <n v="1"/>
    <n v="270.93400000000003"/>
    <s v="Delivery Truck"/>
    <n v="35.67"/>
    <n v="5454.35"/>
    <x v="3"/>
    <s v="Small Business"/>
    <x v="1"/>
    <s v="Tables"/>
    <s v="Jumbo Box"/>
    <d v="2010-06-04T00:00:00"/>
  </r>
  <r>
    <n v="3001"/>
    <n v="14119"/>
    <x v="504"/>
    <s v="Low"/>
    <s v="*"/>
    <s v="*"/>
    <s v="*"/>
    <m/>
    <m/>
    <s v="*"/>
    <m/>
    <m/>
    <m/>
    <m/>
    <m/>
    <n v="35"/>
    <n v="0.04"/>
    <m/>
    <m/>
    <n v="1599.0709999999999"/>
    <n v="1"/>
    <n v="45.687742857142858"/>
    <s v="Regular Air"/>
    <n v="3.3"/>
    <n v="1602.3709999999999"/>
    <x v="1"/>
    <s v="Home Office"/>
    <x v="2"/>
    <s v="Telephones and Communication"/>
    <s v="Small Pack"/>
    <d v="2010-06-05T00:00:00"/>
  </r>
  <r>
    <n v="3002"/>
    <n v="14119"/>
    <x v="504"/>
    <s v="Low"/>
    <s v="*"/>
    <s v="*"/>
    <s v="*"/>
    <m/>
    <m/>
    <s v="*"/>
    <m/>
    <m/>
    <m/>
    <m/>
    <m/>
    <n v="31"/>
    <n v="0.04"/>
    <m/>
    <m/>
    <n v="968.23500000000001"/>
    <n v="0"/>
    <n v="31.233387096774194"/>
    <s v="Regular Air"/>
    <n v="5"/>
    <n v="973.23500000000001"/>
    <x v="1"/>
    <s v="Home Office"/>
    <x v="2"/>
    <s v="Telephones and Communication"/>
    <s v="Small Box"/>
    <d v="2010-06-02T00:00:00"/>
  </r>
  <r>
    <n v="3003"/>
    <n v="14119"/>
    <x v="504"/>
    <s v="Low"/>
    <s v="*"/>
    <s v="*"/>
    <s v="*"/>
    <m/>
    <m/>
    <s v="*"/>
    <m/>
    <m/>
    <m/>
    <m/>
    <m/>
    <n v="24"/>
    <n v="3.5000000000000003E-2"/>
    <m/>
    <m/>
    <n v="103.11"/>
    <n v="0"/>
    <n v="4.2962499999999997"/>
    <s v="Regular Air"/>
    <n v="6.92"/>
    <n v="110.03"/>
    <x v="1"/>
    <s v="Home Office"/>
    <x v="1"/>
    <s v="Office Furnishings"/>
    <s v="Small Box"/>
    <d v="2010-06-04T00:00:00"/>
  </r>
  <r>
    <n v="3004"/>
    <n v="41476"/>
    <x v="504"/>
    <s v="High"/>
    <s v="*"/>
    <s v="**"/>
    <s v="**"/>
    <m/>
    <m/>
    <s v="**"/>
    <m/>
    <m/>
    <m/>
    <m/>
    <m/>
    <n v="48"/>
    <n v="0.05"/>
    <m/>
    <m/>
    <n v="92.25"/>
    <n v="0"/>
    <n v="1.921875"/>
    <s v="Regular Air"/>
    <n v="2.58"/>
    <n v="94.83"/>
    <x v="1"/>
    <s v="Corporate"/>
    <x v="0"/>
    <s v="Rubber Bands"/>
    <s v="Wrap Bag"/>
    <d v="2010-06-01T00:00:00"/>
  </r>
  <r>
    <n v="3005"/>
    <n v="4033"/>
    <x v="505"/>
    <s v="Low"/>
    <s v="*"/>
    <s v="*"/>
    <s v="*"/>
    <m/>
    <m/>
    <s v="*"/>
    <m/>
    <m/>
    <m/>
    <m/>
    <m/>
    <n v="38"/>
    <n v="0.04"/>
    <m/>
    <m/>
    <n v="19269.05"/>
    <n v="1"/>
    <n v="507.08026315789471"/>
    <s v="Delivery Truck"/>
    <n v="41.44"/>
    <n v="19310.489999999998"/>
    <x v="3"/>
    <s v="Consumer"/>
    <x v="1"/>
    <s v="Bookcases"/>
    <s v="Jumbo Box"/>
    <d v="2010-06-08T00:00:00"/>
  </r>
  <r>
    <n v="3006"/>
    <n v="769"/>
    <x v="505"/>
    <s v="Medium"/>
    <s v="*"/>
    <s v="*"/>
    <s v="*"/>
    <m/>
    <m/>
    <s v="*"/>
    <m/>
    <m/>
    <m/>
    <m/>
    <m/>
    <n v="37"/>
    <n v="0.04"/>
    <m/>
    <m/>
    <n v="4261.9399999999996"/>
    <n v="1"/>
    <n v="115.18756756756756"/>
    <s v="Delivery Truck"/>
    <n v="56.14"/>
    <n v="4318.08"/>
    <x v="12"/>
    <s v="Consumer"/>
    <x v="2"/>
    <s v="Office Machines"/>
    <s v="Jumbo Drum"/>
    <d v="2010-06-02T00:00:00"/>
  </r>
  <r>
    <n v="3007"/>
    <n v="4033"/>
    <x v="505"/>
    <s v="Low"/>
    <s v="*"/>
    <s v="*"/>
    <s v="*"/>
    <m/>
    <m/>
    <s v="*"/>
    <m/>
    <m/>
    <m/>
    <m/>
    <m/>
    <n v="21"/>
    <n v="3.5000000000000003E-2"/>
    <m/>
    <m/>
    <n v="763.12"/>
    <n v="0"/>
    <n v="36.339047619047619"/>
    <s v="Regular Air"/>
    <n v="5.49"/>
    <n v="768.61"/>
    <x v="0"/>
    <s v="Consumer"/>
    <x v="0"/>
    <s v="Storage &amp; Organization"/>
    <s v="Small Box"/>
    <d v="2010-06-03T00:00:00"/>
  </r>
  <r>
    <n v="3008"/>
    <n v="31330"/>
    <x v="505"/>
    <s v="High"/>
    <s v="*"/>
    <s v="**"/>
    <s v="**"/>
    <m/>
    <m/>
    <s v="**"/>
    <m/>
    <m/>
    <m/>
    <m/>
    <m/>
    <n v="38"/>
    <n v="0.04"/>
    <m/>
    <m/>
    <n v="540.64"/>
    <n v="0"/>
    <n v="14.227368421052631"/>
    <s v="Regular Air"/>
    <n v="5.5"/>
    <n v="546.14"/>
    <x v="4"/>
    <s v="Corporate"/>
    <x v="0"/>
    <s v="Storage &amp; Organization"/>
    <s v="Small Box"/>
    <d v="2010-06-02T00:00:00"/>
  </r>
  <r>
    <n v="3009"/>
    <n v="31330"/>
    <x v="505"/>
    <s v="High"/>
    <s v="*"/>
    <s v="**"/>
    <s v="**"/>
    <m/>
    <m/>
    <s v="**"/>
    <m/>
    <m/>
    <m/>
    <m/>
    <m/>
    <n v="2"/>
    <n v="0.01"/>
    <m/>
    <m/>
    <n v="13.5"/>
    <n v="0"/>
    <n v="6.75"/>
    <s v="Regular Air"/>
    <n v="1.67"/>
    <n v="15.17"/>
    <x v="4"/>
    <s v="Corporate"/>
    <x v="0"/>
    <s v="Pens &amp; Art Supplies"/>
    <s v="Wrap Bag"/>
    <d v="2010-06-02T00:00:00"/>
  </r>
  <r>
    <n v="3010"/>
    <n v="12196"/>
    <x v="506"/>
    <s v="Not Specified"/>
    <s v="*"/>
    <s v="*"/>
    <s v="*"/>
    <m/>
    <m/>
    <s v="*"/>
    <m/>
    <m/>
    <m/>
    <m/>
    <m/>
    <n v="25"/>
    <n v="3.5000000000000003E-2"/>
    <m/>
    <m/>
    <n v="10330.94"/>
    <n v="1"/>
    <n v="413.23760000000004"/>
    <s v="Regular Air"/>
    <n v="19.989999999999998"/>
    <n v="10350.93"/>
    <x v="8"/>
    <s v="Consumer"/>
    <x v="0"/>
    <s v="Storage &amp; Organization"/>
    <s v="Small Box"/>
    <d v="2010-06-02T00:00:00"/>
  </r>
  <r>
    <n v="3011"/>
    <n v="898"/>
    <x v="506"/>
    <s v="High"/>
    <s v="*"/>
    <s v="**"/>
    <s v="**"/>
    <m/>
    <m/>
    <s v="**"/>
    <m/>
    <m/>
    <m/>
    <m/>
    <m/>
    <n v="26"/>
    <n v="3.5000000000000003E-2"/>
    <m/>
    <m/>
    <n v="7668.55"/>
    <n v="1"/>
    <n v="294.94423076923078"/>
    <s v="Delivery Truck"/>
    <n v="54.12"/>
    <n v="7722.67"/>
    <x v="0"/>
    <s v="Consumer"/>
    <x v="1"/>
    <s v="Tables"/>
    <s v="Jumbo Box"/>
    <d v="2010-06-02T00:00:00"/>
  </r>
  <r>
    <n v="3012"/>
    <n v="898"/>
    <x v="506"/>
    <s v="High"/>
    <s v="*"/>
    <s v="**"/>
    <s v="**"/>
    <m/>
    <m/>
    <s v="**"/>
    <m/>
    <m/>
    <m/>
    <m/>
    <m/>
    <n v="40"/>
    <n v="0.05"/>
    <m/>
    <m/>
    <n v="676.13"/>
    <n v="0"/>
    <n v="16.90325"/>
    <s v="Regular Air"/>
    <n v="6.5"/>
    <n v="682.63"/>
    <x v="0"/>
    <s v="Consumer"/>
    <x v="2"/>
    <s v="Computer Peripherals"/>
    <s v="Small Box"/>
    <d v="2010-06-04T00:00:00"/>
  </r>
  <r>
    <n v="3013"/>
    <n v="12196"/>
    <x v="506"/>
    <s v="Not Specified"/>
    <s v="*"/>
    <s v="*"/>
    <s v="*"/>
    <m/>
    <m/>
    <s v="*"/>
    <m/>
    <m/>
    <m/>
    <m/>
    <m/>
    <n v="32"/>
    <n v="0.04"/>
    <m/>
    <m/>
    <n v="599.52"/>
    <n v="0"/>
    <n v="18.734999999999999"/>
    <s v="Regular Air"/>
    <n v="8.51"/>
    <n v="608.03"/>
    <x v="8"/>
    <s v="Consumer"/>
    <x v="2"/>
    <s v="Office Machines"/>
    <s v="Medium Box"/>
    <d v="2010-06-03T00:00:00"/>
  </r>
  <r>
    <n v="3014"/>
    <n v="53863"/>
    <x v="507"/>
    <s v="High"/>
    <s v="*"/>
    <s v="**"/>
    <s v="**"/>
    <m/>
    <m/>
    <s v="**"/>
    <m/>
    <m/>
    <m/>
    <m/>
    <m/>
    <n v="46"/>
    <n v="0.05"/>
    <m/>
    <m/>
    <n v="7807.45"/>
    <n v="1"/>
    <n v="169.72717391304349"/>
    <s v="Express Air"/>
    <n v="19.989999999999998"/>
    <n v="7827.44"/>
    <x v="2"/>
    <s v="Home Office"/>
    <x v="0"/>
    <s v="Storage &amp; Organization"/>
    <s v="Small Box"/>
    <d v="2010-06-06T00:00:00"/>
  </r>
  <r>
    <n v="3015"/>
    <n v="29572"/>
    <x v="507"/>
    <s v="Not Specified"/>
    <s v="*"/>
    <s v="*"/>
    <s v="*"/>
    <m/>
    <m/>
    <s v="*"/>
    <m/>
    <m/>
    <m/>
    <m/>
    <m/>
    <n v="18"/>
    <n v="0.02"/>
    <m/>
    <m/>
    <n v="2657.56"/>
    <n v="1"/>
    <n v="147.64222222222222"/>
    <s v="Delivery Truck"/>
    <n v="16.010000000000002"/>
    <n v="2673.57"/>
    <x v="1"/>
    <s v="Home Office"/>
    <x v="1"/>
    <s v="Tables"/>
    <s v="Jumbo Box"/>
    <d v="2010-06-04T00:00:00"/>
  </r>
  <r>
    <n v="3016"/>
    <n v="57125"/>
    <x v="507"/>
    <s v="Medium"/>
    <s v="*"/>
    <s v="*"/>
    <s v="*"/>
    <m/>
    <m/>
    <s v="*"/>
    <m/>
    <m/>
    <m/>
    <m/>
    <m/>
    <n v="31"/>
    <n v="0.04"/>
    <m/>
    <m/>
    <n v="878.77"/>
    <n v="0"/>
    <n v="28.34741935483871"/>
    <s v="Regular Air"/>
    <n v="1.49"/>
    <n v="880.26"/>
    <x v="5"/>
    <s v="Consumer"/>
    <x v="0"/>
    <s v="Binders and Binder Accessories"/>
    <s v="Small Box"/>
    <d v="2010-06-05T00:00:00"/>
  </r>
  <r>
    <n v="3017"/>
    <n v="21447"/>
    <x v="507"/>
    <s v="Not Specified"/>
    <s v="*"/>
    <s v="*"/>
    <s v="*"/>
    <m/>
    <m/>
    <s v="*"/>
    <m/>
    <m/>
    <m/>
    <m/>
    <m/>
    <n v="15"/>
    <n v="0.02"/>
    <m/>
    <m/>
    <n v="176.24"/>
    <n v="0"/>
    <n v="11.749333333333334"/>
    <s v="Express Air"/>
    <n v="3.37"/>
    <n v="179.61"/>
    <x v="1"/>
    <s v="Home Office"/>
    <x v="0"/>
    <s v="Scissors, Rulers and Trimmers"/>
    <s v="Small Pack"/>
    <d v="2010-06-05T00:00:00"/>
  </r>
  <r>
    <n v="3018"/>
    <n v="57125"/>
    <x v="507"/>
    <s v="Medium"/>
    <s v="*"/>
    <s v="*"/>
    <s v="*"/>
    <m/>
    <m/>
    <s v="*"/>
    <m/>
    <m/>
    <m/>
    <m/>
    <m/>
    <n v="19"/>
    <n v="0.02"/>
    <m/>
    <m/>
    <n v="61.02"/>
    <n v="0"/>
    <n v="3.2115789473684213"/>
    <s v="Regular Air"/>
    <n v="5.44"/>
    <n v="66.460000000000008"/>
    <x v="5"/>
    <s v="Consumer"/>
    <x v="0"/>
    <s v="Binders and Binder Accessories"/>
    <s v="Small Box"/>
    <d v="2010-06-05T00:00:00"/>
  </r>
  <r>
    <n v="3019"/>
    <n v="26947"/>
    <x v="508"/>
    <s v="High"/>
    <s v="*"/>
    <s v="**"/>
    <s v="**"/>
    <m/>
    <m/>
    <s v="**"/>
    <m/>
    <m/>
    <m/>
    <m/>
    <m/>
    <n v="4"/>
    <n v="0.01"/>
    <m/>
    <m/>
    <n v="467.15"/>
    <n v="0"/>
    <n v="116.78749999999999"/>
    <s v="Delivery Truck"/>
    <n v="60"/>
    <n v="527.15"/>
    <x v="5"/>
    <s v="Corporate"/>
    <x v="1"/>
    <s v="Tables"/>
    <s v="Jumbo Drum"/>
    <d v="2010-06-07T00:00:00"/>
  </r>
  <r>
    <n v="3020"/>
    <n v="6916"/>
    <x v="508"/>
    <s v="Low"/>
    <s v="*"/>
    <s v="*"/>
    <s v="*"/>
    <m/>
    <m/>
    <s v="*"/>
    <m/>
    <m/>
    <m/>
    <m/>
    <m/>
    <n v="40"/>
    <n v="0.05"/>
    <m/>
    <m/>
    <n v="436.17"/>
    <n v="0"/>
    <n v="10.904250000000001"/>
    <s v="Express Air"/>
    <n v="7.46"/>
    <n v="443.63"/>
    <x v="11"/>
    <s v="Consumer"/>
    <x v="0"/>
    <s v="Storage &amp; Organization"/>
    <s v="Small Box"/>
    <d v="2010-06-08T00:00:00"/>
  </r>
  <r>
    <n v="3021"/>
    <n v="35201"/>
    <x v="508"/>
    <s v="Low"/>
    <s v="*"/>
    <s v="*"/>
    <s v="*"/>
    <m/>
    <m/>
    <s v="*"/>
    <m/>
    <m/>
    <m/>
    <m/>
    <m/>
    <n v="18"/>
    <n v="0.02"/>
    <m/>
    <m/>
    <n v="211.44"/>
    <n v="0"/>
    <n v="11.746666666666666"/>
    <s v="Regular Air"/>
    <n v="6.5"/>
    <n v="217.94"/>
    <x v="0"/>
    <s v="Home Office"/>
    <x v="2"/>
    <s v="Computer Peripherals"/>
    <s v="Small Box"/>
    <d v="2010-06-11T00:00:00"/>
  </r>
  <r>
    <n v="3022"/>
    <n v="49218"/>
    <x v="508"/>
    <s v="Low"/>
    <s v="*"/>
    <s v="*"/>
    <s v="*"/>
    <m/>
    <m/>
    <s v="*"/>
    <m/>
    <m/>
    <m/>
    <m/>
    <m/>
    <n v="21"/>
    <n v="3.5000000000000003E-2"/>
    <m/>
    <m/>
    <n v="86.64"/>
    <n v="0"/>
    <n v="4.1257142857142854"/>
    <s v="Regular Air"/>
    <n v="5.26"/>
    <n v="91.9"/>
    <x v="5"/>
    <s v="Corporate"/>
    <x v="0"/>
    <s v="Binders and Binder Accessories"/>
    <s v="Small Box"/>
    <d v="2010-06-04T00:00:00"/>
  </r>
  <r>
    <n v="3023"/>
    <n v="8960"/>
    <x v="509"/>
    <s v="Medium"/>
    <s v="*"/>
    <s v="*"/>
    <s v="*"/>
    <m/>
    <m/>
    <s v="*"/>
    <m/>
    <m/>
    <m/>
    <m/>
    <m/>
    <n v="46"/>
    <n v="0.05"/>
    <m/>
    <m/>
    <n v="4335.34"/>
    <n v="1"/>
    <n v="94.246521739130444"/>
    <s v="Express Air"/>
    <n v="19.989999999999998"/>
    <n v="4355.33"/>
    <x v="1"/>
    <s v="Small Business"/>
    <x v="2"/>
    <s v="Computer Peripherals"/>
    <s v="Small Box"/>
    <d v="2010-06-07T00:00:00"/>
  </r>
  <r>
    <n v="3024"/>
    <n v="31590"/>
    <x v="509"/>
    <s v="Critical"/>
    <s v="***"/>
    <s v="***"/>
    <s v="***"/>
    <m/>
    <m/>
    <s v="***"/>
    <m/>
    <m/>
    <m/>
    <m/>
    <m/>
    <n v="27"/>
    <n v="3.5000000000000003E-2"/>
    <m/>
    <m/>
    <n v="2854.76"/>
    <n v="1"/>
    <n v="105.73185185185186"/>
    <s v="Regular Air"/>
    <n v="8.64"/>
    <n v="2863.4"/>
    <x v="10"/>
    <s v="Corporate"/>
    <x v="0"/>
    <s v="Storage &amp; Organization"/>
    <s v="Small Box"/>
    <d v="2010-06-07T00:00:00"/>
  </r>
  <r>
    <n v="3025"/>
    <n v="8960"/>
    <x v="509"/>
    <s v="Medium"/>
    <s v="*"/>
    <s v="*"/>
    <s v="*"/>
    <m/>
    <m/>
    <s v="*"/>
    <m/>
    <m/>
    <m/>
    <m/>
    <m/>
    <n v="15"/>
    <n v="0.02"/>
    <m/>
    <m/>
    <n v="1150.5345"/>
    <n v="1"/>
    <n v="76.702299999999994"/>
    <s v="Regular Air"/>
    <n v="1.25"/>
    <n v="1151.7845"/>
    <x v="1"/>
    <s v="Small Business"/>
    <x v="2"/>
    <s v="Telephones and Communication"/>
    <s v="Small Pack"/>
    <d v="2010-06-07T00:00:00"/>
  </r>
  <r>
    <n v="3026"/>
    <n v="35111"/>
    <x v="509"/>
    <s v="Critical"/>
    <s v="***"/>
    <s v="***"/>
    <s v="***"/>
    <m/>
    <m/>
    <s v="***"/>
    <m/>
    <m/>
    <m/>
    <m/>
    <m/>
    <n v="39"/>
    <n v="0.04"/>
    <m/>
    <m/>
    <n v="893.29"/>
    <n v="0"/>
    <n v="22.904871794871795"/>
    <s v="Regular Air"/>
    <n v="6.71"/>
    <n v="900"/>
    <x v="5"/>
    <s v="Small Business"/>
    <x v="0"/>
    <s v="Envelopes"/>
    <s v="Small Box"/>
    <d v="2010-06-07T00:00:00"/>
  </r>
  <r>
    <n v="3027"/>
    <n v="54628"/>
    <x v="509"/>
    <s v="High"/>
    <s v="*"/>
    <s v="**"/>
    <s v="**"/>
    <m/>
    <m/>
    <s v="**"/>
    <m/>
    <m/>
    <m/>
    <m/>
    <m/>
    <n v="21"/>
    <n v="3.5000000000000003E-2"/>
    <m/>
    <m/>
    <n v="471.24"/>
    <n v="0"/>
    <n v="22.44"/>
    <s v="Regular Air"/>
    <n v="1.99"/>
    <n v="473.23"/>
    <x v="7"/>
    <s v="Home Office"/>
    <x v="2"/>
    <s v="Computer Peripherals"/>
    <s v="Small Pack"/>
    <d v="2010-06-06T00:00:00"/>
  </r>
  <r>
    <n v="3028"/>
    <n v="31590"/>
    <x v="509"/>
    <s v="Critical"/>
    <s v="***"/>
    <s v="***"/>
    <s v="***"/>
    <m/>
    <m/>
    <s v="***"/>
    <m/>
    <m/>
    <m/>
    <m/>
    <m/>
    <n v="5"/>
    <n v="0.01"/>
    <m/>
    <m/>
    <n v="43.49"/>
    <n v="0"/>
    <n v="8.6980000000000004"/>
    <s v="Regular Air"/>
    <n v="1.99"/>
    <n v="45.480000000000004"/>
    <x v="10"/>
    <s v="Corporate"/>
    <x v="2"/>
    <s v="Computer Peripherals"/>
    <s v="Small Pack"/>
    <d v="2010-06-06T00:00:00"/>
  </r>
  <r>
    <n v="3029"/>
    <n v="51011"/>
    <x v="510"/>
    <s v="Low"/>
    <s v="*"/>
    <s v="*"/>
    <s v="*"/>
    <m/>
    <m/>
    <s v="*"/>
    <m/>
    <m/>
    <m/>
    <m/>
    <m/>
    <n v="41"/>
    <n v="0.05"/>
    <m/>
    <m/>
    <n v="5144.8715000000002"/>
    <n v="1"/>
    <n v="125.48467073170733"/>
    <s v="Regular Air"/>
    <n v="3.9"/>
    <n v="5148.7714999999998"/>
    <x v="2"/>
    <s v="Consumer"/>
    <x v="2"/>
    <s v="Telephones and Communication"/>
    <s v="Small Box"/>
    <d v="2010-06-08T00:00:00"/>
  </r>
  <r>
    <n v="3030"/>
    <n v="13410"/>
    <x v="510"/>
    <s v="Not Specified"/>
    <s v="*"/>
    <s v="*"/>
    <s v="*"/>
    <m/>
    <m/>
    <s v="*"/>
    <m/>
    <m/>
    <m/>
    <m/>
    <m/>
    <n v="29"/>
    <n v="3.5000000000000003E-2"/>
    <m/>
    <m/>
    <n v="701.94"/>
    <n v="0"/>
    <n v="24.2048275862069"/>
    <s v="Regular Air"/>
    <n v="6.3"/>
    <n v="708.24"/>
    <x v="1"/>
    <s v="Corporate"/>
    <x v="2"/>
    <s v="Office Machines"/>
    <s v="Medium Box"/>
    <d v="2010-06-07T00:00:00"/>
  </r>
  <r>
    <n v="3031"/>
    <n v="26695"/>
    <x v="510"/>
    <s v="Not Specified"/>
    <s v="*"/>
    <s v="*"/>
    <s v="*"/>
    <m/>
    <m/>
    <s v="*"/>
    <m/>
    <m/>
    <m/>
    <m/>
    <m/>
    <n v="43"/>
    <n v="0.05"/>
    <m/>
    <m/>
    <n v="367.11"/>
    <n v="0"/>
    <n v="8.5374418604651172"/>
    <s v="Regular Air"/>
    <n v="1.43"/>
    <n v="368.54"/>
    <x v="6"/>
    <s v="Corporate"/>
    <x v="0"/>
    <s v="Paper"/>
    <s v="Wrap Bag"/>
    <d v="2010-06-08T00:00:00"/>
  </r>
  <r>
    <n v="3032"/>
    <n v="14018"/>
    <x v="510"/>
    <s v="High"/>
    <s v="*"/>
    <s v="**"/>
    <s v="**"/>
    <m/>
    <m/>
    <s v="**"/>
    <m/>
    <m/>
    <m/>
    <m/>
    <m/>
    <n v="30"/>
    <n v="0.04"/>
    <m/>
    <m/>
    <n v="160.68"/>
    <n v="0"/>
    <n v="5.3559999999999999"/>
    <s v="Express Air"/>
    <n v="0.49"/>
    <n v="161.17000000000002"/>
    <x v="5"/>
    <s v="Consumer"/>
    <x v="0"/>
    <s v="Labels"/>
    <s v="Small Box"/>
    <d v="2010-06-06T00:00:00"/>
  </r>
  <r>
    <n v="3033"/>
    <n v="13410"/>
    <x v="510"/>
    <s v="Not Specified"/>
    <s v="*"/>
    <s v="*"/>
    <s v="*"/>
    <m/>
    <m/>
    <s v="*"/>
    <m/>
    <m/>
    <m/>
    <m/>
    <m/>
    <n v="4"/>
    <n v="0.01"/>
    <m/>
    <m/>
    <n v="33.64"/>
    <n v="0"/>
    <n v="8.41"/>
    <s v="Regular Air"/>
    <n v="2.83"/>
    <n v="36.47"/>
    <x v="1"/>
    <s v="Corporate"/>
    <x v="2"/>
    <s v="Computer Peripherals"/>
    <s v="Small Pack"/>
    <d v="2010-06-08T00:00:00"/>
  </r>
  <r>
    <n v="3034"/>
    <n v="2720"/>
    <x v="511"/>
    <s v="Critical"/>
    <s v="***"/>
    <s v="***"/>
    <s v="***"/>
    <m/>
    <m/>
    <s v="***"/>
    <m/>
    <m/>
    <m/>
    <m/>
    <m/>
    <n v="36"/>
    <n v="0.04"/>
    <m/>
    <m/>
    <n v="2051.0160000000001"/>
    <n v="1"/>
    <n v="56.972666666666669"/>
    <s v="Express Air"/>
    <n v="3.99"/>
    <n v="2055.0059999999999"/>
    <x v="2"/>
    <s v="Small Business"/>
    <x v="2"/>
    <s v="Telephones and Communication"/>
    <s v="Small Box"/>
    <d v="2010-06-10T00:00:00"/>
  </r>
  <r>
    <n v="3035"/>
    <n v="58851"/>
    <x v="511"/>
    <s v="Low"/>
    <s v="*"/>
    <s v="*"/>
    <s v="*"/>
    <m/>
    <m/>
    <s v="*"/>
    <m/>
    <m/>
    <m/>
    <m/>
    <m/>
    <n v="14"/>
    <n v="0.02"/>
    <m/>
    <m/>
    <n v="2027.55"/>
    <n v="1"/>
    <n v="144.82499999999999"/>
    <s v="Regular Air"/>
    <n v="13.99"/>
    <n v="2041.54"/>
    <x v="1"/>
    <s v="Corporate"/>
    <x v="2"/>
    <s v="Office Machines"/>
    <s v="Medium Box"/>
    <d v="2010-06-14T00:00:00"/>
  </r>
  <r>
    <n v="3036"/>
    <n v="35302"/>
    <x v="511"/>
    <s v="Medium"/>
    <s v="*"/>
    <s v="*"/>
    <s v="*"/>
    <m/>
    <m/>
    <s v="*"/>
    <m/>
    <m/>
    <m/>
    <m/>
    <m/>
    <n v="13"/>
    <n v="0.02"/>
    <m/>
    <m/>
    <n v="1265.4970000000001"/>
    <n v="1"/>
    <n v="97.345923076923086"/>
    <s v="Regular Air"/>
    <n v="7.69"/>
    <n v="1273.1870000000001"/>
    <x v="0"/>
    <s v="Small Business"/>
    <x v="2"/>
    <s v="Telephones and Communication"/>
    <s v="Small Box"/>
    <d v="2010-06-08T00:00:00"/>
  </r>
  <r>
    <n v="3037"/>
    <n v="40036"/>
    <x v="511"/>
    <s v="Not Specified"/>
    <s v="*"/>
    <s v="*"/>
    <s v="*"/>
    <m/>
    <m/>
    <s v="*"/>
    <m/>
    <m/>
    <m/>
    <m/>
    <m/>
    <n v="10"/>
    <n v="0.02"/>
    <m/>
    <m/>
    <n v="568.33550000000002"/>
    <n v="0"/>
    <n v="56.833550000000002"/>
    <s v="Regular Air"/>
    <n v="8.99"/>
    <n v="577.32550000000003"/>
    <x v="7"/>
    <s v="Home Office"/>
    <x v="2"/>
    <s v="Telephones and Communication"/>
    <s v="Small Box"/>
    <d v="2010-06-08T00:00:00"/>
  </r>
  <r>
    <n v="3038"/>
    <n v="35302"/>
    <x v="511"/>
    <s v="Medium"/>
    <s v="*"/>
    <s v="*"/>
    <s v="*"/>
    <m/>
    <m/>
    <s v="*"/>
    <m/>
    <m/>
    <m/>
    <m/>
    <m/>
    <n v="6"/>
    <n v="0.01"/>
    <m/>
    <m/>
    <n v="188.44"/>
    <n v="0"/>
    <n v="31.406666666666666"/>
    <s v="Regular Air"/>
    <n v="5.76"/>
    <n v="194.2"/>
    <x v="0"/>
    <s v="Small Business"/>
    <x v="0"/>
    <s v="Paper"/>
    <s v="Small Box"/>
    <d v="2010-06-07T00:00:00"/>
  </r>
  <r>
    <n v="3039"/>
    <n v="30211"/>
    <x v="511"/>
    <s v="Medium"/>
    <s v="*"/>
    <s v="*"/>
    <s v="*"/>
    <m/>
    <m/>
    <s v="*"/>
    <m/>
    <m/>
    <m/>
    <m/>
    <m/>
    <n v="19"/>
    <n v="0.02"/>
    <m/>
    <m/>
    <n v="141.96"/>
    <n v="0"/>
    <n v="7.4715789473684211"/>
    <s v="Regular Air"/>
    <n v="1.71"/>
    <n v="143.67000000000002"/>
    <x v="5"/>
    <s v="Small Business"/>
    <x v="0"/>
    <s v="Paper"/>
    <s v="Wrap Bag"/>
    <d v="2010-06-08T00:00:00"/>
  </r>
  <r>
    <n v="3040"/>
    <n v="58851"/>
    <x v="511"/>
    <s v="Low"/>
    <s v="*"/>
    <s v="*"/>
    <s v="*"/>
    <m/>
    <m/>
    <s v="*"/>
    <m/>
    <m/>
    <m/>
    <m/>
    <m/>
    <n v="3"/>
    <n v="0.01"/>
    <m/>
    <m/>
    <n v="23.93"/>
    <n v="0"/>
    <n v="7.9766666666666666"/>
    <s v="Regular Air"/>
    <n v="0.96"/>
    <n v="24.89"/>
    <x v="1"/>
    <s v="Corporate"/>
    <x v="1"/>
    <s v="Office Furnishings"/>
    <s v="Wrap Bag"/>
    <d v="2010-06-11T00:00:00"/>
  </r>
  <r>
    <n v="3041"/>
    <n v="27969"/>
    <x v="512"/>
    <s v="Low"/>
    <s v="*"/>
    <s v="*"/>
    <s v="*"/>
    <m/>
    <m/>
    <s v="*"/>
    <m/>
    <m/>
    <m/>
    <m/>
    <m/>
    <n v="43"/>
    <n v="0.05"/>
    <m/>
    <m/>
    <n v="5677.87"/>
    <n v="1"/>
    <n v="132.04348837209301"/>
    <s v="Delivery Truck"/>
    <n v="54.74"/>
    <n v="5732.61"/>
    <x v="10"/>
    <s v="Home Office"/>
    <x v="1"/>
    <s v="Bookcases"/>
    <s v="Jumbo Box"/>
    <d v="2010-06-15T00:00:00"/>
  </r>
  <r>
    <n v="3042"/>
    <n v="45413"/>
    <x v="512"/>
    <s v="High"/>
    <s v="*"/>
    <s v="**"/>
    <s v="**"/>
    <m/>
    <m/>
    <s v="**"/>
    <m/>
    <m/>
    <m/>
    <m/>
    <m/>
    <n v="17"/>
    <n v="0.02"/>
    <m/>
    <m/>
    <n v="2031.98"/>
    <n v="1"/>
    <n v="119.52823529411765"/>
    <s v="Regular Air"/>
    <n v="9.07"/>
    <n v="2041.05"/>
    <x v="8"/>
    <s v="Small Business"/>
    <x v="0"/>
    <s v="Binders and Binder Accessories"/>
    <s v="Small Box"/>
    <d v="2010-06-09T00:00:00"/>
  </r>
  <r>
    <n v="3043"/>
    <n v="36646"/>
    <x v="512"/>
    <s v="Medium"/>
    <s v="*"/>
    <s v="*"/>
    <s v="*"/>
    <m/>
    <m/>
    <s v="*"/>
    <m/>
    <m/>
    <m/>
    <m/>
    <m/>
    <n v="24"/>
    <n v="3.5000000000000003E-2"/>
    <m/>
    <m/>
    <n v="1168.1500000000001"/>
    <n v="1"/>
    <n v="48.672916666666673"/>
    <s v="Express Air"/>
    <n v="35"/>
    <n v="1203.1500000000001"/>
    <x v="7"/>
    <s v="Small Business"/>
    <x v="0"/>
    <s v="Storage &amp; Organization"/>
    <s v="Large Box"/>
    <d v="2010-06-09T00:00:00"/>
  </r>
  <r>
    <n v="3044"/>
    <n v="7430"/>
    <x v="512"/>
    <s v="Medium"/>
    <s v="*"/>
    <s v="*"/>
    <s v="*"/>
    <m/>
    <m/>
    <s v="*"/>
    <m/>
    <m/>
    <m/>
    <m/>
    <m/>
    <n v="50"/>
    <n v="0.06"/>
    <m/>
    <m/>
    <n v="751.77"/>
    <n v="0"/>
    <n v="15.035399999999999"/>
    <s v="Regular Air"/>
    <n v="1.39"/>
    <n v="753.16"/>
    <x v="11"/>
    <s v="Corporate"/>
    <x v="0"/>
    <s v="Envelopes"/>
    <s v="Small Box"/>
    <d v="2010-06-09T00:00:00"/>
  </r>
  <r>
    <n v="3045"/>
    <n v="27969"/>
    <x v="512"/>
    <s v="Low"/>
    <s v="*"/>
    <s v="*"/>
    <s v="*"/>
    <m/>
    <m/>
    <s v="*"/>
    <m/>
    <m/>
    <m/>
    <m/>
    <m/>
    <n v="9"/>
    <n v="0.01"/>
    <m/>
    <m/>
    <n v="732.72"/>
    <n v="0"/>
    <n v="81.413333333333341"/>
    <s v="Regular Air"/>
    <n v="6.13"/>
    <n v="738.85"/>
    <x v="10"/>
    <s v="Home Office"/>
    <x v="2"/>
    <s v="Computer Peripherals"/>
    <s v="Small Box"/>
    <d v="2010-06-12T00:00:00"/>
  </r>
  <r>
    <n v="3046"/>
    <n v="27969"/>
    <x v="512"/>
    <s v="Low"/>
    <s v="*"/>
    <s v="*"/>
    <s v="*"/>
    <m/>
    <m/>
    <s v="*"/>
    <m/>
    <m/>
    <m/>
    <m/>
    <m/>
    <n v="32"/>
    <n v="0.04"/>
    <m/>
    <m/>
    <n v="687.47"/>
    <n v="0"/>
    <n v="21.483437500000001"/>
    <s v="Delivery Truck"/>
    <n v="53.03"/>
    <n v="740.5"/>
    <x v="10"/>
    <s v="Home Office"/>
    <x v="0"/>
    <s v="Storage &amp; Organization"/>
    <s v="Jumbo Drum"/>
    <d v="2010-06-13T00:00:00"/>
  </r>
  <r>
    <n v="3047"/>
    <n v="25889"/>
    <x v="512"/>
    <s v="Low"/>
    <s v="*"/>
    <s v="*"/>
    <s v="*"/>
    <m/>
    <m/>
    <s v="*"/>
    <m/>
    <m/>
    <m/>
    <m/>
    <m/>
    <n v="23"/>
    <n v="3.5000000000000003E-2"/>
    <m/>
    <m/>
    <n v="321.63"/>
    <n v="0"/>
    <n v="13.98391304347826"/>
    <s v="Regular Air"/>
    <n v="5"/>
    <n v="326.63"/>
    <x v="10"/>
    <s v="Consumer"/>
    <x v="1"/>
    <s v="Office Furnishings"/>
    <s v="Small Pack"/>
    <d v="2010-06-10T00:00:00"/>
  </r>
  <r>
    <n v="3048"/>
    <n v="45413"/>
    <x v="512"/>
    <s v="High"/>
    <s v="*"/>
    <s v="**"/>
    <s v="**"/>
    <m/>
    <m/>
    <s v="**"/>
    <m/>
    <m/>
    <m/>
    <m/>
    <m/>
    <n v="24"/>
    <n v="3.5000000000000003E-2"/>
    <m/>
    <m/>
    <n v="131.94"/>
    <n v="0"/>
    <n v="5.4974999999999996"/>
    <s v="Regular Air"/>
    <n v="2.99"/>
    <n v="134.93"/>
    <x v="8"/>
    <s v="Small Business"/>
    <x v="0"/>
    <s v="Binders and Binder Accessories"/>
    <s v="Small Box"/>
    <d v="2010-06-08T00:00:00"/>
  </r>
  <r>
    <n v="3049"/>
    <n v="45413"/>
    <x v="512"/>
    <s v="High"/>
    <s v="*"/>
    <s v="**"/>
    <s v="**"/>
    <m/>
    <m/>
    <s v="**"/>
    <m/>
    <m/>
    <m/>
    <m/>
    <m/>
    <n v="18"/>
    <n v="0.02"/>
    <m/>
    <m/>
    <n v="85.74"/>
    <n v="0"/>
    <n v="4.7633333333333328"/>
    <s v="Regular Air"/>
    <n v="6.21"/>
    <n v="91.949999999999989"/>
    <x v="8"/>
    <s v="Small Business"/>
    <x v="0"/>
    <s v="Binders and Binder Accessories"/>
    <s v="Small Box"/>
    <d v="2010-06-09T00:00:00"/>
  </r>
  <r>
    <n v="3050"/>
    <n v="43207"/>
    <x v="513"/>
    <s v="Low"/>
    <s v="*"/>
    <s v="*"/>
    <s v="*"/>
    <m/>
    <m/>
    <s v="*"/>
    <m/>
    <m/>
    <m/>
    <m/>
    <m/>
    <n v="45"/>
    <n v="0.05"/>
    <m/>
    <m/>
    <n v="2207.9"/>
    <n v="1"/>
    <n v="49.064444444444447"/>
    <s v="Regular Air"/>
    <n v="10.25"/>
    <n v="2218.15"/>
    <x v="4"/>
    <s v="Consumer"/>
    <x v="1"/>
    <s v="Office Furnishings"/>
    <s v="Large Box"/>
    <d v="2010-06-13T00:00:00"/>
  </r>
  <r>
    <n v="3051"/>
    <n v="59943"/>
    <x v="513"/>
    <s v="Critical"/>
    <s v="***"/>
    <s v="***"/>
    <s v="***"/>
    <m/>
    <m/>
    <s v="***"/>
    <m/>
    <m/>
    <m/>
    <m/>
    <m/>
    <n v="43"/>
    <n v="0.05"/>
    <m/>
    <m/>
    <n v="679.65"/>
    <n v="0"/>
    <n v="15.805813953488371"/>
    <s v="Regular Air"/>
    <n v="8.4"/>
    <n v="688.05"/>
    <x v="4"/>
    <s v="Home Office"/>
    <x v="0"/>
    <s v="Binders and Binder Accessories"/>
    <s v="Small Box"/>
    <d v="2010-06-10T00:00:00"/>
  </r>
  <r>
    <n v="3052"/>
    <n v="30433"/>
    <x v="513"/>
    <s v="Medium"/>
    <s v="*"/>
    <s v="*"/>
    <s v="*"/>
    <m/>
    <m/>
    <s v="*"/>
    <m/>
    <m/>
    <m/>
    <m/>
    <m/>
    <n v="17"/>
    <n v="0.02"/>
    <m/>
    <m/>
    <n v="253.38"/>
    <n v="0"/>
    <n v="14.904705882352941"/>
    <s v="Express Air"/>
    <n v="7.59"/>
    <n v="260.96999999999997"/>
    <x v="1"/>
    <s v="Home Office"/>
    <x v="0"/>
    <s v="Scissors, Rulers and Trimmers"/>
    <s v="Small Pack"/>
    <d v="2010-06-09T00:00:00"/>
  </r>
  <r>
    <n v="3053"/>
    <n v="35047"/>
    <x v="513"/>
    <s v="Medium"/>
    <s v="*"/>
    <s v="*"/>
    <s v="*"/>
    <m/>
    <m/>
    <s v="*"/>
    <m/>
    <m/>
    <m/>
    <m/>
    <m/>
    <n v="31"/>
    <n v="0.04"/>
    <m/>
    <m/>
    <n v="148.16999999999999"/>
    <n v="0"/>
    <n v="4.7796774193548384"/>
    <s v="Regular Air"/>
    <n v="0.7"/>
    <n v="148.86999999999998"/>
    <x v="7"/>
    <s v="Home Office"/>
    <x v="0"/>
    <s v="Rubber Bands"/>
    <s v="Wrap Bag"/>
    <d v="2010-06-11T00:00:00"/>
  </r>
  <r>
    <n v="3054"/>
    <n v="43207"/>
    <x v="513"/>
    <s v="Low"/>
    <s v="*"/>
    <s v="*"/>
    <s v="*"/>
    <m/>
    <m/>
    <s v="*"/>
    <m/>
    <m/>
    <m/>
    <m/>
    <m/>
    <n v="41"/>
    <n v="0.05"/>
    <m/>
    <m/>
    <n v="139.93"/>
    <n v="0"/>
    <n v="3.4129268292682928"/>
    <s v="Regular Air"/>
    <n v="1.95"/>
    <n v="141.88"/>
    <x v="4"/>
    <s v="Consumer"/>
    <x v="0"/>
    <s v="Pens &amp; Art Supplies"/>
    <s v="Wrap Bag"/>
    <d v="2010-06-16T00:00:00"/>
  </r>
  <r>
    <n v="3055"/>
    <n v="51395"/>
    <x v="513"/>
    <s v="Low"/>
    <s v="*"/>
    <s v="*"/>
    <s v="*"/>
    <m/>
    <m/>
    <s v="*"/>
    <m/>
    <m/>
    <m/>
    <m/>
    <m/>
    <n v="26"/>
    <n v="3.5000000000000003E-2"/>
    <m/>
    <m/>
    <n v="78.22"/>
    <n v="0"/>
    <n v="3.0084615384615385"/>
    <s v="Regular Air"/>
    <n v="0.5"/>
    <n v="78.72"/>
    <x v="1"/>
    <s v="Corporate"/>
    <x v="0"/>
    <s v="Labels"/>
    <s v="Small Box"/>
    <d v="2010-06-14T00:00:00"/>
  </r>
  <r>
    <n v="3056"/>
    <n v="51395"/>
    <x v="513"/>
    <s v="Low"/>
    <s v="*"/>
    <s v="*"/>
    <s v="*"/>
    <m/>
    <m/>
    <s v="*"/>
    <m/>
    <m/>
    <m/>
    <m/>
    <m/>
    <n v="10"/>
    <n v="0.02"/>
    <m/>
    <m/>
    <n v="51.65"/>
    <n v="0"/>
    <n v="5.165"/>
    <s v="Regular Air"/>
    <n v="5.49"/>
    <n v="57.14"/>
    <x v="1"/>
    <s v="Corporate"/>
    <x v="0"/>
    <s v="Paper"/>
    <s v="Small Box"/>
    <d v="2010-06-13T00:00:00"/>
  </r>
  <r>
    <n v="3057"/>
    <n v="6309"/>
    <x v="513"/>
    <s v="Medium"/>
    <s v="*"/>
    <s v="*"/>
    <s v="*"/>
    <m/>
    <m/>
    <s v="*"/>
    <m/>
    <m/>
    <m/>
    <m/>
    <m/>
    <n v="10"/>
    <n v="0.02"/>
    <m/>
    <m/>
    <n v="29.79"/>
    <n v="0"/>
    <n v="2.9790000000000001"/>
    <s v="Regular Air"/>
    <n v="0.99"/>
    <n v="30.779999999999998"/>
    <x v="2"/>
    <s v="Corporate"/>
    <x v="0"/>
    <s v="Labels"/>
    <s v="Small Box"/>
    <d v="2010-06-10T00:00:00"/>
  </r>
  <r>
    <n v="3058"/>
    <n v="43207"/>
    <x v="513"/>
    <s v="Low"/>
    <s v="*"/>
    <s v="*"/>
    <s v="*"/>
    <m/>
    <m/>
    <s v="*"/>
    <m/>
    <m/>
    <m/>
    <m/>
    <m/>
    <n v="8"/>
    <n v="0.01"/>
    <m/>
    <m/>
    <n v="15.45"/>
    <n v="0"/>
    <n v="1.9312499999999999"/>
    <s v="Regular Air"/>
    <n v="1.56"/>
    <n v="17.009999999999998"/>
    <x v="4"/>
    <s v="Consumer"/>
    <x v="0"/>
    <s v="Rubber Bands"/>
    <s v="Wrap Bag"/>
    <d v="2010-06-11T00:00:00"/>
  </r>
  <r>
    <n v="3059"/>
    <n v="132"/>
    <x v="514"/>
    <s v="Medium"/>
    <s v="*"/>
    <s v="*"/>
    <s v="*"/>
    <m/>
    <m/>
    <s v="*"/>
    <m/>
    <m/>
    <m/>
    <m/>
    <m/>
    <n v="30"/>
    <n v="0.04"/>
    <m/>
    <m/>
    <n v="4011.65"/>
    <n v="1"/>
    <n v="133.72166666666666"/>
    <s v="Delivery Truck"/>
    <n v="54.74"/>
    <n v="4066.39"/>
    <x v="3"/>
    <s v="Consumer"/>
    <x v="1"/>
    <s v="Bookcases"/>
    <s v="Jumbo Box"/>
    <d v="2010-06-13T00:00:00"/>
  </r>
  <r>
    <n v="3060"/>
    <n v="29349"/>
    <x v="514"/>
    <s v="High"/>
    <s v="*"/>
    <s v="**"/>
    <s v="**"/>
    <m/>
    <m/>
    <s v="**"/>
    <m/>
    <m/>
    <m/>
    <m/>
    <m/>
    <n v="46"/>
    <n v="0.05"/>
    <m/>
    <m/>
    <n v="2526.54"/>
    <n v="1"/>
    <n v="54.924782608695651"/>
    <s v="Regular Air"/>
    <n v="2.5"/>
    <n v="2529.04"/>
    <x v="3"/>
    <s v="Small Business"/>
    <x v="2"/>
    <s v="Telephones and Communication"/>
    <s v="Small Box"/>
    <d v="2010-06-12T00:00:00"/>
  </r>
  <r>
    <n v="3061"/>
    <n v="22468"/>
    <x v="514"/>
    <s v="Not Specified"/>
    <s v="*"/>
    <s v="*"/>
    <s v="*"/>
    <m/>
    <m/>
    <s v="*"/>
    <m/>
    <m/>
    <m/>
    <m/>
    <m/>
    <n v="14"/>
    <n v="0.02"/>
    <m/>
    <m/>
    <n v="323.11"/>
    <n v="0"/>
    <n v="23.079285714285714"/>
    <s v="Regular Air"/>
    <n v="8.83"/>
    <n v="331.94"/>
    <x v="1"/>
    <s v="Small Business"/>
    <x v="0"/>
    <s v="Binders and Binder Accessories"/>
    <s v="Small Box"/>
    <d v="2010-06-10T00:00:00"/>
  </r>
  <r>
    <n v="3062"/>
    <n v="132"/>
    <x v="514"/>
    <s v="Medium"/>
    <s v="*"/>
    <s v="*"/>
    <s v="*"/>
    <m/>
    <m/>
    <s v="*"/>
    <m/>
    <m/>
    <m/>
    <m/>
    <m/>
    <n v="27"/>
    <n v="3.5000000000000003E-2"/>
    <m/>
    <m/>
    <n v="192.81399999999999"/>
    <n v="0"/>
    <n v="7.1412592592592592"/>
    <s v="Regular Air"/>
    <n v="5.03"/>
    <n v="197.84399999999999"/>
    <x v="0"/>
    <s v="Consumer"/>
    <x v="2"/>
    <s v="Telephones and Communication"/>
    <s v="Medium Box"/>
    <d v="2010-06-11T00:00:00"/>
  </r>
  <r>
    <n v="3063"/>
    <n v="22468"/>
    <x v="514"/>
    <s v="Not Specified"/>
    <s v="*"/>
    <s v="*"/>
    <s v="*"/>
    <m/>
    <m/>
    <s v="*"/>
    <m/>
    <m/>
    <m/>
    <m/>
    <m/>
    <n v="19"/>
    <n v="0.02"/>
    <m/>
    <m/>
    <n v="163.75"/>
    <n v="0"/>
    <n v="8.6184210526315788"/>
    <s v="Regular Air"/>
    <n v="4.95"/>
    <n v="168.7"/>
    <x v="1"/>
    <s v="Small Business"/>
    <x v="1"/>
    <s v="Office Furnishings"/>
    <s v="Small Box"/>
    <d v="2010-06-12T00:00:00"/>
  </r>
  <r>
    <n v="3064"/>
    <n v="29349"/>
    <x v="514"/>
    <s v="High"/>
    <s v="*"/>
    <s v="**"/>
    <s v="**"/>
    <m/>
    <m/>
    <s v="**"/>
    <m/>
    <m/>
    <m/>
    <m/>
    <m/>
    <n v="33"/>
    <n v="0.04"/>
    <m/>
    <m/>
    <n v="162.38999999999999"/>
    <n v="0"/>
    <n v="4.9209090909090909"/>
    <s v="Regular Air"/>
    <n v="5.57"/>
    <n v="167.95999999999998"/>
    <x v="0"/>
    <s v="Small Business"/>
    <x v="0"/>
    <s v="Paper"/>
    <s v="Small Box"/>
    <d v="2010-06-12T00:00:00"/>
  </r>
  <r>
    <n v="3065"/>
    <n v="22468"/>
    <x v="514"/>
    <s v="Not Specified"/>
    <s v="*"/>
    <s v="*"/>
    <s v="*"/>
    <m/>
    <m/>
    <s v="*"/>
    <m/>
    <m/>
    <m/>
    <m/>
    <m/>
    <n v="11"/>
    <n v="0.02"/>
    <m/>
    <m/>
    <n v="65.099999999999994"/>
    <n v="0"/>
    <n v="5.918181818181818"/>
    <s v="Regular Air"/>
    <n v="1.46"/>
    <n v="66.559999999999988"/>
    <x v="1"/>
    <s v="Small Business"/>
    <x v="0"/>
    <s v="Paper"/>
    <s v="Wrap Bag"/>
    <d v="2010-06-11T00:00:00"/>
  </r>
  <r>
    <n v="3066"/>
    <n v="46211"/>
    <x v="515"/>
    <s v="Low"/>
    <s v="*"/>
    <s v="*"/>
    <s v="*"/>
    <m/>
    <m/>
    <s v="*"/>
    <m/>
    <m/>
    <m/>
    <m/>
    <m/>
    <n v="47"/>
    <n v="0.05"/>
    <m/>
    <m/>
    <n v="1243.52"/>
    <n v="1"/>
    <n v="26.457872340425531"/>
    <s v="Regular Air"/>
    <n v="6.93"/>
    <n v="1250.45"/>
    <x v="8"/>
    <s v="Home Office"/>
    <x v="1"/>
    <s v="Office Furnishings"/>
    <s v="Small Box"/>
    <d v="2010-06-18T00:00:00"/>
  </r>
  <r>
    <n v="3067"/>
    <n v="35588"/>
    <x v="516"/>
    <s v="Low"/>
    <s v="*"/>
    <s v="*"/>
    <s v="*"/>
    <m/>
    <m/>
    <s v="*"/>
    <m/>
    <m/>
    <m/>
    <m/>
    <m/>
    <n v="32"/>
    <n v="0.04"/>
    <m/>
    <m/>
    <n v="1727.79"/>
    <n v="1"/>
    <n v="53.993437499999999"/>
    <s v="Delivery Truck"/>
    <n v="36.61"/>
    <n v="1764.3999999999999"/>
    <x v="1"/>
    <s v="Corporate"/>
    <x v="1"/>
    <s v="Bookcases"/>
    <s v="Jumbo Box"/>
    <d v="2010-06-15T00:00:00"/>
  </r>
  <r>
    <n v="3068"/>
    <n v="14275"/>
    <x v="516"/>
    <s v="Low"/>
    <s v="*"/>
    <s v="*"/>
    <s v="*"/>
    <m/>
    <m/>
    <s v="*"/>
    <m/>
    <m/>
    <m/>
    <m/>
    <m/>
    <n v="4"/>
    <n v="0.01"/>
    <m/>
    <m/>
    <n v="653.44000000000005"/>
    <n v="0"/>
    <n v="163.36000000000001"/>
    <s v="Delivery Truck"/>
    <n v="30"/>
    <n v="683.44"/>
    <x v="2"/>
    <s v="Consumer"/>
    <x v="1"/>
    <s v="Chairs &amp; Chairmats"/>
    <s v="Jumbo Drum"/>
    <d v="2010-06-15T00:00:00"/>
  </r>
  <r>
    <n v="3069"/>
    <n v="21795"/>
    <x v="516"/>
    <s v="Not Specified"/>
    <s v="*"/>
    <s v="*"/>
    <s v="*"/>
    <m/>
    <m/>
    <s v="*"/>
    <m/>
    <m/>
    <m/>
    <m/>
    <m/>
    <n v="28"/>
    <n v="3.5000000000000003E-2"/>
    <m/>
    <m/>
    <n v="491.85"/>
    <n v="0"/>
    <n v="17.56607142857143"/>
    <s v="Regular Air"/>
    <n v="9.0299999999999994"/>
    <n v="500.88"/>
    <x v="1"/>
    <s v="Small Business"/>
    <x v="0"/>
    <s v="Paper"/>
    <s v="Small Box"/>
    <d v="2010-06-15T00:00:00"/>
  </r>
  <r>
    <n v="3070"/>
    <n v="21795"/>
    <x v="516"/>
    <s v="Not Specified"/>
    <s v="*"/>
    <s v="*"/>
    <s v="*"/>
    <m/>
    <m/>
    <s v="*"/>
    <m/>
    <m/>
    <m/>
    <m/>
    <m/>
    <n v="10"/>
    <n v="0.02"/>
    <m/>
    <m/>
    <n v="278.66000000000003"/>
    <n v="0"/>
    <n v="27.866000000000003"/>
    <s v="Express Air"/>
    <n v="4"/>
    <n v="282.66000000000003"/>
    <x v="1"/>
    <s v="Small Business"/>
    <x v="2"/>
    <s v="Computer Peripherals"/>
    <s v="Small Box"/>
    <d v="2010-06-14T00:00:00"/>
  </r>
  <r>
    <n v="3071"/>
    <n v="14275"/>
    <x v="516"/>
    <s v="Low"/>
    <s v="*"/>
    <s v="*"/>
    <s v="*"/>
    <m/>
    <m/>
    <s v="*"/>
    <m/>
    <m/>
    <m/>
    <m/>
    <m/>
    <n v="20"/>
    <n v="3.5000000000000003E-2"/>
    <m/>
    <m/>
    <n v="42.22"/>
    <n v="0"/>
    <n v="2.1109999999999998"/>
    <s v="Regular Air"/>
    <n v="1.49"/>
    <n v="43.71"/>
    <x v="2"/>
    <s v="Consumer"/>
    <x v="0"/>
    <s v="Binders and Binder Accessories"/>
    <s v="Small Box"/>
    <d v="2010-06-15T00:00:00"/>
  </r>
  <r>
    <n v="3072"/>
    <n v="53703"/>
    <x v="517"/>
    <s v="Not Specified"/>
    <s v="*"/>
    <s v="*"/>
    <s v="*"/>
    <m/>
    <m/>
    <s v="*"/>
    <m/>
    <m/>
    <m/>
    <m/>
    <m/>
    <n v="14"/>
    <n v="0.02"/>
    <m/>
    <m/>
    <n v="1966.26"/>
    <n v="1"/>
    <n v="140.44714285714286"/>
    <s v="Regular Air"/>
    <n v="19.989999999999998"/>
    <n v="1986.25"/>
    <x v="8"/>
    <s v="Corporate"/>
    <x v="0"/>
    <s v="Storage &amp; Organization"/>
    <s v="Small Box"/>
    <d v="2010-06-15T00:00:00"/>
  </r>
  <r>
    <n v="3073"/>
    <n v="44614"/>
    <x v="517"/>
    <s v="Low"/>
    <s v="*"/>
    <s v="*"/>
    <s v="*"/>
    <m/>
    <m/>
    <s v="*"/>
    <m/>
    <m/>
    <m/>
    <m/>
    <m/>
    <n v="27"/>
    <n v="3.5000000000000003E-2"/>
    <m/>
    <m/>
    <n v="700.35"/>
    <n v="0"/>
    <n v="25.93888888888889"/>
    <s v="Regular Air"/>
    <n v="5.89"/>
    <n v="706.24"/>
    <x v="1"/>
    <s v="Corporate"/>
    <x v="2"/>
    <s v="Computer Peripherals"/>
    <s v="Small Box"/>
    <d v="2010-06-23T00:00:00"/>
  </r>
  <r>
    <n v="3074"/>
    <n v="33894"/>
    <x v="517"/>
    <s v="Critical"/>
    <s v="***"/>
    <s v="***"/>
    <s v="***"/>
    <m/>
    <m/>
    <s v="***"/>
    <m/>
    <m/>
    <m/>
    <m/>
    <m/>
    <n v="13"/>
    <n v="0.02"/>
    <m/>
    <m/>
    <n v="438.93"/>
    <n v="0"/>
    <n v="33.763846153846153"/>
    <s v="Express Air"/>
    <n v="5.5"/>
    <n v="444.43"/>
    <x v="7"/>
    <s v="Corporate"/>
    <x v="2"/>
    <s v="Computer Peripherals"/>
    <s v="Small Box"/>
    <d v="2010-06-16T00:00:00"/>
  </r>
  <r>
    <n v="3075"/>
    <n v="33894"/>
    <x v="517"/>
    <s v="Critical"/>
    <s v="***"/>
    <s v="***"/>
    <s v="***"/>
    <m/>
    <m/>
    <s v="***"/>
    <m/>
    <m/>
    <m/>
    <m/>
    <m/>
    <n v="48"/>
    <n v="0.05"/>
    <m/>
    <m/>
    <n v="226.5"/>
    <n v="0"/>
    <n v="4.71875"/>
    <s v="Regular Air"/>
    <n v="4.62"/>
    <n v="231.12"/>
    <x v="7"/>
    <s v="Corporate"/>
    <x v="2"/>
    <s v="Computer Peripherals"/>
    <s v="Small Pack"/>
    <d v="2010-06-16T00:00:00"/>
  </r>
  <r>
    <n v="3076"/>
    <n v="33894"/>
    <x v="517"/>
    <s v="Critical"/>
    <s v="***"/>
    <s v="***"/>
    <s v="***"/>
    <m/>
    <m/>
    <s v="***"/>
    <m/>
    <m/>
    <m/>
    <m/>
    <m/>
    <n v="14"/>
    <n v="0.02"/>
    <m/>
    <m/>
    <n v="140.66"/>
    <n v="0"/>
    <n v="10.047142857142857"/>
    <s v="Regular Air"/>
    <n v="4.3899999999999997"/>
    <n v="145.04999999999998"/>
    <x v="7"/>
    <s v="Corporate"/>
    <x v="0"/>
    <s v="Paper"/>
    <s v="Wrap Bag"/>
    <d v="2010-06-17T00:00:00"/>
  </r>
  <r>
    <n v="3077"/>
    <n v="33478"/>
    <x v="517"/>
    <s v="High"/>
    <s v="*"/>
    <s v="**"/>
    <s v="**"/>
    <m/>
    <m/>
    <s v="**"/>
    <m/>
    <m/>
    <m/>
    <m/>
    <m/>
    <n v="21"/>
    <n v="3.5000000000000003E-2"/>
    <m/>
    <m/>
    <n v="125.9"/>
    <n v="0"/>
    <n v="5.9952380952380953"/>
    <s v="Express Air"/>
    <n v="3.04"/>
    <n v="128.94"/>
    <x v="0"/>
    <s v="Consumer"/>
    <x v="0"/>
    <s v="Paper"/>
    <s v="Wrap Bag"/>
    <d v="2010-06-16T00:00:00"/>
  </r>
  <r>
    <n v="3078"/>
    <n v="44614"/>
    <x v="517"/>
    <s v="Low"/>
    <s v="*"/>
    <s v="*"/>
    <s v="*"/>
    <m/>
    <m/>
    <s v="*"/>
    <m/>
    <m/>
    <m/>
    <m/>
    <m/>
    <n v="18"/>
    <n v="0.02"/>
    <m/>
    <m/>
    <n v="55.35"/>
    <n v="0"/>
    <n v="3.0750000000000002"/>
    <s v="Express Air"/>
    <n v="5"/>
    <n v="60.35"/>
    <x v="1"/>
    <s v="Corporate"/>
    <x v="0"/>
    <s v="Appliances"/>
    <s v="Small Box"/>
    <d v="2010-06-18T00:00:00"/>
  </r>
  <r>
    <n v="3079"/>
    <n v="33894"/>
    <x v="517"/>
    <s v="Critical"/>
    <s v="***"/>
    <s v="***"/>
    <s v="***"/>
    <m/>
    <m/>
    <s v="***"/>
    <m/>
    <m/>
    <m/>
    <m/>
    <m/>
    <n v="5"/>
    <n v="0.01"/>
    <m/>
    <m/>
    <n v="42.89"/>
    <n v="0"/>
    <n v="8.5779999999999994"/>
    <s v="Regular Air"/>
    <n v="8.3699999999999992"/>
    <n v="51.26"/>
    <x v="7"/>
    <s v="Corporate"/>
    <x v="0"/>
    <s v="Scissors, Rulers and Trimmers"/>
    <s v="Small Pack"/>
    <d v="2010-06-15T00:00:00"/>
  </r>
  <r>
    <n v="3080"/>
    <n v="47750"/>
    <x v="518"/>
    <s v="Low"/>
    <s v="*"/>
    <s v="*"/>
    <s v="*"/>
    <m/>
    <m/>
    <s v="*"/>
    <m/>
    <m/>
    <m/>
    <m/>
    <m/>
    <n v="43"/>
    <n v="0.05"/>
    <m/>
    <m/>
    <n v="1097.5999999999999"/>
    <n v="1"/>
    <n v="25.525581395348834"/>
    <s v="Regular Air"/>
    <n v="8.99"/>
    <n v="1106.5899999999999"/>
    <x v="2"/>
    <s v="Corporate"/>
    <x v="1"/>
    <s v="Office Furnishings"/>
    <s v="Small Pack"/>
    <d v="2010-06-20T00:00:00"/>
  </r>
  <r>
    <n v="3081"/>
    <n v="22115"/>
    <x v="518"/>
    <s v="Low"/>
    <s v="*"/>
    <s v="*"/>
    <s v="*"/>
    <m/>
    <m/>
    <s v="*"/>
    <m/>
    <m/>
    <m/>
    <m/>
    <m/>
    <n v="5"/>
    <n v="0.01"/>
    <m/>
    <m/>
    <n v="751.94"/>
    <n v="0"/>
    <n v="150.38800000000001"/>
    <s v="Delivery Truck"/>
    <n v="17.850000000000001"/>
    <n v="769.79000000000008"/>
    <x v="3"/>
    <s v="Consumer"/>
    <x v="2"/>
    <s v="Office Machines"/>
    <s v="Jumbo Drum"/>
    <d v="2010-06-15T00:00:00"/>
  </r>
  <r>
    <n v="3082"/>
    <n v="21671"/>
    <x v="518"/>
    <s v="High"/>
    <s v="*"/>
    <s v="**"/>
    <s v="**"/>
    <m/>
    <m/>
    <s v="**"/>
    <m/>
    <m/>
    <m/>
    <m/>
    <m/>
    <n v="15"/>
    <n v="0.02"/>
    <m/>
    <m/>
    <n v="670.94"/>
    <n v="0"/>
    <n v="44.729333333333336"/>
    <s v="Regular Air"/>
    <n v="1.99"/>
    <n v="672.93000000000006"/>
    <x v="2"/>
    <s v="Consumer"/>
    <x v="2"/>
    <s v="Computer Peripherals"/>
    <s v="Small Pack"/>
    <d v="2010-06-18T00:00:00"/>
  </r>
  <r>
    <n v="3083"/>
    <n v="47750"/>
    <x v="518"/>
    <s v="Low"/>
    <s v="*"/>
    <s v="*"/>
    <s v="*"/>
    <m/>
    <m/>
    <s v="*"/>
    <m/>
    <m/>
    <m/>
    <m/>
    <m/>
    <n v="1"/>
    <n v="0.01"/>
    <m/>
    <m/>
    <n v="195.04"/>
    <n v="0"/>
    <n v="195.04"/>
    <s v="Regular Air"/>
    <n v="35"/>
    <n v="230.04"/>
    <x v="3"/>
    <s v="Corporate"/>
    <x v="0"/>
    <s v="Storage &amp; Organization"/>
    <s v="Large Box"/>
    <d v="2010-06-15T00:00:00"/>
  </r>
  <r>
    <n v="3084"/>
    <n v="42658"/>
    <x v="518"/>
    <s v="Medium"/>
    <s v="*"/>
    <s v="*"/>
    <s v="*"/>
    <m/>
    <m/>
    <s v="*"/>
    <m/>
    <m/>
    <m/>
    <m/>
    <m/>
    <n v="29"/>
    <n v="3.5000000000000003E-2"/>
    <m/>
    <m/>
    <n v="146.68"/>
    <n v="0"/>
    <n v="5.0579310344827588"/>
    <s v="Regular Air"/>
    <n v="2.99"/>
    <n v="149.67000000000002"/>
    <x v="5"/>
    <s v="Home Office"/>
    <x v="0"/>
    <s v="Binders and Binder Accessories"/>
    <s v="Small Box"/>
    <d v="2010-06-15T00:00:00"/>
  </r>
  <r>
    <n v="3085"/>
    <n v="47750"/>
    <x v="518"/>
    <s v="Low"/>
    <s v="*"/>
    <s v="*"/>
    <s v="*"/>
    <m/>
    <m/>
    <s v="*"/>
    <m/>
    <m/>
    <m/>
    <m/>
    <m/>
    <n v="37"/>
    <n v="0.04"/>
    <m/>
    <m/>
    <n v="102.46"/>
    <n v="0"/>
    <n v="2.7691891891891891"/>
    <s v="Regular Air"/>
    <n v="0.5"/>
    <n v="102.96"/>
    <x v="2"/>
    <s v="Corporate"/>
    <x v="0"/>
    <s v="Labels"/>
    <s v="Small Box"/>
    <d v="2010-06-20T00:00:00"/>
  </r>
  <r>
    <n v="3086"/>
    <n v="59712"/>
    <x v="518"/>
    <s v="Critical"/>
    <s v="***"/>
    <s v="***"/>
    <s v="***"/>
    <m/>
    <m/>
    <s v="***"/>
    <m/>
    <m/>
    <m/>
    <m/>
    <m/>
    <n v="25"/>
    <n v="3.5000000000000003E-2"/>
    <m/>
    <m/>
    <n v="67.58"/>
    <n v="0"/>
    <n v="2.7031999999999998"/>
    <s v="Express Air"/>
    <n v="0.8"/>
    <n v="68.38"/>
    <x v="2"/>
    <s v="Small Business"/>
    <x v="0"/>
    <s v="Rubber Bands"/>
    <s v="Wrap Bag"/>
    <d v="2010-06-17T00:00:00"/>
  </r>
  <r>
    <n v="3087"/>
    <n v="23011"/>
    <x v="518"/>
    <s v="Low"/>
    <s v="*"/>
    <s v="*"/>
    <s v="*"/>
    <m/>
    <m/>
    <s v="*"/>
    <m/>
    <m/>
    <m/>
    <m/>
    <m/>
    <n v="1"/>
    <n v="0.01"/>
    <m/>
    <m/>
    <n v="12.2"/>
    <n v="0"/>
    <n v="12.2"/>
    <s v="Regular Air"/>
    <n v="1.99"/>
    <n v="14.19"/>
    <x v="2"/>
    <s v="Corporate"/>
    <x v="2"/>
    <s v="Computer Peripherals"/>
    <s v="Small Pack"/>
    <d v="2010-06-22T00:00:00"/>
  </r>
  <r>
    <n v="3088"/>
    <n v="54407"/>
    <x v="519"/>
    <s v="Medium"/>
    <s v="*"/>
    <s v="*"/>
    <s v="*"/>
    <m/>
    <m/>
    <s v="*"/>
    <m/>
    <m/>
    <m/>
    <m/>
    <m/>
    <n v="24"/>
    <n v="3.5000000000000003E-2"/>
    <m/>
    <m/>
    <n v="9396.27"/>
    <n v="1"/>
    <n v="391.51125000000002"/>
    <s v="Regular Air"/>
    <n v="19.989999999999998"/>
    <n v="9416.26"/>
    <x v="1"/>
    <s v="Corporate"/>
    <x v="0"/>
    <s v="Binders and Binder Accessories"/>
    <s v="Small Box"/>
    <d v="2010-06-17T00:00:00"/>
  </r>
  <r>
    <n v="3089"/>
    <n v="3648"/>
    <x v="519"/>
    <s v="Low"/>
    <s v="*"/>
    <s v="*"/>
    <s v="*"/>
    <m/>
    <m/>
    <s v="*"/>
    <m/>
    <m/>
    <m/>
    <m/>
    <m/>
    <n v="34"/>
    <n v="0.04"/>
    <m/>
    <m/>
    <n v="5488.5264999999999"/>
    <n v="1"/>
    <n v="161.42724999999999"/>
    <s v="Regular Air"/>
    <n v="4.2"/>
    <n v="5492.7264999999998"/>
    <x v="1"/>
    <s v="Home Office"/>
    <x v="2"/>
    <s v="Telephones and Communication"/>
    <s v="Small Box"/>
    <d v="2010-06-23T00:00:00"/>
  </r>
  <r>
    <n v="3090"/>
    <n v="43076"/>
    <x v="519"/>
    <s v="Not Specified"/>
    <s v="*"/>
    <s v="*"/>
    <s v="*"/>
    <m/>
    <m/>
    <s v="*"/>
    <m/>
    <m/>
    <m/>
    <m/>
    <m/>
    <n v="33"/>
    <n v="0.04"/>
    <m/>
    <m/>
    <n v="3636.37"/>
    <n v="1"/>
    <n v="110.1930303030303"/>
    <s v="Delivery Truck"/>
    <n v="30"/>
    <n v="3666.37"/>
    <x v="0"/>
    <s v="Home Office"/>
    <x v="1"/>
    <s v="Chairs &amp; Chairmats"/>
    <s v="Jumbo Drum"/>
    <d v="2010-06-16T00:00:00"/>
  </r>
  <r>
    <n v="3091"/>
    <n v="29730"/>
    <x v="519"/>
    <s v="Critical"/>
    <s v="***"/>
    <s v="***"/>
    <s v="***"/>
    <m/>
    <m/>
    <s v="***"/>
    <m/>
    <m/>
    <m/>
    <m/>
    <m/>
    <n v="21"/>
    <n v="3.5000000000000003E-2"/>
    <m/>
    <m/>
    <n v="3072.86"/>
    <n v="1"/>
    <n v="146.32666666666668"/>
    <s v="Delivery Truck"/>
    <n v="39.25"/>
    <n v="3112.11"/>
    <x v="1"/>
    <s v="Consumer"/>
    <x v="1"/>
    <s v="Tables"/>
    <s v="Jumbo Box"/>
    <d v="2010-06-18T00:00:00"/>
  </r>
  <r>
    <n v="3092"/>
    <n v="12039"/>
    <x v="519"/>
    <s v="High"/>
    <s v="*"/>
    <s v="**"/>
    <s v="**"/>
    <m/>
    <m/>
    <s v="**"/>
    <m/>
    <m/>
    <m/>
    <m/>
    <m/>
    <n v="13"/>
    <n v="0.02"/>
    <m/>
    <m/>
    <n v="2048.5680000000002"/>
    <n v="1"/>
    <n v="157.58215384615386"/>
    <s v="Regular Air"/>
    <n v="8.99"/>
    <n v="2057.558"/>
    <x v="10"/>
    <s v="Corporate"/>
    <x v="2"/>
    <s v="Telephones and Communication"/>
    <s v="Small Box"/>
    <d v="2010-06-18T00:00:00"/>
  </r>
  <r>
    <n v="3093"/>
    <n v="3648"/>
    <x v="519"/>
    <s v="Low"/>
    <s v="*"/>
    <s v="*"/>
    <s v="*"/>
    <m/>
    <m/>
    <s v="*"/>
    <m/>
    <m/>
    <m/>
    <m/>
    <m/>
    <n v="46"/>
    <n v="0.05"/>
    <m/>
    <m/>
    <n v="134.81"/>
    <n v="0"/>
    <n v="2.9306521739130433"/>
    <s v="Regular Air"/>
    <n v="0.49"/>
    <n v="135.30000000000001"/>
    <x v="1"/>
    <s v="Home Office"/>
    <x v="0"/>
    <s v="Labels"/>
    <s v="Small Box"/>
    <d v="2010-06-18T00:00:00"/>
  </r>
  <r>
    <n v="3094"/>
    <n v="45184"/>
    <x v="520"/>
    <s v="Low"/>
    <s v="*"/>
    <s v="*"/>
    <s v="*"/>
    <m/>
    <m/>
    <s v="*"/>
    <m/>
    <m/>
    <m/>
    <m/>
    <m/>
    <n v="25"/>
    <n v="3.5000000000000003E-2"/>
    <m/>
    <m/>
    <n v="14647.26"/>
    <n v="1"/>
    <n v="585.8904"/>
    <s v="Regular Air"/>
    <n v="24.49"/>
    <n v="14671.75"/>
    <x v="1"/>
    <s v="Home Office"/>
    <x v="2"/>
    <s v="Copiers and Fax"/>
    <s v="Large Box"/>
    <d v="2010-06-26T00:00:00"/>
  </r>
  <r>
    <n v="3095"/>
    <n v="4007"/>
    <x v="520"/>
    <s v="High"/>
    <s v="*"/>
    <s v="**"/>
    <s v="**"/>
    <m/>
    <m/>
    <s v="**"/>
    <m/>
    <m/>
    <m/>
    <m/>
    <m/>
    <n v="18"/>
    <n v="0.02"/>
    <m/>
    <m/>
    <n v="1038.4000000000001"/>
    <n v="1"/>
    <n v="57.688888888888897"/>
    <s v="Regular Air"/>
    <n v="13.22"/>
    <n v="1051.6200000000001"/>
    <x v="12"/>
    <s v="Corporate"/>
    <x v="0"/>
    <s v="Appliances"/>
    <s v="Small Box"/>
    <d v="2010-06-18T00:00:00"/>
  </r>
  <r>
    <n v="3096"/>
    <n v="16806"/>
    <x v="520"/>
    <s v="High"/>
    <s v="*"/>
    <s v="**"/>
    <s v="**"/>
    <m/>
    <m/>
    <s v="**"/>
    <m/>
    <m/>
    <m/>
    <m/>
    <m/>
    <n v="18"/>
    <n v="0.02"/>
    <m/>
    <m/>
    <n v="1026.6385"/>
    <n v="1"/>
    <n v="57.035472222222225"/>
    <s v="Regular Air"/>
    <n v="19.989999999999998"/>
    <n v="1046.6285"/>
    <x v="2"/>
    <s v="Home Office"/>
    <x v="2"/>
    <s v="Telephones and Communication"/>
    <s v="Small Box"/>
    <d v="2010-06-19T00:00:00"/>
  </r>
  <r>
    <n v="3097"/>
    <n v="57568"/>
    <x v="520"/>
    <s v="Not Specified"/>
    <s v="*"/>
    <s v="*"/>
    <s v="*"/>
    <m/>
    <m/>
    <s v="*"/>
    <m/>
    <m/>
    <m/>
    <m/>
    <m/>
    <n v="38"/>
    <n v="0.04"/>
    <m/>
    <m/>
    <n v="592.54"/>
    <n v="0"/>
    <n v="15.593157894736841"/>
    <s v="Regular Air"/>
    <n v="1.39"/>
    <n v="593.92999999999995"/>
    <x v="6"/>
    <s v="Small Business"/>
    <x v="0"/>
    <s v="Envelopes"/>
    <s v="Small Box"/>
    <d v="2010-06-19T00:00:00"/>
  </r>
  <r>
    <n v="3098"/>
    <n v="4610"/>
    <x v="520"/>
    <s v="Low"/>
    <s v="*"/>
    <s v="*"/>
    <s v="*"/>
    <m/>
    <m/>
    <s v="*"/>
    <m/>
    <m/>
    <m/>
    <m/>
    <m/>
    <n v="29"/>
    <n v="3.5000000000000003E-2"/>
    <m/>
    <m/>
    <n v="447.34"/>
    <n v="0"/>
    <n v="15.425517241379309"/>
    <s v="Regular Air"/>
    <n v="1.39"/>
    <n v="448.72999999999996"/>
    <x v="1"/>
    <s v="Small Business"/>
    <x v="0"/>
    <s v="Envelopes"/>
    <s v="Small Box"/>
    <d v="2010-06-21T00:00:00"/>
  </r>
  <r>
    <n v="3099"/>
    <n v="4007"/>
    <x v="520"/>
    <s v="High"/>
    <s v="*"/>
    <s v="**"/>
    <s v="**"/>
    <m/>
    <m/>
    <s v="**"/>
    <m/>
    <m/>
    <m/>
    <m/>
    <m/>
    <n v="1"/>
    <n v="0.01"/>
    <m/>
    <m/>
    <n v="305.82"/>
    <n v="0"/>
    <n v="305.82"/>
    <s v="Regular Air"/>
    <n v="35"/>
    <n v="340.82"/>
    <x v="12"/>
    <s v="Corporate"/>
    <x v="0"/>
    <s v="Storage &amp; Organization"/>
    <s v="Large Box"/>
    <d v="2010-06-18T00:00:00"/>
  </r>
  <r>
    <n v="3100"/>
    <n v="44864"/>
    <x v="520"/>
    <s v="Low"/>
    <s v="*"/>
    <s v="*"/>
    <s v="*"/>
    <m/>
    <m/>
    <s v="*"/>
    <m/>
    <m/>
    <m/>
    <m/>
    <m/>
    <n v="25"/>
    <n v="3.5000000000000003E-2"/>
    <m/>
    <m/>
    <n v="187.55"/>
    <n v="0"/>
    <n v="7.5020000000000007"/>
    <s v="Regular Air"/>
    <n v="9.23"/>
    <n v="196.78"/>
    <x v="1"/>
    <s v="Corporate"/>
    <x v="0"/>
    <s v="Appliances"/>
    <s v="Small Box"/>
    <d v="2010-06-24T00:00:00"/>
  </r>
  <r>
    <n v="3101"/>
    <n v="16806"/>
    <x v="520"/>
    <s v="High"/>
    <s v="*"/>
    <s v="**"/>
    <s v="**"/>
    <m/>
    <m/>
    <s v="**"/>
    <m/>
    <m/>
    <m/>
    <m/>
    <m/>
    <n v="4"/>
    <n v="0.01"/>
    <m/>
    <m/>
    <n v="167.37"/>
    <n v="0"/>
    <n v="41.842500000000001"/>
    <s v="Regular Air"/>
    <n v="4"/>
    <n v="171.37"/>
    <x v="2"/>
    <s v="Home Office"/>
    <x v="2"/>
    <s v="Computer Peripherals"/>
    <s v="Small Box"/>
    <d v="2010-06-18T00:00:00"/>
  </r>
  <r>
    <n v="3102"/>
    <n v="4610"/>
    <x v="520"/>
    <s v="Low"/>
    <s v="*"/>
    <s v="*"/>
    <s v="*"/>
    <m/>
    <m/>
    <s v="*"/>
    <m/>
    <m/>
    <m/>
    <m/>
    <m/>
    <n v="8"/>
    <n v="0.01"/>
    <m/>
    <m/>
    <n v="66.88"/>
    <n v="0"/>
    <n v="8.36"/>
    <s v="Regular Air"/>
    <n v="1.99"/>
    <n v="68.86999999999999"/>
    <x v="1"/>
    <s v="Small Business"/>
    <x v="2"/>
    <s v="Computer Peripherals"/>
    <s v="Small Pack"/>
    <d v="2010-06-19T00:00:00"/>
  </r>
  <r>
    <n v="3103"/>
    <n v="45184"/>
    <x v="520"/>
    <s v="Low"/>
    <s v="*"/>
    <s v="*"/>
    <s v="*"/>
    <m/>
    <m/>
    <s v="*"/>
    <m/>
    <m/>
    <m/>
    <m/>
    <m/>
    <n v="10"/>
    <n v="0.02"/>
    <m/>
    <m/>
    <n v="26.11"/>
    <n v="0"/>
    <n v="2.6109999999999998"/>
    <s v="Regular Air"/>
    <n v="0.8"/>
    <n v="26.91"/>
    <x v="1"/>
    <s v="Home Office"/>
    <x v="0"/>
    <s v="Rubber Bands"/>
    <s v="Wrap Bag"/>
    <d v="2010-06-24T00:00:00"/>
  </r>
  <r>
    <n v="3104"/>
    <n v="23396"/>
    <x v="521"/>
    <s v="Low"/>
    <s v="*"/>
    <s v="*"/>
    <s v="*"/>
    <m/>
    <m/>
    <s v="*"/>
    <m/>
    <m/>
    <m/>
    <m/>
    <m/>
    <n v="30"/>
    <n v="0.04"/>
    <m/>
    <m/>
    <n v="11481.03"/>
    <n v="1"/>
    <n v="382.70100000000002"/>
    <s v="Delivery Truck"/>
    <n v="12.06"/>
    <n v="11493.09"/>
    <x v="10"/>
    <s v="Home Office"/>
    <x v="2"/>
    <s v="Office Machines"/>
    <s v="Jumbo Box"/>
    <d v="2010-06-20T00:00:00"/>
  </r>
  <r>
    <n v="3105"/>
    <n v="33122"/>
    <x v="522"/>
    <s v="Low"/>
    <s v="*"/>
    <s v="*"/>
    <s v="*"/>
    <m/>
    <m/>
    <s v="*"/>
    <m/>
    <m/>
    <m/>
    <m/>
    <m/>
    <n v="21"/>
    <n v="3.5000000000000003E-2"/>
    <m/>
    <m/>
    <n v="8468.6299999999992"/>
    <n v="1"/>
    <n v="403.26809523809521"/>
    <s v="Delivery Truck"/>
    <n v="48.26"/>
    <n v="8516.89"/>
    <x v="2"/>
    <s v="Small Business"/>
    <x v="2"/>
    <s v="Office Machines"/>
    <s v="Jumbo Box"/>
    <d v="2010-06-26T00:00:00"/>
  </r>
  <r>
    <n v="3106"/>
    <n v="870"/>
    <x v="522"/>
    <s v="Not Specified"/>
    <s v="*"/>
    <s v="*"/>
    <s v="*"/>
    <m/>
    <m/>
    <s v="*"/>
    <m/>
    <m/>
    <m/>
    <m/>
    <m/>
    <n v="23"/>
    <n v="3.5000000000000003E-2"/>
    <m/>
    <m/>
    <n v="1661.04"/>
    <n v="1"/>
    <n v="72.219130434782613"/>
    <s v="Regular Air"/>
    <n v="3.5"/>
    <n v="1664.54"/>
    <x v="8"/>
    <s v="Corporate"/>
    <x v="0"/>
    <s v="Appliances"/>
    <s v="Small Box"/>
    <d v="2010-06-19T00:00:00"/>
  </r>
  <r>
    <n v="3107"/>
    <n v="50469"/>
    <x v="522"/>
    <s v="Not Specified"/>
    <s v="*"/>
    <s v="*"/>
    <s v="*"/>
    <m/>
    <m/>
    <s v="*"/>
    <m/>
    <m/>
    <m/>
    <m/>
    <m/>
    <n v="44"/>
    <n v="0.05"/>
    <m/>
    <m/>
    <n v="839.19"/>
    <n v="0"/>
    <n v="19.072500000000002"/>
    <s v="Regular Air"/>
    <n v="8.51"/>
    <n v="847.7"/>
    <x v="8"/>
    <s v="Consumer"/>
    <x v="2"/>
    <s v="Office Machines"/>
    <s v="Medium Box"/>
    <d v="2010-06-20T00:00:00"/>
  </r>
  <r>
    <n v="3108"/>
    <n v="43233"/>
    <x v="522"/>
    <s v="Critical"/>
    <s v="***"/>
    <s v="***"/>
    <s v="***"/>
    <m/>
    <m/>
    <s v="***"/>
    <m/>
    <m/>
    <m/>
    <m/>
    <m/>
    <n v="30"/>
    <n v="0.04"/>
    <m/>
    <m/>
    <n v="203.48"/>
    <n v="0"/>
    <n v="6.7826666666666666"/>
    <s v="Express Air"/>
    <n v="6.35"/>
    <n v="209.82999999999998"/>
    <x v="0"/>
    <s v="Home Office"/>
    <x v="0"/>
    <s v="Paper"/>
    <s v="Small Box"/>
    <d v="2010-06-21T00:00:00"/>
  </r>
  <r>
    <n v="3109"/>
    <n v="2503"/>
    <x v="522"/>
    <s v="Medium"/>
    <s v="*"/>
    <s v="*"/>
    <s v="*"/>
    <m/>
    <m/>
    <s v="*"/>
    <m/>
    <m/>
    <m/>
    <m/>
    <m/>
    <n v="46"/>
    <n v="0.05"/>
    <m/>
    <m/>
    <n v="171.48"/>
    <n v="0"/>
    <n v="3.7278260869565214"/>
    <s v="Regular Air"/>
    <n v="0.5"/>
    <n v="171.98"/>
    <x v="5"/>
    <s v="Corporate"/>
    <x v="0"/>
    <s v="Labels"/>
    <s v="Small Box"/>
    <d v="2010-06-20T00:00:00"/>
  </r>
  <r>
    <n v="3110"/>
    <n v="42439"/>
    <x v="522"/>
    <s v="Not Specified"/>
    <s v="*"/>
    <s v="*"/>
    <s v="*"/>
    <m/>
    <m/>
    <s v="*"/>
    <m/>
    <m/>
    <m/>
    <m/>
    <m/>
    <n v="28"/>
    <n v="3.5000000000000003E-2"/>
    <m/>
    <m/>
    <n v="164.5"/>
    <n v="0"/>
    <n v="5.875"/>
    <s v="Regular Air"/>
    <n v="1"/>
    <n v="165.5"/>
    <x v="0"/>
    <s v="Consumer"/>
    <x v="0"/>
    <s v="Pens &amp; Art Supplies"/>
    <s v="Wrap Bag"/>
    <d v="2010-06-20T00:00:00"/>
  </r>
  <r>
    <n v="3111"/>
    <n v="2503"/>
    <x v="522"/>
    <s v="Medium"/>
    <s v="*"/>
    <s v="*"/>
    <s v="*"/>
    <m/>
    <m/>
    <s v="*"/>
    <m/>
    <m/>
    <m/>
    <m/>
    <m/>
    <n v="9"/>
    <n v="0.01"/>
    <m/>
    <m/>
    <n v="162.15450000000001"/>
    <n v="0"/>
    <n v="18.017166666666668"/>
    <s v="Regular Air"/>
    <n v="4.8099999999999996"/>
    <n v="166.96450000000002"/>
    <x v="5"/>
    <s v="Corporate"/>
    <x v="2"/>
    <s v="Telephones and Communication"/>
    <s v="Medium Box"/>
    <d v="2010-06-21T00:00:00"/>
  </r>
  <r>
    <n v="3112"/>
    <n v="2503"/>
    <x v="522"/>
    <s v="Medium"/>
    <s v="*"/>
    <s v="*"/>
    <s v="*"/>
    <m/>
    <m/>
    <s v="*"/>
    <m/>
    <m/>
    <m/>
    <m/>
    <m/>
    <n v="21"/>
    <n v="3.5000000000000003E-2"/>
    <m/>
    <m/>
    <n v="91.15"/>
    <n v="0"/>
    <n v="4.340476190476191"/>
    <s v="Regular Air"/>
    <n v="5.34"/>
    <n v="96.490000000000009"/>
    <x v="5"/>
    <s v="Corporate"/>
    <x v="0"/>
    <s v="Binders and Binder Accessories"/>
    <s v="Small Box"/>
    <d v="2010-06-20T00:00:00"/>
  </r>
  <r>
    <n v="3113"/>
    <n v="58273"/>
    <x v="523"/>
    <s v="High"/>
    <s v="*"/>
    <s v="**"/>
    <s v="**"/>
    <m/>
    <m/>
    <s v="**"/>
    <m/>
    <m/>
    <m/>
    <m/>
    <m/>
    <n v="31"/>
    <n v="0.04"/>
    <m/>
    <m/>
    <n v="244.9"/>
    <n v="0"/>
    <n v="7.9"/>
    <s v="Regular Air"/>
    <n v="3.62"/>
    <n v="248.52"/>
    <x v="6"/>
    <s v="Corporate"/>
    <x v="2"/>
    <s v="Computer Peripherals"/>
    <s v="Small Pack"/>
    <d v="2010-06-20T00:00:00"/>
  </r>
  <r>
    <n v="3114"/>
    <n v="2020"/>
    <x v="523"/>
    <s v="Medium"/>
    <s v="*"/>
    <s v="*"/>
    <s v="*"/>
    <m/>
    <m/>
    <s v="*"/>
    <m/>
    <m/>
    <m/>
    <m/>
    <m/>
    <n v="42"/>
    <n v="0.05"/>
    <m/>
    <m/>
    <n v="213.75"/>
    <n v="0"/>
    <n v="5.0892857142857144"/>
    <s v="Regular Air"/>
    <n v="5.14"/>
    <n v="218.89"/>
    <x v="1"/>
    <s v="Home Office"/>
    <x v="2"/>
    <s v="Computer Peripherals"/>
    <s v="Small Pack"/>
    <d v="2010-06-22T00:00:00"/>
  </r>
  <r>
    <n v="3115"/>
    <n v="45728"/>
    <x v="524"/>
    <s v="High"/>
    <s v="*"/>
    <s v="**"/>
    <s v="**"/>
    <m/>
    <m/>
    <s v="**"/>
    <m/>
    <m/>
    <m/>
    <m/>
    <m/>
    <n v="49"/>
    <n v="0.05"/>
    <m/>
    <m/>
    <n v="1711.79"/>
    <n v="1"/>
    <n v="34.934489795918367"/>
    <s v="Regular Air"/>
    <n v="1.99"/>
    <n v="1713.78"/>
    <x v="2"/>
    <s v="Small Business"/>
    <x v="2"/>
    <s v="Computer Peripherals"/>
    <s v="Small Pack"/>
    <d v="2010-06-22T00:00:00"/>
  </r>
  <r>
    <n v="3116"/>
    <n v="51171"/>
    <x v="524"/>
    <s v="High"/>
    <s v="*"/>
    <s v="**"/>
    <s v="**"/>
    <m/>
    <m/>
    <s v="**"/>
    <m/>
    <m/>
    <m/>
    <m/>
    <m/>
    <n v="34"/>
    <n v="0.04"/>
    <m/>
    <m/>
    <n v="783.48"/>
    <n v="0"/>
    <n v="23.043529411764705"/>
    <s v="Regular Air"/>
    <n v="15.1"/>
    <n v="798.58"/>
    <x v="2"/>
    <s v="Small Business"/>
    <x v="0"/>
    <s v="Binders and Binder Accessories"/>
    <s v="Small Box"/>
    <d v="2010-06-23T00:00:00"/>
  </r>
  <r>
    <n v="3117"/>
    <n v="30885"/>
    <x v="524"/>
    <s v="High"/>
    <s v="*"/>
    <s v="**"/>
    <s v="**"/>
    <m/>
    <m/>
    <s v="**"/>
    <m/>
    <m/>
    <m/>
    <m/>
    <m/>
    <n v="24"/>
    <n v="3.5000000000000003E-2"/>
    <m/>
    <m/>
    <n v="234.24"/>
    <n v="0"/>
    <n v="9.76"/>
    <s v="Regular Air"/>
    <n v="9.4499999999999993"/>
    <n v="243.69"/>
    <x v="10"/>
    <s v="Corporate"/>
    <x v="0"/>
    <s v="Storage &amp; Organization"/>
    <s v="Small Box"/>
    <d v="2010-06-22T00:00:00"/>
  </r>
  <r>
    <n v="3118"/>
    <n v="13762"/>
    <x v="524"/>
    <s v="Medium"/>
    <s v="*"/>
    <s v="*"/>
    <s v="*"/>
    <m/>
    <m/>
    <s v="*"/>
    <m/>
    <m/>
    <m/>
    <m/>
    <m/>
    <n v="37"/>
    <n v="0.04"/>
    <m/>
    <m/>
    <n v="107.73"/>
    <n v="0"/>
    <n v="2.9116216216216215"/>
    <s v="Regular Air"/>
    <n v="0.5"/>
    <n v="108.23"/>
    <x v="8"/>
    <s v="Corporate"/>
    <x v="0"/>
    <s v="Labels"/>
    <s v="Small Box"/>
    <d v="2010-06-23T00:00:00"/>
  </r>
  <r>
    <n v="3119"/>
    <n v="7105"/>
    <x v="524"/>
    <s v="Low"/>
    <s v="*"/>
    <s v="*"/>
    <s v="*"/>
    <m/>
    <m/>
    <s v="*"/>
    <m/>
    <m/>
    <m/>
    <m/>
    <m/>
    <n v="17"/>
    <n v="0.02"/>
    <m/>
    <m/>
    <n v="77.19"/>
    <n v="0"/>
    <n v="4.5405882352941171"/>
    <s v="Regular Air"/>
    <n v="6.89"/>
    <n v="84.08"/>
    <x v="4"/>
    <s v="Corporate"/>
    <x v="0"/>
    <s v="Appliances"/>
    <s v="Small Box"/>
    <d v="2010-06-28T00:00:00"/>
  </r>
  <r>
    <n v="3120"/>
    <n v="13762"/>
    <x v="524"/>
    <s v="Medium"/>
    <s v="*"/>
    <s v="*"/>
    <s v="*"/>
    <m/>
    <m/>
    <s v="*"/>
    <m/>
    <m/>
    <m/>
    <m/>
    <m/>
    <n v="8"/>
    <n v="0.01"/>
    <m/>
    <m/>
    <n v="55"/>
    <n v="0"/>
    <n v="6.875"/>
    <s v="Regular Air"/>
    <n v="5.36"/>
    <n v="60.36"/>
    <x v="8"/>
    <s v="Corporate"/>
    <x v="0"/>
    <s v="Binders and Binder Accessories"/>
    <s v="Small Box"/>
    <d v="2010-06-24T00:00:00"/>
  </r>
  <r>
    <n v="3121"/>
    <n v="13762"/>
    <x v="524"/>
    <s v="Medium"/>
    <s v="*"/>
    <s v="*"/>
    <s v="*"/>
    <m/>
    <m/>
    <s v="*"/>
    <m/>
    <m/>
    <m/>
    <m/>
    <m/>
    <n v="7"/>
    <n v="0.01"/>
    <m/>
    <m/>
    <n v="51.66"/>
    <n v="0"/>
    <n v="7.38"/>
    <s v="Regular Air"/>
    <n v="1.39"/>
    <n v="53.05"/>
    <x v="8"/>
    <s v="Corporate"/>
    <x v="0"/>
    <s v="Envelopes"/>
    <s v="Small Box"/>
    <d v="2010-06-23T00:00:00"/>
  </r>
  <r>
    <n v="3122"/>
    <n v="45728"/>
    <x v="524"/>
    <s v="High"/>
    <s v="*"/>
    <s v="**"/>
    <s v="**"/>
    <m/>
    <m/>
    <s v="**"/>
    <m/>
    <m/>
    <m/>
    <m/>
    <m/>
    <n v="11"/>
    <n v="0.02"/>
    <m/>
    <m/>
    <n v="38.24"/>
    <n v="0"/>
    <n v="3.4763636363636365"/>
    <s v="Regular Air"/>
    <n v="5.33"/>
    <n v="43.57"/>
    <x v="3"/>
    <s v="Small Business"/>
    <x v="0"/>
    <s v="Labels"/>
    <s v="Small Box"/>
    <d v="2010-06-22T00:00:00"/>
  </r>
  <r>
    <n v="3123"/>
    <n v="28519"/>
    <x v="525"/>
    <s v="High"/>
    <s v="*"/>
    <s v="**"/>
    <s v="**"/>
    <m/>
    <m/>
    <s v="**"/>
    <m/>
    <m/>
    <m/>
    <m/>
    <m/>
    <n v="4"/>
    <n v="0.01"/>
    <m/>
    <m/>
    <n v="268.71050000000002"/>
    <n v="0"/>
    <n v="67.177625000000006"/>
    <s v="Regular Air"/>
    <n v="0.99"/>
    <n v="269.70050000000003"/>
    <x v="5"/>
    <s v="Consumer"/>
    <x v="2"/>
    <s v="Telephones and Communication"/>
    <s v="Wrap Bag"/>
    <d v="2010-06-24T00:00:00"/>
  </r>
  <r>
    <n v="3124"/>
    <n v="33862"/>
    <x v="525"/>
    <s v="Not Specified"/>
    <s v="*"/>
    <s v="*"/>
    <s v="*"/>
    <m/>
    <m/>
    <s v="*"/>
    <m/>
    <m/>
    <m/>
    <m/>
    <m/>
    <n v="22"/>
    <n v="3.5000000000000003E-2"/>
    <m/>
    <m/>
    <n v="125.57"/>
    <n v="0"/>
    <n v="5.7077272727272721"/>
    <s v="Regular Air"/>
    <n v="5.3"/>
    <n v="130.87"/>
    <x v="0"/>
    <s v="Consumer"/>
    <x v="0"/>
    <s v="Envelopes"/>
    <s v="Small Box"/>
    <d v="2010-06-23T00:00:00"/>
  </r>
  <r>
    <n v="3125"/>
    <n v="37440"/>
    <x v="526"/>
    <s v="Not Specified"/>
    <s v="*"/>
    <s v="*"/>
    <s v="*"/>
    <m/>
    <m/>
    <s v="*"/>
    <m/>
    <m/>
    <m/>
    <m/>
    <m/>
    <n v="39"/>
    <n v="0.04"/>
    <m/>
    <m/>
    <n v="8407.08"/>
    <n v="1"/>
    <n v="215.56615384615384"/>
    <s v="Delivery Truck"/>
    <n v="68.02"/>
    <n v="8475.1"/>
    <x v="5"/>
    <s v="Corporate"/>
    <x v="0"/>
    <s v="Appliances"/>
    <s v="Jumbo Drum"/>
    <d v="2010-06-24T00:00:00"/>
  </r>
  <r>
    <n v="3126"/>
    <n v="48484"/>
    <x v="526"/>
    <s v="Medium"/>
    <s v="*"/>
    <s v="*"/>
    <s v="*"/>
    <m/>
    <m/>
    <s v="*"/>
    <m/>
    <m/>
    <m/>
    <m/>
    <m/>
    <n v="50"/>
    <n v="0.06"/>
    <m/>
    <m/>
    <n v="5067.5725000000002"/>
    <n v="1"/>
    <n v="101.35145"/>
    <s v="Regular Air"/>
    <n v="8.99"/>
    <n v="5076.5625"/>
    <x v="2"/>
    <s v="Small Business"/>
    <x v="2"/>
    <s v="Telephones and Communication"/>
    <s v="Small Box"/>
    <d v="2010-06-25T00:00:00"/>
  </r>
  <r>
    <n v="3127"/>
    <n v="40321"/>
    <x v="526"/>
    <s v="High"/>
    <s v="*"/>
    <s v="**"/>
    <s v="**"/>
    <m/>
    <m/>
    <s v="**"/>
    <m/>
    <m/>
    <m/>
    <m/>
    <m/>
    <n v="23"/>
    <n v="3.5000000000000003E-2"/>
    <m/>
    <m/>
    <n v="1484.49"/>
    <n v="1"/>
    <n v="64.54304347826087"/>
    <s v="Regular Air"/>
    <n v="19.989999999999998"/>
    <n v="1504.48"/>
    <x v="4"/>
    <s v="Consumer"/>
    <x v="0"/>
    <s v="Binders and Binder Accessories"/>
    <s v="Small Box"/>
    <d v="2010-06-25T00:00:00"/>
  </r>
  <r>
    <n v="3128"/>
    <n v="48484"/>
    <x v="526"/>
    <s v="Medium"/>
    <s v="*"/>
    <s v="*"/>
    <s v="*"/>
    <m/>
    <m/>
    <s v="*"/>
    <m/>
    <m/>
    <m/>
    <m/>
    <m/>
    <n v="43"/>
    <n v="0.05"/>
    <m/>
    <m/>
    <n v="881.84"/>
    <n v="0"/>
    <n v="20.507906976744188"/>
    <s v="Regular Air"/>
    <n v="9.0299999999999994"/>
    <n v="890.87"/>
    <x v="2"/>
    <s v="Small Business"/>
    <x v="0"/>
    <s v="Paper"/>
    <s v="Small Box"/>
    <d v="2010-06-25T00:00:00"/>
  </r>
  <r>
    <n v="3129"/>
    <n v="48484"/>
    <x v="526"/>
    <s v="Medium"/>
    <s v="*"/>
    <s v="*"/>
    <s v="*"/>
    <m/>
    <m/>
    <s v="*"/>
    <m/>
    <m/>
    <m/>
    <m/>
    <m/>
    <n v="41"/>
    <n v="0.05"/>
    <m/>
    <m/>
    <n v="773.44"/>
    <n v="0"/>
    <n v="18.864390243902442"/>
    <s v="Express Air"/>
    <n v="6.67"/>
    <n v="780.11"/>
    <x v="2"/>
    <s v="Small Business"/>
    <x v="1"/>
    <s v="Office Furnishings"/>
    <s v="Small Pack"/>
    <d v="2010-06-24T00:00:00"/>
  </r>
  <r>
    <n v="3130"/>
    <n v="40321"/>
    <x v="526"/>
    <s v="High"/>
    <s v="*"/>
    <s v="**"/>
    <s v="**"/>
    <m/>
    <m/>
    <s v="**"/>
    <m/>
    <m/>
    <m/>
    <m/>
    <m/>
    <n v="18"/>
    <n v="0.02"/>
    <m/>
    <m/>
    <n v="740.49"/>
    <n v="0"/>
    <n v="41.138333333333335"/>
    <s v="Regular Air"/>
    <n v="6.22"/>
    <n v="746.71"/>
    <x v="4"/>
    <s v="Consumer"/>
    <x v="0"/>
    <s v="Storage &amp; Organization"/>
    <s v="Small Box"/>
    <d v="2010-06-24T00:00:00"/>
  </r>
  <r>
    <n v="3131"/>
    <n v="12743"/>
    <x v="526"/>
    <s v="High"/>
    <s v="*"/>
    <s v="**"/>
    <s v="**"/>
    <m/>
    <m/>
    <s v="**"/>
    <m/>
    <m/>
    <m/>
    <m/>
    <m/>
    <n v="39"/>
    <n v="0.04"/>
    <m/>
    <m/>
    <n v="677.51800000000003"/>
    <n v="0"/>
    <n v="17.372256410256412"/>
    <s v="Regular Air"/>
    <n v="0.99"/>
    <n v="678.50800000000004"/>
    <x v="2"/>
    <s v="Corporate"/>
    <x v="2"/>
    <s v="Telephones and Communication"/>
    <s v="Wrap Bag"/>
    <d v="2010-06-25T00:00:00"/>
  </r>
  <r>
    <n v="3132"/>
    <n v="48484"/>
    <x v="526"/>
    <s v="Medium"/>
    <s v="*"/>
    <s v="*"/>
    <s v="*"/>
    <m/>
    <m/>
    <s v="*"/>
    <m/>
    <m/>
    <m/>
    <m/>
    <m/>
    <n v="22"/>
    <n v="3.5000000000000003E-2"/>
    <m/>
    <m/>
    <n v="346.42"/>
    <n v="0"/>
    <n v="15.746363636363638"/>
    <s v="Regular Air"/>
    <n v="1.99"/>
    <n v="348.41"/>
    <x v="2"/>
    <s v="Small Business"/>
    <x v="2"/>
    <s v="Computer Peripherals"/>
    <s v="Small Pack"/>
    <d v="2010-06-24T00:00:00"/>
  </r>
  <r>
    <n v="3133"/>
    <n v="37440"/>
    <x v="526"/>
    <s v="Not Specified"/>
    <s v="*"/>
    <s v="*"/>
    <s v="*"/>
    <m/>
    <m/>
    <s v="*"/>
    <m/>
    <m/>
    <m/>
    <m/>
    <m/>
    <n v="31"/>
    <n v="0.04"/>
    <m/>
    <m/>
    <n v="295.45"/>
    <n v="0"/>
    <n v="9.5306451612903214"/>
    <s v="Regular Air"/>
    <n v="4.93"/>
    <n v="300.38"/>
    <x v="1"/>
    <s v="Corporate"/>
    <x v="1"/>
    <s v="Office Furnishings"/>
    <s v="Small Box"/>
    <d v="2010-06-25T00:00:00"/>
  </r>
  <r>
    <n v="3134"/>
    <n v="11941"/>
    <x v="527"/>
    <s v="Critical"/>
    <s v="***"/>
    <s v="***"/>
    <s v="***"/>
    <m/>
    <m/>
    <s v="***"/>
    <m/>
    <m/>
    <m/>
    <m/>
    <m/>
    <n v="26"/>
    <n v="3.5000000000000003E-2"/>
    <m/>
    <m/>
    <n v="4679.1000000000004"/>
    <n v="1"/>
    <n v="179.96538461538464"/>
    <s v="Delivery Truck"/>
    <n v="29.21"/>
    <n v="4708.3100000000004"/>
    <x v="7"/>
    <s v="Corporate"/>
    <x v="1"/>
    <s v="Tables"/>
    <s v="Jumbo Box"/>
    <d v="2010-06-25T00:00:00"/>
  </r>
  <r>
    <n v="3135"/>
    <n v="33255"/>
    <x v="527"/>
    <s v="Critical"/>
    <s v="***"/>
    <s v="***"/>
    <s v="***"/>
    <m/>
    <m/>
    <s v="***"/>
    <m/>
    <m/>
    <m/>
    <m/>
    <m/>
    <n v="19"/>
    <n v="0.02"/>
    <m/>
    <m/>
    <n v="108.21"/>
    <n v="0"/>
    <n v="5.6952631578947361"/>
    <s v="Express Air"/>
    <n v="5.66"/>
    <n v="113.86999999999999"/>
    <x v="1"/>
    <s v="Home Office"/>
    <x v="0"/>
    <s v="Paper"/>
    <s v="Small Box"/>
    <d v="2010-06-25T00:00:00"/>
  </r>
  <r>
    <n v="3136"/>
    <n v="11941"/>
    <x v="527"/>
    <s v="Critical"/>
    <s v="***"/>
    <s v="***"/>
    <s v="***"/>
    <m/>
    <m/>
    <s v="***"/>
    <m/>
    <m/>
    <m/>
    <m/>
    <m/>
    <n v="4"/>
    <n v="0.01"/>
    <m/>
    <m/>
    <n v="73.069999999999993"/>
    <n v="0"/>
    <n v="18.267499999999998"/>
    <s v="Regular Air"/>
    <n v="11.25"/>
    <n v="84.32"/>
    <x v="7"/>
    <s v="Corporate"/>
    <x v="0"/>
    <s v="Storage &amp; Organization"/>
    <s v="Small Box"/>
    <d v="2010-06-25T00:00:00"/>
  </r>
  <r>
    <n v="3137"/>
    <n v="26978"/>
    <x v="528"/>
    <s v="Medium"/>
    <s v="*"/>
    <s v="*"/>
    <s v="*"/>
    <m/>
    <m/>
    <s v="*"/>
    <m/>
    <m/>
    <m/>
    <m/>
    <m/>
    <n v="46"/>
    <n v="0.05"/>
    <m/>
    <m/>
    <n v="27875.54"/>
    <n v="1"/>
    <n v="605.99"/>
    <s v="Regular Air"/>
    <n v="24.49"/>
    <n v="27900.030000000002"/>
    <x v="2"/>
    <s v="Home Office"/>
    <x v="2"/>
    <s v="Copiers and Fax"/>
    <s v="Large Box"/>
    <d v="2010-06-27T00:00:00"/>
  </r>
  <r>
    <n v="3138"/>
    <n v="39172"/>
    <x v="528"/>
    <s v="Low"/>
    <s v="*"/>
    <s v="*"/>
    <s v="*"/>
    <m/>
    <m/>
    <s v="*"/>
    <m/>
    <m/>
    <m/>
    <m/>
    <m/>
    <n v="38"/>
    <n v="0.04"/>
    <m/>
    <m/>
    <n v="9013.58"/>
    <n v="1"/>
    <n v="237.19947368421052"/>
    <s v="Regular Air"/>
    <n v="19.989999999999998"/>
    <n v="9033.57"/>
    <x v="1"/>
    <s v="Home Office"/>
    <x v="0"/>
    <s v="Appliances"/>
    <s v="Small Box"/>
    <d v="2010-07-02T00:00:00"/>
  </r>
  <r>
    <n v="3139"/>
    <n v="22913"/>
    <x v="528"/>
    <s v="Critical"/>
    <s v="***"/>
    <s v="***"/>
    <s v="***"/>
    <m/>
    <m/>
    <s v="***"/>
    <m/>
    <m/>
    <m/>
    <m/>
    <m/>
    <n v="24"/>
    <n v="3.5000000000000003E-2"/>
    <m/>
    <m/>
    <n v="6568.0240000000003"/>
    <n v="1"/>
    <n v="273.66766666666666"/>
    <s v="Delivery Truck"/>
    <n v="40.19"/>
    <n v="6608.2139999999999"/>
    <x v="10"/>
    <s v="Corporate"/>
    <x v="1"/>
    <s v="Tables"/>
    <s v="Jumbo Box"/>
    <d v="2010-06-28T00:00:00"/>
  </r>
  <r>
    <n v="3140"/>
    <n v="26978"/>
    <x v="528"/>
    <s v="Medium"/>
    <s v="*"/>
    <s v="*"/>
    <s v="*"/>
    <m/>
    <m/>
    <s v="*"/>
    <m/>
    <m/>
    <m/>
    <m/>
    <m/>
    <n v="49"/>
    <n v="0.05"/>
    <m/>
    <m/>
    <n v="2030.44"/>
    <n v="1"/>
    <n v="41.437551020408165"/>
    <s v="Regular Air"/>
    <n v="5.86"/>
    <n v="2036.3"/>
    <x v="2"/>
    <s v="Home Office"/>
    <x v="0"/>
    <s v="Paper"/>
    <s v="Small Box"/>
    <d v="2010-06-27T00:00:00"/>
  </r>
  <r>
    <n v="3141"/>
    <n v="22913"/>
    <x v="528"/>
    <s v="Critical"/>
    <s v="***"/>
    <s v="***"/>
    <s v="***"/>
    <m/>
    <m/>
    <s v="***"/>
    <m/>
    <m/>
    <m/>
    <m/>
    <m/>
    <n v="50"/>
    <n v="0.06"/>
    <m/>
    <m/>
    <n v="1579.028"/>
    <n v="1"/>
    <n v="31.580560000000002"/>
    <s v="Regular Air"/>
    <n v="5.99"/>
    <n v="1585.018"/>
    <x v="10"/>
    <s v="Corporate"/>
    <x v="2"/>
    <s v="Telephones and Communication"/>
    <s v="Wrap Bag"/>
    <d v="2010-06-26T00:00:00"/>
  </r>
  <r>
    <n v="3142"/>
    <n v="26978"/>
    <x v="528"/>
    <s v="Medium"/>
    <s v="*"/>
    <s v="*"/>
    <s v="*"/>
    <m/>
    <m/>
    <s v="*"/>
    <m/>
    <m/>
    <m/>
    <m/>
    <m/>
    <n v="47"/>
    <n v="0.05"/>
    <m/>
    <m/>
    <n v="695.99"/>
    <n v="0"/>
    <n v="14.808297872340425"/>
    <s v="Express Air"/>
    <n v="8.7799999999999994"/>
    <n v="704.77"/>
    <x v="2"/>
    <s v="Home Office"/>
    <x v="0"/>
    <s v="Storage &amp; Organization"/>
    <s v="Small Box"/>
    <d v="2010-06-27T00:00:00"/>
  </r>
  <r>
    <n v="3143"/>
    <n v="10373"/>
    <x v="528"/>
    <s v="Critical"/>
    <s v="***"/>
    <s v="***"/>
    <s v="***"/>
    <m/>
    <m/>
    <s v="***"/>
    <m/>
    <m/>
    <m/>
    <m/>
    <m/>
    <n v="28"/>
    <n v="3.5000000000000003E-2"/>
    <m/>
    <m/>
    <n v="193.16"/>
    <n v="0"/>
    <n v="6.8985714285714286"/>
    <s v="Regular Air"/>
    <n v="6.6"/>
    <n v="199.76"/>
    <x v="1"/>
    <s v="Consumer"/>
    <x v="0"/>
    <s v="Paper"/>
    <s v="Small Box"/>
    <d v="2010-06-27T00:00:00"/>
  </r>
  <r>
    <n v="3144"/>
    <n v="22913"/>
    <x v="528"/>
    <s v="Critical"/>
    <s v="***"/>
    <s v="***"/>
    <s v="***"/>
    <m/>
    <m/>
    <s v="***"/>
    <m/>
    <m/>
    <m/>
    <m/>
    <m/>
    <n v="32"/>
    <n v="0.04"/>
    <m/>
    <m/>
    <n v="176.77"/>
    <n v="0"/>
    <n v="5.5240625000000003"/>
    <s v="Express Air"/>
    <n v="4.72"/>
    <n v="181.49"/>
    <x v="10"/>
    <s v="Corporate"/>
    <x v="0"/>
    <s v="Paper"/>
    <s v="Small Box"/>
    <d v="2010-06-26T00:00:00"/>
  </r>
  <r>
    <n v="3145"/>
    <n v="39172"/>
    <x v="528"/>
    <s v="Low"/>
    <s v="*"/>
    <s v="*"/>
    <s v="*"/>
    <m/>
    <m/>
    <s v="*"/>
    <m/>
    <m/>
    <m/>
    <m/>
    <m/>
    <n v="26"/>
    <n v="3.5000000000000003E-2"/>
    <m/>
    <m/>
    <n v="175.42"/>
    <n v="0"/>
    <n v="6.7469230769230766"/>
    <s v="Regular Air"/>
    <n v="7.5"/>
    <n v="182.92"/>
    <x v="1"/>
    <s v="Home Office"/>
    <x v="0"/>
    <s v="Paper"/>
    <s v="Small Box"/>
    <d v="2010-07-02T00:00:00"/>
  </r>
  <r>
    <n v="3146"/>
    <n v="12965"/>
    <x v="528"/>
    <s v="Medium"/>
    <s v="*"/>
    <s v="*"/>
    <s v="*"/>
    <m/>
    <m/>
    <s v="*"/>
    <m/>
    <m/>
    <m/>
    <m/>
    <m/>
    <n v="21"/>
    <n v="3.5000000000000003E-2"/>
    <m/>
    <m/>
    <n v="90.78"/>
    <n v="0"/>
    <n v="4.322857142857143"/>
    <s v="Regular Air"/>
    <n v="5.41"/>
    <n v="96.19"/>
    <x v="10"/>
    <s v="Corporate"/>
    <x v="0"/>
    <s v="Binders and Binder Accessories"/>
    <s v="Small Box"/>
    <d v="2010-06-26T00:00:00"/>
  </r>
  <r>
    <n v="3147"/>
    <n v="42823"/>
    <x v="528"/>
    <s v="Medium"/>
    <s v="*"/>
    <s v="*"/>
    <s v="*"/>
    <m/>
    <m/>
    <s v="*"/>
    <m/>
    <m/>
    <m/>
    <m/>
    <m/>
    <n v="8"/>
    <n v="0.01"/>
    <m/>
    <m/>
    <n v="49.14"/>
    <n v="0"/>
    <n v="6.1425000000000001"/>
    <s v="Express Air"/>
    <n v="6.18"/>
    <n v="55.32"/>
    <x v="8"/>
    <s v="Corporate"/>
    <x v="0"/>
    <s v="Paper"/>
    <s v="Small Box"/>
    <d v="2010-06-27T00:00:00"/>
  </r>
  <r>
    <n v="3148"/>
    <n v="26978"/>
    <x v="528"/>
    <s v="Medium"/>
    <s v="*"/>
    <s v="*"/>
    <s v="*"/>
    <m/>
    <m/>
    <s v="*"/>
    <m/>
    <m/>
    <m/>
    <m/>
    <m/>
    <n v="2"/>
    <n v="0.01"/>
    <m/>
    <m/>
    <n v="48.84"/>
    <n v="0"/>
    <n v="24.42"/>
    <s v="Regular Air"/>
    <n v="9.0299999999999994"/>
    <n v="57.870000000000005"/>
    <x v="2"/>
    <s v="Home Office"/>
    <x v="0"/>
    <s v="Paper"/>
    <s v="Small Box"/>
    <d v="2010-06-26T00:00:00"/>
  </r>
  <r>
    <n v="3149"/>
    <n v="12965"/>
    <x v="528"/>
    <s v="Medium"/>
    <s v="*"/>
    <s v="*"/>
    <s v="*"/>
    <m/>
    <m/>
    <s v="*"/>
    <m/>
    <m/>
    <m/>
    <m/>
    <m/>
    <n v="7"/>
    <n v="0.01"/>
    <m/>
    <m/>
    <n v="44.74"/>
    <n v="0"/>
    <n v="6.3914285714285715"/>
    <s v="Regular Air"/>
    <n v="5.01"/>
    <n v="49.75"/>
    <x v="10"/>
    <s v="Corporate"/>
    <x v="0"/>
    <s v="Binders and Binder Accessories"/>
    <s v="Small Box"/>
    <d v="2010-06-26T00:00:00"/>
  </r>
  <r>
    <n v="3150"/>
    <n v="59392"/>
    <x v="529"/>
    <s v="Medium"/>
    <s v="*"/>
    <s v="*"/>
    <s v="*"/>
    <m/>
    <m/>
    <s v="*"/>
    <m/>
    <m/>
    <m/>
    <m/>
    <m/>
    <n v="45"/>
    <n v="0.05"/>
    <m/>
    <m/>
    <n v="1305.31"/>
    <n v="1"/>
    <n v="29.006888888888888"/>
    <s v="Regular Air"/>
    <n v="1.99"/>
    <n v="1307.3"/>
    <x v="1"/>
    <s v="Corporate"/>
    <x v="2"/>
    <s v="Computer Peripherals"/>
    <s v="Small Pack"/>
    <d v="2010-06-28T00:00:00"/>
  </r>
  <r>
    <n v="3151"/>
    <n v="29797"/>
    <x v="529"/>
    <s v="High"/>
    <s v="*"/>
    <s v="**"/>
    <s v="**"/>
    <m/>
    <m/>
    <s v="**"/>
    <m/>
    <m/>
    <m/>
    <m/>
    <m/>
    <n v="50"/>
    <n v="0.06"/>
    <m/>
    <m/>
    <n v="742.05"/>
    <n v="0"/>
    <n v="14.840999999999999"/>
    <s v="Regular Air"/>
    <n v="13.56"/>
    <n v="755.6099999999999"/>
    <x v="3"/>
    <s v="Small Business"/>
    <x v="1"/>
    <s v="Office Furnishings"/>
    <s v="Large Box"/>
    <d v="2010-06-28T00:00:00"/>
  </r>
  <r>
    <n v="3152"/>
    <n v="9123"/>
    <x v="529"/>
    <s v="Critical"/>
    <s v="***"/>
    <s v="***"/>
    <s v="***"/>
    <m/>
    <m/>
    <s v="***"/>
    <m/>
    <m/>
    <m/>
    <m/>
    <m/>
    <n v="27"/>
    <n v="3.5000000000000003E-2"/>
    <m/>
    <m/>
    <n v="384.9"/>
    <n v="0"/>
    <n v="14.255555555555555"/>
    <s v="Express Air"/>
    <n v="9.3699999999999992"/>
    <n v="394.27"/>
    <x v="2"/>
    <s v="Consumer"/>
    <x v="0"/>
    <s v="Storage &amp; Organization"/>
    <s v="Small Box"/>
    <d v="2010-06-27T00:00:00"/>
  </r>
  <r>
    <n v="3153"/>
    <n v="59392"/>
    <x v="529"/>
    <s v="Medium"/>
    <s v="*"/>
    <s v="*"/>
    <s v="*"/>
    <m/>
    <m/>
    <s v="*"/>
    <m/>
    <m/>
    <m/>
    <m/>
    <m/>
    <n v="19"/>
    <n v="0.02"/>
    <m/>
    <m/>
    <n v="39.42"/>
    <n v="0"/>
    <n v="2.0747368421052634"/>
    <s v="Regular Air"/>
    <n v="1.99"/>
    <n v="41.410000000000004"/>
    <x v="1"/>
    <s v="Corporate"/>
    <x v="2"/>
    <s v="Computer Peripherals"/>
    <s v="Small Pack"/>
    <d v="2010-06-27T00:00:00"/>
  </r>
  <r>
    <n v="3154"/>
    <n v="39749"/>
    <x v="530"/>
    <s v="High"/>
    <s v="*"/>
    <s v="**"/>
    <s v="**"/>
    <m/>
    <m/>
    <s v="**"/>
    <m/>
    <m/>
    <m/>
    <m/>
    <m/>
    <n v="45"/>
    <n v="0.05"/>
    <m/>
    <m/>
    <n v="11277.05"/>
    <n v="1"/>
    <n v="250.60111111111109"/>
    <s v="Delivery Truck"/>
    <n v="17.86"/>
    <n v="11294.91"/>
    <x v="1"/>
    <s v="Consumer"/>
    <x v="2"/>
    <s v="Office Machines"/>
    <s v="Jumbo Drum"/>
    <d v="2010-06-29T00:00:00"/>
  </r>
  <r>
    <n v="3155"/>
    <n v="3942"/>
    <x v="530"/>
    <s v="Not Specified"/>
    <s v="*"/>
    <s v="*"/>
    <s v="*"/>
    <m/>
    <m/>
    <s v="*"/>
    <m/>
    <m/>
    <m/>
    <m/>
    <m/>
    <n v="22"/>
    <n v="3.5000000000000003E-2"/>
    <m/>
    <m/>
    <n v="1559.7755"/>
    <n v="1"/>
    <n v="70.898886363636365"/>
    <s v="Regular Air"/>
    <n v="0.99"/>
    <n v="1560.7655"/>
    <x v="9"/>
    <s v="Small Business"/>
    <x v="2"/>
    <s v="Telephones and Communication"/>
    <s v="Wrap Bag"/>
    <d v="2010-06-28T00:00:00"/>
  </r>
  <r>
    <n v="3156"/>
    <n v="26051"/>
    <x v="530"/>
    <s v="Not Specified"/>
    <s v="*"/>
    <s v="*"/>
    <s v="*"/>
    <m/>
    <m/>
    <s v="*"/>
    <m/>
    <m/>
    <m/>
    <m/>
    <m/>
    <n v="22"/>
    <n v="3.5000000000000003E-2"/>
    <m/>
    <m/>
    <n v="795.74"/>
    <n v="0"/>
    <n v="36.17"/>
    <s v="Delivery Truck"/>
    <n v="19.190000000000001"/>
    <n v="814.93000000000006"/>
    <x v="7"/>
    <s v="Home Office"/>
    <x v="1"/>
    <s v="Chairs &amp; Chairmats"/>
    <s v="Jumbo Drum"/>
    <d v="2010-06-29T00:00:00"/>
  </r>
  <r>
    <n v="3157"/>
    <n v="26051"/>
    <x v="530"/>
    <s v="Not Specified"/>
    <s v="*"/>
    <s v="*"/>
    <s v="*"/>
    <m/>
    <m/>
    <s v="*"/>
    <m/>
    <m/>
    <m/>
    <m/>
    <m/>
    <n v="31"/>
    <n v="0.04"/>
    <m/>
    <m/>
    <n v="251.75"/>
    <n v="0"/>
    <n v="8.120967741935484"/>
    <s v="Regular Air"/>
    <n v="1.99"/>
    <n v="253.74"/>
    <x v="7"/>
    <s v="Home Office"/>
    <x v="2"/>
    <s v="Computer Peripherals"/>
    <s v="Small Pack"/>
    <d v="2010-06-28T00:00:00"/>
  </r>
  <r>
    <n v="3158"/>
    <n v="3942"/>
    <x v="530"/>
    <s v="Not Specified"/>
    <s v="*"/>
    <s v="*"/>
    <s v="*"/>
    <m/>
    <m/>
    <s v="*"/>
    <m/>
    <m/>
    <m/>
    <m/>
    <m/>
    <n v="11"/>
    <n v="0.02"/>
    <m/>
    <m/>
    <n v="225.14"/>
    <n v="0"/>
    <n v="20.467272727272725"/>
    <s v="Regular Air"/>
    <n v="8.99"/>
    <n v="234.13"/>
    <x v="3"/>
    <s v="Small Business"/>
    <x v="0"/>
    <s v="Pens &amp; Art Supplies"/>
    <s v="Small Pack"/>
    <d v="2010-06-28T00:00:00"/>
  </r>
  <r>
    <n v="3159"/>
    <n v="39749"/>
    <x v="530"/>
    <s v="High"/>
    <s v="*"/>
    <s v="**"/>
    <s v="**"/>
    <m/>
    <m/>
    <s v="**"/>
    <m/>
    <m/>
    <m/>
    <m/>
    <m/>
    <n v="14"/>
    <n v="0.02"/>
    <m/>
    <m/>
    <n v="125.31"/>
    <n v="0"/>
    <n v="8.9507142857142856"/>
    <s v="Regular Air"/>
    <n v="4.95"/>
    <n v="130.26"/>
    <x v="1"/>
    <s v="Consumer"/>
    <x v="1"/>
    <s v="Office Furnishings"/>
    <s v="Small Box"/>
    <d v="2010-06-29T00:00:00"/>
  </r>
  <r>
    <n v="3160"/>
    <n v="39749"/>
    <x v="530"/>
    <s v="High"/>
    <s v="*"/>
    <s v="**"/>
    <s v="**"/>
    <m/>
    <m/>
    <s v="**"/>
    <m/>
    <m/>
    <m/>
    <m/>
    <m/>
    <n v="43"/>
    <n v="0.05"/>
    <m/>
    <m/>
    <n v="110.64"/>
    <n v="0"/>
    <n v="2.5730232558139536"/>
    <s v="Regular Air"/>
    <n v="2.4"/>
    <n v="113.04"/>
    <x v="1"/>
    <s v="Consumer"/>
    <x v="0"/>
    <s v="Pens &amp; Art Supplies"/>
    <s v="Wrap Bag"/>
    <d v="2010-06-29T00:00:00"/>
  </r>
  <r>
    <n v="3161"/>
    <n v="261"/>
    <x v="531"/>
    <s v="Medium"/>
    <s v="*"/>
    <s v="*"/>
    <s v="*"/>
    <m/>
    <m/>
    <s v="*"/>
    <m/>
    <m/>
    <m/>
    <m/>
    <m/>
    <n v="47"/>
    <n v="0.05"/>
    <m/>
    <m/>
    <n v="5677.6090000000004"/>
    <n v="1"/>
    <n v="120.80019148936171"/>
    <s v="Regular Air"/>
    <n v="4.2"/>
    <n v="5681.8090000000002"/>
    <x v="2"/>
    <s v="Small Business"/>
    <x v="2"/>
    <s v="Telephones and Communication"/>
    <s v="Small Box"/>
    <d v="2010-06-29T00:00:00"/>
  </r>
  <r>
    <n v="3162"/>
    <n v="53568"/>
    <x v="531"/>
    <s v="Medium"/>
    <s v="*"/>
    <s v="*"/>
    <s v="*"/>
    <m/>
    <m/>
    <s v="*"/>
    <m/>
    <m/>
    <m/>
    <m/>
    <m/>
    <n v="34"/>
    <n v="0.04"/>
    <m/>
    <m/>
    <n v="4281.13"/>
    <n v="1"/>
    <n v="125.91558823529412"/>
    <s v="Delivery Truck"/>
    <n v="70.2"/>
    <n v="4351.33"/>
    <x v="8"/>
    <s v="Home Office"/>
    <x v="1"/>
    <s v="Chairs &amp; Chairmats"/>
    <s v="Jumbo Drum"/>
    <d v="2010-06-29T00:00:00"/>
  </r>
  <r>
    <n v="3163"/>
    <n v="20455"/>
    <x v="531"/>
    <s v="Critical"/>
    <s v="***"/>
    <s v="***"/>
    <s v="***"/>
    <m/>
    <m/>
    <s v="***"/>
    <m/>
    <m/>
    <m/>
    <m/>
    <m/>
    <n v="7"/>
    <n v="0.01"/>
    <m/>
    <m/>
    <n v="381.1995"/>
    <n v="0"/>
    <n v="54.457071428571432"/>
    <s v="Express Air"/>
    <n v="8.99"/>
    <n v="390.18950000000001"/>
    <x v="3"/>
    <s v="Corporate"/>
    <x v="2"/>
    <s v="Telephones and Communication"/>
    <s v="Small Box"/>
    <d v="2010-06-29T00:00:00"/>
  </r>
  <r>
    <n v="3164"/>
    <n v="2307"/>
    <x v="531"/>
    <s v="Low"/>
    <s v="*"/>
    <s v="*"/>
    <s v="*"/>
    <m/>
    <m/>
    <s v="*"/>
    <m/>
    <m/>
    <m/>
    <m/>
    <m/>
    <n v="32"/>
    <n v="0.04"/>
    <m/>
    <m/>
    <n v="182.33"/>
    <n v="0"/>
    <n v="5.6978125000000004"/>
    <s v="Regular Air"/>
    <n v="1.49"/>
    <n v="183.82000000000002"/>
    <x v="0"/>
    <s v="Corporate"/>
    <x v="0"/>
    <s v="Binders and Binder Accessories"/>
    <s v="Small Box"/>
    <d v="2010-06-28T00:00:00"/>
  </r>
  <r>
    <n v="3165"/>
    <n v="22626"/>
    <x v="532"/>
    <s v="Critical"/>
    <s v="***"/>
    <s v="***"/>
    <s v="***"/>
    <m/>
    <m/>
    <s v="***"/>
    <m/>
    <m/>
    <m/>
    <m/>
    <m/>
    <n v="35"/>
    <n v="0.04"/>
    <m/>
    <m/>
    <n v="6170.9120000000003"/>
    <n v="1"/>
    <n v="176.31177142857143"/>
    <s v="Delivery Truck"/>
    <n v="69.64"/>
    <n v="6240.5520000000006"/>
    <x v="1"/>
    <s v="Small Business"/>
    <x v="1"/>
    <s v="Tables"/>
    <s v="Jumbo Box"/>
    <d v="2010-07-01T00:00:00"/>
  </r>
  <r>
    <n v="3166"/>
    <n v="11779"/>
    <x v="532"/>
    <s v="Not Specified"/>
    <s v="*"/>
    <s v="*"/>
    <s v="*"/>
    <m/>
    <m/>
    <s v="*"/>
    <m/>
    <m/>
    <m/>
    <m/>
    <m/>
    <n v="43"/>
    <n v="0.05"/>
    <m/>
    <m/>
    <n v="452.93"/>
    <n v="0"/>
    <n v="10.533255813953488"/>
    <s v="Regular Air"/>
    <n v="6.5"/>
    <n v="459.43"/>
    <x v="0"/>
    <s v="Consumer"/>
    <x v="2"/>
    <s v="Computer Peripherals"/>
    <s v="Small Box"/>
    <d v="2010-06-30T00:00:00"/>
  </r>
  <r>
    <n v="3167"/>
    <n v="11779"/>
    <x v="532"/>
    <s v="Not Specified"/>
    <s v="*"/>
    <s v="*"/>
    <s v="*"/>
    <m/>
    <m/>
    <s v="*"/>
    <m/>
    <m/>
    <m/>
    <m/>
    <m/>
    <n v="45"/>
    <n v="0.05"/>
    <m/>
    <m/>
    <n v="311.10000000000002"/>
    <n v="0"/>
    <n v="6.913333333333334"/>
    <s v="Regular Air"/>
    <n v="2"/>
    <n v="313.10000000000002"/>
    <x v="0"/>
    <s v="Consumer"/>
    <x v="0"/>
    <s v="Paper"/>
    <s v="Wrap Bag"/>
    <d v="2010-07-01T00:00:00"/>
  </r>
  <r>
    <n v="3168"/>
    <n v="22626"/>
    <x v="532"/>
    <s v="Critical"/>
    <s v="***"/>
    <s v="***"/>
    <s v="***"/>
    <m/>
    <m/>
    <s v="***"/>
    <m/>
    <m/>
    <m/>
    <m/>
    <m/>
    <n v="17"/>
    <n v="0.02"/>
    <m/>
    <m/>
    <n v="90.93"/>
    <n v="0"/>
    <n v="5.3488235294117654"/>
    <s v="Regular Air"/>
    <n v="2.04"/>
    <n v="92.970000000000013"/>
    <x v="1"/>
    <s v="Small Business"/>
    <x v="0"/>
    <s v="Paper"/>
    <s v="Wrap Bag"/>
    <d v="2010-07-01T00:00:00"/>
  </r>
  <r>
    <n v="3169"/>
    <n v="56288"/>
    <x v="533"/>
    <s v="Not Specified"/>
    <s v="*"/>
    <s v="*"/>
    <s v="*"/>
    <m/>
    <m/>
    <s v="*"/>
    <m/>
    <m/>
    <m/>
    <m/>
    <m/>
    <n v="37"/>
    <n v="0.04"/>
    <m/>
    <m/>
    <n v="1287.94"/>
    <n v="1"/>
    <n v="34.80918918918919"/>
    <s v="Regular Air"/>
    <n v="14.72"/>
    <n v="1302.6600000000001"/>
    <x v="0"/>
    <s v="Small Business"/>
    <x v="0"/>
    <s v="Envelopes"/>
    <s v="Small Box"/>
    <d v="2010-06-30T00:00:00"/>
  </r>
  <r>
    <n v="3170"/>
    <n v="34338"/>
    <x v="533"/>
    <s v="Low"/>
    <s v="*"/>
    <s v="*"/>
    <s v="*"/>
    <m/>
    <m/>
    <s v="*"/>
    <m/>
    <m/>
    <m/>
    <m/>
    <m/>
    <n v="26"/>
    <n v="3.5000000000000003E-2"/>
    <m/>
    <m/>
    <n v="1050.1600000000001"/>
    <n v="1"/>
    <n v="40.390769230769237"/>
    <s v="Express Air"/>
    <n v="13.26"/>
    <n v="1063.42"/>
    <x v="5"/>
    <s v="Corporate"/>
    <x v="0"/>
    <s v="Paper"/>
    <s v="Small Box"/>
    <d v="2010-07-05T00:00:00"/>
  </r>
  <r>
    <n v="3171"/>
    <n v="28515"/>
    <x v="533"/>
    <s v="High"/>
    <s v="*"/>
    <s v="**"/>
    <s v="**"/>
    <m/>
    <m/>
    <s v="**"/>
    <m/>
    <m/>
    <m/>
    <m/>
    <m/>
    <n v="33"/>
    <n v="0.04"/>
    <m/>
    <m/>
    <n v="750.86"/>
    <n v="0"/>
    <n v="22.753333333333334"/>
    <s v="Regular Air"/>
    <n v="2.99"/>
    <n v="753.85"/>
    <x v="9"/>
    <s v="Corporate"/>
    <x v="0"/>
    <s v="Binders and Binder Accessories"/>
    <s v="Small Box"/>
    <d v="2010-07-01T00:00:00"/>
  </r>
  <r>
    <n v="3172"/>
    <n v="56288"/>
    <x v="533"/>
    <s v="Not Specified"/>
    <s v="*"/>
    <s v="*"/>
    <s v="*"/>
    <m/>
    <m/>
    <s v="*"/>
    <m/>
    <m/>
    <m/>
    <m/>
    <m/>
    <n v="39"/>
    <n v="0.04"/>
    <m/>
    <m/>
    <n v="585.36"/>
    <n v="0"/>
    <n v="15.00923076923077"/>
    <s v="Express Air"/>
    <n v="1.39"/>
    <n v="586.75"/>
    <x v="0"/>
    <s v="Small Business"/>
    <x v="0"/>
    <s v="Envelopes"/>
    <s v="Small Box"/>
    <d v="2010-07-02T00:00:00"/>
  </r>
  <r>
    <n v="3173"/>
    <n v="28515"/>
    <x v="533"/>
    <s v="High"/>
    <s v="*"/>
    <s v="**"/>
    <s v="**"/>
    <m/>
    <m/>
    <s v="**"/>
    <m/>
    <m/>
    <m/>
    <m/>
    <m/>
    <n v="48"/>
    <n v="0.05"/>
    <m/>
    <m/>
    <n v="379.78"/>
    <n v="0"/>
    <n v="7.9120833333333325"/>
    <s v="Regular Air"/>
    <n v="2.38"/>
    <n v="382.15999999999997"/>
    <x v="3"/>
    <s v="Corporate"/>
    <x v="2"/>
    <s v="Computer Peripherals"/>
    <s v="Small Pack"/>
    <d v="2010-07-02T00:00:00"/>
  </r>
  <r>
    <n v="3174"/>
    <n v="45029"/>
    <x v="534"/>
    <s v="High"/>
    <s v="*"/>
    <s v="**"/>
    <s v="**"/>
    <m/>
    <m/>
    <s v="**"/>
    <m/>
    <m/>
    <m/>
    <m/>
    <m/>
    <n v="20"/>
    <n v="3.5000000000000003E-2"/>
    <m/>
    <m/>
    <n v="5304.42"/>
    <n v="1"/>
    <n v="265.221"/>
    <s v="Delivery Truck"/>
    <n v="62.74"/>
    <n v="5367.16"/>
    <x v="1"/>
    <s v="Consumer"/>
    <x v="1"/>
    <s v="Tables"/>
    <s v="Jumbo Box"/>
    <d v="2010-07-03T00:00:00"/>
  </r>
  <r>
    <n v="3175"/>
    <n v="20325"/>
    <x v="534"/>
    <s v="Critical"/>
    <s v="***"/>
    <s v="***"/>
    <s v="***"/>
    <m/>
    <m/>
    <s v="***"/>
    <m/>
    <m/>
    <m/>
    <m/>
    <m/>
    <n v="35"/>
    <n v="0.04"/>
    <m/>
    <m/>
    <n v="4043.29"/>
    <n v="1"/>
    <n v="115.52257142857142"/>
    <s v="Delivery Truck"/>
    <n v="56.14"/>
    <n v="4099.43"/>
    <x v="10"/>
    <s v="Small Business"/>
    <x v="2"/>
    <s v="Office Machines"/>
    <s v="Jumbo Box"/>
    <d v="2010-07-05T00:00:00"/>
  </r>
  <r>
    <n v="3176"/>
    <n v="23361"/>
    <x v="534"/>
    <s v="Critical"/>
    <s v="***"/>
    <s v="***"/>
    <s v="***"/>
    <m/>
    <m/>
    <s v="***"/>
    <m/>
    <m/>
    <m/>
    <m/>
    <m/>
    <n v="36"/>
    <n v="0.04"/>
    <m/>
    <m/>
    <n v="2861.66"/>
    <n v="1"/>
    <n v="79.490555555555545"/>
    <s v="Regular Air"/>
    <n v="35"/>
    <n v="2896.66"/>
    <x v="10"/>
    <s v="Corporate"/>
    <x v="0"/>
    <s v="Storage &amp; Organization"/>
    <s v="Large Box"/>
    <d v="2010-07-04T00:00:00"/>
  </r>
  <r>
    <n v="3177"/>
    <n v="44065"/>
    <x v="534"/>
    <s v="Low"/>
    <s v="*"/>
    <s v="*"/>
    <s v="*"/>
    <m/>
    <m/>
    <s v="*"/>
    <m/>
    <m/>
    <m/>
    <m/>
    <m/>
    <n v="23"/>
    <n v="3.5000000000000003E-2"/>
    <m/>
    <m/>
    <n v="1914.16"/>
    <n v="1"/>
    <n v="83.224347826086955"/>
    <s v="Delivery Truck"/>
    <n v="33.6"/>
    <n v="1947.76"/>
    <x v="0"/>
    <s v="Small Business"/>
    <x v="2"/>
    <s v="Office Machines"/>
    <s v="Jumbo Drum"/>
    <d v="2010-07-10T00:00:00"/>
  </r>
  <r>
    <n v="3178"/>
    <n v="20325"/>
    <x v="534"/>
    <s v="Critical"/>
    <s v="***"/>
    <s v="***"/>
    <s v="***"/>
    <m/>
    <m/>
    <s v="***"/>
    <m/>
    <m/>
    <m/>
    <m/>
    <m/>
    <n v="24"/>
    <n v="3.5000000000000003E-2"/>
    <m/>
    <m/>
    <n v="870.48"/>
    <n v="0"/>
    <n v="36.270000000000003"/>
    <s v="Regular Air"/>
    <n v="13.89"/>
    <n v="884.37"/>
    <x v="10"/>
    <s v="Small Business"/>
    <x v="0"/>
    <s v="Pens &amp; Art Supplies"/>
    <s v="Wrap Bag"/>
    <d v="2010-07-06T00:00:00"/>
  </r>
  <r>
    <n v="3179"/>
    <n v="49221"/>
    <x v="534"/>
    <s v="Not Specified"/>
    <s v="*"/>
    <s v="*"/>
    <s v="*"/>
    <m/>
    <m/>
    <s v="*"/>
    <m/>
    <m/>
    <m/>
    <m/>
    <m/>
    <n v="22"/>
    <n v="3.5000000000000003E-2"/>
    <m/>
    <m/>
    <n v="399.64"/>
    <n v="0"/>
    <n v="18.165454545454544"/>
    <s v="Regular Air"/>
    <n v="8.51"/>
    <n v="408.15"/>
    <x v="1"/>
    <s v="Corporate"/>
    <x v="2"/>
    <s v="Office Machines"/>
    <s v="Medium Box"/>
    <d v="2010-07-04T00:00:00"/>
  </r>
  <r>
    <n v="3180"/>
    <n v="23361"/>
    <x v="534"/>
    <s v="Critical"/>
    <s v="***"/>
    <s v="***"/>
    <s v="***"/>
    <m/>
    <m/>
    <s v="***"/>
    <m/>
    <m/>
    <m/>
    <m/>
    <m/>
    <n v="7"/>
    <n v="0.01"/>
    <m/>
    <m/>
    <n v="373.27749999999997"/>
    <n v="0"/>
    <n v="53.325357142857136"/>
    <s v="Regular Air"/>
    <n v="5.26"/>
    <n v="378.53749999999997"/>
    <x v="10"/>
    <s v="Corporate"/>
    <x v="2"/>
    <s v="Telephones and Communication"/>
    <s v="Small Box"/>
    <d v="2010-07-03T00:00:00"/>
  </r>
  <r>
    <n v="3181"/>
    <n v="21285"/>
    <x v="534"/>
    <s v="Medium"/>
    <s v="*"/>
    <s v="*"/>
    <s v="*"/>
    <m/>
    <m/>
    <s v="*"/>
    <m/>
    <m/>
    <m/>
    <m/>
    <m/>
    <n v="47"/>
    <n v="0.05"/>
    <m/>
    <m/>
    <n v="304.83"/>
    <n v="0"/>
    <n v="6.4857446808510639"/>
    <s v="Regular Air"/>
    <n v="2.35"/>
    <n v="307.18"/>
    <x v="7"/>
    <s v="Corporate"/>
    <x v="0"/>
    <s v="Pens &amp; Art Supplies"/>
    <s v="Wrap Bag"/>
    <d v="2010-07-05T00:00:00"/>
  </r>
  <r>
    <n v="3182"/>
    <n v="49221"/>
    <x v="534"/>
    <s v="Not Specified"/>
    <s v="*"/>
    <s v="*"/>
    <s v="*"/>
    <m/>
    <m/>
    <s v="*"/>
    <m/>
    <m/>
    <m/>
    <m/>
    <m/>
    <n v="41"/>
    <n v="0.05"/>
    <m/>
    <m/>
    <n v="277.35000000000002"/>
    <n v="0"/>
    <n v="6.7646341463414643"/>
    <s v="Regular Air"/>
    <n v="6.57"/>
    <n v="283.92"/>
    <x v="1"/>
    <s v="Corporate"/>
    <x v="0"/>
    <s v="Paper"/>
    <s v="Small Box"/>
    <d v="2010-07-04T00:00:00"/>
  </r>
  <r>
    <n v="3183"/>
    <n v="43236"/>
    <x v="534"/>
    <s v="Not Specified"/>
    <s v="*"/>
    <s v="*"/>
    <s v="*"/>
    <m/>
    <m/>
    <s v="*"/>
    <m/>
    <m/>
    <m/>
    <m/>
    <m/>
    <n v="20"/>
    <n v="3.5000000000000003E-2"/>
    <m/>
    <m/>
    <n v="205.33"/>
    <n v="0"/>
    <n v="10.266500000000001"/>
    <s v="Regular Air"/>
    <n v="6.02"/>
    <n v="211.35000000000002"/>
    <x v="7"/>
    <s v="Corporate"/>
    <x v="1"/>
    <s v="Office Furnishings"/>
    <s v="Medium Box"/>
    <d v="2010-07-05T00:00:00"/>
  </r>
  <r>
    <n v="3184"/>
    <n v="21285"/>
    <x v="534"/>
    <s v="Medium"/>
    <s v="*"/>
    <s v="*"/>
    <s v="*"/>
    <m/>
    <m/>
    <s v="*"/>
    <m/>
    <m/>
    <m/>
    <m/>
    <m/>
    <n v="32"/>
    <n v="0.04"/>
    <m/>
    <m/>
    <n v="54.78"/>
    <n v="0"/>
    <n v="1.711875"/>
    <s v="Regular Air"/>
    <n v="1.57"/>
    <n v="56.35"/>
    <x v="7"/>
    <s v="Corporate"/>
    <x v="0"/>
    <s v="Pens &amp; Art Supplies"/>
    <s v="Wrap Bag"/>
    <d v="2010-07-04T00:00:00"/>
  </r>
  <r>
    <n v="3185"/>
    <n v="54913"/>
    <x v="534"/>
    <s v="High"/>
    <s v="*"/>
    <s v="**"/>
    <s v="**"/>
    <m/>
    <m/>
    <s v="**"/>
    <m/>
    <m/>
    <m/>
    <m/>
    <m/>
    <n v="11"/>
    <n v="0.02"/>
    <m/>
    <m/>
    <n v="54.61"/>
    <n v="0"/>
    <n v="4.9645454545454548"/>
    <s v="Express Air"/>
    <n v="0.88"/>
    <n v="55.49"/>
    <x v="5"/>
    <s v="Consumer"/>
    <x v="0"/>
    <s v="Paper"/>
    <s v="Wrap Bag"/>
    <d v="2010-07-05T00:00:00"/>
  </r>
  <r>
    <n v="3186"/>
    <n v="46880"/>
    <x v="534"/>
    <s v="Critical"/>
    <s v="***"/>
    <s v="***"/>
    <s v="***"/>
    <m/>
    <m/>
    <s v="***"/>
    <m/>
    <m/>
    <m/>
    <m/>
    <m/>
    <n v="1"/>
    <n v="0.01"/>
    <m/>
    <m/>
    <n v="29.99"/>
    <n v="0"/>
    <n v="29.99"/>
    <s v="Regular Air"/>
    <n v="8.32"/>
    <n v="38.31"/>
    <x v="2"/>
    <s v="Corporate"/>
    <x v="0"/>
    <s v="Paper"/>
    <s v="Wrap Bag"/>
    <d v="2010-07-05T00:00:00"/>
  </r>
  <r>
    <n v="3187"/>
    <n v="23361"/>
    <x v="534"/>
    <s v="Critical"/>
    <s v="***"/>
    <s v="***"/>
    <s v="***"/>
    <m/>
    <m/>
    <s v="***"/>
    <m/>
    <m/>
    <m/>
    <m/>
    <m/>
    <n v="2"/>
    <n v="0.01"/>
    <m/>
    <m/>
    <n v="3.23"/>
    <n v="0"/>
    <n v="1.615"/>
    <s v="Regular Air"/>
    <n v="0.7"/>
    <n v="3.9299999999999997"/>
    <x v="10"/>
    <s v="Corporate"/>
    <x v="0"/>
    <s v="Rubber Bands"/>
    <s v="Wrap Bag"/>
    <d v="2010-07-04T00:00:00"/>
  </r>
  <r>
    <n v="3188"/>
    <n v="52743"/>
    <x v="535"/>
    <s v="High"/>
    <s v="*"/>
    <s v="**"/>
    <s v="**"/>
    <m/>
    <m/>
    <s v="**"/>
    <m/>
    <m/>
    <m/>
    <m/>
    <m/>
    <n v="46"/>
    <n v="0.05"/>
    <m/>
    <m/>
    <n v="5699.22"/>
    <n v="1"/>
    <n v="123.89608695652174"/>
    <s v="Regular Air"/>
    <n v="13.99"/>
    <n v="5713.21"/>
    <x v="10"/>
    <s v="Small Business"/>
    <x v="2"/>
    <s v="Office Machines"/>
    <s v="Medium Box"/>
    <d v="2010-07-04T00:00:00"/>
  </r>
  <r>
    <n v="3189"/>
    <n v="21318"/>
    <x v="535"/>
    <s v="High"/>
    <s v="*"/>
    <s v="**"/>
    <s v="**"/>
    <m/>
    <m/>
    <s v="**"/>
    <m/>
    <m/>
    <m/>
    <m/>
    <m/>
    <n v="40"/>
    <n v="0.05"/>
    <m/>
    <m/>
    <n v="1384.34"/>
    <n v="1"/>
    <n v="34.608499999999999"/>
    <s v="Regular Air"/>
    <n v="2.99"/>
    <n v="1387.33"/>
    <x v="5"/>
    <s v="Home Office"/>
    <x v="0"/>
    <s v="Binders and Binder Accessories"/>
    <s v="Small Box"/>
    <d v="2010-07-06T00:00:00"/>
  </r>
  <r>
    <n v="3190"/>
    <n v="55140"/>
    <x v="535"/>
    <s v="Critical"/>
    <s v="***"/>
    <s v="***"/>
    <s v="***"/>
    <m/>
    <m/>
    <s v="***"/>
    <m/>
    <m/>
    <m/>
    <m/>
    <m/>
    <n v="39"/>
    <n v="0.04"/>
    <m/>
    <m/>
    <n v="438.8"/>
    <n v="0"/>
    <n v="11.251282051282052"/>
    <s v="Regular Air"/>
    <n v="6.96"/>
    <n v="445.76"/>
    <x v="1"/>
    <s v="Corporate"/>
    <x v="0"/>
    <s v="Appliances"/>
    <s v="Medium Box"/>
    <d v="2010-07-06T00:00:00"/>
  </r>
  <r>
    <n v="3191"/>
    <n v="41824"/>
    <x v="535"/>
    <s v="Not Specified"/>
    <s v="*"/>
    <s v="*"/>
    <s v="*"/>
    <m/>
    <m/>
    <s v="*"/>
    <m/>
    <m/>
    <m/>
    <m/>
    <m/>
    <n v="8"/>
    <n v="0.01"/>
    <m/>
    <m/>
    <n v="157.51"/>
    <n v="0"/>
    <n v="19.688749999999999"/>
    <s v="Regular Air"/>
    <n v="1.49"/>
    <n v="159"/>
    <x v="2"/>
    <s v="Corporate"/>
    <x v="0"/>
    <s v="Binders and Binder Accessories"/>
    <s v="Small Box"/>
    <d v="2010-07-05T00:00:00"/>
  </r>
  <r>
    <n v="3192"/>
    <n v="11682"/>
    <x v="535"/>
    <s v="Low"/>
    <s v="*"/>
    <s v="*"/>
    <s v="*"/>
    <m/>
    <m/>
    <s v="*"/>
    <m/>
    <m/>
    <m/>
    <m/>
    <m/>
    <n v="5"/>
    <n v="0.01"/>
    <m/>
    <m/>
    <n v="102.18"/>
    <n v="0"/>
    <n v="20.436"/>
    <s v="Regular Air"/>
    <n v="4"/>
    <n v="106.18"/>
    <x v="10"/>
    <s v="Home Office"/>
    <x v="2"/>
    <s v="Computer Peripherals"/>
    <s v="Small Box"/>
    <d v="2010-07-11T00:00:00"/>
  </r>
  <r>
    <n v="3193"/>
    <n v="41824"/>
    <x v="535"/>
    <s v="Not Specified"/>
    <s v="*"/>
    <s v="*"/>
    <s v="*"/>
    <m/>
    <m/>
    <s v="*"/>
    <m/>
    <m/>
    <m/>
    <m/>
    <m/>
    <n v="33"/>
    <n v="0.04"/>
    <m/>
    <m/>
    <n v="97.78"/>
    <n v="0"/>
    <n v="2.9630303030303029"/>
    <s v="Regular Air"/>
    <n v="2.0299999999999998"/>
    <n v="99.81"/>
    <x v="2"/>
    <s v="Corporate"/>
    <x v="0"/>
    <s v="Pens &amp; Art Supplies"/>
    <s v="Wrap Bag"/>
    <d v="2010-07-06T00:00:00"/>
  </r>
  <r>
    <n v="3194"/>
    <n v="21892"/>
    <x v="535"/>
    <s v="High"/>
    <s v="*"/>
    <s v="**"/>
    <s v="**"/>
    <m/>
    <m/>
    <s v="**"/>
    <m/>
    <m/>
    <m/>
    <m/>
    <m/>
    <n v="6"/>
    <n v="0.01"/>
    <m/>
    <m/>
    <n v="34.880000000000003"/>
    <n v="0"/>
    <n v="5.8133333333333335"/>
    <s v="Regular Air"/>
    <n v="4.97"/>
    <n v="39.85"/>
    <x v="2"/>
    <s v="Corporate"/>
    <x v="0"/>
    <s v="Binders and Binder Accessories"/>
    <s v="Small Box"/>
    <d v="2010-07-06T00:00:00"/>
  </r>
  <r>
    <n v="3195"/>
    <n v="10784"/>
    <x v="536"/>
    <s v="Not Specified"/>
    <s v="*"/>
    <s v="*"/>
    <s v="*"/>
    <m/>
    <m/>
    <s v="*"/>
    <m/>
    <m/>
    <m/>
    <m/>
    <m/>
    <n v="30"/>
    <n v="0.04"/>
    <m/>
    <m/>
    <n v="206.27"/>
    <n v="0"/>
    <n v="6.8756666666666666"/>
    <s v="Regular Air"/>
    <n v="5.48"/>
    <n v="211.75"/>
    <x v="0"/>
    <s v="Home Office"/>
    <x v="0"/>
    <s v="Binders and Binder Accessories"/>
    <s v="Small Box"/>
    <d v="2010-07-07T00:00:00"/>
  </r>
  <r>
    <n v="3196"/>
    <n v="10784"/>
    <x v="536"/>
    <s v="Not Specified"/>
    <s v="*"/>
    <s v="*"/>
    <s v="*"/>
    <m/>
    <m/>
    <s v="*"/>
    <m/>
    <m/>
    <m/>
    <m/>
    <m/>
    <n v="2"/>
    <n v="0.01"/>
    <m/>
    <m/>
    <n v="19.36"/>
    <n v="0"/>
    <n v="9.68"/>
    <s v="Regular Air"/>
    <n v="6.18"/>
    <n v="25.54"/>
    <x v="0"/>
    <s v="Home Office"/>
    <x v="0"/>
    <s v="Paper"/>
    <s v="Small Box"/>
    <d v="2010-07-06T00:00:00"/>
  </r>
  <r>
    <n v="3197"/>
    <n v="30887"/>
    <x v="537"/>
    <s v="Critical"/>
    <s v="***"/>
    <s v="***"/>
    <s v="***"/>
    <m/>
    <m/>
    <s v="***"/>
    <m/>
    <m/>
    <m/>
    <m/>
    <m/>
    <n v="44"/>
    <n v="0.05"/>
    <m/>
    <m/>
    <n v="4357.1170000000002"/>
    <n v="1"/>
    <n v="99.025386363636372"/>
    <s v="Regular Air"/>
    <n v="5.92"/>
    <n v="4363.0370000000003"/>
    <x v="10"/>
    <s v="Home Office"/>
    <x v="2"/>
    <s v="Telephones and Communication"/>
    <s v="Small Box"/>
    <d v="2010-07-07T00:00:00"/>
  </r>
  <r>
    <n v="3198"/>
    <n v="46374"/>
    <x v="537"/>
    <s v="High"/>
    <s v="*"/>
    <s v="**"/>
    <s v="**"/>
    <m/>
    <m/>
    <s v="**"/>
    <m/>
    <m/>
    <m/>
    <m/>
    <m/>
    <n v="7"/>
    <n v="0.01"/>
    <m/>
    <m/>
    <n v="1822.83"/>
    <n v="1"/>
    <n v="260.40428571428572"/>
    <s v="Delivery Truck"/>
    <n v="66.67"/>
    <n v="1889.5"/>
    <x v="1"/>
    <s v="Small Business"/>
    <x v="1"/>
    <s v="Tables"/>
    <s v="Jumbo Box"/>
    <d v="2010-07-09T00:00:00"/>
  </r>
  <r>
    <n v="3199"/>
    <n v="45763"/>
    <x v="537"/>
    <s v="High"/>
    <s v="*"/>
    <s v="**"/>
    <s v="**"/>
    <m/>
    <m/>
    <s v="**"/>
    <m/>
    <m/>
    <m/>
    <m/>
    <m/>
    <n v="25"/>
    <n v="3.5000000000000003E-2"/>
    <m/>
    <m/>
    <n v="67.45"/>
    <n v="0"/>
    <n v="2.698"/>
    <s v="Regular Air"/>
    <n v="0.5"/>
    <n v="67.95"/>
    <x v="2"/>
    <s v="Corporate"/>
    <x v="0"/>
    <s v="Labels"/>
    <s v="Small Box"/>
    <d v="2010-07-08T00:00:00"/>
  </r>
  <r>
    <n v="3200"/>
    <n v="21539"/>
    <x v="538"/>
    <s v="Medium"/>
    <s v="*"/>
    <s v="*"/>
    <s v="*"/>
    <m/>
    <m/>
    <s v="*"/>
    <m/>
    <m/>
    <m/>
    <m/>
    <m/>
    <n v="39"/>
    <n v="0.04"/>
    <m/>
    <m/>
    <n v="2339.84"/>
    <n v="1"/>
    <n v="59.99589743589744"/>
    <s v="Regular Air"/>
    <n v="69"/>
    <n v="2408.84"/>
    <x v="10"/>
    <s v="Consumer"/>
    <x v="1"/>
    <s v="Tables"/>
    <s v="Large Box"/>
    <d v="2010-07-09T00:00:00"/>
  </r>
  <r>
    <n v="3201"/>
    <n v="15202"/>
    <x v="538"/>
    <s v="High"/>
    <s v="*"/>
    <s v="**"/>
    <s v="**"/>
    <m/>
    <m/>
    <s v="**"/>
    <m/>
    <m/>
    <m/>
    <m/>
    <m/>
    <n v="36"/>
    <n v="0.04"/>
    <m/>
    <m/>
    <n v="1340.93"/>
    <n v="1"/>
    <n v="37.24805555555556"/>
    <s v="Express Air"/>
    <n v="9.1999999999999993"/>
    <n v="1350.13"/>
    <x v="10"/>
    <s v="Consumer"/>
    <x v="1"/>
    <s v="Office Furnishings"/>
    <s v="Wrap Bag"/>
    <d v="2010-07-11T00:00:00"/>
  </r>
  <r>
    <n v="3202"/>
    <n v="21539"/>
    <x v="538"/>
    <s v="Medium"/>
    <s v="*"/>
    <s v="*"/>
    <s v="*"/>
    <m/>
    <m/>
    <s v="*"/>
    <m/>
    <m/>
    <m/>
    <m/>
    <m/>
    <n v="18"/>
    <n v="0.02"/>
    <m/>
    <m/>
    <n v="388.13"/>
    <n v="0"/>
    <n v="21.562777777777779"/>
    <s v="Regular Air"/>
    <n v="8.32"/>
    <n v="396.45"/>
    <x v="10"/>
    <s v="Consumer"/>
    <x v="0"/>
    <s v="Paper"/>
    <s v="Wrap Bag"/>
    <d v="2010-07-10T00:00:00"/>
  </r>
  <r>
    <n v="3203"/>
    <n v="59750"/>
    <x v="538"/>
    <s v="Low"/>
    <s v="*"/>
    <s v="*"/>
    <s v="*"/>
    <m/>
    <m/>
    <s v="*"/>
    <m/>
    <m/>
    <m/>
    <m/>
    <m/>
    <n v="34"/>
    <n v="0.04"/>
    <m/>
    <m/>
    <n v="223.59"/>
    <n v="0"/>
    <n v="6.5761764705882353"/>
    <s v="Regular Air"/>
    <n v="5.74"/>
    <n v="229.33"/>
    <x v="2"/>
    <s v="Corporate"/>
    <x v="0"/>
    <s v="Paper"/>
    <s v="Small Box"/>
    <d v="2010-07-13T00:00:00"/>
  </r>
  <r>
    <n v="3204"/>
    <n v="48839"/>
    <x v="539"/>
    <s v="Critical"/>
    <s v="***"/>
    <s v="***"/>
    <s v="***"/>
    <m/>
    <m/>
    <s v="***"/>
    <m/>
    <m/>
    <m/>
    <m/>
    <m/>
    <n v="1"/>
    <n v="0.01"/>
    <m/>
    <m/>
    <n v="97.13"/>
    <n v="0"/>
    <n v="97.13"/>
    <s v="Regular Air"/>
    <n v="0.49"/>
    <n v="97.61999999999999"/>
    <x v="7"/>
    <s v="Corporate"/>
    <x v="0"/>
    <s v="Labels"/>
    <s v="Small Box"/>
    <d v="2010-07-12T00:00:00"/>
  </r>
  <r>
    <n v="3205"/>
    <n v="47712"/>
    <x v="540"/>
    <s v="Low"/>
    <s v="*"/>
    <s v="*"/>
    <s v="*"/>
    <m/>
    <m/>
    <s v="*"/>
    <m/>
    <m/>
    <m/>
    <m/>
    <m/>
    <n v="50"/>
    <n v="0.06"/>
    <m/>
    <m/>
    <n v="274.04000000000002"/>
    <n v="0"/>
    <n v="5.4808000000000003"/>
    <s v="Express Air"/>
    <n v="7.57"/>
    <n v="281.61"/>
    <x v="0"/>
    <s v="Home Office"/>
    <x v="0"/>
    <s v="Binders and Binder Accessories"/>
    <s v="Small Box"/>
    <d v="2010-07-18T00:00:00"/>
  </r>
  <r>
    <n v="3206"/>
    <n v="39235"/>
    <x v="541"/>
    <s v="Medium"/>
    <s v="*"/>
    <s v="*"/>
    <s v="*"/>
    <m/>
    <m/>
    <s v="*"/>
    <m/>
    <m/>
    <m/>
    <m/>
    <m/>
    <n v="34"/>
    <n v="0.04"/>
    <m/>
    <m/>
    <n v="801.98"/>
    <n v="0"/>
    <n v="23.587647058823531"/>
    <s v="Regular Air"/>
    <n v="13.99"/>
    <n v="815.97"/>
    <x v="2"/>
    <s v="Corporate"/>
    <x v="0"/>
    <s v="Appliances"/>
    <s v="Medium Box"/>
    <d v="2010-07-16T00:00:00"/>
  </r>
  <r>
    <n v="3207"/>
    <n v="2438"/>
    <x v="541"/>
    <s v="High"/>
    <s v="*"/>
    <s v="**"/>
    <s v="**"/>
    <m/>
    <m/>
    <s v="**"/>
    <m/>
    <m/>
    <m/>
    <m/>
    <m/>
    <n v="23"/>
    <n v="3.5000000000000003E-2"/>
    <m/>
    <m/>
    <n v="717.46799999999996"/>
    <n v="0"/>
    <n v="31.194260869565216"/>
    <s v="Regular Air"/>
    <n v="0.99"/>
    <n v="718.45799999999997"/>
    <x v="2"/>
    <s v="Corporate"/>
    <x v="2"/>
    <s v="Telephones and Communication"/>
    <s v="Small Pack"/>
    <d v="2010-07-16T00:00:00"/>
  </r>
  <r>
    <n v="3208"/>
    <n v="30947"/>
    <x v="541"/>
    <s v="Low"/>
    <s v="*"/>
    <s v="*"/>
    <s v="*"/>
    <m/>
    <m/>
    <s v="*"/>
    <m/>
    <m/>
    <m/>
    <m/>
    <m/>
    <n v="17"/>
    <n v="0.02"/>
    <m/>
    <m/>
    <n v="691.59"/>
    <n v="0"/>
    <n v="40.681764705882358"/>
    <s v="Regular Air"/>
    <n v="2.99"/>
    <n v="694.58"/>
    <x v="7"/>
    <s v="Corporate"/>
    <x v="0"/>
    <s v="Binders and Binder Accessories"/>
    <s v="Small Box"/>
    <d v="2010-07-18T00:00:00"/>
  </r>
  <r>
    <n v="3209"/>
    <n v="37920"/>
    <x v="541"/>
    <s v="Critical"/>
    <s v="***"/>
    <s v="***"/>
    <s v="***"/>
    <m/>
    <m/>
    <s v="***"/>
    <m/>
    <m/>
    <m/>
    <m/>
    <m/>
    <n v="48"/>
    <n v="0.05"/>
    <m/>
    <m/>
    <n v="414.42"/>
    <n v="0"/>
    <n v="8.6337500000000009"/>
    <s v="Regular Air"/>
    <n v="8.99"/>
    <n v="423.41"/>
    <x v="1"/>
    <s v="Corporate"/>
    <x v="2"/>
    <s v="Computer Peripherals"/>
    <s v="Small Pack"/>
    <d v="2010-07-16T00:00:00"/>
  </r>
  <r>
    <n v="3210"/>
    <n v="30947"/>
    <x v="541"/>
    <s v="Low"/>
    <s v="*"/>
    <s v="*"/>
    <s v="*"/>
    <m/>
    <m/>
    <s v="*"/>
    <m/>
    <m/>
    <m/>
    <m/>
    <m/>
    <n v="45"/>
    <n v="0.05"/>
    <m/>
    <m/>
    <n v="345.2"/>
    <n v="0"/>
    <n v="7.6711111111111112"/>
    <s v="Regular Air"/>
    <n v="0.49"/>
    <n v="345.69"/>
    <x v="7"/>
    <s v="Corporate"/>
    <x v="0"/>
    <s v="Labels"/>
    <s v="Small Box"/>
    <d v="2010-07-18T00:00:00"/>
  </r>
  <r>
    <n v="3211"/>
    <n v="2438"/>
    <x v="541"/>
    <s v="High"/>
    <s v="*"/>
    <s v="**"/>
    <s v="**"/>
    <m/>
    <m/>
    <s v="**"/>
    <m/>
    <m/>
    <m/>
    <m/>
    <m/>
    <n v="20"/>
    <n v="3.5000000000000003E-2"/>
    <m/>
    <m/>
    <n v="278.68"/>
    <n v="0"/>
    <n v="13.934000000000001"/>
    <s v="Regular Air"/>
    <n v="6.46"/>
    <n v="285.14"/>
    <x v="2"/>
    <s v="Corporate"/>
    <x v="0"/>
    <s v="Binders and Binder Accessories"/>
    <s v="Small Box"/>
    <d v="2010-07-17T00:00:00"/>
  </r>
  <r>
    <n v="3212"/>
    <n v="17255"/>
    <x v="541"/>
    <s v="Not Specified"/>
    <s v="*"/>
    <s v="*"/>
    <s v="*"/>
    <m/>
    <m/>
    <s v="*"/>
    <m/>
    <m/>
    <m/>
    <m/>
    <m/>
    <n v="17"/>
    <n v="0.02"/>
    <m/>
    <m/>
    <n v="158.19"/>
    <n v="0"/>
    <n v="9.3052941176470583"/>
    <s v="Regular Air"/>
    <n v="7.28"/>
    <n v="165.47"/>
    <x v="0"/>
    <s v="Home Office"/>
    <x v="0"/>
    <s v="Storage &amp; Organization"/>
    <s v="Small Box"/>
    <d v="2010-07-15T00:00:00"/>
  </r>
  <r>
    <n v="3213"/>
    <n v="294"/>
    <x v="542"/>
    <s v="Medium"/>
    <s v="*"/>
    <s v="*"/>
    <s v="*"/>
    <m/>
    <m/>
    <s v="*"/>
    <m/>
    <m/>
    <m/>
    <m/>
    <m/>
    <n v="35"/>
    <n v="0.04"/>
    <m/>
    <m/>
    <n v="6375.28"/>
    <n v="1"/>
    <n v="182.15085714285715"/>
    <s v="Regular Air"/>
    <n v="19.989999999999998"/>
    <n v="6395.2699999999995"/>
    <x v="2"/>
    <s v="Home Office"/>
    <x v="0"/>
    <s v="Storage &amp; Organization"/>
    <s v="Small Box"/>
    <d v="2010-07-16T00:00:00"/>
  </r>
  <r>
    <n v="3214"/>
    <n v="40833"/>
    <x v="542"/>
    <s v="Low"/>
    <s v="*"/>
    <s v="*"/>
    <s v="*"/>
    <m/>
    <m/>
    <s v="*"/>
    <m/>
    <m/>
    <m/>
    <m/>
    <m/>
    <n v="48"/>
    <n v="0.05"/>
    <m/>
    <m/>
    <n v="2688.0825"/>
    <n v="1"/>
    <n v="56.001718750000002"/>
    <s v="Regular Air"/>
    <n v="2.5"/>
    <n v="2690.5825"/>
    <x v="0"/>
    <s v="Home Office"/>
    <x v="2"/>
    <s v="Telephones and Communication"/>
    <s v="Small Box"/>
    <d v="2010-07-24T00:00:00"/>
  </r>
  <r>
    <n v="3215"/>
    <n v="26368"/>
    <x v="542"/>
    <s v="Medium"/>
    <s v="*"/>
    <s v="*"/>
    <s v="*"/>
    <m/>
    <m/>
    <s v="*"/>
    <m/>
    <m/>
    <m/>
    <m/>
    <m/>
    <n v="25"/>
    <n v="3.5000000000000003E-2"/>
    <m/>
    <m/>
    <n v="1809.0125"/>
    <n v="1"/>
    <n v="72.360500000000002"/>
    <s v="Regular Air"/>
    <n v="2.5"/>
    <n v="1811.5125"/>
    <x v="2"/>
    <s v="Corporate"/>
    <x v="2"/>
    <s v="Telephones and Communication"/>
    <s v="Small Box"/>
    <d v="2010-07-17T00:00:00"/>
  </r>
  <r>
    <n v="3216"/>
    <n v="38405"/>
    <x v="542"/>
    <s v="Medium"/>
    <s v="*"/>
    <s v="*"/>
    <s v="*"/>
    <m/>
    <m/>
    <s v="*"/>
    <m/>
    <m/>
    <m/>
    <m/>
    <m/>
    <n v="29"/>
    <n v="3.5000000000000003E-2"/>
    <m/>
    <m/>
    <n v="208.04"/>
    <n v="0"/>
    <n v="7.1737931034482756"/>
    <s v="Regular Air"/>
    <n v="4"/>
    <n v="212.04"/>
    <x v="1"/>
    <s v="Small Business"/>
    <x v="1"/>
    <s v="Office Furnishings"/>
    <s v="Wrap Bag"/>
    <d v="2010-07-18T00:00:00"/>
  </r>
  <r>
    <n v="3217"/>
    <n v="24069"/>
    <x v="543"/>
    <s v="Low"/>
    <s v="*"/>
    <s v="*"/>
    <s v="*"/>
    <m/>
    <m/>
    <s v="*"/>
    <m/>
    <m/>
    <m/>
    <m/>
    <m/>
    <n v="21"/>
    <n v="3.5000000000000003E-2"/>
    <m/>
    <m/>
    <n v="7981.2"/>
    <n v="1"/>
    <n v="380.05714285714282"/>
    <s v="Delivery Truck"/>
    <n v="85.63"/>
    <n v="8066.83"/>
    <x v="0"/>
    <s v="Home Office"/>
    <x v="1"/>
    <s v="Tables"/>
    <s v="Jumbo Box"/>
    <d v="2010-07-23T00:00:00"/>
  </r>
  <r>
    <n v="3218"/>
    <n v="19174"/>
    <x v="543"/>
    <s v="Medium"/>
    <s v="*"/>
    <s v="*"/>
    <s v="*"/>
    <m/>
    <m/>
    <s v="*"/>
    <m/>
    <m/>
    <m/>
    <m/>
    <m/>
    <n v="35"/>
    <n v="0.04"/>
    <m/>
    <m/>
    <n v="5311.973"/>
    <n v="1"/>
    <n v="151.77065714285715"/>
    <s v="Regular Air"/>
    <n v="13.99"/>
    <n v="5325.9629999999997"/>
    <x v="3"/>
    <s v="Small Business"/>
    <x v="2"/>
    <s v="Telephones and Communication"/>
    <s v="Medium Box"/>
    <d v="2010-07-18T00:00:00"/>
  </r>
  <r>
    <n v="3219"/>
    <n v="24833"/>
    <x v="543"/>
    <s v="Not Specified"/>
    <s v="*"/>
    <s v="*"/>
    <s v="*"/>
    <m/>
    <m/>
    <s v="*"/>
    <m/>
    <m/>
    <m/>
    <m/>
    <m/>
    <n v="45"/>
    <n v="0.05"/>
    <m/>
    <m/>
    <n v="5205.83"/>
    <n v="1"/>
    <n v="115.68511111111111"/>
    <s v="Delivery Truck"/>
    <n v="51.94"/>
    <n v="5257.7699999999995"/>
    <x v="2"/>
    <s v="Small Business"/>
    <x v="1"/>
    <s v="Tables"/>
    <s v="Jumbo Box"/>
    <d v="2010-07-18T00:00:00"/>
  </r>
  <r>
    <n v="3220"/>
    <n v="19174"/>
    <x v="543"/>
    <s v="Medium"/>
    <s v="*"/>
    <s v="*"/>
    <s v="*"/>
    <m/>
    <m/>
    <s v="*"/>
    <m/>
    <m/>
    <m/>
    <m/>
    <m/>
    <n v="48"/>
    <n v="0.05"/>
    <m/>
    <m/>
    <n v="1631.04"/>
    <n v="1"/>
    <n v="33.979999999999997"/>
    <s v="Regular Air"/>
    <n v="1.99"/>
    <n v="1633.03"/>
    <x v="3"/>
    <s v="Small Business"/>
    <x v="2"/>
    <s v="Computer Peripherals"/>
    <s v="Small Pack"/>
    <d v="2010-07-18T00:00:00"/>
  </r>
  <r>
    <n v="3221"/>
    <n v="19174"/>
    <x v="543"/>
    <s v="Medium"/>
    <s v="*"/>
    <s v="*"/>
    <s v="*"/>
    <m/>
    <m/>
    <s v="*"/>
    <m/>
    <m/>
    <m/>
    <m/>
    <m/>
    <n v="19"/>
    <n v="0.02"/>
    <m/>
    <m/>
    <n v="1061.905"/>
    <n v="1"/>
    <n v="55.889736842105265"/>
    <s v="Regular Air"/>
    <n v="2.5"/>
    <n v="1064.405"/>
    <x v="3"/>
    <s v="Small Business"/>
    <x v="2"/>
    <s v="Telephones and Communication"/>
    <s v="Small Box"/>
    <d v="2010-07-17T00:00:00"/>
  </r>
  <r>
    <n v="3222"/>
    <n v="1604"/>
    <x v="543"/>
    <s v="Low"/>
    <s v="*"/>
    <s v="*"/>
    <s v="*"/>
    <m/>
    <m/>
    <s v="*"/>
    <m/>
    <m/>
    <m/>
    <m/>
    <m/>
    <n v="47"/>
    <n v="0.05"/>
    <m/>
    <m/>
    <n v="622.82000000000005"/>
    <n v="0"/>
    <n v="13.251489361702129"/>
    <s v="Regular Air"/>
    <n v="4.9800000000000004"/>
    <n v="627.80000000000007"/>
    <x v="4"/>
    <s v="Consumer"/>
    <x v="1"/>
    <s v="Office Furnishings"/>
    <s v="Small Pack"/>
    <d v="2010-07-16T00:00:00"/>
  </r>
  <r>
    <n v="3223"/>
    <n v="19174"/>
    <x v="543"/>
    <s v="Medium"/>
    <s v="*"/>
    <s v="*"/>
    <s v="*"/>
    <m/>
    <m/>
    <s v="*"/>
    <m/>
    <m/>
    <m/>
    <m/>
    <m/>
    <n v="49"/>
    <n v="0.05"/>
    <m/>
    <m/>
    <n v="214.62"/>
    <n v="0"/>
    <n v="4.38"/>
    <s v="Regular Air"/>
    <n v="5.41"/>
    <n v="220.03"/>
    <x v="3"/>
    <s v="Small Business"/>
    <x v="0"/>
    <s v="Binders and Binder Accessories"/>
    <s v="Small Box"/>
    <d v="2010-07-18T00:00:00"/>
  </r>
  <r>
    <n v="3224"/>
    <n v="31842"/>
    <x v="543"/>
    <s v="Medium"/>
    <s v="*"/>
    <s v="*"/>
    <s v="*"/>
    <m/>
    <m/>
    <s v="*"/>
    <m/>
    <m/>
    <m/>
    <m/>
    <m/>
    <n v="9"/>
    <n v="0.01"/>
    <m/>
    <m/>
    <n v="157.26"/>
    <n v="0"/>
    <n v="17.473333333333333"/>
    <s v="Regular Air"/>
    <n v="1.99"/>
    <n v="159.25"/>
    <x v="8"/>
    <s v="Corporate"/>
    <x v="2"/>
    <s v="Computer Peripherals"/>
    <s v="Small Pack"/>
    <d v="2010-07-17T00:00:00"/>
  </r>
  <r>
    <n v="3225"/>
    <n v="49472"/>
    <x v="543"/>
    <s v="Low"/>
    <s v="*"/>
    <s v="*"/>
    <s v="*"/>
    <m/>
    <m/>
    <s v="*"/>
    <m/>
    <m/>
    <m/>
    <m/>
    <m/>
    <n v="15"/>
    <n v="0.02"/>
    <m/>
    <m/>
    <n v="144.13999999999999"/>
    <n v="0"/>
    <n v="9.609333333333332"/>
    <s v="Regular Air"/>
    <n v="1.99"/>
    <n v="146.13"/>
    <x v="3"/>
    <s v="Small Business"/>
    <x v="2"/>
    <s v="Computer Peripherals"/>
    <s v="Small Pack"/>
    <d v="2010-07-21T00:00:00"/>
  </r>
  <r>
    <n v="3226"/>
    <n v="49472"/>
    <x v="543"/>
    <s v="Low"/>
    <s v="*"/>
    <s v="*"/>
    <s v="*"/>
    <m/>
    <m/>
    <s v="*"/>
    <m/>
    <m/>
    <m/>
    <m/>
    <m/>
    <n v="23"/>
    <n v="3.5000000000000003E-2"/>
    <m/>
    <m/>
    <n v="103.2"/>
    <n v="0"/>
    <n v="4.4869565217391303"/>
    <s v="Regular Air"/>
    <n v="0.94"/>
    <n v="104.14"/>
    <x v="3"/>
    <s v="Small Business"/>
    <x v="0"/>
    <s v="Pens &amp; Art Supplies"/>
    <s v="Wrap Bag"/>
    <d v="2010-07-21T00:00:00"/>
  </r>
  <r>
    <n v="3227"/>
    <n v="49472"/>
    <x v="543"/>
    <s v="Low"/>
    <s v="*"/>
    <s v="*"/>
    <s v="*"/>
    <m/>
    <m/>
    <s v="*"/>
    <m/>
    <m/>
    <m/>
    <m/>
    <m/>
    <n v="9"/>
    <n v="0.01"/>
    <m/>
    <m/>
    <n v="30.65"/>
    <n v="0"/>
    <n v="3.4055555555555554"/>
    <s v="Regular Air"/>
    <n v="1.35"/>
    <n v="32"/>
    <x v="3"/>
    <s v="Small Business"/>
    <x v="0"/>
    <s v="Rubber Bands"/>
    <s v="Wrap Bag"/>
    <d v="2010-07-20T00:00:00"/>
  </r>
  <r>
    <n v="3228"/>
    <n v="16289"/>
    <x v="544"/>
    <s v="High"/>
    <s v="*"/>
    <s v="**"/>
    <s v="**"/>
    <m/>
    <m/>
    <s v="**"/>
    <m/>
    <m/>
    <m/>
    <m/>
    <m/>
    <n v="49"/>
    <n v="0.05"/>
    <m/>
    <m/>
    <n v="5610.6120000000001"/>
    <n v="1"/>
    <n v="114.50228571428572"/>
    <s v="Regular Air"/>
    <n v="2.5"/>
    <n v="5613.1120000000001"/>
    <x v="8"/>
    <s v="Corporate"/>
    <x v="2"/>
    <s v="Telephones and Communication"/>
    <s v="Small Box"/>
    <d v="2010-07-19T00:00:00"/>
  </r>
  <r>
    <n v="3229"/>
    <n v="35137"/>
    <x v="544"/>
    <s v="High"/>
    <s v="*"/>
    <s v="**"/>
    <s v="**"/>
    <m/>
    <m/>
    <s v="**"/>
    <m/>
    <m/>
    <m/>
    <m/>
    <m/>
    <n v="47"/>
    <n v="0.05"/>
    <m/>
    <m/>
    <n v="1041.78"/>
    <n v="1"/>
    <n v="22.165531914893617"/>
    <s v="Regular Air"/>
    <n v="6.71"/>
    <n v="1048.49"/>
    <x v="8"/>
    <s v="Home Office"/>
    <x v="0"/>
    <s v="Envelopes"/>
    <s v="Small Box"/>
    <d v="2010-07-20T00:00:00"/>
  </r>
  <r>
    <n v="3230"/>
    <n v="6531"/>
    <x v="544"/>
    <s v="High"/>
    <s v="*"/>
    <s v="**"/>
    <s v="**"/>
    <m/>
    <m/>
    <s v="**"/>
    <m/>
    <m/>
    <m/>
    <m/>
    <m/>
    <n v="28"/>
    <n v="3.5000000000000003E-2"/>
    <m/>
    <m/>
    <n v="541.95000000000005"/>
    <n v="0"/>
    <n v="19.355357142857144"/>
    <s v="Regular Air"/>
    <n v="4.0999999999999996"/>
    <n v="546.05000000000007"/>
    <x v="10"/>
    <s v="Home Office"/>
    <x v="0"/>
    <s v="Pens &amp; Art Supplies"/>
    <s v="Wrap Bag"/>
    <d v="2010-07-19T00:00:00"/>
  </r>
  <r>
    <n v="3231"/>
    <n v="16289"/>
    <x v="544"/>
    <s v="High"/>
    <s v="*"/>
    <s v="**"/>
    <s v="**"/>
    <m/>
    <m/>
    <s v="**"/>
    <m/>
    <m/>
    <m/>
    <m/>
    <m/>
    <n v="37"/>
    <n v="0.04"/>
    <m/>
    <m/>
    <n v="426.64"/>
    <n v="0"/>
    <n v="11.530810810810811"/>
    <s v="Regular Air"/>
    <n v="2.85"/>
    <n v="429.49"/>
    <x v="6"/>
    <s v="Corporate"/>
    <x v="1"/>
    <s v="Office Furnishings"/>
    <s v="Small Pack"/>
    <d v="2010-07-19T00:00:00"/>
  </r>
  <r>
    <n v="3232"/>
    <n v="35137"/>
    <x v="544"/>
    <s v="High"/>
    <s v="*"/>
    <s v="**"/>
    <s v="**"/>
    <m/>
    <m/>
    <s v="**"/>
    <m/>
    <m/>
    <m/>
    <m/>
    <m/>
    <n v="41"/>
    <n v="0.05"/>
    <m/>
    <m/>
    <n v="225.06"/>
    <n v="0"/>
    <n v="5.4892682926829268"/>
    <s v="Express Air"/>
    <n v="2.99"/>
    <n v="228.05"/>
    <x v="8"/>
    <s v="Home Office"/>
    <x v="0"/>
    <s v="Binders and Binder Accessories"/>
    <s v="Small Box"/>
    <d v="2010-07-19T00:00:00"/>
  </r>
  <r>
    <n v="3233"/>
    <n v="6531"/>
    <x v="544"/>
    <s v="High"/>
    <s v="*"/>
    <s v="**"/>
    <s v="**"/>
    <m/>
    <m/>
    <s v="**"/>
    <m/>
    <m/>
    <m/>
    <m/>
    <m/>
    <n v="42"/>
    <n v="0.05"/>
    <m/>
    <m/>
    <n v="188.23"/>
    <n v="0"/>
    <n v="4.4816666666666665"/>
    <s v="Regular Air"/>
    <n v="5.15"/>
    <n v="193.38"/>
    <x v="10"/>
    <s v="Home Office"/>
    <x v="0"/>
    <s v="Appliances"/>
    <s v="Small Box"/>
    <d v="2010-07-19T00:00:00"/>
  </r>
  <r>
    <n v="3234"/>
    <n v="39330"/>
    <x v="544"/>
    <s v="Critical"/>
    <s v="***"/>
    <s v="***"/>
    <s v="***"/>
    <m/>
    <m/>
    <s v="***"/>
    <m/>
    <m/>
    <m/>
    <m/>
    <m/>
    <n v="29"/>
    <n v="3.5000000000000003E-2"/>
    <m/>
    <m/>
    <n v="184.77"/>
    <n v="0"/>
    <n v="6.3713793103448282"/>
    <s v="Express Air"/>
    <n v="5.3"/>
    <n v="190.07000000000002"/>
    <x v="1"/>
    <s v="Corporate"/>
    <x v="0"/>
    <s v="Scissors, Rulers and Trimmers"/>
    <s v="Small Pack"/>
    <d v="2010-07-18T00:00:00"/>
  </r>
  <r>
    <n v="3235"/>
    <n v="14534"/>
    <x v="545"/>
    <s v="Medium"/>
    <s v="*"/>
    <s v="*"/>
    <s v="*"/>
    <m/>
    <m/>
    <s v="*"/>
    <m/>
    <m/>
    <m/>
    <m/>
    <m/>
    <n v="46"/>
    <n v="0.05"/>
    <m/>
    <m/>
    <n v="745.99"/>
    <n v="0"/>
    <n v="16.217173913043478"/>
    <s v="Regular Air"/>
    <n v="4"/>
    <n v="749.99"/>
    <x v="8"/>
    <s v="Corporate"/>
    <x v="2"/>
    <s v="Computer Peripherals"/>
    <s v="Small Box"/>
    <d v="2010-07-18T00:00:00"/>
  </r>
  <r>
    <n v="3236"/>
    <n v="34499"/>
    <x v="545"/>
    <s v="Medium"/>
    <s v="*"/>
    <s v="*"/>
    <s v="*"/>
    <m/>
    <m/>
    <s v="*"/>
    <m/>
    <m/>
    <m/>
    <m/>
    <m/>
    <n v="2"/>
    <n v="0.01"/>
    <m/>
    <m/>
    <n v="555.67999999999995"/>
    <n v="0"/>
    <n v="277.83999999999997"/>
    <s v="Delivery Truck"/>
    <n v="62.94"/>
    <n v="618.61999999999989"/>
    <x v="4"/>
    <s v="Home Office"/>
    <x v="1"/>
    <s v="Chairs &amp; Chairmats"/>
    <s v="Jumbo Drum"/>
    <d v="2010-07-19T00:00:00"/>
  </r>
  <r>
    <n v="3237"/>
    <n v="23559"/>
    <x v="545"/>
    <s v="Low"/>
    <s v="*"/>
    <s v="*"/>
    <s v="*"/>
    <m/>
    <m/>
    <s v="*"/>
    <m/>
    <m/>
    <m/>
    <m/>
    <m/>
    <n v="14"/>
    <n v="0.02"/>
    <m/>
    <m/>
    <n v="425.67"/>
    <n v="0"/>
    <n v="30.405000000000001"/>
    <s v="Express Air"/>
    <n v="1.49"/>
    <n v="427.16"/>
    <x v="4"/>
    <s v="Home Office"/>
    <x v="0"/>
    <s v="Binders and Binder Accessories"/>
    <s v="Small Box"/>
    <d v="2010-07-25T00:00:00"/>
  </r>
  <r>
    <n v="3238"/>
    <n v="18341"/>
    <x v="545"/>
    <s v="Critical"/>
    <s v="***"/>
    <s v="***"/>
    <s v="***"/>
    <m/>
    <m/>
    <s v="***"/>
    <m/>
    <m/>
    <m/>
    <m/>
    <m/>
    <n v="39"/>
    <n v="0.04"/>
    <m/>
    <m/>
    <n v="237.89"/>
    <n v="0"/>
    <n v="6.0997435897435892"/>
    <s v="Regular Air"/>
    <n v="7.96"/>
    <n v="245.85"/>
    <x v="0"/>
    <s v="Consumer"/>
    <x v="0"/>
    <s v="Paper"/>
    <s v="Small Box"/>
    <d v="2010-07-18T00:00:00"/>
  </r>
  <r>
    <n v="3239"/>
    <n v="23559"/>
    <x v="545"/>
    <s v="Low"/>
    <s v="*"/>
    <s v="*"/>
    <s v="*"/>
    <m/>
    <m/>
    <s v="*"/>
    <m/>
    <m/>
    <m/>
    <m/>
    <m/>
    <n v="9"/>
    <n v="0.01"/>
    <m/>
    <m/>
    <n v="173.44"/>
    <n v="0"/>
    <n v="19.271111111111111"/>
    <s v="Regular Air"/>
    <n v="8.51"/>
    <n v="181.95"/>
    <x v="4"/>
    <s v="Home Office"/>
    <x v="2"/>
    <s v="Office Machines"/>
    <s v="Medium Box"/>
    <d v="2010-07-23T00:00:00"/>
  </r>
  <r>
    <n v="3240"/>
    <n v="56101"/>
    <x v="546"/>
    <s v="Not Specified"/>
    <s v="*"/>
    <s v="*"/>
    <s v="*"/>
    <m/>
    <m/>
    <s v="*"/>
    <m/>
    <m/>
    <m/>
    <m/>
    <m/>
    <n v="44"/>
    <n v="0.05"/>
    <m/>
    <m/>
    <n v="5347.13"/>
    <n v="1"/>
    <n v="121.52568181818182"/>
    <s v="Regular Air"/>
    <n v="19.989999999999998"/>
    <n v="5367.12"/>
    <x v="1"/>
    <s v="Corporate"/>
    <x v="0"/>
    <s v="Binders and Binder Accessories"/>
    <s v="Small Box"/>
    <d v="2010-07-22T00:00:00"/>
  </r>
  <r>
    <n v="3241"/>
    <n v="17344"/>
    <x v="546"/>
    <s v="Critical"/>
    <s v="***"/>
    <s v="***"/>
    <s v="***"/>
    <m/>
    <m/>
    <s v="***"/>
    <m/>
    <m/>
    <m/>
    <m/>
    <m/>
    <n v="40"/>
    <n v="0.05"/>
    <m/>
    <m/>
    <n v="2405.4575"/>
    <n v="1"/>
    <n v="60.1364375"/>
    <s v="Regular Air"/>
    <n v="7.69"/>
    <n v="2413.1475"/>
    <x v="2"/>
    <s v="Corporate"/>
    <x v="2"/>
    <s v="Telephones and Communication"/>
    <s v="Small Box"/>
    <d v="2010-07-21T00:00:00"/>
  </r>
  <r>
    <n v="3242"/>
    <n v="50242"/>
    <x v="546"/>
    <s v="Not Specified"/>
    <s v="*"/>
    <s v="*"/>
    <s v="*"/>
    <m/>
    <m/>
    <s v="*"/>
    <m/>
    <m/>
    <m/>
    <m/>
    <m/>
    <n v="8"/>
    <n v="0.01"/>
    <m/>
    <m/>
    <n v="1391.7645"/>
    <n v="1"/>
    <n v="173.9705625"/>
    <s v="Regular Air"/>
    <n v="8.99"/>
    <n v="1400.7545"/>
    <x v="8"/>
    <s v="Corporate"/>
    <x v="2"/>
    <s v="Telephones and Communication"/>
    <s v="Small Box"/>
    <d v="2010-07-21T00:00:00"/>
  </r>
  <r>
    <n v="3243"/>
    <n v="35043"/>
    <x v="546"/>
    <s v="Not Specified"/>
    <s v="*"/>
    <s v="*"/>
    <s v="*"/>
    <m/>
    <m/>
    <s v="*"/>
    <m/>
    <m/>
    <m/>
    <m/>
    <m/>
    <n v="9"/>
    <n v="0.01"/>
    <m/>
    <m/>
    <n v="924.11149999999998"/>
    <n v="0"/>
    <n v="102.67905555555555"/>
    <s v="Regular Air"/>
    <n v="8.08"/>
    <n v="932.19150000000002"/>
    <x v="4"/>
    <s v="Home Office"/>
    <x v="2"/>
    <s v="Telephones and Communication"/>
    <s v="Small Box"/>
    <d v="2010-07-20T00:00:00"/>
  </r>
  <r>
    <n v="3244"/>
    <n v="50210"/>
    <x v="546"/>
    <s v="Low"/>
    <s v="*"/>
    <s v="*"/>
    <s v="*"/>
    <m/>
    <m/>
    <s v="*"/>
    <m/>
    <m/>
    <m/>
    <m/>
    <m/>
    <n v="47"/>
    <n v="0.05"/>
    <m/>
    <m/>
    <n v="178.51"/>
    <n v="0"/>
    <n v="3.7980851063829784"/>
    <s v="Regular Air"/>
    <n v="0.5"/>
    <n v="179.01"/>
    <x v="2"/>
    <s v="Home Office"/>
    <x v="0"/>
    <s v="Labels"/>
    <s v="Small Box"/>
    <d v="2010-07-24T00:00:00"/>
  </r>
  <r>
    <n v="3245"/>
    <n v="35043"/>
    <x v="546"/>
    <s v="Not Specified"/>
    <s v="*"/>
    <s v="*"/>
    <s v="*"/>
    <m/>
    <m/>
    <s v="*"/>
    <m/>
    <m/>
    <m/>
    <m/>
    <m/>
    <n v="45"/>
    <n v="0.05"/>
    <m/>
    <m/>
    <n v="125.21"/>
    <n v="0"/>
    <n v="2.7824444444444443"/>
    <s v="Express Air"/>
    <n v="0.8"/>
    <n v="126.00999999999999"/>
    <x v="4"/>
    <s v="Home Office"/>
    <x v="0"/>
    <s v="Rubber Bands"/>
    <s v="Wrap Bag"/>
    <d v="2010-07-20T00:00:00"/>
  </r>
  <r>
    <n v="3246"/>
    <n v="50210"/>
    <x v="546"/>
    <s v="Low"/>
    <s v="*"/>
    <s v="*"/>
    <s v="*"/>
    <m/>
    <m/>
    <s v="*"/>
    <m/>
    <m/>
    <m/>
    <m/>
    <m/>
    <n v="15"/>
    <n v="0.02"/>
    <m/>
    <m/>
    <n v="31.32"/>
    <n v="0"/>
    <n v="2.0880000000000001"/>
    <s v="Regular Air"/>
    <n v="2.58"/>
    <n v="33.9"/>
    <x v="2"/>
    <s v="Home Office"/>
    <x v="0"/>
    <s v="Rubber Bands"/>
    <s v="Wrap Bag"/>
    <d v="2010-07-28T00:00:00"/>
  </r>
  <r>
    <n v="3247"/>
    <n v="56101"/>
    <x v="546"/>
    <s v="Not Specified"/>
    <s v="*"/>
    <s v="*"/>
    <s v="*"/>
    <m/>
    <m/>
    <s v="*"/>
    <m/>
    <m/>
    <m/>
    <m/>
    <m/>
    <n v="1"/>
    <n v="0.01"/>
    <m/>
    <m/>
    <n v="21.45"/>
    <n v="0"/>
    <n v="21.45"/>
    <s v="Regular Air"/>
    <n v="6.75"/>
    <n v="28.2"/>
    <x v="1"/>
    <s v="Corporate"/>
    <x v="0"/>
    <s v="Appliances"/>
    <s v="Medium Box"/>
    <d v="2010-07-21T00:00:00"/>
  </r>
  <r>
    <n v="3248"/>
    <n v="16065"/>
    <x v="547"/>
    <s v="High"/>
    <s v="*"/>
    <s v="**"/>
    <s v="**"/>
    <m/>
    <m/>
    <s v="**"/>
    <m/>
    <m/>
    <m/>
    <m/>
    <m/>
    <n v="15"/>
    <n v="0.02"/>
    <m/>
    <m/>
    <n v="6933.45"/>
    <n v="1"/>
    <n v="462.22999999999996"/>
    <s v="Delivery Truck"/>
    <n v="49"/>
    <n v="6982.45"/>
    <x v="1"/>
    <s v="Corporate"/>
    <x v="2"/>
    <s v="Copiers and Fax"/>
    <s v="Jumbo Drum"/>
    <d v="2010-07-20T00:00:00"/>
  </r>
  <r>
    <n v="3249"/>
    <n v="38017"/>
    <x v="547"/>
    <s v="Low"/>
    <s v="*"/>
    <s v="*"/>
    <s v="*"/>
    <m/>
    <m/>
    <s v="*"/>
    <m/>
    <m/>
    <m/>
    <m/>
    <m/>
    <n v="27"/>
    <n v="3.5000000000000003E-2"/>
    <m/>
    <m/>
    <n v="2846.3609999999999"/>
    <n v="1"/>
    <n v="105.42077777777777"/>
    <s v="Regular Air"/>
    <n v="7.69"/>
    <n v="2854.0509999999999"/>
    <x v="2"/>
    <s v="Home Office"/>
    <x v="2"/>
    <s v="Telephones and Communication"/>
    <s v="Small Box"/>
    <d v="2010-07-27T00:00:00"/>
  </r>
  <r>
    <n v="3250"/>
    <n v="23041"/>
    <x v="547"/>
    <s v="Low"/>
    <s v="*"/>
    <s v="*"/>
    <s v="*"/>
    <m/>
    <m/>
    <s v="*"/>
    <m/>
    <m/>
    <m/>
    <m/>
    <m/>
    <n v="10"/>
    <n v="0.02"/>
    <m/>
    <m/>
    <n v="2642.95"/>
    <n v="1"/>
    <n v="264.29499999999996"/>
    <s v="Delivery Truck"/>
    <n v="62.74"/>
    <n v="2705.6899999999996"/>
    <x v="8"/>
    <s v="Consumer"/>
    <x v="1"/>
    <s v="Tables"/>
    <s v="Jumbo Box"/>
    <d v="2010-07-27T00:00:00"/>
  </r>
  <r>
    <n v="3251"/>
    <n v="23041"/>
    <x v="547"/>
    <s v="Low"/>
    <s v="*"/>
    <s v="*"/>
    <s v="*"/>
    <m/>
    <m/>
    <s v="*"/>
    <m/>
    <m/>
    <m/>
    <m/>
    <m/>
    <n v="5"/>
    <n v="0.01"/>
    <m/>
    <m/>
    <n v="1811.25"/>
    <n v="1"/>
    <n v="362.25"/>
    <s v="Regular Air"/>
    <n v="19.989999999999998"/>
    <n v="1831.24"/>
    <x v="8"/>
    <s v="Consumer"/>
    <x v="0"/>
    <s v="Binders and Binder Accessories"/>
    <s v="Small Box"/>
    <d v="2010-07-22T00:00:00"/>
  </r>
  <r>
    <n v="3252"/>
    <n v="57249"/>
    <x v="547"/>
    <s v="High"/>
    <s v="*"/>
    <s v="**"/>
    <s v="**"/>
    <m/>
    <m/>
    <s v="**"/>
    <m/>
    <m/>
    <m/>
    <m/>
    <m/>
    <n v="30"/>
    <n v="0.04"/>
    <m/>
    <m/>
    <n v="1775.33"/>
    <n v="1"/>
    <n v="59.177666666666667"/>
    <s v="Regular Air"/>
    <n v="12.23"/>
    <n v="1787.56"/>
    <x v="1"/>
    <s v="Home Office"/>
    <x v="1"/>
    <s v="Office Furnishings"/>
    <s v="Medium Box"/>
    <d v="2010-07-21T00:00:00"/>
  </r>
  <r>
    <n v="3253"/>
    <n v="32002"/>
    <x v="547"/>
    <s v="Low"/>
    <s v="*"/>
    <s v="*"/>
    <s v="*"/>
    <m/>
    <m/>
    <s v="*"/>
    <m/>
    <m/>
    <m/>
    <m/>
    <m/>
    <n v="37"/>
    <n v="0.04"/>
    <m/>
    <m/>
    <n v="1196.2"/>
    <n v="1"/>
    <n v="32.329729729729728"/>
    <s v="Regular Air"/>
    <n v="6.5"/>
    <n v="1202.7"/>
    <x v="1"/>
    <s v="Consumer"/>
    <x v="2"/>
    <s v="Computer Peripherals"/>
    <s v="Small Box"/>
    <d v="2010-07-24T00:00:00"/>
  </r>
  <r>
    <n v="3254"/>
    <n v="23041"/>
    <x v="547"/>
    <s v="Low"/>
    <s v="*"/>
    <s v="*"/>
    <s v="*"/>
    <m/>
    <m/>
    <s v="*"/>
    <m/>
    <m/>
    <m/>
    <m/>
    <m/>
    <n v="21"/>
    <n v="3.5000000000000003E-2"/>
    <m/>
    <m/>
    <n v="173.7"/>
    <n v="0"/>
    <n v="8.2714285714285705"/>
    <s v="Regular Air"/>
    <n v="6.16"/>
    <n v="179.85999999999999"/>
    <x v="8"/>
    <s v="Consumer"/>
    <x v="0"/>
    <s v="Binders and Binder Accessories"/>
    <s v="Small Box"/>
    <d v="2010-07-27T00:00:00"/>
  </r>
  <r>
    <n v="3255"/>
    <n v="38017"/>
    <x v="547"/>
    <s v="Low"/>
    <s v="*"/>
    <s v="*"/>
    <s v="*"/>
    <m/>
    <m/>
    <s v="*"/>
    <m/>
    <m/>
    <m/>
    <m/>
    <m/>
    <n v="26"/>
    <n v="3.5000000000000003E-2"/>
    <m/>
    <m/>
    <n v="122.51"/>
    <n v="0"/>
    <n v="4.7119230769230773"/>
    <s v="Regular Air"/>
    <n v="0.8"/>
    <n v="123.31"/>
    <x v="2"/>
    <s v="Home Office"/>
    <x v="0"/>
    <s v="Paper"/>
    <s v="Wrap Bag"/>
    <d v="2010-07-24T00:00:00"/>
  </r>
  <r>
    <n v="3256"/>
    <n v="32002"/>
    <x v="547"/>
    <s v="Low"/>
    <s v="*"/>
    <s v="*"/>
    <s v="*"/>
    <m/>
    <m/>
    <s v="*"/>
    <m/>
    <m/>
    <m/>
    <m/>
    <m/>
    <n v="7"/>
    <n v="0.01"/>
    <m/>
    <m/>
    <n v="98.55"/>
    <n v="0"/>
    <n v="14.078571428571427"/>
    <s v="Regular Air"/>
    <n v="8.7799999999999994"/>
    <n v="107.33"/>
    <x v="1"/>
    <s v="Consumer"/>
    <x v="1"/>
    <s v="Office Furnishings"/>
    <s v="Small Box"/>
    <d v="2010-07-20T00:00:00"/>
  </r>
  <r>
    <n v="3257"/>
    <n v="16065"/>
    <x v="547"/>
    <s v="High"/>
    <s v="*"/>
    <s v="**"/>
    <s v="**"/>
    <m/>
    <m/>
    <s v="**"/>
    <m/>
    <m/>
    <m/>
    <m/>
    <m/>
    <n v="14"/>
    <n v="0.02"/>
    <m/>
    <m/>
    <n v="54.99"/>
    <n v="0"/>
    <n v="3.9278571428571429"/>
    <s v="Regular Air"/>
    <n v="1.3"/>
    <n v="56.29"/>
    <x v="1"/>
    <s v="Corporate"/>
    <x v="0"/>
    <s v="Paper"/>
    <s v="Wrap Bag"/>
    <d v="2010-07-21T00:00:00"/>
  </r>
  <r>
    <n v="3258"/>
    <n v="46310"/>
    <x v="548"/>
    <s v="High"/>
    <s v="*"/>
    <s v="**"/>
    <s v="**"/>
    <m/>
    <m/>
    <s v="**"/>
    <m/>
    <m/>
    <m/>
    <m/>
    <m/>
    <n v="42"/>
    <n v="0.05"/>
    <m/>
    <m/>
    <n v="5423.58"/>
    <n v="1"/>
    <n v="129.13285714285715"/>
    <s v="Regular Air"/>
    <n v="19.989999999999998"/>
    <n v="5443.57"/>
    <x v="1"/>
    <s v="Home Office"/>
    <x v="0"/>
    <s v="Storage &amp; Organization"/>
    <s v="Small Box"/>
    <d v="2010-07-21T00:00:00"/>
  </r>
  <r>
    <n v="3259"/>
    <n v="57639"/>
    <x v="548"/>
    <s v="Critical"/>
    <s v="***"/>
    <s v="***"/>
    <s v="***"/>
    <m/>
    <m/>
    <s v="***"/>
    <m/>
    <m/>
    <m/>
    <m/>
    <m/>
    <n v="24"/>
    <n v="3.5000000000000003E-2"/>
    <m/>
    <m/>
    <n v="2239.52"/>
    <n v="1"/>
    <n v="93.313333333333333"/>
    <s v="Regular Air"/>
    <n v="18.13"/>
    <n v="2257.65"/>
    <x v="1"/>
    <s v="Consumer"/>
    <x v="1"/>
    <s v="Office Furnishings"/>
    <s v="Large Box"/>
    <d v="2010-07-21T00:00:00"/>
  </r>
  <r>
    <n v="3260"/>
    <n v="46310"/>
    <x v="548"/>
    <s v="High"/>
    <s v="*"/>
    <s v="**"/>
    <s v="**"/>
    <m/>
    <m/>
    <s v="**"/>
    <m/>
    <m/>
    <m/>
    <m/>
    <m/>
    <n v="29"/>
    <n v="3.5000000000000003E-2"/>
    <m/>
    <m/>
    <n v="1935.25"/>
    <n v="1"/>
    <n v="66.732758620689651"/>
    <s v="Regular Air"/>
    <n v="11.55"/>
    <n v="1946.8"/>
    <x v="1"/>
    <s v="Home Office"/>
    <x v="0"/>
    <s v="Binders and Binder Accessories"/>
    <s v="Small Box"/>
    <d v="2010-07-22T00:00:00"/>
  </r>
  <r>
    <n v="3261"/>
    <n v="45762"/>
    <x v="548"/>
    <s v="Low"/>
    <s v="*"/>
    <s v="*"/>
    <s v="*"/>
    <m/>
    <m/>
    <s v="*"/>
    <m/>
    <m/>
    <m/>
    <m/>
    <m/>
    <n v="21"/>
    <n v="3.5000000000000003E-2"/>
    <m/>
    <m/>
    <n v="793.85"/>
    <n v="0"/>
    <n v="37.80238095238095"/>
    <s v="Regular Air"/>
    <n v="5.08"/>
    <n v="798.93000000000006"/>
    <x v="2"/>
    <s v="Corporate"/>
    <x v="0"/>
    <s v="Paper"/>
    <s v="Wrap Bag"/>
    <d v="2010-07-26T00:00:00"/>
  </r>
  <r>
    <n v="3262"/>
    <n v="41569"/>
    <x v="548"/>
    <s v="Critical"/>
    <s v="***"/>
    <s v="***"/>
    <s v="***"/>
    <m/>
    <m/>
    <s v="***"/>
    <m/>
    <m/>
    <m/>
    <m/>
    <m/>
    <n v="49"/>
    <n v="0.05"/>
    <m/>
    <m/>
    <n v="617.34"/>
    <n v="0"/>
    <n v="12.598775510204081"/>
    <s v="Regular Air"/>
    <n v="6.47"/>
    <n v="623.81000000000006"/>
    <x v="1"/>
    <s v="Corporate"/>
    <x v="0"/>
    <s v="Paper"/>
    <s v="Small Box"/>
    <d v="2010-07-22T00:00:00"/>
  </r>
  <r>
    <n v="3263"/>
    <n v="10306"/>
    <x v="548"/>
    <s v="Low"/>
    <s v="*"/>
    <s v="*"/>
    <s v="*"/>
    <m/>
    <m/>
    <s v="*"/>
    <m/>
    <m/>
    <m/>
    <m/>
    <m/>
    <n v="20"/>
    <n v="3.5000000000000003E-2"/>
    <m/>
    <m/>
    <n v="310.31"/>
    <n v="0"/>
    <n v="15.515499999999999"/>
    <s v="Regular Air"/>
    <n v="7.4"/>
    <n v="317.70999999999998"/>
    <x v="2"/>
    <s v="Corporate"/>
    <x v="1"/>
    <s v="Office Furnishings"/>
    <s v="Small Box"/>
    <d v="2010-07-21T00:00:00"/>
  </r>
  <r>
    <n v="3264"/>
    <n v="46310"/>
    <x v="548"/>
    <s v="High"/>
    <s v="*"/>
    <s v="**"/>
    <s v="**"/>
    <m/>
    <m/>
    <s v="**"/>
    <m/>
    <m/>
    <m/>
    <m/>
    <m/>
    <n v="13"/>
    <n v="0.02"/>
    <m/>
    <m/>
    <n v="278.5"/>
    <n v="0"/>
    <n v="21.423076923076923"/>
    <s v="Regular Air"/>
    <n v="5.53"/>
    <n v="284.02999999999997"/>
    <x v="1"/>
    <s v="Home Office"/>
    <x v="0"/>
    <s v="Pens &amp; Art Supplies"/>
    <s v="Small Pack"/>
    <d v="2010-07-22T00:00:00"/>
  </r>
  <r>
    <n v="3265"/>
    <n v="28932"/>
    <x v="548"/>
    <s v="Low"/>
    <s v="*"/>
    <s v="*"/>
    <s v="*"/>
    <m/>
    <m/>
    <s v="*"/>
    <m/>
    <m/>
    <m/>
    <m/>
    <m/>
    <n v="24"/>
    <n v="3.5000000000000003E-2"/>
    <m/>
    <m/>
    <n v="269.57"/>
    <n v="0"/>
    <n v="11.232083333333334"/>
    <s v="Express Air"/>
    <n v="5.4"/>
    <n v="274.96999999999997"/>
    <x v="1"/>
    <s v="Consumer"/>
    <x v="1"/>
    <s v="Office Furnishings"/>
    <s v="Small Pack"/>
    <d v="2010-07-21T00:00:00"/>
  </r>
  <r>
    <n v="3266"/>
    <n v="28932"/>
    <x v="548"/>
    <s v="Low"/>
    <s v="*"/>
    <s v="*"/>
    <s v="*"/>
    <m/>
    <m/>
    <s v="*"/>
    <m/>
    <m/>
    <m/>
    <m/>
    <m/>
    <n v="18"/>
    <n v="0.02"/>
    <m/>
    <m/>
    <n v="98.94"/>
    <n v="0"/>
    <n v="5.4966666666666661"/>
    <s v="Regular Air"/>
    <n v="2.27"/>
    <n v="101.21"/>
    <x v="1"/>
    <s v="Consumer"/>
    <x v="0"/>
    <s v="Pens &amp; Art Supplies"/>
    <s v="Wrap Bag"/>
    <d v="2010-07-28T00:00:00"/>
  </r>
  <r>
    <n v="3267"/>
    <n v="41569"/>
    <x v="548"/>
    <s v="Critical"/>
    <s v="***"/>
    <s v="***"/>
    <s v="***"/>
    <m/>
    <m/>
    <s v="***"/>
    <m/>
    <m/>
    <m/>
    <m/>
    <m/>
    <n v="16"/>
    <n v="0.02"/>
    <m/>
    <m/>
    <n v="60.76"/>
    <n v="0"/>
    <n v="3.7974999999999999"/>
    <s v="Regular Air"/>
    <n v="1.61"/>
    <n v="62.37"/>
    <x v="2"/>
    <s v="Corporate"/>
    <x v="1"/>
    <s v="Office Furnishings"/>
    <s v="Wrap Bag"/>
    <d v="2010-07-23T00:00:00"/>
  </r>
  <r>
    <n v="3268"/>
    <n v="16165"/>
    <x v="549"/>
    <s v="Not Specified"/>
    <s v="*"/>
    <s v="*"/>
    <s v="*"/>
    <m/>
    <m/>
    <s v="*"/>
    <m/>
    <m/>
    <m/>
    <m/>
    <m/>
    <n v="19"/>
    <n v="0.02"/>
    <m/>
    <m/>
    <n v="3555.29"/>
    <n v="1"/>
    <n v="187.12052631578948"/>
    <s v="Express Air"/>
    <n v="19.989999999999998"/>
    <n v="3575.2799999999997"/>
    <x v="8"/>
    <s v="Small Business"/>
    <x v="0"/>
    <s v="Storage &amp; Organization"/>
    <s v="Small Box"/>
    <d v="2010-07-22T00:00:00"/>
  </r>
  <r>
    <n v="3269"/>
    <n v="16165"/>
    <x v="549"/>
    <s v="Not Specified"/>
    <s v="*"/>
    <s v="*"/>
    <s v="*"/>
    <m/>
    <m/>
    <s v="*"/>
    <m/>
    <m/>
    <m/>
    <m/>
    <m/>
    <n v="24"/>
    <n v="3.5000000000000003E-2"/>
    <m/>
    <m/>
    <n v="1452.48"/>
    <n v="1"/>
    <n v="60.52"/>
    <s v="Express Air"/>
    <n v="10.84"/>
    <n v="1463.32"/>
    <x v="8"/>
    <s v="Small Business"/>
    <x v="1"/>
    <s v="Office Furnishings"/>
    <s v="Medium Box"/>
    <d v="2010-07-23T00:00:00"/>
  </r>
  <r>
    <n v="3270"/>
    <n v="26373"/>
    <x v="549"/>
    <s v="Medium"/>
    <s v="*"/>
    <s v="*"/>
    <s v="*"/>
    <m/>
    <m/>
    <s v="*"/>
    <m/>
    <m/>
    <m/>
    <m/>
    <m/>
    <n v="7"/>
    <n v="0.01"/>
    <m/>
    <m/>
    <n v="285.08"/>
    <n v="0"/>
    <n v="40.725714285714282"/>
    <s v="Regular Air"/>
    <n v="5.33"/>
    <n v="290.40999999999997"/>
    <x v="2"/>
    <s v="Small Business"/>
    <x v="0"/>
    <s v="Appliances"/>
    <s v="Small Box"/>
    <d v="2010-07-25T00:00:00"/>
  </r>
  <r>
    <n v="3271"/>
    <n v="16165"/>
    <x v="549"/>
    <s v="Not Specified"/>
    <s v="*"/>
    <s v="*"/>
    <s v="*"/>
    <m/>
    <m/>
    <s v="*"/>
    <m/>
    <m/>
    <m/>
    <m/>
    <m/>
    <n v="4"/>
    <n v="0.01"/>
    <m/>
    <m/>
    <n v="136.68"/>
    <n v="0"/>
    <n v="34.17"/>
    <s v="Express Air"/>
    <n v="4"/>
    <n v="140.68"/>
    <x v="8"/>
    <s v="Small Business"/>
    <x v="2"/>
    <s v="Computer Peripherals"/>
    <s v="Small Box"/>
    <d v="2010-07-24T00:00:00"/>
  </r>
  <r>
    <n v="3272"/>
    <n v="42086"/>
    <x v="549"/>
    <s v="High"/>
    <s v="*"/>
    <s v="**"/>
    <s v="**"/>
    <m/>
    <m/>
    <s v="**"/>
    <m/>
    <m/>
    <m/>
    <m/>
    <m/>
    <n v="18"/>
    <n v="0.02"/>
    <m/>
    <m/>
    <n v="50.15"/>
    <n v="0"/>
    <n v="2.786111111111111"/>
    <s v="Regular Air"/>
    <n v="0.97"/>
    <n v="51.12"/>
    <x v="1"/>
    <s v="Home Office"/>
    <x v="0"/>
    <s v="Pens &amp; Art Supplies"/>
    <s v="Wrap Bag"/>
    <d v="2010-07-23T00:00:00"/>
  </r>
  <r>
    <n v="3273"/>
    <n v="3109"/>
    <x v="550"/>
    <s v="Low"/>
    <s v="*"/>
    <s v="*"/>
    <s v="*"/>
    <m/>
    <m/>
    <s v="*"/>
    <m/>
    <m/>
    <m/>
    <m/>
    <m/>
    <n v="37"/>
    <n v="0.04"/>
    <m/>
    <m/>
    <n v="6477.7394999999997"/>
    <n v="1"/>
    <n v="175.07404054054052"/>
    <s v="Regular Air"/>
    <n v="8.99"/>
    <n v="6486.7294999999995"/>
    <x v="1"/>
    <s v="Corporate"/>
    <x v="2"/>
    <s v="Telephones and Communication"/>
    <s v="Small Box"/>
    <d v="2010-07-30T00:00:00"/>
  </r>
  <r>
    <n v="3274"/>
    <n v="26784"/>
    <x v="550"/>
    <s v="Critical"/>
    <s v="***"/>
    <s v="***"/>
    <s v="***"/>
    <m/>
    <m/>
    <s v="***"/>
    <m/>
    <m/>
    <m/>
    <m/>
    <m/>
    <n v="12"/>
    <n v="0.02"/>
    <m/>
    <m/>
    <n v="1466.95"/>
    <n v="1"/>
    <n v="122.24583333333334"/>
    <s v="Delivery Truck"/>
    <n v="30"/>
    <n v="1496.95"/>
    <x v="0"/>
    <s v="Consumer"/>
    <x v="1"/>
    <s v="Chairs &amp; Chairmats"/>
    <s v="Jumbo Drum"/>
    <d v="2010-07-24T00:00:00"/>
  </r>
  <r>
    <n v="3275"/>
    <n v="57440"/>
    <x v="550"/>
    <s v="Low"/>
    <s v="*"/>
    <s v="*"/>
    <s v="*"/>
    <m/>
    <m/>
    <s v="*"/>
    <m/>
    <m/>
    <m/>
    <m/>
    <m/>
    <n v="12"/>
    <n v="0.02"/>
    <m/>
    <m/>
    <n v="1171.232"/>
    <n v="1"/>
    <n v="97.602666666666664"/>
    <s v="Express Air"/>
    <n v="2.5"/>
    <n v="1173.732"/>
    <x v="10"/>
    <s v="Home Office"/>
    <x v="2"/>
    <s v="Telephones and Communication"/>
    <s v="Small Box"/>
    <d v="2010-07-30T00:00:00"/>
  </r>
  <r>
    <n v="3276"/>
    <n v="3109"/>
    <x v="550"/>
    <s v="Low"/>
    <s v="*"/>
    <s v="*"/>
    <s v="*"/>
    <m/>
    <m/>
    <s v="*"/>
    <m/>
    <m/>
    <m/>
    <m/>
    <m/>
    <n v="47"/>
    <n v="0.05"/>
    <m/>
    <m/>
    <n v="1005.74"/>
    <n v="1"/>
    <n v="21.398723404255318"/>
    <s v="Regular Air"/>
    <n v="8.99"/>
    <n v="1014.73"/>
    <x v="1"/>
    <s v="Corporate"/>
    <x v="1"/>
    <s v="Office Furnishings"/>
    <s v="Small Pack"/>
    <d v="2010-07-30T00:00:00"/>
  </r>
  <r>
    <n v="3277"/>
    <n v="56869"/>
    <x v="550"/>
    <s v="Low"/>
    <s v="*"/>
    <s v="*"/>
    <s v="*"/>
    <m/>
    <m/>
    <s v="*"/>
    <m/>
    <m/>
    <m/>
    <m/>
    <m/>
    <n v="10"/>
    <n v="0.02"/>
    <m/>
    <m/>
    <n v="842.19"/>
    <n v="0"/>
    <n v="84.219000000000008"/>
    <s v="Regular Air"/>
    <n v="4.5"/>
    <n v="846.69"/>
    <x v="2"/>
    <s v="Consumer"/>
    <x v="0"/>
    <s v="Appliances"/>
    <s v="Small Box"/>
    <d v="2010-07-25T00:00:00"/>
  </r>
  <r>
    <n v="3278"/>
    <n v="26784"/>
    <x v="550"/>
    <s v="Critical"/>
    <s v="***"/>
    <s v="***"/>
    <s v="***"/>
    <m/>
    <m/>
    <s v="***"/>
    <m/>
    <m/>
    <m/>
    <m/>
    <m/>
    <n v="33"/>
    <n v="0.04"/>
    <m/>
    <m/>
    <n v="440.23"/>
    <n v="0"/>
    <n v="13.340303030303032"/>
    <s v="Regular Air"/>
    <n v="7.51"/>
    <n v="447.74"/>
    <x v="0"/>
    <s v="Consumer"/>
    <x v="2"/>
    <s v="Office Machines"/>
    <s v="Medium Box"/>
    <d v="2010-07-24T00:00:00"/>
  </r>
  <r>
    <n v="3279"/>
    <n v="32323"/>
    <x v="550"/>
    <s v="High"/>
    <s v="*"/>
    <s v="**"/>
    <s v="**"/>
    <m/>
    <m/>
    <s v="**"/>
    <m/>
    <m/>
    <m/>
    <m/>
    <m/>
    <n v="38"/>
    <n v="0.04"/>
    <m/>
    <m/>
    <n v="259.71749999999997"/>
    <n v="0"/>
    <n v="6.8346710526315784"/>
    <s v="Regular Air"/>
    <n v="5.03"/>
    <n v="264.74749999999995"/>
    <x v="1"/>
    <s v="Small Business"/>
    <x v="2"/>
    <s v="Telephones and Communication"/>
    <s v="Medium Box"/>
    <d v="2010-07-25T00:00:00"/>
  </r>
  <r>
    <n v="3280"/>
    <n v="32323"/>
    <x v="550"/>
    <s v="High"/>
    <s v="*"/>
    <s v="**"/>
    <s v="**"/>
    <m/>
    <m/>
    <s v="**"/>
    <m/>
    <m/>
    <m/>
    <m/>
    <m/>
    <n v="3"/>
    <n v="0.01"/>
    <m/>
    <m/>
    <n v="75.81"/>
    <n v="0"/>
    <n v="25.27"/>
    <s v="Regular Air"/>
    <n v="8.18"/>
    <n v="83.990000000000009"/>
    <x v="1"/>
    <s v="Small Business"/>
    <x v="0"/>
    <s v="Paper"/>
    <s v="Small Box"/>
    <d v="2010-07-23T00:00:00"/>
  </r>
  <r>
    <n v="3281"/>
    <n v="32323"/>
    <x v="550"/>
    <s v="High"/>
    <s v="*"/>
    <s v="**"/>
    <s v="**"/>
    <m/>
    <m/>
    <s v="**"/>
    <m/>
    <m/>
    <m/>
    <m/>
    <m/>
    <n v="3"/>
    <n v="0.01"/>
    <m/>
    <m/>
    <n v="28.75"/>
    <n v="0"/>
    <n v="9.5833333333333339"/>
    <s v="Regular Air"/>
    <n v="3.62"/>
    <n v="32.369999999999997"/>
    <x v="1"/>
    <s v="Small Business"/>
    <x v="2"/>
    <s v="Computer Peripherals"/>
    <s v="Small Pack"/>
    <d v="2010-07-24T00:00:00"/>
  </r>
  <r>
    <n v="3282"/>
    <n v="35046"/>
    <x v="551"/>
    <s v="Medium"/>
    <s v="*"/>
    <s v="*"/>
    <s v="*"/>
    <m/>
    <m/>
    <s v="*"/>
    <m/>
    <m/>
    <m/>
    <m/>
    <m/>
    <n v="45"/>
    <n v="0.05"/>
    <m/>
    <m/>
    <n v="4951.3599999999997"/>
    <n v="1"/>
    <n v="110.03022222222222"/>
    <s v="Express Air"/>
    <n v="5.81"/>
    <n v="4957.17"/>
    <x v="5"/>
    <s v="Corporate"/>
    <x v="1"/>
    <s v="Office Furnishings"/>
    <s v="Medium Box"/>
    <d v="2010-07-25T00:00:00"/>
  </r>
  <r>
    <n v="3283"/>
    <n v="35046"/>
    <x v="551"/>
    <s v="Medium"/>
    <s v="*"/>
    <s v="*"/>
    <s v="*"/>
    <m/>
    <m/>
    <s v="*"/>
    <m/>
    <m/>
    <m/>
    <m/>
    <m/>
    <n v="13"/>
    <n v="0.02"/>
    <m/>
    <m/>
    <n v="3583.87"/>
    <n v="1"/>
    <n v="275.68230769230769"/>
    <s v="Delivery Truck"/>
    <n v="69.55"/>
    <n v="3653.42"/>
    <x v="5"/>
    <s v="Corporate"/>
    <x v="1"/>
    <s v="Chairs &amp; Chairmats"/>
    <s v="Jumbo Drum"/>
    <d v="2010-07-25T00:00:00"/>
  </r>
  <r>
    <n v="3284"/>
    <n v="51780"/>
    <x v="551"/>
    <s v="Low"/>
    <s v="*"/>
    <s v="*"/>
    <s v="*"/>
    <m/>
    <m/>
    <s v="*"/>
    <m/>
    <m/>
    <m/>
    <m/>
    <m/>
    <n v="26"/>
    <n v="3.5000000000000003E-2"/>
    <m/>
    <m/>
    <n v="1846.2"/>
    <n v="1"/>
    <n v="71.007692307692309"/>
    <s v="Delivery Truck"/>
    <n v="60"/>
    <n v="1906.2"/>
    <x v="4"/>
    <s v="Consumer"/>
    <x v="0"/>
    <s v="Appliances"/>
    <s v="Jumbo Drum"/>
    <d v="2010-07-26T00:00:00"/>
  </r>
  <r>
    <n v="3285"/>
    <n v="51780"/>
    <x v="551"/>
    <s v="Low"/>
    <s v="*"/>
    <s v="*"/>
    <s v="*"/>
    <m/>
    <m/>
    <s v="*"/>
    <m/>
    <m/>
    <m/>
    <m/>
    <m/>
    <n v="42"/>
    <n v="0.05"/>
    <m/>
    <m/>
    <n v="372.69"/>
    <n v="0"/>
    <n v="8.8735714285714291"/>
    <s v="Express Air"/>
    <n v="8.94"/>
    <n v="381.63"/>
    <x v="1"/>
    <s v="Consumer"/>
    <x v="0"/>
    <s v="Binders and Binder Accessories"/>
    <s v="Small Box"/>
    <d v="2010-07-31T00:00:00"/>
  </r>
  <r>
    <n v="3286"/>
    <n v="15463"/>
    <x v="551"/>
    <s v="Low"/>
    <s v="*"/>
    <s v="*"/>
    <s v="*"/>
    <m/>
    <m/>
    <s v="*"/>
    <m/>
    <m/>
    <m/>
    <m/>
    <m/>
    <n v="48"/>
    <n v="0.05"/>
    <m/>
    <m/>
    <n v="293.3"/>
    <n v="0"/>
    <n v="6.1104166666666666"/>
    <s v="Express Air"/>
    <n v="7.5"/>
    <n v="300.8"/>
    <x v="12"/>
    <s v="Corporate"/>
    <x v="0"/>
    <s v="Paper"/>
    <s v="Small Box"/>
    <d v="2010-07-26T00:00:00"/>
  </r>
  <r>
    <n v="3287"/>
    <n v="51780"/>
    <x v="551"/>
    <s v="Low"/>
    <s v="*"/>
    <s v="*"/>
    <s v="*"/>
    <m/>
    <m/>
    <s v="*"/>
    <m/>
    <m/>
    <m/>
    <m/>
    <m/>
    <n v="44"/>
    <n v="0.05"/>
    <m/>
    <m/>
    <n v="185.82"/>
    <n v="0"/>
    <n v="4.2231818181818177"/>
    <s v="Express Air"/>
    <n v="2.2599999999999998"/>
    <n v="188.07999999999998"/>
    <x v="4"/>
    <s v="Consumer"/>
    <x v="0"/>
    <s v="Paper"/>
    <s v="Wrap Bag"/>
    <d v="2010-07-24T00:00:00"/>
  </r>
  <r>
    <n v="3288"/>
    <n v="35046"/>
    <x v="551"/>
    <s v="Medium"/>
    <s v="*"/>
    <s v="*"/>
    <s v="*"/>
    <m/>
    <m/>
    <s v="*"/>
    <m/>
    <m/>
    <m/>
    <m/>
    <m/>
    <n v="21"/>
    <n v="3.5000000000000003E-2"/>
    <m/>
    <m/>
    <n v="151.86000000000001"/>
    <n v="0"/>
    <n v="7.2314285714285722"/>
    <s v="Express Air"/>
    <n v="6.05"/>
    <n v="157.91000000000003"/>
    <x v="5"/>
    <s v="Corporate"/>
    <x v="0"/>
    <s v="Binders and Binder Accessories"/>
    <s v="Small Box"/>
    <d v="2010-07-24T00:00:00"/>
  </r>
  <r>
    <n v="3289"/>
    <n v="51780"/>
    <x v="551"/>
    <s v="Low"/>
    <s v="*"/>
    <s v="*"/>
    <s v="*"/>
    <m/>
    <m/>
    <s v="*"/>
    <m/>
    <m/>
    <m/>
    <m/>
    <m/>
    <n v="11"/>
    <n v="0.02"/>
    <m/>
    <m/>
    <n v="32.03"/>
    <n v="0"/>
    <n v="2.9118181818181821"/>
    <s v="Regular Air"/>
    <n v="0.5"/>
    <n v="32.53"/>
    <x v="4"/>
    <s v="Consumer"/>
    <x v="0"/>
    <s v="Labels"/>
    <s v="Small Box"/>
    <d v="2010-07-31T00:00:00"/>
  </r>
  <r>
    <n v="3290"/>
    <n v="45030"/>
    <x v="551"/>
    <s v="High"/>
    <s v="*"/>
    <s v="**"/>
    <s v="**"/>
    <m/>
    <m/>
    <s v="**"/>
    <m/>
    <m/>
    <m/>
    <m/>
    <m/>
    <n v="1"/>
    <n v="0.01"/>
    <m/>
    <m/>
    <n v="18.16"/>
    <n v="0"/>
    <n v="18.16"/>
    <s v="Regular Air"/>
    <n v="6.13"/>
    <n v="24.29"/>
    <x v="0"/>
    <s v="Consumer"/>
    <x v="0"/>
    <s v="Storage &amp; Organization"/>
    <s v="Small Box"/>
    <d v="2010-07-26T00:00:00"/>
  </r>
  <r>
    <n v="3291"/>
    <n v="24064"/>
    <x v="552"/>
    <s v="Medium"/>
    <s v="*"/>
    <s v="*"/>
    <s v="*"/>
    <m/>
    <m/>
    <s v="*"/>
    <m/>
    <m/>
    <m/>
    <m/>
    <m/>
    <n v="23"/>
    <n v="3.5000000000000003E-2"/>
    <m/>
    <m/>
    <n v="6366.52"/>
    <n v="1"/>
    <n v="276.80521739130438"/>
    <s v="Delivery Truck"/>
    <n v="14.7"/>
    <n v="6381.22"/>
    <x v="2"/>
    <s v="Home Office"/>
    <x v="2"/>
    <s v="Office Machines"/>
    <s v="Jumbo Drum"/>
    <d v="2010-07-28T00:00:00"/>
  </r>
  <r>
    <n v="3292"/>
    <n v="31073"/>
    <x v="552"/>
    <s v="Medium"/>
    <s v="*"/>
    <s v="*"/>
    <s v="*"/>
    <m/>
    <m/>
    <s v="*"/>
    <m/>
    <m/>
    <m/>
    <m/>
    <m/>
    <n v="26"/>
    <n v="3.5000000000000003E-2"/>
    <m/>
    <m/>
    <n v="4322.26"/>
    <n v="1"/>
    <n v="166.24076923076925"/>
    <s v="Regular Air"/>
    <n v="35"/>
    <n v="4357.26"/>
    <x v="1"/>
    <s v="Home Office"/>
    <x v="0"/>
    <s v="Storage &amp; Organization"/>
    <s v="Large Box"/>
    <d v="2010-07-25T00:00:00"/>
  </r>
  <r>
    <n v="3293"/>
    <n v="15271"/>
    <x v="552"/>
    <s v="Critical"/>
    <s v="***"/>
    <s v="***"/>
    <s v="***"/>
    <m/>
    <m/>
    <s v="***"/>
    <m/>
    <m/>
    <m/>
    <m/>
    <m/>
    <n v="18"/>
    <n v="0.02"/>
    <m/>
    <m/>
    <n v="2389.3000000000002"/>
    <n v="1"/>
    <n v="132.73888888888891"/>
    <s v="Regular Air"/>
    <n v="12.65"/>
    <n v="2401.9500000000003"/>
    <x v="3"/>
    <s v="Consumer"/>
    <x v="1"/>
    <s v="Chairs &amp; Chairmats"/>
    <s v="Medium Box"/>
    <d v="2010-07-25T00:00:00"/>
  </r>
  <r>
    <n v="3294"/>
    <n v="31073"/>
    <x v="552"/>
    <s v="Medium"/>
    <s v="*"/>
    <s v="*"/>
    <s v="*"/>
    <m/>
    <m/>
    <s v="*"/>
    <m/>
    <m/>
    <m/>
    <m/>
    <m/>
    <n v="39"/>
    <n v="0.04"/>
    <m/>
    <m/>
    <n v="1818.76"/>
    <n v="1"/>
    <n v="46.634871794871792"/>
    <s v="Regular Air"/>
    <n v="6.77"/>
    <n v="1825.53"/>
    <x v="1"/>
    <s v="Home Office"/>
    <x v="1"/>
    <s v="Office Furnishings"/>
    <s v="Small Box"/>
    <d v="2010-07-28T00:00:00"/>
  </r>
  <r>
    <n v="3295"/>
    <n v="40005"/>
    <x v="552"/>
    <s v="High"/>
    <s v="*"/>
    <s v="**"/>
    <s v="**"/>
    <m/>
    <m/>
    <s v="**"/>
    <m/>
    <m/>
    <m/>
    <m/>
    <m/>
    <n v="20"/>
    <n v="3.5000000000000003E-2"/>
    <m/>
    <m/>
    <n v="873.82"/>
    <n v="0"/>
    <n v="43.691000000000003"/>
    <s v="Regular Air"/>
    <n v="4.8"/>
    <n v="878.62"/>
    <x v="3"/>
    <s v="Small Business"/>
    <x v="1"/>
    <s v="Office Furnishings"/>
    <s v="Wrap Bag"/>
    <d v="2010-07-28T00:00:00"/>
  </r>
  <r>
    <n v="3296"/>
    <n v="47556"/>
    <x v="552"/>
    <s v="Low"/>
    <s v="*"/>
    <s v="*"/>
    <s v="*"/>
    <m/>
    <m/>
    <s v="*"/>
    <m/>
    <m/>
    <m/>
    <m/>
    <m/>
    <n v="29"/>
    <n v="3.5000000000000003E-2"/>
    <m/>
    <m/>
    <n v="475.58"/>
    <n v="0"/>
    <n v="16.399310344827587"/>
    <s v="Regular Air"/>
    <n v="4"/>
    <n v="479.58"/>
    <x v="0"/>
    <s v="Home Office"/>
    <x v="2"/>
    <s v="Computer Peripherals"/>
    <s v="Small Box"/>
    <d v="2010-07-27T00:00:00"/>
  </r>
  <r>
    <n v="3297"/>
    <n v="15271"/>
    <x v="552"/>
    <s v="Critical"/>
    <s v="***"/>
    <s v="***"/>
    <s v="***"/>
    <m/>
    <m/>
    <s v="***"/>
    <m/>
    <m/>
    <m/>
    <m/>
    <m/>
    <n v="7"/>
    <n v="0.01"/>
    <m/>
    <m/>
    <n v="222.25800000000001"/>
    <n v="0"/>
    <n v="31.75114285714286"/>
    <s v="Regular Air"/>
    <n v="1.25"/>
    <n v="223.50800000000001"/>
    <x v="3"/>
    <s v="Consumer"/>
    <x v="2"/>
    <s v="Telephones and Communication"/>
    <s v="Small Pack"/>
    <d v="2010-07-25T00:00:00"/>
  </r>
  <r>
    <n v="3298"/>
    <n v="40005"/>
    <x v="552"/>
    <s v="High"/>
    <s v="*"/>
    <s v="**"/>
    <s v="**"/>
    <m/>
    <m/>
    <s v="**"/>
    <m/>
    <m/>
    <m/>
    <m/>
    <m/>
    <n v="9"/>
    <n v="0.01"/>
    <m/>
    <m/>
    <n v="130.43"/>
    <n v="0"/>
    <n v="14.492222222222223"/>
    <s v="Regular Air"/>
    <n v="4.51"/>
    <n v="134.94"/>
    <x v="0"/>
    <s v="Small Business"/>
    <x v="0"/>
    <s v="Storage &amp; Organization"/>
    <s v="Small Box"/>
    <d v="2010-07-25T00:00:00"/>
  </r>
  <r>
    <n v="3299"/>
    <n v="23719"/>
    <x v="552"/>
    <s v="Critical"/>
    <s v="***"/>
    <s v="***"/>
    <s v="***"/>
    <m/>
    <m/>
    <s v="***"/>
    <m/>
    <m/>
    <m/>
    <m/>
    <m/>
    <n v="17"/>
    <n v="0.02"/>
    <m/>
    <m/>
    <n v="122.74"/>
    <n v="0"/>
    <n v="7.22"/>
    <s v="Regular Air"/>
    <n v="5.47"/>
    <n v="128.21"/>
    <x v="10"/>
    <s v="Consumer"/>
    <x v="0"/>
    <s v="Paper"/>
    <s v="Small Box"/>
    <d v="2010-07-27T00:00:00"/>
  </r>
  <r>
    <n v="3300"/>
    <n v="5445"/>
    <x v="552"/>
    <s v="Low"/>
    <s v="*"/>
    <s v="*"/>
    <s v="*"/>
    <m/>
    <m/>
    <s v="*"/>
    <m/>
    <m/>
    <m/>
    <m/>
    <m/>
    <n v="9"/>
    <n v="0.01"/>
    <m/>
    <m/>
    <n v="46.48"/>
    <n v="0"/>
    <n v="5.1644444444444444"/>
    <s v="Regular Air"/>
    <n v="1.93"/>
    <n v="48.41"/>
    <x v="1"/>
    <s v="Home Office"/>
    <x v="0"/>
    <s v="Pens &amp; Art Supplies"/>
    <s v="Wrap Bag"/>
    <d v="2010-08-01T00:00:00"/>
  </r>
  <r>
    <n v="3301"/>
    <n v="5445"/>
    <x v="552"/>
    <s v="Low"/>
    <s v="*"/>
    <s v="*"/>
    <s v="*"/>
    <m/>
    <m/>
    <s v="*"/>
    <m/>
    <m/>
    <m/>
    <m/>
    <m/>
    <n v="4"/>
    <n v="0.01"/>
    <m/>
    <m/>
    <n v="29.42"/>
    <n v="0"/>
    <n v="7.3550000000000004"/>
    <s v="Express Air"/>
    <n v="0.5"/>
    <n v="29.92"/>
    <x v="1"/>
    <s v="Home Office"/>
    <x v="0"/>
    <s v="Labels"/>
    <s v="Small Box"/>
    <d v="2010-07-30T00:00:00"/>
  </r>
  <r>
    <n v="3302"/>
    <n v="45254"/>
    <x v="553"/>
    <s v="High"/>
    <s v="*"/>
    <s v="**"/>
    <s v="**"/>
    <m/>
    <m/>
    <s v="**"/>
    <m/>
    <m/>
    <m/>
    <m/>
    <m/>
    <n v="45"/>
    <n v="0.05"/>
    <m/>
    <m/>
    <n v="3327.84"/>
    <n v="1"/>
    <n v="73.951999999999998"/>
    <s v="Delivery Truck"/>
    <n v="89.3"/>
    <n v="3417.1400000000003"/>
    <x v="2"/>
    <s v="Home Office"/>
    <x v="1"/>
    <s v="Tables"/>
    <s v="Jumbo Box"/>
    <d v="2010-07-27T00:00:00"/>
  </r>
  <r>
    <n v="3303"/>
    <n v="19205"/>
    <x v="553"/>
    <s v="Medium"/>
    <s v="*"/>
    <s v="*"/>
    <s v="*"/>
    <m/>
    <m/>
    <s v="*"/>
    <m/>
    <m/>
    <m/>
    <m/>
    <m/>
    <n v="47"/>
    <n v="0.05"/>
    <m/>
    <m/>
    <n v="1291.3499999999999"/>
    <n v="1"/>
    <n v="27.475531914893615"/>
    <s v="Regular Air"/>
    <n v="5.86"/>
    <n v="1297.2099999999998"/>
    <x v="1"/>
    <s v="Small Business"/>
    <x v="0"/>
    <s v="Paper"/>
    <s v="Small Box"/>
    <d v="2010-07-27T00:00:00"/>
  </r>
  <r>
    <n v="3304"/>
    <n v="35271"/>
    <x v="553"/>
    <s v="High"/>
    <s v="*"/>
    <s v="**"/>
    <s v="**"/>
    <m/>
    <m/>
    <s v="**"/>
    <m/>
    <m/>
    <m/>
    <m/>
    <m/>
    <n v="19"/>
    <n v="0.02"/>
    <m/>
    <m/>
    <n v="1083.4014999999999"/>
    <n v="1"/>
    <n v="57.021131578947369"/>
    <s v="Regular Air"/>
    <n v="8.99"/>
    <n v="1092.3915"/>
    <x v="3"/>
    <s v="Home Office"/>
    <x v="2"/>
    <s v="Telephones and Communication"/>
    <s v="Small Box"/>
    <d v="2010-07-27T00:00:00"/>
  </r>
  <r>
    <n v="3305"/>
    <n v="13090"/>
    <x v="553"/>
    <s v="Not Specified"/>
    <s v="*"/>
    <s v="*"/>
    <s v="*"/>
    <m/>
    <m/>
    <s v="*"/>
    <m/>
    <m/>
    <m/>
    <m/>
    <m/>
    <n v="15"/>
    <n v="0.02"/>
    <m/>
    <m/>
    <n v="150.19999999999999"/>
    <n v="0"/>
    <n v="10.013333333333332"/>
    <s v="Regular Air"/>
    <n v="4.3899999999999997"/>
    <n v="154.58999999999997"/>
    <x v="10"/>
    <s v="Corporate"/>
    <x v="0"/>
    <s v="Paper"/>
    <s v="Wrap Bag"/>
    <d v="2010-07-27T00:00:00"/>
  </r>
  <r>
    <n v="3306"/>
    <n v="20225"/>
    <x v="553"/>
    <s v="Low"/>
    <s v="*"/>
    <s v="*"/>
    <s v="*"/>
    <m/>
    <m/>
    <s v="*"/>
    <m/>
    <m/>
    <m/>
    <m/>
    <m/>
    <n v="33"/>
    <n v="0.04"/>
    <m/>
    <m/>
    <n v="124.78"/>
    <n v="0"/>
    <n v="3.7812121212121212"/>
    <s v="Regular Air"/>
    <n v="5.26"/>
    <n v="130.04"/>
    <x v="10"/>
    <s v="Corporate"/>
    <x v="0"/>
    <s v="Binders and Binder Accessories"/>
    <s v="Small Box"/>
    <d v="2010-08-02T00:00:00"/>
  </r>
  <r>
    <n v="3307"/>
    <n v="20225"/>
    <x v="553"/>
    <s v="Low"/>
    <s v="*"/>
    <s v="*"/>
    <s v="*"/>
    <m/>
    <m/>
    <s v="*"/>
    <m/>
    <m/>
    <m/>
    <m/>
    <m/>
    <n v="22"/>
    <n v="3.5000000000000003E-2"/>
    <m/>
    <m/>
    <n v="123.4"/>
    <n v="0"/>
    <n v="5.6090909090909093"/>
    <s v="Regular Air"/>
    <n v="0.83"/>
    <n v="124.23"/>
    <x v="10"/>
    <s v="Corporate"/>
    <x v="0"/>
    <s v="Pens &amp; Art Supplies"/>
    <s v="Wrap Bag"/>
    <d v="2010-08-02T00:00:00"/>
  </r>
  <r>
    <n v="3308"/>
    <n v="19205"/>
    <x v="553"/>
    <s v="Medium"/>
    <s v="*"/>
    <s v="*"/>
    <s v="*"/>
    <m/>
    <m/>
    <s v="*"/>
    <m/>
    <m/>
    <m/>
    <m/>
    <m/>
    <n v="31"/>
    <n v="0.04"/>
    <m/>
    <m/>
    <n v="107.97"/>
    <n v="0"/>
    <n v="3.4829032258064516"/>
    <s v="Regular Air"/>
    <n v="1.86"/>
    <n v="109.83"/>
    <x v="1"/>
    <s v="Small Business"/>
    <x v="0"/>
    <s v="Pens &amp; Art Supplies"/>
    <s v="Wrap Bag"/>
    <d v="2010-07-28T00:00:00"/>
  </r>
  <r>
    <n v="3309"/>
    <n v="18241"/>
    <x v="554"/>
    <s v="Low"/>
    <s v="*"/>
    <s v="*"/>
    <s v="*"/>
    <m/>
    <m/>
    <s v="*"/>
    <m/>
    <m/>
    <m/>
    <m/>
    <m/>
    <n v="25"/>
    <n v="3.5000000000000003E-2"/>
    <m/>
    <m/>
    <n v="9944.49"/>
    <n v="1"/>
    <n v="397.77960000000002"/>
    <s v="Delivery Truck"/>
    <n v="76.37"/>
    <n v="10020.86"/>
    <x v="1"/>
    <s v="Home Office"/>
    <x v="1"/>
    <s v="Tables"/>
    <s v="Jumbo Box"/>
    <d v="2010-07-29T00:00:00"/>
  </r>
  <r>
    <n v="3310"/>
    <n v="36262"/>
    <x v="554"/>
    <s v="Not Specified"/>
    <s v="*"/>
    <s v="*"/>
    <s v="*"/>
    <m/>
    <m/>
    <s v="*"/>
    <m/>
    <m/>
    <m/>
    <m/>
    <m/>
    <n v="26"/>
    <n v="3.5000000000000003E-2"/>
    <m/>
    <m/>
    <n v="4701.6899999999996"/>
    <n v="1"/>
    <n v="180.83423076923074"/>
    <s v="Express Air"/>
    <n v="2.5"/>
    <n v="4704.1899999999996"/>
    <x v="5"/>
    <s v="Corporate"/>
    <x v="2"/>
    <s v="Telephones and Communication"/>
    <s v="Small Box"/>
    <d v="2010-07-27T00:00:00"/>
  </r>
  <r>
    <n v="3311"/>
    <n v="52480"/>
    <x v="554"/>
    <s v="Not Specified"/>
    <s v="*"/>
    <s v="*"/>
    <s v="*"/>
    <m/>
    <m/>
    <s v="*"/>
    <m/>
    <m/>
    <m/>
    <m/>
    <m/>
    <n v="47"/>
    <n v="0.05"/>
    <m/>
    <m/>
    <n v="1020.88"/>
    <n v="1"/>
    <n v="21.720851063829787"/>
    <s v="Regular Air"/>
    <n v="8.99"/>
    <n v="1029.8699999999999"/>
    <x v="0"/>
    <s v="Home Office"/>
    <x v="1"/>
    <s v="Office Furnishings"/>
    <s v="Small Pack"/>
    <d v="2010-07-29T00:00:00"/>
  </r>
  <r>
    <n v="3312"/>
    <n v="16640"/>
    <x v="554"/>
    <s v="Low"/>
    <s v="*"/>
    <s v="*"/>
    <s v="*"/>
    <m/>
    <m/>
    <s v="*"/>
    <m/>
    <m/>
    <m/>
    <m/>
    <m/>
    <n v="6"/>
    <n v="0.01"/>
    <m/>
    <m/>
    <n v="652.33000000000004"/>
    <n v="0"/>
    <n v="108.72166666666668"/>
    <s v="Delivery Truck"/>
    <n v="30"/>
    <n v="682.33"/>
    <x v="0"/>
    <s v="Corporate"/>
    <x v="1"/>
    <s v="Chairs &amp; Chairmats"/>
    <s v="Jumbo Drum"/>
    <d v="2010-07-29T00:00:00"/>
  </r>
  <r>
    <n v="3313"/>
    <n v="36262"/>
    <x v="554"/>
    <s v="Not Specified"/>
    <s v="*"/>
    <s v="*"/>
    <s v="*"/>
    <m/>
    <m/>
    <s v="*"/>
    <m/>
    <m/>
    <m/>
    <m/>
    <m/>
    <n v="23"/>
    <n v="3.5000000000000003E-2"/>
    <m/>
    <m/>
    <n v="164.02"/>
    <n v="0"/>
    <n v="7.1313043478260871"/>
    <s v="Express Air"/>
    <n v="6.15"/>
    <n v="170.17000000000002"/>
    <x v="5"/>
    <s v="Corporate"/>
    <x v="0"/>
    <s v="Paper"/>
    <s v="Small Box"/>
    <d v="2010-07-28T00:00:00"/>
  </r>
  <r>
    <n v="3314"/>
    <n v="36262"/>
    <x v="554"/>
    <s v="Not Specified"/>
    <s v="*"/>
    <s v="*"/>
    <s v="*"/>
    <m/>
    <m/>
    <s v="*"/>
    <m/>
    <m/>
    <m/>
    <m/>
    <m/>
    <n v="23"/>
    <n v="3.5000000000000003E-2"/>
    <m/>
    <m/>
    <n v="136.81"/>
    <n v="0"/>
    <n v="5.9482608695652175"/>
    <s v="Regular Air"/>
    <n v="3.6"/>
    <n v="140.41"/>
    <x v="5"/>
    <s v="Corporate"/>
    <x v="0"/>
    <s v="Scissors, Rulers and Trimmers"/>
    <s v="Small Pack"/>
    <d v="2010-07-28T00:00:00"/>
  </r>
  <r>
    <n v="3315"/>
    <n v="47584"/>
    <x v="554"/>
    <s v="Critical"/>
    <s v="***"/>
    <s v="***"/>
    <s v="***"/>
    <m/>
    <m/>
    <s v="***"/>
    <m/>
    <m/>
    <m/>
    <m/>
    <m/>
    <n v="43"/>
    <n v="0.05"/>
    <m/>
    <m/>
    <n v="74.989999999999995"/>
    <n v="0"/>
    <n v="1.7439534883720929"/>
    <s v="Regular Air"/>
    <n v="0.83"/>
    <n v="75.819999999999993"/>
    <x v="2"/>
    <s v="Home Office"/>
    <x v="0"/>
    <s v="Pens &amp; Art Supplies"/>
    <s v="Wrap Bag"/>
    <d v="2010-07-28T00:00:00"/>
  </r>
  <r>
    <n v="3316"/>
    <n v="18241"/>
    <x v="554"/>
    <s v="Low"/>
    <s v="*"/>
    <s v="*"/>
    <s v="*"/>
    <m/>
    <m/>
    <s v="*"/>
    <m/>
    <m/>
    <m/>
    <m/>
    <m/>
    <n v="3"/>
    <n v="0.01"/>
    <m/>
    <m/>
    <n v="64.5"/>
    <n v="0"/>
    <n v="21.5"/>
    <s v="Regular Air"/>
    <n v="1.99"/>
    <n v="66.489999999999995"/>
    <x v="1"/>
    <s v="Home Office"/>
    <x v="2"/>
    <s v="Computer Peripherals"/>
    <s v="Small Pack"/>
    <d v="2010-07-29T00:00:00"/>
  </r>
  <r>
    <n v="3317"/>
    <n v="47584"/>
    <x v="554"/>
    <s v="Critical"/>
    <s v="***"/>
    <s v="***"/>
    <s v="***"/>
    <m/>
    <m/>
    <s v="***"/>
    <m/>
    <m/>
    <m/>
    <m/>
    <m/>
    <n v="4"/>
    <n v="0.01"/>
    <m/>
    <m/>
    <n v="20.190000000000001"/>
    <n v="0"/>
    <n v="5.0475000000000003"/>
    <s v="Regular Air"/>
    <n v="0.5"/>
    <n v="20.69"/>
    <x v="2"/>
    <s v="Home Office"/>
    <x v="0"/>
    <s v="Labels"/>
    <s v="Small Box"/>
    <d v="2010-07-29T00:00:00"/>
  </r>
  <r>
    <n v="3318"/>
    <n v="26341"/>
    <x v="555"/>
    <s v="Critical"/>
    <s v="***"/>
    <s v="***"/>
    <s v="***"/>
    <m/>
    <m/>
    <s v="***"/>
    <m/>
    <m/>
    <m/>
    <m/>
    <m/>
    <n v="8"/>
    <n v="0.01"/>
    <m/>
    <m/>
    <n v="1095.27"/>
    <n v="1"/>
    <n v="136.90875"/>
    <s v="Delivery Truck"/>
    <n v="51.94"/>
    <n v="1147.21"/>
    <x v="0"/>
    <s v="Corporate"/>
    <x v="1"/>
    <s v="Tables"/>
    <s v="Jumbo Box"/>
    <d v="2010-07-30T00:00:00"/>
  </r>
  <r>
    <n v="3319"/>
    <n v="55234"/>
    <x v="555"/>
    <s v="Low"/>
    <s v="*"/>
    <s v="*"/>
    <s v="*"/>
    <m/>
    <m/>
    <s v="*"/>
    <m/>
    <m/>
    <m/>
    <m/>
    <m/>
    <n v="12"/>
    <n v="0.02"/>
    <m/>
    <m/>
    <n v="600.86"/>
    <n v="0"/>
    <n v="50.071666666666665"/>
    <s v="Regular Air"/>
    <n v="5.5"/>
    <n v="606.36"/>
    <x v="4"/>
    <s v="Corporate"/>
    <x v="2"/>
    <s v="Computer Peripherals"/>
    <s v="Small Box"/>
    <d v="2010-08-01T00:00:00"/>
  </r>
  <r>
    <n v="3320"/>
    <n v="55234"/>
    <x v="555"/>
    <s v="Low"/>
    <s v="*"/>
    <s v="*"/>
    <s v="*"/>
    <m/>
    <m/>
    <s v="*"/>
    <m/>
    <m/>
    <m/>
    <m/>
    <m/>
    <n v="5"/>
    <n v="0.01"/>
    <m/>
    <m/>
    <n v="17.059999999999999"/>
    <n v="0"/>
    <n v="3.4119999999999999"/>
    <s v="Regular Air"/>
    <n v="2.0299999999999998"/>
    <n v="19.09"/>
    <x v="4"/>
    <s v="Corporate"/>
    <x v="0"/>
    <s v="Pens &amp; Art Supplies"/>
    <s v="Wrap Bag"/>
    <d v="2010-07-30T00:00:00"/>
  </r>
  <r>
    <n v="3321"/>
    <n v="31809"/>
    <x v="555"/>
    <s v="High"/>
    <s v="*"/>
    <s v="**"/>
    <s v="**"/>
    <m/>
    <m/>
    <s v="**"/>
    <m/>
    <m/>
    <m/>
    <m/>
    <m/>
    <n v="1"/>
    <n v="0.01"/>
    <m/>
    <m/>
    <n v="15"/>
    <n v="0"/>
    <n v="15"/>
    <s v="Regular Air"/>
    <n v="5.76"/>
    <n v="20.759999999999998"/>
    <x v="5"/>
    <s v="Corporate"/>
    <x v="0"/>
    <s v="Envelopes"/>
    <s v="Small Box"/>
    <d v="2010-07-30T00:00:00"/>
  </r>
  <r>
    <n v="3322"/>
    <n v="57216"/>
    <x v="556"/>
    <s v="High"/>
    <s v="*"/>
    <s v="**"/>
    <s v="**"/>
    <m/>
    <m/>
    <s v="**"/>
    <m/>
    <m/>
    <m/>
    <m/>
    <m/>
    <n v="46"/>
    <n v="0.05"/>
    <m/>
    <m/>
    <n v="12719.7"/>
    <n v="1"/>
    <n v="276.51521739130436"/>
    <s v="Delivery Truck"/>
    <n v="57"/>
    <n v="12776.7"/>
    <x v="5"/>
    <s v="Corporate"/>
    <x v="1"/>
    <s v="Chairs &amp; Chairmats"/>
    <s v="Jumbo Drum"/>
    <d v="2010-07-29T00:00:00"/>
  </r>
  <r>
    <n v="3323"/>
    <n v="48321"/>
    <x v="556"/>
    <s v="High"/>
    <s v="*"/>
    <s v="**"/>
    <s v="**"/>
    <m/>
    <m/>
    <s v="**"/>
    <m/>
    <m/>
    <m/>
    <m/>
    <m/>
    <n v="31"/>
    <n v="0.04"/>
    <m/>
    <m/>
    <n v="5875.66"/>
    <n v="1"/>
    <n v="189.5374193548387"/>
    <s v="Regular Air"/>
    <n v="19.989999999999998"/>
    <n v="5895.65"/>
    <x v="5"/>
    <s v="Consumer"/>
    <x v="0"/>
    <s v="Storage &amp; Organization"/>
    <s v="Small Box"/>
    <d v="2010-07-30T00:00:00"/>
  </r>
  <r>
    <n v="3324"/>
    <n v="19843"/>
    <x v="556"/>
    <s v="Medium"/>
    <s v="*"/>
    <s v="*"/>
    <s v="*"/>
    <m/>
    <m/>
    <s v="*"/>
    <m/>
    <m/>
    <m/>
    <m/>
    <m/>
    <n v="33"/>
    <n v="0.04"/>
    <m/>
    <m/>
    <n v="4416.6509999999998"/>
    <n v="1"/>
    <n v="133.83790909090908"/>
    <s v="Regular Air"/>
    <n v="8.99"/>
    <n v="4425.6409999999996"/>
    <x v="2"/>
    <s v="Home Office"/>
    <x v="2"/>
    <s v="Telephones and Communication"/>
    <s v="Small Box"/>
    <d v="2010-07-29T00:00:00"/>
  </r>
  <r>
    <n v="3325"/>
    <n v="51041"/>
    <x v="556"/>
    <s v="High"/>
    <s v="*"/>
    <s v="**"/>
    <s v="**"/>
    <m/>
    <m/>
    <s v="**"/>
    <m/>
    <m/>
    <m/>
    <m/>
    <m/>
    <n v="47"/>
    <n v="0.05"/>
    <m/>
    <m/>
    <n v="2766.8180000000002"/>
    <n v="1"/>
    <n v="58.868468085106386"/>
    <s v="Regular Air"/>
    <n v="5.92"/>
    <n v="2772.7380000000003"/>
    <x v="8"/>
    <s v="Home Office"/>
    <x v="2"/>
    <s v="Telephones and Communication"/>
    <s v="Small Box"/>
    <d v="2010-07-30T00:00:00"/>
  </r>
  <r>
    <n v="3326"/>
    <n v="25634"/>
    <x v="556"/>
    <s v="Not Specified"/>
    <s v="*"/>
    <s v="*"/>
    <s v="*"/>
    <m/>
    <m/>
    <s v="*"/>
    <m/>
    <m/>
    <m/>
    <m/>
    <m/>
    <n v="26"/>
    <n v="3.5000000000000003E-2"/>
    <m/>
    <m/>
    <n v="626.07000000000005"/>
    <n v="0"/>
    <n v="24.079615384615387"/>
    <s v="Express Air"/>
    <n v="6.71"/>
    <n v="632.78000000000009"/>
    <x v="7"/>
    <s v="Corporate"/>
    <x v="0"/>
    <s v="Envelopes"/>
    <s v="Small Box"/>
    <d v="2010-07-30T00:00:00"/>
  </r>
  <r>
    <n v="3327"/>
    <n v="25634"/>
    <x v="556"/>
    <s v="Not Specified"/>
    <s v="*"/>
    <s v="*"/>
    <s v="*"/>
    <m/>
    <m/>
    <s v="*"/>
    <m/>
    <m/>
    <m/>
    <m/>
    <m/>
    <n v="29"/>
    <n v="3.5000000000000003E-2"/>
    <m/>
    <m/>
    <n v="593.32000000000005"/>
    <n v="0"/>
    <n v="20.459310344827589"/>
    <s v="Regular Air"/>
    <n v="4"/>
    <n v="597.32000000000005"/>
    <x v="7"/>
    <s v="Corporate"/>
    <x v="2"/>
    <s v="Computer Peripherals"/>
    <s v="Small Box"/>
    <d v="2010-08-01T00:00:00"/>
  </r>
  <r>
    <n v="3328"/>
    <n v="22054"/>
    <x v="556"/>
    <s v="Medium"/>
    <s v="*"/>
    <s v="*"/>
    <s v="*"/>
    <m/>
    <m/>
    <s v="*"/>
    <m/>
    <m/>
    <m/>
    <m/>
    <m/>
    <n v="32"/>
    <n v="0.04"/>
    <m/>
    <m/>
    <n v="216.79"/>
    <n v="0"/>
    <n v="6.7746874999999998"/>
    <s v="Regular Air"/>
    <n v="2.83"/>
    <n v="219.62"/>
    <x v="1"/>
    <s v="Corporate"/>
    <x v="1"/>
    <s v="Office Furnishings"/>
    <s v="Small Pack"/>
    <d v="2010-07-31T00:00:00"/>
  </r>
  <r>
    <n v="3329"/>
    <n v="57216"/>
    <x v="556"/>
    <s v="High"/>
    <s v="*"/>
    <s v="**"/>
    <s v="**"/>
    <m/>
    <m/>
    <s v="**"/>
    <m/>
    <m/>
    <m/>
    <m/>
    <m/>
    <n v="48"/>
    <n v="0.05"/>
    <m/>
    <m/>
    <n v="109.78"/>
    <n v="0"/>
    <n v="2.2870833333333334"/>
    <s v="Regular Air"/>
    <n v="1.2"/>
    <n v="110.98"/>
    <x v="5"/>
    <s v="Corporate"/>
    <x v="0"/>
    <s v="Pens &amp; Art Supplies"/>
    <s v="Wrap Bag"/>
    <d v="2010-07-31T00:00:00"/>
  </r>
  <r>
    <n v="3330"/>
    <n v="24196"/>
    <x v="557"/>
    <s v="High"/>
    <s v="*"/>
    <s v="**"/>
    <s v="**"/>
    <m/>
    <m/>
    <s v="**"/>
    <m/>
    <m/>
    <m/>
    <m/>
    <m/>
    <n v="24"/>
    <n v="3.5000000000000003E-2"/>
    <m/>
    <m/>
    <n v="1049.49"/>
    <n v="1"/>
    <n v="43.728749999999998"/>
    <s v="Regular Air"/>
    <n v="16.36"/>
    <n v="1065.8499999999999"/>
    <x v="1"/>
    <s v="Home Office"/>
    <x v="0"/>
    <s v="Storage &amp; Organization"/>
    <s v="Small Box"/>
    <d v="2010-08-01T00:00:00"/>
  </r>
  <r>
    <n v="3331"/>
    <n v="39650"/>
    <x v="557"/>
    <s v="Not Specified"/>
    <s v="*"/>
    <s v="*"/>
    <s v="*"/>
    <m/>
    <m/>
    <s v="*"/>
    <m/>
    <m/>
    <m/>
    <m/>
    <m/>
    <n v="10"/>
    <n v="0.02"/>
    <m/>
    <m/>
    <n v="1004.89"/>
    <n v="1"/>
    <n v="100.489"/>
    <s v="Delivery Truck"/>
    <n v="42"/>
    <n v="1046.8899999999999"/>
    <x v="1"/>
    <s v="Small Business"/>
    <x v="1"/>
    <s v="Chairs &amp; Chairmats"/>
    <s v="Jumbo Drum"/>
    <d v="2010-08-02T00:00:00"/>
  </r>
  <r>
    <n v="3332"/>
    <n v="56128"/>
    <x v="557"/>
    <s v="Medium"/>
    <s v="*"/>
    <s v="*"/>
    <s v="*"/>
    <m/>
    <m/>
    <s v="*"/>
    <m/>
    <m/>
    <m/>
    <m/>
    <m/>
    <n v="41"/>
    <n v="0.05"/>
    <m/>
    <m/>
    <n v="902.19"/>
    <n v="0"/>
    <n v="22.004634146341466"/>
    <s v="Regular Air"/>
    <n v="8.99"/>
    <n v="911.18000000000006"/>
    <x v="1"/>
    <s v="Small Business"/>
    <x v="0"/>
    <s v="Pens &amp; Art Supplies"/>
    <s v="Small Pack"/>
    <d v="2010-07-30T00:00:00"/>
  </r>
  <r>
    <n v="3333"/>
    <n v="56128"/>
    <x v="557"/>
    <s v="Medium"/>
    <s v="*"/>
    <s v="*"/>
    <s v="*"/>
    <m/>
    <m/>
    <s v="*"/>
    <m/>
    <m/>
    <m/>
    <m/>
    <m/>
    <n v="19"/>
    <n v="0.02"/>
    <m/>
    <m/>
    <n v="657.23199999999997"/>
    <n v="0"/>
    <n v="34.591157894736838"/>
    <s v="Delivery Truck"/>
    <n v="46.59"/>
    <n v="703.822"/>
    <x v="1"/>
    <s v="Small Business"/>
    <x v="1"/>
    <s v="Tables"/>
    <s v="Jumbo Box"/>
    <d v="2010-07-31T00:00:00"/>
  </r>
  <r>
    <n v="3334"/>
    <n v="39650"/>
    <x v="557"/>
    <s v="Not Specified"/>
    <s v="*"/>
    <s v="*"/>
    <s v="*"/>
    <m/>
    <m/>
    <s v="*"/>
    <m/>
    <m/>
    <m/>
    <m/>
    <m/>
    <n v="47"/>
    <n v="0.05"/>
    <m/>
    <m/>
    <n v="329.06"/>
    <n v="0"/>
    <n v="7.001276595744681"/>
    <s v="Regular Air"/>
    <n v="7.98"/>
    <n v="337.04"/>
    <x v="1"/>
    <s v="Small Business"/>
    <x v="1"/>
    <s v="Office Furnishings"/>
    <s v="Wrap Bag"/>
    <d v="2010-07-31T00:00:00"/>
  </r>
  <r>
    <n v="3335"/>
    <n v="20832"/>
    <x v="557"/>
    <s v="Not Specified"/>
    <s v="*"/>
    <s v="*"/>
    <s v="*"/>
    <m/>
    <m/>
    <s v="*"/>
    <m/>
    <m/>
    <m/>
    <m/>
    <m/>
    <n v="39"/>
    <n v="0.04"/>
    <m/>
    <m/>
    <n v="105.89"/>
    <n v="0"/>
    <n v="2.7151282051282051"/>
    <s v="Regular Air"/>
    <n v="0.93"/>
    <n v="106.82000000000001"/>
    <x v="4"/>
    <s v="Home Office"/>
    <x v="0"/>
    <s v="Pens &amp; Art Supplies"/>
    <s v="Wrap Bag"/>
    <d v="2010-08-01T00:00:00"/>
  </r>
  <r>
    <n v="3336"/>
    <n v="20832"/>
    <x v="557"/>
    <s v="Not Specified"/>
    <s v="*"/>
    <s v="*"/>
    <s v="*"/>
    <m/>
    <m/>
    <s v="*"/>
    <m/>
    <m/>
    <m/>
    <m/>
    <m/>
    <n v="47"/>
    <n v="0.05"/>
    <m/>
    <m/>
    <n v="88.7"/>
    <n v="0"/>
    <n v="1.8872340425531915"/>
    <s v="Regular Air"/>
    <n v="1.49"/>
    <n v="90.19"/>
    <x v="4"/>
    <s v="Home Office"/>
    <x v="0"/>
    <s v="Binders and Binder Accessories"/>
    <s v="Small Box"/>
    <d v="2010-07-30T00:00:00"/>
  </r>
  <r>
    <n v="3337"/>
    <n v="24196"/>
    <x v="557"/>
    <s v="High"/>
    <s v="*"/>
    <s v="**"/>
    <s v="**"/>
    <m/>
    <m/>
    <s v="**"/>
    <m/>
    <m/>
    <m/>
    <m/>
    <m/>
    <n v="2"/>
    <n v="0.01"/>
    <m/>
    <m/>
    <n v="13.44"/>
    <n v="0"/>
    <n v="6.72"/>
    <s v="Regular Air"/>
    <n v="5.17"/>
    <n v="18.61"/>
    <x v="1"/>
    <s v="Home Office"/>
    <x v="0"/>
    <s v="Paper"/>
    <s v="Small Box"/>
    <d v="2010-07-31T00:00:00"/>
  </r>
  <r>
    <n v="3338"/>
    <n v="34407"/>
    <x v="558"/>
    <s v="Low"/>
    <s v="*"/>
    <s v="*"/>
    <s v="*"/>
    <m/>
    <m/>
    <s v="*"/>
    <m/>
    <m/>
    <m/>
    <m/>
    <m/>
    <n v="41"/>
    <n v="0.05"/>
    <m/>
    <m/>
    <n v="1484.89"/>
    <n v="1"/>
    <n v="36.216829268292685"/>
    <s v="Regular Air"/>
    <n v="14.72"/>
    <n v="1499.6100000000001"/>
    <x v="8"/>
    <s v="Consumer"/>
    <x v="0"/>
    <s v="Envelopes"/>
    <s v="Small Box"/>
    <d v="2010-07-31T00:00:00"/>
  </r>
  <r>
    <n v="3339"/>
    <n v="43200"/>
    <x v="558"/>
    <s v="Not Specified"/>
    <s v="*"/>
    <s v="*"/>
    <s v="*"/>
    <m/>
    <m/>
    <s v="*"/>
    <m/>
    <m/>
    <m/>
    <m/>
    <m/>
    <n v="15"/>
    <n v="0.02"/>
    <m/>
    <m/>
    <n v="1073.567"/>
    <n v="1"/>
    <n v="71.571133333333336"/>
    <s v="Regular Air"/>
    <n v="0.99"/>
    <n v="1074.557"/>
    <x v="0"/>
    <s v="Small Business"/>
    <x v="2"/>
    <s v="Telephones and Communication"/>
    <s v="Wrap Bag"/>
    <d v="2010-08-01T00:00:00"/>
  </r>
  <r>
    <n v="3340"/>
    <n v="13127"/>
    <x v="558"/>
    <s v="Medium"/>
    <s v="*"/>
    <s v="*"/>
    <s v="*"/>
    <m/>
    <m/>
    <s v="*"/>
    <m/>
    <m/>
    <m/>
    <m/>
    <m/>
    <n v="13"/>
    <n v="0.02"/>
    <m/>
    <m/>
    <n v="951.31"/>
    <n v="0"/>
    <n v="73.177692307692297"/>
    <s v="Delivery Truck"/>
    <n v="60"/>
    <n v="1011.31"/>
    <x v="4"/>
    <s v="Home Office"/>
    <x v="0"/>
    <s v="Appliances"/>
    <s v="Jumbo Drum"/>
    <d v="2010-08-03T00:00:00"/>
  </r>
  <r>
    <n v="3341"/>
    <n v="43200"/>
    <x v="558"/>
    <s v="Not Specified"/>
    <s v="*"/>
    <s v="*"/>
    <s v="*"/>
    <m/>
    <m/>
    <s v="*"/>
    <m/>
    <m/>
    <m/>
    <m/>
    <m/>
    <n v="3"/>
    <n v="0.01"/>
    <m/>
    <m/>
    <n v="554.32000000000005"/>
    <n v="0"/>
    <n v="184.77333333333334"/>
    <s v="Regular Air"/>
    <n v="19.989999999999998"/>
    <n v="574.31000000000006"/>
    <x v="0"/>
    <s v="Small Business"/>
    <x v="0"/>
    <s v="Binders and Binder Accessories"/>
    <s v="Small Box"/>
    <d v="2010-08-01T00:00:00"/>
  </r>
  <r>
    <n v="3342"/>
    <n v="22151"/>
    <x v="558"/>
    <s v="High"/>
    <s v="*"/>
    <s v="**"/>
    <s v="**"/>
    <m/>
    <m/>
    <s v="**"/>
    <m/>
    <m/>
    <m/>
    <m/>
    <m/>
    <n v="20"/>
    <n v="3.5000000000000003E-2"/>
    <m/>
    <m/>
    <n v="515.37"/>
    <n v="0"/>
    <n v="25.7685"/>
    <s v="Regular Air"/>
    <n v="12.98"/>
    <n v="528.35"/>
    <x v="1"/>
    <s v="Corporate"/>
    <x v="0"/>
    <s v="Binders and Binder Accessories"/>
    <s v="Small Box"/>
    <d v="2010-08-01T00:00:00"/>
  </r>
  <r>
    <n v="3343"/>
    <n v="22151"/>
    <x v="558"/>
    <s v="High"/>
    <s v="*"/>
    <s v="**"/>
    <s v="**"/>
    <m/>
    <m/>
    <s v="**"/>
    <m/>
    <m/>
    <m/>
    <m/>
    <m/>
    <n v="49"/>
    <n v="0.05"/>
    <m/>
    <m/>
    <n v="465.83"/>
    <n v="0"/>
    <n v="9.5067346938775508"/>
    <s v="Regular Air"/>
    <n v="6.22"/>
    <n v="472.05"/>
    <x v="7"/>
    <s v="Corporate"/>
    <x v="1"/>
    <s v="Office Furnishings"/>
    <s v="Small Box"/>
    <d v="2010-07-31T00:00:00"/>
  </r>
  <r>
    <n v="3344"/>
    <n v="28321"/>
    <x v="559"/>
    <s v="Medium"/>
    <s v="*"/>
    <s v="*"/>
    <s v="*"/>
    <m/>
    <m/>
    <s v="*"/>
    <m/>
    <m/>
    <m/>
    <m/>
    <m/>
    <n v="28"/>
    <n v="3.5000000000000003E-2"/>
    <m/>
    <m/>
    <n v="90.5"/>
    <n v="0"/>
    <n v="3.2321428571428572"/>
    <s v="Regular Air"/>
    <n v="0.99"/>
    <n v="91.49"/>
    <x v="1"/>
    <s v="Consumer"/>
    <x v="0"/>
    <s v="Labels"/>
    <s v="Small Box"/>
    <d v="2010-08-01T00:00:00"/>
  </r>
  <r>
    <n v="3345"/>
    <n v="47270"/>
    <x v="560"/>
    <s v="Critical"/>
    <s v="***"/>
    <s v="***"/>
    <s v="***"/>
    <m/>
    <m/>
    <s v="***"/>
    <m/>
    <m/>
    <m/>
    <m/>
    <m/>
    <n v="19"/>
    <n v="0.02"/>
    <m/>
    <m/>
    <n v="3559.6129999999998"/>
    <n v="1"/>
    <n v="187.34805263157895"/>
    <s v="Regular Air"/>
    <n v="3"/>
    <n v="3562.6129999999998"/>
    <x v="4"/>
    <s v="Home Office"/>
    <x v="2"/>
    <s v="Telephones and Communication"/>
    <s v="Small Box"/>
    <d v="2010-08-04T00:00:00"/>
  </r>
  <r>
    <n v="3346"/>
    <n v="34980"/>
    <x v="560"/>
    <s v="Not Specified"/>
    <s v="*"/>
    <s v="*"/>
    <s v="*"/>
    <m/>
    <m/>
    <s v="*"/>
    <m/>
    <m/>
    <m/>
    <m/>
    <m/>
    <n v="25"/>
    <n v="3.5000000000000003E-2"/>
    <m/>
    <m/>
    <n v="848.19"/>
    <n v="0"/>
    <n v="33.927600000000005"/>
    <s v="Express Air"/>
    <n v="5.49"/>
    <n v="853.68000000000006"/>
    <x v="2"/>
    <s v="Corporate"/>
    <x v="0"/>
    <s v="Storage &amp; Organization"/>
    <s v="Small Box"/>
    <d v="2010-08-04T00:00:00"/>
  </r>
  <r>
    <n v="3347"/>
    <n v="34980"/>
    <x v="560"/>
    <s v="Not Specified"/>
    <s v="*"/>
    <s v="*"/>
    <s v="*"/>
    <m/>
    <m/>
    <s v="*"/>
    <m/>
    <m/>
    <m/>
    <m/>
    <m/>
    <n v="12"/>
    <n v="0.02"/>
    <m/>
    <m/>
    <n v="562.15"/>
    <n v="0"/>
    <n v="46.845833333333331"/>
    <s v="Regular Air"/>
    <n v="5.0999999999999996"/>
    <n v="567.25"/>
    <x v="2"/>
    <s v="Corporate"/>
    <x v="0"/>
    <s v="Appliances"/>
    <s v="Medium Box"/>
    <d v="2010-08-04T00:00:00"/>
  </r>
  <r>
    <n v="3348"/>
    <n v="47270"/>
    <x v="560"/>
    <s v="Critical"/>
    <s v="***"/>
    <s v="***"/>
    <s v="***"/>
    <m/>
    <m/>
    <s v="***"/>
    <m/>
    <m/>
    <m/>
    <m/>
    <m/>
    <n v="40"/>
    <n v="0.05"/>
    <m/>
    <m/>
    <n v="382.65"/>
    <n v="0"/>
    <n v="9.5662500000000001"/>
    <s v="Express Air"/>
    <n v="4.3899999999999997"/>
    <n v="387.03999999999996"/>
    <x v="4"/>
    <s v="Home Office"/>
    <x v="0"/>
    <s v="Paper"/>
    <s v="Wrap Bag"/>
    <d v="2010-08-05T00:00:00"/>
  </r>
  <r>
    <n v="3349"/>
    <n v="34980"/>
    <x v="560"/>
    <s v="Not Specified"/>
    <s v="*"/>
    <s v="*"/>
    <s v="*"/>
    <m/>
    <m/>
    <s v="*"/>
    <m/>
    <m/>
    <m/>
    <m/>
    <m/>
    <n v="7"/>
    <n v="0.01"/>
    <m/>
    <m/>
    <n v="140.77000000000001"/>
    <n v="0"/>
    <n v="20.110000000000003"/>
    <s v="Regular Air"/>
    <n v="3.77"/>
    <n v="144.54000000000002"/>
    <x v="2"/>
    <s v="Corporate"/>
    <x v="1"/>
    <s v="Office Furnishings"/>
    <s v="Small Pack"/>
    <d v="2010-08-04T00:00:00"/>
  </r>
  <r>
    <n v="3350"/>
    <n v="47270"/>
    <x v="560"/>
    <s v="Critical"/>
    <s v="***"/>
    <s v="***"/>
    <s v="***"/>
    <m/>
    <m/>
    <s v="***"/>
    <m/>
    <m/>
    <m/>
    <m/>
    <m/>
    <n v="9"/>
    <n v="0.01"/>
    <m/>
    <m/>
    <n v="61"/>
    <n v="0"/>
    <n v="6.7777777777777777"/>
    <s v="Regular Air"/>
    <n v="6.81"/>
    <n v="67.81"/>
    <x v="4"/>
    <s v="Home Office"/>
    <x v="0"/>
    <s v="Paper"/>
    <s v="Small Box"/>
    <d v="2010-08-04T00:00:00"/>
  </r>
  <r>
    <n v="3351"/>
    <n v="53605"/>
    <x v="561"/>
    <s v="Medium"/>
    <s v="*"/>
    <s v="*"/>
    <s v="*"/>
    <m/>
    <m/>
    <s v="*"/>
    <m/>
    <m/>
    <m/>
    <m/>
    <m/>
    <n v="48"/>
    <n v="0.05"/>
    <m/>
    <m/>
    <n v="8367.68"/>
    <n v="1"/>
    <n v="174.32666666666668"/>
    <s v="Delivery Truck"/>
    <n v="35.89"/>
    <n v="8403.57"/>
    <x v="6"/>
    <s v="Consumer"/>
    <x v="1"/>
    <s v="Bookcases"/>
    <s v="Jumbo Box"/>
    <d v="2010-08-05T00:00:00"/>
  </r>
  <r>
    <n v="3352"/>
    <n v="29762"/>
    <x v="561"/>
    <s v="Critical"/>
    <s v="***"/>
    <s v="***"/>
    <s v="***"/>
    <m/>
    <m/>
    <s v="***"/>
    <m/>
    <m/>
    <m/>
    <m/>
    <m/>
    <n v="33"/>
    <n v="0.04"/>
    <m/>
    <m/>
    <n v="3268.56"/>
    <n v="1"/>
    <n v="99.047272727272727"/>
    <s v="Delivery Truck"/>
    <n v="74.349999999999994"/>
    <n v="3342.91"/>
    <x v="1"/>
    <s v="Home Office"/>
    <x v="1"/>
    <s v="Chairs &amp; Chairmats"/>
    <s v="Jumbo Drum"/>
    <d v="2010-08-04T00:00:00"/>
  </r>
  <r>
    <n v="3353"/>
    <n v="53605"/>
    <x v="561"/>
    <s v="Medium"/>
    <s v="*"/>
    <s v="*"/>
    <s v="*"/>
    <m/>
    <m/>
    <s v="*"/>
    <m/>
    <m/>
    <m/>
    <m/>
    <m/>
    <n v="19"/>
    <n v="0.02"/>
    <m/>
    <m/>
    <n v="506.49"/>
    <n v="0"/>
    <n v="26.657368421052631"/>
    <s v="Regular Air"/>
    <n v="5.37"/>
    <n v="511.86"/>
    <x v="6"/>
    <s v="Consumer"/>
    <x v="0"/>
    <s v="Appliances"/>
    <s v="Medium Box"/>
    <d v="2010-08-05T00:00:00"/>
  </r>
  <r>
    <n v="3354"/>
    <n v="33154"/>
    <x v="561"/>
    <s v="Critical"/>
    <s v="***"/>
    <s v="***"/>
    <s v="***"/>
    <m/>
    <m/>
    <s v="***"/>
    <m/>
    <m/>
    <m/>
    <m/>
    <m/>
    <n v="7"/>
    <n v="0.01"/>
    <m/>
    <m/>
    <n v="368.02449999999999"/>
    <n v="0"/>
    <n v="52.574928571428572"/>
    <s v="Regular Air"/>
    <n v="4.2"/>
    <n v="372.22449999999998"/>
    <x v="0"/>
    <s v="Corporate"/>
    <x v="2"/>
    <s v="Telephones and Communication"/>
    <s v="Small Box"/>
    <d v="2010-08-06T00:00:00"/>
  </r>
  <r>
    <n v="3355"/>
    <n v="26244"/>
    <x v="561"/>
    <s v="High"/>
    <s v="*"/>
    <s v="**"/>
    <s v="**"/>
    <m/>
    <m/>
    <s v="**"/>
    <m/>
    <m/>
    <m/>
    <m/>
    <m/>
    <n v="16"/>
    <n v="0.02"/>
    <m/>
    <m/>
    <n v="131.72"/>
    <n v="0"/>
    <n v="8.2324999999999999"/>
    <s v="Regular Air"/>
    <n v="3.62"/>
    <n v="135.34"/>
    <x v="1"/>
    <s v="Home Office"/>
    <x v="2"/>
    <s v="Computer Peripherals"/>
    <s v="Small Pack"/>
    <d v="2010-08-05T00:00:00"/>
  </r>
  <r>
    <n v="3356"/>
    <n v="37572"/>
    <x v="561"/>
    <s v="High"/>
    <s v="*"/>
    <s v="**"/>
    <s v="**"/>
    <m/>
    <m/>
    <s v="**"/>
    <m/>
    <m/>
    <m/>
    <m/>
    <m/>
    <n v="22"/>
    <n v="3.5000000000000003E-2"/>
    <m/>
    <m/>
    <n v="123.95"/>
    <n v="0"/>
    <n v="5.6340909090909088"/>
    <s v="Regular Air"/>
    <n v="2.99"/>
    <n v="126.94"/>
    <x v="1"/>
    <s v="Corporate"/>
    <x v="0"/>
    <s v="Binders and Binder Accessories"/>
    <s v="Small Box"/>
    <d v="2010-08-05T00:00:00"/>
  </r>
  <r>
    <n v="3357"/>
    <n v="27744"/>
    <x v="561"/>
    <s v="Critical"/>
    <s v="***"/>
    <s v="***"/>
    <s v="***"/>
    <m/>
    <m/>
    <s v="***"/>
    <m/>
    <m/>
    <m/>
    <m/>
    <m/>
    <n v="22"/>
    <n v="3.5000000000000003E-2"/>
    <m/>
    <m/>
    <n v="106.69"/>
    <n v="0"/>
    <n v="4.8495454545454546"/>
    <s v="Regular Air"/>
    <n v="5.83"/>
    <n v="112.52"/>
    <x v="10"/>
    <s v="Corporate"/>
    <x v="0"/>
    <s v="Binders and Binder Accessories"/>
    <s v="Small Box"/>
    <d v="2010-08-04T00:00:00"/>
  </r>
  <r>
    <n v="3358"/>
    <n v="53605"/>
    <x v="561"/>
    <s v="Medium"/>
    <s v="*"/>
    <s v="*"/>
    <s v="*"/>
    <m/>
    <m/>
    <s v="*"/>
    <m/>
    <m/>
    <m/>
    <m/>
    <m/>
    <n v="1"/>
    <n v="0.01"/>
    <m/>
    <m/>
    <n v="74.31"/>
    <n v="0"/>
    <n v="74.31"/>
    <s v="Regular Air"/>
    <n v="34.200000000000003"/>
    <n v="108.51"/>
    <x v="6"/>
    <s v="Consumer"/>
    <x v="1"/>
    <s v="Office Furnishings"/>
    <s v="Wrap Bag"/>
    <d v="2010-08-05T00:00:00"/>
  </r>
  <r>
    <n v="3359"/>
    <n v="29762"/>
    <x v="561"/>
    <s v="Critical"/>
    <s v="***"/>
    <s v="***"/>
    <s v="***"/>
    <m/>
    <m/>
    <s v="***"/>
    <m/>
    <m/>
    <m/>
    <m/>
    <m/>
    <n v="15"/>
    <n v="0.02"/>
    <m/>
    <m/>
    <n v="22.45"/>
    <n v="0"/>
    <n v="1.4966666666666666"/>
    <s v="Regular Air"/>
    <n v="0.7"/>
    <n v="23.15"/>
    <x v="12"/>
    <s v="Home Office"/>
    <x v="0"/>
    <s v="Rubber Bands"/>
    <s v="Wrap Bag"/>
    <d v="2010-08-05T00:00:00"/>
  </r>
  <r>
    <n v="3360"/>
    <n v="24097"/>
    <x v="562"/>
    <s v="High"/>
    <s v="*"/>
    <s v="**"/>
    <s v="**"/>
    <m/>
    <m/>
    <s v="**"/>
    <m/>
    <m/>
    <m/>
    <m/>
    <m/>
    <n v="27"/>
    <n v="3.5000000000000003E-2"/>
    <m/>
    <m/>
    <n v="2689.48"/>
    <n v="1"/>
    <n v="99.610370370370376"/>
    <s v="Regular Air"/>
    <n v="19.989999999999998"/>
    <n v="2709.47"/>
    <x v="7"/>
    <s v="Small Business"/>
    <x v="2"/>
    <s v="Computer Peripherals"/>
    <s v="Small Box"/>
    <d v="2010-08-06T00:00:00"/>
  </r>
  <r>
    <n v="3361"/>
    <n v="12483"/>
    <x v="562"/>
    <s v="Critical"/>
    <s v="***"/>
    <s v="***"/>
    <s v="***"/>
    <m/>
    <m/>
    <s v="***"/>
    <m/>
    <m/>
    <m/>
    <m/>
    <m/>
    <n v="30"/>
    <n v="0.04"/>
    <m/>
    <m/>
    <n v="1771.67"/>
    <n v="1"/>
    <n v="59.055666666666667"/>
    <s v="Regular Air"/>
    <n v="9.7100000000000009"/>
    <n v="1781.38"/>
    <x v="8"/>
    <s v="Home Office"/>
    <x v="0"/>
    <s v="Storage &amp; Organization"/>
    <s v="Small Box"/>
    <d v="2010-08-05T00:00:00"/>
  </r>
  <r>
    <n v="3362"/>
    <n v="12483"/>
    <x v="562"/>
    <s v="Critical"/>
    <s v="***"/>
    <s v="***"/>
    <s v="***"/>
    <m/>
    <m/>
    <s v="***"/>
    <m/>
    <m/>
    <m/>
    <m/>
    <m/>
    <n v="14"/>
    <n v="0.02"/>
    <m/>
    <m/>
    <n v="1676.44"/>
    <n v="1"/>
    <n v="119.74571428571429"/>
    <s v="Regular Air"/>
    <n v="9.07"/>
    <n v="1685.51"/>
    <x v="8"/>
    <s v="Home Office"/>
    <x v="0"/>
    <s v="Binders and Binder Accessories"/>
    <s v="Small Box"/>
    <d v="2010-08-04T00:00:00"/>
  </r>
  <r>
    <n v="3363"/>
    <n v="12483"/>
    <x v="562"/>
    <s v="Critical"/>
    <s v="***"/>
    <s v="***"/>
    <s v="***"/>
    <m/>
    <m/>
    <s v="***"/>
    <m/>
    <m/>
    <m/>
    <m/>
    <m/>
    <n v="14"/>
    <n v="0.02"/>
    <m/>
    <m/>
    <n v="1406.07"/>
    <n v="1"/>
    <n v="100.43357142857143"/>
    <s v="Delivery Truck"/>
    <n v="57.38"/>
    <n v="1463.45"/>
    <x v="8"/>
    <s v="Home Office"/>
    <x v="1"/>
    <s v="Bookcases"/>
    <s v="Jumbo Box"/>
    <d v="2010-08-06T00:00:00"/>
  </r>
  <r>
    <n v="3364"/>
    <n v="19136"/>
    <x v="562"/>
    <s v="Not Specified"/>
    <s v="*"/>
    <s v="*"/>
    <s v="*"/>
    <m/>
    <m/>
    <s v="*"/>
    <m/>
    <m/>
    <m/>
    <m/>
    <m/>
    <n v="44"/>
    <n v="0.05"/>
    <m/>
    <m/>
    <n v="1372.9455"/>
    <n v="1"/>
    <n v="31.203306818181819"/>
    <s v="Regular Air"/>
    <n v="1.25"/>
    <n v="1374.1955"/>
    <x v="4"/>
    <s v="Corporate"/>
    <x v="2"/>
    <s v="Telephones and Communication"/>
    <s v="Small Pack"/>
    <d v="2010-08-06T00:00:00"/>
  </r>
  <r>
    <n v="3365"/>
    <n v="31495"/>
    <x v="562"/>
    <s v="Low"/>
    <s v="*"/>
    <s v="*"/>
    <s v="*"/>
    <m/>
    <m/>
    <s v="*"/>
    <m/>
    <m/>
    <m/>
    <m/>
    <m/>
    <n v="34"/>
    <n v="0.04"/>
    <m/>
    <m/>
    <n v="1234.8499999999999"/>
    <n v="1"/>
    <n v="36.319117647058818"/>
    <s v="Regular Air"/>
    <n v="8.2200000000000006"/>
    <n v="1243.07"/>
    <x v="1"/>
    <s v="Consumer"/>
    <x v="0"/>
    <s v="Storage &amp; Organization"/>
    <s v="Small Box"/>
    <d v="2010-08-11T00:00:00"/>
  </r>
  <r>
    <n v="3366"/>
    <n v="15618"/>
    <x v="562"/>
    <s v="Medium"/>
    <s v="*"/>
    <s v="*"/>
    <s v="*"/>
    <m/>
    <m/>
    <s v="*"/>
    <m/>
    <m/>
    <m/>
    <m/>
    <m/>
    <n v="44"/>
    <n v="0.05"/>
    <m/>
    <m/>
    <n v="792.8"/>
    <n v="0"/>
    <n v="18.018181818181816"/>
    <s v="Regular Air"/>
    <n v="9.5399999999999991"/>
    <n v="802.33999999999992"/>
    <x v="12"/>
    <s v="Consumer"/>
    <x v="0"/>
    <s v="Paper"/>
    <s v="Small Box"/>
    <d v="2010-08-06T00:00:00"/>
  </r>
  <r>
    <n v="3367"/>
    <n v="15618"/>
    <x v="562"/>
    <s v="Medium"/>
    <s v="*"/>
    <s v="*"/>
    <s v="*"/>
    <m/>
    <m/>
    <s v="*"/>
    <m/>
    <m/>
    <m/>
    <m/>
    <m/>
    <n v="14"/>
    <n v="0.02"/>
    <m/>
    <m/>
    <n v="782.45050000000003"/>
    <n v="0"/>
    <n v="55.889321428571428"/>
    <s v="Regular Air"/>
    <n v="3.99"/>
    <n v="786.44050000000004"/>
    <x v="12"/>
    <s v="Consumer"/>
    <x v="2"/>
    <s v="Telephones and Communication"/>
    <s v="Small Box"/>
    <d v="2010-08-06T00:00:00"/>
  </r>
  <r>
    <n v="3368"/>
    <n v="56166"/>
    <x v="562"/>
    <s v="Critical"/>
    <s v="***"/>
    <s v="***"/>
    <s v="***"/>
    <m/>
    <m/>
    <s v="***"/>
    <m/>
    <m/>
    <m/>
    <m/>
    <m/>
    <n v="45"/>
    <n v="0.05"/>
    <m/>
    <m/>
    <n v="615.67999999999995"/>
    <n v="0"/>
    <n v="13.681777777777777"/>
    <s v="Regular Air"/>
    <n v="6.75"/>
    <n v="622.42999999999995"/>
    <x v="3"/>
    <s v="Consumer"/>
    <x v="0"/>
    <s v="Appliances"/>
    <s v="Medium Box"/>
    <d v="2010-08-06T00:00:00"/>
  </r>
  <r>
    <n v="3369"/>
    <n v="31495"/>
    <x v="562"/>
    <s v="Low"/>
    <s v="*"/>
    <s v="*"/>
    <s v="*"/>
    <m/>
    <m/>
    <s v="*"/>
    <m/>
    <m/>
    <m/>
    <m/>
    <m/>
    <n v="20"/>
    <n v="3.5000000000000003E-2"/>
    <m/>
    <m/>
    <n v="191.43"/>
    <n v="0"/>
    <n v="9.5715000000000003"/>
    <s v="Express Air"/>
    <n v="2.99"/>
    <n v="194.42000000000002"/>
    <x v="1"/>
    <s v="Consumer"/>
    <x v="0"/>
    <s v="Binders and Binder Accessories"/>
    <s v="Small Box"/>
    <d v="2010-08-08T00:00:00"/>
  </r>
  <r>
    <n v="3370"/>
    <n v="52326"/>
    <x v="562"/>
    <s v="Low"/>
    <s v="*"/>
    <s v="*"/>
    <s v="*"/>
    <m/>
    <m/>
    <s v="*"/>
    <m/>
    <m/>
    <m/>
    <m/>
    <m/>
    <n v="41"/>
    <n v="0.05"/>
    <m/>
    <m/>
    <n v="152.28"/>
    <n v="0"/>
    <n v="3.7141463414634148"/>
    <s v="Regular Air"/>
    <n v="5.44"/>
    <n v="157.72"/>
    <x v="2"/>
    <s v="Consumer"/>
    <x v="0"/>
    <s v="Binders and Binder Accessories"/>
    <s v="Small Box"/>
    <d v="2010-08-08T00:00:00"/>
  </r>
  <r>
    <n v="3371"/>
    <n v="56166"/>
    <x v="562"/>
    <s v="Critical"/>
    <s v="***"/>
    <s v="***"/>
    <s v="***"/>
    <m/>
    <m/>
    <s v="***"/>
    <m/>
    <m/>
    <m/>
    <m/>
    <m/>
    <n v="1"/>
    <n v="0.01"/>
    <m/>
    <m/>
    <n v="142.24"/>
    <n v="0"/>
    <n v="142.24"/>
    <s v="Delivery Truck"/>
    <n v="42"/>
    <n v="184.24"/>
    <x v="9"/>
    <s v="Consumer"/>
    <x v="1"/>
    <s v="Chairs &amp; Chairmats"/>
    <s v="Jumbo Drum"/>
    <d v="2010-08-05T00:00:00"/>
  </r>
  <r>
    <n v="3372"/>
    <n v="19748"/>
    <x v="562"/>
    <s v="Not Specified"/>
    <s v="*"/>
    <s v="*"/>
    <s v="*"/>
    <m/>
    <m/>
    <s v="*"/>
    <m/>
    <m/>
    <m/>
    <m/>
    <m/>
    <n v="6"/>
    <n v="0.01"/>
    <m/>
    <m/>
    <n v="124.65"/>
    <n v="0"/>
    <n v="20.775000000000002"/>
    <s v="Regular Air"/>
    <n v="5.21"/>
    <n v="129.86000000000001"/>
    <x v="4"/>
    <s v="Corporate"/>
    <x v="0"/>
    <s v="Paper"/>
    <s v="Small Box"/>
    <d v="2010-08-05T00:00:00"/>
  </r>
  <r>
    <n v="3373"/>
    <n v="3108"/>
    <x v="562"/>
    <s v="Critical"/>
    <s v="***"/>
    <s v="***"/>
    <s v="***"/>
    <m/>
    <m/>
    <s v="***"/>
    <m/>
    <m/>
    <m/>
    <m/>
    <m/>
    <n v="36"/>
    <n v="0.04"/>
    <m/>
    <m/>
    <n v="65.39"/>
    <n v="0"/>
    <n v="1.8163888888888888"/>
    <s v="Regular Air"/>
    <n v="1"/>
    <n v="66.39"/>
    <x v="8"/>
    <s v="Corporate"/>
    <x v="0"/>
    <s v="Pens &amp; Art Supplies"/>
    <s v="Wrap Bag"/>
    <d v="2010-08-05T00:00:00"/>
  </r>
  <r>
    <n v="3374"/>
    <n v="15618"/>
    <x v="562"/>
    <s v="Medium"/>
    <s v="*"/>
    <s v="*"/>
    <s v="*"/>
    <m/>
    <m/>
    <s v="*"/>
    <m/>
    <m/>
    <m/>
    <m/>
    <m/>
    <n v="9"/>
    <n v="0.01"/>
    <m/>
    <m/>
    <n v="50.93"/>
    <n v="0"/>
    <n v="5.6588888888888889"/>
    <s v="Regular Air"/>
    <n v="6.26"/>
    <n v="57.19"/>
    <x v="12"/>
    <s v="Consumer"/>
    <x v="0"/>
    <s v="Paper"/>
    <s v="Small Box"/>
    <d v="2010-08-07T00:00:00"/>
  </r>
  <r>
    <n v="3375"/>
    <n v="24097"/>
    <x v="562"/>
    <s v="High"/>
    <s v="*"/>
    <s v="**"/>
    <s v="**"/>
    <m/>
    <m/>
    <s v="**"/>
    <m/>
    <m/>
    <m/>
    <m/>
    <m/>
    <n v="1"/>
    <n v="0.01"/>
    <m/>
    <m/>
    <n v="17.190000000000001"/>
    <n v="0"/>
    <n v="17.190000000000001"/>
    <s v="Regular Air"/>
    <n v="1.99"/>
    <n v="19.18"/>
    <x v="7"/>
    <s v="Small Business"/>
    <x v="2"/>
    <s v="Computer Peripherals"/>
    <s v="Small Pack"/>
    <d v="2010-08-04T00:00:00"/>
  </r>
  <r>
    <n v="3376"/>
    <n v="24097"/>
    <x v="562"/>
    <s v="High"/>
    <s v="*"/>
    <s v="**"/>
    <s v="**"/>
    <m/>
    <m/>
    <s v="**"/>
    <m/>
    <m/>
    <m/>
    <m/>
    <m/>
    <n v="2"/>
    <n v="0.01"/>
    <m/>
    <m/>
    <n v="15.31"/>
    <n v="0"/>
    <n v="7.6550000000000002"/>
    <s v="Regular Air"/>
    <n v="4.8600000000000003"/>
    <n v="20.170000000000002"/>
    <x v="7"/>
    <s v="Small Business"/>
    <x v="0"/>
    <s v="Paper"/>
    <s v="Small Box"/>
    <d v="2010-08-06T00:00:00"/>
  </r>
  <r>
    <n v="3377"/>
    <n v="17956"/>
    <x v="563"/>
    <s v="Critical"/>
    <s v="***"/>
    <s v="***"/>
    <s v="***"/>
    <m/>
    <m/>
    <s v="***"/>
    <m/>
    <m/>
    <m/>
    <m/>
    <m/>
    <n v="17"/>
    <n v="0.02"/>
    <m/>
    <m/>
    <n v="1914.65"/>
    <n v="1"/>
    <n v="112.62647058823529"/>
    <s v="Regular Air"/>
    <n v="8.64"/>
    <n v="1923.2900000000002"/>
    <x v="1"/>
    <s v="Corporate"/>
    <x v="0"/>
    <s v="Storage &amp; Organization"/>
    <s v="Small Box"/>
    <d v="2010-08-06T00:00:00"/>
  </r>
  <r>
    <n v="3378"/>
    <n v="17956"/>
    <x v="563"/>
    <s v="Critical"/>
    <s v="***"/>
    <s v="***"/>
    <s v="***"/>
    <m/>
    <m/>
    <s v="***"/>
    <m/>
    <m/>
    <m/>
    <m/>
    <m/>
    <n v="40"/>
    <n v="0.05"/>
    <m/>
    <m/>
    <n v="1567.51"/>
    <n v="1"/>
    <n v="39.187750000000001"/>
    <s v="Express Air"/>
    <n v="5.08"/>
    <n v="1572.59"/>
    <x v="1"/>
    <s v="Corporate"/>
    <x v="0"/>
    <s v="Paper"/>
    <s v="Wrap Bag"/>
    <d v="2010-08-08T00:00:00"/>
  </r>
  <r>
    <n v="3379"/>
    <n v="42369"/>
    <x v="563"/>
    <s v="Critical"/>
    <s v="***"/>
    <s v="***"/>
    <s v="***"/>
    <m/>
    <m/>
    <s v="***"/>
    <m/>
    <m/>
    <m/>
    <m/>
    <m/>
    <n v="44"/>
    <n v="0.05"/>
    <m/>
    <m/>
    <n v="786.26"/>
    <n v="0"/>
    <n v="17.869545454545456"/>
    <s v="Regular Air"/>
    <n v="1.99"/>
    <n v="788.25"/>
    <x v="1"/>
    <s v="Home Office"/>
    <x v="2"/>
    <s v="Computer Peripherals"/>
    <s v="Small Pack"/>
    <d v="2010-08-06T00:00:00"/>
  </r>
  <r>
    <n v="3380"/>
    <n v="58789"/>
    <x v="563"/>
    <s v="Low"/>
    <s v="*"/>
    <s v="*"/>
    <s v="*"/>
    <m/>
    <m/>
    <s v="*"/>
    <m/>
    <m/>
    <m/>
    <m/>
    <m/>
    <n v="38"/>
    <n v="0.04"/>
    <m/>
    <m/>
    <n v="377.13"/>
    <n v="0"/>
    <n v="9.9244736842105254"/>
    <s v="Regular Air"/>
    <n v="6.02"/>
    <n v="383.15"/>
    <x v="1"/>
    <s v="Small Business"/>
    <x v="1"/>
    <s v="Office Furnishings"/>
    <s v="Medium Box"/>
    <d v="2010-08-10T00:00:00"/>
  </r>
  <r>
    <n v="3381"/>
    <n v="58789"/>
    <x v="563"/>
    <s v="Low"/>
    <s v="*"/>
    <s v="*"/>
    <s v="*"/>
    <m/>
    <m/>
    <s v="*"/>
    <m/>
    <m/>
    <m/>
    <m/>
    <m/>
    <n v="26"/>
    <n v="3.5000000000000003E-2"/>
    <m/>
    <m/>
    <n v="195.51"/>
    <n v="0"/>
    <n v="7.5196153846153839"/>
    <s v="Regular Air"/>
    <n v="7.72"/>
    <n v="203.23"/>
    <x v="1"/>
    <s v="Small Business"/>
    <x v="0"/>
    <s v="Binders and Binder Accessories"/>
    <s v="Small Box"/>
    <d v="2010-08-09T00:00:00"/>
  </r>
  <r>
    <n v="3382"/>
    <n v="18210"/>
    <x v="564"/>
    <s v="Not Specified"/>
    <s v="*"/>
    <s v="*"/>
    <s v="*"/>
    <m/>
    <m/>
    <s v="*"/>
    <m/>
    <m/>
    <m/>
    <m/>
    <m/>
    <n v="27"/>
    <n v="3.5000000000000003E-2"/>
    <m/>
    <m/>
    <n v="9293.82"/>
    <n v="1"/>
    <n v="344.21555555555557"/>
    <s v="Regular Air"/>
    <n v="19.989999999999998"/>
    <n v="9313.81"/>
    <x v="12"/>
    <s v="Small Business"/>
    <x v="0"/>
    <s v="Appliances"/>
    <s v="Small Box"/>
    <d v="2010-08-07T00:00:00"/>
  </r>
  <r>
    <n v="3383"/>
    <n v="18598"/>
    <x v="564"/>
    <s v="Critical"/>
    <s v="***"/>
    <s v="***"/>
    <s v="***"/>
    <m/>
    <m/>
    <s v="***"/>
    <m/>
    <m/>
    <m/>
    <m/>
    <m/>
    <n v="46"/>
    <n v="0.05"/>
    <m/>
    <m/>
    <n v="4814.12"/>
    <n v="1"/>
    <n v="104.65478260869565"/>
    <s v="Regular Air"/>
    <n v="21.26"/>
    <n v="4835.38"/>
    <x v="2"/>
    <s v="Home Office"/>
    <x v="1"/>
    <s v="Office Furnishings"/>
    <s v="Large Box"/>
    <d v="2010-08-08T00:00:00"/>
  </r>
  <r>
    <n v="3384"/>
    <n v="18598"/>
    <x v="564"/>
    <s v="Critical"/>
    <s v="***"/>
    <s v="***"/>
    <s v="***"/>
    <m/>
    <m/>
    <s v="***"/>
    <m/>
    <m/>
    <m/>
    <m/>
    <m/>
    <n v="24"/>
    <n v="3.5000000000000003E-2"/>
    <m/>
    <m/>
    <n v="349.65"/>
    <n v="0"/>
    <n v="14.56875"/>
    <s v="Express Air"/>
    <n v="6.46"/>
    <n v="356.10999999999996"/>
    <x v="2"/>
    <s v="Home Office"/>
    <x v="0"/>
    <s v="Binders and Binder Accessories"/>
    <s v="Small Box"/>
    <d v="2010-08-09T00:00:00"/>
  </r>
  <r>
    <n v="3385"/>
    <n v="18210"/>
    <x v="564"/>
    <s v="Not Specified"/>
    <s v="*"/>
    <s v="*"/>
    <s v="*"/>
    <m/>
    <m/>
    <s v="*"/>
    <m/>
    <m/>
    <m/>
    <m/>
    <m/>
    <n v="27"/>
    <n v="3.5000000000000003E-2"/>
    <m/>
    <m/>
    <n v="80.790000000000006"/>
    <n v="0"/>
    <n v="2.9922222222222223"/>
    <s v="Regular Air"/>
    <n v="0.7"/>
    <n v="81.490000000000009"/>
    <x v="12"/>
    <s v="Small Business"/>
    <x v="0"/>
    <s v="Pens &amp; Art Supplies"/>
    <s v="Wrap Bag"/>
    <d v="2010-08-07T00:00:00"/>
  </r>
  <r>
    <n v="3386"/>
    <n v="8416"/>
    <x v="564"/>
    <s v="Low"/>
    <s v="*"/>
    <s v="*"/>
    <s v="*"/>
    <m/>
    <m/>
    <s v="*"/>
    <m/>
    <m/>
    <m/>
    <m/>
    <m/>
    <n v="2"/>
    <n v="0.01"/>
    <m/>
    <m/>
    <n v="22.07"/>
    <n v="0"/>
    <n v="11.035"/>
    <s v="Regular Air"/>
    <n v="10.39"/>
    <n v="32.46"/>
    <x v="4"/>
    <s v="Small Business"/>
    <x v="0"/>
    <s v="Paper"/>
    <s v="Small Box"/>
    <d v="2010-08-10T00:00:00"/>
  </r>
  <r>
    <n v="3387"/>
    <n v="12485"/>
    <x v="565"/>
    <s v="Critical"/>
    <s v="***"/>
    <s v="***"/>
    <s v="***"/>
    <m/>
    <m/>
    <s v="***"/>
    <m/>
    <m/>
    <m/>
    <m/>
    <m/>
    <n v="24"/>
    <n v="3.5000000000000003E-2"/>
    <m/>
    <m/>
    <n v="5407.31"/>
    <n v="1"/>
    <n v="225.30458333333334"/>
    <s v="Delivery Truck"/>
    <n v="28.16"/>
    <n v="5435.47"/>
    <x v="7"/>
    <s v="Home Office"/>
    <x v="1"/>
    <s v="Chairs &amp; Chairmats"/>
    <s v="Jumbo Drum"/>
    <d v="2010-08-08T00:00:00"/>
  </r>
  <r>
    <n v="3388"/>
    <n v="10081"/>
    <x v="565"/>
    <s v="Not Specified"/>
    <s v="*"/>
    <s v="*"/>
    <s v="*"/>
    <m/>
    <m/>
    <s v="*"/>
    <m/>
    <m/>
    <m/>
    <m/>
    <m/>
    <n v="49"/>
    <n v="0.05"/>
    <m/>
    <m/>
    <n v="1058.43"/>
    <n v="1"/>
    <n v="21.60061224489796"/>
    <s v="Regular Air"/>
    <n v="6.68"/>
    <n v="1065.1100000000001"/>
    <x v="8"/>
    <s v="Home Office"/>
    <x v="1"/>
    <s v="Office Furnishings"/>
    <s v="Small Box"/>
    <d v="2010-08-08T00:00:00"/>
  </r>
  <r>
    <n v="3389"/>
    <n v="49638"/>
    <x v="565"/>
    <s v="Medium"/>
    <s v="*"/>
    <s v="*"/>
    <s v="*"/>
    <m/>
    <m/>
    <s v="*"/>
    <m/>
    <m/>
    <m/>
    <m/>
    <m/>
    <n v="17"/>
    <n v="0.02"/>
    <m/>
    <m/>
    <n v="196.07"/>
    <n v="0"/>
    <n v="11.533529411764706"/>
    <s v="Regular Air"/>
    <n v="6.5"/>
    <n v="202.57"/>
    <x v="4"/>
    <s v="Home Office"/>
    <x v="2"/>
    <s v="Computer Peripherals"/>
    <s v="Small Box"/>
    <d v="2010-08-08T00:00:00"/>
  </r>
  <r>
    <n v="3390"/>
    <n v="193"/>
    <x v="565"/>
    <s v="Critical"/>
    <s v="***"/>
    <s v="***"/>
    <s v="***"/>
    <m/>
    <m/>
    <s v="***"/>
    <m/>
    <m/>
    <m/>
    <m/>
    <m/>
    <n v="14"/>
    <n v="0.02"/>
    <m/>
    <m/>
    <n v="174.89"/>
    <n v="0"/>
    <n v="12.492142857142856"/>
    <s v="Regular Air"/>
    <n v="6.27"/>
    <n v="181.16"/>
    <x v="0"/>
    <s v="Consumer"/>
    <x v="0"/>
    <s v="Storage &amp; Organization"/>
    <s v="Medium Box"/>
    <d v="2010-08-09T00:00:00"/>
  </r>
  <r>
    <n v="3391"/>
    <n v="9985"/>
    <x v="565"/>
    <s v="Low"/>
    <s v="*"/>
    <s v="*"/>
    <s v="*"/>
    <m/>
    <m/>
    <s v="*"/>
    <m/>
    <m/>
    <m/>
    <m/>
    <m/>
    <n v="12"/>
    <n v="0.02"/>
    <m/>
    <m/>
    <n v="81.900000000000006"/>
    <n v="0"/>
    <n v="6.8250000000000002"/>
    <s v="Regular Air"/>
    <n v="5.2"/>
    <n v="87.100000000000009"/>
    <x v="5"/>
    <s v="Consumer"/>
    <x v="0"/>
    <s v="Paper"/>
    <s v="Small Box"/>
    <d v="2010-08-07T00:00:00"/>
  </r>
  <r>
    <n v="3392"/>
    <n v="57669"/>
    <x v="566"/>
    <s v="Critical"/>
    <s v="***"/>
    <s v="***"/>
    <s v="***"/>
    <m/>
    <m/>
    <s v="***"/>
    <m/>
    <m/>
    <m/>
    <m/>
    <m/>
    <n v="41"/>
    <n v="0.05"/>
    <m/>
    <m/>
    <n v="1803.12"/>
    <n v="1"/>
    <n v="43.978536585365852"/>
    <s v="Regular Air"/>
    <n v="5.33"/>
    <n v="1808.4499999999998"/>
    <x v="2"/>
    <s v="Consumer"/>
    <x v="0"/>
    <s v="Appliances"/>
    <s v="Small Box"/>
    <d v="2010-08-09T00:00:00"/>
  </r>
  <r>
    <n v="3393"/>
    <n v="50146"/>
    <x v="567"/>
    <s v="Not Specified"/>
    <s v="*"/>
    <s v="*"/>
    <s v="*"/>
    <m/>
    <m/>
    <s v="*"/>
    <m/>
    <m/>
    <m/>
    <m/>
    <m/>
    <n v="32"/>
    <n v="0.04"/>
    <m/>
    <m/>
    <n v="2288.6419999999998"/>
    <n v="1"/>
    <n v="71.520062499999995"/>
    <s v="Regular Air"/>
    <n v="2.79"/>
    <n v="2291.4319999999998"/>
    <x v="5"/>
    <s v="Consumer"/>
    <x v="2"/>
    <s v="Telephones and Communication"/>
    <s v="Small Box"/>
    <d v="2010-08-09T00:00:00"/>
  </r>
  <r>
    <n v="3394"/>
    <n v="55558"/>
    <x v="567"/>
    <s v="Medium"/>
    <s v="*"/>
    <s v="*"/>
    <s v="*"/>
    <m/>
    <m/>
    <s v="*"/>
    <m/>
    <m/>
    <m/>
    <m/>
    <m/>
    <n v="8"/>
    <n v="0.01"/>
    <m/>
    <m/>
    <n v="1294.04"/>
    <n v="1"/>
    <n v="161.755"/>
    <s v="Delivery Truck"/>
    <n v="66.27"/>
    <n v="1360.31"/>
    <x v="5"/>
    <s v="Consumer"/>
    <x v="1"/>
    <s v="Bookcases"/>
    <s v="Jumbo Box"/>
    <d v="2010-08-09T00:00:00"/>
  </r>
  <r>
    <n v="3395"/>
    <n v="55558"/>
    <x v="567"/>
    <s v="Medium"/>
    <s v="*"/>
    <s v="*"/>
    <s v="*"/>
    <m/>
    <m/>
    <s v="*"/>
    <m/>
    <m/>
    <m/>
    <m/>
    <m/>
    <n v="23"/>
    <n v="3.5000000000000003E-2"/>
    <m/>
    <m/>
    <n v="392.57"/>
    <n v="0"/>
    <n v="17.068260869565218"/>
    <s v="Regular Air"/>
    <n v="8.1300000000000008"/>
    <n v="400.7"/>
    <x v="5"/>
    <s v="Consumer"/>
    <x v="0"/>
    <s v="Envelopes"/>
    <s v="Small Box"/>
    <d v="2010-08-11T00:00:00"/>
  </r>
  <r>
    <n v="3396"/>
    <n v="44224"/>
    <x v="567"/>
    <s v="High"/>
    <s v="*"/>
    <s v="**"/>
    <s v="**"/>
    <m/>
    <m/>
    <s v="**"/>
    <m/>
    <m/>
    <m/>
    <m/>
    <m/>
    <n v="32"/>
    <n v="0.04"/>
    <m/>
    <m/>
    <n v="198.7"/>
    <n v="0"/>
    <n v="6.2093749999999996"/>
    <s v="Regular Air"/>
    <n v="2.74"/>
    <n v="201.44"/>
    <x v="8"/>
    <s v="Corporate"/>
    <x v="2"/>
    <s v="Computer Peripherals"/>
    <s v="Small Pack"/>
    <d v="2010-08-10T00:00:00"/>
  </r>
  <r>
    <n v="3397"/>
    <n v="4932"/>
    <x v="567"/>
    <s v="Critical"/>
    <s v="***"/>
    <s v="***"/>
    <s v="***"/>
    <m/>
    <m/>
    <s v="***"/>
    <m/>
    <m/>
    <m/>
    <m/>
    <m/>
    <n v="11"/>
    <n v="0.02"/>
    <m/>
    <m/>
    <n v="109.37"/>
    <n v="0"/>
    <n v="9.9427272727272733"/>
    <s v="Regular Air"/>
    <n v="1.79"/>
    <n v="111.16000000000001"/>
    <x v="1"/>
    <s v="Corporate"/>
    <x v="0"/>
    <s v="Paper"/>
    <s v="Wrap Bag"/>
    <d v="2010-08-11T00:00:00"/>
  </r>
  <r>
    <n v="3398"/>
    <n v="45570"/>
    <x v="567"/>
    <s v="Critical"/>
    <s v="***"/>
    <s v="***"/>
    <s v="***"/>
    <m/>
    <m/>
    <s v="***"/>
    <m/>
    <m/>
    <m/>
    <m/>
    <m/>
    <n v="19"/>
    <n v="0.02"/>
    <m/>
    <m/>
    <n v="77.569999999999993"/>
    <n v="0"/>
    <n v="4.0826315789473684"/>
    <s v="Regular Air"/>
    <n v="5.47"/>
    <n v="83.039999999999992"/>
    <x v="8"/>
    <s v="Corporate"/>
    <x v="0"/>
    <s v="Binders and Binder Accessories"/>
    <s v="Small Box"/>
    <d v="2010-08-10T00:00:00"/>
  </r>
  <r>
    <n v="3399"/>
    <n v="34916"/>
    <x v="567"/>
    <s v="High"/>
    <s v="*"/>
    <s v="**"/>
    <s v="**"/>
    <m/>
    <m/>
    <s v="**"/>
    <m/>
    <m/>
    <m/>
    <m/>
    <m/>
    <n v="3"/>
    <n v="0.01"/>
    <m/>
    <m/>
    <n v="24.36"/>
    <n v="0"/>
    <n v="8.1199999999999992"/>
    <s v="Express Air"/>
    <n v="5.72"/>
    <n v="30.08"/>
    <x v="0"/>
    <s v="Consumer"/>
    <x v="1"/>
    <s v="Office Furnishings"/>
    <s v="Small Pack"/>
    <d v="2010-08-11T00:00:00"/>
  </r>
  <r>
    <n v="3400"/>
    <n v="19104"/>
    <x v="568"/>
    <s v="High"/>
    <s v="*"/>
    <s v="**"/>
    <s v="**"/>
    <m/>
    <m/>
    <s v="**"/>
    <m/>
    <m/>
    <m/>
    <m/>
    <m/>
    <n v="48"/>
    <n v="0.05"/>
    <m/>
    <m/>
    <n v="5085.9070000000002"/>
    <n v="1"/>
    <n v="105.95639583333333"/>
    <s v="Regular Air"/>
    <n v="8.08"/>
    <n v="5093.9870000000001"/>
    <x v="10"/>
    <s v="Small Business"/>
    <x v="2"/>
    <s v="Telephones and Communication"/>
    <s v="Small Box"/>
    <d v="2010-08-12T00:00:00"/>
  </r>
  <r>
    <n v="3401"/>
    <n v="10435"/>
    <x v="568"/>
    <s v="Medium"/>
    <s v="*"/>
    <s v="*"/>
    <s v="*"/>
    <m/>
    <m/>
    <s v="*"/>
    <m/>
    <m/>
    <m/>
    <m/>
    <m/>
    <n v="38"/>
    <n v="0.04"/>
    <m/>
    <m/>
    <n v="871.25"/>
    <n v="0"/>
    <n v="22.92763157894737"/>
    <s v="Regular Air"/>
    <n v="8.99"/>
    <n v="880.24"/>
    <x v="12"/>
    <s v="Corporate"/>
    <x v="0"/>
    <s v="Pens &amp; Art Supplies"/>
    <s v="Small Pack"/>
    <d v="2010-08-12T00:00:00"/>
  </r>
  <r>
    <n v="3402"/>
    <n v="10435"/>
    <x v="568"/>
    <s v="Medium"/>
    <s v="*"/>
    <s v="*"/>
    <s v="*"/>
    <m/>
    <m/>
    <s v="*"/>
    <m/>
    <m/>
    <m/>
    <m/>
    <m/>
    <n v="46"/>
    <n v="0.05"/>
    <m/>
    <m/>
    <n v="537.87"/>
    <n v="0"/>
    <n v="11.692826086956522"/>
    <s v="Regular Air"/>
    <n v="7.95"/>
    <n v="545.82000000000005"/>
    <x v="12"/>
    <s v="Corporate"/>
    <x v="0"/>
    <s v="Pens &amp; Art Supplies"/>
    <s v="Small Pack"/>
    <d v="2010-08-11T00:00:00"/>
  </r>
  <r>
    <n v="3403"/>
    <n v="31650"/>
    <x v="569"/>
    <s v="Not Specified"/>
    <s v="*"/>
    <s v="*"/>
    <s v="*"/>
    <m/>
    <m/>
    <s v="*"/>
    <m/>
    <m/>
    <m/>
    <m/>
    <m/>
    <n v="19"/>
    <n v="0.02"/>
    <m/>
    <m/>
    <n v="1504.97"/>
    <n v="1"/>
    <n v="79.20894736842105"/>
    <s v="Regular Air"/>
    <n v="4"/>
    <n v="1508.97"/>
    <x v="0"/>
    <s v="Consumer"/>
    <x v="2"/>
    <s v="Computer Peripherals"/>
    <s v="Small Box"/>
    <d v="2010-08-12T00:00:00"/>
  </r>
  <r>
    <n v="3404"/>
    <n v="13861"/>
    <x v="569"/>
    <s v="High"/>
    <s v="*"/>
    <s v="**"/>
    <s v="**"/>
    <m/>
    <m/>
    <s v="**"/>
    <m/>
    <m/>
    <m/>
    <m/>
    <m/>
    <n v="7"/>
    <n v="0.01"/>
    <m/>
    <m/>
    <n v="37.299999999999997"/>
    <n v="0"/>
    <n v="5.3285714285714283"/>
    <s v="Regular Air"/>
    <n v="0.71"/>
    <n v="38.01"/>
    <x v="1"/>
    <s v="Corporate"/>
    <x v="0"/>
    <s v="Pens &amp; Art Supplies"/>
    <s v="Wrap Bag"/>
    <d v="2010-08-11T00:00:00"/>
  </r>
  <r>
    <n v="3405"/>
    <n v="59074"/>
    <x v="570"/>
    <s v="Low"/>
    <s v="*"/>
    <s v="*"/>
    <s v="*"/>
    <m/>
    <m/>
    <s v="*"/>
    <m/>
    <m/>
    <m/>
    <m/>
    <m/>
    <n v="37"/>
    <n v="0.04"/>
    <m/>
    <m/>
    <n v="589.63"/>
    <n v="0"/>
    <n v="15.935945945945946"/>
    <s v="Regular Air"/>
    <n v="8.99"/>
    <n v="598.62"/>
    <x v="2"/>
    <s v="Corporate"/>
    <x v="1"/>
    <s v="Office Furnishings"/>
    <s v="Small Pack"/>
    <d v="2010-08-14T00:00:00"/>
  </r>
  <r>
    <n v="3406"/>
    <n v="22117"/>
    <x v="570"/>
    <s v="Critical"/>
    <s v="***"/>
    <s v="***"/>
    <s v="***"/>
    <m/>
    <m/>
    <s v="***"/>
    <m/>
    <m/>
    <m/>
    <m/>
    <m/>
    <n v="16"/>
    <n v="0.02"/>
    <m/>
    <m/>
    <n v="581.52"/>
    <n v="0"/>
    <n v="36.344999999999999"/>
    <s v="Express Air"/>
    <n v="7.5"/>
    <n v="589.02"/>
    <x v="4"/>
    <s v="Home Office"/>
    <x v="0"/>
    <s v="Paper"/>
    <s v="Small Box"/>
    <d v="2010-08-13T00:00:00"/>
  </r>
  <r>
    <n v="3407"/>
    <n v="42563"/>
    <x v="570"/>
    <s v="Medium"/>
    <s v="*"/>
    <s v="*"/>
    <s v="*"/>
    <m/>
    <m/>
    <s v="*"/>
    <m/>
    <m/>
    <m/>
    <m/>
    <m/>
    <n v="7"/>
    <n v="0.01"/>
    <m/>
    <m/>
    <n v="44.25"/>
    <n v="0"/>
    <n v="6.3214285714285712"/>
    <s v="Express Air"/>
    <n v="5.41"/>
    <n v="49.66"/>
    <x v="2"/>
    <s v="Corporate"/>
    <x v="0"/>
    <s v="Binders and Binder Accessories"/>
    <s v="Small Box"/>
    <d v="2010-08-12T00:00:00"/>
  </r>
  <r>
    <n v="3408"/>
    <n v="22117"/>
    <x v="570"/>
    <s v="Critical"/>
    <s v="***"/>
    <s v="***"/>
    <s v="***"/>
    <m/>
    <m/>
    <s v="***"/>
    <m/>
    <m/>
    <m/>
    <m/>
    <m/>
    <n v="5"/>
    <n v="0.01"/>
    <m/>
    <m/>
    <n v="19.170000000000002"/>
    <n v="0"/>
    <n v="3.8340000000000005"/>
    <s v="Regular Air"/>
    <n v="3.97"/>
    <n v="23.14"/>
    <x v="4"/>
    <s v="Home Office"/>
    <x v="0"/>
    <s v="Pens &amp; Art Supplies"/>
    <s v="Wrap Bag"/>
    <d v="2010-08-15T00:00:00"/>
  </r>
  <r>
    <n v="3409"/>
    <n v="19687"/>
    <x v="571"/>
    <s v="Medium"/>
    <s v="*"/>
    <s v="*"/>
    <s v="*"/>
    <m/>
    <m/>
    <s v="*"/>
    <m/>
    <m/>
    <m/>
    <m/>
    <m/>
    <n v="23"/>
    <n v="3.5000000000000003E-2"/>
    <m/>
    <m/>
    <n v="829.61699999999996"/>
    <n v="0"/>
    <n v="36.070304347826088"/>
    <s v="Regular Air"/>
    <n v="4.99"/>
    <n v="834.60699999999997"/>
    <x v="1"/>
    <s v="Consumer"/>
    <x v="2"/>
    <s v="Telephones and Communication"/>
    <s v="Small Box"/>
    <d v="2010-08-15T00:00:00"/>
  </r>
  <r>
    <n v="3410"/>
    <n v="35878"/>
    <x v="571"/>
    <s v="Medium"/>
    <s v="*"/>
    <s v="*"/>
    <s v="*"/>
    <m/>
    <m/>
    <s v="*"/>
    <m/>
    <m/>
    <m/>
    <m/>
    <m/>
    <n v="11"/>
    <n v="0.02"/>
    <m/>
    <m/>
    <n v="485.46"/>
    <n v="0"/>
    <n v="44.132727272727273"/>
    <s v="Regular Air"/>
    <n v="17.48"/>
    <n v="502.94"/>
    <x v="1"/>
    <s v="Corporate"/>
    <x v="0"/>
    <s v="Paper"/>
    <s v="Small Box"/>
    <d v="2010-08-14T00:00:00"/>
  </r>
  <r>
    <n v="3411"/>
    <n v="33537"/>
    <x v="571"/>
    <s v="Medium"/>
    <s v="*"/>
    <s v="*"/>
    <s v="*"/>
    <m/>
    <m/>
    <s v="*"/>
    <m/>
    <m/>
    <m/>
    <m/>
    <m/>
    <n v="9"/>
    <n v="0.01"/>
    <m/>
    <m/>
    <n v="163.31049999999999"/>
    <n v="0"/>
    <n v="18.145611111111108"/>
    <s v="Regular Air"/>
    <n v="3.3"/>
    <n v="166.6105"/>
    <x v="8"/>
    <s v="Corporate"/>
    <x v="2"/>
    <s v="Telephones and Communication"/>
    <s v="Small Pack"/>
    <d v="2010-08-14T00:00:00"/>
  </r>
  <r>
    <n v="3412"/>
    <n v="35878"/>
    <x v="571"/>
    <s v="Medium"/>
    <s v="*"/>
    <s v="*"/>
    <s v="*"/>
    <m/>
    <m/>
    <s v="*"/>
    <m/>
    <m/>
    <m/>
    <m/>
    <m/>
    <n v="45"/>
    <n v="0.05"/>
    <m/>
    <m/>
    <n v="161.66999999999999"/>
    <n v="0"/>
    <n v="3.5926666666666662"/>
    <s v="Regular Air"/>
    <n v="2.2000000000000002"/>
    <n v="163.86999999999998"/>
    <x v="1"/>
    <s v="Corporate"/>
    <x v="0"/>
    <s v="Paper"/>
    <s v="Wrap Bag"/>
    <d v="2010-08-15T00:00:00"/>
  </r>
  <r>
    <n v="3413"/>
    <n v="19687"/>
    <x v="571"/>
    <s v="Medium"/>
    <s v="*"/>
    <s v="*"/>
    <s v="*"/>
    <m/>
    <m/>
    <s v="*"/>
    <m/>
    <m/>
    <m/>
    <m/>
    <m/>
    <n v="33"/>
    <n v="0.04"/>
    <m/>
    <m/>
    <n v="47.99"/>
    <n v="0"/>
    <n v="1.4542424242424243"/>
    <s v="Regular Air"/>
    <n v="0.7"/>
    <n v="48.690000000000005"/>
    <x v="1"/>
    <s v="Consumer"/>
    <x v="0"/>
    <s v="Rubber Bands"/>
    <s v="Wrap Bag"/>
    <d v="2010-08-14T00:00:00"/>
  </r>
  <r>
    <n v="3414"/>
    <n v="33537"/>
    <x v="571"/>
    <s v="Medium"/>
    <s v="*"/>
    <s v="*"/>
    <s v="*"/>
    <m/>
    <m/>
    <s v="*"/>
    <m/>
    <m/>
    <m/>
    <m/>
    <m/>
    <n v="26"/>
    <n v="3.5000000000000003E-2"/>
    <m/>
    <m/>
    <n v="45.38"/>
    <n v="0"/>
    <n v="1.7453846153846155"/>
    <s v="Regular Air"/>
    <n v="0.7"/>
    <n v="46.080000000000005"/>
    <x v="8"/>
    <s v="Corporate"/>
    <x v="0"/>
    <s v="Pens &amp; Art Supplies"/>
    <s v="Wrap Bag"/>
    <d v="2010-08-15T00:00:00"/>
  </r>
  <r>
    <n v="3415"/>
    <n v="5061"/>
    <x v="571"/>
    <s v="Critical"/>
    <s v="***"/>
    <s v="***"/>
    <s v="***"/>
    <m/>
    <m/>
    <s v="***"/>
    <m/>
    <m/>
    <m/>
    <m/>
    <m/>
    <n v="4"/>
    <n v="0.01"/>
    <m/>
    <m/>
    <n v="12.8"/>
    <n v="0"/>
    <n v="3.2"/>
    <s v="Regular Air"/>
    <n v="0.7"/>
    <n v="13.5"/>
    <x v="3"/>
    <s v="Corporate"/>
    <x v="0"/>
    <s v="Pens &amp; Art Supplies"/>
    <s v="Wrap Bag"/>
    <d v="2010-08-15T00:00:00"/>
  </r>
  <r>
    <n v="3416"/>
    <n v="20679"/>
    <x v="572"/>
    <s v="Medium"/>
    <s v="*"/>
    <s v="*"/>
    <s v="*"/>
    <m/>
    <m/>
    <s v="*"/>
    <m/>
    <m/>
    <m/>
    <m/>
    <m/>
    <n v="32"/>
    <n v="0.04"/>
    <m/>
    <m/>
    <n v="4976.6000000000004"/>
    <n v="1"/>
    <n v="155.51875000000001"/>
    <s v="Regular Air"/>
    <n v="19.989999999999998"/>
    <n v="4996.59"/>
    <x v="10"/>
    <s v="Small Business"/>
    <x v="0"/>
    <s v="Storage &amp; Organization"/>
    <s v="Small Box"/>
    <d v="2010-08-14T00:00:00"/>
  </r>
  <r>
    <n v="3417"/>
    <n v="35079"/>
    <x v="572"/>
    <s v="High"/>
    <s v="*"/>
    <s v="**"/>
    <s v="**"/>
    <m/>
    <m/>
    <s v="**"/>
    <m/>
    <m/>
    <m/>
    <m/>
    <m/>
    <n v="32"/>
    <n v="0.04"/>
    <m/>
    <m/>
    <n v="2062.75"/>
    <n v="1"/>
    <n v="64.4609375"/>
    <s v="Express Air"/>
    <n v="19.989999999999998"/>
    <n v="2082.7399999999998"/>
    <x v="1"/>
    <s v="Consumer"/>
    <x v="1"/>
    <s v="Tables"/>
    <s v="Large Box"/>
    <d v="2010-08-16T00:00:00"/>
  </r>
  <r>
    <n v="3418"/>
    <n v="17381"/>
    <x v="572"/>
    <s v="High"/>
    <s v="*"/>
    <s v="**"/>
    <s v="**"/>
    <m/>
    <m/>
    <s v="**"/>
    <m/>
    <m/>
    <m/>
    <m/>
    <m/>
    <n v="28"/>
    <n v="3.5000000000000003E-2"/>
    <m/>
    <m/>
    <n v="101.25"/>
    <n v="0"/>
    <n v="3.6160714285714284"/>
    <s v="Regular Air"/>
    <n v="0.5"/>
    <n v="101.75"/>
    <x v="4"/>
    <s v="Corporate"/>
    <x v="0"/>
    <s v="Labels"/>
    <s v="Small Box"/>
    <d v="2010-08-15T00:00:00"/>
  </r>
  <r>
    <n v="3419"/>
    <n v="35079"/>
    <x v="572"/>
    <s v="High"/>
    <s v="*"/>
    <s v="**"/>
    <s v="**"/>
    <m/>
    <m/>
    <s v="**"/>
    <m/>
    <m/>
    <m/>
    <m/>
    <m/>
    <n v="13"/>
    <n v="0.02"/>
    <m/>
    <m/>
    <n v="71.569999999999993"/>
    <n v="0"/>
    <n v="5.5053846153846147"/>
    <s v="Regular Air"/>
    <n v="4.95"/>
    <n v="76.52"/>
    <x v="1"/>
    <s v="Consumer"/>
    <x v="1"/>
    <s v="Bookcases"/>
    <s v="Jumbo Box"/>
    <d v="2010-08-16T00:00:00"/>
  </r>
  <r>
    <n v="3420"/>
    <n v="6625"/>
    <x v="573"/>
    <s v="High"/>
    <s v="*"/>
    <s v="**"/>
    <s v="**"/>
    <m/>
    <m/>
    <s v="**"/>
    <m/>
    <m/>
    <m/>
    <m/>
    <m/>
    <n v="23"/>
    <n v="3.5000000000000003E-2"/>
    <m/>
    <m/>
    <n v="21062.91"/>
    <n v="1"/>
    <n v="915.77869565217395"/>
    <s v="Delivery Truck"/>
    <n v="44.55"/>
    <n v="21107.46"/>
    <x v="8"/>
    <s v="Corporate"/>
    <x v="1"/>
    <s v="Bookcases"/>
    <s v="Jumbo Box"/>
    <d v="2010-08-17T00:00:00"/>
  </r>
  <r>
    <n v="3421"/>
    <n v="38176"/>
    <x v="573"/>
    <s v="High"/>
    <s v="*"/>
    <s v="**"/>
    <s v="**"/>
    <m/>
    <m/>
    <s v="**"/>
    <m/>
    <m/>
    <m/>
    <m/>
    <m/>
    <n v="48"/>
    <n v="0.05"/>
    <m/>
    <m/>
    <n v="428.36"/>
    <n v="0"/>
    <n v="8.9241666666666664"/>
    <s v="Express Air"/>
    <n v="2.25"/>
    <n v="430.61"/>
    <x v="6"/>
    <s v="Corporate"/>
    <x v="0"/>
    <s v="Pens &amp; Art Supplies"/>
    <s v="Wrap Bag"/>
    <d v="2010-08-17T00:00:00"/>
  </r>
  <r>
    <n v="3422"/>
    <n v="38176"/>
    <x v="573"/>
    <s v="High"/>
    <s v="*"/>
    <s v="**"/>
    <s v="**"/>
    <m/>
    <m/>
    <s v="**"/>
    <m/>
    <m/>
    <m/>
    <m/>
    <m/>
    <n v="39"/>
    <n v="0.04"/>
    <m/>
    <m/>
    <n v="231.08"/>
    <n v="0"/>
    <n v="5.925128205128205"/>
    <s v="Express Air"/>
    <n v="5.57"/>
    <n v="236.65"/>
    <x v="6"/>
    <s v="Corporate"/>
    <x v="0"/>
    <s v="Paper"/>
    <s v="Small Box"/>
    <d v="2010-08-16T00:00:00"/>
  </r>
  <r>
    <n v="3423"/>
    <n v="19686"/>
    <x v="573"/>
    <s v="Medium"/>
    <s v="*"/>
    <s v="*"/>
    <s v="*"/>
    <m/>
    <m/>
    <s v="*"/>
    <m/>
    <m/>
    <m/>
    <m/>
    <m/>
    <n v="11"/>
    <n v="0.02"/>
    <m/>
    <m/>
    <n v="152.66999999999999"/>
    <n v="0"/>
    <n v="13.879090909090907"/>
    <s v="Regular Air"/>
    <n v="4.9800000000000004"/>
    <n v="157.64999999999998"/>
    <x v="7"/>
    <s v="Corporate"/>
    <x v="0"/>
    <s v="Binders and Binder Accessories"/>
    <s v="Small Box"/>
    <d v="2010-08-17T00:00:00"/>
  </r>
  <r>
    <n v="3424"/>
    <n v="19686"/>
    <x v="573"/>
    <s v="Medium"/>
    <s v="*"/>
    <s v="*"/>
    <s v="*"/>
    <m/>
    <m/>
    <s v="*"/>
    <m/>
    <m/>
    <m/>
    <m/>
    <m/>
    <n v="2"/>
    <n v="0.01"/>
    <m/>
    <m/>
    <n v="42.31"/>
    <n v="0"/>
    <n v="21.155000000000001"/>
    <s v="Regular Air"/>
    <n v="8.51"/>
    <n v="50.82"/>
    <x v="7"/>
    <s v="Corporate"/>
    <x v="2"/>
    <s v="Office Machines"/>
    <s v="Medium Box"/>
    <d v="2010-08-15T00:00:00"/>
  </r>
  <r>
    <n v="3425"/>
    <n v="1382"/>
    <x v="574"/>
    <s v="Low"/>
    <s v="*"/>
    <s v="*"/>
    <s v="*"/>
    <m/>
    <m/>
    <s v="*"/>
    <m/>
    <m/>
    <m/>
    <m/>
    <m/>
    <n v="31"/>
    <n v="0.04"/>
    <m/>
    <m/>
    <n v="7180.83"/>
    <n v="1"/>
    <n v="231.63967741935483"/>
    <s v="Delivery Truck"/>
    <n v="64.66"/>
    <n v="7245.49"/>
    <x v="9"/>
    <s v="Home Office"/>
    <x v="1"/>
    <s v="Bookcases"/>
    <s v="Jumbo Box"/>
    <d v="2010-08-23T00:00:00"/>
  </r>
  <r>
    <n v="3426"/>
    <n v="30114"/>
    <x v="574"/>
    <s v="Low"/>
    <s v="*"/>
    <s v="*"/>
    <s v="*"/>
    <m/>
    <m/>
    <s v="*"/>
    <m/>
    <m/>
    <m/>
    <m/>
    <m/>
    <n v="7"/>
    <n v="0.01"/>
    <m/>
    <m/>
    <n v="4667.28"/>
    <n v="1"/>
    <n v="666.75428571428563"/>
    <s v="Express Air"/>
    <n v="24.49"/>
    <n v="4691.7699999999995"/>
    <x v="0"/>
    <s v="Corporate"/>
    <x v="2"/>
    <s v="Copiers and Fax"/>
    <s v="Large Box"/>
    <d v="2010-08-23T00:00:00"/>
  </r>
  <r>
    <n v="3427"/>
    <n v="24227"/>
    <x v="574"/>
    <s v="Medium"/>
    <s v="*"/>
    <s v="*"/>
    <s v="*"/>
    <m/>
    <m/>
    <s v="*"/>
    <m/>
    <m/>
    <m/>
    <m/>
    <m/>
    <n v="24"/>
    <n v="3.5000000000000003E-2"/>
    <m/>
    <m/>
    <n v="1840.8534999999999"/>
    <n v="1"/>
    <n v="76.702229166666669"/>
    <s v="Regular Air"/>
    <n v="2.79"/>
    <n v="1843.6434999999999"/>
    <x v="6"/>
    <s v="Consumer"/>
    <x v="2"/>
    <s v="Telephones and Communication"/>
    <s v="Small Box"/>
    <d v="2010-08-18T00:00:00"/>
  </r>
  <r>
    <n v="3428"/>
    <n v="47040"/>
    <x v="574"/>
    <s v="High"/>
    <s v="*"/>
    <s v="**"/>
    <s v="**"/>
    <m/>
    <m/>
    <s v="**"/>
    <m/>
    <m/>
    <m/>
    <m/>
    <m/>
    <n v="38"/>
    <n v="0.04"/>
    <m/>
    <m/>
    <n v="487.98"/>
    <n v="0"/>
    <n v="12.841578947368422"/>
    <s v="Regular Air"/>
    <n v="7.17"/>
    <n v="495.15000000000003"/>
    <x v="4"/>
    <s v="Consumer"/>
    <x v="0"/>
    <s v="Binders and Binder Accessories"/>
    <s v="Small Box"/>
    <d v="2010-08-17T00:00:00"/>
  </r>
  <r>
    <n v="3429"/>
    <n v="1382"/>
    <x v="574"/>
    <s v="Low"/>
    <s v="*"/>
    <s v="*"/>
    <s v="*"/>
    <m/>
    <m/>
    <s v="*"/>
    <m/>
    <m/>
    <m/>
    <m/>
    <m/>
    <n v="39"/>
    <n v="0.04"/>
    <m/>
    <m/>
    <n v="158.46"/>
    <n v="0"/>
    <n v="4.063076923076923"/>
    <s v="Regular Air"/>
    <n v="5.26"/>
    <n v="163.72"/>
    <x v="9"/>
    <s v="Home Office"/>
    <x v="0"/>
    <s v="Binders and Binder Accessories"/>
    <s v="Small Box"/>
    <d v="2010-08-23T00:00:00"/>
  </r>
  <r>
    <n v="3430"/>
    <n v="1382"/>
    <x v="574"/>
    <s v="Low"/>
    <s v="*"/>
    <s v="*"/>
    <s v="*"/>
    <m/>
    <m/>
    <s v="*"/>
    <m/>
    <m/>
    <m/>
    <m/>
    <m/>
    <n v="5"/>
    <n v="0.01"/>
    <m/>
    <m/>
    <n v="89.334999999999994"/>
    <n v="0"/>
    <n v="17.866999999999997"/>
    <s v="Regular Air"/>
    <n v="2.5"/>
    <n v="91.834999999999994"/>
    <x v="9"/>
    <s v="Home Office"/>
    <x v="2"/>
    <s v="Telephones and Communication"/>
    <s v="Wrap Bag"/>
    <d v="2010-08-20T00:00:00"/>
  </r>
  <r>
    <n v="3431"/>
    <n v="12710"/>
    <x v="575"/>
    <s v="Critical"/>
    <s v="***"/>
    <s v="***"/>
    <s v="***"/>
    <m/>
    <m/>
    <s v="***"/>
    <m/>
    <m/>
    <m/>
    <m/>
    <m/>
    <n v="37"/>
    <n v="0.04"/>
    <m/>
    <m/>
    <n v="2116.62"/>
    <n v="1"/>
    <n v="57.205945945945942"/>
    <s v="Regular Air"/>
    <n v="13.88"/>
    <n v="2130.5"/>
    <x v="3"/>
    <s v="Small Business"/>
    <x v="0"/>
    <s v="Paper"/>
    <s v="Small Box"/>
    <d v="2010-08-17T00:00:00"/>
  </r>
  <r>
    <n v="3432"/>
    <n v="11491"/>
    <x v="575"/>
    <s v="Low"/>
    <s v="*"/>
    <s v="*"/>
    <s v="*"/>
    <m/>
    <m/>
    <s v="*"/>
    <m/>
    <m/>
    <m/>
    <m/>
    <m/>
    <n v="38"/>
    <n v="0.04"/>
    <m/>
    <m/>
    <n v="1785.74"/>
    <n v="1"/>
    <n v="46.993157894736839"/>
    <s v="Express Air"/>
    <n v="7.23"/>
    <n v="1792.97"/>
    <x v="1"/>
    <s v="Home Office"/>
    <x v="1"/>
    <s v="Office Furnishings"/>
    <s v="Small Box"/>
    <d v="2010-08-19T00:00:00"/>
  </r>
  <r>
    <n v="3433"/>
    <n v="17409"/>
    <x v="575"/>
    <s v="Not Specified"/>
    <s v="*"/>
    <s v="*"/>
    <s v="*"/>
    <m/>
    <m/>
    <s v="*"/>
    <m/>
    <m/>
    <m/>
    <m/>
    <m/>
    <n v="31"/>
    <n v="0.04"/>
    <m/>
    <m/>
    <n v="633.55999999999995"/>
    <n v="0"/>
    <n v="20.437419354838706"/>
    <s v="Regular Air"/>
    <n v="6.5"/>
    <n v="640.05999999999995"/>
    <x v="7"/>
    <s v="Small Business"/>
    <x v="2"/>
    <s v="Computer Peripherals"/>
    <s v="Small Box"/>
    <d v="2010-08-19T00:00:00"/>
  </r>
  <r>
    <n v="3434"/>
    <n v="47232"/>
    <x v="575"/>
    <s v="Not Specified"/>
    <s v="*"/>
    <s v="*"/>
    <s v="*"/>
    <m/>
    <m/>
    <s v="*"/>
    <m/>
    <m/>
    <m/>
    <m/>
    <m/>
    <n v="39"/>
    <n v="0.04"/>
    <m/>
    <m/>
    <n v="546.4"/>
    <n v="0"/>
    <n v="14.01025641025641"/>
    <s v="Express Air"/>
    <n v="4.53"/>
    <n v="550.92999999999995"/>
    <x v="4"/>
    <s v="Corporate"/>
    <x v="0"/>
    <s v="Storage &amp; Organization"/>
    <s v="Small Box"/>
    <d v="2010-08-19T00:00:00"/>
  </r>
  <r>
    <n v="3435"/>
    <n v="3463"/>
    <x v="575"/>
    <s v="Critical"/>
    <s v="***"/>
    <s v="***"/>
    <s v="***"/>
    <m/>
    <m/>
    <s v="***"/>
    <m/>
    <m/>
    <m/>
    <m/>
    <m/>
    <n v="43"/>
    <n v="0.05"/>
    <m/>
    <m/>
    <n v="264.75"/>
    <n v="0"/>
    <n v="6.1569767441860463"/>
    <s v="Regular Air"/>
    <n v="8.4"/>
    <n v="273.14999999999998"/>
    <x v="8"/>
    <s v="Consumer"/>
    <x v="0"/>
    <s v="Paper"/>
    <s v="Small Box"/>
    <d v="2010-08-18T00:00:00"/>
  </r>
  <r>
    <n v="3436"/>
    <n v="22820"/>
    <x v="575"/>
    <s v="High"/>
    <s v="*"/>
    <s v="**"/>
    <s v="**"/>
    <m/>
    <m/>
    <s v="**"/>
    <m/>
    <m/>
    <m/>
    <m/>
    <m/>
    <n v="34"/>
    <n v="0.04"/>
    <m/>
    <m/>
    <n v="209.12"/>
    <n v="0"/>
    <n v="6.1505882352941175"/>
    <s v="Regular Air"/>
    <n v="4.38"/>
    <n v="213.5"/>
    <x v="1"/>
    <s v="Consumer"/>
    <x v="2"/>
    <s v="Computer Peripherals"/>
    <s v="Small Pack"/>
    <d v="2010-08-19T00:00:00"/>
  </r>
  <r>
    <n v="3437"/>
    <n v="11491"/>
    <x v="575"/>
    <s v="Low"/>
    <s v="*"/>
    <s v="*"/>
    <s v="*"/>
    <m/>
    <m/>
    <s v="*"/>
    <m/>
    <m/>
    <m/>
    <m/>
    <m/>
    <n v="26"/>
    <n v="3.5000000000000003E-2"/>
    <m/>
    <m/>
    <n v="165.37"/>
    <n v="0"/>
    <n v="6.360384615384616"/>
    <s v="Regular Air"/>
    <n v="4.07"/>
    <n v="169.44"/>
    <x v="1"/>
    <s v="Home Office"/>
    <x v="2"/>
    <s v="Computer Peripherals"/>
    <s v="Small Pack"/>
    <d v="2010-08-26T00:00:00"/>
  </r>
  <r>
    <n v="3438"/>
    <n v="22820"/>
    <x v="575"/>
    <s v="High"/>
    <s v="*"/>
    <s v="**"/>
    <s v="**"/>
    <m/>
    <m/>
    <s v="**"/>
    <m/>
    <m/>
    <m/>
    <m/>
    <m/>
    <n v="18"/>
    <n v="0.02"/>
    <m/>
    <m/>
    <n v="144.84"/>
    <n v="0"/>
    <n v="8.0466666666666669"/>
    <s v="Regular Air"/>
    <n v="2.82"/>
    <n v="147.66"/>
    <x v="3"/>
    <s v="Consumer"/>
    <x v="0"/>
    <s v="Rubber Bands"/>
    <s v="Wrap Bag"/>
    <d v="2010-08-20T00:00:00"/>
  </r>
  <r>
    <n v="3439"/>
    <n v="27232"/>
    <x v="576"/>
    <s v="Not Specified"/>
    <s v="*"/>
    <s v="*"/>
    <s v="*"/>
    <m/>
    <m/>
    <s v="*"/>
    <m/>
    <m/>
    <m/>
    <m/>
    <m/>
    <n v="19"/>
    <n v="0.02"/>
    <m/>
    <m/>
    <n v="639.29999999999995"/>
    <n v="0"/>
    <n v="33.647368421052626"/>
    <s v="Regular Air"/>
    <n v="7.73"/>
    <n v="647.03"/>
    <x v="0"/>
    <s v="Consumer"/>
    <x v="0"/>
    <s v="Pens &amp; Art Supplies"/>
    <s v="Small Box"/>
    <d v="2010-08-20T00:00:00"/>
  </r>
  <r>
    <n v="3440"/>
    <n v="26688"/>
    <x v="576"/>
    <s v="Medium"/>
    <s v="*"/>
    <s v="*"/>
    <s v="*"/>
    <m/>
    <m/>
    <s v="*"/>
    <m/>
    <m/>
    <m/>
    <m/>
    <m/>
    <n v="21"/>
    <n v="3.5000000000000003E-2"/>
    <m/>
    <m/>
    <n v="424.13"/>
    <n v="0"/>
    <n v="20.196666666666665"/>
    <s v="Regular Air"/>
    <n v="3.99"/>
    <n v="428.12"/>
    <x v="5"/>
    <s v="Home Office"/>
    <x v="0"/>
    <s v="Appliances"/>
    <s v="Small Box"/>
    <d v="2010-08-20T00:00:00"/>
  </r>
  <r>
    <n v="3441"/>
    <n v="13094"/>
    <x v="576"/>
    <s v="Not Specified"/>
    <s v="*"/>
    <s v="*"/>
    <s v="*"/>
    <m/>
    <m/>
    <s v="*"/>
    <m/>
    <m/>
    <m/>
    <m/>
    <m/>
    <n v="7"/>
    <n v="0.01"/>
    <m/>
    <m/>
    <n v="283.57"/>
    <n v="0"/>
    <n v="40.51"/>
    <s v="Regular Air"/>
    <n v="5.08"/>
    <n v="288.64999999999998"/>
    <x v="4"/>
    <s v="Consumer"/>
    <x v="0"/>
    <s v="Paper"/>
    <s v="Wrap Bag"/>
    <d v="2010-08-19T00:00:00"/>
  </r>
  <r>
    <n v="3442"/>
    <n v="57921"/>
    <x v="576"/>
    <s v="Medium"/>
    <s v="*"/>
    <s v="*"/>
    <s v="*"/>
    <m/>
    <m/>
    <s v="*"/>
    <m/>
    <m/>
    <m/>
    <m/>
    <m/>
    <n v="7"/>
    <n v="0.01"/>
    <m/>
    <m/>
    <n v="148.05000000000001"/>
    <n v="0"/>
    <n v="21.150000000000002"/>
    <s v="Regular Air"/>
    <n v="8.99"/>
    <n v="157.04000000000002"/>
    <x v="8"/>
    <s v="Consumer"/>
    <x v="0"/>
    <s v="Pens &amp; Art Supplies"/>
    <s v="Small Pack"/>
    <d v="2010-08-20T00:00:00"/>
  </r>
  <r>
    <n v="3443"/>
    <n v="50246"/>
    <x v="576"/>
    <s v="Medium"/>
    <s v="*"/>
    <s v="*"/>
    <s v="*"/>
    <m/>
    <m/>
    <s v="*"/>
    <m/>
    <m/>
    <m/>
    <m/>
    <m/>
    <n v="14"/>
    <n v="0.02"/>
    <m/>
    <m/>
    <n v="102.04"/>
    <n v="0"/>
    <n v="7.2885714285714291"/>
    <s v="Express Air"/>
    <n v="7.37"/>
    <n v="109.41000000000001"/>
    <x v="5"/>
    <s v="Corporate"/>
    <x v="0"/>
    <s v="Paper"/>
    <s v="Small Box"/>
    <d v="2010-08-19T00:00:00"/>
  </r>
  <r>
    <n v="3444"/>
    <n v="26688"/>
    <x v="576"/>
    <s v="Medium"/>
    <s v="*"/>
    <s v="*"/>
    <s v="*"/>
    <m/>
    <m/>
    <s v="*"/>
    <m/>
    <m/>
    <m/>
    <m/>
    <m/>
    <n v="7"/>
    <n v="0.01"/>
    <m/>
    <m/>
    <n v="69.400000000000006"/>
    <n v="0"/>
    <n v="9.9142857142857146"/>
    <s v="Regular Air"/>
    <n v="1.0900000000000001"/>
    <n v="70.490000000000009"/>
    <x v="5"/>
    <s v="Home Office"/>
    <x v="0"/>
    <s v="Pens &amp; Art Supplies"/>
    <s v="Wrap Bag"/>
    <d v="2010-08-19T00:00:00"/>
  </r>
  <r>
    <n v="3445"/>
    <n v="57921"/>
    <x v="576"/>
    <s v="Medium"/>
    <s v="*"/>
    <s v="*"/>
    <s v="*"/>
    <m/>
    <m/>
    <s v="*"/>
    <m/>
    <m/>
    <m/>
    <m/>
    <m/>
    <n v="8"/>
    <n v="0.01"/>
    <m/>
    <m/>
    <n v="45.24"/>
    <n v="0"/>
    <n v="5.6550000000000002"/>
    <s v="Regular Air"/>
    <n v="4.62"/>
    <n v="49.86"/>
    <x v="8"/>
    <s v="Consumer"/>
    <x v="2"/>
    <s v="Computer Peripherals"/>
    <s v="Small Pack"/>
    <d v="2010-08-18T00:00:00"/>
  </r>
  <r>
    <n v="3446"/>
    <n v="2368"/>
    <x v="577"/>
    <s v="Critical"/>
    <s v="***"/>
    <s v="***"/>
    <s v="***"/>
    <m/>
    <m/>
    <s v="***"/>
    <m/>
    <m/>
    <m/>
    <m/>
    <m/>
    <n v="36"/>
    <n v="0.04"/>
    <m/>
    <m/>
    <n v="508.73"/>
    <n v="0"/>
    <n v="14.131388888888889"/>
    <s v="Regular Air"/>
    <n v="13.32"/>
    <n v="522.05000000000007"/>
    <x v="1"/>
    <s v="Consumer"/>
    <x v="0"/>
    <s v="Appliances"/>
    <s v="Small Box"/>
    <d v="2010-08-21T00:00:00"/>
  </r>
  <r>
    <n v="3447"/>
    <n v="59783"/>
    <x v="577"/>
    <s v="Low"/>
    <s v="*"/>
    <s v="*"/>
    <s v="*"/>
    <m/>
    <m/>
    <s v="*"/>
    <m/>
    <m/>
    <m/>
    <m/>
    <m/>
    <n v="36"/>
    <n v="0.04"/>
    <m/>
    <m/>
    <n v="77.430000000000007"/>
    <n v="0"/>
    <n v="2.1508333333333334"/>
    <s v="Regular Air"/>
    <n v="2.56"/>
    <n v="79.990000000000009"/>
    <x v="10"/>
    <s v="Corporate"/>
    <x v="0"/>
    <s v="Scissors, Rulers and Trimmers"/>
    <s v="Small Pack"/>
    <d v="2010-08-24T00:00:00"/>
  </r>
  <r>
    <n v="3448"/>
    <n v="15045"/>
    <x v="578"/>
    <s v="Not Specified"/>
    <s v="*"/>
    <s v="*"/>
    <s v="*"/>
    <m/>
    <m/>
    <s v="*"/>
    <m/>
    <m/>
    <m/>
    <m/>
    <m/>
    <n v="11"/>
    <n v="0.02"/>
    <m/>
    <m/>
    <n v="1378.72"/>
    <n v="1"/>
    <n v="125.33818181818182"/>
    <s v="Delivery Truck"/>
    <n v="70.2"/>
    <n v="1448.92"/>
    <x v="8"/>
    <s v="Small Business"/>
    <x v="1"/>
    <s v="Chairs &amp; Chairmats"/>
    <s v="Jumbo Drum"/>
    <d v="2010-08-22T00:00:00"/>
  </r>
  <r>
    <n v="3449"/>
    <n v="59233"/>
    <x v="578"/>
    <s v="High"/>
    <s v="*"/>
    <s v="**"/>
    <s v="**"/>
    <m/>
    <m/>
    <s v="**"/>
    <m/>
    <m/>
    <m/>
    <m/>
    <m/>
    <n v="30"/>
    <n v="0.04"/>
    <m/>
    <m/>
    <n v="397.17"/>
    <n v="0"/>
    <n v="13.239000000000001"/>
    <s v="Express Air"/>
    <n v="5"/>
    <n v="402.17"/>
    <x v="2"/>
    <s v="Corporate"/>
    <x v="1"/>
    <s v="Office Furnishings"/>
    <s v="Small Pack"/>
    <d v="2010-08-20T00:00:00"/>
  </r>
  <r>
    <n v="3450"/>
    <n v="59233"/>
    <x v="578"/>
    <s v="High"/>
    <s v="*"/>
    <s v="**"/>
    <s v="**"/>
    <m/>
    <m/>
    <s v="**"/>
    <m/>
    <m/>
    <m/>
    <m/>
    <m/>
    <n v="3"/>
    <n v="0.01"/>
    <m/>
    <m/>
    <n v="336.84"/>
    <n v="0"/>
    <n v="112.27999999999999"/>
    <s v="Delivery Truck"/>
    <n v="35.840000000000003"/>
    <n v="372.67999999999995"/>
    <x v="2"/>
    <s v="Corporate"/>
    <x v="1"/>
    <s v="Bookcases"/>
    <s v="Jumbo Box"/>
    <d v="2010-08-22T00:00:00"/>
  </r>
  <r>
    <n v="3451"/>
    <n v="9152"/>
    <x v="578"/>
    <s v="Not Specified"/>
    <s v="*"/>
    <s v="*"/>
    <s v="*"/>
    <m/>
    <m/>
    <s v="*"/>
    <m/>
    <m/>
    <m/>
    <m/>
    <m/>
    <n v="43"/>
    <n v="0.05"/>
    <m/>
    <m/>
    <n v="292.80799999999999"/>
    <n v="0"/>
    <n v="6.809488372093023"/>
    <s v="Regular Air"/>
    <n v="5.03"/>
    <n v="297.83799999999997"/>
    <x v="8"/>
    <s v="Home Office"/>
    <x v="2"/>
    <s v="Telephones and Communication"/>
    <s v="Medium Box"/>
    <d v="2010-08-20T00:00:00"/>
  </r>
  <r>
    <n v="3452"/>
    <n v="26023"/>
    <x v="578"/>
    <s v="High"/>
    <s v="*"/>
    <s v="**"/>
    <s v="**"/>
    <m/>
    <m/>
    <s v="**"/>
    <m/>
    <m/>
    <m/>
    <m/>
    <m/>
    <n v="49"/>
    <n v="0.05"/>
    <m/>
    <m/>
    <n v="120.77"/>
    <n v="0"/>
    <n v="2.4646938775510203"/>
    <s v="Regular Air"/>
    <n v="1.02"/>
    <n v="121.78999999999999"/>
    <x v="7"/>
    <s v="Corporate"/>
    <x v="0"/>
    <s v="Rubber Bands"/>
    <s v="Wrap Bag"/>
    <d v="2010-08-21T00:00:00"/>
  </r>
  <r>
    <n v="3453"/>
    <n v="25154"/>
    <x v="578"/>
    <s v="High"/>
    <s v="*"/>
    <s v="**"/>
    <s v="**"/>
    <m/>
    <m/>
    <s v="**"/>
    <m/>
    <m/>
    <m/>
    <m/>
    <m/>
    <n v="16"/>
    <n v="0.02"/>
    <m/>
    <m/>
    <n v="102.5"/>
    <n v="0"/>
    <n v="6.40625"/>
    <s v="Regular Air"/>
    <n v="1.5"/>
    <n v="104"/>
    <x v="12"/>
    <s v="Home Office"/>
    <x v="0"/>
    <s v="Pens &amp; Art Supplies"/>
    <s v="Wrap Bag"/>
    <d v="2010-08-21T00:00:00"/>
  </r>
  <r>
    <n v="3454"/>
    <n v="40257"/>
    <x v="579"/>
    <s v="Not Specified"/>
    <s v="*"/>
    <s v="*"/>
    <s v="*"/>
    <m/>
    <m/>
    <s v="*"/>
    <m/>
    <m/>
    <m/>
    <m/>
    <m/>
    <n v="24"/>
    <n v="3.5000000000000003E-2"/>
    <m/>
    <m/>
    <n v="3201.16"/>
    <n v="1"/>
    <n v="133.38166666666666"/>
    <s v="Regular Air"/>
    <n v="24.49"/>
    <n v="3225.6499999999996"/>
    <x v="4"/>
    <s v="Consumer"/>
    <x v="1"/>
    <s v="Chairs &amp; Chairmats"/>
    <s v="Large Box"/>
    <d v="2010-08-22T00:00:00"/>
  </r>
  <r>
    <n v="3455"/>
    <n v="26693"/>
    <x v="579"/>
    <s v="Medium"/>
    <s v="*"/>
    <s v="*"/>
    <s v="*"/>
    <m/>
    <m/>
    <s v="*"/>
    <m/>
    <m/>
    <m/>
    <m/>
    <m/>
    <n v="44"/>
    <n v="0.05"/>
    <m/>
    <m/>
    <n v="2094.9780000000001"/>
    <n v="1"/>
    <n v="47.613136363636364"/>
    <s v="Express Air"/>
    <n v="1.25"/>
    <n v="2096.2280000000001"/>
    <x v="4"/>
    <s v="Corporate"/>
    <x v="2"/>
    <s v="Telephones and Communication"/>
    <s v="Small Pack"/>
    <d v="2010-08-23T00:00:00"/>
  </r>
  <r>
    <n v="3456"/>
    <n v="45511"/>
    <x v="579"/>
    <s v="Low"/>
    <s v="*"/>
    <s v="*"/>
    <s v="*"/>
    <m/>
    <m/>
    <s v="*"/>
    <m/>
    <m/>
    <m/>
    <m/>
    <m/>
    <n v="31"/>
    <n v="0.04"/>
    <m/>
    <m/>
    <n v="951.31"/>
    <n v="0"/>
    <n v="30.687419354838706"/>
    <s v="Delivery Truck"/>
    <n v="45.51"/>
    <n v="996.81999999999994"/>
    <x v="5"/>
    <s v="Corporate"/>
    <x v="1"/>
    <s v="Tables"/>
    <s v="Jumbo Box"/>
    <d v="2010-08-28T00:00:00"/>
  </r>
  <r>
    <n v="3457"/>
    <n v="22053"/>
    <x v="579"/>
    <s v="Critical"/>
    <s v="***"/>
    <s v="***"/>
    <s v="***"/>
    <m/>
    <m/>
    <s v="***"/>
    <m/>
    <m/>
    <m/>
    <m/>
    <m/>
    <n v="32"/>
    <n v="0.04"/>
    <m/>
    <m/>
    <n v="563.08000000000004"/>
    <n v="0"/>
    <n v="17.596250000000001"/>
    <s v="Regular Air"/>
    <n v="5.23"/>
    <n v="568.31000000000006"/>
    <x v="3"/>
    <s v="Corporate"/>
    <x v="0"/>
    <s v="Binders and Binder Accessories"/>
    <s v="Small Box"/>
    <d v="2010-08-23T00:00:00"/>
  </r>
  <r>
    <n v="3458"/>
    <n v="31204"/>
    <x v="579"/>
    <s v="Low"/>
    <s v="*"/>
    <s v="*"/>
    <s v="*"/>
    <m/>
    <m/>
    <s v="*"/>
    <m/>
    <m/>
    <m/>
    <m/>
    <m/>
    <n v="14"/>
    <n v="0.02"/>
    <m/>
    <m/>
    <n v="215.52"/>
    <n v="0"/>
    <n v="15.394285714285715"/>
    <s v="Regular Air"/>
    <n v="5"/>
    <n v="220.52"/>
    <x v="2"/>
    <s v="Small Business"/>
    <x v="1"/>
    <s v="Office Furnishings"/>
    <s v="Small Pack"/>
    <d v="2010-08-26T00:00:00"/>
  </r>
  <r>
    <n v="3459"/>
    <n v="30883"/>
    <x v="579"/>
    <s v="Medium"/>
    <s v="*"/>
    <s v="*"/>
    <s v="*"/>
    <m/>
    <m/>
    <s v="*"/>
    <m/>
    <m/>
    <m/>
    <m/>
    <m/>
    <n v="30"/>
    <n v="0.04"/>
    <m/>
    <m/>
    <n v="201.37"/>
    <n v="0"/>
    <n v="6.7123333333333335"/>
    <s v="Regular Air"/>
    <n v="1.6"/>
    <n v="202.97"/>
    <x v="2"/>
    <s v="Home Office"/>
    <x v="0"/>
    <s v="Paper"/>
    <s v="Wrap Bag"/>
    <d v="2010-08-22T00:00:00"/>
  </r>
  <r>
    <n v="3460"/>
    <n v="31204"/>
    <x v="579"/>
    <s v="Low"/>
    <s v="*"/>
    <s v="*"/>
    <s v="*"/>
    <m/>
    <m/>
    <s v="*"/>
    <m/>
    <m/>
    <m/>
    <m/>
    <m/>
    <n v="8"/>
    <n v="0.01"/>
    <m/>
    <m/>
    <n v="10.46"/>
    <n v="0"/>
    <n v="1.3075000000000001"/>
    <s v="Regular Air"/>
    <n v="0.7"/>
    <n v="11.16"/>
    <x v="2"/>
    <s v="Small Business"/>
    <x v="0"/>
    <s v="Rubber Bands"/>
    <s v="Wrap Bag"/>
    <d v="2010-08-21T00:00:00"/>
  </r>
  <r>
    <n v="3461"/>
    <n v="31238"/>
    <x v="580"/>
    <s v="Medium"/>
    <s v="*"/>
    <s v="*"/>
    <s v="*"/>
    <m/>
    <m/>
    <s v="*"/>
    <m/>
    <m/>
    <m/>
    <m/>
    <m/>
    <n v="21"/>
    <n v="3.5000000000000003E-2"/>
    <m/>
    <m/>
    <n v="7512.03"/>
    <n v="1"/>
    <n v="357.71571428571428"/>
    <s v="Express Air"/>
    <n v="19.989999999999998"/>
    <n v="7532.0199999999995"/>
    <x v="1"/>
    <s v="Corporate"/>
    <x v="0"/>
    <s v="Appliances"/>
    <s v="Small Box"/>
    <d v="2010-08-24T00:00:00"/>
  </r>
  <r>
    <n v="3462"/>
    <n v="36480"/>
    <x v="580"/>
    <s v="Medium"/>
    <s v="*"/>
    <s v="*"/>
    <s v="*"/>
    <m/>
    <m/>
    <s v="*"/>
    <m/>
    <m/>
    <m/>
    <m/>
    <m/>
    <n v="44"/>
    <n v="0.05"/>
    <m/>
    <m/>
    <n v="1190.8"/>
    <n v="1"/>
    <n v="27.063636363636363"/>
    <s v="Regular Air"/>
    <n v="1.49"/>
    <n v="1192.29"/>
    <x v="2"/>
    <s v="Corporate"/>
    <x v="0"/>
    <s v="Binders and Binder Accessories"/>
    <s v="Small Box"/>
    <d v="2010-08-23T00:00:00"/>
  </r>
  <r>
    <n v="3463"/>
    <n v="42950"/>
    <x v="580"/>
    <s v="High"/>
    <s v="*"/>
    <s v="**"/>
    <s v="**"/>
    <m/>
    <m/>
    <s v="**"/>
    <m/>
    <m/>
    <m/>
    <m/>
    <m/>
    <n v="38"/>
    <n v="0.04"/>
    <m/>
    <m/>
    <n v="1142.4849999999999"/>
    <n v="1"/>
    <n v="30.065394736842102"/>
    <s v="Regular Air"/>
    <n v="1.25"/>
    <n v="1143.7349999999999"/>
    <x v="0"/>
    <s v="Small Business"/>
    <x v="2"/>
    <s v="Telephones and Communication"/>
    <s v="Small Pack"/>
    <d v="2010-08-23T00:00:00"/>
  </r>
  <r>
    <n v="3464"/>
    <n v="3493"/>
    <x v="581"/>
    <s v="High"/>
    <s v="*"/>
    <s v="**"/>
    <s v="**"/>
    <m/>
    <m/>
    <s v="**"/>
    <m/>
    <m/>
    <m/>
    <m/>
    <m/>
    <n v="48"/>
    <n v="0.05"/>
    <m/>
    <m/>
    <n v="7518.12"/>
    <n v="1"/>
    <n v="156.6275"/>
    <s v="Regular Air"/>
    <n v="6.5"/>
    <n v="7524.62"/>
    <x v="6"/>
    <s v="Home Office"/>
    <x v="2"/>
    <s v="Computer Peripherals"/>
    <s v="Small Box"/>
    <d v="2010-08-25T00:00:00"/>
  </r>
  <r>
    <n v="3465"/>
    <n v="11907"/>
    <x v="581"/>
    <s v="Low"/>
    <s v="*"/>
    <s v="*"/>
    <s v="*"/>
    <m/>
    <m/>
    <s v="*"/>
    <m/>
    <m/>
    <m/>
    <m/>
    <m/>
    <n v="45"/>
    <n v="0.05"/>
    <m/>
    <m/>
    <n v="4729.8500000000004"/>
    <n v="1"/>
    <n v="105.10777777777778"/>
    <s v="Delivery Truck"/>
    <n v="14"/>
    <n v="4743.8500000000004"/>
    <x v="2"/>
    <s v="Home Office"/>
    <x v="2"/>
    <s v="Office Machines"/>
    <s v="Jumbo Drum"/>
    <d v="2010-08-23T00:00:00"/>
  </r>
  <r>
    <n v="3466"/>
    <n v="50470"/>
    <x v="581"/>
    <s v="Low"/>
    <s v="*"/>
    <s v="*"/>
    <s v="*"/>
    <m/>
    <m/>
    <s v="*"/>
    <m/>
    <m/>
    <m/>
    <m/>
    <m/>
    <n v="38"/>
    <n v="0.04"/>
    <m/>
    <m/>
    <n v="827.83"/>
    <n v="0"/>
    <n v="21.785"/>
    <s v="Regular Air"/>
    <n v="8.99"/>
    <n v="836.82"/>
    <x v="5"/>
    <s v="Small Business"/>
    <x v="0"/>
    <s v="Pens &amp; Art Supplies"/>
    <s v="Small Pack"/>
    <d v="2010-08-28T00:00:00"/>
  </r>
  <r>
    <n v="3467"/>
    <n v="10789"/>
    <x v="581"/>
    <s v="Not Specified"/>
    <s v="*"/>
    <s v="*"/>
    <s v="*"/>
    <m/>
    <m/>
    <s v="*"/>
    <m/>
    <m/>
    <m/>
    <m/>
    <m/>
    <n v="15"/>
    <n v="0.02"/>
    <m/>
    <m/>
    <n v="308.54000000000002"/>
    <n v="0"/>
    <n v="20.569333333333336"/>
    <s v="Express Air"/>
    <n v="4.0999999999999996"/>
    <n v="312.64000000000004"/>
    <x v="7"/>
    <s v="Corporate"/>
    <x v="0"/>
    <s v="Pens &amp; Art Supplies"/>
    <s v="Wrap Bag"/>
    <d v="2010-08-24T00:00:00"/>
  </r>
  <r>
    <n v="3468"/>
    <n v="49831"/>
    <x v="581"/>
    <s v="Critical"/>
    <s v="***"/>
    <s v="***"/>
    <s v="***"/>
    <m/>
    <m/>
    <s v="***"/>
    <m/>
    <m/>
    <m/>
    <m/>
    <m/>
    <n v="18"/>
    <n v="0.02"/>
    <m/>
    <m/>
    <n v="274.32"/>
    <n v="0"/>
    <n v="15.24"/>
    <s v="Regular Air"/>
    <n v="4.53"/>
    <n v="278.84999999999997"/>
    <x v="0"/>
    <s v="Small Business"/>
    <x v="0"/>
    <s v="Storage &amp; Organization"/>
    <s v="Small Box"/>
    <d v="2010-08-25T00:00:00"/>
  </r>
  <r>
    <n v="3469"/>
    <n v="45989"/>
    <x v="581"/>
    <s v="High"/>
    <s v="*"/>
    <s v="**"/>
    <s v="**"/>
    <m/>
    <m/>
    <s v="**"/>
    <m/>
    <m/>
    <m/>
    <m/>
    <m/>
    <n v="26"/>
    <n v="3.5000000000000003E-2"/>
    <m/>
    <m/>
    <n v="148.12"/>
    <n v="0"/>
    <n v="5.6969230769230768"/>
    <s v="Regular Air"/>
    <n v="5.3"/>
    <n v="153.42000000000002"/>
    <x v="5"/>
    <s v="Small Business"/>
    <x v="0"/>
    <s v="Envelopes"/>
    <s v="Small Box"/>
    <d v="2010-08-23T00:00:00"/>
  </r>
  <r>
    <n v="3470"/>
    <n v="51879"/>
    <x v="582"/>
    <s v="Not Specified"/>
    <s v="*"/>
    <s v="*"/>
    <s v="*"/>
    <m/>
    <m/>
    <s v="*"/>
    <m/>
    <m/>
    <m/>
    <m/>
    <m/>
    <n v="26"/>
    <n v="3.5000000000000003E-2"/>
    <m/>
    <m/>
    <n v="1382.31"/>
    <n v="1"/>
    <n v="53.165769230769229"/>
    <s v="Regular Air"/>
    <n v="19.989999999999998"/>
    <n v="1402.3"/>
    <x v="2"/>
    <s v="Corporate"/>
    <x v="1"/>
    <s v="Office Furnishings"/>
    <s v="Small Box"/>
    <d v="2010-08-26T00:00:00"/>
  </r>
  <r>
    <n v="3471"/>
    <n v="34209"/>
    <x v="582"/>
    <s v="High"/>
    <s v="*"/>
    <s v="**"/>
    <s v="**"/>
    <m/>
    <m/>
    <s v="**"/>
    <m/>
    <m/>
    <m/>
    <m/>
    <m/>
    <n v="29"/>
    <n v="3.5000000000000003E-2"/>
    <m/>
    <m/>
    <n v="1041.72"/>
    <n v="1"/>
    <n v="35.921379310344825"/>
    <s v="Regular Air"/>
    <n v="4.92"/>
    <n v="1046.6400000000001"/>
    <x v="1"/>
    <s v="Corporate"/>
    <x v="0"/>
    <s v="Paper"/>
    <s v="Small Box"/>
    <d v="2010-08-26T00:00:00"/>
  </r>
  <r>
    <n v="3472"/>
    <n v="51879"/>
    <x v="582"/>
    <s v="Not Specified"/>
    <s v="*"/>
    <s v="*"/>
    <s v="*"/>
    <m/>
    <m/>
    <s v="*"/>
    <m/>
    <m/>
    <m/>
    <m/>
    <m/>
    <n v="46"/>
    <n v="0.05"/>
    <m/>
    <m/>
    <n v="991.36"/>
    <n v="0"/>
    <n v="21.551304347826086"/>
    <s v="Regular Air"/>
    <n v="8.68"/>
    <n v="1000.04"/>
    <x v="2"/>
    <s v="Corporate"/>
    <x v="0"/>
    <s v="Paper"/>
    <s v="Small Box"/>
    <d v="2010-08-25T00:00:00"/>
  </r>
  <r>
    <n v="3473"/>
    <n v="34209"/>
    <x v="582"/>
    <s v="High"/>
    <s v="*"/>
    <s v="**"/>
    <s v="**"/>
    <m/>
    <m/>
    <s v="**"/>
    <m/>
    <m/>
    <m/>
    <m/>
    <m/>
    <n v="48"/>
    <n v="0.05"/>
    <m/>
    <m/>
    <n v="705.44"/>
    <n v="0"/>
    <n v="14.696666666666667"/>
    <s v="Regular Air"/>
    <n v="5.3"/>
    <n v="710.74"/>
    <x v="1"/>
    <s v="Corporate"/>
    <x v="1"/>
    <s v="Office Furnishings"/>
    <s v="Wrap Bag"/>
    <d v="2010-08-26T00:00:00"/>
  </r>
  <r>
    <n v="3474"/>
    <n v="34562"/>
    <x v="582"/>
    <s v="Low"/>
    <s v="*"/>
    <s v="*"/>
    <s v="*"/>
    <m/>
    <m/>
    <s v="*"/>
    <m/>
    <m/>
    <m/>
    <m/>
    <m/>
    <n v="22"/>
    <n v="3.5000000000000003E-2"/>
    <m/>
    <m/>
    <n v="561.91999999999996"/>
    <n v="0"/>
    <n v="25.541818181818179"/>
    <s v="Regular Air"/>
    <n v="1.99"/>
    <n v="563.91"/>
    <x v="1"/>
    <s v="Small Business"/>
    <x v="2"/>
    <s v="Computer Peripherals"/>
    <s v="Small Pack"/>
    <d v="2010-08-26T00:00:00"/>
  </r>
  <r>
    <n v="3475"/>
    <n v="34562"/>
    <x v="582"/>
    <s v="Low"/>
    <s v="*"/>
    <s v="*"/>
    <s v="*"/>
    <m/>
    <m/>
    <s v="*"/>
    <m/>
    <m/>
    <m/>
    <m/>
    <m/>
    <n v="19"/>
    <n v="0.02"/>
    <m/>
    <m/>
    <n v="365.64"/>
    <n v="0"/>
    <n v="19.24421052631579"/>
    <s v="Regular Air"/>
    <n v="9.0299999999999994"/>
    <n v="374.66999999999996"/>
    <x v="1"/>
    <s v="Small Business"/>
    <x v="0"/>
    <s v="Paper"/>
    <s v="Small Box"/>
    <d v="2010-08-28T00:00:00"/>
  </r>
  <r>
    <n v="3476"/>
    <n v="42754"/>
    <x v="582"/>
    <s v="Critical"/>
    <s v="***"/>
    <s v="***"/>
    <s v="***"/>
    <m/>
    <m/>
    <s v="***"/>
    <m/>
    <m/>
    <m/>
    <m/>
    <m/>
    <n v="31"/>
    <n v="0.04"/>
    <m/>
    <m/>
    <n v="341.71"/>
    <n v="0"/>
    <n v="11.02290322580645"/>
    <s v="Regular Air"/>
    <n v="5.14"/>
    <n v="346.84999999999997"/>
    <x v="12"/>
    <s v="Corporate"/>
    <x v="0"/>
    <s v="Binders and Binder Accessories"/>
    <s v="Small Box"/>
    <d v="2010-08-25T00:00:00"/>
  </r>
  <r>
    <n v="3477"/>
    <n v="10819"/>
    <x v="582"/>
    <s v="Critical"/>
    <s v="***"/>
    <s v="***"/>
    <s v="***"/>
    <m/>
    <m/>
    <s v="***"/>
    <m/>
    <m/>
    <m/>
    <m/>
    <m/>
    <n v="35"/>
    <n v="0.04"/>
    <m/>
    <m/>
    <n v="233.39"/>
    <n v="0"/>
    <n v="6.6682857142857141"/>
    <s v="Regular Air"/>
    <n v="9.5399999999999991"/>
    <n v="242.92999999999998"/>
    <x v="2"/>
    <s v="Small Business"/>
    <x v="0"/>
    <s v="Paper"/>
    <s v="Small Box"/>
    <d v="2010-08-24T00:00:00"/>
  </r>
  <r>
    <n v="3478"/>
    <n v="11460"/>
    <x v="582"/>
    <s v="High"/>
    <s v="*"/>
    <s v="**"/>
    <s v="**"/>
    <m/>
    <m/>
    <s v="**"/>
    <m/>
    <m/>
    <m/>
    <m/>
    <m/>
    <n v="30"/>
    <n v="0.04"/>
    <m/>
    <m/>
    <n v="102.24"/>
    <n v="0"/>
    <n v="3.4079999999999999"/>
    <s v="Regular Air"/>
    <n v="0.5"/>
    <n v="102.74"/>
    <x v="7"/>
    <s v="Home Office"/>
    <x v="0"/>
    <s v="Labels"/>
    <s v="Small Box"/>
    <d v="2010-08-26T00:00:00"/>
  </r>
  <r>
    <n v="3479"/>
    <n v="14117"/>
    <x v="583"/>
    <s v="Not Specified"/>
    <s v="*"/>
    <s v="*"/>
    <s v="*"/>
    <m/>
    <m/>
    <s v="*"/>
    <m/>
    <m/>
    <m/>
    <m/>
    <m/>
    <n v="4"/>
    <n v="0.01"/>
    <m/>
    <m/>
    <n v="5.31"/>
    <n v="0"/>
    <n v="1.3274999999999999"/>
    <s v="Regular Air"/>
    <n v="0.7"/>
    <n v="6.01"/>
    <x v="6"/>
    <s v="Corporate"/>
    <x v="0"/>
    <s v="Rubber Bands"/>
    <s v="Wrap Bag"/>
    <d v="2010-08-27T00:00:00"/>
  </r>
  <r>
    <n v="3480"/>
    <n v="13767"/>
    <x v="584"/>
    <s v="High"/>
    <s v="*"/>
    <s v="**"/>
    <s v="**"/>
    <m/>
    <m/>
    <s v="**"/>
    <m/>
    <m/>
    <m/>
    <m/>
    <m/>
    <n v="12"/>
    <n v="0.02"/>
    <m/>
    <m/>
    <n v="2050.712"/>
    <n v="1"/>
    <n v="170.89266666666666"/>
    <s v="Delivery Truck"/>
    <n v="69.64"/>
    <n v="2120.3519999999999"/>
    <x v="6"/>
    <s v="Corporate"/>
    <x v="1"/>
    <s v="Tables"/>
    <s v="Jumbo Box"/>
    <d v="2010-08-28T00:00:00"/>
  </r>
  <r>
    <n v="3481"/>
    <n v="46375"/>
    <x v="584"/>
    <s v="Medium"/>
    <s v="*"/>
    <s v="*"/>
    <s v="*"/>
    <m/>
    <m/>
    <s v="*"/>
    <m/>
    <m/>
    <m/>
    <m/>
    <m/>
    <n v="16"/>
    <n v="0.02"/>
    <m/>
    <m/>
    <n v="1702.499"/>
    <n v="1"/>
    <n v="106.4061875"/>
    <s v="Regular Air"/>
    <n v="5.26"/>
    <n v="1707.759"/>
    <x v="8"/>
    <s v="Home Office"/>
    <x v="2"/>
    <s v="Telephones and Communication"/>
    <s v="Small Box"/>
    <d v="2010-08-27T00:00:00"/>
  </r>
  <r>
    <n v="3482"/>
    <n v="13767"/>
    <x v="584"/>
    <s v="High"/>
    <s v="*"/>
    <s v="**"/>
    <s v="**"/>
    <m/>
    <m/>
    <s v="**"/>
    <m/>
    <m/>
    <m/>
    <m/>
    <m/>
    <n v="45"/>
    <n v="0.05"/>
    <m/>
    <m/>
    <n v="1403.741"/>
    <n v="1"/>
    <n v="31.194244444444443"/>
    <s v="Regular Air"/>
    <n v="3.3"/>
    <n v="1407.0409999999999"/>
    <x v="4"/>
    <s v="Corporate"/>
    <x v="2"/>
    <s v="Telephones and Communication"/>
    <s v="Small Pack"/>
    <d v="2010-08-28T00:00:00"/>
  </r>
  <r>
    <n v="3483"/>
    <n v="13767"/>
    <x v="584"/>
    <s v="High"/>
    <s v="*"/>
    <s v="**"/>
    <s v="**"/>
    <m/>
    <m/>
    <s v="**"/>
    <m/>
    <m/>
    <m/>
    <m/>
    <m/>
    <n v="10"/>
    <n v="0.02"/>
    <m/>
    <m/>
    <n v="1246.3634999999999"/>
    <n v="1"/>
    <n v="124.63634999999999"/>
    <s v="Regular Air"/>
    <n v="8.99"/>
    <n v="1255.3534999999999"/>
    <x v="4"/>
    <s v="Corporate"/>
    <x v="2"/>
    <s v="Telephones and Communication"/>
    <s v="Small Box"/>
    <d v="2010-08-27T00:00:00"/>
  </r>
  <r>
    <n v="3484"/>
    <n v="46375"/>
    <x v="584"/>
    <s v="Medium"/>
    <s v="*"/>
    <s v="*"/>
    <s v="*"/>
    <m/>
    <m/>
    <s v="*"/>
    <m/>
    <m/>
    <m/>
    <m/>
    <m/>
    <n v="24"/>
    <n v="3.5000000000000003E-2"/>
    <m/>
    <m/>
    <n v="905.32"/>
    <n v="0"/>
    <n v="37.721666666666671"/>
    <s v="Regular Air"/>
    <n v="5.09"/>
    <n v="910.41000000000008"/>
    <x v="8"/>
    <s v="Home Office"/>
    <x v="0"/>
    <s v="Paper"/>
    <s v="Small Box"/>
    <d v="2010-08-28T00:00:00"/>
  </r>
  <r>
    <n v="3485"/>
    <n v="28068"/>
    <x v="584"/>
    <s v="Low"/>
    <s v="*"/>
    <s v="*"/>
    <s v="*"/>
    <m/>
    <m/>
    <s v="*"/>
    <m/>
    <m/>
    <m/>
    <m/>
    <m/>
    <n v="23"/>
    <n v="3.5000000000000003E-2"/>
    <m/>
    <m/>
    <n v="631.99"/>
    <n v="0"/>
    <n v="27.477826086956522"/>
    <s v="Regular Air"/>
    <n v="4"/>
    <n v="635.99"/>
    <x v="2"/>
    <s v="Corporate"/>
    <x v="2"/>
    <s v="Computer Peripherals"/>
    <s v="Small Box"/>
    <d v="2010-08-28T00:00:00"/>
  </r>
  <r>
    <n v="3486"/>
    <n v="13767"/>
    <x v="584"/>
    <s v="High"/>
    <s v="*"/>
    <s v="**"/>
    <s v="**"/>
    <m/>
    <m/>
    <s v="**"/>
    <m/>
    <m/>
    <m/>
    <m/>
    <m/>
    <n v="29"/>
    <n v="3.5000000000000003E-2"/>
    <m/>
    <m/>
    <n v="597.66"/>
    <n v="0"/>
    <n v="20.60896551724138"/>
    <s v="Regular Air"/>
    <n v="13.99"/>
    <n v="611.65"/>
    <x v="4"/>
    <s v="Corporate"/>
    <x v="0"/>
    <s v="Appliances"/>
    <s v="Medium Box"/>
    <d v="2010-08-28T00:00:00"/>
  </r>
  <r>
    <n v="3487"/>
    <n v="24007"/>
    <x v="584"/>
    <s v="Low"/>
    <s v="*"/>
    <s v="*"/>
    <s v="*"/>
    <m/>
    <m/>
    <s v="*"/>
    <m/>
    <m/>
    <m/>
    <m/>
    <m/>
    <n v="26"/>
    <n v="3.5000000000000003E-2"/>
    <m/>
    <m/>
    <n v="531.66"/>
    <n v="0"/>
    <n v="20.448461538461537"/>
    <s v="Regular Air"/>
    <n v="1.99"/>
    <n v="533.65"/>
    <x v="7"/>
    <s v="Home Office"/>
    <x v="2"/>
    <s v="Computer Peripherals"/>
    <s v="Small Pack"/>
    <d v="2010-09-02T00:00:00"/>
  </r>
  <r>
    <n v="3488"/>
    <n v="48032"/>
    <x v="584"/>
    <s v="High"/>
    <s v="*"/>
    <s v="**"/>
    <s v="**"/>
    <m/>
    <m/>
    <s v="**"/>
    <m/>
    <m/>
    <m/>
    <m/>
    <m/>
    <n v="29"/>
    <n v="3.5000000000000003E-2"/>
    <m/>
    <m/>
    <n v="412.86"/>
    <n v="0"/>
    <n v="14.236551724137932"/>
    <s v="Regular Air"/>
    <n v="4.53"/>
    <n v="417.39"/>
    <x v="8"/>
    <s v="Corporate"/>
    <x v="0"/>
    <s v="Storage &amp; Organization"/>
    <s v="Small Box"/>
    <d v="2010-08-27T00:00:00"/>
  </r>
  <r>
    <n v="3489"/>
    <n v="24007"/>
    <x v="584"/>
    <s v="Low"/>
    <s v="*"/>
    <s v="*"/>
    <s v="*"/>
    <m/>
    <m/>
    <s v="*"/>
    <m/>
    <m/>
    <m/>
    <m/>
    <m/>
    <n v="28"/>
    <n v="3.5000000000000003E-2"/>
    <m/>
    <m/>
    <n v="317.85000000000002"/>
    <n v="0"/>
    <n v="11.351785714285715"/>
    <s v="Regular Air"/>
    <n v="6.97"/>
    <n v="324.82000000000005"/>
    <x v="7"/>
    <s v="Home Office"/>
    <x v="0"/>
    <s v="Envelopes"/>
    <s v="Small Box"/>
    <d v="2010-09-02T00:00:00"/>
  </r>
  <r>
    <n v="3490"/>
    <n v="48032"/>
    <x v="584"/>
    <s v="High"/>
    <s v="*"/>
    <s v="**"/>
    <s v="**"/>
    <m/>
    <m/>
    <s v="**"/>
    <m/>
    <m/>
    <m/>
    <m/>
    <m/>
    <n v="42"/>
    <n v="0.05"/>
    <m/>
    <m/>
    <n v="309.17"/>
    <n v="0"/>
    <n v="7.361190476190477"/>
    <s v="Regular Air"/>
    <n v="9.23"/>
    <n v="318.40000000000003"/>
    <x v="8"/>
    <s v="Corporate"/>
    <x v="0"/>
    <s v="Appliances"/>
    <s v="Small Box"/>
    <d v="2010-08-27T00:00:00"/>
  </r>
  <r>
    <n v="3491"/>
    <n v="52933"/>
    <x v="584"/>
    <s v="Low"/>
    <s v="*"/>
    <s v="*"/>
    <s v="*"/>
    <m/>
    <m/>
    <s v="*"/>
    <m/>
    <m/>
    <m/>
    <m/>
    <m/>
    <n v="44"/>
    <n v="0.05"/>
    <m/>
    <m/>
    <n v="210.46"/>
    <n v="0"/>
    <n v="4.7831818181818182"/>
    <s v="Express Air"/>
    <n v="1.49"/>
    <n v="211.95000000000002"/>
    <x v="3"/>
    <s v="Consumer"/>
    <x v="0"/>
    <s v="Binders and Binder Accessories"/>
    <s v="Small Box"/>
    <d v="2010-09-02T00:00:00"/>
  </r>
  <r>
    <n v="3492"/>
    <n v="42947"/>
    <x v="584"/>
    <s v="Low"/>
    <s v="*"/>
    <s v="*"/>
    <s v="*"/>
    <m/>
    <m/>
    <s v="*"/>
    <m/>
    <m/>
    <m/>
    <m/>
    <m/>
    <n v="5"/>
    <n v="0.01"/>
    <m/>
    <m/>
    <n v="177.05"/>
    <n v="0"/>
    <n v="35.410000000000004"/>
    <s v="Regular Air"/>
    <n v="1.99"/>
    <n v="179.04000000000002"/>
    <x v="2"/>
    <s v="Home Office"/>
    <x v="2"/>
    <s v="Computer Peripherals"/>
    <s v="Small Pack"/>
    <d v="2010-08-28T00:00:00"/>
  </r>
  <r>
    <n v="3493"/>
    <n v="24007"/>
    <x v="584"/>
    <s v="Low"/>
    <s v="*"/>
    <s v="*"/>
    <s v="*"/>
    <m/>
    <m/>
    <s v="*"/>
    <m/>
    <m/>
    <m/>
    <m/>
    <m/>
    <n v="42"/>
    <n v="0.05"/>
    <m/>
    <m/>
    <n v="163.08000000000001"/>
    <n v="0"/>
    <n v="3.882857142857143"/>
    <s v="Regular Air"/>
    <n v="0.5"/>
    <n v="163.58000000000001"/>
    <x v="7"/>
    <s v="Home Office"/>
    <x v="0"/>
    <s v="Labels"/>
    <s v="Small Box"/>
    <d v="2010-08-30T00:00:00"/>
  </r>
  <r>
    <n v="3494"/>
    <n v="55750"/>
    <x v="585"/>
    <s v="Critical"/>
    <s v="***"/>
    <s v="***"/>
    <s v="***"/>
    <m/>
    <m/>
    <s v="***"/>
    <m/>
    <m/>
    <m/>
    <m/>
    <m/>
    <n v="31"/>
    <n v="0.04"/>
    <m/>
    <m/>
    <n v="5445.9920000000002"/>
    <n v="1"/>
    <n v="175.67716129032257"/>
    <s v="Delivery Truck"/>
    <n v="69.64"/>
    <n v="5515.6320000000005"/>
    <x v="4"/>
    <s v="Small Business"/>
    <x v="1"/>
    <s v="Tables"/>
    <s v="Jumbo Box"/>
    <d v="2010-08-29T00:00:00"/>
  </r>
  <r>
    <n v="3495"/>
    <n v="32834"/>
    <x v="585"/>
    <s v="Critical"/>
    <s v="***"/>
    <s v="***"/>
    <s v="***"/>
    <m/>
    <m/>
    <s v="***"/>
    <m/>
    <m/>
    <m/>
    <m/>
    <m/>
    <n v="39"/>
    <n v="0.04"/>
    <m/>
    <m/>
    <n v="3460.5625"/>
    <n v="1"/>
    <n v="88.732371794871796"/>
    <s v="Regular Air"/>
    <n v="5.92"/>
    <n v="3466.4825000000001"/>
    <x v="1"/>
    <s v="Home Office"/>
    <x v="2"/>
    <s v="Telephones and Communication"/>
    <s v="Small Box"/>
    <d v="2010-08-28T00:00:00"/>
  </r>
  <r>
    <n v="3496"/>
    <n v="23362"/>
    <x v="585"/>
    <s v="Medium"/>
    <s v="*"/>
    <s v="*"/>
    <s v="*"/>
    <m/>
    <m/>
    <s v="*"/>
    <m/>
    <m/>
    <m/>
    <m/>
    <m/>
    <n v="45"/>
    <n v="0.05"/>
    <m/>
    <m/>
    <n v="852.05"/>
    <n v="0"/>
    <n v="18.934444444444445"/>
    <s v="Regular Air"/>
    <n v="10.49"/>
    <n v="862.54"/>
    <x v="4"/>
    <s v="Small Business"/>
    <x v="1"/>
    <s v="Office Furnishings"/>
    <s v="Small Box"/>
    <d v="2010-08-29T00:00:00"/>
  </r>
  <r>
    <n v="3497"/>
    <n v="37860"/>
    <x v="585"/>
    <s v="Medium"/>
    <s v="*"/>
    <s v="*"/>
    <s v="*"/>
    <m/>
    <m/>
    <s v="*"/>
    <m/>
    <m/>
    <m/>
    <m/>
    <m/>
    <n v="1"/>
    <n v="0.01"/>
    <m/>
    <m/>
    <n v="104.85"/>
    <n v="0"/>
    <n v="104.85"/>
    <s v="Regular Air"/>
    <n v="52.2"/>
    <n v="157.05000000000001"/>
    <x v="7"/>
    <s v="Corporate"/>
    <x v="1"/>
    <s v="Office Furnishings"/>
    <s v="Medium Box"/>
    <d v="2010-08-29T00:00:00"/>
  </r>
  <r>
    <n v="3498"/>
    <n v="31239"/>
    <x v="586"/>
    <s v="Low"/>
    <s v="*"/>
    <s v="*"/>
    <s v="*"/>
    <m/>
    <m/>
    <s v="*"/>
    <m/>
    <m/>
    <m/>
    <m/>
    <m/>
    <n v="20"/>
    <n v="3.5000000000000003E-2"/>
    <m/>
    <m/>
    <n v="677.9"/>
    <n v="0"/>
    <n v="33.894999999999996"/>
    <s v="Regular Air"/>
    <n v="1.99"/>
    <n v="679.89"/>
    <x v="1"/>
    <s v="Corporate"/>
    <x v="2"/>
    <s v="Computer Peripherals"/>
    <s v="Small Pack"/>
    <d v="2010-09-02T00:00:00"/>
  </r>
  <r>
    <n v="3499"/>
    <n v="55200"/>
    <x v="586"/>
    <s v="Medium"/>
    <s v="*"/>
    <s v="*"/>
    <s v="*"/>
    <m/>
    <m/>
    <s v="*"/>
    <m/>
    <m/>
    <m/>
    <m/>
    <m/>
    <n v="4"/>
    <n v="0.01"/>
    <m/>
    <m/>
    <n v="649.23850000000004"/>
    <n v="0"/>
    <n v="162.30962500000001"/>
    <s v="Regular Air"/>
    <n v="2.79"/>
    <n v="652.02850000000001"/>
    <x v="8"/>
    <s v="Home Office"/>
    <x v="2"/>
    <s v="Telephones and Communication"/>
    <s v="Small Box"/>
    <d v="2010-08-30T00:00:00"/>
  </r>
  <r>
    <n v="3500"/>
    <n v="55200"/>
    <x v="586"/>
    <s v="Medium"/>
    <s v="*"/>
    <s v="*"/>
    <s v="*"/>
    <m/>
    <m/>
    <s v="*"/>
    <m/>
    <m/>
    <m/>
    <m/>
    <m/>
    <n v="33"/>
    <n v="0.04"/>
    <m/>
    <m/>
    <n v="505.08"/>
    <n v="0"/>
    <n v="15.305454545454545"/>
    <s v="Regular Air"/>
    <n v="10.130000000000001"/>
    <n v="515.21"/>
    <x v="8"/>
    <s v="Home Office"/>
    <x v="0"/>
    <s v="Binders and Binder Accessories"/>
    <s v="Small Box"/>
    <d v="2010-08-30T00:00:00"/>
  </r>
  <r>
    <n v="3501"/>
    <n v="515"/>
    <x v="586"/>
    <s v="Not Specified"/>
    <s v="*"/>
    <s v="*"/>
    <s v="*"/>
    <m/>
    <m/>
    <s v="*"/>
    <m/>
    <m/>
    <m/>
    <m/>
    <m/>
    <n v="19"/>
    <n v="0.02"/>
    <m/>
    <m/>
    <n v="394.27"/>
    <n v="0"/>
    <n v="20.751052631578947"/>
    <s v="Regular Air"/>
    <n v="5.94"/>
    <n v="400.21"/>
    <x v="11"/>
    <s v="Consumer"/>
    <x v="0"/>
    <s v="Appliances"/>
    <s v="Medium Box"/>
    <d v="2010-08-30T00:00:00"/>
  </r>
  <r>
    <n v="3502"/>
    <n v="28769"/>
    <x v="586"/>
    <s v="Low"/>
    <s v="*"/>
    <s v="*"/>
    <s v="*"/>
    <m/>
    <m/>
    <s v="*"/>
    <m/>
    <m/>
    <m/>
    <m/>
    <m/>
    <n v="6"/>
    <n v="0.01"/>
    <m/>
    <m/>
    <n v="195.75"/>
    <n v="0"/>
    <n v="32.625"/>
    <s v="Regular Air"/>
    <n v="1.99"/>
    <n v="197.74"/>
    <x v="8"/>
    <s v="Consumer"/>
    <x v="2"/>
    <s v="Computer Peripherals"/>
    <s v="Small Pack"/>
    <d v="2010-08-28T00:00:00"/>
  </r>
  <r>
    <n v="3503"/>
    <n v="31616"/>
    <x v="586"/>
    <s v="Critical"/>
    <s v="***"/>
    <s v="***"/>
    <s v="***"/>
    <m/>
    <m/>
    <s v="***"/>
    <m/>
    <m/>
    <m/>
    <m/>
    <m/>
    <n v="45"/>
    <n v="0.05"/>
    <m/>
    <m/>
    <n v="182.7"/>
    <n v="0"/>
    <n v="4.0599999999999996"/>
    <s v="Regular Air"/>
    <n v="5.41"/>
    <n v="188.10999999999999"/>
    <x v="0"/>
    <s v="Consumer"/>
    <x v="0"/>
    <s v="Binders and Binder Accessories"/>
    <s v="Small Box"/>
    <d v="2010-08-29T00:00:00"/>
  </r>
  <r>
    <n v="3504"/>
    <n v="515"/>
    <x v="586"/>
    <s v="Not Specified"/>
    <s v="*"/>
    <s v="*"/>
    <s v="*"/>
    <m/>
    <m/>
    <s v="*"/>
    <m/>
    <m/>
    <m/>
    <m/>
    <m/>
    <n v="21"/>
    <n v="3.5000000000000003E-2"/>
    <m/>
    <m/>
    <n v="146.69"/>
    <n v="0"/>
    <n v="6.9852380952380955"/>
    <s v="Regular Air"/>
    <n v="4.95"/>
    <n v="151.63999999999999"/>
    <x v="11"/>
    <s v="Consumer"/>
    <x v="1"/>
    <s v="Office Furnishings"/>
    <s v="Small Pack"/>
    <d v="2010-08-30T00:00:00"/>
  </r>
  <r>
    <n v="3505"/>
    <n v="31616"/>
    <x v="586"/>
    <s v="Critical"/>
    <s v="***"/>
    <s v="***"/>
    <s v="***"/>
    <m/>
    <m/>
    <s v="***"/>
    <m/>
    <m/>
    <m/>
    <m/>
    <m/>
    <n v="46"/>
    <n v="0.05"/>
    <m/>
    <m/>
    <n v="141.08000000000001"/>
    <n v="0"/>
    <n v="3.0669565217391308"/>
    <s v="Regular Air"/>
    <n v="0.99"/>
    <n v="142.07000000000002"/>
    <x v="0"/>
    <s v="Consumer"/>
    <x v="0"/>
    <s v="Labels"/>
    <s v="Small Box"/>
    <d v="2010-08-29T00:00:00"/>
  </r>
  <r>
    <n v="3506"/>
    <n v="9251"/>
    <x v="587"/>
    <s v="Medium"/>
    <s v="*"/>
    <s v="*"/>
    <s v="*"/>
    <m/>
    <m/>
    <s v="*"/>
    <m/>
    <m/>
    <m/>
    <m/>
    <m/>
    <n v="38"/>
    <n v="0.04"/>
    <m/>
    <m/>
    <n v="3632.6"/>
    <n v="1"/>
    <n v="95.594736842105263"/>
    <s v="Delivery Truck"/>
    <n v="42"/>
    <n v="3674.6"/>
    <x v="10"/>
    <s v="Corporate"/>
    <x v="1"/>
    <s v="Chairs &amp; Chairmats"/>
    <s v="Jumbo Drum"/>
    <d v="2010-08-31T00:00:00"/>
  </r>
  <r>
    <n v="3507"/>
    <n v="58595"/>
    <x v="587"/>
    <s v="High"/>
    <s v="*"/>
    <s v="**"/>
    <s v="**"/>
    <m/>
    <m/>
    <s v="**"/>
    <m/>
    <m/>
    <m/>
    <m/>
    <m/>
    <n v="41"/>
    <n v="0.05"/>
    <m/>
    <m/>
    <n v="812.21"/>
    <n v="0"/>
    <n v="19.810000000000002"/>
    <s v="Express Air"/>
    <n v="14.39"/>
    <n v="826.6"/>
    <x v="4"/>
    <s v="Home Office"/>
    <x v="1"/>
    <s v="Office Furnishings"/>
    <s v="Small Box"/>
    <d v="2010-08-30T00:00:00"/>
  </r>
  <r>
    <n v="3508"/>
    <n v="39907"/>
    <x v="587"/>
    <s v="Low"/>
    <s v="*"/>
    <s v="*"/>
    <s v="*"/>
    <m/>
    <m/>
    <s v="*"/>
    <m/>
    <m/>
    <m/>
    <m/>
    <m/>
    <n v="12"/>
    <n v="0.02"/>
    <m/>
    <m/>
    <n v="378.84"/>
    <n v="0"/>
    <n v="31.569999999999997"/>
    <s v="Regular Air"/>
    <n v="4"/>
    <n v="382.84"/>
    <x v="2"/>
    <s v="Home Office"/>
    <x v="2"/>
    <s v="Computer Peripherals"/>
    <s v="Small Box"/>
    <d v="2010-09-07T00:00:00"/>
  </r>
  <r>
    <n v="3509"/>
    <n v="12929"/>
    <x v="588"/>
    <s v="Critical"/>
    <s v="***"/>
    <s v="***"/>
    <s v="***"/>
    <m/>
    <m/>
    <s v="***"/>
    <m/>
    <m/>
    <m/>
    <m/>
    <m/>
    <n v="19"/>
    <n v="0.02"/>
    <m/>
    <m/>
    <n v="5297.47"/>
    <n v="1"/>
    <n v="278.81421052631578"/>
    <s v="Delivery Truck"/>
    <n v="50"/>
    <n v="5347.47"/>
    <x v="7"/>
    <s v="Corporate"/>
    <x v="1"/>
    <s v="Chairs &amp; Chairmats"/>
    <s v="Jumbo Drum"/>
    <d v="2010-08-31T00:00:00"/>
  </r>
  <r>
    <n v="3510"/>
    <n v="44613"/>
    <x v="588"/>
    <s v="High"/>
    <s v="*"/>
    <s v="**"/>
    <s v="**"/>
    <m/>
    <m/>
    <s v="**"/>
    <m/>
    <m/>
    <m/>
    <m/>
    <m/>
    <n v="34"/>
    <n v="0.04"/>
    <m/>
    <m/>
    <n v="1911.69"/>
    <n v="1"/>
    <n v="56.226176470588236"/>
    <s v="Regular Air"/>
    <n v="5.15"/>
    <n v="1916.8400000000001"/>
    <x v="4"/>
    <s v="Small Business"/>
    <x v="0"/>
    <s v="Paper"/>
    <s v="Small Box"/>
    <d v="2010-08-31T00:00:00"/>
  </r>
  <r>
    <n v="3511"/>
    <n v="34530"/>
    <x v="588"/>
    <s v="Low"/>
    <s v="*"/>
    <s v="*"/>
    <s v="*"/>
    <m/>
    <m/>
    <s v="*"/>
    <m/>
    <m/>
    <m/>
    <m/>
    <m/>
    <n v="22"/>
    <n v="3.5000000000000003E-2"/>
    <m/>
    <m/>
    <n v="1516.13"/>
    <n v="1"/>
    <n v="68.915000000000006"/>
    <s v="Express Air"/>
    <n v="0.99"/>
    <n v="1517.1200000000001"/>
    <x v="1"/>
    <s v="Consumer"/>
    <x v="0"/>
    <s v="Appliances"/>
    <s v="Small Box"/>
    <d v="2010-09-01T00:00:00"/>
  </r>
  <r>
    <n v="3512"/>
    <n v="32229"/>
    <x v="588"/>
    <s v="High"/>
    <s v="*"/>
    <s v="**"/>
    <s v="**"/>
    <m/>
    <m/>
    <s v="**"/>
    <m/>
    <m/>
    <m/>
    <m/>
    <m/>
    <n v="8"/>
    <n v="0.01"/>
    <m/>
    <m/>
    <n v="1219.19"/>
    <n v="1"/>
    <n v="152.39875000000001"/>
    <s v="Regular Air"/>
    <n v="13.99"/>
    <n v="1233.18"/>
    <x v="7"/>
    <s v="Corporate"/>
    <x v="2"/>
    <s v="Office Machines"/>
    <s v="Medium Box"/>
    <d v="2010-08-30T00:00:00"/>
  </r>
  <r>
    <n v="3513"/>
    <n v="34530"/>
    <x v="588"/>
    <s v="Low"/>
    <s v="*"/>
    <s v="*"/>
    <s v="*"/>
    <m/>
    <m/>
    <s v="*"/>
    <m/>
    <m/>
    <m/>
    <m/>
    <m/>
    <n v="7"/>
    <n v="0.01"/>
    <m/>
    <m/>
    <n v="1092.42"/>
    <n v="1"/>
    <n v="156.06"/>
    <s v="Delivery Truck"/>
    <n v="16.010000000000002"/>
    <n v="1108.43"/>
    <x v="1"/>
    <s v="Consumer"/>
    <x v="1"/>
    <s v="Tables"/>
    <s v="Jumbo Box"/>
    <d v="2010-09-04T00:00:00"/>
  </r>
  <r>
    <n v="3514"/>
    <n v="34530"/>
    <x v="588"/>
    <s v="Low"/>
    <s v="*"/>
    <s v="*"/>
    <s v="*"/>
    <m/>
    <m/>
    <s v="*"/>
    <m/>
    <m/>
    <m/>
    <m/>
    <m/>
    <n v="38"/>
    <n v="0.04"/>
    <m/>
    <m/>
    <n v="612.49"/>
    <n v="0"/>
    <n v="16.118157894736843"/>
    <s v="Regular Air"/>
    <n v="1.99"/>
    <n v="614.48"/>
    <x v="1"/>
    <s v="Consumer"/>
    <x v="2"/>
    <s v="Computer Peripherals"/>
    <s v="Small Pack"/>
    <d v="2010-09-04T00:00:00"/>
  </r>
  <r>
    <n v="3515"/>
    <n v="14597"/>
    <x v="588"/>
    <s v="Critical"/>
    <s v="***"/>
    <s v="***"/>
    <s v="***"/>
    <m/>
    <m/>
    <s v="***"/>
    <m/>
    <m/>
    <m/>
    <m/>
    <m/>
    <n v="41"/>
    <n v="0.05"/>
    <m/>
    <m/>
    <n v="320.42"/>
    <n v="0"/>
    <n v="7.8151219512195125"/>
    <s v="Express Air"/>
    <n v="6.16"/>
    <n v="326.58000000000004"/>
    <x v="5"/>
    <s v="Corporate"/>
    <x v="0"/>
    <s v="Binders and Binder Accessories"/>
    <s v="Small Box"/>
    <d v="2010-08-31T00:00:00"/>
  </r>
  <r>
    <n v="3516"/>
    <n v="14597"/>
    <x v="588"/>
    <s v="Critical"/>
    <s v="***"/>
    <s v="***"/>
    <s v="***"/>
    <m/>
    <m/>
    <s v="***"/>
    <m/>
    <m/>
    <m/>
    <m/>
    <m/>
    <n v="35"/>
    <n v="0.04"/>
    <m/>
    <m/>
    <n v="266.64"/>
    <n v="0"/>
    <n v="7.6182857142857143"/>
    <s v="Regular Air"/>
    <n v="4.95"/>
    <n v="271.58999999999997"/>
    <x v="5"/>
    <s v="Corporate"/>
    <x v="1"/>
    <s v="Office Furnishings"/>
    <s v="Small Box"/>
    <d v="2010-08-31T00:00:00"/>
  </r>
  <r>
    <n v="3517"/>
    <n v="44613"/>
    <x v="588"/>
    <s v="High"/>
    <s v="*"/>
    <s v="**"/>
    <s v="**"/>
    <m/>
    <m/>
    <s v="**"/>
    <m/>
    <m/>
    <m/>
    <m/>
    <m/>
    <n v="45"/>
    <n v="0.05"/>
    <m/>
    <m/>
    <n v="245.55"/>
    <n v="0"/>
    <n v="5.456666666666667"/>
    <s v="Regular Air"/>
    <n v="8.16"/>
    <n v="253.71"/>
    <x v="4"/>
    <s v="Small Business"/>
    <x v="0"/>
    <s v="Paper"/>
    <s v="Small Box"/>
    <d v="2010-08-31T00:00:00"/>
  </r>
  <r>
    <n v="3518"/>
    <n v="44613"/>
    <x v="588"/>
    <s v="High"/>
    <s v="*"/>
    <s v="**"/>
    <s v="**"/>
    <m/>
    <m/>
    <s v="**"/>
    <m/>
    <m/>
    <m/>
    <m/>
    <m/>
    <n v="17"/>
    <n v="0.02"/>
    <m/>
    <m/>
    <n v="120.751"/>
    <n v="0"/>
    <n v="7.1030000000000006"/>
    <s v="Regular Air"/>
    <n v="5.03"/>
    <n v="125.78100000000001"/>
    <x v="4"/>
    <s v="Small Business"/>
    <x v="2"/>
    <s v="Telephones and Communication"/>
    <s v="Medium Box"/>
    <d v="2010-08-31T00:00:00"/>
  </r>
  <r>
    <n v="3519"/>
    <n v="12929"/>
    <x v="588"/>
    <s v="Critical"/>
    <s v="***"/>
    <s v="***"/>
    <s v="***"/>
    <m/>
    <m/>
    <s v="***"/>
    <m/>
    <m/>
    <m/>
    <m/>
    <m/>
    <n v="20"/>
    <n v="3.5000000000000003E-2"/>
    <m/>
    <m/>
    <n v="95.3"/>
    <n v="0"/>
    <n v="4.7649999999999997"/>
    <s v="Regular Air"/>
    <n v="1.22"/>
    <n v="96.52"/>
    <x v="7"/>
    <s v="Corporate"/>
    <x v="0"/>
    <s v="Paper"/>
    <s v="Wrap Bag"/>
    <d v="2010-08-31T00:00:00"/>
  </r>
  <r>
    <n v="3520"/>
    <n v="32229"/>
    <x v="588"/>
    <s v="High"/>
    <s v="*"/>
    <s v="**"/>
    <s v="**"/>
    <m/>
    <m/>
    <s v="**"/>
    <m/>
    <m/>
    <m/>
    <m/>
    <m/>
    <n v="15"/>
    <n v="0.02"/>
    <m/>
    <m/>
    <n v="28.68"/>
    <n v="0"/>
    <n v="1.9119999999999999"/>
    <s v="Regular Air"/>
    <n v="0.7"/>
    <n v="29.38"/>
    <x v="7"/>
    <s v="Corporate"/>
    <x v="0"/>
    <s v="Pens &amp; Art Supplies"/>
    <s v="Wrap Bag"/>
    <d v="2010-08-31T00:00:00"/>
  </r>
  <r>
    <n v="3521"/>
    <n v="30372"/>
    <x v="588"/>
    <s v="High"/>
    <s v="*"/>
    <s v="**"/>
    <s v="**"/>
    <m/>
    <m/>
    <s v="**"/>
    <m/>
    <m/>
    <m/>
    <m/>
    <m/>
    <n v="1"/>
    <n v="0.01"/>
    <m/>
    <m/>
    <n v="14.4"/>
    <n v="0"/>
    <n v="14.4"/>
    <s v="Regular Air"/>
    <n v="2.85"/>
    <n v="17.25"/>
    <x v="12"/>
    <s v="Corporate"/>
    <x v="1"/>
    <s v="Office Furnishings"/>
    <s v="Small Pack"/>
    <d v="2010-09-01T00:00:00"/>
  </r>
  <r>
    <n v="3522"/>
    <n v="50882"/>
    <x v="589"/>
    <s v="High"/>
    <s v="*"/>
    <s v="**"/>
    <s v="**"/>
    <m/>
    <m/>
    <s v="**"/>
    <m/>
    <m/>
    <m/>
    <m/>
    <m/>
    <n v="37"/>
    <n v="0.04"/>
    <m/>
    <m/>
    <n v="366.84"/>
    <n v="0"/>
    <n v="9.9145945945945932"/>
    <s v="Regular Air"/>
    <n v="4.68"/>
    <n v="371.52"/>
    <x v="5"/>
    <s v="Consumer"/>
    <x v="0"/>
    <s v="Scissors, Rulers and Trimmers"/>
    <s v="Small Pack"/>
    <d v="2010-08-31T00:00:00"/>
  </r>
  <r>
    <n v="3523"/>
    <n v="33634"/>
    <x v="589"/>
    <s v="Not Specified"/>
    <s v="*"/>
    <s v="*"/>
    <s v="*"/>
    <m/>
    <m/>
    <s v="*"/>
    <m/>
    <m/>
    <m/>
    <m/>
    <m/>
    <n v="40"/>
    <n v="0.05"/>
    <m/>
    <m/>
    <n v="271.33999999999997"/>
    <n v="0"/>
    <n v="6.7834999999999992"/>
    <s v="Regular Air"/>
    <n v="7.86"/>
    <n v="279.2"/>
    <x v="5"/>
    <s v="Small Business"/>
    <x v="0"/>
    <s v="Paper"/>
    <s v="Small Box"/>
    <d v="2010-09-02T00:00:00"/>
  </r>
  <r>
    <n v="3524"/>
    <n v="17542"/>
    <x v="589"/>
    <s v="Low"/>
    <s v="*"/>
    <s v="*"/>
    <s v="*"/>
    <m/>
    <m/>
    <s v="*"/>
    <m/>
    <m/>
    <m/>
    <m/>
    <m/>
    <n v="37"/>
    <n v="0.04"/>
    <m/>
    <m/>
    <n v="105.99"/>
    <n v="0"/>
    <n v="2.8645945945945943"/>
    <s v="Regular Air"/>
    <n v="0.5"/>
    <n v="106.49"/>
    <x v="10"/>
    <s v="Consumer"/>
    <x v="0"/>
    <s v="Labels"/>
    <s v="Small Box"/>
    <d v="2010-09-02T00:00:00"/>
  </r>
  <r>
    <n v="3525"/>
    <n v="45217"/>
    <x v="590"/>
    <s v="Not Specified"/>
    <s v="*"/>
    <s v="*"/>
    <s v="*"/>
    <m/>
    <m/>
    <s v="*"/>
    <m/>
    <m/>
    <m/>
    <m/>
    <m/>
    <n v="40"/>
    <n v="0.05"/>
    <m/>
    <m/>
    <n v="6789.9274999999998"/>
    <n v="1"/>
    <n v="169.7481875"/>
    <s v="Regular Air"/>
    <n v="4.2"/>
    <n v="6794.1274999999996"/>
    <x v="7"/>
    <s v="Consumer"/>
    <x v="2"/>
    <s v="Telephones and Communication"/>
    <s v="Small Box"/>
    <d v="2010-09-02T00:00:00"/>
  </r>
  <r>
    <n v="3526"/>
    <n v="17410"/>
    <x v="590"/>
    <s v="Low"/>
    <s v="*"/>
    <s v="*"/>
    <s v="*"/>
    <m/>
    <m/>
    <s v="*"/>
    <m/>
    <m/>
    <m/>
    <m/>
    <m/>
    <n v="45"/>
    <n v="0.05"/>
    <m/>
    <m/>
    <n v="372.01"/>
    <n v="0"/>
    <n v="8.2668888888888894"/>
    <s v="Regular Air"/>
    <n v="7.77"/>
    <n v="379.78"/>
    <x v="1"/>
    <s v="Home Office"/>
    <x v="0"/>
    <s v="Scissors, Rulers and Trimmers"/>
    <s v="Small Pack"/>
    <d v="2010-09-06T00:00:00"/>
  </r>
  <r>
    <n v="3527"/>
    <n v="17410"/>
    <x v="590"/>
    <s v="Low"/>
    <s v="*"/>
    <s v="*"/>
    <s v="*"/>
    <m/>
    <m/>
    <s v="*"/>
    <m/>
    <m/>
    <m/>
    <m/>
    <m/>
    <n v="5"/>
    <n v="0.01"/>
    <m/>
    <m/>
    <n v="284.67349999999999"/>
    <n v="0"/>
    <n v="56.934699999999999"/>
    <s v="Express Air"/>
    <n v="8.99"/>
    <n v="293.6635"/>
    <x v="3"/>
    <s v="Home Office"/>
    <x v="2"/>
    <s v="Telephones and Communication"/>
    <s v="Small Box"/>
    <d v="2010-09-06T00:00:00"/>
  </r>
  <r>
    <n v="3528"/>
    <n v="59939"/>
    <x v="590"/>
    <s v="Medium"/>
    <s v="*"/>
    <s v="*"/>
    <s v="*"/>
    <m/>
    <m/>
    <s v="*"/>
    <m/>
    <m/>
    <m/>
    <m/>
    <m/>
    <n v="42"/>
    <n v="0.05"/>
    <m/>
    <m/>
    <n v="130.96"/>
    <n v="0"/>
    <n v="3.1180952380952385"/>
    <s v="Regular Air"/>
    <n v="1.92"/>
    <n v="132.88"/>
    <x v="4"/>
    <s v="Small Business"/>
    <x v="0"/>
    <s v="Scissors, Rulers and Trimmers"/>
    <s v="Wrap Bag"/>
    <d v="2010-09-01T00:00:00"/>
  </r>
  <r>
    <n v="3529"/>
    <n v="47683"/>
    <x v="590"/>
    <s v="Low"/>
    <s v="*"/>
    <s v="*"/>
    <s v="*"/>
    <m/>
    <m/>
    <s v="*"/>
    <m/>
    <m/>
    <m/>
    <m/>
    <m/>
    <n v="38"/>
    <n v="0.04"/>
    <m/>
    <m/>
    <n v="81.97"/>
    <n v="0"/>
    <n v="2.1571052631578946"/>
    <s v="Regular Air"/>
    <n v="4.7699999999999996"/>
    <n v="86.74"/>
    <x v="2"/>
    <s v="Corporate"/>
    <x v="0"/>
    <s v="Binders and Binder Accessories"/>
    <s v="Small Box"/>
    <d v="2010-09-08T00:00:00"/>
  </r>
  <r>
    <n v="3530"/>
    <n v="28064"/>
    <x v="591"/>
    <s v="Medium"/>
    <s v="*"/>
    <s v="*"/>
    <s v="*"/>
    <m/>
    <m/>
    <s v="*"/>
    <m/>
    <m/>
    <m/>
    <m/>
    <m/>
    <n v="43"/>
    <n v="0.05"/>
    <m/>
    <m/>
    <n v="856.45"/>
    <n v="0"/>
    <n v="19.917441860465118"/>
    <s v="Regular Air"/>
    <n v="4.0999999999999996"/>
    <n v="860.55000000000007"/>
    <x v="1"/>
    <s v="Home Office"/>
    <x v="0"/>
    <s v="Pens &amp; Art Supplies"/>
    <s v="Wrap Bag"/>
    <d v="2010-09-02T00:00:00"/>
  </r>
  <r>
    <n v="3531"/>
    <n v="28064"/>
    <x v="591"/>
    <s v="Medium"/>
    <s v="*"/>
    <s v="*"/>
    <s v="*"/>
    <m/>
    <m/>
    <s v="*"/>
    <m/>
    <m/>
    <m/>
    <m/>
    <m/>
    <n v="1"/>
    <n v="0.01"/>
    <m/>
    <m/>
    <n v="6.75"/>
    <n v="0"/>
    <n v="6.75"/>
    <s v="Regular Air"/>
    <n v="1"/>
    <n v="7.75"/>
    <x v="1"/>
    <s v="Home Office"/>
    <x v="0"/>
    <s v="Pens &amp; Art Supplies"/>
    <s v="Wrap Bag"/>
    <d v="2010-09-02T00:00:00"/>
  </r>
  <r>
    <n v="3532"/>
    <n v="2593"/>
    <x v="592"/>
    <s v="High"/>
    <s v="*"/>
    <s v="**"/>
    <s v="**"/>
    <m/>
    <m/>
    <s v="**"/>
    <m/>
    <m/>
    <m/>
    <m/>
    <m/>
    <n v="15"/>
    <n v="0.02"/>
    <m/>
    <m/>
    <n v="3841.72"/>
    <n v="1"/>
    <n v="256.11466666666666"/>
    <s v="Delivery Truck"/>
    <n v="43.32"/>
    <n v="3885.04"/>
    <x v="4"/>
    <s v="Corporate"/>
    <x v="1"/>
    <s v="Chairs &amp; Chairmats"/>
    <s v="Jumbo Drum"/>
    <d v="2010-09-04T00:00:00"/>
  </r>
  <r>
    <n v="3533"/>
    <n v="2593"/>
    <x v="592"/>
    <s v="High"/>
    <s v="*"/>
    <s v="**"/>
    <s v="**"/>
    <m/>
    <m/>
    <s v="**"/>
    <m/>
    <m/>
    <m/>
    <m/>
    <m/>
    <n v="5"/>
    <n v="0.01"/>
    <m/>
    <m/>
    <n v="2004.12"/>
    <n v="1"/>
    <n v="400.82399999999996"/>
    <s v="Express Air"/>
    <n v="19.989999999999998"/>
    <n v="2024.11"/>
    <x v="4"/>
    <s v="Corporate"/>
    <x v="0"/>
    <s v="Binders and Binder Accessories"/>
    <s v="Small Box"/>
    <d v="2010-09-05T00:00:00"/>
  </r>
  <r>
    <n v="3534"/>
    <n v="16513"/>
    <x v="592"/>
    <s v="Critical"/>
    <s v="***"/>
    <s v="***"/>
    <s v="***"/>
    <m/>
    <m/>
    <s v="***"/>
    <m/>
    <m/>
    <m/>
    <m/>
    <m/>
    <n v="10"/>
    <n v="0.02"/>
    <m/>
    <m/>
    <n v="1642.43"/>
    <n v="1"/>
    <n v="164.24299999999999"/>
    <s v="Delivery Truck"/>
    <n v="60.2"/>
    <n v="1702.63"/>
    <x v="0"/>
    <s v="Small Business"/>
    <x v="1"/>
    <s v="Chairs &amp; Chairmats"/>
    <s v="Jumbo Drum"/>
    <d v="2010-09-04T00:00:00"/>
  </r>
  <r>
    <n v="3535"/>
    <n v="44005"/>
    <x v="592"/>
    <s v="Medium"/>
    <s v="*"/>
    <s v="*"/>
    <s v="*"/>
    <m/>
    <m/>
    <s v="*"/>
    <m/>
    <m/>
    <m/>
    <m/>
    <m/>
    <n v="7"/>
    <n v="0.01"/>
    <m/>
    <m/>
    <n v="733.36"/>
    <n v="0"/>
    <n v="104.76571428571428"/>
    <s v="Regular Air"/>
    <n v="19.989999999999998"/>
    <n v="753.35"/>
    <x v="5"/>
    <s v="Corporate"/>
    <x v="2"/>
    <s v="Computer Peripherals"/>
    <s v="Small Box"/>
    <d v="2010-09-04T00:00:00"/>
  </r>
  <r>
    <n v="3536"/>
    <n v="2055"/>
    <x v="592"/>
    <s v="Critical"/>
    <s v="***"/>
    <s v="***"/>
    <s v="***"/>
    <m/>
    <m/>
    <s v="***"/>
    <m/>
    <m/>
    <m/>
    <m/>
    <m/>
    <n v="7"/>
    <n v="0.01"/>
    <m/>
    <m/>
    <n v="66.41"/>
    <n v="0"/>
    <n v="9.4871428571428567"/>
    <s v="Regular Air"/>
    <n v="8.2899999999999991"/>
    <n v="74.699999999999989"/>
    <x v="10"/>
    <s v="Small Business"/>
    <x v="0"/>
    <s v="Envelopes"/>
    <s v="Small Box"/>
    <d v="2010-09-05T00:00:00"/>
  </r>
  <r>
    <n v="3537"/>
    <n v="25952"/>
    <x v="593"/>
    <s v="High"/>
    <s v="*"/>
    <s v="**"/>
    <s v="**"/>
    <m/>
    <m/>
    <s v="**"/>
    <m/>
    <m/>
    <m/>
    <m/>
    <m/>
    <n v="50"/>
    <n v="0.06"/>
    <m/>
    <m/>
    <n v="2864.1005"/>
    <n v="1"/>
    <n v="57.28201"/>
    <s v="Regular Air"/>
    <n v="8.99"/>
    <n v="2873.0904999999998"/>
    <x v="10"/>
    <s v="Home Office"/>
    <x v="2"/>
    <s v="Telephones and Communication"/>
    <s v="Small Box"/>
    <d v="2010-09-05T00:00:00"/>
  </r>
  <r>
    <n v="3538"/>
    <n v="999"/>
    <x v="593"/>
    <s v="Low"/>
    <s v="*"/>
    <s v="*"/>
    <s v="*"/>
    <m/>
    <m/>
    <s v="*"/>
    <m/>
    <m/>
    <m/>
    <m/>
    <m/>
    <n v="6"/>
    <n v="0.01"/>
    <m/>
    <m/>
    <n v="583.64"/>
    <n v="0"/>
    <n v="97.273333333333326"/>
    <s v="Regular Air"/>
    <n v="19.989999999999998"/>
    <n v="603.63"/>
    <x v="1"/>
    <s v="Home Office"/>
    <x v="0"/>
    <s v="Storage &amp; Organization"/>
    <s v="Small Box"/>
    <d v="2010-09-11T00:00:00"/>
  </r>
  <r>
    <n v="3539"/>
    <n v="18145"/>
    <x v="593"/>
    <s v="Medium"/>
    <s v="*"/>
    <s v="*"/>
    <s v="*"/>
    <m/>
    <m/>
    <s v="*"/>
    <m/>
    <m/>
    <m/>
    <m/>
    <m/>
    <n v="21"/>
    <n v="3.5000000000000003E-2"/>
    <m/>
    <m/>
    <n v="361.98"/>
    <n v="0"/>
    <n v="17.237142857142857"/>
    <s v="Regular Air"/>
    <n v="9.4"/>
    <n v="371.38"/>
    <x v="2"/>
    <s v="Corporate"/>
    <x v="2"/>
    <s v="Office Machines"/>
    <s v="Small Box"/>
    <d v="2010-09-05T00:00:00"/>
  </r>
  <r>
    <n v="3540"/>
    <n v="36295"/>
    <x v="593"/>
    <s v="Medium"/>
    <s v="*"/>
    <s v="*"/>
    <s v="*"/>
    <m/>
    <m/>
    <s v="*"/>
    <m/>
    <m/>
    <m/>
    <m/>
    <m/>
    <n v="10"/>
    <n v="0.02"/>
    <m/>
    <m/>
    <n v="278.10000000000002"/>
    <n v="0"/>
    <n v="27.810000000000002"/>
    <s v="Regular Air"/>
    <n v="2.99"/>
    <n v="281.09000000000003"/>
    <x v="8"/>
    <s v="Corporate"/>
    <x v="0"/>
    <s v="Binders and Binder Accessories"/>
    <s v="Small Box"/>
    <d v="2010-09-06T00:00:00"/>
  </r>
  <r>
    <n v="3541"/>
    <n v="18145"/>
    <x v="593"/>
    <s v="Medium"/>
    <s v="*"/>
    <s v="*"/>
    <s v="*"/>
    <m/>
    <m/>
    <s v="*"/>
    <m/>
    <m/>
    <m/>
    <m/>
    <m/>
    <n v="47"/>
    <n v="0.05"/>
    <m/>
    <m/>
    <n v="270.32"/>
    <n v="0"/>
    <n v="5.7514893617021272"/>
    <s v="Regular Air"/>
    <n v="3.37"/>
    <n v="273.69"/>
    <x v="5"/>
    <s v="Corporate"/>
    <x v="0"/>
    <s v="Rubber Bands"/>
    <s v="Wrap Bag"/>
    <d v="2010-09-05T00:00:00"/>
  </r>
  <r>
    <n v="3542"/>
    <n v="9639"/>
    <x v="594"/>
    <s v="Not Specified"/>
    <s v="*"/>
    <s v="*"/>
    <s v="*"/>
    <m/>
    <m/>
    <s v="*"/>
    <m/>
    <m/>
    <m/>
    <m/>
    <m/>
    <n v="23"/>
    <n v="3.5000000000000003E-2"/>
    <m/>
    <m/>
    <n v="2610.8939999999998"/>
    <n v="1"/>
    <n v="113.5171304347826"/>
    <s v="Regular Air"/>
    <n v="5.63"/>
    <n v="2616.5239999999999"/>
    <x v="5"/>
    <s v="Corporate"/>
    <x v="2"/>
    <s v="Telephones and Communication"/>
    <s v="Small Box"/>
    <d v="2010-09-05T00:00:00"/>
  </r>
  <r>
    <n v="3543"/>
    <n v="9639"/>
    <x v="594"/>
    <s v="Not Specified"/>
    <s v="*"/>
    <s v="*"/>
    <s v="*"/>
    <m/>
    <m/>
    <s v="*"/>
    <m/>
    <m/>
    <m/>
    <m/>
    <m/>
    <n v="47"/>
    <n v="0.05"/>
    <m/>
    <m/>
    <n v="1124.3"/>
    <n v="1"/>
    <n v="23.921276595744679"/>
    <s v="Delivery Truck"/>
    <n v="14.36"/>
    <n v="1138.6599999999999"/>
    <x v="5"/>
    <s v="Corporate"/>
    <x v="1"/>
    <s v="Chairs &amp; Chairmats"/>
    <s v="Jumbo Drum"/>
    <d v="2010-09-07T00:00:00"/>
  </r>
  <r>
    <n v="3544"/>
    <n v="36449"/>
    <x v="594"/>
    <s v="Not Specified"/>
    <s v="*"/>
    <s v="*"/>
    <s v="*"/>
    <m/>
    <m/>
    <s v="*"/>
    <m/>
    <m/>
    <m/>
    <m/>
    <m/>
    <n v="43"/>
    <n v="0.05"/>
    <m/>
    <m/>
    <n v="927.82"/>
    <n v="0"/>
    <n v="21.577209302325581"/>
    <s v="Regular Air"/>
    <n v="6.67"/>
    <n v="934.49"/>
    <x v="6"/>
    <s v="Corporate"/>
    <x v="1"/>
    <s v="Office Furnishings"/>
    <s v="Small Pack"/>
    <d v="2010-09-07T00:00:00"/>
  </r>
  <r>
    <n v="3545"/>
    <n v="27843"/>
    <x v="594"/>
    <s v="Medium"/>
    <s v="*"/>
    <s v="*"/>
    <s v="*"/>
    <m/>
    <m/>
    <s v="*"/>
    <m/>
    <m/>
    <m/>
    <m/>
    <m/>
    <n v="26"/>
    <n v="3.5000000000000003E-2"/>
    <m/>
    <m/>
    <n v="139.61000000000001"/>
    <n v="0"/>
    <n v="5.3696153846153853"/>
    <s v="Regular Air"/>
    <n v="4.93"/>
    <n v="144.54000000000002"/>
    <x v="5"/>
    <s v="Home Office"/>
    <x v="2"/>
    <s v="Computer Peripherals"/>
    <s v="Small Pack"/>
    <d v="2010-09-07T00:00:00"/>
  </r>
  <r>
    <n v="3546"/>
    <n v="36449"/>
    <x v="594"/>
    <s v="Not Specified"/>
    <s v="*"/>
    <s v="*"/>
    <s v="*"/>
    <m/>
    <m/>
    <s v="*"/>
    <m/>
    <m/>
    <m/>
    <m/>
    <m/>
    <n v="27"/>
    <n v="3.5000000000000003E-2"/>
    <m/>
    <m/>
    <n v="123.37"/>
    <n v="0"/>
    <n v="4.5692592592592591"/>
    <s v="Regular Air"/>
    <n v="0.7"/>
    <n v="124.07000000000001"/>
    <x v="6"/>
    <s v="Corporate"/>
    <x v="0"/>
    <s v="Rubber Bands"/>
    <s v="Wrap Bag"/>
    <d v="2010-09-08T00:00:00"/>
  </r>
  <r>
    <n v="3547"/>
    <n v="36449"/>
    <x v="594"/>
    <s v="Not Specified"/>
    <s v="*"/>
    <s v="*"/>
    <s v="*"/>
    <m/>
    <m/>
    <s v="*"/>
    <m/>
    <m/>
    <m/>
    <m/>
    <m/>
    <n v="6"/>
    <n v="0.01"/>
    <m/>
    <m/>
    <n v="90.75"/>
    <n v="0"/>
    <n v="15.125"/>
    <s v="Regular Air"/>
    <n v="14.37"/>
    <n v="105.12"/>
    <x v="1"/>
    <s v="Corporate"/>
    <x v="1"/>
    <s v="Office Furnishings"/>
    <s v="Large Box"/>
    <d v="2010-09-05T00:00:00"/>
  </r>
  <r>
    <n v="3548"/>
    <n v="9639"/>
    <x v="594"/>
    <s v="Not Specified"/>
    <s v="*"/>
    <s v="*"/>
    <s v="*"/>
    <m/>
    <m/>
    <s v="*"/>
    <m/>
    <m/>
    <m/>
    <m/>
    <m/>
    <n v="11"/>
    <n v="0.02"/>
    <m/>
    <m/>
    <n v="43.57"/>
    <n v="0"/>
    <n v="3.9609090909090909"/>
    <s v="Regular Air"/>
    <n v="0.99"/>
    <n v="44.56"/>
    <x v="5"/>
    <s v="Corporate"/>
    <x v="0"/>
    <s v="Labels"/>
    <s v="Small Box"/>
    <d v="2010-09-05T00:00:00"/>
  </r>
  <r>
    <n v="3549"/>
    <n v="50054"/>
    <x v="595"/>
    <s v="Not Specified"/>
    <s v="*"/>
    <s v="*"/>
    <s v="*"/>
    <m/>
    <m/>
    <s v="*"/>
    <m/>
    <m/>
    <m/>
    <m/>
    <m/>
    <n v="50"/>
    <n v="0.06"/>
    <m/>
    <m/>
    <n v="5369.46"/>
    <n v="1"/>
    <n v="107.3892"/>
    <s v="Regular Air"/>
    <n v="19.989999999999998"/>
    <n v="5389.45"/>
    <x v="8"/>
    <s v="Corporate"/>
    <x v="2"/>
    <s v="Office Machines"/>
    <s v="Small Box"/>
    <d v="2010-09-08T00:00:00"/>
  </r>
  <r>
    <n v="3550"/>
    <n v="31872"/>
    <x v="595"/>
    <s v="Low"/>
    <s v="*"/>
    <s v="*"/>
    <s v="*"/>
    <m/>
    <m/>
    <s v="*"/>
    <m/>
    <m/>
    <m/>
    <m/>
    <m/>
    <n v="30"/>
    <n v="0.04"/>
    <m/>
    <m/>
    <n v="4452.6499999999996"/>
    <n v="1"/>
    <n v="148.42166666666665"/>
    <s v="Delivery Truck"/>
    <n v="60"/>
    <n v="4512.6499999999996"/>
    <x v="2"/>
    <s v="Home Office"/>
    <x v="1"/>
    <s v="Tables"/>
    <s v="Jumbo Drum"/>
    <d v="2010-09-10T00:00:00"/>
  </r>
  <r>
    <n v="3551"/>
    <n v="31872"/>
    <x v="595"/>
    <s v="Low"/>
    <s v="*"/>
    <s v="*"/>
    <s v="*"/>
    <m/>
    <m/>
    <s v="*"/>
    <m/>
    <m/>
    <m/>
    <m/>
    <m/>
    <n v="34"/>
    <n v="0.04"/>
    <m/>
    <m/>
    <n v="2833.19"/>
    <n v="1"/>
    <n v="83.329117647058823"/>
    <s v="Express Air"/>
    <n v="5.01"/>
    <n v="2838.2000000000003"/>
    <x v="2"/>
    <s v="Home Office"/>
    <x v="0"/>
    <s v="Envelopes"/>
    <s v="Small Box"/>
    <d v="2010-09-10T00:00:00"/>
  </r>
  <r>
    <n v="3552"/>
    <n v="5702"/>
    <x v="595"/>
    <s v="Not Specified"/>
    <s v="*"/>
    <s v="*"/>
    <s v="*"/>
    <m/>
    <m/>
    <s v="*"/>
    <m/>
    <m/>
    <m/>
    <m/>
    <m/>
    <n v="20"/>
    <n v="3.5000000000000003E-2"/>
    <m/>
    <m/>
    <n v="2039.39"/>
    <n v="1"/>
    <n v="101.96950000000001"/>
    <s v="Regular Air"/>
    <n v="19.989999999999998"/>
    <n v="2059.38"/>
    <x v="10"/>
    <s v="Corporate"/>
    <x v="2"/>
    <s v="Computer Peripherals"/>
    <s v="Small Box"/>
    <d v="2010-09-08T00:00:00"/>
  </r>
  <r>
    <n v="3553"/>
    <n v="50054"/>
    <x v="595"/>
    <s v="Not Specified"/>
    <s v="*"/>
    <s v="*"/>
    <s v="*"/>
    <m/>
    <m/>
    <s v="*"/>
    <m/>
    <m/>
    <m/>
    <m/>
    <m/>
    <n v="41"/>
    <n v="0.05"/>
    <m/>
    <m/>
    <n v="1439.96"/>
    <n v="1"/>
    <n v="35.120975609756101"/>
    <s v="Regular Air"/>
    <n v="8.74"/>
    <n v="1448.7"/>
    <x v="8"/>
    <s v="Corporate"/>
    <x v="0"/>
    <s v="Storage &amp; Organization"/>
    <s v="Small Box"/>
    <d v="2010-09-08T00:00:00"/>
  </r>
  <r>
    <n v="3554"/>
    <n v="24806"/>
    <x v="595"/>
    <s v="Not Specified"/>
    <s v="*"/>
    <s v="*"/>
    <s v="*"/>
    <m/>
    <m/>
    <s v="*"/>
    <m/>
    <m/>
    <m/>
    <m/>
    <m/>
    <n v="20"/>
    <n v="3.5000000000000003E-2"/>
    <m/>
    <m/>
    <n v="112.03"/>
    <n v="0"/>
    <n v="5.6014999999999997"/>
    <s v="Regular Air"/>
    <n v="5.74"/>
    <n v="117.77"/>
    <x v="12"/>
    <s v="Small Business"/>
    <x v="0"/>
    <s v="Binders and Binder Accessories"/>
    <s v="Small Box"/>
    <d v="2010-09-08T00:00:00"/>
  </r>
  <r>
    <n v="3555"/>
    <n v="27876"/>
    <x v="596"/>
    <s v="Low"/>
    <s v="*"/>
    <s v="*"/>
    <s v="*"/>
    <m/>
    <m/>
    <s v="*"/>
    <m/>
    <m/>
    <m/>
    <m/>
    <m/>
    <n v="44"/>
    <n v="0.05"/>
    <m/>
    <m/>
    <n v="777.63"/>
    <n v="0"/>
    <n v="17.67340909090909"/>
    <s v="Regular Air"/>
    <n v="8.99"/>
    <n v="786.62"/>
    <x v="2"/>
    <s v="Corporate"/>
    <x v="0"/>
    <s v="Pens &amp; Art Supplies"/>
    <s v="Small Pack"/>
    <d v="2010-09-14T00:00:00"/>
  </r>
  <r>
    <n v="3556"/>
    <n v="29894"/>
    <x v="596"/>
    <s v="Low"/>
    <s v="*"/>
    <s v="*"/>
    <s v="*"/>
    <m/>
    <m/>
    <s v="*"/>
    <m/>
    <m/>
    <m/>
    <m/>
    <m/>
    <n v="43"/>
    <n v="0.05"/>
    <m/>
    <m/>
    <n v="606.98"/>
    <n v="0"/>
    <n v="14.115813953488372"/>
    <s v="Regular Air"/>
    <n v="6.85"/>
    <n v="613.83000000000004"/>
    <x v="1"/>
    <s v="Corporate"/>
    <x v="1"/>
    <s v="Office Furnishings"/>
    <s v="Wrap Bag"/>
    <d v="2010-09-16T00:00:00"/>
  </r>
  <r>
    <n v="3557"/>
    <n v="58241"/>
    <x v="596"/>
    <s v="Critical"/>
    <s v="***"/>
    <s v="***"/>
    <s v="***"/>
    <m/>
    <m/>
    <s v="***"/>
    <m/>
    <m/>
    <m/>
    <m/>
    <m/>
    <n v="36"/>
    <n v="0.04"/>
    <m/>
    <m/>
    <n v="475.92"/>
    <n v="0"/>
    <n v="13.22"/>
    <s v="Regular Air"/>
    <n v="4.59"/>
    <n v="480.51"/>
    <x v="6"/>
    <s v="Home Office"/>
    <x v="0"/>
    <s v="Scissors, Rulers and Trimmers"/>
    <s v="Wrap Bag"/>
    <d v="2010-09-08T00:00:00"/>
  </r>
  <r>
    <n v="3558"/>
    <n v="29894"/>
    <x v="596"/>
    <s v="Low"/>
    <s v="*"/>
    <s v="*"/>
    <s v="*"/>
    <m/>
    <m/>
    <s v="*"/>
    <m/>
    <m/>
    <m/>
    <m/>
    <m/>
    <n v="48"/>
    <n v="0.05"/>
    <m/>
    <m/>
    <n v="301.62"/>
    <n v="0"/>
    <n v="6.2837500000000004"/>
    <s v="Regular Air"/>
    <n v="6.92"/>
    <n v="308.54000000000002"/>
    <x v="1"/>
    <s v="Corporate"/>
    <x v="0"/>
    <s v="Paper"/>
    <s v="Small Box"/>
    <d v="2010-09-16T00:00:00"/>
  </r>
  <r>
    <n v="3559"/>
    <n v="11014"/>
    <x v="596"/>
    <s v="High"/>
    <s v="*"/>
    <s v="**"/>
    <s v="**"/>
    <m/>
    <m/>
    <s v="**"/>
    <m/>
    <m/>
    <m/>
    <m/>
    <m/>
    <n v="39"/>
    <n v="0.04"/>
    <m/>
    <m/>
    <n v="286.81"/>
    <n v="0"/>
    <n v="7.3541025641025639"/>
    <s v="Regular Air"/>
    <n v="1.39"/>
    <n v="288.2"/>
    <x v="5"/>
    <s v="Corporate"/>
    <x v="0"/>
    <s v="Envelopes"/>
    <s v="Small Box"/>
    <d v="2010-09-08T00:00:00"/>
  </r>
  <r>
    <n v="3560"/>
    <n v="11014"/>
    <x v="596"/>
    <s v="High"/>
    <s v="*"/>
    <s v="**"/>
    <s v="**"/>
    <m/>
    <m/>
    <s v="**"/>
    <m/>
    <m/>
    <m/>
    <m/>
    <m/>
    <n v="13"/>
    <n v="0.02"/>
    <m/>
    <m/>
    <n v="158.79"/>
    <n v="0"/>
    <n v="12.214615384615383"/>
    <s v="Regular Air"/>
    <n v="5.63"/>
    <n v="164.42"/>
    <x v="10"/>
    <s v="Corporate"/>
    <x v="0"/>
    <s v="Binders and Binder Accessories"/>
    <s v="Small Box"/>
    <d v="2010-09-09T00:00:00"/>
  </r>
  <r>
    <n v="3561"/>
    <n v="58241"/>
    <x v="596"/>
    <s v="Critical"/>
    <s v="***"/>
    <s v="***"/>
    <s v="***"/>
    <m/>
    <m/>
    <s v="***"/>
    <m/>
    <m/>
    <m/>
    <m/>
    <m/>
    <n v="36"/>
    <n v="0.04"/>
    <m/>
    <m/>
    <n v="146.71"/>
    <n v="0"/>
    <n v="4.075277777777778"/>
    <s v="Regular Air"/>
    <n v="1.3"/>
    <n v="148.01000000000002"/>
    <x v="6"/>
    <s v="Home Office"/>
    <x v="0"/>
    <s v="Paper"/>
    <s v="Wrap Bag"/>
    <d v="2010-09-08T00:00:00"/>
  </r>
  <r>
    <n v="3562"/>
    <n v="17666"/>
    <x v="597"/>
    <s v="Medium"/>
    <s v="*"/>
    <s v="*"/>
    <s v="*"/>
    <m/>
    <m/>
    <s v="*"/>
    <m/>
    <m/>
    <m/>
    <m/>
    <m/>
    <n v="11"/>
    <n v="0.02"/>
    <m/>
    <m/>
    <n v="141.07"/>
    <n v="0"/>
    <n v="12.824545454545454"/>
    <s v="Regular Air"/>
    <n v="3.14"/>
    <n v="144.20999999999998"/>
    <x v="4"/>
    <s v="Home Office"/>
    <x v="0"/>
    <s v="Scissors, Rulers and Trimmers"/>
    <s v="Small Pack"/>
    <d v="2010-09-08T00:00:00"/>
  </r>
  <r>
    <n v="3563"/>
    <n v="35777"/>
    <x v="597"/>
    <s v="Critical"/>
    <s v="***"/>
    <s v="***"/>
    <s v="***"/>
    <m/>
    <m/>
    <s v="***"/>
    <m/>
    <m/>
    <m/>
    <m/>
    <m/>
    <n v="35"/>
    <n v="0.04"/>
    <m/>
    <m/>
    <n v="136.72"/>
    <n v="0"/>
    <n v="3.9062857142857141"/>
    <s v="Regular Air"/>
    <n v="1.23"/>
    <n v="137.94999999999999"/>
    <x v="9"/>
    <s v="Home Office"/>
    <x v="0"/>
    <s v="Pens &amp; Art Supplies"/>
    <s v="Wrap Bag"/>
    <d v="2010-09-10T00:00:00"/>
  </r>
  <r>
    <n v="3564"/>
    <n v="17666"/>
    <x v="597"/>
    <s v="Medium"/>
    <s v="*"/>
    <s v="*"/>
    <s v="*"/>
    <m/>
    <m/>
    <s v="*"/>
    <m/>
    <m/>
    <m/>
    <m/>
    <m/>
    <n v="19"/>
    <n v="0.02"/>
    <m/>
    <m/>
    <n v="82.56"/>
    <n v="0"/>
    <n v="4.3452631578947374"/>
    <s v="Regular Air"/>
    <n v="1.3"/>
    <n v="83.86"/>
    <x v="4"/>
    <s v="Home Office"/>
    <x v="0"/>
    <s v="Paper"/>
    <s v="Wrap Bag"/>
    <d v="2010-09-10T00:00:00"/>
  </r>
  <r>
    <n v="3565"/>
    <n v="6720"/>
    <x v="598"/>
    <s v="Not Specified"/>
    <s v="*"/>
    <s v="*"/>
    <s v="*"/>
    <m/>
    <m/>
    <s v="*"/>
    <m/>
    <m/>
    <m/>
    <m/>
    <m/>
    <n v="36"/>
    <n v="0.04"/>
    <m/>
    <m/>
    <n v="4225.7700000000004"/>
    <n v="1"/>
    <n v="117.38250000000001"/>
    <s v="Delivery Truck"/>
    <n v="58.64"/>
    <n v="4284.4100000000008"/>
    <x v="6"/>
    <s v="Home Office"/>
    <x v="1"/>
    <s v="Bookcases"/>
    <s v="Jumbo Box"/>
    <d v="2010-09-12T00:00:00"/>
  </r>
  <r>
    <n v="3566"/>
    <n v="59428"/>
    <x v="598"/>
    <s v="High"/>
    <s v="*"/>
    <s v="**"/>
    <s v="**"/>
    <m/>
    <m/>
    <s v="**"/>
    <m/>
    <m/>
    <m/>
    <m/>
    <m/>
    <n v="36"/>
    <n v="0.04"/>
    <m/>
    <m/>
    <n v="3602.12"/>
    <n v="1"/>
    <n v="100.05888888888889"/>
    <s v="Delivery Truck"/>
    <n v="45"/>
    <n v="3647.12"/>
    <x v="1"/>
    <s v="Consumer"/>
    <x v="1"/>
    <s v="Chairs &amp; Chairmats"/>
    <s v="Jumbo Drum"/>
    <d v="2010-09-10T00:00:00"/>
  </r>
  <r>
    <n v="3567"/>
    <n v="59428"/>
    <x v="598"/>
    <s v="High"/>
    <s v="*"/>
    <s v="**"/>
    <s v="**"/>
    <m/>
    <m/>
    <s v="**"/>
    <m/>
    <m/>
    <m/>
    <m/>
    <m/>
    <n v="43"/>
    <n v="0.05"/>
    <m/>
    <m/>
    <n v="1174.94"/>
    <n v="1"/>
    <n v="27.324186046511628"/>
    <s v="Regular Air"/>
    <n v="19.46"/>
    <n v="1194.4000000000001"/>
    <x v="1"/>
    <s v="Consumer"/>
    <x v="1"/>
    <s v="Office Furnishings"/>
    <s v="Small Box"/>
    <d v="2010-09-09T00:00:00"/>
  </r>
  <r>
    <n v="3568"/>
    <n v="50756"/>
    <x v="598"/>
    <s v="Not Specified"/>
    <s v="*"/>
    <s v="*"/>
    <s v="*"/>
    <m/>
    <m/>
    <s v="*"/>
    <m/>
    <m/>
    <m/>
    <m/>
    <m/>
    <n v="19"/>
    <n v="0.02"/>
    <m/>
    <m/>
    <n v="470.39"/>
    <n v="0"/>
    <n v="24.757368421052632"/>
    <s v="Regular Air"/>
    <n v="5.89"/>
    <n v="476.28"/>
    <x v="4"/>
    <s v="Home Office"/>
    <x v="2"/>
    <s v="Computer Peripherals"/>
    <s v="Small Box"/>
    <d v="2010-09-10T00:00:00"/>
  </r>
  <r>
    <n v="3569"/>
    <n v="6720"/>
    <x v="598"/>
    <s v="Not Specified"/>
    <s v="*"/>
    <s v="*"/>
    <s v="*"/>
    <m/>
    <m/>
    <s v="*"/>
    <m/>
    <m/>
    <m/>
    <m/>
    <m/>
    <n v="31"/>
    <n v="0.04"/>
    <m/>
    <m/>
    <n v="164.62"/>
    <n v="0"/>
    <n v="5.3103225806451615"/>
    <s v="Regular Air"/>
    <n v="5.74"/>
    <n v="170.36"/>
    <x v="6"/>
    <s v="Home Office"/>
    <x v="0"/>
    <s v="Binders and Binder Accessories"/>
    <s v="Small Box"/>
    <d v="2010-09-10T00:00:00"/>
  </r>
  <r>
    <n v="3570"/>
    <n v="6720"/>
    <x v="598"/>
    <s v="Not Specified"/>
    <s v="*"/>
    <s v="*"/>
    <s v="*"/>
    <m/>
    <m/>
    <s v="*"/>
    <m/>
    <m/>
    <m/>
    <m/>
    <m/>
    <n v="8"/>
    <n v="0.01"/>
    <m/>
    <m/>
    <n v="53.89"/>
    <n v="0"/>
    <n v="6.7362500000000001"/>
    <s v="Regular Air"/>
    <n v="0.5"/>
    <n v="54.39"/>
    <x v="6"/>
    <s v="Home Office"/>
    <x v="0"/>
    <s v="Labels"/>
    <s v="Small Box"/>
    <d v="2010-09-11T00:00:00"/>
  </r>
  <r>
    <n v="3571"/>
    <n v="50756"/>
    <x v="598"/>
    <s v="Not Specified"/>
    <s v="*"/>
    <s v="*"/>
    <s v="*"/>
    <m/>
    <m/>
    <s v="*"/>
    <m/>
    <m/>
    <m/>
    <m/>
    <m/>
    <n v="2"/>
    <n v="0.01"/>
    <m/>
    <m/>
    <n v="15.04"/>
    <n v="0"/>
    <n v="7.52"/>
    <s v="Regular Air"/>
    <n v="0.49"/>
    <n v="15.53"/>
    <x v="4"/>
    <s v="Home Office"/>
    <x v="0"/>
    <s v="Labels"/>
    <s v="Small Box"/>
    <d v="2010-09-09T00:00:00"/>
  </r>
  <r>
    <n v="3572"/>
    <n v="52448"/>
    <x v="599"/>
    <s v="Not Specified"/>
    <s v="*"/>
    <s v="*"/>
    <s v="*"/>
    <m/>
    <m/>
    <s v="*"/>
    <m/>
    <m/>
    <m/>
    <m/>
    <m/>
    <n v="22"/>
    <n v="3.5000000000000003E-2"/>
    <m/>
    <m/>
    <n v="6767.43"/>
    <n v="1"/>
    <n v="307.61045454545456"/>
    <s v="Delivery Truck"/>
    <n v="58.95"/>
    <n v="6826.38"/>
    <x v="2"/>
    <s v="Corporate"/>
    <x v="1"/>
    <s v="Chairs &amp; Chairmats"/>
    <s v="Jumbo Drum"/>
    <d v="2010-09-11T00:00:00"/>
  </r>
  <r>
    <n v="3573"/>
    <n v="50209"/>
    <x v="599"/>
    <s v="High"/>
    <s v="*"/>
    <s v="**"/>
    <s v="**"/>
    <m/>
    <m/>
    <s v="**"/>
    <m/>
    <m/>
    <m/>
    <m/>
    <m/>
    <n v="34"/>
    <n v="0.04"/>
    <m/>
    <m/>
    <n v="1863.02"/>
    <n v="1"/>
    <n v="54.794705882352943"/>
    <s v="Express Air"/>
    <n v="6.79"/>
    <n v="1869.81"/>
    <x v="6"/>
    <s v="Consumer"/>
    <x v="0"/>
    <s v="Paper"/>
    <s v="Small Box"/>
    <d v="2010-09-12T00:00:00"/>
  </r>
  <r>
    <n v="3574"/>
    <n v="9796"/>
    <x v="599"/>
    <s v="Critical"/>
    <s v="***"/>
    <s v="***"/>
    <s v="***"/>
    <m/>
    <m/>
    <s v="***"/>
    <m/>
    <m/>
    <m/>
    <m/>
    <m/>
    <n v="29"/>
    <n v="3.5000000000000003E-2"/>
    <m/>
    <m/>
    <n v="1222.5899999999999"/>
    <n v="1"/>
    <n v="42.158275862068962"/>
    <s v="Regular Air"/>
    <n v="1.99"/>
    <n v="1224.58"/>
    <x v="5"/>
    <s v="Corporate"/>
    <x v="2"/>
    <s v="Computer Peripherals"/>
    <s v="Small Pack"/>
    <d v="2010-09-11T00:00:00"/>
  </r>
  <r>
    <n v="3575"/>
    <n v="18213"/>
    <x v="599"/>
    <s v="Medium"/>
    <s v="*"/>
    <s v="*"/>
    <s v="*"/>
    <m/>
    <m/>
    <s v="*"/>
    <m/>
    <m/>
    <m/>
    <m/>
    <m/>
    <n v="29"/>
    <n v="3.5000000000000003E-2"/>
    <m/>
    <m/>
    <n v="1111.23"/>
    <n v="1"/>
    <n v="38.318275862068965"/>
    <s v="Regular Air"/>
    <n v="19.989999999999998"/>
    <n v="1131.22"/>
    <x v="1"/>
    <s v="Corporate"/>
    <x v="0"/>
    <s v="Paper"/>
    <s v="Small Box"/>
    <d v="2010-09-12T00:00:00"/>
  </r>
  <r>
    <n v="3576"/>
    <n v="36448"/>
    <x v="599"/>
    <s v="Medium"/>
    <s v="*"/>
    <s v="*"/>
    <s v="*"/>
    <m/>
    <m/>
    <s v="*"/>
    <m/>
    <m/>
    <m/>
    <m/>
    <m/>
    <n v="44"/>
    <n v="0.05"/>
    <m/>
    <m/>
    <n v="964.09"/>
    <n v="0"/>
    <n v="21.911136363636363"/>
    <s v="Regular Air"/>
    <n v="5.53"/>
    <n v="969.62"/>
    <x v="1"/>
    <s v="Consumer"/>
    <x v="0"/>
    <s v="Pens &amp; Art Supplies"/>
    <s v="Small Pack"/>
    <d v="2010-09-11T00:00:00"/>
  </r>
  <r>
    <n v="3577"/>
    <n v="36800"/>
    <x v="599"/>
    <s v="High"/>
    <s v="*"/>
    <s v="**"/>
    <s v="**"/>
    <m/>
    <m/>
    <s v="**"/>
    <m/>
    <m/>
    <m/>
    <m/>
    <m/>
    <n v="4"/>
    <n v="0.01"/>
    <m/>
    <m/>
    <n v="58.44"/>
    <n v="0"/>
    <n v="14.61"/>
    <s v="Express Air"/>
    <n v="4.5"/>
    <n v="62.94"/>
    <x v="3"/>
    <s v="Corporate"/>
    <x v="0"/>
    <s v="Appliances"/>
    <s v="Small Box"/>
    <d v="2010-09-11T00:00:00"/>
  </r>
  <r>
    <n v="3578"/>
    <n v="50209"/>
    <x v="599"/>
    <s v="High"/>
    <s v="*"/>
    <s v="**"/>
    <s v="**"/>
    <m/>
    <m/>
    <s v="**"/>
    <m/>
    <m/>
    <m/>
    <m/>
    <m/>
    <n v="2"/>
    <n v="0.01"/>
    <m/>
    <m/>
    <n v="53.3"/>
    <n v="0"/>
    <n v="26.65"/>
    <s v="Regular Air"/>
    <n v="11.52"/>
    <n v="64.819999999999993"/>
    <x v="6"/>
    <s v="Consumer"/>
    <x v="0"/>
    <s v="Storage &amp; Organization"/>
    <s v="Small Box"/>
    <d v="2010-09-11T00:00:00"/>
  </r>
  <r>
    <n v="3579"/>
    <n v="36448"/>
    <x v="599"/>
    <s v="Medium"/>
    <s v="*"/>
    <s v="*"/>
    <s v="*"/>
    <m/>
    <m/>
    <s v="*"/>
    <m/>
    <m/>
    <m/>
    <m/>
    <m/>
    <n v="6"/>
    <n v="0.01"/>
    <m/>
    <m/>
    <n v="36.65"/>
    <n v="0"/>
    <n v="6.1083333333333334"/>
    <s v="Regular Air"/>
    <n v="0.91"/>
    <n v="37.559999999999995"/>
    <x v="1"/>
    <s v="Consumer"/>
    <x v="0"/>
    <s v="Pens &amp; Art Supplies"/>
    <s v="Wrap Bag"/>
    <d v="2010-09-10T00:00:00"/>
  </r>
  <r>
    <n v="3580"/>
    <n v="35141"/>
    <x v="600"/>
    <s v="Medium"/>
    <s v="*"/>
    <s v="*"/>
    <s v="*"/>
    <m/>
    <m/>
    <s v="*"/>
    <m/>
    <m/>
    <m/>
    <m/>
    <m/>
    <n v="29"/>
    <n v="3.5000000000000003E-2"/>
    <m/>
    <m/>
    <n v="2046.81"/>
    <n v="1"/>
    <n v="70.579655172413794"/>
    <s v="Regular Air"/>
    <n v="19.989999999999998"/>
    <n v="2066.7999999999997"/>
    <x v="12"/>
    <s v="Small Business"/>
    <x v="0"/>
    <s v="Binders and Binder Accessories"/>
    <s v="Small Box"/>
    <d v="2010-09-12T00:00:00"/>
  </r>
  <r>
    <n v="3581"/>
    <n v="21025"/>
    <x v="600"/>
    <s v="Not Specified"/>
    <s v="*"/>
    <s v="*"/>
    <s v="*"/>
    <m/>
    <m/>
    <s v="*"/>
    <m/>
    <m/>
    <m/>
    <m/>
    <m/>
    <n v="38"/>
    <n v="0.04"/>
    <m/>
    <m/>
    <n v="553.02"/>
    <n v="0"/>
    <n v="14.553157894736842"/>
    <s v="Regular Air"/>
    <n v="6.5"/>
    <n v="559.52"/>
    <x v="1"/>
    <s v="Small Business"/>
    <x v="2"/>
    <s v="Computer Peripherals"/>
    <s v="Small Box"/>
    <d v="2010-09-13T00:00:00"/>
  </r>
  <r>
    <n v="3582"/>
    <n v="6115"/>
    <x v="600"/>
    <s v="Medium"/>
    <s v="*"/>
    <s v="*"/>
    <s v="*"/>
    <m/>
    <m/>
    <s v="*"/>
    <m/>
    <m/>
    <m/>
    <m/>
    <m/>
    <n v="25"/>
    <n v="3.5000000000000003E-2"/>
    <m/>
    <m/>
    <n v="409.08"/>
    <n v="0"/>
    <n v="16.363199999999999"/>
    <s v="Regular Air"/>
    <n v="5.03"/>
    <n v="414.10999999999996"/>
    <x v="2"/>
    <s v="Consumer"/>
    <x v="1"/>
    <s v="Office Furnishings"/>
    <s v="Small Box"/>
    <d v="2010-09-12T00:00:00"/>
  </r>
  <r>
    <n v="3583"/>
    <n v="26276"/>
    <x v="601"/>
    <s v="Low"/>
    <s v="*"/>
    <s v="*"/>
    <s v="*"/>
    <m/>
    <m/>
    <s v="*"/>
    <m/>
    <m/>
    <m/>
    <m/>
    <m/>
    <n v="19"/>
    <n v="0.02"/>
    <m/>
    <m/>
    <n v="20329.8"/>
    <n v="1"/>
    <n v="1069.9894736842105"/>
    <s v="Regular Air"/>
    <n v="13.99"/>
    <n v="20343.79"/>
    <x v="0"/>
    <s v="Corporate"/>
    <x v="2"/>
    <s v="Office Machines"/>
    <s v="Medium Box"/>
    <d v="2010-09-16T00:00:00"/>
  </r>
  <r>
    <n v="3584"/>
    <n v="21862"/>
    <x v="601"/>
    <s v="Not Specified"/>
    <s v="*"/>
    <s v="*"/>
    <s v="*"/>
    <m/>
    <m/>
    <s v="*"/>
    <m/>
    <m/>
    <m/>
    <m/>
    <m/>
    <n v="4"/>
    <n v="0.01"/>
    <m/>
    <m/>
    <n v="19014.240000000002"/>
    <n v="1"/>
    <n v="4753.5600000000004"/>
    <s v="Regular Air"/>
    <n v="24.49"/>
    <n v="19038.730000000003"/>
    <x v="5"/>
    <s v="Consumer"/>
    <x v="2"/>
    <s v="Office Machines"/>
    <s v="Large Box"/>
    <d v="2010-09-14T00:00:00"/>
  </r>
  <r>
    <n v="3585"/>
    <n v="26276"/>
    <x v="601"/>
    <s v="Low"/>
    <s v="*"/>
    <s v="*"/>
    <s v="*"/>
    <m/>
    <m/>
    <s v="*"/>
    <m/>
    <m/>
    <m/>
    <m/>
    <m/>
    <n v="21"/>
    <n v="3.5000000000000003E-2"/>
    <m/>
    <m/>
    <n v="3685.38"/>
    <n v="1"/>
    <n v="175.49428571428572"/>
    <s v="Express Air"/>
    <n v="13.99"/>
    <n v="3699.37"/>
    <x v="3"/>
    <s v="Corporate"/>
    <x v="1"/>
    <s v="Office Furnishings"/>
    <s v="Medium Box"/>
    <d v="2010-09-19T00:00:00"/>
  </r>
  <r>
    <n v="3586"/>
    <n v="21862"/>
    <x v="601"/>
    <s v="Not Specified"/>
    <s v="*"/>
    <s v="*"/>
    <s v="*"/>
    <m/>
    <m/>
    <s v="*"/>
    <m/>
    <m/>
    <m/>
    <m/>
    <m/>
    <n v="46"/>
    <n v="0.05"/>
    <m/>
    <m/>
    <n v="385.05"/>
    <n v="0"/>
    <n v="8.3706521739130437"/>
    <s v="Regular Air"/>
    <n v="3.12"/>
    <n v="388.17"/>
    <x v="5"/>
    <s v="Consumer"/>
    <x v="0"/>
    <s v="Pens &amp; Art Supplies"/>
    <s v="Wrap Bag"/>
    <d v="2010-09-13T00:00:00"/>
  </r>
  <r>
    <n v="3587"/>
    <n v="52102"/>
    <x v="601"/>
    <s v="Medium"/>
    <s v="*"/>
    <s v="*"/>
    <s v="*"/>
    <m/>
    <m/>
    <s v="*"/>
    <m/>
    <m/>
    <m/>
    <m/>
    <m/>
    <n v="8"/>
    <n v="0.01"/>
    <m/>
    <m/>
    <n v="104.27"/>
    <n v="0"/>
    <n v="13.03375"/>
    <s v="Regular Air"/>
    <n v="5.81"/>
    <n v="110.08"/>
    <x v="1"/>
    <s v="Corporate"/>
    <x v="0"/>
    <s v="Pens &amp; Art Supplies"/>
    <s v="Small Pack"/>
    <d v="2010-09-12T00:00:00"/>
  </r>
  <r>
    <n v="3588"/>
    <n v="21862"/>
    <x v="601"/>
    <s v="Not Specified"/>
    <s v="*"/>
    <s v="*"/>
    <s v="*"/>
    <m/>
    <m/>
    <s v="*"/>
    <m/>
    <m/>
    <m/>
    <m/>
    <m/>
    <n v="1"/>
    <n v="0.01"/>
    <m/>
    <m/>
    <n v="28.75"/>
    <n v="0"/>
    <n v="28.75"/>
    <s v="Express Air"/>
    <n v="7.27"/>
    <n v="36.019999999999996"/>
    <x v="5"/>
    <s v="Consumer"/>
    <x v="0"/>
    <s v="Binders and Binder Accessories"/>
    <s v="Small Box"/>
    <d v="2010-09-12T00:00:00"/>
  </r>
  <r>
    <n v="3589"/>
    <n v="36673"/>
    <x v="602"/>
    <s v="Low"/>
    <s v="*"/>
    <s v="*"/>
    <s v="*"/>
    <m/>
    <m/>
    <s v="*"/>
    <m/>
    <m/>
    <m/>
    <m/>
    <m/>
    <n v="20"/>
    <n v="3.5000000000000003E-2"/>
    <m/>
    <m/>
    <n v="984.63149999999996"/>
    <n v="0"/>
    <n v="49.231574999999999"/>
    <s v="Regular Air"/>
    <n v="5"/>
    <n v="989.63149999999996"/>
    <x v="5"/>
    <s v="Home Office"/>
    <x v="2"/>
    <s v="Telephones and Communication"/>
    <s v="Small Pack"/>
    <d v="2010-09-20T00:00:00"/>
  </r>
  <r>
    <n v="3590"/>
    <n v="15303"/>
    <x v="602"/>
    <s v="Critical"/>
    <s v="***"/>
    <s v="***"/>
    <s v="***"/>
    <m/>
    <m/>
    <s v="***"/>
    <m/>
    <m/>
    <m/>
    <m/>
    <m/>
    <n v="18"/>
    <n v="0.02"/>
    <m/>
    <m/>
    <n v="526.45000000000005"/>
    <n v="0"/>
    <n v="29.247222222222224"/>
    <s v="Regular Air"/>
    <n v="8.99"/>
    <n v="535.44000000000005"/>
    <x v="2"/>
    <s v="Home Office"/>
    <x v="2"/>
    <s v="Computer Peripherals"/>
    <s v="Small Pack"/>
    <d v="2010-09-15T00:00:00"/>
  </r>
  <r>
    <n v="3591"/>
    <n v="46599"/>
    <x v="602"/>
    <s v="Not Specified"/>
    <s v="*"/>
    <s v="*"/>
    <s v="*"/>
    <m/>
    <m/>
    <s v="*"/>
    <m/>
    <m/>
    <m/>
    <m/>
    <m/>
    <n v="4"/>
    <n v="0.01"/>
    <m/>
    <m/>
    <n v="284"/>
    <n v="0"/>
    <n v="71"/>
    <s v="Express Air"/>
    <n v="10.84"/>
    <n v="294.83999999999997"/>
    <x v="5"/>
    <s v="Small Business"/>
    <x v="1"/>
    <s v="Office Furnishings"/>
    <s v="Medium Box"/>
    <d v="2010-09-14T00:00:00"/>
  </r>
  <r>
    <n v="3592"/>
    <n v="6848"/>
    <x v="602"/>
    <s v="High"/>
    <s v="*"/>
    <s v="**"/>
    <s v="**"/>
    <m/>
    <m/>
    <s v="**"/>
    <m/>
    <m/>
    <m/>
    <m/>
    <m/>
    <n v="22"/>
    <n v="3.5000000000000003E-2"/>
    <m/>
    <m/>
    <n v="116.84"/>
    <n v="0"/>
    <n v="5.3109090909090915"/>
    <s v="Regular Air"/>
    <n v="7.78"/>
    <n v="124.62"/>
    <x v="4"/>
    <s v="Consumer"/>
    <x v="0"/>
    <s v="Binders and Binder Accessories"/>
    <s v="Small Box"/>
    <d v="2010-09-14T00:00:00"/>
  </r>
  <r>
    <n v="3593"/>
    <n v="15303"/>
    <x v="602"/>
    <s v="Critical"/>
    <s v="***"/>
    <s v="***"/>
    <s v="***"/>
    <m/>
    <m/>
    <s v="***"/>
    <m/>
    <m/>
    <m/>
    <m/>
    <m/>
    <n v="21"/>
    <n v="3.5000000000000003E-2"/>
    <m/>
    <m/>
    <n v="101.13"/>
    <n v="0"/>
    <n v="4.8157142857142858"/>
    <s v="Regular Air"/>
    <n v="5.83"/>
    <n v="106.96"/>
    <x v="2"/>
    <s v="Home Office"/>
    <x v="0"/>
    <s v="Binders and Binder Accessories"/>
    <s v="Small Box"/>
    <d v="2010-09-14T00:00:00"/>
  </r>
  <r>
    <n v="3594"/>
    <n v="22882"/>
    <x v="602"/>
    <s v="Critical"/>
    <s v="***"/>
    <s v="***"/>
    <s v="***"/>
    <m/>
    <m/>
    <s v="***"/>
    <m/>
    <m/>
    <m/>
    <m/>
    <m/>
    <n v="10"/>
    <n v="0.02"/>
    <m/>
    <m/>
    <n v="71.239999999999995"/>
    <n v="0"/>
    <n v="7.1239999999999997"/>
    <s v="Regular Air"/>
    <n v="3.1"/>
    <n v="74.339999999999989"/>
    <x v="4"/>
    <s v="Home Office"/>
    <x v="0"/>
    <s v="Paper"/>
    <s v="Wrap Bag"/>
    <d v="2010-09-15T00:00:00"/>
  </r>
  <r>
    <n v="3595"/>
    <n v="41059"/>
    <x v="603"/>
    <s v="Medium"/>
    <s v="*"/>
    <s v="*"/>
    <s v="*"/>
    <m/>
    <m/>
    <s v="*"/>
    <m/>
    <m/>
    <m/>
    <m/>
    <m/>
    <n v="45"/>
    <n v="0.05"/>
    <m/>
    <m/>
    <n v="17884.53"/>
    <n v="1"/>
    <n v="397.43399999999997"/>
    <s v="Delivery Truck"/>
    <n v="42.52"/>
    <n v="17927.05"/>
    <x v="1"/>
    <s v="Corporate"/>
    <x v="1"/>
    <s v="Tables"/>
    <s v="Jumbo Box"/>
    <d v="2010-09-15T00:00:00"/>
  </r>
  <r>
    <n v="3596"/>
    <n v="41059"/>
    <x v="603"/>
    <s v="Medium"/>
    <s v="*"/>
    <s v="*"/>
    <s v="*"/>
    <m/>
    <m/>
    <s v="*"/>
    <m/>
    <m/>
    <m/>
    <m/>
    <m/>
    <n v="45"/>
    <n v="0.05"/>
    <m/>
    <m/>
    <n v="12571.63"/>
    <n v="1"/>
    <n v="279.36955555555556"/>
    <s v="Regular Air"/>
    <n v="13.99"/>
    <n v="12585.619999999999"/>
    <x v="1"/>
    <s v="Corporate"/>
    <x v="2"/>
    <s v="Office Machines"/>
    <s v="Medium Box"/>
    <d v="2010-09-15T00:00:00"/>
  </r>
  <r>
    <n v="3597"/>
    <n v="28033"/>
    <x v="603"/>
    <s v="High"/>
    <s v="*"/>
    <s v="**"/>
    <s v="**"/>
    <m/>
    <m/>
    <s v="**"/>
    <m/>
    <m/>
    <m/>
    <m/>
    <m/>
    <n v="37"/>
    <n v="0.04"/>
    <m/>
    <m/>
    <n v="7834.77"/>
    <n v="1"/>
    <n v="211.75054054054056"/>
    <s v="Delivery Truck"/>
    <n v="64.2"/>
    <n v="7898.97"/>
    <x v="1"/>
    <s v="Corporate"/>
    <x v="1"/>
    <s v="Chairs &amp; Chairmats"/>
    <s v="Jumbo Drum"/>
    <d v="2010-09-16T00:00:00"/>
  </r>
  <r>
    <n v="3598"/>
    <n v="28033"/>
    <x v="603"/>
    <s v="High"/>
    <s v="*"/>
    <s v="**"/>
    <s v="**"/>
    <m/>
    <m/>
    <s v="**"/>
    <m/>
    <m/>
    <m/>
    <m/>
    <m/>
    <n v="16"/>
    <n v="0.02"/>
    <m/>
    <m/>
    <n v="2826.9"/>
    <n v="1"/>
    <n v="176.68125000000001"/>
    <s v="Delivery Truck"/>
    <n v="26.2"/>
    <n v="2853.1"/>
    <x v="1"/>
    <s v="Corporate"/>
    <x v="1"/>
    <s v="Chairs &amp; Chairmats"/>
    <s v="Jumbo Drum"/>
    <d v="2010-09-16T00:00:00"/>
  </r>
  <r>
    <n v="3599"/>
    <n v="1542"/>
    <x v="603"/>
    <s v="Medium"/>
    <s v="*"/>
    <s v="*"/>
    <s v="*"/>
    <m/>
    <m/>
    <s v="*"/>
    <m/>
    <m/>
    <m/>
    <m/>
    <m/>
    <n v="47"/>
    <n v="0.05"/>
    <m/>
    <m/>
    <n v="2150.25"/>
    <n v="1"/>
    <n v="45.75"/>
    <s v="Regular Air"/>
    <n v="3.99"/>
    <n v="2154.2399999999998"/>
    <x v="8"/>
    <s v="Consumer"/>
    <x v="0"/>
    <s v="Appliances"/>
    <s v="Small Box"/>
    <d v="2010-09-16T00:00:00"/>
  </r>
  <r>
    <n v="3600"/>
    <n v="31040"/>
    <x v="603"/>
    <s v="Not Specified"/>
    <s v="*"/>
    <s v="*"/>
    <s v="*"/>
    <m/>
    <m/>
    <s v="*"/>
    <m/>
    <m/>
    <m/>
    <m/>
    <m/>
    <n v="23"/>
    <n v="3.5000000000000003E-2"/>
    <m/>
    <m/>
    <n v="872.97"/>
    <n v="0"/>
    <n v="37.955217391304352"/>
    <s v="Regular Air"/>
    <n v="4"/>
    <n v="876.97"/>
    <x v="0"/>
    <s v="Corporate"/>
    <x v="2"/>
    <s v="Computer Peripherals"/>
    <s v="Small Box"/>
    <d v="2010-09-16T00:00:00"/>
  </r>
  <r>
    <n v="3601"/>
    <n v="31040"/>
    <x v="603"/>
    <s v="Not Specified"/>
    <s v="*"/>
    <s v="*"/>
    <s v="*"/>
    <m/>
    <m/>
    <s v="*"/>
    <m/>
    <m/>
    <m/>
    <m/>
    <m/>
    <n v="19"/>
    <n v="0.02"/>
    <m/>
    <m/>
    <n v="545.71"/>
    <n v="0"/>
    <n v="28.721578947368425"/>
    <s v="Regular Air"/>
    <n v="6.64"/>
    <n v="552.35"/>
    <x v="0"/>
    <s v="Corporate"/>
    <x v="0"/>
    <s v="Storage &amp; Organization"/>
    <s v="Small Box"/>
    <d v="2010-09-16T00:00:00"/>
  </r>
  <r>
    <n v="3602"/>
    <n v="1542"/>
    <x v="603"/>
    <s v="Medium"/>
    <s v="*"/>
    <s v="*"/>
    <s v="*"/>
    <m/>
    <m/>
    <s v="*"/>
    <m/>
    <m/>
    <m/>
    <m/>
    <m/>
    <n v="13"/>
    <n v="0.02"/>
    <m/>
    <m/>
    <n v="448"/>
    <n v="0"/>
    <n v="34.46153846153846"/>
    <s v="Regular Air"/>
    <n v="6.31"/>
    <n v="454.31"/>
    <x v="8"/>
    <s v="Consumer"/>
    <x v="0"/>
    <s v="Storage &amp; Organization"/>
    <s v="Small Box"/>
    <d v="2010-09-16T00:00:00"/>
  </r>
  <r>
    <n v="3603"/>
    <n v="41059"/>
    <x v="603"/>
    <s v="Medium"/>
    <s v="*"/>
    <s v="*"/>
    <s v="*"/>
    <m/>
    <m/>
    <s v="*"/>
    <m/>
    <m/>
    <m/>
    <m/>
    <m/>
    <n v="26"/>
    <n v="3.5000000000000003E-2"/>
    <m/>
    <m/>
    <n v="363.16"/>
    <n v="0"/>
    <n v="13.967692307692309"/>
    <s v="Express Air"/>
    <n v="7.27"/>
    <n v="370.43"/>
    <x v="1"/>
    <s v="Corporate"/>
    <x v="0"/>
    <s v="Binders and Binder Accessories"/>
    <s v="Small Box"/>
    <d v="2010-09-14T00:00:00"/>
  </r>
  <r>
    <n v="3604"/>
    <n v="41059"/>
    <x v="603"/>
    <s v="Medium"/>
    <s v="*"/>
    <s v="*"/>
    <s v="*"/>
    <m/>
    <m/>
    <s v="*"/>
    <m/>
    <m/>
    <m/>
    <m/>
    <m/>
    <n v="21"/>
    <n v="3.5000000000000003E-2"/>
    <m/>
    <m/>
    <n v="128.86000000000001"/>
    <n v="0"/>
    <n v="6.1361904761904764"/>
    <s v="Express Air"/>
    <n v="1.2"/>
    <n v="130.06"/>
    <x v="1"/>
    <s v="Corporate"/>
    <x v="0"/>
    <s v="Pens &amp; Art Supplies"/>
    <s v="Wrap Bag"/>
    <d v="2010-09-16T00:00:00"/>
  </r>
  <r>
    <n v="3605"/>
    <n v="28033"/>
    <x v="603"/>
    <s v="High"/>
    <s v="*"/>
    <s v="**"/>
    <s v="**"/>
    <m/>
    <m/>
    <s v="**"/>
    <m/>
    <m/>
    <m/>
    <m/>
    <m/>
    <n v="18"/>
    <n v="0.02"/>
    <m/>
    <m/>
    <n v="127.56"/>
    <n v="0"/>
    <n v="7.0866666666666669"/>
    <s v="Regular Air"/>
    <n v="4.07"/>
    <n v="131.63"/>
    <x v="1"/>
    <s v="Corporate"/>
    <x v="2"/>
    <s v="Computer Peripherals"/>
    <s v="Small Pack"/>
    <d v="2010-09-17T00:00:00"/>
  </r>
  <r>
    <n v="3606"/>
    <n v="23168"/>
    <x v="604"/>
    <s v="Low"/>
    <s v="*"/>
    <s v="*"/>
    <s v="*"/>
    <m/>
    <m/>
    <s v="*"/>
    <m/>
    <m/>
    <m/>
    <m/>
    <m/>
    <n v="46"/>
    <n v="0.05"/>
    <m/>
    <m/>
    <n v="23949.51"/>
    <n v="1"/>
    <n v="520.64152173913044"/>
    <s v="Express Air"/>
    <n v="24.49"/>
    <n v="23974"/>
    <x v="10"/>
    <s v="Home Office"/>
    <x v="2"/>
    <s v="Copiers and Fax"/>
    <s v="Large Box"/>
    <d v="2010-09-22T00:00:00"/>
  </r>
  <r>
    <n v="3607"/>
    <n v="23328"/>
    <x v="604"/>
    <s v="High"/>
    <s v="*"/>
    <s v="**"/>
    <s v="**"/>
    <m/>
    <m/>
    <s v="**"/>
    <m/>
    <m/>
    <m/>
    <m/>
    <m/>
    <n v="39"/>
    <n v="0.04"/>
    <m/>
    <m/>
    <n v="5740.32"/>
    <n v="1"/>
    <n v="147.18769230769229"/>
    <s v="Delivery Truck"/>
    <n v="17.850000000000001"/>
    <n v="5758.17"/>
    <x v="5"/>
    <s v="Small Business"/>
    <x v="2"/>
    <s v="Office Machines"/>
    <s v="Jumbo Drum"/>
    <d v="2010-09-16T00:00:00"/>
  </r>
  <r>
    <n v="3608"/>
    <n v="7968"/>
    <x v="604"/>
    <s v="Low"/>
    <s v="*"/>
    <s v="*"/>
    <s v="*"/>
    <m/>
    <m/>
    <s v="*"/>
    <m/>
    <m/>
    <m/>
    <m/>
    <m/>
    <n v="10"/>
    <n v="0.02"/>
    <m/>
    <m/>
    <n v="1449.21"/>
    <n v="1"/>
    <n v="144.92099999999999"/>
    <s v="Delivery Truck"/>
    <n v="30"/>
    <n v="1479.21"/>
    <x v="2"/>
    <s v="Consumer"/>
    <x v="1"/>
    <s v="Chairs &amp; Chairmats"/>
    <s v="Jumbo Drum"/>
    <d v="2010-09-15T00:00:00"/>
  </r>
  <r>
    <n v="3609"/>
    <n v="3104"/>
    <x v="604"/>
    <s v="Medium"/>
    <s v="*"/>
    <s v="*"/>
    <s v="*"/>
    <m/>
    <m/>
    <s v="*"/>
    <m/>
    <m/>
    <m/>
    <m/>
    <m/>
    <n v="24"/>
    <n v="3.5000000000000003E-2"/>
    <m/>
    <m/>
    <n v="380.38"/>
    <n v="0"/>
    <n v="15.849166666666667"/>
    <s v="Express Air"/>
    <n v="5.45"/>
    <n v="385.83"/>
    <x v="3"/>
    <s v="Consumer"/>
    <x v="0"/>
    <s v="Pens &amp; Art Supplies"/>
    <s v="Small Pack"/>
    <d v="2010-09-15T00:00:00"/>
  </r>
  <r>
    <n v="3610"/>
    <n v="3104"/>
    <x v="604"/>
    <s v="Medium"/>
    <s v="*"/>
    <s v="*"/>
    <s v="*"/>
    <m/>
    <m/>
    <s v="*"/>
    <m/>
    <m/>
    <m/>
    <m/>
    <m/>
    <n v="50"/>
    <n v="0.06"/>
    <m/>
    <m/>
    <n v="336.06"/>
    <n v="0"/>
    <n v="6.7211999999999996"/>
    <s v="Regular Air"/>
    <n v="8.8800000000000008"/>
    <n v="344.94"/>
    <x v="3"/>
    <s v="Consumer"/>
    <x v="0"/>
    <s v="Paper"/>
    <s v="Small Box"/>
    <d v="2010-09-17T00:00:00"/>
  </r>
  <r>
    <n v="3611"/>
    <n v="20517"/>
    <x v="604"/>
    <s v="Low"/>
    <s v="*"/>
    <s v="*"/>
    <s v="*"/>
    <m/>
    <m/>
    <s v="*"/>
    <m/>
    <m/>
    <m/>
    <m/>
    <m/>
    <n v="39"/>
    <n v="0.04"/>
    <m/>
    <m/>
    <n v="116.63"/>
    <n v="0"/>
    <n v="2.9905128205128202"/>
    <s v="Regular Air"/>
    <n v="0.96"/>
    <n v="117.58999999999999"/>
    <x v="4"/>
    <s v="Small Business"/>
    <x v="0"/>
    <s v="Pens &amp; Art Supplies"/>
    <s v="Wrap Bag"/>
    <d v="2010-09-17T00:00:00"/>
  </r>
  <r>
    <n v="3612"/>
    <n v="47527"/>
    <x v="605"/>
    <s v="Medium"/>
    <s v="*"/>
    <s v="*"/>
    <s v="*"/>
    <m/>
    <m/>
    <s v="*"/>
    <m/>
    <m/>
    <m/>
    <m/>
    <m/>
    <n v="48"/>
    <n v="0.05"/>
    <m/>
    <m/>
    <n v="12072.9"/>
    <n v="1"/>
    <n v="251.51874999999998"/>
    <s v="Delivery Truck"/>
    <n v="43.32"/>
    <n v="12116.22"/>
    <x v="3"/>
    <s v="Home Office"/>
    <x v="1"/>
    <s v="Chairs &amp; Chairmats"/>
    <s v="Jumbo Drum"/>
    <d v="2010-09-18T00:00:00"/>
  </r>
  <r>
    <n v="3613"/>
    <n v="50692"/>
    <x v="605"/>
    <s v="High"/>
    <s v="*"/>
    <s v="**"/>
    <s v="**"/>
    <m/>
    <m/>
    <s v="**"/>
    <m/>
    <m/>
    <m/>
    <m/>
    <m/>
    <n v="47"/>
    <n v="0.05"/>
    <m/>
    <m/>
    <n v="5606.91"/>
    <n v="1"/>
    <n v="119.2959574468085"/>
    <s v="Delivery Truck"/>
    <n v="51.94"/>
    <n v="5658.8499999999995"/>
    <x v="0"/>
    <s v="Corporate"/>
    <x v="1"/>
    <s v="Tables"/>
    <s v="Jumbo Box"/>
    <d v="2010-09-19T00:00:00"/>
  </r>
  <r>
    <n v="3614"/>
    <n v="36099"/>
    <x v="605"/>
    <s v="Low"/>
    <s v="*"/>
    <s v="*"/>
    <s v="*"/>
    <m/>
    <m/>
    <s v="*"/>
    <m/>
    <m/>
    <m/>
    <m/>
    <m/>
    <n v="15"/>
    <n v="0.02"/>
    <m/>
    <m/>
    <n v="926.3"/>
    <n v="0"/>
    <n v="61.75333333333333"/>
    <s v="Regular Air"/>
    <n v="35"/>
    <n v="961.3"/>
    <x v="2"/>
    <s v="Home Office"/>
    <x v="0"/>
    <s v="Storage &amp; Organization"/>
    <s v="Large Box"/>
    <d v="2010-09-22T00:00:00"/>
  </r>
  <r>
    <n v="3615"/>
    <n v="15335"/>
    <x v="605"/>
    <s v="Medium"/>
    <s v="*"/>
    <s v="*"/>
    <s v="*"/>
    <m/>
    <m/>
    <s v="*"/>
    <m/>
    <m/>
    <m/>
    <m/>
    <m/>
    <n v="26"/>
    <n v="3.5000000000000003E-2"/>
    <m/>
    <m/>
    <n v="765.96"/>
    <n v="0"/>
    <n v="29.46"/>
    <s v="Regular Air"/>
    <n v="1.99"/>
    <n v="767.95"/>
    <x v="8"/>
    <s v="Consumer"/>
    <x v="2"/>
    <s v="Computer Peripherals"/>
    <s v="Small Pack"/>
    <d v="2010-09-19T00:00:00"/>
  </r>
  <r>
    <n v="3616"/>
    <n v="40512"/>
    <x v="605"/>
    <s v="Medium"/>
    <s v="*"/>
    <s v="*"/>
    <s v="*"/>
    <m/>
    <m/>
    <s v="*"/>
    <m/>
    <m/>
    <m/>
    <m/>
    <m/>
    <n v="41"/>
    <n v="0.05"/>
    <m/>
    <m/>
    <n v="405.83"/>
    <n v="0"/>
    <n v="9.8982926829268294"/>
    <s v="Regular Air"/>
    <n v="1.39"/>
    <n v="407.21999999999997"/>
    <x v="4"/>
    <s v="Home Office"/>
    <x v="0"/>
    <s v="Envelopes"/>
    <s v="Small Box"/>
    <d v="2010-09-18T00:00:00"/>
  </r>
  <r>
    <n v="3617"/>
    <n v="59559"/>
    <x v="605"/>
    <s v="Critical"/>
    <s v="***"/>
    <s v="***"/>
    <s v="***"/>
    <m/>
    <m/>
    <s v="***"/>
    <m/>
    <m/>
    <m/>
    <m/>
    <m/>
    <n v="30"/>
    <n v="0.04"/>
    <m/>
    <m/>
    <n v="397.17"/>
    <n v="0"/>
    <n v="13.239000000000001"/>
    <s v="Express Air"/>
    <n v="5"/>
    <n v="402.17"/>
    <x v="1"/>
    <s v="Home Office"/>
    <x v="1"/>
    <s v="Office Furnishings"/>
    <s v="Small Pack"/>
    <d v="2010-09-17T00:00:00"/>
  </r>
  <r>
    <n v="3618"/>
    <n v="50692"/>
    <x v="605"/>
    <s v="High"/>
    <s v="*"/>
    <s v="**"/>
    <s v="**"/>
    <m/>
    <m/>
    <s v="**"/>
    <m/>
    <m/>
    <m/>
    <m/>
    <m/>
    <n v="28"/>
    <n v="3.5000000000000003E-2"/>
    <m/>
    <m/>
    <n v="327.95"/>
    <n v="0"/>
    <n v="11.7125"/>
    <s v="Regular Air"/>
    <n v="5.14"/>
    <n v="333.09"/>
    <x v="0"/>
    <s v="Corporate"/>
    <x v="0"/>
    <s v="Binders and Binder Accessories"/>
    <s v="Small Box"/>
    <d v="2010-09-19T00:00:00"/>
  </r>
  <r>
    <n v="3619"/>
    <n v="25254"/>
    <x v="605"/>
    <s v="Critical"/>
    <s v="***"/>
    <s v="***"/>
    <s v="***"/>
    <m/>
    <m/>
    <s v="***"/>
    <m/>
    <m/>
    <m/>
    <m/>
    <m/>
    <n v="35"/>
    <n v="0.04"/>
    <m/>
    <m/>
    <n v="299.68"/>
    <n v="0"/>
    <n v="8.5622857142857143"/>
    <s v="Regular Air"/>
    <n v="5.6"/>
    <n v="305.28000000000003"/>
    <x v="1"/>
    <s v="Small Business"/>
    <x v="0"/>
    <s v="Binders and Binder Accessories"/>
    <s v="Small Box"/>
    <d v="2010-09-19T00:00:00"/>
  </r>
  <r>
    <n v="3620"/>
    <n v="23842"/>
    <x v="605"/>
    <s v="Low"/>
    <s v="*"/>
    <s v="*"/>
    <s v="*"/>
    <m/>
    <m/>
    <s v="*"/>
    <m/>
    <m/>
    <m/>
    <m/>
    <m/>
    <n v="20"/>
    <n v="3.5000000000000003E-2"/>
    <m/>
    <m/>
    <n v="127.16"/>
    <n v="0"/>
    <n v="6.3579999999999997"/>
    <s v="Regular Air"/>
    <n v="6.92"/>
    <n v="134.07999999999998"/>
    <x v="5"/>
    <s v="Consumer"/>
    <x v="0"/>
    <s v="Paper"/>
    <s v="Small Box"/>
    <d v="2010-09-24T00:00:00"/>
  </r>
  <r>
    <n v="3621"/>
    <n v="22212"/>
    <x v="605"/>
    <s v="Medium"/>
    <s v="*"/>
    <s v="*"/>
    <s v="*"/>
    <m/>
    <m/>
    <s v="*"/>
    <m/>
    <m/>
    <m/>
    <m/>
    <m/>
    <n v="19"/>
    <n v="0.02"/>
    <m/>
    <m/>
    <n v="116.22"/>
    <n v="0"/>
    <n v="6.1168421052631574"/>
    <s v="Regular Air"/>
    <n v="1.49"/>
    <n v="117.71"/>
    <x v="5"/>
    <s v="Home Office"/>
    <x v="0"/>
    <s v="Binders and Binder Accessories"/>
    <s v="Small Box"/>
    <d v="2010-09-18T00:00:00"/>
  </r>
  <r>
    <n v="3622"/>
    <n v="36099"/>
    <x v="605"/>
    <s v="Low"/>
    <s v="*"/>
    <s v="*"/>
    <s v="*"/>
    <m/>
    <m/>
    <s v="*"/>
    <m/>
    <m/>
    <m/>
    <m/>
    <m/>
    <n v="32"/>
    <n v="0.04"/>
    <m/>
    <m/>
    <n v="85.49"/>
    <n v="0"/>
    <n v="2.6715624999999998"/>
    <s v="Regular Air"/>
    <n v="0.7"/>
    <n v="86.19"/>
    <x v="2"/>
    <s v="Home Office"/>
    <x v="0"/>
    <s v="Pens &amp; Art Supplies"/>
    <s v="Wrap Bag"/>
    <d v="2010-09-22T00:00:00"/>
  </r>
  <r>
    <n v="3623"/>
    <n v="36005"/>
    <x v="605"/>
    <s v="Low"/>
    <s v="*"/>
    <s v="*"/>
    <s v="*"/>
    <m/>
    <m/>
    <s v="*"/>
    <m/>
    <m/>
    <m/>
    <m/>
    <m/>
    <n v="1"/>
    <n v="0.01"/>
    <m/>
    <m/>
    <n v="29.65"/>
    <n v="0"/>
    <n v="29.65"/>
    <s v="Express Air"/>
    <n v="7.69"/>
    <n v="37.339999999999996"/>
    <x v="9"/>
    <s v="Small Business"/>
    <x v="0"/>
    <s v="Storage &amp; Organization"/>
    <s v="Small Box"/>
    <d v="2010-09-21T00:00:00"/>
  </r>
  <r>
    <n v="3624"/>
    <n v="49155"/>
    <x v="606"/>
    <s v="Low"/>
    <s v="*"/>
    <s v="*"/>
    <s v="*"/>
    <m/>
    <m/>
    <s v="*"/>
    <m/>
    <m/>
    <m/>
    <m/>
    <m/>
    <n v="22"/>
    <n v="3.5000000000000003E-2"/>
    <m/>
    <m/>
    <n v="3760.3065000000001"/>
    <n v="1"/>
    <n v="170.92302272727272"/>
    <s v="Regular Air"/>
    <n v="8.99"/>
    <n v="3769.2964999999999"/>
    <x v="4"/>
    <s v="Small Business"/>
    <x v="2"/>
    <s v="Telephones and Communication"/>
    <s v="Small Box"/>
    <d v="2010-09-23T00:00:00"/>
  </r>
  <r>
    <n v="3625"/>
    <n v="20966"/>
    <x v="606"/>
    <s v="Low"/>
    <s v="*"/>
    <s v="*"/>
    <s v="*"/>
    <m/>
    <m/>
    <s v="*"/>
    <m/>
    <m/>
    <m/>
    <m/>
    <m/>
    <n v="22"/>
    <n v="3.5000000000000003E-2"/>
    <m/>
    <m/>
    <n v="1194.06"/>
    <n v="1"/>
    <n v="54.275454545454544"/>
    <s v="Regular Air"/>
    <n v="14.83"/>
    <n v="1208.8899999999999"/>
    <x v="8"/>
    <s v="Consumer"/>
    <x v="1"/>
    <s v="Office Furnishings"/>
    <s v="Small Box"/>
    <d v="2010-09-25T00:00:00"/>
  </r>
  <r>
    <n v="3626"/>
    <n v="20966"/>
    <x v="606"/>
    <s v="Low"/>
    <s v="*"/>
    <s v="*"/>
    <s v="*"/>
    <m/>
    <m/>
    <s v="*"/>
    <m/>
    <m/>
    <m/>
    <m/>
    <m/>
    <n v="35"/>
    <n v="0.04"/>
    <m/>
    <m/>
    <n v="801.44"/>
    <n v="0"/>
    <n v="22.898285714285716"/>
    <s v="Regular Air"/>
    <n v="1.99"/>
    <n v="803.43000000000006"/>
    <x v="8"/>
    <s v="Consumer"/>
    <x v="2"/>
    <s v="Computer Peripherals"/>
    <s v="Small Pack"/>
    <d v="2010-09-22T00:00:00"/>
  </r>
  <r>
    <n v="3627"/>
    <n v="20966"/>
    <x v="606"/>
    <s v="Low"/>
    <s v="*"/>
    <s v="*"/>
    <s v="*"/>
    <m/>
    <m/>
    <s v="*"/>
    <m/>
    <m/>
    <m/>
    <m/>
    <m/>
    <n v="10"/>
    <n v="0.02"/>
    <m/>
    <m/>
    <n v="39.42"/>
    <n v="0"/>
    <n v="3.9420000000000002"/>
    <s v="Regular Air"/>
    <n v="0.7"/>
    <n v="40.120000000000005"/>
    <x v="8"/>
    <s v="Consumer"/>
    <x v="0"/>
    <s v="Pens &amp; Art Supplies"/>
    <s v="Wrap Bag"/>
    <d v="2010-09-22T00:00:00"/>
  </r>
  <r>
    <n v="3628"/>
    <n v="53314"/>
    <x v="607"/>
    <s v="High"/>
    <s v="*"/>
    <s v="**"/>
    <s v="**"/>
    <m/>
    <m/>
    <s v="**"/>
    <m/>
    <m/>
    <m/>
    <m/>
    <m/>
    <n v="33"/>
    <n v="0.04"/>
    <m/>
    <m/>
    <n v="2667.92"/>
    <n v="1"/>
    <n v="80.846060606060604"/>
    <s v="Regular Air"/>
    <n v="19.989999999999998"/>
    <n v="2687.91"/>
    <x v="1"/>
    <s v="Home Office"/>
    <x v="1"/>
    <s v="Office Furnishings"/>
    <s v="Small Box"/>
    <d v="2010-09-19T00:00:00"/>
  </r>
  <r>
    <n v="3629"/>
    <n v="53314"/>
    <x v="607"/>
    <s v="High"/>
    <s v="*"/>
    <s v="**"/>
    <s v="**"/>
    <m/>
    <m/>
    <s v="**"/>
    <m/>
    <m/>
    <m/>
    <m/>
    <m/>
    <n v="15"/>
    <n v="0.02"/>
    <m/>
    <m/>
    <n v="2236.15"/>
    <n v="1"/>
    <n v="149.07666666666668"/>
    <s v="Delivery Truck"/>
    <n v="51.92"/>
    <n v="2288.0700000000002"/>
    <x v="1"/>
    <s v="Home Office"/>
    <x v="1"/>
    <s v="Tables"/>
    <s v="Jumbo Box"/>
    <d v="2010-09-21T00:00:00"/>
  </r>
  <r>
    <n v="3630"/>
    <n v="358"/>
    <x v="607"/>
    <s v="High"/>
    <s v="*"/>
    <s v="**"/>
    <s v="**"/>
    <m/>
    <m/>
    <s v="**"/>
    <m/>
    <m/>
    <m/>
    <m/>
    <m/>
    <n v="33"/>
    <n v="0.04"/>
    <m/>
    <m/>
    <n v="1640.9"/>
    <n v="1"/>
    <n v="49.724242424242426"/>
    <s v="Delivery Truck"/>
    <n v="54.11"/>
    <n v="1695.01"/>
    <x v="5"/>
    <s v="Corporate"/>
    <x v="1"/>
    <s v="Bookcases"/>
    <s v="Jumbo Box"/>
    <d v="2010-09-21T00:00:00"/>
  </r>
  <r>
    <n v="3631"/>
    <n v="21249"/>
    <x v="607"/>
    <s v="Low"/>
    <s v="*"/>
    <s v="*"/>
    <s v="*"/>
    <m/>
    <m/>
    <s v="*"/>
    <m/>
    <m/>
    <m/>
    <m/>
    <m/>
    <n v="7"/>
    <n v="0.01"/>
    <m/>
    <m/>
    <n v="1260.2014999999999"/>
    <n v="1"/>
    <n v="180.0287857142857"/>
    <s v="Regular Air"/>
    <n v="8.99"/>
    <n v="1269.1914999999999"/>
    <x v="0"/>
    <s v="Small Business"/>
    <x v="2"/>
    <s v="Telephones and Communication"/>
    <s v="Small Box"/>
    <d v="2010-09-21T00:00:00"/>
  </r>
  <r>
    <n v="3632"/>
    <n v="358"/>
    <x v="607"/>
    <s v="High"/>
    <s v="*"/>
    <s v="**"/>
    <s v="**"/>
    <m/>
    <m/>
    <s v="**"/>
    <m/>
    <m/>
    <m/>
    <m/>
    <m/>
    <n v="33"/>
    <n v="0.04"/>
    <m/>
    <m/>
    <n v="1235.8699999999999"/>
    <n v="1"/>
    <n v="37.450606060606056"/>
    <s v="Regular Air"/>
    <n v="1.99"/>
    <n v="1237.8599999999999"/>
    <x v="5"/>
    <s v="Corporate"/>
    <x v="2"/>
    <s v="Computer Peripherals"/>
    <s v="Small Pack"/>
    <d v="2010-09-19T00:00:00"/>
  </r>
  <r>
    <n v="3633"/>
    <n v="21249"/>
    <x v="607"/>
    <s v="Low"/>
    <s v="*"/>
    <s v="*"/>
    <s v="*"/>
    <m/>
    <m/>
    <s v="*"/>
    <m/>
    <m/>
    <m/>
    <m/>
    <m/>
    <n v="22"/>
    <n v="3.5000000000000003E-2"/>
    <m/>
    <m/>
    <n v="1082.8"/>
    <n v="1"/>
    <n v="49.218181818181819"/>
    <s v="Regular Air"/>
    <n v="3.99"/>
    <n v="1086.79"/>
    <x v="0"/>
    <s v="Small Business"/>
    <x v="0"/>
    <s v="Appliances"/>
    <s v="Small Box"/>
    <d v="2010-09-21T00:00:00"/>
  </r>
  <r>
    <n v="3634"/>
    <n v="18215"/>
    <x v="607"/>
    <s v="Medium"/>
    <s v="*"/>
    <s v="*"/>
    <s v="*"/>
    <m/>
    <m/>
    <s v="*"/>
    <m/>
    <m/>
    <m/>
    <m/>
    <m/>
    <n v="29"/>
    <n v="3.5000000000000003E-2"/>
    <m/>
    <m/>
    <n v="965.82"/>
    <n v="0"/>
    <n v="33.304137931034482"/>
    <s v="Regular Air"/>
    <n v="5.5"/>
    <n v="971.32"/>
    <x v="2"/>
    <s v="Home Office"/>
    <x v="2"/>
    <s v="Computer Peripherals"/>
    <s v="Small Box"/>
    <d v="2010-09-20T00:00:00"/>
  </r>
  <r>
    <n v="3635"/>
    <n v="45863"/>
    <x v="607"/>
    <s v="Low"/>
    <s v="*"/>
    <s v="*"/>
    <s v="*"/>
    <m/>
    <m/>
    <s v="*"/>
    <m/>
    <m/>
    <m/>
    <m/>
    <m/>
    <n v="5"/>
    <n v="0.01"/>
    <m/>
    <m/>
    <n v="845.61400000000003"/>
    <n v="0"/>
    <n v="169.12280000000001"/>
    <s v="Express Air"/>
    <n v="4.2"/>
    <n v="849.81400000000008"/>
    <x v="6"/>
    <s v="Home Office"/>
    <x v="2"/>
    <s v="Telephones and Communication"/>
    <s v="Small Box"/>
    <d v="2010-09-23T00:00:00"/>
  </r>
  <r>
    <n v="3636"/>
    <n v="8000"/>
    <x v="607"/>
    <s v="Low"/>
    <s v="*"/>
    <s v="*"/>
    <s v="*"/>
    <m/>
    <m/>
    <s v="*"/>
    <m/>
    <m/>
    <m/>
    <m/>
    <m/>
    <n v="10"/>
    <n v="0.02"/>
    <m/>
    <m/>
    <n v="149.25"/>
    <n v="0"/>
    <n v="14.925000000000001"/>
    <s v="Regular Air"/>
    <n v="8.4"/>
    <n v="157.65"/>
    <x v="0"/>
    <s v="Small Business"/>
    <x v="0"/>
    <s v="Binders and Binder Accessories"/>
    <s v="Small Box"/>
    <d v="2010-09-21T00:00:00"/>
  </r>
  <r>
    <n v="3637"/>
    <n v="4612"/>
    <x v="607"/>
    <s v="Medium"/>
    <s v="*"/>
    <s v="*"/>
    <s v="*"/>
    <m/>
    <m/>
    <s v="*"/>
    <m/>
    <m/>
    <m/>
    <m/>
    <m/>
    <n v="9"/>
    <n v="0.01"/>
    <m/>
    <m/>
    <n v="89.55"/>
    <n v="0"/>
    <n v="9.9499999999999993"/>
    <s v="Regular Air"/>
    <n v="49"/>
    <n v="138.55000000000001"/>
    <x v="11"/>
    <s v="Corporate"/>
    <x v="0"/>
    <s v="Appliances"/>
    <s v="Large Box"/>
    <d v="2010-09-21T00:00:00"/>
  </r>
  <r>
    <n v="3638"/>
    <n v="55654"/>
    <x v="607"/>
    <s v="High"/>
    <s v="*"/>
    <s v="**"/>
    <s v="**"/>
    <m/>
    <m/>
    <s v="**"/>
    <m/>
    <m/>
    <m/>
    <m/>
    <m/>
    <n v="2"/>
    <n v="0.01"/>
    <m/>
    <m/>
    <n v="17.3"/>
    <n v="0"/>
    <n v="8.65"/>
    <s v="Regular Air"/>
    <n v="2.83"/>
    <n v="20.130000000000003"/>
    <x v="4"/>
    <s v="Home Office"/>
    <x v="1"/>
    <s v="Office Furnishings"/>
    <s v="Small Pack"/>
    <d v="2010-09-21T00:00:00"/>
  </r>
  <r>
    <n v="3639"/>
    <n v="8000"/>
    <x v="607"/>
    <s v="Low"/>
    <s v="*"/>
    <s v="*"/>
    <s v="*"/>
    <m/>
    <m/>
    <s v="*"/>
    <m/>
    <m/>
    <m/>
    <m/>
    <m/>
    <n v="1"/>
    <n v="0.01"/>
    <m/>
    <m/>
    <n v="10.14"/>
    <n v="0"/>
    <n v="10.14"/>
    <s v="Regular Air"/>
    <n v="5.24"/>
    <n v="15.38"/>
    <x v="0"/>
    <s v="Small Business"/>
    <x v="0"/>
    <s v="Binders and Binder Accessories"/>
    <s v="Small Box"/>
    <d v="2010-09-21T00:00:00"/>
  </r>
  <r>
    <n v="3640"/>
    <n v="27745"/>
    <x v="608"/>
    <s v="Low"/>
    <s v="*"/>
    <s v="*"/>
    <s v="*"/>
    <m/>
    <m/>
    <s v="*"/>
    <m/>
    <m/>
    <m/>
    <m/>
    <m/>
    <n v="41"/>
    <n v="0.05"/>
    <m/>
    <m/>
    <n v="6126.93"/>
    <n v="1"/>
    <n v="149.43731707317073"/>
    <s v="Delivery Truck"/>
    <n v="80.2"/>
    <n v="6207.13"/>
    <x v="10"/>
    <s v="Home Office"/>
    <x v="1"/>
    <s v="Tables"/>
    <s v="Jumbo Box"/>
    <d v="2010-09-24T00:00:00"/>
  </r>
  <r>
    <n v="3641"/>
    <n v="14529"/>
    <x v="608"/>
    <s v="Low"/>
    <s v="*"/>
    <s v="*"/>
    <s v="*"/>
    <m/>
    <m/>
    <s v="*"/>
    <m/>
    <m/>
    <m/>
    <m/>
    <m/>
    <n v="44"/>
    <n v="0.05"/>
    <m/>
    <m/>
    <n v="3819.42"/>
    <n v="1"/>
    <n v="86.805000000000007"/>
    <s v="Delivery Truck"/>
    <n v="42"/>
    <n v="3861.42"/>
    <x v="2"/>
    <s v="Home Office"/>
    <x v="1"/>
    <s v="Chairs &amp; Chairmats"/>
    <s v="Jumbo Drum"/>
    <d v="2010-09-24T00:00:00"/>
  </r>
  <r>
    <n v="3642"/>
    <n v="23906"/>
    <x v="608"/>
    <s v="Critical"/>
    <s v="***"/>
    <s v="***"/>
    <s v="***"/>
    <m/>
    <m/>
    <s v="***"/>
    <m/>
    <m/>
    <m/>
    <m/>
    <m/>
    <n v="37"/>
    <n v="0.04"/>
    <m/>
    <m/>
    <n v="321.02"/>
    <n v="0"/>
    <n v="8.6762162162162149"/>
    <s v="Express Air"/>
    <n v="3.5"/>
    <n v="324.52"/>
    <x v="5"/>
    <s v="Corporate"/>
    <x v="0"/>
    <s v="Appliances"/>
    <s v="Small Box"/>
    <d v="2010-09-21T00:00:00"/>
  </r>
  <r>
    <n v="3643"/>
    <n v="41574"/>
    <x v="608"/>
    <s v="High"/>
    <s v="*"/>
    <s v="**"/>
    <s v="**"/>
    <m/>
    <m/>
    <s v="**"/>
    <m/>
    <m/>
    <m/>
    <m/>
    <m/>
    <n v="23"/>
    <n v="3.5000000000000003E-2"/>
    <m/>
    <m/>
    <n v="283.82"/>
    <n v="0"/>
    <n v="12.34"/>
    <s v="Regular Air"/>
    <n v="5.81"/>
    <n v="289.63"/>
    <x v="2"/>
    <s v="Corporate"/>
    <x v="0"/>
    <s v="Pens &amp; Art Supplies"/>
    <s v="Small Pack"/>
    <d v="2010-09-22T00:00:00"/>
  </r>
  <r>
    <n v="3644"/>
    <n v="14529"/>
    <x v="608"/>
    <s v="Low"/>
    <s v="*"/>
    <s v="*"/>
    <s v="*"/>
    <m/>
    <m/>
    <s v="*"/>
    <m/>
    <m/>
    <m/>
    <m/>
    <m/>
    <n v="42"/>
    <n v="0.05"/>
    <m/>
    <m/>
    <n v="208.78"/>
    <n v="0"/>
    <n v="4.9709523809523812"/>
    <s v="Regular Air"/>
    <n v="2.0299999999999998"/>
    <n v="210.81"/>
    <x v="2"/>
    <s v="Home Office"/>
    <x v="1"/>
    <s v="Office Furnishings"/>
    <s v="Wrap Bag"/>
    <d v="2010-09-22T00:00:00"/>
  </r>
  <r>
    <n v="3645"/>
    <n v="46725"/>
    <x v="608"/>
    <s v="Not Specified"/>
    <s v="*"/>
    <s v="*"/>
    <s v="*"/>
    <m/>
    <m/>
    <s v="*"/>
    <m/>
    <m/>
    <m/>
    <m/>
    <m/>
    <n v="8"/>
    <n v="0.01"/>
    <m/>
    <m/>
    <n v="137.41999999999999"/>
    <n v="0"/>
    <n v="17.177499999999998"/>
    <s v="Regular Air"/>
    <n v="6.25"/>
    <n v="143.66999999999999"/>
    <x v="0"/>
    <s v="Consumer"/>
    <x v="0"/>
    <s v="Storage &amp; Organization"/>
    <s v="Small Box"/>
    <d v="2010-09-21T00:00:00"/>
  </r>
  <r>
    <n v="3646"/>
    <n v="46725"/>
    <x v="608"/>
    <s v="Not Specified"/>
    <s v="*"/>
    <s v="*"/>
    <s v="*"/>
    <m/>
    <m/>
    <s v="*"/>
    <m/>
    <m/>
    <m/>
    <m/>
    <m/>
    <n v="13"/>
    <n v="0.02"/>
    <m/>
    <m/>
    <n v="80"/>
    <n v="0"/>
    <n v="6.1538461538461542"/>
    <s v="Regular Air"/>
    <n v="1.2"/>
    <n v="81.2"/>
    <x v="0"/>
    <s v="Consumer"/>
    <x v="0"/>
    <s v="Pens &amp; Art Supplies"/>
    <s v="Wrap Bag"/>
    <d v="2010-09-22T00:00:00"/>
  </r>
  <r>
    <n v="3647"/>
    <n v="35652"/>
    <x v="609"/>
    <s v="Low"/>
    <s v="*"/>
    <s v="*"/>
    <s v="*"/>
    <m/>
    <m/>
    <s v="*"/>
    <m/>
    <m/>
    <m/>
    <m/>
    <m/>
    <n v="21"/>
    <n v="3.5000000000000003E-2"/>
    <m/>
    <m/>
    <n v="2251.56"/>
    <n v="1"/>
    <n v="107.21714285714286"/>
    <s v="Delivery Truck"/>
    <n v="26.22"/>
    <n v="2277.7799999999997"/>
    <x v="5"/>
    <s v="Corporate"/>
    <x v="1"/>
    <s v="Bookcases"/>
    <s v="Jumbo Box"/>
    <d v="2010-09-23T00:00:00"/>
  </r>
  <r>
    <n v="3648"/>
    <n v="17286"/>
    <x v="609"/>
    <s v="High"/>
    <s v="*"/>
    <s v="**"/>
    <s v="**"/>
    <m/>
    <m/>
    <s v="**"/>
    <m/>
    <m/>
    <m/>
    <m/>
    <m/>
    <n v="7"/>
    <n v="0.01"/>
    <m/>
    <m/>
    <n v="1810.67"/>
    <n v="1"/>
    <n v="258.66714285714289"/>
    <s v="Delivery Truck"/>
    <n v="50"/>
    <n v="1860.67"/>
    <x v="7"/>
    <s v="Small Business"/>
    <x v="1"/>
    <s v="Chairs &amp; Chairmats"/>
    <s v="Jumbo Drum"/>
    <d v="2010-09-22T00:00:00"/>
  </r>
  <r>
    <n v="3649"/>
    <n v="45957"/>
    <x v="609"/>
    <s v="Critical"/>
    <s v="***"/>
    <s v="***"/>
    <s v="***"/>
    <m/>
    <m/>
    <s v="***"/>
    <m/>
    <m/>
    <m/>
    <m/>
    <m/>
    <n v="20"/>
    <n v="3.5000000000000003E-2"/>
    <m/>
    <m/>
    <n v="759.84"/>
    <n v="0"/>
    <n v="37.992000000000004"/>
    <s v="Regular Air"/>
    <n v="1.99"/>
    <n v="761.83"/>
    <x v="7"/>
    <s v="Home Office"/>
    <x v="2"/>
    <s v="Computer Peripherals"/>
    <s v="Small Pack"/>
    <d v="2010-09-23T00:00:00"/>
  </r>
  <r>
    <n v="3650"/>
    <n v="30851"/>
    <x v="609"/>
    <s v="Low"/>
    <s v="*"/>
    <s v="*"/>
    <s v="*"/>
    <m/>
    <m/>
    <s v="*"/>
    <m/>
    <m/>
    <m/>
    <m/>
    <m/>
    <n v="16"/>
    <n v="0.02"/>
    <m/>
    <m/>
    <n v="336.29"/>
    <n v="0"/>
    <n v="21.018125000000001"/>
    <s v="Regular Air"/>
    <n v="8.99"/>
    <n v="345.28000000000003"/>
    <x v="6"/>
    <s v="Consumer"/>
    <x v="0"/>
    <s v="Pens &amp; Art Supplies"/>
    <s v="Small Pack"/>
    <d v="2010-09-25T00:00:00"/>
  </r>
  <r>
    <n v="3651"/>
    <n v="25056"/>
    <x v="609"/>
    <s v="Not Specified"/>
    <s v="*"/>
    <s v="*"/>
    <s v="*"/>
    <m/>
    <m/>
    <s v="*"/>
    <m/>
    <m/>
    <m/>
    <m/>
    <m/>
    <n v="41"/>
    <n v="0.05"/>
    <m/>
    <m/>
    <n v="295.12"/>
    <n v="0"/>
    <n v="7.1980487804878051"/>
    <s v="Regular Air"/>
    <n v="8.19"/>
    <n v="303.31"/>
    <x v="1"/>
    <s v="Corporate"/>
    <x v="0"/>
    <s v="Paper"/>
    <s v="Small Box"/>
    <d v="2010-09-23T00:00:00"/>
  </r>
  <r>
    <n v="3652"/>
    <n v="45957"/>
    <x v="609"/>
    <s v="Critical"/>
    <s v="***"/>
    <s v="***"/>
    <s v="***"/>
    <m/>
    <m/>
    <s v="***"/>
    <m/>
    <m/>
    <m/>
    <m/>
    <m/>
    <n v="19"/>
    <n v="0.02"/>
    <m/>
    <m/>
    <n v="147.38999999999999"/>
    <n v="0"/>
    <n v="7.7573684210526306"/>
    <s v="Regular Air"/>
    <n v="5.83"/>
    <n v="153.22"/>
    <x v="7"/>
    <s v="Home Office"/>
    <x v="0"/>
    <s v="Paper"/>
    <s v="Wrap Bag"/>
    <d v="2010-09-23T00:00:00"/>
  </r>
  <r>
    <n v="3653"/>
    <n v="11780"/>
    <x v="609"/>
    <s v="Critical"/>
    <s v="***"/>
    <s v="***"/>
    <s v="***"/>
    <m/>
    <m/>
    <s v="***"/>
    <m/>
    <m/>
    <m/>
    <m/>
    <m/>
    <n v="7"/>
    <n v="0.01"/>
    <m/>
    <m/>
    <n v="54.23"/>
    <n v="0"/>
    <n v="7.7471428571428564"/>
    <s v="Regular Air"/>
    <n v="5.47"/>
    <n v="59.699999999999996"/>
    <x v="10"/>
    <s v="Small Business"/>
    <x v="0"/>
    <s v="Paper"/>
    <s v="Small Box"/>
    <d v="2010-09-22T00:00:00"/>
  </r>
  <r>
    <n v="3654"/>
    <n v="17988"/>
    <x v="610"/>
    <s v="Low"/>
    <s v="*"/>
    <s v="*"/>
    <s v="*"/>
    <m/>
    <m/>
    <s v="*"/>
    <m/>
    <m/>
    <m/>
    <m/>
    <m/>
    <n v="46"/>
    <n v="0.05"/>
    <m/>
    <m/>
    <n v="2660.6104999999998"/>
    <n v="1"/>
    <n v="57.839358695652166"/>
    <s v="Regular Air"/>
    <n v="8.99"/>
    <n v="2669.6004999999996"/>
    <x v="4"/>
    <s v="Small Business"/>
    <x v="2"/>
    <s v="Telephones and Communication"/>
    <s v="Small Box"/>
    <d v="2010-09-24T00:00:00"/>
  </r>
  <r>
    <n v="3655"/>
    <n v="1863"/>
    <x v="610"/>
    <s v="Not Specified"/>
    <s v="*"/>
    <s v="*"/>
    <s v="*"/>
    <m/>
    <m/>
    <s v="*"/>
    <m/>
    <m/>
    <m/>
    <m/>
    <m/>
    <n v="26"/>
    <n v="3.5000000000000003E-2"/>
    <m/>
    <m/>
    <n v="2415.38"/>
    <n v="1"/>
    <n v="92.899230769230769"/>
    <s v="Delivery Truck"/>
    <n v="74.349999999999994"/>
    <n v="2489.73"/>
    <x v="5"/>
    <s v="Small Business"/>
    <x v="1"/>
    <s v="Chairs &amp; Chairmats"/>
    <s v="Jumbo Drum"/>
    <d v="2010-09-23T00:00:00"/>
  </r>
  <r>
    <n v="3656"/>
    <n v="42565"/>
    <x v="610"/>
    <s v="Low"/>
    <s v="*"/>
    <s v="*"/>
    <s v="*"/>
    <m/>
    <m/>
    <s v="*"/>
    <m/>
    <m/>
    <m/>
    <m/>
    <m/>
    <n v="33"/>
    <n v="0.04"/>
    <m/>
    <m/>
    <n v="283.8"/>
    <n v="0"/>
    <n v="8.6"/>
    <s v="Regular Air"/>
    <n v="2.99"/>
    <n v="286.79000000000002"/>
    <x v="8"/>
    <s v="Home Office"/>
    <x v="0"/>
    <s v="Binders and Binder Accessories"/>
    <s v="Small Box"/>
    <d v="2010-09-29T00:00:00"/>
  </r>
  <r>
    <n v="3657"/>
    <n v="33763"/>
    <x v="611"/>
    <s v="Not Specified"/>
    <s v="*"/>
    <s v="*"/>
    <s v="*"/>
    <m/>
    <m/>
    <s v="*"/>
    <m/>
    <m/>
    <m/>
    <m/>
    <m/>
    <n v="23"/>
    <n v="3.5000000000000003E-2"/>
    <m/>
    <m/>
    <n v="10791.38"/>
    <n v="1"/>
    <n v="469.19043478260863"/>
    <s v="Regular Air"/>
    <n v="24.49"/>
    <n v="10815.869999999999"/>
    <x v="12"/>
    <s v="Corporate"/>
    <x v="2"/>
    <s v="Copiers and Fax"/>
    <s v="Large Box"/>
    <d v="2010-09-25T00:00:00"/>
  </r>
  <r>
    <n v="3658"/>
    <n v="41351"/>
    <x v="611"/>
    <s v="Not Specified"/>
    <s v="*"/>
    <s v="*"/>
    <s v="*"/>
    <m/>
    <m/>
    <s v="*"/>
    <m/>
    <m/>
    <m/>
    <m/>
    <m/>
    <n v="48"/>
    <n v="0.05"/>
    <m/>
    <m/>
    <n v="8273.2795000000006"/>
    <n v="1"/>
    <n v="172.35998958333334"/>
    <s v="Regular Air"/>
    <n v="8.99"/>
    <n v="8282.2695000000003"/>
    <x v="6"/>
    <s v="Consumer"/>
    <x v="2"/>
    <s v="Telephones and Communication"/>
    <s v="Small Box"/>
    <d v="2010-09-24T00:00:00"/>
  </r>
  <r>
    <n v="3659"/>
    <n v="32455"/>
    <x v="611"/>
    <s v="High"/>
    <s v="*"/>
    <s v="**"/>
    <s v="**"/>
    <m/>
    <m/>
    <s v="**"/>
    <m/>
    <m/>
    <m/>
    <m/>
    <m/>
    <n v="43"/>
    <n v="0.05"/>
    <m/>
    <m/>
    <n v="4620.53"/>
    <n v="1"/>
    <n v="107.45418604651162"/>
    <s v="Regular Air"/>
    <n v="19.989999999999998"/>
    <n v="4640.5199999999995"/>
    <x v="4"/>
    <s v="Corporate"/>
    <x v="2"/>
    <s v="Computer Peripherals"/>
    <s v="Small Box"/>
    <d v="2010-09-24T00:00:00"/>
  </r>
  <r>
    <n v="3660"/>
    <n v="36773"/>
    <x v="611"/>
    <s v="Not Specified"/>
    <s v="*"/>
    <s v="*"/>
    <s v="*"/>
    <m/>
    <m/>
    <s v="*"/>
    <m/>
    <m/>
    <m/>
    <m/>
    <m/>
    <n v="24"/>
    <n v="3.5000000000000003E-2"/>
    <m/>
    <m/>
    <n v="2048.7800000000002"/>
    <n v="1"/>
    <n v="85.365833333333342"/>
    <s v="Regular Air"/>
    <n v="5.01"/>
    <n v="2053.7900000000004"/>
    <x v="5"/>
    <s v="Small Business"/>
    <x v="0"/>
    <s v="Envelopes"/>
    <s v="Small Box"/>
    <d v="2010-09-25T00:00:00"/>
  </r>
  <r>
    <n v="3661"/>
    <n v="29504"/>
    <x v="611"/>
    <s v="Not Specified"/>
    <s v="*"/>
    <s v="*"/>
    <s v="*"/>
    <m/>
    <m/>
    <s v="*"/>
    <m/>
    <m/>
    <m/>
    <m/>
    <m/>
    <n v="20"/>
    <n v="3.5000000000000003E-2"/>
    <m/>
    <m/>
    <n v="1485.06"/>
    <n v="1"/>
    <n v="74.253"/>
    <s v="Delivery Truck"/>
    <n v="26.85"/>
    <n v="1511.9099999999999"/>
    <x v="6"/>
    <s v="Small Business"/>
    <x v="1"/>
    <s v="Bookcases"/>
    <s v="Jumbo Box"/>
    <d v="2010-09-25T00:00:00"/>
  </r>
  <r>
    <n v="3662"/>
    <n v="29504"/>
    <x v="611"/>
    <s v="Not Specified"/>
    <s v="*"/>
    <s v="*"/>
    <s v="*"/>
    <m/>
    <m/>
    <s v="*"/>
    <m/>
    <m/>
    <m/>
    <m/>
    <m/>
    <n v="34"/>
    <n v="0.04"/>
    <m/>
    <m/>
    <n v="1211.18"/>
    <n v="1"/>
    <n v="35.62294117647059"/>
    <s v="Regular Air"/>
    <n v="13.26"/>
    <n v="1224.44"/>
    <x v="6"/>
    <s v="Small Business"/>
    <x v="0"/>
    <s v="Paper"/>
    <s v="Small Box"/>
    <d v="2010-09-23T00:00:00"/>
  </r>
  <r>
    <n v="3663"/>
    <n v="2631"/>
    <x v="611"/>
    <s v="Low"/>
    <s v="*"/>
    <s v="*"/>
    <s v="*"/>
    <m/>
    <m/>
    <s v="*"/>
    <m/>
    <m/>
    <m/>
    <m/>
    <m/>
    <n v="27"/>
    <n v="3.5000000000000003E-2"/>
    <m/>
    <m/>
    <n v="1078.49"/>
    <n v="1"/>
    <n v="39.944074074074074"/>
    <s v="Regular Air"/>
    <n v="1.99"/>
    <n v="1080.48"/>
    <x v="11"/>
    <s v="Corporate"/>
    <x v="2"/>
    <s v="Computer Peripherals"/>
    <s v="Small Pack"/>
    <d v="2010-09-25T00:00:00"/>
  </r>
  <r>
    <n v="3664"/>
    <n v="41508"/>
    <x v="612"/>
    <s v="High"/>
    <s v="*"/>
    <s v="**"/>
    <s v="**"/>
    <m/>
    <m/>
    <s v="**"/>
    <m/>
    <m/>
    <m/>
    <m/>
    <m/>
    <n v="39"/>
    <n v="0.04"/>
    <m/>
    <m/>
    <n v="18561.310000000001"/>
    <n v="1"/>
    <n v="475.93102564102566"/>
    <s v="Delivery Truck"/>
    <n v="26"/>
    <n v="18587.310000000001"/>
    <x v="1"/>
    <s v="Home Office"/>
    <x v="1"/>
    <s v="Chairs &amp; Chairmats"/>
    <s v="Jumbo Drum"/>
    <d v="2010-09-26T00:00:00"/>
  </r>
  <r>
    <n v="3665"/>
    <n v="28832"/>
    <x v="612"/>
    <s v="Medium"/>
    <s v="*"/>
    <s v="*"/>
    <s v="*"/>
    <m/>
    <m/>
    <s v="*"/>
    <m/>
    <m/>
    <m/>
    <m/>
    <m/>
    <n v="46"/>
    <n v="0.05"/>
    <m/>
    <m/>
    <n v="1500.84"/>
    <n v="1"/>
    <n v="32.626956521739132"/>
    <s v="Express Air"/>
    <n v="14.72"/>
    <n v="1515.56"/>
    <x v="10"/>
    <s v="Corporate"/>
    <x v="0"/>
    <s v="Envelopes"/>
    <s v="Small Box"/>
    <d v="2010-09-25T00:00:00"/>
  </r>
  <r>
    <n v="3666"/>
    <n v="57344"/>
    <x v="612"/>
    <s v="High"/>
    <s v="*"/>
    <s v="**"/>
    <s v="**"/>
    <m/>
    <m/>
    <s v="**"/>
    <m/>
    <m/>
    <m/>
    <m/>
    <m/>
    <n v="47"/>
    <n v="0.05"/>
    <m/>
    <m/>
    <n v="1060.0605"/>
    <n v="1"/>
    <n v="22.554478723404255"/>
    <s v="Regular Air"/>
    <n v="8.59"/>
    <n v="1068.6505"/>
    <x v="7"/>
    <s v="Corporate"/>
    <x v="2"/>
    <s v="Telephones and Communication"/>
    <s v="Medium Box"/>
    <d v="2010-09-26T00:00:00"/>
  </r>
  <r>
    <n v="3667"/>
    <n v="5543"/>
    <x v="612"/>
    <s v="Medium"/>
    <s v="*"/>
    <s v="*"/>
    <s v="*"/>
    <m/>
    <m/>
    <s v="*"/>
    <m/>
    <m/>
    <m/>
    <m/>
    <m/>
    <n v="15"/>
    <n v="0.02"/>
    <m/>
    <m/>
    <n v="703.54"/>
    <n v="0"/>
    <n v="46.902666666666661"/>
    <s v="Regular Air"/>
    <n v="3.99"/>
    <n v="707.53"/>
    <x v="0"/>
    <s v="Corporate"/>
    <x v="0"/>
    <s v="Appliances"/>
    <s v="Small Box"/>
    <d v="2010-09-26T00:00:00"/>
  </r>
  <r>
    <n v="3668"/>
    <n v="40103"/>
    <x v="612"/>
    <s v="Not Specified"/>
    <s v="*"/>
    <s v="*"/>
    <s v="*"/>
    <m/>
    <m/>
    <s v="*"/>
    <m/>
    <m/>
    <m/>
    <m/>
    <m/>
    <n v="7"/>
    <n v="0.01"/>
    <m/>
    <m/>
    <n v="353.02"/>
    <n v="0"/>
    <n v="50.431428571428569"/>
    <s v="Regular Air"/>
    <n v="5.0999999999999996"/>
    <n v="358.12"/>
    <x v="1"/>
    <s v="Small Business"/>
    <x v="0"/>
    <s v="Appliances"/>
    <s v="Medium Box"/>
    <d v="2010-09-27T00:00:00"/>
  </r>
  <r>
    <n v="3669"/>
    <n v="51814"/>
    <x v="612"/>
    <s v="Critical"/>
    <s v="***"/>
    <s v="***"/>
    <s v="***"/>
    <m/>
    <m/>
    <s v="***"/>
    <m/>
    <m/>
    <m/>
    <m/>
    <m/>
    <n v="13"/>
    <n v="0.02"/>
    <m/>
    <m/>
    <n v="104.51"/>
    <n v="0"/>
    <n v="8.0392307692307696"/>
    <s v="Regular Air"/>
    <n v="4.71"/>
    <n v="109.22"/>
    <x v="8"/>
    <s v="Home Office"/>
    <x v="0"/>
    <s v="Binders and Binder Accessories"/>
    <s v="Small Box"/>
    <d v="2010-09-26T00:00:00"/>
  </r>
  <r>
    <n v="3670"/>
    <n v="28832"/>
    <x v="612"/>
    <s v="Medium"/>
    <s v="*"/>
    <s v="*"/>
    <s v="*"/>
    <m/>
    <m/>
    <s v="*"/>
    <m/>
    <m/>
    <m/>
    <m/>
    <m/>
    <n v="45"/>
    <n v="0.05"/>
    <m/>
    <m/>
    <n v="98.64"/>
    <n v="0"/>
    <n v="2.1920000000000002"/>
    <s v="Regular Air"/>
    <n v="1.49"/>
    <n v="100.13"/>
    <x v="10"/>
    <s v="Corporate"/>
    <x v="0"/>
    <s v="Binders and Binder Accessories"/>
    <s v="Small Box"/>
    <d v="2010-09-26T00:00:00"/>
  </r>
  <r>
    <n v="3671"/>
    <n v="27654"/>
    <x v="612"/>
    <s v="High"/>
    <s v="*"/>
    <s v="**"/>
    <s v="**"/>
    <m/>
    <m/>
    <s v="**"/>
    <m/>
    <m/>
    <m/>
    <m/>
    <m/>
    <n v="12"/>
    <n v="0.02"/>
    <m/>
    <m/>
    <n v="94.83"/>
    <n v="0"/>
    <n v="7.9024999999999999"/>
    <s v="Regular Air"/>
    <n v="1.39"/>
    <n v="96.22"/>
    <x v="1"/>
    <s v="Home Office"/>
    <x v="0"/>
    <s v="Envelopes"/>
    <s v="Small Box"/>
    <d v="2010-09-26T00:00:00"/>
  </r>
  <r>
    <n v="3672"/>
    <n v="5543"/>
    <x v="612"/>
    <s v="Medium"/>
    <s v="*"/>
    <s v="*"/>
    <s v="*"/>
    <m/>
    <m/>
    <s v="*"/>
    <m/>
    <m/>
    <m/>
    <m/>
    <m/>
    <n v="27"/>
    <n v="3.5000000000000003E-2"/>
    <m/>
    <m/>
    <n v="67.3"/>
    <n v="0"/>
    <n v="2.4925925925925925"/>
    <s v="Regular Air"/>
    <n v="5"/>
    <n v="72.3"/>
    <x v="0"/>
    <s v="Corporate"/>
    <x v="0"/>
    <s v="Scissors, Rulers and Trimmers"/>
    <s v="Wrap Bag"/>
    <d v="2010-09-26T00:00:00"/>
  </r>
  <r>
    <n v="3673"/>
    <n v="5543"/>
    <x v="612"/>
    <s v="Medium"/>
    <s v="*"/>
    <s v="*"/>
    <s v="*"/>
    <m/>
    <m/>
    <s v="*"/>
    <m/>
    <m/>
    <m/>
    <m/>
    <m/>
    <n v="6"/>
    <n v="0.01"/>
    <m/>
    <m/>
    <n v="65.930000000000007"/>
    <n v="0"/>
    <n v="10.988333333333335"/>
    <s v="Regular Air"/>
    <n v="1.79"/>
    <n v="67.720000000000013"/>
    <x v="0"/>
    <s v="Corporate"/>
    <x v="0"/>
    <s v="Paper"/>
    <s v="Wrap Bag"/>
    <d v="2010-09-27T00:00:00"/>
  </r>
  <r>
    <n v="3674"/>
    <n v="17249"/>
    <x v="613"/>
    <s v="Low"/>
    <s v="*"/>
    <s v="*"/>
    <s v="*"/>
    <m/>
    <m/>
    <s v="*"/>
    <m/>
    <m/>
    <m/>
    <m/>
    <m/>
    <n v="37"/>
    <n v="0.04"/>
    <m/>
    <m/>
    <n v="2911.64"/>
    <n v="1"/>
    <n v="78.692972972972967"/>
    <s v="Regular Air"/>
    <n v="14.52"/>
    <n v="2926.16"/>
    <x v="1"/>
    <s v="Corporate"/>
    <x v="2"/>
    <s v="Computer Peripherals"/>
    <s v="Small Box"/>
    <d v="2010-09-27T00:00:00"/>
  </r>
  <r>
    <n v="3675"/>
    <n v="33505"/>
    <x v="613"/>
    <s v="Low"/>
    <s v="*"/>
    <s v="*"/>
    <s v="*"/>
    <m/>
    <m/>
    <s v="*"/>
    <m/>
    <m/>
    <m/>
    <m/>
    <m/>
    <n v="35"/>
    <n v="0.04"/>
    <m/>
    <m/>
    <n v="2463.2404999999999"/>
    <n v="1"/>
    <n v="70.378299999999996"/>
    <s v="Express Air"/>
    <n v="10.78"/>
    <n v="2474.0205000000001"/>
    <x v="1"/>
    <s v="Consumer"/>
    <x v="2"/>
    <s v="Telephones and Communication"/>
    <s v="Small Box"/>
    <d v="2010-09-25T00:00:00"/>
  </r>
  <r>
    <n v="3676"/>
    <n v="773"/>
    <x v="613"/>
    <s v="Medium"/>
    <s v="*"/>
    <s v="*"/>
    <s v="*"/>
    <m/>
    <m/>
    <s v="*"/>
    <m/>
    <m/>
    <m/>
    <m/>
    <m/>
    <n v="38"/>
    <n v="0.04"/>
    <m/>
    <m/>
    <n v="2071.3395"/>
    <n v="1"/>
    <n v="54.50893421052632"/>
    <s v="Regular Air"/>
    <n v="8.99"/>
    <n v="2080.3294999999998"/>
    <x v="12"/>
    <s v="Home Office"/>
    <x v="2"/>
    <s v="Telephones and Communication"/>
    <s v="Small Box"/>
    <d v="2010-09-26T00:00:00"/>
  </r>
  <r>
    <n v="3677"/>
    <n v="10657"/>
    <x v="613"/>
    <s v="Medium"/>
    <s v="*"/>
    <s v="*"/>
    <s v="*"/>
    <m/>
    <m/>
    <s v="*"/>
    <m/>
    <m/>
    <m/>
    <m/>
    <m/>
    <n v="8"/>
    <n v="0.01"/>
    <m/>
    <m/>
    <n v="1848.52"/>
    <n v="1"/>
    <n v="231.065"/>
    <s v="Delivery Truck"/>
    <n v="69.64"/>
    <n v="1918.16"/>
    <x v="6"/>
    <s v="Consumer"/>
    <x v="1"/>
    <s v="Tables"/>
    <s v="Jumbo Box"/>
    <d v="2010-09-26T00:00:00"/>
  </r>
  <r>
    <n v="3678"/>
    <n v="17858"/>
    <x v="613"/>
    <s v="Medium"/>
    <s v="*"/>
    <s v="*"/>
    <s v="*"/>
    <m/>
    <m/>
    <s v="*"/>
    <m/>
    <m/>
    <m/>
    <m/>
    <m/>
    <n v="46"/>
    <n v="0.05"/>
    <m/>
    <m/>
    <n v="1048.3900000000001"/>
    <n v="1"/>
    <n v="22.791086956521742"/>
    <s v="Express Air"/>
    <n v="7.58"/>
    <n v="1055.97"/>
    <x v="1"/>
    <s v="Consumer"/>
    <x v="1"/>
    <s v="Office Furnishings"/>
    <s v="Small Box"/>
    <d v="2010-09-26T00:00:00"/>
  </r>
  <r>
    <n v="3679"/>
    <n v="17858"/>
    <x v="613"/>
    <s v="Medium"/>
    <s v="*"/>
    <s v="*"/>
    <s v="*"/>
    <m/>
    <m/>
    <s v="*"/>
    <m/>
    <m/>
    <m/>
    <m/>
    <m/>
    <n v="12"/>
    <n v="0.02"/>
    <m/>
    <m/>
    <n v="385.7"/>
    <n v="0"/>
    <n v="32.141666666666666"/>
    <s v="Regular Air"/>
    <n v="6.5"/>
    <n v="392.2"/>
    <x v="1"/>
    <s v="Consumer"/>
    <x v="2"/>
    <s v="Computer Peripherals"/>
    <s v="Small Box"/>
    <d v="2010-09-26T00:00:00"/>
  </r>
  <r>
    <n v="3680"/>
    <n v="10657"/>
    <x v="613"/>
    <s v="Medium"/>
    <s v="*"/>
    <s v="*"/>
    <s v="*"/>
    <m/>
    <m/>
    <s v="*"/>
    <m/>
    <m/>
    <m/>
    <m/>
    <m/>
    <n v="44"/>
    <n v="0.05"/>
    <m/>
    <m/>
    <n v="289.94"/>
    <n v="0"/>
    <n v="6.5895454545454548"/>
    <s v="Regular Air"/>
    <n v="6.22"/>
    <n v="296.16000000000003"/>
    <x v="6"/>
    <s v="Consumer"/>
    <x v="0"/>
    <s v="Paper"/>
    <s v="Small Box"/>
    <d v="2010-09-27T00:00:00"/>
  </r>
  <r>
    <n v="3681"/>
    <n v="17858"/>
    <x v="613"/>
    <s v="Medium"/>
    <s v="*"/>
    <s v="*"/>
    <s v="*"/>
    <m/>
    <m/>
    <s v="*"/>
    <m/>
    <m/>
    <m/>
    <m/>
    <m/>
    <n v="21"/>
    <n v="3.5000000000000003E-2"/>
    <m/>
    <m/>
    <n v="187.14"/>
    <n v="0"/>
    <n v="8.911428571428571"/>
    <s v="Regular Air"/>
    <n v="1.99"/>
    <n v="189.13"/>
    <x v="1"/>
    <s v="Consumer"/>
    <x v="2"/>
    <s v="Computer Peripherals"/>
    <s v="Small Pack"/>
    <d v="2010-09-27T00:00:00"/>
  </r>
  <r>
    <n v="3682"/>
    <n v="33505"/>
    <x v="613"/>
    <s v="Low"/>
    <s v="*"/>
    <s v="*"/>
    <s v="*"/>
    <m/>
    <m/>
    <s v="*"/>
    <m/>
    <m/>
    <m/>
    <m/>
    <m/>
    <n v="32"/>
    <n v="0.04"/>
    <m/>
    <m/>
    <n v="117.78"/>
    <n v="0"/>
    <n v="3.680625"/>
    <s v="Regular Air"/>
    <n v="1.3"/>
    <n v="119.08"/>
    <x v="1"/>
    <s v="Consumer"/>
    <x v="0"/>
    <s v="Paper"/>
    <s v="Wrap Bag"/>
    <d v="2010-09-29T00:00:00"/>
  </r>
  <r>
    <n v="3683"/>
    <n v="37925"/>
    <x v="614"/>
    <s v="Medium"/>
    <s v="*"/>
    <s v="*"/>
    <s v="*"/>
    <m/>
    <m/>
    <s v="*"/>
    <m/>
    <m/>
    <m/>
    <m/>
    <m/>
    <n v="46"/>
    <n v="0.05"/>
    <m/>
    <m/>
    <n v="3780.16"/>
    <n v="1"/>
    <n v="82.177391304347822"/>
    <s v="Delivery Truck"/>
    <n v="14"/>
    <n v="3794.16"/>
    <x v="2"/>
    <s v="Corporate"/>
    <x v="2"/>
    <s v="Office Machines"/>
    <s v="Jumbo Drum"/>
    <d v="2010-09-27T00:00:00"/>
  </r>
  <r>
    <n v="3684"/>
    <n v="57477"/>
    <x v="614"/>
    <s v="High"/>
    <s v="*"/>
    <s v="**"/>
    <s v="**"/>
    <m/>
    <m/>
    <s v="**"/>
    <m/>
    <m/>
    <m/>
    <m/>
    <m/>
    <n v="45"/>
    <n v="0.05"/>
    <m/>
    <m/>
    <n v="3086.5115000000001"/>
    <n v="1"/>
    <n v="68.589144444444443"/>
    <s v="Regular Air"/>
    <n v="2.5"/>
    <n v="3089.0115000000001"/>
    <x v="8"/>
    <s v="Home Office"/>
    <x v="2"/>
    <s v="Telephones and Communication"/>
    <s v="Small Box"/>
    <d v="2010-09-27T00:00:00"/>
  </r>
  <r>
    <n v="3685"/>
    <n v="37925"/>
    <x v="614"/>
    <s v="Medium"/>
    <s v="*"/>
    <s v="*"/>
    <s v="*"/>
    <m/>
    <m/>
    <s v="*"/>
    <m/>
    <m/>
    <m/>
    <m/>
    <m/>
    <n v="31"/>
    <n v="0.04"/>
    <m/>
    <m/>
    <n v="1784.048"/>
    <n v="1"/>
    <n v="57.549935483870968"/>
    <s v="Regular Air"/>
    <n v="3.99"/>
    <n v="1788.038"/>
    <x v="2"/>
    <s v="Corporate"/>
    <x v="2"/>
    <s v="Telephones and Communication"/>
    <s v="Small Box"/>
    <d v="2010-09-27T00:00:00"/>
  </r>
  <r>
    <n v="3686"/>
    <n v="416"/>
    <x v="614"/>
    <s v="Low"/>
    <s v="*"/>
    <s v="*"/>
    <s v="*"/>
    <m/>
    <m/>
    <s v="*"/>
    <m/>
    <m/>
    <m/>
    <m/>
    <m/>
    <n v="20"/>
    <n v="3.5000000000000003E-2"/>
    <m/>
    <m/>
    <n v="1156.6714999999999"/>
    <n v="1"/>
    <n v="57.833574999999996"/>
    <s v="Express Air"/>
    <n v="7.69"/>
    <n v="1164.3615"/>
    <x v="1"/>
    <s v="Consumer"/>
    <x v="2"/>
    <s v="Telephones and Communication"/>
    <s v="Small Box"/>
    <d v="2010-10-01T00:00:00"/>
  </r>
  <r>
    <n v="3687"/>
    <n v="30884"/>
    <x v="614"/>
    <s v="Low"/>
    <s v="*"/>
    <s v="*"/>
    <s v="*"/>
    <m/>
    <m/>
    <s v="*"/>
    <m/>
    <m/>
    <m/>
    <m/>
    <m/>
    <n v="6"/>
    <n v="0.01"/>
    <m/>
    <m/>
    <n v="763.44799999999998"/>
    <n v="0"/>
    <n v="127.24133333333333"/>
    <s v="Delivery Truck"/>
    <n v="80.2"/>
    <n v="843.64800000000002"/>
    <x v="3"/>
    <s v="Corporate"/>
    <x v="1"/>
    <s v="Tables"/>
    <s v="Jumbo Box"/>
    <d v="2010-10-01T00:00:00"/>
  </r>
  <r>
    <n v="3688"/>
    <n v="57477"/>
    <x v="614"/>
    <s v="High"/>
    <s v="*"/>
    <s v="**"/>
    <s v="**"/>
    <m/>
    <m/>
    <s v="**"/>
    <m/>
    <m/>
    <m/>
    <m/>
    <m/>
    <n v="50"/>
    <n v="0.06"/>
    <m/>
    <m/>
    <n v="745.48"/>
    <n v="0"/>
    <n v="14.909600000000001"/>
    <s v="Regular Air"/>
    <n v="3.5"/>
    <n v="748.98"/>
    <x v="8"/>
    <s v="Home Office"/>
    <x v="0"/>
    <s v="Appliances"/>
    <s v="Small Box"/>
    <d v="2010-09-28T00:00:00"/>
  </r>
  <r>
    <n v="3689"/>
    <n v="14950"/>
    <x v="614"/>
    <s v="Low"/>
    <s v="*"/>
    <s v="*"/>
    <s v="*"/>
    <m/>
    <m/>
    <s v="*"/>
    <m/>
    <m/>
    <m/>
    <m/>
    <m/>
    <n v="48"/>
    <n v="0.05"/>
    <m/>
    <m/>
    <n v="525"/>
    <n v="0"/>
    <n v="10.9375"/>
    <s v="Regular Air"/>
    <n v="2.89"/>
    <n v="527.89"/>
    <x v="10"/>
    <s v="Small Business"/>
    <x v="0"/>
    <s v="Pens &amp; Art Supplies"/>
    <s v="Small Pack"/>
    <d v="2010-09-26T00:00:00"/>
  </r>
  <r>
    <n v="3690"/>
    <n v="39238"/>
    <x v="614"/>
    <s v="Critical"/>
    <s v="***"/>
    <s v="***"/>
    <s v="***"/>
    <m/>
    <m/>
    <s v="***"/>
    <m/>
    <m/>
    <m/>
    <m/>
    <m/>
    <n v="9"/>
    <n v="0.01"/>
    <m/>
    <m/>
    <n v="373.48"/>
    <n v="0"/>
    <n v="41.497777777777777"/>
    <s v="Express Air"/>
    <n v="2.99"/>
    <n v="376.47"/>
    <x v="0"/>
    <s v="Corporate"/>
    <x v="0"/>
    <s v="Binders and Binder Accessories"/>
    <s v="Small Box"/>
    <d v="2010-09-27T00:00:00"/>
  </r>
  <r>
    <n v="3691"/>
    <n v="53381"/>
    <x v="614"/>
    <s v="Critical"/>
    <s v="***"/>
    <s v="***"/>
    <s v="***"/>
    <m/>
    <m/>
    <s v="***"/>
    <m/>
    <m/>
    <m/>
    <m/>
    <m/>
    <n v="26"/>
    <n v="3.5000000000000003E-2"/>
    <m/>
    <m/>
    <n v="287.43"/>
    <n v="0"/>
    <n v="11.055"/>
    <s v="Regular Air"/>
    <n v="4.8"/>
    <n v="292.23"/>
    <x v="2"/>
    <s v="Corporate"/>
    <x v="0"/>
    <s v="Envelopes"/>
    <s v="Small Box"/>
    <d v="2010-09-27T00:00:00"/>
  </r>
  <r>
    <n v="3692"/>
    <n v="18597"/>
    <x v="614"/>
    <s v="Medium"/>
    <s v="*"/>
    <s v="*"/>
    <s v="*"/>
    <m/>
    <m/>
    <s v="*"/>
    <m/>
    <m/>
    <m/>
    <m/>
    <m/>
    <n v="37"/>
    <n v="0.04"/>
    <m/>
    <m/>
    <n v="101.2"/>
    <n v="0"/>
    <n v="2.7351351351351352"/>
    <s v="Regular Air"/>
    <n v="0.5"/>
    <n v="101.7"/>
    <x v="4"/>
    <s v="Consumer"/>
    <x v="0"/>
    <s v="Labels"/>
    <s v="Small Box"/>
    <d v="2010-09-27T00:00:00"/>
  </r>
  <r>
    <n v="3693"/>
    <n v="6753"/>
    <x v="614"/>
    <s v="Low"/>
    <s v="*"/>
    <s v="*"/>
    <s v="*"/>
    <m/>
    <m/>
    <s v="*"/>
    <m/>
    <m/>
    <m/>
    <m/>
    <m/>
    <n v="7"/>
    <n v="0.01"/>
    <m/>
    <m/>
    <n v="53.14"/>
    <n v="0"/>
    <n v="7.5914285714285716"/>
    <s v="Regular Air"/>
    <n v="4.95"/>
    <n v="58.09"/>
    <x v="10"/>
    <s v="Small Business"/>
    <x v="1"/>
    <s v="Office Furnishings"/>
    <s v="Small Pack"/>
    <d v="2010-09-28T00:00:00"/>
  </r>
  <r>
    <n v="3694"/>
    <n v="22661"/>
    <x v="614"/>
    <s v="Not Specified"/>
    <s v="*"/>
    <s v="*"/>
    <s v="*"/>
    <m/>
    <m/>
    <s v="*"/>
    <m/>
    <m/>
    <m/>
    <m/>
    <m/>
    <n v="11"/>
    <n v="0.02"/>
    <m/>
    <m/>
    <n v="18.260000000000002"/>
    <n v="0"/>
    <n v="1.6600000000000001"/>
    <s v="Regular Air"/>
    <n v="0.7"/>
    <n v="18.96"/>
    <x v="10"/>
    <s v="Corporate"/>
    <x v="0"/>
    <s v="Pens &amp; Art Supplies"/>
    <s v="Wrap Bag"/>
    <d v="2010-09-29T00:00:00"/>
  </r>
  <r>
    <n v="3695"/>
    <n v="39140"/>
    <x v="615"/>
    <s v="Low"/>
    <s v="*"/>
    <s v="*"/>
    <s v="*"/>
    <m/>
    <m/>
    <s v="*"/>
    <m/>
    <m/>
    <m/>
    <m/>
    <m/>
    <n v="26"/>
    <n v="3.5000000000000003E-2"/>
    <m/>
    <m/>
    <n v="2268.91"/>
    <n v="1"/>
    <n v="87.265769230769223"/>
    <s v="Delivery Truck"/>
    <n v="55.81"/>
    <n v="2324.7199999999998"/>
    <x v="5"/>
    <s v="Consumer"/>
    <x v="1"/>
    <s v="Bookcases"/>
    <s v="Jumbo Box"/>
    <d v="2010-10-02T00:00:00"/>
  </r>
  <r>
    <n v="3696"/>
    <n v="15906"/>
    <x v="615"/>
    <s v="Low"/>
    <s v="*"/>
    <s v="*"/>
    <s v="*"/>
    <m/>
    <m/>
    <s v="*"/>
    <m/>
    <m/>
    <m/>
    <m/>
    <m/>
    <n v="8"/>
    <n v="0.01"/>
    <m/>
    <m/>
    <n v="2174.96"/>
    <n v="1"/>
    <n v="271.87"/>
    <s v="Delivery Truck"/>
    <n v="17.86"/>
    <n v="2192.8200000000002"/>
    <x v="8"/>
    <s v="Corporate"/>
    <x v="2"/>
    <s v="Office Machines"/>
    <s v="Jumbo Drum"/>
    <d v="2010-09-29T00:00:00"/>
  </r>
  <r>
    <n v="3697"/>
    <n v="42690"/>
    <x v="616"/>
    <s v="Low"/>
    <s v="*"/>
    <s v="*"/>
    <s v="*"/>
    <m/>
    <m/>
    <s v="*"/>
    <m/>
    <m/>
    <m/>
    <m/>
    <m/>
    <n v="44"/>
    <n v="0.05"/>
    <m/>
    <m/>
    <n v="18697.240000000002"/>
    <n v="1"/>
    <n v="424.93727272727278"/>
    <s v="Regular Air"/>
    <n v="19.989999999999998"/>
    <n v="18717.230000000003"/>
    <x v="1"/>
    <s v="Home Office"/>
    <x v="0"/>
    <s v="Binders and Binder Accessories"/>
    <s v="Small Box"/>
    <d v="2010-10-02T00:00:00"/>
  </r>
  <r>
    <n v="3698"/>
    <n v="3745"/>
    <x v="616"/>
    <s v="Low"/>
    <s v="*"/>
    <s v="*"/>
    <s v="*"/>
    <m/>
    <m/>
    <s v="*"/>
    <m/>
    <m/>
    <m/>
    <m/>
    <m/>
    <n v="38"/>
    <n v="0.04"/>
    <m/>
    <m/>
    <n v="1143.3499999999999"/>
    <n v="1"/>
    <n v="30.088157894736838"/>
    <s v="Express Air"/>
    <n v="8.5500000000000007"/>
    <n v="1151.8999999999999"/>
    <x v="1"/>
    <s v="Home Office"/>
    <x v="1"/>
    <s v="Office Furnishings"/>
    <s v="Small Box"/>
    <d v="2010-09-30T00:00:00"/>
  </r>
  <r>
    <n v="3699"/>
    <n v="42690"/>
    <x v="616"/>
    <s v="Low"/>
    <s v="*"/>
    <s v="*"/>
    <s v="*"/>
    <m/>
    <m/>
    <s v="*"/>
    <m/>
    <m/>
    <m/>
    <m/>
    <m/>
    <n v="48"/>
    <n v="0.05"/>
    <m/>
    <m/>
    <n v="786.13"/>
    <n v="0"/>
    <n v="16.377708333333334"/>
    <s v="Regular Air"/>
    <n v="7.04"/>
    <n v="793.17"/>
    <x v="1"/>
    <s v="Home Office"/>
    <x v="0"/>
    <s v="Storage &amp; Organization"/>
    <s v="Small Box"/>
    <d v="2010-10-02T00:00:00"/>
  </r>
  <r>
    <n v="3700"/>
    <n v="34979"/>
    <x v="616"/>
    <s v="Critical"/>
    <s v="***"/>
    <s v="***"/>
    <s v="***"/>
    <m/>
    <m/>
    <s v="***"/>
    <m/>
    <m/>
    <m/>
    <m/>
    <m/>
    <n v="15"/>
    <n v="0.02"/>
    <m/>
    <m/>
    <n v="609.97"/>
    <n v="0"/>
    <n v="40.664666666666669"/>
    <s v="Regular Air"/>
    <n v="1.99"/>
    <n v="611.96"/>
    <x v="5"/>
    <s v="Small Business"/>
    <x v="2"/>
    <s v="Computer Peripherals"/>
    <s v="Small Pack"/>
    <d v="2010-09-30T00:00:00"/>
  </r>
  <r>
    <n v="3701"/>
    <n v="45347"/>
    <x v="617"/>
    <s v="Medium"/>
    <s v="*"/>
    <s v="*"/>
    <s v="*"/>
    <m/>
    <m/>
    <s v="*"/>
    <m/>
    <m/>
    <m/>
    <m/>
    <m/>
    <n v="41"/>
    <n v="0.05"/>
    <m/>
    <m/>
    <n v="24051.49"/>
    <n v="1"/>
    <n v="586.62170731707317"/>
    <s v="Express Air"/>
    <n v="24.49"/>
    <n v="24075.980000000003"/>
    <x v="1"/>
    <s v="Corporate"/>
    <x v="2"/>
    <s v="Copiers and Fax"/>
    <s v="Large Box"/>
    <d v="2010-10-01T00:00:00"/>
  </r>
  <r>
    <n v="3702"/>
    <n v="10563"/>
    <x v="617"/>
    <s v="Critical"/>
    <s v="***"/>
    <s v="***"/>
    <s v="***"/>
    <m/>
    <m/>
    <s v="***"/>
    <m/>
    <m/>
    <m/>
    <m/>
    <m/>
    <n v="38"/>
    <n v="0.04"/>
    <m/>
    <m/>
    <n v="10223.19"/>
    <n v="1"/>
    <n v="269.03131578947369"/>
    <s v="Regular Air"/>
    <n v="19.989999999999998"/>
    <n v="10243.18"/>
    <x v="10"/>
    <s v="Corporate"/>
    <x v="0"/>
    <s v="Appliances"/>
    <s v="Small Box"/>
    <d v="2010-09-30T00:00:00"/>
  </r>
  <r>
    <n v="3703"/>
    <n v="45347"/>
    <x v="617"/>
    <s v="Medium"/>
    <s v="*"/>
    <s v="*"/>
    <s v="*"/>
    <m/>
    <m/>
    <s v="*"/>
    <m/>
    <m/>
    <m/>
    <m/>
    <m/>
    <n v="10"/>
    <n v="0.02"/>
    <m/>
    <m/>
    <n v="8704.08"/>
    <n v="1"/>
    <n v="870.40800000000002"/>
    <s v="Delivery Truck"/>
    <n v="44.55"/>
    <n v="8748.6299999999992"/>
    <x v="1"/>
    <s v="Corporate"/>
    <x v="1"/>
    <s v="Bookcases"/>
    <s v="Jumbo Box"/>
    <d v="2010-09-30T00:00:00"/>
  </r>
  <r>
    <n v="3704"/>
    <n v="59008"/>
    <x v="617"/>
    <s v="Critical"/>
    <s v="***"/>
    <s v="***"/>
    <s v="***"/>
    <m/>
    <m/>
    <s v="***"/>
    <m/>
    <m/>
    <m/>
    <m/>
    <m/>
    <n v="39"/>
    <n v="0.04"/>
    <m/>
    <m/>
    <n v="3451.85"/>
    <n v="1"/>
    <n v="88.508974358974356"/>
    <s v="Delivery Truck"/>
    <n v="14"/>
    <n v="3465.85"/>
    <x v="4"/>
    <s v="Corporate"/>
    <x v="2"/>
    <s v="Office Machines"/>
    <s v="Jumbo Drum"/>
    <d v="2010-09-29T00:00:00"/>
  </r>
  <r>
    <n v="3705"/>
    <n v="29445"/>
    <x v="617"/>
    <s v="High"/>
    <s v="*"/>
    <s v="**"/>
    <s v="**"/>
    <m/>
    <m/>
    <s v="**"/>
    <m/>
    <m/>
    <m/>
    <m/>
    <m/>
    <n v="28"/>
    <n v="3.5000000000000003E-2"/>
    <m/>
    <m/>
    <n v="2531.35"/>
    <n v="1"/>
    <n v="90.405357142857142"/>
    <s v="Delivery Truck"/>
    <n v="28"/>
    <n v="2559.35"/>
    <x v="12"/>
    <s v="Consumer"/>
    <x v="2"/>
    <s v="Office Machines"/>
    <s v="Jumbo Drum"/>
    <d v="2010-10-01T00:00:00"/>
  </r>
  <r>
    <n v="3706"/>
    <n v="32998"/>
    <x v="617"/>
    <s v="Not Specified"/>
    <s v="*"/>
    <s v="*"/>
    <s v="*"/>
    <m/>
    <m/>
    <s v="*"/>
    <m/>
    <m/>
    <m/>
    <m/>
    <m/>
    <n v="13"/>
    <n v="0.02"/>
    <m/>
    <m/>
    <n v="1663.83"/>
    <n v="1"/>
    <n v="127.98692307692308"/>
    <s v="Delivery Truck"/>
    <n v="54.74"/>
    <n v="1718.57"/>
    <x v="1"/>
    <s v="Corporate"/>
    <x v="1"/>
    <s v="Bookcases"/>
    <s v="Jumbo Box"/>
    <d v="2010-09-30T00:00:00"/>
  </r>
  <r>
    <n v="3707"/>
    <n v="10563"/>
    <x v="617"/>
    <s v="Critical"/>
    <s v="***"/>
    <s v="***"/>
    <s v="***"/>
    <m/>
    <m/>
    <s v="***"/>
    <m/>
    <m/>
    <m/>
    <m/>
    <m/>
    <n v="50"/>
    <n v="0.06"/>
    <m/>
    <m/>
    <n v="312.42"/>
    <n v="0"/>
    <n v="6.2484000000000002"/>
    <s v="Regular Air"/>
    <n v="5.4"/>
    <n v="317.82"/>
    <x v="10"/>
    <s v="Corporate"/>
    <x v="0"/>
    <s v="Paper"/>
    <s v="Small Box"/>
    <d v="2010-10-01T00:00:00"/>
  </r>
  <r>
    <n v="3708"/>
    <n v="37829"/>
    <x v="617"/>
    <s v="Not Specified"/>
    <s v="*"/>
    <s v="*"/>
    <s v="*"/>
    <m/>
    <m/>
    <s v="*"/>
    <m/>
    <m/>
    <m/>
    <m/>
    <m/>
    <n v="28"/>
    <n v="3.5000000000000003E-2"/>
    <m/>
    <m/>
    <n v="257.89999999999998"/>
    <n v="0"/>
    <n v="9.2107142857142854"/>
    <s v="Regular Air"/>
    <n v="8.2899999999999991"/>
    <n v="266.19"/>
    <x v="3"/>
    <s v="Corporate"/>
    <x v="0"/>
    <s v="Envelopes"/>
    <s v="Small Box"/>
    <d v="2010-10-01T00:00:00"/>
  </r>
  <r>
    <n v="3709"/>
    <n v="34244"/>
    <x v="617"/>
    <s v="Low"/>
    <s v="*"/>
    <s v="*"/>
    <s v="*"/>
    <m/>
    <m/>
    <s v="*"/>
    <m/>
    <m/>
    <m/>
    <m/>
    <m/>
    <n v="25"/>
    <n v="3.5000000000000003E-2"/>
    <m/>
    <m/>
    <n v="205.3"/>
    <n v="0"/>
    <n v="8.2119999999999997"/>
    <s v="Express Air"/>
    <n v="5.53"/>
    <n v="210.83"/>
    <x v="1"/>
    <s v="Consumer"/>
    <x v="2"/>
    <s v="Computer Peripherals"/>
    <s v="Small Pack"/>
    <d v="2010-10-08T00:00:00"/>
  </r>
  <r>
    <n v="3710"/>
    <n v="34244"/>
    <x v="617"/>
    <s v="Low"/>
    <s v="*"/>
    <s v="*"/>
    <s v="*"/>
    <m/>
    <m/>
    <s v="*"/>
    <m/>
    <m/>
    <m/>
    <m/>
    <m/>
    <n v="4"/>
    <n v="0.01"/>
    <m/>
    <m/>
    <n v="125.7"/>
    <n v="0"/>
    <n v="31.425000000000001"/>
    <s v="Regular Air"/>
    <n v="1.99"/>
    <n v="127.69"/>
    <x v="1"/>
    <s v="Consumer"/>
    <x v="2"/>
    <s v="Computer Peripherals"/>
    <s v="Small Pack"/>
    <d v="2010-10-01T00:00:00"/>
  </r>
  <r>
    <n v="3711"/>
    <n v="7489"/>
    <x v="618"/>
    <s v="Critical"/>
    <s v="***"/>
    <s v="***"/>
    <s v="***"/>
    <m/>
    <m/>
    <s v="***"/>
    <m/>
    <m/>
    <m/>
    <m/>
    <m/>
    <n v="38"/>
    <n v="0.04"/>
    <m/>
    <m/>
    <n v="6900.13"/>
    <n v="1"/>
    <n v="181.58236842105262"/>
    <s v="Delivery Truck"/>
    <n v="23.58"/>
    <n v="6923.71"/>
    <x v="2"/>
    <s v="Home Office"/>
    <x v="1"/>
    <s v="Bookcases"/>
    <s v="Jumbo Box"/>
    <d v="2010-10-03T00:00:00"/>
  </r>
  <r>
    <n v="3712"/>
    <n v="7457"/>
    <x v="618"/>
    <s v="Not Specified"/>
    <s v="*"/>
    <s v="*"/>
    <s v="*"/>
    <m/>
    <m/>
    <s v="*"/>
    <m/>
    <m/>
    <m/>
    <m/>
    <m/>
    <n v="36"/>
    <n v="0.04"/>
    <m/>
    <m/>
    <n v="2300.4499999999998"/>
    <n v="1"/>
    <n v="63.901388888888881"/>
    <s v="Regular Air"/>
    <n v="19.989999999999998"/>
    <n v="2320.4399999999996"/>
    <x v="8"/>
    <s v="Small Business"/>
    <x v="0"/>
    <s v="Envelopes"/>
    <s v="Small Box"/>
    <d v="2010-10-03T00:00:00"/>
  </r>
  <r>
    <n v="3713"/>
    <n v="7457"/>
    <x v="618"/>
    <s v="Not Specified"/>
    <s v="*"/>
    <s v="*"/>
    <s v="*"/>
    <m/>
    <m/>
    <s v="*"/>
    <m/>
    <m/>
    <m/>
    <m/>
    <m/>
    <n v="46"/>
    <n v="0.05"/>
    <m/>
    <m/>
    <n v="548.11"/>
    <n v="0"/>
    <n v="11.915434782608695"/>
    <s v="Regular Air"/>
    <n v="2.36"/>
    <n v="550.47"/>
    <x v="8"/>
    <s v="Small Business"/>
    <x v="0"/>
    <s v="Pens &amp; Art Supplies"/>
    <s v="Wrap Bag"/>
    <d v="2010-10-02T00:00:00"/>
  </r>
  <r>
    <n v="3714"/>
    <n v="16741"/>
    <x v="618"/>
    <s v="Medium"/>
    <s v="*"/>
    <s v="*"/>
    <s v="*"/>
    <m/>
    <m/>
    <s v="*"/>
    <m/>
    <m/>
    <m/>
    <m/>
    <m/>
    <n v="6"/>
    <n v="0.01"/>
    <m/>
    <m/>
    <n v="157.97"/>
    <n v="0"/>
    <n v="26.328333333333333"/>
    <s v="Regular Air"/>
    <n v="16.87"/>
    <n v="174.84"/>
    <x v="7"/>
    <s v="Small Business"/>
    <x v="0"/>
    <s v="Paper"/>
    <s v="Small Box"/>
    <d v="2010-10-01T00:00:00"/>
  </r>
  <r>
    <n v="3715"/>
    <n v="41187"/>
    <x v="618"/>
    <s v="Low"/>
    <s v="*"/>
    <s v="*"/>
    <s v="*"/>
    <m/>
    <m/>
    <s v="*"/>
    <m/>
    <m/>
    <m/>
    <m/>
    <m/>
    <n v="25"/>
    <n v="3.5000000000000003E-2"/>
    <m/>
    <m/>
    <n v="145.13"/>
    <n v="0"/>
    <n v="5.8052000000000001"/>
    <s v="Regular Air"/>
    <n v="4.96"/>
    <n v="150.09"/>
    <x v="1"/>
    <s v="Small Business"/>
    <x v="0"/>
    <s v="Paper"/>
    <s v="Small Box"/>
    <d v="2010-10-04T00:00:00"/>
  </r>
  <r>
    <n v="3716"/>
    <n v="41187"/>
    <x v="618"/>
    <s v="Low"/>
    <s v="*"/>
    <s v="*"/>
    <s v="*"/>
    <m/>
    <m/>
    <s v="*"/>
    <m/>
    <m/>
    <m/>
    <m/>
    <m/>
    <n v="9"/>
    <n v="0.01"/>
    <m/>
    <m/>
    <n v="52.93"/>
    <n v="0"/>
    <n v="5.8811111111111112"/>
    <s v="Regular Air"/>
    <n v="0.7"/>
    <n v="53.63"/>
    <x v="1"/>
    <s v="Small Business"/>
    <x v="0"/>
    <s v="Pens &amp; Art Supplies"/>
    <s v="Wrap Bag"/>
    <d v="2010-09-30T00:00:00"/>
  </r>
  <r>
    <n v="3717"/>
    <n v="24710"/>
    <x v="618"/>
    <s v="Low"/>
    <s v="*"/>
    <s v="*"/>
    <s v="*"/>
    <m/>
    <m/>
    <s v="*"/>
    <m/>
    <m/>
    <m/>
    <m/>
    <m/>
    <n v="3"/>
    <n v="0.01"/>
    <m/>
    <m/>
    <n v="22.06"/>
    <n v="0"/>
    <n v="7.3533333333333326"/>
    <s v="Regular Air"/>
    <n v="7.44"/>
    <n v="29.5"/>
    <x v="1"/>
    <s v="Consumer"/>
    <x v="0"/>
    <s v="Paper"/>
    <s v="Small Box"/>
    <d v="2010-10-04T00:00:00"/>
  </r>
  <r>
    <n v="3718"/>
    <n v="14535"/>
    <x v="619"/>
    <s v="Not Specified"/>
    <s v="*"/>
    <s v="*"/>
    <s v="*"/>
    <m/>
    <m/>
    <s v="*"/>
    <m/>
    <m/>
    <m/>
    <m/>
    <m/>
    <n v="22"/>
    <n v="3.5000000000000003E-2"/>
    <m/>
    <m/>
    <n v="245.96"/>
    <n v="0"/>
    <n v="11.18"/>
    <s v="Regular Air"/>
    <n v="5.03"/>
    <n v="250.99"/>
    <x v="2"/>
    <s v="Consumer"/>
    <x v="0"/>
    <s v="Storage &amp; Organization"/>
    <s v="Small Box"/>
    <d v="2010-10-02T00:00:00"/>
  </r>
  <r>
    <n v="3719"/>
    <n v="42375"/>
    <x v="619"/>
    <s v="High"/>
    <s v="*"/>
    <s v="**"/>
    <s v="**"/>
    <m/>
    <m/>
    <s v="**"/>
    <m/>
    <m/>
    <m/>
    <m/>
    <m/>
    <n v="45"/>
    <n v="0.05"/>
    <m/>
    <m/>
    <n v="138.44999999999999"/>
    <n v="0"/>
    <n v="3.0766666666666662"/>
    <s v="Express Air"/>
    <n v="0.7"/>
    <n v="139.14999999999998"/>
    <x v="1"/>
    <s v="Home Office"/>
    <x v="0"/>
    <s v="Pens &amp; Art Supplies"/>
    <s v="Wrap Bag"/>
    <d v="2010-10-02T00:00:00"/>
  </r>
  <r>
    <n v="3720"/>
    <n v="57984"/>
    <x v="620"/>
    <s v="High"/>
    <s v="*"/>
    <s v="**"/>
    <s v="**"/>
    <m/>
    <m/>
    <s v="**"/>
    <m/>
    <m/>
    <m/>
    <m/>
    <m/>
    <n v="20"/>
    <n v="3.5000000000000003E-2"/>
    <m/>
    <m/>
    <n v="11829.4"/>
    <n v="1"/>
    <n v="591.47"/>
    <s v="Regular Air"/>
    <n v="24.49"/>
    <n v="11853.89"/>
    <x v="4"/>
    <s v="Home Office"/>
    <x v="2"/>
    <s v="Copiers and Fax"/>
    <s v="Large Box"/>
    <d v="2010-10-04T00:00:00"/>
  </r>
  <r>
    <n v="3721"/>
    <n v="35686"/>
    <x v="620"/>
    <s v="High"/>
    <s v="*"/>
    <s v="**"/>
    <s v="**"/>
    <m/>
    <m/>
    <s v="**"/>
    <m/>
    <m/>
    <m/>
    <m/>
    <m/>
    <n v="48"/>
    <n v="0.05"/>
    <m/>
    <m/>
    <n v="313.52"/>
    <n v="0"/>
    <n v="6.5316666666666663"/>
    <s v="Regular Air"/>
    <n v="9.17"/>
    <n v="322.69"/>
    <x v="5"/>
    <s v="Home Office"/>
    <x v="0"/>
    <s v="Paper"/>
    <s v="Small Box"/>
    <d v="2010-10-04T00:00:00"/>
  </r>
  <r>
    <n v="3722"/>
    <n v="5764"/>
    <x v="620"/>
    <s v="Not Specified"/>
    <s v="*"/>
    <s v="*"/>
    <s v="*"/>
    <m/>
    <m/>
    <s v="*"/>
    <m/>
    <m/>
    <m/>
    <m/>
    <m/>
    <n v="23"/>
    <n v="3.5000000000000003E-2"/>
    <m/>
    <m/>
    <n v="193.79"/>
    <n v="0"/>
    <n v="8.4256521739130434"/>
    <s v="Regular Air"/>
    <n v="8.94"/>
    <n v="202.73"/>
    <x v="5"/>
    <s v="Small Business"/>
    <x v="0"/>
    <s v="Binders and Binder Accessories"/>
    <s v="Small Box"/>
    <d v="2010-10-03T00:00:00"/>
  </r>
  <r>
    <n v="3723"/>
    <n v="57984"/>
    <x v="620"/>
    <s v="High"/>
    <s v="*"/>
    <s v="**"/>
    <s v="**"/>
    <m/>
    <m/>
    <s v="**"/>
    <m/>
    <m/>
    <m/>
    <m/>
    <m/>
    <n v="6"/>
    <n v="0.01"/>
    <m/>
    <m/>
    <n v="192.99"/>
    <n v="0"/>
    <n v="32.164999999999999"/>
    <s v="Express Air"/>
    <n v="4"/>
    <n v="196.99"/>
    <x v="4"/>
    <s v="Home Office"/>
    <x v="2"/>
    <s v="Computer Peripherals"/>
    <s v="Small Box"/>
    <d v="2010-10-03T00:00:00"/>
  </r>
  <r>
    <n v="3724"/>
    <n v="37127"/>
    <x v="620"/>
    <s v="High"/>
    <s v="*"/>
    <s v="**"/>
    <s v="**"/>
    <m/>
    <m/>
    <s v="**"/>
    <m/>
    <m/>
    <m/>
    <m/>
    <m/>
    <n v="19"/>
    <n v="0.02"/>
    <m/>
    <m/>
    <n v="178.44"/>
    <n v="0"/>
    <n v="9.391578947368421"/>
    <s v="Regular Air"/>
    <n v="2.15"/>
    <n v="180.59"/>
    <x v="4"/>
    <s v="Corporate"/>
    <x v="0"/>
    <s v="Paper"/>
    <s v="Wrap Bag"/>
    <d v="2010-10-03T00:00:00"/>
  </r>
  <r>
    <n v="3725"/>
    <n v="52292"/>
    <x v="621"/>
    <s v="Not Specified"/>
    <s v="*"/>
    <s v="*"/>
    <s v="*"/>
    <m/>
    <m/>
    <s v="*"/>
    <m/>
    <m/>
    <m/>
    <m/>
    <m/>
    <n v="18"/>
    <n v="0.02"/>
    <m/>
    <m/>
    <n v="2379.15"/>
    <n v="1"/>
    <n v="132.17500000000001"/>
    <s v="Delivery Truck"/>
    <n v="30"/>
    <n v="2409.15"/>
    <x v="2"/>
    <s v="Home Office"/>
    <x v="1"/>
    <s v="Chairs &amp; Chairmats"/>
    <s v="Jumbo Drum"/>
    <d v="2010-10-04T00:00:00"/>
  </r>
  <r>
    <n v="3726"/>
    <n v="24260"/>
    <x v="621"/>
    <s v="Not Specified"/>
    <s v="*"/>
    <s v="*"/>
    <s v="*"/>
    <m/>
    <m/>
    <s v="*"/>
    <m/>
    <m/>
    <m/>
    <m/>
    <m/>
    <n v="48"/>
    <n v="0.05"/>
    <m/>
    <m/>
    <n v="548.29999999999995"/>
    <n v="0"/>
    <n v="11.422916666666666"/>
    <s v="Express Air"/>
    <n v="4.9800000000000004"/>
    <n v="553.28"/>
    <x v="5"/>
    <s v="Corporate"/>
    <x v="0"/>
    <s v="Appliances"/>
    <s v="Small Box"/>
    <d v="2010-10-04T00:00:00"/>
  </r>
  <r>
    <n v="3727"/>
    <n v="49764"/>
    <x v="621"/>
    <s v="Low"/>
    <s v="*"/>
    <s v="*"/>
    <s v="*"/>
    <m/>
    <m/>
    <s v="*"/>
    <m/>
    <m/>
    <m/>
    <m/>
    <m/>
    <n v="37"/>
    <n v="0.04"/>
    <m/>
    <m/>
    <n v="395.37"/>
    <n v="0"/>
    <n v="10.685675675675675"/>
    <s v="Express Air"/>
    <n v="3.37"/>
    <n v="398.74"/>
    <x v="10"/>
    <s v="Home Office"/>
    <x v="0"/>
    <s v="Scissors, Rulers and Trimmers"/>
    <s v="Small Pack"/>
    <d v="2010-10-07T00:00:00"/>
  </r>
  <r>
    <n v="3728"/>
    <n v="57478"/>
    <x v="621"/>
    <s v="Critical"/>
    <s v="***"/>
    <s v="***"/>
    <s v="***"/>
    <m/>
    <m/>
    <s v="***"/>
    <m/>
    <m/>
    <m/>
    <m/>
    <m/>
    <n v="36"/>
    <n v="0.04"/>
    <m/>
    <m/>
    <n v="63.53"/>
    <n v="0"/>
    <n v="1.7647222222222223"/>
    <s v="Regular Air"/>
    <n v="0.79"/>
    <n v="64.320000000000007"/>
    <x v="4"/>
    <s v="Home Office"/>
    <x v="0"/>
    <s v="Rubber Bands"/>
    <s v="Wrap Bag"/>
    <d v="2010-10-04T00:00:00"/>
  </r>
  <r>
    <n v="3729"/>
    <n v="35426"/>
    <x v="621"/>
    <s v="High"/>
    <s v="*"/>
    <s v="**"/>
    <s v="**"/>
    <m/>
    <m/>
    <s v="**"/>
    <m/>
    <m/>
    <m/>
    <m/>
    <m/>
    <n v="5"/>
    <n v="0.01"/>
    <m/>
    <m/>
    <n v="53.01"/>
    <n v="0"/>
    <n v="10.602"/>
    <s v="Regular Air"/>
    <n v="1.79"/>
    <n v="54.8"/>
    <x v="5"/>
    <s v="Small Business"/>
    <x v="0"/>
    <s v="Paper"/>
    <s v="Wrap Bag"/>
    <d v="2010-10-04T00:00:00"/>
  </r>
  <r>
    <n v="3730"/>
    <n v="55969"/>
    <x v="622"/>
    <s v="Medium"/>
    <s v="*"/>
    <s v="*"/>
    <s v="*"/>
    <m/>
    <m/>
    <s v="*"/>
    <m/>
    <m/>
    <m/>
    <m/>
    <m/>
    <n v="37"/>
    <n v="0.04"/>
    <m/>
    <m/>
    <n v="2329.4"/>
    <n v="1"/>
    <n v="62.956756756756761"/>
    <s v="Regular Air"/>
    <n v="6.88"/>
    <n v="2336.2800000000002"/>
    <x v="1"/>
    <s v="Small Business"/>
    <x v="0"/>
    <s v="Storage &amp; Organization"/>
    <s v="Small Box"/>
    <d v="2010-10-07T00:00:00"/>
  </r>
  <r>
    <n v="3731"/>
    <n v="33573"/>
    <x v="622"/>
    <s v="Critical"/>
    <s v="***"/>
    <s v="***"/>
    <s v="***"/>
    <m/>
    <m/>
    <s v="***"/>
    <m/>
    <m/>
    <m/>
    <m/>
    <m/>
    <n v="15"/>
    <n v="0.02"/>
    <m/>
    <m/>
    <n v="2272.56"/>
    <n v="1"/>
    <n v="151.50399999999999"/>
    <s v="Delivery Truck"/>
    <n v="16.010000000000002"/>
    <n v="2288.5700000000002"/>
    <x v="1"/>
    <s v="Corporate"/>
    <x v="1"/>
    <s v="Tables"/>
    <s v="Jumbo Box"/>
    <d v="2010-10-04T00:00:00"/>
  </r>
  <r>
    <n v="3732"/>
    <n v="57475"/>
    <x v="622"/>
    <s v="Low"/>
    <s v="*"/>
    <s v="*"/>
    <s v="*"/>
    <m/>
    <m/>
    <s v="*"/>
    <m/>
    <m/>
    <m/>
    <m/>
    <m/>
    <n v="34"/>
    <n v="0.04"/>
    <m/>
    <m/>
    <n v="554.88"/>
    <n v="0"/>
    <n v="16.32"/>
    <s v="Regular Air"/>
    <n v="13.18"/>
    <n v="568.05999999999995"/>
    <x v="6"/>
    <s v="Home Office"/>
    <x v="0"/>
    <s v="Binders and Binder Accessories"/>
    <s v="Small Box"/>
    <d v="2010-10-04T00:00:00"/>
  </r>
  <r>
    <n v="3733"/>
    <n v="54563"/>
    <x v="622"/>
    <s v="Critical"/>
    <s v="***"/>
    <s v="***"/>
    <s v="***"/>
    <m/>
    <m/>
    <s v="***"/>
    <m/>
    <m/>
    <m/>
    <m/>
    <m/>
    <n v="24"/>
    <n v="3.5000000000000003E-2"/>
    <m/>
    <m/>
    <n v="523.55999999999995"/>
    <n v="0"/>
    <n v="21.814999999999998"/>
    <s v="Regular Air"/>
    <n v="8.99"/>
    <n v="532.54999999999995"/>
    <x v="1"/>
    <s v="Home Office"/>
    <x v="1"/>
    <s v="Office Furnishings"/>
    <s v="Small Pack"/>
    <d v="2010-10-06T00:00:00"/>
  </r>
  <r>
    <n v="3734"/>
    <n v="30150"/>
    <x v="622"/>
    <s v="Critical"/>
    <s v="***"/>
    <s v="***"/>
    <s v="***"/>
    <m/>
    <m/>
    <s v="***"/>
    <m/>
    <m/>
    <m/>
    <m/>
    <m/>
    <n v="30"/>
    <n v="0.04"/>
    <m/>
    <m/>
    <n v="443.46"/>
    <n v="0"/>
    <n v="14.782"/>
    <s v="Regular Air"/>
    <n v="1.39"/>
    <n v="444.84999999999997"/>
    <x v="0"/>
    <s v="Home Office"/>
    <x v="0"/>
    <s v="Envelopes"/>
    <s v="Small Box"/>
    <d v="2010-10-05T00:00:00"/>
  </r>
  <r>
    <n v="3735"/>
    <n v="57475"/>
    <x v="622"/>
    <s v="Low"/>
    <s v="*"/>
    <s v="*"/>
    <s v="*"/>
    <m/>
    <m/>
    <s v="*"/>
    <m/>
    <m/>
    <m/>
    <m/>
    <m/>
    <n v="48"/>
    <n v="0.05"/>
    <m/>
    <m/>
    <n v="309.64999999999998"/>
    <n v="0"/>
    <n v="6.4510416666666659"/>
    <s v="Regular Air"/>
    <n v="5.27"/>
    <n v="314.91999999999996"/>
    <x v="6"/>
    <s v="Home Office"/>
    <x v="0"/>
    <s v="Binders and Binder Accessories"/>
    <s v="Small Box"/>
    <d v="2010-10-04T00:00:00"/>
  </r>
  <r>
    <n v="3736"/>
    <n v="57475"/>
    <x v="622"/>
    <s v="Low"/>
    <s v="*"/>
    <s v="*"/>
    <s v="*"/>
    <m/>
    <m/>
    <s v="*"/>
    <m/>
    <m/>
    <m/>
    <m/>
    <m/>
    <n v="32"/>
    <n v="0.04"/>
    <m/>
    <m/>
    <n v="167.07"/>
    <n v="0"/>
    <n v="5.2209374999999998"/>
    <s v="Regular Air"/>
    <n v="5.68"/>
    <n v="172.75"/>
    <x v="6"/>
    <s v="Home Office"/>
    <x v="0"/>
    <s v="Binders and Binder Accessories"/>
    <s v="Small Box"/>
    <d v="2010-10-11T00:00:00"/>
  </r>
  <r>
    <n v="3737"/>
    <n v="57475"/>
    <x v="622"/>
    <s v="Low"/>
    <s v="*"/>
    <s v="*"/>
    <s v="*"/>
    <m/>
    <m/>
    <s v="*"/>
    <m/>
    <m/>
    <m/>
    <m/>
    <m/>
    <n v="24"/>
    <n v="3.5000000000000003E-2"/>
    <m/>
    <m/>
    <n v="152.37"/>
    <n v="0"/>
    <n v="6.3487499999999999"/>
    <s v="Regular Air"/>
    <n v="6.6"/>
    <n v="158.97"/>
    <x v="6"/>
    <s v="Home Office"/>
    <x v="0"/>
    <s v="Paper"/>
    <s v="Small Box"/>
    <d v="2010-10-06T00:00:00"/>
  </r>
  <r>
    <n v="3738"/>
    <n v="56099"/>
    <x v="623"/>
    <s v="Low"/>
    <s v="*"/>
    <s v="*"/>
    <s v="*"/>
    <m/>
    <m/>
    <s v="*"/>
    <m/>
    <m/>
    <m/>
    <m/>
    <m/>
    <n v="11"/>
    <n v="0.02"/>
    <m/>
    <m/>
    <n v="122.35"/>
    <n v="0"/>
    <n v="11.122727272727273"/>
    <s v="Regular Air"/>
    <n v="3.99"/>
    <n v="126.33999999999999"/>
    <x v="4"/>
    <s v="Corporate"/>
    <x v="0"/>
    <s v="Appliances"/>
    <s v="Small Box"/>
    <d v="2010-10-12T00:00:00"/>
  </r>
  <r>
    <n v="3739"/>
    <n v="56099"/>
    <x v="623"/>
    <s v="Low"/>
    <s v="*"/>
    <s v="*"/>
    <s v="*"/>
    <m/>
    <m/>
    <s v="*"/>
    <m/>
    <m/>
    <m/>
    <m/>
    <m/>
    <n v="6"/>
    <n v="0.01"/>
    <m/>
    <m/>
    <n v="96.03"/>
    <n v="0"/>
    <n v="16.004999999999999"/>
    <s v="Regular Air"/>
    <n v="11.25"/>
    <n v="107.28"/>
    <x v="4"/>
    <s v="Corporate"/>
    <x v="0"/>
    <s v="Storage &amp; Organization"/>
    <s v="Small Box"/>
    <d v="2010-10-12T00:00:00"/>
  </r>
  <r>
    <n v="3740"/>
    <n v="40194"/>
    <x v="624"/>
    <s v="Not Specified"/>
    <s v="*"/>
    <s v="*"/>
    <s v="*"/>
    <m/>
    <m/>
    <s v="*"/>
    <m/>
    <m/>
    <m/>
    <m/>
    <m/>
    <n v="30"/>
    <n v="0.04"/>
    <m/>
    <m/>
    <n v="4506.8500000000004"/>
    <n v="1"/>
    <n v="150.22833333333335"/>
    <s v="Delivery Truck"/>
    <n v="30"/>
    <n v="4536.8500000000004"/>
    <x v="0"/>
    <s v="Consumer"/>
    <x v="1"/>
    <s v="Chairs &amp; Chairmats"/>
    <s v="Jumbo Drum"/>
    <d v="2010-10-07T00:00:00"/>
  </r>
  <r>
    <n v="3741"/>
    <n v="55235"/>
    <x v="624"/>
    <s v="Low"/>
    <s v="*"/>
    <s v="*"/>
    <s v="*"/>
    <m/>
    <m/>
    <s v="*"/>
    <m/>
    <m/>
    <m/>
    <m/>
    <m/>
    <n v="33"/>
    <n v="0.04"/>
    <m/>
    <m/>
    <n v="2532.6174999999998"/>
    <n v="1"/>
    <n v="76.745984848484838"/>
    <s v="Regular Air"/>
    <n v="2.79"/>
    <n v="2535.4074999999998"/>
    <x v="1"/>
    <s v="Corporate"/>
    <x v="2"/>
    <s v="Telephones and Communication"/>
    <s v="Small Box"/>
    <d v="2010-10-08T00:00:00"/>
  </r>
  <r>
    <n v="3742"/>
    <n v="40194"/>
    <x v="624"/>
    <s v="Not Specified"/>
    <s v="*"/>
    <s v="*"/>
    <s v="*"/>
    <m/>
    <m/>
    <s v="*"/>
    <m/>
    <m/>
    <m/>
    <m/>
    <m/>
    <n v="16"/>
    <n v="0.02"/>
    <m/>
    <m/>
    <n v="2110.37"/>
    <n v="1"/>
    <n v="131.89812499999999"/>
    <s v="Delivery Truck"/>
    <n v="56.14"/>
    <n v="2166.5099999999998"/>
    <x v="0"/>
    <s v="Consumer"/>
    <x v="2"/>
    <s v="Office Machines"/>
    <s v="Jumbo Box"/>
    <d v="2010-10-08T00:00:00"/>
  </r>
  <r>
    <n v="3743"/>
    <n v="20192"/>
    <x v="624"/>
    <s v="Low"/>
    <s v="*"/>
    <s v="*"/>
    <s v="*"/>
    <m/>
    <m/>
    <s v="*"/>
    <m/>
    <m/>
    <m/>
    <m/>
    <m/>
    <n v="35"/>
    <n v="0.04"/>
    <m/>
    <m/>
    <n v="1624.67"/>
    <n v="1"/>
    <n v="46.419142857142859"/>
    <s v="Regular Air"/>
    <n v="1.99"/>
    <n v="1626.66"/>
    <x v="8"/>
    <s v="Home Office"/>
    <x v="2"/>
    <s v="Computer Peripherals"/>
    <s v="Small Pack"/>
    <d v="2010-10-13T00:00:00"/>
  </r>
  <r>
    <n v="3744"/>
    <n v="14081"/>
    <x v="624"/>
    <s v="High"/>
    <s v="*"/>
    <s v="**"/>
    <s v="**"/>
    <m/>
    <m/>
    <s v="**"/>
    <m/>
    <m/>
    <m/>
    <m/>
    <m/>
    <n v="31"/>
    <n v="0.04"/>
    <m/>
    <m/>
    <n v="1476.12"/>
    <n v="1"/>
    <n v="47.61677419354838"/>
    <s v="Delivery Truck"/>
    <n v="46.59"/>
    <n v="1522.7099999999998"/>
    <x v="0"/>
    <s v="Home Office"/>
    <x v="1"/>
    <s v="Tables"/>
    <s v="Jumbo Box"/>
    <d v="2010-10-07T00:00:00"/>
  </r>
  <r>
    <n v="3745"/>
    <n v="40194"/>
    <x v="624"/>
    <s v="Not Specified"/>
    <s v="*"/>
    <s v="*"/>
    <s v="*"/>
    <m/>
    <m/>
    <s v="*"/>
    <m/>
    <m/>
    <m/>
    <m/>
    <m/>
    <n v="34"/>
    <n v="0.04"/>
    <m/>
    <m/>
    <n v="1094.9105"/>
    <n v="1"/>
    <n v="32.203249999999997"/>
    <s v="Regular Air"/>
    <n v="5"/>
    <n v="1099.9105"/>
    <x v="0"/>
    <s v="Consumer"/>
    <x v="2"/>
    <s v="Telephones and Communication"/>
    <s v="Small Box"/>
    <d v="2010-10-08T00:00:00"/>
  </r>
  <r>
    <n v="3746"/>
    <n v="23046"/>
    <x v="624"/>
    <s v="Critical"/>
    <s v="***"/>
    <s v="***"/>
    <s v="***"/>
    <m/>
    <m/>
    <s v="***"/>
    <m/>
    <m/>
    <m/>
    <m/>
    <m/>
    <n v="33"/>
    <n v="0.04"/>
    <m/>
    <m/>
    <n v="292.75"/>
    <n v="0"/>
    <n v="8.8712121212121211"/>
    <s v="Regular Air"/>
    <n v="2.0099999999999998"/>
    <n v="294.76"/>
    <x v="5"/>
    <s v="Corporate"/>
    <x v="0"/>
    <s v="Paper"/>
    <s v="Wrap Bag"/>
    <d v="2010-10-08T00:00:00"/>
  </r>
  <r>
    <n v="3747"/>
    <n v="33600"/>
    <x v="624"/>
    <s v="Low"/>
    <s v="*"/>
    <s v="*"/>
    <s v="*"/>
    <m/>
    <m/>
    <s v="*"/>
    <m/>
    <m/>
    <m/>
    <m/>
    <m/>
    <n v="42"/>
    <n v="0.05"/>
    <m/>
    <m/>
    <n v="187.28"/>
    <n v="0"/>
    <n v="4.4590476190476194"/>
    <s v="Regular Air"/>
    <n v="4.79"/>
    <n v="192.07"/>
    <x v="2"/>
    <s v="Corporate"/>
    <x v="0"/>
    <s v="Paper"/>
    <s v="Small Box"/>
    <d v="2010-10-08T00:00:00"/>
  </r>
  <r>
    <n v="3748"/>
    <n v="16194"/>
    <x v="625"/>
    <s v="Not Specified"/>
    <s v="*"/>
    <s v="*"/>
    <s v="*"/>
    <m/>
    <m/>
    <s v="*"/>
    <m/>
    <m/>
    <m/>
    <m/>
    <m/>
    <n v="24"/>
    <n v="3.5000000000000003E-2"/>
    <m/>
    <m/>
    <n v="2435.5135"/>
    <n v="1"/>
    <n v="101.47972916666667"/>
    <s v="Regular Air"/>
    <n v="4.2"/>
    <n v="2439.7134999999998"/>
    <x v="3"/>
    <s v="Small Business"/>
    <x v="2"/>
    <s v="Telephones and Communication"/>
    <s v="Small Box"/>
    <d v="2010-10-09T00:00:00"/>
  </r>
  <r>
    <n v="3749"/>
    <n v="34246"/>
    <x v="625"/>
    <s v="Critical"/>
    <s v="***"/>
    <s v="***"/>
    <s v="***"/>
    <m/>
    <m/>
    <s v="***"/>
    <m/>
    <m/>
    <m/>
    <m/>
    <m/>
    <n v="18"/>
    <n v="0.02"/>
    <m/>
    <m/>
    <n v="1888.02"/>
    <n v="1"/>
    <n v="104.89"/>
    <s v="Regular Air"/>
    <n v="19.989999999999998"/>
    <n v="1908.01"/>
    <x v="7"/>
    <s v="Home Office"/>
    <x v="2"/>
    <s v="Office Machines"/>
    <s v="Small Box"/>
    <d v="2010-10-08T00:00:00"/>
  </r>
  <r>
    <n v="3750"/>
    <n v="8933"/>
    <x v="625"/>
    <s v="High"/>
    <s v="*"/>
    <s v="**"/>
    <s v="**"/>
    <m/>
    <m/>
    <s v="**"/>
    <m/>
    <m/>
    <m/>
    <m/>
    <m/>
    <n v="37"/>
    <n v="0.04"/>
    <m/>
    <m/>
    <n v="1520.26"/>
    <n v="1"/>
    <n v="41.088108108108109"/>
    <s v="Regular Air"/>
    <n v="2.99"/>
    <n v="1523.25"/>
    <x v="6"/>
    <s v="Consumer"/>
    <x v="0"/>
    <s v="Binders and Binder Accessories"/>
    <s v="Small Box"/>
    <d v="2010-10-08T00:00:00"/>
  </r>
  <r>
    <n v="3751"/>
    <n v="27974"/>
    <x v="625"/>
    <s v="High"/>
    <s v="*"/>
    <s v="**"/>
    <s v="**"/>
    <m/>
    <m/>
    <s v="**"/>
    <m/>
    <m/>
    <m/>
    <m/>
    <m/>
    <n v="35"/>
    <n v="0.04"/>
    <m/>
    <m/>
    <n v="897.42"/>
    <n v="0"/>
    <n v="25.640571428571427"/>
    <s v="Regular Air"/>
    <n v="5.3"/>
    <n v="902.71999999999991"/>
    <x v="1"/>
    <s v="Home Office"/>
    <x v="1"/>
    <s v="Chairs &amp; Chairmats"/>
    <s v="Medium Box"/>
    <d v="2010-10-08T00:00:00"/>
  </r>
  <r>
    <n v="3752"/>
    <n v="27974"/>
    <x v="625"/>
    <s v="High"/>
    <s v="*"/>
    <s v="**"/>
    <s v="**"/>
    <m/>
    <m/>
    <s v="**"/>
    <m/>
    <m/>
    <m/>
    <m/>
    <m/>
    <n v="31"/>
    <n v="0.04"/>
    <m/>
    <m/>
    <n v="813.41"/>
    <n v="0"/>
    <n v="26.239032258064515"/>
    <s v="Express Air"/>
    <n v="1.99"/>
    <n v="815.4"/>
    <x v="2"/>
    <s v="Home Office"/>
    <x v="2"/>
    <s v="Computer Peripherals"/>
    <s v="Small Pack"/>
    <d v="2010-10-09T00:00:00"/>
  </r>
  <r>
    <n v="3753"/>
    <n v="8933"/>
    <x v="625"/>
    <s v="High"/>
    <s v="*"/>
    <s v="**"/>
    <s v="**"/>
    <m/>
    <m/>
    <s v="**"/>
    <m/>
    <m/>
    <m/>
    <m/>
    <m/>
    <n v="30"/>
    <n v="0.04"/>
    <m/>
    <m/>
    <n v="688.02"/>
    <n v="0"/>
    <n v="22.934000000000001"/>
    <s v="Regular Air"/>
    <n v="7.58"/>
    <n v="695.6"/>
    <x v="6"/>
    <s v="Consumer"/>
    <x v="1"/>
    <s v="Office Furnishings"/>
    <s v="Small Box"/>
    <d v="2010-10-09T00:00:00"/>
  </r>
  <r>
    <n v="3754"/>
    <n v="34246"/>
    <x v="625"/>
    <s v="Critical"/>
    <s v="***"/>
    <s v="***"/>
    <s v="***"/>
    <m/>
    <m/>
    <s v="***"/>
    <m/>
    <m/>
    <m/>
    <m/>
    <m/>
    <n v="27"/>
    <n v="3.5000000000000003E-2"/>
    <m/>
    <m/>
    <n v="322.69"/>
    <n v="0"/>
    <n v="11.951481481481482"/>
    <s v="Regular Air"/>
    <n v="6.97"/>
    <n v="329.66"/>
    <x v="7"/>
    <s v="Home Office"/>
    <x v="0"/>
    <s v="Envelopes"/>
    <s v="Small Box"/>
    <d v="2010-10-09T00:00:00"/>
  </r>
  <r>
    <n v="3755"/>
    <n v="27974"/>
    <x v="625"/>
    <s v="High"/>
    <s v="*"/>
    <s v="**"/>
    <s v="**"/>
    <m/>
    <m/>
    <s v="**"/>
    <m/>
    <m/>
    <m/>
    <m/>
    <m/>
    <n v="27"/>
    <n v="3.5000000000000003E-2"/>
    <m/>
    <m/>
    <n v="306.02"/>
    <n v="0"/>
    <n v="11.334074074074074"/>
    <s v="Regular Air"/>
    <n v="6.2"/>
    <n v="312.21999999999997"/>
    <x v="1"/>
    <s v="Home Office"/>
    <x v="1"/>
    <s v="Office Furnishings"/>
    <s v="Wrap Bag"/>
    <d v="2010-10-08T00:00:00"/>
  </r>
  <r>
    <n v="3756"/>
    <n v="34246"/>
    <x v="625"/>
    <s v="Critical"/>
    <s v="***"/>
    <s v="***"/>
    <s v="***"/>
    <m/>
    <m/>
    <s v="***"/>
    <m/>
    <m/>
    <m/>
    <m/>
    <m/>
    <n v="49"/>
    <n v="0.05"/>
    <m/>
    <m/>
    <n v="199.86"/>
    <n v="0"/>
    <n v="4.0787755102040819"/>
    <s v="Regular Air"/>
    <n v="6.89"/>
    <n v="206.75"/>
    <x v="7"/>
    <s v="Home Office"/>
    <x v="0"/>
    <s v="Appliances"/>
    <s v="Small Box"/>
    <d v="2010-10-08T00:00:00"/>
  </r>
  <r>
    <n v="3757"/>
    <n v="47360"/>
    <x v="626"/>
    <s v="Not Specified"/>
    <s v="*"/>
    <s v="*"/>
    <s v="*"/>
    <m/>
    <m/>
    <s v="*"/>
    <m/>
    <m/>
    <m/>
    <m/>
    <m/>
    <n v="25"/>
    <n v="3.5000000000000003E-2"/>
    <m/>
    <m/>
    <n v="2200.64"/>
    <n v="1"/>
    <n v="88.025599999999997"/>
    <s v="Delivery Truck"/>
    <n v="42"/>
    <n v="2242.64"/>
    <x v="5"/>
    <s v="Home Office"/>
    <x v="1"/>
    <s v="Chairs &amp; Chairmats"/>
    <s v="Jumbo Drum"/>
    <d v="2010-10-10T00:00:00"/>
  </r>
  <r>
    <n v="3758"/>
    <n v="52641"/>
    <x v="626"/>
    <s v="Not Specified"/>
    <s v="*"/>
    <s v="*"/>
    <s v="*"/>
    <m/>
    <m/>
    <s v="*"/>
    <m/>
    <m/>
    <m/>
    <m/>
    <m/>
    <n v="6"/>
    <n v="0.01"/>
    <m/>
    <m/>
    <n v="834.21550000000002"/>
    <n v="0"/>
    <n v="139.03591666666668"/>
    <s v="Regular Air"/>
    <n v="8.08"/>
    <n v="842.29550000000006"/>
    <x v="4"/>
    <s v="Consumer"/>
    <x v="2"/>
    <s v="Telephones and Communication"/>
    <s v="Small Box"/>
    <d v="2010-10-10T00:00:00"/>
  </r>
  <r>
    <n v="3759"/>
    <n v="17568"/>
    <x v="626"/>
    <s v="Not Specified"/>
    <s v="*"/>
    <s v="*"/>
    <s v="*"/>
    <m/>
    <m/>
    <s v="*"/>
    <m/>
    <m/>
    <m/>
    <m/>
    <m/>
    <n v="31"/>
    <n v="0.04"/>
    <m/>
    <m/>
    <n v="512.87"/>
    <n v="0"/>
    <n v="16.544193548387096"/>
    <s v="Regular Air"/>
    <n v="1.99"/>
    <n v="514.86"/>
    <x v="10"/>
    <s v="Home Office"/>
    <x v="2"/>
    <s v="Computer Peripherals"/>
    <s v="Small Pack"/>
    <d v="2010-10-09T00:00:00"/>
  </r>
  <r>
    <n v="3760"/>
    <n v="7619"/>
    <x v="626"/>
    <s v="Not Specified"/>
    <s v="*"/>
    <s v="*"/>
    <s v="*"/>
    <m/>
    <m/>
    <s v="*"/>
    <m/>
    <m/>
    <m/>
    <m/>
    <m/>
    <n v="8"/>
    <n v="0.01"/>
    <m/>
    <m/>
    <n v="141.77000000000001"/>
    <n v="0"/>
    <n v="17.721250000000001"/>
    <s v="Regular Air"/>
    <n v="1.99"/>
    <n v="143.76000000000002"/>
    <x v="1"/>
    <s v="Consumer"/>
    <x v="2"/>
    <s v="Computer Peripherals"/>
    <s v="Small Pack"/>
    <d v="2010-10-09T00:00:00"/>
  </r>
  <r>
    <n v="3761"/>
    <n v="32519"/>
    <x v="626"/>
    <s v="Low"/>
    <s v="*"/>
    <s v="*"/>
    <s v="*"/>
    <m/>
    <m/>
    <s v="*"/>
    <m/>
    <m/>
    <m/>
    <m/>
    <m/>
    <n v="8"/>
    <n v="0.01"/>
    <m/>
    <m/>
    <n v="85.36"/>
    <n v="0"/>
    <n v="10.67"/>
    <s v="Regular Air"/>
    <n v="4.5"/>
    <n v="89.86"/>
    <x v="8"/>
    <s v="Consumer"/>
    <x v="0"/>
    <s v="Appliances"/>
    <s v="Small Box"/>
    <d v="2010-10-13T00:00:00"/>
  </r>
  <r>
    <n v="3762"/>
    <n v="5350"/>
    <x v="627"/>
    <s v="Low"/>
    <s v="*"/>
    <s v="*"/>
    <s v="*"/>
    <m/>
    <m/>
    <s v="*"/>
    <m/>
    <m/>
    <m/>
    <m/>
    <m/>
    <n v="50"/>
    <n v="0.06"/>
    <m/>
    <m/>
    <n v="7017.42"/>
    <n v="1"/>
    <n v="140.3484"/>
    <s v="Regular Air"/>
    <n v="19.989999999999998"/>
    <n v="7037.41"/>
    <x v="4"/>
    <s v="Consumer"/>
    <x v="0"/>
    <s v="Storage &amp; Organization"/>
    <s v="Small Box"/>
    <d v="2010-10-16T00:00:00"/>
  </r>
  <r>
    <n v="3763"/>
    <n v="20545"/>
    <x v="627"/>
    <s v="Not Specified"/>
    <s v="*"/>
    <s v="*"/>
    <s v="*"/>
    <m/>
    <m/>
    <s v="*"/>
    <m/>
    <m/>
    <m/>
    <m/>
    <m/>
    <n v="40"/>
    <n v="0.05"/>
    <m/>
    <m/>
    <n v="2894.68"/>
    <n v="1"/>
    <n v="72.36699999999999"/>
    <s v="Regular Air"/>
    <n v="69"/>
    <n v="2963.68"/>
    <x v="1"/>
    <s v="Small Business"/>
    <x v="1"/>
    <s v="Tables"/>
    <s v="Large Box"/>
    <d v="2010-10-11T00:00:00"/>
  </r>
  <r>
    <n v="3764"/>
    <n v="48452"/>
    <x v="627"/>
    <s v="High"/>
    <s v="*"/>
    <s v="**"/>
    <s v="**"/>
    <m/>
    <m/>
    <s v="**"/>
    <m/>
    <m/>
    <m/>
    <m/>
    <m/>
    <n v="32"/>
    <n v="0.04"/>
    <m/>
    <m/>
    <n v="1859.01"/>
    <n v="1"/>
    <n v="58.0940625"/>
    <s v="Delivery Truck"/>
    <n v="30"/>
    <n v="1889.01"/>
    <x v="3"/>
    <s v="Corporate"/>
    <x v="1"/>
    <s v="Chairs &amp; Chairmats"/>
    <s v="Jumbo Drum"/>
    <d v="2010-10-11T00:00:00"/>
  </r>
  <r>
    <n v="3765"/>
    <n v="48452"/>
    <x v="627"/>
    <s v="High"/>
    <s v="*"/>
    <s v="**"/>
    <s v="**"/>
    <m/>
    <m/>
    <s v="**"/>
    <m/>
    <m/>
    <m/>
    <m/>
    <m/>
    <n v="19"/>
    <n v="0.02"/>
    <m/>
    <m/>
    <n v="1781.11"/>
    <n v="1"/>
    <n v="93.742631578947368"/>
    <s v="Regular Air"/>
    <n v="19.989999999999998"/>
    <n v="1801.1"/>
    <x v="3"/>
    <s v="Corporate"/>
    <x v="2"/>
    <s v="Computer Peripherals"/>
    <s v="Small Box"/>
    <d v="2010-10-09T00:00:00"/>
  </r>
  <r>
    <n v="3766"/>
    <n v="20868"/>
    <x v="627"/>
    <s v="Low"/>
    <s v="*"/>
    <s v="*"/>
    <s v="*"/>
    <m/>
    <m/>
    <s v="*"/>
    <m/>
    <m/>
    <m/>
    <m/>
    <m/>
    <n v="9"/>
    <n v="0.01"/>
    <m/>
    <m/>
    <n v="1609.19"/>
    <n v="1"/>
    <n v="178.79888888888888"/>
    <s v="Regular Air"/>
    <n v="19.989999999999998"/>
    <n v="1629.18"/>
    <x v="10"/>
    <s v="Home Office"/>
    <x v="0"/>
    <s v="Storage &amp; Organization"/>
    <s v="Small Box"/>
    <d v="2010-10-16T00:00:00"/>
  </r>
  <r>
    <n v="3767"/>
    <n v="44450"/>
    <x v="627"/>
    <s v="Critical"/>
    <s v="***"/>
    <s v="***"/>
    <s v="***"/>
    <m/>
    <m/>
    <s v="***"/>
    <m/>
    <m/>
    <m/>
    <m/>
    <m/>
    <n v="24"/>
    <n v="3.5000000000000003E-2"/>
    <m/>
    <m/>
    <n v="1326.51"/>
    <n v="1"/>
    <n v="55.271250000000002"/>
    <s v="Regular Air"/>
    <n v="8.99"/>
    <n v="1335.5"/>
    <x v="2"/>
    <s v="Corporate"/>
    <x v="2"/>
    <s v="Telephones and Communication"/>
    <s v="Small Box"/>
    <d v="2010-10-09T00:00:00"/>
  </r>
  <r>
    <n v="3768"/>
    <n v="20545"/>
    <x v="627"/>
    <s v="Not Specified"/>
    <s v="*"/>
    <s v="*"/>
    <s v="*"/>
    <m/>
    <m/>
    <s v="*"/>
    <m/>
    <m/>
    <m/>
    <m/>
    <m/>
    <n v="31"/>
    <n v="0.04"/>
    <m/>
    <m/>
    <n v="1276.04"/>
    <n v="1"/>
    <n v="41.162580645161292"/>
    <s v="Regular Air"/>
    <n v="5.86"/>
    <n v="1281.8999999999999"/>
    <x v="1"/>
    <s v="Small Business"/>
    <x v="0"/>
    <s v="Paper"/>
    <s v="Small Box"/>
    <d v="2010-10-11T00:00:00"/>
  </r>
  <r>
    <n v="3769"/>
    <n v="5350"/>
    <x v="627"/>
    <s v="Low"/>
    <s v="*"/>
    <s v="*"/>
    <s v="*"/>
    <m/>
    <m/>
    <s v="*"/>
    <m/>
    <m/>
    <m/>
    <m/>
    <m/>
    <n v="39"/>
    <n v="0.04"/>
    <m/>
    <m/>
    <n v="434.73"/>
    <n v="0"/>
    <n v="11.146923076923077"/>
    <s v="Regular Air"/>
    <n v="6.12"/>
    <n v="440.85"/>
    <x v="5"/>
    <s v="Consumer"/>
    <x v="0"/>
    <s v="Appliances"/>
    <s v="Medium Box"/>
    <d v="2010-10-11T00:00:00"/>
  </r>
  <r>
    <n v="3770"/>
    <n v="20545"/>
    <x v="627"/>
    <s v="Not Specified"/>
    <s v="*"/>
    <s v="*"/>
    <s v="*"/>
    <m/>
    <m/>
    <s v="*"/>
    <m/>
    <m/>
    <m/>
    <m/>
    <m/>
    <n v="1"/>
    <n v="0.01"/>
    <m/>
    <m/>
    <n v="361.94"/>
    <n v="0"/>
    <n v="361.94"/>
    <s v="Delivery Truck"/>
    <n v="69.55"/>
    <n v="431.49"/>
    <x v="1"/>
    <s v="Small Business"/>
    <x v="1"/>
    <s v="Chairs &amp; Chairmats"/>
    <s v="Jumbo Drum"/>
    <d v="2010-10-10T00:00:00"/>
  </r>
  <r>
    <n v="3771"/>
    <n v="44450"/>
    <x v="627"/>
    <s v="Critical"/>
    <s v="***"/>
    <s v="***"/>
    <s v="***"/>
    <m/>
    <m/>
    <s v="***"/>
    <m/>
    <m/>
    <m/>
    <m/>
    <m/>
    <n v="14"/>
    <n v="0.02"/>
    <m/>
    <m/>
    <n v="243.23"/>
    <n v="0"/>
    <n v="17.373571428571427"/>
    <s v="Regular Air"/>
    <n v="1.99"/>
    <n v="245.22"/>
    <x v="2"/>
    <s v="Corporate"/>
    <x v="2"/>
    <s v="Computer Peripherals"/>
    <s v="Small Pack"/>
    <d v="2010-10-10T00:00:00"/>
  </r>
  <r>
    <n v="3772"/>
    <n v="48452"/>
    <x v="627"/>
    <s v="High"/>
    <s v="*"/>
    <s v="**"/>
    <s v="**"/>
    <m/>
    <m/>
    <s v="**"/>
    <m/>
    <m/>
    <m/>
    <m/>
    <m/>
    <n v="44"/>
    <n v="0.05"/>
    <m/>
    <m/>
    <n v="185.32"/>
    <n v="0"/>
    <n v="4.2118181818181819"/>
    <s v="Regular Air"/>
    <n v="6.92"/>
    <n v="192.23999999999998"/>
    <x v="3"/>
    <s v="Corporate"/>
    <x v="1"/>
    <s v="Office Furnishings"/>
    <s v="Small Box"/>
    <d v="2010-10-10T00:00:00"/>
  </r>
  <r>
    <n v="3773"/>
    <n v="55136"/>
    <x v="627"/>
    <s v="Critical"/>
    <s v="***"/>
    <s v="***"/>
    <s v="***"/>
    <m/>
    <m/>
    <s v="***"/>
    <m/>
    <m/>
    <m/>
    <m/>
    <m/>
    <n v="29"/>
    <n v="3.5000000000000003E-2"/>
    <m/>
    <m/>
    <n v="134.68"/>
    <n v="0"/>
    <n v="4.644137931034483"/>
    <s v="Regular Air"/>
    <n v="4.7"/>
    <n v="139.38"/>
    <x v="4"/>
    <s v="Home Office"/>
    <x v="0"/>
    <s v="Paper"/>
    <s v="Small Box"/>
    <d v="2010-10-11T00:00:00"/>
  </r>
  <r>
    <n v="3774"/>
    <n v="10147"/>
    <x v="627"/>
    <s v="High"/>
    <s v="*"/>
    <s v="**"/>
    <s v="**"/>
    <m/>
    <m/>
    <s v="**"/>
    <m/>
    <m/>
    <m/>
    <m/>
    <m/>
    <n v="22"/>
    <n v="3.5000000000000003E-2"/>
    <m/>
    <m/>
    <n v="96.75"/>
    <n v="0"/>
    <n v="4.3977272727272725"/>
    <s v="Regular Air"/>
    <n v="5.41"/>
    <n v="102.16"/>
    <x v="1"/>
    <s v="Home Office"/>
    <x v="0"/>
    <s v="Binders and Binder Accessories"/>
    <s v="Small Box"/>
    <d v="2010-10-10T00:00:00"/>
  </r>
  <r>
    <n v="3775"/>
    <n v="48452"/>
    <x v="627"/>
    <s v="High"/>
    <s v="*"/>
    <s v="**"/>
    <s v="**"/>
    <m/>
    <m/>
    <s v="**"/>
    <m/>
    <m/>
    <m/>
    <m/>
    <m/>
    <n v="15"/>
    <n v="0.02"/>
    <m/>
    <m/>
    <n v="73.41"/>
    <n v="0"/>
    <n v="4.8940000000000001"/>
    <s v="Regular Air"/>
    <n v="4.97"/>
    <n v="78.38"/>
    <x v="3"/>
    <s v="Corporate"/>
    <x v="0"/>
    <s v="Binders and Binder Accessories"/>
    <s v="Small Box"/>
    <d v="2010-10-11T00:00:00"/>
  </r>
  <r>
    <n v="3776"/>
    <n v="48452"/>
    <x v="627"/>
    <s v="High"/>
    <s v="*"/>
    <s v="**"/>
    <s v="**"/>
    <m/>
    <m/>
    <s v="**"/>
    <m/>
    <m/>
    <m/>
    <m/>
    <m/>
    <n v="28"/>
    <n v="3.5000000000000003E-2"/>
    <m/>
    <m/>
    <n v="43.66"/>
    <n v="0"/>
    <n v="1.5592857142857142"/>
    <s v="Regular Air"/>
    <n v="0.7"/>
    <n v="44.36"/>
    <x v="3"/>
    <s v="Corporate"/>
    <x v="0"/>
    <s v="Rubber Bands"/>
    <s v="Wrap Bag"/>
    <d v="2010-10-11T00:00:00"/>
  </r>
  <r>
    <n v="3777"/>
    <n v="42529"/>
    <x v="628"/>
    <s v="Low"/>
    <s v="*"/>
    <s v="*"/>
    <s v="*"/>
    <m/>
    <m/>
    <s v="*"/>
    <m/>
    <m/>
    <m/>
    <m/>
    <m/>
    <n v="48"/>
    <n v="0.05"/>
    <m/>
    <m/>
    <n v="2996.93"/>
    <n v="1"/>
    <n v="62.436041666666661"/>
    <s v="Regular Air"/>
    <n v="3.5"/>
    <n v="3000.43"/>
    <x v="0"/>
    <s v="Small Business"/>
    <x v="0"/>
    <s v="Appliances"/>
    <s v="Small Box"/>
    <d v="2010-10-14T00:00:00"/>
  </r>
  <r>
    <n v="3778"/>
    <n v="9860"/>
    <x v="628"/>
    <s v="Critical"/>
    <s v="***"/>
    <s v="***"/>
    <s v="***"/>
    <m/>
    <m/>
    <s v="***"/>
    <m/>
    <m/>
    <m/>
    <m/>
    <m/>
    <n v="43"/>
    <n v="0.05"/>
    <m/>
    <m/>
    <n v="319.69"/>
    <n v="0"/>
    <n v="7.4346511627906979"/>
    <s v="Regular Air"/>
    <n v="3.52"/>
    <n v="323.20999999999998"/>
    <x v="2"/>
    <s v="Home Office"/>
    <x v="2"/>
    <s v="Computer Peripherals"/>
    <s v="Small Pack"/>
    <d v="2010-10-11T00:00:00"/>
  </r>
  <r>
    <n v="3779"/>
    <n v="4455"/>
    <x v="628"/>
    <s v="Medium"/>
    <s v="*"/>
    <s v="*"/>
    <s v="*"/>
    <m/>
    <m/>
    <s v="*"/>
    <m/>
    <m/>
    <m/>
    <m/>
    <m/>
    <n v="39"/>
    <n v="0.04"/>
    <m/>
    <m/>
    <n v="279.29000000000002"/>
    <n v="0"/>
    <n v="7.1612820512820514"/>
    <s v="Regular Air"/>
    <n v="4"/>
    <n v="283.29000000000002"/>
    <x v="0"/>
    <s v="Small Business"/>
    <x v="1"/>
    <s v="Office Furnishings"/>
    <s v="Wrap Bag"/>
    <d v="2010-10-12T00:00:00"/>
  </r>
  <r>
    <n v="3780"/>
    <n v="42529"/>
    <x v="628"/>
    <s v="Low"/>
    <s v="*"/>
    <s v="*"/>
    <s v="*"/>
    <m/>
    <m/>
    <s v="*"/>
    <m/>
    <m/>
    <m/>
    <m/>
    <m/>
    <n v="8"/>
    <n v="0.01"/>
    <m/>
    <m/>
    <n v="57.15"/>
    <n v="0"/>
    <n v="7.1437499999999998"/>
    <s v="Regular Air"/>
    <n v="7.5"/>
    <n v="64.650000000000006"/>
    <x v="2"/>
    <s v="Small Business"/>
    <x v="0"/>
    <s v="Paper"/>
    <s v="Small Box"/>
    <d v="2010-10-15T00:00:00"/>
  </r>
  <r>
    <n v="3781"/>
    <n v="47460"/>
    <x v="628"/>
    <s v="Critical"/>
    <s v="***"/>
    <s v="***"/>
    <s v="***"/>
    <m/>
    <m/>
    <s v="***"/>
    <m/>
    <m/>
    <m/>
    <m/>
    <m/>
    <n v="12"/>
    <n v="0.02"/>
    <m/>
    <m/>
    <n v="31.6"/>
    <n v="0"/>
    <n v="2.6333333333333333"/>
    <s v="Regular Air"/>
    <n v="0.93"/>
    <n v="32.53"/>
    <x v="7"/>
    <s v="Corporate"/>
    <x v="0"/>
    <s v="Pens &amp; Art Supplies"/>
    <s v="Wrap Bag"/>
    <d v="2010-10-12T00:00:00"/>
  </r>
  <r>
    <n v="3782"/>
    <n v="52800"/>
    <x v="628"/>
    <s v="Not Specified"/>
    <s v="*"/>
    <s v="*"/>
    <s v="*"/>
    <m/>
    <m/>
    <s v="*"/>
    <m/>
    <m/>
    <m/>
    <m/>
    <m/>
    <n v="13"/>
    <n v="0.02"/>
    <m/>
    <m/>
    <n v="26.08"/>
    <n v="0"/>
    <n v="2.006153846153846"/>
    <s v="Regular Air"/>
    <n v="2.58"/>
    <n v="28.659999999999997"/>
    <x v="1"/>
    <s v="Small Business"/>
    <x v="0"/>
    <s v="Rubber Bands"/>
    <s v="Wrap Bag"/>
    <d v="2010-10-11T00:00:00"/>
  </r>
  <r>
    <n v="3783"/>
    <n v="42529"/>
    <x v="628"/>
    <s v="Low"/>
    <s v="*"/>
    <s v="*"/>
    <s v="*"/>
    <m/>
    <m/>
    <s v="*"/>
    <m/>
    <m/>
    <m/>
    <m/>
    <m/>
    <n v="2"/>
    <n v="0.01"/>
    <m/>
    <m/>
    <n v="6.34"/>
    <n v="0"/>
    <n v="3.17"/>
    <s v="Regular Air"/>
    <n v="0.97"/>
    <n v="7.31"/>
    <x v="0"/>
    <s v="Small Business"/>
    <x v="0"/>
    <s v="Pens &amp; Art Supplies"/>
    <s v="Wrap Bag"/>
    <d v="2010-10-14T00:00:00"/>
  </r>
  <r>
    <n v="3784"/>
    <n v="47972"/>
    <x v="629"/>
    <s v="Medium"/>
    <s v="*"/>
    <s v="*"/>
    <s v="*"/>
    <m/>
    <m/>
    <s v="*"/>
    <m/>
    <m/>
    <m/>
    <m/>
    <m/>
    <n v="46"/>
    <n v="0.05"/>
    <m/>
    <m/>
    <n v="7685.62"/>
    <n v="1"/>
    <n v="167.07869565217391"/>
    <s v="Express Air"/>
    <n v="19.989999999999998"/>
    <n v="7705.61"/>
    <x v="2"/>
    <s v="Corporate"/>
    <x v="0"/>
    <s v="Storage &amp; Organization"/>
    <s v="Small Box"/>
    <d v="2010-10-13T00:00:00"/>
  </r>
  <r>
    <n v="3785"/>
    <n v="22469"/>
    <x v="629"/>
    <s v="High"/>
    <s v="*"/>
    <s v="**"/>
    <s v="**"/>
    <m/>
    <m/>
    <s v="**"/>
    <m/>
    <m/>
    <m/>
    <m/>
    <m/>
    <n v="23"/>
    <n v="3.5000000000000003E-2"/>
    <m/>
    <m/>
    <n v="6693.28"/>
    <n v="1"/>
    <n v="291.01217391304345"/>
    <s v="Regular Air"/>
    <n v="69"/>
    <n v="6762.28"/>
    <x v="12"/>
    <s v="Corporate"/>
    <x v="1"/>
    <s v="Tables"/>
    <s v="Large Box"/>
    <d v="2010-10-13T00:00:00"/>
  </r>
  <r>
    <n v="3786"/>
    <n v="22469"/>
    <x v="629"/>
    <s v="High"/>
    <s v="*"/>
    <s v="**"/>
    <s v="**"/>
    <m/>
    <m/>
    <s v="**"/>
    <m/>
    <m/>
    <m/>
    <m/>
    <m/>
    <n v="24"/>
    <n v="3.5000000000000003E-2"/>
    <m/>
    <m/>
    <n v="1482.81"/>
    <n v="1"/>
    <n v="61.783749999999998"/>
    <s v="Regular Air"/>
    <n v="49"/>
    <n v="1531.81"/>
    <x v="12"/>
    <s v="Corporate"/>
    <x v="0"/>
    <s v="Appliances"/>
    <s v="Large Box"/>
    <d v="2010-10-13T00:00:00"/>
  </r>
  <r>
    <n v="3787"/>
    <n v="17952"/>
    <x v="629"/>
    <s v="Medium"/>
    <s v="*"/>
    <s v="*"/>
    <s v="*"/>
    <m/>
    <m/>
    <s v="*"/>
    <m/>
    <m/>
    <m/>
    <m/>
    <m/>
    <n v="28"/>
    <n v="3.5000000000000003E-2"/>
    <m/>
    <m/>
    <n v="430.13"/>
    <n v="0"/>
    <n v="15.361785714285714"/>
    <s v="Regular Air"/>
    <n v="6.75"/>
    <n v="436.88"/>
    <x v="5"/>
    <s v="Small Business"/>
    <x v="0"/>
    <s v="Appliances"/>
    <s v="Medium Box"/>
    <d v="2010-10-12T00:00:00"/>
  </r>
  <r>
    <n v="3788"/>
    <n v="22469"/>
    <x v="629"/>
    <s v="High"/>
    <s v="*"/>
    <s v="**"/>
    <s v="**"/>
    <m/>
    <m/>
    <s v="**"/>
    <m/>
    <m/>
    <m/>
    <m/>
    <m/>
    <n v="44"/>
    <n v="0.05"/>
    <m/>
    <m/>
    <n v="275.91000000000003"/>
    <n v="0"/>
    <n v="6.2706818181818189"/>
    <s v="Regular Air"/>
    <n v="5.03"/>
    <n v="280.94"/>
    <x v="7"/>
    <s v="Corporate"/>
    <x v="2"/>
    <s v="Telephones and Communication"/>
    <s v="Medium Box"/>
    <d v="2010-10-13T00:00:00"/>
  </r>
  <r>
    <n v="3789"/>
    <n v="37410"/>
    <x v="630"/>
    <s v="Medium"/>
    <s v="*"/>
    <s v="*"/>
    <s v="*"/>
    <m/>
    <m/>
    <s v="*"/>
    <m/>
    <m/>
    <m/>
    <m/>
    <m/>
    <n v="45"/>
    <n v="0.05"/>
    <m/>
    <m/>
    <n v="18775.759999999998"/>
    <n v="1"/>
    <n v="417.23911111111107"/>
    <s v="Delivery Truck"/>
    <n v="48.26"/>
    <n v="18824.019999999997"/>
    <x v="2"/>
    <s v="Corporate"/>
    <x v="2"/>
    <s v="Office Machines"/>
    <s v="Jumbo Box"/>
    <d v="2010-10-14T00:00:00"/>
  </r>
  <r>
    <n v="3790"/>
    <n v="7015"/>
    <x v="630"/>
    <s v="Not Specified"/>
    <s v="*"/>
    <s v="*"/>
    <s v="*"/>
    <m/>
    <m/>
    <s v="*"/>
    <m/>
    <m/>
    <m/>
    <m/>
    <m/>
    <n v="42"/>
    <n v="0.05"/>
    <m/>
    <m/>
    <n v="7143.9269999999997"/>
    <n v="1"/>
    <n v="170.09350000000001"/>
    <s v="Express Air"/>
    <n v="4.2"/>
    <n v="7148.1269999999995"/>
    <x v="3"/>
    <s v="Home Office"/>
    <x v="2"/>
    <s v="Telephones and Communication"/>
    <s v="Small Box"/>
    <d v="2010-10-13T00:00:00"/>
  </r>
  <r>
    <n v="3791"/>
    <n v="57314"/>
    <x v="630"/>
    <s v="Low"/>
    <s v="*"/>
    <s v="*"/>
    <s v="*"/>
    <m/>
    <m/>
    <s v="*"/>
    <m/>
    <m/>
    <m/>
    <m/>
    <m/>
    <n v="26"/>
    <n v="3.5000000000000003E-2"/>
    <m/>
    <m/>
    <n v="1976.3945000000001"/>
    <n v="1"/>
    <n v="76.015173076923077"/>
    <s v="Regular Air"/>
    <n v="2.79"/>
    <n v="1979.1845000000001"/>
    <x v="3"/>
    <s v="Home Office"/>
    <x v="2"/>
    <s v="Telephones and Communication"/>
    <s v="Small Box"/>
    <d v="2010-10-19T00:00:00"/>
  </r>
  <r>
    <n v="3792"/>
    <n v="7015"/>
    <x v="630"/>
    <s v="Not Specified"/>
    <s v="*"/>
    <s v="*"/>
    <s v="*"/>
    <m/>
    <m/>
    <s v="*"/>
    <m/>
    <m/>
    <m/>
    <m/>
    <m/>
    <n v="47"/>
    <n v="0.05"/>
    <m/>
    <m/>
    <n v="1880.8"/>
    <n v="1"/>
    <n v="40.017021276595742"/>
    <s v="Regular Air"/>
    <n v="1.99"/>
    <n v="1882.79"/>
    <x v="3"/>
    <s v="Home Office"/>
    <x v="2"/>
    <s v="Computer Peripherals"/>
    <s v="Small Pack"/>
    <d v="2010-10-14T00:00:00"/>
  </r>
  <r>
    <n v="3793"/>
    <n v="34849"/>
    <x v="630"/>
    <s v="Critical"/>
    <s v="***"/>
    <s v="***"/>
    <s v="***"/>
    <m/>
    <m/>
    <s v="***"/>
    <m/>
    <m/>
    <m/>
    <m/>
    <m/>
    <n v="3"/>
    <n v="0.01"/>
    <m/>
    <m/>
    <n v="1192.93"/>
    <n v="1"/>
    <n v="397.64333333333337"/>
    <s v="Regular Air"/>
    <n v="19.989999999999998"/>
    <n v="1212.92"/>
    <x v="4"/>
    <s v="Home Office"/>
    <x v="0"/>
    <s v="Storage &amp; Organization"/>
    <s v="Small Box"/>
    <d v="2010-10-13T00:00:00"/>
  </r>
  <r>
    <n v="3794"/>
    <n v="57314"/>
    <x v="630"/>
    <s v="Low"/>
    <s v="*"/>
    <s v="*"/>
    <s v="*"/>
    <m/>
    <m/>
    <s v="*"/>
    <m/>
    <m/>
    <m/>
    <m/>
    <m/>
    <n v="22"/>
    <n v="3.5000000000000003E-2"/>
    <m/>
    <m/>
    <n v="846.35"/>
    <n v="0"/>
    <n v="38.470454545454544"/>
    <s v="Express Air"/>
    <n v="5.08"/>
    <n v="851.43000000000006"/>
    <x v="3"/>
    <s v="Home Office"/>
    <x v="0"/>
    <s v="Paper"/>
    <s v="Wrap Bag"/>
    <d v="2010-10-16T00:00:00"/>
  </r>
  <r>
    <n v="3795"/>
    <n v="7559"/>
    <x v="630"/>
    <s v="Critical"/>
    <s v="***"/>
    <s v="***"/>
    <s v="***"/>
    <m/>
    <m/>
    <s v="***"/>
    <m/>
    <m/>
    <m/>
    <m/>
    <m/>
    <n v="39"/>
    <n v="0.04"/>
    <m/>
    <m/>
    <n v="806.05"/>
    <n v="0"/>
    <n v="20.667948717948718"/>
    <s v="Regular Air"/>
    <n v="5.99"/>
    <n v="812.04"/>
    <x v="4"/>
    <s v="Corporate"/>
    <x v="2"/>
    <s v="Computer Peripherals"/>
    <s v="Small Box"/>
    <d v="2010-10-13T00:00:00"/>
  </r>
  <r>
    <n v="3796"/>
    <n v="34849"/>
    <x v="630"/>
    <s v="Critical"/>
    <s v="***"/>
    <s v="***"/>
    <s v="***"/>
    <m/>
    <m/>
    <s v="***"/>
    <m/>
    <m/>
    <m/>
    <m/>
    <m/>
    <n v="22"/>
    <n v="3.5000000000000003E-2"/>
    <m/>
    <m/>
    <n v="100.13"/>
    <n v="0"/>
    <n v="4.5513636363636358"/>
    <s v="Regular Air"/>
    <n v="1.52"/>
    <n v="101.64999999999999"/>
    <x v="4"/>
    <s v="Home Office"/>
    <x v="0"/>
    <s v="Paper"/>
    <s v="Wrap Bag"/>
    <d v="2010-10-13T00:00:00"/>
  </r>
  <r>
    <n v="3797"/>
    <n v="7559"/>
    <x v="630"/>
    <s v="Critical"/>
    <s v="***"/>
    <s v="***"/>
    <s v="***"/>
    <m/>
    <m/>
    <s v="***"/>
    <m/>
    <m/>
    <m/>
    <m/>
    <m/>
    <n v="9"/>
    <n v="0.01"/>
    <m/>
    <m/>
    <n v="90.37"/>
    <n v="0"/>
    <n v="10.041111111111112"/>
    <s v="Regular Air"/>
    <n v="49"/>
    <n v="139.37"/>
    <x v="4"/>
    <s v="Corporate"/>
    <x v="0"/>
    <s v="Appliances"/>
    <s v="Large Box"/>
    <d v="2010-10-14T00:00:00"/>
  </r>
  <r>
    <n v="3798"/>
    <n v="40259"/>
    <x v="630"/>
    <s v="Medium"/>
    <s v="*"/>
    <s v="*"/>
    <s v="*"/>
    <m/>
    <m/>
    <s v="*"/>
    <m/>
    <m/>
    <m/>
    <m/>
    <m/>
    <n v="4"/>
    <n v="0.01"/>
    <m/>
    <m/>
    <n v="29.05"/>
    <n v="0"/>
    <n v="7.2625000000000002"/>
    <s v="Express Air"/>
    <n v="4.32"/>
    <n v="33.370000000000005"/>
    <x v="2"/>
    <s v="Corporate"/>
    <x v="2"/>
    <s v="Computer Peripherals"/>
    <s v="Small Pack"/>
    <d v="2010-10-13T00:00:00"/>
  </r>
  <r>
    <n v="3799"/>
    <n v="34849"/>
    <x v="630"/>
    <s v="Critical"/>
    <s v="***"/>
    <s v="***"/>
    <s v="***"/>
    <m/>
    <m/>
    <s v="***"/>
    <m/>
    <m/>
    <m/>
    <m/>
    <m/>
    <n v="3"/>
    <n v="0.01"/>
    <m/>
    <m/>
    <n v="11.76"/>
    <n v="0"/>
    <n v="3.92"/>
    <s v="Regular Air"/>
    <n v="0.5"/>
    <n v="12.26"/>
    <x v="4"/>
    <s v="Home Office"/>
    <x v="0"/>
    <s v="Labels"/>
    <s v="Small Box"/>
    <d v="2010-10-14T00:00:00"/>
  </r>
  <r>
    <n v="3800"/>
    <n v="1507"/>
    <x v="631"/>
    <s v="Medium"/>
    <s v="*"/>
    <s v="*"/>
    <s v="*"/>
    <m/>
    <m/>
    <s v="*"/>
    <m/>
    <m/>
    <m/>
    <m/>
    <m/>
    <n v="29"/>
    <n v="3.5000000000000003E-2"/>
    <m/>
    <m/>
    <n v="4345.8599999999997"/>
    <n v="1"/>
    <n v="149.85724137931032"/>
    <s v="Regular Air"/>
    <n v="4"/>
    <n v="4349.8599999999997"/>
    <x v="1"/>
    <s v="Home Office"/>
    <x v="2"/>
    <s v="Computer Peripherals"/>
    <s v="Small Box"/>
    <d v="2010-10-15T00:00:00"/>
  </r>
  <r>
    <n v="3801"/>
    <n v="13440"/>
    <x v="631"/>
    <s v="Not Specified"/>
    <s v="*"/>
    <s v="*"/>
    <s v="*"/>
    <m/>
    <m/>
    <s v="*"/>
    <m/>
    <m/>
    <m/>
    <m/>
    <m/>
    <n v="22"/>
    <n v="3.5000000000000003E-2"/>
    <m/>
    <m/>
    <n v="971.82"/>
    <n v="0"/>
    <n v="44.173636363636369"/>
    <s v="Regular Air"/>
    <n v="1.99"/>
    <n v="973.81000000000006"/>
    <x v="1"/>
    <s v="Consumer"/>
    <x v="2"/>
    <s v="Computer Peripherals"/>
    <s v="Small Pack"/>
    <d v="2010-10-15T00:00:00"/>
  </r>
  <r>
    <n v="3802"/>
    <n v="26401"/>
    <x v="631"/>
    <s v="Medium"/>
    <s v="*"/>
    <s v="*"/>
    <s v="*"/>
    <m/>
    <m/>
    <s v="*"/>
    <m/>
    <m/>
    <m/>
    <m/>
    <m/>
    <n v="1"/>
    <n v="0.01"/>
    <m/>
    <m/>
    <n v="415"/>
    <n v="0"/>
    <n v="415"/>
    <s v="Regular Air"/>
    <n v="19.989999999999998"/>
    <n v="434.99"/>
    <x v="3"/>
    <s v="Small Business"/>
    <x v="0"/>
    <s v="Binders and Binder Accessories"/>
    <s v="Small Box"/>
    <d v="2010-10-15T00:00:00"/>
  </r>
  <r>
    <n v="3803"/>
    <n v="3"/>
    <x v="631"/>
    <s v="Low"/>
    <s v="*"/>
    <s v="*"/>
    <s v="*"/>
    <m/>
    <m/>
    <s v="*"/>
    <m/>
    <m/>
    <m/>
    <m/>
    <m/>
    <n v="6"/>
    <n v="0.01"/>
    <m/>
    <m/>
    <n v="261.54000000000002"/>
    <n v="0"/>
    <n v="43.59"/>
    <s v="Regular Air"/>
    <n v="35"/>
    <n v="296.54000000000002"/>
    <x v="11"/>
    <s v="Small Business"/>
    <x v="0"/>
    <s v="Storage &amp; Organization"/>
    <s v="Large Box"/>
    <d v="2010-10-20T00:00:00"/>
  </r>
  <r>
    <n v="3804"/>
    <n v="42467"/>
    <x v="632"/>
    <s v="High"/>
    <s v="*"/>
    <s v="**"/>
    <s v="**"/>
    <m/>
    <m/>
    <s v="**"/>
    <m/>
    <m/>
    <m/>
    <m/>
    <m/>
    <n v="12"/>
    <n v="0.02"/>
    <m/>
    <m/>
    <n v="1928.327"/>
    <n v="1"/>
    <n v="160.69391666666667"/>
    <s v="Regular Air"/>
    <n v="8.99"/>
    <n v="1937.317"/>
    <x v="2"/>
    <s v="Home Office"/>
    <x v="2"/>
    <s v="Telephones and Communication"/>
    <s v="Small Box"/>
    <d v="2010-10-16T00:00:00"/>
  </r>
  <r>
    <n v="3805"/>
    <n v="42467"/>
    <x v="632"/>
    <s v="High"/>
    <s v="*"/>
    <s v="**"/>
    <s v="**"/>
    <m/>
    <m/>
    <s v="**"/>
    <m/>
    <m/>
    <m/>
    <m/>
    <m/>
    <n v="39"/>
    <n v="0.04"/>
    <m/>
    <m/>
    <n v="1235.29"/>
    <n v="1"/>
    <n v="31.674102564102562"/>
    <s v="Express Air"/>
    <n v="6.5"/>
    <n v="1241.79"/>
    <x v="2"/>
    <s v="Home Office"/>
    <x v="2"/>
    <s v="Computer Peripherals"/>
    <s v="Small Box"/>
    <d v="2010-10-16T00:00:00"/>
  </r>
  <r>
    <n v="3806"/>
    <n v="42467"/>
    <x v="632"/>
    <s v="High"/>
    <s v="*"/>
    <s v="**"/>
    <s v="**"/>
    <m/>
    <m/>
    <s v="**"/>
    <m/>
    <m/>
    <m/>
    <m/>
    <m/>
    <n v="10"/>
    <n v="0.02"/>
    <m/>
    <m/>
    <n v="238.88"/>
    <n v="0"/>
    <n v="23.887999999999998"/>
    <s v="Regular Air"/>
    <n v="15.1"/>
    <n v="253.98"/>
    <x v="2"/>
    <s v="Home Office"/>
    <x v="0"/>
    <s v="Binders and Binder Accessories"/>
    <s v="Small Box"/>
    <d v="2010-10-14T00:00:00"/>
  </r>
  <r>
    <n v="3807"/>
    <n v="14402"/>
    <x v="632"/>
    <s v="Medium"/>
    <s v="*"/>
    <s v="*"/>
    <s v="*"/>
    <m/>
    <m/>
    <s v="*"/>
    <m/>
    <m/>
    <m/>
    <m/>
    <m/>
    <n v="1"/>
    <n v="0.01"/>
    <m/>
    <m/>
    <n v="184.46"/>
    <n v="0"/>
    <n v="184.46"/>
    <s v="Delivery Truck"/>
    <n v="30"/>
    <n v="214.46"/>
    <x v="1"/>
    <s v="Small Business"/>
    <x v="1"/>
    <s v="Chairs &amp; Chairmats"/>
    <s v="Jumbo Drum"/>
    <d v="2010-10-16T00:00:00"/>
  </r>
  <r>
    <n v="3808"/>
    <n v="49986"/>
    <x v="632"/>
    <s v="Critical"/>
    <s v="***"/>
    <s v="***"/>
    <s v="***"/>
    <m/>
    <m/>
    <s v="***"/>
    <m/>
    <m/>
    <m/>
    <m/>
    <m/>
    <n v="39"/>
    <n v="0.04"/>
    <m/>
    <m/>
    <n v="110.36"/>
    <n v="0"/>
    <n v="2.8297435897435896"/>
    <s v="Regular Air"/>
    <n v="0.93"/>
    <n v="111.29"/>
    <x v="1"/>
    <s v="Consumer"/>
    <x v="0"/>
    <s v="Pens &amp; Art Supplies"/>
    <s v="Wrap Bag"/>
    <d v="2010-10-16T00:00:00"/>
  </r>
  <r>
    <n v="3809"/>
    <n v="30023"/>
    <x v="633"/>
    <s v="Low"/>
    <s v="*"/>
    <s v="*"/>
    <s v="*"/>
    <m/>
    <m/>
    <s v="*"/>
    <m/>
    <m/>
    <m/>
    <m/>
    <m/>
    <n v="34"/>
    <n v="0.04"/>
    <m/>
    <m/>
    <n v="16193.16"/>
    <n v="1"/>
    <n v="476.26941176470586"/>
    <s v="Delivery Truck"/>
    <n v="49"/>
    <n v="16242.16"/>
    <x v="0"/>
    <s v="Consumer"/>
    <x v="2"/>
    <s v="Copiers and Fax"/>
    <s v="Jumbo Drum"/>
    <d v="2010-10-19T00:00:00"/>
  </r>
  <r>
    <n v="3810"/>
    <n v="30023"/>
    <x v="633"/>
    <s v="Low"/>
    <s v="*"/>
    <s v="*"/>
    <s v="*"/>
    <m/>
    <m/>
    <s v="*"/>
    <m/>
    <m/>
    <m/>
    <m/>
    <m/>
    <n v="28"/>
    <n v="3.5000000000000003E-2"/>
    <m/>
    <m/>
    <n v="10253.75"/>
    <n v="1"/>
    <n v="366.20535714285717"/>
    <s v="Delivery Truck"/>
    <n v="48.26"/>
    <n v="10302.01"/>
    <x v="3"/>
    <s v="Consumer"/>
    <x v="2"/>
    <s v="Office Machines"/>
    <s v="Jumbo Box"/>
    <d v="2010-10-17T00:00:00"/>
  </r>
  <r>
    <n v="3811"/>
    <n v="31492"/>
    <x v="633"/>
    <s v="Critical"/>
    <s v="***"/>
    <s v="***"/>
    <s v="***"/>
    <m/>
    <m/>
    <s v="***"/>
    <m/>
    <m/>
    <m/>
    <m/>
    <m/>
    <n v="23"/>
    <n v="3.5000000000000003E-2"/>
    <m/>
    <m/>
    <n v="2149.0300000000002"/>
    <n v="1"/>
    <n v="93.436086956521748"/>
    <s v="Regular Air"/>
    <n v="19.989999999999998"/>
    <n v="2169.02"/>
    <x v="7"/>
    <s v="Small Business"/>
    <x v="0"/>
    <s v="Storage &amp; Organization"/>
    <s v="Small Box"/>
    <d v="2010-10-16T00:00:00"/>
  </r>
  <r>
    <n v="3812"/>
    <n v="50307"/>
    <x v="633"/>
    <s v="Low"/>
    <s v="*"/>
    <s v="*"/>
    <s v="*"/>
    <m/>
    <m/>
    <s v="*"/>
    <m/>
    <m/>
    <m/>
    <m/>
    <m/>
    <n v="32"/>
    <n v="0.04"/>
    <m/>
    <m/>
    <n v="1734.31"/>
    <n v="1"/>
    <n v="54.197187499999998"/>
    <s v="Express Air"/>
    <n v="10.75"/>
    <n v="1745.06"/>
    <x v="1"/>
    <s v="Corporate"/>
    <x v="0"/>
    <s v="Paper"/>
    <s v="Small Box"/>
    <d v="2010-10-17T00:00:00"/>
  </r>
  <r>
    <n v="3813"/>
    <n v="31492"/>
    <x v="633"/>
    <s v="Critical"/>
    <s v="***"/>
    <s v="***"/>
    <s v="***"/>
    <m/>
    <m/>
    <s v="***"/>
    <m/>
    <m/>
    <m/>
    <m/>
    <m/>
    <n v="34"/>
    <n v="0.04"/>
    <m/>
    <m/>
    <n v="971.95"/>
    <n v="0"/>
    <n v="28.586764705882356"/>
    <s v="Express Air"/>
    <n v="6.64"/>
    <n v="978.59"/>
    <x v="7"/>
    <s v="Small Business"/>
    <x v="0"/>
    <s v="Storage &amp; Organization"/>
    <s v="Small Box"/>
    <d v="2010-10-18T00:00:00"/>
  </r>
  <r>
    <n v="3814"/>
    <n v="30023"/>
    <x v="633"/>
    <s v="Low"/>
    <s v="*"/>
    <s v="*"/>
    <s v="*"/>
    <m/>
    <m/>
    <s v="*"/>
    <m/>
    <m/>
    <m/>
    <m/>
    <m/>
    <n v="36"/>
    <n v="0.04"/>
    <m/>
    <m/>
    <n v="840.24"/>
    <n v="0"/>
    <n v="23.34"/>
    <s v="Regular Air"/>
    <n v="8.99"/>
    <n v="849.23"/>
    <x v="3"/>
    <s v="Consumer"/>
    <x v="0"/>
    <s v="Pens &amp; Art Supplies"/>
    <s v="Small Pack"/>
    <d v="2010-10-15T00:00:00"/>
  </r>
  <r>
    <n v="3815"/>
    <n v="50307"/>
    <x v="633"/>
    <s v="Low"/>
    <s v="*"/>
    <s v="*"/>
    <s v="*"/>
    <m/>
    <m/>
    <s v="*"/>
    <m/>
    <m/>
    <m/>
    <m/>
    <m/>
    <n v="31"/>
    <n v="0.04"/>
    <m/>
    <m/>
    <n v="536.83000000000004"/>
    <n v="0"/>
    <n v="17.317096774193551"/>
    <s v="Regular Air"/>
    <n v="1.99"/>
    <n v="538.82000000000005"/>
    <x v="1"/>
    <s v="Corporate"/>
    <x v="2"/>
    <s v="Computer Peripherals"/>
    <s v="Small Pack"/>
    <d v="2010-10-15T00:00:00"/>
  </r>
  <r>
    <n v="3816"/>
    <n v="31492"/>
    <x v="633"/>
    <s v="Critical"/>
    <s v="***"/>
    <s v="***"/>
    <s v="***"/>
    <m/>
    <m/>
    <s v="***"/>
    <m/>
    <m/>
    <m/>
    <m/>
    <m/>
    <n v="26"/>
    <n v="3.5000000000000003E-2"/>
    <m/>
    <m/>
    <n v="321.68"/>
    <n v="0"/>
    <n v="12.372307692307693"/>
    <s v="Regular Air"/>
    <n v="4.9800000000000004"/>
    <n v="326.66000000000003"/>
    <x v="7"/>
    <s v="Small Business"/>
    <x v="0"/>
    <s v="Appliances"/>
    <s v="Small Box"/>
    <d v="2010-10-17T00:00:00"/>
  </r>
  <r>
    <n v="3817"/>
    <n v="30023"/>
    <x v="633"/>
    <s v="Low"/>
    <s v="*"/>
    <s v="*"/>
    <s v="*"/>
    <m/>
    <m/>
    <s v="*"/>
    <m/>
    <m/>
    <m/>
    <m/>
    <m/>
    <n v="14"/>
    <n v="0.02"/>
    <m/>
    <m/>
    <n v="157.33000000000001"/>
    <n v="0"/>
    <n v="11.237857142857143"/>
    <s v="Regular Air"/>
    <n v="8.6"/>
    <n v="165.93"/>
    <x v="9"/>
    <s v="Consumer"/>
    <x v="0"/>
    <s v="Storage &amp; Organization"/>
    <s v="Small Box"/>
    <d v="2010-10-24T00:00:00"/>
  </r>
  <r>
    <n v="3818"/>
    <n v="22912"/>
    <x v="634"/>
    <s v="Low"/>
    <s v="*"/>
    <s v="*"/>
    <s v="*"/>
    <m/>
    <m/>
    <s v="*"/>
    <m/>
    <m/>
    <m/>
    <m/>
    <m/>
    <n v="33"/>
    <n v="0.04"/>
    <m/>
    <m/>
    <n v="10168.23"/>
    <n v="1"/>
    <n v="308.12818181818182"/>
    <s v="Express Air"/>
    <n v="19.989999999999998"/>
    <n v="10188.219999999999"/>
    <x v="10"/>
    <s v="Corporate"/>
    <x v="0"/>
    <s v="Binders and Binder Accessories"/>
    <s v="Small Box"/>
    <d v="2010-10-20T00:00:00"/>
  </r>
  <r>
    <n v="3819"/>
    <n v="13476"/>
    <x v="634"/>
    <s v="Not Specified"/>
    <s v="*"/>
    <s v="*"/>
    <s v="*"/>
    <m/>
    <m/>
    <s v="*"/>
    <m/>
    <m/>
    <m/>
    <m/>
    <m/>
    <n v="31"/>
    <n v="0.04"/>
    <m/>
    <m/>
    <n v="972.35"/>
    <n v="0"/>
    <n v="31.366129032258065"/>
    <s v="Regular Air"/>
    <n v="4"/>
    <n v="976.35"/>
    <x v="1"/>
    <s v="Home Office"/>
    <x v="2"/>
    <s v="Computer Peripherals"/>
    <s v="Small Box"/>
    <d v="2010-10-16T00:00:00"/>
  </r>
  <r>
    <n v="3820"/>
    <n v="325"/>
    <x v="634"/>
    <s v="Low"/>
    <s v="*"/>
    <s v="*"/>
    <s v="*"/>
    <m/>
    <m/>
    <s v="*"/>
    <m/>
    <m/>
    <m/>
    <m/>
    <m/>
    <n v="9"/>
    <n v="0.01"/>
    <m/>
    <m/>
    <n v="884.12750000000005"/>
    <n v="0"/>
    <n v="98.236388888888897"/>
    <s v="Regular Air"/>
    <n v="4.2300000000000004"/>
    <n v="888.35750000000007"/>
    <x v="3"/>
    <s v="Corporate"/>
    <x v="2"/>
    <s v="Telephones and Communication"/>
    <s v="Small Box"/>
    <d v="2010-10-20T00:00:00"/>
  </r>
  <r>
    <n v="3821"/>
    <n v="41826"/>
    <x v="634"/>
    <s v="Medium"/>
    <s v="*"/>
    <s v="*"/>
    <s v="*"/>
    <m/>
    <m/>
    <s v="*"/>
    <m/>
    <m/>
    <m/>
    <m/>
    <m/>
    <n v="2"/>
    <n v="0.01"/>
    <m/>
    <m/>
    <n v="570.98"/>
    <n v="0"/>
    <n v="285.49"/>
    <s v="Delivery Truck"/>
    <n v="54.31"/>
    <n v="625.29"/>
    <x v="0"/>
    <s v="Consumer"/>
    <x v="1"/>
    <s v="Chairs &amp; Chairmats"/>
    <s v="Jumbo Drum"/>
    <d v="2010-10-18T00:00:00"/>
  </r>
  <r>
    <n v="3822"/>
    <n v="13476"/>
    <x v="634"/>
    <s v="Not Specified"/>
    <s v="*"/>
    <s v="*"/>
    <s v="*"/>
    <m/>
    <m/>
    <s v="*"/>
    <m/>
    <m/>
    <m/>
    <m/>
    <m/>
    <n v="47"/>
    <n v="0.05"/>
    <m/>
    <m/>
    <n v="231.29"/>
    <n v="0"/>
    <n v="4.9210638297872338"/>
    <s v="Express Air"/>
    <n v="5.68"/>
    <n v="236.97"/>
    <x v="0"/>
    <s v="Home Office"/>
    <x v="0"/>
    <s v="Binders and Binder Accessories"/>
    <s v="Small Box"/>
    <d v="2010-10-18T00:00:00"/>
  </r>
  <r>
    <n v="3823"/>
    <n v="13476"/>
    <x v="634"/>
    <s v="Not Specified"/>
    <s v="*"/>
    <s v="*"/>
    <s v="*"/>
    <m/>
    <m/>
    <s v="*"/>
    <m/>
    <m/>
    <m/>
    <m/>
    <m/>
    <n v="3"/>
    <n v="0.01"/>
    <m/>
    <m/>
    <n v="173.33"/>
    <n v="0"/>
    <n v="57.776666666666671"/>
    <s v="Regular Air"/>
    <n v="19.989999999999998"/>
    <n v="193.32000000000002"/>
    <x v="3"/>
    <s v="Home Office"/>
    <x v="0"/>
    <s v="Storage &amp; Organization"/>
    <s v="Small Box"/>
    <d v="2010-10-17T00:00:00"/>
  </r>
  <r>
    <n v="3824"/>
    <n v="41826"/>
    <x v="634"/>
    <s v="Medium"/>
    <s v="*"/>
    <s v="*"/>
    <s v="*"/>
    <m/>
    <m/>
    <s v="*"/>
    <m/>
    <m/>
    <m/>
    <m/>
    <m/>
    <n v="4"/>
    <n v="0.01"/>
    <m/>
    <m/>
    <n v="63.93"/>
    <n v="0"/>
    <n v="15.9825"/>
    <s v="Express Air"/>
    <n v="6.02"/>
    <n v="69.95"/>
    <x v="3"/>
    <s v="Consumer"/>
    <x v="1"/>
    <s v="Office Furnishings"/>
    <s v="Medium Box"/>
    <d v="2010-10-18T00:00:00"/>
  </r>
  <r>
    <n v="3825"/>
    <n v="51584"/>
    <x v="635"/>
    <s v="Critical"/>
    <s v="***"/>
    <s v="***"/>
    <s v="***"/>
    <m/>
    <m/>
    <s v="***"/>
    <m/>
    <m/>
    <m/>
    <m/>
    <m/>
    <n v="48"/>
    <n v="0.05"/>
    <m/>
    <m/>
    <n v="5620.2"/>
    <n v="1"/>
    <n v="117.08749999999999"/>
    <s v="Delivery Truck"/>
    <n v="30"/>
    <n v="5650.2"/>
    <x v="2"/>
    <s v="Corporate"/>
    <x v="1"/>
    <s v="Chairs &amp; Chairmats"/>
    <s v="Jumbo Drum"/>
    <d v="2010-10-18T00:00:00"/>
  </r>
  <r>
    <n v="3826"/>
    <n v="54467"/>
    <x v="636"/>
    <s v="Low"/>
    <s v="*"/>
    <s v="*"/>
    <s v="*"/>
    <m/>
    <m/>
    <s v="*"/>
    <m/>
    <m/>
    <m/>
    <m/>
    <m/>
    <n v="37"/>
    <n v="0.04"/>
    <m/>
    <m/>
    <n v="436.67"/>
    <n v="0"/>
    <n v="11.801891891891893"/>
    <s v="Regular Air"/>
    <n v="5.72"/>
    <n v="442.39000000000004"/>
    <x v="2"/>
    <s v="Small Business"/>
    <x v="0"/>
    <s v="Envelopes"/>
    <s v="Small Box"/>
    <d v="2010-10-20T00:00:00"/>
  </r>
  <r>
    <n v="3827"/>
    <n v="54467"/>
    <x v="636"/>
    <s v="Low"/>
    <s v="*"/>
    <s v="*"/>
    <s v="*"/>
    <m/>
    <m/>
    <s v="*"/>
    <m/>
    <m/>
    <m/>
    <m/>
    <m/>
    <n v="30"/>
    <n v="0.04"/>
    <m/>
    <m/>
    <n v="146.72"/>
    <n v="0"/>
    <n v="4.8906666666666663"/>
    <s v="Regular Air"/>
    <n v="2.0299999999999998"/>
    <n v="148.75"/>
    <x v="2"/>
    <s v="Small Business"/>
    <x v="1"/>
    <s v="Office Furnishings"/>
    <s v="Wrap Bag"/>
    <d v="2010-10-20T00:00:00"/>
  </r>
  <r>
    <n v="3828"/>
    <n v="54146"/>
    <x v="636"/>
    <s v="Low"/>
    <s v="*"/>
    <s v="*"/>
    <s v="*"/>
    <m/>
    <m/>
    <s v="*"/>
    <m/>
    <m/>
    <m/>
    <m/>
    <m/>
    <n v="3"/>
    <n v="0.01"/>
    <m/>
    <m/>
    <n v="124.75"/>
    <n v="0"/>
    <n v="41.583333333333336"/>
    <s v="Regular Air"/>
    <n v="1.99"/>
    <n v="126.74"/>
    <x v="6"/>
    <s v="Corporate"/>
    <x v="2"/>
    <s v="Computer Peripherals"/>
    <s v="Small Pack"/>
    <d v="2010-10-23T00:00:00"/>
  </r>
  <r>
    <n v="3829"/>
    <n v="31301"/>
    <x v="636"/>
    <s v="Low"/>
    <s v="*"/>
    <s v="*"/>
    <s v="*"/>
    <m/>
    <m/>
    <s v="*"/>
    <m/>
    <m/>
    <m/>
    <m/>
    <m/>
    <n v="31"/>
    <n v="0.04"/>
    <m/>
    <m/>
    <n v="109.78"/>
    <n v="0"/>
    <n v="3.5412903225806454"/>
    <s v="Regular Air"/>
    <n v="0.5"/>
    <n v="110.28"/>
    <x v="1"/>
    <s v="Consumer"/>
    <x v="0"/>
    <s v="Labels"/>
    <s v="Small Box"/>
    <d v="2010-10-20T00:00:00"/>
  </r>
  <r>
    <n v="3830"/>
    <n v="36323"/>
    <x v="636"/>
    <s v="High"/>
    <s v="*"/>
    <s v="**"/>
    <s v="**"/>
    <m/>
    <m/>
    <s v="**"/>
    <m/>
    <m/>
    <m/>
    <m/>
    <m/>
    <n v="5"/>
    <n v="0.01"/>
    <m/>
    <m/>
    <n v="85.89"/>
    <n v="0"/>
    <n v="17.178000000000001"/>
    <s v="Regular Air"/>
    <n v="6.5"/>
    <n v="92.39"/>
    <x v="8"/>
    <s v="Corporate"/>
    <x v="2"/>
    <s v="Computer Peripherals"/>
    <s v="Small Box"/>
    <d v="2010-10-20T00:00:00"/>
  </r>
  <r>
    <n v="3831"/>
    <n v="54467"/>
    <x v="636"/>
    <s v="Low"/>
    <s v="*"/>
    <s v="*"/>
    <s v="*"/>
    <m/>
    <m/>
    <s v="*"/>
    <m/>
    <m/>
    <m/>
    <m/>
    <m/>
    <n v="17"/>
    <n v="0.02"/>
    <m/>
    <m/>
    <n v="74.83"/>
    <n v="0"/>
    <n v="4.4017647058823526"/>
    <s v="Regular Air"/>
    <n v="6.89"/>
    <n v="81.72"/>
    <x v="2"/>
    <s v="Small Business"/>
    <x v="0"/>
    <s v="Appliances"/>
    <s v="Small Box"/>
    <d v="2010-10-23T00:00:00"/>
  </r>
  <r>
    <n v="3832"/>
    <n v="24903"/>
    <x v="637"/>
    <s v="Low"/>
    <s v="*"/>
    <s v="*"/>
    <s v="*"/>
    <m/>
    <m/>
    <s v="*"/>
    <m/>
    <m/>
    <m/>
    <m/>
    <m/>
    <n v="33"/>
    <n v="0.04"/>
    <m/>
    <m/>
    <n v="1646.47"/>
    <n v="1"/>
    <n v="49.893030303030301"/>
    <s v="Regular Air"/>
    <n v="5.81"/>
    <n v="1652.28"/>
    <x v="1"/>
    <s v="Corporate"/>
    <x v="0"/>
    <s v="Paper"/>
    <s v="Small Box"/>
    <d v="2010-10-26T00:00:00"/>
  </r>
  <r>
    <n v="3833"/>
    <n v="55297"/>
    <x v="637"/>
    <s v="Medium"/>
    <s v="*"/>
    <s v="*"/>
    <s v="*"/>
    <m/>
    <m/>
    <s v="*"/>
    <m/>
    <m/>
    <m/>
    <m/>
    <m/>
    <n v="29"/>
    <n v="3.5000000000000003E-2"/>
    <m/>
    <m/>
    <n v="566.66"/>
    <n v="0"/>
    <n v="19.54"/>
    <s v="Regular Air"/>
    <n v="8.68"/>
    <n v="575.33999999999992"/>
    <x v="8"/>
    <s v="Small Business"/>
    <x v="0"/>
    <s v="Paper"/>
    <s v="Small Box"/>
    <d v="2010-10-21T00:00:00"/>
  </r>
  <r>
    <n v="3834"/>
    <n v="48963"/>
    <x v="637"/>
    <s v="Not Specified"/>
    <s v="*"/>
    <s v="*"/>
    <s v="*"/>
    <m/>
    <m/>
    <s v="*"/>
    <m/>
    <m/>
    <m/>
    <m/>
    <m/>
    <n v="12"/>
    <n v="0.02"/>
    <m/>
    <m/>
    <n v="81.87"/>
    <n v="0"/>
    <n v="6.8225000000000007"/>
    <s v="Regular Air"/>
    <n v="5.94"/>
    <n v="87.81"/>
    <x v="3"/>
    <s v="Home Office"/>
    <x v="0"/>
    <s v="Paper"/>
    <s v="Small Box"/>
    <d v="2010-10-21T00:00:00"/>
  </r>
  <r>
    <n v="3835"/>
    <n v="23106"/>
    <x v="638"/>
    <s v="Medium"/>
    <s v="*"/>
    <s v="*"/>
    <s v="*"/>
    <m/>
    <m/>
    <s v="*"/>
    <m/>
    <m/>
    <m/>
    <m/>
    <m/>
    <n v="35"/>
    <n v="0.04"/>
    <m/>
    <m/>
    <n v="25313.34"/>
    <n v="1"/>
    <n v="723.23828571428567"/>
    <s v="Delivery Truck"/>
    <n v="16.059999999999999"/>
    <n v="25329.4"/>
    <x v="6"/>
    <s v="Corporate"/>
    <x v="2"/>
    <s v="Office Machines"/>
    <s v="Jumbo Drum"/>
    <d v="2010-10-22T00:00:00"/>
  </r>
  <r>
    <n v="3836"/>
    <n v="29895"/>
    <x v="638"/>
    <s v="Medium"/>
    <s v="*"/>
    <s v="*"/>
    <s v="*"/>
    <m/>
    <m/>
    <s v="*"/>
    <m/>
    <m/>
    <m/>
    <m/>
    <m/>
    <n v="43"/>
    <n v="0.05"/>
    <m/>
    <m/>
    <n v="7286.65"/>
    <n v="1"/>
    <n v="169.45697674418605"/>
    <s v="Delivery Truck"/>
    <n v="35.020000000000003"/>
    <n v="7321.67"/>
    <x v="1"/>
    <s v="Home Office"/>
    <x v="1"/>
    <s v="Bookcases"/>
    <s v="Jumbo Box"/>
    <d v="2010-10-21T00:00:00"/>
  </r>
  <r>
    <n v="3837"/>
    <n v="14086"/>
    <x v="638"/>
    <s v="Low"/>
    <s v="*"/>
    <s v="*"/>
    <s v="*"/>
    <m/>
    <m/>
    <s v="*"/>
    <m/>
    <m/>
    <m/>
    <m/>
    <m/>
    <n v="13"/>
    <n v="0.02"/>
    <m/>
    <m/>
    <n v="1764.97"/>
    <n v="1"/>
    <n v="135.76692307692309"/>
    <s v="Delivery Truck"/>
    <n v="54.74"/>
    <n v="1819.71"/>
    <x v="0"/>
    <s v="Consumer"/>
    <x v="1"/>
    <s v="Bookcases"/>
    <s v="Jumbo Box"/>
    <d v="2010-10-25T00:00:00"/>
  </r>
  <r>
    <n v="3838"/>
    <n v="4965"/>
    <x v="638"/>
    <s v="Low"/>
    <s v="*"/>
    <s v="*"/>
    <s v="*"/>
    <m/>
    <m/>
    <s v="*"/>
    <m/>
    <m/>
    <m/>
    <m/>
    <m/>
    <n v="14"/>
    <n v="0.02"/>
    <m/>
    <m/>
    <n v="1068.79"/>
    <n v="1"/>
    <n v="76.342142857142861"/>
    <s v="Regular Air"/>
    <n v="19.95"/>
    <n v="1088.74"/>
    <x v="3"/>
    <s v="Corporate"/>
    <x v="0"/>
    <s v="Appliances"/>
    <s v="Large Box"/>
    <d v="2010-10-20T00:00:00"/>
  </r>
  <r>
    <n v="3839"/>
    <n v="4965"/>
    <x v="638"/>
    <s v="Low"/>
    <s v="*"/>
    <s v="*"/>
    <s v="*"/>
    <m/>
    <m/>
    <s v="*"/>
    <m/>
    <m/>
    <m/>
    <m/>
    <m/>
    <n v="46"/>
    <n v="0.05"/>
    <m/>
    <m/>
    <n v="287.13"/>
    <n v="0"/>
    <n v="6.2419565217391302"/>
    <s v="Regular Air"/>
    <n v="7.96"/>
    <n v="295.08999999999997"/>
    <x v="1"/>
    <s v="Corporate"/>
    <x v="0"/>
    <s v="Paper"/>
    <s v="Small Box"/>
    <d v="2010-10-25T00:00:00"/>
  </r>
  <r>
    <n v="3840"/>
    <n v="14086"/>
    <x v="638"/>
    <s v="Low"/>
    <s v="*"/>
    <s v="*"/>
    <s v="*"/>
    <m/>
    <m/>
    <s v="*"/>
    <m/>
    <m/>
    <m/>
    <m/>
    <m/>
    <n v="50"/>
    <n v="0.06"/>
    <m/>
    <m/>
    <n v="238.34"/>
    <n v="0"/>
    <n v="4.7667999999999999"/>
    <s v="Regular Air"/>
    <n v="3.01"/>
    <n v="241.35"/>
    <x v="0"/>
    <s v="Consumer"/>
    <x v="0"/>
    <s v="Paper"/>
    <s v="Wrap Bag"/>
    <d v="2010-10-27T00:00:00"/>
  </r>
  <r>
    <n v="3841"/>
    <n v="32193"/>
    <x v="638"/>
    <s v="Low"/>
    <s v="*"/>
    <s v="*"/>
    <s v="*"/>
    <m/>
    <m/>
    <s v="*"/>
    <m/>
    <m/>
    <m/>
    <m/>
    <m/>
    <n v="27"/>
    <n v="3.5000000000000003E-2"/>
    <m/>
    <m/>
    <n v="113.3"/>
    <n v="0"/>
    <n v="4.1962962962962962"/>
    <s v="Regular Air"/>
    <n v="0.99"/>
    <n v="114.28999999999999"/>
    <x v="7"/>
    <s v="Small Business"/>
    <x v="0"/>
    <s v="Rubber Bands"/>
    <s v="Wrap Bag"/>
    <d v="2010-10-25T00:00:00"/>
  </r>
  <r>
    <n v="3842"/>
    <n v="32193"/>
    <x v="638"/>
    <s v="Low"/>
    <s v="*"/>
    <s v="*"/>
    <s v="*"/>
    <m/>
    <m/>
    <s v="*"/>
    <m/>
    <m/>
    <m/>
    <m/>
    <m/>
    <n v="4"/>
    <n v="0.01"/>
    <m/>
    <m/>
    <n v="40.72"/>
    <n v="0"/>
    <n v="10.18"/>
    <s v="Express Air"/>
    <n v="6.93"/>
    <n v="47.65"/>
    <x v="7"/>
    <s v="Small Business"/>
    <x v="0"/>
    <s v="Paper"/>
    <s v="Small Box"/>
    <d v="2010-10-22T00:00:00"/>
  </r>
  <r>
    <n v="3843"/>
    <n v="2628"/>
    <x v="639"/>
    <s v="Low"/>
    <s v="*"/>
    <s v="*"/>
    <s v="*"/>
    <m/>
    <m/>
    <s v="*"/>
    <m/>
    <m/>
    <m/>
    <m/>
    <m/>
    <n v="29"/>
    <n v="3.5000000000000003E-2"/>
    <m/>
    <m/>
    <n v="5029.2160000000003"/>
    <n v="1"/>
    <n v="173.42124137931035"/>
    <s v="Delivery Truck"/>
    <n v="69.64"/>
    <n v="5098.8560000000007"/>
    <x v="1"/>
    <s v="Consumer"/>
    <x v="1"/>
    <s v="Tables"/>
    <s v="Jumbo Box"/>
    <d v="2010-10-30T00:00:00"/>
  </r>
  <r>
    <n v="3844"/>
    <n v="21696"/>
    <x v="639"/>
    <s v="Medium"/>
    <s v="*"/>
    <s v="*"/>
    <s v="*"/>
    <m/>
    <m/>
    <s v="*"/>
    <m/>
    <m/>
    <m/>
    <m/>
    <m/>
    <n v="14"/>
    <n v="0.02"/>
    <m/>
    <m/>
    <n v="278.27"/>
    <n v="0"/>
    <n v="19.876428571428569"/>
    <s v="Regular Air"/>
    <n v="12.79"/>
    <n v="291.06"/>
    <x v="8"/>
    <s v="Consumer"/>
    <x v="0"/>
    <s v="Binders and Binder Accessories"/>
    <s v="Small Box"/>
    <d v="2010-10-22T00:00:00"/>
  </r>
  <r>
    <n v="3845"/>
    <n v="2628"/>
    <x v="639"/>
    <s v="Low"/>
    <s v="*"/>
    <s v="*"/>
    <s v="*"/>
    <m/>
    <m/>
    <s v="*"/>
    <m/>
    <m/>
    <m/>
    <m/>
    <m/>
    <n v="14"/>
    <n v="0.02"/>
    <m/>
    <m/>
    <n v="34.590000000000003"/>
    <n v="0"/>
    <n v="2.4707142857142861"/>
    <s v="Regular Air"/>
    <n v="5"/>
    <n v="39.590000000000003"/>
    <x v="1"/>
    <s v="Consumer"/>
    <x v="0"/>
    <s v="Scissors, Rulers and Trimmers"/>
    <s v="Wrap Bag"/>
    <d v="2010-10-26T00:00:00"/>
  </r>
  <r>
    <n v="3846"/>
    <n v="48800"/>
    <x v="640"/>
    <s v="Not Specified"/>
    <s v="*"/>
    <s v="*"/>
    <s v="*"/>
    <m/>
    <m/>
    <s v="*"/>
    <m/>
    <m/>
    <m/>
    <m/>
    <m/>
    <n v="8"/>
    <n v="0.01"/>
    <m/>
    <m/>
    <n v="28761.52"/>
    <n v="1"/>
    <n v="3595.19"/>
    <s v="Regular Air"/>
    <n v="24.49"/>
    <n v="28786.010000000002"/>
    <x v="8"/>
    <s v="Home Office"/>
    <x v="2"/>
    <s v="Copiers and Fax"/>
    <s v="Large Box"/>
    <d v="2010-10-23T00:00:00"/>
  </r>
  <r>
    <n v="3847"/>
    <n v="52896"/>
    <x v="640"/>
    <s v="High"/>
    <s v="*"/>
    <s v="**"/>
    <s v="**"/>
    <m/>
    <m/>
    <s v="**"/>
    <m/>
    <m/>
    <m/>
    <m/>
    <m/>
    <n v="36"/>
    <n v="0.04"/>
    <m/>
    <m/>
    <n v="14358.64"/>
    <n v="1"/>
    <n v="398.85111111111109"/>
    <s v="Delivery Truck"/>
    <n v="76.37"/>
    <n v="14435.01"/>
    <x v="1"/>
    <s v="Home Office"/>
    <x v="1"/>
    <s v="Tables"/>
    <s v="Jumbo Box"/>
    <d v="2010-10-24T00:00:00"/>
  </r>
  <r>
    <n v="3848"/>
    <n v="52896"/>
    <x v="640"/>
    <s v="High"/>
    <s v="*"/>
    <s v="**"/>
    <s v="**"/>
    <m/>
    <m/>
    <s v="**"/>
    <m/>
    <m/>
    <m/>
    <m/>
    <m/>
    <n v="24"/>
    <n v="3.5000000000000003E-2"/>
    <m/>
    <m/>
    <n v="8920.08"/>
    <n v="1"/>
    <n v="371.67"/>
    <s v="Regular Air"/>
    <n v="19.989999999999998"/>
    <n v="8940.07"/>
    <x v="1"/>
    <s v="Home Office"/>
    <x v="0"/>
    <s v="Binders and Binder Accessories"/>
    <s v="Small Box"/>
    <d v="2010-10-25T00:00:00"/>
  </r>
  <r>
    <n v="3849"/>
    <n v="52896"/>
    <x v="640"/>
    <s v="High"/>
    <s v="*"/>
    <s v="**"/>
    <s v="**"/>
    <m/>
    <m/>
    <s v="**"/>
    <m/>
    <m/>
    <m/>
    <m/>
    <m/>
    <n v="6"/>
    <n v="0.01"/>
    <m/>
    <m/>
    <n v="1718.43"/>
    <n v="1"/>
    <n v="286.40500000000003"/>
    <s v="Delivery Truck"/>
    <n v="66.67"/>
    <n v="1785.1000000000001"/>
    <x v="1"/>
    <s v="Home Office"/>
    <x v="1"/>
    <s v="Tables"/>
    <s v="Jumbo Box"/>
    <d v="2010-10-23T00:00:00"/>
  </r>
  <r>
    <n v="3850"/>
    <n v="48994"/>
    <x v="640"/>
    <s v="Not Specified"/>
    <s v="*"/>
    <s v="*"/>
    <s v="*"/>
    <m/>
    <m/>
    <s v="*"/>
    <m/>
    <m/>
    <m/>
    <m/>
    <m/>
    <n v="6"/>
    <n v="0.01"/>
    <m/>
    <m/>
    <n v="1086.3900000000001"/>
    <n v="1"/>
    <n v="181.06500000000003"/>
    <s v="Regular Air"/>
    <n v="35"/>
    <n v="1121.3900000000001"/>
    <x v="9"/>
    <s v="Consumer"/>
    <x v="0"/>
    <s v="Storage &amp; Organization"/>
    <s v="Large Box"/>
    <d v="2010-10-24T00:00:00"/>
  </r>
  <r>
    <n v="3851"/>
    <n v="23207"/>
    <x v="640"/>
    <s v="Critical"/>
    <s v="***"/>
    <s v="***"/>
    <s v="***"/>
    <m/>
    <m/>
    <s v="***"/>
    <m/>
    <m/>
    <m/>
    <m/>
    <m/>
    <n v="11"/>
    <n v="0.02"/>
    <m/>
    <m/>
    <n v="336.91"/>
    <n v="0"/>
    <n v="30.628181818181819"/>
    <s v="Regular Air"/>
    <n v="8.74"/>
    <n v="345.65000000000003"/>
    <x v="2"/>
    <s v="Corporate"/>
    <x v="0"/>
    <s v="Paper"/>
    <s v="Small Box"/>
    <d v="2010-10-23T00:00:00"/>
  </r>
  <r>
    <n v="3852"/>
    <n v="52896"/>
    <x v="640"/>
    <s v="High"/>
    <s v="*"/>
    <s v="**"/>
    <s v="**"/>
    <m/>
    <m/>
    <s v="**"/>
    <m/>
    <m/>
    <m/>
    <m/>
    <m/>
    <n v="49"/>
    <n v="0.05"/>
    <m/>
    <m/>
    <n v="188.7"/>
    <n v="0"/>
    <n v="3.8510204081632651"/>
    <s v="Regular Air"/>
    <n v="0.5"/>
    <n v="189.2"/>
    <x v="1"/>
    <s v="Home Office"/>
    <x v="0"/>
    <s v="Labels"/>
    <s v="Small Box"/>
    <d v="2010-10-25T00:00:00"/>
  </r>
  <r>
    <n v="3853"/>
    <n v="52896"/>
    <x v="640"/>
    <s v="High"/>
    <s v="*"/>
    <s v="**"/>
    <s v="**"/>
    <m/>
    <m/>
    <s v="**"/>
    <m/>
    <m/>
    <m/>
    <m/>
    <m/>
    <n v="9"/>
    <n v="0.01"/>
    <m/>
    <m/>
    <n v="48.26"/>
    <n v="0"/>
    <n v="5.362222222222222"/>
    <s v="Express Air"/>
    <n v="2.04"/>
    <n v="50.3"/>
    <x v="1"/>
    <s v="Home Office"/>
    <x v="0"/>
    <s v="Paper"/>
    <s v="Wrap Bag"/>
    <d v="2010-10-24T00:00:00"/>
  </r>
  <r>
    <n v="3854"/>
    <n v="12261"/>
    <x v="641"/>
    <s v="Low"/>
    <s v="*"/>
    <s v="*"/>
    <s v="*"/>
    <m/>
    <m/>
    <s v="*"/>
    <m/>
    <m/>
    <m/>
    <m/>
    <m/>
    <n v="15"/>
    <n v="0.02"/>
    <m/>
    <m/>
    <n v="2746.57"/>
    <n v="1"/>
    <n v="183.10466666666667"/>
    <s v="Regular Air"/>
    <n v="19.989999999999998"/>
    <n v="2766.56"/>
    <x v="1"/>
    <s v="Corporate"/>
    <x v="0"/>
    <s v="Storage &amp; Organization"/>
    <s v="Small Box"/>
    <d v="2010-10-28T00:00:00"/>
  </r>
  <r>
    <n v="3855"/>
    <n v="12261"/>
    <x v="641"/>
    <s v="Low"/>
    <s v="*"/>
    <s v="*"/>
    <s v="*"/>
    <m/>
    <m/>
    <s v="*"/>
    <m/>
    <m/>
    <m/>
    <m/>
    <m/>
    <n v="12"/>
    <n v="0.02"/>
    <m/>
    <m/>
    <n v="2237.7600000000002"/>
    <n v="1"/>
    <n v="186.48000000000002"/>
    <s v="Delivery Truck"/>
    <n v="23.76"/>
    <n v="2261.5200000000004"/>
    <x v="1"/>
    <s v="Corporate"/>
    <x v="1"/>
    <s v="Chairs &amp; Chairmats"/>
    <s v="Jumbo Drum"/>
    <d v="2010-10-28T00:00:00"/>
  </r>
  <r>
    <n v="3856"/>
    <n v="10498"/>
    <x v="641"/>
    <s v="Low"/>
    <s v="*"/>
    <s v="*"/>
    <s v="*"/>
    <m/>
    <m/>
    <s v="*"/>
    <m/>
    <m/>
    <m/>
    <m/>
    <m/>
    <n v="47"/>
    <n v="0.05"/>
    <m/>
    <m/>
    <n v="1968.47"/>
    <n v="1"/>
    <n v="41.882340425531915"/>
    <s v="Regular Air"/>
    <n v="8.99"/>
    <n v="1977.46"/>
    <x v="1"/>
    <s v="Small Business"/>
    <x v="0"/>
    <s v="Pens &amp; Art Supplies"/>
    <s v="Small Pack"/>
    <d v="2010-10-30T00:00:00"/>
  </r>
  <r>
    <n v="3857"/>
    <n v="31077"/>
    <x v="641"/>
    <s v="Not Specified"/>
    <s v="*"/>
    <s v="*"/>
    <s v="*"/>
    <m/>
    <m/>
    <s v="*"/>
    <m/>
    <m/>
    <m/>
    <m/>
    <m/>
    <n v="36"/>
    <n v="0.04"/>
    <m/>
    <m/>
    <n v="1955.0764999999999"/>
    <n v="1"/>
    <n v="54.30768055555555"/>
    <s v="Regular Air"/>
    <n v="3.9"/>
    <n v="1958.9765"/>
    <x v="7"/>
    <s v="Small Business"/>
    <x v="2"/>
    <s v="Telephones and Communication"/>
    <s v="Small Box"/>
    <d v="2010-10-25T00:00:00"/>
  </r>
  <r>
    <n v="3858"/>
    <n v="16834"/>
    <x v="641"/>
    <s v="Low"/>
    <s v="*"/>
    <s v="*"/>
    <s v="*"/>
    <m/>
    <m/>
    <s v="*"/>
    <m/>
    <m/>
    <m/>
    <m/>
    <m/>
    <n v="33"/>
    <n v="0.04"/>
    <m/>
    <m/>
    <n v="463.42"/>
    <n v="0"/>
    <n v="14.043030303030303"/>
    <s v="Regular Air"/>
    <n v="7.17"/>
    <n v="470.59000000000003"/>
    <x v="8"/>
    <s v="Consumer"/>
    <x v="0"/>
    <s v="Binders and Binder Accessories"/>
    <s v="Small Box"/>
    <d v="2010-10-25T00:00:00"/>
  </r>
  <r>
    <n v="3859"/>
    <n v="12261"/>
    <x v="641"/>
    <s v="Low"/>
    <s v="*"/>
    <s v="*"/>
    <s v="*"/>
    <m/>
    <m/>
    <s v="*"/>
    <m/>
    <m/>
    <m/>
    <m/>
    <m/>
    <n v="19"/>
    <n v="0.02"/>
    <m/>
    <m/>
    <n v="281.74"/>
    <n v="0"/>
    <n v="14.82842105263158"/>
    <s v="Regular Air"/>
    <n v="3.5"/>
    <n v="285.24"/>
    <x v="1"/>
    <s v="Corporate"/>
    <x v="0"/>
    <s v="Appliances"/>
    <s v="Small Box"/>
    <d v="2010-10-28T00:00:00"/>
  </r>
  <r>
    <n v="3860"/>
    <n v="12261"/>
    <x v="641"/>
    <s v="Low"/>
    <s v="*"/>
    <s v="*"/>
    <s v="*"/>
    <m/>
    <m/>
    <s v="*"/>
    <m/>
    <m/>
    <m/>
    <m/>
    <m/>
    <n v="23"/>
    <n v="3.5000000000000003E-2"/>
    <m/>
    <m/>
    <n v="217.35"/>
    <n v="0"/>
    <n v="9.4499999999999993"/>
    <s v="Regular Air"/>
    <n v="8.2899999999999991"/>
    <n v="225.64"/>
    <x v="1"/>
    <s v="Corporate"/>
    <x v="0"/>
    <s v="Envelopes"/>
    <s v="Small Box"/>
    <d v="2010-10-30T00:00:00"/>
  </r>
  <r>
    <n v="3861"/>
    <n v="16834"/>
    <x v="641"/>
    <s v="Low"/>
    <s v="*"/>
    <s v="*"/>
    <s v="*"/>
    <m/>
    <m/>
    <s v="*"/>
    <m/>
    <m/>
    <m/>
    <m/>
    <m/>
    <n v="23"/>
    <n v="3.5000000000000003E-2"/>
    <m/>
    <m/>
    <n v="158.78"/>
    <n v="0"/>
    <n v="6.9034782608695648"/>
    <s v="Regular Air"/>
    <n v="2.17"/>
    <n v="160.94999999999999"/>
    <x v="5"/>
    <s v="Consumer"/>
    <x v="0"/>
    <s v="Paper"/>
    <s v="Wrap Bag"/>
    <d v="2010-10-30T00:00:00"/>
  </r>
  <r>
    <n v="3862"/>
    <n v="12261"/>
    <x v="641"/>
    <s v="Low"/>
    <s v="*"/>
    <s v="*"/>
    <s v="*"/>
    <m/>
    <m/>
    <s v="*"/>
    <m/>
    <m/>
    <m/>
    <m/>
    <m/>
    <n v="4"/>
    <n v="0.01"/>
    <m/>
    <m/>
    <n v="20.59"/>
    <n v="0"/>
    <n v="5.1475"/>
    <s v="Express Air"/>
    <n v="0.83"/>
    <n v="21.419999999999998"/>
    <x v="1"/>
    <s v="Corporate"/>
    <x v="0"/>
    <s v="Pens &amp; Art Supplies"/>
    <s v="Wrap Bag"/>
    <d v="2010-10-27T00:00:00"/>
  </r>
  <r>
    <n v="3863"/>
    <n v="28836"/>
    <x v="642"/>
    <s v="High"/>
    <s v="*"/>
    <s v="**"/>
    <s v="**"/>
    <m/>
    <m/>
    <s v="**"/>
    <m/>
    <m/>
    <m/>
    <m/>
    <m/>
    <n v="50"/>
    <n v="0.06"/>
    <m/>
    <m/>
    <n v="8221.2934999999998"/>
    <n v="1"/>
    <n v="164.42587"/>
    <s v="Regular Air"/>
    <n v="4.2"/>
    <n v="8225.4935000000005"/>
    <x v="12"/>
    <s v="Corporate"/>
    <x v="2"/>
    <s v="Telephones and Communication"/>
    <s v="Small Box"/>
    <d v="2010-10-25T00:00:00"/>
  </r>
  <r>
    <n v="3864"/>
    <n v="28836"/>
    <x v="642"/>
    <s v="High"/>
    <s v="*"/>
    <s v="**"/>
    <s v="**"/>
    <m/>
    <m/>
    <s v="**"/>
    <m/>
    <m/>
    <m/>
    <m/>
    <m/>
    <n v="7"/>
    <n v="0.01"/>
    <m/>
    <m/>
    <n v="1158.26"/>
    <n v="1"/>
    <n v="165.46571428571428"/>
    <s v="Regular Air"/>
    <n v="19.989999999999998"/>
    <n v="1178.25"/>
    <x v="12"/>
    <s v="Corporate"/>
    <x v="0"/>
    <s v="Binders and Binder Accessories"/>
    <s v="Small Box"/>
    <d v="2010-10-26T00:00:00"/>
  </r>
  <r>
    <n v="3865"/>
    <n v="12417"/>
    <x v="642"/>
    <s v="Critical"/>
    <s v="***"/>
    <s v="***"/>
    <s v="***"/>
    <m/>
    <m/>
    <s v="***"/>
    <m/>
    <m/>
    <m/>
    <m/>
    <m/>
    <n v="19"/>
    <n v="0.02"/>
    <m/>
    <m/>
    <n v="137.84"/>
    <n v="0"/>
    <n v="7.2547368421052632"/>
    <s v="Regular Air"/>
    <n v="1.71"/>
    <n v="139.55000000000001"/>
    <x v="5"/>
    <s v="Corporate"/>
    <x v="0"/>
    <s v="Paper"/>
    <s v="Wrap Bag"/>
    <d v="2010-10-26T00:00:00"/>
  </r>
  <r>
    <n v="3866"/>
    <n v="32516"/>
    <x v="642"/>
    <s v="Critical"/>
    <s v="***"/>
    <s v="***"/>
    <s v="***"/>
    <m/>
    <m/>
    <s v="***"/>
    <m/>
    <m/>
    <m/>
    <m/>
    <m/>
    <n v="7"/>
    <n v="0.01"/>
    <m/>
    <m/>
    <n v="60.19"/>
    <n v="0"/>
    <n v="8.5985714285714288"/>
    <s v="Regular Air"/>
    <n v="2.5"/>
    <n v="62.69"/>
    <x v="1"/>
    <s v="Corporate"/>
    <x v="0"/>
    <s v="Envelopes"/>
    <s v="Small Box"/>
    <d v="2010-10-26T00:00:00"/>
  </r>
  <r>
    <n v="3867"/>
    <n v="32516"/>
    <x v="642"/>
    <s v="Critical"/>
    <s v="***"/>
    <s v="***"/>
    <s v="***"/>
    <m/>
    <m/>
    <s v="***"/>
    <m/>
    <m/>
    <m/>
    <m/>
    <m/>
    <n v="15"/>
    <n v="0.02"/>
    <m/>
    <m/>
    <n v="43.96"/>
    <n v="0"/>
    <n v="2.9306666666666668"/>
    <s v="Regular Air"/>
    <n v="1.49"/>
    <n v="45.45"/>
    <x v="1"/>
    <s v="Corporate"/>
    <x v="0"/>
    <s v="Binders and Binder Accessories"/>
    <s v="Small Box"/>
    <d v="2010-10-26T00:00:00"/>
  </r>
  <r>
    <n v="3868"/>
    <n v="58659"/>
    <x v="642"/>
    <s v="High"/>
    <s v="*"/>
    <s v="**"/>
    <s v="**"/>
    <m/>
    <m/>
    <s v="**"/>
    <m/>
    <m/>
    <m/>
    <m/>
    <m/>
    <n v="2"/>
    <n v="0.01"/>
    <m/>
    <m/>
    <n v="21.01"/>
    <n v="0"/>
    <n v="10.505000000000001"/>
    <s v="Regular Air"/>
    <n v="8.19"/>
    <n v="29.200000000000003"/>
    <x v="0"/>
    <s v="Small Business"/>
    <x v="0"/>
    <s v="Paper"/>
    <s v="Small Box"/>
    <d v="2010-10-26T00:00:00"/>
  </r>
  <r>
    <n v="3869"/>
    <n v="51271"/>
    <x v="643"/>
    <s v="High"/>
    <s v="*"/>
    <s v="**"/>
    <s v="**"/>
    <m/>
    <m/>
    <s v="**"/>
    <m/>
    <m/>
    <m/>
    <m/>
    <m/>
    <n v="31"/>
    <n v="0.04"/>
    <m/>
    <m/>
    <n v="3969.43"/>
    <n v="1"/>
    <n v="128.04612903225805"/>
    <s v="Delivery Truck"/>
    <n v="36.090000000000003"/>
    <n v="4005.52"/>
    <x v="5"/>
    <s v="Consumer"/>
    <x v="1"/>
    <s v="Bookcases"/>
    <s v="Jumbo Box"/>
    <d v="2010-10-27T00:00:00"/>
  </r>
  <r>
    <n v="3870"/>
    <n v="51271"/>
    <x v="643"/>
    <s v="High"/>
    <s v="*"/>
    <s v="**"/>
    <s v="**"/>
    <m/>
    <m/>
    <s v="**"/>
    <m/>
    <m/>
    <m/>
    <m/>
    <m/>
    <n v="16"/>
    <n v="0.02"/>
    <m/>
    <m/>
    <n v="2882.7069999999999"/>
    <n v="1"/>
    <n v="180.16918749999999"/>
    <s v="Regular Air"/>
    <n v="5"/>
    <n v="2887.7069999999999"/>
    <x v="5"/>
    <s v="Consumer"/>
    <x v="2"/>
    <s v="Telephones and Communication"/>
    <s v="Small Box"/>
    <d v="2010-10-27T00:00:00"/>
  </r>
  <r>
    <n v="3871"/>
    <n v="35522"/>
    <x v="643"/>
    <s v="Low"/>
    <s v="*"/>
    <s v="*"/>
    <s v="*"/>
    <m/>
    <m/>
    <s v="*"/>
    <m/>
    <m/>
    <m/>
    <m/>
    <m/>
    <n v="27"/>
    <n v="3.5000000000000003E-2"/>
    <m/>
    <m/>
    <n v="2575.0100000000002"/>
    <n v="1"/>
    <n v="95.370740740740743"/>
    <s v="Regular Air"/>
    <n v="19.989999999999998"/>
    <n v="2595"/>
    <x v="2"/>
    <s v="Home Office"/>
    <x v="2"/>
    <s v="Computer Peripherals"/>
    <s v="Small Box"/>
    <d v="2010-11-01T00:00:00"/>
  </r>
  <r>
    <n v="3872"/>
    <n v="10852"/>
    <x v="644"/>
    <s v="High"/>
    <s v="*"/>
    <s v="**"/>
    <s v="**"/>
    <m/>
    <m/>
    <s v="**"/>
    <m/>
    <m/>
    <m/>
    <m/>
    <m/>
    <n v="40"/>
    <n v="0.05"/>
    <m/>
    <m/>
    <n v="12450.48"/>
    <n v="1"/>
    <n v="311.262"/>
    <s v="Delivery Truck"/>
    <n v="54.92"/>
    <n v="12505.4"/>
    <x v="12"/>
    <s v="Home Office"/>
    <x v="1"/>
    <s v="Bookcases"/>
    <s v="Jumbo Box"/>
    <d v="2010-10-27T00:00:00"/>
  </r>
  <r>
    <n v="3873"/>
    <n v="230"/>
    <x v="644"/>
    <s v="Critical"/>
    <s v="***"/>
    <s v="***"/>
    <s v="***"/>
    <m/>
    <m/>
    <s v="***"/>
    <m/>
    <m/>
    <m/>
    <m/>
    <m/>
    <n v="47"/>
    <n v="0.05"/>
    <m/>
    <m/>
    <n v="2029.75"/>
    <n v="1"/>
    <n v="43.186170212765958"/>
    <s v="Regular Air"/>
    <n v="8.99"/>
    <n v="2038.74"/>
    <x v="1"/>
    <s v="Corporate"/>
    <x v="0"/>
    <s v="Pens &amp; Art Supplies"/>
    <s v="Small Pack"/>
    <d v="2010-10-28T00:00:00"/>
  </r>
  <r>
    <n v="3874"/>
    <n v="38050"/>
    <x v="644"/>
    <s v="Not Specified"/>
    <s v="*"/>
    <s v="*"/>
    <s v="*"/>
    <m/>
    <m/>
    <s v="*"/>
    <m/>
    <m/>
    <m/>
    <m/>
    <m/>
    <n v="14"/>
    <n v="0.02"/>
    <m/>
    <m/>
    <n v="1331.2239999999999"/>
    <n v="1"/>
    <n v="95.087428571428561"/>
    <s v="Regular Air"/>
    <n v="69"/>
    <n v="1400.2239999999999"/>
    <x v="4"/>
    <s v="Home Office"/>
    <x v="1"/>
    <s v="Tables"/>
    <s v="Large Box"/>
    <d v="2010-10-28T00:00:00"/>
  </r>
  <r>
    <n v="3875"/>
    <n v="53027"/>
    <x v="644"/>
    <s v="Low"/>
    <s v="*"/>
    <s v="*"/>
    <s v="*"/>
    <m/>
    <m/>
    <s v="*"/>
    <m/>
    <m/>
    <m/>
    <m/>
    <m/>
    <n v="38"/>
    <n v="0.04"/>
    <m/>
    <m/>
    <n v="1323.31"/>
    <n v="1"/>
    <n v="34.823947368421052"/>
    <s v="Regular Air"/>
    <n v="14.72"/>
    <n v="1338.03"/>
    <x v="5"/>
    <s v="Home Office"/>
    <x v="0"/>
    <s v="Envelopes"/>
    <s v="Small Box"/>
    <d v="2010-10-26T00:00:00"/>
  </r>
  <r>
    <n v="3876"/>
    <n v="230"/>
    <x v="644"/>
    <s v="Critical"/>
    <s v="***"/>
    <s v="***"/>
    <s v="***"/>
    <m/>
    <m/>
    <s v="***"/>
    <m/>
    <m/>
    <m/>
    <m/>
    <m/>
    <n v="11"/>
    <n v="0.02"/>
    <m/>
    <m/>
    <n v="1118.396"/>
    <n v="1"/>
    <n v="101.67236363636363"/>
    <s v="Regular Air"/>
    <n v="8.08"/>
    <n v="1126.4759999999999"/>
    <x v="1"/>
    <s v="Corporate"/>
    <x v="2"/>
    <s v="Telephones and Communication"/>
    <s v="Small Box"/>
    <d v="2010-10-28T00:00:00"/>
  </r>
  <r>
    <n v="3877"/>
    <n v="51328"/>
    <x v="644"/>
    <s v="Low"/>
    <s v="*"/>
    <s v="*"/>
    <s v="*"/>
    <m/>
    <m/>
    <s v="*"/>
    <m/>
    <m/>
    <m/>
    <m/>
    <m/>
    <n v="38"/>
    <n v="0.04"/>
    <m/>
    <m/>
    <n v="689.67"/>
    <n v="0"/>
    <n v="18.149210526315787"/>
    <s v="Regular Air"/>
    <n v="8.99"/>
    <n v="698.66"/>
    <x v="8"/>
    <s v="Consumer"/>
    <x v="1"/>
    <s v="Office Furnishings"/>
    <s v="Small Pack"/>
    <d v="2010-10-31T00:00:00"/>
  </r>
  <r>
    <n v="3878"/>
    <n v="10852"/>
    <x v="644"/>
    <s v="High"/>
    <s v="*"/>
    <s v="**"/>
    <s v="**"/>
    <m/>
    <m/>
    <s v="**"/>
    <m/>
    <m/>
    <m/>
    <m/>
    <m/>
    <n v="17"/>
    <n v="0.02"/>
    <m/>
    <m/>
    <n v="285.83999999999997"/>
    <n v="0"/>
    <n v="16.814117647058822"/>
    <s v="Regular Air"/>
    <n v="10.91"/>
    <n v="296.75"/>
    <x v="12"/>
    <s v="Home Office"/>
    <x v="0"/>
    <s v="Binders and Binder Accessories"/>
    <s v="Small Box"/>
    <d v="2010-10-28T00:00:00"/>
  </r>
  <r>
    <n v="3879"/>
    <n v="14981"/>
    <x v="644"/>
    <s v="Medium"/>
    <s v="*"/>
    <s v="*"/>
    <s v="*"/>
    <m/>
    <m/>
    <s v="*"/>
    <m/>
    <m/>
    <m/>
    <m/>
    <m/>
    <n v="8"/>
    <n v="0.01"/>
    <m/>
    <m/>
    <n v="279.77"/>
    <n v="0"/>
    <n v="34.971249999999998"/>
    <s v="Regular Air"/>
    <n v="8.2200000000000006"/>
    <n v="287.99"/>
    <x v="10"/>
    <s v="Home Office"/>
    <x v="0"/>
    <s v="Storage &amp; Organization"/>
    <s v="Small Box"/>
    <d v="2010-10-27T00:00:00"/>
  </r>
  <r>
    <n v="3880"/>
    <n v="38050"/>
    <x v="644"/>
    <s v="Not Specified"/>
    <s v="*"/>
    <s v="*"/>
    <s v="*"/>
    <m/>
    <m/>
    <s v="*"/>
    <m/>
    <m/>
    <m/>
    <m/>
    <m/>
    <n v="31"/>
    <n v="0.04"/>
    <m/>
    <m/>
    <n v="187.18"/>
    <n v="0"/>
    <n v="6.0380645161290323"/>
    <s v="Express Air"/>
    <n v="1.67"/>
    <n v="188.85"/>
    <x v="4"/>
    <s v="Home Office"/>
    <x v="0"/>
    <s v="Pens &amp; Art Supplies"/>
    <s v="Wrap Bag"/>
    <d v="2010-10-27T00:00:00"/>
  </r>
  <r>
    <n v="3881"/>
    <n v="14981"/>
    <x v="644"/>
    <s v="Medium"/>
    <s v="*"/>
    <s v="*"/>
    <s v="*"/>
    <m/>
    <m/>
    <s v="*"/>
    <m/>
    <m/>
    <m/>
    <m/>
    <m/>
    <n v="8"/>
    <n v="0.01"/>
    <m/>
    <m/>
    <n v="154.21"/>
    <n v="0"/>
    <n v="19.276250000000001"/>
    <s v="Delivery Truck"/>
    <n v="27.75"/>
    <n v="181.96"/>
    <x v="10"/>
    <s v="Home Office"/>
    <x v="1"/>
    <s v="Tables"/>
    <s v="Jumbo Box"/>
    <d v="2010-10-28T00:00:00"/>
  </r>
  <r>
    <n v="3882"/>
    <n v="38050"/>
    <x v="644"/>
    <s v="Not Specified"/>
    <s v="*"/>
    <s v="*"/>
    <s v="*"/>
    <m/>
    <m/>
    <s v="*"/>
    <m/>
    <m/>
    <m/>
    <m/>
    <m/>
    <n v="36"/>
    <n v="0.04"/>
    <m/>
    <m/>
    <n v="104.21"/>
    <n v="0"/>
    <n v="2.8947222222222222"/>
    <s v="Regular Air"/>
    <n v="0.7"/>
    <n v="104.91"/>
    <x v="4"/>
    <s v="Home Office"/>
    <x v="0"/>
    <s v="Pens &amp; Art Supplies"/>
    <s v="Wrap Bag"/>
    <d v="2010-10-28T00:00:00"/>
  </r>
  <r>
    <n v="3883"/>
    <n v="58528"/>
    <x v="645"/>
    <s v="Medium"/>
    <s v="*"/>
    <s v="*"/>
    <s v="*"/>
    <m/>
    <m/>
    <s v="*"/>
    <m/>
    <m/>
    <m/>
    <m/>
    <m/>
    <n v="14"/>
    <n v="0.02"/>
    <m/>
    <m/>
    <n v="700.95"/>
    <n v="0"/>
    <n v="50.067857142857143"/>
    <s v="Regular Air"/>
    <n v="5.0999999999999996"/>
    <n v="706.05000000000007"/>
    <x v="1"/>
    <s v="Corporate"/>
    <x v="0"/>
    <s v="Appliances"/>
    <s v="Medium Box"/>
    <d v="2010-10-28T00:00:00"/>
  </r>
  <r>
    <n v="3884"/>
    <n v="42882"/>
    <x v="645"/>
    <s v="Low"/>
    <s v="*"/>
    <s v="*"/>
    <s v="*"/>
    <m/>
    <m/>
    <s v="*"/>
    <m/>
    <m/>
    <m/>
    <m/>
    <m/>
    <n v="17"/>
    <n v="0.02"/>
    <m/>
    <m/>
    <n v="204.07"/>
    <n v="0"/>
    <n v="12.004117647058823"/>
    <s v="Express Air"/>
    <n v="4.9800000000000004"/>
    <n v="209.04999999999998"/>
    <x v="1"/>
    <s v="Home Office"/>
    <x v="0"/>
    <s v="Appliances"/>
    <s v="Small Box"/>
    <d v="2010-10-29T00:00:00"/>
  </r>
  <r>
    <n v="3885"/>
    <n v="58528"/>
    <x v="645"/>
    <s v="Medium"/>
    <s v="*"/>
    <s v="*"/>
    <s v="*"/>
    <m/>
    <m/>
    <s v="*"/>
    <m/>
    <m/>
    <m/>
    <m/>
    <m/>
    <n v="41"/>
    <n v="0.05"/>
    <m/>
    <m/>
    <n v="159.74"/>
    <n v="0"/>
    <n v="3.8960975609756101"/>
    <s v="Express Air"/>
    <n v="2.5"/>
    <n v="162.24"/>
    <x v="1"/>
    <s v="Corporate"/>
    <x v="0"/>
    <s v="Envelopes"/>
    <s v="Small Box"/>
    <d v="2010-10-28T00:00:00"/>
  </r>
  <r>
    <n v="3886"/>
    <n v="2374"/>
    <x v="646"/>
    <s v="Not Specified"/>
    <s v="*"/>
    <s v="*"/>
    <s v="*"/>
    <m/>
    <m/>
    <s v="*"/>
    <m/>
    <m/>
    <m/>
    <m/>
    <m/>
    <n v="21"/>
    <n v="3.5000000000000003E-2"/>
    <m/>
    <m/>
    <n v="78.17"/>
    <n v="0"/>
    <n v="3.7223809523809526"/>
    <s v="Express Air"/>
    <n v="5.44"/>
    <n v="83.61"/>
    <x v="0"/>
    <s v="Consumer"/>
    <x v="0"/>
    <s v="Binders and Binder Accessories"/>
    <s v="Small Box"/>
    <d v="2010-10-30T00:00:00"/>
  </r>
  <r>
    <n v="3887"/>
    <n v="37669"/>
    <x v="647"/>
    <s v="Not Specified"/>
    <s v="*"/>
    <s v="*"/>
    <s v="*"/>
    <m/>
    <m/>
    <s v="*"/>
    <m/>
    <m/>
    <m/>
    <m/>
    <m/>
    <n v="39"/>
    <n v="0.04"/>
    <m/>
    <m/>
    <n v="9081.98"/>
    <n v="1"/>
    <n v="232.87128205128204"/>
    <s v="Express Air"/>
    <n v="19.989999999999998"/>
    <n v="9101.9699999999993"/>
    <x v="1"/>
    <s v="Corporate"/>
    <x v="0"/>
    <s v="Appliances"/>
    <s v="Small Box"/>
    <d v="2010-10-31T00:00:00"/>
  </r>
  <r>
    <n v="3888"/>
    <n v="12902"/>
    <x v="647"/>
    <s v="Not Specified"/>
    <s v="*"/>
    <s v="*"/>
    <s v="*"/>
    <m/>
    <m/>
    <s v="*"/>
    <m/>
    <m/>
    <m/>
    <m/>
    <m/>
    <n v="30"/>
    <n v="0.04"/>
    <m/>
    <m/>
    <n v="3645.45"/>
    <n v="1"/>
    <n v="121.515"/>
    <s v="Delivery Truck"/>
    <n v="56.7"/>
    <n v="3702.1499999999996"/>
    <x v="5"/>
    <s v="Home Office"/>
    <x v="1"/>
    <s v="Bookcases"/>
    <s v="Jumbo Box"/>
    <d v="2010-10-31T00:00:00"/>
  </r>
  <r>
    <n v="3889"/>
    <n v="53248"/>
    <x v="647"/>
    <s v="Critical"/>
    <s v="***"/>
    <s v="***"/>
    <s v="***"/>
    <m/>
    <m/>
    <s v="***"/>
    <m/>
    <m/>
    <m/>
    <m/>
    <m/>
    <n v="7"/>
    <n v="0.01"/>
    <m/>
    <m/>
    <n v="2423.06"/>
    <n v="1"/>
    <n v="346.15142857142854"/>
    <s v="Delivery Truck"/>
    <n v="40.19"/>
    <n v="2463.25"/>
    <x v="0"/>
    <s v="Home Office"/>
    <x v="1"/>
    <s v="Tables"/>
    <s v="Jumbo Box"/>
    <d v="2010-10-30T00:00:00"/>
  </r>
  <r>
    <n v="3890"/>
    <n v="37669"/>
    <x v="647"/>
    <s v="Not Specified"/>
    <s v="*"/>
    <s v="*"/>
    <s v="*"/>
    <m/>
    <m/>
    <s v="*"/>
    <m/>
    <m/>
    <m/>
    <m/>
    <m/>
    <n v="31"/>
    <n v="0.04"/>
    <m/>
    <m/>
    <n v="806.08"/>
    <n v="0"/>
    <n v="26.002580645161292"/>
    <s v="Regular Air"/>
    <n v="1.39"/>
    <n v="807.47"/>
    <x v="1"/>
    <s v="Corporate"/>
    <x v="0"/>
    <s v="Envelopes"/>
    <s v="Small Box"/>
    <d v="2010-10-31T00:00:00"/>
  </r>
  <r>
    <n v="3891"/>
    <n v="12902"/>
    <x v="647"/>
    <s v="Not Specified"/>
    <s v="*"/>
    <s v="*"/>
    <s v="*"/>
    <m/>
    <m/>
    <s v="*"/>
    <m/>
    <m/>
    <m/>
    <m/>
    <m/>
    <n v="9"/>
    <n v="0.01"/>
    <m/>
    <m/>
    <n v="302.05"/>
    <n v="0"/>
    <n v="33.56111111111111"/>
    <s v="Regular Air"/>
    <n v="6.5"/>
    <n v="308.55"/>
    <x v="2"/>
    <s v="Home Office"/>
    <x v="2"/>
    <s v="Computer Peripherals"/>
    <s v="Small Box"/>
    <d v="2010-10-31T00:00:00"/>
  </r>
  <r>
    <n v="3892"/>
    <n v="48391"/>
    <x v="647"/>
    <s v="Not Specified"/>
    <s v="*"/>
    <s v="*"/>
    <s v="*"/>
    <m/>
    <m/>
    <s v="*"/>
    <m/>
    <m/>
    <m/>
    <m/>
    <m/>
    <n v="45"/>
    <n v="0.05"/>
    <m/>
    <m/>
    <n v="254.92"/>
    <n v="0"/>
    <n v="5.6648888888888882"/>
    <s v="Regular Air"/>
    <n v="5.46"/>
    <n v="260.38"/>
    <x v="4"/>
    <s v="Corporate"/>
    <x v="0"/>
    <s v="Paper"/>
    <s v="Small Box"/>
    <d v="2010-10-30T00:00:00"/>
  </r>
  <r>
    <n v="3893"/>
    <n v="57986"/>
    <x v="647"/>
    <s v="High"/>
    <s v="*"/>
    <s v="**"/>
    <s v="**"/>
    <m/>
    <m/>
    <s v="**"/>
    <m/>
    <m/>
    <m/>
    <m/>
    <m/>
    <n v="14"/>
    <n v="0.02"/>
    <m/>
    <m/>
    <n v="199.93"/>
    <n v="0"/>
    <n v="14.280714285714286"/>
    <s v="Regular Air"/>
    <n v="13.32"/>
    <n v="213.25"/>
    <x v="8"/>
    <s v="Small Business"/>
    <x v="0"/>
    <s v="Appliances"/>
    <s v="Small Box"/>
    <d v="2010-10-29T00:00:00"/>
  </r>
  <r>
    <n v="3894"/>
    <n v="37669"/>
    <x v="647"/>
    <s v="Not Specified"/>
    <s v="*"/>
    <s v="*"/>
    <s v="*"/>
    <m/>
    <m/>
    <s v="*"/>
    <m/>
    <m/>
    <m/>
    <m/>
    <m/>
    <n v="4"/>
    <n v="0.01"/>
    <m/>
    <m/>
    <n v="70.02"/>
    <n v="0"/>
    <n v="17.504999999999999"/>
    <s v="Regular Air"/>
    <n v="8.7799999999999994"/>
    <n v="78.8"/>
    <x v="1"/>
    <s v="Corporate"/>
    <x v="0"/>
    <s v="Storage &amp; Organization"/>
    <s v="Small Box"/>
    <d v="2010-11-01T00:00:00"/>
  </r>
  <r>
    <n v="3895"/>
    <n v="25062"/>
    <x v="648"/>
    <s v="Critical"/>
    <s v="***"/>
    <s v="***"/>
    <s v="***"/>
    <m/>
    <m/>
    <s v="***"/>
    <m/>
    <m/>
    <m/>
    <m/>
    <m/>
    <n v="9"/>
    <n v="0.01"/>
    <m/>
    <m/>
    <n v="3928.25"/>
    <n v="1"/>
    <n v="436.47222222222223"/>
    <s v="Regular Air"/>
    <n v="19.989999999999998"/>
    <n v="3948.24"/>
    <x v="1"/>
    <s v="Consumer"/>
    <x v="0"/>
    <s v="Binders and Binder Accessories"/>
    <s v="Small Box"/>
    <d v="2010-11-01T00:00:00"/>
  </r>
  <r>
    <n v="3896"/>
    <n v="20741"/>
    <x v="648"/>
    <s v="Low"/>
    <s v="*"/>
    <s v="*"/>
    <s v="*"/>
    <m/>
    <m/>
    <s v="*"/>
    <m/>
    <m/>
    <m/>
    <m/>
    <m/>
    <n v="43"/>
    <n v="0.05"/>
    <m/>
    <m/>
    <n v="1711.02"/>
    <n v="1"/>
    <n v="39.791162790697676"/>
    <s v="Regular Air"/>
    <n v="8.99"/>
    <n v="1720.01"/>
    <x v="5"/>
    <s v="Corporate"/>
    <x v="0"/>
    <s v="Pens &amp; Art Supplies"/>
    <s v="Small Pack"/>
    <d v="2010-11-06T00:00:00"/>
  </r>
  <r>
    <n v="3897"/>
    <n v="11236"/>
    <x v="648"/>
    <s v="High"/>
    <s v="*"/>
    <s v="**"/>
    <s v="**"/>
    <m/>
    <m/>
    <s v="**"/>
    <m/>
    <m/>
    <m/>
    <m/>
    <m/>
    <n v="4"/>
    <n v="0.01"/>
    <m/>
    <m/>
    <n v="1629.75"/>
    <n v="1"/>
    <n v="407.4375"/>
    <s v="Regular Air"/>
    <n v="11.37"/>
    <n v="1641.12"/>
    <x v="0"/>
    <s v="Small Business"/>
    <x v="0"/>
    <s v="Storage &amp; Organization"/>
    <s v="Small Box"/>
    <d v="2010-11-01T00:00:00"/>
  </r>
  <r>
    <n v="3898"/>
    <n v="1888"/>
    <x v="648"/>
    <s v="Not Specified"/>
    <s v="*"/>
    <s v="*"/>
    <s v="*"/>
    <m/>
    <m/>
    <s v="*"/>
    <m/>
    <m/>
    <m/>
    <m/>
    <m/>
    <n v="38"/>
    <n v="0.04"/>
    <m/>
    <m/>
    <n v="1264.46"/>
    <n v="1"/>
    <n v="33.275263157894734"/>
    <s v="Delivery Truck"/>
    <n v="45.51"/>
    <n v="1309.97"/>
    <x v="10"/>
    <s v="Corporate"/>
    <x v="1"/>
    <s v="Tables"/>
    <s v="Jumbo Box"/>
    <d v="2010-10-30T00:00:00"/>
  </r>
  <r>
    <n v="3899"/>
    <n v="11236"/>
    <x v="648"/>
    <s v="High"/>
    <s v="*"/>
    <s v="**"/>
    <s v="**"/>
    <m/>
    <m/>
    <s v="**"/>
    <m/>
    <m/>
    <m/>
    <m/>
    <m/>
    <n v="45"/>
    <n v="0.05"/>
    <m/>
    <m/>
    <n v="298.57"/>
    <n v="0"/>
    <n v="6.6348888888888888"/>
    <s v="Regular Air"/>
    <n v="2"/>
    <n v="300.57"/>
    <x v="10"/>
    <s v="Small Business"/>
    <x v="0"/>
    <s v="Paper"/>
    <s v="Wrap Bag"/>
    <d v="2010-10-30T00:00:00"/>
  </r>
  <r>
    <n v="3900"/>
    <n v="11236"/>
    <x v="648"/>
    <s v="High"/>
    <s v="*"/>
    <s v="**"/>
    <s v="**"/>
    <m/>
    <m/>
    <s v="**"/>
    <m/>
    <m/>
    <m/>
    <m/>
    <m/>
    <n v="49"/>
    <n v="0.05"/>
    <m/>
    <m/>
    <n v="261.02"/>
    <n v="0"/>
    <n v="5.3269387755102038"/>
    <s v="Regular Air"/>
    <n v="4.95"/>
    <n v="265.96999999999997"/>
    <x v="0"/>
    <s v="Small Business"/>
    <x v="0"/>
    <s v="Binders and Binder Accessories"/>
    <s v="Small Box"/>
    <d v="2010-10-31T00:00:00"/>
  </r>
  <r>
    <n v="3901"/>
    <n v="1888"/>
    <x v="648"/>
    <s v="Not Specified"/>
    <s v="*"/>
    <s v="*"/>
    <s v="*"/>
    <m/>
    <m/>
    <s v="*"/>
    <m/>
    <m/>
    <m/>
    <m/>
    <m/>
    <n v="35"/>
    <n v="0.04"/>
    <m/>
    <m/>
    <n v="158.25"/>
    <n v="0"/>
    <n v="4.5214285714285714"/>
    <s v="Regular Air"/>
    <n v="5.42"/>
    <n v="163.66999999999999"/>
    <x v="10"/>
    <s v="Corporate"/>
    <x v="0"/>
    <s v="Binders and Binder Accessories"/>
    <s v="Small Box"/>
    <d v="2010-10-31T00:00:00"/>
  </r>
  <r>
    <n v="3902"/>
    <n v="25062"/>
    <x v="648"/>
    <s v="Critical"/>
    <s v="***"/>
    <s v="***"/>
    <s v="***"/>
    <m/>
    <m/>
    <s v="***"/>
    <m/>
    <m/>
    <m/>
    <m/>
    <m/>
    <n v="5"/>
    <n v="0.01"/>
    <m/>
    <m/>
    <n v="78.790000000000006"/>
    <n v="0"/>
    <n v="15.758000000000001"/>
    <s v="Regular Air"/>
    <n v="6.75"/>
    <n v="85.54"/>
    <x v="1"/>
    <s v="Consumer"/>
    <x v="0"/>
    <s v="Appliances"/>
    <s v="Medium Box"/>
    <d v="2010-11-01T00:00:00"/>
  </r>
  <r>
    <n v="3903"/>
    <n v="36548"/>
    <x v="648"/>
    <s v="Low"/>
    <s v="*"/>
    <s v="*"/>
    <s v="*"/>
    <m/>
    <m/>
    <s v="*"/>
    <m/>
    <m/>
    <m/>
    <m/>
    <m/>
    <n v="8"/>
    <n v="0.01"/>
    <m/>
    <m/>
    <n v="44.99"/>
    <n v="0"/>
    <n v="5.6237500000000002"/>
    <s v="Regular Air"/>
    <n v="7.54"/>
    <n v="52.53"/>
    <x v="5"/>
    <s v="Corporate"/>
    <x v="0"/>
    <s v="Paper"/>
    <s v="Small Box"/>
    <d v="2010-11-01T00:00:00"/>
  </r>
  <r>
    <n v="3904"/>
    <n v="11236"/>
    <x v="648"/>
    <s v="High"/>
    <s v="*"/>
    <s v="**"/>
    <s v="**"/>
    <m/>
    <m/>
    <s v="**"/>
    <m/>
    <m/>
    <m/>
    <m/>
    <m/>
    <n v="15"/>
    <n v="0.02"/>
    <m/>
    <m/>
    <n v="44.32"/>
    <n v="0"/>
    <n v="2.9546666666666668"/>
    <s v="Regular Air"/>
    <n v="4.28"/>
    <n v="48.6"/>
    <x v="10"/>
    <s v="Small Business"/>
    <x v="0"/>
    <s v="Pens &amp; Art Supplies"/>
    <s v="Wrap Bag"/>
    <d v="2010-10-30T00:00:00"/>
  </r>
  <r>
    <n v="3905"/>
    <n v="36003"/>
    <x v="649"/>
    <s v="Medium"/>
    <s v="*"/>
    <s v="*"/>
    <s v="*"/>
    <m/>
    <m/>
    <s v="*"/>
    <m/>
    <m/>
    <m/>
    <m/>
    <m/>
    <n v="48"/>
    <n v="0.05"/>
    <m/>
    <m/>
    <n v="1031.18"/>
    <n v="1"/>
    <n v="21.482916666666668"/>
    <s v="Regular Air"/>
    <n v="5.77"/>
    <n v="1036.95"/>
    <x v="8"/>
    <s v="Consumer"/>
    <x v="0"/>
    <s v="Paper"/>
    <s v="Small Box"/>
    <d v="2010-11-02T00:00:00"/>
  </r>
  <r>
    <n v="3906"/>
    <n v="43844"/>
    <x v="649"/>
    <s v="High"/>
    <s v="*"/>
    <s v="**"/>
    <s v="**"/>
    <m/>
    <m/>
    <s v="**"/>
    <m/>
    <m/>
    <m/>
    <m/>
    <m/>
    <n v="25"/>
    <n v="3.5000000000000003E-2"/>
    <m/>
    <m/>
    <n v="1009.8680000000001"/>
    <n v="1"/>
    <n v="40.39472"/>
    <s v="Regular Air"/>
    <n v="4.99"/>
    <n v="1014.8580000000001"/>
    <x v="2"/>
    <s v="Small Business"/>
    <x v="2"/>
    <s v="Telephones and Communication"/>
    <s v="Small Box"/>
    <d v="2010-10-31T00:00:00"/>
  </r>
  <r>
    <n v="3907"/>
    <n v="32389"/>
    <x v="649"/>
    <s v="Medium"/>
    <s v="*"/>
    <s v="*"/>
    <s v="*"/>
    <m/>
    <m/>
    <s v="*"/>
    <m/>
    <m/>
    <m/>
    <m/>
    <m/>
    <n v="23"/>
    <n v="3.5000000000000003E-2"/>
    <m/>
    <m/>
    <n v="934.07"/>
    <n v="0"/>
    <n v="40.611739130434785"/>
    <s v="Regular Air"/>
    <n v="10.25"/>
    <n v="944.32"/>
    <x v="3"/>
    <s v="Small Business"/>
    <x v="2"/>
    <s v="Computer Peripherals"/>
    <s v="Small Box"/>
    <d v="2010-11-02T00:00:00"/>
  </r>
  <r>
    <n v="3908"/>
    <n v="32326"/>
    <x v="649"/>
    <s v="High"/>
    <s v="*"/>
    <s v="**"/>
    <s v="**"/>
    <m/>
    <m/>
    <s v="**"/>
    <m/>
    <m/>
    <m/>
    <m/>
    <m/>
    <n v="50"/>
    <n v="0.06"/>
    <m/>
    <m/>
    <n v="929.81"/>
    <n v="0"/>
    <n v="18.5962"/>
    <s v="Regular Air"/>
    <n v="11.17"/>
    <n v="940.9799999999999"/>
    <x v="0"/>
    <s v="Small Business"/>
    <x v="1"/>
    <s v="Office Furnishings"/>
    <s v="Large Box"/>
    <d v="2010-11-01T00:00:00"/>
  </r>
  <r>
    <n v="3909"/>
    <n v="36003"/>
    <x v="649"/>
    <s v="Medium"/>
    <s v="*"/>
    <s v="*"/>
    <s v="*"/>
    <m/>
    <m/>
    <s v="*"/>
    <m/>
    <m/>
    <m/>
    <m/>
    <m/>
    <n v="40"/>
    <n v="0.05"/>
    <m/>
    <m/>
    <n v="207.42"/>
    <n v="0"/>
    <n v="5.1854999999999993"/>
    <s v="Regular Air"/>
    <n v="5.68"/>
    <n v="213.1"/>
    <x v="8"/>
    <s v="Consumer"/>
    <x v="0"/>
    <s v="Binders and Binder Accessories"/>
    <s v="Small Box"/>
    <d v="2010-11-02T00:00:00"/>
  </r>
  <r>
    <n v="3910"/>
    <n v="38337"/>
    <x v="649"/>
    <s v="Medium"/>
    <s v="*"/>
    <s v="*"/>
    <s v="*"/>
    <m/>
    <m/>
    <s v="*"/>
    <m/>
    <m/>
    <m/>
    <m/>
    <m/>
    <n v="46"/>
    <n v="0.05"/>
    <m/>
    <m/>
    <n v="130.9"/>
    <n v="0"/>
    <n v="2.8456521739130438"/>
    <s v="Regular Air"/>
    <n v="0.7"/>
    <n v="131.6"/>
    <x v="1"/>
    <s v="Corporate"/>
    <x v="0"/>
    <s v="Pens &amp; Art Supplies"/>
    <s v="Wrap Bag"/>
    <d v="2010-11-02T00:00:00"/>
  </r>
  <r>
    <n v="3911"/>
    <n v="32389"/>
    <x v="649"/>
    <s v="Medium"/>
    <s v="*"/>
    <s v="*"/>
    <s v="*"/>
    <m/>
    <m/>
    <s v="*"/>
    <m/>
    <m/>
    <m/>
    <m/>
    <m/>
    <n v="8"/>
    <n v="0.01"/>
    <m/>
    <m/>
    <n v="121.624"/>
    <n v="0"/>
    <n v="15.202999999999999"/>
    <s v="Delivery Truck"/>
    <n v="27.75"/>
    <n v="149.374"/>
    <x v="1"/>
    <s v="Small Business"/>
    <x v="1"/>
    <s v="Tables"/>
    <s v="Jumbo Box"/>
    <d v="2010-11-01T00:00:00"/>
  </r>
  <r>
    <n v="3912"/>
    <n v="58855"/>
    <x v="649"/>
    <s v="Medium"/>
    <s v="*"/>
    <s v="*"/>
    <s v="*"/>
    <m/>
    <m/>
    <s v="*"/>
    <m/>
    <m/>
    <m/>
    <m/>
    <m/>
    <n v="38"/>
    <n v="0.04"/>
    <m/>
    <m/>
    <n v="69.260000000000005"/>
    <n v="0"/>
    <n v="1.8226315789473686"/>
    <s v="Regular Air"/>
    <n v="4.08"/>
    <n v="73.34"/>
    <x v="2"/>
    <s v="Corporate"/>
    <x v="1"/>
    <s v="Office Furnishings"/>
    <s v="Small Pack"/>
    <d v="2010-10-31T00:00:00"/>
  </r>
  <r>
    <n v="3913"/>
    <n v="32389"/>
    <x v="649"/>
    <s v="Medium"/>
    <s v="*"/>
    <s v="*"/>
    <s v="*"/>
    <m/>
    <m/>
    <s v="*"/>
    <m/>
    <m/>
    <m/>
    <m/>
    <m/>
    <n v="1"/>
    <n v="0.01"/>
    <m/>
    <m/>
    <n v="65.466999999999999"/>
    <n v="0"/>
    <n v="65.466999999999999"/>
    <s v="Express Air"/>
    <n v="8.8000000000000007"/>
    <n v="74.266999999999996"/>
    <x v="1"/>
    <s v="Small Business"/>
    <x v="2"/>
    <s v="Telephones and Communication"/>
    <s v="Small Box"/>
    <d v="2010-11-01T00:00:00"/>
  </r>
  <r>
    <n v="3914"/>
    <n v="43745"/>
    <x v="650"/>
    <s v="Low"/>
    <s v="*"/>
    <s v="*"/>
    <s v="*"/>
    <m/>
    <m/>
    <s v="*"/>
    <m/>
    <m/>
    <m/>
    <m/>
    <m/>
    <n v="43"/>
    <n v="0.05"/>
    <m/>
    <m/>
    <n v="2433.5300000000002"/>
    <n v="1"/>
    <n v="56.593720930232564"/>
    <s v="Regular Air"/>
    <n v="0.99"/>
    <n v="2434.52"/>
    <x v="0"/>
    <s v="Corporate"/>
    <x v="0"/>
    <s v="Appliances"/>
    <s v="Small Box"/>
    <d v="2010-11-01T00:00:00"/>
  </r>
  <r>
    <n v="3915"/>
    <n v="43745"/>
    <x v="650"/>
    <s v="Low"/>
    <s v="*"/>
    <s v="*"/>
    <s v="*"/>
    <m/>
    <m/>
    <s v="*"/>
    <m/>
    <m/>
    <m/>
    <m/>
    <m/>
    <n v="26"/>
    <n v="3.5000000000000003E-2"/>
    <m/>
    <m/>
    <n v="1368.03"/>
    <n v="1"/>
    <n v="52.616538461538461"/>
    <s v="Regular Air"/>
    <n v="6.5"/>
    <n v="1374.53"/>
    <x v="0"/>
    <s v="Corporate"/>
    <x v="2"/>
    <s v="Computer Peripherals"/>
    <s v="Small Box"/>
    <d v="2010-11-03T00:00:00"/>
  </r>
  <r>
    <n v="3916"/>
    <n v="43745"/>
    <x v="650"/>
    <s v="Low"/>
    <s v="*"/>
    <s v="*"/>
    <s v="*"/>
    <m/>
    <m/>
    <s v="*"/>
    <m/>
    <m/>
    <m/>
    <m/>
    <m/>
    <n v="32"/>
    <n v="0.04"/>
    <m/>
    <m/>
    <n v="1250.4265"/>
    <n v="1"/>
    <n v="39.075828125000001"/>
    <s v="Regular Air"/>
    <n v="2.5"/>
    <n v="1252.9265"/>
    <x v="0"/>
    <s v="Corporate"/>
    <x v="2"/>
    <s v="Telephones and Communication"/>
    <s v="Small Box"/>
    <d v="2010-11-01T00:00:00"/>
  </r>
  <r>
    <n v="3917"/>
    <n v="30917"/>
    <x v="650"/>
    <s v="Low"/>
    <s v="*"/>
    <s v="*"/>
    <s v="*"/>
    <m/>
    <m/>
    <s v="*"/>
    <m/>
    <m/>
    <m/>
    <m/>
    <m/>
    <n v="8"/>
    <n v="0.01"/>
    <m/>
    <m/>
    <n v="753.8"/>
    <n v="0"/>
    <n v="94.224999999999994"/>
    <s v="Regular Air"/>
    <n v="13.99"/>
    <n v="767.79"/>
    <x v="8"/>
    <s v="Corporate"/>
    <x v="2"/>
    <s v="Office Machines"/>
    <s v="Medium Box"/>
    <d v="2010-11-05T00:00:00"/>
  </r>
  <r>
    <n v="3918"/>
    <n v="34721"/>
    <x v="650"/>
    <s v="Not Specified"/>
    <s v="*"/>
    <s v="*"/>
    <s v="*"/>
    <m/>
    <m/>
    <s v="*"/>
    <m/>
    <m/>
    <m/>
    <m/>
    <m/>
    <n v="46"/>
    <n v="0.05"/>
    <m/>
    <m/>
    <n v="503.17"/>
    <n v="0"/>
    <n v="10.938478260869566"/>
    <s v="Regular Air"/>
    <n v="4.68"/>
    <n v="507.85"/>
    <x v="2"/>
    <s v="Corporate"/>
    <x v="0"/>
    <s v="Scissors, Rulers and Trimmers"/>
    <s v="Small Pack"/>
    <d v="2010-11-02T00:00:00"/>
  </r>
  <r>
    <n v="3919"/>
    <n v="43745"/>
    <x v="650"/>
    <s v="Low"/>
    <s v="*"/>
    <s v="*"/>
    <s v="*"/>
    <m/>
    <m/>
    <s v="*"/>
    <m/>
    <m/>
    <m/>
    <m/>
    <m/>
    <n v="41"/>
    <n v="0.05"/>
    <m/>
    <m/>
    <n v="260.64"/>
    <n v="0"/>
    <n v="6.3570731707317067"/>
    <s v="Regular Air"/>
    <n v="6.15"/>
    <n v="266.78999999999996"/>
    <x v="0"/>
    <s v="Corporate"/>
    <x v="0"/>
    <s v="Paper"/>
    <s v="Small Box"/>
    <d v="2010-11-03T00:00:00"/>
  </r>
  <r>
    <n v="3920"/>
    <n v="55014"/>
    <x v="650"/>
    <s v="High"/>
    <s v="*"/>
    <s v="**"/>
    <s v="**"/>
    <m/>
    <m/>
    <s v="**"/>
    <m/>
    <m/>
    <m/>
    <m/>
    <m/>
    <n v="38"/>
    <n v="0.04"/>
    <m/>
    <m/>
    <n v="235.15"/>
    <n v="0"/>
    <n v="6.1881578947368423"/>
    <s v="Regular Air"/>
    <n v="2.27"/>
    <n v="237.42000000000002"/>
    <x v="5"/>
    <s v="Small Business"/>
    <x v="0"/>
    <s v="Pens &amp; Art Supplies"/>
    <s v="Wrap Bag"/>
    <d v="2010-11-02T00:00:00"/>
  </r>
  <r>
    <n v="3921"/>
    <n v="26631"/>
    <x v="650"/>
    <s v="Critical"/>
    <s v="***"/>
    <s v="***"/>
    <s v="***"/>
    <m/>
    <m/>
    <s v="***"/>
    <m/>
    <m/>
    <m/>
    <m/>
    <m/>
    <n v="37"/>
    <n v="0.04"/>
    <m/>
    <m/>
    <n v="231.65"/>
    <n v="0"/>
    <n v="6.2608108108108107"/>
    <s v="Regular Air"/>
    <n v="10.39"/>
    <n v="242.04000000000002"/>
    <x v="10"/>
    <s v="Corporate"/>
    <x v="0"/>
    <s v="Paper"/>
    <s v="Small Box"/>
    <d v="2010-11-01T00:00:00"/>
  </r>
  <r>
    <n v="3922"/>
    <n v="43745"/>
    <x v="650"/>
    <s v="Low"/>
    <s v="*"/>
    <s v="*"/>
    <s v="*"/>
    <m/>
    <m/>
    <s v="*"/>
    <m/>
    <m/>
    <m/>
    <m/>
    <m/>
    <n v="5"/>
    <n v="0.01"/>
    <m/>
    <m/>
    <n v="128.59"/>
    <n v="0"/>
    <n v="25.718"/>
    <s v="Regular Air"/>
    <n v="5.37"/>
    <n v="133.96"/>
    <x v="6"/>
    <s v="Corporate"/>
    <x v="0"/>
    <s v="Appliances"/>
    <s v="Medium Box"/>
    <d v="2010-11-08T00:00:00"/>
  </r>
  <r>
    <n v="3923"/>
    <n v="30917"/>
    <x v="650"/>
    <s v="Low"/>
    <s v="*"/>
    <s v="*"/>
    <s v="*"/>
    <m/>
    <m/>
    <s v="*"/>
    <m/>
    <m/>
    <m/>
    <m/>
    <m/>
    <n v="11"/>
    <n v="0.02"/>
    <m/>
    <m/>
    <n v="86.79"/>
    <n v="0"/>
    <n v="7.8900000000000006"/>
    <s v="Regular Air"/>
    <n v="2.83"/>
    <n v="89.62"/>
    <x v="8"/>
    <s v="Corporate"/>
    <x v="2"/>
    <s v="Computer Peripherals"/>
    <s v="Small Pack"/>
    <d v="2010-11-03T00:00:00"/>
  </r>
  <r>
    <n v="3924"/>
    <n v="43745"/>
    <x v="650"/>
    <s v="Low"/>
    <s v="*"/>
    <s v="*"/>
    <s v="*"/>
    <m/>
    <m/>
    <s v="*"/>
    <m/>
    <m/>
    <m/>
    <m/>
    <m/>
    <n v="1"/>
    <n v="0.01"/>
    <m/>
    <m/>
    <n v="4.97"/>
    <n v="0"/>
    <n v="4.97"/>
    <s v="Regular Air"/>
    <n v="1.43"/>
    <n v="6.3999999999999995"/>
    <x v="6"/>
    <s v="Corporate"/>
    <x v="0"/>
    <s v="Rubber Bands"/>
    <s v="Wrap Bag"/>
    <d v="2010-11-05T00:00:00"/>
  </r>
  <r>
    <n v="3925"/>
    <n v="19974"/>
    <x v="651"/>
    <s v="High"/>
    <s v="*"/>
    <s v="**"/>
    <s v="**"/>
    <m/>
    <m/>
    <s v="**"/>
    <m/>
    <m/>
    <m/>
    <m/>
    <m/>
    <n v="14"/>
    <n v="0.02"/>
    <m/>
    <m/>
    <n v="3830.84"/>
    <n v="1"/>
    <n v="273.63142857142856"/>
    <s v="Delivery Truck"/>
    <n v="23.19"/>
    <n v="3854.03"/>
    <x v="4"/>
    <s v="Corporate"/>
    <x v="0"/>
    <s v="Appliances"/>
    <s v="Jumbo Drum"/>
    <d v="2010-11-05T00:00:00"/>
  </r>
  <r>
    <n v="3926"/>
    <n v="23271"/>
    <x v="651"/>
    <s v="High"/>
    <s v="*"/>
    <s v="**"/>
    <s v="**"/>
    <m/>
    <m/>
    <s v="**"/>
    <m/>
    <m/>
    <m/>
    <m/>
    <m/>
    <n v="1"/>
    <n v="0.01"/>
    <m/>
    <m/>
    <n v="794.58"/>
    <n v="0"/>
    <n v="794.58"/>
    <s v="Delivery Truck"/>
    <n v="55.3"/>
    <n v="849.88"/>
    <x v="3"/>
    <s v="Small Business"/>
    <x v="2"/>
    <s v="Office Machines"/>
    <s v="Jumbo Drum"/>
    <d v="2010-11-04T00:00:00"/>
  </r>
  <r>
    <n v="3927"/>
    <n v="19974"/>
    <x v="651"/>
    <s v="High"/>
    <s v="*"/>
    <s v="**"/>
    <s v="**"/>
    <m/>
    <m/>
    <s v="**"/>
    <m/>
    <m/>
    <m/>
    <m/>
    <m/>
    <n v="22"/>
    <n v="3.5000000000000003E-2"/>
    <m/>
    <m/>
    <n v="267.43"/>
    <n v="0"/>
    <n v="12.155909090909091"/>
    <s v="Regular Air"/>
    <n v="6.13"/>
    <n v="273.56"/>
    <x v="4"/>
    <s v="Corporate"/>
    <x v="0"/>
    <s v="Storage &amp; Organization"/>
    <s v="Small Box"/>
    <d v="2010-11-05T00:00:00"/>
  </r>
  <r>
    <n v="3928"/>
    <n v="15206"/>
    <x v="652"/>
    <s v="Low"/>
    <s v="*"/>
    <s v="*"/>
    <s v="*"/>
    <m/>
    <m/>
    <s v="*"/>
    <m/>
    <m/>
    <m/>
    <m/>
    <m/>
    <n v="35"/>
    <n v="0.04"/>
    <m/>
    <m/>
    <n v="5287.16"/>
    <n v="1"/>
    <n v="151.06171428571429"/>
    <s v="Delivery Truck"/>
    <n v="66.27"/>
    <n v="5353.43"/>
    <x v="10"/>
    <s v="Small Business"/>
    <x v="1"/>
    <s v="Bookcases"/>
    <s v="Jumbo Box"/>
    <d v="2010-11-09T00:00:00"/>
  </r>
  <r>
    <n v="3929"/>
    <n v="28802"/>
    <x v="652"/>
    <s v="High"/>
    <s v="*"/>
    <s v="**"/>
    <s v="**"/>
    <m/>
    <m/>
    <s v="**"/>
    <m/>
    <m/>
    <m/>
    <m/>
    <m/>
    <n v="22"/>
    <n v="3.5000000000000003E-2"/>
    <m/>
    <m/>
    <n v="4001.4684999999999"/>
    <n v="1"/>
    <n v="181.88493181818183"/>
    <s v="Regular Air"/>
    <n v="3"/>
    <n v="4004.4684999999999"/>
    <x v="2"/>
    <s v="Home Office"/>
    <x v="2"/>
    <s v="Telephones and Communication"/>
    <s v="Small Box"/>
    <d v="2010-11-06T00:00:00"/>
  </r>
  <r>
    <n v="3930"/>
    <n v="52256"/>
    <x v="652"/>
    <s v="Not Specified"/>
    <s v="*"/>
    <s v="*"/>
    <s v="*"/>
    <m/>
    <m/>
    <s v="*"/>
    <m/>
    <m/>
    <m/>
    <m/>
    <m/>
    <n v="23"/>
    <n v="3.5000000000000003E-2"/>
    <m/>
    <m/>
    <n v="1236.954"/>
    <n v="1"/>
    <n v="53.78060869565217"/>
    <s v="Regular Air"/>
    <n v="4.2"/>
    <n v="1241.154"/>
    <x v="1"/>
    <s v="Corporate"/>
    <x v="2"/>
    <s v="Telephones and Communication"/>
    <s v="Small Box"/>
    <d v="2010-11-06T00:00:00"/>
  </r>
  <r>
    <n v="3931"/>
    <n v="28802"/>
    <x v="652"/>
    <s v="High"/>
    <s v="*"/>
    <s v="**"/>
    <s v="**"/>
    <m/>
    <m/>
    <s v="**"/>
    <m/>
    <m/>
    <m/>
    <m/>
    <m/>
    <n v="23"/>
    <n v="3.5000000000000003E-2"/>
    <m/>
    <m/>
    <n v="413.8"/>
    <n v="0"/>
    <n v="17.991304347826087"/>
    <s v="Express Air"/>
    <n v="8.99"/>
    <n v="422.79"/>
    <x v="2"/>
    <s v="Home Office"/>
    <x v="1"/>
    <s v="Office Furnishings"/>
    <s v="Small Pack"/>
    <d v="2010-11-06T00:00:00"/>
  </r>
  <r>
    <n v="3932"/>
    <n v="28802"/>
    <x v="652"/>
    <s v="High"/>
    <s v="*"/>
    <s v="**"/>
    <s v="**"/>
    <m/>
    <m/>
    <s v="**"/>
    <m/>
    <m/>
    <m/>
    <m/>
    <m/>
    <n v="36"/>
    <n v="0.04"/>
    <m/>
    <m/>
    <n v="336.25"/>
    <n v="0"/>
    <n v="9.3402777777777786"/>
    <s v="Express Air"/>
    <n v="4.82"/>
    <n v="341.07"/>
    <x v="2"/>
    <s v="Home Office"/>
    <x v="0"/>
    <s v="Paper"/>
    <s v="Small Box"/>
    <d v="2010-11-07T00:00:00"/>
  </r>
  <r>
    <n v="3933"/>
    <n v="15878"/>
    <x v="652"/>
    <s v="High"/>
    <s v="*"/>
    <s v="**"/>
    <s v="**"/>
    <m/>
    <m/>
    <s v="**"/>
    <m/>
    <m/>
    <m/>
    <m/>
    <m/>
    <n v="36"/>
    <n v="0.04"/>
    <m/>
    <m/>
    <n v="275.06"/>
    <n v="0"/>
    <n v="7.6405555555555553"/>
    <s v="Regular Air"/>
    <n v="11.15"/>
    <n v="286.20999999999998"/>
    <x v="3"/>
    <s v="Corporate"/>
    <x v="0"/>
    <s v="Paper"/>
    <s v="Small Box"/>
    <d v="2010-11-06T00:00:00"/>
  </r>
  <r>
    <n v="3934"/>
    <n v="32228"/>
    <x v="652"/>
    <s v="Critical"/>
    <s v="***"/>
    <s v="***"/>
    <s v="***"/>
    <m/>
    <m/>
    <s v="***"/>
    <m/>
    <m/>
    <m/>
    <m/>
    <m/>
    <n v="35"/>
    <n v="0.04"/>
    <m/>
    <m/>
    <n v="209.63"/>
    <n v="0"/>
    <n v="5.9894285714285713"/>
    <s v="Regular Air"/>
    <n v="1.2"/>
    <n v="210.82999999999998"/>
    <x v="5"/>
    <s v="Home Office"/>
    <x v="0"/>
    <s v="Pens &amp; Art Supplies"/>
    <s v="Wrap Bag"/>
    <d v="2010-11-06T00:00:00"/>
  </r>
  <r>
    <n v="3935"/>
    <n v="34816"/>
    <x v="653"/>
    <s v="Not Specified"/>
    <s v="*"/>
    <s v="*"/>
    <s v="*"/>
    <m/>
    <m/>
    <s v="*"/>
    <m/>
    <m/>
    <m/>
    <m/>
    <m/>
    <n v="43"/>
    <n v="0.05"/>
    <m/>
    <m/>
    <n v="2568.71"/>
    <n v="1"/>
    <n v="59.737441860465118"/>
    <s v="Regular Air"/>
    <n v="19.989999999999998"/>
    <n v="2588.6999999999998"/>
    <x v="2"/>
    <s v="Corporate"/>
    <x v="0"/>
    <s v="Envelopes"/>
    <s v="Small Box"/>
    <d v="2010-11-07T00:00:00"/>
  </r>
  <r>
    <n v="3936"/>
    <n v="34816"/>
    <x v="653"/>
    <s v="Not Specified"/>
    <s v="*"/>
    <s v="*"/>
    <s v="*"/>
    <m/>
    <m/>
    <s v="*"/>
    <m/>
    <m/>
    <m/>
    <m/>
    <m/>
    <n v="29"/>
    <n v="3.5000000000000003E-2"/>
    <m/>
    <m/>
    <n v="1158.45"/>
    <n v="1"/>
    <n v="39.946551724137933"/>
    <s v="Regular Air"/>
    <n v="4.5"/>
    <n v="1162.95"/>
    <x v="2"/>
    <s v="Corporate"/>
    <x v="0"/>
    <s v="Appliances"/>
    <s v="Small Box"/>
    <d v="2010-11-05T00:00:00"/>
  </r>
  <r>
    <n v="3937"/>
    <n v="37957"/>
    <x v="653"/>
    <s v="Not Specified"/>
    <s v="*"/>
    <s v="*"/>
    <s v="*"/>
    <m/>
    <m/>
    <s v="*"/>
    <m/>
    <m/>
    <m/>
    <m/>
    <m/>
    <n v="31"/>
    <n v="0.04"/>
    <m/>
    <m/>
    <n v="229.26"/>
    <n v="0"/>
    <n v="7.395483870967742"/>
    <s v="Regular Air"/>
    <n v="5.48"/>
    <n v="234.73999999999998"/>
    <x v="2"/>
    <s v="Small Business"/>
    <x v="0"/>
    <s v="Binders and Binder Accessories"/>
    <s v="Small Box"/>
    <d v="2010-11-06T00:00:00"/>
  </r>
  <r>
    <n v="3938"/>
    <n v="48165"/>
    <x v="653"/>
    <s v="High"/>
    <s v="*"/>
    <s v="**"/>
    <s v="**"/>
    <m/>
    <m/>
    <s v="**"/>
    <m/>
    <m/>
    <m/>
    <m/>
    <m/>
    <n v="28"/>
    <n v="3.5000000000000003E-2"/>
    <m/>
    <m/>
    <n v="199.94"/>
    <n v="0"/>
    <n v="7.140714285714286"/>
    <s v="Regular Air"/>
    <n v="9.5399999999999991"/>
    <n v="209.48"/>
    <x v="2"/>
    <s v="Small Business"/>
    <x v="0"/>
    <s v="Paper"/>
    <s v="Small Box"/>
    <d v="2010-11-07T00:00:00"/>
  </r>
  <r>
    <n v="3939"/>
    <n v="33889"/>
    <x v="654"/>
    <s v="Low"/>
    <s v="*"/>
    <s v="*"/>
    <s v="*"/>
    <m/>
    <m/>
    <s v="*"/>
    <m/>
    <m/>
    <m/>
    <m/>
    <m/>
    <n v="46"/>
    <n v="0.05"/>
    <m/>
    <m/>
    <n v="9046.33"/>
    <n v="1"/>
    <n v="196.65934782608696"/>
    <s v="Delivery Truck"/>
    <n v="55.24"/>
    <n v="9101.57"/>
    <x v="1"/>
    <s v="Small Business"/>
    <x v="0"/>
    <s v="Appliances"/>
    <s v="Jumbo Drum"/>
    <d v="2010-11-11T00:00:00"/>
  </r>
  <r>
    <n v="3940"/>
    <n v="23680"/>
    <x v="654"/>
    <s v="Not Specified"/>
    <s v="*"/>
    <s v="*"/>
    <s v="*"/>
    <m/>
    <m/>
    <s v="*"/>
    <m/>
    <m/>
    <m/>
    <m/>
    <m/>
    <n v="8"/>
    <n v="0.01"/>
    <m/>
    <m/>
    <n v="2029.4960000000001"/>
    <n v="1"/>
    <n v="253.68700000000001"/>
    <s v="Delivery Truck"/>
    <n v="43.57"/>
    <n v="2073.0660000000003"/>
    <x v="10"/>
    <s v="Consumer"/>
    <x v="1"/>
    <s v="Tables"/>
    <s v="Jumbo Box"/>
    <d v="2010-11-07T00:00:00"/>
  </r>
  <r>
    <n v="3941"/>
    <n v="33889"/>
    <x v="654"/>
    <s v="Low"/>
    <s v="*"/>
    <s v="*"/>
    <s v="*"/>
    <m/>
    <m/>
    <s v="*"/>
    <m/>
    <m/>
    <m/>
    <m/>
    <m/>
    <n v="43"/>
    <n v="0.05"/>
    <m/>
    <m/>
    <n v="367.96"/>
    <n v="0"/>
    <n v="8.5572093023255817"/>
    <s v="Regular Air"/>
    <n v="3.5"/>
    <n v="371.46"/>
    <x v="1"/>
    <s v="Small Business"/>
    <x v="0"/>
    <s v="Appliances"/>
    <s v="Small Box"/>
    <d v="2010-11-13T00:00:00"/>
  </r>
  <r>
    <n v="3942"/>
    <n v="33889"/>
    <x v="654"/>
    <s v="Low"/>
    <s v="*"/>
    <s v="*"/>
    <s v="*"/>
    <m/>
    <m/>
    <s v="*"/>
    <m/>
    <m/>
    <m/>
    <m/>
    <m/>
    <n v="27"/>
    <n v="3.5000000000000003E-2"/>
    <m/>
    <m/>
    <n v="159.05000000000001"/>
    <n v="0"/>
    <n v="5.8907407407407408"/>
    <s v="Regular Air"/>
    <n v="2.5"/>
    <n v="161.55000000000001"/>
    <x v="1"/>
    <s v="Small Business"/>
    <x v="0"/>
    <s v="Envelopes"/>
    <s v="Small Box"/>
    <d v="2010-11-10T00:00:00"/>
  </r>
  <r>
    <n v="3943"/>
    <n v="33889"/>
    <x v="654"/>
    <s v="Low"/>
    <s v="*"/>
    <s v="*"/>
    <s v="*"/>
    <m/>
    <m/>
    <s v="*"/>
    <m/>
    <m/>
    <m/>
    <m/>
    <m/>
    <n v="39"/>
    <n v="0.04"/>
    <m/>
    <m/>
    <n v="116.14"/>
    <n v="0"/>
    <n v="2.9779487179487178"/>
    <s v="Regular Air"/>
    <n v="0.5"/>
    <n v="116.64"/>
    <x v="1"/>
    <s v="Small Business"/>
    <x v="0"/>
    <s v="Labels"/>
    <s v="Small Box"/>
    <d v="2010-11-08T00:00:00"/>
  </r>
  <r>
    <n v="3944"/>
    <n v="27335"/>
    <x v="654"/>
    <s v="Low"/>
    <s v="*"/>
    <s v="*"/>
    <s v="*"/>
    <m/>
    <m/>
    <s v="*"/>
    <m/>
    <m/>
    <m/>
    <m/>
    <m/>
    <n v="23"/>
    <n v="3.5000000000000003E-2"/>
    <m/>
    <m/>
    <n v="67.47"/>
    <n v="0"/>
    <n v="2.9334782608695651"/>
    <s v="Regular Air"/>
    <n v="6.35"/>
    <n v="73.819999999999993"/>
    <x v="3"/>
    <s v="Corporate"/>
    <x v="0"/>
    <s v="Envelopes"/>
    <s v="Small Box"/>
    <d v="2010-11-06T00:00:00"/>
  </r>
  <r>
    <n v="3945"/>
    <n v="13348"/>
    <x v="655"/>
    <s v="Medium"/>
    <s v="*"/>
    <s v="*"/>
    <s v="*"/>
    <m/>
    <m/>
    <s v="*"/>
    <m/>
    <m/>
    <m/>
    <m/>
    <m/>
    <n v="35"/>
    <n v="0.04"/>
    <m/>
    <m/>
    <n v="4890.58"/>
    <n v="1"/>
    <n v="139.73085714285713"/>
    <s v="Regular Air"/>
    <n v="19.989999999999998"/>
    <n v="4910.57"/>
    <x v="1"/>
    <s v="Consumer"/>
    <x v="0"/>
    <s v="Storage &amp; Organization"/>
    <s v="Small Box"/>
    <d v="2010-11-08T00:00:00"/>
  </r>
  <r>
    <n v="3946"/>
    <n v="5506"/>
    <x v="655"/>
    <s v="Critical"/>
    <s v="***"/>
    <s v="***"/>
    <s v="***"/>
    <m/>
    <m/>
    <s v="***"/>
    <m/>
    <m/>
    <m/>
    <m/>
    <m/>
    <n v="22"/>
    <n v="3.5000000000000003E-2"/>
    <m/>
    <m/>
    <n v="129.62"/>
    <n v="0"/>
    <n v="5.8918181818181816"/>
    <s v="Regular Air"/>
    <n v="3.04"/>
    <n v="132.66"/>
    <x v="11"/>
    <s v="Corporate"/>
    <x v="0"/>
    <s v="Paper"/>
    <s v="Wrap Bag"/>
    <d v="2010-11-08T00:00:00"/>
  </r>
  <r>
    <n v="3947"/>
    <n v="20193"/>
    <x v="655"/>
    <s v="Medium"/>
    <s v="*"/>
    <s v="*"/>
    <s v="*"/>
    <m/>
    <m/>
    <s v="*"/>
    <m/>
    <m/>
    <m/>
    <m/>
    <m/>
    <n v="23"/>
    <n v="3.5000000000000003E-2"/>
    <m/>
    <m/>
    <n v="82.12"/>
    <n v="0"/>
    <n v="3.5704347826086957"/>
    <s v="Regular Air"/>
    <n v="6.83"/>
    <n v="88.95"/>
    <x v="5"/>
    <s v="Corporate"/>
    <x v="0"/>
    <s v="Binders and Binder Accessories"/>
    <s v="Small Box"/>
    <d v="2010-11-09T00:00:00"/>
  </r>
  <r>
    <n v="3948"/>
    <n v="8834"/>
    <x v="656"/>
    <s v="High"/>
    <s v="*"/>
    <s v="**"/>
    <s v="**"/>
    <m/>
    <m/>
    <s v="**"/>
    <m/>
    <m/>
    <m/>
    <m/>
    <m/>
    <n v="45"/>
    <n v="0.05"/>
    <m/>
    <m/>
    <n v="6688.11"/>
    <n v="1"/>
    <n v="148.62466666666666"/>
    <s v="Regular Air"/>
    <n v="13.99"/>
    <n v="6702.0999999999995"/>
    <x v="6"/>
    <s v="Consumer"/>
    <x v="2"/>
    <s v="Office Machines"/>
    <s v="Medium Box"/>
    <d v="2010-11-09T00:00:00"/>
  </r>
  <r>
    <n v="3949"/>
    <n v="49767"/>
    <x v="656"/>
    <s v="Critical"/>
    <s v="***"/>
    <s v="***"/>
    <s v="***"/>
    <m/>
    <m/>
    <s v="***"/>
    <m/>
    <m/>
    <m/>
    <m/>
    <m/>
    <n v="39"/>
    <n v="0.04"/>
    <m/>
    <m/>
    <n v="5196.1899999999996"/>
    <n v="1"/>
    <n v="133.235641025641"/>
    <s v="Regular Air"/>
    <n v="13.99"/>
    <n v="5210.1799999999994"/>
    <x v="5"/>
    <s v="Small Business"/>
    <x v="2"/>
    <s v="Office Machines"/>
    <s v="Medium Box"/>
    <d v="2010-11-09T00:00:00"/>
  </r>
  <r>
    <n v="3950"/>
    <n v="49767"/>
    <x v="656"/>
    <s v="Critical"/>
    <s v="***"/>
    <s v="***"/>
    <s v="***"/>
    <m/>
    <m/>
    <s v="***"/>
    <m/>
    <m/>
    <m/>
    <m/>
    <m/>
    <n v="43"/>
    <n v="0.05"/>
    <m/>
    <m/>
    <n v="634.38"/>
    <n v="0"/>
    <n v="14.753023255813954"/>
    <s v="Regular Air"/>
    <n v="1.39"/>
    <n v="635.77"/>
    <x v="5"/>
    <s v="Small Business"/>
    <x v="0"/>
    <s v="Envelopes"/>
    <s v="Small Box"/>
    <d v="2010-11-08T00:00:00"/>
  </r>
  <r>
    <n v="3951"/>
    <n v="1792"/>
    <x v="656"/>
    <s v="Low"/>
    <s v="*"/>
    <s v="*"/>
    <s v="*"/>
    <m/>
    <m/>
    <s v="*"/>
    <m/>
    <m/>
    <m/>
    <m/>
    <m/>
    <n v="28"/>
    <n v="3.5000000000000003E-2"/>
    <m/>
    <m/>
    <n v="370.48"/>
    <n v="0"/>
    <n v="13.231428571428571"/>
    <s v="Regular Air"/>
    <n v="4.51"/>
    <n v="374.99"/>
    <x v="11"/>
    <s v="Consumer"/>
    <x v="0"/>
    <s v="Storage &amp; Organization"/>
    <s v="Small Box"/>
    <d v="2010-11-13T00:00:00"/>
  </r>
  <r>
    <n v="3952"/>
    <n v="52737"/>
    <x v="656"/>
    <s v="Not Specified"/>
    <s v="*"/>
    <s v="*"/>
    <s v="*"/>
    <m/>
    <m/>
    <s v="*"/>
    <m/>
    <m/>
    <m/>
    <m/>
    <m/>
    <n v="14"/>
    <n v="0.02"/>
    <m/>
    <m/>
    <n v="125.54"/>
    <n v="0"/>
    <n v="8.9671428571428571"/>
    <s v="Express Air"/>
    <n v="6.16"/>
    <n v="131.70000000000002"/>
    <x v="2"/>
    <s v="Home Office"/>
    <x v="0"/>
    <s v="Binders and Binder Accessories"/>
    <s v="Small Box"/>
    <d v="2010-11-09T00:00:00"/>
  </r>
  <r>
    <n v="3953"/>
    <n v="49767"/>
    <x v="656"/>
    <s v="Critical"/>
    <s v="***"/>
    <s v="***"/>
    <s v="***"/>
    <m/>
    <m/>
    <s v="***"/>
    <m/>
    <m/>
    <m/>
    <m/>
    <m/>
    <n v="7"/>
    <n v="0.01"/>
    <m/>
    <m/>
    <n v="50.47"/>
    <n v="0"/>
    <n v="7.21"/>
    <s v="Regular Air"/>
    <n v="7.49"/>
    <n v="57.96"/>
    <x v="5"/>
    <s v="Small Business"/>
    <x v="0"/>
    <s v="Paper"/>
    <s v="Small Box"/>
    <d v="2010-11-10T00:00:00"/>
  </r>
  <r>
    <n v="3954"/>
    <n v="8834"/>
    <x v="656"/>
    <s v="High"/>
    <s v="*"/>
    <s v="**"/>
    <s v="**"/>
    <m/>
    <m/>
    <s v="**"/>
    <m/>
    <m/>
    <m/>
    <m/>
    <m/>
    <n v="1"/>
    <n v="0.01"/>
    <m/>
    <m/>
    <n v="16.73"/>
    <n v="0"/>
    <n v="16.73"/>
    <s v="Regular Air"/>
    <n v="4.9800000000000004"/>
    <n v="21.71"/>
    <x v="8"/>
    <s v="Consumer"/>
    <x v="1"/>
    <s v="Office Furnishings"/>
    <s v="Small Pack"/>
    <d v="2010-11-09T00:00:00"/>
  </r>
  <r>
    <n v="3955"/>
    <n v="41633"/>
    <x v="657"/>
    <s v="Low"/>
    <s v="*"/>
    <s v="*"/>
    <s v="*"/>
    <m/>
    <m/>
    <s v="*"/>
    <m/>
    <m/>
    <m/>
    <m/>
    <m/>
    <n v="29"/>
    <n v="3.5000000000000003E-2"/>
    <m/>
    <m/>
    <n v="3636.91"/>
    <n v="1"/>
    <n v="125.4106896551724"/>
    <s v="Delivery Truck"/>
    <n v="70.2"/>
    <n v="3707.1099999999997"/>
    <x v="2"/>
    <s v="Corporate"/>
    <x v="1"/>
    <s v="Chairs &amp; Chairmats"/>
    <s v="Jumbo Drum"/>
    <d v="2010-11-09T00:00:00"/>
  </r>
  <r>
    <n v="3956"/>
    <n v="39682"/>
    <x v="657"/>
    <s v="Medium"/>
    <s v="*"/>
    <s v="*"/>
    <s v="*"/>
    <m/>
    <m/>
    <s v="*"/>
    <m/>
    <m/>
    <m/>
    <m/>
    <m/>
    <n v="43"/>
    <n v="0.05"/>
    <m/>
    <m/>
    <n v="2337.89"/>
    <n v="1"/>
    <n v="54.369534883720924"/>
    <s v="Express Air"/>
    <n v="14.3"/>
    <n v="2352.19"/>
    <x v="5"/>
    <s v="Corporate"/>
    <x v="0"/>
    <s v="Paper"/>
    <s v="Small Box"/>
    <d v="2010-11-11T00:00:00"/>
  </r>
  <r>
    <n v="3957"/>
    <n v="12097"/>
    <x v="657"/>
    <s v="Critical"/>
    <s v="***"/>
    <s v="***"/>
    <s v="***"/>
    <m/>
    <m/>
    <s v="***"/>
    <m/>
    <m/>
    <m/>
    <m/>
    <m/>
    <n v="25"/>
    <n v="3.5000000000000003E-2"/>
    <m/>
    <m/>
    <n v="1831.529"/>
    <n v="1"/>
    <n v="73.261160000000004"/>
    <s v="Express Air"/>
    <n v="0.99"/>
    <n v="1832.519"/>
    <x v="8"/>
    <s v="Consumer"/>
    <x v="2"/>
    <s v="Telephones and Communication"/>
    <s v="Wrap Bag"/>
    <d v="2010-11-09T00:00:00"/>
  </r>
  <r>
    <n v="3958"/>
    <n v="50663"/>
    <x v="657"/>
    <s v="Critical"/>
    <s v="***"/>
    <s v="***"/>
    <s v="***"/>
    <m/>
    <m/>
    <s v="***"/>
    <m/>
    <m/>
    <m/>
    <m/>
    <m/>
    <n v="26"/>
    <n v="3.5000000000000003E-2"/>
    <m/>
    <m/>
    <n v="1614.84"/>
    <n v="1"/>
    <n v="62.109230769230763"/>
    <s v="Express Air"/>
    <n v="49"/>
    <n v="1663.84"/>
    <x v="1"/>
    <s v="Consumer"/>
    <x v="0"/>
    <s v="Appliances"/>
    <s v="Large Box"/>
    <d v="2010-11-10T00:00:00"/>
  </r>
  <r>
    <n v="3959"/>
    <n v="7363"/>
    <x v="657"/>
    <s v="Medium"/>
    <s v="*"/>
    <s v="*"/>
    <s v="*"/>
    <m/>
    <m/>
    <s v="*"/>
    <m/>
    <m/>
    <m/>
    <m/>
    <m/>
    <n v="24"/>
    <n v="3.5000000000000003E-2"/>
    <m/>
    <m/>
    <n v="875.52"/>
    <n v="0"/>
    <n v="36.479999999999997"/>
    <s v="Regular Air"/>
    <n v="13.99"/>
    <n v="889.51"/>
    <x v="4"/>
    <s v="Corporate"/>
    <x v="1"/>
    <s v="Office Furnishings"/>
    <s v="Wrap Bag"/>
    <d v="2010-11-11T00:00:00"/>
  </r>
  <r>
    <n v="3960"/>
    <n v="15078"/>
    <x v="657"/>
    <s v="High"/>
    <s v="*"/>
    <s v="**"/>
    <s v="**"/>
    <m/>
    <m/>
    <s v="**"/>
    <m/>
    <m/>
    <m/>
    <m/>
    <m/>
    <n v="33"/>
    <n v="0.04"/>
    <m/>
    <m/>
    <n v="207.01"/>
    <n v="0"/>
    <n v="6.2730303030303025"/>
    <s v="Regular Air"/>
    <n v="4.96"/>
    <n v="211.97"/>
    <x v="1"/>
    <s v="Corporate"/>
    <x v="0"/>
    <s v="Paper"/>
    <s v="Small Box"/>
    <d v="2010-11-10T00:00:00"/>
  </r>
  <r>
    <n v="3961"/>
    <n v="12097"/>
    <x v="657"/>
    <s v="Critical"/>
    <s v="***"/>
    <s v="***"/>
    <s v="***"/>
    <m/>
    <m/>
    <s v="***"/>
    <m/>
    <m/>
    <m/>
    <m/>
    <m/>
    <n v="9"/>
    <n v="0.01"/>
    <m/>
    <m/>
    <n v="49.89"/>
    <n v="0"/>
    <n v="5.543333333333333"/>
    <s v="Regular Air"/>
    <n v="6.07"/>
    <n v="55.96"/>
    <x v="8"/>
    <s v="Consumer"/>
    <x v="0"/>
    <s v="Paper"/>
    <s v="Small Box"/>
    <d v="2010-11-11T00:00:00"/>
  </r>
  <r>
    <n v="3962"/>
    <n v="5059"/>
    <x v="657"/>
    <s v="High"/>
    <s v="*"/>
    <s v="**"/>
    <s v="**"/>
    <m/>
    <m/>
    <s v="**"/>
    <m/>
    <m/>
    <m/>
    <m/>
    <m/>
    <n v="5"/>
    <n v="0.01"/>
    <m/>
    <m/>
    <n v="41.18"/>
    <n v="0"/>
    <n v="8.2360000000000007"/>
    <s v="Express Air"/>
    <n v="7.46"/>
    <n v="48.64"/>
    <x v="4"/>
    <s v="Small Business"/>
    <x v="0"/>
    <s v="Binders and Binder Accessories"/>
    <s v="Small Box"/>
    <d v="2010-11-11T00:00:00"/>
  </r>
  <r>
    <n v="3963"/>
    <n v="22498"/>
    <x v="657"/>
    <s v="Critical"/>
    <s v="***"/>
    <s v="***"/>
    <s v="***"/>
    <m/>
    <m/>
    <s v="***"/>
    <m/>
    <m/>
    <m/>
    <m/>
    <m/>
    <n v="20"/>
    <n v="3.5000000000000003E-2"/>
    <m/>
    <m/>
    <n v="34.94"/>
    <n v="0"/>
    <n v="1.7469999999999999"/>
    <s v="Regular Air"/>
    <n v="1.99"/>
    <n v="36.93"/>
    <x v="0"/>
    <s v="Consumer"/>
    <x v="2"/>
    <s v="Computer Peripherals"/>
    <s v="Small Pack"/>
    <d v="2010-11-10T00:00:00"/>
  </r>
  <r>
    <n v="3964"/>
    <n v="43585"/>
    <x v="658"/>
    <s v="Critical"/>
    <s v="***"/>
    <s v="***"/>
    <s v="***"/>
    <m/>
    <m/>
    <s v="***"/>
    <m/>
    <m/>
    <m/>
    <m/>
    <m/>
    <n v="19"/>
    <n v="0.02"/>
    <m/>
    <m/>
    <n v="1004.18"/>
    <n v="1"/>
    <n v="52.851578947368417"/>
    <s v="Express Air"/>
    <n v="6.79"/>
    <n v="1010.9699999999999"/>
    <x v="1"/>
    <s v="Consumer"/>
    <x v="0"/>
    <s v="Paper"/>
    <s v="Small Box"/>
    <d v="2010-11-12T00:00:00"/>
  </r>
  <r>
    <n v="3965"/>
    <n v="11911"/>
    <x v="658"/>
    <s v="Critical"/>
    <s v="***"/>
    <s v="***"/>
    <s v="***"/>
    <m/>
    <m/>
    <s v="***"/>
    <m/>
    <m/>
    <m/>
    <m/>
    <m/>
    <n v="25"/>
    <n v="3.5000000000000003E-2"/>
    <m/>
    <m/>
    <n v="397.84"/>
    <n v="0"/>
    <n v="15.913599999999999"/>
    <s v="Regular Air"/>
    <n v="9.73"/>
    <n v="407.57"/>
    <x v="7"/>
    <s v="Consumer"/>
    <x v="0"/>
    <s v="Binders and Binder Accessories"/>
    <s v="Small Box"/>
    <d v="2010-11-12T00:00:00"/>
  </r>
  <r>
    <n v="3966"/>
    <n v="9091"/>
    <x v="659"/>
    <s v="High"/>
    <s v="*"/>
    <s v="**"/>
    <s v="**"/>
    <m/>
    <m/>
    <s v="**"/>
    <m/>
    <m/>
    <m/>
    <m/>
    <m/>
    <n v="44"/>
    <n v="0.05"/>
    <m/>
    <m/>
    <n v="1480.91"/>
    <n v="1"/>
    <n v="33.657045454545454"/>
    <s v="Regular Air"/>
    <n v="8.74"/>
    <n v="1489.65"/>
    <x v="10"/>
    <s v="Corporate"/>
    <x v="0"/>
    <s v="Paper"/>
    <s v="Small Box"/>
    <d v="2010-11-12T00:00:00"/>
  </r>
  <r>
    <n v="3967"/>
    <n v="9091"/>
    <x v="659"/>
    <s v="High"/>
    <s v="*"/>
    <s v="**"/>
    <s v="**"/>
    <m/>
    <m/>
    <s v="**"/>
    <m/>
    <m/>
    <m/>
    <m/>
    <m/>
    <n v="42"/>
    <n v="0.05"/>
    <m/>
    <m/>
    <n v="605.77"/>
    <n v="0"/>
    <n v="14.423095238095238"/>
    <s v="Regular Air"/>
    <n v="5"/>
    <n v="610.77"/>
    <x v="10"/>
    <s v="Corporate"/>
    <x v="1"/>
    <s v="Office Furnishings"/>
    <s v="Small Pack"/>
    <d v="2010-11-12T00:00:00"/>
  </r>
  <r>
    <n v="3968"/>
    <n v="59553"/>
    <x v="660"/>
    <s v="Not Specified"/>
    <s v="*"/>
    <s v="*"/>
    <s v="*"/>
    <m/>
    <m/>
    <s v="*"/>
    <m/>
    <m/>
    <m/>
    <m/>
    <m/>
    <n v="42"/>
    <n v="0.05"/>
    <m/>
    <m/>
    <n v="2170.3049999999998"/>
    <n v="1"/>
    <n v="51.673928571428569"/>
    <s v="Regular Air"/>
    <n v="8.99"/>
    <n v="2179.2949999999996"/>
    <x v="2"/>
    <s v="Small Business"/>
    <x v="2"/>
    <s v="Telephones and Communication"/>
    <s v="Small Box"/>
    <d v="2010-11-14T00:00:00"/>
  </r>
  <r>
    <n v="3969"/>
    <n v="8992"/>
    <x v="660"/>
    <s v="High"/>
    <s v="*"/>
    <s v="**"/>
    <s v="**"/>
    <m/>
    <m/>
    <s v="**"/>
    <m/>
    <m/>
    <m/>
    <m/>
    <m/>
    <n v="14"/>
    <n v="0.02"/>
    <m/>
    <m/>
    <n v="2145.6975000000002"/>
    <n v="1"/>
    <n v="153.26410714285717"/>
    <s v="Regular Air"/>
    <n v="4.2"/>
    <n v="2149.8975"/>
    <x v="2"/>
    <s v="Corporate"/>
    <x v="2"/>
    <s v="Telephones and Communication"/>
    <s v="Small Box"/>
    <d v="2010-11-14T00:00:00"/>
  </r>
  <r>
    <n v="3970"/>
    <n v="8992"/>
    <x v="660"/>
    <s v="High"/>
    <s v="*"/>
    <s v="**"/>
    <s v="**"/>
    <m/>
    <m/>
    <s v="**"/>
    <m/>
    <m/>
    <m/>
    <m/>
    <m/>
    <n v="18"/>
    <n v="0.02"/>
    <m/>
    <m/>
    <n v="1341.963"/>
    <n v="1"/>
    <n v="74.5535"/>
    <s v="Regular Air"/>
    <n v="2.79"/>
    <n v="1344.7529999999999"/>
    <x v="2"/>
    <s v="Corporate"/>
    <x v="2"/>
    <s v="Telephones and Communication"/>
    <s v="Small Box"/>
    <d v="2010-11-13T00:00:00"/>
  </r>
  <r>
    <n v="3971"/>
    <n v="8992"/>
    <x v="660"/>
    <s v="High"/>
    <s v="*"/>
    <s v="**"/>
    <s v="**"/>
    <m/>
    <m/>
    <s v="**"/>
    <m/>
    <m/>
    <m/>
    <m/>
    <m/>
    <n v="3"/>
    <n v="0.01"/>
    <m/>
    <m/>
    <n v="441.43"/>
    <n v="0"/>
    <n v="147.14333333333335"/>
    <s v="Regular Air"/>
    <n v="24.49"/>
    <n v="465.92"/>
    <x v="2"/>
    <s v="Corporate"/>
    <x v="1"/>
    <s v="Chairs &amp; Chairmats"/>
    <s v="Large Box"/>
    <d v="2010-11-13T00:00:00"/>
  </r>
  <r>
    <n v="3972"/>
    <n v="59553"/>
    <x v="660"/>
    <s v="Not Specified"/>
    <s v="*"/>
    <s v="*"/>
    <s v="*"/>
    <m/>
    <m/>
    <s v="*"/>
    <m/>
    <m/>
    <m/>
    <m/>
    <m/>
    <n v="15"/>
    <n v="0.02"/>
    <m/>
    <m/>
    <n v="171.57"/>
    <n v="0"/>
    <n v="11.437999999999999"/>
    <s v="Regular Air"/>
    <n v="5.01"/>
    <n v="176.57999999999998"/>
    <x v="2"/>
    <s v="Small Business"/>
    <x v="0"/>
    <s v="Paper"/>
    <s v="Small Box"/>
    <d v="2010-11-13T00:00:00"/>
  </r>
  <r>
    <n v="3973"/>
    <n v="19430"/>
    <x v="661"/>
    <s v="Critical"/>
    <s v="***"/>
    <s v="***"/>
    <s v="***"/>
    <m/>
    <m/>
    <s v="***"/>
    <m/>
    <m/>
    <m/>
    <m/>
    <m/>
    <n v="39"/>
    <n v="0.04"/>
    <m/>
    <m/>
    <n v="6742.49"/>
    <n v="1"/>
    <n v="172.88435897435897"/>
    <s v="Regular Air"/>
    <n v="35"/>
    <n v="6777.49"/>
    <x v="10"/>
    <s v="Corporate"/>
    <x v="0"/>
    <s v="Storage &amp; Organization"/>
    <s v="Large Box"/>
    <d v="2010-11-15T00:00:00"/>
  </r>
  <r>
    <n v="3974"/>
    <n v="39139"/>
    <x v="661"/>
    <s v="Not Specified"/>
    <s v="*"/>
    <s v="*"/>
    <s v="*"/>
    <m/>
    <m/>
    <s v="*"/>
    <m/>
    <m/>
    <m/>
    <m/>
    <m/>
    <n v="31"/>
    <n v="0.04"/>
    <m/>
    <m/>
    <n v="6118.38"/>
    <n v="1"/>
    <n v="197.36709677419356"/>
    <s v="Regular Air"/>
    <n v="21.21"/>
    <n v="6139.59"/>
    <x v="10"/>
    <s v="Home Office"/>
    <x v="1"/>
    <s v="Office Furnishings"/>
    <s v="Large Box"/>
    <d v="2010-11-15T00:00:00"/>
  </r>
  <r>
    <n v="3975"/>
    <n v="4034"/>
    <x v="661"/>
    <s v="Not Specified"/>
    <s v="*"/>
    <s v="*"/>
    <s v="*"/>
    <m/>
    <m/>
    <s v="*"/>
    <m/>
    <m/>
    <m/>
    <m/>
    <m/>
    <n v="37"/>
    <n v="0.04"/>
    <m/>
    <m/>
    <n v="5723.24"/>
    <n v="1"/>
    <n v="154.68216216216214"/>
    <s v="Delivery Truck"/>
    <n v="51.92"/>
    <n v="5775.16"/>
    <x v="8"/>
    <s v="Small Business"/>
    <x v="1"/>
    <s v="Tables"/>
    <s v="Jumbo Box"/>
    <d v="2010-11-14T00:00:00"/>
  </r>
  <r>
    <n v="3976"/>
    <n v="4034"/>
    <x v="661"/>
    <s v="Not Specified"/>
    <s v="*"/>
    <s v="*"/>
    <s v="*"/>
    <m/>
    <m/>
    <s v="*"/>
    <m/>
    <m/>
    <m/>
    <m/>
    <m/>
    <n v="44"/>
    <n v="0.05"/>
    <m/>
    <m/>
    <n v="3367.24"/>
    <n v="1"/>
    <n v="76.528181818181807"/>
    <s v="Regular Air"/>
    <n v="48.2"/>
    <n v="3415.4399999999996"/>
    <x v="8"/>
    <s v="Small Business"/>
    <x v="1"/>
    <s v="Office Furnishings"/>
    <s v="Medium Box"/>
    <d v="2010-11-14T00:00:00"/>
  </r>
  <r>
    <n v="3977"/>
    <n v="39139"/>
    <x v="661"/>
    <s v="Not Specified"/>
    <s v="*"/>
    <s v="*"/>
    <s v="*"/>
    <m/>
    <m/>
    <s v="*"/>
    <m/>
    <m/>
    <m/>
    <m/>
    <m/>
    <n v="50"/>
    <n v="0.06"/>
    <m/>
    <m/>
    <n v="3000.88"/>
    <n v="1"/>
    <n v="60.017600000000002"/>
    <s v="Delivery Truck"/>
    <n v="36.61"/>
    <n v="3037.4900000000002"/>
    <x v="10"/>
    <s v="Home Office"/>
    <x v="1"/>
    <s v="Bookcases"/>
    <s v="Jumbo Box"/>
    <d v="2010-11-15T00:00:00"/>
  </r>
  <r>
    <n v="3978"/>
    <n v="56135"/>
    <x v="661"/>
    <s v="Medium"/>
    <s v="*"/>
    <s v="*"/>
    <s v="*"/>
    <m/>
    <m/>
    <s v="*"/>
    <m/>
    <m/>
    <m/>
    <m/>
    <m/>
    <n v="8"/>
    <n v="0.01"/>
    <m/>
    <m/>
    <n v="1118.82"/>
    <n v="1"/>
    <n v="139.85249999999999"/>
    <s v="Delivery Truck"/>
    <n v="36.090000000000003"/>
    <n v="1154.9099999999999"/>
    <x v="8"/>
    <s v="Corporate"/>
    <x v="1"/>
    <s v="Bookcases"/>
    <s v="Jumbo Box"/>
    <d v="2010-11-15T00:00:00"/>
  </r>
  <r>
    <n v="3979"/>
    <n v="39139"/>
    <x v="661"/>
    <s v="Not Specified"/>
    <s v="*"/>
    <s v="*"/>
    <s v="*"/>
    <m/>
    <m/>
    <s v="*"/>
    <m/>
    <m/>
    <m/>
    <m/>
    <m/>
    <n v="6"/>
    <n v="0.01"/>
    <m/>
    <m/>
    <n v="627.45299999999997"/>
    <n v="0"/>
    <n v="104.57549999999999"/>
    <s v="Regular Air"/>
    <n v="8.08"/>
    <n v="635.53300000000002"/>
    <x v="10"/>
    <s v="Home Office"/>
    <x v="2"/>
    <s v="Telephones and Communication"/>
    <s v="Small Box"/>
    <d v="2010-11-13T00:00:00"/>
  </r>
  <r>
    <n v="3980"/>
    <n v="43782"/>
    <x v="661"/>
    <s v="Medium"/>
    <s v="*"/>
    <s v="*"/>
    <s v="*"/>
    <m/>
    <m/>
    <s v="*"/>
    <m/>
    <m/>
    <m/>
    <m/>
    <m/>
    <n v="27"/>
    <n v="3.5000000000000003E-2"/>
    <m/>
    <m/>
    <n v="194.35"/>
    <n v="0"/>
    <n v="7.1981481481481477"/>
    <s v="Regular Air"/>
    <n v="2.99"/>
    <n v="197.34"/>
    <x v="8"/>
    <s v="Consumer"/>
    <x v="0"/>
    <s v="Binders and Binder Accessories"/>
    <s v="Small Box"/>
    <d v="2010-11-15T00:00:00"/>
  </r>
  <r>
    <n v="3981"/>
    <n v="56135"/>
    <x v="661"/>
    <s v="Medium"/>
    <s v="*"/>
    <s v="*"/>
    <s v="*"/>
    <m/>
    <m/>
    <s v="*"/>
    <m/>
    <m/>
    <m/>
    <m/>
    <m/>
    <n v="48"/>
    <n v="0.05"/>
    <m/>
    <m/>
    <n v="79.75"/>
    <n v="0"/>
    <n v="1.6614583333333333"/>
    <s v="Regular Air"/>
    <n v="1.56"/>
    <n v="81.31"/>
    <x v="8"/>
    <s v="Corporate"/>
    <x v="0"/>
    <s v="Rubber Bands"/>
    <s v="Wrap Bag"/>
    <d v="2010-11-14T00:00:00"/>
  </r>
  <r>
    <n v="3982"/>
    <n v="47873"/>
    <x v="661"/>
    <s v="Critical"/>
    <s v="***"/>
    <s v="***"/>
    <s v="***"/>
    <m/>
    <m/>
    <s v="***"/>
    <m/>
    <m/>
    <m/>
    <m/>
    <m/>
    <n v="8"/>
    <n v="0.01"/>
    <m/>
    <m/>
    <n v="52.39"/>
    <n v="0"/>
    <n v="6.5487500000000001"/>
    <s v="Regular Air"/>
    <n v="5.57"/>
    <n v="57.96"/>
    <x v="7"/>
    <s v="Corporate"/>
    <x v="1"/>
    <s v="Office Furnishings"/>
    <s v="Small Box"/>
    <d v="2010-11-15T00:00:00"/>
  </r>
  <r>
    <n v="3983"/>
    <n v="4580"/>
    <x v="662"/>
    <s v="Not Specified"/>
    <s v="*"/>
    <s v="*"/>
    <s v="*"/>
    <m/>
    <m/>
    <s v="*"/>
    <m/>
    <m/>
    <m/>
    <m/>
    <m/>
    <n v="28"/>
    <n v="3.5000000000000003E-2"/>
    <m/>
    <m/>
    <n v="7384.54"/>
    <n v="1"/>
    <n v="263.73357142857145"/>
    <s v="Delivery Truck"/>
    <n v="81.98"/>
    <n v="7466.5199999999995"/>
    <x v="0"/>
    <s v="Consumer"/>
    <x v="1"/>
    <s v="Tables"/>
    <s v="Jumbo Box"/>
    <d v="2010-11-15T00:00:00"/>
  </r>
  <r>
    <n v="3984"/>
    <n v="2048"/>
    <x v="662"/>
    <s v="Critical"/>
    <s v="***"/>
    <s v="***"/>
    <s v="***"/>
    <m/>
    <m/>
    <s v="***"/>
    <m/>
    <m/>
    <m/>
    <m/>
    <m/>
    <n v="12"/>
    <n v="0.02"/>
    <m/>
    <m/>
    <n v="3752.61"/>
    <n v="1"/>
    <n v="312.71750000000003"/>
    <s v="Delivery Truck"/>
    <n v="42.52"/>
    <n v="3795.13"/>
    <x v="6"/>
    <s v="Corporate"/>
    <x v="0"/>
    <s v="Appliances"/>
    <s v="Jumbo Drum"/>
    <d v="2010-11-15T00:00:00"/>
  </r>
  <r>
    <n v="3985"/>
    <n v="14499"/>
    <x v="662"/>
    <s v="Low"/>
    <s v="*"/>
    <s v="*"/>
    <s v="*"/>
    <m/>
    <m/>
    <s v="*"/>
    <m/>
    <m/>
    <m/>
    <m/>
    <m/>
    <n v="28"/>
    <n v="3.5000000000000003E-2"/>
    <m/>
    <m/>
    <n v="574.99"/>
    <n v="0"/>
    <n v="20.535357142857144"/>
    <s v="Regular Air"/>
    <n v="6.5"/>
    <n v="581.49"/>
    <x v="1"/>
    <s v="Consumer"/>
    <x v="2"/>
    <s v="Computer Peripherals"/>
    <s v="Small Box"/>
    <d v="2010-11-19T00:00:00"/>
  </r>
  <r>
    <n v="3986"/>
    <n v="2048"/>
    <x v="662"/>
    <s v="Critical"/>
    <s v="***"/>
    <s v="***"/>
    <s v="***"/>
    <m/>
    <m/>
    <s v="***"/>
    <m/>
    <m/>
    <m/>
    <m/>
    <m/>
    <n v="9"/>
    <n v="0.01"/>
    <m/>
    <m/>
    <n v="548.36"/>
    <n v="0"/>
    <n v="60.928888888888892"/>
    <s v="Express Air"/>
    <n v="4.5"/>
    <n v="552.86"/>
    <x v="6"/>
    <s v="Corporate"/>
    <x v="0"/>
    <s v="Appliances"/>
    <s v="Small Box"/>
    <d v="2010-11-15T00:00:00"/>
  </r>
  <r>
    <n v="3987"/>
    <n v="38789"/>
    <x v="662"/>
    <s v="High"/>
    <s v="*"/>
    <s v="**"/>
    <s v="**"/>
    <m/>
    <m/>
    <s v="**"/>
    <m/>
    <m/>
    <m/>
    <m/>
    <m/>
    <n v="4"/>
    <n v="0.01"/>
    <m/>
    <m/>
    <n v="115.17"/>
    <n v="0"/>
    <n v="28.7925"/>
    <s v="Delivery Truck"/>
    <n v="15.68"/>
    <n v="130.85"/>
    <x v="0"/>
    <s v="Small Business"/>
    <x v="1"/>
    <s v="Office Furnishings"/>
    <s v="Jumbo Drum"/>
    <d v="2010-11-15T00:00:00"/>
  </r>
  <r>
    <n v="3988"/>
    <n v="38789"/>
    <x v="662"/>
    <s v="High"/>
    <s v="*"/>
    <s v="**"/>
    <s v="**"/>
    <m/>
    <m/>
    <s v="**"/>
    <m/>
    <m/>
    <m/>
    <m/>
    <m/>
    <n v="9"/>
    <n v="0.01"/>
    <m/>
    <m/>
    <n v="96.52"/>
    <n v="0"/>
    <n v="10.724444444444444"/>
    <s v="Regular Air"/>
    <n v="5.16"/>
    <n v="101.67999999999999"/>
    <x v="0"/>
    <s v="Small Business"/>
    <x v="1"/>
    <s v="Office Furnishings"/>
    <s v="Small Box"/>
    <d v="2010-11-15T00:00:00"/>
  </r>
  <r>
    <n v="3989"/>
    <n v="22404"/>
    <x v="663"/>
    <s v="Low"/>
    <s v="*"/>
    <s v="*"/>
    <s v="*"/>
    <m/>
    <m/>
    <s v="*"/>
    <m/>
    <m/>
    <m/>
    <m/>
    <m/>
    <n v="35"/>
    <n v="0.04"/>
    <m/>
    <m/>
    <n v="7264.64"/>
    <n v="1"/>
    <n v="207.56114285714287"/>
    <s v="Regular Air"/>
    <n v="18.059999999999999"/>
    <n v="7282.7000000000007"/>
    <x v="4"/>
    <s v="Home Office"/>
    <x v="1"/>
    <s v="Chairs &amp; Chairmats"/>
    <s v="Large Box"/>
    <d v="2010-11-23T00:00:00"/>
  </r>
  <r>
    <n v="3990"/>
    <n v="10499"/>
    <x v="663"/>
    <s v="Not Specified"/>
    <s v="*"/>
    <s v="*"/>
    <s v="*"/>
    <m/>
    <m/>
    <s v="*"/>
    <m/>
    <m/>
    <m/>
    <m/>
    <m/>
    <n v="29"/>
    <n v="3.5000000000000003E-2"/>
    <m/>
    <m/>
    <n v="6250.9359999999997"/>
    <n v="1"/>
    <n v="215.54951724137931"/>
    <s v="Delivery Truck"/>
    <n v="62.74"/>
    <n v="6313.6759999999995"/>
    <x v="7"/>
    <s v="Corporate"/>
    <x v="1"/>
    <s v="Tables"/>
    <s v="Jumbo Box"/>
    <d v="2010-11-17T00:00:00"/>
  </r>
  <r>
    <n v="3991"/>
    <n v="10117"/>
    <x v="663"/>
    <s v="Medium"/>
    <s v="*"/>
    <s v="*"/>
    <s v="*"/>
    <m/>
    <m/>
    <s v="*"/>
    <m/>
    <m/>
    <m/>
    <m/>
    <m/>
    <n v="10"/>
    <n v="0.02"/>
    <m/>
    <m/>
    <n v="4588.55"/>
    <n v="1"/>
    <n v="458.85500000000002"/>
    <s v="Regular Air"/>
    <n v="24.49"/>
    <n v="4613.04"/>
    <x v="10"/>
    <s v="Consumer"/>
    <x v="2"/>
    <s v="Copiers and Fax"/>
    <s v="Large Box"/>
    <d v="2010-11-18T00:00:00"/>
  </r>
  <r>
    <n v="3992"/>
    <n v="10117"/>
    <x v="663"/>
    <s v="Medium"/>
    <s v="*"/>
    <s v="*"/>
    <s v="*"/>
    <m/>
    <m/>
    <s v="*"/>
    <m/>
    <m/>
    <m/>
    <m/>
    <m/>
    <n v="6"/>
    <n v="0.01"/>
    <m/>
    <m/>
    <n v="64.37"/>
    <n v="0"/>
    <n v="10.728333333333333"/>
    <s v="Express Air"/>
    <n v="5.6"/>
    <n v="69.97"/>
    <x v="10"/>
    <s v="Consumer"/>
    <x v="0"/>
    <s v="Binders and Binder Accessories"/>
    <s v="Small Box"/>
    <d v="2010-11-17T00:00:00"/>
  </r>
  <r>
    <n v="3993"/>
    <n v="44935"/>
    <x v="664"/>
    <s v="High"/>
    <s v="*"/>
    <s v="**"/>
    <s v="**"/>
    <m/>
    <m/>
    <s v="**"/>
    <m/>
    <m/>
    <m/>
    <m/>
    <m/>
    <n v="39"/>
    <n v="0.04"/>
    <m/>
    <m/>
    <n v="9362.73"/>
    <n v="1"/>
    <n v="240.07"/>
    <s v="Regular Air"/>
    <n v="19.989999999999998"/>
    <n v="9382.7199999999993"/>
    <x v="5"/>
    <s v="Consumer"/>
    <x v="0"/>
    <s v="Appliances"/>
    <s v="Small Box"/>
    <d v="2010-11-18T00:00:00"/>
  </r>
  <r>
    <n v="3994"/>
    <n v="38625"/>
    <x v="664"/>
    <s v="Not Specified"/>
    <s v="*"/>
    <s v="*"/>
    <s v="*"/>
    <m/>
    <m/>
    <s v="*"/>
    <m/>
    <m/>
    <m/>
    <m/>
    <m/>
    <n v="28"/>
    <n v="3.5000000000000003E-2"/>
    <m/>
    <m/>
    <n v="2752"/>
    <n v="1"/>
    <n v="98.285714285714292"/>
    <s v="Express Air"/>
    <n v="19.989999999999998"/>
    <n v="2771.99"/>
    <x v="2"/>
    <s v="Corporate"/>
    <x v="2"/>
    <s v="Computer Peripherals"/>
    <s v="Small Box"/>
    <d v="2010-11-19T00:00:00"/>
  </r>
  <r>
    <n v="3995"/>
    <n v="29382"/>
    <x v="664"/>
    <s v="High"/>
    <s v="*"/>
    <s v="**"/>
    <s v="**"/>
    <m/>
    <m/>
    <s v="**"/>
    <m/>
    <m/>
    <m/>
    <m/>
    <m/>
    <n v="34"/>
    <n v="0.04"/>
    <m/>
    <m/>
    <n v="684.66"/>
    <n v="0"/>
    <n v="20.137058823529411"/>
    <s v="Express Air"/>
    <n v="10.49"/>
    <n v="695.15"/>
    <x v="12"/>
    <s v="Small Business"/>
    <x v="1"/>
    <s v="Office Furnishings"/>
    <s v="Small Box"/>
    <d v="2010-11-19T00:00:00"/>
  </r>
  <r>
    <n v="3996"/>
    <n v="40775"/>
    <x v="664"/>
    <s v="Low"/>
    <s v="*"/>
    <s v="*"/>
    <s v="*"/>
    <m/>
    <m/>
    <s v="*"/>
    <m/>
    <m/>
    <m/>
    <m/>
    <m/>
    <n v="23"/>
    <n v="3.5000000000000003E-2"/>
    <m/>
    <m/>
    <n v="279.63"/>
    <n v="0"/>
    <n v="12.157826086956522"/>
    <s v="Regular Air"/>
    <n v="5.16"/>
    <n v="284.79000000000002"/>
    <x v="6"/>
    <s v="Corporate"/>
    <x v="1"/>
    <s v="Office Furnishings"/>
    <s v="Small Box"/>
    <d v="2010-11-22T00:00:00"/>
  </r>
  <r>
    <n v="3997"/>
    <n v="29382"/>
    <x v="664"/>
    <s v="High"/>
    <s v="*"/>
    <s v="**"/>
    <s v="**"/>
    <m/>
    <m/>
    <s v="**"/>
    <m/>
    <m/>
    <m/>
    <m/>
    <m/>
    <n v="42"/>
    <n v="0.05"/>
    <m/>
    <m/>
    <n v="239.35"/>
    <n v="0"/>
    <n v="5.6988095238095235"/>
    <s v="Regular Air"/>
    <n v="1.39"/>
    <n v="240.73999999999998"/>
    <x v="12"/>
    <s v="Small Business"/>
    <x v="0"/>
    <s v="Envelopes"/>
    <s v="Small Box"/>
    <d v="2010-11-20T00:00:00"/>
  </r>
  <r>
    <n v="3998"/>
    <n v="39393"/>
    <x v="664"/>
    <s v="Not Specified"/>
    <s v="*"/>
    <s v="*"/>
    <s v="*"/>
    <m/>
    <m/>
    <s v="*"/>
    <m/>
    <m/>
    <m/>
    <m/>
    <m/>
    <n v="23"/>
    <n v="3.5000000000000003E-2"/>
    <m/>
    <m/>
    <n v="218.29"/>
    <n v="0"/>
    <n v="9.4908695652173911"/>
    <s v="Regular Air"/>
    <n v="5.76"/>
    <n v="224.04999999999998"/>
    <x v="3"/>
    <s v="Small Business"/>
    <x v="2"/>
    <s v="Office Machines"/>
    <s v="Medium Box"/>
    <d v="2010-11-19T00:00:00"/>
  </r>
  <r>
    <n v="3999"/>
    <n v="44935"/>
    <x v="664"/>
    <s v="High"/>
    <s v="*"/>
    <s v="**"/>
    <s v="**"/>
    <m/>
    <m/>
    <s v="**"/>
    <m/>
    <m/>
    <m/>
    <m/>
    <m/>
    <n v="37"/>
    <n v="0.04"/>
    <m/>
    <m/>
    <n v="125.33"/>
    <n v="0"/>
    <n v="3.3872972972972972"/>
    <s v="Express Air"/>
    <n v="0.5"/>
    <n v="125.83"/>
    <x v="5"/>
    <s v="Consumer"/>
    <x v="0"/>
    <s v="Labels"/>
    <s v="Small Box"/>
    <d v="2010-11-18T00:00:00"/>
  </r>
  <r>
    <n v="4000"/>
    <n v="44935"/>
    <x v="664"/>
    <s v="High"/>
    <s v="*"/>
    <s v="**"/>
    <s v="**"/>
    <m/>
    <m/>
    <s v="**"/>
    <m/>
    <m/>
    <m/>
    <m/>
    <m/>
    <n v="37"/>
    <n v="0.04"/>
    <m/>
    <m/>
    <n v="99.65"/>
    <n v="0"/>
    <n v="2.6932432432432436"/>
    <s v="Regular Air"/>
    <n v="0.8"/>
    <n v="100.45"/>
    <x v="8"/>
    <s v="Consumer"/>
    <x v="0"/>
    <s v="Rubber Bands"/>
    <s v="Wrap Bag"/>
    <d v="2010-11-20T00:00:00"/>
  </r>
  <r>
    <n v="4001"/>
    <n v="38625"/>
    <x v="664"/>
    <s v="Not Specified"/>
    <s v="*"/>
    <s v="*"/>
    <s v="*"/>
    <m/>
    <m/>
    <s v="*"/>
    <m/>
    <m/>
    <m/>
    <m/>
    <m/>
    <n v="12"/>
    <n v="0.02"/>
    <m/>
    <m/>
    <n v="72.819999999999993"/>
    <n v="0"/>
    <n v="6.0683333333333325"/>
    <s v="Regular Air"/>
    <n v="2.5"/>
    <n v="75.319999999999993"/>
    <x v="2"/>
    <s v="Corporate"/>
    <x v="0"/>
    <s v="Envelopes"/>
    <s v="Small Box"/>
    <d v="2010-11-19T00:00:00"/>
  </r>
  <r>
    <n v="4002"/>
    <n v="22887"/>
    <x v="665"/>
    <s v="Not Specified"/>
    <s v="*"/>
    <s v="*"/>
    <s v="*"/>
    <m/>
    <m/>
    <s v="*"/>
    <m/>
    <m/>
    <m/>
    <m/>
    <m/>
    <n v="34"/>
    <n v="0.04"/>
    <m/>
    <m/>
    <n v="9107.27"/>
    <n v="1"/>
    <n v="267.86088235294119"/>
    <s v="Regular Air"/>
    <n v="24.49"/>
    <n v="9131.76"/>
    <x v="4"/>
    <s v="Home Office"/>
    <x v="1"/>
    <s v="Chairs &amp; Chairmats"/>
    <s v="Large Box"/>
    <d v="2010-11-19T00:00:00"/>
  </r>
  <r>
    <n v="4003"/>
    <n v="34658"/>
    <x v="665"/>
    <s v="Medium"/>
    <s v="*"/>
    <s v="*"/>
    <s v="*"/>
    <m/>
    <m/>
    <s v="*"/>
    <m/>
    <m/>
    <m/>
    <m/>
    <m/>
    <n v="33"/>
    <n v="0.04"/>
    <m/>
    <m/>
    <n v="2701.69"/>
    <n v="1"/>
    <n v="81.869393939393944"/>
    <s v="Delivery Truck"/>
    <n v="55.81"/>
    <n v="2757.5"/>
    <x v="1"/>
    <s v="Small Business"/>
    <x v="1"/>
    <s v="Bookcases"/>
    <s v="Jumbo Box"/>
    <d v="2010-11-18T00:00:00"/>
  </r>
  <r>
    <n v="4004"/>
    <n v="2752"/>
    <x v="665"/>
    <s v="High"/>
    <s v="*"/>
    <s v="**"/>
    <s v="**"/>
    <m/>
    <m/>
    <s v="**"/>
    <m/>
    <m/>
    <m/>
    <m/>
    <m/>
    <n v="30"/>
    <n v="0.04"/>
    <m/>
    <m/>
    <n v="695.47"/>
    <n v="0"/>
    <n v="23.182333333333336"/>
    <s v="Regular Air"/>
    <n v="1.99"/>
    <n v="697.46"/>
    <x v="1"/>
    <s v="Small Business"/>
    <x v="2"/>
    <s v="Computer Peripherals"/>
    <s v="Small Pack"/>
    <d v="2010-11-20T00:00:00"/>
  </r>
  <r>
    <n v="4005"/>
    <n v="2752"/>
    <x v="665"/>
    <s v="High"/>
    <s v="*"/>
    <s v="**"/>
    <s v="**"/>
    <m/>
    <m/>
    <s v="**"/>
    <m/>
    <m/>
    <m/>
    <m/>
    <m/>
    <n v="10"/>
    <n v="0.02"/>
    <m/>
    <m/>
    <n v="575.56899999999996"/>
    <n v="0"/>
    <n v="57.556899999999999"/>
    <s v="Regular Air"/>
    <n v="5.63"/>
    <n v="581.19899999999996"/>
    <x v="1"/>
    <s v="Small Business"/>
    <x v="2"/>
    <s v="Telephones and Communication"/>
    <s v="Small Box"/>
    <d v="2010-11-20T00:00:00"/>
  </r>
  <r>
    <n v="4006"/>
    <n v="13607"/>
    <x v="665"/>
    <s v="Critical"/>
    <s v="***"/>
    <s v="***"/>
    <s v="***"/>
    <m/>
    <m/>
    <s v="***"/>
    <m/>
    <m/>
    <m/>
    <m/>
    <m/>
    <n v="12"/>
    <n v="0.02"/>
    <m/>
    <m/>
    <n v="440.6"/>
    <n v="0"/>
    <n v="36.716666666666669"/>
    <s v="Regular Air"/>
    <n v="1.99"/>
    <n v="442.59000000000003"/>
    <x v="5"/>
    <s v="Small Business"/>
    <x v="2"/>
    <s v="Computer Peripherals"/>
    <s v="Small Pack"/>
    <d v="2010-11-19T00:00:00"/>
  </r>
  <r>
    <n v="4007"/>
    <n v="2752"/>
    <x v="665"/>
    <s v="High"/>
    <s v="*"/>
    <s v="**"/>
    <s v="**"/>
    <m/>
    <m/>
    <s v="**"/>
    <m/>
    <m/>
    <m/>
    <m/>
    <m/>
    <n v="10"/>
    <n v="0.02"/>
    <m/>
    <m/>
    <n v="365.62"/>
    <n v="0"/>
    <n v="36.561999999999998"/>
    <s v="Regular Air"/>
    <n v="8.2200000000000006"/>
    <n v="373.84000000000003"/>
    <x v="1"/>
    <s v="Small Business"/>
    <x v="0"/>
    <s v="Storage &amp; Organization"/>
    <s v="Small Box"/>
    <d v="2010-11-18T00:00:00"/>
  </r>
  <r>
    <n v="4008"/>
    <n v="13607"/>
    <x v="665"/>
    <s v="Critical"/>
    <s v="***"/>
    <s v="***"/>
    <s v="***"/>
    <m/>
    <m/>
    <s v="***"/>
    <m/>
    <m/>
    <m/>
    <m/>
    <m/>
    <n v="13"/>
    <n v="0.02"/>
    <m/>
    <m/>
    <n v="315.29000000000002"/>
    <n v="0"/>
    <n v="24.253076923076925"/>
    <s v="Regular Air"/>
    <n v="35"/>
    <n v="350.29"/>
    <x v="5"/>
    <s v="Small Business"/>
    <x v="0"/>
    <s v="Storage &amp; Organization"/>
    <s v="Large Box"/>
    <d v="2010-11-20T00:00:00"/>
  </r>
  <r>
    <n v="4009"/>
    <n v="2563"/>
    <x v="665"/>
    <s v="Not Specified"/>
    <s v="*"/>
    <s v="*"/>
    <s v="*"/>
    <m/>
    <m/>
    <s v="*"/>
    <m/>
    <m/>
    <m/>
    <m/>
    <m/>
    <n v="33"/>
    <n v="0.04"/>
    <m/>
    <m/>
    <n v="208.05"/>
    <n v="0"/>
    <n v="6.3045454545454547"/>
    <s v="Regular Air"/>
    <n v="0.96"/>
    <n v="209.01000000000002"/>
    <x v="4"/>
    <s v="Small Business"/>
    <x v="0"/>
    <s v="Pens &amp; Art Supplies"/>
    <s v="Wrap Bag"/>
    <d v="2010-11-19T00:00:00"/>
  </r>
  <r>
    <n v="4010"/>
    <n v="2752"/>
    <x v="665"/>
    <s v="High"/>
    <s v="*"/>
    <s v="**"/>
    <s v="**"/>
    <m/>
    <m/>
    <s v="**"/>
    <m/>
    <m/>
    <m/>
    <m/>
    <m/>
    <n v="41"/>
    <n v="0.05"/>
    <m/>
    <m/>
    <n v="152.59"/>
    <n v="0"/>
    <n v="3.7217073170731707"/>
    <s v="Regular Air"/>
    <n v="0.71"/>
    <n v="153.30000000000001"/>
    <x v="1"/>
    <s v="Small Business"/>
    <x v="0"/>
    <s v="Rubber Bands"/>
    <s v="Wrap Bag"/>
    <d v="2010-11-20T00:00:00"/>
  </r>
  <r>
    <n v="4011"/>
    <n v="13607"/>
    <x v="665"/>
    <s v="Critical"/>
    <s v="***"/>
    <s v="***"/>
    <s v="***"/>
    <m/>
    <m/>
    <s v="***"/>
    <m/>
    <m/>
    <m/>
    <m/>
    <m/>
    <n v="37"/>
    <n v="0.04"/>
    <m/>
    <m/>
    <n v="109.9"/>
    <n v="0"/>
    <n v="2.9702702702702704"/>
    <s v="Express Air"/>
    <n v="0.5"/>
    <n v="110.4"/>
    <x v="5"/>
    <s v="Small Business"/>
    <x v="0"/>
    <s v="Labels"/>
    <s v="Small Box"/>
    <d v="2010-11-19T00:00:00"/>
  </r>
  <r>
    <n v="4012"/>
    <n v="2563"/>
    <x v="665"/>
    <s v="Not Specified"/>
    <s v="*"/>
    <s v="*"/>
    <s v="*"/>
    <m/>
    <m/>
    <s v="*"/>
    <m/>
    <m/>
    <m/>
    <m/>
    <m/>
    <n v="12"/>
    <n v="0.02"/>
    <m/>
    <m/>
    <n v="31.77"/>
    <n v="0"/>
    <n v="2.6475"/>
    <s v="Regular Air"/>
    <n v="0.5"/>
    <n v="32.269999999999996"/>
    <x v="4"/>
    <s v="Small Business"/>
    <x v="0"/>
    <s v="Labels"/>
    <s v="Small Box"/>
    <d v="2010-11-19T00:00:00"/>
  </r>
  <r>
    <n v="4013"/>
    <n v="45190"/>
    <x v="666"/>
    <s v="High"/>
    <s v="*"/>
    <s v="**"/>
    <s v="**"/>
    <m/>
    <m/>
    <s v="**"/>
    <m/>
    <m/>
    <m/>
    <m/>
    <m/>
    <n v="13"/>
    <n v="0.02"/>
    <m/>
    <m/>
    <n v="2084.96"/>
    <n v="1"/>
    <n v="160.38153846153847"/>
    <s v="Delivery Truck"/>
    <n v="43.71"/>
    <n v="2128.67"/>
    <x v="1"/>
    <s v="Small Business"/>
    <x v="1"/>
    <s v="Chairs &amp; Chairmats"/>
    <s v="Jumbo Drum"/>
    <d v="2010-11-19T00:00:00"/>
  </r>
  <r>
    <n v="4014"/>
    <n v="8001"/>
    <x v="666"/>
    <s v="High"/>
    <s v="*"/>
    <s v="**"/>
    <s v="**"/>
    <m/>
    <m/>
    <s v="**"/>
    <m/>
    <m/>
    <m/>
    <m/>
    <m/>
    <n v="47"/>
    <n v="0.05"/>
    <m/>
    <m/>
    <n v="1059.72"/>
    <n v="1"/>
    <n v="22.547234042553193"/>
    <s v="Regular Air"/>
    <n v="5.42"/>
    <n v="1065.1400000000001"/>
    <x v="10"/>
    <s v="Consumer"/>
    <x v="0"/>
    <s v="Storage &amp; Organization"/>
    <s v="Small Box"/>
    <d v="2010-11-21T00:00:00"/>
  </r>
  <r>
    <n v="4015"/>
    <n v="23366"/>
    <x v="666"/>
    <s v="Not Specified"/>
    <s v="*"/>
    <s v="*"/>
    <s v="*"/>
    <m/>
    <m/>
    <s v="*"/>
    <m/>
    <m/>
    <m/>
    <m/>
    <m/>
    <n v="5"/>
    <n v="0.01"/>
    <m/>
    <m/>
    <n v="297.85000000000002"/>
    <n v="0"/>
    <n v="59.570000000000007"/>
    <s v="Regular Air"/>
    <n v="19.989999999999998"/>
    <n v="317.84000000000003"/>
    <x v="10"/>
    <s v="Corporate"/>
    <x v="0"/>
    <s v="Storage &amp; Organization"/>
    <s v="Small Box"/>
    <d v="2010-11-19T00:00:00"/>
  </r>
  <r>
    <n v="4016"/>
    <n v="23366"/>
    <x v="666"/>
    <s v="Not Specified"/>
    <s v="*"/>
    <s v="*"/>
    <s v="*"/>
    <m/>
    <m/>
    <s v="*"/>
    <m/>
    <m/>
    <m/>
    <m/>
    <m/>
    <n v="12"/>
    <n v="0.02"/>
    <m/>
    <m/>
    <n v="136.1"/>
    <n v="0"/>
    <n v="11.341666666666667"/>
    <s v="Regular Air"/>
    <n v="7.94"/>
    <n v="144.04"/>
    <x v="10"/>
    <s v="Corporate"/>
    <x v="1"/>
    <s v="Office Furnishings"/>
    <s v="Small Pack"/>
    <d v="2010-11-21T00:00:00"/>
  </r>
  <r>
    <n v="4017"/>
    <n v="8001"/>
    <x v="666"/>
    <s v="High"/>
    <s v="*"/>
    <s v="**"/>
    <s v="**"/>
    <m/>
    <m/>
    <s v="**"/>
    <m/>
    <m/>
    <m/>
    <m/>
    <m/>
    <n v="15"/>
    <n v="0.02"/>
    <m/>
    <m/>
    <n v="37.700000000000003"/>
    <n v="0"/>
    <n v="2.5133333333333336"/>
    <s v="Regular Air"/>
    <n v="7.09"/>
    <n v="44.790000000000006"/>
    <x v="10"/>
    <s v="Consumer"/>
    <x v="0"/>
    <s v="Paper"/>
    <s v="Wrap Bag"/>
    <d v="2010-11-21T00:00:00"/>
  </r>
  <r>
    <n v="4018"/>
    <n v="8582"/>
    <x v="667"/>
    <s v="Low"/>
    <s v="*"/>
    <s v="*"/>
    <s v="*"/>
    <m/>
    <m/>
    <s v="*"/>
    <m/>
    <m/>
    <m/>
    <m/>
    <m/>
    <n v="15"/>
    <n v="0.02"/>
    <m/>
    <m/>
    <n v="1556.55"/>
    <n v="1"/>
    <n v="103.77"/>
    <s v="Regular Air"/>
    <n v="24.49"/>
    <n v="1581.04"/>
    <x v="10"/>
    <s v="Home Office"/>
    <x v="1"/>
    <s v="Office Furnishings"/>
    <s v="Large Box"/>
    <d v="2010-11-20T00:00:00"/>
  </r>
  <r>
    <n v="4019"/>
    <n v="13895"/>
    <x v="667"/>
    <s v="High"/>
    <s v="*"/>
    <s v="**"/>
    <s v="**"/>
    <m/>
    <m/>
    <s v="**"/>
    <m/>
    <m/>
    <m/>
    <m/>
    <m/>
    <n v="44"/>
    <n v="0.05"/>
    <m/>
    <m/>
    <n v="614.34"/>
    <n v="0"/>
    <n v="13.962272727272728"/>
    <s v="Regular Air"/>
    <n v="9.3699999999999992"/>
    <n v="623.71"/>
    <x v="1"/>
    <s v="Small Business"/>
    <x v="0"/>
    <s v="Storage &amp; Organization"/>
    <s v="Small Box"/>
    <d v="2010-11-20T00:00:00"/>
  </r>
  <r>
    <n v="4020"/>
    <n v="59393"/>
    <x v="667"/>
    <s v="Medium"/>
    <s v="*"/>
    <s v="*"/>
    <s v="*"/>
    <m/>
    <m/>
    <s v="*"/>
    <m/>
    <m/>
    <m/>
    <m/>
    <m/>
    <n v="34"/>
    <n v="0.04"/>
    <m/>
    <m/>
    <n v="398.76"/>
    <n v="0"/>
    <n v="11.728235294117647"/>
    <s v="Regular Air"/>
    <n v="6.97"/>
    <n v="405.73"/>
    <x v="2"/>
    <s v="Home Office"/>
    <x v="0"/>
    <s v="Envelopes"/>
    <s v="Small Box"/>
    <d v="2010-11-21T00:00:00"/>
  </r>
  <r>
    <n v="4021"/>
    <n v="5988"/>
    <x v="668"/>
    <s v="Not Specified"/>
    <s v="*"/>
    <s v="*"/>
    <s v="*"/>
    <m/>
    <m/>
    <s v="*"/>
    <m/>
    <m/>
    <m/>
    <m/>
    <m/>
    <n v="40"/>
    <n v="0.05"/>
    <m/>
    <m/>
    <n v="19109.61"/>
    <n v="1"/>
    <n v="477.74025"/>
    <s v="Express Air"/>
    <n v="24.49"/>
    <n v="19134.100000000002"/>
    <x v="2"/>
    <s v="Home Office"/>
    <x v="2"/>
    <s v="Copiers and Fax"/>
    <s v="Large Box"/>
    <d v="2010-11-22T00:00:00"/>
  </r>
  <r>
    <n v="4022"/>
    <n v="33152"/>
    <x v="668"/>
    <s v="Critical"/>
    <s v="***"/>
    <s v="***"/>
    <s v="***"/>
    <m/>
    <m/>
    <s v="***"/>
    <m/>
    <m/>
    <m/>
    <m/>
    <m/>
    <n v="19"/>
    <n v="0.02"/>
    <m/>
    <m/>
    <n v="2569.6264999999999"/>
    <n v="1"/>
    <n v="135.24349999999998"/>
    <s v="Regular Air"/>
    <n v="8.99"/>
    <n v="2578.6164999999996"/>
    <x v="0"/>
    <s v="Corporate"/>
    <x v="2"/>
    <s v="Telephones and Communication"/>
    <s v="Small Box"/>
    <d v="2010-11-23T00:00:00"/>
  </r>
  <r>
    <n v="4023"/>
    <n v="5863"/>
    <x v="668"/>
    <s v="Medium"/>
    <s v="*"/>
    <s v="*"/>
    <s v="*"/>
    <m/>
    <m/>
    <s v="*"/>
    <m/>
    <m/>
    <m/>
    <m/>
    <m/>
    <n v="40"/>
    <n v="0.05"/>
    <m/>
    <m/>
    <n v="933.21"/>
    <n v="0"/>
    <n v="23.330249999999999"/>
    <s v="Regular Air"/>
    <n v="7.58"/>
    <n v="940.79000000000008"/>
    <x v="8"/>
    <s v="Corporate"/>
    <x v="1"/>
    <s v="Office Furnishings"/>
    <s v="Small Box"/>
    <d v="2010-11-22T00:00:00"/>
  </r>
  <r>
    <n v="4024"/>
    <n v="38917"/>
    <x v="668"/>
    <s v="Low"/>
    <s v="*"/>
    <s v="*"/>
    <s v="*"/>
    <m/>
    <m/>
    <s v="*"/>
    <m/>
    <m/>
    <m/>
    <m/>
    <m/>
    <n v="11"/>
    <n v="0.02"/>
    <m/>
    <m/>
    <n v="618.19650000000001"/>
    <n v="0"/>
    <n v="56.199681818181823"/>
    <s v="Regular Air"/>
    <n v="8.8000000000000007"/>
    <n v="626.99649999999997"/>
    <x v="1"/>
    <s v="Consumer"/>
    <x v="2"/>
    <s v="Telephones and Communication"/>
    <s v="Small Box"/>
    <d v="2010-11-28T00:00:00"/>
  </r>
  <r>
    <n v="4025"/>
    <n v="21863"/>
    <x v="668"/>
    <s v="Not Specified"/>
    <s v="*"/>
    <s v="*"/>
    <s v="*"/>
    <m/>
    <m/>
    <s v="*"/>
    <m/>
    <m/>
    <m/>
    <m/>
    <m/>
    <n v="13"/>
    <n v="0.02"/>
    <m/>
    <m/>
    <n v="149.31"/>
    <n v="0"/>
    <n v="11.485384615384616"/>
    <s v="Regular Air"/>
    <n v="5.14"/>
    <n v="154.44999999999999"/>
    <x v="8"/>
    <s v="Small Business"/>
    <x v="0"/>
    <s v="Binders and Binder Accessories"/>
    <s v="Small Box"/>
    <d v="2010-11-22T00:00:00"/>
  </r>
  <r>
    <n v="4026"/>
    <n v="21863"/>
    <x v="668"/>
    <s v="Not Specified"/>
    <s v="*"/>
    <s v="*"/>
    <s v="*"/>
    <m/>
    <m/>
    <s v="*"/>
    <m/>
    <m/>
    <m/>
    <m/>
    <m/>
    <n v="27"/>
    <n v="3.5000000000000003E-2"/>
    <m/>
    <m/>
    <n v="85.77"/>
    <n v="0"/>
    <n v="3.1766666666666663"/>
    <s v="Regular Air"/>
    <n v="5.44"/>
    <n v="91.21"/>
    <x v="8"/>
    <s v="Small Business"/>
    <x v="0"/>
    <s v="Binders and Binder Accessories"/>
    <s v="Small Box"/>
    <d v="2010-11-22T00:00:00"/>
  </r>
  <r>
    <n v="4027"/>
    <n v="27047"/>
    <x v="669"/>
    <s v="High"/>
    <s v="*"/>
    <s v="**"/>
    <s v="**"/>
    <m/>
    <m/>
    <s v="**"/>
    <m/>
    <m/>
    <m/>
    <m/>
    <m/>
    <n v="25"/>
    <n v="3.5000000000000003E-2"/>
    <m/>
    <m/>
    <n v="14240.76"/>
    <n v="1"/>
    <n v="569.63040000000001"/>
    <s v="Regular Air"/>
    <n v="24.49"/>
    <n v="14265.25"/>
    <x v="1"/>
    <s v="Consumer"/>
    <x v="2"/>
    <s v="Copiers and Fax"/>
    <s v="Large Box"/>
    <d v="2010-11-23T00:00:00"/>
  </r>
  <r>
    <n v="4028"/>
    <n v="45088"/>
    <x v="669"/>
    <s v="Low"/>
    <s v="*"/>
    <s v="*"/>
    <s v="*"/>
    <m/>
    <m/>
    <s v="*"/>
    <m/>
    <m/>
    <m/>
    <m/>
    <m/>
    <n v="9"/>
    <n v="0.01"/>
    <m/>
    <m/>
    <n v="1418.9559999999999"/>
    <n v="1"/>
    <n v="157.66177777777776"/>
    <s v="Regular Air"/>
    <n v="4.2"/>
    <n v="1423.1559999999999"/>
    <x v="5"/>
    <s v="Home Office"/>
    <x v="2"/>
    <s v="Telephones and Communication"/>
    <s v="Small Box"/>
    <d v="2010-11-29T00:00:00"/>
  </r>
  <r>
    <n v="4029"/>
    <n v="36134"/>
    <x v="669"/>
    <s v="Low"/>
    <s v="*"/>
    <s v="*"/>
    <s v="*"/>
    <m/>
    <m/>
    <s v="*"/>
    <m/>
    <m/>
    <m/>
    <m/>
    <m/>
    <n v="6"/>
    <n v="0.01"/>
    <m/>
    <m/>
    <n v="826.97349999999994"/>
    <n v="0"/>
    <n v="137.82891666666666"/>
    <s v="Regular Air"/>
    <n v="8.99"/>
    <n v="835.96349999999995"/>
    <x v="7"/>
    <s v="Corporate"/>
    <x v="2"/>
    <s v="Telephones and Communication"/>
    <s v="Small Box"/>
    <d v="2010-11-22T00:00:00"/>
  </r>
  <r>
    <n v="4030"/>
    <n v="41186"/>
    <x v="669"/>
    <s v="High"/>
    <s v="*"/>
    <s v="**"/>
    <s v="**"/>
    <m/>
    <m/>
    <s v="**"/>
    <m/>
    <m/>
    <m/>
    <m/>
    <m/>
    <n v="33"/>
    <n v="0.04"/>
    <m/>
    <m/>
    <n v="553.3415"/>
    <n v="0"/>
    <n v="16.767924242424243"/>
    <s v="Regular Air"/>
    <n v="0.99"/>
    <n v="554.33150000000001"/>
    <x v="4"/>
    <s v="Corporate"/>
    <x v="2"/>
    <s v="Telephones and Communication"/>
    <s v="Small Pack"/>
    <d v="2010-11-23T00:00:00"/>
  </r>
  <r>
    <n v="4031"/>
    <n v="27047"/>
    <x v="669"/>
    <s v="High"/>
    <s v="*"/>
    <s v="**"/>
    <s v="**"/>
    <m/>
    <m/>
    <s v="**"/>
    <m/>
    <m/>
    <m/>
    <m/>
    <m/>
    <n v="38"/>
    <n v="0.04"/>
    <m/>
    <m/>
    <n v="167.41"/>
    <n v="0"/>
    <n v="4.4055263157894737"/>
    <s v="Regular Air"/>
    <n v="6.72"/>
    <n v="174.13"/>
    <x v="1"/>
    <s v="Consumer"/>
    <x v="0"/>
    <s v="Paper"/>
    <s v="Small Box"/>
    <d v="2010-11-23T00:00:00"/>
  </r>
  <r>
    <n v="4032"/>
    <n v="41186"/>
    <x v="669"/>
    <s v="High"/>
    <s v="*"/>
    <s v="**"/>
    <s v="**"/>
    <m/>
    <m/>
    <s v="**"/>
    <m/>
    <m/>
    <m/>
    <m/>
    <m/>
    <n v="13"/>
    <n v="0.02"/>
    <m/>
    <m/>
    <n v="142.12"/>
    <n v="0"/>
    <n v="10.932307692307692"/>
    <s v="Express Air"/>
    <n v="1.39"/>
    <n v="143.51"/>
    <x v="6"/>
    <s v="Corporate"/>
    <x v="0"/>
    <s v="Envelopes"/>
    <s v="Small Box"/>
    <d v="2010-11-24T00:00:00"/>
  </r>
  <r>
    <n v="4033"/>
    <n v="52128"/>
    <x v="669"/>
    <s v="Not Specified"/>
    <s v="*"/>
    <s v="*"/>
    <s v="*"/>
    <m/>
    <m/>
    <s v="*"/>
    <m/>
    <m/>
    <m/>
    <m/>
    <m/>
    <n v="11"/>
    <n v="0.02"/>
    <m/>
    <m/>
    <n v="13.52"/>
    <n v="0"/>
    <n v="1.229090909090909"/>
    <s v="Regular Air"/>
    <n v="2.96"/>
    <n v="16.48"/>
    <x v="2"/>
    <s v="Consumer"/>
    <x v="2"/>
    <s v="Computer Peripherals"/>
    <s v="Small Pack"/>
    <d v="2010-11-23T00:00:00"/>
  </r>
  <r>
    <n v="4034"/>
    <n v="25828"/>
    <x v="670"/>
    <s v="Not Specified"/>
    <s v="*"/>
    <s v="*"/>
    <s v="*"/>
    <m/>
    <m/>
    <s v="*"/>
    <m/>
    <m/>
    <m/>
    <m/>
    <m/>
    <n v="31"/>
    <n v="0.04"/>
    <m/>
    <m/>
    <n v="9041.26"/>
    <n v="1"/>
    <n v="291.65354838709681"/>
    <s v="Delivery Truck"/>
    <n v="61.76"/>
    <n v="9103.02"/>
    <x v="4"/>
    <s v="Small Business"/>
    <x v="1"/>
    <s v="Tables"/>
    <s v="Jumbo Box"/>
    <d v="2010-11-23T00:00:00"/>
  </r>
  <r>
    <n v="4035"/>
    <n v="24128"/>
    <x v="670"/>
    <s v="High"/>
    <s v="*"/>
    <s v="**"/>
    <s v="**"/>
    <m/>
    <m/>
    <s v="**"/>
    <m/>
    <m/>
    <m/>
    <m/>
    <m/>
    <n v="43"/>
    <n v="0.05"/>
    <m/>
    <m/>
    <n v="6583.9129999999996"/>
    <n v="1"/>
    <n v="153.11425581395349"/>
    <s v="Regular Air"/>
    <n v="3.99"/>
    <n v="6587.9029999999993"/>
    <x v="7"/>
    <s v="Corporate"/>
    <x v="2"/>
    <s v="Telephones and Communication"/>
    <s v="Small Box"/>
    <d v="2010-11-25T00:00:00"/>
  </r>
  <r>
    <n v="4036"/>
    <n v="50725"/>
    <x v="670"/>
    <s v="Medium"/>
    <s v="*"/>
    <s v="*"/>
    <s v="*"/>
    <m/>
    <m/>
    <s v="*"/>
    <m/>
    <m/>
    <m/>
    <m/>
    <m/>
    <n v="19"/>
    <n v="0.02"/>
    <m/>
    <m/>
    <n v="2441.1405"/>
    <n v="1"/>
    <n v="128.48107894736842"/>
    <s v="Regular Air"/>
    <n v="8.99"/>
    <n v="2450.1304999999998"/>
    <x v="6"/>
    <s v="Consumer"/>
    <x v="2"/>
    <s v="Telephones and Communication"/>
    <s v="Small Box"/>
    <d v="2010-11-25T00:00:00"/>
  </r>
  <r>
    <n v="4037"/>
    <n v="54274"/>
    <x v="670"/>
    <s v="Not Specified"/>
    <s v="*"/>
    <s v="*"/>
    <s v="*"/>
    <m/>
    <m/>
    <s v="*"/>
    <m/>
    <m/>
    <m/>
    <m/>
    <m/>
    <n v="20"/>
    <n v="3.5000000000000003E-2"/>
    <m/>
    <m/>
    <n v="1583.06"/>
    <n v="1"/>
    <n v="79.152999999999992"/>
    <s v="Regular Air"/>
    <n v="13.99"/>
    <n v="1597.05"/>
    <x v="7"/>
    <s v="Corporate"/>
    <x v="0"/>
    <s v="Appliances"/>
    <s v="Medium Box"/>
    <d v="2010-11-25T00:00:00"/>
  </r>
  <r>
    <n v="4038"/>
    <n v="51075"/>
    <x v="670"/>
    <s v="Not Specified"/>
    <s v="*"/>
    <s v="*"/>
    <s v="*"/>
    <m/>
    <m/>
    <s v="*"/>
    <m/>
    <m/>
    <m/>
    <m/>
    <m/>
    <n v="43"/>
    <n v="0.05"/>
    <m/>
    <m/>
    <n v="1290.2065"/>
    <n v="1"/>
    <n v="30.004802325581394"/>
    <s v="Express Air"/>
    <n v="5"/>
    <n v="1295.2065"/>
    <x v="8"/>
    <s v="Small Business"/>
    <x v="2"/>
    <s v="Telephones and Communication"/>
    <s v="Wrap Bag"/>
    <d v="2010-11-25T00:00:00"/>
  </r>
  <r>
    <n v="4039"/>
    <n v="24128"/>
    <x v="670"/>
    <s v="High"/>
    <s v="*"/>
    <s v="**"/>
    <s v="**"/>
    <m/>
    <m/>
    <s v="**"/>
    <m/>
    <m/>
    <m/>
    <m/>
    <m/>
    <n v="13"/>
    <n v="0.02"/>
    <m/>
    <m/>
    <n v="270.63"/>
    <n v="0"/>
    <n v="20.817692307692308"/>
    <s v="Regular Air"/>
    <n v="8.32"/>
    <n v="278.95"/>
    <x v="7"/>
    <s v="Corporate"/>
    <x v="0"/>
    <s v="Paper"/>
    <s v="Wrap Bag"/>
    <d v="2010-11-25T00:00:00"/>
  </r>
  <r>
    <n v="4040"/>
    <n v="25828"/>
    <x v="670"/>
    <s v="Not Specified"/>
    <s v="*"/>
    <s v="*"/>
    <s v="*"/>
    <m/>
    <m/>
    <s v="*"/>
    <m/>
    <m/>
    <m/>
    <m/>
    <m/>
    <n v="35"/>
    <n v="0.04"/>
    <m/>
    <m/>
    <n v="241.43"/>
    <n v="0"/>
    <n v="6.8980000000000006"/>
    <s v="Regular Air"/>
    <n v="4.42"/>
    <n v="245.85"/>
    <x v="8"/>
    <s v="Small Business"/>
    <x v="0"/>
    <s v="Scissors, Rulers and Trimmers"/>
    <s v="Small Pack"/>
    <d v="2010-11-25T00:00:00"/>
  </r>
  <r>
    <n v="4041"/>
    <n v="807"/>
    <x v="670"/>
    <s v="Medium"/>
    <s v="*"/>
    <s v="*"/>
    <s v="*"/>
    <m/>
    <m/>
    <s v="*"/>
    <m/>
    <m/>
    <m/>
    <m/>
    <m/>
    <n v="45"/>
    <n v="0.05"/>
    <m/>
    <m/>
    <n v="196.85"/>
    <n v="0"/>
    <n v="4.3744444444444444"/>
    <s v="Regular Air"/>
    <n v="6.18"/>
    <n v="203.03"/>
    <x v="11"/>
    <s v="Home Office"/>
    <x v="0"/>
    <s v="Paper"/>
    <s v="Small Box"/>
    <d v="2010-11-24T00:00:00"/>
  </r>
  <r>
    <n v="4042"/>
    <n v="25828"/>
    <x v="670"/>
    <s v="Not Specified"/>
    <s v="*"/>
    <s v="*"/>
    <s v="*"/>
    <m/>
    <m/>
    <s v="*"/>
    <m/>
    <m/>
    <m/>
    <m/>
    <m/>
    <n v="29"/>
    <n v="3.5000000000000003E-2"/>
    <m/>
    <m/>
    <n v="163.04"/>
    <n v="0"/>
    <n v="5.6220689655172409"/>
    <s v="Regular Air"/>
    <n v="1"/>
    <n v="164.04"/>
    <x v="4"/>
    <s v="Small Business"/>
    <x v="0"/>
    <s v="Pens &amp; Art Supplies"/>
    <s v="Wrap Bag"/>
    <d v="2010-11-24T00:00:00"/>
  </r>
  <r>
    <n v="4043"/>
    <n v="50725"/>
    <x v="670"/>
    <s v="Medium"/>
    <s v="*"/>
    <s v="*"/>
    <s v="*"/>
    <m/>
    <m/>
    <s v="*"/>
    <m/>
    <m/>
    <m/>
    <m/>
    <m/>
    <n v="1"/>
    <n v="0.01"/>
    <m/>
    <m/>
    <n v="129.88"/>
    <n v="0"/>
    <n v="129.88"/>
    <s v="Delivery Truck"/>
    <n v="30"/>
    <n v="159.88"/>
    <x v="0"/>
    <s v="Consumer"/>
    <x v="1"/>
    <s v="Chairs &amp; Chairmats"/>
    <s v="Jumbo Drum"/>
    <d v="2010-11-24T00:00:00"/>
  </r>
  <r>
    <n v="4044"/>
    <n v="807"/>
    <x v="670"/>
    <s v="Medium"/>
    <s v="*"/>
    <s v="*"/>
    <s v="*"/>
    <m/>
    <m/>
    <s v="*"/>
    <m/>
    <m/>
    <m/>
    <m/>
    <m/>
    <n v="32"/>
    <n v="0.04"/>
    <m/>
    <m/>
    <n v="124.56"/>
    <n v="0"/>
    <n v="3.8925000000000001"/>
    <s v="Regular Air"/>
    <n v="2"/>
    <n v="126.56"/>
    <x v="11"/>
    <s v="Home Office"/>
    <x v="0"/>
    <s v="Rubber Bands"/>
    <s v="Wrap Bag"/>
    <d v="2010-11-24T00:00:00"/>
  </r>
  <r>
    <n v="4045"/>
    <n v="33123"/>
    <x v="671"/>
    <s v="Medium"/>
    <s v="*"/>
    <s v="*"/>
    <s v="*"/>
    <m/>
    <m/>
    <s v="*"/>
    <m/>
    <m/>
    <m/>
    <m/>
    <m/>
    <n v="41"/>
    <n v="0.05"/>
    <m/>
    <m/>
    <n v="6045.98"/>
    <n v="1"/>
    <n v="147.46292682926827"/>
    <s v="Delivery Truck"/>
    <n v="66.27"/>
    <n v="6112.25"/>
    <x v="7"/>
    <s v="Corporate"/>
    <x v="1"/>
    <s v="Bookcases"/>
    <s v="Jumbo Box"/>
    <d v="2010-11-26T00:00:00"/>
  </r>
  <r>
    <n v="4046"/>
    <n v="37603"/>
    <x v="671"/>
    <s v="Medium"/>
    <s v="*"/>
    <s v="*"/>
    <s v="*"/>
    <m/>
    <m/>
    <s v="*"/>
    <m/>
    <m/>
    <m/>
    <m/>
    <m/>
    <n v="50"/>
    <n v="0.06"/>
    <m/>
    <m/>
    <n v="2440.2600000000002"/>
    <n v="1"/>
    <n v="48.805200000000006"/>
    <s v="Regular Air"/>
    <n v="1.99"/>
    <n v="2442.25"/>
    <x v="4"/>
    <s v="Consumer"/>
    <x v="2"/>
    <s v="Computer Peripherals"/>
    <s v="Small Pack"/>
    <d v="2010-11-26T00:00:00"/>
  </r>
  <r>
    <n v="4047"/>
    <n v="20900"/>
    <x v="671"/>
    <s v="Low"/>
    <s v="*"/>
    <s v="*"/>
    <s v="*"/>
    <m/>
    <m/>
    <s v="*"/>
    <m/>
    <m/>
    <m/>
    <m/>
    <m/>
    <n v="50"/>
    <n v="0.06"/>
    <m/>
    <m/>
    <n v="1978.3665000000001"/>
    <n v="1"/>
    <n v="39.567329999999998"/>
    <s v="Regular Air"/>
    <n v="4.99"/>
    <n v="1983.3565000000001"/>
    <x v="0"/>
    <s v="Corporate"/>
    <x v="2"/>
    <s v="Telephones and Communication"/>
    <s v="Small Box"/>
    <d v="2010-11-26T00:00:00"/>
  </r>
  <r>
    <n v="4048"/>
    <n v="37603"/>
    <x v="671"/>
    <s v="Medium"/>
    <s v="*"/>
    <s v="*"/>
    <s v="*"/>
    <m/>
    <m/>
    <s v="*"/>
    <m/>
    <m/>
    <m/>
    <m/>
    <m/>
    <n v="23"/>
    <n v="3.5000000000000003E-2"/>
    <m/>
    <m/>
    <n v="1008.19"/>
    <n v="1"/>
    <n v="43.834347826086962"/>
    <s v="Regular Air"/>
    <n v="1.99"/>
    <n v="1010.1800000000001"/>
    <x v="4"/>
    <s v="Consumer"/>
    <x v="2"/>
    <s v="Computer Peripherals"/>
    <s v="Small Pack"/>
    <d v="2010-11-26T00:00:00"/>
  </r>
  <r>
    <n v="4049"/>
    <n v="35910"/>
    <x v="671"/>
    <s v="High"/>
    <s v="*"/>
    <s v="**"/>
    <s v="**"/>
    <m/>
    <m/>
    <s v="**"/>
    <m/>
    <m/>
    <m/>
    <m/>
    <m/>
    <n v="28"/>
    <n v="3.5000000000000003E-2"/>
    <m/>
    <m/>
    <n v="881.50099999999998"/>
    <n v="0"/>
    <n v="31.48217857142857"/>
    <s v="Express Air"/>
    <n v="3.3"/>
    <n v="884.80099999999993"/>
    <x v="4"/>
    <s v="Corporate"/>
    <x v="2"/>
    <s v="Telephones and Communication"/>
    <s v="Small Pack"/>
    <d v="2010-11-25T00:00:00"/>
  </r>
  <r>
    <n v="4050"/>
    <n v="2759"/>
    <x v="671"/>
    <s v="Not Specified"/>
    <s v="*"/>
    <s v="*"/>
    <s v="*"/>
    <m/>
    <m/>
    <s v="*"/>
    <m/>
    <m/>
    <m/>
    <m/>
    <m/>
    <n v="25"/>
    <n v="3.5000000000000003E-2"/>
    <m/>
    <m/>
    <n v="827.47"/>
    <n v="0"/>
    <n v="33.098800000000004"/>
    <s v="Regular Air"/>
    <n v="6.5"/>
    <n v="833.97"/>
    <x v="4"/>
    <s v="Small Business"/>
    <x v="2"/>
    <s v="Computer Peripherals"/>
    <s v="Small Box"/>
    <d v="2010-11-26T00:00:00"/>
  </r>
  <r>
    <n v="4051"/>
    <n v="35910"/>
    <x v="671"/>
    <s v="High"/>
    <s v="*"/>
    <s v="**"/>
    <s v="**"/>
    <m/>
    <m/>
    <s v="**"/>
    <m/>
    <m/>
    <m/>
    <m/>
    <m/>
    <n v="36"/>
    <n v="0.04"/>
    <m/>
    <m/>
    <n v="660.05899999999997"/>
    <n v="0"/>
    <n v="18.33497222222222"/>
    <s v="Regular Air"/>
    <n v="1.25"/>
    <n v="661.30899999999997"/>
    <x v="4"/>
    <s v="Corporate"/>
    <x v="2"/>
    <s v="Telephones and Communication"/>
    <s v="Small Pack"/>
    <d v="2010-11-26T00:00:00"/>
  </r>
  <r>
    <n v="4052"/>
    <n v="27681"/>
    <x v="671"/>
    <s v="Medium"/>
    <s v="*"/>
    <s v="*"/>
    <s v="*"/>
    <m/>
    <m/>
    <s v="*"/>
    <m/>
    <m/>
    <m/>
    <m/>
    <m/>
    <n v="30"/>
    <n v="0.04"/>
    <m/>
    <m/>
    <n v="183.28"/>
    <n v="0"/>
    <n v="6.1093333333333337"/>
    <s v="Regular Air"/>
    <n v="1.17"/>
    <n v="184.45"/>
    <x v="1"/>
    <s v="Home Office"/>
    <x v="0"/>
    <s v="Pens &amp; Art Supplies"/>
    <s v="Wrap Bag"/>
    <d v="2010-11-26T00:00:00"/>
  </r>
  <r>
    <n v="4053"/>
    <n v="35910"/>
    <x v="671"/>
    <s v="High"/>
    <s v="*"/>
    <s v="**"/>
    <s v="**"/>
    <m/>
    <m/>
    <s v="**"/>
    <m/>
    <m/>
    <m/>
    <m/>
    <m/>
    <n v="25"/>
    <n v="3.5000000000000003E-2"/>
    <m/>
    <m/>
    <n v="161.72"/>
    <n v="0"/>
    <n v="6.4687999999999999"/>
    <s v="Regular Air"/>
    <n v="8.4"/>
    <n v="170.12"/>
    <x v="4"/>
    <s v="Corporate"/>
    <x v="0"/>
    <s v="Paper"/>
    <s v="Small Box"/>
    <d v="2010-11-26T00:00:00"/>
  </r>
  <r>
    <n v="4054"/>
    <n v="11427"/>
    <x v="671"/>
    <s v="Medium"/>
    <s v="*"/>
    <s v="*"/>
    <s v="*"/>
    <m/>
    <m/>
    <s v="*"/>
    <m/>
    <m/>
    <m/>
    <m/>
    <m/>
    <n v="20"/>
    <n v="3.5000000000000003E-2"/>
    <m/>
    <m/>
    <n v="136.06"/>
    <n v="0"/>
    <n v="6.8029999999999999"/>
    <s v="Regular Air"/>
    <n v="5.19"/>
    <n v="141.25"/>
    <x v="6"/>
    <s v="Small Business"/>
    <x v="0"/>
    <s v="Binders and Binder Accessories"/>
    <s v="Small Box"/>
    <d v="2010-11-26T00:00:00"/>
  </r>
  <r>
    <n v="4055"/>
    <n v="11427"/>
    <x v="671"/>
    <s v="Medium"/>
    <s v="*"/>
    <s v="*"/>
    <s v="*"/>
    <m/>
    <m/>
    <s v="*"/>
    <m/>
    <m/>
    <m/>
    <m/>
    <m/>
    <n v="27"/>
    <n v="3.5000000000000003E-2"/>
    <m/>
    <m/>
    <n v="58.64"/>
    <n v="0"/>
    <n v="2.1718518518518519"/>
    <s v="Regular Air"/>
    <n v="1"/>
    <n v="59.64"/>
    <x v="6"/>
    <s v="Small Business"/>
    <x v="0"/>
    <s v="Pens &amp; Art Supplies"/>
    <s v="Wrap Bag"/>
    <d v="2010-11-25T00:00:00"/>
  </r>
  <r>
    <n v="4056"/>
    <n v="27681"/>
    <x v="671"/>
    <s v="Medium"/>
    <s v="*"/>
    <s v="*"/>
    <s v="*"/>
    <m/>
    <m/>
    <s v="*"/>
    <m/>
    <m/>
    <m/>
    <m/>
    <m/>
    <n v="7"/>
    <n v="0.01"/>
    <m/>
    <m/>
    <n v="37.799999999999997"/>
    <n v="0"/>
    <n v="5.3999999999999995"/>
    <s v="Regular Air"/>
    <n v="4.7"/>
    <n v="42.5"/>
    <x v="1"/>
    <s v="Home Office"/>
    <x v="0"/>
    <s v="Paper"/>
    <s v="Small Box"/>
    <d v="2010-11-25T00:00:00"/>
  </r>
  <r>
    <n v="4057"/>
    <n v="4675"/>
    <x v="671"/>
    <s v="Not Specified"/>
    <s v="*"/>
    <s v="*"/>
    <s v="*"/>
    <m/>
    <m/>
    <s v="*"/>
    <m/>
    <m/>
    <m/>
    <m/>
    <m/>
    <n v="4"/>
    <n v="0.01"/>
    <m/>
    <m/>
    <n v="17.89"/>
    <n v="0"/>
    <n v="4.4725000000000001"/>
    <s v="Regular Air"/>
    <n v="0.7"/>
    <n v="18.59"/>
    <x v="4"/>
    <s v="Consumer"/>
    <x v="0"/>
    <s v="Pens &amp; Art Supplies"/>
    <s v="Wrap Bag"/>
    <d v="2010-11-26T00:00:00"/>
  </r>
  <r>
    <n v="4058"/>
    <n v="30754"/>
    <x v="672"/>
    <s v="Low"/>
    <s v="*"/>
    <s v="*"/>
    <s v="*"/>
    <m/>
    <m/>
    <s v="*"/>
    <m/>
    <m/>
    <m/>
    <m/>
    <m/>
    <n v="20"/>
    <n v="3.5000000000000003E-2"/>
    <m/>
    <m/>
    <n v="4108.17"/>
    <n v="1"/>
    <n v="205.4085"/>
    <s v="Regular Air"/>
    <n v="69"/>
    <n v="4177.17"/>
    <x v="0"/>
    <s v="Home Office"/>
    <x v="1"/>
    <s v="Tables"/>
    <s v="Large Box"/>
    <d v="2010-11-29T00:00:00"/>
  </r>
  <r>
    <n v="4059"/>
    <n v="5189"/>
    <x v="672"/>
    <s v="Low"/>
    <s v="*"/>
    <s v="*"/>
    <s v="*"/>
    <m/>
    <m/>
    <s v="*"/>
    <m/>
    <m/>
    <m/>
    <m/>
    <m/>
    <n v="14"/>
    <n v="0.02"/>
    <m/>
    <m/>
    <n v="2066.63"/>
    <n v="1"/>
    <n v="147.61642857142857"/>
    <s v="Regular Air"/>
    <n v="19.989999999999998"/>
    <n v="2086.62"/>
    <x v="0"/>
    <s v="Corporate"/>
    <x v="0"/>
    <s v="Storage &amp; Organization"/>
    <s v="Small Box"/>
    <d v="2010-11-27T00:00:00"/>
  </r>
  <r>
    <n v="4060"/>
    <n v="32135"/>
    <x v="672"/>
    <s v="High"/>
    <s v="*"/>
    <s v="**"/>
    <s v="**"/>
    <m/>
    <m/>
    <s v="**"/>
    <m/>
    <m/>
    <m/>
    <m/>
    <m/>
    <n v="37"/>
    <n v="0.04"/>
    <m/>
    <m/>
    <n v="1575.14"/>
    <n v="1"/>
    <n v="42.571351351351353"/>
    <s v="Regular Air"/>
    <n v="7.12"/>
    <n v="1582.26"/>
    <x v="1"/>
    <s v="Home Office"/>
    <x v="2"/>
    <s v="Computer Peripherals"/>
    <s v="Small Box"/>
    <d v="2010-11-27T00:00:00"/>
  </r>
  <r>
    <n v="4061"/>
    <n v="5189"/>
    <x v="672"/>
    <s v="Low"/>
    <s v="*"/>
    <s v="*"/>
    <s v="*"/>
    <m/>
    <m/>
    <s v="*"/>
    <m/>
    <m/>
    <m/>
    <m/>
    <m/>
    <n v="12"/>
    <n v="0.02"/>
    <m/>
    <m/>
    <n v="900.06"/>
    <n v="0"/>
    <n v="75.004999999999995"/>
    <s v="Regular Air"/>
    <n v="14.52"/>
    <n v="914.57999999999993"/>
    <x v="10"/>
    <s v="Corporate"/>
    <x v="2"/>
    <s v="Computer Peripherals"/>
    <s v="Small Box"/>
    <d v="2010-12-02T00:00:00"/>
  </r>
  <r>
    <n v="4062"/>
    <n v="52807"/>
    <x v="672"/>
    <s v="Medium"/>
    <s v="*"/>
    <s v="*"/>
    <s v="*"/>
    <m/>
    <m/>
    <s v="*"/>
    <m/>
    <m/>
    <m/>
    <m/>
    <m/>
    <n v="28"/>
    <n v="3.5000000000000003E-2"/>
    <m/>
    <m/>
    <n v="667.55"/>
    <n v="0"/>
    <n v="23.841071428571428"/>
    <s v="Regular Air"/>
    <n v="2.87"/>
    <n v="670.42"/>
    <x v="7"/>
    <s v="Consumer"/>
    <x v="0"/>
    <s v="Pens &amp; Art Supplies"/>
    <s v="Small Pack"/>
    <d v="2010-11-27T00:00:00"/>
  </r>
  <r>
    <n v="4063"/>
    <n v="15015"/>
    <x v="672"/>
    <s v="High"/>
    <s v="*"/>
    <s v="**"/>
    <s v="**"/>
    <m/>
    <m/>
    <s v="**"/>
    <m/>
    <m/>
    <m/>
    <m/>
    <m/>
    <n v="47"/>
    <n v="0.05"/>
    <m/>
    <m/>
    <n v="306.77"/>
    <n v="0"/>
    <n v="6.527021276595744"/>
    <s v="Regular Air"/>
    <n v="5.22"/>
    <n v="311.99"/>
    <x v="5"/>
    <s v="Small Business"/>
    <x v="1"/>
    <s v="Office Furnishings"/>
    <s v="Small Box"/>
    <d v="2010-11-26T00:00:00"/>
  </r>
  <r>
    <n v="4064"/>
    <n v="32135"/>
    <x v="672"/>
    <s v="High"/>
    <s v="*"/>
    <s v="**"/>
    <s v="**"/>
    <m/>
    <m/>
    <s v="**"/>
    <m/>
    <m/>
    <m/>
    <m/>
    <m/>
    <n v="16"/>
    <n v="0.02"/>
    <m/>
    <m/>
    <n v="187.78"/>
    <n v="0"/>
    <n v="11.73625"/>
    <s v="Regular Air"/>
    <n v="5.99"/>
    <n v="193.77"/>
    <x v="1"/>
    <s v="Home Office"/>
    <x v="2"/>
    <s v="Office Machines"/>
    <s v="Medium Box"/>
    <d v="2010-11-27T00:00:00"/>
  </r>
  <r>
    <n v="4065"/>
    <n v="5189"/>
    <x v="672"/>
    <s v="Low"/>
    <s v="*"/>
    <s v="*"/>
    <s v="*"/>
    <m/>
    <m/>
    <s v="*"/>
    <m/>
    <m/>
    <m/>
    <m/>
    <m/>
    <n v="8"/>
    <n v="0.01"/>
    <m/>
    <m/>
    <n v="24.72"/>
    <n v="0"/>
    <n v="3.09"/>
    <s v="Regular Air"/>
    <n v="3.5"/>
    <n v="28.22"/>
    <x v="3"/>
    <s v="Corporate"/>
    <x v="0"/>
    <s v="Pens &amp; Art Supplies"/>
    <s v="Small Pack"/>
    <d v="2010-11-27T00:00:00"/>
  </r>
  <r>
    <n v="4066"/>
    <n v="55653"/>
    <x v="673"/>
    <s v="Medium"/>
    <s v="*"/>
    <s v="*"/>
    <s v="*"/>
    <m/>
    <m/>
    <s v="*"/>
    <m/>
    <m/>
    <m/>
    <m/>
    <m/>
    <n v="34"/>
    <n v="0.04"/>
    <m/>
    <m/>
    <n v="15152.55"/>
    <n v="1"/>
    <n v="445.66323529411761"/>
    <s v="Delivery Truck"/>
    <n v="28.14"/>
    <n v="15180.689999999999"/>
    <x v="10"/>
    <s v="Home Office"/>
    <x v="2"/>
    <s v="Office Machines"/>
    <s v="Jumbo Drum"/>
    <d v="2010-11-27T00:00:00"/>
  </r>
  <r>
    <n v="4067"/>
    <n v="41861"/>
    <x v="673"/>
    <s v="Low"/>
    <s v="*"/>
    <s v="*"/>
    <s v="*"/>
    <m/>
    <m/>
    <s v="*"/>
    <m/>
    <m/>
    <m/>
    <m/>
    <m/>
    <n v="24"/>
    <n v="3.5000000000000003E-2"/>
    <m/>
    <m/>
    <n v="475.9"/>
    <n v="0"/>
    <n v="19.829166666666666"/>
    <s v="Regular Air"/>
    <n v="5.97"/>
    <n v="481.87"/>
    <x v="1"/>
    <s v="Corporate"/>
    <x v="0"/>
    <s v="Paper"/>
    <s v="Small Box"/>
    <d v="2010-11-28T00:00:00"/>
  </r>
  <r>
    <n v="4068"/>
    <n v="48195"/>
    <x v="674"/>
    <s v="Not Specified"/>
    <s v="*"/>
    <s v="*"/>
    <s v="*"/>
    <m/>
    <m/>
    <s v="*"/>
    <m/>
    <m/>
    <m/>
    <m/>
    <m/>
    <n v="35"/>
    <n v="0.04"/>
    <m/>
    <m/>
    <n v="3337.5165000000002"/>
    <n v="1"/>
    <n v="95.357614285714291"/>
    <s v="Regular Air"/>
    <n v="2.5"/>
    <n v="3340.0165000000002"/>
    <x v="1"/>
    <s v="Corporate"/>
    <x v="2"/>
    <s v="Telephones and Communication"/>
    <s v="Small Box"/>
    <d v="2010-11-28T00:00:00"/>
  </r>
  <r>
    <n v="4069"/>
    <n v="48195"/>
    <x v="674"/>
    <s v="Not Specified"/>
    <s v="*"/>
    <s v="*"/>
    <s v="*"/>
    <m/>
    <m/>
    <s v="*"/>
    <m/>
    <m/>
    <m/>
    <m/>
    <m/>
    <n v="47"/>
    <n v="0.05"/>
    <m/>
    <m/>
    <n v="2679.1235000000001"/>
    <n v="1"/>
    <n v="57.002627659574472"/>
    <s v="Regular Air"/>
    <n v="19.989999999999998"/>
    <n v="2699.1134999999999"/>
    <x v="1"/>
    <s v="Corporate"/>
    <x v="2"/>
    <s v="Telephones and Communication"/>
    <s v="Small Box"/>
    <d v="2010-11-28T00:00:00"/>
  </r>
  <r>
    <n v="4070"/>
    <n v="31718"/>
    <x v="674"/>
    <s v="Low"/>
    <s v="*"/>
    <s v="*"/>
    <s v="*"/>
    <m/>
    <m/>
    <s v="*"/>
    <m/>
    <m/>
    <m/>
    <m/>
    <m/>
    <n v="24"/>
    <n v="3.5000000000000003E-2"/>
    <m/>
    <m/>
    <n v="1390.6935000000001"/>
    <n v="1"/>
    <n v="57.945562500000001"/>
    <s v="Regular Air"/>
    <n v="7.69"/>
    <n v="1398.3835000000001"/>
    <x v="6"/>
    <s v="Corporate"/>
    <x v="2"/>
    <s v="Telephones and Communication"/>
    <s v="Small Box"/>
    <d v="2010-12-01T00:00:00"/>
  </r>
  <r>
    <n v="4071"/>
    <n v="45249"/>
    <x v="674"/>
    <s v="Low"/>
    <s v="*"/>
    <s v="*"/>
    <s v="*"/>
    <m/>
    <m/>
    <s v="*"/>
    <m/>
    <m/>
    <m/>
    <m/>
    <m/>
    <n v="24"/>
    <n v="3.5000000000000003E-2"/>
    <m/>
    <m/>
    <n v="1155.5835"/>
    <n v="1"/>
    <n v="48.149312500000001"/>
    <s v="Regular Air"/>
    <n v="5"/>
    <n v="1160.5835"/>
    <x v="8"/>
    <s v="Small Business"/>
    <x v="2"/>
    <s v="Telephones and Communication"/>
    <s v="Small Pack"/>
    <d v="2010-12-02T00:00:00"/>
  </r>
  <r>
    <n v="4072"/>
    <n v="48195"/>
    <x v="674"/>
    <s v="Not Specified"/>
    <s v="*"/>
    <s v="*"/>
    <s v="*"/>
    <m/>
    <m/>
    <s v="*"/>
    <m/>
    <m/>
    <m/>
    <m/>
    <m/>
    <n v="35"/>
    <n v="0.04"/>
    <m/>
    <m/>
    <n v="1018.402"/>
    <n v="1"/>
    <n v="29.097200000000001"/>
    <s v="Regular Air"/>
    <n v="5.99"/>
    <n v="1024.3920000000001"/>
    <x v="1"/>
    <s v="Corporate"/>
    <x v="2"/>
    <s v="Telephones and Communication"/>
    <s v="Wrap Bag"/>
    <d v="2010-11-27T00:00:00"/>
  </r>
  <r>
    <n v="4073"/>
    <n v="31718"/>
    <x v="674"/>
    <s v="Low"/>
    <s v="*"/>
    <s v="*"/>
    <s v="*"/>
    <m/>
    <m/>
    <s v="*"/>
    <m/>
    <m/>
    <m/>
    <m/>
    <m/>
    <n v="20"/>
    <n v="3.5000000000000003E-2"/>
    <m/>
    <m/>
    <n v="1017.2885"/>
    <n v="1"/>
    <n v="50.864424999999997"/>
    <s v="Regular Air"/>
    <n v="8.99"/>
    <n v="1026.2784999999999"/>
    <x v="6"/>
    <s v="Corporate"/>
    <x v="2"/>
    <s v="Telephones and Communication"/>
    <s v="Small Box"/>
    <d v="2010-12-04T00:00:00"/>
  </r>
  <r>
    <n v="4074"/>
    <n v="26630"/>
    <x v="674"/>
    <s v="High"/>
    <s v="*"/>
    <s v="**"/>
    <s v="**"/>
    <m/>
    <m/>
    <s v="**"/>
    <m/>
    <m/>
    <m/>
    <m/>
    <m/>
    <n v="9"/>
    <n v="0.01"/>
    <m/>
    <m/>
    <n v="65.67"/>
    <n v="0"/>
    <n v="7.2966666666666669"/>
    <s v="Regular Air"/>
    <n v="7.37"/>
    <n v="73.040000000000006"/>
    <x v="0"/>
    <s v="Corporate"/>
    <x v="0"/>
    <s v="Paper"/>
    <s v="Small Box"/>
    <d v="2010-11-29T00:00:00"/>
  </r>
  <r>
    <n v="4075"/>
    <n v="31072"/>
    <x v="675"/>
    <s v="Low"/>
    <s v="*"/>
    <s v="*"/>
    <s v="*"/>
    <m/>
    <m/>
    <s v="*"/>
    <m/>
    <m/>
    <m/>
    <m/>
    <m/>
    <n v="4"/>
    <n v="0.01"/>
    <m/>
    <m/>
    <n v="701.16"/>
    <n v="0"/>
    <n v="175.29"/>
    <s v="Regular Air"/>
    <n v="19.989999999999998"/>
    <n v="721.15"/>
    <x v="1"/>
    <s v="Corporate"/>
    <x v="0"/>
    <s v="Binders and Binder Accessories"/>
    <s v="Small Box"/>
    <d v="2010-12-04T00:00:00"/>
  </r>
  <r>
    <n v="4076"/>
    <n v="35265"/>
    <x v="675"/>
    <s v="Not Specified"/>
    <s v="*"/>
    <s v="*"/>
    <s v="*"/>
    <m/>
    <m/>
    <s v="*"/>
    <m/>
    <m/>
    <m/>
    <m/>
    <m/>
    <n v="16"/>
    <n v="0.02"/>
    <m/>
    <m/>
    <n v="577"/>
    <n v="0"/>
    <n v="36.0625"/>
    <s v="Delivery Truck"/>
    <n v="19.190000000000001"/>
    <n v="596.19000000000005"/>
    <x v="8"/>
    <s v="Small Business"/>
    <x v="1"/>
    <s v="Chairs &amp; Chairmats"/>
    <s v="Jumbo Drum"/>
    <d v="2010-11-30T00:00:00"/>
  </r>
  <r>
    <n v="4077"/>
    <n v="10209"/>
    <x v="675"/>
    <s v="Medium"/>
    <s v="*"/>
    <s v="*"/>
    <s v="*"/>
    <m/>
    <m/>
    <s v="*"/>
    <m/>
    <m/>
    <m/>
    <m/>
    <m/>
    <n v="14"/>
    <n v="0.02"/>
    <m/>
    <m/>
    <n v="461.55"/>
    <n v="0"/>
    <n v="32.967857142857142"/>
    <s v="Regular Air"/>
    <n v="19.989999999999998"/>
    <n v="481.54"/>
    <x v="9"/>
    <s v="Corporate"/>
    <x v="1"/>
    <s v="Office Furnishings"/>
    <s v="Small Box"/>
    <d v="2010-11-29T00:00:00"/>
  </r>
  <r>
    <n v="4078"/>
    <n v="56769"/>
    <x v="675"/>
    <s v="Medium"/>
    <s v="*"/>
    <s v="*"/>
    <s v="*"/>
    <m/>
    <m/>
    <s v="*"/>
    <m/>
    <m/>
    <m/>
    <m/>
    <m/>
    <n v="11"/>
    <n v="0.02"/>
    <m/>
    <m/>
    <n v="455.59"/>
    <n v="0"/>
    <n v="41.417272727272724"/>
    <s v="Regular Air"/>
    <n v="13.99"/>
    <n v="469.58"/>
    <x v="10"/>
    <s v="Consumer"/>
    <x v="1"/>
    <s v="Office Furnishings"/>
    <s v="Wrap Bag"/>
    <d v="2010-12-01T00:00:00"/>
  </r>
  <r>
    <n v="4079"/>
    <n v="14789"/>
    <x v="675"/>
    <s v="Not Specified"/>
    <s v="*"/>
    <s v="*"/>
    <s v="*"/>
    <m/>
    <m/>
    <s v="*"/>
    <m/>
    <m/>
    <m/>
    <m/>
    <m/>
    <n v="37"/>
    <n v="0.04"/>
    <m/>
    <m/>
    <n v="438.07"/>
    <n v="0"/>
    <n v="11.839729729729729"/>
    <s v="Express Air"/>
    <n v="4.5"/>
    <n v="442.57"/>
    <x v="5"/>
    <s v="Consumer"/>
    <x v="0"/>
    <s v="Appliances"/>
    <s v="Small Box"/>
    <d v="2010-12-01T00:00:00"/>
  </r>
  <r>
    <n v="4080"/>
    <n v="10209"/>
    <x v="675"/>
    <s v="Medium"/>
    <s v="*"/>
    <s v="*"/>
    <s v="*"/>
    <m/>
    <m/>
    <s v="*"/>
    <m/>
    <m/>
    <m/>
    <m/>
    <m/>
    <n v="48"/>
    <n v="0.05"/>
    <m/>
    <m/>
    <n v="418.82"/>
    <n v="0"/>
    <n v="8.7254166666666659"/>
    <s v="Regular Air"/>
    <n v="6.19"/>
    <n v="425.01"/>
    <x v="3"/>
    <s v="Corporate"/>
    <x v="0"/>
    <s v="Binders and Binder Accessories"/>
    <s v="Small Box"/>
    <d v="2010-12-01T00:00:00"/>
  </r>
  <r>
    <n v="4081"/>
    <n v="1953"/>
    <x v="675"/>
    <s v="Medium"/>
    <s v="*"/>
    <s v="*"/>
    <s v="*"/>
    <m/>
    <m/>
    <s v="*"/>
    <m/>
    <m/>
    <m/>
    <m/>
    <m/>
    <n v="13"/>
    <n v="0.02"/>
    <m/>
    <m/>
    <n v="137.63999999999999"/>
    <n v="0"/>
    <n v="10.587692307692306"/>
    <s v="Regular Air"/>
    <n v="2.99"/>
    <n v="140.63"/>
    <x v="1"/>
    <s v="Small Business"/>
    <x v="0"/>
    <s v="Binders and Binder Accessories"/>
    <s v="Small Box"/>
    <d v="2010-11-29T00:00:00"/>
  </r>
  <r>
    <n v="4082"/>
    <n v="35265"/>
    <x v="675"/>
    <s v="Not Specified"/>
    <s v="*"/>
    <s v="*"/>
    <s v="*"/>
    <m/>
    <m/>
    <s v="*"/>
    <m/>
    <m/>
    <m/>
    <m/>
    <m/>
    <n v="4"/>
    <n v="0.01"/>
    <m/>
    <m/>
    <n v="125.78"/>
    <n v="0"/>
    <n v="31.445"/>
    <s v="Regular Air"/>
    <n v="2.99"/>
    <n v="128.77000000000001"/>
    <x v="8"/>
    <s v="Small Business"/>
    <x v="0"/>
    <s v="Binders and Binder Accessories"/>
    <s v="Small Box"/>
    <d v="2010-11-30T00:00:00"/>
  </r>
  <r>
    <n v="4083"/>
    <n v="14789"/>
    <x v="675"/>
    <s v="Not Specified"/>
    <s v="*"/>
    <s v="*"/>
    <s v="*"/>
    <m/>
    <m/>
    <s v="*"/>
    <m/>
    <m/>
    <m/>
    <m/>
    <m/>
    <n v="19"/>
    <n v="0.02"/>
    <m/>
    <m/>
    <n v="116.37"/>
    <n v="0"/>
    <n v="6.1247368421052633"/>
    <s v="Regular Air"/>
    <n v="5.3"/>
    <n v="121.67"/>
    <x v="5"/>
    <s v="Consumer"/>
    <x v="0"/>
    <s v="Envelopes"/>
    <s v="Small Box"/>
    <d v="2010-11-30T00:00:00"/>
  </r>
  <r>
    <n v="4084"/>
    <n v="44359"/>
    <x v="675"/>
    <s v="High"/>
    <s v="*"/>
    <s v="**"/>
    <s v="**"/>
    <m/>
    <m/>
    <s v="**"/>
    <m/>
    <m/>
    <m/>
    <m/>
    <m/>
    <n v="19"/>
    <n v="0.02"/>
    <m/>
    <m/>
    <n v="113.2"/>
    <n v="0"/>
    <n v="5.9578947368421051"/>
    <s v="Regular Air"/>
    <n v="0.91"/>
    <n v="114.11"/>
    <x v="8"/>
    <s v="Home Office"/>
    <x v="0"/>
    <s v="Pens &amp; Art Supplies"/>
    <s v="Wrap Bag"/>
    <d v="2010-12-01T00:00:00"/>
  </r>
  <r>
    <n v="4085"/>
    <n v="35265"/>
    <x v="675"/>
    <s v="Not Specified"/>
    <s v="*"/>
    <s v="*"/>
    <s v="*"/>
    <m/>
    <m/>
    <s v="*"/>
    <m/>
    <m/>
    <m/>
    <m/>
    <m/>
    <n v="2"/>
    <n v="0.01"/>
    <m/>
    <m/>
    <n v="24.53"/>
    <n v="0"/>
    <n v="12.265000000000001"/>
    <s v="Regular Air"/>
    <n v="5.76"/>
    <n v="30.29"/>
    <x v="8"/>
    <s v="Small Business"/>
    <x v="2"/>
    <s v="Office Machines"/>
    <s v="Medium Box"/>
    <d v="2010-12-01T00:00:00"/>
  </r>
  <r>
    <n v="4086"/>
    <n v="24102"/>
    <x v="676"/>
    <s v="Critical"/>
    <s v="***"/>
    <s v="***"/>
    <s v="***"/>
    <m/>
    <m/>
    <s v="***"/>
    <m/>
    <m/>
    <m/>
    <m/>
    <m/>
    <n v="50"/>
    <n v="0.06"/>
    <m/>
    <m/>
    <n v="1844.26"/>
    <n v="1"/>
    <n v="36.885199999999998"/>
    <s v="Regular Air"/>
    <n v="12.9"/>
    <n v="1857.16"/>
    <x v="3"/>
    <s v="Small Business"/>
    <x v="0"/>
    <s v="Storage &amp; Organization"/>
    <s v="Small Box"/>
    <d v="2010-12-01T00:00:00"/>
  </r>
  <r>
    <n v="4087"/>
    <n v="37216"/>
    <x v="676"/>
    <s v="High"/>
    <s v="*"/>
    <s v="**"/>
    <s v="**"/>
    <m/>
    <m/>
    <s v="**"/>
    <m/>
    <m/>
    <m/>
    <m/>
    <m/>
    <n v="24"/>
    <n v="3.5000000000000003E-2"/>
    <m/>
    <m/>
    <n v="527.25"/>
    <n v="0"/>
    <n v="21.96875"/>
    <s v="Regular Air"/>
    <n v="8.83"/>
    <n v="536.08000000000004"/>
    <x v="1"/>
    <s v="Home Office"/>
    <x v="0"/>
    <s v="Binders and Binder Accessories"/>
    <s v="Small Box"/>
    <d v="2010-12-01T00:00:00"/>
  </r>
  <r>
    <n v="4088"/>
    <n v="27527"/>
    <x v="676"/>
    <s v="Medium"/>
    <s v="*"/>
    <s v="*"/>
    <s v="*"/>
    <m/>
    <m/>
    <s v="*"/>
    <m/>
    <m/>
    <m/>
    <m/>
    <m/>
    <n v="37"/>
    <n v="0.04"/>
    <m/>
    <m/>
    <n v="376.58"/>
    <n v="0"/>
    <n v="10.177837837837837"/>
    <s v="Regular Air"/>
    <n v="5.4"/>
    <n v="381.97999999999996"/>
    <x v="1"/>
    <s v="Consumer"/>
    <x v="1"/>
    <s v="Office Furnishings"/>
    <s v="Small Pack"/>
    <d v="2010-12-03T00:00:00"/>
  </r>
  <r>
    <n v="4089"/>
    <n v="9957"/>
    <x v="676"/>
    <s v="Not Specified"/>
    <s v="*"/>
    <s v="*"/>
    <s v="*"/>
    <m/>
    <m/>
    <s v="*"/>
    <m/>
    <m/>
    <m/>
    <m/>
    <m/>
    <n v="31"/>
    <n v="0.04"/>
    <m/>
    <m/>
    <n v="74.75"/>
    <n v="0"/>
    <n v="2.411290322580645"/>
    <s v="Express Air"/>
    <n v="5.2"/>
    <n v="79.95"/>
    <x v="4"/>
    <s v="Corporate"/>
    <x v="0"/>
    <s v="Pens &amp; Art Supplies"/>
    <s v="Wrap Bag"/>
    <d v="2010-12-01T00:00:00"/>
  </r>
  <r>
    <n v="4090"/>
    <n v="1831"/>
    <x v="677"/>
    <s v="Critical"/>
    <s v="***"/>
    <s v="***"/>
    <s v="***"/>
    <m/>
    <m/>
    <s v="***"/>
    <m/>
    <m/>
    <m/>
    <m/>
    <m/>
    <n v="33"/>
    <n v="0.04"/>
    <m/>
    <m/>
    <n v="12586.19"/>
    <n v="1"/>
    <n v="381.399696969697"/>
    <s v="Delivery Truck"/>
    <n v="99"/>
    <n v="12685.19"/>
    <x v="1"/>
    <s v="Home Office"/>
    <x v="0"/>
    <s v="Storage &amp; Organization"/>
    <s v="Jumbo Drum"/>
    <d v="2010-12-02T00:00:00"/>
  </r>
  <r>
    <n v="4091"/>
    <n v="41632"/>
    <x v="677"/>
    <s v="Low"/>
    <s v="*"/>
    <s v="*"/>
    <s v="*"/>
    <m/>
    <m/>
    <s v="*"/>
    <m/>
    <m/>
    <m/>
    <m/>
    <m/>
    <n v="34"/>
    <n v="0.04"/>
    <m/>
    <m/>
    <n v="1541.4580000000001"/>
    <n v="1"/>
    <n v="45.337000000000003"/>
    <s v="Regular Air"/>
    <n v="5"/>
    <n v="1546.4580000000001"/>
    <x v="6"/>
    <s v="Home Office"/>
    <x v="2"/>
    <s v="Telephones and Communication"/>
    <s v="Small Pack"/>
    <d v="2010-12-08T00:00:00"/>
  </r>
  <r>
    <n v="4092"/>
    <n v="51426"/>
    <x v="677"/>
    <s v="Medium"/>
    <s v="*"/>
    <s v="*"/>
    <s v="*"/>
    <m/>
    <m/>
    <s v="*"/>
    <m/>
    <m/>
    <m/>
    <m/>
    <m/>
    <n v="41"/>
    <n v="0.05"/>
    <m/>
    <m/>
    <n v="357.01"/>
    <n v="0"/>
    <n v="8.7075609756097556"/>
    <s v="Regular Air"/>
    <n v="1.99"/>
    <n v="359"/>
    <x v="4"/>
    <s v="Consumer"/>
    <x v="2"/>
    <s v="Computer Peripherals"/>
    <s v="Small Pack"/>
    <d v="2010-12-02T00:00:00"/>
  </r>
  <r>
    <n v="4093"/>
    <n v="25092"/>
    <x v="677"/>
    <s v="High"/>
    <s v="*"/>
    <s v="**"/>
    <s v="**"/>
    <m/>
    <m/>
    <s v="**"/>
    <m/>
    <m/>
    <m/>
    <m/>
    <m/>
    <n v="42"/>
    <n v="0.05"/>
    <m/>
    <m/>
    <n v="242.8"/>
    <n v="0"/>
    <n v="5.7809523809523808"/>
    <s v="Regular Air"/>
    <n v="1"/>
    <n v="243.8"/>
    <x v="1"/>
    <s v="Consumer"/>
    <x v="0"/>
    <s v="Pens &amp; Art Supplies"/>
    <s v="Wrap Bag"/>
    <d v="2010-12-03T00:00:00"/>
  </r>
  <r>
    <n v="4094"/>
    <n v="25092"/>
    <x v="677"/>
    <s v="High"/>
    <s v="*"/>
    <s v="**"/>
    <s v="**"/>
    <m/>
    <m/>
    <s v="**"/>
    <m/>
    <m/>
    <m/>
    <m/>
    <m/>
    <n v="6"/>
    <n v="0.01"/>
    <m/>
    <m/>
    <n v="141.27000000000001"/>
    <n v="0"/>
    <n v="23.545000000000002"/>
    <s v="Express Air"/>
    <n v="2.99"/>
    <n v="144.26000000000002"/>
    <x v="3"/>
    <s v="Consumer"/>
    <x v="0"/>
    <s v="Binders and Binder Accessories"/>
    <s v="Small Box"/>
    <d v="2010-12-03T00:00:00"/>
  </r>
  <r>
    <n v="4095"/>
    <n v="13799"/>
    <x v="677"/>
    <s v="Critical"/>
    <s v="***"/>
    <s v="***"/>
    <s v="***"/>
    <m/>
    <m/>
    <s v="***"/>
    <m/>
    <m/>
    <m/>
    <m/>
    <m/>
    <n v="5"/>
    <n v="0.01"/>
    <m/>
    <m/>
    <n v="118.06"/>
    <n v="0"/>
    <n v="23.612000000000002"/>
    <s v="Regular Air"/>
    <n v="5.08"/>
    <n v="123.14"/>
    <x v="5"/>
    <s v="Small Business"/>
    <x v="1"/>
    <s v="Office Furnishings"/>
    <s v="Small Pack"/>
    <d v="2010-12-03T00:00:00"/>
  </r>
  <r>
    <n v="4096"/>
    <n v="25092"/>
    <x v="677"/>
    <s v="High"/>
    <s v="*"/>
    <s v="**"/>
    <s v="**"/>
    <m/>
    <m/>
    <s v="**"/>
    <m/>
    <m/>
    <m/>
    <m/>
    <m/>
    <n v="9"/>
    <n v="0.01"/>
    <m/>
    <m/>
    <n v="16.02"/>
    <n v="0"/>
    <n v="1.78"/>
    <s v="Regular Air"/>
    <n v="0.75"/>
    <n v="16.77"/>
    <x v="3"/>
    <s v="Consumer"/>
    <x v="0"/>
    <s v="Rubber Bands"/>
    <s v="Wrap Bag"/>
    <d v="2010-12-03T00:00:00"/>
  </r>
  <r>
    <n v="4097"/>
    <n v="25315"/>
    <x v="678"/>
    <s v="Low"/>
    <s v="*"/>
    <s v="*"/>
    <s v="*"/>
    <m/>
    <m/>
    <s v="*"/>
    <m/>
    <m/>
    <m/>
    <m/>
    <m/>
    <n v="36"/>
    <n v="0.04"/>
    <m/>
    <m/>
    <n v="7783.36"/>
    <n v="1"/>
    <n v="216.20444444444445"/>
    <s v="Express Air"/>
    <n v="11.79"/>
    <n v="7795.15"/>
    <x v="12"/>
    <s v="Consumer"/>
    <x v="0"/>
    <s v="Appliances"/>
    <s v="Medium Box"/>
    <d v="2010-12-02T00:00:00"/>
  </r>
  <r>
    <n v="4098"/>
    <n v="26305"/>
    <x v="678"/>
    <s v="Medium"/>
    <s v="*"/>
    <s v="*"/>
    <s v="*"/>
    <m/>
    <m/>
    <s v="*"/>
    <m/>
    <m/>
    <m/>
    <m/>
    <m/>
    <n v="13"/>
    <n v="0.02"/>
    <m/>
    <m/>
    <n v="3503.56"/>
    <n v="1"/>
    <n v="269.50461538461536"/>
    <s v="Delivery Truck"/>
    <n v="62.74"/>
    <n v="3566.2999999999997"/>
    <x v="1"/>
    <s v="Home Office"/>
    <x v="1"/>
    <s v="Tables"/>
    <s v="Jumbo Box"/>
    <d v="2010-12-03T00:00:00"/>
  </r>
  <r>
    <n v="4099"/>
    <n v="25315"/>
    <x v="678"/>
    <s v="Low"/>
    <s v="*"/>
    <s v="*"/>
    <s v="*"/>
    <m/>
    <m/>
    <s v="*"/>
    <m/>
    <m/>
    <m/>
    <m/>
    <m/>
    <n v="36"/>
    <n v="0.04"/>
    <m/>
    <m/>
    <n v="1280.3399999999999"/>
    <n v="1"/>
    <n v="35.564999999999998"/>
    <s v="Delivery Truck"/>
    <n v="45.51"/>
    <n v="1325.85"/>
    <x v="12"/>
    <s v="Consumer"/>
    <x v="1"/>
    <s v="Tables"/>
    <s v="Jumbo Box"/>
    <d v="2010-12-04T00:00:00"/>
  </r>
  <r>
    <n v="4100"/>
    <n v="35042"/>
    <x v="678"/>
    <s v="Not Specified"/>
    <s v="*"/>
    <s v="*"/>
    <s v="*"/>
    <m/>
    <m/>
    <s v="*"/>
    <m/>
    <m/>
    <m/>
    <m/>
    <m/>
    <n v="23"/>
    <n v="3.5000000000000003E-2"/>
    <m/>
    <m/>
    <n v="1196.8599999999999"/>
    <n v="1"/>
    <n v="52.037391304347821"/>
    <s v="Regular Air"/>
    <n v="6.5"/>
    <n v="1203.3599999999999"/>
    <x v="1"/>
    <s v="Home Office"/>
    <x v="2"/>
    <s v="Computer Peripherals"/>
    <s v="Small Box"/>
    <d v="2010-12-03T00:00:00"/>
  </r>
  <r>
    <n v="4101"/>
    <n v="26305"/>
    <x v="678"/>
    <s v="Medium"/>
    <s v="*"/>
    <s v="*"/>
    <s v="*"/>
    <m/>
    <m/>
    <s v="*"/>
    <m/>
    <m/>
    <m/>
    <m/>
    <m/>
    <n v="50"/>
    <n v="0.06"/>
    <m/>
    <m/>
    <n v="1118.21"/>
    <n v="1"/>
    <n v="22.3642"/>
    <s v="Regular Air"/>
    <n v="15.1"/>
    <n v="1133.31"/>
    <x v="1"/>
    <s v="Home Office"/>
    <x v="0"/>
    <s v="Binders and Binder Accessories"/>
    <s v="Small Box"/>
    <d v="2010-12-04T00:00:00"/>
  </r>
  <r>
    <n v="4102"/>
    <n v="38406"/>
    <x v="678"/>
    <s v="Medium"/>
    <s v="*"/>
    <s v="*"/>
    <s v="*"/>
    <m/>
    <m/>
    <s v="*"/>
    <m/>
    <m/>
    <m/>
    <m/>
    <m/>
    <n v="12"/>
    <n v="0.02"/>
    <m/>
    <m/>
    <n v="754.94"/>
    <n v="0"/>
    <n v="62.911666666666669"/>
    <s v="Delivery Truck"/>
    <n v="36.61"/>
    <n v="791.55000000000007"/>
    <x v="2"/>
    <s v="Small Business"/>
    <x v="1"/>
    <s v="Bookcases"/>
    <s v="Jumbo Box"/>
    <d v="2010-12-03T00:00:00"/>
  </r>
  <r>
    <n v="4103"/>
    <n v="25315"/>
    <x v="678"/>
    <s v="Low"/>
    <s v="*"/>
    <s v="*"/>
    <s v="*"/>
    <m/>
    <m/>
    <s v="*"/>
    <m/>
    <m/>
    <m/>
    <m/>
    <m/>
    <n v="21"/>
    <n v="3.5000000000000003E-2"/>
    <m/>
    <m/>
    <n v="61.76"/>
    <n v="0"/>
    <n v="2.940952380952381"/>
    <s v="Regular Air"/>
    <n v="0.93"/>
    <n v="62.69"/>
    <x v="12"/>
    <s v="Consumer"/>
    <x v="0"/>
    <s v="Pens &amp; Art Supplies"/>
    <s v="Wrap Bag"/>
    <d v="2010-12-02T00:00:00"/>
  </r>
  <r>
    <n v="4104"/>
    <n v="44390"/>
    <x v="679"/>
    <s v="Not Specified"/>
    <s v="*"/>
    <s v="*"/>
    <s v="*"/>
    <m/>
    <m/>
    <s v="*"/>
    <m/>
    <m/>
    <m/>
    <m/>
    <m/>
    <n v="32"/>
    <n v="0.04"/>
    <m/>
    <m/>
    <n v="3234.1"/>
    <n v="1"/>
    <n v="101.065625"/>
    <s v="Regular Air"/>
    <n v="8.99"/>
    <n v="3243.0899999999997"/>
    <x v="1"/>
    <s v="Home Office"/>
    <x v="1"/>
    <s v="Office Furnishings"/>
    <s v="Small Pack"/>
    <d v="2010-12-05T00:00:00"/>
  </r>
  <r>
    <n v="4105"/>
    <n v="25350"/>
    <x v="679"/>
    <s v="Not Specified"/>
    <s v="*"/>
    <s v="*"/>
    <s v="*"/>
    <m/>
    <m/>
    <s v="*"/>
    <m/>
    <m/>
    <m/>
    <m/>
    <m/>
    <n v="30"/>
    <n v="0.04"/>
    <m/>
    <m/>
    <n v="2477.9899999999998"/>
    <n v="1"/>
    <n v="82.599666666666664"/>
    <s v="Regular Air"/>
    <n v="4.5"/>
    <n v="2482.4899999999998"/>
    <x v="8"/>
    <s v="Home Office"/>
    <x v="0"/>
    <s v="Appliances"/>
    <s v="Small Box"/>
    <d v="2010-12-05T00:00:00"/>
  </r>
  <r>
    <n v="4106"/>
    <n v="41570"/>
    <x v="679"/>
    <s v="Not Specified"/>
    <s v="*"/>
    <s v="*"/>
    <s v="*"/>
    <m/>
    <m/>
    <s v="*"/>
    <m/>
    <m/>
    <m/>
    <m/>
    <m/>
    <n v="24"/>
    <n v="3.5000000000000003E-2"/>
    <m/>
    <m/>
    <n v="2289.92"/>
    <n v="1"/>
    <n v="95.413333333333341"/>
    <s v="Regular Air"/>
    <n v="4.6500000000000004"/>
    <n v="2294.5700000000002"/>
    <x v="12"/>
    <s v="Consumer"/>
    <x v="0"/>
    <s v="Paper"/>
    <s v="Small Box"/>
    <d v="2010-12-05T00:00:00"/>
  </r>
  <r>
    <n v="4107"/>
    <n v="19139"/>
    <x v="679"/>
    <s v="Not Specified"/>
    <s v="*"/>
    <s v="*"/>
    <s v="*"/>
    <m/>
    <m/>
    <s v="*"/>
    <m/>
    <m/>
    <m/>
    <m/>
    <m/>
    <n v="15"/>
    <n v="0.02"/>
    <m/>
    <m/>
    <n v="94.84"/>
    <n v="0"/>
    <n v="6.3226666666666667"/>
    <s v="Regular Air"/>
    <n v="5.15"/>
    <n v="99.990000000000009"/>
    <x v="0"/>
    <s v="Corporate"/>
    <x v="0"/>
    <s v="Paper"/>
    <s v="Small Box"/>
    <d v="2010-12-04T00:00:00"/>
  </r>
  <r>
    <n v="4108"/>
    <n v="25350"/>
    <x v="679"/>
    <s v="Not Specified"/>
    <s v="*"/>
    <s v="*"/>
    <s v="*"/>
    <m/>
    <m/>
    <s v="*"/>
    <m/>
    <m/>
    <m/>
    <m/>
    <m/>
    <n v="23"/>
    <n v="3.5000000000000003E-2"/>
    <m/>
    <m/>
    <n v="48.83"/>
    <n v="0"/>
    <n v="2.1230434782608696"/>
    <s v="Regular Air"/>
    <n v="0.7"/>
    <n v="49.53"/>
    <x v="8"/>
    <s v="Home Office"/>
    <x v="0"/>
    <s v="Pens &amp; Art Supplies"/>
    <s v="Wrap Bag"/>
    <d v="2010-12-05T00:00:00"/>
  </r>
  <r>
    <n v="4109"/>
    <n v="55172"/>
    <x v="679"/>
    <s v="Not Specified"/>
    <s v="*"/>
    <s v="*"/>
    <s v="*"/>
    <m/>
    <m/>
    <s v="*"/>
    <m/>
    <m/>
    <m/>
    <m/>
    <m/>
    <n v="1"/>
    <n v="0.01"/>
    <m/>
    <m/>
    <n v="37.89"/>
    <n v="0"/>
    <n v="37.89"/>
    <s v="Regular Air"/>
    <n v="1.99"/>
    <n v="39.880000000000003"/>
    <x v="1"/>
    <s v="Corporate"/>
    <x v="2"/>
    <s v="Computer Peripherals"/>
    <s v="Small Pack"/>
    <d v="2010-12-04T00:00:00"/>
  </r>
  <r>
    <n v="4110"/>
    <n v="27746"/>
    <x v="680"/>
    <s v="Critical"/>
    <s v="***"/>
    <s v="***"/>
    <s v="***"/>
    <m/>
    <m/>
    <s v="***"/>
    <m/>
    <m/>
    <m/>
    <m/>
    <m/>
    <n v="3"/>
    <n v="0.01"/>
    <m/>
    <m/>
    <n v="1540.77"/>
    <n v="1"/>
    <n v="513.59"/>
    <s v="Regular Air"/>
    <n v="24.49"/>
    <n v="1565.26"/>
    <x v="1"/>
    <s v="Consumer"/>
    <x v="2"/>
    <s v="Copiers and Fax"/>
    <s v="Large Box"/>
    <d v="2010-12-04T00:00:00"/>
  </r>
  <r>
    <n v="4111"/>
    <n v="3586"/>
    <x v="680"/>
    <s v="High"/>
    <s v="*"/>
    <s v="**"/>
    <s v="**"/>
    <m/>
    <m/>
    <s v="**"/>
    <m/>
    <m/>
    <m/>
    <m/>
    <m/>
    <n v="31"/>
    <n v="0.04"/>
    <m/>
    <m/>
    <n v="461.1"/>
    <n v="0"/>
    <n v="14.874193548387098"/>
    <s v="Regular Air"/>
    <n v="5"/>
    <n v="466.1"/>
    <x v="0"/>
    <s v="Home Office"/>
    <x v="1"/>
    <s v="Office Furnishings"/>
    <s v="Small Pack"/>
    <d v="2010-12-06T00:00:00"/>
  </r>
  <r>
    <n v="4112"/>
    <n v="3586"/>
    <x v="680"/>
    <s v="High"/>
    <s v="*"/>
    <s v="**"/>
    <s v="**"/>
    <m/>
    <m/>
    <s v="**"/>
    <m/>
    <m/>
    <m/>
    <m/>
    <m/>
    <n v="32"/>
    <n v="0.04"/>
    <m/>
    <m/>
    <n v="383.57"/>
    <n v="0"/>
    <n v="11.9865625"/>
    <s v="Regular Air"/>
    <n v="5.16"/>
    <n v="388.73"/>
    <x v="0"/>
    <s v="Home Office"/>
    <x v="1"/>
    <s v="Office Furnishings"/>
    <s v="Small Box"/>
    <d v="2010-12-05T00:00:00"/>
  </r>
  <r>
    <n v="4113"/>
    <n v="40800"/>
    <x v="680"/>
    <s v="Not Specified"/>
    <s v="*"/>
    <s v="*"/>
    <s v="*"/>
    <m/>
    <m/>
    <s v="*"/>
    <m/>
    <m/>
    <m/>
    <m/>
    <m/>
    <n v="41"/>
    <n v="0.05"/>
    <m/>
    <m/>
    <n v="260.31"/>
    <n v="0"/>
    <n v="6.3490243902439021"/>
    <s v="Regular Air"/>
    <n v="7.91"/>
    <n v="268.22000000000003"/>
    <x v="1"/>
    <s v="Corporate"/>
    <x v="0"/>
    <s v="Paper"/>
    <s v="Small Box"/>
    <d v="2010-12-04T00:00:00"/>
  </r>
  <r>
    <n v="4114"/>
    <n v="27746"/>
    <x v="680"/>
    <s v="Critical"/>
    <s v="***"/>
    <s v="***"/>
    <s v="***"/>
    <m/>
    <m/>
    <s v="***"/>
    <m/>
    <m/>
    <m/>
    <m/>
    <m/>
    <n v="42"/>
    <n v="0.05"/>
    <m/>
    <m/>
    <n v="196.1"/>
    <n v="0"/>
    <n v="4.6690476190476193"/>
    <s v="Regular Air"/>
    <n v="0.88"/>
    <n v="196.98"/>
    <x v="5"/>
    <s v="Consumer"/>
    <x v="0"/>
    <s v="Paper"/>
    <s v="Wrap Bag"/>
    <d v="2010-12-05T00:00:00"/>
  </r>
  <r>
    <n v="4115"/>
    <n v="40800"/>
    <x v="680"/>
    <s v="Not Specified"/>
    <s v="*"/>
    <s v="*"/>
    <s v="*"/>
    <m/>
    <m/>
    <s v="*"/>
    <m/>
    <m/>
    <m/>
    <m/>
    <m/>
    <n v="18"/>
    <n v="0.02"/>
    <m/>
    <m/>
    <n v="101.34"/>
    <n v="0"/>
    <n v="5.63"/>
    <s v="Regular Air"/>
    <n v="1.39"/>
    <n v="102.73"/>
    <x v="12"/>
    <s v="Corporate"/>
    <x v="0"/>
    <s v="Envelopes"/>
    <s v="Small Box"/>
    <d v="2010-12-06T00:00:00"/>
  </r>
  <r>
    <n v="4116"/>
    <n v="27746"/>
    <x v="680"/>
    <s v="Critical"/>
    <s v="***"/>
    <s v="***"/>
    <s v="***"/>
    <m/>
    <m/>
    <s v="***"/>
    <m/>
    <m/>
    <m/>
    <m/>
    <m/>
    <n v="3"/>
    <n v="0.01"/>
    <m/>
    <m/>
    <n v="87.09"/>
    <n v="0"/>
    <n v="29.03"/>
    <s v="Regular Air"/>
    <n v="7.87"/>
    <n v="94.960000000000008"/>
    <x v="5"/>
    <s v="Consumer"/>
    <x v="1"/>
    <s v="Office Furnishings"/>
    <s v="Small Box"/>
    <d v="2010-12-05T00:00:00"/>
  </r>
  <r>
    <n v="4117"/>
    <n v="58656"/>
    <x v="680"/>
    <s v="High"/>
    <s v="*"/>
    <s v="**"/>
    <s v="**"/>
    <m/>
    <m/>
    <s v="**"/>
    <m/>
    <m/>
    <m/>
    <m/>
    <m/>
    <n v="5"/>
    <n v="0.01"/>
    <m/>
    <m/>
    <n v="39.44"/>
    <n v="0"/>
    <n v="7.8879999999999999"/>
    <s v="Regular Air"/>
    <n v="2.99"/>
    <n v="42.43"/>
    <x v="1"/>
    <s v="Small Business"/>
    <x v="0"/>
    <s v="Binders and Binder Accessories"/>
    <s v="Small Box"/>
    <d v="2010-12-06T00:00:00"/>
  </r>
  <r>
    <n v="4118"/>
    <n v="1825"/>
    <x v="680"/>
    <s v="Medium"/>
    <s v="*"/>
    <s v="*"/>
    <s v="*"/>
    <m/>
    <m/>
    <s v="*"/>
    <m/>
    <m/>
    <m/>
    <m/>
    <m/>
    <n v="22"/>
    <n v="3.5000000000000003E-2"/>
    <m/>
    <m/>
    <n v="38.26"/>
    <n v="0"/>
    <n v="1.739090909090909"/>
    <s v="Regular Air"/>
    <n v="0.7"/>
    <n v="38.96"/>
    <x v="0"/>
    <s v="Small Business"/>
    <x v="0"/>
    <s v="Pens &amp; Art Supplies"/>
    <s v="Wrap Bag"/>
    <d v="2010-12-06T00:00:00"/>
  </r>
  <r>
    <n v="4119"/>
    <n v="58656"/>
    <x v="680"/>
    <s v="High"/>
    <s v="*"/>
    <s v="**"/>
    <s v="**"/>
    <m/>
    <m/>
    <s v="**"/>
    <m/>
    <m/>
    <m/>
    <m/>
    <m/>
    <n v="3"/>
    <n v="0.01"/>
    <m/>
    <m/>
    <n v="11.01"/>
    <n v="0"/>
    <n v="3.67"/>
    <s v="Regular Air"/>
    <n v="5.33"/>
    <n v="16.34"/>
    <x v="1"/>
    <s v="Small Business"/>
    <x v="1"/>
    <s v="Office Furnishings"/>
    <s v="Small Box"/>
    <d v="2010-12-06T00:00:00"/>
  </r>
  <r>
    <n v="4120"/>
    <n v="46177"/>
    <x v="681"/>
    <s v="Low"/>
    <s v="*"/>
    <s v="*"/>
    <s v="*"/>
    <m/>
    <m/>
    <s v="*"/>
    <m/>
    <m/>
    <m/>
    <m/>
    <m/>
    <n v="13"/>
    <n v="0.02"/>
    <m/>
    <m/>
    <n v="11169.95"/>
    <n v="1"/>
    <n v="859.22692307692319"/>
    <s v="Regular Air"/>
    <n v="19.989999999999998"/>
    <n v="11189.94"/>
    <x v="0"/>
    <s v="Corporate"/>
    <x v="0"/>
    <s v="Binders and Binder Accessories"/>
    <s v="Small Box"/>
    <d v="2010-12-05T00:00:00"/>
  </r>
  <r>
    <n v="4121"/>
    <n v="46177"/>
    <x v="681"/>
    <s v="Low"/>
    <s v="*"/>
    <s v="*"/>
    <s v="*"/>
    <m/>
    <m/>
    <s v="*"/>
    <m/>
    <m/>
    <m/>
    <m/>
    <m/>
    <n v="48"/>
    <n v="0.05"/>
    <m/>
    <m/>
    <n v="9708.64"/>
    <n v="1"/>
    <n v="202.26333333333332"/>
    <s v="Delivery Truck"/>
    <n v="69.64"/>
    <n v="9778.2799999999988"/>
    <x v="3"/>
    <s v="Corporate"/>
    <x v="1"/>
    <s v="Tables"/>
    <s v="Jumbo Box"/>
    <d v="2010-12-07T00:00:00"/>
  </r>
  <r>
    <n v="4122"/>
    <n v="54950"/>
    <x v="681"/>
    <s v="High"/>
    <s v="*"/>
    <s v="**"/>
    <s v="**"/>
    <m/>
    <m/>
    <s v="**"/>
    <m/>
    <m/>
    <m/>
    <m/>
    <m/>
    <n v="22"/>
    <n v="3.5000000000000003E-2"/>
    <m/>
    <m/>
    <n v="8789.5400000000009"/>
    <n v="1"/>
    <n v="399.52454545454549"/>
    <s v="Delivery Truck"/>
    <n v="110.2"/>
    <n v="8899.7400000000016"/>
    <x v="1"/>
    <s v="Consumer"/>
    <x v="1"/>
    <s v="Tables"/>
    <s v="Jumbo Box"/>
    <d v="2010-12-06T00:00:00"/>
  </r>
  <r>
    <n v="4123"/>
    <n v="20036"/>
    <x v="681"/>
    <s v="Not Specified"/>
    <s v="*"/>
    <s v="*"/>
    <s v="*"/>
    <m/>
    <m/>
    <s v="*"/>
    <m/>
    <m/>
    <m/>
    <m/>
    <m/>
    <n v="28"/>
    <n v="3.5000000000000003E-2"/>
    <m/>
    <m/>
    <n v="4371.92"/>
    <n v="1"/>
    <n v="156.14000000000001"/>
    <s v="Delivery Truck"/>
    <n v="66.27"/>
    <n v="4438.1900000000005"/>
    <x v="8"/>
    <s v="Corporate"/>
    <x v="1"/>
    <s v="Bookcases"/>
    <s v="Jumbo Box"/>
    <d v="2010-12-08T00:00:00"/>
  </r>
  <r>
    <n v="4124"/>
    <n v="20036"/>
    <x v="681"/>
    <s v="Not Specified"/>
    <s v="*"/>
    <s v="*"/>
    <s v="*"/>
    <m/>
    <m/>
    <s v="*"/>
    <m/>
    <m/>
    <m/>
    <m/>
    <m/>
    <n v="21"/>
    <n v="3.5000000000000003E-2"/>
    <m/>
    <m/>
    <n v="1745.1179999999999"/>
    <n v="1"/>
    <n v="83.100857142857137"/>
    <s v="Regular Air"/>
    <n v="4.9000000000000004"/>
    <n v="1750.018"/>
    <x v="8"/>
    <s v="Corporate"/>
    <x v="2"/>
    <s v="Telephones and Communication"/>
    <s v="Small Box"/>
    <d v="2010-12-07T00:00:00"/>
  </r>
  <r>
    <n v="4125"/>
    <n v="20036"/>
    <x v="681"/>
    <s v="Not Specified"/>
    <s v="*"/>
    <s v="*"/>
    <s v="*"/>
    <m/>
    <m/>
    <s v="*"/>
    <m/>
    <m/>
    <m/>
    <m/>
    <m/>
    <n v="44"/>
    <n v="0.05"/>
    <m/>
    <m/>
    <n v="1207.4000000000001"/>
    <n v="1"/>
    <n v="27.440909090909091"/>
    <s v="Regular Air"/>
    <n v="5.89"/>
    <n v="1213.2900000000002"/>
    <x v="6"/>
    <s v="Corporate"/>
    <x v="2"/>
    <s v="Computer Peripherals"/>
    <s v="Small Box"/>
    <d v="2010-12-07T00:00:00"/>
  </r>
  <r>
    <n v="4126"/>
    <n v="46177"/>
    <x v="681"/>
    <s v="Low"/>
    <s v="*"/>
    <s v="*"/>
    <s v="*"/>
    <m/>
    <m/>
    <s v="*"/>
    <m/>
    <m/>
    <m/>
    <m/>
    <m/>
    <n v="33"/>
    <n v="0.04"/>
    <m/>
    <m/>
    <n v="468.46"/>
    <n v="0"/>
    <n v="14.195757575757575"/>
    <s v="Regular Air"/>
    <n v="14.37"/>
    <n v="482.83"/>
    <x v="9"/>
    <s v="Corporate"/>
    <x v="1"/>
    <s v="Office Furnishings"/>
    <s v="Large Box"/>
    <d v="2010-12-05T00:00:00"/>
  </r>
  <r>
    <n v="4127"/>
    <n v="20036"/>
    <x v="681"/>
    <s v="Not Specified"/>
    <s v="*"/>
    <s v="*"/>
    <s v="*"/>
    <m/>
    <m/>
    <s v="*"/>
    <m/>
    <m/>
    <m/>
    <m/>
    <m/>
    <n v="25"/>
    <n v="3.5000000000000003E-2"/>
    <m/>
    <m/>
    <n v="290.45999999999998"/>
    <n v="0"/>
    <n v="11.618399999999999"/>
    <s v="Regular Air"/>
    <n v="4.9800000000000004"/>
    <n v="295.44"/>
    <x v="6"/>
    <s v="Corporate"/>
    <x v="0"/>
    <s v="Appliances"/>
    <s v="Small Box"/>
    <d v="2010-12-05T00:00:00"/>
  </r>
  <r>
    <n v="4128"/>
    <n v="3783"/>
    <x v="681"/>
    <s v="Not Specified"/>
    <s v="*"/>
    <s v="*"/>
    <s v="*"/>
    <m/>
    <m/>
    <s v="*"/>
    <m/>
    <m/>
    <m/>
    <m/>
    <m/>
    <n v="40"/>
    <n v="0.05"/>
    <m/>
    <m/>
    <n v="257.43"/>
    <n v="0"/>
    <n v="6.4357500000000005"/>
    <s v="Regular Air"/>
    <n v="8.73"/>
    <n v="266.16000000000003"/>
    <x v="4"/>
    <s v="Corporate"/>
    <x v="0"/>
    <s v="Paper"/>
    <s v="Small Box"/>
    <d v="2010-12-07T00:00:00"/>
  </r>
  <r>
    <n v="4129"/>
    <n v="54950"/>
    <x v="681"/>
    <s v="High"/>
    <s v="*"/>
    <s v="**"/>
    <s v="**"/>
    <m/>
    <m/>
    <s v="**"/>
    <m/>
    <m/>
    <m/>
    <m/>
    <m/>
    <n v="26"/>
    <n v="3.5000000000000003E-2"/>
    <m/>
    <m/>
    <n v="174.58"/>
    <n v="0"/>
    <n v="6.7146153846153851"/>
    <s v="Regular Air"/>
    <n v="4.42"/>
    <n v="179"/>
    <x v="1"/>
    <s v="Consumer"/>
    <x v="0"/>
    <s v="Scissors, Rulers and Trimmers"/>
    <s v="Small Pack"/>
    <d v="2010-12-06T00:00:00"/>
  </r>
  <r>
    <n v="4130"/>
    <n v="18887"/>
    <x v="681"/>
    <s v="Not Specified"/>
    <s v="*"/>
    <s v="*"/>
    <s v="*"/>
    <m/>
    <m/>
    <s v="*"/>
    <m/>
    <m/>
    <m/>
    <m/>
    <m/>
    <n v="9"/>
    <n v="0.01"/>
    <m/>
    <m/>
    <n v="173.417"/>
    <n v="0"/>
    <n v="19.268555555555555"/>
    <s v="Regular Air"/>
    <n v="0.99"/>
    <n v="174.40700000000001"/>
    <x v="7"/>
    <s v="Corporate"/>
    <x v="2"/>
    <s v="Telephones and Communication"/>
    <s v="Wrap Bag"/>
    <d v="2010-12-07T00:00:00"/>
  </r>
  <r>
    <n v="4131"/>
    <n v="36997"/>
    <x v="681"/>
    <s v="Not Specified"/>
    <s v="*"/>
    <s v="*"/>
    <s v="*"/>
    <m/>
    <m/>
    <s v="*"/>
    <m/>
    <m/>
    <m/>
    <m/>
    <m/>
    <n v="39"/>
    <n v="0.04"/>
    <m/>
    <m/>
    <n v="104.33"/>
    <n v="0"/>
    <n v="2.675128205128205"/>
    <s v="Regular Air"/>
    <n v="0.5"/>
    <n v="104.83"/>
    <x v="5"/>
    <s v="Consumer"/>
    <x v="0"/>
    <s v="Labels"/>
    <s v="Small Box"/>
    <d v="2010-12-06T00:00:00"/>
  </r>
  <r>
    <n v="4132"/>
    <n v="3783"/>
    <x v="681"/>
    <s v="Not Specified"/>
    <s v="*"/>
    <s v="*"/>
    <s v="*"/>
    <m/>
    <m/>
    <s v="*"/>
    <m/>
    <m/>
    <m/>
    <m/>
    <m/>
    <n v="11"/>
    <n v="0.02"/>
    <m/>
    <m/>
    <n v="92.14"/>
    <n v="0"/>
    <n v="8.3763636363636369"/>
    <s v="Regular Air"/>
    <n v="2.83"/>
    <n v="94.97"/>
    <x v="4"/>
    <s v="Corporate"/>
    <x v="2"/>
    <s v="Computer Peripherals"/>
    <s v="Small Pack"/>
    <d v="2010-12-05T00:00:00"/>
  </r>
  <r>
    <n v="4133"/>
    <n v="44738"/>
    <x v="681"/>
    <s v="Not Specified"/>
    <s v="*"/>
    <s v="*"/>
    <s v="*"/>
    <m/>
    <m/>
    <s v="*"/>
    <m/>
    <m/>
    <m/>
    <m/>
    <m/>
    <n v="34"/>
    <n v="0.04"/>
    <m/>
    <m/>
    <n v="75.569999999999993"/>
    <n v="0"/>
    <n v="2.2226470588235294"/>
    <s v="Regular Air"/>
    <n v="0.7"/>
    <n v="76.27"/>
    <x v="1"/>
    <s v="Home Office"/>
    <x v="0"/>
    <s v="Pens &amp; Art Supplies"/>
    <s v="Wrap Bag"/>
    <d v="2010-12-07T00:00:00"/>
  </r>
  <r>
    <n v="4134"/>
    <n v="7746"/>
    <x v="681"/>
    <s v="Medium"/>
    <s v="*"/>
    <s v="*"/>
    <s v="*"/>
    <m/>
    <m/>
    <s v="*"/>
    <m/>
    <m/>
    <m/>
    <m/>
    <m/>
    <n v="1"/>
    <n v="0.01"/>
    <m/>
    <m/>
    <n v="28.96"/>
    <n v="0"/>
    <n v="28.96"/>
    <s v="Regular Air"/>
    <n v="8.68"/>
    <n v="37.64"/>
    <x v="5"/>
    <s v="Consumer"/>
    <x v="0"/>
    <s v="Paper"/>
    <s v="Small Box"/>
    <d v="2010-12-07T00:00:00"/>
  </r>
  <r>
    <n v="4135"/>
    <n v="54564"/>
    <x v="682"/>
    <s v="High"/>
    <s v="*"/>
    <s v="**"/>
    <s v="**"/>
    <m/>
    <m/>
    <s v="**"/>
    <m/>
    <m/>
    <m/>
    <m/>
    <m/>
    <n v="27"/>
    <n v="3.5000000000000003E-2"/>
    <m/>
    <m/>
    <n v="1553.8679999999999"/>
    <n v="1"/>
    <n v="57.550666666666665"/>
    <s v="Express Air"/>
    <n v="5.92"/>
    <n v="1559.788"/>
    <x v="2"/>
    <s v="Corporate"/>
    <x v="2"/>
    <s v="Telephones and Communication"/>
    <s v="Small Box"/>
    <d v="2010-12-08T00:00:00"/>
  </r>
  <r>
    <n v="4136"/>
    <n v="45733"/>
    <x v="682"/>
    <s v="Critical"/>
    <s v="***"/>
    <s v="***"/>
    <s v="***"/>
    <m/>
    <m/>
    <s v="***"/>
    <m/>
    <m/>
    <m/>
    <m/>
    <m/>
    <n v="39"/>
    <n v="0.04"/>
    <m/>
    <m/>
    <n v="851.17"/>
    <n v="0"/>
    <n v="21.824871794871793"/>
    <s v="Regular Air"/>
    <n v="15.1"/>
    <n v="866.27"/>
    <x v="4"/>
    <s v="Corporate"/>
    <x v="0"/>
    <s v="Binders and Binder Accessories"/>
    <s v="Small Box"/>
    <d v="2010-12-07T00:00:00"/>
  </r>
  <r>
    <n v="4137"/>
    <n v="41123"/>
    <x v="682"/>
    <s v="Low"/>
    <s v="*"/>
    <s v="*"/>
    <s v="*"/>
    <m/>
    <m/>
    <s v="*"/>
    <m/>
    <m/>
    <m/>
    <m/>
    <m/>
    <n v="27"/>
    <n v="3.5000000000000003E-2"/>
    <m/>
    <m/>
    <n v="322.45999999999998"/>
    <n v="0"/>
    <n v="11.942962962962962"/>
    <s v="Regular Air"/>
    <n v="5.01"/>
    <n v="327.46999999999997"/>
    <x v="5"/>
    <s v="Small Business"/>
    <x v="0"/>
    <s v="Paper"/>
    <s v="Small Box"/>
    <d v="2010-12-11T00:00:00"/>
  </r>
  <r>
    <n v="4138"/>
    <n v="12452"/>
    <x v="683"/>
    <s v="Medium"/>
    <s v="*"/>
    <s v="*"/>
    <s v="*"/>
    <m/>
    <m/>
    <s v="*"/>
    <m/>
    <m/>
    <m/>
    <m/>
    <m/>
    <n v="38"/>
    <n v="0.04"/>
    <m/>
    <m/>
    <n v="2063.42"/>
    <n v="1"/>
    <n v="54.300526315789476"/>
    <s v="Regular Air"/>
    <n v="5.15"/>
    <n v="2068.5700000000002"/>
    <x v="1"/>
    <s v="Corporate"/>
    <x v="0"/>
    <s v="Paper"/>
    <s v="Small Box"/>
    <d v="2010-12-09T00:00:00"/>
  </r>
  <r>
    <n v="4139"/>
    <n v="35490"/>
    <x v="683"/>
    <s v="High"/>
    <s v="*"/>
    <s v="**"/>
    <s v="**"/>
    <m/>
    <m/>
    <s v="**"/>
    <m/>
    <m/>
    <m/>
    <m/>
    <m/>
    <n v="41"/>
    <n v="0.05"/>
    <m/>
    <m/>
    <n v="1289.6199999999999"/>
    <n v="1"/>
    <n v="31.454146341463414"/>
    <s v="Regular Air"/>
    <n v="1.1000000000000001"/>
    <n v="1290.7199999999998"/>
    <x v="5"/>
    <s v="Small Business"/>
    <x v="2"/>
    <s v="Telephones and Communication"/>
    <s v="Small Box"/>
    <d v="2010-12-09T00:00:00"/>
  </r>
  <r>
    <n v="4140"/>
    <n v="3591"/>
    <x v="683"/>
    <s v="Medium"/>
    <s v="*"/>
    <s v="*"/>
    <s v="*"/>
    <m/>
    <m/>
    <s v="*"/>
    <m/>
    <m/>
    <m/>
    <m/>
    <m/>
    <n v="12"/>
    <n v="0.02"/>
    <m/>
    <m/>
    <n v="1085.1600000000001"/>
    <n v="1"/>
    <n v="90.43"/>
    <s v="Delivery Truck"/>
    <n v="42"/>
    <n v="1127.1600000000001"/>
    <x v="1"/>
    <s v="Small Business"/>
    <x v="1"/>
    <s v="Chairs &amp; Chairmats"/>
    <s v="Jumbo Drum"/>
    <d v="2010-12-08T00:00:00"/>
  </r>
  <r>
    <n v="4141"/>
    <n v="12452"/>
    <x v="683"/>
    <s v="Medium"/>
    <s v="*"/>
    <s v="*"/>
    <s v="*"/>
    <m/>
    <m/>
    <s v="*"/>
    <m/>
    <m/>
    <m/>
    <m/>
    <m/>
    <n v="1"/>
    <n v="0.01"/>
    <m/>
    <m/>
    <n v="356.95"/>
    <n v="0"/>
    <n v="356.95"/>
    <s v="Regular Air"/>
    <n v="19.989999999999998"/>
    <n v="376.94"/>
    <x v="1"/>
    <s v="Corporate"/>
    <x v="0"/>
    <s v="Binders and Binder Accessories"/>
    <s v="Small Box"/>
    <d v="2010-12-08T00:00:00"/>
  </r>
  <r>
    <n v="4142"/>
    <n v="3591"/>
    <x v="683"/>
    <s v="Medium"/>
    <s v="*"/>
    <s v="*"/>
    <s v="*"/>
    <m/>
    <m/>
    <s v="*"/>
    <m/>
    <m/>
    <m/>
    <m/>
    <m/>
    <n v="3"/>
    <n v="0.01"/>
    <m/>
    <m/>
    <n v="321.57"/>
    <n v="0"/>
    <n v="107.19"/>
    <s v="Delivery Truck"/>
    <n v="15.66"/>
    <n v="337.23"/>
    <x v="1"/>
    <s v="Small Business"/>
    <x v="0"/>
    <s v="Appliances"/>
    <s v="Jumbo Drum"/>
    <d v="2010-12-09T00:00:00"/>
  </r>
  <r>
    <n v="4143"/>
    <n v="12452"/>
    <x v="683"/>
    <s v="Medium"/>
    <s v="*"/>
    <s v="*"/>
    <s v="*"/>
    <m/>
    <m/>
    <s v="*"/>
    <m/>
    <m/>
    <m/>
    <m/>
    <m/>
    <n v="17"/>
    <n v="0.02"/>
    <m/>
    <m/>
    <n v="112.86"/>
    <n v="0"/>
    <n v="6.6388235294117646"/>
    <s v="Regular Air"/>
    <n v="4.07"/>
    <n v="116.93"/>
    <x v="1"/>
    <s v="Corporate"/>
    <x v="2"/>
    <s v="Computer Peripherals"/>
    <s v="Small Pack"/>
    <d v="2010-12-09T00:00:00"/>
  </r>
  <r>
    <n v="4144"/>
    <n v="23264"/>
    <x v="683"/>
    <s v="Critical"/>
    <s v="***"/>
    <s v="***"/>
    <s v="***"/>
    <m/>
    <m/>
    <s v="***"/>
    <m/>
    <m/>
    <m/>
    <m/>
    <m/>
    <n v="16"/>
    <n v="0.02"/>
    <m/>
    <m/>
    <n v="108.42"/>
    <n v="0"/>
    <n v="6.7762500000000001"/>
    <s v="Regular Air"/>
    <n v="6.81"/>
    <n v="115.23"/>
    <x v="7"/>
    <s v="Corporate"/>
    <x v="0"/>
    <s v="Paper"/>
    <s v="Small Box"/>
    <d v="2010-12-09T00:00:00"/>
  </r>
  <r>
    <n v="4145"/>
    <n v="23264"/>
    <x v="683"/>
    <s v="Critical"/>
    <s v="***"/>
    <s v="***"/>
    <s v="***"/>
    <m/>
    <m/>
    <s v="***"/>
    <m/>
    <m/>
    <m/>
    <m/>
    <m/>
    <n v="27"/>
    <n v="3.5000000000000003E-2"/>
    <m/>
    <m/>
    <n v="78.47"/>
    <n v="0"/>
    <n v="2.9062962962962962"/>
    <s v="Regular Air"/>
    <n v="0.99"/>
    <n v="79.459999999999994"/>
    <x v="7"/>
    <s v="Corporate"/>
    <x v="0"/>
    <s v="Labels"/>
    <s v="Small Box"/>
    <d v="2010-12-09T00:00:00"/>
  </r>
  <r>
    <n v="4146"/>
    <n v="35490"/>
    <x v="683"/>
    <s v="High"/>
    <s v="*"/>
    <s v="**"/>
    <s v="**"/>
    <m/>
    <m/>
    <s v="**"/>
    <m/>
    <m/>
    <m/>
    <m/>
    <m/>
    <n v="7"/>
    <n v="0.01"/>
    <m/>
    <m/>
    <n v="44.64"/>
    <n v="0"/>
    <n v="6.3771428571428572"/>
    <s v="Express Air"/>
    <n v="1.2"/>
    <n v="45.84"/>
    <x v="5"/>
    <s v="Small Business"/>
    <x v="0"/>
    <s v="Pens &amp; Art Supplies"/>
    <s v="Wrap Bag"/>
    <d v="2010-12-09T00:00:00"/>
  </r>
  <r>
    <n v="4147"/>
    <n v="20674"/>
    <x v="684"/>
    <s v="High"/>
    <s v="*"/>
    <s v="**"/>
    <s v="**"/>
    <m/>
    <m/>
    <s v="**"/>
    <m/>
    <m/>
    <m/>
    <m/>
    <m/>
    <n v="37"/>
    <n v="0.04"/>
    <m/>
    <m/>
    <n v="17717.34"/>
    <n v="1"/>
    <n v="478.84702702702702"/>
    <s v="Delivery Truck"/>
    <n v="69.3"/>
    <n v="17786.64"/>
    <x v="1"/>
    <s v="Corporate"/>
    <x v="2"/>
    <s v="Office Machines"/>
    <s v="Jumbo Drum"/>
    <d v="2010-12-09T00:00:00"/>
  </r>
  <r>
    <n v="4148"/>
    <n v="27396"/>
    <x v="684"/>
    <s v="Critical"/>
    <s v="***"/>
    <s v="***"/>
    <s v="***"/>
    <m/>
    <m/>
    <s v="***"/>
    <m/>
    <m/>
    <m/>
    <m/>
    <m/>
    <n v="14"/>
    <n v="0.02"/>
    <m/>
    <m/>
    <n v="138.31"/>
    <n v="0"/>
    <n v="9.8792857142857144"/>
    <s v="Regular Air"/>
    <n v="6.02"/>
    <n v="144.33000000000001"/>
    <x v="2"/>
    <s v="Corporate"/>
    <x v="1"/>
    <s v="Office Furnishings"/>
    <s v="Medium Box"/>
    <d v="2010-12-10T00:00:00"/>
  </r>
  <r>
    <n v="4149"/>
    <n v="2976"/>
    <x v="685"/>
    <s v="Not Specified"/>
    <s v="*"/>
    <s v="*"/>
    <s v="*"/>
    <m/>
    <m/>
    <s v="*"/>
    <m/>
    <m/>
    <m/>
    <m/>
    <m/>
    <n v="30"/>
    <n v="0.04"/>
    <m/>
    <m/>
    <n v="14223.82"/>
    <n v="1"/>
    <n v="474.1273333333333"/>
    <s v="Delivery Truck"/>
    <n v="26"/>
    <n v="14249.82"/>
    <x v="11"/>
    <s v="Consumer"/>
    <x v="1"/>
    <s v="Chairs &amp; Chairmats"/>
    <s v="Jumbo Drum"/>
    <d v="2010-12-11T00:00:00"/>
  </r>
  <r>
    <n v="4150"/>
    <n v="8097"/>
    <x v="685"/>
    <s v="Medium"/>
    <s v="*"/>
    <s v="*"/>
    <s v="*"/>
    <m/>
    <m/>
    <s v="*"/>
    <m/>
    <m/>
    <m/>
    <m/>
    <m/>
    <n v="48"/>
    <n v="0.05"/>
    <m/>
    <m/>
    <n v="7522.8"/>
    <n v="1"/>
    <n v="156.72499999999999"/>
    <s v="Express Air"/>
    <n v="19.989999999999998"/>
    <n v="7542.79"/>
    <x v="0"/>
    <s v="Home Office"/>
    <x v="0"/>
    <s v="Envelopes"/>
    <s v="Small Box"/>
    <d v="2010-12-11T00:00:00"/>
  </r>
  <r>
    <n v="4151"/>
    <n v="6948"/>
    <x v="685"/>
    <s v="Not Specified"/>
    <s v="*"/>
    <s v="*"/>
    <s v="*"/>
    <m/>
    <m/>
    <s v="*"/>
    <m/>
    <m/>
    <m/>
    <m/>
    <m/>
    <n v="15"/>
    <n v="0.02"/>
    <m/>
    <m/>
    <n v="1143.8800000000001"/>
    <n v="1"/>
    <n v="76.25866666666667"/>
    <s v="Regular Air"/>
    <n v="4"/>
    <n v="1147.8800000000001"/>
    <x v="1"/>
    <s v="Corporate"/>
    <x v="2"/>
    <s v="Computer Peripherals"/>
    <s v="Small Box"/>
    <d v="2010-12-10T00:00:00"/>
  </r>
  <r>
    <n v="4152"/>
    <n v="6978"/>
    <x v="685"/>
    <s v="High"/>
    <s v="*"/>
    <s v="**"/>
    <s v="**"/>
    <m/>
    <m/>
    <s v="**"/>
    <m/>
    <m/>
    <m/>
    <m/>
    <m/>
    <n v="47"/>
    <n v="0.05"/>
    <m/>
    <m/>
    <n v="371.95"/>
    <n v="0"/>
    <n v="7.9138297872340422"/>
    <s v="Regular Air"/>
    <n v="2.83"/>
    <n v="374.78"/>
    <x v="2"/>
    <s v="Home Office"/>
    <x v="2"/>
    <s v="Computer Peripherals"/>
    <s v="Small Pack"/>
    <d v="2010-12-10T00:00:00"/>
  </r>
  <r>
    <n v="4153"/>
    <n v="11047"/>
    <x v="686"/>
    <s v="Low"/>
    <s v="*"/>
    <s v="*"/>
    <s v="*"/>
    <m/>
    <m/>
    <s v="*"/>
    <m/>
    <m/>
    <m/>
    <m/>
    <m/>
    <n v="24"/>
    <n v="3.5000000000000003E-2"/>
    <m/>
    <m/>
    <n v="10480.272000000001"/>
    <n v="1"/>
    <n v="436.67800000000005"/>
    <s v="Delivery Truck"/>
    <n v="64.59"/>
    <n v="10544.862000000001"/>
    <x v="6"/>
    <s v="Home Office"/>
    <x v="1"/>
    <s v="Tables"/>
    <s v="Jumbo Box"/>
    <d v="2010-12-12T00:00:00"/>
  </r>
  <r>
    <n v="4154"/>
    <n v="11047"/>
    <x v="686"/>
    <s v="Low"/>
    <s v="*"/>
    <s v="*"/>
    <s v="*"/>
    <m/>
    <m/>
    <s v="*"/>
    <m/>
    <m/>
    <m/>
    <m/>
    <m/>
    <n v="27"/>
    <n v="3.5000000000000003E-2"/>
    <m/>
    <m/>
    <n v="1991.26"/>
    <n v="1"/>
    <n v="73.750370370370376"/>
    <s v="Delivery Truck"/>
    <n v="60"/>
    <n v="2051.2600000000002"/>
    <x v="6"/>
    <s v="Home Office"/>
    <x v="0"/>
    <s v="Appliances"/>
    <s v="Jumbo Drum"/>
    <d v="2010-12-17T00:00:00"/>
  </r>
  <r>
    <n v="4155"/>
    <n v="52194"/>
    <x v="687"/>
    <s v="Critical"/>
    <s v="***"/>
    <s v="***"/>
    <s v="***"/>
    <m/>
    <m/>
    <s v="***"/>
    <m/>
    <m/>
    <m/>
    <m/>
    <m/>
    <n v="12"/>
    <n v="0.02"/>
    <m/>
    <m/>
    <n v="1551.34"/>
    <n v="1"/>
    <n v="129.27833333333334"/>
    <s v="Delivery Truck"/>
    <n v="78.64"/>
    <n v="1629.98"/>
    <x v="0"/>
    <s v="Home Office"/>
    <x v="1"/>
    <s v="Bookcases"/>
    <s v="Jumbo Box"/>
    <d v="2010-12-12T00:00:00"/>
  </r>
  <r>
    <n v="4156"/>
    <n v="52194"/>
    <x v="687"/>
    <s v="Critical"/>
    <s v="***"/>
    <s v="***"/>
    <s v="***"/>
    <m/>
    <m/>
    <s v="***"/>
    <m/>
    <m/>
    <m/>
    <m/>
    <m/>
    <n v="25"/>
    <n v="3.5000000000000003E-2"/>
    <m/>
    <m/>
    <n v="612.92999999999995"/>
    <n v="0"/>
    <n v="24.517199999999999"/>
    <s v="Regular Air"/>
    <n v="12.98"/>
    <n v="625.91"/>
    <x v="0"/>
    <s v="Home Office"/>
    <x v="0"/>
    <s v="Binders and Binder Accessories"/>
    <s v="Small Box"/>
    <d v="2010-12-12T00:00:00"/>
  </r>
  <r>
    <n v="4157"/>
    <n v="34438"/>
    <x v="687"/>
    <s v="High"/>
    <s v="*"/>
    <s v="**"/>
    <s v="**"/>
    <m/>
    <m/>
    <s v="**"/>
    <m/>
    <m/>
    <m/>
    <m/>
    <m/>
    <n v="28"/>
    <n v="3.5000000000000003E-2"/>
    <m/>
    <m/>
    <n v="588.54"/>
    <n v="0"/>
    <n v="21.019285714285711"/>
    <s v="Regular Air"/>
    <n v="8.99"/>
    <n v="597.53"/>
    <x v="12"/>
    <s v="Consumer"/>
    <x v="0"/>
    <s v="Pens &amp; Art Supplies"/>
    <s v="Small Pack"/>
    <d v="2010-12-12T00:00:00"/>
  </r>
  <r>
    <n v="4158"/>
    <n v="6053"/>
    <x v="687"/>
    <s v="Medium"/>
    <s v="*"/>
    <s v="*"/>
    <s v="*"/>
    <m/>
    <m/>
    <s v="*"/>
    <m/>
    <m/>
    <m/>
    <m/>
    <m/>
    <n v="4"/>
    <n v="0.01"/>
    <m/>
    <m/>
    <n v="16.079999999999998"/>
    <n v="0"/>
    <n v="4.0199999999999996"/>
    <s v="Regular Air"/>
    <n v="1.49"/>
    <n v="17.569999999999997"/>
    <x v="1"/>
    <s v="Corporate"/>
    <x v="0"/>
    <s v="Binders and Binder Accessories"/>
    <s v="Small Box"/>
    <d v="2010-12-13T00:00:00"/>
  </r>
  <r>
    <n v="4159"/>
    <n v="12160"/>
    <x v="688"/>
    <s v="Low"/>
    <s v="*"/>
    <s v="*"/>
    <s v="*"/>
    <m/>
    <m/>
    <s v="*"/>
    <m/>
    <m/>
    <m/>
    <m/>
    <m/>
    <n v="48"/>
    <n v="0.05"/>
    <m/>
    <m/>
    <n v="10341.469999999999"/>
    <n v="1"/>
    <n v="215.44729166666664"/>
    <s v="Delivery Truck"/>
    <n v="68.02"/>
    <n v="10409.49"/>
    <x v="1"/>
    <s v="Corporate"/>
    <x v="1"/>
    <s v="Chairs &amp; Chairmats"/>
    <s v="Jumbo Drum"/>
    <d v="2010-12-17T00:00:00"/>
  </r>
  <r>
    <n v="4160"/>
    <n v="47844"/>
    <x v="688"/>
    <s v="Critical"/>
    <s v="***"/>
    <s v="***"/>
    <s v="***"/>
    <m/>
    <m/>
    <s v="***"/>
    <m/>
    <m/>
    <m/>
    <m/>
    <m/>
    <n v="41"/>
    <n v="0.05"/>
    <m/>
    <m/>
    <n v="5824.01"/>
    <n v="1"/>
    <n v="142.04902439024391"/>
    <s v="Delivery Truck"/>
    <n v="30"/>
    <n v="5854.01"/>
    <x v="8"/>
    <s v="Consumer"/>
    <x v="1"/>
    <s v="Chairs &amp; Chairmats"/>
    <s v="Jumbo Drum"/>
    <d v="2010-12-14T00:00:00"/>
  </r>
  <r>
    <n v="4161"/>
    <n v="59777"/>
    <x v="688"/>
    <s v="High"/>
    <s v="*"/>
    <s v="**"/>
    <s v="**"/>
    <m/>
    <m/>
    <s v="**"/>
    <m/>
    <m/>
    <m/>
    <m/>
    <m/>
    <n v="19"/>
    <n v="0.02"/>
    <m/>
    <m/>
    <n v="917.31"/>
    <n v="0"/>
    <n v="48.279473684210522"/>
    <s v="Express Air"/>
    <n v="19.989999999999998"/>
    <n v="937.3"/>
    <x v="4"/>
    <s v="Home Office"/>
    <x v="2"/>
    <s v="Computer Peripherals"/>
    <s v="Small Box"/>
    <d v="2010-12-13T00:00:00"/>
  </r>
  <r>
    <n v="4162"/>
    <n v="19492"/>
    <x v="688"/>
    <s v="High"/>
    <s v="*"/>
    <s v="**"/>
    <s v="**"/>
    <m/>
    <m/>
    <s v="**"/>
    <m/>
    <m/>
    <m/>
    <m/>
    <m/>
    <n v="33"/>
    <n v="0.04"/>
    <m/>
    <m/>
    <n v="713.7"/>
    <n v="0"/>
    <n v="21.627272727272729"/>
    <s v="Regular Air"/>
    <n v="2.87"/>
    <n v="716.57"/>
    <x v="8"/>
    <s v="Small Business"/>
    <x v="0"/>
    <s v="Pens &amp; Art Supplies"/>
    <s v="Small Pack"/>
    <d v="2010-12-13T00:00:00"/>
  </r>
  <r>
    <n v="4163"/>
    <n v="45668"/>
    <x v="688"/>
    <s v="Not Specified"/>
    <s v="*"/>
    <s v="*"/>
    <s v="*"/>
    <m/>
    <m/>
    <s v="*"/>
    <m/>
    <m/>
    <m/>
    <m/>
    <m/>
    <n v="8"/>
    <n v="0.01"/>
    <m/>
    <m/>
    <n v="704.77"/>
    <n v="0"/>
    <n v="88.096249999999998"/>
    <s v="Delivery Truck"/>
    <n v="55.81"/>
    <n v="760.57999999999993"/>
    <x v="5"/>
    <s v="Corporate"/>
    <x v="1"/>
    <s v="Bookcases"/>
    <s v="Jumbo Box"/>
    <d v="2010-12-13T00:00:00"/>
  </r>
  <r>
    <n v="4164"/>
    <n v="19492"/>
    <x v="688"/>
    <s v="High"/>
    <s v="*"/>
    <s v="**"/>
    <s v="**"/>
    <m/>
    <m/>
    <s v="**"/>
    <m/>
    <m/>
    <m/>
    <m/>
    <m/>
    <n v="9"/>
    <n v="0.01"/>
    <m/>
    <m/>
    <n v="691.09"/>
    <n v="0"/>
    <n v="76.787777777777777"/>
    <s v="Regular Air"/>
    <n v="19.989999999999998"/>
    <n v="711.08"/>
    <x v="8"/>
    <s v="Small Business"/>
    <x v="1"/>
    <s v="Office Furnishings"/>
    <s v="Small Box"/>
    <d v="2010-12-14T00:00:00"/>
  </r>
  <r>
    <n v="4165"/>
    <n v="30149"/>
    <x v="688"/>
    <s v="Medium"/>
    <s v="*"/>
    <s v="*"/>
    <s v="*"/>
    <m/>
    <m/>
    <s v="*"/>
    <m/>
    <m/>
    <m/>
    <m/>
    <m/>
    <n v="50"/>
    <n v="0.06"/>
    <m/>
    <m/>
    <n v="690.97"/>
    <n v="0"/>
    <n v="13.8194"/>
    <s v="Regular Air"/>
    <n v="8.7799999999999994"/>
    <n v="699.75"/>
    <x v="2"/>
    <s v="Corporate"/>
    <x v="1"/>
    <s v="Office Furnishings"/>
    <s v="Small Box"/>
    <d v="2010-12-15T00:00:00"/>
  </r>
  <r>
    <n v="4166"/>
    <n v="10242"/>
    <x v="688"/>
    <s v="Medium"/>
    <s v="*"/>
    <s v="*"/>
    <s v="*"/>
    <m/>
    <m/>
    <s v="*"/>
    <m/>
    <m/>
    <m/>
    <m/>
    <m/>
    <n v="32"/>
    <n v="0.04"/>
    <m/>
    <m/>
    <n v="690.88"/>
    <n v="0"/>
    <n v="21.59"/>
    <s v="Regular Air"/>
    <n v="7.58"/>
    <n v="698.46"/>
    <x v="8"/>
    <s v="Home Office"/>
    <x v="1"/>
    <s v="Office Furnishings"/>
    <s v="Small Box"/>
    <d v="2010-12-13T00:00:00"/>
  </r>
  <r>
    <n v="4167"/>
    <n v="35908"/>
    <x v="688"/>
    <s v="Not Specified"/>
    <s v="*"/>
    <s v="*"/>
    <s v="*"/>
    <m/>
    <m/>
    <s v="*"/>
    <m/>
    <m/>
    <m/>
    <m/>
    <m/>
    <n v="45"/>
    <n v="0.05"/>
    <m/>
    <m/>
    <n v="529.28"/>
    <n v="0"/>
    <n v="11.761777777777777"/>
    <s v="Express Air"/>
    <n v="4.8099999999999996"/>
    <n v="534.08999999999992"/>
    <x v="1"/>
    <s v="Small Business"/>
    <x v="0"/>
    <s v="Storage &amp; Organization"/>
    <s v="Small Box"/>
    <d v="2010-12-13T00:00:00"/>
  </r>
  <r>
    <n v="4168"/>
    <n v="35908"/>
    <x v="688"/>
    <s v="Not Specified"/>
    <s v="*"/>
    <s v="*"/>
    <s v="*"/>
    <m/>
    <m/>
    <s v="*"/>
    <m/>
    <m/>
    <m/>
    <m/>
    <m/>
    <n v="40"/>
    <n v="0.05"/>
    <m/>
    <m/>
    <n v="240.18"/>
    <n v="0"/>
    <n v="6.0045000000000002"/>
    <s v="Regular Air"/>
    <n v="7.64"/>
    <n v="247.82"/>
    <x v="1"/>
    <s v="Small Business"/>
    <x v="0"/>
    <s v="Paper"/>
    <s v="Small Box"/>
    <d v="2010-12-14T00:00:00"/>
  </r>
  <r>
    <n v="4169"/>
    <n v="16579"/>
    <x v="688"/>
    <s v="Not Specified"/>
    <s v="*"/>
    <s v="*"/>
    <s v="*"/>
    <m/>
    <m/>
    <s v="*"/>
    <m/>
    <m/>
    <m/>
    <m/>
    <m/>
    <n v="23"/>
    <n v="3.5000000000000003E-2"/>
    <m/>
    <m/>
    <n v="177.23"/>
    <n v="0"/>
    <n v="7.7056521739130428"/>
    <s v="Regular Air"/>
    <n v="3.12"/>
    <n v="180.35"/>
    <x v="4"/>
    <s v="Consumer"/>
    <x v="0"/>
    <s v="Pens &amp; Art Supplies"/>
    <s v="Wrap Bag"/>
    <d v="2010-12-13T00:00:00"/>
  </r>
  <r>
    <n v="4170"/>
    <n v="30149"/>
    <x v="688"/>
    <s v="Medium"/>
    <s v="*"/>
    <s v="*"/>
    <s v="*"/>
    <m/>
    <m/>
    <s v="*"/>
    <m/>
    <m/>
    <m/>
    <m/>
    <m/>
    <n v="5"/>
    <n v="0.01"/>
    <m/>
    <m/>
    <n v="173.62"/>
    <n v="0"/>
    <n v="34.724000000000004"/>
    <s v="Delivery Truck"/>
    <n v="19.190000000000001"/>
    <n v="192.81"/>
    <x v="2"/>
    <s v="Corporate"/>
    <x v="1"/>
    <s v="Chairs &amp; Chairmats"/>
    <s v="Jumbo Drum"/>
    <d v="2010-12-14T00:00:00"/>
  </r>
  <r>
    <n v="4171"/>
    <n v="16992"/>
    <x v="688"/>
    <s v="High"/>
    <s v="*"/>
    <s v="**"/>
    <s v="**"/>
    <m/>
    <m/>
    <s v="**"/>
    <m/>
    <m/>
    <m/>
    <m/>
    <m/>
    <n v="15"/>
    <n v="0.02"/>
    <m/>
    <m/>
    <n v="126.74"/>
    <n v="0"/>
    <n v="8.4493333333333336"/>
    <s v="Regular Air"/>
    <n v="3.5"/>
    <n v="130.24"/>
    <x v="10"/>
    <s v="Small Business"/>
    <x v="0"/>
    <s v="Appliances"/>
    <s v="Small Box"/>
    <d v="2010-12-13T00:00:00"/>
  </r>
  <r>
    <n v="4172"/>
    <n v="16579"/>
    <x v="688"/>
    <s v="Not Specified"/>
    <s v="*"/>
    <s v="*"/>
    <s v="*"/>
    <m/>
    <m/>
    <s v="*"/>
    <m/>
    <m/>
    <m/>
    <m/>
    <m/>
    <n v="33"/>
    <n v="0.04"/>
    <m/>
    <m/>
    <n v="63.96"/>
    <n v="0"/>
    <n v="1.9381818181818182"/>
    <s v="Regular Air"/>
    <n v="1.49"/>
    <n v="65.45"/>
    <x v="4"/>
    <s v="Consumer"/>
    <x v="0"/>
    <s v="Binders and Binder Accessories"/>
    <s v="Small Box"/>
    <d v="2010-12-13T00:00:00"/>
  </r>
  <r>
    <n v="4173"/>
    <n v="12160"/>
    <x v="688"/>
    <s v="Low"/>
    <s v="*"/>
    <s v="*"/>
    <s v="*"/>
    <m/>
    <m/>
    <s v="*"/>
    <m/>
    <m/>
    <m/>
    <m/>
    <m/>
    <n v="2"/>
    <n v="0.01"/>
    <m/>
    <m/>
    <n v="55.21"/>
    <n v="0"/>
    <n v="27.605"/>
    <s v="Regular Air"/>
    <n v="8.7899999999999991"/>
    <n v="64"/>
    <x v="1"/>
    <s v="Corporate"/>
    <x v="1"/>
    <s v="Chairs &amp; Chairmats"/>
    <s v="Jumbo Drum"/>
    <d v="2010-12-16T00:00:00"/>
  </r>
  <r>
    <n v="4174"/>
    <n v="38210"/>
    <x v="688"/>
    <s v="Low"/>
    <s v="*"/>
    <s v="*"/>
    <s v="*"/>
    <m/>
    <m/>
    <s v="*"/>
    <m/>
    <m/>
    <m/>
    <m/>
    <m/>
    <n v="10"/>
    <n v="0.02"/>
    <m/>
    <m/>
    <n v="52.76"/>
    <n v="0"/>
    <n v="5.2759999999999998"/>
    <s v="Regular Air"/>
    <n v="7.44"/>
    <n v="60.199999999999996"/>
    <x v="1"/>
    <s v="Corporate"/>
    <x v="0"/>
    <s v="Paper"/>
    <s v="Small Box"/>
    <d v="2010-12-12T00:00:00"/>
  </r>
  <r>
    <n v="4175"/>
    <n v="12160"/>
    <x v="688"/>
    <s v="Low"/>
    <s v="*"/>
    <s v="*"/>
    <s v="*"/>
    <m/>
    <m/>
    <s v="*"/>
    <m/>
    <m/>
    <m/>
    <m/>
    <m/>
    <n v="9"/>
    <n v="0.01"/>
    <m/>
    <m/>
    <n v="38.299999999999997"/>
    <n v="0"/>
    <n v="4.2555555555555555"/>
    <s v="Regular Air"/>
    <n v="6.27"/>
    <n v="44.569999999999993"/>
    <x v="1"/>
    <s v="Corporate"/>
    <x v="1"/>
    <s v="Office Furnishings"/>
    <s v="Large Box"/>
    <d v="2010-12-17T00:00:00"/>
  </r>
  <r>
    <n v="4176"/>
    <n v="30149"/>
    <x v="688"/>
    <s v="Medium"/>
    <s v="*"/>
    <s v="*"/>
    <s v="*"/>
    <m/>
    <m/>
    <s v="*"/>
    <m/>
    <m/>
    <m/>
    <m/>
    <m/>
    <n v="8"/>
    <n v="0.01"/>
    <m/>
    <m/>
    <n v="16.47"/>
    <n v="0"/>
    <n v="2.0587499999999999"/>
    <s v="Regular Air"/>
    <n v="1.49"/>
    <n v="17.959999999999997"/>
    <x v="2"/>
    <s v="Corporate"/>
    <x v="0"/>
    <s v="Binders and Binder Accessories"/>
    <s v="Small Box"/>
    <d v="2010-12-13T00:00:00"/>
  </r>
  <r>
    <n v="4177"/>
    <n v="59714"/>
    <x v="689"/>
    <s v="Critical"/>
    <s v="***"/>
    <s v="***"/>
    <s v="***"/>
    <m/>
    <m/>
    <s v="***"/>
    <m/>
    <m/>
    <m/>
    <m/>
    <m/>
    <n v="26"/>
    <n v="3.5000000000000003E-2"/>
    <m/>
    <m/>
    <n v="9225.65"/>
    <n v="1"/>
    <n v="354.8326923076923"/>
    <s v="Delivery Truck"/>
    <n v="60"/>
    <n v="9285.65"/>
    <x v="0"/>
    <s v="Corporate"/>
    <x v="1"/>
    <s v="Tables"/>
    <s v="Jumbo Drum"/>
    <d v="2010-12-15T00:00:00"/>
  </r>
  <r>
    <n v="4178"/>
    <n v="54727"/>
    <x v="689"/>
    <s v="Medium"/>
    <s v="*"/>
    <s v="*"/>
    <s v="*"/>
    <m/>
    <m/>
    <s v="*"/>
    <m/>
    <m/>
    <m/>
    <m/>
    <m/>
    <n v="29"/>
    <n v="3.5000000000000003E-2"/>
    <m/>
    <m/>
    <n v="1427.14"/>
    <n v="1"/>
    <n v="49.211724137931036"/>
    <s v="Regular Air"/>
    <n v="7.23"/>
    <n v="1434.3700000000001"/>
    <x v="2"/>
    <s v="Small Business"/>
    <x v="0"/>
    <s v="Paper"/>
    <s v="Small Box"/>
    <d v="2010-12-14T00:00:00"/>
  </r>
  <r>
    <n v="4179"/>
    <n v="13125"/>
    <x v="689"/>
    <s v="Not Specified"/>
    <s v="*"/>
    <s v="*"/>
    <s v="*"/>
    <m/>
    <m/>
    <s v="*"/>
    <m/>
    <m/>
    <m/>
    <m/>
    <m/>
    <n v="30"/>
    <n v="0.04"/>
    <m/>
    <m/>
    <n v="990.73"/>
    <n v="0"/>
    <n v="33.024333333333331"/>
    <s v="Express Air"/>
    <n v="4"/>
    <n v="994.73"/>
    <x v="1"/>
    <s v="Corporate"/>
    <x v="2"/>
    <s v="Computer Peripherals"/>
    <s v="Small Box"/>
    <d v="2010-12-15T00:00:00"/>
  </r>
  <r>
    <n v="4180"/>
    <n v="46849"/>
    <x v="689"/>
    <s v="Not Specified"/>
    <s v="*"/>
    <s v="*"/>
    <s v="*"/>
    <m/>
    <m/>
    <s v="*"/>
    <m/>
    <m/>
    <m/>
    <m/>
    <m/>
    <n v="23"/>
    <n v="3.5000000000000003E-2"/>
    <m/>
    <m/>
    <n v="188.54"/>
    <n v="0"/>
    <n v="8.1973913043478266"/>
    <s v="Regular Air"/>
    <n v="1.99"/>
    <n v="190.53"/>
    <x v="3"/>
    <s v="Corporate"/>
    <x v="2"/>
    <s v="Computer Peripherals"/>
    <s v="Small Pack"/>
    <d v="2010-12-14T00:00:00"/>
  </r>
  <r>
    <n v="4181"/>
    <n v="55331"/>
    <x v="689"/>
    <s v="High"/>
    <s v="*"/>
    <s v="**"/>
    <s v="**"/>
    <m/>
    <m/>
    <s v="**"/>
    <m/>
    <m/>
    <m/>
    <m/>
    <m/>
    <n v="13"/>
    <n v="0.02"/>
    <m/>
    <m/>
    <n v="50.35"/>
    <n v="0"/>
    <n v="3.8730769230769231"/>
    <s v="Regular Air"/>
    <n v="2.5"/>
    <n v="52.85"/>
    <x v="8"/>
    <s v="Small Business"/>
    <x v="0"/>
    <s v="Envelopes"/>
    <s v="Small Box"/>
    <d v="2010-12-15T00:00:00"/>
  </r>
  <r>
    <n v="4182"/>
    <n v="2339"/>
    <x v="690"/>
    <s v="Low"/>
    <s v="*"/>
    <s v="*"/>
    <s v="*"/>
    <m/>
    <m/>
    <s v="*"/>
    <m/>
    <m/>
    <m/>
    <m/>
    <m/>
    <n v="12"/>
    <n v="0.02"/>
    <m/>
    <m/>
    <n v="1634.98"/>
    <n v="1"/>
    <n v="136.24833333333333"/>
    <s v="Regular Air"/>
    <n v="19.989999999999998"/>
    <n v="1654.97"/>
    <x v="12"/>
    <s v="Small Business"/>
    <x v="0"/>
    <s v="Storage &amp; Organization"/>
    <s v="Small Box"/>
    <d v="2010-12-16T00:00:00"/>
  </r>
  <r>
    <n v="4183"/>
    <n v="36805"/>
    <x v="690"/>
    <s v="Medium"/>
    <s v="*"/>
    <s v="*"/>
    <s v="*"/>
    <m/>
    <m/>
    <s v="*"/>
    <m/>
    <m/>
    <m/>
    <m/>
    <m/>
    <n v="28"/>
    <n v="3.5000000000000003E-2"/>
    <m/>
    <m/>
    <n v="1546.3965000000001"/>
    <n v="1"/>
    <n v="55.228446428571431"/>
    <s v="Express Air"/>
    <n v="5.26"/>
    <n v="1551.6565000000001"/>
    <x v="2"/>
    <s v="Corporate"/>
    <x v="2"/>
    <s v="Telephones and Communication"/>
    <s v="Small Box"/>
    <d v="2010-12-16T00:00:00"/>
  </r>
  <r>
    <n v="4184"/>
    <n v="56837"/>
    <x v="690"/>
    <s v="Low"/>
    <s v="*"/>
    <s v="*"/>
    <s v="*"/>
    <m/>
    <m/>
    <s v="*"/>
    <m/>
    <m/>
    <m/>
    <m/>
    <m/>
    <n v="10"/>
    <n v="0.02"/>
    <m/>
    <m/>
    <n v="965.46"/>
    <n v="0"/>
    <n v="96.546000000000006"/>
    <s v="Delivery Truck"/>
    <n v="30"/>
    <n v="995.46"/>
    <x v="1"/>
    <s v="Consumer"/>
    <x v="1"/>
    <s v="Chairs &amp; Chairmats"/>
    <s v="Jumbo Drum"/>
    <d v="2010-12-18T00:00:00"/>
  </r>
  <r>
    <n v="4185"/>
    <n v="15808"/>
    <x v="690"/>
    <s v="Critical"/>
    <s v="***"/>
    <s v="***"/>
    <s v="***"/>
    <m/>
    <m/>
    <s v="***"/>
    <m/>
    <m/>
    <m/>
    <m/>
    <m/>
    <n v="42"/>
    <n v="0.05"/>
    <m/>
    <m/>
    <n v="906.64"/>
    <n v="0"/>
    <n v="21.586666666666666"/>
    <s v="Express Air"/>
    <n v="15.1"/>
    <n v="921.74"/>
    <x v="1"/>
    <s v="Corporate"/>
    <x v="0"/>
    <s v="Binders and Binder Accessories"/>
    <s v="Small Box"/>
    <d v="2010-12-14T00:00:00"/>
  </r>
  <r>
    <n v="4186"/>
    <n v="15808"/>
    <x v="690"/>
    <s v="Critical"/>
    <s v="***"/>
    <s v="***"/>
    <s v="***"/>
    <m/>
    <m/>
    <s v="***"/>
    <m/>
    <m/>
    <m/>
    <m/>
    <m/>
    <n v="45"/>
    <n v="0.05"/>
    <m/>
    <m/>
    <n v="882.96"/>
    <n v="0"/>
    <n v="19.621333333333332"/>
    <s v="Regular Air"/>
    <n v="4"/>
    <n v="886.96"/>
    <x v="1"/>
    <s v="Corporate"/>
    <x v="2"/>
    <s v="Computer Peripherals"/>
    <s v="Small Box"/>
    <d v="2010-12-16T00:00:00"/>
  </r>
  <r>
    <n v="4187"/>
    <n v="15109"/>
    <x v="690"/>
    <s v="Not Specified"/>
    <s v="*"/>
    <s v="*"/>
    <s v="*"/>
    <m/>
    <m/>
    <s v="*"/>
    <m/>
    <m/>
    <m/>
    <m/>
    <m/>
    <n v="45"/>
    <n v="0.05"/>
    <m/>
    <m/>
    <n v="293.47000000000003"/>
    <n v="0"/>
    <n v="6.5215555555555564"/>
    <s v="Regular Air"/>
    <n v="8.4"/>
    <n v="301.87"/>
    <x v="8"/>
    <s v="Home Office"/>
    <x v="0"/>
    <s v="Paper"/>
    <s v="Small Box"/>
    <d v="2010-12-16T00:00:00"/>
  </r>
  <r>
    <n v="4188"/>
    <n v="36805"/>
    <x v="690"/>
    <s v="Medium"/>
    <s v="*"/>
    <s v="*"/>
    <s v="*"/>
    <m/>
    <m/>
    <s v="*"/>
    <m/>
    <m/>
    <m/>
    <m/>
    <m/>
    <n v="7"/>
    <n v="0.01"/>
    <m/>
    <m/>
    <n v="263.8"/>
    <n v="0"/>
    <n v="37.68571428571429"/>
    <s v="Regular Air"/>
    <n v="5.0199999999999996"/>
    <n v="268.82"/>
    <x v="2"/>
    <s v="Corporate"/>
    <x v="1"/>
    <s v="Office Furnishings"/>
    <s v="Small Box"/>
    <d v="2010-12-16T00:00:00"/>
  </r>
  <r>
    <n v="4189"/>
    <n v="15109"/>
    <x v="690"/>
    <s v="Not Specified"/>
    <s v="*"/>
    <s v="*"/>
    <s v="*"/>
    <m/>
    <m/>
    <s v="*"/>
    <m/>
    <m/>
    <m/>
    <m/>
    <m/>
    <n v="23"/>
    <n v="3.5000000000000003E-2"/>
    <m/>
    <m/>
    <n v="262.77999999999997"/>
    <n v="0"/>
    <n v="11.425217391304347"/>
    <s v="Regular Air"/>
    <n v="3.37"/>
    <n v="266.14999999999998"/>
    <x v="8"/>
    <s v="Home Office"/>
    <x v="0"/>
    <s v="Scissors, Rulers and Trimmers"/>
    <s v="Small Pack"/>
    <d v="2010-12-15T00:00:00"/>
  </r>
  <r>
    <n v="4190"/>
    <n v="15109"/>
    <x v="690"/>
    <s v="Not Specified"/>
    <s v="*"/>
    <s v="*"/>
    <s v="*"/>
    <m/>
    <m/>
    <s v="*"/>
    <m/>
    <m/>
    <m/>
    <m/>
    <m/>
    <n v="11"/>
    <n v="0.02"/>
    <m/>
    <m/>
    <n v="230.72"/>
    <n v="0"/>
    <n v="20.974545454545453"/>
    <s v="Regular Air"/>
    <n v="5.99"/>
    <n v="236.71"/>
    <x v="8"/>
    <s v="Home Office"/>
    <x v="2"/>
    <s v="Computer Peripherals"/>
    <s v="Small Box"/>
    <d v="2010-12-17T00:00:00"/>
  </r>
  <r>
    <n v="4191"/>
    <n v="15109"/>
    <x v="690"/>
    <s v="Not Specified"/>
    <s v="*"/>
    <s v="*"/>
    <s v="*"/>
    <m/>
    <m/>
    <s v="*"/>
    <m/>
    <m/>
    <m/>
    <m/>
    <m/>
    <n v="10"/>
    <n v="0.02"/>
    <m/>
    <m/>
    <n v="142.15"/>
    <n v="0"/>
    <n v="14.215"/>
    <s v="Regular Air"/>
    <n v="9.3699999999999992"/>
    <n v="151.52000000000001"/>
    <x v="8"/>
    <s v="Home Office"/>
    <x v="0"/>
    <s v="Storage &amp; Organization"/>
    <s v="Small Box"/>
    <d v="2010-12-16T00:00:00"/>
  </r>
  <r>
    <n v="4192"/>
    <n v="15808"/>
    <x v="690"/>
    <s v="Critical"/>
    <s v="***"/>
    <s v="***"/>
    <s v="***"/>
    <m/>
    <m/>
    <s v="***"/>
    <m/>
    <m/>
    <m/>
    <m/>
    <m/>
    <n v="33"/>
    <n v="0.04"/>
    <m/>
    <m/>
    <n v="126.88"/>
    <n v="0"/>
    <n v="3.8448484848484847"/>
    <s v="Regular Air"/>
    <n v="1.61"/>
    <n v="128.49"/>
    <x v="1"/>
    <s v="Corporate"/>
    <x v="1"/>
    <s v="Office Furnishings"/>
    <s v="Wrap Bag"/>
    <d v="2010-12-14T00:00:00"/>
  </r>
  <r>
    <n v="4193"/>
    <n v="15109"/>
    <x v="690"/>
    <s v="Not Specified"/>
    <s v="*"/>
    <s v="*"/>
    <s v="*"/>
    <m/>
    <m/>
    <s v="*"/>
    <m/>
    <m/>
    <m/>
    <m/>
    <m/>
    <n v="33"/>
    <n v="0.04"/>
    <m/>
    <m/>
    <n v="88.7"/>
    <n v="0"/>
    <n v="2.687878787878788"/>
    <s v="Regular Air"/>
    <n v="4.28"/>
    <n v="92.98"/>
    <x v="8"/>
    <s v="Home Office"/>
    <x v="0"/>
    <s v="Pens &amp; Art Supplies"/>
    <s v="Wrap Bag"/>
    <d v="2010-12-16T00:00:00"/>
  </r>
  <r>
    <n v="4194"/>
    <n v="15808"/>
    <x v="690"/>
    <s v="Critical"/>
    <s v="***"/>
    <s v="***"/>
    <s v="***"/>
    <m/>
    <m/>
    <s v="***"/>
    <m/>
    <m/>
    <m/>
    <m/>
    <m/>
    <n v="3"/>
    <n v="0.01"/>
    <m/>
    <m/>
    <n v="58.14"/>
    <n v="0"/>
    <n v="19.38"/>
    <s v="Regular Air"/>
    <n v="4.8099999999999996"/>
    <n v="62.95"/>
    <x v="1"/>
    <s v="Corporate"/>
    <x v="2"/>
    <s v="Telephones and Communication"/>
    <s v="Medium Box"/>
    <d v="2010-12-15T00:00:00"/>
  </r>
  <r>
    <n v="4195"/>
    <n v="42151"/>
    <x v="691"/>
    <s v="High"/>
    <s v="*"/>
    <s v="**"/>
    <s v="**"/>
    <m/>
    <m/>
    <s v="**"/>
    <m/>
    <m/>
    <m/>
    <m/>
    <m/>
    <n v="35"/>
    <n v="0.04"/>
    <m/>
    <m/>
    <n v="4408.6695"/>
    <n v="1"/>
    <n v="125.96198571428572"/>
    <s v="Regular Air"/>
    <n v="3.9"/>
    <n v="4412.5694999999996"/>
    <x v="5"/>
    <s v="Consumer"/>
    <x v="2"/>
    <s v="Telephones and Communication"/>
    <s v="Small Box"/>
    <d v="2010-12-18T00:00:00"/>
  </r>
  <r>
    <n v="4196"/>
    <n v="23746"/>
    <x v="691"/>
    <s v="High"/>
    <s v="*"/>
    <s v="**"/>
    <s v="**"/>
    <m/>
    <m/>
    <s v="**"/>
    <m/>
    <m/>
    <m/>
    <m/>
    <m/>
    <n v="10"/>
    <n v="0.02"/>
    <m/>
    <m/>
    <n v="408.23"/>
    <n v="0"/>
    <n v="40.823"/>
    <s v="Regular Air"/>
    <n v="1.99"/>
    <n v="410.22"/>
    <x v="5"/>
    <s v="Home Office"/>
    <x v="2"/>
    <s v="Computer Peripherals"/>
    <s v="Small Pack"/>
    <d v="2010-12-16T00:00:00"/>
  </r>
  <r>
    <n v="4197"/>
    <n v="59815"/>
    <x v="691"/>
    <s v="Not Specified"/>
    <s v="*"/>
    <s v="*"/>
    <s v="*"/>
    <m/>
    <m/>
    <s v="*"/>
    <m/>
    <m/>
    <m/>
    <m/>
    <m/>
    <n v="14"/>
    <n v="0.02"/>
    <m/>
    <m/>
    <n v="51.56"/>
    <n v="0"/>
    <n v="3.6828571428571428"/>
    <s v="Regular Air"/>
    <n v="1.93"/>
    <n v="53.49"/>
    <x v="2"/>
    <s v="Consumer"/>
    <x v="0"/>
    <s v="Paper"/>
    <s v="Wrap Bag"/>
    <d v="2010-12-17T00:00:00"/>
  </r>
  <r>
    <n v="4198"/>
    <n v="34597"/>
    <x v="692"/>
    <s v="Medium"/>
    <s v="*"/>
    <s v="*"/>
    <s v="*"/>
    <m/>
    <m/>
    <s v="*"/>
    <m/>
    <m/>
    <m/>
    <m/>
    <m/>
    <n v="8"/>
    <n v="0.01"/>
    <m/>
    <m/>
    <n v="849.33699999999999"/>
    <n v="0"/>
    <n v="106.167125"/>
    <s v="Express Air"/>
    <n v="2.5"/>
    <n v="851.83699999999999"/>
    <x v="2"/>
    <s v="Home Office"/>
    <x v="2"/>
    <s v="Telephones and Communication"/>
    <s v="Small Box"/>
    <d v="2010-12-18T00:00:00"/>
  </r>
  <r>
    <n v="4199"/>
    <n v="49575"/>
    <x v="692"/>
    <s v="High"/>
    <s v="*"/>
    <s v="**"/>
    <s v="**"/>
    <m/>
    <m/>
    <s v="**"/>
    <m/>
    <m/>
    <m/>
    <m/>
    <m/>
    <n v="12"/>
    <n v="0.02"/>
    <m/>
    <m/>
    <n v="507.44"/>
    <n v="0"/>
    <n v="42.286666666666669"/>
    <s v="Regular Air"/>
    <n v="2.99"/>
    <n v="510.43"/>
    <x v="1"/>
    <s v="Corporate"/>
    <x v="0"/>
    <s v="Binders and Binder Accessories"/>
    <s v="Small Box"/>
    <d v="2010-12-17T00:00:00"/>
  </r>
  <r>
    <n v="4200"/>
    <n v="70"/>
    <x v="693"/>
    <s v="Low"/>
    <s v="*"/>
    <s v="*"/>
    <s v="*"/>
    <m/>
    <m/>
    <s v="*"/>
    <m/>
    <m/>
    <m/>
    <m/>
    <m/>
    <n v="46"/>
    <n v="0.05"/>
    <m/>
    <m/>
    <n v="7804.53"/>
    <n v="1"/>
    <n v="169.66369565217391"/>
    <s v="Regular Air"/>
    <n v="5.99"/>
    <n v="7810.5199999999995"/>
    <x v="0"/>
    <s v="Home Office"/>
    <x v="2"/>
    <s v="Telephones and Communication"/>
    <s v="Small Box"/>
    <d v="2010-12-22T00:00:00"/>
  </r>
  <r>
    <n v="4201"/>
    <n v="21702"/>
    <x v="693"/>
    <s v="Not Specified"/>
    <s v="*"/>
    <s v="*"/>
    <s v="*"/>
    <m/>
    <m/>
    <s v="*"/>
    <m/>
    <m/>
    <m/>
    <m/>
    <m/>
    <n v="40"/>
    <n v="0.05"/>
    <m/>
    <m/>
    <n v="5232.83"/>
    <n v="1"/>
    <n v="130.82075"/>
    <s v="Delivery Truck"/>
    <n v="70.2"/>
    <n v="5303.03"/>
    <x v="6"/>
    <s v="Home Office"/>
    <x v="1"/>
    <s v="Chairs &amp; Chairmats"/>
    <s v="Jumbo Drum"/>
    <d v="2010-12-18T00:00:00"/>
  </r>
  <r>
    <n v="4202"/>
    <n v="57891"/>
    <x v="693"/>
    <s v="Medium"/>
    <s v="*"/>
    <s v="*"/>
    <s v="*"/>
    <m/>
    <m/>
    <s v="*"/>
    <m/>
    <m/>
    <m/>
    <m/>
    <m/>
    <n v="17"/>
    <n v="0.02"/>
    <m/>
    <m/>
    <n v="934.94050000000004"/>
    <n v="0"/>
    <n v="54.996500000000005"/>
    <s v="Regular Air"/>
    <n v="5.92"/>
    <n v="940.8605"/>
    <x v="2"/>
    <s v="Home Office"/>
    <x v="2"/>
    <s v="Telephones and Communication"/>
    <s v="Small Box"/>
    <d v="2010-12-17T00:00:00"/>
  </r>
  <r>
    <n v="4203"/>
    <n v="2659"/>
    <x v="693"/>
    <s v="Not Specified"/>
    <s v="*"/>
    <s v="*"/>
    <s v="*"/>
    <m/>
    <m/>
    <s v="*"/>
    <m/>
    <m/>
    <m/>
    <m/>
    <m/>
    <n v="50"/>
    <n v="0.06"/>
    <m/>
    <m/>
    <n v="881.65"/>
    <n v="0"/>
    <n v="17.632999999999999"/>
    <s v="Regular Air"/>
    <n v="9.0299999999999994"/>
    <n v="890.68"/>
    <x v="5"/>
    <s v="Corporate"/>
    <x v="0"/>
    <s v="Paper"/>
    <s v="Small Box"/>
    <d v="2010-12-19T00:00:00"/>
  </r>
  <r>
    <n v="4204"/>
    <n v="32996"/>
    <x v="693"/>
    <s v="Critical"/>
    <s v="***"/>
    <s v="***"/>
    <s v="***"/>
    <m/>
    <m/>
    <s v="***"/>
    <m/>
    <m/>
    <m/>
    <m/>
    <m/>
    <n v="15"/>
    <n v="0.02"/>
    <m/>
    <m/>
    <n v="262.29000000000002"/>
    <n v="0"/>
    <n v="17.486000000000001"/>
    <s v="Regular Air"/>
    <n v="5.03"/>
    <n v="267.32"/>
    <x v="4"/>
    <s v="Consumer"/>
    <x v="1"/>
    <s v="Office Furnishings"/>
    <s v="Small Box"/>
    <d v="2010-12-20T00:00:00"/>
  </r>
  <r>
    <n v="4205"/>
    <n v="32996"/>
    <x v="693"/>
    <s v="Critical"/>
    <s v="***"/>
    <s v="***"/>
    <s v="***"/>
    <m/>
    <m/>
    <s v="***"/>
    <m/>
    <m/>
    <m/>
    <m/>
    <m/>
    <n v="2"/>
    <n v="0.01"/>
    <m/>
    <m/>
    <n v="116.31399999999999"/>
    <n v="0"/>
    <n v="58.156999999999996"/>
    <s v="Regular Air"/>
    <n v="3.9"/>
    <n v="120.214"/>
    <x v="4"/>
    <s v="Consumer"/>
    <x v="2"/>
    <s v="Telephones and Communication"/>
    <s v="Small Box"/>
    <d v="2010-12-19T00:00:00"/>
  </r>
  <r>
    <n v="4206"/>
    <n v="70"/>
    <x v="693"/>
    <s v="Low"/>
    <s v="*"/>
    <s v="*"/>
    <s v="*"/>
    <m/>
    <m/>
    <s v="*"/>
    <m/>
    <m/>
    <m/>
    <m/>
    <m/>
    <n v="48"/>
    <n v="0.05"/>
    <m/>
    <m/>
    <n v="90.05"/>
    <n v="0"/>
    <n v="1.8760416666666666"/>
    <s v="Regular Air"/>
    <n v="2.58"/>
    <n v="92.63"/>
    <x v="0"/>
    <s v="Home Office"/>
    <x v="0"/>
    <s v="Rubber Bands"/>
    <s v="Wrap Bag"/>
    <d v="2010-12-22T00:00:00"/>
  </r>
  <r>
    <n v="4207"/>
    <n v="16995"/>
    <x v="694"/>
    <s v="Not Specified"/>
    <s v="*"/>
    <s v="*"/>
    <s v="*"/>
    <m/>
    <m/>
    <s v="*"/>
    <m/>
    <m/>
    <m/>
    <m/>
    <m/>
    <n v="42"/>
    <n v="0.05"/>
    <m/>
    <m/>
    <n v="48.41"/>
    <n v="0"/>
    <n v="1.1526190476190474"/>
    <s v="Regular Air"/>
    <n v="0.7"/>
    <n v="49.11"/>
    <x v="10"/>
    <s v="Consumer"/>
    <x v="0"/>
    <s v="Rubber Bands"/>
    <s v="Wrap Bag"/>
    <d v="2010-12-20T00:00:00"/>
  </r>
  <r>
    <n v="4208"/>
    <n v="37218"/>
    <x v="695"/>
    <s v="High"/>
    <s v="*"/>
    <s v="**"/>
    <s v="**"/>
    <m/>
    <m/>
    <s v="**"/>
    <m/>
    <m/>
    <m/>
    <m/>
    <m/>
    <n v="29"/>
    <n v="3.5000000000000003E-2"/>
    <m/>
    <m/>
    <n v="1768.13"/>
    <n v="1"/>
    <n v="60.970000000000006"/>
    <s v="Regular Air"/>
    <n v="4.5"/>
    <n v="1772.63"/>
    <x v="5"/>
    <s v="Corporate"/>
    <x v="0"/>
    <s v="Appliances"/>
    <s v="Small Box"/>
    <d v="2010-12-21T00:00:00"/>
  </r>
  <r>
    <n v="4209"/>
    <n v="39842"/>
    <x v="695"/>
    <s v="Medium"/>
    <s v="*"/>
    <s v="*"/>
    <s v="*"/>
    <m/>
    <m/>
    <s v="*"/>
    <m/>
    <m/>
    <m/>
    <m/>
    <m/>
    <n v="38"/>
    <n v="0.04"/>
    <m/>
    <m/>
    <n v="1554.21"/>
    <n v="1"/>
    <n v="40.900263157894734"/>
    <s v="Express Air"/>
    <n v="8.66"/>
    <n v="1562.8700000000001"/>
    <x v="3"/>
    <s v="Consumer"/>
    <x v="1"/>
    <s v="Office Furnishings"/>
    <s v="Medium Box"/>
    <d v="2010-12-19T00:00:00"/>
  </r>
  <r>
    <n v="4210"/>
    <n v="39842"/>
    <x v="695"/>
    <s v="Medium"/>
    <s v="*"/>
    <s v="*"/>
    <s v="*"/>
    <m/>
    <m/>
    <s v="*"/>
    <m/>
    <m/>
    <m/>
    <m/>
    <m/>
    <n v="22"/>
    <n v="3.5000000000000003E-2"/>
    <m/>
    <m/>
    <n v="1295.502"/>
    <n v="1"/>
    <n v="58.886454545454541"/>
    <s v="Express Air"/>
    <n v="3.99"/>
    <n v="1299.492"/>
    <x v="3"/>
    <s v="Consumer"/>
    <x v="2"/>
    <s v="Telephones and Communication"/>
    <s v="Small Box"/>
    <d v="2010-12-20T00:00:00"/>
  </r>
  <r>
    <n v="4211"/>
    <n v="54437"/>
    <x v="695"/>
    <s v="High"/>
    <s v="*"/>
    <s v="**"/>
    <s v="**"/>
    <m/>
    <m/>
    <s v="**"/>
    <m/>
    <m/>
    <m/>
    <m/>
    <m/>
    <n v="15"/>
    <n v="0.02"/>
    <m/>
    <m/>
    <n v="653.87099999999998"/>
    <n v="0"/>
    <n v="43.5914"/>
    <s v="Regular Air"/>
    <n v="5"/>
    <n v="658.87099999999998"/>
    <x v="8"/>
    <s v="Corporate"/>
    <x v="2"/>
    <s v="Telephones and Communication"/>
    <s v="Small Pack"/>
    <d v="2010-12-19T00:00:00"/>
  </r>
  <r>
    <n v="4212"/>
    <n v="36741"/>
    <x v="695"/>
    <s v="Critical"/>
    <s v="***"/>
    <s v="***"/>
    <s v="***"/>
    <m/>
    <m/>
    <s v="***"/>
    <m/>
    <m/>
    <m/>
    <m/>
    <m/>
    <n v="6"/>
    <n v="0.01"/>
    <m/>
    <m/>
    <n v="303.90899999999999"/>
    <n v="0"/>
    <n v="50.651499999999999"/>
    <s v="Regular Air"/>
    <n v="5"/>
    <n v="308.90899999999999"/>
    <x v="1"/>
    <s v="Home Office"/>
    <x v="2"/>
    <s v="Telephones and Communication"/>
    <s v="Small Pack"/>
    <d v="2010-12-21T00:00:00"/>
  </r>
  <r>
    <n v="4213"/>
    <n v="33826"/>
    <x v="695"/>
    <s v="Low"/>
    <s v="*"/>
    <s v="*"/>
    <s v="*"/>
    <m/>
    <m/>
    <s v="*"/>
    <m/>
    <m/>
    <m/>
    <m/>
    <m/>
    <n v="13"/>
    <n v="0.02"/>
    <m/>
    <m/>
    <n v="185.83"/>
    <n v="0"/>
    <n v="14.294615384615385"/>
    <s v="Regular Air"/>
    <n v="5"/>
    <n v="190.83"/>
    <x v="10"/>
    <s v="Small Business"/>
    <x v="1"/>
    <s v="Office Furnishings"/>
    <s v="Small Pack"/>
    <d v="2010-12-23T00:00:00"/>
  </r>
  <r>
    <n v="4214"/>
    <n v="37218"/>
    <x v="695"/>
    <s v="High"/>
    <s v="*"/>
    <s v="**"/>
    <s v="**"/>
    <m/>
    <m/>
    <s v="**"/>
    <m/>
    <m/>
    <m/>
    <m/>
    <m/>
    <n v="23"/>
    <n v="3.5000000000000003E-2"/>
    <m/>
    <m/>
    <n v="147.05000000000001"/>
    <n v="0"/>
    <n v="6.3934782608695659"/>
    <s v="Regular Air"/>
    <n v="5.82"/>
    <n v="152.87"/>
    <x v="5"/>
    <s v="Corporate"/>
    <x v="0"/>
    <s v="Paper"/>
    <s v="Small Box"/>
    <d v="2010-12-20T00:00:00"/>
  </r>
  <r>
    <n v="4215"/>
    <n v="36741"/>
    <x v="695"/>
    <s v="Critical"/>
    <s v="***"/>
    <s v="***"/>
    <s v="***"/>
    <m/>
    <m/>
    <s v="***"/>
    <m/>
    <m/>
    <m/>
    <m/>
    <m/>
    <n v="26"/>
    <n v="3.5000000000000003E-2"/>
    <m/>
    <m/>
    <n v="141.4"/>
    <n v="0"/>
    <n v="5.4384615384615387"/>
    <s v="Regular Air"/>
    <n v="1.46"/>
    <n v="142.86000000000001"/>
    <x v="1"/>
    <s v="Home Office"/>
    <x v="0"/>
    <s v="Paper"/>
    <s v="Wrap Bag"/>
    <d v="2010-12-22T00:00:00"/>
  </r>
  <r>
    <n v="4216"/>
    <n v="49988"/>
    <x v="696"/>
    <s v="High"/>
    <s v="*"/>
    <s v="**"/>
    <s v="**"/>
    <m/>
    <m/>
    <s v="**"/>
    <m/>
    <m/>
    <m/>
    <m/>
    <m/>
    <n v="33"/>
    <n v="0.04"/>
    <m/>
    <m/>
    <n v="10162.575999999999"/>
    <n v="1"/>
    <n v="307.95684848484848"/>
    <s v="Delivery Truck"/>
    <n v="42.52"/>
    <n v="10205.096"/>
    <x v="0"/>
    <s v="Home Office"/>
    <x v="1"/>
    <s v="Tables"/>
    <s v="Jumbo Box"/>
    <d v="2010-12-22T00:00:00"/>
  </r>
  <r>
    <n v="4217"/>
    <n v="49988"/>
    <x v="696"/>
    <s v="High"/>
    <s v="*"/>
    <s v="**"/>
    <s v="**"/>
    <m/>
    <m/>
    <s v="**"/>
    <m/>
    <m/>
    <m/>
    <m/>
    <m/>
    <n v="43"/>
    <n v="0.05"/>
    <m/>
    <m/>
    <n v="7731.09"/>
    <n v="1"/>
    <n v="179.79279069767443"/>
    <s v="Regular Air"/>
    <n v="35"/>
    <n v="7766.09"/>
    <x v="0"/>
    <s v="Home Office"/>
    <x v="0"/>
    <s v="Storage &amp; Organization"/>
    <s v="Large Box"/>
    <d v="2010-12-23T00:00:00"/>
  </r>
  <r>
    <n v="4218"/>
    <n v="49988"/>
    <x v="696"/>
    <s v="High"/>
    <s v="*"/>
    <s v="**"/>
    <s v="**"/>
    <m/>
    <m/>
    <s v="**"/>
    <m/>
    <m/>
    <m/>
    <m/>
    <m/>
    <n v="33"/>
    <n v="0.04"/>
    <m/>
    <m/>
    <n v="5834.6464999999998"/>
    <n v="1"/>
    <n v="176.80746969696969"/>
    <s v="Regular Air"/>
    <n v="2.79"/>
    <n v="5837.4364999999998"/>
    <x v="0"/>
    <s v="Home Office"/>
    <x v="2"/>
    <s v="Telephones and Communication"/>
    <s v="Small Box"/>
    <d v="2010-12-23T00:00:00"/>
  </r>
  <r>
    <n v="4219"/>
    <n v="59173"/>
    <x v="696"/>
    <s v="High"/>
    <s v="*"/>
    <s v="**"/>
    <s v="**"/>
    <m/>
    <m/>
    <s v="**"/>
    <m/>
    <m/>
    <m/>
    <m/>
    <m/>
    <n v="27"/>
    <n v="3.5000000000000003E-2"/>
    <m/>
    <m/>
    <n v="2896.99"/>
    <n v="1"/>
    <n v="107.29592592592591"/>
    <s v="Delivery Truck"/>
    <n v="35.840000000000003"/>
    <n v="2932.83"/>
    <x v="2"/>
    <s v="Home Office"/>
    <x v="1"/>
    <s v="Bookcases"/>
    <s v="Jumbo Box"/>
    <d v="2010-12-21T00:00:00"/>
  </r>
  <r>
    <n v="4220"/>
    <n v="3905"/>
    <x v="696"/>
    <s v="Not Specified"/>
    <s v="*"/>
    <s v="*"/>
    <s v="*"/>
    <m/>
    <m/>
    <s v="*"/>
    <m/>
    <m/>
    <m/>
    <m/>
    <m/>
    <n v="42"/>
    <n v="0.05"/>
    <m/>
    <m/>
    <n v="2537.88"/>
    <n v="1"/>
    <n v="60.425714285714285"/>
    <s v="Delivery Truck"/>
    <n v="32.409999999999997"/>
    <n v="2570.29"/>
    <x v="3"/>
    <s v="Consumer"/>
    <x v="1"/>
    <s v="Chairs &amp; Chairmats"/>
    <s v="Jumbo Drum"/>
    <d v="2010-12-21T00:00:00"/>
  </r>
  <r>
    <n v="4221"/>
    <n v="3169"/>
    <x v="696"/>
    <s v="Medium"/>
    <s v="*"/>
    <s v="*"/>
    <s v="*"/>
    <m/>
    <m/>
    <s v="*"/>
    <m/>
    <m/>
    <m/>
    <m/>
    <m/>
    <n v="7"/>
    <n v="0.01"/>
    <m/>
    <m/>
    <n v="35.58"/>
    <n v="0"/>
    <n v="5.0828571428571427"/>
    <s v="Regular Air"/>
    <n v="4.99"/>
    <n v="40.57"/>
    <x v="4"/>
    <s v="Corporate"/>
    <x v="0"/>
    <s v="Envelopes"/>
    <s v="Small Box"/>
    <d v="2010-12-21T00:00:00"/>
  </r>
  <r>
    <n v="4222"/>
    <n v="18627"/>
    <x v="696"/>
    <s v="Medium"/>
    <s v="*"/>
    <s v="*"/>
    <s v="*"/>
    <m/>
    <m/>
    <s v="*"/>
    <m/>
    <m/>
    <m/>
    <m/>
    <m/>
    <n v="4"/>
    <n v="0.01"/>
    <m/>
    <m/>
    <n v="15.7"/>
    <n v="0"/>
    <n v="3.9249999999999998"/>
    <s v="Regular Air"/>
    <n v="0.5"/>
    <n v="16.2"/>
    <x v="0"/>
    <s v="Small Business"/>
    <x v="0"/>
    <s v="Labels"/>
    <s v="Small Box"/>
    <d v="2010-12-21T00:00:00"/>
  </r>
  <r>
    <n v="4223"/>
    <n v="9028"/>
    <x v="697"/>
    <s v="Low"/>
    <s v="*"/>
    <s v="*"/>
    <s v="*"/>
    <m/>
    <m/>
    <s v="*"/>
    <m/>
    <m/>
    <m/>
    <m/>
    <m/>
    <n v="48"/>
    <n v="0.05"/>
    <m/>
    <m/>
    <n v="14556.67"/>
    <n v="1"/>
    <n v="303.26395833333333"/>
    <s v="Delivery Truck"/>
    <n v="26.53"/>
    <n v="14583.2"/>
    <x v="1"/>
    <s v="Small Business"/>
    <x v="2"/>
    <s v="Office Machines"/>
    <s v="Jumbo Drum"/>
    <d v="2010-12-25T00:00:00"/>
  </r>
  <r>
    <n v="4224"/>
    <n v="12612"/>
    <x v="697"/>
    <s v="Low"/>
    <s v="*"/>
    <s v="*"/>
    <s v="*"/>
    <m/>
    <m/>
    <s v="*"/>
    <m/>
    <m/>
    <m/>
    <m/>
    <m/>
    <n v="29"/>
    <n v="3.5000000000000003E-2"/>
    <m/>
    <m/>
    <n v="2360.98"/>
    <n v="1"/>
    <n v="81.413103448275862"/>
    <s v="Regular Air"/>
    <n v="13.99"/>
    <n v="2374.9699999999998"/>
    <x v="10"/>
    <s v="Home Office"/>
    <x v="0"/>
    <s v="Appliances"/>
    <s v="Medium Box"/>
    <d v="2010-12-21T00:00:00"/>
  </r>
  <r>
    <n v="4225"/>
    <n v="18822"/>
    <x v="697"/>
    <s v="Low"/>
    <s v="*"/>
    <s v="*"/>
    <s v="*"/>
    <m/>
    <m/>
    <s v="*"/>
    <m/>
    <m/>
    <m/>
    <m/>
    <m/>
    <n v="34"/>
    <n v="0.04"/>
    <m/>
    <m/>
    <n v="1950.0360000000001"/>
    <n v="1"/>
    <n v="57.353999999999999"/>
    <s v="Regular Air"/>
    <n v="8.99"/>
    <n v="1959.0260000000001"/>
    <x v="4"/>
    <s v="Small Business"/>
    <x v="2"/>
    <s v="Telephones and Communication"/>
    <s v="Small Box"/>
    <d v="2010-12-30T00:00:00"/>
  </r>
  <r>
    <n v="4226"/>
    <n v="8515"/>
    <x v="697"/>
    <s v="Critical"/>
    <s v="***"/>
    <s v="***"/>
    <s v="***"/>
    <m/>
    <m/>
    <s v="***"/>
    <m/>
    <m/>
    <m/>
    <m/>
    <m/>
    <n v="33"/>
    <n v="0.04"/>
    <m/>
    <m/>
    <n v="729.92"/>
    <n v="0"/>
    <n v="22.118787878787877"/>
    <s v="Regular Air"/>
    <n v="4"/>
    <n v="733.92"/>
    <x v="2"/>
    <s v="Small Business"/>
    <x v="2"/>
    <s v="Computer Peripherals"/>
    <s v="Small Box"/>
    <d v="2010-12-22T00:00:00"/>
  </r>
  <r>
    <n v="4227"/>
    <n v="12612"/>
    <x v="697"/>
    <s v="Low"/>
    <s v="*"/>
    <s v="*"/>
    <s v="*"/>
    <m/>
    <m/>
    <s v="*"/>
    <m/>
    <m/>
    <m/>
    <m/>
    <m/>
    <n v="49"/>
    <n v="0.05"/>
    <m/>
    <m/>
    <n v="182.2"/>
    <n v="0"/>
    <n v="3.7183673469387752"/>
    <s v="Express Air"/>
    <n v="0.5"/>
    <n v="182.7"/>
    <x v="10"/>
    <s v="Home Office"/>
    <x v="0"/>
    <s v="Labels"/>
    <s v="Small Box"/>
    <d v="2010-12-26T00:00:00"/>
  </r>
  <r>
    <n v="4228"/>
    <n v="42465"/>
    <x v="697"/>
    <s v="Medium"/>
    <s v="*"/>
    <s v="*"/>
    <s v="*"/>
    <m/>
    <m/>
    <s v="*"/>
    <m/>
    <m/>
    <m/>
    <m/>
    <m/>
    <n v="15"/>
    <n v="0.02"/>
    <m/>
    <m/>
    <n v="102.32"/>
    <n v="0"/>
    <n v="6.8213333333333326"/>
    <s v="Regular Air"/>
    <n v="5.74"/>
    <n v="108.05999999999999"/>
    <x v="1"/>
    <s v="Corporate"/>
    <x v="0"/>
    <s v="Paper"/>
    <s v="Small Box"/>
    <d v="2010-12-22T00:00:00"/>
  </r>
  <r>
    <n v="4229"/>
    <n v="40519"/>
    <x v="697"/>
    <s v="Critical"/>
    <s v="***"/>
    <s v="***"/>
    <s v="***"/>
    <m/>
    <m/>
    <s v="***"/>
    <m/>
    <m/>
    <m/>
    <m/>
    <m/>
    <n v="38"/>
    <n v="0.04"/>
    <m/>
    <m/>
    <n v="82.93"/>
    <n v="0"/>
    <n v="2.1823684210526317"/>
    <s v="Regular Air"/>
    <n v="1.38"/>
    <n v="84.31"/>
    <x v="5"/>
    <s v="Small Business"/>
    <x v="0"/>
    <s v="Rubber Bands"/>
    <s v="Wrap Bag"/>
    <d v="2010-12-23T00:00:00"/>
  </r>
  <r>
    <n v="4230"/>
    <n v="45924"/>
    <x v="697"/>
    <s v="Low"/>
    <s v="*"/>
    <s v="*"/>
    <s v="*"/>
    <m/>
    <m/>
    <s v="*"/>
    <m/>
    <m/>
    <m/>
    <m/>
    <m/>
    <n v="1"/>
    <n v="0.01"/>
    <m/>
    <m/>
    <n v="27.44"/>
    <n v="0"/>
    <n v="27.44"/>
    <s v="Regular Air"/>
    <n v="2.99"/>
    <n v="30.43"/>
    <x v="6"/>
    <s v="Corporate"/>
    <x v="0"/>
    <s v="Binders and Binder Accessories"/>
    <s v="Small Box"/>
    <d v="2010-12-26T00:00:00"/>
  </r>
  <r>
    <n v="4231"/>
    <n v="41702"/>
    <x v="698"/>
    <s v="Not Specified"/>
    <s v="*"/>
    <s v="*"/>
    <s v="*"/>
    <m/>
    <m/>
    <s v="*"/>
    <m/>
    <m/>
    <m/>
    <m/>
    <m/>
    <n v="21"/>
    <n v="3.5000000000000003E-2"/>
    <m/>
    <m/>
    <n v="3323.44"/>
    <n v="1"/>
    <n v="158.25904761904764"/>
    <s v="Regular Air"/>
    <n v="4"/>
    <n v="3327.44"/>
    <x v="1"/>
    <s v="Corporate"/>
    <x v="2"/>
    <s v="Computer Peripherals"/>
    <s v="Small Box"/>
    <d v="2010-12-23T00:00:00"/>
  </r>
  <r>
    <n v="4232"/>
    <n v="39043"/>
    <x v="698"/>
    <s v="Not Specified"/>
    <s v="*"/>
    <s v="*"/>
    <s v="*"/>
    <m/>
    <m/>
    <s v="*"/>
    <m/>
    <m/>
    <m/>
    <m/>
    <m/>
    <n v="37"/>
    <n v="0.04"/>
    <m/>
    <m/>
    <n v="750.89"/>
    <n v="0"/>
    <n v="20.294324324324325"/>
    <s v="Express Air"/>
    <n v="35"/>
    <n v="785.89"/>
    <x v="4"/>
    <s v="Home Office"/>
    <x v="0"/>
    <s v="Storage &amp; Organization"/>
    <s v="Large Box"/>
    <d v="2010-12-23T00:00:00"/>
  </r>
  <r>
    <n v="4233"/>
    <n v="42695"/>
    <x v="698"/>
    <s v="Not Specified"/>
    <s v="*"/>
    <s v="*"/>
    <s v="*"/>
    <m/>
    <m/>
    <s v="*"/>
    <m/>
    <m/>
    <m/>
    <m/>
    <m/>
    <n v="12"/>
    <n v="0.02"/>
    <m/>
    <m/>
    <n v="710.32799999999997"/>
    <n v="0"/>
    <n v="59.193999999999996"/>
    <s v="Regular Air"/>
    <n v="5.31"/>
    <n v="715.63799999999992"/>
    <x v="7"/>
    <s v="Small Business"/>
    <x v="2"/>
    <s v="Telephones and Communication"/>
    <s v="Small Box"/>
    <d v="2010-12-24T00:00:00"/>
  </r>
  <r>
    <n v="4234"/>
    <n v="22656"/>
    <x v="698"/>
    <s v="Not Specified"/>
    <s v="*"/>
    <s v="*"/>
    <s v="*"/>
    <m/>
    <m/>
    <s v="*"/>
    <m/>
    <m/>
    <m/>
    <m/>
    <m/>
    <n v="10"/>
    <n v="0.02"/>
    <m/>
    <m/>
    <n v="309.3"/>
    <n v="0"/>
    <n v="30.93"/>
    <s v="Express Air"/>
    <n v="6.5"/>
    <n v="315.8"/>
    <x v="12"/>
    <s v="Corporate"/>
    <x v="2"/>
    <s v="Computer Peripherals"/>
    <s v="Small Box"/>
    <d v="2010-12-24T00:00:00"/>
  </r>
  <r>
    <n v="4235"/>
    <n v="39043"/>
    <x v="698"/>
    <s v="Not Specified"/>
    <s v="*"/>
    <s v="*"/>
    <s v="*"/>
    <m/>
    <m/>
    <s v="*"/>
    <m/>
    <m/>
    <m/>
    <m/>
    <m/>
    <n v="14"/>
    <n v="0.02"/>
    <m/>
    <m/>
    <n v="50.8"/>
    <n v="0"/>
    <n v="3.6285714285714286"/>
    <s v="Regular Air"/>
    <n v="0.5"/>
    <n v="51.3"/>
    <x v="4"/>
    <s v="Home Office"/>
    <x v="0"/>
    <s v="Labels"/>
    <s v="Small Box"/>
    <d v="2010-12-23T00:00:00"/>
  </r>
  <r>
    <n v="4236"/>
    <n v="41702"/>
    <x v="698"/>
    <s v="Not Specified"/>
    <s v="*"/>
    <s v="*"/>
    <s v="*"/>
    <m/>
    <m/>
    <s v="*"/>
    <m/>
    <m/>
    <m/>
    <m/>
    <m/>
    <n v="5"/>
    <n v="0.01"/>
    <m/>
    <m/>
    <n v="27.9"/>
    <n v="0"/>
    <n v="5.58"/>
    <s v="Regular Air"/>
    <n v="6.72"/>
    <n v="34.619999999999997"/>
    <x v="1"/>
    <s v="Corporate"/>
    <x v="0"/>
    <s v="Paper"/>
    <s v="Small Box"/>
    <d v="2010-12-24T00:00:00"/>
  </r>
  <r>
    <n v="4237"/>
    <n v="1761"/>
    <x v="699"/>
    <s v="High"/>
    <s v="*"/>
    <s v="**"/>
    <s v="**"/>
    <m/>
    <m/>
    <s v="**"/>
    <m/>
    <m/>
    <m/>
    <m/>
    <m/>
    <n v="25"/>
    <n v="3.5000000000000003E-2"/>
    <m/>
    <m/>
    <n v="12028.23"/>
    <n v="1"/>
    <n v="481.12919999999997"/>
    <s v="Delivery Truck"/>
    <n v="49"/>
    <n v="12077.23"/>
    <x v="11"/>
    <s v="Corporate"/>
    <x v="2"/>
    <s v="Copiers and Fax"/>
    <s v="Jumbo Drum"/>
    <d v="2010-12-25T00:00:00"/>
  </r>
  <r>
    <n v="4238"/>
    <n v="54850"/>
    <x v="700"/>
    <s v="Not Specified"/>
    <s v="*"/>
    <s v="*"/>
    <s v="*"/>
    <m/>
    <m/>
    <s v="*"/>
    <m/>
    <m/>
    <m/>
    <m/>
    <m/>
    <n v="16"/>
    <n v="0.02"/>
    <m/>
    <m/>
    <n v="2834.96"/>
    <n v="1"/>
    <n v="177.185"/>
    <s v="Regular Air"/>
    <n v="19.989999999999998"/>
    <n v="2854.95"/>
    <x v="1"/>
    <s v="Home Office"/>
    <x v="0"/>
    <s v="Storage &amp; Organization"/>
    <s v="Small Box"/>
    <d v="2010-12-24T00:00:00"/>
  </r>
  <r>
    <n v="4239"/>
    <n v="42112"/>
    <x v="700"/>
    <s v="Not Specified"/>
    <s v="*"/>
    <s v="*"/>
    <s v="*"/>
    <m/>
    <m/>
    <s v="*"/>
    <m/>
    <m/>
    <m/>
    <m/>
    <m/>
    <n v="16"/>
    <n v="0.02"/>
    <m/>
    <m/>
    <n v="2744.3609999999999"/>
    <n v="1"/>
    <n v="171.52256249999999"/>
    <s v="Regular Air"/>
    <n v="8.99"/>
    <n v="2753.3509999999997"/>
    <x v="2"/>
    <s v="Corporate"/>
    <x v="2"/>
    <s v="Telephones and Communication"/>
    <s v="Small Box"/>
    <d v="2010-12-26T00:00:00"/>
  </r>
  <r>
    <n v="4240"/>
    <n v="5538"/>
    <x v="700"/>
    <s v="Critical"/>
    <s v="***"/>
    <s v="***"/>
    <s v="***"/>
    <m/>
    <m/>
    <s v="***"/>
    <m/>
    <m/>
    <m/>
    <m/>
    <m/>
    <n v="13"/>
    <n v="0.02"/>
    <m/>
    <m/>
    <n v="1940.31"/>
    <n v="1"/>
    <n v="149.25461538461539"/>
    <s v="Delivery Truck"/>
    <n v="80.2"/>
    <n v="2020.51"/>
    <x v="8"/>
    <s v="Consumer"/>
    <x v="1"/>
    <s v="Tables"/>
    <s v="Jumbo Box"/>
    <d v="2010-12-25T00:00:00"/>
  </r>
  <r>
    <n v="4241"/>
    <n v="5538"/>
    <x v="700"/>
    <s v="Critical"/>
    <s v="***"/>
    <s v="***"/>
    <s v="***"/>
    <m/>
    <m/>
    <s v="***"/>
    <m/>
    <m/>
    <m/>
    <m/>
    <m/>
    <n v="43"/>
    <n v="0.05"/>
    <m/>
    <m/>
    <n v="1281.28"/>
    <n v="1"/>
    <n v="29.79720930232558"/>
    <s v="Regular Air"/>
    <n v="6.27"/>
    <n v="1287.55"/>
    <x v="8"/>
    <s v="Consumer"/>
    <x v="0"/>
    <s v="Binders and Binder Accessories"/>
    <s v="Small Box"/>
    <d v="2010-12-26T00:00:00"/>
  </r>
  <r>
    <n v="4242"/>
    <n v="54850"/>
    <x v="700"/>
    <s v="Not Specified"/>
    <s v="*"/>
    <s v="*"/>
    <s v="*"/>
    <m/>
    <m/>
    <s v="*"/>
    <m/>
    <m/>
    <m/>
    <m/>
    <m/>
    <n v="9"/>
    <n v="0.01"/>
    <m/>
    <m/>
    <n v="953.98900000000003"/>
    <n v="0"/>
    <n v="105.99877777777778"/>
    <s v="Regular Air"/>
    <n v="8.08"/>
    <n v="962.06900000000007"/>
    <x v="1"/>
    <s v="Home Office"/>
    <x v="2"/>
    <s v="Telephones and Communication"/>
    <s v="Small Box"/>
    <d v="2010-12-25T00:00:00"/>
  </r>
  <r>
    <n v="4243"/>
    <n v="5538"/>
    <x v="700"/>
    <s v="Critical"/>
    <s v="***"/>
    <s v="***"/>
    <s v="***"/>
    <m/>
    <m/>
    <s v="***"/>
    <m/>
    <m/>
    <m/>
    <m/>
    <m/>
    <n v="4"/>
    <n v="0.01"/>
    <m/>
    <m/>
    <n v="430.84800000000001"/>
    <n v="0"/>
    <n v="107.712"/>
    <s v="Regular Air"/>
    <n v="5.63"/>
    <n v="436.47800000000001"/>
    <x v="8"/>
    <s v="Consumer"/>
    <x v="2"/>
    <s v="Telephones and Communication"/>
    <s v="Small Box"/>
    <d v="2010-12-27T00:00:00"/>
  </r>
  <r>
    <n v="4244"/>
    <n v="51169"/>
    <x v="700"/>
    <s v="High"/>
    <s v="*"/>
    <s v="**"/>
    <s v="**"/>
    <m/>
    <m/>
    <s v="**"/>
    <m/>
    <m/>
    <m/>
    <m/>
    <m/>
    <n v="2"/>
    <n v="0.01"/>
    <m/>
    <m/>
    <n v="291.66000000000003"/>
    <n v="0"/>
    <n v="145.83000000000001"/>
    <s v="Regular Air"/>
    <n v="24.49"/>
    <n v="316.15000000000003"/>
    <x v="7"/>
    <s v="Home Office"/>
    <x v="1"/>
    <s v="Office Furnishings"/>
    <s v="Large Box"/>
    <d v="2010-12-26T00:00:00"/>
  </r>
  <r>
    <n v="4245"/>
    <n v="16613"/>
    <x v="700"/>
    <s v="High"/>
    <s v="*"/>
    <s v="**"/>
    <s v="**"/>
    <m/>
    <m/>
    <s v="**"/>
    <m/>
    <m/>
    <m/>
    <m/>
    <m/>
    <n v="28"/>
    <n v="3.5000000000000003E-2"/>
    <m/>
    <m/>
    <n v="51.14"/>
    <n v="0"/>
    <n v="1.8264285714285715"/>
    <s v="Regular Air"/>
    <n v="4.08"/>
    <n v="55.22"/>
    <x v="1"/>
    <s v="Home Office"/>
    <x v="1"/>
    <s v="Office Furnishings"/>
    <s v="Small Pack"/>
    <d v="2010-12-26T00:00:00"/>
  </r>
  <r>
    <n v="4246"/>
    <n v="5346"/>
    <x v="701"/>
    <s v="Critical"/>
    <s v="***"/>
    <s v="***"/>
    <s v="***"/>
    <m/>
    <m/>
    <s v="***"/>
    <m/>
    <m/>
    <m/>
    <m/>
    <m/>
    <n v="45"/>
    <n v="0.05"/>
    <m/>
    <m/>
    <n v="9194.7999999999993"/>
    <n v="1"/>
    <n v="204.32888888888888"/>
    <s v="Delivery Truck"/>
    <n v="69.64"/>
    <n v="9264.4399999999987"/>
    <x v="2"/>
    <s v="Home Office"/>
    <x v="1"/>
    <s v="Tables"/>
    <s v="Jumbo Box"/>
    <d v="2010-12-27T00:00:00"/>
  </r>
  <r>
    <n v="4247"/>
    <n v="38976"/>
    <x v="701"/>
    <s v="Critical"/>
    <s v="***"/>
    <s v="***"/>
    <s v="***"/>
    <m/>
    <m/>
    <s v="***"/>
    <m/>
    <m/>
    <m/>
    <m/>
    <m/>
    <n v="16"/>
    <n v="0.02"/>
    <m/>
    <m/>
    <n v="6813.93"/>
    <n v="1"/>
    <n v="425.87062500000002"/>
    <s v="Delivery Truck"/>
    <n v="49"/>
    <n v="6862.93"/>
    <x v="3"/>
    <s v="Corporate"/>
    <x v="2"/>
    <s v="Copiers and Fax"/>
    <s v="Jumbo Drum"/>
    <d v="2010-12-26T00:00:00"/>
  </r>
  <r>
    <n v="4248"/>
    <n v="5346"/>
    <x v="701"/>
    <s v="Critical"/>
    <s v="***"/>
    <s v="***"/>
    <s v="***"/>
    <m/>
    <m/>
    <s v="***"/>
    <m/>
    <m/>
    <m/>
    <m/>
    <m/>
    <n v="34"/>
    <n v="0.04"/>
    <m/>
    <m/>
    <n v="2932.99"/>
    <n v="1"/>
    <n v="86.264411764705869"/>
    <s v="Regular Air"/>
    <n v="56.2"/>
    <n v="2989.1899999999996"/>
    <x v="2"/>
    <s v="Home Office"/>
    <x v="1"/>
    <s v="Office Furnishings"/>
    <s v="Medium Box"/>
    <d v="2010-12-26T00:00:00"/>
  </r>
  <r>
    <n v="4249"/>
    <n v="5346"/>
    <x v="701"/>
    <s v="Critical"/>
    <s v="***"/>
    <s v="***"/>
    <s v="***"/>
    <m/>
    <m/>
    <s v="***"/>
    <m/>
    <m/>
    <m/>
    <m/>
    <m/>
    <n v="17"/>
    <n v="0.02"/>
    <m/>
    <m/>
    <n v="2285.12"/>
    <n v="1"/>
    <n v="134.41882352941175"/>
    <s v="Delivery Truck"/>
    <n v="36.090000000000003"/>
    <n v="2321.21"/>
    <x v="2"/>
    <s v="Home Office"/>
    <x v="1"/>
    <s v="Bookcases"/>
    <s v="Jumbo Box"/>
    <d v="2010-12-27T00:00:00"/>
  </r>
  <r>
    <n v="4250"/>
    <n v="38976"/>
    <x v="701"/>
    <s v="Critical"/>
    <s v="***"/>
    <s v="***"/>
    <s v="***"/>
    <m/>
    <m/>
    <s v="***"/>
    <m/>
    <m/>
    <m/>
    <m/>
    <m/>
    <n v="46"/>
    <n v="0.05"/>
    <m/>
    <m/>
    <n v="944.76"/>
    <n v="0"/>
    <n v="20.538260869565217"/>
    <s v="Regular Air"/>
    <n v="8.68"/>
    <n v="953.43999999999994"/>
    <x v="0"/>
    <s v="Corporate"/>
    <x v="0"/>
    <s v="Paper"/>
    <s v="Small Box"/>
    <d v="2010-12-27T00:00:00"/>
  </r>
  <r>
    <n v="4251"/>
    <n v="41605"/>
    <x v="701"/>
    <s v="Medium"/>
    <s v="*"/>
    <s v="*"/>
    <s v="*"/>
    <m/>
    <m/>
    <s v="*"/>
    <m/>
    <m/>
    <m/>
    <m/>
    <m/>
    <n v="4"/>
    <n v="0.01"/>
    <m/>
    <m/>
    <n v="114.57"/>
    <n v="0"/>
    <n v="28.642499999999998"/>
    <s v="Regular Air"/>
    <n v="12.98"/>
    <n v="127.55"/>
    <x v="6"/>
    <s v="Small Business"/>
    <x v="0"/>
    <s v="Binders and Binder Accessories"/>
    <s v="Small Box"/>
    <d v="2010-12-26T00:00:00"/>
  </r>
  <r>
    <n v="4252"/>
    <n v="23329"/>
    <x v="702"/>
    <s v="Low"/>
    <s v="*"/>
    <s v="*"/>
    <s v="*"/>
    <m/>
    <m/>
    <s v="*"/>
    <m/>
    <m/>
    <m/>
    <m/>
    <m/>
    <n v="47"/>
    <n v="0.05"/>
    <m/>
    <m/>
    <n v="4829.4534999999996"/>
    <n v="1"/>
    <n v="102.75432978723403"/>
    <s v="Regular Air"/>
    <n v="8.99"/>
    <n v="4838.4434999999994"/>
    <x v="10"/>
    <s v="Home Office"/>
    <x v="2"/>
    <s v="Telephones and Communication"/>
    <s v="Small Box"/>
    <d v="2010-12-30T00:00:00"/>
  </r>
  <r>
    <n v="4253"/>
    <n v="19841"/>
    <x v="702"/>
    <s v="Low"/>
    <s v="*"/>
    <s v="*"/>
    <s v="*"/>
    <m/>
    <m/>
    <s v="*"/>
    <m/>
    <m/>
    <m/>
    <m/>
    <m/>
    <n v="43"/>
    <n v="0.05"/>
    <m/>
    <m/>
    <n v="4687.6734999999999"/>
    <n v="1"/>
    <n v="109.01566279069768"/>
    <s v="Express Air"/>
    <n v="8.08"/>
    <n v="4695.7534999999998"/>
    <x v="4"/>
    <s v="Corporate"/>
    <x v="2"/>
    <s v="Telephones and Communication"/>
    <s v="Small Box"/>
    <d v="2011-01-14T00:00:00"/>
  </r>
  <r>
    <n v="4254"/>
    <n v="56103"/>
    <x v="702"/>
    <s v="High"/>
    <s v="*"/>
    <s v="**"/>
    <s v="**"/>
    <m/>
    <m/>
    <s v="**"/>
    <m/>
    <m/>
    <m/>
    <m/>
    <m/>
    <n v="24"/>
    <n v="3.5000000000000003E-2"/>
    <m/>
    <m/>
    <n v="2332.5954999999999"/>
    <n v="1"/>
    <n v="97.191479166666667"/>
    <s v="Regular Air"/>
    <n v="5.92"/>
    <n v="2338.5155"/>
    <x v="4"/>
    <s v="Corporate"/>
    <x v="2"/>
    <s v="Telephones and Communication"/>
    <s v="Small Box"/>
    <d v="2010-12-28T00:00:00"/>
  </r>
  <r>
    <n v="4255"/>
    <n v="19841"/>
    <x v="702"/>
    <s v="Low"/>
    <s v="*"/>
    <s v="*"/>
    <s v="*"/>
    <m/>
    <m/>
    <s v="*"/>
    <m/>
    <m/>
    <m/>
    <m/>
    <m/>
    <n v="7"/>
    <n v="0.01"/>
    <m/>
    <m/>
    <n v="1126.4880000000001"/>
    <n v="1"/>
    <n v="160.92685714285716"/>
    <s v="Regular Air"/>
    <n v="4.2"/>
    <n v="1130.6880000000001"/>
    <x v="0"/>
    <s v="Corporate"/>
    <x v="2"/>
    <s v="Telephones and Communication"/>
    <s v="Small Box"/>
    <d v="2011-01-26T00:00:00"/>
  </r>
  <r>
    <n v="4256"/>
    <n v="45408"/>
    <x v="702"/>
    <s v="Low"/>
    <s v="*"/>
    <s v="*"/>
    <s v="*"/>
    <m/>
    <m/>
    <s v="*"/>
    <m/>
    <m/>
    <m/>
    <m/>
    <m/>
    <n v="25"/>
    <n v="3.5000000000000003E-2"/>
    <m/>
    <m/>
    <n v="716.99"/>
    <n v="0"/>
    <n v="28.679600000000001"/>
    <s v="Regular Air"/>
    <n v="1.99"/>
    <n v="718.98"/>
    <x v="6"/>
    <s v="Home Office"/>
    <x v="2"/>
    <s v="Computer Peripherals"/>
    <s v="Small Pack"/>
    <d v="2011-01-17T00:00:00"/>
  </r>
  <r>
    <n v="4257"/>
    <n v="5957"/>
    <x v="702"/>
    <s v="High"/>
    <s v="*"/>
    <s v="**"/>
    <s v="**"/>
    <m/>
    <m/>
    <s v="**"/>
    <m/>
    <m/>
    <m/>
    <m/>
    <m/>
    <n v="3"/>
    <n v="0.01"/>
    <m/>
    <m/>
    <n v="536.38"/>
    <n v="0"/>
    <n v="178.79333333333332"/>
    <s v="Delivery Truck"/>
    <n v="66.27"/>
    <n v="602.65"/>
    <x v="6"/>
    <s v="Small Business"/>
    <x v="1"/>
    <s v="Bookcases"/>
    <s v="Jumbo Box"/>
    <d v="2010-12-28T00:00:00"/>
  </r>
  <r>
    <n v="4258"/>
    <n v="12420"/>
    <x v="702"/>
    <s v="Medium"/>
    <s v="*"/>
    <s v="*"/>
    <s v="*"/>
    <m/>
    <m/>
    <s v="*"/>
    <m/>
    <m/>
    <m/>
    <m/>
    <m/>
    <n v="34"/>
    <n v="0.04"/>
    <m/>
    <m/>
    <n v="536.25"/>
    <n v="0"/>
    <n v="15.772058823529411"/>
    <s v="Express Air"/>
    <n v="13.18"/>
    <n v="549.42999999999995"/>
    <x v="4"/>
    <s v="Home Office"/>
    <x v="0"/>
    <s v="Binders and Binder Accessories"/>
    <s v="Small Box"/>
    <d v="2010-12-26T00:00:00"/>
  </r>
  <r>
    <n v="4259"/>
    <n v="30757"/>
    <x v="702"/>
    <s v="Medium"/>
    <s v="*"/>
    <s v="*"/>
    <s v="*"/>
    <m/>
    <m/>
    <s v="*"/>
    <m/>
    <m/>
    <m/>
    <m/>
    <m/>
    <n v="42"/>
    <n v="0.05"/>
    <m/>
    <m/>
    <n v="457.51"/>
    <n v="0"/>
    <n v="10.893095238095238"/>
    <s v="Regular Air"/>
    <n v="7.95"/>
    <n v="465.46"/>
    <x v="5"/>
    <s v="Home Office"/>
    <x v="0"/>
    <s v="Pens &amp; Art Supplies"/>
    <s v="Small Pack"/>
    <d v="2010-12-27T00:00:00"/>
  </r>
  <r>
    <n v="4260"/>
    <n v="5957"/>
    <x v="702"/>
    <s v="High"/>
    <s v="*"/>
    <s v="**"/>
    <s v="**"/>
    <m/>
    <m/>
    <s v="**"/>
    <m/>
    <m/>
    <m/>
    <m/>
    <m/>
    <n v="23"/>
    <n v="3.5000000000000003E-2"/>
    <m/>
    <m/>
    <n v="391.87549999999999"/>
    <n v="0"/>
    <n v="17.038065217391303"/>
    <s v="Regular Air"/>
    <n v="4.8099999999999996"/>
    <n v="396.68549999999999"/>
    <x v="6"/>
    <s v="Small Business"/>
    <x v="2"/>
    <s v="Telephones and Communication"/>
    <s v="Medium Box"/>
    <d v="2010-12-29T00:00:00"/>
  </r>
  <r>
    <n v="4261"/>
    <n v="19841"/>
    <x v="702"/>
    <s v="Low"/>
    <s v="*"/>
    <s v="*"/>
    <s v="*"/>
    <m/>
    <m/>
    <s v="*"/>
    <m/>
    <m/>
    <m/>
    <m/>
    <m/>
    <n v="17"/>
    <n v="0.02"/>
    <m/>
    <m/>
    <n v="213.06"/>
    <n v="0"/>
    <n v="12.532941176470588"/>
    <s v="Regular Air"/>
    <n v="5.81"/>
    <n v="218.87"/>
    <x v="0"/>
    <s v="Corporate"/>
    <x v="0"/>
    <s v="Pens &amp; Art Supplies"/>
    <s v="Small Pack"/>
    <d v="2011-01-22T00:00:00"/>
  </r>
  <r>
    <n v="4262"/>
    <n v="5957"/>
    <x v="702"/>
    <s v="High"/>
    <s v="*"/>
    <s v="**"/>
    <s v="**"/>
    <m/>
    <m/>
    <s v="**"/>
    <m/>
    <m/>
    <m/>
    <m/>
    <m/>
    <n v="15"/>
    <n v="0.02"/>
    <m/>
    <m/>
    <n v="68.319999999999993"/>
    <n v="0"/>
    <n v="4.554666666666666"/>
    <s v="Regular Air"/>
    <n v="6.72"/>
    <n v="75.039999999999992"/>
    <x v="6"/>
    <s v="Small Business"/>
    <x v="0"/>
    <s v="Paper"/>
    <s v="Small Box"/>
    <d v="2010-12-27T00:00:00"/>
  </r>
  <r>
    <n v="4263"/>
    <n v="23329"/>
    <x v="702"/>
    <s v="Low"/>
    <s v="*"/>
    <s v="*"/>
    <s v="*"/>
    <m/>
    <m/>
    <s v="*"/>
    <m/>
    <m/>
    <m/>
    <m/>
    <m/>
    <n v="4"/>
    <n v="0.01"/>
    <m/>
    <m/>
    <n v="31.118500000000001"/>
    <n v="0"/>
    <n v="7.7796250000000002"/>
    <s v="Regular Air"/>
    <n v="5.03"/>
    <n v="36.148499999999999"/>
    <x v="10"/>
    <s v="Home Office"/>
    <x v="2"/>
    <s v="Telephones and Communication"/>
    <s v="Medium Box"/>
    <d v="2011-01-19T00:00:00"/>
  </r>
  <r>
    <n v="4264"/>
    <n v="30757"/>
    <x v="702"/>
    <s v="Medium"/>
    <s v="*"/>
    <s v="*"/>
    <s v="*"/>
    <m/>
    <m/>
    <s v="*"/>
    <m/>
    <m/>
    <m/>
    <m/>
    <m/>
    <n v="5"/>
    <n v="0.01"/>
    <m/>
    <m/>
    <n v="21.32"/>
    <n v="0"/>
    <n v="4.2640000000000002"/>
    <s v="Express Air"/>
    <n v="0.85"/>
    <n v="22.17"/>
    <x v="5"/>
    <s v="Home Office"/>
    <x v="0"/>
    <s v="Pens &amp; Art Supplies"/>
    <s v="Wrap Bag"/>
    <d v="2010-12-26T00:00:00"/>
  </r>
  <r>
    <n v="4265"/>
    <n v="12420"/>
    <x v="702"/>
    <s v="Medium"/>
    <s v="*"/>
    <s v="*"/>
    <s v="*"/>
    <m/>
    <m/>
    <s v="*"/>
    <m/>
    <m/>
    <m/>
    <m/>
    <m/>
    <n v="1"/>
    <n v="0.01"/>
    <m/>
    <m/>
    <n v="5.73"/>
    <n v="0"/>
    <n v="5.73"/>
    <s v="Regular Air"/>
    <n v="0.8"/>
    <n v="6.53"/>
    <x v="4"/>
    <s v="Home Office"/>
    <x v="0"/>
    <s v="Paper"/>
    <s v="Wrap Bag"/>
    <d v="2010-12-27T00:00:00"/>
  </r>
  <r>
    <n v="4266"/>
    <n v="195"/>
    <x v="703"/>
    <s v="Medium"/>
    <s v="*"/>
    <s v="*"/>
    <s v="*"/>
    <m/>
    <m/>
    <s v="*"/>
    <m/>
    <m/>
    <m/>
    <m/>
    <m/>
    <n v="34"/>
    <n v="0.04"/>
    <m/>
    <m/>
    <n v="1315.74"/>
    <n v="1"/>
    <n v="38.698235294117644"/>
    <s v="Regular Air"/>
    <n v="13.89"/>
    <n v="1329.63"/>
    <x v="10"/>
    <s v="Home Office"/>
    <x v="0"/>
    <s v="Pens &amp; Art Supplies"/>
    <s v="Wrap Bag"/>
    <d v="2010-12-29T00:00:00"/>
  </r>
  <r>
    <n v="4267"/>
    <n v="32131"/>
    <x v="703"/>
    <s v="Critical"/>
    <s v="***"/>
    <s v="***"/>
    <s v="***"/>
    <m/>
    <m/>
    <s v="***"/>
    <m/>
    <m/>
    <m/>
    <m/>
    <m/>
    <n v="34"/>
    <n v="0.04"/>
    <m/>
    <m/>
    <n v="126.62"/>
    <n v="0"/>
    <n v="3.7241176470588235"/>
    <s v="Regular Air"/>
    <n v="0.71"/>
    <n v="127.33"/>
    <x v="1"/>
    <s v="Small Business"/>
    <x v="0"/>
    <s v="Rubber Bands"/>
    <s v="Wrap Bag"/>
    <d v="2010-12-29T00:00:00"/>
  </r>
  <r>
    <n v="4268"/>
    <n v="55363"/>
    <x v="704"/>
    <s v="High"/>
    <s v="*"/>
    <s v="**"/>
    <s v="**"/>
    <m/>
    <m/>
    <s v="**"/>
    <m/>
    <m/>
    <m/>
    <m/>
    <m/>
    <n v="14"/>
    <n v="0.02"/>
    <m/>
    <m/>
    <n v="2232.06"/>
    <n v="1"/>
    <n v="159.43285714285713"/>
    <s v="Regular Air"/>
    <n v="7.07"/>
    <n v="2239.13"/>
    <x v="7"/>
    <s v="Consumer"/>
    <x v="0"/>
    <s v="Storage &amp; Organization"/>
    <s v="Small Box"/>
    <d v="2010-12-30T00:00:00"/>
  </r>
  <r>
    <n v="4269"/>
    <n v="7301"/>
    <x v="704"/>
    <s v="Low"/>
    <s v="*"/>
    <s v="*"/>
    <s v="*"/>
    <m/>
    <m/>
    <s v="*"/>
    <m/>
    <m/>
    <m/>
    <m/>
    <m/>
    <n v="17"/>
    <n v="0.02"/>
    <m/>
    <m/>
    <n v="959.08900000000006"/>
    <n v="0"/>
    <n v="56.417000000000002"/>
    <s v="Regular Air"/>
    <n v="2.5"/>
    <n v="961.58900000000006"/>
    <x v="0"/>
    <s v="Corporate"/>
    <x v="2"/>
    <s v="Telephones and Communication"/>
    <s v="Small Box"/>
    <d v="2011-01-14T00:00:00"/>
  </r>
  <r>
    <n v="4270"/>
    <n v="229"/>
    <x v="704"/>
    <s v="Critical"/>
    <s v="***"/>
    <s v="***"/>
    <s v="***"/>
    <m/>
    <m/>
    <s v="***"/>
    <m/>
    <m/>
    <m/>
    <m/>
    <m/>
    <n v="24"/>
    <n v="3.5000000000000003E-2"/>
    <m/>
    <m/>
    <n v="599.1"/>
    <n v="0"/>
    <n v="24.962500000000002"/>
    <s v="Regular Air"/>
    <n v="12.98"/>
    <n v="612.08000000000004"/>
    <x v="4"/>
    <s v="Consumer"/>
    <x v="0"/>
    <s v="Binders and Binder Accessories"/>
    <s v="Small Box"/>
    <d v="2010-12-29T00:00:00"/>
  </r>
  <r>
    <n v="4271"/>
    <n v="229"/>
    <x v="704"/>
    <s v="Critical"/>
    <s v="***"/>
    <s v="***"/>
    <s v="***"/>
    <m/>
    <m/>
    <s v="***"/>
    <m/>
    <m/>
    <m/>
    <m/>
    <m/>
    <n v="43"/>
    <n v="0.05"/>
    <m/>
    <m/>
    <n v="586.11"/>
    <n v="0"/>
    <n v="13.630465116279071"/>
    <s v="Regular Air"/>
    <n v="4.9800000000000004"/>
    <n v="591.09"/>
    <x v="3"/>
    <s v="Consumer"/>
    <x v="1"/>
    <s v="Office Furnishings"/>
    <s v="Small Pack"/>
    <d v="2010-12-30T00:00:00"/>
  </r>
  <r>
    <n v="4272"/>
    <n v="258"/>
    <x v="704"/>
    <s v="Critical"/>
    <s v="***"/>
    <s v="***"/>
    <s v="***"/>
    <m/>
    <m/>
    <s v="***"/>
    <m/>
    <m/>
    <m/>
    <m/>
    <m/>
    <n v="33"/>
    <n v="0.04"/>
    <m/>
    <m/>
    <n v="216.77"/>
    <n v="0"/>
    <n v="6.5687878787878793"/>
    <s v="Regular Air"/>
    <n v="5.27"/>
    <n v="222.04000000000002"/>
    <x v="0"/>
    <s v="Home Office"/>
    <x v="0"/>
    <s v="Binders and Binder Accessories"/>
    <s v="Small Box"/>
    <d v="2010-12-30T00:00:00"/>
  </r>
  <r>
    <n v="4273"/>
    <n v="258"/>
    <x v="704"/>
    <s v="Critical"/>
    <s v="***"/>
    <s v="***"/>
    <s v="***"/>
    <m/>
    <m/>
    <s v="***"/>
    <m/>
    <m/>
    <m/>
    <m/>
    <m/>
    <n v="7"/>
    <n v="0.01"/>
    <m/>
    <m/>
    <n v="201.36"/>
    <n v="0"/>
    <n v="28.765714285714289"/>
    <s v="Delivery Truck"/>
    <n v="53.03"/>
    <n v="254.39000000000001"/>
    <x v="3"/>
    <s v="Home Office"/>
    <x v="0"/>
    <s v="Storage &amp; Organization"/>
    <s v="Jumbo Drum"/>
    <d v="2010-12-29T00:00:00"/>
  </r>
  <r>
    <n v="4274"/>
    <n v="21024"/>
    <x v="704"/>
    <s v="Medium"/>
    <s v="*"/>
    <s v="*"/>
    <s v="*"/>
    <m/>
    <m/>
    <s v="*"/>
    <m/>
    <m/>
    <m/>
    <m/>
    <m/>
    <n v="34"/>
    <n v="0.04"/>
    <m/>
    <m/>
    <n v="195.49"/>
    <n v="0"/>
    <n v="5.7497058823529414"/>
    <s v="Regular Air"/>
    <n v="1.2"/>
    <n v="196.69"/>
    <x v="2"/>
    <s v="Corporate"/>
    <x v="0"/>
    <s v="Pens &amp; Art Supplies"/>
    <s v="Wrap Bag"/>
    <d v="2010-12-30T00:00:00"/>
  </r>
  <r>
    <n v="4275"/>
    <n v="258"/>
    <x v="704"/>
    <s v="Critical"/>
    <s v="***"/>
    <s v="***"/>
    <s v="***"/>
    <m/>
    <m/>
    <s v="***"/>
    <m/>
    <m/>
    <m/>
    <m/>
    <m/>
    <n v="21"/>
    <n v="3.5000000000000003E-2"/>
    <m/>
    <m/>
    <n v="154.35"/>
    <n v="0"/>
    <n v="7.35"/>
    <s v="Regular Air"/>
    <n v="8.74"/>
    <n v="163.09"/>
    <x v="3"/>
    <s v="Home Office"/>
    <x v="0"/>
    <s v="Paper"/>
    <s v="Small Box"/>
    <d v="2010-12-30T00:00:00"/>
  </r>
  <r>
    <n v="4276"/>
    <n v="59684"/>
    <x v="705"/>
    <s v="Medium"/>
    <s v="*"/>
    <s v="*"/>
    <s v="*"/>
    <m/>
    <m/>
    <s v="*"/>
    <m/>
    <m/>
    <m/>
    <m/>
    <m/>
    <n v="50"/>
    <n v="0.06"/>
    <m/>
    <m/>
    <n v="9059.9"/>
    <n v="1"/>
    <n v="181.19799999999998"/>
    <s v="Delivery Truck"/>
    <n v="55.24"/>
    <n v="9115.14"/>
    <x v="8"/>
    <s v="Corporate"/>
    <x v="0"/>
    <s v="Appliances"/>
    <s v="Jumbo Drum"/>
    <d v="2011-01-15T00:00:00"/>
  </r>
  <r>
    <n v="4277"/>
    <n v="47267"/>
    <x v="705"/>
    <s v="Medium"/>
    <s v="*"/>
    <s v="*"/>
    <s v="*"/>
    <m/>
    <m/>
    <s v="*"/>
    <m/>
    <m/>
    <m/>
    <m/>
    <m/>
    <n v="14"/>
    <n v="0.02"/>
    <m/>
    <m/>
    <n v="1042.06"/>
    <n v="1"/>
    <n v="74.432857142857145"/>
    <s v="Delivery Truck"/>
    <n v="89.3"/>
    <n v="1131.3599999999999"/>
    <x v="8"/>
    <s v="Corporate"/>
    <x v="1"/>
    <s v="Tables"/>
    <s v="Jumbo Box"/>
    <d v="2010-12-30T00:00:00"/>
  </r>
  <r>
    <n v="4278"/>
    <n v="47267"/>
    <x v="705"/>
    <s v="Medium"/>
    <s v="*"/>
    <s v="*"/>
    <s v="*"/>
    <m/>
    <m/>
    <s v="*"/>
    <m/>
    <m/>
    <m/>
    <m/>
    <m/>
    <n v="24"/>
    <n v="3.5000000000000003E-2"/>
    <m/>
    <m/>
    <n v="492.71"/>
    <n v="0"/>
    <n v="20.529583333333331"/>
    <s v="Regular Air"/>
    <n v="8.68"/>
    <n v="501.39"/>
    <x v="8"/>
    <s v="Corporate"/>
    <x v="0"/>
    <s v="Paper"/>
    <s v="Small Box"/>
    <d v="2010-12-30T00:00:00"/>
  </r>
  <r>
    <n v="4279"/>
    <n v="1699"/>
    <x v="705"/>
    <s v="Critical"/>
    <s v="***"/>
    <s v="***"/>
    <s v="***"/>
    <m/>
    <m/>
    <s v="***"/>
    <m/>
    <m/>
    <m/>
    <m/>
    <m/>
    <n v="40"/>
    <n v="0.05"/>
    <m/>
    <m/>
    <n v="430.88"/>
    <n v="0"/>
    <n v="10.772"/>
    <s v="Regular Air"/>
    <n v="5.25"/>
    <n v="436.13"/>
    <x v="3"/>
    <s v="Corporate"/>
    <x v="0"/>
    <s v="Envelopes"/>
    <s v="Small Box"/>
    <d v="2011-03-23T00:00:00"/>
  </r>
  <r>
    <n v="4280"/>
    <n v="59684"/>
    <x v="705"/>
    <s v="Medium"/>
    <s v="*"/>
    <s v="*"/>
    <s v="*"/>
    <m/>
    <m/>
    <s v="*"/>
    <m/>
    <m/>
    <m/>
    <m/>
    <m/>
    <n v="41"/>
    <n v="0.05"/>
    <m/>
    <m/>
    <n v="368.17"/>
    <n v="0"/>
    <n v="8.9797560975609763"/>
    <s v="Express Air"/>
    <n v="2.38"/>
    <n v="370.55"/>
    <x v="8"/>
    <s v="Corporate"/>
    <x v="2"/>
    <s v="Computer Peripherals"/>
    <s v="Small Pack"/>
    <d v="2011-01-16T00:00:00"/>
  </r>
  <r>
    <n v="4281"/>
    <n v="23399"/>
    <x v="705"/>
    <s v="High"/>
    <s v="*"/>
    <s v="**"/>
    <s v="**"/>
    <m/>
    <m/>
    <s v="**"/>
    <m/>
    <m/>
    <m/>
    <m/>
    <m/>
    <n v="14"/>
    <n v="0.02"/>
    <m/>
    <m/>
    <n v="209.3"/>
    <n v="0"/>
    <n v="14.950000000000001"/>
    <s v="Express Air"/>
    <n v="4.51"/>
    <n v="213.81"/>
    <x v="4"/>
    <s v="Small Business"/>
    <x v="0"/>
    <s v="Storage &amp; Organization"/>
    <s v="Small Box"/>
    <d v="2010-12-29T00:00:00"/>
  </r>
  <r>
    <n v="4282"/>
    <n v="59684"/>
    <x v="705"/>
    <s v="Medium"/>
    <s v="*"/>
    <s v="*"/>
    <s v="*"/>
    <m/>
    <m/>
    <s v="*"/>
    <m/>
    <m/>
    <m/>
    <m/>
    <m/>
    <n v="25"/>
    <n v="3.5000000000000003E-2"/>
    <m/>
    <m/>
    <n v="168.39"/>
    <n v="0"/>
    <n v="6.7355999999999998"/>
    <s v="Regular Air"/>
    <n v="9.68"/>
    <n v="178.07"/>
    <x v="8"/>
    <s v="Corporate"/>
    <x v="0"/>
    <s v="Paper"/>
    <s v="Small Box"/>
    <d v="2010-12-30T00:00:00"/>
  </r>
  <r>
    <n v="4283"/>
    <n v="59684"/>
    <x v="705"/>
    <s v="Medium"/>
    <s v="*"/>
    <s v="*"/>
    <s v="*"/>
    <m/>
    <m/>
    <s v="*"/>
    <m/>
    <m/>
    <m/>
    <m/>
    <m/>
    <n v="3"/>
    <n v="0.01"/>
    <m/>
    <m/>
    <n v="14.46"/>
    <n v="0"/>
    <n v="4.82"/>
    <s v="Regular Air"/>
    <n v="2.2599999999999998"/>
    <n v="16.72"/>
    <x v="8"/>
    <s v="Corporate"/>
    <x v="0"/>
    <s v="Paper"/>
    <s v="Wrap Bag"/>
    <d v="2011-01-17T00:00:00"/>
  </r>
  <r>
    <n v="4284"/>
    <n v="19556"/>
    <x v="706"/>
    <s v="Not Specified"/>
    <s v="*"/>
    <s v="*"/>
    <s v="*"/>
    <m/>
    <m/>
    <s v="*"/>
    <m/>
    <m/>
    <m/>
    <m/>
    <m/>
    <n v="45"/>
    <n v="0.05"/>
    <m/>
    <m/>
    <n v="5785.59"/>
    <n v="1"/>
    <n v="128.56866666666667"/>
    <s v="Delivery Truck"/>
    <n v="30"/>
    <n v="5815.59"/>
    <x v="10"/>
    <s v="Consumer"/>
    <x v="1"/>
    <s v="Chairs &amp; Chairmats"/>
    <s v="Jumbo Drum"/>
    <d v="2011-01-16T00:00:00"/>
  </r>
  <r>
    <n v="4285"/>
    <n v="19556"/>
    <x v="706"/>
    <s v="Not Specified"/>
    <s v="*"/>
    <s v="*"/>
    <s v="*"/>
    <m/>
    <m/>
    <s v="*"/>
    <m/>
    <m/>
    <m/>
    <m/>
    <m/>
    <n v="35"/>
    <n v="0.04"/>
    <m/>
    <m/>
    <n v="3238.143"/>
    <n v="1"/>
    <n v="92.518371428571427"/>
    <s v="Regular Air"/>
    <n v="4.2300000000000004"/>
    <n v="3242.373"/>
    <x v="10"/>
    <s v="Consumer"/>
    <x v="2"/>
    <s v="Telephones and Communication"/>
    <s v="Small Box"/>
    <d v="2011-01-27T00:00:00"/>
  </r>
  <r>
    <n v="4286"/>
    <n v="36293"/>
    <x v="706"/>
    <s v="Medium"/>
    <s v="*"/>
    <s v="*"/>
    <s v="*"/>
    <m/>
    <m/>
    <s v="*"/>
    <m/>
    <m/>
    <m/>
    <m/>
    <m/>
    <n v="13"/>
    <n v="0.02"/>
    <m/>
    <m/>
    <n v="1272.83"/>
    <n v="1"/>
    <n v="97.91"/>
    <s v="Regular Air"/>
    <n v="7.18"/>
    <n v="1280.01"/>
    <x v="12"/>
    <s v="Small Business"/>
    <x v="2"/>
    <s v="Computer Peripherals"/>
    <s v="Small Box"/>
    <d v="2011-01-10T00:00:00"/>
  </r>
  <r>
    <n v="4287"/>
    <n v="19556"/>
    <x v="706"/>
    <s v="Not Specified"/>
    <s v="*"/>
    <s v="*"/>
    <s v="*"/>
    <m/>
    <m/>
    <s v="*"/>
    <m/>
    <m/>
    <m/>
    <m/>
    <m/>
    <n v="22"/>
    <n v="3.5000000000000003E-2"/>
    <m/>
    <m/>
    <n v="1131.93"/>
    <n v="1"/>
    <n v="51.451363636363638"/>
    <s v="Regular Air"/>
    <n v="4.8600000000000003"/>
    <n v="1136.79"/>
    <x v="10"/>
    <s v="Consumer"/>
    <x v="0"/>
    <s v="Paper"/>
    <s v="Small Box"/>
    <d v="2011-01-10T00:00:00"/>
  </r>
  <r>
    <n v="4288"/>
    <n v="25735"/>
    <x v="706"/>
    <s v="Not Specified"/>
    <s v="*"/>
    <s v="*"/>
    <s v="*"/>
    <m/>
    <m/>
    <s v="*"/>
    <m/>
    <m/>
    <m/>
    <m/>
    <m/>
    <n v="45"/>
    <n v="0.05"/>
    <m/>
    <m/>
    <n v="260.37"/>
    <n v="0"/>
    <n v="5.7860000000000005"/>
    <s v="Regular Air"/>
    <n v="1.99"/>
    <n v="262.36"/>
    <x v="1"/>
    <s v="Consumer"/>
    <x v="0"/>
    <s v="Pens &amp; Art Supplies"/>
    <s v="Wrap Bag"/>
    <d v="2011-01-13T00:00:00"/>
  </r>
  <r>
    <n v="4289"/>
    <n v="36293"/>
    <x v="706"/>
    <s v="Medium"/>
    <s v="*"/>
    <s v="*"/>
    <s v="*"/>
    <m/>
    <m/>
    <s v="*"/>
    <m/>
    <m/>
    <m/>
    <m/>
    <m/>
    <n v="25"/>
    <n v="3.5000000000000003E-2"/>
    <m/>
    <m/>
    <n v="165.36"/>
    <n v="0"/>
    <n v="6.6144000000000007"/>
    <s v="Express Air"/>
    <n v="7.49"/>
    <n v="172.85000000000002"/>
    <x v="12"/>
    <s v="Small Business"/>
    <x v="0"/>
    <s v="Paper"/>
    <s v="Small Box"/>
    <d v="2011-01-14T00:00:00"/>
  </r>
  <r>
    <n v="4290"/>
    <n v="27011"/>
    <x v="706"/>
    <s v="Medium"/>
    <s v="*"/>
    <s v="*"/>
    <s v="*"/>
    <m/>
    <m/>
    <s v="*"/>
    <m/>
    <m/>
    <m/>
    <m/>
    <m/>
    <n v="5"/>
    <n v="0.01"/>
    <m/>
    <m/>
    <n v="53.66"/>
    <n v="0"/>
    <n v="10.731999999999999"/>
    <s v="Regular Air"/>
    <n v="1.39"/>
    <n v="55.05"/>
    <x v="0"/>
    <s v="Home Office"/>
    <x v="0"/>
    <s v="Envelopes"/>
    <s v="Small Box"/>
    <d v="2010-12-30T00:00:00"/>
  </r>
  <r>
    <n v="4291"/>
    <n v="353"/>
    <x v="706"/>
    <s v="Low"/>
    <s v="*"/>
    <s v="*"/>
    <s v="*"/>
    <m/>
    <m/>
    <s v="*"/>
    <m/>
    <m/>
    <m/>
    <m/>
    <m/>
    <n v="21"/>
    <n v="3.5000000000000003E-2"/>
    <m/>
    <m/>
    <n v="46.94"/>
    <n v="0"/>
    <n v="2.235238095238095"/>
    <s v="Regular Air"/>
    <n v="1"/>
    <n v="47.94"/>
    <x v="10"/>
    <s v="Home Office"/>
    <x v="0"/>
    <s v="Pens &amp; Art Supplies"/>
    <s v="Wrap Bag"/>
    <d v="2011-04-01T00:00:00"/>
  </r>
  <r>
    <n v="4292"/>
    <n v="43392"/>
    <x v="707"/>
    <s v="Medium"/>
    <s v="*"/>
    <s v="*"/>
    <s v="*"/>
    <m/>
    <m/>
    <s v="*"/>
    <m/>
    <m/>
    <m/>
    <m/>
    <m/>
    <n v="39"/>
    <n v="0.04"/>
    <m/>
    <m/>
    <n v="6553.45"/>
    <n v="1"/>
    <n v="168.03717948717949"/>
    <s v="Regular Air"/>
    <n v="19.989999999999998"/>
    <n v="6573.44"/>
    <x v="7"/>
    <s v="Small Business"/>
    <x v="0"/>
    <s v="Envelopes"/>
    <s v="Small Box"/>
    <d v="2011-01-02T00:00:00"/>
  </r>
  <r>
    <n v="4293"/>
    <n v="18530"/>
    <x v="707"/>
    <s v="Not Specified"/>
    <s v="*"/>
    <s v="*"/>
    <s v="*"/>
    <m/>
    <m/>
    <s v="*"/>
    <m/>
    <m/>
    <m/>
    <m/>
    <m/>
    <n v="25"/>
    <n v="3.5000000000000003E-2"/>
    <m/>
    <m/>
    <n v="1491.5205000000001"/>
    <n v="1"/>
    <n v="59.660820000000001"/>
    <s v="Regular Air"/>
    <n v="5.99"/>
    <n v="1497.5105000000001"/>
    <x v="10"/>
    <s v="Corporate"/>
    <x v="2"/>
    <s v="Telephones and Communication"/>
    <s v="Small Box"/>
    <d v="2011-01-02T00:00:00"/>
  </r>
  <r>
    <n v="4294"/>
    <n v="28262"/>
    <x v="707"/>
    <s v="Medium"/>
    <s v="*"/>
    <s v="*"/>
    <s v="*"/>
    <m/>
    <m/>
    <s v="*"/>
    <m/>
    <m/>
    <m/>
    <m/>
    <m/>
    <n v="26"/>
    <n v="3.5000000000000003E-2"/>
    <m/>
    <m/>
    <n v="299.11"/>
    <n v="0"/>
    <n v="11.504230769230769"/>
    <s v="Regular Air"/>
    <n v="5.01"/>
    <n v="304.12"/>
    <x v="5"/>
    <s v="Small Business"/>
    <x v="0"/>
    <s v="Paper"/>
    <s v="Small Box"/>
    <d v="2011-01-01T00:00:00"/>
  </r>
  <r>
    <n v="4295"/>
    <n v="18530"/>
    <x v="707"/>
    <s v="Not Specified"/>
    <s v="*"/>
    <s v="*"/>
    <s v="*"/>
    <m/>
    <m/>
    <s v="*"/>
    <m/>
    <m/>
    <m/>
    <m/>
    <m/>
    <n v="2"/>
    <n v="0.01"/>
    <m/>
    <m/>
    <n v="56.13"/>
    <n v="0"/>
    <n v="28.065000000000001"/>
    <s v="Regular Air"/>
    <n v="14.39"/>
    <n v="70.52000000000001"/>
    <x v="10"/>
    <s v="Corporate"/>
    <x v="1"/>
    <s v="Office Furnishings"/>
    <s v="Small Box"/>
    <d v="2010-12-31T00:00:00"/>
  </r>
  <r>
    <n v="4296"/>
    <n v="52640"/>
    <x v="708"/>
    <s v="Medium"/>
    <s v="*"/>
    <s v="*"/>
    <s v="*"/>
    <m/>
    <m/>
    <s v="*"/>
    <m/>
    <m/>
    <m/>
    <m/>
    <m/>
    <n v="18"/>
    <n v="0.02"/>
    <m/>
    <m/>
    <n v="1163.75"/>
    <n v="1"/>
    <n v="64.652777777777771"/>
    <s v="Express Air"/>
    <n v="19.989999999999998"/>
    <n v="1183.74"/>
    <x v="8"/>
    <s v="Consumer"/>
    <x v="0"/>
    <s v="Binders and Binder Accessories"/>
    <s v="Small Box"/>
    <d v="2011-01-04T00:00:00"/>
  </r>
  <r>
    <n v="4297"/>
    <n v="2277"/>
    <x v="708"/>
    <s v="Not Specified"/>
    <s v="*"/>
    <s v="*"/>
    <s v="*"/>
    <m/>
    <m/>
    <s v="*"/>
    <m/>
    <m/>
    <m/>
    <m/>
    <m/>
    <n v="21"/>
    <n v="3.5000000000000003E-2"/>
    <m/>
    <m/>
    <n v="845.32"/>
    <n v="0"/>
    <n v="40.253333333333337"/>
    <s v="Regular Air"/>
    <n v="19.989999999999998"/>
    <n v="865.31000000000006"/>
    <x v="11"/>
    <s v="Home Office"/>
    <x v="0"/>
    <s v="Paper"/>
    <s v="Small Box"/>
    <d v="2011-01-03T00:00:00"/>
  </r>
  <r>
    <n v="4298"/>
    <n v="17058"/>
    <x v="708"/>
    <s v="High"/>
    <s v="*"/>
    <s v="**"/>
    <s v="**"/>
    <m/>
    <m/>
    <s v="**"/>
    <m/>
    <m/>
    <m/>
    <m/>
    <m/>
    <n v="15"/>
    <n v="0.02"/>
    <m/>
    <m/>
    <n v="72.67"/>
    <n v="0"/>
    <n v="4.8446666666666669"/>
    <s v="Regular Air"/>
    <n v="6.72"/>
    <n v="79.39"/>
    <x v="8"/>
    <s v="Home Office"/>
    <x v="0"/>
    <s v="Paper"/>
    <s v="Small Box"/>
    <d v="2011-01-02T00:00:00"/>
  </r>
  <r>
    <n v="4299"/>
    <n v="2277"/>
    <x v="708"/>
    <s v="Not Specified"/>
    <s v="*"/>
    <s v="*"/>
    <s v="*"/>
    <m/>
    <m/>
    <s v="*"/>
    <m/>
    <m/>
    <m/>
    <m/>
    <m/>
    <n v="10"/>
    <n v="0.02"/>
    <m/>
    <m/>
    <n v="66.540000000000006"/>
    <n v="0"/>
    <n v="6.6540000000000008"/>
    <s v="Regular Air"/>
    <n v="4.38"/>
    <n v="70.92"/>
    <x v="11"/>
    <s v="Home Office"/>
    <x v="2"/>
    <s v="Computer Peripherals"/>
    <s v="Small Pack"/>
    <d v="2011-01-02T00:00:00"/>
  </r>
  <r>
    <n v="4300"/>
    <n v="16262"/>
    <x v="708"/>
    <s v="Low"/>
    <s v="*"/>
    <s v="*"/>
    <s v="*"/>
    <m/>
    <m/>
    <s v="*"/>
    <m/>
    <m/>
    <m/>
    <m/>
    <m/>
    <n v="11"/>
    <n v="0.02"/>
    <m/>
    <m/>
    <n v="62.84"/>
    <n v="0"/>
    <n v="5.7127272727272729"/>
    <s v="Express Air"/>
    <n v="2.04"/>
    <n v="64.88000000000001"/>
    <x v="8"/>
    <s v="Consumer"/>
    <x v="0"/>
    <s v="Paper"/>
    <s v="Wrap Bag"/>
    <d v="2011-01-08T00:00:00"/>
  </r>
  <r>
    <n v="4301"/>
    <n v="10144"/>
    <x v="709"/>
    <s v="Critical"/>
    <s v="***"/>
    <s v="***"/>
    <s v="***"/>
    <m/>
    <m/>
    <s v="***"/>
    <m/>
    <m/>
    <m/>
    <m/>
    <m/>
    <n v="24"/>
    <n v="3.5000000000000003E-2"/>
    <m/>
    <m/>
    <n v="6408.3"/>
    <n v="1"/>
    <n v="267.01249999999999"/>
    <s v="Delivery Truck"/>
    <n v="35.67"/>
    <n v="6443.97"/>
    <x v="2"/>
    <s v="Corporate"/>
    <x v="1"/>
    <s v="Tables"/>
    <s v="Jumbo Box"/>
    <d v="2011-01-02T00:00:00"/>
  </r>
  <r>
    <n v="4302"/>
    <n v="10144"/>
    <x v="709"/>
    <s v="Critical"/>
    <s v="***"/>
    <s v="***"/>
    <s v="***"/>
    <m/>
    <m/>
    <s v="***"/>
    <m/>
    <m/>
    <m/>
    <m/>
    <m/>
    <n v="16"/>
    <n v="0.02"/>
    <m/>
    <m/>
    <n v="5403.75"/>
    <n v="1"/>
    <n v="337.734375"/>
    <s v="Delivery Truck"/>
    <n v="58.92"/>
    <n v="5462.67"/>
    <x v="2"/>
    <s v="Corporate"/>
    <x v="1"/>
    <s v="Chairs &amp; Chairmats"/>
    <s v="Jumbo Drum"/>
    <d v="2011-01-04T00:00:00"/>
  </r>
  <r>
    <n v="4303"/>
    <n v="24033"/>
    <x v="709"/>
    <s v="High"/>
    <s v="*"/>
    <s v="**"/>
    <s v="**"/>
    <m/>
    <m/>
    <s v="**"/>
    <m/>
    <m/>
    <m/>
    <m/>
    <m/>
    <n v="50"/>
    <n v="0.06"/>
    <m/>
    <m/>
    <n v="1227.18"/>
    <n v="1"/>
    <n v="24.543600000000001"/>
    <s v="Delivery Truck"/>
    <n v="15.68"/>
    <n v="1242.8600000000001"/>
    <x v="8"/>
    <s v="Consumer"/>
    <x v="1"/>
    <s v="Office Furnishings"/>
    <s v="Jumbo Drum"/>
    <d v="2011-01-04T00:00:00"/>
  </r>
  <r>
    <n v="4304"/>
    <n v="10144"/>
    <x v="709"/>
    <s v="Critical"/>
    <s v="***"/>
    <s v="***"/>
    <s v="***"/>
    <m/>
    <m/>
    <s v="***"/>
    <m/>
    <m/>
    <m/>
    <m/>
    <m/>
    <n v="1"/>
    <n v="0.01"/>
    <m/>
    <m/>
    <n v="192.49"/>
    <n v="0"/>
    <n v="192.49"/>
    <s v="Delivery Truck"/>
    <n v="30"/>
    <n v="222.49"/>
    <x v="2"/>
    <s v="Corporate"/>
    <x v="1"/>
    <s v="Chairs &amp; Chairmats"/>
    <s v="Jumbo Drum"/>
    <d v="2011-01-04T00:00:00"/>
  </r>
  <r>
    <n v="4305"/>
    <n v="10436"/>
    <x v="709"/>
    <s v="Low"/>
    <s v="*"/>
    <s v="*"/>
    <s v="*"/>
    <m/>
    <m/>
    <s v="*"/>
    <m/>
    <m/>
    <m/>
    <m/>
    <m/>
    <n v="24"/>
    <n v="3.5000000000000003E-2"/>
    <m/>
    <m/>
    <n v="138.75"/>
    <n v="0"/>
    <n v="5.78125"/>
    <s v="Regular Air"/>
    <n v="1"/>
    <n v="139.75"/>
    <x v="0"/>
    <s v="Corporate"/>
    <x v="0"/>
    <s v="Pens &amp; Art Supplies"/>
    <s v="Wrap Bag"/>
    <d v="2011-01-09T00:00:00"/>
  </r>
  <r>
    <n v="4306"/>
    <n v="25188"/>
    <x v="710"/>
    <s v="Medium"/>
    <s v="*"/>
    <s v="*"/>
    <s v="*"/>
    <m/>
    <m/>
    <s v="*"/>
    <m/>
    <m/>
    <m/>
    <m/>
    <m/>
    <n v="20"/>
    <n v="3.5000000000000003E-2"/>
    <m/>
    <m/>
    <n v="1564.1614999999999"/>
    <n v="1"/>
    <n v="78.208074999999994"/>
    <s v="Regular Air"/>
    <n v="2.5"/>
    <n v="1566.6614999999999"/>
    <x v="0"/>
    <s v="Home Office"/>
    <x v="2"/>
    <s v="Telephones and Communication"/>
    <s v="Small Box"/>
    <d v="2011-01-05T00:00:00"/>
  </r>
  <r>
    <n v="4307"/>
    <n v="9221"/>
    <x v="710"/>
    <s v="Low"/>
    <s v="*"/>
    <s v="*"/>
    <s v="*"/>
    <m/>
    <m/>
    <s v="*"/>
    <m/>
    <m/>
    <m/>
    <m/>
    <m/>
    <n v="25"/>
    <n v="3.5000000000000003E-2"/>
    <m/>
    <m/>
    <n v="1527.42"/>
    <n v="1"/>
    <n v="61.096800000000002"/>
    <s v="Regular Air"/>
    <n v="19.989999999999998"/>
    <n v="1547.41"/>
    <x v="5"/>
    <s v="Consumer"/>
    <x v="0"/>
    <s v="Envelopes"/>
    <s v="Small Box"/>
    <d v="2011-01-07T00:00:00"/>
  </r>
  <r>
    <n v="4308"/>
    <n v="4006"/>
    <x v="710"/>
    <s v="Medium"/>
    <s v="*"/>
    <s v="*"/>
    <s v="*"/>
    <m/>
    <m/>
    <s v="*"/>
    <m/>
    <m/>
    <m/>
    <m/>
    <m/>
    <n v="38"/>
    <n v="0.04"/>
    <m/>
    <m/>
    <n v="1441.61"/>
    <n v="1"/>
    <n v="37.937105263157889"/>
    <s v="Regular Air"/>
    <n v="5.08"/>
    <n v="1446.6899999999998"/>
    <x v="1"/>
    <s v="Corporate"/>
    <x v="0"/>
    <s v="Paper"/>
    <s v="Wrap Bag"/>
    <d v="2011-01-04T00:00:00"/>
  </r>
  <r>
    <n v="4309"/>
    <n v="9221"/>
    <x v="710"/>
    <s v="Low"/>
    <s v="*"/>
    <s v="*"/>
    <s v="*"/>
    <m/>
    <m/>
    <s v="*"/>
    <m/>
    <m/>
    <m/>
    <m/>
    <m/>
    <n v="9"/>
    <n v="0.01"/>
    <m/>
    <m/>
    <n v="79.64"/>
    <n v="0"/>
    <n v="8.8488888888888884"/>
    <s v="Regular Air"/>
    <n v="49"/>
    <n v="128.63999999999999"/>
    <x v="5"/>
    <s v="Consumer"/>
    <x v="0"/>
    <s v="Appliances"/>
    <s v="Large Box"/>
    <d v="2011-01-07T00:00:00"/>
  </r>
  <r>
    <n v="4310"/>
    <n v="52486"/>
    <x v="711"/>
    <s v="Not Specified"/>
    <s v="*"/>
    <s v="*"/>
    <s v="*"/>
    <m/>
    <m/>
    <s v="*"/>
    <m/>
    <m/>
    <m/>
    <m/>
    <m/>
    <n v="41"/>
    <n v="0.05"/>
    <m/>
    <m/>
    <n v="11883.2"/>
    <n v="1"/>
    <n v="289.83414634146345"/>
    <s v="Regular Air"/>
    <n v="7.18"/>
    <n v="11890.380000000001"/>
    <x v="0"/>
    <s v="Home Office"/>
    <x v="2"/>
    <s v="Computer Peripherals"/>
    <s v="Small Box"/>
    <d v="2011-01-05T00:00:00"/>
  </r>
  <r>
    <n v="4311"/>
    <n v="6560"/>
    <x v="711"/>
    <s v="Low"/>
    <s v="*"/>
    <s v="*"/>
    <s v="*"/>
    <m/>
    <m/>
    <s v="*"/>
    <m/>
    <m/>
    <m/>
    <m/>
    <m/>
    <n v="37"/>
    <n v="0.04"/>
    <m/>
    <m/>
    <n v="8252.3919999999998"/>
    <n v="1"/>
    <n v="223.03762162162161"/>
    <s v="Delivery Truck"/>
    <n v="35.67"/>
    <n v="8288.0619999999999"/>
    <x v="4"/>
    <s v="Corporate"/>
    <x v="1"/>
    <s v="Tables"/>
    <s v="Jumbo Box"/>
    <d v="2011-01-09T00:00:00"/>
  </r>
  <r>
    <n v="4312"/>
    <n v="44198"/>
    <x v="711"/>
    <s v="Critical"/>
    <s v="***"/>
    <s v="***"/>
    <s v="***"/>
    <m/>
    <m/>
    <s v="***"/>
    <m/>
    <m/>
    <m/>
    <m/>
    <m/>
    <n v="35"/>
    <n v="0.04"/>
    <m/>
    <m/>
    <n v="625.94849999999997"/>
    <n v="0"/>
    <n v="17.884242857142855"/>
    <s v="Express Air"/>
    <n v="3.3"/>
    <n v="629.24849999999992"/>
    <x v="2"/>
    <s v="Home Office"/>
    <x v="2"/>
    <s v="Telephones and Communication"/>
    <s v="Small Pack"/>
    <d v="2011-01-04T00:00:00"/>
  </r>
  <r>
    <n v="4313"/>
    <n v="33473"/>
    <x v="711"/>
    <s v="Low"/>
    <s v="*"/>
    <s v="*"/>
    <s v="*"/>
    <m/>
    <m/>
    <s v="*"/>
    <m/>
    <m/>
    <m/>
    <m/>
    <m/>
    <n v="50"/>
    <n v="0.06"/>
    <m/>
    <m/>
    <n v="600.22"/>
    <n v="0"/>
    <n v="12.0044"/>
    <s v="Regular Air"/>
    <n v="3.14"/>
    <n v="603.36"/>
    <x v="4"/>
    <s v="Corporate"/>
    <x v="0"/>
    <s v="Scissors, Rulers and Trimmers"/>
    <s v="Small Pack"/>
    <d v="2011-01-04T00:00:00"/>
  </r>
  <r>
    <n v="4314"/>
    <n v="802"/>
    <x v="711"/>
    <s v="Critical"/>
    <s v="***"/>
    <s v="***"/>
    <s v="***"/>
    <m/>
    <m/>
    <s v="***"/>
    <m/>
    <m/>
    <m/>
    <m/>
    <m/>
    <n v="33"/>
    <n v="0.04"/>
    <m/>
    <m/>
    <n v="378.6"/>
    <n v="0"/>
    <n v="11.472727272727273"/>
    <s v="Regular Air"/>
    <n v="5.63"/>
    <n v="384.23"/>
    <x v="1"/>
    <s v="Corporate"/>
    <x v="0"/>
    <s v="Binders and Binder Accessories"/>
    <s v="Small Box"/>
    <d v="2011-01-06T00:00:00"/>
  </r>
  <r>
    <n v="4315"/>
    <n v="54528"/>
    <x v="711"/>
    <s v="Medium"/>
    <s v="*"/>
    <s v="*"/>
    <s v="*"/>
    <m/>
    <m/>
    <s v="*"/>
    <m/>
    <m/>
    <m/>
    <m/>
    <m/>
    <n v="17"/>
    <n v="0.02"/>
    <m/>
    <m/>
    <n v="207.19"/>
    <n v="0"/>
    <n v="12.187647058823529"/>
    <s v="Regular Air"/>
    <n v="8.99"/>
    <n v="216.18"/>
    <x v="7"/>
    <s v="Consumer"/>
    <x v="0"/>
    <s v="Pens &amp; Art Supplies"/>
    <s v="Small Pack"/>
    <d v="2011-01-06T00:00:00"/>
  </r>
  <r>
    <n v="4316"/>
    <n v="6560"/>
    <x v="711"/>
    <s v="Low"/>
    <s v="*"/>
    <s v="*"/>
    <s v="*"/>
    <m/>
    <m/>
    <s v="*"/>
    <m/>
    <m/>
    <m/>
    <m/>
    <m/>
    <n v="20"/>
    <n v="3.5000000000000003E-2"/>
    <m/>
    <m/>
    <n v="169.18"/>
    <n v="0"/>
    <n v="8.4589999999999996"/>
    <s v="Regular Air"/>
    <n v="3.5"/>
    <n v="172.68"/>
    <x v="4"/>
    <s v="Corporate"/>
    <x v="0"/>
    <s v="Appliances"/>
    <s v="Small Box"/>
    <d v="2011-01-08T00:00:00"/>
  </r>
  <r>
    <n v="4317"/>
    <n v="54528"/>
    <x v="711"/>
    <s v="Medium"/>
    <s v="*"/>
    <s v="*"/>
    <s v="*"/>
    <m/>
    <m/>
    <s v="*"/>
    <m/>
    <m/>
    <m/>
    <m/>
    <m/>
    <n v="15"/>
    <n v="0.02"/>
    <m/>
    <m/>
    <n v="92.03"/>
    <n v="0"/>
    <n v="6.1353333333333335"/>
    <s v="Regular Air"/>
    <n v="0.91"/>
    <n v="92.94"/>
    <x v="0"/>
    <s v="Consumer"/>
    <x v="0"/>
    <s v="Pens &amp; Art Supplies"/>
    <s v="Wrap Bag"/>
    <d v="2011-01-05T00:00:00"/>
  </r>
  <r>
    <n v="4318"/>
    <n v="54528"/>
    <x v="711"/>
    <s v="Medium"/>
    <s v="*"/>
    <s v="*"/>
    <s v="*"/>
    <m/>
    <m/>
    <s v="*"/>
    <m/>
    <m/>
    <m/>
    <m/>
    <m/>
    <n v="8"/>
    <n v="0.01"/>
    <m/>
    <m/>
    <n v="88"/>
    <n v="0"/>
    <n v="11"/>
    <s v="Regular Air"/>
    <n v="2.89"/>
    <n v="90.89"/>
    <x v="7"/>
    <s v="Consumer"/>
    <x v="0"/>
    <s v="Pens &amp; Art Supplies"/>
    <s v="Small Pack"/>
    <d v="2011-01-06T00:00:00"/>
  </r>
  <r>
    <n v="4319"/>
    <n v="58054"/>
    <x v="711"/>
    <s v="High"/>
    <s v="*"/>
    <s v="**"/>
    <s v="**"/>
    <m/>
    <m/>
    <s v="**"/>
    <m/>
    <m/>
    <m/>
    <m/>
    <m/>
    <n v="26"/>
    <n v="3.5000000000000003E-2"/>
    <m/>
    <m/>
    <n v="61.4"/>
    <n v="0"/>
    <n v="2.3615384615384616"/>
    <s v="Regular Air"/>
    <n v="5.33"/>
    <n v="66.73"/>
    <x v="1"/>
    <s v="Consumer"/>
    <x v="1"/>
    <s v="Office Furnishings"/>
    <s v="Small Box"/>
    <d v="2011-01-04T00:00:00"/>
  </r>
  <r>
    <n v="4320"/>
    <n v="802"/>
    <x v="711"/>
    <s v="Critical"/>
    <s v="***"/>
    <s v="***"/>
    <s v="***"/>
    <m/>
    <m/>
    <s v="***"/>
    <m/>
    <m/>
    <m/>
    <m/>
    <m/>
    <n v="2"/>
    <n v="0.01"/>
    <m/>
    <m/>
    <n v="38.5"/>
    <n v="0"/>
    <n v="19.25"/>
    <s v="Regular Air"/>
    <n v="9.4"/>
    <n v="47.9"/>
    <x v="1"/>
    <s v="Corporate"/>
    <x v="2"/>
    <s v="Office Machines"/>
    <s v="Small Box"/>
    <d v="2011-01-04T00:00:00"/>
  </r>
  <r>
    <n v="4321"/>
    <n v="25028"/>
    <x v="712"/>
    <s v="Critical"/>
    <s v="***"/>
    <s v="***"/>
    <s v="***"/>
    <m/>
    <m/>
    <s v="***"/>
    <m/>
    <m/>
    <m/>
    <m/>
    <m/>
    <n v="14"/>
    <n v="0.02"/>
    <m/>
    <m/>
    <n v="552.08000000000004"/>
    <n v="0"/>
    <n v="39.434285714285714"/>
    <s v="Express Air"/>
    <n v="5.08"/>
    <n v="557.16000000000008"/>
    <x v="5"/>
    <s v="Home Office"/>
    <x v="0"/>
    <s v="Paper"/>
    <s v="Wrap Bag"/>
    <d v="2011-01-07T00:00:00"/>
  </r>
  <r>
    <n v="4322"/>
    <n v="25028"/>
    <x v="712"/>
    <s v="Critical"/>
    <s v="***"/>
    <s v="***"/>
    <s v="***"/>
    <m/>
    <m/>
    <s v="***"/>
    <m/>
    <m/>
    <m/>
    <m/>
    <m/>
    <n v="5"/>
    <n v="0.01"/>
    <m/>
    <m/>
    <n v="477.39"/>
    <n v="0"/>
    <n v="95.477999999999994"/>
    <s v="Delivery Truck"/>
    <n v="55.81"/>
    <n v="533.20000000000005"/>
    <x v="5"/>
    <s v="Home Office"/>
    <x v="1"/>
    <s v="Bookcases"/>
    <s v="Jumbo Box"/>
    <d v="2011-01-06T00:00:00"/>
  </r>
  <r>
    <n v="4323"/>
    <n v="29958"/>
    <x v="713"/>
    <s v="High"/>
    <s v="*"/>
    <s v="**"/>
    <s v="**"/>
    <m/>
    <m/>
    <s v="**"/>
    <m/>
    <m/>
    <m/>
    <m/>
    <m/>
    <n v="32"/>
    <n v="0.04"/>
    <m/>
    <m/>
    <n v="14861.07"/>
    <n v="1"/>
    <n v="464.40843749999999"/>
    <s v="Delivery Truck"/>
    <n v="26"/>
    <n v="14887.07"/>
    <x v="0"/>
    <s v="Consumer"/>
    <x v="1"/>
    <s v="Chairs &amp; Chairmats"/>
    <s v="Jumbo Drum"/>
    <d v="2011-01-08T00:00:00"/>
  </r>
  <r>
    <n v="4324"/>
    <n v="35845"/>
    <x v="713"/>
    <s v="High"/>
    <s v="*"/>
    <s v="**"/>
    <s v="**"/>
    <m/>
    <m/>
    <s v="**"/>
    <m/>
    <m/>
    <m/>
    <m/>
    <m/>
    <n v="15"/>
    <n v="0.02"/>
    <m/>
    <m/>
    <n v="5713.48"/>
    <n v="1"/>
    <n v="380.89866666666666"/>
    <s v="Delivery Truck"/>
    <n v="85.63"/>
    <n v="5799.11"/>
    <x v="0"/>
    <s v="Corporate"/>
    <x v="1"/>
    <s v="Tables"/>
    <s v="Jumbo Box"/>
    <d v="2011-01-08T00:00:00"/>
  </r>
  <r>
    <n v="4325"/>
    <n v="29958"/>
    <x v="713"/>
    <s v="High"/>
    <s v="*"/>
    <s v="**"/>
    <s v="**"/>
    <m/>
    <m/>
    <s v="**"/>
    <m/>
    <m/>
    <m/>
    <m/>
    <m/>
    <n v="47"/>
    <n v="0.05"/>
    <m/>
    <m/>
    <n v="307.57"/>
    <n v="0"/>
    <n v="6.5440425531914892"/>
    <s v="Regular Air"/>
    <n v="5.19"/>
    <n v="312.76"/>
    <x v="0"/>
    <s v="Consumer"/>
    <x v="0"/>
    <s v="Binders and Binder Accessories"/>
    <s v="Small Box"/>
    <d v="2011-01-07T00:00:00"/>
  </r>
  <r>
    <n v="4326"/>
    <n v="43808"/>
    <x v="713"/>
    <s v="Low"/>
    <s v="*"/>
    <s v="*"/>
    <s v="*"/>
    <m/>
    <m/>
    <s v="*"/>
    <m/>
    <m/>
    <m/>
    <m/>
    <m/>
    <n v="16"/>
    <n v="0.02"/>
    <m/>
    <m/>
    <n v="108.73"/>
    <n v="0"/>
    <n v="6.7956250000000002"/>
    <s v="Regular Air"/>
    <n v="5.22"/>
    <n v="113.95"/>
    <x v="1"/>
    <s v="Small Business"/>
    <x v="1"/>
    <s v="Office Furnishings"/>
    <s v="Small Box"/>
    <d v="2011-01-13T00:00:00"/>
  </r>
  <r>
    <n v="4327"/>
    <n v="8195"/>
    <x v="713"/>
    <s v="Medium"/>
    <s v="*"/>
    <s v="*"/>
    <s v="*"/>
    <m/>
    <m/>
    <s v="*"/>
    <m/>
    <m/>
    <m/>
    <m/>
    <m/>
    <n v="26"/>
    <n v="3.5000000000000003E-2"/>
    <m/>
    <m/>
    <n v="87.52"/>
    <n v="0"/>
    <n v="3.3661538461538458"/>
    <s v="Regular Air"/>
    <n v="3.97"/>
    <n v="91.49"/>
    <x v="0"/>
    <s v="Consumer"/>
    <x v="0"/>
    <s v="Pens &amp; Art Supplies"/>
    <s v="Wrap Bag"/>
    <d v="2011-01-07T00:00:00"/>
  </r>
  <r>
    <n v="4328"/>
    <n v="8195"/>
    <x v="713"/>
    <s v="Medium"/>
    <s v="*"/>
    <s v="*"/>
    <s v="*"/>
    <m/>
    <m/>
    <s v="*"/>
    <m/>
    <m/>
    <m/>
    <m/>
    <m/>
    <n v="5"/>
    <n v="0.01"/>
    <m/>
    <m/>
    <n v="51.3"/>
    <n v="0"/>
    <n v="10.26"/>
    <s v="Express Air"/>
    <n v="11.15"/>
    <n v="62.449999999999996"/>
    <x v="0"/>
    <s v="Consumer"/>
    <x v="0"/>
    <s v="Paper"/>
    <s v="Small Box"/>
    <d v="2011-01-07T00:00:00"/>
  </r>
  <r>
    <n v="4329"/>
    <n v="8195"/>
    <x v="713"/>
    <s v="Medium"/>
    <s v="*"/>
    <s v="*"/>
    <s v="*"/>
    <m/>
    <m/>
    <s v="*"/>
    <m/>
    <m/>
    <m/>
    <m/>
    <m/>
    <n v="1"/>
    <n v="0.01"/>
    <m/>
    <m/>
    <n v="8.48"/>
    <n v="0"/>
    <n v="8.48"/>
    <s v="Regular Air"/>
    <n v="3.63"/>
    <n v="12.11"/>
    <x v="0"/>
    <s v="Consumer"/>
    <x v="1"/>
    <s v="Office Furnishings"/>
    <s v="Wrap Bag"/>
    <d v="2011-01-08T00:00:00"/>
  </r>
  <r>
    <n v="4330"/>
    <n v="3488"/>
    <x v="714"/>
    <s v="Medium"/>
    <s v="*"/>
    <s v="*"/>
    <s v="*"/>
    <m/>
    <m/>
    <s v="*"/>
    <m/>
    <m/>
    <m/>
    <m/>
    <m/>
    <n v="39"/>
    <n v="0.04"/>
    <m/>
    <m/>
    <n v="4669.1899999999996"/>
    <n v="1"/>
    <n v="119.7228205128205"/>
    <s v="Delivery Truck"/>
    <n v="70.2"/>
    <n v="4739.3899999999994"/>
    <x v="8"/>
    <s v="Home Office"/>
    <x v="1"/>
    <s v="Chairs &amp; Chairmats"/>
    <s v="Jumbo Drum"/>
    <d v="2011-01-10T00:00:00"/>
  </r>
  <r>
    <n v="4331"/>
    <n v="50945"/>
    <x v="714"/>
    <s v="Critical"/>
    <s v="***"/>
    <s v="***"/>
    <s v="***"/>
    <m/>
    <m/>
    <s v="***"/>
    <m/>
    <m/>
    <m/>
    <m/>
    <m/>
    <n v="27"/>
    <n v="3.5000000000000003E-2"/>
    <m/>
    <m/>
    <n v="834.0625"/>
    <n v="0"/>
    <n v="30.891203703703702"/>
    <s v="Regular Air"/>
    <n v="1.25"/>
    <n v="835.3125"/>
    <x v="3"/>
    <s v="Home Office"/>
    <x v="2"/>
    <s v="Telephones and Communication"/>
    <s v="Small Pack"/>
    <d v="2011-01-09T00:00:00"/>
  </r>
  <r>
    <n v="4332"/>
    <n v="3488"/>
    <x v="714"/>
    <s v="Medium"/>
    <s v="*"/>
    <s v="*"/>
    <s v="*"/>
    <m/>
    <m/>
    <s v="*"/>
    <m/>
    <m/>
    <m/>
    <m/>
    <m/>
    <n v="6"/>
    <n v="0.01"/>
    <m/>
    <m/>
    <n v="133.4"/>
    <n v="0"/>
    <n v="22.233333333333334"/>
    <s v="Regular Air"/>
    <n v="2.87"/>
    <n v="136.27000000000001"/>
    <x v="8"/>
    <s v="Home Office"/>
    <x v="0"/>
    <s v="Pens &amp; Art Supplies"/>
    <s v="Small Pack"/>
    <d v="2011-01-08T00:00:00"/>
  </r>
  <r>
    <n v="4333"/>
    <n v="58340"/>
    <x v="715"/>
    <s v="Medium"/>
    <s v="*"/>
    <s v="*"/>
    <s v="*"/>
    <m/>
    <m/>
    <s v="*"/>
    <m/>
    <m/>
    <m/>
    <m/>
    <m/>
    <n v="36"/>
    <n v="0.04"/>
    <m/>
    <m/>
    <n v="1936.3"/>
    <n v="1"/>
    <n v="53.786111111111111"/>
    <s v="Regular Air"/>
    <n v="13.66"/>
    <n v="1949.96"/>
    <x v="12"/>
    <s v="Corporate"/>
    <x v="0"/>
    <s v="Appliances"/>
    <s v="Small Box"/>
    <d v="2011-01-09T00:00:00"/>
  </r>
  <r>
    <n v="4334"/>
    <n v="46402"/>
    <x v="715"/>
    <s v="Medium"/>
    <s v="*"/>
    <s v="*"/>
    <s v="*"/>
    <m/>
    <m/>
    <s v="*"/>
    <m/>
    <m/>
    <m/>
    <m/>
    <m/>
    <n v="29"/>
    <n v="3.5000000000000003E-2"/>
    <m/>
    <m/>
    <n v="1777.4690000000001"/>
    <n v="1"/>
    <n v="61.292034482758623"/>
    <s v="Regular Air"/>
    <n v="13.99"/>
    <n v="1791.4590000000001"/>
    <x v="1"/>
    <s v="Consumer"/>
    <x v="2"/>
    <s v="Telephones and Communication"/>
    <s v="Medium Box"/>
    <d v="2011-01-09T00:00:00"/>
  </r>
  <r>
    <n v="4335"/>
    <n v="52672"/>
    <x v="715"/>
    <s v="Low"/>
    <s v="*"/>
    <s v="*"/>
    <s v="*"/>
    <m/>
    <m/>
    <s v="*"/>
    <m/>
    <m/>
    <m/>
    <m/>
    <m/>
    <n v="29"/>
    <n v="3.5000000000000003E-2"/>
    <m/>
    <m/>
    <n v="1499.5274999999999"/>
    <n v="1"/>
    <n v="51.707844827586207"/>
    <s v="Regular Air"/>
    <n v="5.26"/>
    <n v="1504.7874999999999"/>
    <x v="4"/>
    <s v="Home Office"/>
    <x v="2"/>
    <s v="Telephones and Communication"/>
    <s v="Small Box"/>
    <d v="2011-01-13T00:00:00"/>
  </r>
  <r>
    <n v="4336"/>
    <n v="46402"/>
    <x v="715"/>
    <s v="Medium"/>
    <s v="*"/>
    <s v="*"/>
    <s v="*"/>
    <m/>
    <m/>
    <s v="*"/>
    <m/>
    <m/>
    <m/>
    <m/>
    <m/>
    <n v="12"/>
    <n v="0.02"/>
    <m/>
    <m/>
    <n v="1219.1465000000001"/>
    <n v="1"/>
    <n v="101.59554166666668"/>
    <s v="Express Air"/>
    <n v="2.5"/>
    <n v="1221.6465000000001"/>
    <x v="1"/>
    <s v="Consumer"/>
    <x v="2"/>
    <s v="Telephones and Communication"/>
    <s v="Small Box"/>
    <d v="2011-01-09T00:00:00"/>
  </r>
  <r>
    <n v="4337"/>
    <n v="46402"/>
    <x v="715"/>
    <s v="Medium"/>
    <s v="*"/>
    <s v="*"/>
    <s v="*"/>
    <m/>
    <m/>
    <s v="*"/>
    <m/>
    <m/>
    <m/>
    <m/>
    <m/>
    <n v="27"/>
    <n v="3.5000000000000003E-2"/>
    <m/>
    <m/>
    <n v="826.27"/>
    <n v="0"/>
    <n v="30.602592592592593"/>
    <s v="Regular Air"/>
    <n v="8.5500000000000007"/>
    <n v="834.81999999999994"/>
    <x v="1"/>
    <s v="Consumer"/>
    <x v="1"/>
    <s v="Office Furnishings"/>
    <s v="Small Box"/>
    <d v="2011-01-10T00:00:00"/>
  </r>
  <r>
    <n v="4338"/>
    <n v="7840"/>
    <x v="715"/>
    <s v="Low"/>
    <s v="*"/>
    <s v="*"/>
    <s v="*"/>
    <m/>
    <m/>
    <s v="*"/>
    <m/>
    <m/>
    <m/>
    <m/>
    <m/>
    <n v="34"/>
    <n v="0.04"/>
    <m/>
    <m/>
    <n v="157.56"/>
    <n v="0"/>
    <n v="4.6341176470588232"/>
    <s v="Regular Air"/>
    <n v="4.93"/>
    <n v="162.49"/>
    <x v="10"/>
    <s v="Consumer"/>
    <x v="2"/>
    <s v="Computer Peripherals"/>
    <s v="Small Pack"/>
    <d v="2011-01-12T00:00:00"/>
  </r>
  <r>
    <n v="4339"/>
    <n v="23556"/>
    <x v="716"/>
    <s v="Medium"/>
    <s v="*"/>
    <s v="*"/>
    <s v="*"/>
    <m/>
    <m/>
    <s v="*"/>
    <m/>
    <m/>
    <m/>
    <m/>
    <m/>
    <n v="34"/>
    <n v="0.04"/>
    <m/>
    <m/>
    <n v="11747.97"/>
    <n v="1"/>
    <n v="345.52852941176468"/>
    <s v="Express Air"/>
    <n v="19.989999999999998"/>
    <n v="11767.96"/>
    <x v="6"/>
    <s v="Consumer"/>
    <x v="0"/>
    <s v="Appliances"/>
    <s v="Small Box"/>
    <d v="2011-01-10T00:00:00"/>
  </r>
  <r>
    <n v="4340"/>
    <n v="40225"/>
    <x v="716"/>
    <s v="Low"/>
    <s v="*"/>
    <s v="*"/>
    <s v="*"/>
    <m/>
    <m/>
    <s v="*"/>
    <m/>
    <m/>
    <m/>
    <m/>
    <m/>
    <n v="45"/>
    <n v="0.05"/>
    <m/>
    <m/>
    <n v="5643.49"/>
    <n v="1"/>
    <n v="125.41088888888888"/>
    <s v="Delivery Truck"/>
    <n v="70.2"/>
    <n v="5713.69"/>
    <x v="4"/>
    <s v="Small Business"/>
    <x v="1"/>
    <s v="Chairs &amp; Chairmats"/>
    <s v="Jumbo Drum"/>
    <d v="2011-01-11T00:00:00"/>
  </r>
  <r>
    <n v="4341"/>
    <n v="1445"/>
    <x v="716"/>
    <s v="Medium"/>
    <s v="*"/>
    <s v="*"/>
    <s v="*"/>
    <m/>
    <m/>
    <s v="*"/>
    <m/>
    <m/>
    <m/>
    <m/>
    <m/>
    <n v="3"/>
    <n v="0.01"/>
    <m/>
    <m/>
    <n v="1326.09"/>
    <n v="1"/>
    <n v="442.03"/>
    <s v="Regular Air"/>
    <n v="19.989999999999998"/>
    <n v="1346.08"/>
    <x v="2"/>
    <s v="Corporate"/>
    <x v="0"/>
    <s v="Binders and Binder Accessories"/>
    <s v="Small Box"/>
    <d v="2011-01-12T00:00:00"/>
  </r>
  <r>
    <n v="4342"/>
    <n v="14693"/>
    <x v="716"/>
    <s v="Critical"/>
    <s v="***"/>
    <s v="***"/>
    <s v="***"/>
    <m/>
    <m/>
    <s v="***"/>
    <m/>
    <m/>
    <m/>
    <m/>
    <m/>
    <n v="38"/>
    <n v="0.04"/>
    <m/>
    <m/>
    <n v="847.82"/>
    <n v="0"/>
    <n v="22.311052631578949"/>
    <s v="Delivery Truck"/>
    <n v="45"/>
    <n v="892.82"/>
    <x v="1"/>
    <s v="Corporate"/>
    <x v="0"/>
    <s v="Storage &amp; Organization"/>
    <s v="Jumbo Drum"/>
    <d v="2011-01-11T00:00:00"/>
  </r>
  <r>
    <n v="4343"/>
    <n v="40225"/>
    <x v="716"/>
    <s v="Low"/>
    <s v="*"/>
    <s v="*"/>
    <s v="*"/>
    <m/>
    <m/>
    <s v="*"/>
    <m/>
    <m/>
    <m/>
    <m/>
    <m/>
    <n v="50"/>
    <n v="0.06"/>
    <m/>
    <m/>
    <n v="839.07"/>
    <n v="0"/>
    <n v="16.781400000000001"/>
    <s v="Regular Air"/>
    <n v="5.08"/>
    <n v="844.15000000000009"/>
    <x v="4"/>
    <s v="Small Business"/>
    <x v="0"/>
    <s v="Binders and Binder Accessories"/>
    <s v="Small Box"/>
    <d v="2011-01-16T00:00:00"/>
  </r>
  <r>
    <n v="4344"/>
    <n v="19654"/>
    <x v="716"/>
    <s v="High"/>
    <s v="*"/>
    <s v="**"/>
    <s v="**"/>
    <m/>
    <m/>
    <s v="**"/>
    <m/>
    <m/>
    <m/>
    <m/>
    <m/>
    <n v="8"/>
    <n v="0.01"/>
    <m/>
    <m/>
    <n v="381.69"/>
    <n v="0"/>
    <n v="47.71125"/>
    <s v="Regular Air"/>
    <n v="6.77"/>
    <n v="388.46"/>
    <x v="4"/>
    <s v="Home Office"/>
    <x v="1"/>
    <s v="Office Furnishings"/>
    <s v="Small Box"/>
    <d v="2011-01-09T00:00:00"/>
  </r>
  <r>
    <n v="4345"/>
    <n v="1445"/>
    <x v="716"/>
    <s v="Medium"/>
    <s v="*"/>
    <s v="*"/>
    <s v="*"/>
    <m/>
    <m/>
    <s v="*"/>
    <m/>
    <m/>
    <m/>
    <m/>
    <m/>
    <n v="30"/>
    <n v="0.04"/>
    <m/>
    <m/>
    <n v="339.49"/>
    <n v="0"/>
    <n v="11.316333333333334"/>
    <s v="Regular Air"/>
    <n v="5.81"/>
    <n v="345.3"/>
    <x v="2"/>
    <s v="Corporate"/>
    <x v="0"/>
    <s v="Pens &amp; Art Supplies"/>
    <s v="Small Pack"/>
    <d v="2011-01-11T00:00:00"/>
  </r>
  <r>
    <n v="4346"/>
    <n v="14693"/>
    <x v="716"/>
    <s v="Critical"/>
    <s v="***"/>
    <s v="***"/>
    <s v="***"/>
    <m/>
    <m/>
    <s v="***"/>
    <m/>
    <m/>
    <m/>
    <m/>
    <m/>
    <n v="39"/>
    <n v="0.04"/>
    <m/>
    <m/>
    <n v="268.94"/>
    <n v="0"/>
    <n v="6.8958974358974361"/>
    <s v="Regular Air"/>
    <n v="6.41"/>
    <n v="275.35000000000002"/>
    <x v="1"/>
    <s v="Corporate"/>
    <x v="0"/>
    <s v="Paper"/>
    <s v="Small Box"/>
    <d v="2011-01-11T00:00:00"/>
  </r>
  <r>
    <n v="4347"/>
    <n v="43814"/>
    <x v="716"/>
    <s v="Medium"/>
    <s v="*"/>
    <s v="*"/>
    <s v="*"/>
    <m/>
    <m/>
    <s v="*"/>
    <m/>
    <m/>
    <m/>
    <m/>
    <m/>
    <n v="47"/>
    <n v="0.05"/>
    <m/>
    <m/>
    <n v="199.48"/>
    <n v="0"/>
    <n v="4.2442553191489356"/>
    <s v="Regular Air"/>
    <n v="2.2599999999999998"/>
    <n v="201.73999999999998"/>
    <x v="2"/>
    <s v="Corporate"/>
    <x v="0"/>
    <s v="Paper"/>
    <s v="Wrap Bag"/>
    <d v="2011-01-10T00:00:00"/>
  </r>
  <r>
    <n v="4348"/>
    <n v="43814"/>
    <x v="716"/>
    <s v="Medium"/>
    <s v="*"/>
    <s v="*"/>
    <s v="*"/>
    <m/>
    <m/>
    <s v="*"/>
    <m/>
    <m/>
    <m/>
    <m/>
    <m/>
    <n v="40"/>
    <n v="0.05"/>
    <m/>
    <m/>
    <n v="197.1"/>
    <n v="0"/>
    <n v="4.9275000000000002"/>
    <s v="Regular Air"/>
    <n v="2.99"/>
    <n v="200.09"/>
    <x v="2"/>
    <s v="Corporate"/>
    <x v="0"/>
    <s v="Binders and Binder Accessories"/>
    <s v="Small Box"/>
    <d v="2011-01-10T00:00:00"/>
  </r>
  <r>
    <n v="4349"/>
    <n v="41895"/>
    <x v="717"/>
    <s v="Critical"/>
    <s v="***"/>
    <s v="***"/>
    <s v="***"/>
    <m/>
    <m/>
    <s v="***"/>
    <m/>
    <m/>
    <m/>
    <m/>
    <m/>
    <n v="8"/>
    <n v="0.01"/>
    <m/>
    <m/>
    <n v="27663.919999999998"/>
    <n v="1"/>
    <n v="3457.99"/>
    <s v="Regular Air"/>
    <n v="24.49"/>
    <n v="27688.41"/>
    <x v="2"/>
    <s v="Consumer"/>
    <x v="2"/>
    <s v="Copiers and Fax"/>
    <s v="Large Box"/>
    <d v="2011-01-12T00:00:00"/>
  </r>
  <r>
    <n v="4350"/>
    <n v="35266"/>
    <x v="717"/>
    <s v="Not Specified"/>
    <s v="*"/>
    <s v="*"/>
    <s v="*"/>
    <m/>
    <m/>
    <s v="*"/>
    <m/>
    <m/>
    <m/>
    <m/>
    <m/>
    <n v="28"/>
    <n v="3.5000000000000003E-2"/>
    <m/>
    <m/>
    <n v="5993.74"/>
    <n v="1"/>
    <n v="214.06214285714285"/>
    <s v="Delivery Truck"/>
    <n v="69.64"/>
    <n v="6063.38"/>
    <x v="7"/>
    <s v="Corporate"/>
    <x v="1"/>
    <s v="Tables"/>
    <s v="Jumbo Box"/>
    <d v="2011-01-12T00:00:00"/>
  </r>
  <r>
    <n v="4351"/>
    <n v="41254"/>
    <x v="717"/>
    <s v="Critical"/>
    <s v="***"/>
    <s v="***"/>
    <s v="***"/>
    <m/>
    <m/>
    <s v="***"/>
    <m/>
    <m/>
    <m/>
    <m/>
    <m/>
    <n v="17"/>
    <n v="0.02"/>
    <m/>
    <m/>
    <n v="1782.68"/>
    <n v="1"/>
    <n v="104.86352941176472"/>
    <s v="Regular Air"/>
    <n v="5.81"/>
    <n v="1788.49"/>
    <x v="0"/>
    <s v="Corporate"/>
    <x v="1"/>
    <s v="Office Furnishings"/>
    <s v="Medium Box"/>
    <d v="2011-01-12T00:00:00"/>
  </r>
  <r>
    <n v="4352"/>
    <n v="42081"/>
    <x v="717"/>
    <s v="Low"/>
    <s v="*"/>
    <s v="*"/>
    <s v="*"/>
    <m/>
    <m/>
    <s v="*"/>
    <m/>
    <m/>
    <m/>
    <m/>
    <m/>
    <n v="26"/>
    <n v="3.5000000000000003E-2"/>
    <m/>
    <m/>
    <n v="1493.8579999999999"/>
    <n v="1"/>
    <n v="57.456076923076921"/>
    <s v="Regular Air"/>
    <n v="8.8000000000000007"/>
    <n v="1502.6579999999999"/>
    <x v="1"/>
    <s v="Small Business"/>
    <x v="2"/>
    <s v="Telephones and Communication"/>
    <s v="Small Box"/>
    <d v="2011-01-15T00:00:00"/>
  </r>
  <r>
    <n v="4353"/>
    <n v="40420"/>
    <x v="717"/>
    <s v="High"/>
    <s v="*"/>
    <s v="**"/>
    <s v="**"/>
    <m/>
    <m/>
    <s v="**"/>
    <m/>
    <m/>
    <m/>
    <m/>
    <m/>
    <n v="50"/>
    <n v="0.06"/>
    <m/>
    <m/>
    <n v="886.36300000000006"/>
    <n v="0"/>
    <n v="17.727260000000001"/>
    <s v="Regular Air"/>
    <n v="0.99"/>
    <n v="887.35300000000007"/>
    <x v="2"/>
    <s v="Corporate"/>
    <x v="2"/>
    <s v="Telephones and Communication"/>
    <s v="Wrap Bag"/>
    <d v="2011-01-12T00:00:00"/>
  </r>
  <r>
    <n v="4354"/>
    <n v="20805"/>
    <x v="717"/>
    <s v="High"/>
    <s v="*"/>
    <s v="**"/>
    <s v="**"/>
    <m/>
    <m/>
    <s v="**"/>
    <m/>
    <m/>
    <m/>
    <m/>
    <m/>
    <n v="35"/>
    <n v="0.04"/>
    <m/>
    <m/>
    <n v="418.34"/>
    <n v="0"/>
    <n v="11.952571428571428"/>
    <s v="Regular Air"/>
    <n v="5.16"/>
    <n v="423.5"/>
    <x v="1"/>
    <s v="Home Office"/>
    <x v="1"/>
    <s v="Office Furnishings"/>
    <s v="Small Box"/>
    <d v="2011-01-12T00:00:00"/>
  </r>
  <r>
    <n v="4355"/>
    <n v="35266"/>
    <x v="717"/>
    <s v="Not Specified"/>
    <s v="*"/>
    <s v="*"/>
    <s v="*"/>
    <m/>
    <m/>
    <s v="*"/>
    <m/>
    <m/>
    <m/>
    <m/>
    <m/>
    <n v="39"/>
    <n v="0.04"/>
    <m/>
    <m/>
    <n v="217.25"/>
    <n v="0"/>
    <n v="5.5705128205128203"/>
    <s v="Regular Air"/>
    <n v="1.2"/>
    <n v="218.45"/>
    <x v="7"/>
    <s v="Corporate"/>
    <x v="0"/>
    <s v="Pens &amp; Art Supplies"/>
    <s v="Wrap Bag"/>
    <d v="2011-01-10T00:00:00"/>
  </r>
  <r>
    <n v="4356"/>
    <n v="42081"/>
    <x v="717"/>
    <s v="Low"/>
    <s v="*"/>
    <s v="*"/>
    <s v="*"/>
    <m/>
    <m/>
    <s v="*"/>
    <m/>
    <m/>
    <m/>
    <m/>
    <m/>
    <n v="36"/>
    <n v="0.04"/>
    <m/>
    <m/>
    <n v="188.34"/>
    <n v="0"/>
    <n v="5.2316666666666665"/>
    <s v="Regular Air"/>
    <n v="5.74"/>
    <n v="194.08"/>
    <x v="1"/>
    <s v="Small Business"/>
    <x v="0"/>
    <s v="Binders and Binder Accessories"/>
    <s v="Small Box"/>
    <d v="2011-01-15T00:00:00"/>
  </r>
  <r>
    <n v="4357"/>
    <n v="20805"/>
    <x v="717"/>
    <s v="High"/>
    <s v="*"/>
    <s v="**"/>
    <s v="**"/>
    <m/>
    <m/>
    <s v="**"/>
    <m/>
    <m/>
    <m/>
    <m/>
    <m/>
    <n v="12"/>
    <n v="0.02"/>
    <m/>
    <m/>
    <n v="69.98"/>
    <n v="0"/>
    <n v="5.831666666666667"/>
    <s v="Regular Air"/>
    <n v="6.98"/>
    <n v="76.960000000000008"/>
    <x v="1"/>
    <s v="Home Office"/>
    <x v="0"/>
    <s v="Binders and Binder Accessories"/>
    <s v="Small Box"/>
    <d v="2011-01-13T00:00:00"/>
  </r>
  <r>
    <n v="4358"/>
    <n v="40420"/>
    <x v="717"/>
    <s v="High"/>
    <s v="*"/>
    <s v="**"/>
    <s v="**"/>
    <m/>
    <m/>
    <s v="**"/>
    <m/>
    <m/>
    <m/>
    <m/>
    <m/>
    <n v="22"/>
    <n v="3.5000000000000003E-2"/>
    <m/>
    <m/>
    <n v="59.08"/>
    <n v="0"/>
    <n v="2.6854545454545455"/>
    <s v="Regular Air"/>
    <n v="1.49"/>
    <n v="60.57"/>
    <x v="2"/>
    <s v="Corporate"/>
    <x v="0"/>
    <s v="Binders and Binder Accessories"/>
    <s v="Small Box"/>
    <d v="2011-01-12T00:00:00"/>
  </r>
  <r>
    <n v="4359"/>
    <n v="32901"/>
    <x v="717"/>
    <s v="Critical"/>
    <s v="***"/>
    <s v="***"/>
    <s v="***"/>
    <m/>
    <m/>
    <s v="***"/>
    <m/>
    <m/>
    <m/>
    <m/>
    <m/>
    <n v="13"/>
    <n v="0.02"/>
    <m/>
    <m/>
    <n v="49.74"/>
    <n v="0"/>
    <n v="3.8261538461538462"/>
    <s v="Regular Air"/>
    <n v="0.5"/>
    <n v="50.24"/>
    <x v="2"/>
    <s v="Corporate"/>
    <x v="0"/>
    <s v="Labels"/>
    <s v="Small Box"/>
    <d v="2011-01-11T00:00:00"/>
  </r>
  <r>
    <n v="4360"/>
    <n v="20805"/>
    <x v="717"/>
    <s v="High"/>
    <s v="*"/>
    <s v="**"/>
    <s v="**"/>
    <m/>
    <m/>
    <s v="**"/>
    <m/>
    <m/>
    <m/>
    <m/>
    <m/>
    <n v="12"/>
    <n v="0.02"/>
    <m/>
    <m/>
    <n v="45.61"/>
    <n v="0"/>
    <n v="3.8008333333333333"/>
    <s v="Regular Air"/>
    <n v="0.7"/>
    <n v="46.31"/>
    <x v="1"/>
    <s v="Home Office"/>
    <x v="0"/>
    <s v="Pens &amp; Art Supplies"/>
    <s v="Wrap Bag"/>
    <d v="2011-01-11T00:00:00"/>
  </r>
  <r>
    <n v="4361"/>
    <n v="42081"/>
    <x v="717"/>
    <s v="Low"/>
    <s v="*"/>
    <s v="*"/>
    <s v="*"/>
    <m/>
    <m/>
    <s v="*"/>
    <m/>
    <m/>
    <m/>
    <m/>
    <m/>
    <n v="3"/>
    <n v="0.01"/>
    <m/>
    <m/>
    <n v="32.49"/>
    <n v="0"/>
    <n v="10.83"/>
    <s v="Regular Air"/>
    <n v="1.39"/>
    <n v="33.880000000000003"/>
    <x v="1"/>
    <s v="Small Business"/>
    <x v="0"/>
    <s v="Envelopes"/>
    <s v="Small Box"/>
    <d v="2011-01-12T00:00:00"/>
  </r>
  <r>
    <n v="4362"/>
    <n v="20805"/>
    <x v="717"/>
    <s v="High"/>
    <s v="*"/>
    <s v="**"/>
    <s v="**"/>
    <m/>
    <m/>
    <s v="**"/>
    <m/>
    <m/>
    <m/>
    <m/>
    <m/>
    <n v="3"/>
    <n v="0.01"/>
    <m/>
    <m/>
    <n v="17.7"/>
    <n v="0"/>
    <n v="5.8999999999999995"/>
    <s v="Regular Air"/>
    <n v="4.79"/>
    <n v="22.49"/>
    <x v="1"/>
    <s v="Home Office"/>
    <x v="0"/>
    <s v="Paper"/>
    <s v="Small Box"/>
    <d v="2011-01-11T00:00:00"/>
  </r>
  <r>
    <n v="4363"/>
    <n v="46468"/>
    <x v="718"/>
    <s v="Critical"/>
    <s v="***"/>
    <s v="***"/>
    <s v="***"/>
    <m/>
    <m/>
    <s v="***"/>
    <m/>
    <m/>
    <m/>
    <m/>
    <m/>
    <n v="46"/>
    <n v="0.05"/>
    <m/>
    <m/>
    <n v="7535.96"/>
    <n v="1"/>
    <n v="163.82521739130434"/>
    <s v="Regular Air"/>
    <n v="19.989999999999998"/>
    <n v="7555.95"/>
    <x v="1"/>
    <s v="Home Office"/>
    <x v="0"/>
    <s v="Binders and Binder Accessories"/>
    <s v="Small Box"/>
    <d v="2011-01-12T00:00:00"/>
  </r>
  <r>
    <n v="4364"/>
    <n v="4134"/>
    <x v="718"/>
    <s v="Critical"/>
    <s v="***"/>
    <s v="***"/>
    <s v="***"/>
    <m/>
    <m/>
    <s v="***"/>
    <m/>
    <m/>
    <m/>
    <m/>
    <m/>
    <n v="48"/>
    <n v="0.05"/>
    <m/>
    <m/>
    <n v="6403.39"/>
    <n v="1"/>
    <n v="133.40395833333335"/>
    <s v="Delivery Truck"/>
    <n v="54.74"/>
    <n v="6458.13"/>
    <x v="10"/>
    <s v="Small Business"/>
    <x v="1"/>
    <s v="Bookcases"/>
    <s v="Jumbo Box"/>
    <d v="2011-01-13T00:00:00"/>
  </r>
  <r>
    <n v="4365"/>
    <n v="21670"/>
    <x v="718"/>
    <s v="High"/>
    <s v="*"/>
    <s v="**"/>
    <s v="**"/>
    <m/>
    <m/>
    <s v="**"/>
    <m/>
    <m/>
    <m/>
    <m/>
    <m/>
    <n v="24"/>
    <n v="3.5000000000000003E-2"/>
    <m/>
    <m/>
    <n v="1965.21"/>
    <n v="1"/>
    <n v="81.883750000000006"/>
    <s v="Regular Air"/>
    <n v="19.989999999999998"/>
    <n v="1985.2"/>
    <x v="1"/>
    <s v="Home Office"/>
    <x v="1"/>
    <s v="Office Furnishings"/>
    <s v="Small Box"/>
    <d v="2011-01-12T00:00:00"/>
  </r>
  <r>
    <n v="4366"/>
    <n v="46468"/>
    <x v="718"/>
    <s v="Critical"/>
    <s v="***"/>
    <s v="***"/>
    <s v="***"/>
    <m/>
    <m/>
    <s v="***"/>
    <m/>
    <m/>
    <m/>
    <m/>
    <m/>
    <n v="41"/>
    <n v="0.05"/>
    <m/>
    <m/>
    <n v="1618.31"/>
    <n v="1"/>
    <n v="39.470975609756096"/>
    <s v="Express Air"/>
    <n v="1.99"/>
    <n v="1620.3"/>
    <x v="1"/>
    <s v="Home Office"/>
    <x v="2"/>
    <s v="Computer Peripherals"/>
    <s v="Small Pack"/>
    <d v="2011-01-13T00:00:00"/>
  </r>
  <r>
    <n v="4367"/>
    <n v="4134"/>
    <x v="718"/>
    <s v="Critical"/>
    <s v="***"/>
    <s v="***"/>
    <s v="***"/>
    <m/>
    <m/>
    <s v="***"/>
    <m/>
    <m/>
    <m/>
    <m/>
    <m/>
    <n v="23"/>
    <n v="3.5000000000000003E-2"/>
    <m/>
    <m/>
    <n v="757.91"/>
    <n v="0"/>
    <n v="32.952608695652174"/>
    <s v="Regular Air"/>
    <n v="4"/>
    <n v="761.91"/>
    <x v="10"/>
    <s v="Small Business"/>
    <x v="2"/>
    <s v="Computer Peripherals"/>
    <s v="Small Box"/>
    <d v="2011-01-11T00:00:00"/>
  </r>
  <r>
    <n v="4368"/>
    <n v="12773"/>
    <x v="718"/>
    <s v="Low"/>
    <s v="*"/>
    <s v="*"/>
    <s v="*"/>
    <m/>
    <m/>
    <s v="*"/>
    <m/>
    <m/>
    <m/>
    <m/>
    <m/>
    <n v="19"/>
    <n v="0.02"/>
    <m/>
    <m/>
    <n v="130.66999999999999"/>
    <n v="0"/>
    <n v="6.8773684210526307"/>
    <s v="Regular Air"/>
    <n v="7.86"/>
    <n v="138.53"/>
    <x v="12"/>
    <s v="Corporate"/>
    <x v="0"/>
    <s v="Paper"/>
    <s v="Small Box"/>
    <d v="2011-01-16T00:00:00"/>
  </r>
  <r>
    <n v="4369"/>
    <n v="12773"/>
    <x v="718"/>
    <s v="Low"/>
    <s v="*"/>
    <s v="*"/>
    <s v="*"/>
    <m/>
    <m/>
    <s v="*"/>
    <m/>
    <m/>
    <m/>
    <m/>
    <m/>
    <n v="21"/>
    <n v="3.5000000000000003E-2"/>
    <m/>
    <m/>
    <n v="77.62"/>
    <n v="0"/>
    <n v="3.6961904761904765"/>
    <s v="Regular Air"/>
    <n v="3.97"/>
    <n v="81.59"/>
    <x v="12"/>
    <s v="Corporate"/>
    <x v="0"/>
    <s v="Pens &amp; Art Supplies"/>
    <s v="Wrap Bag"/>
    <d v="2011-01-16T00:00:00"/>
  </r>
  <r>
    <n v="4370"/>
    <n v="12773"/>
    <x v="718"/>
    <s v="Low"/>
    <s v="*"/>
    <s v="*"/>
    <s v="*"/>
    <m/>
    <m/>
    <s v="*"/>
    <m/>
    <m/>
    <m/>
    <m/>
    <m/>
    <n v="15"/>
    <n v="0.02"/>
    <m/>
    <m/>
    <n v="67.41"/>
    <n v="0"/>
    <n v="4.4939999999999998"/>
    <s v="Regular Air"/>
    <n v="6.6"/>
    <n v="74.009999999999991"/>
    <x v="12"/>
    <s v="Corporate"/>
    <x v="1"/>
    <s v="Office Furnishings"/>
    <s v="Small Box"/>
    <d v="2011-01-20T00:00:00"/>
  </r>
  <r>
    <n v="4371"/>
    <n v="12773"/>
    <x v="718"/>
    <s v="Low"/>
    <s v="*"/>
    <s v="*"/>
    <s v="*"/>
    <m/>
    <m/>
    <s v="*"/>
    <m/>
    <m/>
    <m/>
    <m/>
    <m/>
    <n v="6"/>
    <n v="0.01"/>
    <m/>
    <m/>
    <n v="17"/>
    <n v="0"/>
    <n v="2.8333333333333335"/>
    <s v="Regular Air"/>
    <n v="1.49"/>
    <n v="18.489999999999998"/>
    <x v="12"/>
    <s v="Corporate"/>
    <x v="0"/>
    <s v="Binders and Binder Accessories"/>
    <s v="Small Box"/>
    <d v="2011-01-13T00:00:00"/>
  </r>
  <r>
    <n v="4372"/>
    <n v="46468"/>
    <x v="718"/>
    <s v="Critical"/>
    <s v="***"/>
    <s v="***"/>
    <s v="***"/>
    <m/>
    <m/>
    <s v="***"/>
    <m/>
    <m/>
    <m/>
    <m/>
    <m/>
    <n v="1"/>
    <n v="0.01"/>
    <m/>
    <m/>
    <n v="11.87"/>
    <n v="0"/>
    <n v="11.87"/>
    <s v="Regular Air"/>
    <n v="5.4"/>
    <n v="17.27"/>
    <x v="1"/>
    <s v="Home Office"/>
    <x v="0"/>
    <s v="Paper"/>
    <s v="Small Box"/>
    <d v="2011-01-13T00:00:00"/>
  </r>
  <r>
    <n v="4373"/>
    <n v="55815"/>
    <x v="719"/>
    <s v="High"/>
    <s v="*"/>
    <s v="**"/>
    <s v="**"/>
    <m/>
    <m/>
    <s v="**"/>
    <m/>
    <m/>
    <m/>
    <m/>
    <m/>
    <n v="28"/>
    <n v="3.5000000000000003E-2"/>
    <m/>
    <m/>
    <n v="2860.19"/>
    <n v="1"/>
    <n v="102.14964285714287"/>
    <s v="Express Air"/>
    <n v="10.119999999999999"/>
    <n v="2870.31"/>
    <x v="9"/>
    <s v="Corporate"/>
    <x v="1"/>
    <s v="Office Furnishings"/>
    <s v="Large Box"/>
    <d v="2011-01-14T00:00:00"/>
  </r>
  <r>
    <n v="4374"/>
    <n v="18370"/>
    <x v="719"/>
    <s v="Low"/>
    <s v="*"/>
    <s v="*"/>
    <s v="*"/>
    <m/>
    <m/>
    <s v="*"/>
    <m/>
    <m/>
    <m/>
    <m/>
    <m/>
    <n v="41"/>
    <n v="0.05"/>
    <m/>
    <m/>
    <n v="1271.0474999999999"/>
    <n v="1"/>
    <n v="31.001158536585365"/>
    <s v="Regular Air"/>
    <n v="5"/>
    <n v="1276.0474999999999"/>
    <x v="4"/>
    <s v="Consumer"/>
    <x v="2"/>
    <s v="Telephones and Communication"/>
    <s v="Small Box"/>
    <d v="2011-01-17T00:00:00"/>
  </r>
  <r>
    <n v="4375"/>
    <n v="29409"/>
    <x v="719"/>
    <s v="High"/>
    <s v="*"/>
    <s v="**"/>
    <s v="**"/>
    <m/>
    <m/>
    <s v="**"/>
    <m/>
    <m/>
    <m/>
    <m/>
    <m/>
    <n v="23"/>
    <n v="3.5000000000000003E-2"/>
    <m/>
    <m/>
    <n v="38.99"/>
    <n v="0"/>
    <n v="1.695217391304348"/>
    <s v="Regular Air"/>
    <n v="1.99"/>
    <n v="40.980000000000004"/>
    <x v="2"/>
    <s v="Home Office"/>
    <x v="2"/>
    <s v="Computer Peripherals"/>
    <s v="Small Pack"/>
    <d v="2011-01-15T00:00:00"/>
  </r>
  <r>
    <n v="4376"/>
    <n v="21379"/>
    <x v="720"/>
    <s v="High"/>
    <s v="*"/>
    <s v="**"/>
    <s v="**"/>
    <m/>
    <m/>
    <s v="**"/>
    <m/>
    <m/>
    <m/>
    <m/>
    <m/>
    <n v="35"/>
    <n v="0.04"/>
    <m/>
    <m/>
    <n v="5428.49"/>
    <n v="1"/>
    <n v="155.09971428571427"/>
    <s v="Delivery Truck"/>
    <n v="60.2"/>
    <n v="5488.69"/>
    <x v="3"/>
    <s v="Corporate"/>
    <x v="1"/>
    <s v="Chairs &amp; Chairmats"/>
    <s v="Jumbo Drum"/>
    <d v="2011-01-16T00:00:00"/>
  </r>
  <r>
    <n v="4377"/>
    <n v="46147"/>
    <x v="721"/>
    <s v="Critical"/>
    <s v="***"/>
    <s v="***"/>
    <s v="***"/>
    <m/>
    <m/>
    <s v="***"/>
    <m/>
    <m/>
    <m/>
    <m/>
    <m/>
    <n v="12"/>
    <n v="0.02"/>
    <m/>
    <m/>
    <n v="6502.46"/>
    <n v="1"/>
    <n v="541.87166666666667"/>
    <s v="Delivery Truck"/>
    <n v="64.59"/>
    <n v="6567.05"/>
    <x v="8"/>
    <s v="Corporate"/>
    <x v="1"/>
    <s v="Tables"/>
    <s v="Jumbo Box"/>
    <d v="2011-01-17T00:00:00"/>
  </r>
  <r>
    <n v="4378"/>
    <n v="46147"/>
    <x v="721"/>
    <s v="Critical"/>
    <s v="***"/>
    <s v="***"/>
    <s v="***"/>
    <m/>
    <m/>
    <s v="***"/>
    <m/>
    <m/>
    <m/>
    <m/>
    <m/>
    <n v="37"/>
    <n v="0.04"/>
    <m/>
    <m/>
    <n v="925.8"/>
    <n v="0"/>
    <n v="25.02162162162162"/>
    <s v="Regular Air"/>
    <n v="12.98"/>
    <n v="938.78"/>
    <x v="8"/>
    <s v="Corporate"/>
    <x v="0"/>
    <s v="Binders and Binder Accessories"/>
    <s v="Small Box"/>
    <d v="2011-01-17T00:00:00"/>
  </r>
  <r>
    <n v="4379"/>
    <n v="46147"/>
    <x v="721"/>
    <s v="Critical"/>
    <s v="***"/>
    <s v="***"/>
    <s v="***"/>
    <m/>
    <m/>
    <s v="***"/>
    <m/>
    <m/>
    <m/>
    <m/>
    <m/>
    <n v="39"/>
    <n v="0.04"/>
    <m/>
    <m/>
    <n v="282.48"/>
    <n v="0"/>
    <n v="7.2430769230769236"/>
    <s v="Express Air"/>
    <n v="6.05"/>
    <n v="288.53000000000003"/>
    <x v="8"/>
    <s v="Corporate"/>
    <x v="0"/>
    <s v="Binders and Binder Accessories"/>
    <s v="Small Box"/>
    <d v="2011-01-17T00:00:00"/>
  </r>
  <r>
    <n v="4380"/>
    <n v="49189"/>
    <x v="721"/>
    <s v="Critical"/>
    <s v="***"/>
    <s v="***"/>
    <s v="***"/>
    <m/>
    <m/>
    <s v="***"/>
    <m/>
    <m/>
    <m/>
    <m/>
    <m/>
    <n v="32"/>
    <n v="0.04"/>
    <m/>
    <m/>
    <n v="249.59"/>
    <n v="0"/>
    <n v="7.7996875000000001"/>
    <s v="Regular Air"/>
    <n v="1.39"/>
    <n v="250.98"/>
    <x v="1"/>
    <s v="Home Office"/>
    <x v="0"/>
    <s v="Envelopes"/>
    <s v="Small Box"/>
    <d v="2011-01-18T00:00:00"/>
  </r>
  <r>
    <n v="4381"/>
    <n v="19365"/>
    <x v="722"/>
    <s v="Medium"/>
    <s v="*"/>
    <s v="*"/>
    <s v="*"/>
    <m/>
    <m/>
    <s v="*"/>
    <m/>
    <m/>
    <m/>
    <m/>
    <m/>
    <n v="29"/>
    <n v="3.5000000000000003E-2"/>
    <m/>
    <m/>
    <n v="181.83"/>
    <n v="0"/>
    <n v="6.2700000000000005"/>
    <s v="Regular Air"/>
    <n v="5.2"/>
    <n v="187.03"/>
    <x v="12"/>
    <s v="Small Business"/>
    <x v="0"/>
    <s v="Paper"/>
    <s v="Small Box"/>
    <d v="2011-01-17T00:00:00"/>
  </r>
  <r>
    <n v="4382"/>
    <n v="25669"/>
    <x v="722"/>
    <s v="Critical"/>
    <s v="***"/>
    <s v="***"/>
    <s v="***"/>
    <m/>
    <m/>
    <s v="***"/>
    <m/>
    <m/>
    <m/>
    <m/>
    <m/>
    <n v="12"/>
    <n v="0.02"/>
    <m/>
    <m/>
    <n v="45.63"/>
    <n v="0"/>
    <n v="3.8025000000000002"/>
    <s v="Regular Air"/>
    <n v="0.5"/>
    <n v="46.13"/>
    <x v="3"/>
    <s v="Small Business"/>
    <x v="0"/>
    <s v="Labels"/>
    <s v="Small Box"/>
    <d v="2011-01-16T00:00:00"/>
  </r>
  <r>
    <n v="4383"/>
    <n v="11111"/>
    <x v="723"/>
    <s v="Medium"/>
    <s v="*"/>
    <s v="*"/>
    <s v="*"/>
    <m/>
    <m/>
    <s v="*"/>
    <m/>
    <m/>
    <m/>
    <m/>
    <m/>
    <n v="7"/>
    <n v="0.01"/>
    <m/>
    <m/>
    <n v="308.52"/>
    <n v="0"/>
    <n v="44.074285714285715"/>
    <s v="Regular Air"/>
    <n v="34.200000000000003"/>
    <n v="342.71999999999997"/>
    <x v="1"/>
    <s v="Corporate"/>
    <x v="1"/>
    <s v="Office Furnishings"/>
    <s v="Wrap Bag"/>
    <d v="2011-01-19T00:00:00"/>
  </r>
  <r>
    <n v="4384"/>
    <n v="46980"/>
    <x v="723"/>
    <s v="Critical"/>
    <s v="***"/>
    <s v="***"/>
    <s v="***"/>
    <m/>
    <m/>
    <s v="***"/>
    <m/>
    <m/>
    <m/>
    <m/>
    <m/>
    <n v="34"/>
    <n v="0.04"/>
    <m/>
    <m/>
    <n v="216.3"/>
    <n v="0"/>
    <n v="6.3617647058823534"/>
    <s v="Regular Air"/>
    <n v="0.5"/>
    <n v="216.8"/>
    <x v="7"/>
    <s v="Corporate"/>
    <x v="0"/>
    <s v="Labels"/>
    <s v="Small Box"/>
    <d v="2011-01-17T00:00:00"/>
  </r>
  <r>
    <n v="4385"/>
    <n v="11111"/>
    <x v="723"/>
    <s v="Medium"/>
    <s v="*"/>
    <s v="*"/>
    <s v="*"/>
    <m/>
    <m/>
    <s v="*"/>
    <m/>
    <m/>
    <m/>
    <m/>
    <m/>
    <n v="29"/>
    <n v="3.5000000000000003E-2"/>
    <m/>
    <m/>
    <n v="176.5"/>
    <n v="0"/>
    <n v="6.0862068965517242"/>
    <s v="Regular Air"/>
    <n v="7.37"/>
    <n v="183.87"/>
    <x v="1"/>
    <s v="Corporate"/>
    <x v="0"/>
    <s v="Paper"/>
    <s v="Small Box"/>
    <d v="2011-01-19T00:00:00"/>
  </r>
  <r>
    <n v="4386"/>
    <n v="35780"/>
    <x v="723"/>
    <s v="Medium"/>
    <s v="*"/>
    <s v="*"/>
    <s v="*"/>
    <m/>
    <m/>
    <s v="*"/>
    <m/>
    <m/>
    <m/>
    <m/>
    <m/>
    <n v="6"/>
    <n v="0.01"/>
    <m/>
    <m/>
    <n v="28.55"/>
    <n v="0"/>
    <n v="4.7583333333333337"/>
    <s v="Regular Air"/>
    <n v="1.6"/>
    <n v="30.150000000000002"/>
    <x v="2"/>
    <s v="Consumer"/>
    <x v="0"/>
    <s v="Pens &amp; Art Supplies"/>
    <s v="Wrap Bag"/>
    <d v="2011-01-19T00:00:00"/>
  </r>
  <r>
    <n v="4387"/>
    <n v="15719"/>
    <x v="724"/>
    <s v="Critical"/>
    <s v="***"/>
    <s v="***"/>
    <s v="***"/>
    <m/>
    <m/>
    <s v="***"/>
    <m/>
    <m/>
    <m/>
    <m/>
    <m/>
    <n v="18"/>
    <n v="0.02"/>
    <m/>
    <m/>
    <n v="5405.44"/>
    <n v="1"/>
    <n v="300.30222222222221"/>
    <s v="Delivery Truck"/>
    <n v="64.73"/>
    <n v="5470.1699999999992"/>
    <x v="1"/>
    <s v="Home Office"/>
    <x v="1"/>
    <s v="Chairs &amp; Chairmats"/>
    <s v="Jumbo Drum"/>
    <d v="2011-01-19T00:00:00"/>
  </r>
  <r>
    <n v="4388"/>
    <n v="28642"/>
    <x v="724"/>
    <s v="High"/>
    <s v="*"/>
    <s v="**"/>
    <s v="**"/>
    <m/>
    <m/>
    <s v="**"/>
    <m/>
    <m/>
    <m/>
    <m/>
    <m/>
    <n v="27"/>
    <n v="3.5000000000000003E-2"/>
    <m/>
    <m/>
    <n v="1592.0415"/>
    <n v="1"/>
    <n v="58.964500000000001"/>
    <s v="Regular Air"/>
    <n v="19.989999999999998"/>
    <n v="1612.0315000000001"/>
    <x v="1"/>
    <s v="Corporate"/>
    <x v="2"/>
    <s v="Telephones and Communication"/>
    <s v="Small Box"/>
    <d v="2011-01-20T00:00:00"/>
  </r>
  <r>
    <n v="4389"/>
    <n v="28642"/>
    <x v="724"/>
    <s v="High"/>
    <s v="*"/>
    <s v="**"/>
    <s v="**"/>
    <m/>
    <m/>
    <s v="**"/>
    <m/>
    <m/>
    <m/>
    <m/>
    <m/>
    <n v="41"/>
    <n v="0.05"/>
    <m/>
    <m/>
    <n v="230.29"/>
    <n v="0"/>
    <n v="5.6168292682926824"/>
    <s v="Regular Air"/>
    <n v="2.99"/>
    <n v="233.28"/>
    <x v="1"/>
    <s v="Corporate"/>
    <x v="0"/>
    <s v="Binders and Binder Accessories"/>
    <s v="Small Box"/>
    <d v="2011-01-20T00:00:00"/>
  </r>
  <r>
    <n v="4390"/>
    <n v="49987"/>
    <x v="725"/>
    <s v="High"/>
    <s v="*"/>
    <s v="**"/>
    <s v="**"/>
    <m/>
    <m/>
    <s v="**"/>
    <m/>
    <m/>
    <m/>
    <m/>
    <m/>
    <n v="15"/>
    <n v="0.02"/>
    <m/>
    <m/>
    <n v="1795.49"/>
    <n v="1"/>
    <n v="119.69933333333333"/>
    <s v="Delivery Truck"/>
    <n v="58.72"/>
    <n v="1854.21"/>
    <x v="3"/>
    <s v="Consumer"/>
    <x v="1"/>
    <s v="Bookcases"/>
    <s v="Jumbo Box"/>
    <d v="2011-01-22T00:00:00"/>
  </r>
  <r>
    <n v="4391"/>
    <n v="49987"/>
    <x v="725"/>
    <s v="High"/>
    <s v="*"/>
    <s v="**"/>
    <s v="**"/>
    <m/>
    <m/>
    <s v="**"/>
    <m/>
    <m/>
    <m/>
    <m/>
    <m/>
    <n v="4"/>
    <n v="0.01"/>
    <m/>
    <m/>
    <n v="926.58"/>
    <n v="0"/>
    <n v="231.64500000000001"/>
    <s v="Delivery Truck"/>
    <n v="52.2"/>
    <n v="978.78000000000009"/>
    <x v="3"/>
    <s v="Consumer"/>
    <x v="1"/>
    <s v="Tables"/>
    <s v="Jumbo Box"/>
    <d v="2011-01-22T00:00:00"/>
  </r>
  <r>
    <n v="4392"/>
    <n v="49987"/>
    <x v="725"/>
    <s v="High"/>
    <s v="*"/>
    <s v="**"/>
    <s v="**"/>
    <m/>
    <m/>
    <s v="**"/>
    <m/>
    <m/>
    <m/>
    <m/>
    <m/>
    <n v="14"/>
    <n v="0.02"/>
    <m/>
    <m/>
    <n v="242.28399999999999"/>
    <n v="0"/>
    <n v="17.306000000000001"/>
    <s v="Regular Air"/>
    <n v="0.99"/>
    <n v="243.274"/>
    <x v="8"/>
    <s v="Consumer"/>
    <x v="2"/>
    <s v="Telephones and Communication"/>
    <s v="Wrap Bag"/>
    <d v="2011-01-21T00:00:00"/>
  </r>
  <r>
    <n v="4393"/>
    <n v="36931"/>
    <x v="725"/>
    <s v="Not Specified"/>
    <s v="*"/>
    <s v="*"/>
    <s v="*"/>
    <m/>
    <m/>
    <s v="*"/>
    <m/>
    <m/>
    <m/>
    <m/>
    <m/>
    <n v="46"/>
    <n v="0.05"/>
    <m/>
    <m/>
    <n v="180.56"/>
    <n v="0"/>
    <n v="3.925217391304348"/>
    <s v="Regular Air"/>
    <n v="1.6"/>
    <n v="182.16"/>
    <x v="10"/>
    <s v="Home Office"/>
    <x v="0"/>
    <s v="Pens &amp; Art Supplies"/>
    <s v="Wrap Bag"/>
    <d v="2011-01-19T00:00:00"/>
  </r>
  <r>
    <n v="4394"/>
    <n v="16096"/>
    <x v="725"/>
    <s v="High"/>
    <s v="*"/>
    <s v="**"/>
    <s v="**"/>
    <m/>
    <m/>
    <s v="**"/>
    <m/>
    <m/>
    <m/>
    <m/>
    <m/>
    <n v="9"/>
    <n v="0.01"/>
    <m/>
    <m/>
    <n v="42.21"/>
    <n v="0"/>
    <n v="4.6900000000000004"/>
    <s v="Express Air"/>
    <n v="0.99"/>
    <n v="43.2"/>
    <x v="1"/>
    <s v="Consumer"/>
    <x v="0"/>
    <s v="Labels"/>
    <s v="Small Box"/>
    <d v="2011-01-20T00:00:00"/>
  </r>
  <r>
    <n v="4395"/>
    <n v="10722"/>
    <x v="725"/>
    <s v="Not Specified"/>
    <s v="*"/>
    <s v="*"/>
    <s v="*"/>
    <m/>
    <m/>
    <s v="*"/>
    <m/>
    <m/>
    <m/>
    <m/>
    <m/>
    <n v="8"/>
    <n v="0.01"/>
    <m/>
    <m/>
    <n v="40.26"/>
    <n v="0"/>
    <n v="5.0324999999999998"/>
    <s v="Regular Air"/>
    <n v="5.68"/>
    <n v="45.94"/>
    <x v="0"/>
    <s v="Home Office"/>
    <x v="0"/>
    <s v="Paper"/>
    <s v="Small Box"/>
    <d v="2011-01-21T00:00:00"/>
  </r>
  <r>
    <n v="4396"/>
    <n v="22561"/>
    <x v="726"/>
    <s v="Critical"/>
    <s v="***"/>
    <s v="***"/>
    <s v="***"/>
    <m/>
    <m/>
    <s v="***"/>
    <m/>
    <m/>
    <m/>
    <m/>
    <m/>
    <n v="5"/>
    <n v="0.01"/>
    <m/>
    <m/>
    <n v="504.79"/>
    <n v="0"/>
    <n v="100.958"/>
    <s v="Express Air"/>
    <n v="19.989999999999998"/>
    <n v="524.78"/>
    <x v="3"/>
    <s v="Consumer"/>
    <x v="2"/>
    <s v="Computer Peripherals"/>
    <s v="Small Box"/>
    <d v="2011-01-22T00:00:00"/>
  </r>
  <r>
    <n v="4397"/>
    <n v="22561"/>
    <x v="726"/>
    <s v="Critical"/>
    <s v="***"/>
    <s v="***"/>
    <s v="***"/>
    <m/>
    <m/>
    <s v="***"/>
    <m/>
    <m/>
    <m/>
    <m/>
    <m/>
    <n v="50"/>
    <n v="0.06"/>
    <m/>
    <m/>
    <n v="424"/>
    <n v="0"/>
    <n v="8.48"/>
    <s v="Regular Air"/>
    <n v="3.5"/>
    <n v="427.5"/>
    <x v="3"/>
    <s v="Consumer"/>
    <x v="0"/>
    <s v="Appliances"/>
    <s v="Small Box"/>
    <d v="2011-01-22T00:00:00"/>
  </r>
  <r>
    <n v="4398"/>
    <n v="22561"/>
    <x v="726"/>
    <s v="Critical"/>
    <s v="***"/>
    <s v="***"/>
    <s v="***"/>
    <m/>
    <m/>
    <s v="***"/>
    <m/>
    <m/>
    <m/>
    <m/>
    <m/>
    <n v="7"/>
    <n v="0.01"/>
    <m/>
    <m/>
    <n v="128.62"/>
    <n v="0"/>
    <n v="18.374285714285715"/>
    <s v="Regular Air"/>
    <n v="8.99"/>
    <n v="137.61000000000001"/>
    <x v="3"/>
    <s v="Consumer"/>
    <x v="1"/>
    <s v="Office Furnishings"/>
    <s v="Small Pack"/>
    <d v="2011-01-22T00:00:00"/>
  </r>
  <r>
    <n v="4399"/>
    <n v="16837"/>
    <x v="727"/>
    <s v="Not Specified"/>
    <s v="*"/>
    <s v="*"/>
    <s v="*"/>
    <m/>
    <m/>
    <s v="*"/>
    <m/>
    <m/>
    <m/>
    <m/>
    <m/>
    <n v="4"/>
    <n v="0.01"/>
    <m/>
    <m/>
    <n v="997"/>
    <n v="0"/>
    <n v="249.25"/>
    <s v="Delivery Truck"/>
    <n v="54.31"/>
    <n v="1051.31"/>
    <x v="8"/>
    <s v="Consumer"/>
    <x v="1"/>
    <s v="Chairs &amp; Chairmats"/>
    <s v="Jumbo Drum"/>
    <d v="2011-01-22T00:00:00"/>
  </r>
  <r>
    <n v="4400"/>
    <n v="6564"/>
    <x v="727"/>
    <s v="Low"/>
    <s v="*"/>
    <s v="*"/>
    <s v="*"/>
    <m/>
    <m/>
    <s v="*"/>
    <m/>
    <m/>
    <m/>
    <m/>
    <m/>
    <n v="26"/>
    <n v="3.5000000000000003E-2"/>
    <m/>
    <m/>
    <n v="448.23"/>
    <n v="0"/>
    <n v="17.239615384615384"/>
    <s v="Regular Air"/>
    <n v="4"/>
    <n v="452.23"/>
    <x v="10"/>
    <s v="Consumer"/>
    <x v="2"/>
    <s v="Computer Peripherals"/>
    <s v="Small Box"/>
    <d v="2011-01-21T00:00:00"/>
  </r>
  <r>
    <n v="4401"/>
    <n v="57217"/>
    <x v="727"/>
    <s v="Medium"/>
    <s v="*"/>
    <s v="*"/>
    <s v="*"/>
    <m/>
    <m/>
    <s v="*"/>
    <m/>
    <m/>
    <m/>
    <m/>
    <m/>
    <n v="35"/>
    <n v="0.04"/>
    <m/>
    <m/>
    <n v="422.25"/>
    <n v="0"/>
    <n v="12.064285714285715"/>
    <s v="Regular Air"/>
    <n v="7.95"/>
    <n v="430.2"/>
    <x v="0"/>
    <s v="Consumer"/>
    <x v="0"/>
    <s v="Pens &amp; Art Supplies"/>
    <s v="Small Pack"/>
    <d v="2011-01-23T00:00:00"/>
  </r>
  <r>
    <n v="4402"/>
    <n v="35399"/>
    <x v="727"/>
    <s v="Low"/>
    <s v="*"/>
    <s v="*"/>
    <s v="*"/>
    <m/>
    <m/>
    <s v="*"/>
    <m/>
    <m/>
    <m/>
    <m/>
    <m/>
    <n v="38"/>
    <n v="0.04"/>
    <m/>
    <m/>
    <n v="188.38"/>
    <n v="0"/>
    <n v="4.9573684210526316"/>
    <s v="Regular Air"/>
    <n v="5.68"/>
    <n v="194.06"/>
    <x v="4"/>
    <s v="Corporate"/>
    <x v="0"/>
    <s v="Binders and Binder Accessories"/>
    <s v="Small Box"/>
    <d v="2011-01-23T00:00:00"/>
  </r>
  <r>
    <n v="4403"/>
    <n v="2883"/>
    <x v="728"/>
    <s v="Low"/>
    <s v="*"/>
    <s v="*"/>
    <s v="*"/>
    <m/>
    <m/>
    <s v="*"/>
    <m/>
    <m/>
    <m/>
    <m/>
    <m/>
    <n v="34"/>
    <n v="0.04"/>
    <m/>
    <m/>
    <n v="2154.34"/>
    <n v="1"/>
    <n v="63.362941176470592"/>
    <s v="Regular Air"/>
    <n v="6.88"/>
    <n v="2161.2200000000003"/>
    <x v="2"/>
    <s v="Consumer"/>
    <x v="0"/>
    <s v="Storage &amp; Organization"/>
    <s v="Small Box"/>
    <d v="2011-01-24T00:00:00"/>
  </r>
  <r>
    <n v="4404"/>
    <n v="9824"/>
    <x v="728"/>
    <s v="Critical"/>
    <s v="***"/>
    <s v="***"/>
    <s v="***"/>
    <m/>
    <m/>
    <s v="***"/>
    <m/>
    <m/>
    <m/>
    <m/>
    <m/>
    <n v="39"/>
    <n v="0.04"/>
    <m/>
    <m/>
    <n v="1939.66"/>
    <n v="1"/>
    <n v="49.7348717948718"/>
    <s v="Express Air"/>
    <n v="4.5"/>
    <n v="1944.16"/>
    <x v="10"/>
    <s v="Consumer"/>
    <x v="0"/>
    <s v="Appliances"/>
    <s v="Small Box"/>
    <d v="2011-01-24T00:00:00"/>
  </r>
  <r>
    <n v="4405"/>
    <n v="21606"/>
    <x v="728"/>
    <s v="Not Specified"/>
    <s v="*"/>
    <s v="*"/>
    <s v="*"/>
    <m/>
    <m/>
    <s v="*"/>
    <m/>
    <m/>
    <m/>
    <m/>
    <m/>
    <n v="43"/>
    <n v="0.05"/>
    <m/>
    <m/>
    <n v="1374.7"/>
    <n v="1"/>
    <n v="31.969767441860466"/>
    <s v="Express Air"/>
    <n v="5.5"/>
    <n v="1380.2"/>
    <x v="1"/>
    <s v="Small Business"/>
    <x v="2"/>
    <s v="Computer Peripherals"/>
    <s v="Small Box"/>
    <d v="2011-01-23T00:00:00"/>
  </r>
  <r>
    <n v="4406"/>
    <n v="21606"/>
    <x v="728"/>
    <s v="Not Specified"/>
    <s v="*"/>
    <s v="*"/>
    <s v="*"/>
    <m/>
    <m/>
    <s v="*"/>
    <m/>
    <m/>
    <m/>
    <m/>
    <m/>
    <n v="29"/>
    <n v="3.5000000000000003E-2"/>
    <m/>
    <m/>
    <n v="516.62"/>
    <n v="0"/>
    <n v="17.814482758620692"/>
    <s v="Regular Air"/>
    <n v="1.99"/>
    <n v="518.61"/>
    <x v="0"/>
    <s v="Small Business"/>
    <x v="2"/>
    <s v="Computer Peripherals"/>
    <s v="Small Pack"/>
    <d v="2011-01-23T00:00:00"/>
  </r>
  <r>
    <n v="4407"/>
    <n v="9824"/>
    <x v="728"/>
    <s v="Critical"/>
    <s v="***"/>
    <s v="***"/>
    <s v="***"/>
    <m/>
    <m/>
    <s v="***"/>
    <m/>
    <m/>
    <m/>
    <m/>
    <m/>
    <n v="43"/>
    <n v="0.05"/>
    <m/>
    <m/>
    <n v="115.81"/>
    <n v="0"/>
    <n v="2.6932558139534883"/>
    <s v="Regular Air"/>
    <n v="1.01"/>
    <n v="116.82000000000001"/>
    <x v="10"/>
    <s v="Consumer"/>
    <x v="0"/>
    <s v="Pens &amp; Art Supplies"/>
    <s v="Wrap Bag"/>
    <d v="2011-01-24T00:00:00"/>
  </r>
  <r>
    <n v="4408"/>
    <n v="50208"/>
    <x v="728"/>
    <s v="Medium"/>
    <s v="*"/>
    <s v="*"/>
    <s v="*"/>
    <m/>
    <m/>
    <s v="*"/>
    <m/>
    <m/>
    <m/>
    <m/>
    <m/>
    <n v="4"/>
    <n v="0.01"/>
    <m/>
    <m/>
    <n v="38.76"/>
    <n v="0"/>
    <n v="9.69"/>
    <s v="Express Air"/>
    <n v="6.97"/>
    <n v="45.73"/>
    <x v="3"/>
    <s v="Corporate"/>
    <x v="0"/>
    <s v="Binders and Binder Accessories"/>
    <s v="Small Box"/>
    <d v="2011-01-23T00:00:00"/>
  </r>
  <r>
    <n v="4409"/>
    <n v="9824"/>
    <x v="728"/>
    <s v="Critical"/>
    <s v="***"/>
    <s v="***"/>
    <s v="***"/>
    <m/>
    <m/>
    <s v="***"/>
    <m/>
    <m/>
    <m/>
    <m/>
    <m/>
    <n v="5"/>
    <n v="0.01"/>
    <m/>
    <m/>
    <n v="21.56"/>
    <n v="0"/>
    <n v="4.3119999999999994"/>
    <s v="Regular Air"/>
    <n v="0.5"/>
    <n v="22.06"/>
    <x v="10"/>
    <s v="Consumer"/>
    <x v="0"/>
    <s v="Labels"/>
    <s v="Small Box"/>
    <d v="2011-01-24T00:00:00"/>
  </r>
  <r>
    <n v="4410"/>
    <n v="49443"/>
    <x v="729"/>
    <s v="High"/>
    <s v="*"/>
    <s v="**"/>
    <s v="**"/>
    <m/>
    <m/>
    <s v="**"/>
    <m/>
    <m/>
    <m/>
    <m/>
    <m/>
    <n v="41"/>
    <n v="0.05"/>
    <m/>
    <m/>
    <n v="396.15"/>
    <n v="0"/>
    <n v="9.6621951219512194"/>
    <s v="Regular Air"/>
    <n v="4.82"/>
    <n v="400.96999999999997"/>
    <x v="0"/>
    <s v="Home Office"/>
    <x v="0"/>
    <s v="Pens &amp; Art Supplies"/>
    <s v="Wrap Bag"/>
    <d v="2011-01-24T00:00:00"/>
  </r>
  <r>
    <n v="4411"/>
    <n v="49761"/>
    <x v="730"/>
    <s v="Not Specified"/>
    <s v="*"/>
    <s v="*"/>
    <s v="*"/>
    <m/>
    <m/>
    <s v="*"/>
    <m/>
    <m/>
    <m/>
    <m/>
    <m/>
    <n v="45"/>
    <n v="0.05"/>
    <m/>
    <m/>
    <n v="1090.5999999999999"/>
    <n v="1"/>
    <n v="24.235555555555553"/>
    <s v="Regular Air"/>
    <n v="6.3"/>
    <n v="1096.8999999999999"/>
    <x v="2"/>
    <s v="Corporate"/>
    <x v="2"/>
    <s v="Office Machines"/>
    <s v="Medium Box"/>
    <d v="2011-01-25T00:00:00"/>
  </r>
  <r>
    <n v="4412"/>
    <n v="21890"/>
    <x v="730"/>
    <s v="Not Specified"/>
    <s v="*"/>
    <s v="*"/>
    <s v="*"/>
    <m/>
    <m/>
    <s v="*"/>
    <m/>
    <m/>
    <m/>
    <m/>
    <m/>
    <n v="44"/>
    <n v="0.05"/>
    <m/>
    <m/>
    <n v="495.5"/>
    <n v="0"/>
    <n v="11.261363636363637"/>
    <s v="Regular Air"/>
    <n v="6.97"/>
    <n v="502.47"/>
    <x v="10"/>
    <s v="Small Business"/>
    <x v="0"/>
    <s v="Envelopes"/>
    <s v="Small Box"/>
    <d v="2011-01-26T00:00:00"/>
  </r>
  <r>
    <n v="4413"/>
    <n v="47136"/>
    <x v="730"/>
    <s v="Medium"/>
    <s v="*"/>
    <s v="*"/>
    <s v="*"/>
    <m/>
    <m/>
    <s v="*"/>
    <m/>
    <m/>
    <m/>
    <m/>
    <m/>
    <n v="18"/>
    <n v="0.02"/>
    <m/>
    <m/>
    <n v="89.99"/>
    <n v="0"/>
    <n v="4.9994444444444444"/>
    <s v="Regular Air"/>
    <n v="1.49"/>
    <n v="91.47999999999999"/>
    <x v="3"/>
    <s v="Small Business"/>
    <x v="0"/>
    <s v="Binders and Binder Accessories"/>
    <s v="Small Box"/>
    <d v="2011-01-26T00:00:00"/>
  </r>
  <r>
    <n v="4414"/>
    <n v="21890"/>
    <x v="730"/>
    <s v="Not Specified"/>
    <s v="*"/>
    <s v="*"/>
    <s v="*"/>
    <m/>
    <m/>
    <s v="*"/>
    <m/>
    <m/>
    <m/>
    <m/>
    <m/>
    <n v="27"/>
    <n v="3.5000000000000003E-2"/>
    <m/>
    <m/>
    <n v="81.900000000000006"/>
    <n v="0"/>
    <n v="3.0333333333333337"/>
    <s v="Regular Air"/>
    <n v="0.96"/>
    <n v="82.86"/>
    <x v="9"/>
    <s v="Small Business"/>
    <x v="0"/>
    <s v="Pens &amp; Art Supplies"/>
    <s v="Wrap Bag"/>
    <d v="2011-01-26T00:00:00"/>
  </r>
  <r>
    <n v="4415"/>
    <n v="386"/>
    <x v="730"/>
    <s v="High"/>
    <s v="*"/>
    <s v="**"/>
    <s v="**"/>
    <m/>
    <m/>
    <s v="**"/>
    <m/>
    <m/>
    <m/>
    <m/>
    <m/>
    <n v="4"/>
    <n v="0.01"/>
    <m/>
    <m/>
    <n v="15.69"/>
    <n v="0"/>
    <n v="3.9224999999999999"/>
    <s v="Regular Air"/>
    <n v="0.7"/>
    <n v="16.39"/>
    <x v="1"/>
    <s v="Corporate"/>
    <x v="0"/>
    <s v="Pens &amp; Art Supplies"/>
    <s v="Wrap Bag"/>
    <d v="2011-01-26T00:00:00"/>
  </r>
  <r>
    <n v="4416"/>
    <n v="386"/>
    <x v="730"/>
    <s v="High"/>
    <s v="*"/>
    <s v="**"/>
    <s v="**"/>
    <m/>
    <m/>
    <s v="**"/>
    <m/>
    <m/>
    <m/>
    <m/>
    <m/>
    <n v="4"/>
    <n v="0.01"/>
    <m/>
    <m/>
    <n v="14.96"/>
    <n v="0"/>
    <n v="3.74"/>
    <s v="Regular Air"/>
    <n v="0.5"/>
    <n v="15.46"/>
    <x v="1"/>
    <s v="Corporate"/>
    <x v="0"/>
    <s v="Labels"/>
    <s v="Small Box"/>
    <d v="2011-01-26T00:00:00"/>
  </r>
  <r>
    <n v="4417"/>
    <n v="25095"/>
    <x v="731"/>
    <s v="Low"/>
    <s v="*"/>
    <s v="*"/>
    <s v="*"/>
    <m/>
    <m/>
    <s v="*"/>
    <m/>
    <m/>
    <m/>
    <m/>
    <m/>
    <n v="41"/>
    <n v="0.05"/>
    <m/>
    <m/>
    <n v="4475.03"/>
    <n v="1"/>
    <n v="109.1470731707317"/>
    <s v="Delivery Truck"/>
    <n v="56.14"/>
    <n v="4531.17"/>
    <x v="1"/>
    <s v="Consumer"/>
    <x v="2"/>
    <s v="Office Machines"/>
    <s v="Jumbo Drum"/>
    <d v="2011-01-25T00:00:00"/>
  </r>
  <r>
    <n v="4418"/>
    <n v="25095"/>
    <x v="731"/>
    <s v="Low"/>
    <s v="*"/>
    <s v="*"/>
    <s v="*"/>
    <m/>
    <m/>
    <s v="*"/>
    <m/>
    <m/>
    <m/>
    <m/>
    <m/>
    <n v="18"/>
    <n v="0.02"/>
    <m/>
    <m/>
    <n v="693.06"/>
    <n v="0"/>
    <n v="38.50333333333333"/>
    <s v="Regular Air"/>
    <n v="9.83"/>
    <n v="702.89"/>
    <x v="1"/>
    <s v="Consumer"/>
    <x v="0"/>
    <s v="Envelopes"/>
    <s v="Small Box"/>
    <d v="2011-01-30T00:00:00"/>
  </r>
  <r>
    <n v="4419"/>
    <n v="33091"/>
    <x v="731"/>
    <s v="High"/>
    <s v="*"/>
    <s v="**"/>
    <s v="**"/>
    <m/>
    <m/>
    <s v="**"/>
    <m/>
    <m/>
    <m/>
    <m/>
    <m/>
    <n v="24"/>
    <n v="3.5000000000000003E-2"/>
    <m/>
    <m/>
    <n v="265.35000000000002"/>
    <n v="0"/>
    <n v="11.05625"/>
    <s v="Regular Air"/>
    <n v="11.59"/>
    <n v="276.94"/>
    <x v="1"/>
    <s v="Home Office"/>
    <x v="0"/>
    <s v="Paper"/>
    <s v="Small Box"/>
    <d v="2011-01-27T00:00:00"/>
  </r>
  <r>
    <n v="4420"/>
    <n v="24388"/>
    <x v="732"/>
    <s v="Critical"/>
    <s v="***"/>
    <s v="***"/>
    <s v="***"/>
    <m/>
    <m/>
    <s v="***"/>
    <m/>
    <m/>
    <m/>
    <m/>
    <m/>
    <n v="15"/>
    <n v="0.02"/>
    <m/>
    <m/>
    <n v="8662.34"/>
    <n v="1"/>
    <n v="577.48933333333332"/>
    <s v="Delivery Truck"/>
    <n v="49"/>
    <n v="8711.34"/>
    <x v="12"/>
    <s v="Corporate"/>
    <x v="2"/>
    <s v="Copiers and Fax"/>
    <s v="Jumbo Drum"/>
    <d v="2011-01-27T00:00:00"/>
  </r>
  <r>
    <n v="4421"/>
    <n v="49601"/>
    <x v="732"/>
    <s v="Low"/>
    <s v="*"/>
    <s v="*"/>
    <s v="*"/>
    <m/>
    <m/>
    <s v="*"/>
    <m/>
    <m/>
    <m/>
    <m/>
    <m/>
    <n v="15"/>
    <n v="0.02"/>
    <m/>
    <m/>
    <n v="1756.46"/>
    <n v="1"/>
    <n v="117.09733333333334"/>
    <s v="Delivery Truck"/>
    <n v="30"/>
    <n v="1786.46"/>
    <x v="8"/>
    <s v="Home Office"/>
    <x v="1"/>
    <s v="Chairs &amp; Chairmats"/>
    <s v="Jumbo Drum"/>
    <d v="2011-02-02T00:00:00"/>
  </r>
  <r>
    <n v="4422"/>
    <n v="51974"/>
    <x v="732"/>
    <s v="High"/>
    <s v="*"/>
    <s v="**"/>
    <s v="**"/>
    <m/>
    <m/>
    <s v="**"/>
    <m/>
    <m/>
    <m/>
    <m/>
    <m/>
    <n v="10"/>
    <n v="0.02"/>
    <m/>
    <m/>
    <n v="1290.3699999999999"/>
    <n v="1"/>
    <n v="129.03699999999998"/>
    <s v="Regular Air"/>
    <n v="24.49"/>
    <n v="1314.86"/>
    <x v="4"/>
    <s v="Small Business"/>
    <x v="0"/>
    <s v="Appliances"/>
    <s v="Large Box"/>
    <d v="2011-01-27T00:00:00"/>
  </r>
  <r>
    <n v="4423"/>
    <n v="52199"/>
    <x v="732"/>
    <s v="Medium"/>
    <s v="*"/>
    <s v="*"/>
    <s v="*"/>
    <m/>
    <m/>
    <s v="*"/>
    <m/>
    <m/>
    <m/>
    <m/>
    <m/>
    <n v="19"/>
    <n v="0.02"/>
    <m/>
    <m/>
    <n v="92.24"/>
    <n v="0"/>
    <n v="4.8547368421052628"/>
    <s v="Regular Air"/>
    <n v="5.24"/>
    <n v="97.47999999999999"/>
    <x v="5"/>
    <s v="Corporate"/>
    <x v="0"/>
    <s v="Binders and Binder Accessories"/>
    <s v="Small Box"/>
    <d v="2011-01-27T00:00:00"/>
  </r>
  <r>
    <n v="4424"/>
    <n v="51974"/>
    <x v="732"/>
    <s v="High"/>
    <s v="*"/>
    <s v="**"/>
    <s v="**"/>
    <m/>
    <m/>
    <s v="**"/>
    <m/>
    <m/>
    <m/>
    <m/>
    <m/>
    <n v="2"/>
    <n v="0.01"/>
    <m/>
    <m/>
    <n v="23.18"/>
    <n v="0"/>
    <n v="11.59"/>
    <s v="Regular Air"/>
    <n v="6.19"/>
    <n v="29.37"/>
    <x v="4"/>
    <s v="Small Business"/>
    <x v="0"/>
    <s v="Binders and Binder Accessories"/>
    <s v="Small Box"/>
    <d v="2011-01-27T00:00:00"/>
  </r>
  <r>
    <n v="4425"/>
    <n v="24960"/>
    <x v="733"/>
    <s v="High"/>
    <s v="*"/>
    <s v="**"/>
    <s v="**"/>
    <m/>
    <m/>
    <s v="**"/>
    <m/>
    <m/>
    <m/>
    <m/>
    <m/>
    <n v="35"/>
    <n v="0.04"/>
    <m/>
    <m/>
    <n v="5797.68"/>
    <n v="1"/>
    <n v="165.648"/>
    <s v="Regular Air"/>
    <n v="4.2"/>
    <n v="5801.88"/>
    <x v="1"/>
    <s v="Small Business"/>
    <x v="2"/>
    <s v="Telephones and Communication"/>
    <s v="Small Box"/>
    <d v="2011-01-28T00:00:00"/>
  </r>
  <r>
    <n v="4426"/>
    <n v="15106"/>
    <x v="733"/>
    <s v="Not Specified"/>
    <s v="*"/>
    <s v="*"/>
    <s v="*"/>
    <m/>
    <m/>
    <s v="*"/>
    <m/>
    <m/>
    <m/>
    <m/>
    <m/>
    <n v="39"/>
    <n v="0.04"/>
    <m/>
    <m/>
    <n v="5403.37"/>
    <n v="1"/>
    <n v="138.54794871794871"/>
    <s v="Delivery Truck"/>
    <n v="17.850000000000001"/>
    <n v="5421.22"/>
    <x v="7"/>
    <s v="Home Office"/>
    <x v="2"/>
    <s v="Office Machines"/>
    <s v="Jumbo Drum"/>
    <d v="2011-01-27T00:00:00"/>
  </r>
  <r>
    <n v="4427"/>
    <n v="24960"/>
    <x v="733"/>
    <s v="High"/>
    <s v="*"/>
    <s v="**"/>
    <s v="**"/>
    <m/>
    <m/>
    <s v="**"/>
    <m/>
    <m/>
    <m/>
    <m/>
    <m/>
    <n v="48"/>
    <n v="0.05"/>
    <m/>
    <m/>
    <n v="1760.35"/>
    <n v="1"/>
    <n v="36.673958333333331"/>
    <s v="Express Air"/>
    <n v="7.53"/>
    <n v="1767.8799999999999"/>
    <x v="1"/>
    <s v="Small Business"/>
    <x v="2"/>
    <s v="Computer Peripherals"/>
    <s v="Small Box"/>
    <d v="2011-01-28T00:00:00"/>
  </r>
  <r>
    <n v="4428"/>
    <n v="24960"/>
    <x v="733"/>
    <s v="High"/>
    <s v="*"/>
    <s v="**"/>
    <s v="**"/>
    <m/>
    <m/>
    <s v="**"/>
    <m/>
    <m/>
    <m/>
    <m/>
    <m/>
    <n v="37"/>
    <n v="0.04"/>
    <m/>
    <m/>
    <n v="1436.94"/>
    <n v="1"/>
    <n v="38.836216216216215"/>
    <s v="Regular Air"/>
    <n v="5.08"/>
    <n v="1442.02"/>
    <x v="1"/>
    <s v="Small Business"/>
    <x v="0"/>
    <s v="Paper"/>
    <s v="Wrap Bag"/>
    <d v="2011-01-28T00:00:00"/>
  </r>
  <r>
    <n v="4429"/>
    <n v="59652"/>
    <x v="733"/>
    <s v="Medium"/>
    <s v="*"/>
    <s v="*"/>
    <s v="*"/>
    <m/>
    <m/>
    <s v="*"/>
    <m/>
    <m/>
    <m/>
    <m/>
    <m/>
    <n v="17"/>
    <n v="0.02"/>
    <m/>
    <m/>
    <n v="312.03500000000003"/>
    <n v="0"/>
    <n v="18.355"/>
    <s v="Regular Air"/>
    <n v="0.99"/>
    <n v="313.02500000000003"/>
    <x v="10"/>
    <s v="Home Office"/>
    <x v="2"/>
    <s v="Telephones and Communication"/>
    <s v="Small Pack"/>
    <d v="2011-01-29T00:00:00"/>
  </r>
  <r>
    <n v="4430"/>
    <n v="15106"/>
    <x v="733"/>
    <s v="Not Specified"/>
    <s v="*"/>
    <s v="*"/>
    <s v="*"/>
    <m/>
    <m/>
    <s v="*"/>
    <m/>
    <m/>
    <m/>
    <m/>
    <m/>
    <n v="42"/>
    <n v="0.05"/>
    <m/>
    <m/>
    <n v="283.58"/>
    <n v="0"/>
    <n v="6.7519047619047612"/>
    <s v="Regular Air"/>
    <n v="4.95"/>
    <n v="288.52999999999997"/>
    <x v="7"/>
    <s v="Home Office"/>
    <x v="1"/>
    <s v="Office Furnishings"/>
    <s v="Small Pack"/>
    <d v="2011-01-29T00:00:00"/>
  </r>
  <r>
    <n v="4431"/>
    <n v="24960"/>
    <x v="733"/>
    <s v="High"/>
    <s v="*"/>
    <s v="**"/>
    <s v="**"/>
    <m/>
    <m/>
    <s v="**"/>
    <m/>
    <m/>
    <m/>
    <m/>
    <m/>
    <n v="18"/>
    <n v="0.02"/>
    <m/>
    <m/>
    <n v="125.8"/>
    <n v="0"/>
    <n v="6.9888888888888889"/>
    <s v="Regular Air"/>
    <n v="5.87"/>
    <n v="131.66999999999999"/>
    <x v="1"/>
    <s v="Small Business"/>
    <x v="0"/>
    <s v="Paper"/>
    <s v="Small Box"/>
    <d v="2011-01-29T00:00:00"/>
  </r>
  <r>
    <n v="4432"/>
    <n v="15106"/>
    <x v="733"/>
    <s v="Not Specified"/>
    <s v="*"/>
    <s v="*"/>
    <s v="*"/>
    <m/>
    <m/>
    <s v="*"/>
    <m/>
    <m/>
    <m/>
    <m/>
    <m/>
    <n v="35"/>
    <n v="0.04"/>
    <m/>
    <m/>
    <n v="82.15"/>
    <n v="0"/>
    <n v="2.3471428571428574"/>
    <s v="Regular Air"/>
    <n v="1.1200000000000001"/>
    <n v="83.27000000000001"/>
    <x v="7"/>
    <s v="Home Office"/>
    <x v="0"/>
    <s v="Pens &amp; Art Supplies"/>
    <s v="Wrap Bag"/>
    <d v="2011-01-29T00:00:00"/>
  </r>
  <r>
    <n v="4433"/>
    <n v="26529"/>
    <x v="734"/>
    <s v="Low"/>
    <s v="*"/>
    <s v="*"/>
    <s v="*"/>
    <m/>
    <m/>
    <s v="*"/>
    <m/>
    <m/>
    <m/>
    <m/>
    <m/>
    <n v="41"/>
    <n v="0.05"/>
    <m/>
    <m/>
    <n v="12125.14"/>
    <n v="1"/>
    <n v="295.73512195121953"/>
    <s v="Delivery Truck"/>
    <n v="14.7"/>
    <n v="12139.84"/>
    <x v="4"/>
    <s v="Consumer"/>
    <x v="2"/>
    <s v="Office Machines"/>
    <s v="Jumbo Drum"/>
    <d v="2011-02-01T00:00:00"/>
  </r>
  <r>
    <n v="4434"/>
    <n v="59047"/>
    <x v="734"/>
    <s v="Not Specified"/>
    <s v="*"/>
    <s v="*"/>
    <s v="*"/>
    <m/>
    <m/>
    <s v="*"/>
    <m/>
    <m/>
    <m/>
    <m/>
    <m/>
    <n v="10"/>
    <n v="0.02"/>
    <m/>
    <m/>
    <n v="266.94"/>
    <n v="0"/>
    <n v="26.693999999999999"/>
    <s v="Regular Air"/>
    <n v="1.99"/>
    <n v="268.93"/>
    <x v="12"/>
    <s v="Corporate"/>
    <x v="2"/>
    <s v="Computer Peripherals"/>
    <s v="Small Pack"/>
    <d v="2011-01-28T00:00:00"/>
  </r>
  <r>
    <n v="4435"/>
    <n v="26529"/>
    <x v="734"/>
    <s v="Low"/>
    <s v="*"/>
    <s v="*"/>
    <s v="*"/>
    <m/>
    <m/>
    <s v="*"/>
    <m/>
    <m/>
    <m/>
    <m/>
    <m/>
    <n v="17"/>
    <n v="0.02"/>
    <m/>
    <m/>
    <n v="201.72"/>
    <n v="0"/>
    <n v="11.865882352941176"/>
    <s v="Regular Air"/>
    <n v="11.25"/>
    <n v="212.97"/>
    <x v="5"/>
    <s v="Consumer"/>
    <x v="0"/>
    <s v="Paper"/>
    <s v="Small Box"/>
    <d v="2011-02-01T00:00:00"/>
  </r>
  <r>
    <n v="4436"/>
    <n v="59047"/>
    <x v="734"/>
    <s v="Not Specified"/>
    <s v="*"/>
    <s v="*"/>
    <s v="*"/>
    <m/>
    <m/>
    <s v="*"/>
    <m/>
    <m/>
    <m/>
    <m/>
    <m/>
    <n v="26"/>
    <n v="3.5000000000000003E-2"/>
    <m/>
    <m/>
    <n v="113.85"/>
    <n v="0"/>
    <n v="4.3788461538461538"/>
    <s v="Regular Air"/>
    <n v="6.6"/>
    <n v="120.44999999999999"/>
    <x v="12"/>
    <s v="Corporate"/>
    <x v="1"/>
    <s v="Office Furnishings"/>
    <s v="Small Box"/>
    <d v="2011-01-30T00:00:00"/>
  </r>
  <r>
    <n v="4437"/>
    <n v="24640"/>
    <x v="735"/>
    <s v="Medium"/>
    <s v="*"/>
    <s v="*"/>
    <s v="*"/>
    <m/>
    <m/>
    <s v="*"/>
    <m/>
    <m/>
    <m/>
    <m/>
    <m/>
    <n v="12"/>
    <n v="0.02"/>
    <m/>
    <m/>
    <n v="1379.98"/>
    <n v="1"/>
    <n v="114.99833333333333"/>
    <s v="Delivery Truck"/>
    <n v="30"/>
    <n v="1409.98"/>
    <x v="1"/>
    <s v="Home Office"/>
    <x v="1"/>
    <s v="Chairs &amp; Chairmats"/>
    <s v="Jumbo Drum"/>
    <d v="2011-01-30T00:00:00"/>
  </r>
  <r>
    <n v="4438"/>
    <n v="59139"/>
    <x v="735"/>
    <s v="Critical"/>
    <s v="***"/>
    <s v="***"/>
    <s v="***"/>
    <m/>
    <m/>
    <s v="***"/>
    <m/>
    <m/>
    <m/>
    <m/>
    <m/>
    <n v="12"/>
    <n v="0.02"/>
    <m/>
    <m/>
    <n v="849.51"/>
    <n v="0"/>
    <n v="70.792500000000004"/>
    <s v="Regular Air"/>
    <n v="3.5"/>
    <n v="853.01"/>
    <x v="5"/>
    <s v="Home Office"/>
    <x v="0"/>
    <s v="Appliances"/>
    <s v="Small Box"/>
    <d v="2011-01-30T00:00:00"/>
  </r>
  <r>
    <n v="4439"/>
    <n v="30151"/>
    <x v="735"/>
    <s v="Not Specified"/>
    <s v="*"/>
    <s v="*"/>
    <s v="*"/>
    <m/>
    <m/>
    <s v="*"/>
    <m/>
    <m/>
    <m/>
    <m/>
    <m/>
    <n v="31"/>
    <n v="0.04"/>
    <m/>
    <m/>
    <n v="792.76"/>
    <n v="0"/>
    <n v="25.572903225806453"/>
    <s v="Regular Air"/>
    <n v="12.98"/>
    <n v="805.74"/>
    <x v="0"/>
    <s v="Home Office"/>
    <x v="0"/>
    <s v="Binders and Binder Accessories"/>
    <s v="Small Box"/>
    <d v="2011-01-31T00:00:00"/>
  </r>
  <r>
    <n v="4440"/>
    <n v="8480"/>
    <x v="735"/>
    <s v="High"/>
    <s v="*"/>
    <s v="**"/>
    <s v="**"/>
    <m/>
    <m/>
    <s v="**"/>
    <m/>
    <m/>
    <m/>
    <m/>
    <m/>
    <n v="3"/>
    <n v="0.01"/>
    <m/>
    <m/>
    <n v="309.9015"/>
    <n v="0"/>
    <n v="103.3005"/>
    <s v="Regular Air"/>
    <n v="7.69"/>
    <n v="317.5915"/>
    <x v="1"/>
    <s v="Corporate"/>
    <x v="2"/>
    <s v="Telephones and Communication"/>
    <s v="Small Box"/>
    <d v="2011-01-31T00:00:00"/>
  </r>
  <r>
    <n v="4441"/>
    <n v="59139"/>
    <x v="735"/>
    <s v="Critical"/>
    <s v="***"/>
    <s v="***"/>
    <s v="***"/>
    <m/>
    <m/>
    <s v="***"/>
    <m/>
    <m/>
    <m/>
    <m/>
    <m/>
    <n v="38"/>
    <n v="0.04"/>
    <m/>
    <m/>
    <n v="189.49"/>
    <n v="0"/>
    <n v="4.9865789473684217"/>
    <s v="Regular Air"/>
    <n v="2.99"/>
    <n v="192.48000000000002"/>
    <x v="5"/>
    <s v="Home Office"/>
    <x v="0"/>
    <s v="Binders and Binder Accessories"/>
    <s v="Small Box"/>
    <d v="2011-01-30T00:00:00"/>
  </r>
  <r>
    <n v="4442"/>
    <n v="8480"/>
    <x v="735"/>
    <s v="High"/>
    <s v="*"/>
    <s v="**"/>
    <s v="**"/>
    <m/>
    <m/>
    <s v="**"/>
    <m/>
    <m/>
    <m/>
    <m/>
    <m/>
    <n v="11"/>
    <n v="0.02"/>
    <m/>
    <m/>
    <n v="76.36"/>
    <n v="0"/>
    <n v="6.9418181818181814"/>
    <s v="Regular Air"/>
    <n v="8.74"/>
    <n v="85.1"/>
    <x v="1"/>
    <s v="Corporate"/>
    <x v="0"/>
    <s v="Paper"/>
    <s v="Small Box"/>
    <d v="2011-01-31T00:00:00"/>
  </r>
  <r>
    <n v="4443"/>
    <n v="21760"/>
    <x v="736"/>
    <s v="Not Specified"/>
    <s v="*"/>
    <s v="*"/>
    <s v="*"/>
    <m/>
    <m/>
    <s v="*"/>
    <m/>
    <m/>
    <m/>
    <m/>
    <m/>
    <n v="9"/>
    <n v="0.01"/>
    <m/>
    <m/>
    <n v="71.2"/>
    <n v="0"/>
    <n v="7.9111111111111114"/>
    <s v="Regular Air"/>
    <n v="5.21"/>
    <n v="76.41"/>
    <x v="10"/>
    <s v="Home Office"/>
    <x v="1"/>
    <s v="Office Furnishings"/>
    <s v="Small Box"/>
    <d v="2011-01-31T00:00:00"/>
  </r>
  <r>
    <n v="4444"/>
    <n v="8802"/>
    <x v="737"/>
    <s v="Medium"/>
    <s v="*"/>
    <s v="*"/>
    <s v="*"/>
    <m/>
    <m/>
    <s v="*"/>
    <m/>
    <m/>
    <m/>
    <m/>
    <m/>
    <n v="15"/>
    <n v="0.02"/>
    <m/>
    <m/>
    <n v="1866.12"/>
    <n v="1"/>
    <n v="124.40799999999999"/>
    <s v="Regular Air"/>
    <n v="24.49"/>
    <n v="1890.61"/>
    <x v="4"/>
    <s v="Small Business"/>
    <x v="0"/>
    <s v="Appliances"/>
    <s v="Large Box"/>
    <d v="2011-02-02T00:00:00"/>
  </r>
  <r>
    <n v="4445"/>
    <n v="58981"/>
    <x v="737"/>
    <s v="High"/>
    <s v="*"/>
    <s v="**"/>
    <s v="**"/>
    <m/>
    <m/>
    <s v="**"/>
    <m/>
    <m/>
    <m/>
    <m/>
    <m/>
    <n v="28"/>
    <n v="3.5000000000000003E-2"/>
    <m/>
    <m/>
    <n v="1262.75"/>
    <n v="1"/>
    <n v="45.098214285714285"/>
    <s v="Regular Air"/>
    <n v="5.0999999999999996"/>
    <n v="1267.8499999999999"/>
    <x v="5"/>
    <s v="Corporate"/>
    <x v="0"/>
    <s v="Appliances"/>
    <s v="Medium Box"/>
    <d v="2011-02-02T00:00:00"/>
  </r>
  <r>
    <n v="4446"/>
    <n v="52482"/>
    <x v="737"/>
    <s v="Critical"/>
    <s v="***"/>
    <s v="***"/>
    <s v="***"/>
    <m/>
    <m/>
    <s v="***"/>
    <m/>
    <m/>
    <m/>
    <m/>
    <m/>
    <n v="21"/>
    <n v="3.5000000000000003E-2"/>
    <m/>
    <m/>
    <n v="848.2"/>
    <n v="0"/>
    <n v="40.390476190476193"/>
    <s v="Express Air"/>
    <n v="5.33"/>
    <n v="853.53000000000009"/>
    <x v="8"/>
    <s v="Corporate"/>
    <x v="0"/>
    <s v="Appliances"/>
    <s v="Small Box"/>
    <d v="2011-01-31T00:00:00"/>
  </r>
  <r>
    <n v="4447"/>
    <n v="52482"/>
    <x v="737"/>
    <s v="Critical"/>
    <s v="***"/>
    <s v="***"/>
    <s v="***"/>
    <m/>
    <m/>
    <s v="***"/>
    <m/>
    <m/>
    <m/>
    <m/>
    <m/>
    <n v="30"/>
    <n v="0.04"/>
    <m/>
    <m/>
    <n v="717.21"/>
    <n v="0"/>
    <n v="23.907"/>
    <s v="Regular Air"/>
    <n v="3.63"/>
    <n v="720.84"/>
    <x v="8"/>
    <s v="Corporate"/>
    <x v="1"/>
    <s v="Office Furnishings"/>
    <s v="Small Pack"/>
    <d v="2011-02-02T00:00:00"/>
  </r>
  <r>
    <n v="4448"/>
    <n v="27430"/>
    <x v="737"/>
    <s v="High"/>
    <s v="*"/>
    <s v="**"/>
    <s v="**"/>
    <m/>
    <m/>
    <s v="**"/>
    <m/>
    <m/>
    <m/>
    <m/>
    <m/>
    <n v="3"/>
    <n v="0.01"/>
    <m/>
    <m/>
    <n v="315.27"/>
    <n v="0"/>
    <n v="105.08999999999999"/>
    <s v="Regular Air"/>
    <n v="13.99"/>
    <n v="329.26"/>
    <x v="3"/>
    <s v="Small Business"/>
    <x v="1"/>
    <s v="Office Furnishings"/>
    <s v="Medium Box"/>
    <d v="2011-02-01T00:00:00"/>
  </r>
  <r>
    <n v="4449"/>
    <n v="27430"/>
    <x v="737"/>
    <s v="High"/>
    <s v="*"/>
    <s v="**"/>
    <s v="**"/>
    <m/>
    <m/>
    <s v="**"/>
    <m/>
    <m/>
    <m/>
    <m/>
    <m/>
    <n v="12"/>
    <n v="0.02"/>
    <m/>
    <m/>
    <n v="82.64"/>
    <n v="0"/>
    <n v="6.8866666666666667"/>
    <s v="Regular Air"/>
    <n v="2.35"/>
    <n v="84.99"/>
    <x v="0"/>
    <s v="Small Business"/>
    <x v="0"/>
    <s v="Pens &amp; Art Supplies"/>
    <s v="Wrap Bag"/>
    <d v="2011-02-01T00:00:00"/>
  </r>
  <r>
    <n v="4450"/>
    <n v="24160"/>
    <x v="738"/>
    <s v="Medium"/>
    <s v="*"/>
    <s v="*"/>
    <s v="*"/>
    <m/>
    <m/>
    <s v="*"/>
    <m/>
    <m/>
    <m/>
    <m/>
    <m/>
    <n v="44"/>
    <n v="0.05"/>
    <m/>
    <m/>
    <n v="3644.596"/>
    <n v="1"/>
    <n v="82.831727272727278"/>
    <s v="Regular Air"/>
    <n v="4.9000000000000004"/>
    <n v="3649.4960000000001"/>
    <x v="4"/>
    <s v="Home Office"/>
    <x v="2"/>
    <s v="Telephones and Communication"/>
    <s v="Small Box"/>
    <d v="2011-02-02T00:00:00"/>
  </r>
  <r>
    <n v="4451"/>
    <n v="6791"/>
    <x v="738"/>
    <s v="Medium"/>
    <s v="*"/>
    <s v="*"/>
    <s v="*"/>
    <m/>
    <m/>
    <s v="*"/>
    <m/>
    <m/>
    <m/>
    <m/>
    <m/>
    <n v="14"/>
    <n v="0.02"/>
    <m/>
    <m/>
    <n v="730.33"/>
    <n v="0"/>
    <n v="52.166428571428575"/>
    <s v="Express Air"/>
    <n v="10.17"/>
    <n v="740.5"/>
    <x v="5"/>
    <s v="Small Business"/>
    <x v="2"/>
    <s v="Office Machines"/>
    <s v="Medium Box"/>
    <d v="2011-02-03T00:00:00"/>
  </r>
  <r>
    <n v="4452"/>
    <n v="55075"/>
    <x v="738"/>
    <s v="Critical"/>
    <s v="***"/>
    <s v="***"/>
    <s v="***"/>
    <m/>
    <m/>
    <s v="***"/>
    <m/>
    <m/>
    <m/>
    <m/>
    <m/>
    <n v="21"/>
    <n v="3.5000000000000003E-2"/>
    <m/>
    <m/>
    <n v="556.45000000000005"/>
    <n v="0"/>
    <n v="26.49761904761905"/>
    <s v="Delivery Truck"/>
    <n v="14.36"/>
    <n v="570.81000000000006"/>
    <x v="3"/>
    <s v="Home Office"/>
    <x v="1"/>
    <s v="Chairs &amp; Chairmats"/>
    <s v="Jumbo Drum"/>
    <d v="2011-02-04T00:00:00"/>
  </r>
  <r>
    <n v="4453"/>
    <n v="21956"/>
    <x v="738"/>
    <s v="High"/>
    <s v="*"/>
    <s v="**"/>
    <s v="**"/>
    <m/>
    <m/>
    <s v="**"/>
    <m/>
    <m/>
    <m/>
    <m/>
    <m/>
    <n v="2"/>
    <n v="0.01"/>
    <m/>
    <m/>
    <n v="125.273"/>
    <n v="0"/>
    <n v="62.636499999999998"/>
    <s v="Regular Air"/>
    <n v="8.99"/>
    <n v="134.26300000000001"/>
    <x v="8"/>
    <s v="Consumer"/>
    <x v="2"/>
    <s v="Telephones and Communication"/>
    <s v="Small Box"/>
    <d v="2011-02-03T00:00:00"/>
  </r>
  <r>
    <n v="4454"/>
    <n v="31140"/>
    <x v="738"/>
    <s v="Critical"/>
    <s v="***"/>
    <s v="***"/>
    <s v="***"/>
    <m/>
    <m/>
    <s v="***"/>
    <m/>
    <m/>
    <m/>
    <m/>
    <m/>
    <n v="4"/>
    <n v="0.01"/>
    <m/>
    <m/>
    <n v="13.42"/>
    <n v="0"/>
    <n v="3.355"/>
    <s v="Regular Air"/>
    <n v="0.99"/>
    <n v="14.41"/>
    <x v="4"/>
    <s v="Home Office"/>
    <x v="0"/>
    <s v="Labels"/>
    <s v="Small Box"/>
    <d v="2011-02-02T00:00:00"/>
  </r>
  <r>
    <n v="4455"/>
    <n v="21639"/>
    <x v="739"/>
    <s v="Not Specified"/>
    <s v="*"/>
    <s v="*"/>
    <s v="*"/>
    <m/>
    <m/>
    <s v="*"/>
    <m/>
    <m/>
    <m/>
    <m/>
    <m/>
    <n v="38"/>
    <n v="0.04"/>
    <m/>
    <m/>
    <n v="7814.59"/>
    <n v="1"/>
    <n v="205.6471052631579"/>
    <s v="Regular Air"/>
    <n v="11.54"/>
    <n v="7826.13"/>
    <x v="10"/>
    <s v="Home Office"/>
    <x v="1"/>
    <s v="Office Furnishings"/>
    <s v="Large Box"/>
    <d v="2011-02-02T00:00:00"/>
  </r>
  <r>
    <n v="4456"/>
    <n v="45543"/>
    <x v="739"/>
    <s v="Low"/>
    <s v="*"/>
    <s v="*"/>
    <s v="*"/>
    <m/>
    <m/>
    <s v="*"/>
    <m/>
    <m/>
    <m/>
    <m/>
    <m/>
    <n v="16"/>
    <n v="0.02"/>
    <m/>
    <m/>
    <n v="1223.43"/>
    <n v="1"/>
    <n v="76.464375000000004"/>
    <s v="Delivery Truck"/>
    <n v="89.3"/>
    <n v="1312.73"/>
    <x v="1"/>
    <s v="Corporate"/>
    <x v="1"/>
    <s v="Tables"/>
    <s v="Jumbo Box"/>
    <d v="2011-02-06T00:00:00"/>
  </r>
  <r>
    <n v="4457"/>
    <n v="33958"/>
    <x v="739"/>
    <s v="Critical"/>
    <s v="***"/>
    <s v="***"/>
    <s v="***"/>
    <m/>
    <m/>
    <s v="***"/>
    <m/>
    <m/>
    <m/>
    <m/>
    <m/>
    <n v="27"/>
    <n v="3.5000000000000003E-2"/>
    <m/>
    <m/>
    <n v="462.36599999999999"/>
    <n v="0"/>
    <n v="17.124666666666666"/>
    <s v="Regular Air"/>
    <n v="3.3"/>
    <n v="465.666"/>
    <x v="3"/>
    <s v="Small Business"/>
    <x v="2"/>
    <s v="Telephones and Communication"/>
    <s v="Small Pack"/>
    <d v="2011-02-04T00:00:00"/>
  </r>
  <r>
    <n v="4458"/>
    <n v="33958"/>
    <x v="739"/>
    <s v="Critical"/>
    <s v="***"/>
    <s v="***"/>
    <s v="***"/>
    <m/>
    <m/>
    <s v="***"/>
    <m/>
    <m/>
    <m/>
    <m/>
    <m/>
    <n v="14"/>
    <n v="0.02"/>
    <m/>
    <m/>
    <n v="336.48"/>
    <n v="0"/>
    <n v="24.034285714285716"/>
    <s v="Regular Air"/>
    <n v="5.37"/>
    <n v="341.85"/>
    <x v="3"/>
    <s v="Small Business"/>
    <x v="0"/>
    <s v="Pens &amp; Art Supplies"/>
    <s v="Small Box"/>
    <d v="2011-02-04T00:00:00"/>
  </r>
  <r>
    <n v="4459"/>
    <n v="21639"/>
    <x v="739"/>
    <s v="Not Specified"/>
    <s v="*"/>
    <s v="*"/>
    <s v="*"/>
    <m/>
    <m/>
    <s v="*"/>
    <m/>
    <m/>
    <m/>
    <m/>
    <m/>
    <n v="23"/>
    <n v="3.5000000000000003E-2"/>
    <m/>
    <m/>
    <n v="158.99"/>
    <n v="0"/>
    <n v="6.9126086956521746"/>
    <s v="Regular Air"/>
    <n v="9.69"/>
    <n v="168.68"/>
    <x v="10"/>
    <s v="Home Office"/>
    <x v="0"/>
    <s v="Storage &amp; Organization"/>
    <s v="Small Box"/>
    <d v="2011-02-02T00:00:00"/>
  </r>
  <r>
    <n v="4460"/>
    <n v="21639"/>
    <x v="739"/>
    <s v="Not Specified"/>
    <s v="*"/>
    <s v="*"/>
    <s v="*"/>
    <m/>
    <m/>
    <s v="*"/>
    <m/>
    <m/>
    <m/>
    <m/>
    <m/>
    <n v="24"/>
    <n v="3.5000000000000003E-2"/>
    <m/>
    <m/>
    <n v="145.15"/>
    <n v="0"/>
    <n v="6.0479166666666666"/>
    <s v="Regular Air"/>
    <n v="9.92"/>
    <n v="155.07"/>
    <x v="10"/>
    <s v="Home Office"/>
    <x v="0"/>
    <s v="Binders and Binder Accessories"/>
    <s v="Small Box"/>
    <d v="2011-02-04T00:00:00"/>
  </r>
  <r>
    <n v="4461"/>
    <n v="21639"/>
    <x v="739"/>
    <s v="Not Specified"/>
    <s v="*"/>
    <s v="*"/>
    <s v="*"/>
    <m/>
    <m/>
    <s v="*"/>
    <m/>
    <m/>
    <m/>
    <m/>
    <m/>
    <n v="3"/>
    <n v="0.01"/>
    <m/>
    <m/>
    <n v="131.5"/>
    <n v="0"/>
    <n v="43.833333333333336"/>
    <s v="Regular Air"/>
    <n v="9.1999999999999993"/>
    <n v="140.69999999999999"/>
    <x v="10"/>
    <s v="Home Office"/>
    <x v="1"/>
    <s v="Office Furnishings"/>
    <s v="Wrap Bag"/>
    <d v="2011-02-03T00:00:00"/>
  </r>
  <r>
    <n v="4462"/>
    <n v="12326"/>
    <x v="739"/>
    <s v="Critical"/>
    <s v="***"/>
    <s v="***"/>
    <s v="***"/>
    <m/>
    <m/>
    <s v="***"/>
    <m/>
    <m/>
    <m/>
    <m/>
    <m/>
    <n v="4"/>
    <n v="0.01"/>
    <m/>
    <m/>
    <n v="123.82"/>
    <n v="0"/>
    <n v="30.954999999999998"/>
    <s v="Regular Air"/>
    <n v="57.87"/>
    <n v="181.69"/>
    <x v="1"/>
    <s v="Small Business"/>
    <x v="1"/>
    <s v="Office Furnishings"/>
    <s v="Small Box"/>
    <d v="2011-02-04T00:00:00"/>
  </r>
  <r>
    <n v="4463"/>
    <n v="45059"/>
    <x v="740"/>
    <s v="Not Specified"/>
    <s v="*"/>
    <s v="*"/>
    <s v="*"/>
    <m/>
    <m/>
    <s v="*"/>
    <m/>
    <m/>
    <m/>
    <m/>
    <m/>
    <n v="39"/>
    <n v="0.04"/>
    <m/>
    <m/>
    <n v="3401.8"/>
    <n v="1"/>
    <n v="87.225641025641025"/>
    <s v="Express Air"/>
    <n v="19.989999999999998"/>
    <n v="3421.79"/>
    <x v="3"/>
    <s v="Consumer"/>
    <x v="0"/>
    <s v="Storage &amp; Organization"/>
    <s v="Small Box"/>
    <d v="2011-02-05T00:00:00"/>
  </r>
  <r>
    <n v="4464"/>
    <n v="45059"/>
    <x v="740"/>
    <s v="Not Specified"/>
    <s v="*"/>
    <s v="*"/>
    <s v="*"/>
    <m/>
    <m/>
    <s v="*"/>
    <m/>
    <m/>
    <m/>
    <m/>
    <m/>
    <n v="35"/>
    <n v="0.04"/>
    <m/>
    <m/>
    <n v="1327.59"/>
    <n v="1"/>
    <n v="37.931142857142852"/>
    <s v="Express Air"/>
    <n v="2.9"/>
    <n v="1330.49"/>
    <x v="3"/>
    <s v="Consumer"/>
    <x v="0"/>
    <s v="Pens &amp; Art Supplies"/>
    <s v="Small Pack"/>
    <d v="2011-02-04T00:00:00"/>
  </r>
  <r>
    <n v="4465"/>
    <n v="21057"/>
    <x v="740"/>
    <s v="Low"/>
    <s v="*"/>
    <s v="*"/>
    <s v="*"/>
    <m/>
    <m/>
    <s v="*"/>
    <m/>
    <m/>
    <m/>
    <m/>
    <m/>
    <n v="28"/>
    <n v="3.5000000000000003E-2"/>
    <m/>
    <m/>
    <n v="1103.67"/>
    <n v="1"/>
    <n v="39.416785714285716"/>
    <s v="Regular Air"/>
    <n v="1.99"/>
    <n v="1105.6600000000001"/>
    <x v="0"/>
    <s v="Corporate"/>
    <x v="2"/>
    <s v="Computer Peripherals"/>
    <s v="Small Pack"/>
    <d v="2011-02-10T00:00:00"/>
  </r>
  <r>
    <n v="4466"/>
    <n v="40102"/>
    <x v="740"/>
    <s v="Medium"/>
    <s v="*"/>
    <s v="*"/>
    <s v="*"/>
    <m/>
    <m/>
    <s v="*"/>
    <m/>
    <m/>
    <m/>
    <m/>
    <m/>
    <n v="46"/>
    <n v="0.05"/>
    <m/>
    <m/>
    <n v="412.37"/>
    <n v="0"/>
    <n v="8.9645652173913053"/>
    <s v="Express Air"/>
    <n v="3.5"/>
    <n v="415.87"/>
    <x v="5"/>
    <s v="Corporate"/>
    <x v="0"/>
    <s v="Appliances"/>
    <s v="Small Box"/>
    <d v="2011-02-05T00:00:00"/>
  </r>
  <r>
    <n v="4467"/>
    <n v="38784"/>
    <x v="740"/>
    <s v="Medium"/>
    <s v="*"/>
    <s v="*"/>
    <s v="*"/>
    <m/>
    <m/>
    <s v="*"/>
    <m/>
    <m/>
    <m/>
    <m/>
    <m/>
    <n v="50"/>
    <n v="0.06"/>
    <m/>
    <m/>
    <n v="298.12"/>
    <n v="0"/>
    <n v="5.9623999999999997"/>
    <s v="Regular Air"/>
    <n v="0.5"/>
    <n v="298.62"/>
    <x v="2"/>
    <s v="Home Office"/>
    <x v="0"/>
    <s v="Labels"/>
    <s v="Small Box"/>
    <d v="2011-02-05T00:00:00"/>
  </r>
  <r>
    <n v="4468"/>
    <n v="45059"/>
    <x v="740"/>
    <s v="Not Specified"/>
    <s v="*"/>
    <s v="*"/>
    <s v="*"/>
    <m/>
    <m/>
    <s v="*"/>
    <m/>
    <m/>
    <m/>
    <m/>
    <m/>
    <n v="4"/>
    <n v="0.01"/>
    <m/>
    <m/>
    <n v="130.13999999999999"/>
    <n v="0"/>
    <n v="32.534999999999997"/>
    <s v="Regular Air"/>
    <n v="8.65"/>
    <n v="138.79"/>
    <x v="1"/>
    <s v="Consumer"/>
    <x v="2"/>
    <s v="Computer Peripherals"/>
    <s v="Small Box"/>
    <d v="2011-02-05T00:00:00"/>
  </r>
  <r>
    <n v="4469"/>
    <n v="50949"/>
    <x v="741"/>
    <s v="Medium"/>
    <s v="*"/>
    <s v="*"/>
    <s v="*"/>
    <m/>
    <m/>
    <s v="*"/>
    <m/>
    <m/>
    <m/>
    <m/>
    <m/>
    <n v="46"/>
    <n v="0.05"/>
    <m/>
    <m/>
    <n v="4804.0384999999997"/>
    <n v="1"/>
    <n v="104.43561956521738"/>
    <s v="Regular Air"/>
    <n v="8.8000000000000007"/>
    <n v="4812.8384999999998"/>
    <x v="1"/>
    <s v="Corporate"/>
    <x v="2"/>
    <s v="Telephones and Communication"/>
    <s v="Small Box"/>
    <d v="2011-02-06T00:00:00"/>
  </r>
  <r>
    <n v="4470"/>
    <n v="32484"/>
    <x v="741"/>
    <s v="Not Specified"/>
    <s v="*"/>
    <s v="*"/>
    <s v="*"/>
    <m/>
    <m/>
    <s v="*"/>
    <m/>
    <m/>
    <m/>
    <m/>
    <m/>
    <n v="9"/>
    <n v="0.01"/>
    <m/>
    <m/>
    <n v="2502.67"/>
    <n v="1"/>
    <n v="278.07444444444445"/>
    <s v="Delivery Truck"/>
    <n v="64.73"/>
    <n v="2567.4"/>
    <x v="4"/>
    <s v="Corporate"/>
    <x v="1"/>
    <s v="Chairs &amp; Chairmats"/>
    <s v="Jumbo Drum"/>
    <d v="2011-02-05T00:00:00"/>
  </r>
  <r>
    <n v="4471"/>
    <n v="34978"/>
    <x v="741"/>
    <s v="High"/>
    <s v="*"/>
    <s v="**"/>
    <s v="**"/>
    <m/>
    <m/>
    <s v="**"/>
    <m/>
    <m/>
    <m/>
    <m/>
    <m/>
    <n v="49"/>
    <n v="0.05"/>
    <m/>
    <m/>
    <n v="165.51"/>
    <n v="0"/>
    <n v="3.3777551020408163"/>
    <s v="Regular Air"/>
    <n v="6.83"/>
    <n v="172.34"/>
    <x v="12"/>
    <s v="Consumer"/>
    <x v="0"/>
    <s v="Binders and Binder Accessories"/>
    <s v="Small Box"/>
    <d v="2011-02-06T00:00:00"/>
  </r>
  <r>
    <n v="4472"/>
    <n v="50949"/>
    <x v="741"/>
    <s v="Medium"/>
    <s v="*"/>
    <s v="*"/>
    <s v="*"/>
    <m/>
    <m/>
    <s v="*"/>
    <m/>
    <m/>
    <m/>
    <m/>
    <m/>
    <n v="32"/>
    <n v="0.04"/>
    <m/>
    <m/>
    <n v="73.55"/>
    <n v="0"/>
    <n v="2.2984374999999999"/>
    <s v="Express Air"/>
    <n v="0.78"/>
    <n v="74.33"/>
    <x v="1"/>
    <s v="Corporate"/>
    <x v="0"/>
    <s v="Rubber Bands"/>
    <s v="Wrap Bag"/>
    <d v="2011-02-05T00:00:00"/>
  </r>
  <r>
    <n v="4473"/>
    <n v="32007"/>
    <x v="742"/>
    <s v="Low"/>
    <s v="*"/>
    <s v="*"/>
    <s v="*"/>
    <m/>
    <m/>
    <s v="*"/>
    <m/>
    <m/>
    <m/>
    <m/>
    <m/>
    <n v="41"/>
    <n v="0.05"/>
    <m/>
    <m/>
    <n v="17448.75"/>
    <n v="1"/>
    <n v="425.57926829268291"/>
    <s v="Delivery Truck"/>
    <n v="75.23"/>
    <n v="17523.98"/>
    <x v="5"/>
    <s v="Consumer"/>
    <x v="1"/>
    <s v="Tables"/>
    <s v="Jumbo Box"/>
    <d v="2011-02-09T00:00:00"/>
  </r>
  <r>
    <n v="4474"/>
    <n v="29028"/>
    <x v="742"/>
    <s v="Critical"/>
    <s v="***"/>
    <s v="***"/>
    <s v="***"/>
    <m/>
    <m/>
    <s v="***"/>
    <m/>
    <m/>
    <m/>
    <m/>
    <m/>
    <n v="43"/>
    <n v="0.05"/>
    <m/>
    <m/>
    <n v="17131.36"/>
    <n v="1"/>
    <n v="398.40372093023257"/>
    <s v="Delivery Truck"/>
    <n v="14.7"/>
    <n v="17146.060000000001"/>
    <x v="8"/>
    <s v="Corporate"/>
    <x v="2"/>
    <s v="Office Machines"/>
    <s v="Jumbo Drum"/>
    <d v="2011-02-07T00:00:00"/>
  </r>
  <r>
    <n v="4475"/>
    <n v="29767"/>
    <x v="742"/>
    <s v="High"/>
    <s v="*"/>
    <s v="**"/>
    <s v="**"/>
    <m/>
    <m/>
    <s v="**"/>
    <m/>
    <m/>
    <m/>
    <m/>
    <m/>
    <n v="48"/>
    <n v="0.05"/>
    <m/>
    <m/>
    <n v="4153.0600000000004"/>
    <n v="1"/>
    <n v="86.522083333333342"/>
    <s v="Regular Air"/>
    <n v="0.99"/>
    <n v="4154.05"/>
    <x v="2"/>
    <s v="Home Office"/>
    <x v="0"/>
    <s v="Appliances"/>
    <s v="Small Box"/>
    <d v="2011-02-06T00:00:00"/>
  </r>
  <r>
    <n v="4476"/>
    <n v="11719"/>
    <x v="742"/>
    <s v="Not Specified"/>
    <s v="*"/>
    <s v="*"/>
    <s v="*"/>
    <m/>
    <m/>
    <s v="*"/>
    <m/>
    <m/>
    <m/>
    <m/>
    <m/>
    <n v="3"/>
    <n v="0.01"/>
    <m/>
    <m/>
    <n v="1566.8"/>
    <n v="1"/>
    <n v="522.26666666666665"/>
    <s v="Delivery Truck"/>
    <n v="69.3"/>
    <n v="1636.1"/>
    <x v="8"/>
    <s v="Home Office"/>
    <x v="2"/>
    <s v="Office Machines"/>
    <s v="Jumbo Drum"/>
    <d v="2011-02-06T00:00:00"/>
  </r>
  <r>
    <n v="4477"/>
    <n v="41926"/>
    <x v="742"/>
    <s v="High"/>
    <s v="*"/>
    <s v="**"/>
    <s v="**"/>
    <m/>
    <m/>
    <s v="**"/>
    <m/>
    <m/>
    <m/>
    <m/>
    <m/>
    <n v="43"/>
    <n v="0.05"/>
    <m/>
    <m/>
    <n v="1562.69"/>
    <n v="1"/>
    <n v="36.341627906976747"/>
    <s v="Regular Air"/>
    <n v="8.2200000000000006"/>
    <n v="1570.91"/>
    <x v="1"/>
    <s v="Small Business"/>
    <x v="0"/>
    <s v="Storage &amp; Organization"/>
    <s v="Small Box"/>
    <d v="2011-02-05T00:00:00"/>
  </r>
  <r>
    <n v="4478"/>
    <n v="11719"/>
    <x v="742"/>
    <s v="Not Specified"/>
    <s v="*"/>
    <s v="*"/>
    <s v="*"/>
    <m/>
    <m/>
    <s v="*"/>
    <m/>
    <m/>
    <m/>
    <m/>
    <m/>
    <n v="30"/>
    <n v="0.04"/>
    <m/>
    <m/>
    <n v="616.01"/>
    <n v="0"/>
    <n v="20.533666666666665"/>
    <s v="Regular Air"/>
    <n v="8.99"/>
    <n v="625"/>
    <x v="8"/>
    <s v="Home Office"/>
    <x v="0"/>
    <s v="Pens &amp; Art Supplies"/>
    <s v="Small Pack"/>
    <d v="2011-02-05T00:00:00"/>
  </r>
  <r>
    <n v="4479"/>
    <n v="11719"/>
    <x v="742"/>
    <s v="Not Specified"/>
    <s v="*"/>
    <s v="*"/>
    <s v="*"/>
    <m/>
    <m/>
    <s v="*"/>
    <m/>
    <m/>
    <m/>
    <m/>
    <m/>
    <n v="17"/>
    <n v="0.02"/>
    <m/>
    <m/>
    <n v="438.60849999999999"/>
    <n v="0"/>
    <n v="25.8005"/>
    <s v="Regular Air"/>
    <n v="8.59"/>
    <n v="447.19849999999997"/>
    <x v="8"/>
    <s v="Home Office"/>
    <x v="2"/>
    <s v="Telephones and Communication"/>
    <s v="Medium Box"/>
    <d v="2011-02-05T00:00:00"/>
  </r>
  <r>
    <n v="4480"/>
    <n v="14503"/>
    <x v="742"/>
    <s v="Not Specified"/>
    <s v="*"/>
    <s v="*"/>
    <s v="*"/>
    <m/>
    <m/>
    <s v="*"/>
    <m/>
    <m/>
    <m/>
    <m/>
    <m/>
    <n v="14"/>
    <n v="0.02"/>
    <m/>
    <m/>
    <n v="438.47"/>
    <n v="0"/>
    <n v="31.319285714285716"/>
    <s v="Express Air"/>
    <n v="2.99"/>
    <n v="441.46000000000004"/>
    <x v="8"/>
    <s v="Corporate"/>
    <x v="0"/>
    <s v="Binders and Binder Accessories"/>
    <s v="Small Box"/>
    <d v="2011-02-06T00:00:00"/>
  </r>
  <r>
    <n v="4481"/>
    <n v="41926"/>
    <x v="742"/>
    <s v="High"/>
    <s v="*"/>
    <s v="**"/>
    <s v="**"/>
    <m/>
    <m/>
    <s v="**"/>
    <m/>
    <m/>
    <m/>
    <m/>
    <m/>
    <n v="17"/>
    <n v="0.02"/>
    <m/>
    <m/>
    <n v="112.57"/>
    <n v="0"/>
    <n v="6.6217647058823523"/>
    <s v="Regular Air"/>
    <n v="5.14"/>
    <n v="117.71"/>
    <x v="1"/>
    <s v="Small Business"/>
    <x v="0"/>
    <s v="Paper"/>
    <s v="Small Box"/>
    <d v="2011-02-06T00:00:00"/>
  </r>
  <r>
    <n v="4482"/>
    <n v="21155"/>
    <x v="742"/>
    <s v="High"/>
    <s v="*"/>
    <s v="**"/>
    <s v="**"/>
    <m/>
    <m/>
    <s v="**"/>
    <m/>
    <m/>
    <m/>
    <m/>
    <m/>
    <n v="4"/>
    <n v="0.01"/>
    <m/>
    <m/>
    <n v="81.78"/>
    <n v="0"/>
    <n v="20.445"/>
    <s v="Regular Air"/>
    <n v="5.97"/>
    <n v="87.75"/>
    <x v="6"/>
    <s v="Consumer"/>
    <x v="0"/>
    <s v="Paper"/>
    <s v="Small Box"/>
    <d v="2011-02-06T00:00:00"/>
  </r>
  <r>
    <n v="4483"/>
    <n v="2053"/>
    <x v="743"/>
    <s v="Critical"/>
    <s v="***"/>
    <s v="***"/>
    <s v="***"/>
    <m/>
    <m/>
    <s v="***"/>
    <m/>
    <m/>
    <m/>
    <m/>
    <m/>
    <n v="39"/>
    <n v="0.04"/>
    <m/>
    <m/>
    <n v="19342.84"/>
    <n v="1"/>
    <n v="495.97025641025641"/>
    <s v="Delivery Truck"/>
    <n v="126"/>
    <n v="19468.84"/>
    <x v="1"/>
    <s v="Consumer"/>
    <x v="1"/>
    <s v="Chairs &amp; Chairmats"/>
    <s v="Jumbo Drum"/>
    <d v="2011-02-07T00:00:00"/>
  </r>
  <r>
    <n v="4484"/>
    <n v="12066"/>
    <x v="743"/>
    <s v="Medium"/>
    <s v="*"/>
    <s v="*"/>
    <s v="*"/>
    <m/>
    <m/>
    <s v="*"/>
    <m/>
    <m/>
    <m/>
    <m/>
    <m/>
    <n v="27"/>
    <n v="3.5000000000000003E-2"/>
    <m/>
    <m/>
    <n v="4442.049"/>
    <n v="1"/>
    <n v="164.52033333333333"/>
    <s v="Regular Air"/>
    <n v="8.08"/>
    <n v="4450.1289999999999"/>
    <x v="10"/>
    <s v="Small Business"/>
    <x v="2"/>
    <s v="Telephones and Communication"/>
    <s v="Small Box"/>
    <d v="2011-02-07T00:00:00"/>
  </r>
  <r>
    <n v="4485"/>
    <n v="43110"/>
    <x v="743"/>
    <s v="High"/>
    <s v="*"/>
    <s v="**"/>
    <s v="**"/>
    <m/>
    <m/>
    <s v="**"/>
    <m/>
    <m/>
    <m/>
    <m/>
    <m/>
    <n v="1"/>
    <n v="0.01"/>
    <m/>
    <m/>
    <n v="3457.99"/>
    <n v="1"/>
    <n v="3457.99"/>
    <s v="Regular Air"/>
    <n v="24.49"/>
    <n v="3482.4799999999996"/>
    <x v="4"/>
    <s v="Corporate"/>
    <x v="2"/>
    <s v="Copiers and Fax"/>
    <s v="Large Box"/>
    <d v="2011-02-08T00:00:00"/>
  </r>
  <r>
    <n v="4486"/>
    <n v="27622"/>
    <x v="743"/>
    <s v="Medium"/>
    <s v="*"/>
    <s v="*"/>
    <s v="*"/>
    <m/>
    <m/>
    <s v="*"/>
    <m/>
    <m/>
    <m/>
    <m/>
    <m/>
    <n v="4"/>
    <n v="0.01"/>
    <m/>
    <m/>
    <n v="1280.73"/>
    <n v="1"/>
    <n v="320.1825"/>
    <s v="Delivery Truck"/>
    <n v="43.57"/>
    <n v="1324.3"/>
    <x v="0"/>
    <s v="Consumer"/>
    <x v="1"/>
    <s v="Tables"/>
    <s v="Jumbo Box"/>
    <d v="2011-02-07T00:00:00"/>
  </r>
  <r>
    <n v="4487"/>
    <n v="56711"/>
    <x v="743"/>
    <s v="Low"/>
    <s v="*"/>
    <s v="*"/>
    <s v="*"/>
    <m/>
    <m/>
    <s v="*"/>
    <m/>
    <m/>
    <m/>
    <m/>
    <m/>
    <n v="25"/>
    <n v="3.5000000000000003E-2"/>
    <m/>
    <m/>
    <n v="1279.45"/>
    <n v="1"/>
    <n v="51.178000000000004"/>
    <s v="Regular Air"/>
    <n v="7.23"/>
    <n v="1286.68"/>
    <x v="10"/>
    <s v="Consumer"/>
    <x v="0"/>
    <s v="Paper"/>
    <s v="Small Box"/>
    <d v="2011-02-11T00:00:00"/>
  </r>
  <r>
    <n v="4488"/>
    <n v="46307"/>
    <x v="743"/>
    <s v="Medium"/>
    <s v="*"/>
    <s v="*"/>
    <s v="*"/>
    <m/>
    <m/>
    <s v="*"/>
    <m/>
    <m/>
    <m/>
    <m/>
    <m/>
    <n v="27"/>
    <n v="3.5000000000000003E-2"/>
    <m/>
    <m/>
    <n v="1217.77"/>
    <n v="1"/>
    <n v="45.102592592592593"/>
    <s v="Regular Air"/>
    <n v="6.22"/>
    <n v="1223.99"/>
    <x v="1"/>
    <s v="Consumer"/>
    <x v="0"/>
    <s v="Storage &amp; Organization"/>
    <s v="Small Box"/>
    <d v="2011-02-09T00:00:00"/>
  </r>
  <r>
    <n v="4489"/>
    <n v="2053"/>
    <x v="743"/>
    <s v="Critical"/>
    <s v="***"/>
    <s v="***"/>
    <s v="***"/>
    <m/>
    <m/>
    <s v="***"/>
    <m/>
    <m/>
    <m/>
    <m/>
    <m/>
    <n v="7"/>
    <n v="0.01"/>
    <m/>
    <m/>
    <n v="771.78300000000002"/>
    <n v="0"/>
    <n v="110.25471428571429"/>
    <s v="Regular Air"/>
    <n v="4.2"/>
    <n v="775.98300000000006"/>
    <x v="1"/>
    <s v="Consumer"/>
    <x v="2"/>
    <s v="Telephones and Communication"/>
    <s v="Small Box"/>
    <d v="2011-02-08T00:00:00"/>
  </r>
  <r>
    <n v="4490"/>
    <n v="30497"/>
    <x v="743"/>
    <s v="Critical"/>
    <s v="***"/>
    <s v="***"/>
    <s v="***"/>
    <m/>
    <m/>
    <s v="***"/>
    <m/>
    <m/>
    <m/>
    <m/>
    <m/>
    <n v="34"/>
    <n v="0.04"/>
    <m/>
    <m/>
    <n v="706.91"/>
    <n v="0"/>
    <n v="20.791470588235292"/>
    <s v="Express Air"/>
    <n v="8.83"/>
    <n v="715.74"/>
    <x v="8"/>
    <s v="Corporate"/>
    <x v="0"/>
    <s v="Binders and Binder Accessories"/>
    <s v="Small Box"/>
    <d v="2011-02-08T00:00:00"/>
  </r>
  <r>
    <n v="4491"/>
    <n v="46307"/>
    <x v="743"/>
    <s v="Medium"/>
    <s v="*"/>
    <s v="*"/>
    <s v="*"/>
    <m/>
    <m/>
    <s v="*"/>
    <m/>
    <m/>
    <m/>
    <m/>
    <m/>
    <n v="32"/>
    <n v="0.04"/>
    <m/>
    <m/>
    <n v="643.53"/>
    <n v="0"/>
    <n v="20.110312499999999"/>
    <s v="Regular Air"/>
    <n v="5.77"/>
    <n v="649.29999999999995"/>
    <x v="1"/>
    <s v="Consumer"/>
    <x v="0"/>
    <s v="Paper"/>
    <s v="Small Box"/>
    <d v="2011-02-06T00:00:00"/>
  </r>
  <r>
    <n v="4492"/>
    <n v="57633"/>
    <x v="743"/>
    <s v="High"/>
    <s v="*"/>
    <s v="**"/>
    <s v="**"/>
    <m/>
    <m/>
    <s v="**"/>
    <m/>
    <m/>
    <m/>
    <m/>
    <m/>
    <n v="12"/>
    <n v="0.02"/>
    <m/>
    <m/>
    <n v="351.12"/>
    <n v="0"/>
    <n v="29.26"/>
    <s v="Express Air"/>
    <n v="3.92"/>
    <n v="355.04"/>
    <x v="2"/>
    <s v="Corporate"/>
    <x v="1"/>
    <s v="Office Furnishings"/>
    <s v="Small Pack"/>
    <d v="2011-02-07T00:00:00"/>
  </r>
  <r>
    <n v="4493"/>
    <n v="30497"/>
    <x v="743"/>
    <s v="Critical"/>
    <s v="***"/>
    <s v="***"/>
    <s v="***"/>
    <m/>
    <m/>
    <s v="***"/>
    <m/>
    <m/>
    <m/>
    <m/>
    <m/>
    <n v="31"/>
    <n v="0.04"/>
    <m/>
    <m/>
    <n v="190.06"/>
    <n v="0"/>
    <n v="6.1309677419354838"/>
    <s v="Regular Air"/>
    <n v="5.35"/>
    <n v="195.41"/>
    <x v="8"/>
    <s v="Corporate"/>
    <x v="0"/>
    <s v="Paper"/>
    <s v="Small Box"/>
    <d v="2011-02-08T00:00:00"/>
  </r>
  <r>
    <n v="4494"/>
    <n v="54882"/>
    <x v="743"/>
    <s v="Critical"/>
    <s v="***"/>
    <s v="***"/>
    <s v="***"/>
    <m/>
    <m/>
    <s v="***"/>
    <m/>
    <m/>
    <m/>
    <m/>
    <m/>
    <n v="2"/>
    <n v="0.01"/>
    <m/>
    <m/>
    <n v="86.92"/>
    <n v="0"/>
    <n v="43.46"/>
    <s v="Regular Air"/>
    <n v="13.89"/>
    <n v="100.81"/>
    <x v="8"/>
    <s v="Consumer"/>
    <x v="0"/>
    <s v="Pens &amp; Art Supplies"/>
    <s v="Wrap Bag"/>
    <d v="2011-02-08T00:00:00"/>
  </r>
  <r>
    <n v="4495"/>
    <n v="54882"/>
    <x v="743"/>
    <s v="Critical"/>
    <s v="***"/>
    <s v="***"/>
    <s v="***"/>
    <m/>
    <m/>
    <s v="***"/>
    <m/>
    <m/>
    <m/>
    <m/>
    <m/>
    <n v="17"/>
    <n v="0.02"/>
    <m/>
    <m/>
    <n v="86.29"/>
    <n v="0"/>
    <n v="5.0758823529411767"/>
    <s v="Regular Air"/>
    <n v="0.49"/>
    <n v="86.78"/>
    <x v="8"/>
    <s v="Consumer"/>
    <x v="0"/>
    <s v="Labels"/>
    <s v="Small Box"/>
    <d v="2011-02-09T00:00:00"/>
  </r>
  <r>
    <n v="4496"/>
    <n v="39270"/>
    <x v="743"/>
    <s v="High"/>
    <s v="*"/>
    <s v="**"/>
    <s v="**"/>
    <m/>
    <m/>
    <s v="**"/>
    <m/>
    <m/>
    <m/>
    <m/>
    <m/>
    <n v="11"/>
    <n v="0.02"/>
    <m/>
    <m/>
    <n v="65.78"/>
    <n v="0"/>
    <n v="5.98"/>
    <s v="Regular Air"/>
    <n v="3.37"/>
    <n v="69.150000000000006"/>
    <x v="2"/>
    <s v="Home Office"/>
    <x v="0"/>
    <s v="Rubber Bands"/>
    <s v="Wrap Bag"/>
    <d v="2011-02-06T00:00:00"/>
  </r>
  <r>
    <n v="4497"/>
    <n v="43110"/>
    <x v="743"/>
    <s v="High"/>
    <s v="*"/>
    <s v="**"/>
    <s v="**"/>
    <m/>
    <m/>
    <s v="**"/>
    <m/>
    <m/>
    <m/>
    <m/>
    <m/>
    <n v="3"/>
    <n v="0.01"/>
    <m/>
    <m/>
    <n v="21.01"/>
    <n v="0"/>
    <n v="7.0033333333333339"/>
    <s v="Regular Air"/>
    <n v="5.0199999999999996"/>
    <n v="26.03"/>
    <x v="4"/>
    <s v="Corporate"/>
    <x v="0"/>
    <s v="Paper"/>
    <s v="Small Box"/>
    <d v="2011-02-06T00:00:00"/>
  </r>
  <r>
    <n v="4498"/>
    <n v="31046"/>
    <x v="744"/>
    <s v="Critical"/>
    <s v="***"/>
    <s v="***"/>
    <s v="***"/>
    <m/>
    <m/>
    <s v="***"/>
    <m/>
    <m/>
    <m/>
    <m/>
    <m/>
    <n v="42"/>
    <n v="0.05"/>
    <m/>
    <m/>
    <n v="3900.5309999999999"/>
    <n v="1"/>
    <n v="92.869785714285712"/>
    <s v="Regular Air"/>
    <n v="2.5"/>
    <n v="3903.0309999999999"/>
    <x v="1"/>
    <s v="Corporate"/>
    <x v="2"/>
    <s v="Telephones and Communication"/>
    <s v="Small Box"/>
    <d v="2011-02-08T00:00:00"/>
  </r>
  <r>
    <n v="4499"/>
    <n v="21824"/>
    <x v="744"/>
    <s v="Low"/>
    <s v="*"/>
    <s v="*"/>
    <s v="*"/>
    <m/>
    <m/>
    <s v="*"/>
    <m/>
    <m/>
    <m/>
    <m/>
    <m/>
    <n v="37"/>
    <n v="0.04"/>
    <m/>
    <m/>
    <n v="3351.55"/>
    <n v="1"/>
    <n v="90.582432432432441"/>
    <s v="Express Air"/>
    <n v="56.2"/>
    <n v="3407.75"/>
    <x v="1"/>
    <s v="Home Office"/>
    <x v="1"/>
    <s v="Office Furnishings"/>
    <s v="Medium Box"/>
    <d v="2011-02-14T00:00:00"/>
  </r>
  <r>
    <n v="4500"/>
    <n v="1637"/>
    <x v="744"/>
    <s v="Not Specified"/>
    <s v="*"/>
    <s v="*"/>
    <s v="*"/>
    <m/>
    <m/>
    <s v="*"/>
    <m/>
    <m/>
    <m/>
    <m/>
    <m/>
    <n v="47"/>
    <n v="0.05"/>
    <m/>
    <m/>
    <n v="1348.57"/>
    <n v="1"/>
    <n v="28.692978723404256"/>
    <s v="Regular Air"/>
    <n v="8.99"/>
    <n v="1357.56"/>
    <x v="10"/>
    <s v="Corporate"/>
    <x v="0"/>
    <s v="Pens &amp; Art Supplies"/>
    <s v="Small Pack"/>
    <d v="2011-02-09T00:00:00"/>
  </r>
  <r>
    <n v="4501"/>
    <n v="1637"/>
    <x v="744"/>
    <s v="Not Specified"/>
    <s v="*"/>
    <s v="*"/>
    <s v="*"/>
    <m/>
    <m/>
    <s v="*"/>
    <m/>
    <m/>
    <m/>
    <m/>
    <m/>
    <n v="36"/>
    <n v="0.04"/>
    <m/>
    <m/>
    <n v="1225.52"/>
    <n v="1"/>
    <n v="34.042222222222222"/>
    <s v="Express Air"/>
    <n v="35"/>
    <n v="1260.52"/>
    <x v="10"/>
    <s v="Corporate"/>
    <x v="0"/>
    <s v="Storage &amp; Organization"/>
    <s v="Large Box"/>
    <d v="2011-02-07T00:00:00"/>
  </r>
  <r>
    <n v="4502"/>
    <n v="1637"/>
    <x v="744"/>
    <s v="Not Specified"/>
    <s v="*"/>
    <s v="*"/>
    <s v="*"/>
    <m/>
    <m/>
    <s v="*"/>
    <m/>
    <m/>
    <m/>
    <m/>
    <m/>
    <n v="10"/>
    <n v="0.02"/>
    <m/>
    <m/>
    <n v="1024.29"/>
    <n v="1"/>
    <n v="102.429"/>
    <s v="Regular Air"/>
    <n v="19.989999999999998"/>
    <n v="1044.28"/>
    <x v="10"/>
    <s v="Corporate"/>
    <x v="2"/>
    <s v="Computer Peripherals"/>
    <s v="Small Box"/>
    <d v="2011-02-07T00:00:00"/>
  </r>
  <r>
    <n v="4503"/>
    <n v="29953"/>
    <x v="744"/>
    <s v="Critical"/>
    <s v="***"/>
    <s v="***"/>
    <s v="***"/>
    <m/>
    <m/>
    <s v="***"/>
    <m/>
    <m/>
    <m/>
    <m/>
    <m/>
    <n v="42"/>
    <n v="0.05"/>
    <m/>
    <m/>
    <n v="619.77"/>
    <n v="0"/>
    <n v="14.756428571428572"/>
    <s v="Regular Air"/>
    <n v="7.17"/>
    <n v="626.93999999999994"/>
    <x v="1"/>
    <s v="Home Office"/>
    <x v="0"/>
    <s v="Binders and Binder Accessories"/>
    <s v="Small Box"/>
    <d v="2011-02-10T00:00:00"/>
  </r>
  <r>
    <n v="4504"/>
    <n v="31046"/>
    <x v="744"/>
    <s v="Critical"/>
    <s v="***"/>
    <s v="***"/>
    <s v="***"/>
    <m/>
    <m/>
    <s v="***"/>
    <m/>
    <m/>
    <m/>
    <m/>
    <m/>
    <n v="35"/>
    <n v="0.04"/>
    <m/>
    <m/>
    <n v="248.42"/>
    <n v="0"/>
    <n v="7.097714285714285"/>
    <s v="Regular Air"/>
    <n v="4.42"/>
    <n v="252.83999999999997"/>
    <x v="1"/>
    <s v="Corporate"/>
    <x v="0"/>
    <s v="Scissors, Rulers and Trimmers"/>
    <s v="Small Pack"/>
    <d v="2011-02-10T00:00:00"/>
  </r>
  <r>
    <n v="4505"/>
    <n v="34881"/>
    <x v="744"/>
    <s v="Medium"/>
    <s v="*"/>
    <s v="*"/>
    <s v="*"/>
    <m/>
    <m/>
    <s v="*"/>
    <m/>
    <m/>
    <m/>
    <m/>
    <m/>
    <n v="37"/>
    <n v="0.04"/>
    <m/>
    <m/>
    <n v="187.37"/>
    <n v="0"/>
    <n v="5.0640540540540542"/>
    <s v="Regular Air"/>
    <n v="4.95"/>
    <n v="192.32"/>
    <x v="0"/>
    <s v="Corporate"/>
    <x v="0"/>
    <s v="Binders and Binder Accessories"/>
    <s v="Small Box"/>
    <d v="2011-02-09T00:00:00"/>
  </r>
  <r>
    <n v="4506"/>
    <n v="57922"/>
    <x v="745"/>
    <s v="Critical"/>
    <s v="***"/>
    <s v="***"/>
    <s v="***"/>
    <m/>
    <m/>
    <s v="***"/>
    <m/>
    <m/>
    <m/>
    <m/>
    <m/>
    <n v="50"/>
    <n v="0.06"/>
    <m/>
    <m/>
    <n v="343.26"/>
    <n v="0"/>
    <n v="6.8651999999999997"/>
    <s v="Regular Air"/>
    <n v="8.3699999999999992"/>
    <n v="351.63"/>
    <x v="8"/>
    <s v="Corporate"/>
    <x v="0"/>
    <s v="Scissors, Rulers and Trimmers"/>
    <s v="Small Pack"/>
    <d v="2011-02-08T00:00:00"/>
  </r>
  <r>
    <n v="4507"/>
    <n v="15300"/>
    <x v="745"/>
    <s v="High"/>
    <s v="*"/>
    <s v="**"/>
    <s v="**"/>
    <m/>
    <m/>
    <s v="**"/>
    <m/>
    <m/>
    <m/>
    <m/>
    <m/>
    <n v="42"/>
    <n v="0.05"/>
    <m/>
    <m/>
    <n v="229.88"/>
    <n v="0"/>
    <n v="5.4733333333333336"/>
    <s v="Express Air"/>
    <n v="5.0599999999999996"/>
    <n v="234.94"/>
    <x v="5"/>
    <s v="Home Office"/>
    <x v="0"/>
    <s v="Paper"/>
    <s v="Small Box"/>
    <d v="2011-02-10T00:00:00"/>
  </r>
  <r>
    <n v="4508"/>
    <n v="22532"/>
    <x v="745"/>
    <s v="Critical"/>
    <s v="***"/>
    <s v="***"/>
    <s v="***"/>
    <m/>
    <m/>
    <s v="***"/>
    <m/>
    <m/>
    <m/>
    <m/>
    <m/>
    <n v="13"/>
    <n v="0.02"/>
    <m/>
    <m/>
    <n v="121.66"/>
    <n v="0"/>
    <n v="9.3584615384615386"/>
    <s v="Regular Air"/>
    <n v="5.6"/>
    <n v="127.25999999999999"/>
    <x v="7"/>
    <s v="Consumer"/>
    <x v="0"/>
    <s v="Binders and Binder Accessories"/>
    <s v="Small Box"/>
    <d v="2011-02-08T00:00:00"/>
  </r>
  <r>
    <n v="4509"/>
    <n v="15428"/>
    <x v="746"/>
    <s v="Critical"/>
    <s v="***"/>
    <s v="***"/>
    <s v="***"/>
    <m/>
    <m/>
    <s v="***"/>
    <m/>
    <m/>
    <m/>
    <m/>
    <m/>
    <n v="50"/>
    <n v="0.06"/>
    <m/>
    <m/>
    <n v="1444.96"/>
    <n v="1"/>
    <n v="28.8992"/>
    <s v="Express Air"/>
    <n v="4"/>
    <n v="1448.96"/>
    <x v="5"/>
    <s v="Small Business"/>
    <x v="2"/>
    <s v="Computer Peripherals"/>
    <s v="Small Box"/>
    <d v="2011-02-10T00:00:00"/>
  </r>
  <r>
    <n v="4510"/>
    <n v="15428"/>
    <x v="746"/>
    <s v="Critical"/>
    <s v="***"/>
    <s v="***"/>
    <s v="***"/>
    <m/>
    <m/>
    <s v="***"/>
    <m/>
    <m/>
    <m/>
    <m/>
    <m/>
    <n v="10"/>
    <n v="0.02"/>
    <m/>
    <m/>
    <n v="941.62149999999997"/>
    <n v="0"/>
    <n v="94.162149999999997"/>
    <s v="Regular Air"/>
    <n v="8.99"/>
    <n v="950.61149999999998"/>
    <x v="5"/>
    <s v="Small Business"/>
    <x v="2"/>
    <s v="Telephones and Communication"/>
    <s v="Small Box"/>
    <d v="2011-02-12T00:00:00"/>
  </r>
  <r>
    <n v="4511"/>
    <n v="21989"/>
    <x v="747"/>
    <s v="Low"/>
    <s v="*"/>
    <s v="*"/>
    <s v="*"/>
    <m/>
    <m/>
    <s v="*"/>
    <m/>
    <m/>
    <m/>
    <m/>
    <m/>
    <n v="35"/>
    <n v="0.04"/>
    <m/>
    <m/>
    <n v="3814.1709999999998"/>
    <n v="1"/>
    <n v="108.97631428571428"/>
    <s v="Regular Air"/>
    <n v="4.2"/>
    <n v="3818.3709999999996"/>
    <x v="1"/>
    <s v="Home Office"/>
    <x v="2"/>
    <s v="Telephones and Communication"/>
    <s v="Small Box"/>
    <d v="2011-02-10T00:00:00"/>
  </r>
  <r>
    <n v="4512"/>
    <n v="28773"/>
    <x v="747"/>
    <s v="Low"/>
    <s v="*"/>
    <s v="*"/>
    <s v="*"/>
    <m/>
    <m/>
    <s v="*"/>
    <m/>
    <m/>
    <m/>
    <m/>
    <m/>
    <n v="48"/>
    <n v="0.05"/>
    <m/>
    <m/>
    <n v="2174.4189999999999"/>
    <n v="1"/>
    <n v="45.300395833333333"/>
    <s v="Regular Air"/>
    <n v="5"/>
    <n v="2179.4189999999999"/>
    <x v="5"/>
    <s v="Small Business"/>
    <x v="2"/>
    <s v="Telephones and Communication"/>
    <s v="Small Pack"/>
    <d v="2011-02-17T00:00:00"/>
  </r>
  <r>
    <n v="4513"/>
    <n v="33764"/>
    <x v="747"/>
    <s v="Critical"/>
    <s v="***"/>
    <s v="***"/>
    <s v="***"/>
    <m/>
    <m/>
    <s v="***"/>
    <m/>
    <m/>
    <m/>
    <m/>
    <m/>
    <n v="6"/>
    <n v="0.01"/>
    <m/>
    <m/>
    <n v="1029.8855000000001"/>
    <n v="1"/>
    <n v="171.64758333333336"/>
    <s v="Express Air"/>
    <n v="8.99"/>
    <n v="1038.8755000000001"/>
    <x v="5"/>
    <s v="Small Business"/>
    <x v="2"/>
    <s v="Telephones and Communication"/>
    <s v="Small Box"/>
    <d v="2011-02-11T00:00:00"/>
  </r>
  <r>
    <n v="4514"/>
    <n v="51461"/>
    <x v="747"/>
    <s v="Not Specified"/>
    <s v="*"/>
    <s v="*"/>
    <s v="*"/>
    <m/>
    <m/>
    <s v="*"/>
    <m/>
    <m/>
    <m/>
    <m/>
    <m/>
    <n v="43"/>
    <n v="0.05"/>
    <m/>
    <m/>
    <n v="858.53"/>
    <n v="0"/>
    <n v="19.965813953488372"/>
    <s v="Regular Air"/>
    <n v="11.17"/>
    <n v="869.69999999999993"/>
    <x v="8"/>
    <s v="Corporate"/>
    <x v="1"/>
    <s v="Office Furnishings"/>
    <s v="Large Box"/>
    <d v="2011-02-12T00:00:00"/>
  </r>
  <r>
    <n v="4515"/>
    <n v="33764"/>
    <x v="747"/>
    <s v="Critical"/>
    <s v="***"/>
    <s v="***"/>
    <s v="***"/>
    <m/>
    <m/>
    <s v="***"/>
    <m/>
    <m/>
    <m/>
    <m/>
    <m/>
    <n v="4"/>
    <n v="0.01"/>
    <m/>
    <m/>
    <n v="539.82000000000005"/>
    <n v="0"/>
    <n v="134.95500000000001"/>
    <s v="Regular Air"/>
    <n v="19.989999999999998"/>
    <n v="559.81000000000006"/>
    <x v="5"/>
    <s v="Small Business"/>
    <x v="0"/>
    <s v="Storage &amp; Organization"/>
    <s v="Small Box"/>
    <d v="2011-02-12T00:00:00"/>
  </r>
  <r>
    <n v="4516"/>
    <n v="33764"/>
    <x v="747"/>
    <s v="Critical"/>
    <s v="***"/>
    <s v="***"/>
    <s v="***"/>
    <m/>
    <m/>
    <s v="***"/>
    <m/>
    <m/>
    <m/>
    <m/>
    <m/>
    <n v="31"/>
    <n v="0.04"/>
    <m/>
    <m/>
    <n v="226.15"/>
    <n v="0"/>
    <n v="7.2951612903225804"/>
    <s v="Regular Air"/>
    <n v="2.35"/>
    <n v="228.5"/>
    <x v="0"/>
    <s v="Small Business"/>
    <x v="0"/>
    <s v="Pens &amp; Art Supplies"/>
    <s v="Wrap Bag"/>
    <d v="2011-02-11T00:00:00"/>
  </r>
  <r>
    <n v="4517"/>
    <n v="49892"/>
    <x v="747"/>
    <s v="Low"/>
    <s v="*"/>
    <s v="*"/>
    <s v="*"/>
    <m/>
    <m/>
    <s v="*"/>
    <m/>
    <m/>
    <m/>
    <m/>
    <m/>
    <n v="26"/>
    <n v="3.5000000000000003E-2"/>
    <m/>
    <m/>
    <n v="171.14"/>
    <n v="0"/>
    <n v="6.5823076923076922"/>
    <s v="Regular Air"/>
    <n v="49"/>
    <n v="220.14"/>
    <x v="0"/>
    <s v="Corporate"/>
    <x v="0"/>
    <s v="Appliances"/>
    <s v="Large Box"/>
    <d v="2011-02-10T00:00:00"/>
  </r>
  <r>
    <n v="4518"/>
    <n v="21989"/>
    <x v="747"/>
    <s v="Low"/>
    <s v="*"/>
    <s v="*"/>
    <s v="*"/>
    <m/>
    <m/>
    <s v="*"/>
    <m/>
    <m/>
    <m/>
    <m/>
    <m/>
    <n v="9"/>
    <n v="0.01"/>
    <m/>
    <m/>
    <n v="118.95"/>
    <n v="0"/>
    <n v="13.216666666666667"/>
    <s v="Regular Air"/>
    <n v="6.2"/>
    <n v="125.15"/>
    <x v="1"/>
    <s v="Home Office"/>
    <x v="1"/>
    <s v="Office Furnishings"/>
    <s v="Wrap Bag"/>
    <d v="2011-02-10T00:00:00"/>
  </r>
  <r>
    <n v="4519"/>
    <n v="6403"/>
    <x v="748"/>
    <s v="Low"/>
    <s v="*"/>
    <s v="*"/>
    <s v="*"/>
    <m/>
    <m/>
    <s v="*"/>
    <m/>
    <m/>
    <m/>
    <m/>
    <m/>
    <n v="41"/>
    <n v="0.05"/>
    <m/>
    <m/>
    <n v="17874.259999999998"/>
    <n v="1"/>
    <n v="435.95756097560974"/>
    <s v="Regular Air"/>
    <n v="19.989999999999998"/>
    <n v="17894.25"/>
    <x v="1"/>
    <s v="Small Business"/>
    <x v="0"/>
    <s v="Storage &amp; Organization"/>
    <s v="Small Box"/>
    <d v="2011-02-13T00:00:00"/>
  </r>
  <r>
    <n v="4520"/>
    <n v="34243"/>
    <x v="748"/>
    <s v="High"/>
    <s v="*"/>
    <s v="**"/>
    <s v="**"/>
    <m/>
    <m/>
    <s v="**"/>
    <m/>
    <m/>
    <m/>
    <m/>
    <m/>
    <n v="35"/>
    <n v="0.04"/>
    <m/>
    <m/>
    <n v="1264.1300000000001"/>
    <n v="1"/>
    <n v="36.118000000000002"/>
    <s v="Regular Air"/>
    <n v="35"/>
    <n v="1299.1300000000001"/>
    <x v="2"/>
    <s v="Home Office"/>
    <x v="0"/>
    <s v="Storage &amp; Organization"/>
    <s v="Large Box"/>
    <d v="2011-02-13T00:00:00"/>
  </r>
  <r>
    <n v="4521"/>
    <n v="34243"/>
    <x v="748"/>
    <s v="High"/>
    <s v="*"/>
    <s v="**"/>
    <s v="**"/>
    <m/>
    <m/>
    <s v="**"/>
    <m/>
    <m/>
    <m/>
    <m/>
    <m/>
    <n v="40"/>
    <n v="0.05"/>
    <m/>
    <m/>
    <n v="297.33999999999997"/>
    <n v="0"/>
    <n v="7.4334999999999996"/>
    <s v="Express Air"/>
    <n v="11.15"/>
    <n v="308.48999999999995"/>
    <x v="2"/>
    <s v="Home Office"/>
    <x v="0"/>
    <s v="Paper"/>
    <s v="Small Box"/>
    <d v="2011-02-12T00:00:00"/>
  </r>
  <r>
    <n v="4522"/>
    <n v="18244"/>
    <x v="748"/>
    <s v="Critical"/>
    <s v="***"/>
    <s v="***"/>
    <s v="***"/>
    <m/>
    <m/>
    <s v="***"/>
    <m/>
    <m/>
    <m/>
    <m/>
    <m/>
    <n v="1"/>
    <n v="0.01"/>
    <m/>
    <m/>
    <n v="172.34"/>
    <n v="0"/>
    <n v="172.34"/>
    <s v="Regular Air"/>
    <n v="24.49"/>
    <n v="196.83"/>
    <x v="1"/>
    <s v="Home Office"/>
    <x v="1"/>
    <s v="Chairs &amp; Chairmats"/>
    <s v="Large Box"/>
    <d v="2011-02-13T00:00:00"/>
  </r>
  <r>
    <n v="4523"/>
    <n v="34243"/>
    <x v="748"/>
    <s v="High"/>
    <s v="*"/>
    <s v="**"/>
    <s v="**"/>
    <m/>
    <m/>
    <s v="**"/>
    <m/>
    <m/>
    <m/>
    <m/>
    <m/>
    <n v="10"/>
    <n v="0.02"/>
    <m/>
    <m/>
    <n v="89.04"/>
    <n v="0"/>
    <n v="8.9039999999999999"/>
    <s v="Regular Air"/>
    <n v="8.5399999999999991"/>
    <n v="97.580000000000013"/>
    <x v="2"/>
    <s v="Home Office"/>
    <x v="1"/>
    <s v="Office Furnishings"/>
    <s v="Small Pack"/>
    <d v="2011-02-13T00:00:00"/>
  </r>
  <r>
    <n v="4524"/>
    <n v="46562"/>
    <x v="749"/>
    <s v="Not Specified"/>
    <s v="*"/>
    <s v="*"/>
    <s v="*"/>
    <m/>
    <m/>
    <s v="*"/>
    <m/>
    <m/>
    <m/>
    <m/>
    <m/>
    <n v="35"/>
    <n v="0.04"/>
    <m/>
    <m/>
    <n v="5407.9"/>
    <n v="1"/>
    <n v="154.51142857142855"/>
    <s v="Delivery Truck"/>
    <n v="46.2"/>
    <n v="5454.0999999999995"/>
    <x v="0"/>
    <s v="Home Office"/>
    <x v="1"/>
    <s v="Tables"/>
    <s v="Jumbo Box"/>
    <d v="2011-02-14T00:00:00"/>
  </r>
  <r>
    <n v="4525"/>
    <n v="45156"/>
    <x v="749"/>
    <s v="Low"/>
    <s v="*"/>
    <s v="*"/>
    <s v="*"/>
    <m/>
    <m/>
    <s v="*"/>
    <m/>
    <m/>
    <m/>
    <m/>
    <m/>
    <n v="30"/>
    <n v="0.04"/>
    <m/>
    <m/>
    <n v="663.24"/>
    <n v="0"/>
    <n v="22.108000000000001"/>
    <s v="Regular Air"/>
    <n v="6.32"/>
    <n v="669.56000000000006"/>
    <x v="4"/>
    <s v="Home Office"/>
    <x v="0"/>
    <s v="Appliances"/>
    <s v="Small Box"/>
    <d v="2011-02-12T00:00:00"/>
  </r>
  <r>
    <n v="4526"/>
    <n v="45156"/>
    <x v="749"/>
    <s v="Low"/>
    <s v="*"/>
    <s v="*"/>
    <s v="*"/>
    <m/>
    <m/>
    <s v="*"/>
    <m/>
    <m/>
    <m/>
    <m/>
    <m/>
    <n v="35"/>
    <n v="0.04"/>
    <m/>
    <m/>
    <n v="238.08"/>
    <n v="0"/>
    <n v="6.8022857142857145"/>
    <s v="Regular Air"/>
    <n v="2.99"/>
    <n v="241.07000000000002"/>
    <x v="4"/>
    <s v="Home Office"/>
    <x v="0"/>
    <s v="Binders and Binder Accessories"/>
    <s v="Small Box"/>
    <d v="2011-02-19T00:00:00"/>
  </r>
  <r>
    <n v="4527"/>
    <n v="45156"/>
    <x v="749"/>
    <s v="Low"/>
    <s v="*"/>
    <s v="*"/>
    <s v="*"/>
    <m/>
    <m/>
    <s v="*"/>
    <m/>
    <m/>
    <m/>
    <m/>
    <m/>
    <n v="14"/>
    <n v="0.02"/>
    <m/>
    <m/>
    <n v="174.3"/>
    <n v="0"/>
    <n v="12.450000000000001"/>
    <s v="Regular Air"/>
    <n v="0.5"/>
    <n v="174.8"/>
    <x v="4"/>
    <s v="Home Office"/>
    <x v="0"/>
    <s v="Labels"/>
    <s v="Small Box"/>
    <d v="2011-02-17T00:00:00"/>
  </r>
  <r>
    <n v="4528"/>
    <n v="47015"/>
    <x v="750"/>
    <s v="Not Specified"/>
    <s v="*"/>
    <s v="*"/>
    <s v="*"/>
    <m/>
    <m/>
    <s v="*"/>
    <m/>
    <m/>
    <m/>
    <m/>
    <m/>
    <n v="19"/>
    <n v="0.02"/>
    <m/>
    <m/>
    <n v="5441.06"/>
    <n v="1"/>
    <n v="286.37157894736845"/>
    <s v="Delivery Truck"/>
    <n v="61.76"/>
    <n v="5502.8200000000006"/>
    <x v="4"/>
    <s v="Corporate"/>
    <x v="1"/>
    <s v="Tables"/>
    <s v="Jumbo Box"/>
    <d v="2011-02-14T00:00:00"/>
  </r>
  <r>
    <n v="4529"/>
    <n v="10245"/>
    <x v="750"/>
    <s v="Medium"/>
    <s v="*"/>
    <s v="*"/>
    <s v="*"/>
    <m/>
    <m/>
    <s v="*"/>
    <m/>
    <m/>
    <m/>
    <m/>
    <m/>
    <n v="27"/>
    <n v="3.5000000000000003E-2"/>
    <m/>
    <m/>
    <n v="2645.88"/>
    <n v="1"/>
    <n v="97.995555555555555"/>
    <s v="Delivery Truck"/>
    <n v="57.38"/>
    <n v="2703.26"/>
    <x v="10"/>
    <s v="Corporate"/>
    <x v="1"/>
    <s v="Bookcases"/>
    <s v="Jumbo Box"/>
    <d v="2011-02-14T00:00:00"/>
  </r>
  <r>
    <n v="4530"/>
    <n v="10245"/>
    <x v="750"/>
    <s v="Medium"/>
    <s v="*"/>
    <s v="*"/>
    <s v="*"/>
    <m/>
    <m/>
    <s v="*"/>
    <m/>
    <m/>
    <m/>
    <m/>
    <m/>
    <n v="20"/>
    <n v="3.5000000000000003E-2"/>
    <m/>
    <m/>
    <n v="2573.29"/>
    <n v="1"/>
    <n v="128.6645"/>
    <s v="Delivery Truck"/>
    <n v="70.2"/>
    <n v="2643.49"/>
    <x v="1"/>
    <s v="Corporate"/>
    <x v="1"/>
    <s v="Chairs &amp; Chairmats"/>
    <s v="Jumbo Drum"/>
    <d v="2011-02-14T00:00:00"/>
  </r>
  <r>
    <n v="4531"/>
    <n v="49763"/>
    <x v="750"/>
    <s v="Critical"/>
    <s v="***"/>
    <s v="***"/>
    <s v="***"/>
    <m/>
    <m/>
    <s v="***"/>
    <m/>
    <m/>
    <m/>
    <m/>
    <m/>
    <n v="6"/>
    <n v="0.01"/>
    <m/>
    <m/>
    <n v="2320.35"/>
    <n v="1"/>
    <n v="386.72499999999997"/>
    <s v="Delivery Truck"/>
    <n v="84.84"/>
    <n v="2405.19"/>
    <x v="8"/>
    <s v="Corporate"/>
    <x v="1"/>
    <s v="Tables"/>
    <s v="Jumbo Box"/>
    <d v="2011-02-13T00:00:00"/>
  </r>
  <r>
    <n v="4532"/>
    <n v="7171"/>
    <x v="750"/>
    <s v="Medium"/>
    <s v="*"/>
    <s v="*"/>
    <s v="*"/>
    <m/>
    <m/>
    <s v="*"/>
    <m/>
    <m/>
    <m/>
    <m/>
    <m/>
    <n v="28"/>
    <n v="3.5000000000000003E-2"/>
    <m/>
    <m/>
    <n v="1703.8505"/>
    <n v="1"/>
    <n v="60.851803571428569"/>
    <s v="Regular Air"/>
    <n v="8.99"/>
    <n v="1712.8405"/>
    <x v="4"/>
    <s v="Consumer"/>
    <x v="2"/>
    <s v="Telephones and Communication"/>
    <s v="Small Box"/>
    <d v="2011-02-15T00:00:00"/>
  </r>
  <r>
    <n v="4533"/>
    <n v="9537"/>
    <x v="750"/>
    <s v="Not Specified"/>
    <s v="*"/>
    <s v="*"/>
    <s v="*"/>
    <m/>
    <m/>
    <s v="*"/>
    <m/>
    <m/>
    <m/>
    <m/>
    <m/>
    <n v="6"/>
    <n v="0.01"/>
    <m/>
    <m/>
    <n v="906.02"/>
    <n v="0"/>
    <n v="151.00333333333333"/>
    <s v="Delivery Truck"/>
    <n v="66.27"/>
    <n v="972.29"/>
    <x v="12"/>
    <s v="Small Business"/>
    <x v="1"/>
    <s v="Bookcases"/>
    <s v="Jumbo Box"/>
    <d v="2011-02-15T00:00:00"/>
  </r>
  <r>
    <n v="4534"/>
    <n v="7171"/>
    <x v="750"/>
    <s v="Medium"/>
    <s v="*"/>
    <s v="*"/>
    <s v="*"/>
    <m/>
    <m/>
    <s v="*"/>
    <m/>
    <m/>
    <m/>
    <m/>
    <m/>
    <n v="17"/>
    <n v="0.02"/>
    <m/>
    <m/>
    <n v="303.18650000000002"/>
    <n v="0"/>
    <n v="17.834500000000002"/>
    <s v="Regular Air"/>
    <n v="0.99"/>
    <n v="304.17650000000003"/>
    <x v="4"/>
    <s v="Consumer"/>
    <x v="2"/>
    <s v="Telephones and Communication"/>
    <s v="Wrap Bag"/>
    <d v="2011-02-15T00:00:00"/>
  </r>
  <r>
    <n v="4535"/>
    <n v="9537"/>
    <x v="750"/>
    <s v="Not Specified"/>
    <s v="*"/>
    <s v="*"/>
    <s v="*"/>
    <m/>
    <m/>
    <s v="*"/>
    <m/>
    <m/>
    <m/>
    <m/>
    <m/>
    <n v="43"/>
    <n v="0.05"/>
    <m/>
    <m/>
    <n v="170.88"/>
    <n v="0"/>
    <n v="3.9739534883720928"/>
    <s v="Regular Air"/>
    <n v="5.44"/>
    <n v="176.32"/>
    <x v="12"/>
    <s v="Small Business"/>
    <x v="0"/>
    <s v="Binders and Binder Accessories"/>
    <s v="Small Box"/>
    <d v="2011-02-15T00:00:00"/>
  </r>
  <r>
    <n v="4536"/>
    <n v="59045"/>
    <x v="750"/>
    <s v="Critical"/>
    <s v="***"/>
    <s v="***"/>
    <s v="***"/>
    <m/>
    <m/>
    <s v="***"/>
    <m/>
    <m/>
    <m/>
    <m/>
    <m/>
    <n v="30"/>
    <n v="0.04"/>
    <m/>
    <m/>
    <n v="140.24"/>
    <n v="0"/>
    <n v="4.674666666666667"/>
    <s v="Regular Air"/>
    <n v="1.49"/>
    <n v="141.73000000000002"/>
    <x v="12"/>
    <s v="Small Business"/>
    <x v="0"/>
    <s v="Binders and Binder Accessories"/>
    <s v="Small Box"/>
    <d v="2011-02-15T00:00:00"/>
  </r>
  <r>
    <n v="4537"/>
    <n v="10245"/>
    <x v="750"/>
    <s v="Medium"/>
    <s v="*"/>
    <s v="*"/>
    <s v="*"/>
    <m/>
    <m/>
    <s v="*"/>
    <m/>
    <m/>
    <m/>
    <m/>
    <m/>
    <n v="23"/>
    <n v="3.5000000000000003E-2"/>
    <m/>
    <m/>
    <n v="127.17"/>
    <n v="0"/>
    <n v="5.5291304347826085"/>
    <s v="Regular Air"/>
    <n v="6.98"/>
    <n v="134.15"/>
    <x v="3"/>
    <s v="Corporate"/>
    <x v="0"/>
    <s v="Binders and Binder Accessories"/>
    <s v="Small Box"/>
    <d v="2011-02-15T00:00:00"/>
  </r>
  <r>
    <n v="4538"/>
    <n v="49763"/>
    <x v="750"/>
    <s v="Critical"/>
    <s v="***"/>
    <s v="***"/>
    <s v="***"/>
    <m/>
    <m/>
    <s v="***"/>
    <m/>
    <m/>
    <m/>
    <m/>
    <m/>
    <n v="8"/>
    <n v="0.01"/>
    <m/>
    <m/>
    <n v="49.04"/>
    <n v="0"/>
    <n v="6.13"/>
    <s v="Regular Air"/>
    <n v="1.39"/>
    <n v="50.43"/>
    <x v="8"/>
    <s v="Corporate"/>
    <x v="0"/>
    <s v="Envelopes"/>
    <s v="Small Box"/>
    <d v="2011-02-14T00:00:00"/>
  </r>
  <r>
    <n v="4539"/>
    <n v="22849"/>
    <x v="751"/>
    <s v="Not Specified"/>
    <s v="*"/>
    <s v="*"/>
    <s v="*"/>
    <m/>
    <m/>
    <s v="*"/>
    <m/>
    <m/>
    <m/>
    <m/>
    <m/>
    <n v="25"/>
    <n v="3.5000000000000003E-2"/>
    <m/>
    <m/>
    <n v="4366.348"/>
    <n v="1"/>
    <n v="174.65392"/>
    <s v="Regular Air"/>
    <n v="3"/>
    <n v="4369.348"/>
    <x v="1"/>
    <s v="Corporate"/>
    <x v="2"/>
    <s v="Telephones and Communication"/>
    <s v="Small Box"/>
    <d v="2011-02-16T00:00:00"/>
  </r>
  <r>
    <n v="4540"/>
    <n v="35494"/>
    <x v="751"/>
    <s v="Medium"/>
    <s v="*"/>
    <s v="*"/>
    <s v="*"/>
    <m/>
    <m/>
    <s v="*"/>
    <m/>
    <m/>
    <m/>
    <m/>
    <m/>
    <n v="18"/>
    <n v="0.02"/>
    <m/>
    <m/>
    <n v="1731.104"/>
    <n v="1"/>
    <n v="96.172444444444452"/>
    <s v="Regular Air"/>
    <n v="69"/>
    <n v="1800.104"/>
    <x v="0"/>
    <s v="Consumer"/>
    <x v="1"/>
    <s v="Tables"/>
    <s v="Large Box"/>
    <d v="2011-02-15T00:00:00"/>
  </r>
  <r>
    <n v="4541"/>
    <n v="58500"/>
    <x v="751"/>
    <s v="Low"/>
    <s v="*"/>
    <s v="*"/>
    <s v="*"/>
    <m/>
    <m/>
    <s v="*"/>
    <m/>
    <m/>
    <m/>
    <m/>
    <m/>
    <n v="17"/>
    <n v="0.02"/>
    <m/>
    <m/>
    <n v="1529.0139999999999"/>
    <n v="1"/>
    <n v="89.941999999999993"/>
    <s v="Regular Air"/>
    <n v="8.99"/>
    <n v="1538.0039999999999"/>
    <x v="2"/>
    <s v="Home Office"/>
    <x v="2"/>
    <s v="Telephones and Communication"/>
    <s v="Small Box"/>
    <d v="2011-02-14T00:00:00"/>
  </r>
  <r>
    <n v="4542"/>
    <n v="55808"/>
    <x v="751"/>
    <s v="Not Specified"/>
    <s v="*"/>
    <s v="*"/>
    <s v="*"/>
    <m/>
    <m/>
    <s v="*"/>
    <m/>
    <m/>
    <m/>
    <m/>
    <m/>
    <n v="45"/>
    <n v="0.05"/>
    <m/>
    <m/>
    <n v="837.38599999999997"/>
    <n v="0"/>
    <n v="18.608577777777779"/>
    <s v="Regular Air"/>
    <n v="4.8099999999999996"/>
    <n v="842.19599999999991"/>
    <x v="8"/>
    <s v="Home Office"/>
    <x v="2"/>
    <s v="Telephones and Communication"/>
    <s v="Medium Box"/>
    <d v="2011-02-16T00:00:00"/>
  </r>
  <r>
    <n v="4543"/>
    <n v="55808"/>
    <x v="751"/>
    <s v="Not Specified"/>
    <s v="*"/>
    <s v="*"/>
    <s v="*"/>
    <m/>
    <m/>
    <s v="*"/>
    <m/>
    <m/>
    <m/>
    <m/>
    <m/>
    <n v="6"/>
    <n v="0.01"/>
    <m/>
    <m/>
    <n v="830.28"/>
    <n v="0"/>
    <n v="138.38"/>
    <s v="Delivery Truck"/>
    <n v="70.2"/>
    <n v="900.48"/>
    <x v="8"/>
    <s v="Home Office"/>
    <x v="1"/>
    <s v="Chairs &amp; Chairmats"/>
    <s v="Jumbo Drum"/>
    <d v="2011-02-16T00:00:00"/>
  </r>
  <r>
    <n v="4544"/>
    <n v="50276"/>
    <x v="751"/>
    <s v="Not Specified"/>
    <s v="*"/>
    <s v="*"/>
    <s v="*"/>
    <m/>
    <m/>
    <s v="*"/>
    <m/>
    <m/>
    <m/>
    <m/>
    <m/>
    <n v="34"/>
    <n v="0.04"/>
    <m/>
    <m/>
    <n v="390.35"/>
    <n v="0"/>
    <n v="11.480882352941178"/>
    <s v="Regular Air"/>
    <n v="2.36"/>
    <n v="392.71000000000004"/>
    <x v="3"/>
    <s v="Small Business"/>
    <x v="0"/>
    <s v="Pens &amp; Art Supplies"/>
    <s v="Wrap Bag"/>
    <d v="2011-02-15T00:00:00"/>
  </r>
  <r>
    <n v="4545"/>
    <n v="22849"/>
    <x v="751"/>
    <s v="Not Specified"/>
    <s v="*"/>
    <s v="*"/>
    <s v="*"/>
    <m/>
    <m/>
    <s v="*"/>
    <m/>
    <m/>
    <m/>
    <m/>
    <m/>
    <n v="27"/>
    <n v="3.5000000000000003E-2"/>
    <m/>
    <m/>
    <n v="304.98"/>
    <n v="0"/>
    <n v="11.295555555555556"/>
    <s v="Regular Air"/>
    <n v="5.63"/>
    <n v="310.61"/>
    <x v="1"/>
    <s v="Corporate"/>
    <x v="0"/>
    <s v="Binders and Binder Accessories"/>
    <s v="Small Box"/>
    <d v="2011-02-15T00:00:00"/>
  </r>
  <r>
    <n v="4546"/>
    <n v="22849"/>
    <x v="751"/>
    <s v="Not Specified"/>
    <s v="*"/>
    <s v="*"/>
    <s v="*"/>
    <m/>
    <m/>
    <s v="*"/>
    <m/>
    <m/>
    <m/>
    <m/>
    <m/>
    <n v="27"/>
    <n v="3.5000000000000003E-2"/>
    <m/>
    <m/>
    <n v="198.13"/>
    <n v="0"/>
    <n v="7.3381481481481483"/>
    <s v="Regular Air"/>
    <n v="9.69"/>
    <n v="207.82"/>
    <x v="1"/>
    <s v="Corporate"/>
    <x v="0"/>
    <s v="Storage &amp; Organization"/>
    <s v="Small Box"/>
    <d v="2011-02-16T00:00:00"/>
  </r>
  <r>
    <n v="4547"/>
    <n v="45991"/>
    <x v="751"/>
    <s v="Low"/>
    <s v="*"/>
    <s v="*"/>
    <s v="*"/>
    <m/>
    <m/>
    <s v="*"/>
    <m/>
    <m/>
    <m/>
    <m/>
    <m/>
    <n v="50"/>
    <n v="0.06"/>
    <m/>
    <m/>
    <n v="196.39"/>
    <n v="0"/>
    <n v="3.9277999999999995"/>
    <s v="Regular Air"/>
    <n v="0.5"/>
    <n v="196.89"/>
    <x v="1"/>
    <s v="Consumer"/>
    <x v="0"/>
    <s v="Labels"/>
    <s v="Small Box"/>
    <d v="2011-02-18T00:00:00"/>
  </r>
  <r>
    <n v="4548"/>
    <n v="45991"/>
    <x v="751"/>
    <s v="Low"/>
    <s v="*"/>
    <s v="*"/>
    <s v="*"/>
    <m/>
    <m/>
    <s v="*"/>
    <m/>
    <m/>
    <m/>
    <m/>
    <m/>
    <n v="1"/>
    <n v="0.01"/>
    <m/>
    <m/>
    <n v="131.27000000000001"/>
    <n v="0"/>
    <n v="131.27000000000001"/>
    <s v="Delivery Truck"/>
    <n v="35.840000000000003"/>
    <n v="167.11"/>
    <x v="1"/>
    <s v="Consumer"/>
    <x v="1"/>
    <s v="Bookcases"/>
    <s v="Jumbo Box"/>
    <d v="2011-02-16T00:00:00"/>
  </r>
  <r>
    <n v="4549"/>
    <n v="22849"/>
    <x v="751"/>
    <s v="Not Specified"/>
    <s v="*"/>
    <s v="*"/>
    <s v="*"/>
    <m/>
    <m/>
    <s v="*"/>
    <m/>
    <m/>
    <m/>
    <m/>
    <m/>
    <n v="34"/>
    <n v="0.04"/>
    <m/>
    <m/>
    <n v="104.24"/>
    <n v="0"/>
    <n v="3.0658823529411765"/>
    <s v="Express Air"/>
    <n v="1.34"/>
    <n v="105.58"/>
    <x v="1"/>
    <s v="Corporate"/>
    <x v="0"/>
    <s v="Pens &amp; Art Supplies"/>
    <s v="Wrap Bag"/>
    <d v="2011-02-16T00:00:00"/>
  </r>
  <r>
    <n v="4550"/>
    <n v="30981"/>
    <x v="752"/>
    <s v="Low"/>
    <s v="*"/>
    <s v="*"/>
    <s v="*"/>
    <m/>
    <m/>
    <s v="*"/>
    <m/>
    <m/>
    <m/>
    <m/>
    <m/>
    <n v="29"/>
    <n v="3.5000000000000003E-2"/>
    <m/>
    <m/>
    <n v="7837.44"/>
    <n v="1"/>
    <n v="270.25655172413792"/>
    <s v="Delivery Truck"/>
    <n v="23.19"/>
    <n v="7860.6299999999992"/>
    <x v="1"/>
    <s v="Home Office"/>
    <x v="0"/>
    <s v="Appliances"/>
    <s v="Jumbo Drum"/>
    <d v="2011-02-19T00:00:00"/>
  </r>
  <r>
    <n v="4551"/>
    <n v="14434"/>
    <x v="752"/>
    <s v="Not Specified"/>
    <s v="*"/>
    <s v="*"/>
    <s v="*"/>
    <m/>
    <m/>
    <s v="*"/>
    <m/>
    <m/>
    <m/>
    <m/>
    <m/>
    <n v="39"/>
    <n v="0.04"/>
    <m/>
    <m/>
    <n v="4733.88"/>
    <n v="1"/>
    <n v="121.38153846153847"/>
    <s v="Delivery Truck"/>
    <n v="56.14"/>
    <n v="4790.0200000000004"/>
    <x v="10"/>
    <s v="Corporate"/>
    <x v="2"/>
    <s v="Office Machines"/>
    <s v="Jumbo Box"/>
    <d v="2011-02-17T00:00:00"/>
  </r>
  <r>
    <n v="4552"/>
    <n v="30981"/>
    <x v="752"/>
    <s v="Low"/>
    <s v="*"/>
    <s v="*"/>
    <s v="*"/>
    <m/>
    <m/>
    <s v="*"/>
    <m/>
    <m/>
    <m/>
    <m/>
    <m/>
    <n v="22"/>
    <n v="3.5000000000000003E-2"/>
    <m/>
    <m/>
    <n v="3653.22"/>
    <n v="1"/>
    <n v="166.05545454545452"/>
    <s v="Delivery Truck"/>
    <n v="30"/>
    <n v="3683.22"/>
    <x v="1"/>
    <s v="Home Office"/>
    <x v="1"/>
    <s v="Chairs &amp; Chairmats"/>
    <s v="Jumbo Drum"/>
    <d v="2011-02-17T00:00:00"/>
  </r>
  <r>
    <n v="4553"/>
    <n v="45155"/>
    <x v="752"/>
    <s v="Low"/>
    <s v="*"/>
    <s v="*"/>
    <s v="*"/>
    <m/>
    <m/>
    <s v="*"/>
    <m/>
    <m/>
    <m/>
    <m/>
    <m/>
    <n v="44"/>
    <n v="0.05"/>
    <m/>
    <m/>
    <n v="181.61"/>
    <n v="0"/>
    <n v="4.1275000000000004"/>
    <s v="Regular Air"/>
    <n v="5.34"/>
    <n v="186.95000000000002"/>
    <x v="3"/>
    <s v="Corporate"/>
    <x v="0"/>
    <s v="Binders and Binder Accessories"/>
    <s v="Small Box"/>
    <d v="2011-02-22T00:00:00"/>
  </r>
  <r>
    <n v="4554"/>
    <n v="5636"/>
    <x v="752"/>
    <s v="Medium"/>
    <s v="*"/>
    <s v="*"/>
    <s v="*"/>
    <m/>
    <m/>
    <s v="*"/>
    <m/>
    <m/>
    <m/>
    <m/>
    <m/>
    <n v="23"/>
    <n v="3.5000000000000003E-2"/>
    <m/>
    <m/>
    <n v="138.16999999999999"/>
    <n v="0"/>
    <n v="6.0073913043478253"/>
    <s v="Regular Air"/>
    <n v="2.27"/>
    <n v="140.44"/>
    <x v="0"/>
    <s v="Small Business"/>
    <x v="0"/>
    <s v="Pens &amp; Art Supplies"/>
    <s v="Wrap Bag"/>
    <d v="2011-02-17T00:00:00"/>
  </r>
  <r>
    <n v="4555"/>
    <n v="45155"/>
    <x v="752"/>
    <s v="Low"/>
    <s v="*"/>
    <s v="*"/>
    <s v="*"/>
    <m/>
    <m/>
    <s v="*"/>
    <m/>
    <m/>
    <m/>
    <m/>
    <m/>
    <n v="35"/>
    <n v="0.04"/>
    <m/>
    <m/>
    <n v="111.55"/>
    <n v="0"/>
    <n v="3.1871428571428573"/>
    <s v="Regular Air"/>
    <n v="1.92"/>
    <n v="113.47"/>
    <x v="3"/>
    <s v="Corporate"/>
    <x v="0"/>
    <s v="Scissors, Rulers and Trimmers"/>
    <s v="Wrap Bag"/>
    <d v="2011-02-15T00:00:00"/>
  </r>
  <r>
    <n v="4556"/>
    <n v="23426"/>
    <x v="753"/>
    <s v="Critical"/>
    <s v="***"/>
    <s v="***"/>
    <s v="***"/>
    <m/>
    <m/>
    <s v="***"/>
    <m/>
    <m/>
    <m/>
    <m/>
    <m/>
    <n v="45"/>
    <n v="0.05"/>
    <m/>
    <m/>
    <n v="1009.8"/>
    <n v="1"/>
    <n v="22.439999999999998"/>
    <s v="Regular Air"/>
    <n v="1.99"/>
    <n v="1011.79"/>
    <x v="1"/>
    <s v="Consumer"/>
    <x v="2"/>
    <s v="Computer Peripherals"/>
    <s v="Small Pack"/>
    <d v="2011-02-18T00:00:00"/>
  </r>
  <r>
    <n v="4557"/>
    <n v="27105"/>
    <x v="753"/>
    <s v="Not Specified"/>
    <s v="*"/>
    <s v="*"/>
    <s v="*"/>
    <m/>
    <m/>
    <s v="*"/>
    <m/>
    <m/>
    <m/>
    <m/>
    <m/>
    <n v="37"/>
    <n v="0.04"/>
    <m/>
    <m/>
    <n v="223.74"/>
    <n v="0"/>
    <n v="6.0470270270270277"/>
    <s v="Regular Air"/>
    <n v="2.5"/>
    <n v="226.24"/>
    <x v="2"/>
    <s v="Home Office"/>
    <x v="0"/>
    <s v="Envelopes"/>
    <s v="Small Box"/>
    <d v="2011-02-17T00:00:00"/>
  </r>
  <r>
    <n v="4558"/>
    <n v="52868"/>
    <x v="753"/>
    <s v="Low"/>
    <s v="*"/>
    <s v="*"/>
    <s v="*"/>
    <m/>
    <m/>
    <s v="*"/>
    <m/>
    <m/>
    <m/>
    <m/>
    <m/>
    <n v="19"/>
    <n v="0.02"/>
    <m/>
    <m/>
    <n v="138.05000000000001"/>
    <n v="0"/>
    <n v="7.2657894736842108"/>
    <s v="Regular Air"/>
    <n v="5.53"/>
    <n v="143.58000000000001"/>
    <x v="8"/>
    <s v="Corporate"/>
    <x v="2"/>
    <s v="Computer Peripherals"/>
    <s v="Small Pack"/>
    <d v="2011-02-18T00:00:00"/>
  </r>
  <r>
    <n v="4559"/>
    <n v="23426"/>
    <x v="753"/>
    <s v="Critical"/>
    <s v="***"/>
    <s v="***"/>
    <s v="***"/>
    <m/>
    <m/>
    <s v="***"/>
    <m/>
    <m/>
    <m/>
    <m/>
    <m/>
    <n v="12"/>
    <n v="0.02"/>
    <m/>
    <m/>
    <n v="29.71"/>
    <n v="0"/>
    <n v="2.4758333333333336"/>
    <s v="Regular Air"/>
    <n v="1.92"/>
    <n v="31.630000000000003"/>
    <x v="1"/>
    <s v="Consumer"/>
    <x v="0"/>
    <s v="Scissors, Rulers and Trimmers"/>
    <s v="Wrap Bag"/>
    <d v="2011-02-17T00:00:00"/>
  </r>
  <r>
    <n v="4560"/>
    <n v="27105"/>
    <x v="753"/>
    <s v="Not Specified"/>
    <s v="*"/>
    <s v="*"/>
    <s v="*"/>
    <m/>
    <m/>
    <s v="*"/>
    <m/>
    <m/>
    <m/>
    <m/>
    <m/>
    <n v="2"/>
    <n v="0.01"/>
    <m/>
    <m/>
    <n v="26.82"/>
    <n v="0"/>
    <n v="13.41"/>
    <s v="Regular Air"/>
    <n v="5.4"/>
    <n v="32.22"/>
    <x v="2"/>
    <s v="Home Office"/>
    <x v="1"/>
    <s v="Office Furnishings"/>
    <s v="Small Pack"/>
    <d v="2011-02-17T00:00:00"/>
  </r>
  <r>
    <n v="4561"/>
    <n v="49921"/>
    <x v="754"/>
    <s v="Low"/>
    <s v="*"/>
    <s v="*"/>
    <s v="*"/>
    <m/>
    <m/>
    <s v="*"/>
    <m/>
    <m/>
    <m/>
    <m/>
    <m/>
    <n v="5"/>
    <n v="0.01"/>
    <m/>
    <m/>
    <n v="756.15"/>
    <n v="0"/>
    <n v="151.22999999999999"/>
    <s v="Delivery Truck"/>
    <n v="17.850000000000001"/>
    <n v="774"/>
    <x v="7"/>
    <s v="Small Business"/>
    <x v="2"/>
    <s v="Office Machines"/>
    <s v="Jumbo Drum"/>
    <d v="2011-02-21T00:00:00"/>
  </r>
  <r>
    <n v="4562"/>
    <n v="10213"/>
    <x v="754"/>
    <s v="High"/>
    <s v="*"/>
    <s v="**"/>
    <s v="**"/>
    <m/>
    <m/>
    <s v="**"/>
    <m/>
    <m/>
    <m/>
    <m/>
    <m/>
    <n v="12"/>
    <n v="0.02"/>
    <m/>
    <m/>
    <n v="464.57"/>
    <n v="0"/>
    <n v="38.714166666666664"/>
    <s v="Regular Air"/>
    <n v="4"/>
    <n v="468.57"/>
    <x v="10"/>
    <s v="Corporate"/>
    <x v="2"/>
    <s v="Computer Peripherals"/>
    <s v="Small Box"/>
    <d v="2011-02-19T00:00:00"/>
  </r>
  <r>
    <n v="4563"/>
    <n v="49921"/>
    <x v="754"/>
    <s v="Low"/>
    <s v="*"/>
    <s v="*"/>
    <s v="*"/>
    <m/>
    <m/>
    <s v="*"/>
    <m/>
    <m/>
    <m/>
    <m/>
    <m/>
    <n v="1"/>
    <n v="0.01"/>
    <m/>
    <m/>
    <n v="18.149999999999999"/>
    <n v="0"/>
    <n v="18.149999999999999"/>
    <s v="Regular Air"/>
    <n v="6.13"/>
    <n v="24.279999999999998"/>
    <x v="7"/>
    <s v="Small Business"/>
    <x v="0"/>
    <s v="Storage &amp; Organization"/>
    <s v="Small Box"/>
    <d v="2011-02-19T00:00:00"/>
  </r>
  <r>
    <n v="4564"/>
    <n v="16481"/>
    <x v="755"/>
    <s v="Low"/>
    <s v="*"/>
    <s v="*"/>
    <s v="*"/>
    <m/>
    <m/>
    <s v="*"/>
    <m/>
    <m/>
    <m/>
    <m/>
    <m/>
    <n v="47"/>
    <n v="0.05"/>
    <m/>
    <m/>
    <n v="20265.22"/>
    <n v="1"/>
    <n v="431.17489361702133"/>
    <s v="Delivery Truck"/>
    <n v="14.7"/>
    <n v="20279.920000000002"/>
    <x v="10"/>
    <s v="Corporate"/>
    <x v="2"/>
    <s v="Office Machines"/>
    <s v="Jumbo Drum"/>
    <d v="2011-02-23T00:00:00"/>
  </r>
  <r>
    <n v="4565"/>
    <n v="16481"/>
    <x v="755"/>
    <s v="Low"/>
    <s v="*"/>
    <s v="*"/>
    <s v="*"/>
    <m/>
    <m/>
    <s v="*"/>
    <m/>
    <m/>
    <m/>
    <m/>
    <m/>
    <n v="50"/>
    <n v="0.06"/>
    <m/>
    <m/>
    <n v="3089.06"/>
    <n v="1"/>
    <n v="61.781199999999998"/>
    <s v="Regular Air"/>
    <n v="13.22"/>
    <n v="3102.2799999999997"/>
    <x v="10"/>
    <s v="Corporate"/>
    <x v="0"/>
    <s v="Appliances"/>
    <s v="Small Box"/>
    <d v="2011-02-23T00:00:00"/>
  </r>
  <r>
    <n v="4566"/>
    <n v="40386"/>
    <x v="755"/>
    <s v="High"/>
    <s v="*"/>
    <s v="**"/>
    <s v="**"/>
    <m/>
    <m/>
    <s v="**"/>
    <m/>
    <m/>
    <m/>
    <m/>
    <m/>
    <n v="28"/>
    <n v="3.5000000000000003E-2"/>
    <m/>
    <m/>
    <n v="2905.3"/>
    <n v="1"/>
    <n v="103.76071428571429"/>
    <s v="Express Air"/>
    <n v="0.49"/>
    <n v="2905.79"/>
    <x v="1"/>
    <s v="Small Business"/>
    <x v="0"/>
    <s v="Labels"/>
    <s v="Small Box"/>
    <d v="2011-02-20T00:00:00"/>
  </r>
  <r>
    <n v="4567"/>
    <n v="36454"/>
    <x v="755"/>
    <s v="Critical"/>
    <s v="***"/>
    <s v="***"/>
    <s v="***"/>
    <m/>
    <m/>
    <s v="***"/>
    <m/>
    <m/>
    <m/>
    <m/>
    <m/>
    <n v="8"/>
    <n v="0.01"/>
    <m/>
    <m/>
    <n v="69.569999999999993"/>
    <n v="0"/>
    <n v="8.6962499999999991"/>
    <s v="Regular Air"/>
    <n v="6.5"/>
    <n v="76.069999999999993"/>
    <x v="3"/>
    <s v="Small Business"/>
    <x v="0"/>
    <s v="Storage &amp; Organization"/>
    <s v="Medium Box"/>
    <d v="2011-02-21T00:00:00"/>
  </r>
  <r>
    <n v="4568"/>
    <n v="51777"/>
    <x v="756"/>
    <s v="Medium"/>
    <s v="*"/>
    <s v="*"/>
    <s v="*"/>
    <m/>
    <m/>
    <s v="*"/>
    <m/>
    <m/>
    <m/>
    <m/>
    <m/>
    <n v="4"/>
    <n v="0.01"/>
    <m/>
    <m/>
    <n v="3465.97"/>
    <n v="1"/>
    <n v="866.49249999999995"/>
    <s v="Regular Air"/>
    <n v="19.989999999999998"/>
    <n v="3485.9599999999996"/>
    <x v="8"/>
    <s v="Small Business"/>
    <x v="0"/>
    <s v="Binders and Binder Accessories"/>
    <s v="Small Box"/>
    <d v="2011-02-20T00:00:00"/>
  </r>
  <r>
    <n v="4569"/>
    <n v="9696"/>
    <x v="756"/>
    <s v="Not Specified"/>
    <s v="*"/>
    <s v="*"/>
    <s v="*"/>
    <m/>
    <m/>
    <s v="*"/>
    <m/>
    <m/>
    <m/>
    <m/>
    <m/>
    <n v="13"/>
    <n v="0.02"/>
    <m/>
    <m/>
    <n v="3335.27"/>
    <n v="1"/>
    <n v="256.55923076923079"/>
    <s v="Delivery Truck"/>
    <n v="43.32"/>
    <n v="3378.59"/>
    <x v="5"/>
    <s v="Corporate"/>
    <x v="1"/>
    <s v="Chairs &amp; Chairmats"/>
    <s v="Jumbo Drum"/>
    <d v="2011-02-21T00:00:00"/>
  </r>
  <r>
    <n v="4570"/>
    <n v="51777"/>
    <x v="756"/>
    <s v="Medium"/>
    <s v="*"/>
    <s v="*"/>
    <s v="*"/>
    <m/>
    <m/>
    <s v="*"/>
    <m/>
    <m/>
    <m/>
    <m/>
    <m/>
    <n v="13"/>
    <n v="0.02"/>
    <m/>
    <m/>
    <n v="1307.8800000000001"/>
    <n v="1"/>
    <n v="100.60615384615386"/>
    <s v="Regular Air"/>
    <n v="7.18"/>
    <n v="1315.0600000000002"/>
    <x v="8"/>
    <s v="Small Business"/>
    <x v="2"/>
    <s v="Computer Peripherals"/>
    <s v="Small Box"/>
    <d v="2011-02-21T00:00:00"/>
  </r>
  <r>
    <n v="4571"/>
    <n v="9696"/>
    <x v="756"/>
    <s v="Not Specified"/>
    <s v="*"/>
    <s v="*"/>
    <s v="*"/>
    <m/>
    <m/>
    <s v="*"/>
    <m/>
    <m/>
    <m/>
    <m/>
    <m/>
    <n v="15"/>
    <n v="0.02"/>
    <m/>
    <m/>
    <n v="110.15"/>
    <n v="0"/>
    <n v="7.3433333333333337"/>
    <s v="Regular Air"/>
    <n v="2.99"/>
    <n v="113.14"/>
    <x v="5"/>
    <s v="Corporate"/>
    <x v="0"/>
    <s v="Binders and Binder Accessories"/>
    <s v="Small Box"/>
    <d v="2011-02-21T00:00:00"/>
  </r>
  <r>
    <n v="4572"/>
    <n v="21475"/>
    <x v="757"/>
    <s v="Critical"/>
    <s v="***"/>
    <s v="***"/>
    <s v="***"/>
    <m/>
    <m/>
    <s v="***"/>
    <m/>
    <m/>
    <m/>
    <m/>
    <m/>
    <n v="15"/>
    <n v="0.02"/>
    <m/>
    <m/>
    <n v="4956.7839999999997"/>
    <n v="1"/>
    <n v="330.45226666666662"/>
    <s v="Delivery Truck"/>
    <n v="75.23"/>
    <n v="5032.0139999999992"/>
    <x v="10"/>
    <s v="Consumer"/>
    <x v="1"/>
    <s v="Tables"/>
    <s v="Jumbo Box"/>
    <d v="2011-02-21T00:00:00"/>
  </r>
  <r>
    <n v="4573"/>
    <n v="40962"/>
    <x v="757"/>
    <s v="Critical"/>
    <s v="***"/>
    <s v="***"/>
    <s v="***"/>
    <m/>
    <m/>
    <s v="***"/>
    <m/>
    <m/>
    <m/>
    <m/>
    <m/>
    <n v="30"/>
    <n v="0.04"/>
    <m/>
    <m/>
    <n v="3276.9965000000002"/>
    <n v="1"/>
    <n v="109.23321666666668"/>
    <s v="Regular Air"/>
    <n v="8.99"/>
    <n v="3285.9865"/>
    <x v="1"/>
    <s v="Corporate"/>
    <x v="2"/>
    <s v="Telephones and Communication"/>
    <s v="Small Box"/>
    <d v="2011-02-21T00:00:00"/>
  </r>
  <r>
    <n v="4574"/>
    <n v="12486"/>
    <x v="757"/>
    <s v="High"/>
    <s v="*"/>
    <s v="**"/>
    <s v="**"/>
    <m/>
    <m/>
    <s v="**"/>
    <m/>
    <m/>
    <m/>
    <m/>
    <m/>
    <n v="31"/>
    <n v="0.04"/>
    <m/>
    <m/>
    <n v="3081.33"/>
    <n v="1"/>
    <n v="99.397741935483864"/>
    <s v="Delivery Truck"/>
    <n v="57.38"/>
    <n v="3138.71"/>
    <x v="10"/>
    <s v="Corporate"/>
    <x v="1"/>
    <s v="Bookcases"/>
    <s v="Jumbo Box"/>
    <d v="2011-02-21T00:00:00"/>
  </r>
  <r>
    <n v="4575"/>
    <n v="12486"/>
    <x v="757"/>
    <s v="High"/>
    <s v="*"/>
    <s v="**"/>
    <s v="**"/>
    <m/>
    <m/>
    <s v="**"/>
    <m/>
    <m/>
    <m/>
    <m/>
    <m/>
    <n v="42"/>
    <n v="0.05"/>
    <m/>
    <m/>
    <n v="1692.56"/>
    <n v="1"/>
    <n v="40.29904761904762"/>
    <s v="Regular Air"/>
    <n v="7.2"/>
    <n v="1699.76"/>
    <x v="10"/>
    <s v="Corporate"/>
    <x v="0"/>
    <s v="Appliances"/>
    <s v="Small Box"/>
    <d v="2011-02-21T00:00:00"/>
  </r>
  <r>
    <n v="4576"/>
    <n v="40962"/>
    <x v="757"/>
    <s v="Critical"/>
    <s v="***"/>
    <s v="***"/>
    <s v="***"/>
    <m/>
    <m/>
    <s v="***"/>
    <m/>
    <m/>
    <m/>
    <m/>
    <m/>
    <n v="28"/>
    <n v="3.5000000000000003E-2"/>
    <m/>
    <m/>
    <n v="1553.66"/>
    <n v="1"/>
    <n v="55.487857142857145"/>
    <s v="Regular Air"/>
    <n v="0.99"/>
    <n v="1554.65"/>
    <x v="1"/>
    <s v="Corporate"/>
    <x v="0"/>
    <s v="Appliances"/>
    <s v="Small Box"/>
    <d v="2011-02-21T00:00:00"/>
  </r>
  <r>
    <n v="4577"/>
    <n v="21475"/>
    <x v="757"/>
    <s v="Critical"/>
    <s v="***"/>
    <s v="***"/>
    <s v="***"/>
    <m/>
    <m/>
    <s v="***"/>
    <m/>
    <m/>
    <m/>
    <m/>
    <m/>
    <n v="39"/>
    <n v="0.04"/>
    <m/>
    <m/>
    <n v="538.14"/>
    <n v="0"/>
    <n v="13.798461538461538"/>
    <s v="Regular Air"/>
    <n v="1.99"/>
    <n v="540.13"/>
    <x v="10"/>
    <s v="Consumer"/>
    <x v="2"/>
    <s v="Computer Peripherals"/>
    <s v="Small Pack"/>
    <d v="2011-02-22T00:00:00"/>
  </r>
  <r>
    <n v="4578"/>
    <n v="58117"/>
    <x v="757"/>
    <s v="Critical"/>
    <s v="***"/>
    <s v="***"/>
    <s v="***"/>
    <m/>
    <m/>
    <s v="***"/>
    <m/>
    <m/>
    <m/>
    <m/>
    <m/>
    <n v="42"/>
    <n v="0.05"/>
    <m/>
    <m/>
    <n v="134.86000000000001"/>
    <n v="0"/>
    <n v="3.2109523809523814"/>
    <s v="Regular Air"/>
    <n v="1.92"/>
    <n v="136.78"/>
    <x v="8"/>
    <s v="Corporate"/>
    <x v="0"/>
    <s v="Scissors, Rulers and Trimmers"/>
    <s v="Wrap Bag"/>
    <d v="2011-02-21T00:00:00"/>
  </r>
  <r>
    <n v="4579"/>
    <n v="7462"/>
    <x v="757"/>
    <s v="High"/>
    <s v="*"/>
    <s v="**"/>
    <s v="**"/>
    <m/>
    <m/>
    <s v="**"/>
    <m/>
    <m/>
    <m/>
    <m/>
    <m/>
    <n v="3"/>
    <n v="0.01"/>
    <m/>
    <m/>
    <n v="72.63"/>
    <n v="0"/>
    <n v="24.209999999999997"/>
    <s v="Express Air"/>
    <n v="5.53"/>
    <n v="78.16"/>
    <x v="1"/>
    <s v="Small Business"/>
    <x v="0"/>
    <s v="Pens &amp; Art Supplies"/>
    <s v="Small Pack"/>
    <d v="2011-02-21T00:00:00"/>
  </r>
  <r>
    <n v="4580"/>
    <n v="49312"/>
    <x v="758"/>
    <s v="Critical"/>
    <s v="***"/>
    <s v="***"/>
    <s v="***"/>
    <m/>
    <m/>
    <s v="***"/>
    <m/>
    <m/>
    <m/>
    <m/>
    <m/>
    <n v="19"/>
    <n v="0.02"/>
    <m/>
    <m/>
    <n v="1882.18"/>
    <n v="1"/>
    <n v="99.062105263157903"/>
    <s v="Express Air"/>
    <n v="5.81"/>
    <n v="1887.99"/>
    <x v="3"/>
    <s v="Corporate"/>
    <x v="1"/>
    <s v="Office Furnishings"/>
    <s v="Medium Box"/>
    <d v="2011-02-23T00:00:00"/>
  </r>
  <r>
    <n v="4581"/>
    <n v="3814"/>
    <x v="758"/>
    <s v="Low"/>
    <s v="*"/>
    <s v="*"/>
    <s v="*"/>
    <m/>
    <m/>
    <s v="*"/>
    <m/>
    <m/>
    <m/>
    <m/>
    <m/>
    <n v="43"/>
    <n v="0.05"/>
    <m/>
    <m/>
    <n v="1225.4100000000001"/>
    <n v="1"/>
    <n v="28.497906976744186"/>
    <s v="Express Air"/>
    <n v="13.99"/>
    <n v="1239.4000000000001"/>
    <x v="10"/>
    <s v="Consumer"/>
    <x v="0"/>
    <s v="Storage &amp; Organization"/>
    <s v="Medium Box"/>
    <d v="2011-02-27T00:00:00"/>
  </r>
  <r>
    <n v="4582"/>
    <n v="5347"/>
    <x v="758"/>
    <s v="Medium"/>
    <s v="*"/>
    <s v="*"/>
    <s v="*"/>
    <m/>
    <m/>
    <s v="*"/>
    <m/>
    <m/>
    <m/>
    <m/>
    <m/>
    <n v="7"/>
    <n v="0.01"/>
    <m/>
    <m/>
    <n v="525.55499999999995"/>
    <n v="0"/>
    <n v="75.079285714285703"/>
    <s v="Regular Air"/>
    <n v="1.25"/>
    <n v="526.80499999999995"/>
    <x v="5"/>
    <s v="Corporate"/>
    <x v="2"/>
    <s v="Telephones and Communication"/>
    <s v="Small Pack"/>
    <d v="2011-02-23T00:00:00"/>
  </r>
  <r>
    <n v="4583"/>
    <n v="5347"/>
    <x v="758"/>
    <s v="Medium"/>
    <s v="*"/>
    <s v="*"/>
    <s v="*"/>
    <m/>
    <m/>
    <s v="*"/>
    <m/>
    <m/>
    <m/>
    <m/>
    <m/>
    <n v="39"/>
    <n v="0.04"/>
    <m/>
    <m/>
    <n v="276.029"/>
    <n v="0"/>
    <n v="7.0776666666666666"/>
    <s v="Regular Air"/>
    <n v="5.03"/>
    <n v="281.05899999999997"/>
    <x v="5"/>
    <s v="Corporate"/>
    <x v="2"/>
    <s v="Telephones and Communication"/>
    <s v="Medium Box"/>
    <d v="2011-02-24T00:00:00"/>
  </r>
  <r>
    <n v="4584"/>
    <n v="5347"/>
    <x v="758"/>
    <s v="Medium"/>
    <s v="*"/>
    <s v="*"/>
    <s v="*"/>
    <m/>
    <m/>
    <s v="*"/>
    <m/>
    <m/>
    <m/>
    <m/>
    <m/>
    <n v="1"/>
    <n v="0.01"/>
    <m/>
    <m/>
    <n v="187.20400000000001"/>
    <n v="0"/>
    <n v="187.20400000000001"/>
    <s v="Regular Air"/>
    <n v="5.26"/>
    <n v="192.464"/>
    <x v="5"/>
    <s v="Corporate"/>
    <x v="2"/>
    <s v="Telephones and Communication"/>
    <s v="Small Box"/>
    <d v="2011-02-22T00:00:00"/>
  </r>
  <r>
    <n v="4585"/>
    <n v="49312"/>
    <x v="758"/>
    <s v="Critical"/>
    <s v="***"/>
    <s v="***"/>
    <s v="***"/>
    <m/>
    <m/>
    <s v="***"/>
    <m/>
    <m/>
    <m/>
    <m/>
    <m/>
    <n v="30"/>
    <n v="0.04"/>
    <m/>
    <m/>
    <n v="164.41"/>
    <n v="0"/>
    <n v="5.4803333333333333"/>
    <s v="Regular Air"/>
    <n v="7.54"/>
    <n v="171.95"/>
    <x v="3"/>
    <s v="Corporate"/>
    <x v="0"/>
    <s v="Paper"/>
    <s v="Small Box"/>
    <d v="2011-02-22T00:00:00"/>
  </r>
  <r>
    <n v="4586"/>
    <n v="12641"/>
    <x v="759"/>
    <s v="Low"/>
    <s v="*"/>
    <s v="*"/>
    <s v="*"/>
    <m/>
    <m/>
    <s v="*"/>
    <m/>
    <m/>
    <m/>
    <m/>
    <m/>
    <n v="24"/>
    <n v="3.5000000000000003E-2"/>
    <m/>
    <m/>
    <n v="3668.6"/>
    <n v="1"/>
    <n v="152.85833333333332"/>
    <s v="Regular Air"/>
    <n v="7.07"/>
    <n v="3675.67"/>
    <x v="5"/>
    <s v="Home Office"/>
    <x v="0"/>
    <s v="Storage &amp; Organization"/>
    <s v="Small Box"/>
    <d v="2011-02-26T00:00:00"/>
  </r>
  <r>
    <n v="4587"/>
    <n v="12641"/>
    <x v="759"/>
    <s v="Low"/>
    <s v="*"/>
    <s v="*"/>
    <s v="*"/>
    <m/>
    <m/>
    <s v="*"/>
    <m/>
    <m/>
    <m/>
    <m/>
    <m/>
    <n v="25"/>
    <n v="3.5000000000000003E-2"/>
    <m/>
    <m/>
    <n v="676.24"/>
    <n v="0"/>
    <n v="27.049600000000002"/>
    <s v="Regular Air"/>
    <n v="5.86"/>
    <n v="682.1"/>
    <x v="5"/>
    <s v="Home Office"/>
    <x v="0"/>
    <s v="Paper"/>
    <s v="Small Box"/>
    <d v="2011-02-26T00:00:00"/>
  </r>
  <r>
    <n v="4588"/>
    <n v="12641"/>
    <x v="759"/>
    <s v="Low"/>
    <s v="*"/>
    <s v="*"/>
    <s v="*"/>
    <m/>
    <m/>
    <s v="*"/>
    <m/>
    <m/>
    <m/>
    <m/>
    <m/>
    <n v="2"/>
    <n v="0.01"/>
    <m/>
    <m/>
    <n v="107.12"/>
    <n v="0"/>
    <n v="53.56"/>
    <s v="Regular Air"/>
    <n v="4.8600000000000003"/>
    <n v="111.98"/>
    <x v="5"/>
    <s v="Home Office"/>
    <x v="0"/>
    <s v="Paper"/>
    <s v="Small Box"/>
    <d v="2011-02-28T00:00:00"/>
  </r>
  <r>
    <n v="4589"/>
    <n v="33794"/>
    <x v="759"/>
    <s v="Critical"/>
    <s v="***"/>
    <s v="***"/>
    <s v="***"/>
    <m/>
    <m/>
    <s v="***"/>
    <m/>
    <m/>
    <m/>
    <m/>
    <m/>
    <n v="18"/>
    <n v="0.02"/>
    <m/>
    <m/>
    <n v="92.77"/>
    <n v="0"/>
    <n v="5.153888888888889"/>
    <s v="Regular Air"/>
    <n v="3.05"/>
    <n v="95.82"/>
    <x v="8"/>
    <s v="Small Business"/>
    <x v="1"/>
    <s v="Office Furnishings"/>
    <s v="Small Pack"/>
    <d v="2011-02-24T00:00:00"/>
  </r>
  <r>
    <n v="4590"/>
    <n v="11651"/>
    <x v="759"/>
    <s v="Medium"/>
    <s v="*"/>
    <s v="*"/>
    <s v="*"/>
    <m/>
    <m/>
    <s v="*"/>
    <m/>
    <m/>
    <m/>
    <m/>
    <m/>
    <n v="19"/>
    <n v="0.02"/>
    <m/>
    <m/>
    <n v="65.849999999999994"/>
    <n v="0"/>
    <n v="3.4657894736842101"/>
    <s v="Express Air"/>
    <n v="0.98"/>
    <n v="66.83"/>
    <x v="5"/>
    <s v="Small Business"/>
    <x v="0"/>
    <s v="Pens &amp; Art Supplies"/>
    <s v="Wrap Bag"/>
    <d v="2011-02-24T00:00:00"/>
  </r>
  <r>
    <n v="4591"/>
    <n v="3749"/>
    <x v="760"/>
    <s v="Medium"/>
    <s v="*"/>
    <s v="*"/>
    <s v="*"/>
    <m/>
    <m/>
    <s v="*"/>
    <m/>
    <m/>
    <m/>
    <m/>
    <m/>
    <n v="27"/>
    <n v="3.5000000000000003E-2"/>
    <m/>
    <m/>
    <n v="353.62"/>
    <n v="0"/>
    <n v="13.097037037037037"/>
    <s v="Regular Air"/>
    <n v="1.49"/>
    <n v="355.11"/>
    <x v="8"/>
    <s v="Consumer"/>
    <x v="0"/>
    <s v="Binders and Binder Accessories"/>
    <s v="Small Box"/>
    <d v="2011-02-25T00:00:00"/>
  </r>
  <r>
    <n v="4592"/>
    <n v="39909"/>
    <x v="761"/>
    <s v="Low"/>
    <s v="*"/>
    <s v="*"/>
    <s v="*"/>
    <m/>
    <m/>
    <s v="*"/>
    <m/>
    <m/>
    <m/>
    <m/>
    <m/>
    <n v="50"/>
    <n v="0.06"/>
    <m/>
    <m/>
    <n v="7778.7579999999998"/>
    <n v="1"/>
    <n v="155.57515999999998"/>
    <s v="Regular Air"/>
    <n v="4.99"/>
    <n v="7783.7479999999996"/>
    <x v="1"/>
    <s v="Home Office"/>
    <x v="2"/>
    <s v="Telephones and Communication"/>
    <s v="Small Box"/>
    <d v="2011-03-04T00:00:00"/>
  </r>
  <r>
    <n v="4593"/>
    <n v="18023"/>
    <x v="761"/>
    <s v="Medium"/>
    <s v="*"/>
    <s v="*"/>
    <s v="*"/>
    <m/>
    <m/>
    <s v="*"/>
    <m/>
    <m/>
    <m/>
    <m/>
    <m/>
    <n v="38"/>
    <n v="0.04"/>
    <m/>
    <m/>
    <n v="4502.26"/>
    <n v="1"/>
    <n v="118.48052631578948"/>
    <s v="Delivery Truck"/>
    <n v="26.3"/>
    <n v="4528.5600000000004"/>
    <x v="0"/>
    <s v="Home Office"/>
    <x v="2"/>
    <s v="Office Machines"/>
    <s v="Jumbo Drum"/>
    <d v="2011-02-25T00:00:00"/>
  </r>
  <r>
    <n v="4594"/>
    <n v="32965"/>
    <x v="761"/>
    <s v="High"/>
    <s v="*"/>
    <s v="**"/>
    <s v="**"/>
    <m/>
    <m/>
    <s v="**"/>
    <m/>
    <m/>
    <m/>
    <m/>
    <m/>
    <n v="25"/>
    <n v="3.5000000000000003E-2"/>
    <m/>
    <m/>
    <n v="2427.25"/>
    <n v="1"/>
    <n v="97.09"/>
    <s v="Regular Air"/>
    <n v="19.989999999999998"/>
    <n v="2447.2399999999998"/>
    <x v="0"/>
    <s v="Small Business"/>
    <x v="2"/>
    <s v="Computer Peripherals"/>
    <s v="Small Box"/>
    <d v="2011-02-25T00:00:00"/>
  </r>
  <r>
    <n v="4595"/>
    <n v="40001"/>
    <x v="761"/>
    <s v="Medium"/>
    <s v="*"/>
    <s v="*"/>
    <s v="*"/>
    <m/>
    <m/>
    <s v="*"/>
    <m/>
    <m/>
    <m/>
    <m/>
    <m/>
    <n v="46"/>
    <n v="0.05"/>
    <m/>
    <m/>
    <n v="1736.53"/>
    <n v="1"/>
    <n v="37.750652173913046"/>
    <s v="Regular Air"/>
    <n v="3.99"/>
    <n v="1740.52"/>
    <x v="1"/>
    <s v="Home Office"/>
    <x v="0"/>
    <s v="Appliances"/>
    <s v="Small Box"/>
    <d v="2011-02-26T00:00:00"/>
  </r>
  <r>
    <n v="4596"/>
    <n v="37863"/>
    <x v="761"/>
    <s v="High"/>
    <s v="*"/>
    <s v="**"/>
    <s v="**"/>
    <m/>
    <m/>
    <s v="**"/>
    <m/>
    <m/>
    <m/>
    <m/>
    <m/>
    <n v="27"/>
    <n v="3.5000000000000003E-2"/>
    <m/>
    <m/>
    <n v="305.05"/>
    <n v="0"/>
    <n v="11.298148148148149"/>
    <s v="Regular Air"/>
    <n v="3.37"/>
    <n v="308.42"/>
    <x v="1"/>
    <s v="Home Office"/>
    <x v="0"/>
    <s v="Scissors, Rulers and Trimmers"/>
    <s v="Small Pack"/>
    <d v="2011-02-26T00:00:00"/>
  </r>
  <r>
    <n v="4597"/>
    <n v="21350"/>
    <x v="761"/>
    <s v="Medium"/>
    <s v="*"/>
    <s v="*"/>
    <s v="*"/>
    <m/>
    <m/>
    <s v="*"/>
    <m/>
    <m/>
    <m/>
    <m/>
    <m/>
    <n v="30"/>
    <n v="0.04"/>
    <m/>
    <m/>
    <n v="278.94"/>
    <n v="0"/>
    <n v="9.298"/>
    <s v="Regular Air"/>
    <n v="9.86"/>
    <n v="288.8"/>
    <x v="2"/>
    <s v="Corporate"/>
    <x v="0"/>
    <s v="Paper"/>
    <s v="Small Box"/>
    <d v="2011-02-25T00:00:00"/>
  </r>
  <r>
    <n v="4598"/>
    <n v="18023"/>
    <x v="761"/>
    <s v="Medium"/>
    <s v="*"/>
    <s v="*"/>
    <s v="*"/>
    <m/>
    <m/>
    <s v="*"/>
    <m/>
    <m/>
    <m/>
    <m/>
    <m/>
    <n v="34"/>
    <n v="0.04"/>
    <m/>
    <m/>
    <n v="192.23"/>
    <n v="0"/>
    <n v="5.6538235294117642"/>
    <s v="Regular Air"/>
    <n v="7.64"/>
    <n v="199.86999999999998"/>
    <x v="0"/>
    <s v="Home Office"/>
    <x v="0"/>
    <s v="Paper"/>
    <s v="Small Box"/>
    <d v="2011-02-25T00:00:00"/>
  </r>
  <r>
    <n v="4599"/>
    <n v="54787"/>
    <x v="761"/>
    <s v="High"/>
    <s v="*"/>
    <s v="**"/>
    <s v="**"/>
    <m/>
    <m/>
    <s v="**"/>
    <m/>
    <m/>
    <m/>
    <m/>
    <m/>
    <n v="7"/>
    <n v="0.01"/>
    <m/>
    <m/>
    <n v="170.02"/>
    <n v="0"/>
    <n v="24.28857142857143"/>
    <s v="Regular Air"/>
    <n v="16.87"/>
    <n v="186.89000000000001"/>
    <x v="5"/>
    <s v="Home Office"/>
    <x v="0"/>
    <s v="Paper"/>
    <s v="Small Box"/>
    <d v="2011-02-25T00:00:00"/>
  </r>
  <r>
    <n v="4600"/>
    <n v="25799"/>
    <x v="761"/>
    <s v="Low"/>
    <s v="*"/>
    <s v="*"/>
    <s v="*"/>
    <m/>
    <m/>
    <s v="*"/>
    <m/>
    <m/>
    <m/>
    <m/>
    <m/>
    <n v="38"/>
    <n v="0.04"/>
    <m/>
    <m/>
    <n v="136.5"/>
    <n v="0"/>
    <n v="3.5921052631578947"/>
    <s v="Regular Air"/>
    <n v="7.49"/>
    <n v="143.99"/>
    <x v="4"/>
    <s v="Corporate"/>
    <x v="0"/>
    <s v="Pens &amp; Art Supplies"/>
    <s v="Wrap Bag"/>
    <d v="2011-02-27T00:00:00"/>
  </r>
  <r>
    <n v="4601"/>
    <n v="32965"/>
    <x v="761"/>
    <s v="High"/>
    <s v="*"/>
    <s v="**"/>
    <s v="**"/>
    <m/>
    <m/>
    <s v="**"/>
    <m/>
    <m/>
    <m/>
    <m/>
    <m/>
    <n v="2"/>
    <n v="0.01"/>
    <m/>
    <m/>
    <n v="11.15"/>
    <n v="0"/>
    <n v="5.5750000000000002"/>
    <s v="Regular Air"/>
    <n v="2.97"/>
    <n v="14.120000000000001"/>
    <x v="3"/>
    <s v="Small Business"/>
    <x v="0"/>
    <s v="Paper"/>
    <s v="Wrap Bag"/>
    <d v="2011-02-25T00:00:00"/>
  </r>
  <r>
    <n v="4602"/>
    <n v="4960"/>
    <x v="762"/>
    <s v="Low"/>
    <s v="*"/>
    <s v="*"/>
    <s v="*"/>
    <m/>
    <m/>
    <s v="*"/>
    <m/>
    <m/>
    <m/>
    <m/>
    <m/>
    <n v="30"/>
    <n v="0.04"/>
    <m/>
    <m/>
    <n v="8363.65"/>
    <n v="1"/>
    <n v="278.7883333333333"/>
    <s v="Delivery Truck"/>
    <n v="64.73"/>
    <n v="8428.3799999999992"/>
    <x v="9"/>
    <s v="Corporate"/>
    <x v="1"/>
    <s v="Chairs &amp; Chairmats"/>
    <s v="Jumbo Drum"/>
    <d v="2011-03-01T00:00:00"/>
  </r>
  <r>
    <n v="4603"/>
    <n v="4960"/>
    <x v="762"/>
    <s v="Low"/>
    <s v="*"/>
    <s v="*"/>
    <s v="*"/>
    <m/>
    <m/>
    <s v="*"/>
    <m/>
    <m/>
    <m/>
    <m/>
    <m/>
    <n v="4"/>
    <n v="0.01"/>
    <m/>
    <m/>
    <n v="40.869999999999997"/>
    <n v="0"/>
    <n v="10.217499999999999"/>
    <s v="Express Air"/>
    <n v="8.74"/>
    <n v="49.61"/>
    <x v="0"/>
    <s v="Corporate"/>
    <x v="0"/>
    <s v="Paper"/>
    <s v="Small Box"/>
    <d v="2011-02-27T00:00:00"/>
  </r>
  <r>
    <n v="4604"/>
    <n v="19558"/>
    <x v="762"/>
    <s v="Low"/>
    <s v="*"/>
    <s v="*"/>
    <s v="*"/>
    <m/>
    <m/>
    <s v="*"/>
    <m/>
    <m/>
    <m/>
    <m/>
    <m/>
    <n v="2"/>
    <n v="0.01"/>
    <m/>
    <m/>
    <n v="7.98"/>
    <n v="0"/>
    <n v="3.99"/>
    <s v="Regular Air"/>
    <n v="1.35"/>
    <n v="9.33"/>
    <x v="0"/>
    <s v="Corporate"/>
    <x v="0"/>
    <s v="Rubber Bands"/>
    <s v="Wrap Bag"/>
    <d v="2011-02-28T00:00:00"/>
  </r>
  <r>
    <n v="4605"/>
    <n v="43137"/>
    <x v="763"/>
    <s v="High"/>
    <s v="*"/>
    <s v="**"/>
    <s v="**"/>
    <m/>
    <m/>
    <s v="**"/>
    <m/>
    <m/>
    <m/>
    <m/>
    <m/>
    <n v="40"/>
    <n v="0.05"/>
    <m/>
    <m/>
    <n v="6069.05"/>
    <n v="1"/>
    <n v="151.72624999999999"/>
    <s v="Regular Air"/>
    <n v="7.07"/>
    <n v="6076.12"/>
    <x v="8"/>
    <s v="Consumer"/>
    <x v="0"/>
    <s v="Storage &amp; Organization"/>
    <s v="Small Box"/>
    <d v="2011-02-27T00:00:00"/>
  </r>
  <r>
    <n v="4606"/>
    <n v="15462"/>
    <x v="763"/>
    <s v="Critical"/>
    <s v="***"/>
    <s v="***"/>
    <s v="***"/>
    <m/>
    <m/>
    <s v="***"/>
    <m/>
    <m/>
    <m/>
    <m/>
    <m/>
    <n v="20"/>
    <n v="3.5000000000000003E-2"/>
    <m/>
    <m/>
    <n v="862.64"/>
    <n v="0"/>
    <n v="43.131999999999998"/>
    <s v="Regular Air"/>
    <n v="2.99"/>
    <n v="865.63"/>
    <x v="4"/>
    <s v="Home Office"/>
    <x v="0"/>
    <s v="Binders and Binder Accessories"/>
    <s v="Small Box"/>
    <d v="2011-02-27T00:00:00"/>
  </r>
  <r>
    <n v="4607"/>
    <n v="50145"/>
    <x v="763"/>
    <s v="High"/>
    <s v="*"/>
    <s v="**"/>
    <s v="**"/>
    <m/>
    <m/>
    <s v="**"/>
    <m/>
    <m/>
    <m/>
    <m/>
    <m/>
    <n v="9"/>
    <n v="0.01"/>
    <m/>
    <m/>
    <n v="458.8"/>
    <n v="0"/>
    <n v="50.977777777777781"/>
    <s v="Regular Air"/>
    <n v="6.77"/>
    <n v="465.57"/>
    <x v="4"/>
    <s v="Corporate"/>
    <x v="1"/>
    <s v="Office Furnishings"/>
    <s v="Small Box"/>
    <d v="2011-02-26T00:00:00"/>
  </r>
  <r>
    <n v="4608"/>
    <n v="8133"/>
    <x v="763"/>
    <s v="Medium"/>
    <s v="*"/>
    <s v="*"/>
    <s v="*"/>
    <m/>
    <m/>
    <s v="*"/>
    <m/>
    <m/>
    <m/>
    <m/>
    <m/>
    <n v="11"/>
    <n v="0.02"/>
    <m/>
    <m/>
    <n v="405.53"/>
    <n v="0"/>
    <n v="36.866363636363637"/>
    <s v="Regular Air"/>
    <n v="5.09"/>
    <n v="410.61999999999995"/>
    <x v="4"/>
    <s v="Corporate"/>
    <x v="0"/>
    <s v="Paper"/>
    <s v="Small Box"/>
    <d v="2011-02-27T00:00:00"/>
  </r>
  <r>
    <n v="4609"/>
    <n v="46372"/>
    <x v="763"/>
    <s v="High"/>
    <s v="*"/>
    <s v="**"/>
    <s v="**"/>
    <m/>
    <m/>
    <s v="**"/>
    <m/>
    <m/>
    <m/>
    <m/>
    <m/>
    <n v="7"/>
    <n v="0.01"/>
    <m/>
    <m/>
    <n v="375.57"/>
    <n v="0"/>
    <n v="53.652857142857144"/>
    <s v="Regular Air"/>
    <n v="16.11"/>
    <n v="391.68"/>
    <x v="8"/>
    <s v="Consumer"/>
    <x v="0"/>
    <s v="Binders and Binder Accessories"/>
    <s v="Small Box"/>
    <d v="2011-02-26T00:00:00"/>
  </r>
  <r>
    <n v="4610"/>
    <n v="50145"/>
    <x v="763"/>
    <s v="High"/>
    <s v="*"/>
    <s v="**"/>
    <s v="**"/>
    <m/>
    <m/>
    <s v="**"/>
    <m/>
    <m/>
    <m/>
    <m/>
    <m/>
    <n v="18"/>
    <n v="0.02"/>
    <m/>
    <m/>
    <n v="325.58"/>
    <n v="0"/>
    <n v="18.087777777777777"/>
    <s v="Regular Air"/>
    <n v="3.62"/>
    <n v="329.2"/>
    <x v="4"/>
    <s v="Corporate"/>
    <x v="1"/>
    <s v="Office Furnishings"/>
    <s v="Wrap Bag"/>
    <d v="2011-02-27T00:00:00"/>
  </r>
  <r>
    <n v="4611"/>
    <n v="4642"/>
    <x v="763"/>
    <s v="Critical"/>
    <s v="***"/>
    <s v="***"/>
    <s v="***"/>
    <m/>
    <m/>
    <s v="***"/>
    <m/>
    <m/>
    <m/>
    <m/>
    <m/>
    <n v="21"/>
    <n v="3.5000000000000003E-2"/>
    <m/>
    <m/>
    <n v="309.62"/>
    <n v="0"/>
    <n v="14.743809523809524"/>
    <s v="Express Air"/>
    <n v="9.3699999999999992"/>
    <n v="318.99"/>
    <x v="2"/>
    <s v="Corporate"/>
    <x v="0"/>
    <s v="Storage &amp; Organization"/>
    <s v="Small Box"/>
    <d v="2011-02-26T00:00:00"/>
  </r>
  <r>
    <n v="4612"/>
    <n v="21125"/>
    <x v="763"/>
    <s v="Not Specified"/>
    <s v="*"/>
    <s v="*"/>
    <s v="*"/>
    <m/>
    <m/>
    <s v="*"/>
    <m/>
    <m/>
    <m/>
    <m/>
    <m/>
    <n v="17"/>
    <n v="0.02"/>
    <m/>
    <m/>
    <n v="155.16999999999999"/>
    <n v="0"/>
    <n v="9.1276470588235288"/>
    <s v="Regular Air"/>
    <n v="4.3899999999999997"/>
    <n v="159.55999999999997"/>
    <x v="1"/>
    <s v="Home Office"/>
    <x v="0"/>
    <s v="Paper"/>
    <s v="Wrap Bag"/>
    <d v="2011-02-27T00:00:00"/>
  </r>
  <r>
    <n v="4613"/>
    <n v="46372"/>
    <x v="763"/>
    <s v="High"/>
    <s v="*"/>
    <s v="**"/>
    <s v="**"/>
    <m/>
    <m/>
    <s v="**"/>
    <m/>
    <m/>
    <m/>
    <m/>
    <m/>
    <n v="15"/>
    <n v="0.02"/>
    <m/>
    <m/>
    <n v="81.97"/>
    <n v="0"/>
    <n v="5.464666666666667"/>
    <s v="Regular Air"/>
    <n v="8.33"/>
    <n v="90.3"/>
    <x v="8"/>
    <s v="Consumer"/>
    <x v="0"/>
    <s v="Paper"/>
    <s v="Small Box"/>
    <d v="2011-02-27T00:00:00"/>
  </r>
  <r>
    <n v="4614"/>
    <n v="4642"/>
    <x v="763"/>
    <s v="Critical"/>
    <s v="***"/>
    <s v="***"/>
    <s v="***"/>
    <m/>
    <m/>
    <s v="***"/>
    <m/>
    <m/>
    <m/>
    <m/>
    <m/>
    <n v="9"/>
    <n v="0.01"/>
    <m/>
    <m/>
    <n v="65.61"/>
    <n v="0"/>
    <n v="7.29"/>
    <s v="Regular Air"/>
    <n v="3.52"/>
    <n v="69.13"/>
    <x v="2"/>
    <s v="Corporate"/>
    <x v="2"/>
    <s v="Computer Peripherals"/>
    <s v="Small Pack"/>
    <d v="2011-02-27T00:00:00"/>
  </r>
  <r>
    <n v="4615"/>
    <n v="7521"/>
    <x v="764"/>
    <s v="Low"/>
    <s v="*"/>
    <s v="*"/>
    <s v="*"/>
    <m/>
    <m/>
    <s v="*"/>
    <m/>
    <m/>
    <m/>
    <m/>
    <m/>
    <n v="19"/>
    <n v="0.02"/>
    <m/>
    <m/>
    <n v="1942.1735000000001"/>
    <n v="1"/>
    <n v="102.21965789473684"/>
    <s v="Express Air"/>
    <n v="2.5"/>
    <n v="1944.6735000000001"/>
    <x v="1"/>
    <s v="Small Business"/>
    <x v="2"/>
    <s v="Telephones and Communication"/>
    <s v="Small Box"/>
    <d v="2011-03-05T00:00:00"/>
  </r>
  <r>
    <n v="4616"/>
    <n v="28741"/>
    <x v="765"/>
    <s v="Not Specified"/>
    <s v="*"/>
    <s v="*"/>
    <s v="*"/>
    <m/>
    <m/>
    <s v="*"/>
    <m/>
    <m/>
    <m/>
    <m/>
    <m/>
    <n v="13"/>
    <n v="0.02"/>
    <m/>
    <m/>
    <n v="70.13"/>
    <n v="0"/>
    <n v="5.3946153846153839"/>
    <s v="Regular Air"/>
    <n v="0.95"/>
    <n v="71.08"/>
    <x v="8"/>
    <s v="Small Business"/>
    <x v="0"/>
    <s v="Paper"/>
    <s v="Wrap Bag"/>
    <d v="2011-03-01T00:00:00"/>
  </r>
  <r>
    <n v="4617"/>
    <n v="28741"/>
    <x v="765"/>
    <s v="Not Specified"/>
    <s v="*"/>
    <s v="*"/>
    <s v="*"/>
    <m/>
    <m/>
    <s v="*"/>
    <m/>
    <m/>
    <m/>
    <m/>
    <m/>
    <n v="5"/>
    <n v="0.01"/>
    <m/>
    <m/>
    <n v="59.76"/>
    <n v="0"/>
    <n v="11.952"/>
    <s v="Regular Air"/>
    <n v="3.37"/>
    <n v="63.129999999999995"/>
    <x v="8"/>
    <s v="Small Business"/>
    <x v="0"/>
    <s v="Scissors, Rulers and Trimmers"/>
    <s v="Small Pack"/>
    <d v="2011-03-01T00:00:00"/>
  </r>
  <r>
    <n v="4618"/>
    <n v="20068"/>
    <x v="765"/>
    <s v="Critical"/>
    <s v="***"/>
    <s v="***"/>
    <s v="***"/>
    <m/>
    <m/>
    <s v="***"/>
    <m/>
    <m/>
    <m/>
    <m/>
    <m/>
    <n v="9"/>
    <n v="0.01"/>
    <m/>
    <m/>
    <n v="53.18"/>
    <n v="0"/>
    <n v="5.9088888888888889"/>
    <s v="Regular Air"/>
    <n v="6.98"/>
    <n v="60.16"/>
    <x v="0"/>
    <s v="Home Office"/>
    <x v="0"/>
    <s v="Binders and Binder Accessories"/>
    <s v="Small Box"/>
    <d v="2011-03-01T00:00:00"/>
  </r>
  <r>
    <n v="4619"/>
    <n v="40612"/>
    <x v="765"/>
    <s v="High"/>
    <s v="*"/>
    <s v="**"/>
    <s v="**"/>
    <m/>
    <m/>
    <s v="**"/>
    <m/>
    <m/>
    <m/>
    <m/>
    <m/>
    <n v="9"/>
    <n v="0.01"/>
    <m/>
    <m/>
    <n v="19.2"/>
    <n v="0"/>
    <n v="2.1333333333333333"/>
    <s v="Regular Air"/>
    <n v="1.1200000000000001"/>
    <n v="20.32"/>
    <x v="5"/>
    <s v="Corporate"/>
    <x v="0"/>
    <s v="Pens &amp; Art Supplies"/>
    <s v="Wrap Bag"/>
    <d v="2011-03-01T00:00:00"/>
  </r>
  <r>
    <n v="4620"/>
    <n v="12194"/>
    <x v="766"/>
    <s v="Critical"/>
    <s v="***"/>
    <s v="***"/>
    <s v="***"/>
    <m/>
    <m/>
    <s v="***"/>
    <m/>
    <m/>
    <m/>
    <m/>
    <m/>
    <n v="19"/>
    <n v="0.02"/>
    <m/>
    <m/>
    <n v="3355.154"/>
    <n v="1"/>
    <n v="176.58705263157896"/>
    <s v="Regular Air"/>
    <n v="3.99"/>
    <n v="3359.1439999999998"/>
    <x v="4"/>
    <s v="Corporate"/>
    <x v="2"/>
    <s v="Telephones and Communication"/>
    <s v="Small Box"/>
    <d v="2011-03-02T00:00:00"/>
  </r>
  <r>
    <n v="4621"/>
    <n v="928"/>
    <x v="766"/>
    <s v="Low"/>
    <s v="*"/>
    <s v="*"/>
    <s v="*"/>
    <m/>
    <m/>
    <s v="*"/>
    <m/>
    <m/>
    <m/>
    <m/>
    <m/>
    <n v="21"/>
    <n v="3.5000000000000003E-2"/>
    <m/>
    <m/>
    <n v="1222.68"/>
    <n v="1"/>
    <n v="58.222857142857144"/>
    <s v="Express Air"/>
    <n v="3.99"/>
    <n v="1226.67"/>
    <x v="2"/>
    <s v="Consumer"/>
    <x v="0"/>
    <s v="Appliances"/>
    <s v="Small Box"/>
    <d v="2011-03-06T00:00:00"/>
  </r>
  <r>
    <n v="4622"/>
    <n v="928"/>
    <x v="766"/>
    <s v="Low"/>
    <s v="*"/>
    <s v="*"/>
    <s v="*"/>
    <m/>
    <m/>
    <s v="*"/>
    <m/>
    <m/>
    <m/>
    <m/>
    <m/>
    <n v="26"/>
    <n v="3.5000000000000003E-2"/>
    <m/>
    <m/>
    <n v="390.2"/>
    <n v="0"/>
    <n v="15.007692307692308"/>
    <s v="Express Air"/>
    <n v="7.4"/>
    <n v="397.59999999999997"/>
    <x v="2"/>
    <s v="Consumer"/>
    <x v="1"/>
    <s v="Office Furnishings"/>
    <s v="Small Box"/>
    <d v="2011-03-03T00:00:00"/>
  </r>
  <r>
    <n v="4623"/>
    <n v="5188"/>
    <x v="766"/>
    <s v="Not Specified"/>
    <s v="*"/>
    <s v="*"/>
    <s v="*"/>
    <m/>
    <m/>
    <s v="*"/>
    <m/>
    <m/>
    <m/>
    <m/>
    <m/>
    <n v="24"/>
    <n v="3.5000000000000003E-2"/>
    <m/>
    <m/>
    <n v="192.8"/>
    <n v="0"/>
    <n v="8.0333333333333332"/>
    <s v="Regular Air"/>
    <n v="2.87"/>
    <n v="195.67000000000002"/>
    <x v="10"/>
    <s v="Small Business"/>
    <x v="0"/>
    <s v="Paper"/>
    <s v="Wrap Bag"/>
    <d v="2011-03-04T00:00:00"/>
  </r>
  <r>
    <n v="4624"/>
    <n v="12868"/>
    <x v="766"/>
    <s v="Critical"/>
    <s v="***"/>
    <s v="***"/>
    <s v="***"/>
    <m/>
    <m/>
    <s v="***"/>
    <m/>
    <m/>
    <m/>
    <m/>
    <m/>
    <n v="31"/>
    <n v="0.04"/>
    <m/>
    <m/>
    <n v="53.33"/>
    <n v="0"/>
    <n v="1.7203225806451612"/>
    <s v="Regular Air"/>
    <n v="0.7"/>
    <n v="54.03"/>
    <x v="0"/>
    <s v="Consumer"/>
    <x v="0"/>
    <s v="Pens &amp; Art Supplies"/>
    <s v="Wrap Bag"/>
    <d v="2011-03-02T00:00:00"/>
  </r>
  <r>
    <n v="4625"/>
    <n v="12868"/>
    <x v="766"/>
    <s v="Critical"/>
    <s v="***"/>
    <s v="***"/>
    <s v="***"/>
    <m/>
    <m/>
    <s v="***"/>
    <m/>
    <m/>
    <m/>
    <m/>
    <m/>
    <n v="2"/>
    <n v="0.01"/>
    <m/>
    <m/>
    <n v="9.3699999999999992"/>
    <n v="0"/>
    <n v="4.6849999999999996"/>
    <s v="Regular Air"/>
    <n v="1.22"/>
    <n v="10.59"/>
    <x v="9"/>
    <s v="Consumer"/>
    <x v="0"/>
    <s v="Paper"/>
    <s v="Wrap Bag"/>
    <d v="2011-03-03T00:00:00"/>
  </r>
  <r>
    <n v="4626"/>
    <n v="16642"/>
    <x v="767"/>
    <s v="Not Specified"/>
    <s v="*"/>
    <s v="*"/>
    <s v="*"/>
    <m/>
    <m/>
    <s v="*"/>
    <m/>
    <m/>
    <m/>
    <m/>
    <m/>
    <n v="46"/>
    <n v="0.05"/>
    <m/>
    <m/>
    <n v="7640.2250000000004"/>
    <n v="1"/>
    <n v="166.09184782608696"/>
    <s v="Regular Air"/>
    <n v="2.5"/>
    <n v="7642.7250000000004"/>
    <x v="10"/>
    <s v="Corporate"/>
    <x v="2"/>
    <s v="Telephones and Communication"/>
    <s v="Small Box"/>
    <d v="2011-03-04T00:00:00"/>
  </r>
  <r>
    <n v="4627"/>
    <n v="46115"/>
    <x v="767"/>
    <s v="Critical"/>
    <s v="***"/>
    <s v="***"/>
    <s v="***"/>
    <m/>
    <m/>
    <s v="***"/>
    <m/>
    <m/>
    <m/>
    <m/>
    <m/>
    <n v="35"/>
    <n v="0.04"/>
    <m/>
    <m/>
    <n v="677.43"/>
    <n v="0"/>
    <n v="19.355142857142855"/>
    <s v="Regular Air"/>
    <n v="4"/>
    <n v="681.43"/>
    <x v="0"/>
    <s v="Small Business"/>
    <x v="2"/>
    <s v="Computer Peripherals"/>
    <s v="Small Box"/>
    <d v="2011-03-04T00:00:00"/>
  </r>
  <r>
    <n v="4628"/>
    <n v="46115"/>
    <x v="767"/>
    <s v="Critical"/>
    <s v="***"/>
    <s v="***"/>
    <s v="***"/>
    <m/>
    <m/>
    <s v="***"/>
    <m/>
    <m/>
    <m/>
    <m/>
    <m/>
    <n v="38"/>
    <n v="0.04"/>
    <m/>
    <m/>
    <n v="491.78"/>
    <n v="0"/>
    <n v="12.94157894736842"/>
    <s v="Regular Air"/>
    <n v="6.47"/>
    <n v="498.25"/>
    <x v="0"/>
    <s v="Small Business"/>
    <x v="0"/>
    <s v="Paper"/>
    <s v="Small Box"/>
    <d v="2011-03-02T00:00:00"/>
  </r>
  <r>
    <n v="4629"/>
    <n v="40165"/>
    <x v="767"/>
    <s v="High"/>
    <s v="*"/>
    <s v="**"/>
    <s v="**"/>
    <m/>
    <m/>
    <s v="**"/>
    <m/>
    <m/>
    <m/>
    <m/>
    <m/>
    <n v="50"/>
    <n v="0.06"/>
    <m/>
    <m/>
    <n v="421.36"/>
    <n v="0"/>
    <n v="8.4272000000000009"/>
    <s v="Regular Air"/>
    <n v="4.5"/>
    <n v="425.86"/>
    <x v="0"/>
    <s v="Consumer"/>
    <x v="0"/>
    <s v="Appliances"/>
    <s v="Small Box"/>
    <d v="2011-03-05T00:00:00"/>
  </r>
  <r>
    <n v="4630"/>
    <n v="33824"/>
    <x v="767"/>
    <s v="Critical"/>
    <s v="***"/>
    <s v="***"/>
    <s v="***"/>
    <m/>
    <m/>
    <s v="***"/>
    <m/>
    <m/>
    <m/>
    <m/>
    <m/>
    <n v="19"/>
    <n v="0.02"/>
    <m/>
    <m/>
    <n v="50.99"/>
    <n v="0"/>
    <n v="2.6836842105263159"/>
    <s v="Regular Air"/>
    <n v="1.34"/>
    <n v="52.330000000000005"/>
    <x v="5"/>
    <s v="Corporate"/>
    <x v="0"/>
    <s v="Pens &amp; Art Supplies"/>
    <s v="Wrap Bag"/>
    <d v="2011-03-03T00:00:00"/>
  </r>
  <r>
    <n v="4631"/>
    <n v="22433"/>
    <x v="768"/>
    <s v="Critical"/>
    <s v="***"/>
    <s v="***"/>
    <s v="***"/>
    <m/>
    <m/>
    <s v="***"/>
    <m/>
    <m/>
    <m/>
    <m/>
    <m/>
    <n v="44"/>
    <n v="0.05"/>
    <m/>
    <m/>
    <n v="797.98"/>
    <n v="0"/>
    <n v="18.135909090909092"/>
    <s v="Regular Air"/>
    <n v="0.99"/>
    <n v="798.97"/>
    <x v="10"/>
    <s v="Home Office"/>
    <x v="2"/>
    <s v="Telephones and Communication"/>
    <s v="Wrap Bag"/>
    <d v="2011-03-05T00:00:00"/>
  </r>
  <r>
    <n v="4632"/>
    <n v="47525"/>
    <x v="768"/>
    <s v="Medium"/>
    <s v="*"/>
    <s v="*"/>
    <s v="*"/>
    <m/>
    <m/>
    <s v="*"/>
    <m/>
    <m/>
    <m/>
    <m/>
    <m/>
    <n v="40"/>
    <n v="0.05"/>
    <m/>
    <m/>
    <n v="649.46"/>
    <n v="0"/>
    <n v="16.236499999999999"/>
    <s v="Regular Air"/>
    <n v="4"/>
    <n v="653.46"/>
    <x v="2"/>
    <s v="Small Business"/>
    <x v="2"/>
    <s v="Computer Peripherals"/>
    <s v="Small Box"/>
    <d v="2011-03-04T00:00:00"/>
  </r>
  <r>
    <n v="4633"/>
    <n v="26723"/>
    <x v="768"/>
    <s v="Low"/>
    <s v="*"/>
    <s v="*"/>
    <s v="*"/>
    <m/>
    <m/>
    <s v="*"/>
    <m/>
    <m/>
    <m/>
    <m/>
    <m/>
    <n v="8"/>
    <n v="0.01"/>
    <m/>
    <m/>
    <n v="441.80450000000002"/>
    <n v="0"/>
    <n v="55.225562500000002"/>
    <s v="Regular Air"/>
    <n v="7.69"/>
    <n v="449.49450000000002"/>
    <x v="5"/>
    <s v="Consumer"/>
    <x v="2"/>
    <s v="Telephones and Communication"/>
    <s v="Small Box"/>
    <d v="2011-03-08T00:00:00"/>
  </r>
  <r>
    <n v="4634"/>
    <n v="48071"/>
    <x v="768"/>
    <s v="Low"/>
    <s v="*"/>
    <s v="*"/>
    <s v="*"/>
    <m/>
    <m/>
    <s v="*"/>
    <m/>
    <m/>
    <m/>
    <m/>
    <m/>
    <n v="1"/>
    <n v="0.01"/>
    <m/>
    <m/>
    <n v="22.74"/>
    <n v="0"/>
    <n v="22.74"/>
    <s v="Express Air"/>
    <n v="4.9800000000000004"/>
    <n v="27.72"/>
    <x v="3"/>
    <s v="Home Office"/>
    <x v="1"/>
    <s v="Office Furnishings"/>
    <s v="Small Pack"/>
    <d v="2011-03-12T00:00:00"/>
  </r>
  <r>
    <n v="4635"/>
    <n v="35555"/>
    <x v="769"/>
    <s v="Medium"/>
    <s v="*"/>
    <s v="*"/>
    <s v="*"/>
    <m/>
    <m/>
    <s v="*"/>
    <m/>
    <m/>
    <m/>
    <m/>
    <m/>
    <n v="50"/>
    <n v="0.06"/>
    <m/>
    <m/>
    <n v="11266.4"/>
    <n v="1"/>
    <n v="225.328"/>
    <s v="Delivery Truck"/>
    <n v="43.32"/>
    <n v="11309.72"/>
    <x v="1"/>
    <s v="Corporate"/>
    <x v="1"/>
    <s v="Chairs &amp; Chairmats"/>
    <s v="Jumbo Drum"/>
    <d v="2011-03-05T00:00:00"/>
  </r>
  <r>
    <n v="4636"/>
    <n v="53955"/>
    <x v="769"/>
    <s v="Critical"/>
    <s v="***"/>
    <s v="***"/>
    <s v="***"/>
    <m/>
    <m/>
    <s v="***"/>
    <m/>
    <m/>
    <m/>
    <m/>
    <m/>
    <n v="43"/>
    <n v="0.05"/>
    <m/>
    <m/>
    <n v="5544.99"/>
    <n v="1"/>
    <n v="128.95325581395349"/>
    <s v="Delivery Truck"/>
    <n v="130"/>
    <n v="5674.99"/>
    <x v="8"/>
    <s v="Home Office"/>
    <x v="1"/>
    <s v="Chairs &amp; Chairmats"/>
    <s v="Jumbo Drum"/>
    <d v="2011-03-06T00:00:00"/>
  </r>
  <r>
    <n v="4637"/>
    <n v="450"/>
    <x v="769"/>
    <s v="Not Specified"/>
    <s v="*"/>
    <s v="*"/>
    <s v="*"/>
    <m/>
    <m/>
    <s v="*"/>
    <m/>
    <m/>
    <m/>
    <m/>
    <m/>
    <n v="29"/>
    <n v="3.5000000000000003E-2"/>
    <m/>
    <m/>
    <n v="1000.78"/>
    <n v="1"/>
    <n v="34.509655172413794"/>
    <s v="Express Air"/>
    <n v="8.99"/>
    <n v="1009.77"/>
    <x v="2"/>
    <s v="Consumer"/>
    <x v="0"/>
    <s v="Pens &amp; Art Supplies"/>
    <s v="Small Pack"/>
    <d v="2011-03-05T00:00:00"/>
  </r>
  <r>
    <n v="4638"/>
    <n v="450"/>
    <x v="769"/>
    <s v="Not Specified"/>
    <s v="*"/>
    <s v="*"/>
    <s v="*"/>
    <m/>
    <m/>
    <s v="*"/>
    <m/>
    <m/>
    <m/>
    <m/>
    <m/>
    <n v="35"/>
    <n v="0.04"/>
    <m/>
    <m/>
    <n v="543.72"/>
    <n v="0"/>
    <n v="15.534857142857144"/>
    <s v="Regular Air"/>
    <n v="11.25"/>
    <n v="554.97"/>
    <x v="2"/>
    <s v="Consumer"/>
    <x v="0"/>
    <s v="Storage &amp; Organization"/>
    <s v="Small Box"/>
    <d v="2011-03-06T00:00:00"/>
  </r>
  <r>
    <n v="4639"/>
    <n v="27811"/>
    <x v="769"/>
    <s v="Not Specified"/>
    <s v="*"/>
    <s v="*"/>
    <s v="*"/>
    <m/>
    <m/>
    <s v="*"/>
    <m/>
    <m/>
    <m/>
    <m/>
    <m/>
    <n v="31"/>
    <n v="0.04"/>
    <m/>
    <m/>
    <n v="197.59"/>
    <n v="0"/>
    <n v="6.3738709677419356"/>
    <s v="Regular Air"/>
    <n v="5.48"/>
    <n v="203.07"/>
    <x v="1"/>
    <s v="Small Business"/>
    <x v="0"/>
    <s v="Binders and Binder Accessories"/>
    <s v="Small Box"/>
    <d v="2011-03-06T00:00:00"/>
  </r>
  <r>
    <n v="4640"/>
    <n v="23968"/>
    <x v="769"/>
    <s v="Critical"/>
    <s v="***"/>
    <s v="***"/>
    <s v="***"/>
    <m/>
    <m/>
    <s v="***"/>
    <m/>
    <m/>
    <m/>
    <m/>
    <m/>
    <n v="19"/>
    <n v="0.02"/>
    <m/>
    <m/>
    <n v="127.48"/>
    <n v="0"/>
    <n v="6.7094736842105265"/>
    <s v="Regular Air"/>
    <n v="5.84"/>
    <n v="133.32"/>
    <x v="0"/>
    <s v="Corporate"/>
    <x v="0"/>
    <s v="Paper"/>
    <s v="Small Box"/>
    <d v="2011-03-07T00:00:00"/>
  </r>
  <r>
    <n v="4641"/>
    <n v="27811"/>
    <x v="769"/>
    <s v="Not Specified"/>
    <s v="*"/>
    <s v="*"/>
    <s v="*"/>
    <m/>
    <m/>
    <s v="*"/>
    <m/>
    <m/>
    <m/>
    <m/>
    <m/>
    <n v="4"/>
    <n v="0.01"/>
    <m/>
    <m/>
    <n v="73.900000000000006"/>
    <n v="0"/>
    <n v="18.475000000000001"/>
    <s v="Regular Air"/>
    <n v="13.18"/>
    <n v="87.080000000000013"/>
    <x v="1"/>
    <s v="Small Business"/>
    <x v="0"/>
    <s v="Binders and Binder Accessories"/>
    <s v="Small Box"/>
    <d v="2011-03-05T00:00:00"/>
  </r>
  <r>
    <n v="4642"/>
    <n v="35555"/>
    <x v="769"/>
    <s v="Medium"/>
    <s v="*"/>
    <s v="*"/>
    <s v="*"/>
    <m/>
    <m/>
    <s v="*"/>
    <m/>
    <m/>
    <m/>
    <m/>
    <m/>
    <n v="15"/>
    <n v="0.02"/>
    <m/>
    <m/>
    <n v="71.61"/>
    <n v="0"/>
    <n v="4.774"/>
    <s v="Regular Air"/>
    <n v="4.93"/>
    <n v="76.539999999999992"/>
    <x v="1"/>
    <s v="Corporate"/>
    <x v="2"/>
    <s v="Computer Peripherals"/>
    <s v="Small Pack"/>
    <d v="2011-03-06T00:00:00"/>
  </r>
  <r>
    <n v="4643"/>
    <n v="35555"/>
    <x v="769"/>
    <s v="Medium"/>
    <s v="*"/>
    <s v="*"/>
    <s v="*"/>
    <m/>
    <m/>
    <s v="*"/>
    <m/>
    <m/>
    <m/>
    <m/>
    <m/>
    <n v="2"/>
    <n v="0.01"/>
    <m/>
    <m/>
    <n v="10.43"/>
    <n v="0"/>
    <n v="5.2149999999999999"/>
    <s v="Regular Air"/>
    <n v="0.8"/>
    <n v="11.23"/>
    <x v="1"/>
    <s v="Corporate"/>
    <x v="0"/>
    <s v="Paper"/>
    <s v="Wrap Bag"/>
    <d v="2011-03-04T00:00:00"/>
  </r>
  <r>
    <n v="4644"/>
    <n v="18688"/>
    <x v="770"/>
    <s v="Not Specified"/>
    <s v="*"/>
    <s v="*"/>
    <s v="*"/>
    <m/>
    <m/>
    <s v="*"/>
    <m/>
    <m/>
    <m/>
    <m/>
    <m/>
    <n v="49"/>
    <n v="0.05"/>
    <m/>
    <m/>
    <n v="14346.73"/>
    <n v="1"/>
    <n v="292.79040816326528"/>
    <s v="Regular Air"/>
    <n v="19.989999999999998"/>
    <n v="14366.72"/>
    <x v="5"/>
    <s v="Home Office"/>
    <x v="0"/>
    <s v="Binders and Binder Accessories"/>
    <s v="Small Box"/>
    <d v="2011-03-07T00:00:00"/>
  </r>
  <r>
    <n v="4645"/>
    <n v="39878"/>
    <x v="770"/>
    <s v="Not Specified"/>
    <s v="*"/>
    <s v="*"/>
    <s v="*"/>
    <m/>
    <m/>
    <s v="*"/>
    <m/>
    <m/>
    <m/>
    <m/>
    <m/>
    <n v="50"/>
    <n v="0.06"/>
    <m/>
    <m/>
    <n v="7663.74"/>
    <n v="1"/>
    <n v="153.2748"/>
    <s v="Delivery Truck"/>
    <n v="39.25"/>
    <n v="7702.99"/>
    <x v="0"/>
    <s v="Corporate"/>
    <x v="1"/>
    <s v="Tables"/>
    <s v="Jumbo Box"/>
    <d v="2011-03-07T00:00:00"/>
  </r>
  <r>
    <n v="4646"/>
    <n v="18688"/>
    <x v="770"/>
    <s v="Not Specified"/>
    <s v="*"/>
    <s v="*"/>
    <s v="*"/>
    <m/>
    <m/>
    <s v="*"/>
    <m/>
    <m/>
    <m/>
    <m/>
    <m/>
    <n v="41"/>
    <n v="0.05"/>
    <m/>
    <m/>
    <n v="3951.6754999999998"/>
    <n v="1"/>
    <n v="96.382329268292679"/>
    <s v="Regular Air"/>
    <n v="4.2"/>
    <n v="3955.8754999999996"/>
    <x v="5"/>
    <s v="Home Office"/>
    <x v="2"/>
    <s v="Telephones and Communication"/>
    <s v="Small Box"/>
    <d v="2011-03-06T00:00:00"/>
  </r>
  <r>
    <n v="4647"/>
    <n v="25603"/>
    <x v="770"/>
    <s v="Low"/>
    <s v="*"/>
    <s v="*"/>
    <s v="*"/>
    <m/>
    <m/>
    <s v="*"/>
    <m/>
    <m/>
    <m/>
    <m/>
    <m/>
    <n v="23"/>
    <n v="3.5000000000000003E-2"/>
    <m/>
    <m/>
    <n v="862.64"/>
    <n v="0"/>
    <n v="37.506086956521742"/>
    <s v="Regular Air"/>
    <n v="14.72"/>
    <n v="877.36"/>
    <x v="5"/>
    <s v="Corporate"/>
    <x v="0"/>
    <s v="Envelopes"/>
    <s v="Small Box"/>
    <d v="2011-03-07T00:00:00"/>
  </r>
  <r>
    <n v="4648"/>
    <n v="20486"/>
    <x v="770"/>
    <s v="High"/>
    <s v="*"/>
    <s v="**"/>
    <s v="**"/>
    <m/>
    <m/>
    <s v="**"/>
    <m/>
    <m/>
    <m/>
    <m/>
    <m/>
    <n v="34"/>
    <n v="0.04"/>
    <m/>
    <m/>
    <n v="306.3"/>
    <n v="0"/>
    <n v="9.0088235294117656"/>
    <s v="Regular Air"/>
    <n v="4.3899999999999997"/>
    <n v="310.69"/>
    <x v="1"/>
    <s v="Corporate"/>
    <x v="0"/>
    <s v="Paper"/>
    <s v="Wrap Bag"/>
    <d v="2011-03-06T00:00:00"/>
  </r>
  <r>
    <n v="4649"/>
    <n v="20486"/>
    <x v="770"/>
    <s v="High"/>
    <s v="*"/>
    <s v="**"/>
    <s v="**"/>
    <m/>
    <m/>
    <s v="**"/>
    <m/>
    <m/>
    <m/>
    <m/>
    <m/>
    <n v="42"/>
    <n v="0.05"/>
    <m/>
    <m/>
    <n v="163.98"/>
    <n v="0"/>
    <n v="3.9042857142857139"/>
    <s v="Regular Air"/>
    <n v="0.7"/>
    <n v="164.67999999999998"/>
    <x v="1"/>
    <s v="Corporate"/>
    <x v="0"/>
    <s v="Pens &amp; Art Supplies"/>
    <s v="Wrap Bag"/>
    <d v="2011-03-06T00:00:00"/>
  </r>
  <r>
    <n v="4650"/>
    <n v="18688"/>
    <x v="770"/>
    <s v="Not Specified"/>
    <s v="*"/>
    <s v="*"/>
    <s v="*"/>
    <m/>
    <m/>
    <s v="*"/>
    <m/>
    <m/>
    <m/>
    <m/>
    <m/>
    <n v="15"/>
    <n v="0.02"/>
    <m/>
    <m/>
    <n v="40.340000000000003"/>
    <n v="0"/>
    <n v="2.6893333333333334"/>
    <s v="Regular Air"/>
    <n v="0.5"/>
    <n v="40.840000000000003"/>
    <x v="5"/>
    <s v="Home Office"/>
    <x v="0"/>
    <s v="Labels"/>
    <s v="Small Box"/>
    <d v="2011-03-07T00:00:00"/>
  </r>
  <r>
    <n v="4651"/>
    <n v="52578"/>
    <x v="771"/>
    <s v="Critical"/>
    <s v="***"/>
    <s v="***"/>
    <s v="***"/>
    <m/>
    <m/>
    <s v="***"/>
    <m/>
    <m/>
    <m/>
    <m/>
    <m/>
    <n v="38"/>
    <n v="0.04"/>
    <m/>
    <m/>
    <n v="6230.68"/>
    <n v="1"/>
    <n v="163.96526315789475"/>
    <s v="Delivery Truck"/>
    <n v="29.1"/>
    <n v="6259.7800000000007"/>
    <x v="5"/>
    <s v="Consumer"/>
    <x v="1"/>
    <s v="Tables"/>
    <s v="Jumbo Box"/>
    <d v="2011-03-09T00:00:00"/>
  </r>
  <r>
    <n v="4652"/>
    <n v="49600"/>
    <x v="771"/>
    <s v="Low"/>
    <s v="*"/>
    <s v="*"/>
    <s v="*"/>
    <m/>
    <m/>
    <s v="*"/>
    <m/>
    <m/>
    <m/>
    <m/>
    <m/>
    <n v="33"/>
    <n v="0.04"/>
    <m/>
    <m/>
    <n v="1692.03"/>
    <n v="1"/>
    <n v="51.273636363636363"/>
    <s v="Regular Air"/>
    <n v="10.75"/>
    <n v="1702.78"/>
    <x v="8"/>
    <s v="Home Office"/>
    <x v="0"/>
    <s v="Paper"/>
    <s v="Small Box"/>
    <d v="2011-03-12T00:00:00"/>
  </r>
  <r>
    <n v="4653"/>
    <n v="52578"/>
    <x v="771"/>
    <s v="Critical"/>
    <s v="***"/>
    <s v="***"/>
    <s v="***"/>
    <m/>
    <m/>
    <s v="***"/>
    <m/>
    <m/>
    <m/>
    <m/>
    <m/>
    <n v="8"/>
    <n v="0.01"/>
    <m/>
    <m/>
    <n v="1391.816"/>
    <n v="1"/>
    <n v="173.977"/>
    <s v="Regular Air"/>
    <n v="69"/>
    <n v="1460.816"/>
    <x v="5"/>
    <s v="Consumer"/>
    <x v="1"/>
    <s v="Tables"/>
    <s v="Large Box"/>
    <d v="2011-03-10T00:00:00"/>
  </r>
  <r>
    <n v="4654"/>
    <n v="49026"/>
    <x v="771"/>
    <s v="Low"/>
    <s v="*"/>
    <s v="*"/>
    <s v="*"/>
    <m/>
    <m/>
    <s v="*"/>
    <m/>
    <m/>
    <m/>
    <m/>
    <m/>
    <n v="36"/>
    <n v="0.04"/>
    <m/>
    <m/>
    <n v="411.75"/>
    <n v="0"/>
    <n v="11.4375"/>
    <s v="Regular Air"/>
    <n v="8.99"/>
    <n v="420.74"/>
    <x v="2"/>
    <s v="Corporate"/>
    <x v="0"/>
    <s v="Pens &amp; Art Supplies"/>
    <s v="Small Pack"/>
    <d v="2011-03-12T00:00:00"/>
  </r>
  <r>
    <n v="4655"/>
    <n v="16100"/>
    <x v="771"/>
    <s v="Medium"/>
    <s v="*"/>
    <s v="*"/>
    <s v="*"/>
    <m/>
    <m/>
    <s v="*"/>
    <m/>
    <m/>
    <m/>
    <m/>
    <m/>
    <n v="44"/>
    <n v="0.05"/>
    <m/>
    <m/>
    <n v="226.18"/>
    <n v="0"/>
    <n v="5.1404545454545456"/>
    <s v="Regular Air"/>
    <n v="5.72"/>
    <n v="231.9"/>
    <x v="12"/>
    <s v="Corporate"/>
    <x v="1"/>
    <s v="Office Furnishings"/>
    <s v="Small Pack"/>
    <d v="2011-03-08T00:00:00"/>
  </r>
  <r>
    <n v="4656"/>
    <n v="14021"/>
    <x v="771"/>
    <s v="High"/>
    <s v="*"/>
    <s v="**"/>
    <s v="**"/>
    <m/>
    <m/>
    <s v="**"/>
    <m/>
    <m/>
    <m/>
    <m/>
    <m/>
    <n v="12"/>
    <n v="0.02"/>
    <m/>
    <m/>
    <n v="27.05"/>
    <n v="0"/>
    <n v="2.2541666666666669"/>
    <s v="Express Air"/>
    <n v="0.83"/>
    <n v="27.88"/>
    <x v="3"/>
    <s v="Corporate"/>
    <x v="0"/>
    <s v="Pens &amp; Art Supplies"/>
    <s v="Wrap Bag"/>
    <d v="2011-03-08T00:00:00"/>
  </r>
  <r>
    <n v="4657"/>
    <n v="59809"/>
    <x v="772"/>
    <s v="Not Specified"/>
    <s v="*"/>
    <s v="*"/>
    <s v="*"/>
    <m/>
    <m/>
    <s v="*"/>
    <m/>
    <m/>
    <m/>
    <m/>
    <m/>
    <n v="16"/>
    <n v="0.02"/>
    <m/>
    <m/>
    <n v="506.84"/>
    <n v="0"/>
    <n v="31.677499999999998"/>
    <s v="Regular Air"/>
    <n v="6.5"/>
    <n v="513.33999999999992"/>
    <x v="4"/>
    <s v="Home Office"/>
    <x v="2"/>
    <s v="Computer Peripherals"/>
    <s v="Small Box"/>
    <d v="2011-03-09T00:00:00"/>
  </r>
  <r>
    <n v="4658"/>
    <n v="49797"/>
    <x v="772"/>
    <s v="Not Specified"/>
    <s v="*"/>
    <s v="*"/>
    <s v="*"/>
    <m/>
    <m/>
    <s v="*"/>
    <m/>
    <m/>
    <m/>
    <m/>
    <m/>
    <n v="27"/>
    <n v="3.5000000000000003E-2"/>
    <m/>
    <m/>
    <n v="341.1"/>
    <n v="0"/>
    <n v="12.633333333333335"/>
    <s v="Regular Air"/>
    <n v="4.9800000000000004"/>
    <n v="346.08000000000004"/>
    <x v="1"/>
    <s v="Small Business"/>
    <x v="0"/>
    <s v="Appliances"/>
    <s v="Small Box"/>
    <d v="2011-03-09T00:00:00"/>
  </r>
  <r>
    <n v="4659"/>
    <n v="29095"/>
    <x v="772"/>
    <s v="Not Specified"/>
    <s v="*"/>
    <s v="*"/>
    <s v="*"/>
    <m/>
    <m/>
    <s v="*"/>
    <m/>
    <m/>
    <m/>
    <m/>
    <m/>
    <n v="40"/>
    <n v="0.05"/>
    <m/>
    <m/>
    <n v="291.67"/>
    <n v="0"/>
    <n v="7.2917500000000004"/>
    <s v="Regular Air"/>
    <n v="2.99"/>
    <n v="294.66000000000003"/>
    <x v="7"/>
    <s v="Small Business"/>
    <x v="0"/>
    <s v="Binders and Binder Accessories"/>
    <s v="Small Box"/>
    <d v="2011-03-09T00:00:00"/>
  </r>
  <r>
    <n v="4660"/>
    <n v="59686"/>
    <x v="772"/>
    <s v="Low"/>
    <s v="*"/>
    <s v="*"/>
    <s v="*"/>
    <m/>
    <m/>
    <s v="*"/>
    <m/>
    <m/>
    <m/>
    <m/>
    <m/>
    <n v="41"/>
    <n v="0.05"/>
    <m/>
    <m/>
    <n v="243.37"/>
    <n v="0"/>
    <n v="5.9358536585365851"/>
    <s v="Regular Air"/>
    <n v="5.59"/>
    <n v="248.96"/>
    <x v="5"/>
    <s v="Corporate"/>
    <x v="0"/>
    <s v="Binders and Binder Accessories"/>
    <s v="Small Box"/>
    <d v="2011-03-13T00:00:00"/>
  </r>
  <r>
    <n v="4661"/>
    <n v="49797"/>
    <x v="772"/>
    <s v="Not Specified"/>
    <s v="*"/>
    <s v="*"/>
    <s v="*"/>
    <m/>
    <m/>
    <s v="*"/>
    <m/>
    <m/>
    <m/>
    <m/>
    <m/>
    <n v="26"/>
    <n v="3.5000000000000003E-2"/>
    <m/>
    <m/>
    <n v="171.68"/>
    <n v="0"/>
    <n v="6.6030769230769231"/>
    <s v="Express Air"/>
    <n v="8.19"/>
    <n v="179.87"/>
    <x v="1"/>
    <s v="Small Business"/>
    <x v="0"/>
    <s v="Paper"/>
    <s v="Small Box"/>
    <d v="2011-03-09T00:00:00"/>
  </r>
  <r>
    <n v="4662"/>
    <n v="59809"/>
    <x v="772"/>
    <s v="Not Specified"/>
    <s v="*"/>
    <s v="*"/>
    <s v="*"/>
    <m/>
    <m/>
    <s v="*"/>
    <m/>
    <m/>
    <m/>
    <m/>
    <m/>
    <n v="12"/>
    <n v="0.02"/>
    <m/>
    <m/>
    <n v="138.66999999999999"/>
    <n v="0"/>
    <n v="11.555833333333332"/>
    <s v="Regular Air"/>
    <n v="5.63"/>
    <n v="144.29999999999998"/>
    <x v="4"/>
    <s v="Home Office"/>
    <x v="0"/>
    <s v="Binders and Binder Accessories"/>
    <s v="Small Box"/>
    <d v="2011-03-10T00:00:00"/>
  </r>
  <r>
    <n v="4663"/>
    <n v="57029"/>
    <x v="772"/>
    <s v="Critical"/>
    <s v="***"/>
    <s v="***"/>
    <s v="***"/>
    <m/>
    <m/>
    <s v="***"/>
    <m/>
    <m/>
    <m/>
    <m/>
    <m/>
    <n v="17"/>
    <n v="0.02"/>
    <m/>
    <m/>
    <n v="74.25"/>
    <n v="0"/>
    <n v="4.367647058823529"/>
    <s v="Regular Air"/>
    <n v="5.26"/>
    <n v="79.510000000000005"/>
    <x v="0"/>
    <s v="Consumer"/>
    <x v="0"/>
    <s v="Binders and Binder Accessories"/>
    <s v="Small Box"/>
    <d v="2011-03-09T00:00:00"/>
  </r>
  <r>
    <n v="4664"/>
    <n v="57029"/>
    <x v="772"/>
    <s v="Critical"/>
    <s v="***"/>
    <s v="***"/>
    <s v="***"/>
    <m/>
    <m/>
    <s v="***"/>
    <m/>
    <m/>
    <m/>
    <m/>
    <m/>
    <n v="4"/>
    <n v="0.01"/>
    <m/>
    <m/>
    <n v="23.23"/>
    <n v="0"/>
    <n v="5.8075000000000001"/>
    <s v="Regular Air"/>
    <n v="6.72"/>
    <n v="29.95"/>
    <x v="0"/>
    <s v="Consumer"/>
    <x v="0"/>
    <s v="Paper"/>
    <s v="Small Box"/>
    <d v="2011-03-09T00:00:00"/>
  </r>
  <r>
    <n v="4665"/>
    <n v="1539"/>
    <x v="773"/>
    <s v="Low"/>
    <s v="*"/>
    <s v="*"/>
    <s v="*"/>
    <m/>
    <m/>
    <s v="*"/>
    <m/>
    <m/>
    <m/>
    <m/>
    <m/>
    <n v="33"/>
    <n v="0.04"/>
    <m/>
    <m/>
    <n v="511.83"/>
    <n v="0"/>
    <n v="15.51"/>
    <s v="Regular Air"/>
    <n v="13.18"/>
    <n v="525.01"/>
    <x v="11"/>
    <s v="Corporate"/>
    <x v="0"/>
    <s v="Binders and Binder Accessories"/>
    <s v="Small Box"/>
    <d v="2011-03-11T00:00:00"/>
  </r>
  <r>
    <n v="4666"/>
    <n v="1539"/>
    <x v="773"/>
    <s v="Low"/>
    <s v="*"/>
    <s v="*"/>
    <s v="*"/>
    <m/>
    <m/>
    <s v="*"/>
    <m/>
    <m/>
    <m/>
    <m/>
    <m/>
    <n v="38"/>
    <n v="0.04"/>
    <m/>
    <m/>
    <n v="184.99"/>
    <n v="0"/>
    <n v="4.868157894736842"/>
    <s v="Regular Air"/>
    <n v="4.93"/>
    <n v="189.92000000000002"/>
    <x v="11"/>
    <s v="Corporate"/>
    <x v="2"/>
    <s v="Computer Peripherals"/>
    <s v="Small Pack"/>
    <d v="2011-03-14T00:00:00"/>
  </r>
  <r>
    <n v="4667"/>
    <n v="27554"/>
    <x v="774"/>
    <s v="Critical"/>
    <s v="***"/>
    <s v="***"/>
    <s v="***"/>
    <m/>
    <m/>
    <s v="***"/>
    <m/>
    <m/>
    <m/>
    <m/>
    <m/>
    <n v="45"/>
    <n v="0.05"/>
    <m/>
    <m/>
    <n v="12685.544"/>
    <n v="1"/>
    <n v="281.90097777777777"/>
    <s v="Delivery Truck"/>
    <n v="40.19"/>
    <n v="12725.734"/>
    <x v="10"/>
    <s v="Small Business"/>
    <x v="1"/>
    <s v="Tables"/>
    <s v="Jumbo Box"/>
    <d v="2011-03-12T00:00:00"/>
  </r>
  <r>
    <n v="4668"/>
    <n v="47714"/>
    <x v="774"/>
    <s v="Medium"/>
    <s v="*"/>
    <s v="*"/>
    <s v="*"/>
    <m/>
    <m/>
    <s v="*"/>
    <m/>
    <m/>
    <m/>
    <m/>
    <m/>
    <n v="29"/>
    <n v="3.5000000000000003E-2"/>
    <m/>
    <m/>
    <n v="2946.05"/>
    <n v="1"/>
    <n v="101.58793103448276"/>
    <s v="Delivery Truck"/>
    <n v="41.64"/>
    <n v="2987.69"/>
    <x v="1"/>
    <s v="Corporate"/>
    <x v="1"/>
    <s v="Tables"/>
    <s v="Jumbo Box"/>
    <d v="2011-03-11T00:00:00"/>
  </r>
  <r>
    <n v="4669"/>
    <n v="58086"/>
    <x v="774"/>
    <s v="Medium"/>
    <s v="*"/>
    <s v="*"/>
    <s v="*"/>
    <m/>
    <m/>
    <s v="*"/>
    <m/>
    <m/>
    <m/>
    <m/>
    <m/>
    <n v="31"/>
    <n v="0.04"/>
    <m/>
    <m/>
    <n v="1638.2"/>
    <n v="1"/>
    <n v="52.845161290322579"/>
    <s v="Regular Air"/>
    <n v="13.88"/>
    <n v="1652.0800000000002"/>
    <x v="8"/>
    <s v="Corporate"/>
    <x v="0"/>
    <s v="Paper"/>
    <s v="Small Box"/>
    <d v="2011-03-11T00:00:00"/>
  </r>
  <r>
    <n v="4670"/>
    <n v="20453"/>
    <x v="774"/>
    <s v="Medium"/>
    <s v="*"/>
    <s v="*"/>
    <s v="*"/>
    <m/>
    <m/>
    <s v="*"/>
    <m/>
    <m/>
    <m/>
    <m/>
    <m/>
    <n v="17"/>
    <n v="0.02"/>
    <m/>
    <m/>
    <n v="1193.1195"/>
    <n v="1"/>
    <n v="70.183499999999995"/>
    <s v="Express Air"/>
    <n v="0.99"/>
    <n v="1194.1095"/>
    <x v="1"/>
    <s v="Home Office"/>
    <x v="2"/>
    <s v="Telephones and Communication"/>
    <s v="Wrap Bag"/>
    <d v="2011-03-12T00:00:00"/>
  </r>
  <r>
    <n v="4671"/>
    <n v="40034"/>
    <x v="774"/>
    <s v="Medium"/>
    <s v="*"/>
    <s v="*"/>
    <s v="*"/>
    <m/>
    <m/>
    <s v="*"/>
    <m/>
    <m/>
    <m/>
    <m/>
    <m/>
    <n v="47"/>
    <n v="0.05"/>
    <m/>
    <m/>
    <n v="603.69000000000005"/>
    <n v="0"/>
    <n v="12.844468085106383"/>
    <s v="Express Air"/>
    <n v="4.8600000000000003"/>
    <n v="608.55000000000007"/>
    <x v="5"/>
    <s v="Consumer"/>
    <x v="0"/>
    <s v="Paper"/>
    <s v="Small Box"/>
    <d v="2011-03-11T00:00:00"/>
  </r>
  <r>
    <n v="4672"/>
    <n v="20453"/>
    <x v="774"/>
    <s v="Medium"/>
    <s v="*"/>
    <s v="*"/>
    <s v="*"/>
    <m/>
    <m/>
    <s v="*"/>
    <m/>
    <m/>
    <m/>
    <m/>
    <m/>
    <n v="23"/>
    <n v="3.5000000000000003E-2"/>
    <m/>
    <m/>
    <n v="450.39"/>
    <n v="0"/>
    <n v="19.582173913043476"/>
    <s v="Regular Air"/>
    <n v="6.15"/>
    <n v="456.53999999999996"/>
    <x v="1"/>
    <s v="Home Office"/>
    <x v="1"/>
    <s v="Office Furnishings"/>
    <s v="Small Pack"/>
    <d v="2011-03-12T00:00:00"/>
  </r>
  <r>
    <n v="4673"/>
    <n v="47714"/>
    <x v="774"/>
    <s v="Medium"/>
    <s v="*"/>
    <s v="*"/>
    <s v="*"/>
    <m/>
    <m/>
    <s v="*"/>
    <m/>
    <m/>
    <m/>
    <m/>
    <m/>
    <n v="30"/>
    <n v="0.04"/>
    <m/>
    <m/>
    <n v="176.15"/>
    <n v="0"/>
    <n v="5.871666666666667"/>
    <s v="Regular Air"/>
    <n v="6.98"/>
    <n v="183.13"/>
    <x v="12"/>
    <s v="Corporate"/>
    <x v="0"/>
    <s v="Binders and Binder Accessories"/>
    <s v="Small Box"/>
    <d v="2011-03-11T00:00:00"/>
  </r>
  <r>
    <n v="4674"/>
    <n v="58086"/>
    <x v="774"/>
    <s v="Medium"/>
    <s v="*"/>
    <s v="*"/>
    <s v="*"/>
    <m/>
    <m/>
    <s v="*"/>
    <m/>
    <m/>
    <m/>
    <m/>
    <m/>
    <n v="27"/>
    <n v="3.5000000000000003E-2"/>
    <m/>
    <m/>
    <n v="154.62"/>
    <n v="0"/>
    <n v="5.7266666666666666"/>
    <s v="Regular Air"/>
    <n v="6.98"/>
    <n v="161.6"/>
    <x v="8"/>
    <s v="Corporate"/>
    <x v="0"/>
    <s v="Binders and Binder Accessories"/>
    <s v="Small Box"/>
    <d v="2011-03-11T00:00:00"/>
  </r>
  <r>
    <n v="4675"/>
    <n v="10916"/>
    <x v="774"/>
    <s v="Medium"/>
    <s v="*"/>
    <s v="*"/>
    <s v="*"/>
    <m/>
    <m/>
    <s v="*"/>
    <m/>
    <m/>
    <m/>
    <m/>
    <m/>
    <n v="23"/>
    <n v="3.5000000000000003E-2"/>
    <m/>
    <m/>
    <n v="135.31"/>
    <n v="0"/>
    <n v="5.8830434782608698"/>
    <s v="Regular Air"/>
    <n v="5.01"/>
    <n v="140.32"/>
    <x v="2"/>
    <s v="Small Business"/>
    <x v="0"/>
    <s v="Binders and Binder Accessories"/>
    <s v="Small Box"/>
    <d v="2011-03-10T00:00:00"/>
  </r>
  <r>
    <n v="4676"/>
    <n v="44610"/>
    <x v="774"/>
    <s v="High"/>
    <s v="*"/>
    <s v="**"/>
    <s v="**"/>
    <m/>
    <m/>
    <s v="**"/>
    <m/>
    <m/>
    <m/>
    <m/>
    <m/>
    <n v="31"/>
    <n v="0.04"/>
    <m/>
    <m/>
    <n v="127.9"/>
    <n v="0"/>
    <n v="4.1258064516129034"/>
    <s v="Regular Air"/>
    <n v="0.5"/>
    <n v="128.4"/>
    <x v="2"/>
    <s v="Consumer"/>
    <x v="0"/>
    <s v="Labels"/>
    <s v="Small Box"/>
    <d v="2011-03-10T00:00:00"/>
  </r>
  <r>
    <n v="4677"/>
    <n v="54081"/>
    <x v="774"/>
    <s v="Low"/>
    <s v="*"/>
    <s v="*"/>
    <s v="*"/>
    <m/>
    <m/>
    <s v="*"/>
    <m/>
    <m/>
    <m/>
    <m/>
    <m/>
    <n v="2"/>
    <n v="0.01"/>
    <m/>
    <m/>
    <n v="57.5"/>
    <n v="0"/>
    <n v="28.75"/>
    <s v="Regular Air"/>
    <n v="1.99"/>
    <n v="59.49"/>
    <x v="2"/>
    <s v="Home Office"/>
    <x v="2"/>
    <s v="Computer Peripherals"/>
    <s v="Small Pack"/>
    <d v="2011-03-12T00:00:00"/>
  </r>
  <r>
    <n v="4678"/>
    <n v="55271"/>
    <x v="775"/>
    <s v="Medium"/>
    <s v="*"/>
    <s v="*"/>
    <s v="*"/>
    <m/>
    <m/>
    <s v="*"/>
    <m/>
    <m/>
    <m/>
    <m/>
    <m/>
    <n v="16"/>
    <n v="0.02"/>
    <m/>
    <m/>
    <n v="1648.33"/>
    <n v="1"/>
    <n v="103.020625"/>
    <s v="Delivery Truck"/>
    <n v="42"/>
    <n v="1690.33"/>
    <x v="8"/>
    <s v="Consumer"/>
    <x v="1"/>
    <s v="Chairs &amp; Chairmats"/>
    <s v="Jumbo Drum"/>
    <d v="2011-03-13T00:00:00"/>
  </r>
  <r>
    <n v="4679"/>
    <n v="50465"/>
    <x v="775"/>
    <s v="Medium"/>
    <s v="*"/>
    <s v="*"/>
    <s v="*"/>
    <m/>
    <m/>
    <s v="*"/>
    <m/>
    <m/>
    <m/>
    <m/>
    <m/>
    <n v="29"/>
    <n v="3.5000000000000003E-2"/>
    <m/>
    <m/>
    <n v="1337.08"/>
    <n v="1"/>
    <n v="46.106206896551718"/>
    <s v="Regular Air"/>
    <n v="35"/>
    <n v="1372.08"/>
    <x v="8"/>
    <s v="Small Business"/>
    <x v="0"/>
    <s v="Storage &amp; Organization"/>
    <s v="Large Box"/>
    <d v="2011-03-13T00:00:00"/>
  </r>
  <r>
    <n v="4680"/>
    <n v="12867"/>
    <x v="775"/>
    <s v="Not Specified"/>
    <s v="*"/>
    <s v="*"/>
    <s v="*"/>
    <m/>
    <m/>
    <s v="*"/>
    <m/>
    <m/>
    <m/>
    <m/>
    <m/>
    <n v="6"/>
    <n v="0.01"/>
    <m/>
    <m/>
    <n v="127.49"/>
    <n v="0"/>
    <n v="21.248333333333331"/>
    <s v="Express Air"/>
    <n v="4"/>
    <n v="131.49"/>
    <x v="8"/>
    <s v="Corporate"/>
    <x v="2"/>
    <s v="Computer Peripherals"/>
    <s v="Small Box"/>
    <d v="2011-03-11T00:00:00"/>
  </r>
  <r>
    <n v="4681"/>
    <n v="50789"/>
    <x v="776"/>
    <s v="Not Specified"/>
    <s v="*"/>
    <s v="*"/>
    <s v="*"/>
    <m/>
    <m/>
    <s v="*"/>
    <m/>
    <m/>
    <m/>
    <m/>
    <m/>
    <n v="23"/>
    <n v="3.5000000000000003E-2"/>
    <m/>
    <m/>
    <n v="8673.9"/>
    <n v="1"/>
    <n v="377.1260869565217"/>
    <s v="Regular Air"/>
    <n v="19.989999999999998"/>
    <n v="8693.89"/>
    <x v="8"/>
    <s v="Consumer"/>
    <x v="0"/>
    <s v="Binders and Binder Accessories"/>
    <s v="Small Box"/>
    <d v="2011-03-14T00:00:00"/>
  </r>
  <r>
    <n v="4682"/>
    <n v="18432"/>
    <x v="776"/>
    <s v="High"/>
    <s v="*"/>
    <s v="**"/>
    <s v="**"/>
    <m/>
    <m/>
    <s v="**"/>
    <m/>
    <m/>
    <m/>
    <m/>
    <m/>
    <n v="5"/>
    <n v="0.01"/>
    <m/>
    <m/>
    <n v="1374.67"/>
    <n v="1"/>
    <n v="274.93400000000003"/>
    <s v="Delivery Truck"/>
    <n v="23.19"/>
    <n v="1397.8600000000001"/>
    <x v="3"/>
    <s v="Corporate"/>
    <x v="0"/>
    <s v="Appliances"/>
    <s v="Jumbo Drum"/>
    <d v="2011-03-14T00:00:00"/>
  </r>
  <r>
    <n v="4683"/>
    <n v="20134"/>
    <x v="776"/>
    <s v="Low"/>
    <s v="*"/>
    <s v="*"/>
    <s v="*"/>
    <m/>
    <m/>
    <s v="*"/>
    <m/>
    <m/>
    <m/>
    <m/>
    <m/>
    <n v="26"/>
    <n v="3.5000000000000003E-2"/>
    <m/>
    <m/>
    <n v="583.55999999999995"/>
    <n v="0"/>
    <n v="22.444615384615382"/>
    <s v="Regular Air"/>
    <n v="6.5"/>
    <n v="590.05999999999995"/>
    <x v="1"/>
    <s v="Corporate"/>
    <x v="2"/>
    <s v="Computer Peripherals"/>
    <s v="Small Box"/>
    <d v="2011-03-16T00:00:00"/>
  </r>
  <r>
    <n v="4684"/>
    <n v="18432"/>
    <x v="776"/>
    <s v="High"/>
    <s v="*"/>
    <s v="**"/>
    <s v="**"/>
    <m/>
    <m/>
    <s v="**"/>
    <m/>
    <m/>
    <m/>
    <m/>
    <m/>
    <n v="42"/>
    <n v="0.05"/>
    <m/>
    <m/>
    <n v="451.32"/>
    <n v="0"/>
    <n v="10.745714285714286"/>
    <s v="Regular Air"/>
    <n v="5.16"/>
    <n v="456.48"/>
    <x v="3"/>
    <s v="Corporate"/>
    <x v="1"/>
    <s v="Office Furnishings"/>
    <s v="Small Box"/>
    <d v="2011-03-12T00:00:00"/>
  </r>
  <r>
    <n v="4685"/>
    <n v="20134"/>
    <x v="776"/>
    <s v="Low"/>
    <s v="*"/>
    <s v="*"/>
    <s v="*"/>
    <m/>
    <m/>
    <s v="*"/>
    <m/>
    <m/>
    <m/>
    <m/>
    <m/>
    <n v="47"/>
    <n v="0.05"/>
    <m/>
    <m/>
    <n v="281.47000000000003"/>
    <n v="0"/>
    <n v="5.9887234042553201"/>
    <s v="Regular Air"/>
    <n v="7.37"/>
    <n v="288.84000000000003"/>
    <x v="1"/>
    <s v="Corporate"/>
    <x v="0"/>
    <s v="Paper"/>
    <s v="Small Box"/>
    <d v="2011-03-19T00:00:00"/>
  </r>
  <r>
    <n v="4686"/>
    <n v="18432"/>
    <x v="776"/>
    <s v="High"/>
    <s v="*"/>
    <s v="**"/>
    <s v="**"/>
    <m/>
    <m/>
    <s v="**"/>
    <m/>
    <m/>
    <m/>
    <m/>
    <m/>
    <n v="15"/>
    <n v="0.02"/>
    <m/>
    <m/>
    <n v="217.66"/>
    <n v="0"/>
    <n v="14.510666666666667"/>
    <s v="Express Air"/>
    <n v="6.75"/>
    <n v="224.41"/>
    <x v="3"/>
    <s v="Corporate"/>
    <x v="0"/>
    <s v="Appliances"/>
    <s v="Medium Box"/>
    <d v="2011-03-12T00:00:00"/>
  </r>
  <r>
    <n v="4687"/>
    <n v="18432"/>
    <x v="776"/>
    <s v="High"/>
    <s v="*"/>
    <s v="**"/>
    <s v="**"/>
    <m/>
    <m/>
    <s v="**"/>
    <m/>
    <m/>
    <m/>
    <m/>
    <m/>
    <n v="12"/>
    <n v="0.02"/>
    <m/>
    <m/>
    <n v="76.42"/>
    <n v="0"/>
    <n v="6.3683333333333332"/>
    <s v="Express Air"/>
    <n v="0.83"/>
    <n v="77.25"/>
    <x v="3"/>
    <s v="Corporate"/>
    <x v="0"/>
    <s v="Pens &amp; Art Supplies"/>
    <s v="Wrap Bag"/>
    <d v="2011-03-14T00:00:00"/>
  </r>
  <r>
    <n v="4688"/>
    <n v="23270"/>
    <x v="777"/>
    <s v="Low"/>
    <s v="*"/>
    <s v="*"/>
    <s v="*"/>
    <m/>
    <m/>
    <s v="*"/>
    <m/>
    <m/>
    <m/>
    <m/>
    <m/>
    <n v="42"/>
    <n v="0.05"/>
    <m/>
    <m/>
    <n v="6659.7415000000001"/>
    <n v="1"/>
    <n v="158.5652738095238"/>
    <s v="Express Air"/>
    <n v="3.99"/>
    <n v="6663.7314999999999"/>
    <x v="8"/>
    <s v="Home Office"/>
    <x v="2"/>
    <s v="Telephones and Communication"/>
    <s v="Small Box"/>
    <d v="2011-03-18T00:00:00"/>
  </r>
  <r>
    <n v="4689"/>
    <n v="23270"/>
    <x v="777"/>
    <s v="Low"/>
    <s v="*"/>
    <s v="*"/>
    <s v="*"/>
    <m/>
    <m/>
    <s v="*"/>
    <m/>
    <m/>
    <m/>
    <m/>
    <m/>
    <n v="20"/>
    <n v="3.5000000000000003E-2"/>
    <m/>
    <m/>
    <n v="1460.42"/>
    <n v="1"/>
    <n v="73.021000000000001"/>
    <s v="Delivery Truck"/>
    <n v="60"/>
    <n v="1520.42"/>
    <x v="8"/>
    <s v="Home Office"/>
    <x v="0"/>
    <s v="Appliances"/>
    <s v="Jumbo Drum"/>
    <d v="2011-03-17T00:00:00"/>
  </r>
  <r>
    <n v="4690"/>
    <n v="44612"/>
    <x v="777"/>
    <s v="High"/>
    <s v="*"/>
    <s v="**"/>
    <s v="**"/>
    <m/>
    <m/>
    <s v="**"/>
    <m/>
    <m/>
    <m/>
    <m/>
    <m/>
    <n v="6"/>
    <n v="0.01"/>
    <m/>
    <m/>
    <n v="428.72300000000001"/>
    <n v="0"/>
    <n v="71.453833333333336"/>
    <s v="Regular Air"/>
    <n v="1.25"/>
    <n v="429.97300000000001"/>
    <x v="1"/>
    <s v="Corporate"/>
    <x v="2"/>
    <s v="Telephones and Communication"/>
    <s v="Small Pack"/>
    <d v="2011-03-15T00:00:00"/>
  </r>
  <r>
    <n v="4691"/>
    <n v="34727"/>
    <x v="777"/>
    <s v="Low"/>
    <s v="*"/>
    <s v="*"/>
    <s v="*"/>
    <m/>
    <m/>
    <s v="*"/>
    <m/>
    <m/>
    <m/>
    <m/>
    <m/>
    <n v="20"/>
    <n v="3.5000000000000003E-2"/>
    <m/>
    <m/>
    <n v="159.71"/>
    <n v="0"/>
    <n v="7.9855"/>
    <s v="Express Air"/>
    <n v="8.94"/>
    <n v="168.65"/>
    <x v="0"/>
    <s v="Corporate"/>
    <x v="0"/>
    <s v="Binders and Binder Accessories"/>
    <s v="Small Box"/>
    <d v="2011-03-17T00:00:00"/>
  </r>
  <r>
    <n v="4692"/>
    <n v="1767"/>
    <x v="777"/>
    <s v="High"/>
    <s v="*"/>
    <s v="**"/>
    <s v="**"/>
    <m/>
    <m/>
    <s v="**"/>
    <m/>
    <m/>
    <m/>
    <m/>
    <m/>
    <n v="10"/>
    <n v="0.02"/>
    <m/>
    <m/>
    <n v="46.34"/>
    <n v="0"/>
    <n v="4.6340000000000003"/>
    <s v="Regular Air"/>
    <n v="0.7"/>
    <n v="47.040000000000006"/>
    <x v="5"/>
    <s v="Corporate"/>
    <x v="0"/>
    <s v="Rubber Bands"/>
    <s v="Wrap Bag"/>
    <d v="2011-03-15T00:00:00"/>
  </r>
  <r>
    <n v="4693"/>
    <n v="24548"/>
    <x v="778"/>
    <s v="High"/>
    <s v="*"/>
    <s v="**"/>
    <s v="**"/>
    <m/>
    <m/>
    <s v="**"/>
    <m/>
    <m/>
    <m/>
    <m/>
    <m/>
    <n v="32"/>
    <n v="0.04"/>
    <m/>
    <m/>
    <n v="269.3"/>
    <n v="0"/>
    <n v="8.4156250000000004"/>
    <s v="Express Air"/>
    <n v="4.95"/>
    <n v="274.25"/>
    <x v="10"/>
    <s v="Corporate"/>
    <x v="1"/>
    <s v="Office Furnishings"/>
    <s v="Small Box"/>
    <d v="2011-03-15T00:00:00"/>
  </r>
  <r>
    <n v="4694"/>
    <n v="20967"/>
    <x v="779"/>
    <s v="High"/>
    <s v="*"/>
    <s v="**"/>
    <s v="**"/>
    <m/>
    <m/>
    <s v="**"/>
    <m/>
    <m/>
    <m/>
    <m/>
    <m/>
    <n v="50"/>
    <n v="0.06"/>
    <m/>
    <m/>
    <n v="28664.52"/>
    <n v="1"/>
    <n v="573.29039999999998"/>
    <s v="Regular Air"/>
    <n v="24.49"/>
    <n v="28689.010000000002"/>
    <x v="8"/>
    <s v="Small Business"/>
    <x v="2"/>
    <s v="Copiers and Fax"/>
    <s v="Large Box"/>
    <d v="2011-03-15T00:00:00"/>
  </r>
  <r>
    <n v="4695"/>
    <n v="37121"/>
    <x v="779"/>
    <s v="Not Specified"/>
    <s v="*"/>
    <s v="*"/>
    <s v="*"/>
    <m/>
    <m/>
    <s v="*"/>
    <m/>
    <m/>
    <m/>
    <m/>
    <m/>
    <n v="44"/>
    <n v="0.05"/>
    <m/>
    <m/>
    <n v="9499.2999999999993"/>
    <n v="1"/>
    <n v="215.8931818181818"/>
    <s v="Delivery Truck"/>
    <n v="64.2"/>
    <n v="9563.5"/>
    <x v="1"/>
    <s v="Corporate"/>
    <x v="1"/>
    <s v="Chairs &amp; Chairmats"/>
    <s v="Jumbo Drum"/>
    <d v="2011-03-16T00:00:00"/>
  </r>
  <r>
    <n v="4696"/>
    <n v="55621"/>
    <x v="779"/>
    <s v="Low"/>
    <s v="*"/>
    <s v="*"/>
    <s v="*"/>
    <m/>
    <m/>
    <s v="*"/>
    <m/>
    <m/>
    <m/>
    <m/>
    <m/>
    <n v="50"/>
    <n v="0.06"/>
    <m/>
    <m/>
    <n v="6356.68"/>
    <n v="1"/>
    <n v="127.1336"/>
    <s v="Regular Air"/>
    <n v="12.65"/>
    <n v="6369.33"/>
    <x v="4"/>
    <s v="Home Office"/>
    <x v="1"/>
    <s v="Chairs &amp; Chairmats"/>
    <s v="Medium Box"/>
    <d v="2011-03-17T00:00:00"/>
  </r>
  <r>
    <n v="4697"/>
    <n v="20967"/>
    <x v="779"/>
    <s v="High"/>
    <s v="*"/>
    <s v="**"/>
    <s v="**"/>
    <m/>
    <m/>
    <s v="**"/>
    <m/>
    <m/>
    <m/>
    <m/>
    <m/>
    <n v="6"/>
    <n v="0.01"/>
    <m/>
    <m/>
    <n v="635.7405"/>
    <n v="0"/>
    <n v="105.95675"/>
    <s v="Regular Air"/>
    <n v="8.08"/>
    <n v="643.82050000000004"/>
    <x v="8"/>
    <s v="Small Business"/>
    <x v="2"/>
    <s v="Telephones and Communication"/>
    <s v="Small Box"/>
    <d v="2011-03-16T00:00:00"/>
  </r>
  <r>
    <n v="4698"/>
    <n v="24070"/>
    <x v="779"/>
    <s v="High"/>
    <s v="*"/>
    <s v="**"/>
    <s v="**"/>
    <m/>
    <m/>
    <s v="**"/>
    <m/>
    <m/>
    <m/>
    <m/>
    <m/>
    <n v="3"/>
    <n v="0.01"/>
    <m/>
    <m/>
    <n v="431.29"/>
    <n v="0"/>
    <n v="143.76333333333335"/>
    <s v="Regular Air"/>
    <n v="24.49"/>
    <n v="455.78000000000003"/>
    <x v="2"/>
    <s v="Corporate"/>
    <x v="1"/>
    <s v="Chairs &amp; Chairmats"/>
    <s v="Large Box"/>
    <d v="2011-03-16T00:00:00"/>
  </r>
  <r>
    <n v="4699"/>
    <n v="24070"/>
    <x v="779"/>
    <s v="High"/>
    <s v="*"/>
    <s v="**"/>
    <s v="**"/>
    <m/>
    <m/>
    <s v="**"/>
    <m/>
    <m/>
    <m/>
    <m/>
    <m/>
    <n v="48"/>
    <n v="0.05"/>
    <m/>
    <m/>
    <n v="294.26"/>
    <n v="0"/>
    <n v="6.1304166666666662"/>
    <s v="Express Air"/>
    <n v="0.7"/>
    <n v="294.95999999999998"/>
    <x v="2"/>
    <s v="Corporate"/>
    <x v="0"/>
    <s v="Pens &amp; Art Supplies"/>
    <s v="Wrap Bag"/>
    <d v="2011-03-16T00:00:00"/>
  </r>
  <r>
    <n v="4700"/>
    <n v="3526"/>
    <x v="779"/>
    <s v="Low"/>
    <s v="*"/>
    <s v="*"/>
    <s v="*"/>
    <m/>
    <m/>
    <s v="*"/>
    <m/>
    <m/>
    <m/>
    <m/>
    <m/>
    <n v="20"/>
    <n v="3.5000000000000003E-2"/>
    <m/>
    <m/>
    <n v="246.06"/>
    <n v="0"/>
    <n v="12.303000000000001"/>
    <s v="Regular Air"/>
    <n v="6.2"/>
    <n v="252.26"/>
    <x v="10"/>
    <s v="Small Business"/>
    <x v="1"/>
    <s v="Office Furnishings"/>
    <s v="Wrap Bag"/>
    <d v="2011-03-17T00:00:00"/>
  </r>
  <r>
    <n v="4701"/>
    <n v="50309"/>
    <x v="779"/>
    <s v="Low"/>
    <s v="*"/>
    <s v="*"/>
    <s v="*"/>
    <m/>
    <m/>
    <s v="*"/>
    <m/>
    <m/>
    <m/>
    <m/>
    <m/>
    <n v="36"/>
    <n v="0.04"/>
    <m/>
    <m/>
    <n v="243.18"/>
    <n v="0"/>
    <n v="6.7549999999999999"/>
    <s v="Regular Air"/>
    <n v="9.69"/>
    <n v="252.87"/>
    <x v="1"/>
    <s v="Small Business"/>
    <x v="0"/>
    <s v="Storage &amp; Organization"/>
    <s v="Small Box"/>
    <d v="2011-03-22T00:00:00"/>
  </r>
  <r>
    <n v="4702"/>
    <n v="55621"/>
    <x v="779"/>
    <s v="Low"/>
    <s v="*"/>
    <s v="*"/>
    <s v="*"/>
    <m/>
    <m/>
    <s v="*"/>
    <m/>
    <m/>
    <m/>
    <m/>
    <m/>
    <n v="47"/>
    <n v="0.05"/>
    <m/>
    <m/>
    <n v="193.15"/>
    <n v="0"/>
    <n v="4.1095744680851061"/>
    <s v="Regular Air"/>
    <n v="0.94"/>
    <n v="194.09"/>
    <x v="4"/>
    <s v="Home Office"/>
    <x v="0"/>
    <s v="Pens &amp; Art Supplies"/>
    <s v="Wrap Bag"/>
    <d v="2011-03-22T00:00:00"/>
  </r>
  <r>
    <n v="4703"/>
    <n v="24070"/>
    <x v="779"/>
    <s v="High"/>
    <s v="*"/>
    <s v="**"/>
    <s v="**"/>
    <m/>
    <m/>
    <s v="**"/>
    <m/>
    <m/>
    <m/>
    <m/>
    <m/>
    <n v="36"/>
    <n v="0.04"/>
    <m/>
    <m/>
    <n v="170.42"/>
    <n v="0"/>
    <n v="4.7338888888888881"/>
    <s v="Regular Air"/>
    <n v="4.97"/>
    <n v="175.39"/>
    <x v="2"/>
    <s v="Corporate"/>
    <x v="0"/>
    <s v="Binders and Binder Accessories"/>
    <s v="Small Box"/>
    <d v="2011-03-16T00:00:00"/>
  </r>
  <r>
    <n v="4704"/>
    <n v="57479"/>
    <x v="779"/>
    <s v="High"/>
    <s v="*"/>
    <s v="**"/>
    <s v="**"/>
    <m/>
    <m/>
    <s v="**"/>
    <m/>
    <m/>
    <m/>
    <m/>
    <m/>
    <n v="37"/>
    <n v="0.04"/>
    <m/>
    <m/>
    <n v="132.12"/>
    <n v="0"/>
    <n v="3.5708108108108108"/>
    <s v="Regular Air"/>
    <n v="0.5"/>
    <n v="132.62"/>
    <x v="1"/>
    <s v="Corporate"/>
    <x v="0"/>
    <s v="Labels"/>
    <s v="Small Box"/>
    <d v="2011-03-16T00:00:00"/>
  </r>
  <r>
    <n v="4705"/>
    <n v="11109"/>
    <x v="779"/>
    <s v="Medium"/>
    <s v="*"/>
    <s v="*"/>
    <s v="*"/>
    <m/>
    <m/>
    <s v="*"/>
    <m/>
    <m/>
    <m/>
    <m/>
    <m/>
    <n v="18"/>
    <n v="0.02"/>
    <m/>
    <m/>
    <n v="130.38"/>
    <n v="0"/>
    <n v="7.2433333333333332"/>
    <s v="Regular Air"/>
    <n v="1.71"/>
    <n v="132.09"/>
    <x v="4"/>
    <s v="Consumer"/>
    <x v="0"/>
    <s v="Paper"/>
    <s v="Wrap Bag"/>
    <d v="2011-03-16T00:00:00"/>
  </r>
  <r>
    <n v="4706"/>
    <n v="18789"/>
    <x v="780"/>
    <s v="High"/>
    <s v="*"/>
    <s v="**"/>
    <s v="**"/>
    <m/>
    <m/>
    <s v="**"/>
    <m/>
    <m/>
    <m/>
    <m/>
    <m/>
    <n v="50"/>
    <n v="0.06"/>
    <m/>
    <m/>
    <n v="1558.18"/>
    <n v="1"/>
    <n v="31.163600000000002"/>
    <s v="Regular Air"/>
    <n v="9.18"/>
    <n v="1567.3600000000001"/>
    <x v="4"/>
    <s v="Small Business"/>
    <x v="0"/>
    <s v="Paper"/>
    <s v="Small Box"/>
    <d v="2011-03-18T00:00:00"/>
  </r>
  <r>
    <n v="4707"/>
    <n v="3911"/>
    <x v="780"/>
    <s v="Not Specified"/>
    <s v="*"/>
    <s v="*"/>
    <s v="*"/>
    <m/>
    <m/>
    <s v="*"/>
    <m/>
    <m/>
    <m/>
    <m/>
    <m/>
    <n v="24"/>
    <n v="3.5000000000000003E-2"/>
    <m/>
    <m/>
    <n v="370.72"/>
    <n v="0"/>
    <n v="15.446666666666667"/>
    <s v="Regular Air"/>
    <n v="11.25"/>
    <n v="381.97"/>
    <x v="10"/>
    <s v="Small Business"/>
    <x v="0"/>
    <s v="Storage &amp; Organization"/>
    <s v="Small Box"/>
    <d v="2011-03-16T00:00:00"/>
  </r>
  <r>
    <n v="4708"/>
    <n v="43239"/>
    <x v="780"/>
    <s v="Not Specified"/>
    <s v="*"/>
    <s v="*"/>
    <s v="*"/>
    <m/>
    <m/>
    <s v="*"/>
    <m/>
    <m/>
    <m/>
    <m/>
    <m/>
    <n v="14"/>
    <n v="0.02"/>
    <m/>
    <m/>
    <n v="270.25"/>
    <n v="0"/>
    <n v="19.303571428571427"/>
    <s v="Regular Air"/>
    <n v="1.49"/>
    <n v="271.74"/>
    <x v="4"/>
    <s v="Home Office"/>
    <x v="0"/>
    <s v="Binders and Binder Accessories"/>
    <s v="Small Box"/>
    <d v="2011-03-18T00:00:00"/>
  </r>
  <r>
    <n v="4709"/>
    <n v="11968"/>
    <x v="780"/>
    <s v="Low"/>
    <s v="*"/>
    <s v="*"/>
    <s v="*"/>
    <m/>
    <m/>
    <s v="*"/>
    <m/>
    <m/>
    <m/>
    <m/>
    <m/>
    <n v="31"/>
    <n v="0.04"/>
    <m/>
    <m/>
    <n v="109.49"/>
    <n v="0"/>
    <n v="3.5319354838709676"/>
    <s v="Regular Air"/>
    <n v="0.85"/>
    <n v="110.33999999999999"/>
    <x v="12"/>
    <s v="Corporate"/>
    <x v="0"/>
    <s v="Pens &amp; Art Supplies"/>
    <s v="Wrap Bag"/>
    <d v="2011-03-16T00:00:00"/>
  </r>
  <r>
    <n v="4710"/>
    <n v="3266"/>
    <x v="780"/>
    <s v="Low"/>
    <s v="*"/>
    <s v="*"/>
    <s v="*"/>
    <m/>
    <m/>
    <s v="*"/>
    <m/>
    <m/>
    <m/>
    <m/>
    <m/>
    <n v="4"/>
    <n v="0.01"/>
    <m/>
    <m/>
    <n v="17.12"/>
    <n v="0"/>
    <n v="4.28"/>
    <s v="Regular Air"/>
    <n v="1.49"/>
    <n v="18.61"/>
    <x v="1"/>
    <s v="Corporate"/>
    <x v="0"/>
    <s v="Binders and Binder Accessories"/>
    <s v="Small Box"/>
    <d v="2011-03-20T00:00:00"/>
  </r>
  <r>
    <n v="4711"/>
    <n v="15205"/>
    <x v="781"/>
    <s v="Critical"/>
    <s v="***"/>
    <s v="***"/>
    <s v="***"/>
    <m/>
    <m/>
    <s v="***"/>
    <m/>
    <m/>
    <m/>
    <m/>
    <m/>
    <n v="18"/>
    <n v="0.02"/>
    <m/>
    <m/>
    <n v="4605.3599999999997"/>
    <n v="1"/>
    <n v="255.85333333333332"/>
    <s v="Delivery Truck"/>
    <n v="43.32"/>
    <n v="4648.6799999999994"/>
    <x v="7"/>
    <s v="Corporate"/>
    <x v="1"/>
    <s v="Chairs &amp; Chairmats"/>
    <s v="Jumbo Drum"/>
    <d v="2011-03-19T00:00:00"/>
  </r>
  <r>
    <n v="4712"/>
    <n v="65"/>
    <x v="781"/>
    <s v="Critical"/>
    <s v="***"/>
    <s v="***"/>
    <s v="***"/>
    <m/>
    <m/>
    <s v="***"/>
    <m/>
    <m/>
    <m/>
    <m/>
    <m/>
    <n v="32"/>
    <n v="0.04"/>
    <m/>
    <m/>
    <n v="3812.73"/>
    <n v="1"/>
    <n v="119.1478125"/>
    <s v="Regular Air"/>
    <n v="1.99"/>
    <n v="3814.72"/>
    <x v="1"/>
    <s v="Corporate"/>
    <x v="2"/>
    <s v="Computer Peripherals"/>
    <s v="Small Pack"/>
    <d v="2011-03-18T00:00:00"/>
  </r>
  <r>
    <n v="4713"/>
    <n v="15205"/>
    <x v="781"/>
    <s v="Critical"/>
    <s v="***"/>
    <s v="***"/>
    <s v="***"/>
    <m/>
    <m/>
    <s v="***"/>
    <m/>
    <m/>
    <m/>
    <m/>
    <m/>
    <n v="42"/>
    <n v="0.05"/>
    <m/>
    <m/>
    <n v="1753.51"/>
    <n v="1"/>
    <n v="41.750238095238096"/>
    <s v="Regular Air"/>
    <n v="9.1999999999999993"/>
    <n v="1762.71"/>
    <x v="7"/>
    <s v="Corporate"/>
    <x v="1"/>
    <s v="Office Furnishings"/>
    <s v="Wrap Bag"/>
    <d v="2011-03-18T00:00:00"/>
  </r>
  <r>
    <n v="4714"/>
    <n v="5444"/>
    <x v="781"/>
    <s v="Critical"/>
    <s v="***"/>
    <s v="***"/>
    <s v="***"/>
    <m/>
    <m/>
    <s v="***"/>
    <m/>
    <m/>
    <m/>
    <m/>
    <m/>
    <n v="2"/>
    <n v="0.01"/>
    <m/>
    <m/>
    <n v="885.94"/>
    <n v="0"/>
    <n v="442.97"/>
    <s v="Regular Air"/>
    <n v="24.49"/>
    <n v="910.43000000000006"/>
    <x v="1"/>
    <s v="Small Business"/>
    <x v="2"/>
    <s v="Copiers and Fax"/>
    <s v="Large Box"/>
    <d v="2011-03-19T00:00:00"/>
  </r>
  <r>
    <n v="4715"/>
    <n v="53637"/>
    <x v="781"/>
    <s v="High"/>
    <s v="*"/>
    <s v="**"/>
    <s v="**"/>
    <m/>
    <m/>
    <s v="**"/>
    <m/>
    <m/>
    <m/>
    <m/>
    <m/>
    <n v="12"/>
    <n v="0.02"/>
    <m/>
    <m/>
    <n v="451.09"/>
    <n v="0"/>
    <n v="37.590833333333329"/>
    <s v="Express Air"/>
    <n v="9.83"/>
    <n v="460.91999999999996"/>
    <x v="1"/>
    <s v="Consumer"/>
    <x v="0"/>
    <s v="Envelopes"/>
    <s v="Small Box"/>
    <d v="2011-03-18T00:00:00"/>
  </r>
  <r>
    <n v="4716"/>
    <n v="775"/>
    <x v="781"/>
    <s v="Critical"/>
    <s v="***"/>
    <s v="***"/>
    <s v="***"/>
    <m/>
    <m/>
    <s v="***"/>
    <m/>
    <m/>
    <m/>
    <m/>
    <m/>
    <n v="35"/>
    <n v="0.04"/>
    <m/>
    <m/>
    <n v="43.57"/>
    <n v="0"/>
    <n v="1.2448571428571429"/>
    <s v="Regular Air"/>
    <n v="0.7"/>
    <n v="44.27"/>
    <x v="3"/>
    <s v="Small Business"/>
    <x v="0"/>
    <s v="Rubber Bands"/>
    <s v="Wrap Bag"/>
    <d v="2011-03-18T00:00:00"/>
  </r>
  <r>
    <n v="4717"/>
    <n v="775"/>
    <x v="781"/>
    <s v="Critical"/>
    <s v="***"/>
    <s v="***"/>
    <s v="***"/>
    <m/>
    <m/>
    <s v="***"/>
    <m/>
    <m/>
    <m/>
    <m/>
    <m/>
    <n v="8"/>
    <n v="0.01"/>
    <m/>
    <m/>
    <n v="31.87"/>
    <n v="0"/>
    <n v="3.9837500000000001"/>
    <s v="Regular Air"/>
    <n v="1.2"/>
    <n v="33.07"/>
    <x v="3"/>
    <s v="Small Business"/>
    <x v="0"/>
    <s v="Pens &amp; Art Supplies"/>
    <s v="Wrap Bag"/>
    <d v="2011-03-19T00:00:00"/>
  </r>
  <r>
    <n v="4718"/>
    <n v="51361"/>
    <x v="782"/>
    <s v="Critical"/>
    <s v="***"/>
    <s v="***"/>
    <s v="***"/>
    <m/>
    <m/>
    <s v="***"/>
    <m/>
    <m/>
    <m/>
    <m/>
    <m/>
    <n v="50"/>
    <n v="0.06"/>
    <m/>
    <m/>
    <n v="18056.68"/>
    <n v="1"/>
    <n v="361.1336"/>
    <s v="Delivery Truck"/>
    <n v="60"/>
    <n v="18116.68"/>
    <x v="1"/>
    <s v="Corporate"/>
    <x v="1"/>
    <s v="Tables"/>
    <s v="Jumbo Drum"/>
    <d v="2011-03-22T00:00:00"/>
  </r>
  <r>
    <n v="4719"/>
    <n v="48261"/>
    <x v="782"/>
    <s v="Medium"/>
    <s v="*"/>
    <s v="*"/>
    <s v="*"/>
    <m/>
    <m/>
    <s v="*"/>
    <m/>
    <m/>
    <m/>
    <m/>
    <m/>
    <n v="15"/>
    <n v="0.02"/>
    <m/>
    <m/>
    <n v="2130.66"/>
    <n v="1"/>
    <n v="142.04399999999998"/>
    <s v="Delivery Truck"/>
    <n v="30"/>
    <n v="2160.66"/>
    <x v="1"/>
    <s v="Home Office"/>
    <x v="1"/>
    <s v="Chairs &amp; Chairmats"/>
    <s v="Jumbo Drum"/>
    <d v="2011-03-19T00:00:00"/>
  </r>
  <r>
    <n v="4720"/>
    <n v="3588"/>
    <x v="782"/>
    <s v="Not Specified"/>
    <s v="*"/>
    <s v="*"/>
    <s v="*"/>
    <m/>
    <m/>
    <s v="*"/>
    <m/>
    <m/>
    <m/>
    <m/>
    <m/>
    <n v="21"/>
    <n v="3.5000000000000003E-2"/>
    <m/>
    <m/>
    <n v="1557.42"/>
    <n v="1"/>
    <n v="74.162857142857149"/>
    <s v="Regular Air"/>
    <n v="4"/>
    <n v="1561.42"/>
    <x v="6"/>
    <s v="Home Office"/>
    <x v="2"/>
    <s v="Computer Peripherals"/>
    <s v="Small Box"/>
    <d v="2011-03-20T00:00:00"/>
  </r>
  <r>
    <n v="4721"/>
    <n v="3588"/>
    <x v="782"/>
    <s v="Not Specified"/>
    <s v="*"/>
    <s v="*"/>
    <s v="*"/>
    <m/>
    <m/>
    <s v="*"/>
    <m/>
    <m/>
    <m/>
    <m/>
    <m/>
    <n v="18"/>
    <n v="0.02"/>
    <m/>
    <m/>
    <n v="1531.93"/>
    <n v="1"/>
    <n v="85.107222222222219"/>
    <s v="Delivery Truck"/>
    <n v="14"/>
    <n v="1545.93"/>
    <x v="6"/>
    <s v="Home Office"/>
    <x v="2"/>
    <s v="Office Machines"/>
    <s v="Jumbo Drum"/>
    <d v="2011-03-18T00:00:00"/>
  </r>
  <r>
    <n v="4722"/>
    <n v="32546"/>
    <x v="782"/>
    <s v="Critical"/>
    <s v="***"/>
    <s v="***"/>
    <s v="***"/>
    <m/>
    <m/>
    <s v="***"/>
    <m/>
    <m/>
    <m/>
    <m/>
    <m/>
    <n v="47"/>
    <n v="0.05"/>
    <m/>
    <m/>
    <n v="1294.0229999999999"/>
    <n v="1"/>
    <n v="27.532404255319147"/>
    <s v="Regular Air"/>
    <n v="1.25"/>
    <n v="1295.2729999999999"/>
    <x v="0"/>
    <s v="Home Office"/>
    <x v="2"/>
    <s v="Telephones and Communication"/>
    <s v="Small Pack"/>
    <d v="2011-03-19T00:00:00"/>
  </r>
  <r>
    <n v="4723"/>
    <n v="3588"/>
    <x v="782"/>
    <s v="Not Specified"/>
    <s v="*"/>
    <s v="*"/>
    <s v="*"/>
    <m/>
    <m/>
    <s v="*"/>
    <m/>
    <m/>
    <m/>
    <m/>
    <m/>
    <n v="14"/>
    <n v="0.02"/>
    <m/>
    <m/>
    <n v="410.27"/>
    <n v="0"/>
    <n v="29.305"/>
    <s v="Regular Air"/>
    <n v="3.92"/>
    <n v="414.19"/>
    <x v="6"/>
    <s v="Home Office"/>
    <x v="1"/>
    <s v="Office Furnishings"/>
    <s v="Small Pack"/>
    <d v="2011-03-20T00:00:00"/>
  </r>
  <r>
    <n v="4724"/>
    <n v="3588"/>
    <x v="782"/>
    <s v="Not Specified"/>
    <s v="*"/>
    <s v="*"/>
    <s v="*"/>
    <m/>
    <m/>
    <s v="*"/>
    <m/>
    <m/>
    <m/>
    <m/>
    <m/>
    <n v="42"/>
    <n v="0.05"/>
    <m/>
    <m/>
    <n v="374.38"/>
    <n v="0"/>
    <n v="8.9138095238095243"/>
    <s v="Regular Air"/>
    <n v="3.5"/>
    <n v="377.88"/>
    <x v="6"/>
    <s v="Home Office"/>
    <x v="0"/>
    <s v="Appliances"/>
    <s v="Small Box"/>
    <d v="2011-03-19T00:00:00"/>
  </r>
  <r>
    <n v="4725"/>
    <n v="32546"/>
    <x v="782"/>
    <s v="Critical"/>
    <s v="***"/>
    <s v="***"/>
    <s v="***"/>
    <m/>
    <m/>
    <s v="***"/>
    <m/>
    <m/>
    <m/>
    <m/>
    <m/>
    <n v="6"/>
    <n v="0.01"/>
    <m/>
    <m/>
    <n v="156.09"/>
    <n v="0"/>
    <n v="26.015000000000001"/>
    <s v="Regular Air"/>
    <n v="15.1"/>
    <n v="171.19"/>
    <x v="0"/>
    <s v="Home Office"/>
    <x v="0"/>
    <s v="Binders and Binder Accessories"/>
    <s v="Small Box"/>
    <d v="2011-03-20T00:00:00"/>
  </r>
  <r>
    <n v="4726"/>
    <n v="51361"/>
    <x v="782"/>
    <s v="Low"/>
    <s v="*"/>
    <s v="*"/>
    <s v="*"/>
    <m/>
    <m/>
    <s v="*"/>
    <m/>
    <m/>
    <m/>
    <m/>
    <m/>
    <n v="14"/>
    <n v="0.02"/>
    <m/>
    <m/>
    <n v="76.06"/>
    <n v="0"/>
    <n v="5.4328571428571433"/>
    <s v="Express Air"/>
    <n v="5.68"/>
    <n v="81.740000000000009"/>
    <x v="1"/>
    <s v="Corporate"/>
    <x v="0"/>
    <s v="Paper"/>
    <s v="Small Box"/>
    <d v="2011-03-20T00:00:00"/>
  </r>
  <r>
    <n v="4727"/>
    <n v="26304"/>
    <x v="783"/>
    <s v="Medium"/>
    <s v="*"/>
    <s v="*"/>
    <s v="*"/>
    <m/>
    <m/>
    <s v="*"/>
    <m/>
    <m/>
    <m/>
    <m/>
    <m/>
    <n v="43"/>
    <n v="0.05"/>
    <m/>
    <m/>
    <n v="7452.1369999999997"/>
    <n v="1"/>
    <n v="173.30551162790698"/>
    <s v="Regular Air"/>
    <n v="5.99"/>
    <n v="7458.1269999999995"/>
    <x v="3"/>
    <s v="Corporate"/>
    <x v="2"/>
    <s v="Telephones and Communication"/>
    <s v="Small Box"/>
    <d v="2011-03-20T00:00:00"/>
  </r>
  <r>
    <n v="4728"/>
    <n v="28003"/>
    <x v="783"/>
    <s v="Critical"/>
    <s v="***"/>
    <s v="***"/>
    <s v="***"/>
    <m/>
    <m/>
    <s v="***"/>
    <m/>
    <m/>
    <m/>
    <m/>
    <m/>
    <n v="31"/>
    <n v="0.04"/>
    <m/>
    <m/>
    <n v="157.79"/>
    <n v="0"/>
    <n v="5.09"/>
    <s v="Regular Air"/>
    <n v="6.07"/>
    <n v="163.85999999999999"/>
    <x v="7"/>
    <s v="Corporate"/>
    <x v="0"/>
    <s v="Paper"/>
    <s v="Small Box"/>
    <d v="2011-03-21T00:00:00"/>
  </r>
  <r>
    <n v="4729"/>
    <n v="51713"/>
    <x v="783"/>
    <s v="Not Specified"/>
    <s v="*"/>
    <s v="*"/>
    <s v="*"/>
    <m/>
    <m/>
    <s v="*"/>
    <m/>
    <m/>
    <m/>
    <m/>
    <m/>
    <n v="35"/>
    <n v="0.04"/>
    <m/>
    <m/>
    <n v="133.07"/>
    <n v="0"/>
    <n v="3.8019999999999996"/>
    <s v="Regular Air"/>
    <n v="0.94"/>
    <n v="134.01"/>
    <x v="1"/>
    <s v="Corporate"/>
    <x v="0"/>
    <s v="Rubber Bands"/>
    <s v="Wrap Bag"/>
    <d v="2011-03-20T00:00:00"/>
  </r>
  <r>
    <n v="4730"/>
    <n v="28550"/>
    <x v="784"/>
    <s v="Not Specified"/>
    <s v="*"/>
    <s v="*"/>
    <s v="*"/>
    <m/>
    <m/>
    <s v="*"/>
    <m/>
    <m/>
    <m/>
    <m/>
    <m/>
    <n v="44"/>
    <n v="0.05"/>
    <m/>
    <m/>
    <n v="21532.26"/>
    <n v="1"/>
    <n v="489.3695454545454"/>
    <s v="Delivery Truck"/>
    <n v="69.3"/>
    <n v="21601.559999999998"/>
    <x v="4"/>
    <s v="Corporate"/>
    <x v="2"/>
    <s v="Office Machines"/>
    <s v="Jumbo Drum"/>
    <d v="2011-03-23T00:00:00"/>
  </r>
  <r>
    <n v="4731"/>
    <n v="9062"/>
    <x v="784"/>
    <s v="High"/>
    <s v="*"/>
    <s v="**"/>
    <s v="**"/>
    <m/>
    <m/>
    <s v="**"/>
    <m/>
    <m/>
    <m/>
    <m/>
    <m/>
    <n v="19"/>
    <n v="0.02"/>
    <m/>
    <m/>
    <n v="1825.42"/>
    <n v="1"/>
    <n v="96.074736842105267"/>
    <s v="Regular Air"/>
    <n v="8.99"/>
    <n v="1834.41"/>
    <x v="9"/>
    <s v="Consumer"/>
    <x v="1"/>
    <s v="Office Furnishings"/>
    <s v="Small Pack"/>
    <d v="2011-03-23T00:00:00"/>
  </r>
  <r>
    <n v="4732"/>
    <n v="31303"/>
    <x v="784"/>
    <s v="Low"/>
    <s v="*"/>
    <s v="*"/>
    <s v="*"/>
    <m/>
    <m/>
    <s v="*"/>
    <m/>
    <m/>
    <m/>
    <m/>
    <m/>
    <n v="50"/>
    <n v="0.06"/>
    <m/>
    <m/>
    <n v="306.13"/>
    <n v="0"/>
    <n v="6.1226000000000003"/>
    <s v="Express Air"/>
    <n v="1.49"/>
    <n v="307.62"/>
    <x v="3"/>
    <s v="Home Office"/>
    <x v="0"/>
    <s v="Binders and Binder Accessories"/>
    <s v="Small Box"/>
    <d v="2011-03-22T00:00:00"/>
  </r>
  <r>
    <n v="4733"/>
    <n v="9062"/>
    <x v="784"/>
    <s v="High"/>
    <s v="*"/>
    <s v="**"/>
    <s v="**"/>
    <m/>
    <m/>
    <s v="**"/>
    <m/>
    <m/>
    <m/>
    <m/>
    <m/>
    <n v="32"/>
    <n v="0.04"/>
    <m/>
    <m/>
    <n v="119.2"/>
    <n v="0"/>
    <n v="3.7250000000000001"/>
    <s v="Regular Air"/>
    <n v="0.99"/>
    <n v="120.19"/>
    <x v="3"/>
    <s v="Consumer"/>
    <x v="0"/>
    <s v="Rubber Bands"/>
    <s v="Wrap Bag"/>
    <d v="2011-03-21T00:00:00"/>
  </r>
  <r>
    <n v="4734"/>
    <n v="28550"/>
    <x v="784"/>
    <s v="Not Specified"/>
    <s v="*"/>
    <s v="*"/>
    <s v="*"/>
    <m/>
    <m/>
    <s v="*"/>
    <m/>
    <m/>
    <m/>
    <m/>
    <m/>
    <n v="1"/>
    <n v="0.01"/>
    <m/>
    <m/>
    <n v="7.64"/>
    <n v="0"/>
    <n v="7.64"/>
    <s v="Regular Air"/>
    <n v="3.01"/>
    <n v="10.649999999999999"/>
    <x v="4"/>
    <s v="Corporate"/>
    <x v="0"/>
    <s v="Paper"/>
    <s v="Wrap Bag"/>
    <d v="2011-03-21T00:00:00"/>
  </r>
  <r>
    <n v="4735"/>
    <n v="58884"/>
    <x v="785"/>
    <s v="Low"/>
    <s v="*"/>
    <s v="*"/>
    <s v="*"/>
    <m/>
    <m/>
    <s v="*"/>
    <m/>
    <m/>
    <m/>
    <m/>
    <m/>
    <n v="46"/>
    <n v="0.05"/>
    <m/>
    <m/>
    <n v="3732.25"/>
    <n v="1"/>
    <n v="81.135869565217391"/>
    <s v="Delivery Truck"/>
    <n v="60"/>
    <n v="3792.25"/>
    <x v="3"/>
    <s v="Corporate"/>
    <x v="1"/>
    <s v="Tables"/>
    <s v="Jumbo Drum"/>
    <d v="2011-03-26T00:00:00"/>
  </r>
  <r>
    <n v="4736"/>
    <n v="35296"/>
    <x v="785"/>
    <s v="Low"/>
    <s v="*"/>
    <s v="*"/>
    <s v="*"/>
    <m/>
    <m/>
    <s v="*"/>
    <m/>
    <m/>
    <m/>
    <m/>
    <m/>
    <n v="7"/>
    <n v="0.01"/>
    <m/>
    <m/>
    <n v="407.8725"/>
    <n v="0"/>
    <n v="58.267499999999998"/>
    <s v="Regular Air"/>
    <n v="3.99"/>
    <n v="411.86250000000001"/>
    <x v="0"/>
    <s v="Corporate"/>
    <x v="2"/>
    <s v="Telephones and Communication"/>
    <s v="Small Box"/>
    <d v="2011-03-23T00:00:00"/>
  </r>
  <r>
    <n v="4737"/>
    <n v="42213"/>
    <x v="785"/>
    <s v="Critical"/>
    <s v="***"/>
    <s v="***"/>
    <s v="***"/>
    <m/>
    <m/>
    <s v="***"/>
    <m/>
    <m/>
    <m/>
    <m/>
    <m/>
    <n v="46"/>
    <n v="0.05"/>
    <m/>
    <m/>
    <n v="110.96"/>
    <n v="0"/>
    <n v="2.4121739130434783"/>
    <s v="Regular Air"/>
    <n v="0.5"/>
    <n v="111.46"/>
    <x v="3"/>
    <s v="Small Business"/>
    <x v="0"/>
    <s v="Labels"/>
    <s v="Small Box"/>
    <d v="2011-03-23T00:00:00"/>
  </r>
  <r>
    <n v="4738"/>
    <n v="58884"/>
    <x v="785"/>
    <s v="Low"/>
    <s v="*"/>
    <s v="*"/>
    <s v="*"/>
    <m/>
    <m/>
    <s v="*"/>
    <m/>
    <m/>
    <m/>
    <m/>
    <m/>
    <n v="29"/>
    <n v="3.5000000000000003E-2"/>
    <m/>
    <m/>
    <n v="87.68"/>
    <n v="0"/>
    <n v="3.0234482758620693"/>
    <s v="Regular Air"/>
    <n v="0.99"/>
    <n v="88.67"/>
    <x v="3"/>
    <s v="Corporate"/>
    <x v="0"/>
    <s v="Labels"/>
    <s v="Small Box"/>
    <d v="2011-03-26T00:00:00"/>
  </r>
  <r>
    <n v="4739"/>
    <n v="49824"/>
    <x v="786"/>
    <s v="High"/>
    <s v="*"/>
    <s v="**"/>
    <s v="**"/>
    <m/>
    <m/>
    <s v="**"/>
    <m/>
    <m/>
    <m/>
    <m/>
    <m/>
    <n v="33"/>
    <n v="0.04"/>
    <m/>
    <m/>
    <n v="1900.2260000000001"/>
    <n v="1"/>
    <n v="57.582606060606061"/>
    <s v="Express Air"/>
    <n v="5.31"/>
    <n v="1905.5360000000001"/>
    <x v="0"/>
    <s v="Small Business"/>
    <x v="2"/>
    <s v="Telephones and Communication"/>
    <s v="Small Box"/>
    <d v="2011-03-23T00:00:00"/>
  </r>
  <r>
    <n v="4740"/>
    <n v="8580"/>
    <x v="786"/>
    <s v="High"/>
    <s v="*"/>
    <s v="**"/>
    <s v="**"/>
    <m/>
    <m/>
    <s v="**"/>
    <m/>
    <m/>
    <m/>
    <m/>
    <m/>
    <n v="37"/>
    <n v="0.04"/>
    <m/>
    <m/>
    <n v="308.22000000000003"/>
    <n v="0"/>
    <n v="8.3302702702702707"/>
    <s v="Regular Air"/>
    <n v="9.23"/>
    <n v="317.45000000000005"/>
    <x v="8"/>
    <s v="Consumer"/>
    <x v="0"/>
    <s v="Appliances"/>
    <s v="Small Box"/>
    <d v="2011-03-23T00:00:00"/>
  </r>
  <r>
    <n v="4741"/>
    <n v="8580"/>
    <x v="786"/>
    <s v="High"/>
    <s v="*"/>
    <s v="**"/>
    <s v="**"/>
    <m/>
    <m/>
    <s v="**"/>
    <m/>
    <m/>
    <m/>
    <m/>
    <m/>
    <n v="12"/>
    <n v="0.02"/>
    <m/>
    <m/>
    <n v="151.49"/>
    <n v="0"/>
    <n v="12.624166666666667"/>
    <s v="Regular Air"/>
    <n v="6.97"/>
    <n v="158.46"/>
    <x v="8"/>
    <s v="Consumer"/>
    <x v="0"/>
    <s v="Envelopes"/>
    <s v="Small Box"/>
    <d v="2011-03-22T00:00:00"/>
  </r>
  <r>
    <n v="4742"/>
    <n v="38304"/>
    <x v="786"/>
    <s v="High"/>
    <s v="*"/>
    <s v="**"/>
    <s v="**"/>
    <m/>
    <m/>
    <s v="**"/>
    <m/>
    <m/>
    <m/>
    <m/>
    <m/>
    <n v="7"/>
    <n v="0.01"/>
    <m/>
    <m/>
    <n v="30.1"/>
    <n v="0"/>
    <n v="4.3"/>
    <s v="Regular Air"/>
    <n v="5.47"/>
    <n v="35.57"/>
    <x v="4"/>
    <s v="Consumer"/>
    <x v="0"/>
    <s v="Binders and Binder Accessories"/>
    <s v="Small Box"/>
    <d v="2011-03-24T00:00:00"/>
  </r>
  <r>
    <n v="4743"/>
    <n v="55361"/>
    <x v="787"/>
    <s v="Not Specified"/>
    <s v="*"/>
    <s v="*"/>
    <s v="*"/>
    <m/>
    <m/>
    <s v="*"/>
    <m/>
    <m/>
    <m/>
    <m/>
    <m/>
    <n v="31"/>
    <n v="0.04"/>
    <m/>
    <m/>
    <n v="293.52"/>
    <n v="0"/>
    <n v="9.4683870967741921"/>
    <s v="Regular Air"/>
    <n v="7.28"/>
    <n v="300.79999999999995"/>
    <x v="0"/>
    <s v="Small Business"/>
    <x v="0"/>
    <s v="Storage &amp; Organization"/>
    <s v="Small Box"/>
    <d v="2011-03-24T00:00:00"/>
  </r>
  <r>
    <n v="4744"/>
    <n v="57095"/>
    <x v="787"/>
    <s v="Medium"/>
    <s v="*"/>
    <s v="*"/>
    <s v="*"/>
    <m/>
    <m/>
    <s v="*"/>
    <m/>
    <m/>
    <m/>
    <m/>
    <m/>
    <n v="37"/>
    <n v="0.04"/>
    <m/>
    <m/>
    <n v="254.93"/>
    <n v="0"/>
    <n v="6.8900000000000006"/>
    <s v="Regular Air"/>
    <n v="5.48"/>
    <n v="260.41000000000003"/>
    <x v="4"/>
    <s v="Corporate"/>
    <x v="0"/>
    <s v="Binders and Binder Accessories"/>
    <s v="Small Box"/>
    <d v="2011-03-26T00:00:00"/>
  </r>
  <r>
    <n v="4745"/>
    <n v="24871"/>
    <x v="787"/>
    <s v="Medium"/>
    <s v="*"/>
    <s v="*"/>
    <s v="*"/>
    <m/>
    <m/>
    <s v="*"/>
    <m/>
    <m/>
    <m/>
    <m/>
    <m/>
    <n v="6"/>
    <n v="0.01"/>
    <m/>
    <m/>
    <n v="143.78"/>
    <n v="0"/>
    <n v="23.963333333333335"/>
    <s v="Regular Air"/>
    <n v="8.99"/>
    <n v="152.77000000000001"/>
    <x v="7"/>
    <s v="Corporate"/>
    <x v="1"/>
    <s v="Office Furnishings"/>
    <s v="Small Pack"/>
    <d v="2011-03-24T00:00:00"/>
  </r>
  <r>
    <n v="4746"/>
    <n v="55361"/>
    <x v="787"/>
    <s v="Not Specified"/>
    <s v="*"/>
    <s v="*"/>
    <s v="*"/>
    <m/>
    <m/>
    <s v="*"/>
    <m/>
    <m/>
    <m/>
    <m/>
    <m/>
    <n v="22"/>
    <n v="3.5000000000000003E-2"/>
    <m/>
    <m/>
    <n v="51.39"/>
    <n v="0"/>
    <n v="2.3359090909090909"/>
    <s v="Express Air"/>
    <n v="4.8600000000000003"/>
    <n v="56.25"/>
    <x v="0"/>
    <s v="Small Business"/>
    <x v="1"/>
    <s v="Office Furnishings"/>
    <s v="Small Box"/>
    <d v="2011-03-24T00:00:00"/>
  </r>
  <r>
    <n v="4747"/>
    <n v="643"/>
    <x v="788"/>
    <s v="High"/>
    <s v="*"/>
    <s v="**"/>
    <s v="**"/>
    <m/>
    <m/>
    <s v="**"/>
    <m/>
    <m/>
    <m/>
    <m/>
    <m/>
    <n v="21"/>
    <n v="3.5000000000000003E-2"/>
    <m/>
    <m/>
    <n v="2781.82"/>
    <n v="1"/>
    <n v="132.46761904761905"/>
    <s v="Express Air"/>
    <n v="35"/>
    <n v="2816.82"/>
    <x v="11"/>
    <s v="Corporate"/>
    <x v="0"/>
    <s v="Storage &amp; Organization"/>
    <s v="Large Box"/>
    <d v="2011-03-25T00:00:00"/>
  </r>
  <r>
    <n v="4748"/>
    <n v="4257"/>
    <x v="788"/>
    <s v="Medium"/>
    <s v="*"/>
    <s v="*"/>
    <s v="*"/>
    <m/>
    <m/>
    <s v="*"/>
    <m/>
    <m/>
    <m/>
    <m/>
    <m/>
    <n v="45"/>
    <n v="0.05"/>
    <m/>
    <m/>
    <n v="253.89"/>
    <n v="0"/>
    <n v="5.6419999999999995"/>
    <s v="Regular Air"/>
    <n v="5.3"/>
    <n v="259.19"/>
    <x v="2"/>
    <s v="Consumer"/>
    <x v="0"/>
    <s v="Envelopes"/>
    <s v="Small Box"/>
    <d v="2011-03-26T00:00:00"/>
  </r>
  <r>
    <n v="4749"/>
    <n v="30369"/>
    <x v="788"/>
    <s v="Critical"/>
    <s v="***"/>
    <s v="***"/>
    <s v="***"/>
    <m/>
    <m/>
    <s v="***"/>
    <m/>
    <m/>
    <m/>
    <m/>
    <m/>
    <n v="21"/>
    <n v="3.5000000000000003E-2"/>
    <m/>
    <m/>
    <n v="174.22"/>
    <n v="0"/>
    <n v="8.2961904761904766"/>
    <s v="Regular Air"/>
    <n v="2.64"/>
    <n v="176.85999999999999"/>
    <x v="1"/>
    <s v="Home Office"/>
    <x v="0"/>
    <s v="Scissors, Rulers and Trimmers"/>
    <s v="Small Pack"/>
    <d v="2011-03-25T00:00:00"/>
  </r>
  <r>
    <n v="4750"/>
    <n v="54245"/>
    <x v="788"/>
    <s v="Medium"/>
    <s v="*"/>
    <s v="*"/>
    <s v="*"/>
    <m/>
    <m/>
    <s v="*"/>
    <m/>
    <m/>
    <m/>
    <m/>
    <m/>
    <n v="5"/>
    <n v="0.01"/>
    <m/>
    <m/>
    <n v="83.3"/>
    <n v="0"/>
    <n v="16.66"/>
    <s v="Regular Air"/>
    <n v="2.5"/>
    <n v="85.8"/>
    <x v="1"/>
    <s v="Corporate"/>
    <x v="2"/>
    <s v="Telephones and Communication"/>
    <s v="Wrap Bag"/>
    <d v="2011-03-25T00:00:00"/>
  </r>
  <r>
    <n v="4751"/>
    <n v="30369"/>
    <x v="788"/>
    <s v="Critical"/>
    <s v="***"/>
    <s v="***"/>
    <s v="***"/>
    <m/>
    <m/>
    <s v="***"/>
    <m/>
    <m/>
    <m/>
    <m/>
    <m/>
    <n v="13"/>
    <n v="0.02"/>
    <m/>
    <m/>
    <n v="76.81"/>
    <n v="0"/>
    <n v="5.9084615384615384"/>
    <s v="Regular Air"/>
    <n v="7.54"/>
    <n v="84.350000000000009"/>
    <x v="1"/>
    <s v="Home Office"/>
    <x v="0"/>
    <s v="Paper"/>
    <s v="Small Box"/>
    <d v="2011-03-25T00:00:00"/>
  </r>
  <r>
    <n v="4752"/>
    <n v="55686"/>
    <x v="789"/>
    <s v="Critical"/>
    <s v="***"/>
    <s v="***"/>
    <s v="***"/>
    <m/>
    <m/>
    <s v="***"/>
    <m/>
    <m/>
    <m/>
    <m/>
    <m/>
    <n v="22"/>
    <n v="3.5000000000000003E-2"/>
    <m/>
    <m/>
    <n v="628.39"/>
    <n v="0"/>
    <n v="28.563181818181818"/>
    <s v="Express Air"/>
    <n v="5.09"/>
    <n v="633.48"/>
    <x v="4"/>
    <s v="Corporate"/>
    <x v="0"/>
    <s v="Paper"/>
    <s v="Small Box"/>
    <d v="2011-03-27T00:00:00"/>
  </r>
  <r>
    <n v="4753"/>
    <n v="55686"/>
    <x v="789"/>
    <s v="Critical"/>
    <s v="***"/>
    <s v="***"/>
    <s v="***"/>
    <m/>
    <m/>
    <s v="***"/>
    <m/>
    <m/>
    <m/>
    <m/>
    <m/>
    <n v="26"/>
    <n v="3.5000000000000003E-2"/>
    <m/>
    <m/>
    <n v="423.14"/>
    <n v="0"/>
    <n v="16.274615384615384"/>
    <s v="Regular Air"/>
    <n v="4"/>
    <n v="427.14"/>
    <x v="4"/>
    <s v="Corporate"/>
    <x v="2"/>
    <s v="Computer Peripherals"/>
    <s v="Small Box"/>
    <d v="2011-03-27T00:00:00"/>
  </r>
  <r>
    <n v="4754"/>
    <n v="55686"/>
    <x v="789"/>
    <s v="Critical"/>
    <s v="***"/>
    <s v="***"/>
    <s v="***"/>
    <m/>
    <m/>
    <s v="***"/>
    <m/>
    <m/>
    <m/>
    <m/>
    <m/>
    <n v="2"/>
    <n v="0.01"/>
    <m/>
    <m/>
    <n v="162.49"/>
    <n v="0"/>
    <n v="81.245000000000005"/>
    <s v="Regular Air"/>
    <n v="0.99"/>
    <n v="163.48000000000002"/>
    <x v="4"/>
    <s v="Corporate"/>
    <x v="0"/>
    <s v="Appliances"/>
    <s v="Small Box"/>
    <d v="2011-03-28T00:00:00"/>
  </r>
  <r>
    <n v="4755"/>
    <n v="30658"/>
    <x v="790"/>
    <s v="Medium"/>
    <s v="*"/>
    <s v="*"/>
    <s v="*"/>
    <m/>
    <m/>
    <s v="*"/>
    <m/>
    <m/>
    <m/>
    <m/>
    <m/>
    <n v="35"/>
    <n v="0.04"/>
    <m/>
    <m/>
    <n v="17387.650000000001"/>
    <n v="1"/>
    <n v="496.79"/>
    <s v="Regular Air"/>
    <n v="24.49"/>
    <n v="17412.140000000003"/>
    <x v="7"/>
    <s v="Corporate"/>
    <x v="2"/>
    <s v="Copiers and Fax"/>
    <s v="Large Box"/>
    <d v="2011-03-27T00:00:00"/>
  </r>
  <r>
    <n v="4756"/>
    <n v="30658"/>
    <x v="790"/>
    <s v="Medium"/>
    <s v="*"/>
    <s v="*"/>
    <s v="*"/>
    <m/>
    <m/>
    <s v="*"/>
    <m/>
    <m/>
    <m/>
    <m/>
    <m/>
    <n v="44"/>
    <n v="0.05"/>
    <m/>
    <m/>
    <n v="6040.22"/>
    <n v="1"/>
    <n v="137.27772727272728"/>
    <s v="Regular Air"/>
    <n v="35"/>
    <n v="6075.22"/>
    <x v="7"/>
    <s v="Corporate"/>
    <x v="0"/>
    <s v="Storage &amp; Organization"/>
    <s v="Large Box"/>
    <d v="2011-03-28T00:00:00"/>
  </r>
  <r>
    <n v="4757"/>
    <n v="24384"/>
    <x v="790"/>
    <s v="Medium"/>
    <s v="*"/>
    <s v="*"/>
    <s v="*"/>
    <m/>
    <m/>
    <s v="*"/>
    <m/>
    <m/>
    <m/>
    <m/>
    <m/>
    <n v="21"/>
    <n v="3.5000000000000003E-2"/>
    <m/>
    <m/>
    <n v="3981.23"/>
    <n v="1"/>
    <n v="189.58238095238096"/>
    <s v="Regular Air"/>
    <n v="19.989999999999998"/>
    <n v="4001.22"/>
    <x v="8"/>
    <s v="Consumer"/>
    <x v="0"/>
    <s v="Storage &amp; Organization"/>
    <s v="Small Box"/>
    <d v="2011-03-28T00:00:00"/>
  </r>
  <r>
    <n v="4758"/>
    <n v="50404"/>
    <x v="790"/>
    <s v="High"/>
    <s v="*"/>
    <s v="**"/>
    <s v="**"/>
    <m/>
    <m/>
    <s v="**"/>
    <m/>
    <m/>
    <m/>
    <m/>
    <m/>
    <n v="18"/>
    <n v="0.02"/>
    <m/>
    <m/>
    <n v="3780.43"/>
    <n v="1"/>
    <n v="210.02388888888888"/>
    <s v="Regular Air"/>
    <n v="9.99"/>
    <n v="3790.4199999999996"/>
    <x v="8"/>
    <s v="Corporate"/>
    <x v="0"/>
    <s v="Storage &amp; Organization"/>
    <s v="Small Box"/>
    <d v="2011-03-27T00:00:00"/>
  </r>
  <r>
    <n v="4759"/>
    <n v="24384"/>
    <x v="790"/>
    <s v="Medium"/>
    <s v="*"/>
    <s v="*"/>
    <s v="*"/>
    <m/>
    <m/>
    <s v="*"/>
    <m/>
    <m/>
    <m/>
    <m/>
    <m/>
    <n v="20"/>
    <n v="3.5000000000000003E-2"/>
    <m/>
    <m/>
    <n v="2458.2424999999998"/>
    <n v="1"/>
    <n v="122.91212499999999"/>
    <s v="Regular Air"/>
    <n v="8.99"/>
    <n v="2467.2324999999996"/>
    <x v="8"/>
    <s v="Consumer"/>
    <x v="2"/>
    <s v="Telephones and Communication"/>
    <s v="Small Box"/>
    <d v="2011-03-28T00:00:00"/>
  </r>
  <r>
    <n v="4760"/>
    <n v="50404"/>
    <x v="790"/>
    <s v="High"/>
    <s v="*"/>
    <s v="**"/>
    <s v="**"/>
    <m/>
    <m/>
    <s v="**"/>
    <m/>
    <m/>
    <m/>
    <m/>
    <m/>
    <n v="10"/>
    <n v="0.02"/>
    <m/>
    <m/>
    <n v="1961.68"/>
    <n v="1"/>
    <n v="196.16800000000001"/>
    <s v="Regular Air"/>
    <n v="69"/>
    <n v="2030.68"/>
    <x v="8"/>
    <s v="Corporate"/>
    <x v="1"/>
    <s v="Tables"/>
    <s v="Large Box"/>
    <d v="2011-03-28T00:00:00"/>
  </r>
  <r>
    <n v="4761"/>
    <n v="24384"/>
    <x v="790"/>
    <s v="Medium"/>
    <s v="*"/>
    <s v="*"/>
    <s v="*"/>
    <m/>
    <m/>
    <s v="*"/>
    <m/>
    <m/>
    <m/>
    <m/>
    <m/>
    <n v="44"/>
    <n v="0.05"/>
    <m/>
    <m/>
    <n v="205.11"/>
    <n v="0"/>
    <n v="4.6615909090909096"/>
    <s v="Regular Air"/>
    <n v="0.5"/>
    <n v="205.61"/>
    <x v="8"/>
    <s v="Consumer"/>
    <x v="0"/>
    <s v="Labels"/>
    <s v="Small Box"/>
    <d v="2011-03-28T00:00:00"/>
  </r>
  <r>
    <n v="4762"/>
    <n v="25376"/>
    <x v="790"/>
    <s v="Critical"/>
    <s v="***"/>
    <s v="***"/>
    <s v="***"/>
    <m/>
    <m/>
    <s v="***"/>
    <m/>
    <m/>
    <m/>
    <m/>
    <m/>
    <n v="12"/>
    <n v="0.02"/>
    <m/>
    <m/>
    <n v="76.61"/>
    <n v="0"/>
    <n v="6.3841666666666663"/>
    <s v="Regular Air"/>
    <n v="5.29"/>
    <n v="81.900000000000006"/>
    <x v="12"/>
    <s v="Corporate"/>
    <x v="1"/>
    <s v="Office Furnishings"/>
    <s v="Small Box"/>
    <d v="2011-03-27T00:00:00"/>
  </r>
  <r>
    <n v="4763"/>
    <n v="48548"/>
    <x v="790"/>
    <s v="Critical"/>
    <s v="***"/>
    <s v="***"/>
    <s v="***"/>
    <m/>
    <m/>
    <s v="***"/>
    <m/>
    <m/>
    <m/>
    <m/>
    <m/>
    <n v="3"/>
    <n v="0.01"/>
    <m/>
    <m/>
    <n v="13.71"/>
    <n v="0"/>
    <n v="4.57"/>
    <s v="Regular Air"/>
    <n v="3.97"/>
    <n v="17.68"/>
    <x v="0"/>
    <s v="Corporate"/>
    <x v="0"/>
    <s v="Pens &amp; Art Supplies"/>
    <s v="Wrap Bag"/>
    <d v="2011-03-27T00:00:00"/>
  </r>
  <r>
    <n v="4764"/>
    <n v="56804"/>
    <x v="791"/>
    <s v="Critical"/>
    <s v="***"/>
    <s v="***"/>
    <s v="***"/>
    <m/>
    <m/>
    <s v="***"/>
    <m/>
    <m/>
    <m/>
    <m/>
    <m/>
    <n v="41"/>
    <n v="0.05"/>
    <m/>
    <m/>
    <n v="136.44999999999999"/>
    <n v="0"/>
    <n v="3.3280487804878045"/>
    <s v="Regular Air"/>
    <n v="6.27"/>
    <n v="142.72"/>
    <x v="4"/>
    <s v="Home Office"/>
    <x v="0"/>
    <s v="Binders and Binder Accessories"/>
    <s v="Small Box"/>
    <d v="2011-03-29T00:00:00"/>
  </r>
  <r>
    <n v="4765"/>
    <n v="56804"/>
    <x v="791"/>
    <s v="Critical"/>
    <s v="***"/>
    <s v="***"/>
    <s v="***"/>
    <m/>
    <m/>
    <s v="***"/>
    <m/>
    <m/>
    <m/>
    <m/>
    <m/>
    <n v="24"/>
    <n v="3.5000000000000003E-2"/>
    <m/>
    <m/>
    <n v="121.81"/>
    <n v="0"/>
    <n v="5.0754166666666665"/>
    <s v="Regular Air"/>
    <n v="4.8600000000000003"/>
    <n v="126.67"/>
    <x v="4"/>
    <s v="Home Office"/>
    <x v="0"/>
    <s v="Paper"/>
    <s v="Small Box"/>
    <d v="2011-03-28T00:00:00"/>
  </r>
  <r>
    <n v="4766"/>
    <n v="36001"/>
    <x v="792"/>
    <s v="Low"/>
    <s v="*"/>
    <s v="*"/>
    <s v="*"/>
    <m/>
    <m/>
    <s v="*"/>
    <m/>
    <m/>
    <m/>
    <m/>
    <m/>
    <n v="45"/>
    <n v="0.05"/>
    <m/>
    <m/>
    <n v="1038.82"/>
    <n v="1"/>
    <n v="23.084888888888887"/>
    <s v="Regular Air"/>
    <n v="15.1"/>
    <n v="1053.9199999999998"/>
    <x v="7"/>
    <s v="Home Office"/>
    <x v="0"/>
    <s v="Binders and Binder Accessories"/>
    <s v="Small Box"/>
    <d v="2011-03-30T00:00:00"/>
  </r>
  <r>
    <n v="4767"/>
    <n v="36001"/>
    <x v="792"/>
    <s v="Low"/>
    <s v="*"/>
    <s v="*"/>
    <s v="*"/>
    <m/>
    <m/>
    <s v="*"/>
    <m/>
    <m/>
    <m/>
    <m/>
    <m/>
    <n v="47"/>
    <n v="0.05"/>
    <m/>
    <m/>
    <n v="564.39"/>
    <n v="0"/>
    <n v="12.008297872340425"/>
    <s v="Regular Air"/>
    <n v="4.9800000000000004"/>
    <n v="569.37"/>
    <x v="7"/>
    <s v="Home Office"/>
    <x v="0"/>
    <s v="Binders and Binder Accessories"/>
    <s v="Small Box"/>
    <d v="2011-04-01T00:00:00"/>
  </r>
  <r>
    <n v="4768"/>
    <n v="34048"/>
    <x v="792"/>
    <s v="Low"/>
    <s v="*"/>
    <s v="*"/>
    <s v="*"/>
    <m/>
    <m/>
    <s v="*"/>
    <m/>
    <m/>
    <m/>
    <m/>
    <m/>
    <n v="1"/>
    <n v="0.01"/>
    <m/>
    <m/>
    <n v="26.68"/>
    <n v="0"/>
    <n v="26.68"/>
    <s v="Regular Air"/>
    <n v="3.63"/>
    <n v="30.31"/>
    <x v="12"/>
    <s v="Corporate"/>
    <x v="1"/>
    <s v="Office Furnishings"/>
    <s v="Small Pack"/>
    <d v="2011-03-30T00:00:00"/>
  </r>
  <r>
    <n v="4769"/>
    <n v="24965"/>
    <x v="793"/>
    <s v="Low"/>
    <s v="*"/>
    <s v="*"/>
    <s v="*"/>
    <m/>
    <m/>
    <s v="*"/>
    <m/>
    <m/>
    <m/>
    <m/>
    <m/>
    <n v="6"/>
    <n v="0.01"/>
    <m/>
    <m/>
    <n v="2528.4899999999998"/>
    <n v="1"/>
    <n v="421.41499999999996"/>
    <s v="Express Air"/>
    <n v="19.989999999999998"/>
    <n v="2548.4799999999996"/>
    <x v="12"/>
    <s v="Corporate"/>
    <x v="0"/>
    <s v="Binders and Binder Accessories"/>
    <s v="Small Box"/>
    <d v="2011-04-03T00:00:00"/>
  </r>
  <r>
    <n v="4770"/>
    <n v="24965"/>
    <x v="793"/>
    <s v="Low"/>
    <s v="*"/>
    <s v="*"/>
    <s v="*"/>
    <m/>
    <m/>
    <s v="*"/>
    <m/>
    <m/>
    <m/>
    <m/>
    <m/>
    <n v="42"/>
    <n v="0.05"/>
    <m/>
    <m/>
    <n v="1146.1099999999999"/>
    <n v="1"/>
    <n v="27.28833333333333"/>
    <s v="Regular Air"/>
    <n v="8.5500000000000007"/>
    <n v="1154.6599999999999"/>
    <x v="12"/>
    <s v="Corporate"/>
    <x v="1"/>
    <s v="Office Furnishings"/>
    <s v="Small Box"/>
    <d v="2011-03-29T00:00:00"/>
  </r>
  <r>
    <n v="4771"/>
    <n v="25191"/>
    <x v="794"/>
    <s v="Medium"/>
    <s v="*"/>
    <s v="*"/>
    <s v="*"/>
    <m/>
    <m/>
    <s v="*"/>
    <m/>
    <m/>
    <m/>
    <m/>
    <m/>
    <n v="42"/>
    <n v="0.05"/>
    <m/>
    <m/>
    <n v="4091.152"/>
    <n v="1"/>
    <n v="97.408380952380952"/>
    <s v="Regular Air"/>
    <n v="2.5"/>
    <n v="4093.652"/>
    <x v="5"/>
    <s v="Small Business"/>
    <x v="2"/>
    <s v="Telephones and Communication"/>
    <s v="Small Box"/>
    <d v="2011-03-30T00:00:00"/>
  </r>
  <r>
    <n v="4772"/>
    <n v="20646"/>
    <x v="794"/>
    <s v="Medium"/>
    <s v="*"/>
    <s v="*"/>
    <s v="*"/>
    <m/>
    <m/>
    <s v="*"/>
    <m/>
    <m/>
    <m/>
    <m/>
    <m/>
    <n v="41"/>
    <n v="0.05"/>
    <m/>
    <m/>
    <n v="1204.0844999999999"/>
    <n v="1"/>
    <n v="29.367914634146342"/>
    <s v="Regular Air"/>
    <n v="1.1000000000000001"/>
    <n v="1205.1844999999998"/>
    <x v="2"/>
    <s v="Corporate"/>
    <x v="2"/>
    <s v="Telephones and Communication"/>
    <s v="Small Box"/>
    <d v="2011-04-01T00:00:00"/>
  </r>
  <r>
    <n v="4773"/>
    <n v="40961"/>
    <x v="794"/>
    <s v="Medium"/>
    <s v="*"/>
    <s v="*"/>
    <s v="*"/>
    <m/>
    <m/>
    <s v="*"/>
    <m/>
    <m/>
    <m/>
    <m/>
    <m/>
    <n v="7"/>
    <n v="0.01"/>
    <m/>
    <m/>
    <n v="23.84"/>
    <n v="0"/>
    <n v="3.4057142857142857"/>
    <s v="Regular Air"/>
    <n v="0.5"/>
    <n v="24.34"/>
    <x v="1"/>
    <s v="Corporate"/>
    <x v="0"/>
    <s v="Labels"/>
    <s v="Small Box"/>
    <d v="2011-03-31T00:00:00"/>
  </r>
  <r>
    <n v="4774"/>
    <n v="32454"/>
    <x v="795"/>
    <s v="Critical"/>
    <s v="***"/>
    <s v="***"/>
    <s v="***"/>
    <m/>
    <m/>
    <s v="***"/>
    <m/>
    <m/>
    <m/>
    <m/>
    <m/>
    <n v="12"/>
    <n v="0.02"/>
    <m/>
    <m/>
    <n v="83.89"/>
    <n v="0"/>
    <n v="6.9908333333333337"/>
    <s v="Regular Air"/>
    <n v="5.48"/>
    <n v="89.37"/>
    <x v="1"/>
    <s v="Consumer"/>
    <x v="0"/>
    <s v="Binders and Binder Accessories"/>
    <s v="Small Box"/>
    <d v="2011-04-01T00:00:00"/>
  </r>
  <r>
    <n v="4775"/>
    <n v="28807"/>
    <x v="795"/>
    <s v="High"/>
    <s v="*"/>
    <s v="**"/>
    <s v="**"/>
    <m/>
    <m/>
    <s v="**"/>
    <m/>
    <m/>
    <m/>
    <m/>
    <m/>
    <n v="9"/>
    <n v="0.01"/>
    <m/>
    <m/>
    <n v="59.35"/>
    <n v="0"/>
    <n v="6.594444444444445"/>
    <s v="Express Air"/>
    <n v="8.33"/>
    <n v="67.680000000000007"/>
    <x v="10"/>
    <s v="Consumer"/>
    <x v="0"/>
    <s v="Paper"/>
    <s v="Small Box"/>
    <d v="2011-04-01T00:00:00"/>
  </r>
  <r>
    <n v="4776"/>
    <n v="58342"/>
    <x v="796"/>
    <s v="High"/>
    <s v="*"/>
    <s v="**"/>
    <s v="**"/>
    <m/>
    <m/>
    <s v="**"/>
    <m/>
    <m/>
    <m/>
    <m/>
    <m/>
    <n v="40"/>
    <n v="0.05"/>
    <m/>
    <m/>
    <n v="1718.87"/>
    <n v="1"/>
    <n v="42.97175"/>
    <s v="Regular Air"/>
    <n v="1.99"/>
    <n v="1720.86"/>
    <x v="8"/>
    <s v="Consumer"/>
    <x v="2"/>
    <s v="Computer Peripherals"/>
    <s v="Small Pack"/>
    <d v="2011-04-01T00:00:00"/>
  </r>
  <r>
    <n v="4777"/>
    <n v="37380"/>
    <x v="796"/>
    <s v="Critical"/>
    <s v="***"/>
    <s v="***"/>
    <s v="***"/>
    <m/>
    <m/>
    <s v="***"/>
    <m/>
    <m/>
    <m/>
    <m/>
    <m/>
    <n v="29"/>
    <n v="3.5000000000000003E-2"/>
    <m/>
    <m/>
    <n v="737.38"/>
    <n v="0"/>
    <n v="25.426896551724138"/>
    <s v="Regular Air"/>
    <n v="5.3"/>
    <n v="742.68"/>
    <x v="2"/>
    <s v="Home Office"/>
    <x v="1"/>
    <s v="Chairs &amp; Chairmats"/>
    <s v="Medium Box"/>
    <d v="2011-04-02T00:00:00"/>
  </r>
  <r>
    <n v="4778"/>
    <n v="37380"/>
    <x v="796"/>
    <s v="Critical"/>
    <s v="***"/>
    <s v="***"/>
    <s v="***"/>
    <m/>
    <m/>
    <s v="***"/>
    <m/>
    <m/>
    <m/>
    <m/>
    <m/>
    <n v="47"/>
    <n v="0.05"/>
    <m/>
    <m/>
    <n v="507.18"/>
    <n v="0"/>
    <n v="10.791063829787234"/>
    <s v="Regular Air"/>
    <n v="4.78"/>
    <n v="511.96"/>
    <x v="2"/>
    <s v="Home Office"/>
    <x v="0"/>
    <s v="Paper"/>
    <s v="Small Box"/>
    <d v="2011-04-02T00:00:00"/>
  </r>
  <r>
    <n v="4779"/>
    <n v="37380"/>
    <x v="796"/>
    <s v="Critical"/>
    <s v="***"/>
    <s v="***"/>
    <s v="***"/>
    <m/>
    <m/>
    <s v="***"/>
    <m/>
    <m/>
    <m/>
    <m/>
    <m/>
    <n v="42"/>
    <n v="0.05"/>
    <m/>
    <m/>
    <n v="151.19"/>
    <n v="0"/>
    <n v="3.5997619047619045"/>
    <s v="Regular Air"/>
    <n v="1.43"/>
    <n v="152.62"/>
    <x v="2"/>
    <s v="Home Office"/>
    <x v="0"/>
    <s v="Rubber Bands"/>
    <s v="Wrap Bag"/>
    <d v="2011-04-02T00:00:00"/>
  </r>
  <r>
    <n v="4780"/>
    <n v="12323"/>
    <x v="797"/>
    <s v="Not Specified"/>
    <s v="*"/>
    <s v="*"/>
    <s v="*"/>
    <m/>
    <m/>
    <s v="*"/>
    <m/>
    <m/>
    <m/>
    <m/>
    <m/>
    <n v="32"/>
    <n v="0.04"/>
    <m/>
    <m/>
    <n v="513.74"/>
    <n v="0"/>
    <n v="16.054375"/>
    <s v="Regular Air"/>
    <n v="10.130000000000001"/>
    <n v="523.87"/>
    <x v="1"/>
    <s v="Corporate"/>
    <x v="0"/>
    <s v="Binders and Binder Accessories"/>
    <s v="Small Box"/>
    <d v="2011-04-03T00:00:00"/>
  </r>
  <r>
    <n v="4781"/>
    <n v="28805"/>
    <x v="797"/>
    <s v="Medium"/>
    <s v="*"/>
    <s v="*"/>
    <s v="*"/>
    <m/>
    <m/>
    <s v="*"/>
    <m/>
    <m/>
    <m/>
    <m/>
    <m/>
    <n v="46"/>
    <n v="0.05"/>
    <m/>
    <m/>
    <n v="487.5"/>
    <n v="0"/>
    <n v="10.597826086956522"/>
    <s v="Regular Air"/>
    <n v="4.68"/>
    <n v="492.18"/>
    <x v="1"/>
    <s v="Corporate"/>
    <x v="0"/>
    <s v="Scissors, Rulers and Trimmers"/>
    <s v="Small Pack"/>
    <d v="2011-04-04T00:00:00"/>
  </r>
  <r>
    <n v="4782"/>
    <n v="58372"/>
    <x v="797"/>
    <s v="Low"/>
    <s v="*"/>
    <s v="*"/>
    <s v="*"/>
    <m/>
    <m/>
    <s v="*"/>
    <m/>
    <m/>
    <m/>
    <m/>
    <m/>
    <n v="48"/>
    <n v="0.05"/>
    <m/>
    <m/>
    <n v="184.1"/>
    <n v="0"/>
    <n v="3.8354166666666667"/>
    <s v="Regular Air"/>
    <n v="0.7"/>
    <n v="184.79999999999998"/>
    <x v="3"/>
    <s v="Corporate"/>
    <x v="0"/>
    <s v="Pens &amp; Art Supplies"/>
    <s v="Wrap Bag"/>
    <d v="2011-04-07T00:00:00"/>
  </r>
  <r>
    <n v="4783"/>
    <n v="55715"/>
    <x v="797"/>
    <s v="Critical"/>
    <s v="***"/>
    <s v="***"/>
    <s v="***"/>
    <m/>
    <m/>
    <s v="***"/>
    <m/>
    <m/>
    <m/>
    <m/>
    <m/>
    <n v="28"/>
    <n v="3.5000000000000003E-2"/>
    <m/>
    <m/>
    <n v="168.57"/>
    <n v="0"/>
    <n v="6.0203571428571427"/>
    <s v="Express Air"/>
    <n v="2.99"/>
    <n v="171.56"/>
    <x v="7"/>
    <s v="Corporate"/>
    <x v="0"/>
    <s v="Binders and Binder Accessories"/>
    <s v="Small Box"/>
    <d v="2011-04-04T00:00:00"/>
  </r>
  <r>
    <n v="4784"/>
    <n v="28805"/>
    <x v="797"/>
    <s v="Medium"/>
    <s v="*"/>
    <s v="*"/>
    <s v="*"/>
    <m/>
    <m/>
    <s v="*"/>
    <m/>
    <m/>
    <m/>
    <m/>
    <m/>
    <n v="14"/>
    <n v="0.02"/>
    <m/>
    <m/>
    <n v="97.93"/>
    <n v="0"/>
    <n v="6.9950000000000001"/>
    <s v="Regular Air"/>
    <n v="49"/>
    <n v="146.93"/>
    <x v="1"/>
    <s v="Corporate"/>
    <x v="0"/>
    <s v="Appliances"/>
    <s v="Large Box"/>
    <d v="2011-04-04T00:00:00"/>
  </r>
  <r>
    <n v="4785"/>
    <n v="58372"/>
    <x v="797"/>
    <s v="Low"/>
    <s v="*"/>
    <s v="*"/>
    <s v="*"/>
    <m/>
    <m/>
    <s v="*"/>
    <m/>
    <m/>
    <m/>
    <m/>
    <m/>
    <n v="16"/>
    <n v="0.02"/>
    <m/>
    <m/>
    <n v="38.200000000000003"/>
    <n v="0"/>
    <n v="2.3875000000000002"/>
    <s v="Express Air"/>
    <n v="1"/>
    <n v="39.200000000000003"/>
    <x v="1"/>
    <s v="Corporate"/>
    <x v="0"/>
    <s v="Pens &amp; Art Supplies"/>
    <s v="Wrap Bag"/>
    <d v="2011-04-06T00:00:00"/>
  </r>
  <r>
    <n v="4786"/>
    <n v="12323"/>
    <x v="797"/>
    <s v="Not Specified"/>
    <s v="*"/>
    <s v="*"/>
    <s v="*"/>
    <m/>
    <m/>
    <s v="*"/>
    <m/>
    <m/>
    <m/>
    <m/>
    <m/>
    <n v="4"/>
    <n v="0.01"/>
    <m/>
    <m/>
    <n v="36.799999999999997"/>
    <n v="0"/>
    <n v="9.1999999999999993"/>
    <s v="Regular Air"/>
    <n v="5.21"/>
    <n v="42.01"/>
    <x v="1"/>
    <s v="Corporate"/>
    <x v="1"/>
    <s v="Office Furnishings"/>
    <s v="Small Box"/>
    <d v="2011-04-04T00:00:00"/>
  </r>
  <r>
    <n v="4787"/>
    <n v="28805"/>
    <x v="797"/>
    <s v="Medium"/>
    <s v="*"/>
    <s v="*"/>
    <s v="*"/>
    <m/>
    <m/>
    <s v="*"/>
    <m/>
    <m/>
    <m/>
    <m/>
    <m/>
    <n v="4"/>
    <n v="0.01"/>
    <m/>
    <m/>
    <n v="25.52"/>
    <n v="0"/>
    <n v="6.38"/>
    <s v="Regular Air"/>
    <n v="1.49"/>
    <n v="27.009999999999998"/>
    <x v="1"/>
    <s v="Corporate"/>
    <x v="0"/>
    <s v="Binders and Binder Accessories"/>
    <s v="Small Box"/>
    <d v="2011-04-04T00:00:00"/>
  </r>
  <r>
    <n v="4788"/>
    <n v="9922"/>
    <x v="798"/>
    <s v="Not Specified"/>
    <s v="*"/>
    <s v="*"/>
    <s v="*"/>
    <m/>
    <m/>
    <s v="*"/>
    <m/>
    <m/>
    <m/>
    <m/>
    <m/>
    <n v="24"/>
    <n v="3.5000000000000003E-2"/>
    <m/>
    <m/>
    <n v="6408.3"/>
    <n v="1"/>
    <n v="267.01249999999999"/>
    <s v="Delivery Truck"/>
    <n v="35.67"/>
    <n v="6443.97"/>
    <x v="3"/>
    <s v="Consumer"/>
    <x v="1"/>
    <s v="Tables"/>
    <s v="Jumbo Box"/>
    <d v="2011-04-04T00:00:00"/>
  </r>
  <r>
    <n v="4789"/>
    <n v="9922"/>
    <x v="798"/>
    <s v="Not Specified"/>
    <s v="*"/>
    <s v="*"/>
    <s v="*"/>
    <m/>
    <m/>
    <s v="*"/>
    <m/>
    <m/>
    <m/>
    <m/>
    <m/>
    <n v="21"/>
    <n v="3.5000000000000003E-2"/>
    <m/>
    <m/>
    <n v="1176.8589999999999"/>
    <n v="1"/>
    <n v="56.040904761904756"/>
    <s v="Regular Air"/>
    <n v="3.99"/>
    <n v="1180.8489999999999"/>
    <x v="4"/>
    <s v="Consumer"/>
    <x v="2"/>
    <s v="Telephones and Communication"/>
    <s v="Small Box"/>
    <d v="2011-04-04T00:00:00"/>
  </r>
  <r>
    <n v="4790"/>
    <n v="9922"/>
    <x v="798"/>
    <s v="Not Specified"/>
    <s v="*"/>
    <s v="*"/>
    <s v="*"/>
    <m/>
    <m/>
    <s v="*"/>
    <m/>
    <m/>
    <m/>
    <m/>
    <m/>
    <n v="26"/>
    <n v="3.5000000000000003E-2"/>
    <m/>
    <m/>
    <n v="1075.9100000000001"/>
    <n v="1"/>
    <n v="41.38115384615385"/>
    <s v="Regular Air"/>
    <n v="7.12"/>
    <n v="1083.03"/>
    <x v="4"/>
    <s v="Consumer"/>
    <x v="2"/>
    <s v="Computer Peripherals"/>
    <s v="Small Box"/>
    <d v="2011-04-04T00:00:00"/>
  </r>
  <r>
    <n v="4791"/>
    <n v="38370"/>
    <x v="798"/>
    <s v="High"/>
    <s v="*"/>
    <s v="**"/>
    <s v="**"/>
    <m/>
    <m/>
    <s v="**"/>
    <m/>
    <m/>
    <m/>
    <m/>
    <m/>
    <n v="50"/>
    <n v="0.06"/>
    <m/>
    <m/>
    <n v="169.13"/>
    <n v="0"/>
    <n v="3.3826000000000001"/>
    <s v="Regular Air"/>
    <n v="1.1399999999999999"/>
    <n v="170.26999999999998"/>
    <x v="1"/>
    <s v="Corporate"/>
    <x v="0"/>
    <s v="Paper"/>
    <s v="Wrap Bag"/>
    <d v="2011-04-05T00:00:00"/>
  </r>
  <r>
    <n v="4792"/>
    <n v="9286"/>
    <x v="798"/>
    <s v="Critical"/>
    <s v="***"/>
    <s v="***"/>
    <s v="***"/>
    <m/>
    <m/>
    <s v="***"/>
    <m/>
    <m/>
    <m/>
    <m/>
    <m/>
    <n v="26"/>
    <n v="3.5000000000000003E-2"/>
    <m/>
    <m/>
    <n v="123.16"/>
    <n v="0"/>
    <n v="4.7369230769230768"/>
    <s v="Regular Air"/>
    <n v="0.8"/>
    <n v="123.96"/>
    <x v="5"/>
    <s v="Consumer"/>
    <x v="0"/>
    <s v="Paper"/>
    <s v="Wrap Bag"/>
    <d v="2011-04-05T00:00:00"/>
  </r>
  <r>
    <n v="4793"/>
    <n v="45377"/>
    <x v="798"/>
    <s v="Low"/>
    <s v="*"/>
    <s v="*"/>
    <s v="*"/>
    <m/>
    <m/>
    <s v="*"/>
    <m/>
    <m/>
    <m/>
    <m/>
    <m/>
    <n v="47"/>
    <n v="0.05"/>
    <m/>
    <m/>
    <n v="91.43"/>
    <n v="0"/>
    <n v="1.9453191489361703"/>
    <s v="Regular Air"/>
    <n v="1.49"/>
    <n v="92.92"/>
    <x v="2"/>
    <s v="Home Office"/>
    <x v="0"/>
    <s v="Binders and Binder Accessories"/>
    <s v="Small Box"/>
    <d v="2011-04-05T00:00:00"/>
  </r>
  <r>
    <n v="4794"/>
    <n v="38212"/>
    <x v="799"/>
    <s v="Medium"/>
    <s v="*"/>
    <s v="*"/>
    <s v="*"/>
    <m/>
    <m/>
    <s v="*"/>
    <m/>
    <m/>
    <m/>
    <m/>
    <m/>
    <n v="38"/>
    <n v="0.04"/>
    <m/>
    <m/>
    <n v="3821.4045000000001"/>
    <n v="1"/>
    <n v="100.56327631578948"/>
    <s v="Regular Air"/>
    <n v="2.5"/>
    <n v="3823.9045000000001"/>
    <x v="2"/>
    <s v="Home Office"/>
    <x v="2"/>
    <s v="Telephones and Communication"/>
    <s v="Small Box"/>
    <d v="2011-04-06T00:00:00"/>
  </r>
  <r>
    <n v="4795"/>
    <n v="38212"/>
    <x v="799"/>
    <s v="Medium"/>
    <s v="*"/>
    <s v="*"/>
    <s v="*"/>
    <m/>
    <m/>
    <s v="*"/>
    <m/>
    <m/>
    <m/>
    <m/>
    <m/>
    <n v="46"/>
    <n v="0.05"/>
    <m/>
    <m/>
    <n v="3533.97"/>
    <n v="1"/>
    <n v="76.825434782608696"/>
    <s v="Regular Air"/>
    <n v="35"/>
    <n v="3568.97"/>
    <x v="2"/>
    <s v="Home Office"/>
    <x v="0"/>
    <s v="Storage &amp; Organization"/>
    <s v="Large Box"/>
    <d v="2011-04-06T00:00:00"/>
  </r>
  <r>
    <n v="4796"/>
    <n v="38212"/>
    <x v="799"/>
    <s v="Medium"/>
    <s v="*"/>
    <s v="*"/>
    <s v="*"/>
    <m/>
    <m/>
    <s v="*"/>
    <m/>
    <m/>
    <m/>
    <m/>
    <m/>
    <n v="24"/>
    <n v="3.5000000000000003E-2"/>
    <m/>
    <m/>
    <n v="123.75"/>
    <n v="0"/>
    <n v="5.15625"/>
    <s v="Express Air"/>
    <n v="0.49"/>
    <n v="124.24"/>
    <x v="2"/>
    <s v="Home Office"/>
    <x v="0"/>
    <s v="Labels"/>
    <s v="Small Box"/>
    <d v="2011-04-05T00:00:00"/>
  </r>
  <r>
    <n v="4797"/>
    <n v="17287"/>
    <x v="800"/>
    <s v="High"/>
    <s v="*"/>
    <s v="**"/>
    <s v="**"/>
    <m/>
    <m/>
    <s v="**"/>
    <m/>
    <m/>
    <m/>
    <m/>
    <m/>
    <n v="38"/>
    <n v="0.04"/>
    <m/>
    <m/>
    <n v="5793.46"/>
    <n v="1"/>
    <n v="152.45947368421054"/>
    <s v="Regular Air"/>
    <n v="13.99"/>
    <n v="5807.45"/>
    <x v="5"/>
    <s v="Home Office"/>
    <x v="2"/>
    <s v="Office Machines"/>
    <s v="Medium Box"/>
    <d v="2011-04-06T00:00:00"/>
  </r>
  <r>
    <n v="4798"/>
    <n v="17287"/>
    <x v="800"/>
    <s v="High"/>
    <s v="*"/>
    <s v="**"/>
    <s v="**"/>
    <m/>
    <m/>
    <s v="**"/>
    <m/>
    <m/>
    <m/>
    <m/>
    <m/>
    <n v="11"/>
    <n v="0.02"/>
    <m/>
    <m/>
    <n v="4558.21"/>
    <n v="1"/>
    <n v="414.38272727272727"/>
    <s v="Regular Air"/>
    <n v="11.37"/>
    <n v="4569.58"/>
    <x v="5"/>
    <s v="Home Office"/>
    <x v="0"/>
    <s v="Storage &amp; Organization"/>
    <s v="Small Box"/>
    <d v="2011-04-07T00:00:00"/>
  </r>
  <r>
    <n v="4799"/>
    <n v="17287"/>
    <x v="800"/>
    <s v="High"/>
    <s v="*"/>
    <s v="**"/>
    <s v="**"/>
    <m/>
    <m/>
    <s v="**"/>
    <m/>
    <m/>
    <m/>
    <m/>
    <m/>
    <n v="26"/>
    <n v="3.5000000000000003E-2"/>
    <m/>
    <m/>
    <n v="4361.6985000000004"/>
    <n v="1"/>
    <n v="167.75763461538463"/>
    <s v="Regular Air"/>
    <n v="4.2"/>
    <n v="4365.8985000000002"/>
    <x v="5"/>
    <s v="Home Office"/>
    <x v="2"/>
    <s v="Telephones and Communication"/>
    <s v="Small Box"/>
    <d v="2011-04-07T00:00:00"/>
  </r>
  <r>
    <n v="4800"/>
    <n v="40643"/>
    <x v="800"/>
    <s v="Critical"/>
    <s v="***"/>
    <s v="***"/>
    <s v="***"/>
    <m/>
    <m/>
    <s v="***"/>
    <m/>
    <m/>
    <m/>
    <m/>
    <m/>
    <n v="23"/>
    <n v="3.5000000000000003E-2"/>
    <m/>
    <m/>
    <n v="258.74"/>
    <n v="0"/>
    <n v="11.249565217391305"/>
    <s v="Regular Air"/>
    <n v="5.72"/>
    <n v="264.46000000000004"/>
    <x v="0"/>
    <s v="Home Office"/>
    <x v="0"/>
    <s v="Envelopes"/>
    <s v="Small Box"/>
    <d v="2011-04-07T00:00:00"/>
  </r>
  <r>
    <n v="4801"/>
    <n v="37988"/>
    <x v="800"/>
    <s v="Not Specified"/>
    <s v="*"/>
    <s v="*"/>
    <s v="*"/>
    <m/>
    <m/>
    <s v="*"/>
    <m/>
    <m/>
    <m/>
    <m/>
    <m/>
    <n v="12"/>
    <n v="0.02"/>
    <m/>
    <m/>
    <n v="189.19"/>
    <n v="0"/>
    <n v="15.765833333333333"/>
    <s v="Regular Air"/>
    <n v="8.34"/>
    <n v="197.53"/>
    <x v="2"/>
    <s v="Home Office"/>
    <x v="0"/>
    <s v="Storage &amp; Organization"/>
    <s v="Small Box"/>
    <d v="2011-04-05T00:00:00"/>
  </r>
  <r>
    <n v="4802"/>
    <n v="22787"/>
    <x v="800"/>
    <s v="Medium"/>
    <s v="*"/>
    <s v="*"/>
    <s v="*"/>
    <m/>
    <m/>
    <s v="*"/>
    <m/>
    <m/>
    <m/>
    <m/>
    <m/>
    <n v="35"/>
    <n v="0.04"/>
    <m/>
    <m/>
    <n v="46.44"/>
    <n v="0"/>
    <n v="1.3268571428571427"/>
    <s v="Express Air"/>
    <n v="0.7"/>
    <n v="47.14"/>
    <x v="5"/>
    <s v="Corporate"/>
    <x v="0"/>
    <s v="Rubber Bands"/>
    <s v="Wrap Bag"/>
    <d v="2011-04-05T00:00:00"/>
  </r>
  <r>
    <n v="4803"/>
    <n v="21601"/>
    <x v="801"/>
    <s v="Low"/>
    <s v="*"/>
    <s v="*"/>
    <s v="*"/>
    <m/>
    <m/>
    <s v="*"/>
    <m/>
    <m/>
    <m/>
    <m/>
    <m/>
    <n v="20"/>
    <n v="3.5000000000000003E-2"/>
    <m/>
    <m/>
    <n v="2227.34"/>
    <n v="1"/>
    <n v="111.367"/>
    <s v="Regular Air"/>
    <n v="35"/>
    <n v="2262.34"/>
    <x v="1"/>
    <s v="Consumer"/>
    <x v="0"/>
    <s v="Storage &amp; Organization"/>
    <s v="Large Box"/>
    <d v="2011-04-06T00:00:00"/>
  </r>
  <r>
    <n v="4804"/>
    <n v="197"/>
    <x v="801"/>
    <s v="High"/>
    <s v="*"/>
    <s v="**"/>
    <s v="**"/>
    <m/>
    <m/>
    <s v="**"/>
    <m/>
    <m/>
    <m/>
    <m/>
    <m/>
    <n v="23"/>
    <n v="3.5000000000000003E-2"/>
    <m/>
    <m/>
    <n v="310.52"/>
    <n v="0"/>
    <n v="13.500869565217391"/>
    <s v="Regular Air"/>
    <n v="3.14"/>
    <n v="313.65999999999997"/>
    <x v="8"/>
    <s v="Home Office"/>
    <x v="0"/>
    <s v="Scissors, Rulers and Trimmers"/>
    <s v="Small Pack"/>
    <d v="2011-04-08T00:00:00"/>
  </r>
  <r>
    <n v="4805"/>
    <n v="17860"/>
    <x v="801"/>
    <s v="Critical"/>
    <s v="***"/>
    <s v="***"/>
    <s v="***"/>
    <m/>
    <m/>
    <s v="***"/>
    <m/>
    <m/>
    <m/>
    <m/>
    <m/>
    <n v="16"/>
    <n v="0.02"/>
    <m/>
    <m/>
    <n v="139"/>
    <n v="0"/>
    <n v="8.6875"/>
    <s v="Express Air"/>
    <n v="9.23"/>
    <n v="148.22999999999999"/>
    <x v="5"/>
    <s v="Small Business"/>
    <x v="0"/>
    <s v="Appliances"/>
    <s v="Small Box"/>
    <d v="2011-04-08T00:00:00"/>
  </r>
  <r>
    <n v="4806"/>
    <n v="22375"/>
    <x v="802"/>
    <s v="Not Specified"/>
    <s v="*"/>
    <s v="*"/>
    <s v="*"/>
    <m/>
    <m/>
    <s v="*"/>
    <m/>
    <m/>
    <m/>
    <m/>
    <m/>
    <n v="43"/>
    <n v="0.05"/>
    <m/>
    <m/>
    <n v="816.11"/>
    <n v="0"/>
    <n v="18.979302325581397"/>
    <s v="Regular Air"/>
    <n v="9.5399999999999991"/>
    <n v="825.65"/>
    <x v="5"/>
    <s v="Corporate"/>
    <x v="0"/>
    <s v="Paper"/>
    <s v="Small Box"/>
    <d v="2011-04-08T00:00:00"/>
  </r>
  <r>
    <n v="4807"/>
    <n v="33700"/>
    <x v="802"/>
    <s v="Low"/>
    <s v="*"/>
    <s v="*"/>
    <s v="*"/>
    <m/>
    <m/>
    <s v="*"/>
    <m/>
    <m/>
    <m/>
    <m/>
    <m/>
    <n v="36"/>
    <n v="0.04"/>
    <m/>
    <m/>
    <n v="260.13"/>
    <n v="0"/>
    <n v="7.2258333333333331"/>
    <s v="Regular Air"/>
    <n v="8.19"/>
    <n v="268.32"/>
    <x v="5"/>
    <s v="Corporate"/>
    <x v="0"/>
    <s v="Paper"/>
    <s v="Small Box"/>
    <d v="2011-04-11T00:00:00"/>
  </r>
  <r>
    <n v="4808"/>
    <n v="50083"/>
    <x v="803"/>
    <s v="Not Specified"/>
    <s v="*"/>
    <s v="*"/>
    <s v="*"/>
    <m/>
    <m/>
    <s v="*"/>
    <m/>
    <m/>
    <m/>
    <m/>
    <m/>
    <n v="33"/>
    <n v="0.04"/>
    <m/>
    <m/>
    <n v="13671.94"/>
    <n v="1"/>
    <n v="414.30121212121213"/>
    <s v="Delivery Truck"/>
    <n v="48.26"/>
    <n v="13720.2"/>
    <x v="1"/>
    <s v="Small Business"/>
    <x v="2"/>
    <s v="Office Machines"/>
    <s v="Jumbo Box"/>
    <d v="2011-04-10T00:00:00"/>
  </r>
  <r>
    <n v="4809"/>
    <n v="23940"/>
    <x v="803"/>
    <s v="Medium"/>
    <s v="*"/>
    <s v="*"/>
    <s v="*"/>
    <m/>
    <m/>
    <s v="*"/>
    <m/>
    <m/>
    <m/>
    <m/>
    <m/>
    <n v="11"/>
    <n v="0.02"/>
    <m/>
    <m/>
    <n v="1735.59"/>
    <n v="1"/>
    <n v="157.78090909090909"/>
    <s v="Delivery Truck"/>
    <n v="60.2"/>
    <n v="1795.79"/>
    <x v="2"/>
    <s v="Home Office"/>
    <x v="1"/>
    <s v="Chairs &amp; Chairmats"/>
    <s v="Jumbo Drum"/>
    <d v="2011-04-11T00:00:00"/>
  </r>
  <r>
    <n v="4810"/>
    <n v="7680"/>
    <x v="803"/>
    <s v="Not Specified"/>
    <s v="*"/>
    <s v="*"/>
    <s v="*"/>
    <m/>
    <m/>
    <s v="*"/>
    <m/>
    <m/>
    <m/>
    <m/>
    <m/>
    <n v="32"/>
    <n v="0.04"/>
    <m/>
    <m/>
    <n v="1141.3699999999999"/>
    <n v="1"/>
    <n v="35.667812499999997"/>
    <s v="Regular Air"/>
    <n v="19.989999999999998"/>
    <n v="1161.3599999999999"/>
    <x v="5"/>
    <s v="Small Business"/>
    <x v="0"/>
    <s v="Paper"/>
    <s v="Small Box"/>
    <d v="2011-04-08T00:00:00"/>
  </r>
  <r>
    <n v="4811"/>
    <n v="16291"/>
    <x v="803"/>
    <s v="Not Specified"/>
    <s v="*"/>
    <s v="*"/>
    <s v="*"/>
    <m/>
    <m/>
    <s v="*"/>
    <m/>
    <m/>
    <m/>
    <m/>
    <m/>
    <n v="31"/>
    <n v="0.04"/>
    <m/>
    <m/>
    <n v="894.64"/>
    <n v="0"/>
    <n v="28.859354838709677"/>
    <s v="Regular Air"/>
    <n v="19.46"/>
    <n v="914.1"/>
    <x v="1"/>
    <s v="Consumer"/>
    <x v="1"/>
    <s v="Office Furnishings"/>
    <s v="Small Box"/>
    <d v="2011-04-09T00:00:00"/>
  </r>
  <r>
    <n v="4812"/>
    <n v="56550"/>
    <x v="803"/>
    <s v="Not Specified"/>
    <s v="*"/>
    <s v="*"/>
    <s v="*"/>
    <m/>
    <m/>
    <s v="*"/>
    <m/>
    <m/>
    <m/>
    <m/>
    <m/>
    <n v="37"/>
    <n v="0.04"/>
    <m/>
    <m/>
    <n v="823.78"/>
    <n v="0"/>
    <n v="22.264324324324324"/>
    <s v="Express Air"/>
    <n v="5.08"/>
    <n v="828.86"/>
    <x v="5"/>
    <s v="Home Office"/>
    <x v="1"/>
    <s v="Office Furnishings"/>
    <s v="Small Pack"/>
    <d v="2011-04-10T00:00:00"/>
  </r>
  <r>
    <n v="4813"/>
    <n v="52929"/>
    <x v="803"/>
    <s v="High"/>
    <s v="*"/>
    <s v="**"/>
    <s v="**"/>
    <m/>
    <m/>
    <s v="**"/>
    <m/>
    <m/>
    <m/>
    <m/>
    <m/>
    <n v="43"/>
    <n v="0.05"/>
    <m/>
    <m/>
    <n v="701.46"/>
    <n v="0"/>
    <n v="16.313023255813956"/>
    <s v="Express Air"/>
    <n v="9.4"/>
    <n v="710.86"/>
    <x v="7"/>
    <s v="Small Business"/>
    <x v="2"/>
    <s v="Office Machines"/>
    <s v="Small Box"/>
    <d v="2011-04-09T00:00:00"/>
  </r>
  <r>
    <n v="4814"/>
    <n v="56550"/>
    <x v="803"/>
    <s v="Not Specified"/>
    <s v="*"/>
    <s v="*"/>
    <s v="*"/>
    <m/>
    <m/>
    <s v="*"/>
    <m/>
    <m/>
    <m/>
    <m/>
    <m/>
    <n v="33"/>
    <n v="0.04"/>
    <m/>
    <m/>
    <n v="647.77"/>
    <n v="0"/>
    <n v="19.629393939393939"/>
    <s v="Regular Air"/>
    <n v="5.77"/>
    <n v="653.54"/>
    <x v="1"/>
    <s v="Home Office"/>
    <x v="0"/>
    <s v="Paper"/>
    <s v="Small Box"/>
    <d v="2011-04-11T00:00:00"/>
  </r>
  <r>
    <n v="4815"/>
    <n v="56550"/>
    <x v="803"/>
    <s v="Not Specified"/>
    <s v="*"/>
    <s v="*"/>
    <s v="*"/>
    <m/>
    <m/>
    <s v="*"/>
    <m/>
    <m/>
    <m/>
    <m/>
    <m/>
    <n v="8"/>
    <n v="0.01"/>
    <m/>
    <m/>
    <n v="469.83749999999998"/>
    <n v="0"/>
    <n v="58.729687499999997"/>
    <s v="Regular Air"/>
    <n v="8.99"/>
    <n v="478.82749999999999"/>
    <x v="5"/>
    <s v="Home Office"/>
    <x v="2"/>
    <s v="Telephones and Communication"/>
    <s v="Small Box"/>
    <d v="2011-04-09T00:00:00"/>
  </r>
  <r>
    <n v="4816"/>
    <n v="23940"/>
    <x v="803"/>
    <s v="Medium"/>
    <s v="*"/>
    <s v="*"/>
    <s v="*"/>
    <m/>
    <m/>
    <s v="*"/>
    <m/>
    <m/>
    <m/>
    <m/>
    <m/>
    <n v="20"/>
    <n v="3.5000000000000003E-2"/>
    <m/>
    <m/>
    <n v="138.52000000000001"/>
    <n v="0"/>
    <n v="6.9260000000000002"/>
    <s v="Regular Air"/>
    <n v="49"/>
    <n v="187.52"/>
    <x v="2"/>
    <s v="Home Office"/>
    <x v="0"/>
    <s v="Appliances"/>
    <s v="Large Box"/>
    <d v="2011-04-09T00:00:00"/>
  </r>
  <r>
    <n v="4817"/>
    <n v="52929"/>
    <x v="803"/>
    <s v="High"/>
    <s v="*"/>
    <s v="**"/>
    <s v="**"/>
    <m/>
    <m/>
    <s v="**"/>
    <m/>
    <m/>
    <m/>
    <m/>
    <m/>
    <n v="20"/>
    <n v="3.5000000000000003E-2"/>
    <m/>
    <m/>
    <n v="77.989999999999995"/>
    <n v="0"/>
    <n v="3.8994999999999997"/>
    <s v="Regular Air"/>
    <n v="0.99"/>
    <n v="78.97999999999999"/>
    <x v="7"/>
    <s v="Small Business"/>
    <x v="0"/>
    <s v="Rubber Bands"/>
    <s v="Wrap Bag"/>
    <d v="2011-04-09T00:00:00"/>
  </r>
  <r>
    <n v="4818"/>
    <n v="52929"/>
    <x v="803"/>
    <s v="High"/>
    <s v="*"/>
    <s v="**"/>
    <s v="**"/>
    <m/>
    <m/>
    <s v="**"/>
    <m/>
    <m/>
    <m/>
    <m/>
    <m/>
    <n v="19"/>
    <n v="0.02"/>
    <m/>
    <m/>
    <n v="53.94"/>
    <n v="0"/>
    <n v="2.8389473684210524"/>
    <s v="Regular Air"/>
    <n v="1.25"/>
    <n v="55.19"/>
    <x v="7"/>
    <s v="Small Business"/>
    <x v="0"/>
    <s v="Pens &amp; Art Supplies"/>
    <s v="Wrap Bag"/>
    <d v="2011-04-09T00:00:00"/>
  </r>
  <r>
    <n v="4819"/>
    <n v="52929"/>
    <x v="803"/>
    <s v="High"/>
    <s v="*"/>
    <s v="**"/>
    <s v="**"/>
    <m/>
    <m/>
    <s v="**"/>
    <m/>
    <m/>
    <m/>
    <m/>
    <m/>
    <n v="7"/>
    <n v="0.01"/>
    <m/>
    <m/>
    <n v="46.94"/>
    <n v="0"/>
    <n v="6.7057142857142855"/>
    <s v="Regular Air"/>
    <n v="1.22"/>
    <n v="48.16"/>
    <x v="7"/>
    <s v="Small Business"/>
    <x v="0"/>
    <s v="Pens &amp; Art Supplies"/>
    <s v="Wrap Bag"/>
    <d v="2011-04-09T00:00:00"/>
  </r>
  <r>
    <n v="4820"/>
    <n v="51652"/>
    <x v="804"/>
    <s v="Not Specified"/>
    <s v="*"/>
    <s v="*"/>
    <s v="*"/>
    <m/>
    <m/>
    <s v="*"/>
    <m/>
    <m/>
    <m/>
    <m/>
    <m/>
    <n v="38"/>
    <n v="0.04"/>
    <m/>
    <m/>
    <n v="4992.63"/>
    <n v="1"/>
    <n v="131.38499999999999"/>
    <s v="Express Air"/>
    <n v="19.989999999999998"/>
    <n v="5012.62"/>
    <x v="8"/>
    <s v="Home Office"/>
    <x v="0"/>
    <s v="Storage &amp; Organization"/>
    <s v="Small Box"/>
    <d v="2011-04-10T00:00:00"/>
  </r>
  <r>
    <n v="4821"/>
    <n v="53825"/>
    <x v="804"/>
    <s v="Low"/>
    <s v="*"/>
    <s v="*"/>
    <s v="*"/>
    <m/>
    <m/>
    <s v="*"/>
    <m/>
    <m/>
    <m/>
    <m/>
    <m/>
    <n v="36"/>
    <n v="0.04"/>
    <m/>
    <m/>
    <n v="1646.05"/>
    <n v="1"/>
    <n v="45.723611111111111"/>
    <s v="Regular Air"/>
    <n v="7.23"/>
    <n v="1653.28"/>
    <x v="2"/>
    <s v="Consumer"/>
    <x v="0"/>
    <s v="Paper"/>
    <s v="Small Box"/>
    <d v="2011-04-11T00:00:00"/>
  </r>
  <r>
    <n v="4822"/>
    <n v="19424"/>
    <x v="804"/>
    <s v="Not Specified"/>
    <s v="*"/>
    <s v="*"/>
    <s v="*"/>
    <m/>
    <m/>
    <s v="*"/>
    <m/>
    <m/>
    <m/>
    <m/>
    <m/>
    <n v="37"/>
    <n v="0.04"/>
    <m/>
    <m/>
    <n v="1129.0550000000001"/>
    <n v="1"/>
    <n v="30.515000000000001"/>
    <s v="Regular Air"/>
    <n v="1.1000000000000001"/>
    <n v="1130.155"/>
    <x v="5"/>
    <s v="Small Business"/>
    <x v="2"/>
    <s v="Telephones and Communication"/>
    <s v="Small Box"/>
    <d v="2011-04-10T00:00:00"/>
  </r>
  <r>
    <n v="4823"/>
    <n v="11648"/>
    <x v="804"/>
    <s v="Low"/>
    <s v="*"/>
    <s v="*"/>
    <s v="*"/>
    <m/>
    <m/>
    <s v="*"/>
    <m/>
    <m/>
    <m/>
    <m/>
    <m/>
    <n v="33"/>
    <n v="0.04"/>
    <m/>
    <m/>
    <n v="570.51"/>
    <n v="0"/>
    <n v="17.288181818181819"/>
    <s v="Regular Air"/>
    <n v="7.04"/>
    <n v="577.54999999999995"/>
    <x v="5"/>
    <s v="Corporate"/>
    <x v="0"/>
    <s v="Storage &amp; Organization"/>
    <s v="Small Box"/>
    <d v="2011-04-09T00:00:00"/>
  </r>
  <r>
    <n v="4824"/>
    <n v="51652"/>
    <x v="804"/>
    <s v="Not Specified"/>
    <s v="*"/>
    <s v="*"/>
    <s v="*"/>
    <m/>
    <m/>
    <s v="*"/>
    <m/>
    <m/>
    <m/>
    <m/>
    <m/>
    <n v="37"/>
    <n v="0.04"/>
    <m/>
    <m/>
    <n v="195.51"/>
    <n v="0"/>
    <n v="5.2840540540540539"/>
    <s v="Express Air"/>
    <n v="0.49"/>
    <n v="196"/>
    <x v="8"/>
    <s v="Home Office"/>
    <x v="0"/>
    <s v="Labels"/>
    <s v="Small Box"/>
    <d v="2011-04-11T00:00:00"/>
  </r>
  <r>
    <n v="4825"/>
    <n v="23104"/>
    <x v="804"/>
    <s v="Medium"/>
    <s v="*"/>
    <s v="*"/>
    <s v="*"/>
    <m/>
    <m/>
    <s v="*"/>
    <m/>
    <m/>
    <m/>
    <m/>
    <m/>
    <n v="24"/>
    <n v="3.5000000000000003E-2"/>
    <m/>
    <m/>
    <n v="142.80000000000001"/>
    <n v="0"/>
    <n v="5.95"/>
    <s v="Regular Air"/>
    <n v="3.37"/>
    <n v="146.17000000000002"/>
    <x v="4"/>
    <s v="Small Business"/>
    <x v="0"/>
    <s v="Rubber Bands"/>
    <s v="Wrap Bag"/>
    <d v="2011-04-12T00:00:00"/>
  </r>
  <r>
    <n v="4826"/>
    <n v="19424"/>
    <x v="804"/>
    <s v="Not Specified"/>
    <s v="*"/>
    <s v="*"/>
    <s v="*"/>
    <m/>
    <m/>
    <s v="*"/>
    <m/>
    <m/>
    <m/>
    <m/>
    <m/>
    <n v="29"/>
    <n v="3.5000000000000003E-2"/>
    <m/>
    <m/>
    <n v="60.68"/>
    <n v="0"/>
    <n v="2.0924137931034483"/>
    <s v="Regular Air"/>
    <n v="4.7699999999999996"/>
    <n v="65.45"/>
    <x v="5"/>
    <s v="Small Business"/>
    <x v="0"/>
    <s v="Binders and Binder Accessories"/>
    <s v="Small Box"/>
    <d v="2011-04-09T00:00:00"/>
  </r>
  <r>
    <n v="4827"/>
    <n v="30820"/>
    <x v="804"/>
    <s v="Critical"/>
    <s v="***"/>
    <s v="***"/>
    <s v="***"/>
    <m/>
    <m/>
    <s v="***"/>
    <m/>
    <m/>
    <m/>
    <m/>
    <m/>
    <n v="21"/>
    <n v="3.5000000000000003E-2"/>
    <m/>
    <m/>
    <n v="48.01"/>
    <n v="0"/>
    <n v="2.2861904761904759"/>
    <s v="Express Air"/>
    <n v="1.1200000000000001"/>
    <n v="49.129999999999995"/>
    <x v="1"/>
    <s v="Small Business"/>
    <x v="0"/>
    <s v="Pens &amp; Art Supplies"/>
    <s v="Wrap Bag"/>
    <d v="2011-04-10T00:00:00"/>
  </r>
  <r>
    <n v="4828"/>
    <n v="11648"/>
    <x v="804"/>
    <s v="Low"/>
    <s v="*"/>
    <s v="*"/>
    <s v="*"/>
    <m/>
    <m/>
    <s v="*"/>
    <m/>
    <m/>
    <m/>
    <m/>
    <m/>
    <n v="1"/>
    <n v="0.01"/>
    <m/>
    <m/>
    <n v="32.51"/>
    <n v="0"/>
    <n v="32.51"/>
    <s v="Regular Air"/>
    <n v="1.99"/>
    <n v="34.5"/>
    <x v="5"/>
    <s v="Corporate"/>
    <x v="2"/>
    <s v="Computer Peripherals"/>
    <s v="Small Pack"/>
    <d v="2011-04-16T00:00:00"/>
  </r>
  <r>
    <n v="4829"/>
    <n v="23104"/>
    <x v="804"/>
    <s v="Medium"/>
    <s v="*"/>
    <s v="*"/>
    <s v="*"/>
    <m/>
    <m/>
    <s v="*"/>
    <m/>
    <m/>
    <m/>
    <m/>
    <m/>
    <n v="3"/>
    <n v="0.01"/>
    <m/>
    <m/>
    <n v="30.92"/>
    <n v="0"/>
    <n v="10.306666666666667"/>
    <s v="Express Air"/>
    <n v="2.83"/>
    <n v="33.75"/>
    <x v="4"/>
    <s v="Small Business"/>
    <x v="1"/>
    <s v="Office Furnishings"/>
    <s v="Small Pack"/>
    <d v="2011-04-10T00:00:00"/>
  </r>
  <r>
    <n v="4830"/>
    <n v="18182"/>
    <x v="805"/>
    <s v="Medium"/>
    <s v="*"/>
    <s v="*"/>
    <s v="*"/>
    <m/>
    <m/>
    <s v="*"/>
    <m/>
    <m/>
    <m/>
    <m/>
    <m/>
    <n v="45"/>
    <n v="0.05"/>
    <m/>
    <m/>
    <n v="4598.7299999999996"/>
    <n v="1"/>
    <n v="102.19399999999999"/>
    <s v="Regular Air"/>
    <n v="19.989999999999998"/>
    <n v="4618.7199999999993"/>
    <x v="1"/>
    <s v="Corporate"/>
    <x v="2"/>
    <s v="Computer Peripherals"/>
    <s v="Small Box"/>
    <d v="2011-04-12T00:00:00"/>
  </r>
  <r>
    <n v="4831"/>
    <n v="18182"/>
    <x v="805"/>
    <s v="Medium"/>
    <s v="*"/>
    <s v="*"/>
    <s v="*"/>
    <m/>
    <m/>
    <s v="*"/>
    <m/>
    <m/>
    <m/>
    <m/>
    <m/>
    <n v="45"/>
    <n v="0.05"/>
    <m/>
    <m/>
    <n v="2673.08"/>
    <n v="1"/>
    <n v="59.401777777777774"/>
    <s v="Regular Air"/>
    <n v="52.2"/>
    <n v="2725.2799999999997"/>
    <x v="1"/>
    <s v="Corporate"/>
    <x v="1"/>
    <s v="Office Furnishings"/>
    <s v="Medium Box"/>
    <d v="2011-04-11T00:00:00"/>
  </r>
  <r>
    <n v="4832"/>
    <n v="13795"/>
    <x v="805"/>
    <s v="Not Specified"/>
    <s v="*"/>
    <s v="*"/>
    <s v="*"/>
    <m/>
    <m/>
    <s v="*"/>
    <m/>
    <m/>
    <m/>
    <m/>
    <m/>
    <n v="37"/>
    <n v="0.04"/>
    <m/>
    <m/>
    <n v="1302.99"/>
    <n v="1"/>
    <n v="35.215945945945947"/>
    <s v="Regular Air"/>
    <n v="5.09"/>
    <n v="1308.08"/>
    <x v="7"/>
    <s v="Small Business"/>
    <x v="0"/>
    <s v="Paper"/>
    <s v="Small Box"/>
    <d v="2011-04-11T00:00:00"/>
  </r>
  <r>
    <n v="4833"/>
    <n v="13569"/>
    <x v="805"/>
    <s v="Critical"/>
    <s v="***"/>
    <s v="***"/>
    <s v="***"/>
    <m/>
    <m/>
    <s v="***"/>
    <m/>
    <m/>
    <m/>
    <m/>
    <m/>
    <n v="13"/>
    <n v="0.02"/>
    <m/>
    <m/>
    <n v="563.17999999999995"/>
    <n v="0"/>
    <n v="43.321538461538459"/>
    <s v="Express Air"/>
    <n v="7.2"/>
    <n v="570.38"/>
    <x v="10"/>
    <s v="Corporate"/>
    <x v="0"/>
    <s v="Appliances"/>
    <s v="Small Box"/>
    <d v="2011-04-12T00:00:00"/>
  </r>
  <r>
    <n v="4834"/>
    <n v="13795"/>
    <x v="805"/>
    <s v="Not Specified"/>
    <s v="*"/>
    <s v="*"/>
    <s v="*"/>
    <m/>
    <m/>
    <s v="*"/>
    <m/>
    <m/>
    <m/>
    <m/>
    <m/>
    <n v="30"/>
    <n v="0.04"/>
    <m/>
    <m/>
    <n v="501.32"/>
    <n v="0"/>
    <n v="16.710666666666665"/>
    <s v="Regular Air"/>
    <n v="13.18"/>
    <n v="514.5"/>
    <x v="7"/>
    <s v="Small Business"/>
    <x v="0"/>
    <s v="Binders and Binder Accessories"/>
    <s v="Small Box"/>
    <d v="2011-04-13T00:00:00"/>
  </r>
  <r>
    <n v="4835"/>
    <n v="18182"/>
    <x v="805"/>
    <s v="Medium"/>
    <s v="*"/>
    <s v="*"/>
    <s v="*"/>
    <m/>
    <m/>
    <s v="*"/>
    <m/>
    <m/>
    <m/>
    <m/>
    <m/>
    <n v="12"/>
    <n v="0.02"/>
    <m/>
    <m/>
    <n v="396.69"/>
    <n v="0"/>
    <n v="33.057499999999997"/>
    <s v="Express Air"/>
    <n v="8.74"/>
    <n v="405.43"/>
    <x v="1"/>
    <s v="Corporate"/>
    <x v="0"/>
    <s v="Storage &amp; Organization"/>
    <s v="Small Box"/>
    <d v="2011-04-12T00:00:00"/>
  </r>
  <r>
    <n v="4836"/>
    <n v="13795"/>
    <x v="805"/>
    <s v="Not Specified"/>
    <s v="*"/>
    <s v="*"/>
    <s v="*"/>
    <m/>
    <m/>
    <s v="*"/>
    <m/>
    <m/>
    <m/>
    <m/>
    <m/>
    <n v="23"/>
    <n v="3.5000000000000003E-2"/>
    <m/>
    <m/>
    <n v="275.16000000000003"/>
    <n v="0"/>
    <n v="11.963478260869566"/>
    <s v="Express Air"/>
    <n v="5.01"/>
    <n v="280.17"/>
    <x v="7"/>
    <s v="Small Business"/>
    <x v="0"/>
    <s v="Paper"/>
    <s v="Small Box"/>
    <d v="2011-04-13T00:00:00"/>
  </r>
  <r>
    <n v="4837"/>
    <n v="13569"/>
    <x v="805"/>
    <s v="Critical"/>
    <s v="***"/>
    <s v="***"/>
    <s v="***"/>
    <m/>
    <m/>
    <s v="***"/>
    <m/>
    <m/>
    <m/>
    <m/>
    <m/>
    <n v="16"/>
    <n v="0.02"/>
    <m/>
    <m/>
    <n v="47.45"/>
    <n v="0"/>
    <n v="2.9656250000000002"/>
    <s v="Regular Air"/>
    <n v="1.49"/>
    <n v="48.940000000000005"/>
    <x v="10"/>
    <s v="Corporate"/>
    <x v="0"/>
    <s v="Binders and Binder Accessories"/>
    <s v="Small Box"/>
    <d v="2011-04-11T00:00:00"/>
  </r>
  <r>
    <n v="4838"/>
    <n v="5251"/>
    <x v="806"/>
    <s v="Medium"/>
    <s v="*"/>
    <s v="*"/>
    <s v="*"/>
    <m/>
    <m/>
    <s v="*"/>
    <m/>
    <m/>
    <m/>
    <m/>
    <m/>
    <n v="38"/>
    <n v="0.04"/>
    <m/>
    <m/>
    <n v="3821.0390000000002"/>
    <n v="1"/>
    <n v="100.55365789473684"/>
    <s v="Express Air"/>
    <n v="5.99"/>
    <n v="3827.029"/>
    <x v="1"/>
    <s v="Corporate"/>
    <x v="2"/>
    <s v="Telephones and Communication"/>
    <s v="Small Box"/>
    <d v="2011-04-13T00:00:00"/>
  </r>
  <r>
    <n v="4839"/>
    <n v="15907"/>
    <x v="806"/>
    <s v="High"/>
    <s v="*"/>
    <s v="**"/>
    <s v="**"/>
    <m/>
    <m/>
    <s v="**"/>
    <m/>
    <m/>
    <m/>
    <m/>
    <m/>
    <n v="36"/>
    <n v="0.04"/>
    <m/>
    <m/>
    <n v="3722.29"/>
    <n v="1"/>
    <n v="103.39694444444444"/>
    <s v="Express Air"/>
    <n v="13.99"/>
    <n v="3736.2799999999997"/>
    <x v="7"/>
    <s v="Home Office"/>
    <x v="1"/>
    <s v="Office Furnishings"/>
    <s v="Medium Box"/>
    <d v="2011-04-14T00:00:00"/>
  </r>
  <r>
    <n v="4840"/>
    <n v="23522"/>
    <x v="806"/>
    <s v="Critical"/>
    <s v="***"/>
    <s v="***"/>
    <s v="***"/>
    <m/>
    <m/>
    <s v="***"/>
    <m/>
    <m/>
    <m/>
    <m/>
    <m/>
    <n v="19"/>
    <n v="0.02"/>
    <m/>
    <m/>
    <n v="2899.98"/>
    <n v="1"/>
    <n v="152.63052631578947"/>
    <s v="Regular Air"/>
    <n v="5.5"/>
    <n v="2905.48"/>
    <x v="0"/>
    <s v="Small Business"/>
    <x v="2"/>
    <s v="Computer Peripherals"/>
    <s v="Small Box"/>
    <d v="2011-04-12T00:00:00"/>
  </r>
  <r>
    <n v="4841"/>
    <n v="6180"/>
    <x v="806"/>
    <s v="Medium"/>
    <s v="*"/>
    <s v="*"/>
    <s v="*"/>
    <m/>
    <m/>
    <s v="*"/>
    <m/>
    <m/>
    <m/>
    <m/>
    <m/>
    <n v="44"/>
    <n v="0.05"/>
    <m/>
    <m/>
    <n v="2443.3420000000001"/>
    <n v="1"/>
    <n v="55.530500000000004"/>
    <s v="Regular Air"/>
    <n v="3.99"/>
    <n v="2447.3319999999999"/>
    <x v="5"/>
    <s v="Home Office"/>
    <x v="2"/>
    <s v="Telephones and Communication"/>
    <s v="Small Box"/>
    <d v="2011-04-13T00:00:00"/>
  </r>
  <r>
    <n v="4842"/>
    <n v="15907"/>
    <x v="806"/>
    <s v="High"/>
    <s v="*"/>
    <s v="**"/>
    <s v="**"/>
    <m/>
    <m/>
    <s v="**"/>
    <m/>
    <m/>
    <m/>
    <m/>
    <m/>
    <n v="36"/>
    <n v="0.04"/>
    <m/>
    <m/>
    <n v="1837.44"/>
    <n v="1"/>
    <n v="51.04"/>
    <s v="Delivery Truck"/>
    <n v="54.11"/>
    <n v="1891.55"/>
    <x v="7"/>
    <s v="Home Office"/>
    <x v="1"/>
    <s v="Bookcases"/>
    <s v="Jumbo Box"/>
    <d v="2011-04-13T00:00:00"/>
  </r>
  <r>
    <n v="4843"/>
    <n v="52423"/>
    <x v="806"/>
    <s v="Critical"/>
    <s v="***"/>
    <s v="***"/>
    <s v="***"/>
    <m/>
    <m/>
    <s v="***"/>
    <m/>
    <m/>
    <m/>
    <m/>
    <m/>
    <n v="49"/>
    <n v="0.05"/>
    <m/>
    <m/>
    <n v="1734.4"/>
    <n v="1"/>
    <n v="35.395918367346944"/>
    <s v="Regular Air"/>
    <n v="1.99"/>
    <n v="1736.39"/>
    <x v="2"/>
    <s v="Home Office"/>
    <x v="2"/>
    <s v="Computer Peripherals"/>
    <s v="Small Pack"/>
    <d v="2011-04-13T00:00:00"/>
  </r>
  <r>
    <n v="4844"/>
    <n v="52423"/>
    <x v="806"/>
    <s v="Critical"/>
    <s v="***"/>
    <s v="***"/>
    <s v="***"/>
    <m/>
    <m/>
    <s v="***"/>
    <m/>
    <m/>
    <m/>
    <m/>
    <m/>
    <n v="25"/>
    <n v="3.5000000000000003E-2"/>
    <m/>
    <m/>
    <n v="1128.03"/>
    <n v="1"/>
    <n v="45.121200000000002"/>
    <s v="Regular Air"/>
    <n v="6.22"/>
    <n v="1134.25"/>
    <x v="2"/>
    <s v="Home Office"/>
    <x v="0"/>
    <s v="Storage &amp; Organization"/>
    <s v="Small Box"/>
    <d v="2011-04-12T00:00:00"/>
  </r>
  <r>
    <n v="4845"/>
    <n v="23522"/>
    <x v="806"/>
    <s v="Critical"/>
    <s v="***"/>
    <s v="***"/>
    <s v="***"/>
    <m/>
    <m/>
    <s v="***"/>
    <m/>
    <m/>
    <m/>
    <m/>
    <m/>
    <n v="20"/>
    <n v="3.5000000000000003E-2"/>
    <m/>
    <m/>
    <n v="1077.8085000000001"/>
    <n v="1"/>
    <n v="53.890425000000008"/>
    <s v="Express Air"/>
    <n v="8.99"/>
    <n v="1086.7985000000001"/>
    <x v="0"/>
    <s v="Small Business"/>
    <x v="2"/>
    <s v="Telephones and Communication"/>
    <s v="Small Box"/>
    <d v="2011-04-13T00:00:00"/>
  </r>
  <r>
    <n v="4846"/>
    <n v="49027"/>
    <x v="806"/>
    <s v="High"/>
    <s v="*"/>
    <s v="**"/>
    <s v="**"/>
    <m/>
    <m/>
    <s v="**"/>
    <m/>
    <m/>
    <m/>
    <m/>
    <m/>
    <n v="41"/>
    <n v="0.05"/>
    <m/>
    <m/>
    <n v="708.83"/>
    <n v="0"/>
    <n v="17.288536585365854"/>
    <s v="Regular Air"/>
    <n v="8.99"/>
    <n v="717.82"/>
    <x v="2"/>
    <s v="Home Office"/>
    <x v="1"/>
    <s v="Office Furnishings"/>
    <s v="Small Pack"/>
    <d v="2011-04-12T00:00:00"/>
  </r>
  <r>
    <n v="4847"/>
    <n v="23522"/>
    <x v="806"/>
    <s v="Critical"/>
    <s v="***"/>
    <s v="***"/>
    <s v="***"/>
    <m/>
    <m/>
    <s v="***"/>
    <m/>
    <m/>
    <m/>
    <m/>
    <m/>
    <n v="36"/>
    <n v="0.04"/>
    <m/>
    <m/>
    <n v="233.38"/>
    <n v="0"/>
    <n v="6.4827777777777778"/>
    <s v="Regular Air"/>
    <n v="8.73"/>
    <n v="242.10999999999999"/>
    <x v="0"/>
    <s v="Small Business"/>
    <x v="0"/>
    <s v="Paper"/>
    <s v="Small Box"/>
    <d v="2011-04-13T00:00:00"/>
  </r>
  <r>
    <n v="4848"/>
    <n v="23522"/>
    <x v="806"/>
    <s v="Critical"/>
    <s v="***"/>
    <s v="***"/>
    <s v="***"/>
    <m/>
    <m/>
    <s v="***"/>
    <m/>
    <m/>
    <m/>
    <m/>
    <m/>
    <n v="8"/>
    <n v="0.01"/>
    <m/>
    <m/>
    <n v="180.43"/>
    <n v="0"/>
    <n v="22.553750000000001"/>
    <s v="Regular Air"/>
    <n v="11.17"/>
    <n v="191.6"/>
    <x v="1"/>
    <s v="Small Business"/>
    <x v="1"/>
    <s v="Office Furnishings"/>
    <s v="Large Box"/>
    <d v="2011-04-12T00:00:00"/>
  </r>
  <r>
    <n v="4849"/>
    <n v="45025"/>
    <x v="806"/>
    <s v="High"/>
    <s v="*"/>
    <s v="**"/>
    <s v="**"/>
    <m/>
    <m/>
    <s v="**"/>
    <m/>
    <m/>
    <m/>
    <m/>
    <m/>
    <n v="26"/>
    <n v="3.5000000000000003E-2"/>
    <m/>
    <m/>
    <n v="73.819999999999993"/>
    <n v="0"/>
    <n v="2.839230769230769"/>
    <s v="Regular Air"/>
    <n v="1.49"/>
    <n v="75.309999999999988"/>
    <x v="8"/>
    <s v="Corporate"/>
    <x v="0"/>
    <s v="Binders and Binder Accessories"/>
    <s v="Small Box"/>
    <d v="2011-04-14T00:00:00"/>
  </r>
  <r>
    <n v="4850"/>
    <n v="15907"/>
    <x v="806"/>
    <s v="High"/>
    <s v="*"/>
    <s v="**"/>
    <s v="**"/>
    <m/>
    <m/>
    <s v="**"/>
    <m/>
    <m/>
    <m/>
    <m/>
    <m/>
    <n v="4"/>
    <n v="0.01"/>
    <m/>
    <m/>
    <n v="28.05"/>
    <n v="0"/>
    <n v="7.0125000000000002"/>
    <s v="Regular Air"/>
    <n v="2.17"/>
    <n v="30.22"/>
    <x v="7"/>
    <s v="Home Office"/>
    <x v="0"/>
    <s v="Paper"/>
    <s v="Wrap Bag"/>
    <d v="2011-04-12T00:00:00"/>
  </r>
  <r>
    <n v="4851"/>
    <n v="17985"/>
    <x v="807"/>
    <s v="Medium"/>
    <s v="*"/>
    <s v="*"/>
    <s v="*"/>
    <m/>
    <m/>
    <s v="*"/>
    <m/>
    <m/>
    <m/>
    <m/>
    <m/>
    <n v="50"/>
    <n v="0.06"/>
    <m/>
    <m/>
    <n v="849.03099999999995"/>
    <n v="0"/>
    <n v="16.980619999999998"/>
    <s v="Regular Air"/>
    <n v="3.3"/>
    <n v="852.3309999999999"/>
    <x v="1"/>
    <s v="Home Office"/>
    <x v="2"/>
    <s v="Telephones and Communication"/>
    <s v="Small Pack"/>
    <d v="2011-04-14T00:00:00"/>
  </r>
  <r>
    <n v="4852"/>
    <n v="17985"/>
    <x v="807"/>
    <s v="Medium"/>
    <s v="*"/>
    <s v="*"/>
    <s v="*"/>
    <m/>
    <m/>
    <s v="*"/>
    <m/>
    <m/>
    <m/>
    <m/>
    <m/>
    <n v="4"/>
    <n v="0.01"/>
    <m/>
    <m/>
    <n v="473.88"/>
    <n v="0"/>
    <n v="118.47"/>
    <s v="Delivery Truck"/>
    <n v="30"/>
    <n v="503.88"/>
    <x v="1"/>
    <s v="Home Office"/>
    <x v="1"/>
    <s v="Chairs &amp; Chairmats"/>
    <s v="Jumbo Drum"/>
    <d v="2011-04-13T00:00:00"/>
  </r>
  <r>
    <n v="4853"/>
    <n v="26406"/>
    <x v="807"/>
    <s v="Not Specified"/>
    <s v="*"/>
    <s v="*"/>
    <s v="*"/>
    <m/>
    <m/>
    <s v="*"/>
    <m/>
    <m/>
    <m/>
    <m/>
    <m/>
    <n v="40"/>
    <n v="0.05"/>
    <m/>
    <m/>
    <n v="167.46"/>
    <n v="0"/>
    <n v="4.1865000000000006"/>
    <s v="Regular Air"/>
    <n v="5.41"/>
    <n v="172.87"/>
    <x v="1"/>
    <s v="Home Office"/>
    <x v="0"/>
    <s v="Binders and Binder Accessories"/>
    <s v="Small Box"/>
    <d v="2011-04-15T00:00:00"/>
  </r>
  <r>
    <n v="4854"/>
    <n v="40803"/>
    <x v="808"/>
    <s v="Low"/>
    <s v="*"/>
    <s v="*"/>
    <s v="*"/>
    <m/>
    <m/>
    <s v="*"/>
    <m/>
    <m/>
    <m/>
    <m/>
    <m/>
    <n v="35"/>
    <n v="0.04"/>
    <m/>
    <m/>
    <n v="10278.790000000001"/>
    <n v="1"/>
    <n v="293.67971428571428"/>
    <s v="Delivery Truck"/>
    <n v="64.73"/>
    <n v="10343.52"/>
    <x v="2"/>
    <s v="Small Business"/>
    <x v="1"/>
    <s v="Chairs &amp; Chairmats"/>
    <s v="Jumbo Drum"/>
    <d v="2011-04-15T00:00:00"/>
  </r>
  <r>
    <n v="4855"/>
    <n v="11975"/>
    <x v="808"/>
    <s v="Critical"/>
    <s v="***"/>
    <s v="***"/>
    <s v="***"/>
    <m/>
    <m/>
    <s v="***"/>
    <m/>
    <m/>
    <m/>
    <m/>
    <m/>
    <n v="43"/>
    <n v="0.05"/>
    <m/>
    <m/>
    <n v="210.66"/>
    <n v="0"/>
    <n v="4.8990697674418602"/>
    <s v="Regular Air"/>
    <n v="5.74"/>
    <n v="216.4"/>
    <x v="1"/>
    <s v="Home Office"/>
    <x v="0"/>
    <s v="Binders and Binder Accessories"/>
    <s v="Small Box"/>
    <d v="2011-04-15T00:00:00"/>
  </r>
  <r>
    <n v="4856"/>
    <n v="4769"/>
    <x v="808"/>
    <s v="Not Specified"/>
    <s v="*"/>
    <s v="*"/>
    <s v="*"/>
    <m/>
    <m/>
    <s v="*"/>
    <m/>
    <m/>
    <m/>
    <m/>
    <m/>
    <n v="41"/>
    <n v="0.05"/>
    <m/>
    <m/>
    <n v="117.4"/>
    <n v="0"/>
    <n v="2.8634146341463418"/>
    <s v="Regular Air"/>
    <n v="0.5"/>
    <n v="117.9"/>
    <x v="0"/>
    <s v="Home Office"/>
    <x v="0"/>
    <s v="Labels"/>
    <s v="Small Box"/>
    <d v="2011-04-14T00:00:00"/>
  </r>
  <r>
    <n v="4857"/>
    <n v="40803"/>
    <x v="808"/>
    <s v="Low"/>
    <s v="*"/>
    <s v="*"/>
    <s v="*"/>
    <m/>
    <m/>
    <s v="*"/>
    <m/>
    <m/>
    <m/>
    <m/>
    <m/>
    <n v="22"/>
    <n v="3.5000000000000003E-2"/>
    <m/>
    <m/>
    <n v="83.02"/>
    <n v="0"/>
    <n v="3.7736363636363635"/>
    <s v="Regular Air"/>
    <n v="1.49"/>
    <n v="84.509999999999991"/>
    <x v="2"/>
    <s v="Small Business"/>
    <x v="0"/>
    <s v="Binders and Binder Accessories"/>
    <s v="Small Box"/>
    <d v="2011-04-18T00:00:00"/>
  </r>
  <r>
    <n v="4858"/>
    <n v="15780"/>
    <x v="808"/>
    <s v="Critical"/>
    <s v="***"/>
    <s v="***"/>
    <s v="***"/>
    <m/>
    <m/>
    <s v="***"/>
    <m/>
    <m/>
    <m/>
    <m/>
    <m/>
    <n v="19"/>
    <n v="0.02"/>
    <m/>
    <m/>
    <n v="71.77"/>
    <n v="0"/>
    <n v="3.7773684210526315"/>
    <s v="Regular Air"/>
    <n v="0.71"/>
    <n v="72.47999999999999"/>
    <x v="1"/>
    <s v="Corporate"/>
    <x v="0"/>
    <s v="Rubber Bands"/>
    <s v="Wrap Bag"/>
    <d v="2011-04-15T00:00:00"/>
  </r>
  <r>
    <n v="4859"/>
    <n v="9216"/>
    <x v="809"/>
    <s v="Medium"/>
    <s v="*"/>
    <s v="*"/>
    <s v="*"/>
    <m/>
    <m/>
    <s v="*"/>
    <m/>
    <m/>
    <m/>
    <m/>
    <m/>
    <n v="36"/>
    <n v="0.04"/>
    <m/>
    <m/>
    <n v="5977.63"/>
    <n v="1"/>
    <n v="166.04527777777778"/>
    <s v="Delivery Truck"/>
    <n v="55.24"/>
    <n v="6032.87"/>
    <x v="12"/>
    <s v="Consumer"/>
    <x v="0"/>
    <s v="Appliances"/>
    <s v="Jumbo Drum"/>
    <d v="2011-04-16T00:00:00"/>
  </r>
  <r>
    <n v="4860"/>
    <n v="21063"/>
    <x v="810"/>
    <s v="Low"/>
    <s v="*"/>
    <s v="*"/>
    <s v="*"/>
    <m/>
    <m/>
    <s v="*"/>
    <m/>
    <m/>
    <m/>
    <m/>
    <m/>
    <n v="48"/>
    <n v="0.05"/>
    <m/>
    <m/>
    <n v="7339.24"/>
    <n v="1"/>
    <n v="152.90083333333334"/>
    <s v="Delivery Truck"/>
    <n v="51.92"/>
    <n v="7391.16"/>
    <x v="8"/>
    <s v="Consumer"/>
    <x v="1"/>
    <s v="Tables"/>
    <s v="Jumbo Box"/>
    <d v="2011-04-15T00:00:00"/>
  </r>
  <r>
    <n v="4861"/>
    <n v="29510"/>
    <x v="810"/>
    <s v="Critical"/>
    <s v="***"/>
    <s v="***"/>
    <s v="***"/>
    <m/>
    <m/>
    <s v="***"/>
    <m/>
    <m/>
    <m/>
    <m/>
    <m/>
    <n v="22"/>
    <n v="3.5000000000000003E-2"/>
    <m/>
    <m/>
    <n v="6123.94"/>
    <n v="1"/>
    <n v="278.36090909090905"/>
    <s v="Delivery Truck"/>
    <n v="41.91"/>
    <n v="6165.8499999999995"/>
    <x v="7"/>
    <s v="Home Office"/>
    <x v="1"/>
    <s v="Bookcases"/>
    <s v="Jumbo Box"/>
    <d v="2011-04-17T00:00:00"/>
  </r>
  <r>
    <n v="4862"/>
    <n v="24646"/>
    <x v="810"/>
    <s v="Not Specified"/>
    <s v="*"/>
    <s v="*"/>
    <s v="*"/>
    <m/>
    <m/>
    <s v="*"/>
    <m/>
    <m/>
    <m/>
    <m/>
    <m/>
    <n v="46"/>
    <n v="0.05"/>
    <m/>
    <m/>
    <n v="662.51"/>
    <n v="0"/>
    <n v="14.402391304347827"/>
    <s v="Regular Air"/>
    <n v="1.39"/>
    <n v="663.9"/>
    <x v="4"/>
    <s v="Small Business"/>
    <x v="0"/>
    <s v="Envelopes"/>
    <s v="Small Box"/>
    <d v="2011-04-16T00:00:00"/>
  </r>
  <r>
    <n v="4863"/>
    <n v="21063"/>
    <x v="810"/>
    <s v="Low"/>
    <s v="*"/>
    <s v="*"/>
    <s v="*"/>
    <m/>
    <m/>
    <s v="*"/>
    <m/>
    <m/>
    <m/>
    <m/>
    <m/>
    <n v="49"/>
    <n v="0.05"/>
    <m/>
    <m/>
    <n v="377.02"/>
    <n v="0"/>
    <n v="7.694285714285714"/>
    <s v="Regular Air"/>
    <n v="2.35"/>
    <n v="379.37"/>
    <x v="8"/>
    <s v="Consumer"/>
    <x v="0"/>
    <s v="Pens &amp; Art Supplies"/>
    <s v="Wrap Bag"/>
    <d v="2011-04-19T00:00:00"/>
  </r>
  <r>
    <n v="4864"/>
    <n v="24646"/>
    <x v="810"/>
    <s v="Not Specified"/>
    <s v="*"/>
    <s v="*"/>
    <s v="*"/>
    <m/>
    <m/>
    <s v="*"/>
    <m/>
    <m/>
    <m/>
    <m/>
    <m/>
    <n v="21"/>
    <n v="3.5000000000000003E-2"/>
    <m/>
    <m/>
    <n v="61.18"/>
    <n v="0"/>
    <n v="2.9133333333333331"/>
    <s v="Regular Air"/>
    <n v="0.7"/>
    <n v="61.88"/>
    <x v="4"/>
    <s v="Small Business"/>
    <x v="0"/>
    <s v="Pens &amp; Art Supplies"/>
    <s v="Wrap Bag"/>
    <d v="2011-04-17T00:00:00"/>
  </r>
  <r>
    <n v="4865"/>
    <n v="21444"/>
    <x v="810"/>
    <s v="Medium"/>
    <s v="*"/>
    <s v="*"/>
    <s v="*"/>
    <m/>
    <m/>
    <s v="*"/>
    <m/>
    <m/>
    <m/>
    <m/>
    <m/>
    <n v="17"/>
    <n v="0.02"/>
    <m/>
    <m/>
    <n v="34.159999999999997"/>
    <n v="0"/>
    <n v="2.0094117647058822"/>
    <s v="Regular Air"/>
    <n v="0.7"/>
    <n v="34.86"/>
    <x v="8"/>
    <s v="Corporate"/>
    <x v="0"/>
    <s v="Pens &amp; Art Supplies"/>
    <s v="Wrap Bag"/>
    <d v="2011-04-16T00:00:00"/>
  </r>
  <r>
    <n v="4866"/>
    <n v="52293"/>
    <x v="810"/>
    <s v="High"/>
    <s v="*"/>
    <s v="**"/>
    <s v="**"/>
    <m/>
    <m/>
    <s v="**"/>
    <m/>
    <m/>
    <m/>
    <m/>
    <m/>
    <n v="4"/>
    <n v="0.01"/>
    <m/>
    <m/>
    <n v="31.14"/>
    <n v="0"/>
    <n v="7.7850000000000001"/>
    <s v="Regular Air"/>
    <n v="5.86"/>
    <n v="37"/>
    <x v="5"/>
    <s v="Consumer"/>
    <x v="0"/>
    <s v="Paper"/>
    <s v="Small Box"/>
    <d v="2011-04-16T00:00:00"/>
  </r>
  <r>
    <n v="4867"/>
    <n v="45248"/>
    <x v="811"/>
    <s v="Medium"/>
    <s v="*"/>
    <s v="*"/>
    <s v="*"/>
    <m/>
    <m/>
    <s v="*"/>
    <m/>
    <m/>
    <m/>
    <m/>
    <m/>
    <n v="32"/>
    <n v="0.04"/>
    <m/>
    <m/>
    <n v="4941.7725"/>
    <n v="1"/>
    <n v="154.430390625"/>
    <s v="Regular Air"/>
    <n v="8.99"/>
    <n v="4950.7624999999998"/>
    <x v="8"/>
    <s v="Corporate"/>
    <x v="2"/>
    <s v="Telephones and Communication"/>
    <s v="Small Box"/>
    <d v="2011-04-18T00:00:00"/>
  </r>
  <r>
    <n v="4868"/>
    <n v="41157"/>
    <x v="811"/>
    <s v="Medium"/>
    <s v="*"/>
    <s v="*"/>
    <s v="*"/>
    <m/>
    <m/>
    <s v="*"/>
    <m/>
    <m/>
    <m/>
    <m/>
    <m/>
    <n v="39"/>
    <n v="0.04"/>
    <m/>
    <m/>
    <n v="3854.4"/>
    <n v="1"/>
    <n v="98.830769230769235"/>
    <s v="Regular Air"/>
    <n v="5.81"/>
    <n v="3860.21"/>
    <x v="2"/>
    <s v="Home Office"/>
    <x v="1"/>
    <s v="Office Furnishings"/>
    <s v="Medium Box"/>
    <d v="2011-04-18T00:00:00"/>
  </r>
  <r>
    <n v="4869"/>
    <n v="40770"/>
    <x v="811"/>
    <s v="Low"/>
    <s v="*"/>
    <s v="*"/>
    <s v="*"/>
    <m/>
    <m/>
    <s v="*"/>
    <m/>
    <m/>
    <m/>
    <m/>
    <m/>
    <n v="19"/>
    <n v="0.02"/>
    <m/>
    <m/>
    <n v="217.69"/>
    <n v="0"/>
    <n v="11.457368421052632"/>
    <s v="Regular Air"/>
    <n v="6.12"/>
    <n v="223.81"/>
    <x v="5"/>
    <s v="Home Office"/>
    <x v="0"/>
    <s v="Appliances"/>
    <s v="Medium Box"/>
    <d v="2011-04-21T00:00:00"/>
  </r>
  <r>
    <n v="4870"/>
    <n v="45248"/>
    <x v="811"/>
    <s v="Medium"/>
    <s v="*"/>
    <s v="*"/>
    <s v="*"/>
    <m/>
    <m/>
    <s v="*"/>
    <m/>
    <m/>
    <m/>
    <m/>
    <m/>
    <n v="38"/>
    <n v="0.04"/>
    <m/>
    <m/>
    <n v="154.85"/>
    <n v="0"/>
    <n v="4.0750000000000002"/>
    <s v="Regular Air"/>
    <n v="5.13"/>
    <n v="159.97999999999999"/>
    <x v="8"/>
    <s v="Corporate"/>
    <x v="0"/>
    <s v="Appliances"/>
    <s v="Small Box"/>
    <d v="2011-04-18T00:00:00"/>
  </r>
  <r>
    <n v="4871"/>
    <n v="47367"/>
    <x v="811"/>
    <s v="Medium"/>
    <s v="*"/>
    <s v="*"/>
    <s v="*"/>
    <m/>
    <m/>
    <s v="*"/>
    <m/>
    <m/>
    <m/>
    <m/>
    <m/>
    <n v="7"/>
    <n v="0.01"/>
    <m/>
    <m/>
    <n v="27.99"/>
    <n v="0"/>
    <n v="3.9985714285714282"/>
    <s v="Regular Air"/>
    <n v="1.49"/>
    <n v="29.479999999999997"/>
    <x v="2"/>
    <s v="Corporate"/>
    <x v="0"/>
    <s v="Binders and Binder Accessories"/>
    <s v="Small Box"/>
    <d v="2011-04-16T00:00:00"/>
  </r>
  <r>
    <n v="4872"/>
    <n v="47367"/>
    <x v="811"/>
    <s v="Medium"/>
    <s v="*"/>
    <s v="*"/>
    <s v="*"/>
    <m/>
    <m/>
    <s v="*"/>
    <m/>
    <m/>
    <m/>
    <m/>
    <m/>
    <n v="6"/>
    <n v="0.01"/>
    <m/>
    <m/>
    <n v="21.07"/>
    <n v="0"/>
    <n v="3.5116666666666667"/>
    <s v="Regular Air"/>
    <n v="0.5"/>
    <n v="21.57"/>
    <x v="2"/>
    <s v="Corporate"/>
    <x v="0"/>
    <s v="Labels"/>
    <s v="Small Box"/>
    <d v="2011-04-17T00:00:00"/>
  </r>
  <r>
    <n v="4873"/>
    <n v="39492"/>
    <x v="812"/>
    <s v="Not Specified"/>
    <s v="*"/>
    <s v="*"/>
    <s v="*"/>
    <m/>
    <m/>
    <s v="*"/>
    <m/>
    <m/>
    <m/>
    <m/>
    <m/>
    <n v="31"/>
    <n v="0.04"/>
    <m/>
    <m/>
    <n v="5347.9875000000002"/>
    <n v="1"/>
    <n v="172.51572580645163"/>
    <s v="Regular Air"/>
    <n v="4.2"/>
    <n v="5352.1875"/>
    <x v="5"/>
    <s v="Corporate"/>
    <x v="2"/>
    <s v="Telephones and Communication"/>
    <s v="Small Box"/>
    <d v="2011-04-20T00:00:00"/>
  </r>
  <r>
    <n v="4874"/>
    <n v="38530"/>
    <x v="812"/>
    <s v="Critical"/>
    <s v="***"/>
    <s v="***"/>
    <s v="***"/>
    <m/>
    <m/>
    <s v="***"/>
    <m/>
    <m/>
    <m/>
    <m/>
    <m/>
    <n v="47"/>
    <n v="0.05"/>
    <m/>
    <m/>
    <n v="1980.37"/>
    <n v="1"/>
    <n v="42.135531914893612"/>
    <s v="Regular Air"/>
    <n v="2.99"/>
    <n v="1983.36"/>
    <x v="1"/>
    <s v="Home Office"/>
    <x v="0"/>
    <s v="Binders and Binder Accessories"/>
    <s v="Small Box"/>
    <d v="2011-04-17T00:00:00"/>
  </r>
  <r>
    <n v="4875"/>
    <n v="39492"/>
    <x v="812"/>
    <s v="Not Specified"/>
    <s v="*"/>
    <s v="*"/>
    <s v="*"/>
    <m/>
    <m/>
    <s v="*"/>
    <m/>
    <m/>
    <m/>
    <m/>
    <m/>
    <n v="38"/>
    <n v="0.04"/>
    <m/>
    <m/>
    <n v="1541.92"/>
    <n v="1"/>
    <n v="40.576842105263161"/>
    <s v="Regular Air"/>
    <n v="19.989999999999998"/>
    <n v="1561.91"/>
    <x v="1"/>
    <s v="Corporate"/>
    <x v="2"/>
    <s v="Computer Peripherals"/>
    <s v="Small Box"/>
    <d v="2011-04-19T00:00:00"/>
  </r>
  <r>
    <n v="4876"/>
    <n v="38530"/>
    <x v="812"/>
    <s v="Critical"/>
    <s v="***"/>
    <s v="***"/>
    <s v="***"/>
    <m/>
    <m/>
    <s v="***"/>
    <m/>
    <m/>
    <m/>
    <m/>
    <m/>
    <n v="13"/>
    <n v="0.02"/>
    <m/>
    <m/>
    <n v="642.66"/>
    <n v="0"/>
    <n v="49.435384615384613"/>
    <s v="Regular Air"/>
    <n v="19.989999999999998"/>
    <n v="662.65"/>
    <x v="1"/>
    <s v="Home Office"/>
    <x v="0"/>
    <s v="Appliances"/>
    <s v="Small Box"/>
    <d v="2011-04-17T00:00:00"/>
  </r>
  <r>
    <n v="4877"/>
    <n v="39527"/>
    <x v="812"/>
    <s v="Low"/>
    <s v="*"/>
    <s v="*"/>
    <s v="*"/>
    <m/>
    <m/>
    <s v="*"/>
    <m/>
    <m/>
    <m/>
    <m/>
    <m/>
    <n v="29"/>
    <n v="3.5000000000000003E-2"/>
    <m/>
    <m/>
    <n v="213.35"/>
    <n v="0"/>
    <n v="7.3568965517241374"/>
    <s v="Regular Air"/>
    <n v="2"/>
    <n v="215.35"/>
    <x v="2"/>
    <s v="Corporate"/>
    <x v="0"/>
    <s v="Paper"/>
    <s v="Wrap Bag"/>
    <d v="2011-04-26T00:00:00"/>
  </r>
  <r>
    <n v="4878"/>
    <n v="39492"/>
    <x v="812"/>
    <s v="Not Specified"/>
    <s v="*"/>
    <s v="*"/>
    <s v="*"/>
    <m/>
    <m/>
    <s v="*"/>
    <m/>
    <m/>
    <m/>
    <m/>
    <m/>
    <n v="40"/>
    <n v="0.05"/>
    <m/>
    <m/>
    <n v="169.48"/>
    <n v="0"/>
    <n v="4.2370000000000001"/>
    <s v="Regular Air"/>
    <n v="5.68"/>
    <n v="175.16"/>
    <x v="1"/>
    <s v="Corporate"/>
    <x v="0"/>
    <s v="Paper"/>
    <s v="Small Box"/>
    <d v="2011-04-19T00:00:00"/>
  </r>
  <r>
    <n v="4879"/>
    <n v="29639"/>
    <x v="812"/>
    <s v="Critical"/>
    <s v="***"/>
    <s v="***"/>
    <s v="***"/>
    <m/>
    <m/>
    <s v="***"/>
    <m/>
    <m/>
    <m/>
    <m/>
    <m/>
    <n v="8"/>
    <n v="0.01"/>
    <m/>
    <m/>
    <n v="22.37"/>
    <n v="0"/>
    <n v="2.7962500000000001"/>
    <s v="Regular Air"/>
    <n v="2.4"/>
    <n v="24.77"/>
    <x v="4"/>
    <s v="Corporate"/>
    <x v="0"/>
    <s v="Pens &amp; Art Supplies"/>
    <s v="Wrap Bag"/>
    <d v="2011-04-19T00:00:00"/>
  </r>
  <r>
    <n v="4880"/>
    <n v="13634"/>
    <x v="813"/>
    <s v="High"/>
    <s v="*"/>
    <s v="**"/>
    <s v="**"/>
    <m/>
    <m/>
    <s v="**"/>
    <m/>
    <m/>
    <m/>
    <m/>
    <m/>
    <n v="46"/>
    <n v="0.05"/>
    <m/>
    <m/>
    <n v="1824.13"/>
    <n v="1"/>
    <n v="39.655000000000001"/>
    <s v="Regular Air"/>
    <n v="7.12"/>
    <n v="1831.25"/>
    <x v="0"/>
    <s v="Consumer"/>
    <x v="2"/>
    <s v="Computer Peripherals"/>
    <s v="Small Box"/>
    <d v="2011-04-18T00:00:00"/>
  </r>
  <r>
    <n v="4881"/>
    <n v="13634"/>
    <x v="813"/>
    <s v="High"/>
    <s v="*"/>
    <s v="**"/>
    <s v="**"/>
    <m/>
    <m/>
    <s v="**"/>
    <m/>
    <m/>
    <m/>
    <m/>
    <m/>
    <n v="27"/>
    <n v="3.5000000000000003E-2"/>
    <m/>
    <m/>
    <n v="151.38"/>
    <n v="0"/>
    <n v="5.6066666666666665"/>
    <s v="Regular Air"/>
    <n v="5.3"/>
    <n v="156.68"/>
    <x v="0"/>
    <s v="Consumer"/>
    <x v="0"/>
    <s v="Envelopes"/>
    <s v="Small Box"/>
    <d v="2011-04-19T00:00:00"/>
  </r>
  <r>
    <n v="4882"/>
    <n v="38118"/>
    <x v="813"/>
    <s v="Not Specified"/>
    <s v="*"/>
    <s v="*"/>
    <s v="*"/>
    <m/>
    <m/>
    <s v="*"/>
    <m/>
    <m/>
    <m/>
    <m/>
    <m/>
    <n v="7"/>
    <n v="0.01"/>
    <m/>
    <m/>
    <n v="138.91"/>
    <n v="0"/>
    <n v="19.844285714285714"/>
    <s v="Regular Air"/>
    <n v="4"/>
    <n v="142.91"/>
    <x v="4"/>
    <s v="Small Business"/>
    <x v="2"/>
    <s v="Computer Peripherals"/>
    <s v="Small Box"/>
    <d v="2011-04-20T00:00:00"/>
  </r>
  <r>
    <n v="4883"/>
    <n v="35360"/>
    <x v="813"/>
    <s v="Critical"/>
    <s v="***"/>
    <s v="***"/>
    <s v="***"/>
    <m/>
    <m/>
    <s v="***"/>
    <m/>
    <m/>
    <m/>
    <m/>
    <m/>
    <n v="4"/>
    <n v="0.01"/>
    <m/>
    <m/>
    <n v="41.06"/>
    <n v="0"/>
    <n v="10.265000000000001"/>
    <s v="Regular Air"/>
    <n v="6.28"/>
    <n v="47.34"/>
    <x v="0"/>
    <s v="Corporate"/>
    <x v="0"/>
    <s v="Binders and Binder Accessories"/>
    <s v="Small Box"/>
    <d v="2011-04-20T00:00:00"/>
  </r>
  <r>
    <n v="4884"/>
    <n v="23301"/>
    <x v="813"/>
    <s v="High"/>
    <s v="*"/>
    <s v="**"/>
    <s v="**"/>
    <m/>
    <m/>
    <s v="**"/>
    <m/>
    <m/>
    <m/>
    <m/>
    <m/>
    <n v="4"/>
    <n v="0.01"/>
    <m/>
    <m/>
    <n v="28.46"/>
    <n v="0"/>
    <n v="7.1150000000000002"/>
    <s v="Regular Air"/>
    <n v="3.85"/>
    <n v="32.31"/>
    <x v="10"/>
    <s v="Corporate"/>
    <x v="2"/>
    <s v="Computer Peripherals"/>
    <s v="Small Pack"/>
    <d v="2011-04-20T00:00:00"/>
  </r>
  <r>
    <n v="4885"/>
    <n v="23301"/>
    <x v="813"/>
    <s v="High"/>
    <s v="*"/>
    <s v="**"/>
    <s v="**"/>
    <m/>
    <m/>
    <s v="**"/>
    <m/>
    <m/>
    <m/>
    <m/>
    <m/>
    <n v="3"/>
    <n v="0.01"/>
    <m/>
    <m/>
    <n v="23.44"/>
    <n v="0"/>
    <n v="7.8133333333333335"/>
    <s v="Regular Air"/>
    <n v="5.2"/>
    <n v="28.64"/>
    <x v="10"/>
    <s v="Corporate"/>
    <x v="0"/>
    <s v="Paper"/>
    <s v="Small Box"/>
    <d v="2011-04-20T00:00:00"/>
  </r>
  <r>
    <n v="4886"/>
    <n v="41026"/>
    <x v="814"/>
    <s v="Medium"/>
    <s v="*"/>
    <s v="*"/>
    <s v="*"/>
    <m/>
    <m/>
    <s v="*"/>
    <m/>
    <m/>
    <m/>
    <m/>
    <m/>
    <n v="8"/>
    <n v="0.01"/>
    <m/>
    <m/>
    <n v="709.37"/>
    <n v="0"/>
    <n v="88.671250000000001"/>
    <s v="Delivery Truck"/>
    <n v="42"/>
    <n v="751.37"/>
    <x v="1"/>
    <s v="Home Office"/>
    <x v="1"/>
    <s v="Chairs &amp; Chairmats"/>
    <s v="Jumbo Drum"/>
    <d v="2011-04-20T00:00:00"/>
  </r>
  <r>
    <n v="4887"/>
    <n v="21799"/>
    <x v="814"/>
    <s v="Not Specified"/>
    <s v="*"/>
    <s v="*"/>
    <s v="*"/>
    <m/>
    <m/>
    <s v="*"/>
    <m/>
    <m/>
    <m/>
    <m/>
    <m/>
    <n v="42"/>
    <n v="0.05"/>
    <m/>
    <m/>
    <n v="115.99"/>
    <n v="0"/>
    <n v="2.7616666666666667"/>
    <s v="Express Air"/>
    <n v="2.4"/>
    <n v="118.39"/>
    <x v="6"/>
    <s v="Corporate"/>
    <x v="0"/>
    <s v="Pens &amp; Art Supplies"/>
    <s v="Wrap Bag"/>
    <d v="2011-04-20T00:00:00"/>
  </r>
  <r>
    <n v="4888"/>
    <n v="41026"/>
    <x v="814"/>
    <s v="Medium"/>
    <s v="*"/>
    <s v="*"/>
    <s v="*"/>
    <m/>
    <m/>
    <s v="*"/>
    <m/>
    <m/>
    <m/>
    <m/>
    <m/>
    <n v="19"/>
    <n v="0.02"/>
    <m/>
    <m/>
    <n v="59.76"/>
    <n v="0"/>
    <n v="3.1452631578947368"/>
    <s v="Express Air"/>
    <n v="1.92"/>
    <n v="61.68"/>
    <x v="1"/>
    <s v="Home Office"/>
    <x v="0"/>
    <s v="Scissors, Rulers and Trimmers"/>
    <s v="Wrap Bag"/>
    <d v="2011-04-19T00:00:00"/>
  </r>
  <r>
    <n v="4889"/>
    <n v="10308"/>
    <x v="815"/>
    <s v="High"/>
    <s v="*"/>
    <s v="**"/>
    <s v="**"/>
    <m/>
    <m/>
    <s v="**"/>
    <m/>
    <m/>
    <m/>
    <m/>
    <m/>
    <n v="40"/>
    <n v="0.05"/>
    <m/>
    <m/>
    <n v="5554.0360000000001"/>
    <n v="1"/>
    <n v="138.8509"/>
    <s v="Regular Air"/>
    <n v="8.99"/>
    <n v="5563.0259999999998"/>
    <x v="4"/>
    <s v="Small Business"/>
    <x v="2"/>
    <s v="Telephones and Communication"/>
    <s v="Small Box"/>
    <d v="2011-04-22T00:00:00"/>
  </r>
  <r>
    <n v="4890"/>
    <n v="7812"/>
    <x v="815"/>
    <s v="Low"/>
    <s v="*"/>
    <s v="*"/>
    <s v="*"/>
    <m/>
    <m/>
    <s v="*"/>
    <m/>
    <m/>
    <m/>
    <m/>
    <m/>
    <n v="12"/>
    <n v="0.02"/>
    <m/>
    <m/>
    <n v="3635.63"/>
    <n v="1"/>
    <n v="302.96916666666669"/>
    <s v="Delivery Truck"/>
    <n v="29.2"/>
    <n v="3664.83"/>
    <x v="10"/>
    <s v="Corporate"/>
    <x v="1"/>
    <s v="Tables"/>
    <s v="Jumbo Box"/>
    <d v="2011-04-22T00:00:00"/>
  </r>
  <r>
    <n v="4891"/>
    <n v="16802"/>
    <x v="815"/>
    <s v="Medium"/>
    <s v="*"/>
    <s v="*"/>
    <s v="*"/>
    <m/>
    <m/>
    <s v="*"/>
    <m/>
    <m/>
    <m/>
    <m/>
    <m/>
    <n v="26"/>
    <n v="3.5000000000000003E-2"/>
    <m/>
    <m/>
    <n v="2703.45"/>
    <n v="1"/>
    <n v="103.97884615384615"/>
    <s v="Regular Air"/>
    <n v="35"/>
    <n v="2738.45"/>
    <x v="6"/>
    <s v="Home Office"/>
    <x v="0"/>
    <s v="Storage &amp; Organization"/>
    <s v="Large Box"/>
    <d v="2011-04-22T00:00:00"/>
  </r>
  <r>
    <n v="4892"/>
    <n v="48354"/>
    <x v="815"/>
    <s v="Medium"/>
    <s v="*"/>
    <s v="*"/>
    <s v="*"/>
    <m/>
    <m/>
    <s v="*"/>
    <m/>
    <m/>
    <m/>
    <m/>
    <m/>
    <n v="25"/>
    <n v="3.5000000000000003E-2"/>
    <m/>
    <m/>
    <n v="1387.29"/>
    <n v="1"/>
    <n v="55.491599999999998"/>
    <s v="Express Air"/>
    <n v="14.3"/>
    <n v="1401.59"/>
    <x v="5"/>
    <s v="Home Office"/>
    <x v="0"/>
    <s v="Paper"/>
    <s v="Small Box"/>
    <d v="2011-04-21T00:00:00"/>
  </r>
  <r>
    <n v="4893"/>
    <n v="37828"/>
    <x v="815"/>
    <s v="Low"/>
    <s v="*"/>
    <s v="*"/>
    <s v="*"/>
    <m/>
    <m/>
    <s v="*"/>
    <m/>
    <m/>
    <m/>
    <m/>
    <m/>
    <n v="23"/>
    <n v="3.5000000000000003E-2"/>
    <m/>
    <m/>
    <n v="490.17"/>
    <n v="0"/>
    <n v="21.311739130434784"/>
    <s v="Regular Air"/>
    <n v="4"/>
    <n v="494.17"/>
    <x v="1"/>
    <s v="Corporate"/>
    <x v="2"/>
    <s v="Computer Peripherals"/>
    <s v="Small Box"/>
    <d v="2011-04-25T00:00:00"/>
  </r>
  <r>
    <n v="4894"/>
    <n v="7812"/>
    <x v="815"/>
    <s v="Low"/>
    <s v="*"/>
    <s v="*"/>
    <s v="*"/>
    <m/>
    <m/>
    <s v="*"/>
    <m/>
    <m/>
    <m/>
    <m/>
    <m/>
    <n v="17"/>
    <n v="0.02"/>
    <m/>
    <m/>
    <n v="475.9"/>
    <n v="0"/>
    <n v="27.994117647058822"/>
    <s v="Regular Air"/>
    <n v="19.46"/>
    <n v="495.35999999999996"/>
    <x v="10"/>
    <s v="Corporate"/>
    <x v="1"/>
    <s v="Office Furnishings"/>
    <s v="Small Box"/>
    <d v="2011-04-27T00:00:00"/>
  </r>
  <r>
    <n v="4895"/>
    <n v="16802"/>
    <x v="815"/>
    <s v="Medium"/>
    <s v="*"/>
    <s v="*"/>
    <s v="*"/>
    <m/>
    <m/>
    <s v="*"/>
    <m/>
    <m/>
    <m/>
    <m/>
    <m/>
    <n v="44"/>
    <n v="0.05"/>
    <m/>
    <m/>
    <n v="302.58999999999997"/>
    <n v="0"/>
    <n v="6.8770454545454536"/>
    <s v="Express Air"/>
    <n v="6.93"/>
    <n v="309.52"/>
    <x v="6"/>
    <s v="Home Office"/>
    <x v="0"/>
    <s v="Paper"/>
    <s v="Small Box"/>
    <d v="2011-04-21T00:00:00"/>
  </r>
  <r>
    <n v="4896"/>
    <n v="37828"/>
    <x v="815"/>
    <s v="Low"/>
    <s v="*"/>
    <s v="*"/>
    <s v="*"/>
    <m/>
    <m/>
    <s v="*"/>
    <m/>
    <m/>
    <m/>
    <m/>
    <m/>
    <n v="42"/>
    <n v="0.05"/>
    <m/>
    <m/>
    <n v="206.2"/>
    <n v="0"/>
    <n v="4.909523809523809"/>
    <s v="Regular Air"/>
    <n v="0.5"/>
    <n v="206.7"/>
    <x v="1"/>
    <s v="Corporate"/>
    <x v="0"/>
    <s v="Labels"/>
    <s v="Small Box"/>
    <d v="2011-04-22T00:00:00"/>
  </r>
  <r>
    <n v="4897"/>
    <n v="55362"/>
    <x v="815"/>
    <s v="High"/>
    <s v="*"/>
    <s v="**"/>
    <s v="**"/>
    <m/>
    <m/>
    <s v="**"/>
    <m/>
    <m/>
    <m/>
    <m/>
    <m/>
    <n v="24"/>
    <n v="3.5000000000000003E-2"/>
    <m/>
    <m/>
    <n v="67.84"/>
    <n v="0"/>
    <n v="2.8266666666666667"/>
    <s v="Regular Air"/>
    <n v="0.99"/>
    <n v="68.83"/>
    <x v="4"/>
    <s v="Corporate"/>
    <x v="0"/>
    <s v="Labels"/>
    <s v="Small Box"/>
    <d v="2011-04-22T00:00:00"/>
  </r>
  <r>
    <n v="4898"/>
    <n v="31271"/>
    <x v="815"/>
    <s v="Low"/>
    <s v="*"/>
    <s v="*"/>
    <s v="*"/>
    <m/>
    <m/>
    <s v="*"/>
    <m/>
    <m/>
    <m/>
    <m/>
    <m/>
    <n v="4"/>
    <n v="0.01"/>
    <m/>
    <m/>
    <n v="43.29"/>
    <n v="0"/>
    <n v="10.8225"/>
    <s v="Regular Air"/>
    <n v="10.16"/>
    <n v="53.45"/>
    <x v="5"/>
    <s v="Small Business"/>
    <x v="1"/>
    <s v="Office Furnishings"/>
    <s v="Large Box"/>
    <d v="2011-04-27T00:00:00"/>
  </r>
  <r>
    <n v="4899"/>
    <n v="52261"/>
    <x v="816"/>
    <s v="Not Specified"/>
    <s v="*"/>
    <s v="*"/>
    <s v="*"/>
    <m/>
    <m/>
    <s v="*"/>
    <m/>
    <m/>
    <m/>
    <m/>
    <m/>
    <n v="49"/>
    <n v="0.05"/>
    <m/>
    <m/>
    <n v="10261.25"/>
    <n v="1"/>
    <n v="209.41326530612244"/>
    <s v="Delivery Truck"/>
    <n v="52.2"/>
    <n v="10313.450000000001"/>
    <x v="10"/>
    <s v="Home Office"/>
    <x v="1"/>
    <s v="Tables"/>
    <s v="Jumbo Box"/>
    <d v="2011-04-22T00:00:00"/>
  </r>
  <r>
    <n v="4900"/>
    <n v="40454"/>
    <x v="816"/>
    <s v="Not Specified"/>
    <s v="*"/>
    <s v="*"/>
    <s v="*"/>
    <m/>
    <m/>
    <s v="*"/>
    <m/>
    <m/>
    <m/>
    <m/>
    <m/>
    <n v="43"/>
    <n v="0.05"/>
    <m/>
    <m/>
    <n v="1243.8800000000001"/>
    <n v="1"/>
    <n v="28.92744186046512"/>
    <s v="Regular Air"/>
    <n v="8.99"/>
    <n v="1252.8700000000001"/>
    <x v="0"/>
    <s v="Corporate"/>
    <x v="0"/>
    <s v="Pens &amp; Art Supplies"/>
    <s v="Small Pack"/>
    <d v="2011-04-24T00:00:00"/>
  </r>
  <r>
    <n v="4901"/>
    <n v="26503"/>
    <x v="816"/>
    <s v="Medium"/>
    <s v="*"/>
    <s v="*"/>
    <s v="*"/>
    <m/>
    <m/>
    <s v="*"/>
    <m/>
    <m/>
    <m/>
    <m/>
    <m/>
    <n v="47"/>
    <n v="0.05"/>
    <m/>
    <m/>
    <n v="671.78"/>
    <n v="0"/>
    <n v="14.293191489361702"/>
    <s v="Regular Air"/>
    <n v="1.39"/>
    <n v="673.17"/>
    <x v="8"/>
    <s v="Small Business"/>
    <x v="0"/>
    <s v="Envelopes"/>
    <s v="Small Box"/>
    <d v="2011-04-23T00:00:00"/>
  </r>
  <r>
    <n v="4902"/>
    <n v="26503"/>
    <x v="816"/>
    <s v="Medium"/>
    <s v="*"/>
    <s v="*"/>
    <s v="*"/>
    <m/>
    <m/>
    <s v="*"/>
    <m/>
    <m/>
    <m/>
    <m/>
    <m/>
    <n v="12"/>
    <n v="0.02"/>
    <m/>
    <m/>
    <n v="262.08999999999997"/>
    <n v="0"/>
    <n v="21.840833333333332"/>
    <s v="Regular Air"/>
    <n v="10.49"/>
    <n v="272.58"/>
    <x v="8"/>
    <s v="Small Business"/>
    <x v="1"/>
    <s v="Office Furnishings"/>
    <s v="Small Box"/>
    <d v="2011-04-22T00:00:00"/>
  </r>
  <r>
    <n v="4903"/>
    <n v="33287"/>
    <x v="817"/>
    <s v="Critical"/>
    <s v="***"/>
    <s v="***"/>
    <s v="***"/>
    <m/>
    <m/>
    <s v="***"/>
    <m/>
    <m/>
    <m/>
    <m/>
    <m/>
    <n v="44"/>
    <n v="0.05"/>
    <m/>
    <m/>
    <n v="11904.55"/>
    <n v="1"/>
    <n v="270.55795454545455"/>
    <s v="Delivery Truck"/>
    <n v="28.06"/>
    <n v="11932.609999999999"/>
    <x v="2"/>
    <s v="Small Business"/>
    <x v="2"/>
    <s v="Office Machines"/>
    <s v="Jumbo Drum"/>
    <d v="2011-04-25T00:00:00"/>
  </r>
  <r>
    <n v="4904"/>
    <n v="43013"/>
    <x v="817"/>
    <s v="Low"/>
    <s v="*"/>
    <s v="*"/>
    <s v="*"/>
    <m/>
    <m/>
    <s v="*"/>
    <m/>
    <m/>
    <m/>
    <m/>
    <m/>
    <n v="50"/>
    <n v="0.06"/>
    <m/>
    <m/>
    <n v="2437.67"/>
    <n v="1"/>
    <n v="48.753399999999999"/>
    <s v="Regular Air"/>
    <n v="22.24"/>
    <n v="2459.91"/>
    <x v="5"/>
    <s v="Home Office"/>
    <x v="1"/>
    <s v="Office Furnishings"/>
    <s v="Large Box"/>
    <d v="2011-04-26T00:00:00"/>
  </r>
  <r>
    <n v="4905"/>
    <n v="43013"/>
    <x v="817"/>
    <s v="Low"/>
    <s v="*"/>
    <s v="*"/>
    <s v="*"/>
    <m/>
    <m/>
    <s v="*"/>
    <m/>
    <m/>
    <m/>
    <m/>
    <m/>
    <n v="43"/>
    <n v="0.05"/>
    <m/>
    <m/>
    <n v="1438.33"/>
    <n v="1"/>
    <n v="33.449534883720929"/>
    <s v="Regular Air"/>
    <n v="8.2200000000000006"/>
    <n v="1446.55"/>
    <x v="2"/>
    <s v="Home Office"/>
    <x v="0"/>
    <s v="Storage &amp; Organization"/>
    <s v="Small Box"/>
    <d v="2011-04-27T00:00:00"/>
  </r>
  <r>
    <n v="4906"/>
    <n v="25863"/>
    <x v="817"/>
    <s v="Not Specified"/>
    <s v="*"/>
    <s v="*"/>
    <s v="*"/>
    <m/>
    <m/>
    <s v="*"/>
    <m/>
    <m/>
    <m/>
    <m/>
    <m/>
    <n v="18"/>
    <n v="0.02"/>
    <m/>
    <m/>
    <n v="340.68849999999998"/>
    <n v="0"/>
    <n v="18.927138888888887"/>
    <s v="Express Air"/>
    <n v="4.8099999999999996"/>
    <n v="345.49849999999998"/>
    <x v="1"/>
    <s v="Corporate"/>
    <x v="2"/>
    <s v="Telephones and Communication"/>
    <s v="Medium Box"/>
    <d v="2011-04-24T00:00:00"/>
  </r>
  <r>
    <n v="4907"/>
    <n v="39268"/>
    <x v="817"/>
    <s v="Not Specified"/>
    <s v="*"/>
    <s v="*"/>
    <s v="*"/>
    <m/>
    <m/>
    <s v="*"/>
    <m/>
    <m/>
    <m/>
    <m/>
    <m/>
    <n v="44"/>
    <n v="0.05"/>
    <m/>
    <m/>
    <n v="324.2"/>
    <n v="0"/>
    <n v="7.3681818181818182"/>
    <s v="Express Air"/>
    <n v="6.05"/>
    <n v="330.25"/>
    <x v="1"/>
    <s v="Corporate"/>
    <x v="0"/>
    <s v="Binders and Binder Accessories"/>
    <s v="Small Box"/>
    <d v="2011-04-24T00:00:00"/>
  </r>
  <r>
    <n v="4908"/>
    <n v="39268"/>
    <x v="817"/>
    <s v="Not Specified"/>
    <s v="*"/>
    <s v="*"/>
    <s v="*"/>
    <m/>
    <m/>
    <s v="*"/>
    <m/>
    <m/>
    <m/>
    <m/>
    <m/>
    <n v="45"/>
    <n v="0.05"/>
    <m/>
    <m/>
    <n v="156.94999999999999"/>
    <n v="0"/>
    <n v="3.4877777777777776"/>
    <s v="Regular Air"/>
    <n v="0.94"/>
    <n v="157.88999999999999"/>
    <x v="1"/>
    <s v="Corporate"/>
    <x v="0"/>
    <s v="Rubber Bands"/>
    <s v="Wrap Bag"/>
    <d v="2011-04-25T00:00:00"/>
  </r>
  <r>
    <n v="4909"/>
    <n v="24486"/>
    <x v="817"/>
    <s v="Medium"/>
    <s v="*"/>
    <s v="*"/>
    <s v="*"/>
    <m/>
    <m/>
    <s v="*"/>
    <m/>
    <m/>
    <m/>
    <m/>
    <m/>
    <n v="3"/>
    <n v="0.01"/>
    <m/>
    <m/>
    <n v="28.11"/>
    <n v="0"/>
    <n v="9.3699999999999992"/>
    <s v="Regular Air"/>
    <n v="2.83"/>
    <n v="30.939999999999998"/>
    <x v="1"/>
    <s v="Consumer"/>
    <x v="2"/>
    <s v="Computer Peripherals"/>
    <s v="Small Pack"/>
    <d v="2011-04-23T00:00:00"/>
  </r>
  <r>
    <n v="4910"/>
    <n v="24486"/>
    <x v="817"/>
    <s v="Medium"/>
    <s v="*"/>
    <s v="*"/>
    <s v="*"/>
    <m/>
    <m/>
    <s v="*"/>
    <m/>
    <m/>
    <m/>
    <m/>
    <m/>
    <n v="14"/>
    <n v="0.02"/>
    <m/>
    <m/>
    <n v="27.06"/>
    <n v="0"/>
    <n v="1.9328571428571428"/>
    <s v="Regular Air"/>
    <n v="0.7"/>
    <n v="27.759999999999998"/>
    <x v="1"/>
    <s v="Consumer"/>
    <x v="0"/>
    <s v="Pens &amp; Art Supplies"/>
    <s v="Wrap Bag"/>
    <d v="2011-04-23T00:00:00"/>
  </r>
  <r>
    <n v="4911"/>
    <n v="38311"/>
    <x v="818"/>
    <s v="Medium"/>
    <s v="*"/>
    <s v="*"/>
    <s v="*"/>
    <m/>
    <m/>
    <s v="*"/>
    <m/>
    <m/>
    <m/>
    <m/>
    <m/>
    <n v="9"/>
    <n v="0.01"/>
    <m/>
    <m/>
    <n v="1201.51"/>
    <n v="1"/>
    <n v="133.5011111111111"/>
    <s v="Express Air"/>
    <n v="19.989999999999998"/>
    <n v="1221.5"/>
    <x v="5"/>
    <s v="Consumer"/>
    <x v="0"/>
    <s v="Storage &amp; Organization"/>
    <s v="Small Box"/>
    <d v="2011-04-25T00:00:00"/>
  </r>
  <r>
    <n v="4912"/>
    <n v="6402"/>
    <x v="818"/>
    <s v="Low"/>
    <s v="*"/>
    <s v="*"/>
    <s v="*"/>
    <m/>
    <m/>
    <s v="*"/>
    <m/>
    <m/>
    <m/>
    <m/>
    <m/>
    <n v="35"/>
    <n v="0.04"/>
    <m/>
    <m/>
    <n v="373.33"/>
    <n v="0"/>
    <n v="10.666571428571428"/>
    <s v="Regular Air"/>
    <n v="4.68"/>
    <n v="378.01"/>
    <x v="6"/>
    <s v="Corporate"/>
    <x v="0"/>
    <s v="Scissors, Rulers and Trimmers"/>
    <s v="Small Pack"/>
    <d v="2011-04-28T00:00:00"/>
  </r>
  <r>
    <n v="4913"/>
    <n v="37826"/>
    <x v="818"/>
    <s v="Medium"/>
    <s v="*"/>
    <s v="*"/>
    <s v="*"/>
    <m/>
    <m/>
    <s v="*"/>
    <m/>
    <m/>
    <m/>
    <m/>
    <m/>
    <n v="45"/>
    <n v="0.05"/>
    <m/>
    <m/>
    <n v="325.8"/>
    <n v="0"/>
    <n v="7.24"/>
    <s v="Regular Air"/>
    <n v="6.18"/>
    <n v="331.98"/>
    <x v="4"/>
    <s v="Consumer"/>
    <x v="0"/>
    <s v="Paper"/>
    <s v="Small Box"/>
    <d v="2011-04-25T00:00:00"/>
  </r>
  <r>
    <n v="4914"/>
    <n v="29539"/>
    <x v="818"/>
    <s v="High"/>
    <s v="*"/>
    <s v="**"/>
    <s v="**"/>
    <m/>
    <m/>
    <s v="**"/>
    <m/>
    <m/>
    <m/>
    <m/>
    <m/>
    <n v="24"/>
    <n v="3.5000000000000003E-2"/>
    <m/>
    <m/>
    <n v="223.2"/>
    <n v="0"/>
    <n v="9.2999999999999989"/>
    <s v="Regular Air"/>
    <n v="1.39"/>
    <n v="224.58999999999997"/>
    <x v="4"/>
    <s v="Corporate"/>
    <x v="0"/>
    <s v="Envelopes"/>
    <s v="Small Box"/>
    <d v="2011-04-24T00:00:00"/>
  </r>
  <r>
    <n v="4915"/>
    <n v="16710"/>
    <x v="819"/>
    <s v="High"/>
    <s v="*"/>
    <s v="**"/>
    <s v="**"/>
    <m/>
    <m/>
    <s v="**"/>
    <m/>
    <m/>
    <m/>
    <m/>
    <m/>
    <n v="47"/>
    <n v="0.05"/>
    <m/>
    <m/>
    <n v="5549.79"/>
    <n v="1"/>
    <n v="118.08063829787234"/>
    <s v="Delivery Truck"/>
    <n v="17.850000000000001"/>
    <n v="5567.64"/>
    <x v="3"/>
    <s v="Consumer"/>
    <x v="2"/>
    <s v="Office Machines"/>
    <s v="Jumbo Drum"/>
    <d v="2011-04-26T00:00:00"/>
  </r>
  <r>
    <n v="4916"/>
    <n v="43398"/>
    <x v="819"/>
    <s v="Not Specified"/>
    <s v="*"/>
    <s v="*"/>
    <s v="*"/>
    <m/>
    <m/>
    <s v="*"/>
    <m/>
    <m/>
    <m/>
    <m/>
    <m/>
    <n v="10"/>
    <n v="0.02"/>
    <m/>
    <m/>
    <n v="1600.85"/>
    <n v="1"/>
    <n v="160.08499999999998"/>
    <s v="Delivery Truck"/>
    <n v="60"/>
    <n v="1660.85"/>
    <x v="8"/>
    <s v="Corporate"/>
    <x v="1"/>
    <s v="Tables"/>
    <s v="Jumbo Drum"/>
    <d v="2011-04-25T00:00:00"/>
  </r>
  <r>
    <n v="4917"/>
    <n v="56162"/>
    <x v="820"/>
    <s v="Not Specified"/>
    <s v="*"/>
    <s v="*"/>
    <s v="*"/>
    <m/>
    <m/>
    <s v="*"/>
    <m/>
    <m/>
    <m/>
    <m/>
    <m/>
    <n v="30"/>
    <n v="0.04"/>
    <m/>
    <m/>
    <n v="5217.79"/>
    <n v="1"/>
    <n v="173.92633333333333"/>
    <s v="Delivery Truck"/>
    <n v="30"/>
    <n v="5247.79"/>
    <x v="2"/>
    <s v="Corporate"/>
    <x v="1"/>
    <s v="Chairs &amp; Chairmats"/>
    <s v="Jumbo Drum"/>
    <d v="2011-04-27T00:00:00"/>
  </r>
  <r>
    <n v="4918"/>
    <n v="59271"/>
    <x v="820"/>
    <s v="Not Specified"/>
    <s v="*"/>
    <s v="*"/>
    <s v="*"/>
    <m/>
    <m/>
    <s v="*"/>
    <m/>
    <m/>
    <m/>
    <m/>
    <m/>
    <n v="40"/>
    <n v="0.05"/>
    <m/>
    <m/>
    <n v="630.38"/>
    <n v="0"/>
    <n v="15.759499999999999"/>
    <s v="Express Air"/>
    <n v="13.32"/>
    <n v="643.70000000000005"/>
    <x v="6"/>
    <s v="Corporate"/>
    <x v="0"/>
    <s v="Appliances"/>
    <s v="Small Box"/>
    <d v="2011-04-26T00:00:00"/>
  </r>
  <r>
    <n v="4919"/>
    <n v="30626"/>
    <x v="820"/>
    <s v="Critical"/>
    <s v="***"/>
    <s v="***"/>
    <s v="***"/>
    <m/>
    <m/>
    <s v="***"/>
    <m/>
    <m/>
    <m/>
    <m/>
    <m/>
    <n v="23"/>
    <n v="3.5000000000000003E-2"/>
    <m/>
    <m/>
    <n v="220.82"/>
    <n v="0"/>
    <n v="9.6008695652173905"/>
    <s v="Express Air"/>
    <n v="1.0900000000000001"/>
    <n v="221.91"/>
    <x v="6"/>
    <s v="Corporate"/>
    <x v="0"/>
    <s v="Pens &amp; Art Supplies"/>
    <s v="Wrap Bag"/>
    <d v="2011-04-26T00:00:00"/>
  </r>
  <r>
    <n v="4920"/>
    <n v="59271"/>
    <x v="820"/>
    <s v="Not Specified"/>
    <s v="*"/>
    <s v="*"/>
    <s v="*"/>
    <m/>
    <m/>
    <s v="*"/>
    <m/>
    <m/>
    <m/>
    <m/>
    <m/>
    <n v="23"/>
    <n v="3.5000000000000003E-2"/>
    <m/>
    <m/>
    <n v="144.03"/>
    <n v="0"/>
    <n v="6.2621739130434779"/>
    <s v="Regular Air"/>
    <n v="5.2"/>
    <n v="149.22999999999999"/>
    <x v="6"/>
    <s v="Corporate"/>
    <x v="0"/>
    <s v="Paper"/>
    <s v="Small Box"/>
    <d v="2011-04-27T00:00:00"/>
  </r>
  <r>
    <n v="4921"/>
    <n v="2947"/>
    <x v="820"/>
    <s v="Critical"/>
    <s v="***"/>
    <s v="***"/>
    <s v="***"/>
    <m/>
    <m/>
    <s v="***"/>
    <m/>
    <m/>
    <m/>
    <m/>
    <m/>
    <n v="8"/>
    <n v="0.01"/>
    <m/>
    <m/>
    <n v="57.04"/>
    <n v="0"/>
    <n v="7.13"/>
    <s v="Regular Air"/>
    <n v="6.81"/>
    <n v="63.85"/>
    <x v="1"/>
    <s v="Consumer"/>
    <x v="0"/>
    <s v="Paper"/>
    <s v="Small Box"/>
    <d v="2011-04-27T00:00:00"/>
  </r>
  <r>
    <n v="4922"/>
    <n v="52611"/>
    <x v="820"/>
    <s v="Medium"/>
    <s v="*"/>
    <s v="*"/>
    <s v="*"/>
    <m/>
    <m/>
    <s v="*"/>
    <m/>
    <m/>
    <m/>
    <m/>
    <m/>
    <n v="11"/>
    <n v="0.02"/>
    <m/>
    <m/>
    <n v="24.95"/>
    <n v="0"/>
    <n v="2.2681818181818181"/>
    <s v="Regular Air"/>
    <n v="1.38"/>
    <n v="26.33"/>
    <x v="1"/>
    <s v="Corporate"/>
    <x v="0"/>
    <s v="Rubber Bands"/>
    <s v="Wrap Bag"/>
    <d v="2011-04-25T00:00:00"/>
  </r>
  <r>
    <n v="4923"/>
    <n v="25697"/>
    <x v="821"/>
    <s v="Low"/>
    <s v="*"/>
    <s v="*"/>
    <s v="*"/>
    <m/>
    <m/>
    <s v="*"/>
    <m/>
    <m/>
    <m/>
    <m/>
    <m/>
    <n v="46"/>
    <n v="0.05"/>
    <m/>
    <m/>
    <n v="400.25"/>
    <n v="0"/>
    <n v="8.7010869565217384"/>
    <s v="Regular Air"/>
    <n v="3.62"/>
    <n v="403.87"/>
    <x v="1"/>
    <s v="Consumer"/>
    <x v="2"/>
    <s v="Computer Peripherals"/>
    <s v="Small Pack"/>
    <d v="2011-04-26T00:00:00"/>
  </r>
  <r>
    <n v="4924"/>
    <n v="39008"/>
    <x v="822"/>
    <s v="Not Specified"/>
    <s v="*"/>
    <s v="*"/>
    <s v="*"/>
    <m/>
    <m/>
    <s v="*"/>
    <m/>
    <m/>
    <m/>
    <m/>
    <m/>
    <n v="28"/>
    <n v="3.5000000000000003E-2"/>
    <m/>
    <m/>
    <n v="3582.79"/>
    <n v="1"/>
    <n v="127.95678571428572"/>
    <s v="Delivery Truck"/>
    <n v="70.2"/>
    <n v="3652.99"/>
    <x v="8"/>
    <s v="Corporate"/>
    <x v="1"/>
    <s v="Chairs &amp; Chairmats"/>
    <s v="Jumbo Drum"/>
    <d v="2011-04-30T00:00:00"/>
  </r>
  <r>
    <n v="4925"/>
    <n v="35238"/>
    <x v="822"/>
    <s v="Low"/>
    <s v="*"/>
    <s v="*"/>
    <s v="*"/>
    <m/>
    <m/>
    <s v="*"/>
    <m/>
    <m/>
    <m/>
    <m/>
    <m/>
    <n v="27"/>
    <n v="3.5000000000000003E-2"/>
    <m/>
    <m/>
    <n v="1403.027"/>
    <n v="1"/>
    <n v="51.963962962962967"/>
    <s v="Express Air"/>
    <n v="5.63"/>
    <n v="1408.6570000000002"/>
    <x v="4"/>
    <s v="Small Business"/>
    <x v="2"/>
    <s v="Telephones and Communication"/>
    <s v="Small Box"/>
    <d v="2011-04-28T00:00:00"/>
  </r>
  <r>
    <n v="4926"/>
    <n v="25479"/>
    <x v="822"/>
    <s v="Critical"/>
    <s v="***"/>
    <s v="***"/>
    <s v="***"/>
    <m/>
    <m/>
    <s v="***"/>
    <m/>
    <m/>
    <m/>
    <m/>
    <m/>
    <n v="3"/>
    <n v="0.01"/>
    <m/>
    <m/>
    <n v="210.5025"/>
    <n v="0"/>
    <n v="70.167500000000004"/>
    <s v="Regular Air"/>
    <n v="1.25"/>
    <n v="211.7525"/>
    <x v="0"/>
    <s v="Corporate"/>
    <x v="2"/>
    <s v="Telephones and Communication"/>
    <s v="Small Pack"/>
    <d v="2011-04-28T00:00:00"/>
  </r>
  <r>
    <n v="4927"/>
    <n v="10054"/>
    <x v="822"/>
    <s v="High"/>
    <s v="*"/>
    <s v="**"/>
    <s v="**"/>
    <m/>
    <m/>
    <s v="**"/>
    <m/>
    <m/>
    <m/>
    <m/>
    <m/>
    <n v="2"/>
    <n v="0.01"/>
    <m/>
    <m/>
    <n v="203.3"/>
    <n v="0"/>
    <n v="101.65"/>
    <s v="Regular Air"/>
    <n v="48.2"/>
    <n v="251.5"/>
    <x v="0"/>
    <s v="Home Office"/>
    <x v="1"/>
    <s v="Office Furnishings"/>
    <s v="Medium Box"/>
    <d v="2011-04-30T00:00:00"/>
  </r>
  <r>
    <n v="4928"/>
    <n v="10054"/>
    <x v="822"/>
    <s v="High"/>
    <s v="*"/>
    <s v="**"/>
    <s v="**"/>
    <m/>
    <m/>
    <s v="**"/>
    <m/>
    <m/>
    <m/>
    <m/>
    <m/>
    <n v="2"/>
    <n v="0.01"/>
    <m/>
    <m/>
    <n v="196.85149999999999"/>
    <n v="0"/>
    <n v="98.425749999999994"/>
    <s v="Regular Air"/>
    <n v="5.99"/>
    <n v="202.8415"/>
    <x v="0"/>
    <s v="Home Office"/>
    <x v="2"/>
    <s v="Telephones and Communication"/>
    <s v="Small Box"/>
    <d v="2011-04-28T00:00:00"/>
  </r>
  <r>
    <n v="4929"/>
    <n v="34694"/>
    <x v="822"/>
    <s v="Low"/>
    <s v="*"/>
    <s v="*"/>
    <s v="*"/>
    <m/>
    <m/>
    <s v="*"/>
    <m/>
    <m/>
    <m/>
    <m/>
    <m/>
    <n v="11"/>
    <n v="0.02"/>
    <m/>
    <m/>
    <n v="55.49"/>
    <n v="0"/>
    <n v="5.0445454545454549"/>
    <s v="Regular Air"/>
    <n v="7.24"/>
    <n v="62.730000000000004"/>
    <x v="0"/>
    <s v="Consumer"/>
    <x v="1"/>
    <s v="Office Furnishings"/>
    <s v="Small Box"/>
    <d v="2011-04-28T00:00:00"/>
  </r>
  <r>
    <n v="4930"/>
    <n v="16674"/>
    <x v="823"/>
    <s v="Low"/>
    <s v="*"/>
    <s v="*"/>
    <s v="*"/>
    <m/>
    <m/>
    <s v="*"/>
    <m/>
    <m/>
    <m/>
    <m/>
    <m/>
    <n v="39"/>
    <n v="0.04"/>
    <m/>
    <m/>
    <n v="14072.64"/>
    <n v="1"/>
    <n v="360.83692307692309"/>
    <s v="Delivery Truck"/>
    <n v="58.92"/>
    <n v="14131.56"/>
    <x v="3"/>
    <s v="Small Business"/>
    <x v="1"/>
    <s v="Chairs &amp; Chairmats"/>
    <s v="Jumbo Drum"/>
    <d v="2011-05-08T00:00:00"/>
  </r>
  <r>
    <n v="4931"/>
    <n v="17252"/>
    <x v="823"/>
    <s v="Not Specified"/>
    <s v="*"/>
    <s v="*"/>
    <s v="*"/>
    <m/>
    <m/>
    <s v="*"/>
    <m/>
    <m/>
    <m/>
    <m/>
    <m/>
    <n v="49"/>
    <n v="0.05"/>
    <m/>
    <m/>
    <n v="11365.616"/>
    <n v="1"/>
    <n v="231.95134693877552"/>
    <s v="Delivery Truck"/>
    <n v="54.12"/>
    <n v="11419.736000000001"/>
    <x v="1"/>
    <s v="Consumer"/>
    <x v="1"/>
    <s v="Tables"/>
    <s v="Jumbo Box"/>
    <d v="2011-05-01T00:00:00"/>
  </r>
  <r>
    <n v="4932"/>
    <n v="42727"/>
    <x v="823"/>
    <s v="Not Specified"/>
    <s v="*"/>
    <s v="*"/>
    <s v="*"/>
    <m/>
    <m/>
    <s v="*"/>
    <m/>
    <m/>
    <m/>
    <m/>
    <m/>
    <n v="11"/>
    <n v="0.02"/>
    <m/>
    <m/>
    <n v="5510.23"/>
    <n v="1"/>
    <n v="500.92999999999995"/>
    <s v="Delivery Truck"/>
    <n v="26"/>
    <n v="5536.23"/>
    <x v="4"/>
    <s v="Consumer"/>
    <x v="1"/>
    <s v="Chairs &amp; Chairmats"/>
    <s v="Jumbo Drum"/>
    <d v="2011-04-30T00:00:00"/>
  </r>
  <r>
    <n v="4933"/>
    <n v="17252"/>
    <x v="823"/>
    <s v="Not Specified"/>
    <s v="*"/>
    <s v="*"/>
    <s v="*"/>
    <m/>
    <m/>
    <s v="*"/>
    <m/>
    <m/>
    <m/>
    <m/>
    <m/>
    <n v="48"/>
    <n v="0.05"/>
    <m/>
    <m/>
    <n v="2283.2199999999998"/>
    <n v="1"/>
    <n v="47.567083333333329"/>
    <s v="Regular Air"/>
    <n v="5.97"/>
    <n v="2289.1899999999996"/>
    <x v="1"/>
    <s v="Consumer"/>
    <x v="0"/>
    <s v="Paper"/>
    <s v="Small Box"/>
    <d v="2011-04-30T00:00:00"/>
  </r>
  <r>
    <n v="4934"/>
    <n v="16674"/>
    <x v="823"/>
    <s v="Low"/>
    <s v="*"/>
    <s v="*"/>
    <s v="*"/>
    <m/>
    <m/>
    <s v="*"/>
    <m/>
    <m/>
    <m/>
    <m/>
    <m/>
    <n v="49"/>
    <n v="0.05"/>
    <m/>
    <m/>
    <n v="1959.43"/>
    <n v="1"/>
    <n v="39.98836734693878"/>
    <s v="Regular Air"/>
    <n v="4.62"/>
    <n v="1964.05"/>
    <x v="3"/>
    <s v="Small Business"/>
    <x v="0"/>
    <s v="Appliances"/>
    <s v="Small Box"/>
    <d v="2011-05-06T00:00:00"/>
  </r>
  <r>
    <n v="4935"/>
    <n v="26791"/>
    <x v="823"/>
    <s v="Low"/>
    <s v="*"/>
    <s v="*"/>
    <s v="*"/>
    <m/>
    <m/>
    <s v="*"/>
    <m/>
    <m/>
    <m/>
    <m/>
    <m/>
    <n v="45"/>
    <n v="0.05"/>
    <m/>
    <m/>
    <n v="500.48"/>
    <n v="0"/>
    <n v="11.121777777777778"/>
    <s v="Regular Air"/>
    <n v="5.03"/>
    <n v="505.51"/>
    <x v="12"/>
    <s v="Home Office"/>
    <x v="0"/>
    <s v="Storage &amp; Organization"/>
    <s v="Small Box"/>
    <d v="2011-05-06T00:00:00"/>
  </r>
  <r>
    <n v="4936"/>
    <n v="42727"/>
    <x v="823"/>
    <s v="Not Specified"/>
    <s v="*"/>
    <s v="*"/>
    <s v="*"/>
    <m/>
    <m/>
    <s v="*"/>
    <m/>
    <m/>
    <m/>
    <m/>
    <m/>
    <n v="21"/>
    <n v="3.5000000000000003E-2"/>
    <m/>
    <m/>
    <n v="177.06"/>
    <n v="0"/>
    <n v="8.4314285714285724"/>
    <s v="Regular Air"/>
    <n v="7.77"/>
    <n v="184.83"/>
    <x v="4"/>
    <s v="Consumer"/>
    <x v="0"/>
    <s v="Scissors, Rulers and Trimmers"/>
    <s v="Small Pack"/>
    <d v="2011-04-30T00:00:00"/>
  </r>
  <r>
    <n v="4937"/>
    <n v="3750"/>
    <x v="823"/>
    <s v="Medium"/>
    <s v="*"/>
    <s v="*"/>
    <s v="*"/>
    <m/>
    <m/>
    <s v="*"/>
    <m/>
    <m/>
    <m/>
    <m/>
    <m/>
    <n v="12"/>
    <n v="0.02"/>
    <m/>
    <m/>
    <n v="76.16"/>
    <n v="0"/>
    <n v="6.3466666666666667"/>
    <s v="Regular Air"/>
    <n v="5.2"/>
    <n v="81.36"/>
    <x v="0"/>
    <s v="Small Business"/>
    <x v="0"/>
    <s v="Paper"/>
    <s v="Small Box"/>
    <d v="2011-05-01T00:00:00"/>
  </r>
  <r>
    <n v="4938"/>
    <n v="2208"/>
    <x v="824"/>
    <s v="Not Specified"/>
    <s v="*"/>
    <s v="*"/>
    <s v="*"/>
    <m/>
    <m/>
    <s v="*"/>
    <m/>
    <m/>
    <m/>
    <m/>
    <m/>
    <n v="41"/>
    <n v="0.05"/>
    <m/>
    <m/>
    <n v="23281.05"/>
    <n v="1"/>
    <n v="567.83048780487798"/>
    <s v="Regular Air"/>
    <n v="24.49"/>
    <n v="23305.54"/>
    <x v="3"/>
    <s v="Home Office"/>
    <x v="2"/>
    <s v="Copiers and Fax"/>
    <s v="Large Box"/>
    <d v="2011-05-01T00:00:00"/>
  </r>
  <r>
    <n v="4939"/>
    <n v="513"/>
    <x v="824"/>
    <s v="High"/>
    <s v="*"/>
    <s v="**"/>
    <s v="**"/>
    <m/>
    <m/>
    <s v="**"/>
    <m/>
    <m/>
    <m/>
    <m/>
    <m/>
    <n v="33"/>
    <n v="0.04"/>
    <m/>
    <m/>
    <n v="5437.92"/>
    <n v="1"/>
    <n v="164.78545454545454"/>
    <s v="Delivery Truck"/>
    <n v="60.2"/>
    <n v="5498.12"/>
    <x v="1"/>
    <s v="Home Office"/>
    <x v="1"/>
    <s v="Chairs &amp; Chairmats"/>
    <s v="Jumbo Drum"/>
    <d v="2011-04-30T00:00:00"/>
  </r>
  <r>
    <n v="4940"/>
    <n v="38305"/>
    <x v="824"/>
    <s v="Critical"/>
    <s v="***"/>
    <s v="***"/>
    <s v="***"/>
    <m/>
    <m/>
    <s v="***"/>
    <m/>
    <m/>
    <m/>
    <m/>
    <m/>
    <n v="21"/>
    <n v="3.5000000000000003E-2"/>
    <m/>
    <m/>
    <n v="2561.6705000000002"/>
    <n v="1"/>
    <n v="121.98430952380953"/>
    <s v="Regular Air"/>
    <n v="8.08"/>
    <n v="2569.7505000000001"/>
    <x v="0"/>
    <s v="Consumer"/>
    <x v="2"/>
    <s v="Telephones and Communication"/>
    <s v="Small Box"/>
    <d v="2011-05-02T00:00:00"/>
  </r>
  <r>
    <n v="4941"/>
    <n v="18528"/>
    <x v="824"/>
    <s v="Critical"/>
    <s v="***"/>
    <s v="***"/>
    <s v="***"/>
    <m/>
    <m/>
    <s v="***"/>
    <m/>
    <m/>
    <m/>
    <m/>
    <m/>
    <n v="33"/>
    <n v="0.04"/>
    <m/>
    <m/>
    <n v="340.97"/>
    <n v="0"/>
    <n v="10.332424242424244"/>
    <s v="Regular Air"/>
    <n v="3.99"/>
    <n v="344.96000000000004"/>
    <x v="1"/>
    <s v="Corporate"/>
    <x v="0"/>
    <s v="Appliances"/>
    <s v="Small Box"/>
    <d v="2011-05-01T00:00:00"/>
  </r>
  <r>
    <n v="4942"/>
    <n v="18528"/>
    <x v="824"/>
    <s v="Critical"/>
    <s v="***"/>
    <s v="***"/>
    <s v="***"/>
    <m/>
    <m/>
    <s v="***"/>
    <m/>
    <m/>
    <m/>
    <m/>
    <m/>
    <n v="22"/>
    <n v="3.5000000000000003E-2"/>
    <m/>
    <m/>
    <n v="136.24"/>
    <n v="0"/>
    <n v="6.1927272727272733"/>
    <s v="Regular Air"/>
    <n v="7.96"/>
    <n v="144.20000000000002"/>
    <x v="1"/>
    <s v="Corporate"/>
    <x v="0"/>
    <s v="Paper"/>
    <s v="Small Box"/>
    <d v="2011-05-02T00:00:00"/>
  </r>
  <r>
    <n v="4943"/>
    <n v="22850"/>
    <x v="824"/>
    <s v="Medium"/>
    <s v="*"/>
    <s v="*"/>
    <s v="*"/>
    <m/>
    <m/>
    <s v="*"/>
    <m/>
    <m/>
    <m/>
    <m/>
    <m/>
    <n v="4"/>
    <n v="0.01"/>
    <m/>
    <m/>
    <n v="105.13"/>
    <n v="0"/>
    <n v="26.282499999999999"/>
    <s v="Regular Air"/>
    <n v="4"/>
    <n v="109.13"/>
    <x v="10"/>
    <s v="Home Office"/>
    <x v="2"/>
    <s v="Computer Peripherals"/>
    <s v="Small Box"/>
    <d v="2011-05-01T00:00:00"/>
  </r>
  <r>
    <n v="4944"/>
    <n v="2208"/>
    <x v="824"/>
    <s v="Not Specified"/>
    <s v="*"/>
    <s v="*"/>
    <s v="*"/>
    <m/>
    <m/>
    <s v="*"/>
    <m/>
    <m/>
    <m/>
    <m/>
    <m/>
    <n v="7"/>
    <n v="0.01"/>
    <m/>
    <m/>
    <n v="82.06"/>
    <n v="0"/>
    <n v="11.722857142857142"/>
    <s v="Regular Air"/>
    <n v="7.19"/>
    <n v="89.25"/>
    <x v="3"/>
    <s v="Home Office"/>
    <x v="0"/>
    <s v="Binders and Binder Accessories"/>
    <s v="Small Box"/>
    <d v="2011-05-02T00:00:00"/>
  </r>
  <r>
    <n v="4945"/>
    <n v="30848"/>
    <x v="825"/>
    <s v="Medium"/>
    <s v="*"/>
    <s v="*"/>
    <s v="*"/>
    <m/>
    <m/>
    <s v="*"/>
    <m/>
    <m/>
    <m/>
    <m/>
    <m/>
    <n v="13"/>
    <n v="0.02"/>
    <m/>
    <m/>
    <n v="4324.29"/>
    <n v="1"/>
    <n v="332.6376923076923"/>
    <s v="Delivery Truck"/>
    <n v="40.19"/>
    <n v="4364.4799999999996"/>
    <x v="10"/>
    <s v="Corporate"/>
    <x v="1"/>
    <s v="Tables"/>
    <s v="Jumbo Box"/>
    <d v="2011-05-03T00:00:00"/>
  </r>
  <r>
    <n v="4946"/>
    <n v="7878"/>
    <x v="825"/>
    <s v="Critical"/>
    <s v="***"/>
    <s v="***"/>
    <s v="***"/>
    <m/>
    <m/>
    <s v="***"/>
    <m/>
    <m/>
    <m/>
    <m/>
    <m/>
    <n v="50"/>
    <n v="0.06"/>
    <m/>
    <m/>
    <n v="3904.12"/>
    <n v="1"/>
    <n v="78.082399999999993"/>
    <s v="Delivery Truck"/>
    <n v="55.81"/>
    <n v="3959.93"/>
    <x v="8"/>
    <s v="Corporate"/>
    <x v="1"/>
    <s v="Bookcases"/>
    <s v="Jumbo Box"/>
    <d v="2011-05-06T00:00:00"/>
  </r>
  <r>
    <n v="4947"/>
    <n v="42979"/>
    <x v="825"/>
    <s v="Not Specified"/>
    <s v="*"/>
    <s v="*"/>
    <s v="*"/>
    <m/>
    <m/>
    <s v="*"/>
    <m/>
    <m/>
    <m/>
    <m/>
    <m/>
    <n v="29"/>
    <n v="3.5000000000000003E-2"/>
    <m/>
    <m/>
    <n v="2770.79"/>
    <n v="1"/>
    <n v="95.544482758620688"/>
    <s v="Delivery Truck"/>
    <n v="30"/>
    <n v="2800.79"/>
    <x v="4"/>
    <s v="Corporate"/>
    <x v="1"/>
    <s v="Chairs &amp; Chairmats"/>
    <s v="Jumbo Drum"/>
    <d v="2011-05-03T00:00:00"/>
  </r>
  <r>
    <n v="4948"/>
    <n v="56834"/>
    <x v="825"/>
    <s v="High"/>
    <s v="*"/>
    <s v="**"/>
    <s v="**"/>
    <m/>
    <m/>
    <s v="**"/>
    <m/>
    <m/>
    <m/>
    <m/>
    <m/>
    <n v="22"/>
    <n v="3.5000000000000003E-2"/>
    <m/>
    <m/>
    <n v="1900.47"/>
    <n v="1"/>
    <n v="86.385000000000005"/>
    <s v="Delivery Truck"/>
    <n v="30.06"/>
    <n v="1930.53"/>
    <x v="5"/>
    <s v="Corporate"/>
    <x v="2"/>
    <s v="Office Machines"/>
    <s v="Jumbo Box"/>
    <d v="2011-05-03T00:00:00"/>
  </r>
  <r>
    <n v="4949"/>
    <n v="2311"/>
    <x v="825"/>
    <s v="High"/>
    <s v="*"/>
    <s v="**"/>
    <s v="**"/>
    <m/>
    <m/>
    <s v="**"/>
    <m/>
    <m/>
    <m/>
    <m/>
    <m/>
    <n v="31"/>
    <n v="0.04"/>
    <m/>
    <m/>
    <n v="1324.09"/>
    <n v="1"/>
    <n v="42.712580645161289"/>
    <s v="Regular Air"/>
    <n v="18.98"/>
    <n v="1343.07"/>
    <x v="2"/>
    <s v="Home Office"/>
    <x v="1"/>
    <s v="Office Furnishings"/>
    <s v="Small Box"/>
    <d v="2011-05-02T00:00:00"/>
  </r>
  <r>
    <n v="4950"/>
    <n v="7878"/>
    <x v="825"/>
    <s v="Critical"/>
    <s v="***"/>
    <s v="***"/>
    <s v="***"/>
    <m/>
    <m/>
    <s v="***"/>
    <m/>
    <m/>
    <m/>
    <m/>
    <m/>
    <n v="41"/>
    <n v="0.05"/>
    <m/>
    <m/>
    <n v="343.64"/>
    <n v="0"/>
    <n v="8.3814634146341458"/>
    <s v="Regular Air"/>
    <n v="3.44"/>
    <n v="347.08"/>
    <x v="8"/>
    <s v="Corporate"/>
    <x v="1"/>
    <s v="Office Furnishings"/>
    <s v="Small Pack"/>
    <d v="2011-05-03T00:00:00"/>
  </r>
  <r>
    <n v="4951"/>
    <n v="7878"/>
    <x v="825"/>
    <s v="Low"/>
    <s v="*"/>
    <s v="*"/>
    <s v="*"/>
    <m/>
    <m/>
    <s v="*"/>
    <m/>
    <m/>
    <m/>
    <m/>
    <m/>
    <n v="42"/>
    <n v="0.05"/>
    <m/>
    <m/>
    <n v="256.64"/>
    <n v="0"/>
    <n v="6.1104761904761897"/>
    <s v="Regular Air"/>
    <n v="3.37"/>
    <n v="260.01"/>
    <x v="8"/>
    <s v="Corporate"/>
    <x v="0"/>
    <s v="Rubber Bands"/>
    <s v="Wrap Bag"/>
    <d v="2011-05-08T00:00:00"/>
  </r>
  <r>
    <n v="4952"/>
    <n v="56834"/>
    <x v="825"/>
    <s v="High"/>
    <s v="*"/>
    <s v="**"/>
    <s v="**"/>
    <m/>
    <m/>
    <s v="**"/>
    <m/>
    <m/>
    <m/>
    <m/>
    <m/>
    <n v="33"/>
    <n v="0.04"/>
    <m/>
    <m/>
    <n v="205.52"/>
    <n v="0"/>
    <n v="6.2278787878787885"/>
    <s v="Regular Air"/>
    <n v="7.03"/>
    <n v="212.55"/>
    <x v="5"/>
    <s v="Corporate"/>
    <x v="0"/>
    <s v="Paper"/>
    <s v="Small Box"/>
    <d v="2011-05-02T00:00:00"/>
  </r>
  <r>
    <n v="4953"/>
    <n v="6755"/>
    <x v="825"/>
    <s v="High"/>
    <s v="*"/>
    <s v="**"/>
    <s v="**"/>
    <m/>
    <m/>
    <s v="**"/>
    <m/>
    <m/>
    <m/>
    <m/>
    <m/>
    <n v="20"/>
    <n v="3.5000000000000003E-2"/>
    <m/>
    <m/>
    <n v="156.47"/>
    <n v="0"/>
    <n v="7.8235000000000001"/>
    <s v="Regular Air"/>
    <n v="6.05"/>
    <n v="162.52000000000001"/>
    <x v="1"/>
    <s v="Home Office"/>
    <x v="0"/>
    <s v="Binders and Binder Accessories"/>
    <s v="Small Box"/>
    <d v="2011-05-03T00:00:00"/>
  </r>
  <r>
    <n v="4954"/>
    <n v="10695"/>
    <x v="826"/>
    <s v="High"/>
    <s v="*"/>
    <s v="**"/>
    <s v="**"/>
    <m/>
    <m/>
    <s v="**"/>
    <m/>
    <m/>
    <m/>
    <m/>
    <m/>
    <n v="39"/>
    <n v="0.04"/>
    <m/>
    <m/>
    <n v="6330.0860000000002"/>
    <n v="1"/>
    <n v="162.30989743589745"/>
    <s v="Regular Air"/>
    <n v="2.5"/>
    <n v="6332.5860000000002"/>
    <x v="8"/>
    <s v="Corporate"/>
    <x v="2"/>
    <s v="Telephones and Communication"/>
    <s v="Small Box"/>
    <d v="2011-05-03T00:00:00"/>
  </r>
  <r>
    <n v="4955"/>
    <n v="2978"/>
    <x v="826"/>
    <s v="Critical"/>
    <s v="***"/>
    <s v="***"/>
    <s v="***"/>
    <m/>
    <m/>
    <s v="***"/>
    <m/>
    <m/>
    <m/>
    <m/>
    <m/>
    <n v="34"/>
    <n v="0.04"/>
    <m/>
    <m/>
    <n v="6264.1854999999996"/>
    <n v="1"/>
    <n v="184.24074999999999"/>
    <s v="Regular Air"/>
    <n v="19.989999999999998"/>
    <n v="6284.1754999999994"/>
    <x v="10"/>
    <s v="Corporate"/>
    <x v="2"/>
    <s v="Telephones and Communication"/>
    <s v="Small Box"/>
    <d v="2011-05-03T00:00:00"/>
  </r>
  <r>
    <n v="4956"/>
    <n v="2978"/>
    <x v="826"/>
    <s v="Critical"/>
    <s v="***"/>
    <s v="***"/>
    <s v="***"/>
    <m/>
    <m/>
    <s v="***"/>
    <m/>
    <m/>
    <m/>
    <m/>
    <m/>
    <n v="36"/>
    <n v="0.04"/>
    <m/>
    <m/>
    <n v="5410.95"/>
    <n v="1"/>
    <n v="150.30416666666667"/>
    <s v="Regular Air"/>
    <n v="19.989999999999998"/>
    <n v="5430.94"/>
    <x v="10"/>
    <s v="Corporate"/>
    <x v="0"/>
    <s v="Envelopes"/>
    <s v="Small Box"/>
    <d v="2011-05-04T00:00:00"/>
  </r>
  <r>
    <n v="4957"/>
    <n v="2978"/>
    <x v="826"/>
    <s v="Critical"/>
    <s v="***"/>
    <s v="***"/>
    <s v="***"/>
    <m/>
    <m/>
    <s v="***"/>
    <m/>
    <m/>
    <m/>
    <m/>
    <m/>
    <n v="28"/>
    <n v="3.5000000000000003E-2"/>
    <m/>
    <m/>
    <n v="4671.1495000000004"/>
    <n v="1"/>
    <n v="166.82676785714287"/>
    <s v="Regular Air"/>
    <n v="4.2"/>
    <n v="4675.3495000000003"/>
    <x v="1"/>
    <s v="Corporate"/>
    <x v="2"/>
    <s v="Telephones and Communication"/>
    <s v="Small Box"/>
    <d v="2011-05-03T00:00:00"/>
  </r>
  <r>
    <n v="4958"/>
    <n v="42725"/>
    <x v="826"/>
    <s v="Medium"/>
    <s v="*"/>
    <s v="*"/>
    <s v="*"/>
    <m/>
    <m/>
    <s v="*"/>
    <m/>
    <m/>
    <m/>
    <m/>
    <m/>
    <n v="18"/>
    <n v="0.02"/>
    <m/>
    <m/>
    <n v="231.06"/>
    <n v="0"/>
    <n v="12.836666666666666"/>
    <s v="Regular Air"/>
    <n v="6.13"/>
    <n v="237.19"/>
    <x v="5"/>
    <s v="Corporate"/>
    <x v="0"/>
    <s v="Storage &amp; Organization"/>
    <s v="Small Box"/>
    <d v="2011-05-03T00:00:00"/>
  </r>
  <r>
    <n v="4959"/>
    <n v="32929"/>
    <x v="826"/>
    <s v="Low"/>
    <s v="*"/>
    <s v="*"/>
    <s v="*"/>
    <m/>
    <m/>
    <s v="*"/>
    <m/>
    <m/>
    <m/>
    <m/>
    <m/>
    <n v="13"/>
    <n v="0.02"/>
    <m/>
    <m/>
    <n v="152.13999999999999"/>
    <n v="0"/>
    <n v="11.703076923076923"/>
    <s v="Regular Air"/>
    <n v="4.8099999999999996"/>
    <n v="156.94999999999999"/>
    <x v="6"/>
    <s v="Corporate"/>
    <x v="0"/>
    <s v="Storage &amp; Organization"/>
    <s v="Small Box"/>
    <d v="2011-05-07T00:00:00"/>
  </r>
  <r>
    <n v="4960"/>
    <n v="32929"/>
    <x v="826"/>
    <s v="Low"/>
    <s v="*"/>
    <s v="*"/>
    <s v="*"/>
    <m/>
    <m/>
    <s v="*"/>
    <m/>
    <m/>
    <m/>
    <m/>
    <m/>
    <n v="8"/>
    <n v="0.01"/>
    <m/>
    <m/>
    <n v="44.56"/>
    <n v="0"/>
    <n v="5.57"/>
    <s v="Regular Air"/>
    <n v="1.39"/>
    <n v="45.95"/>
    <x v="6"/>
    <s v="Corporate"/>
    <x v="0"/>
    <s v="Envelopes"/>
    <s v="Small Box"/>
    <d v="2011-05-06T00:00:00"/>
  </r>
  <r>
    <n v="4961"/>
    <n v="41539"/>
    <x v="827"/>
    <s v="High"/>
    <s v="*"/>
    <s v="**"/>
    <s v="**"/>
    <m/>
    <m/>
    <s v="**"/>
    <m/>
    <m/>
    <m/>
    <m/>
    <m/>
    <n v="41"/>
    <n v="0.05"/>
    <m/>
    <m/>
    <n v="2303.7125000000001"/>
    <n v="1"/>
    <n v="56.18810975609756"/>
    <s v="Regular Air"/>
    <n v="8.99"/>
    <n v="2312.7024999999999"/>
    <x v="2"/>
    <s v="Consumer"/>
    <x v="2"/>
    <s v="Telephones and Communication"/>
    <s v="Small Box"/>
    <d v="2011-05-04T00:00:00"/>
  </r>
  <r>
    <n v="4962"/>
    <n v="5696"/>
    <x v="827"/>
    <s v="Critical"/>
    <s v="***"/>
    <s v="***"/>
    <s v="***"/>
    <m/>
    <m/>
    <s v="***"/>
    <m/>
    <m/>
    <m/>
    <m/>
    <m/>
    <n v="4"/>
    <n v="0.01"/>
    <m/>
    <m/>
    <n v="2206.17"/>
    <n v="1"/>
    <n v="551.54250000000002"/>
    <s v="Regular Air"/>
    <n v="19.989999999999998"/>
    <n v="2226.16"/>
    <x v="8"/>
    <s v="Consumer"/>
    <x v="0"/>
    <s v="Binders and Binder Accessories"/>
    <s v="Small Box"/>
    <d v="2011-05-05T00:00:00"/>
  </r>
  <r>
    <n v="4963"/>
    <n v="33925"/>
    <x v="827"/>
    <s v="Low"/>
    <s v="*"/>
    <s v="*"/>
    <s v="*"/>
    <m/>
    <m/>
    <s v="*"/>
    <m/>
    <m/>
    <m/>
    <m/>
    <m/>
    <n v="47"/>
    <n v="0.05"/>
    <m/>
    <m/>
    <n v="1488.86"/>
    <n v="1"/>
    <n v="31.67787234042553"/>
    <s v="Regular Air"/>
    <n v="19.989999999999998"/>
    <n v="1508.85"/>
    <x v="5"/>
    <s v="Home Office"/>
    <x v="0"/>
    <s v="Paper"/>
    <s v="Small Box"/>
    <d v="2011-05-07T00:00:00"/>
  </r>
  <r>
    <n v="4964"/>
    <n v="5696"/>
    <x v="827"/>
    <s v="Critical"/>
    <s v="***"/>
    <s v="***"/>
    <s v="***"/>
    <m/>
    <m/>
    <s v="***"/>
    <m/>
    <m/>
    <m/>
    <m/>
    <m/>
    <n v="40"/>
    <n v="0.05"/>
    <m/>
    <m/>
    <n v="621.12"/>
    <n v="0"/>
    <n v="15.528"/>
    <s v="Regular Air"/>
    <n v="2.99"/>
    <n v="624.11"/>
    <x v="8"/>
    <s v="Consumer"/>
    <x v="0"/>
    <s v="Binders and Binder Accessories"/>
    <s v="Small Box"/>
    <d v="2011-05-05T00:00:00"/>
  </r>
  <r>
    <n v="4965"/>
    <n v="44960"/>
    <x v="827"/>
    <s v="Low"/>
    <s v="*"/>
    <s v="*"/>
    <s v="*"/>
    <m/>
    <m/>
    <s v="*"/>
    <m/>
    <m/>
    <m/>
    <m/>
    <m/>
    <n v="22"/>
    <n v="3.5000000000000003E-2"/>
    <m/>
    <m/>
    <n v="180.92"/>
    <n v="0"/>
    <n v="8.2236363636363627"/>
    <s v="Regular Air"/>
    <n v="6.14"/>
    <n v="187.05999999999997"/>
    <x v="1"/>
    <s v="Consumer"/>
    <x v="0"/>
    <s v="Scissors, Rulers and Trimmers"/>
    <s v="Small Pack"/>
    <d v="2011-05-03T00:00:00"/>
  </r>
  <r>
    <n v="4966"/>
    <n v="5696"/>
    <x v="827"/>
    <s v="Critical"/>
    <s v="***"/>
    <s v="***"/>
    <s v="***"/>
    <m/>
    <m/>
    <s v="***"/>
    <m/>
    <m/>
    <m/>
    <m/>
    <m/>
    <n v="31"/>
    <n v="0.04"/>
    <m/>
    <m/>
    <n v="175.92"/>
    <n v="0"/>
    <n v="5.6748387096774193"/>
    <s v="Regular Air"/>
    <n v="3.85"/>
    <n v="179.76999999999998"/>
    <x v="8"/>
    <s v="Consumer"/>
    <x v="2"/>
    <s v="Computer Peripherals"/>
    <s v="Small Pack"/>
    <d v="2011-05-05T00:00:00"/>
  </r>
  <r>
    <n v="4967"/>
    <n v="35584"/>
    <x v="827"/>
    <s v="Medium"/>
    <s v="*"/>
    <s v="*"/>
    <s v="*"/>
    <m/>
    <m/>
    <s v="*"/>
    <m/>
    <m/>
    <m/>
    <m/>
    <m/>
    <n v="15"/>
    <n v="0.02"/>
    <m/>
    <m/>
    <n v="150.33000000000001"/>
    <n v="0"/>
    <n v="10.022"/>
    <s v="Express Air"/>
    <n v="9.4499999999999993"/>
    <n v="159.78"/>
    <x v="1"/>
    <s v="Corporate"/>
    <x v="0"/>
    <s v="Storage &amp; Organization"/>
    <s v="Small Box"/>
    <d v="2011-05-03T00:00:00"/>
  </r>
  <r>
    <n v="4968"/>
    <n v="44960"/>
    <x v="827"/>
    <s v="Low"/>
    <s v="*"/>
    <s v="*"/>
    <s v="*"/>
    <m/>
    <m/>
    <s v="*"/>
    <m/>
    <m/>
    <m/>
    <m/>
    <m/>
    <n v="16"/>
    <n v="0.02"/>
    <m/>
    <m/>
    <n v="112.91"/>
    <n v="0"/>
    <n v="7.0568749999999998"/>
    <s v="Regular Air"/>
    <n v="8.4"/>
    <n v="121.31"/>
    <x v="1"/>
    <s v="Consumer"/>
    <x v="0"/>
    <s v="Paper"/>
    <s v="Small Box"/>
    <d v="2011-05-05T00:00:00"/>
  </r>
  <r>
    <n v="4969"/>
    <n v="44871"/>
    <x v="827"/>
    <s v="Critical"/>
    <s v="***"/>
    <s v="***"/>
    <s v="***"/>
    <m/>
    <m/>
    <s v="***"/>
    <m/>
    <m/>
    <m/>
    <m/>
    <m/>
    <n v="27"/>
    <n v="3.5000000000000003E-2"/>
    <m/>
    <m/>
    <n v="94.46"/>
    <n v="0"/>
    <n v="3.4985185185185181"/>
    <s v="Regular Air"/>
    <n v="4.2"/>
    <n v="98.66"/>
    <x v="8"/>
    <s v="Home Office"/>
    <x v="0"/>
    <s v="Pens &amp; Art Supplies"/>
    <s v="Wrap Bag"/>
    <d v="2011-05-05T00:00:00"/>
  </r>
  <r>
    <n v="4970"/>
    <n v="41539"/>
    <x v="827"/>
    <s v="High"/>
    <s v="*"/>
    <s v="**"/>
    <s v="**"/>
    <m/>
    <m/>
    <s v="**"/>
    <m/>
    <m/>
    <m/>
    <m/>
    <m/>
    <n v="24"/>
    <n v="3.5000000000000003E-2"/>
    <m/>
    <m/>
    <n v="41.85"/>
    <n v="0"/>
    <n v="1.7437500000000001"/>
    <s v="Express Air"/>
    <n v="1.29"/>
    <n v="43.14"/>
    <x v="2"/>
    <s v="Consumer"/>
    <x v="0"/>
    <s v="Pens &amp; Art Supplies"/>
    <s v="Wrap Bag"/>
    <d v="2011-05-05T00:00:00"/>
  </r>
  <r>
    <n v="4971"/>
    <n v="44960"/>
    <x v="827"/>
    <s v="Low"/>
    <s v="*"/>
    <s v="*"/>
    <s v="*"/>
    <m/>
    <m/>
    <s v="*"/>
    <m/>
    <m/>
    <m/>
    <m/>
    <m/>
    <n v="17"/>
    <n v="0.02"/>
    <m/>
    <m/>
    <n v="31.68"/>
    <n v="0"/>
    <n v="1.8635294117647059"/>
    <s v="Regular Air"/>
    <n v="1.99"/>
    <n v="33.67"/>
    <x v="1"/>
    <s v="Consumer"/>
    <x v="2"/>
    <s v="Computer Peripherals"/>
    <s v="Small Pack"/>
    <d v="2011-05-07T00:00:00"/>
  </r>
  <r>
    <n v="4972"/>
    <n v="21414"/>
    <x v="828"/>
    <s v="Critical"/>
    <s v="***"/>
    <s v="***"/>
    <s v="***"/>
    <m/>
    <m/>
    <s v="***"/>
    <m/>
    <m/>
    <m/>
    <m/>
    <m/>
    <n v="46"/>
    <n v="0.05"/>
    <m/>
    <m/>
    <n v="3644.6"/>
    <n v="1"/>
    <n v="79.230434782608697"/>
    <s v="Regular Air"/>
    <n v="35"/>
    <n v="3679.6"/>
    <x v="1"/>
    <s v="Consumer"/>
    <x v="0"/>
    <s v="Storage &amp; Organization"/>
    <s v="Large Box"/>
    <d v="2011-05-06T00:00:00"/>
  </r>
  <r>
    <n v="4973"/>
    <n v="21414"/>
    <x v="828"/>
    <s v="Critical"/>
    <s v="***"/>
    <s v="***"/>
    <s v="***"/>
    <m/>
    <m/>
    <s v="***"/>
    <m/>
    <m/>
    <m/>
    <m/>
    <m/>
    <n v="33"/>
    <n v="0.04"/>
    <m/>
    <m/>
    <n v="3491.6129999999998"/>
    <n v="1"/>
    <n v="105.80645454545454"/>
    <s v="Regular Air"/>
    <n v="5.63"/>
    <n v="3497.2429999999999"/>
    <x v="1"/>
    <s v="Consumer"/>
    <x v="2"/>
    <s v="Telephones and Communication"/>
    <s v="Small Box"/>
    <d v="2011-05-05T00:00:00"/>
  </r>
  <r>
    <n v="4974"/>
    <n v="19649"/>
    <x v="828"/>
    <s v="High"/>
    <s v="*"/>
    <s v="**"/>
    <s v="**"/>
    <m/>
    <m/>
    <s v="**"/>
    <m/>
    <m/>
    <m/>
    <m/>
    <m/>
    <n v="36"/>
    <n v="0.04"/>
    <m/>
    <m/>
    <n v="1095.1099999999999"/>
    <n v="1"/>
    <n v="30.419722222222219"/>
    <s v="Delivery Truck"/>
    <n v="45.51"/>
    <n v="1140.6199999999999"/>
    <x v="4"/>
    <s v="Consumer"/>
    <x v="1"/>
    <s v="Tables"/>
    <s v="Jumbo Box"/>
    <d v="2011-05-05T00:00:00"/>
  </r>
  <r>
    <n v="4975"/>
    <n v="39745"/>
    <x v="828"/>
    <s v="Not Specified"/>
    <s v="*"/>
    <s v="*"/>
    <s v="*"/>
    <m/>
    <m/>
    <s v="*"/>
    <m/>
    <m/>
    <m/>
    <m/>
    <m/>
    <n v="8"/>
    <n v="0.01"/>
    <m/>
    <m/>
    <n v="955.29"/>
    <n v="0"/>
    <n v="119.41125"/>
    <s v="Delivery Truck"/>
    <n v="56.14"/>
    <n v="1011.43"/>
    <x v="2"/>
    <s v="Corporate"/>
    <x v="2"/>
    <s v="Office Machines"/>
    <s v="Jumbo Drum"/>
    <d v="2011-05-05T00:00:00"/>
  </r>
  <r>
    <n v="4976"/>
    <n v="19649"/>
    <x v="828"/>
    <s v="High"/>
    <s v="*"/>
    <s v="**"/>
    <s v="**"/>
    <m/>
    <m/>
    <s v="**"/>
    <m/>
    <m/>
    <m/>
    <m/>
    <m/>
    <n v="25"/>
    <n v="3.5000000000000003E-2"/>
    <m/>
    <m/>
    <n v="375.74"/>
    <n v="0"/>
    <n v="15.0296"/>
    <s v="Express Air"/>
    <n v="6.75"/>
    <n v="382.49"/>
    <x v="4"/>
    <s v="Consumer"/>
    <x v="0"/>
    <s v="Appliances"/>
    <s v="Medium Box"/>
    <d v="2011-05-06T00:00:00"/>
  </r>
  <r>
    <n v="4977"/>
    <n v="37314"/>
    <x v="828"/>
    <s v="Medium"/>
    <s v="*"/>
    <s v="*"/>
    <s v="*"/>
    <m/>
    <m/>
    <s v="*"/>
    <m/>
    <m/>
    <m/>
    <m/>
    <m/>
    <n v="21"/>
    <n v="3.5000000000000003E-2"/>
    <m/>
    <m/>
    <n v="210.86"/>
    <n v="0"/>
    <n v="10.040952380952382"/>
    <s v="Regular Air"/>
    <n v="6.02"/>
    <n v="216.88000000000002"/>
    <x v="1"/>
    <s v="Home Office"/>
    <x v="1"/>
    <s v="Office Furnishings"/>
    <s v="Medium Box"/>
    <d v="2011-05-05T00:00:00"/>
  </r>
  <r>
    <n v="4978"/>
    <n v="25955"/>
    <x v="828"/>
    <s v="Not Specified"/>
    <s v="*"/>
    <s v="*"/>
    <s v="*"/>
    <m/>
    <m/>
    <s v="*"/>
    <m/>
    <m/>
    <m/>
    <m/>
    <m/>
    <n v="10"/>
    <n v="0.02"/>
    <m/>
    <m/>
    <n v="170.35"/>
    <n v="0"/>
    <n v="17.035"/>
    <s v="Regular Air"/>
    <n v="8.34"/>
    <n v="178.69"/>
    <x v="0"/>
    <s v="Corporate"/>
    <x v="0"/>
    <s v="Storage &amp; Organization"/>
    <s v="Small Box"/>
    <d v="2011-05-06T00:00:00"/>
  </r>
  <r>
    <n v="4979"/>
    <n v="21414"/>
    <x v="828"/>
    <s v="Critical"/>
    <s v="***"/>
    <s v="***"/>
    <s v="***"/>
    <m/>
    <m/>
    <s v="***"/>
    <m/>
    <m/>
    <m/>
    <m/>
    <m/>
    <n v="34"/>
    <n v="0.04"/>
    <m/>
    <m/>
    <n v="117.91"/>
    <n v="0"/>
    <n v="3.4679411764705881"/>
    <s v="Regular Air"/>
    <n v="1.0900000000000001"/>
    <n v="119"/>
    <x v="1"/>
    <s v="Consumer"/>
    <x v="0"/>
    <s v="Paper"/>
    <s v="Wrap Bag"/>
    <d v="2011-05-06T00:00:00"/>
  </r>
  <r>
    <n v="4980"/>
    <n v="21414"/>
    <x v="828"/>
    <s v="Critical"/>
    <s v="***"/>
    <s v="***"/>
    <s v="***"/>
    <m/>
    <m/>
    <s v="***"/>
    <m/>
    <m/>
    <m/>
    <m/>
    <m/>
    <n v="43"/>
    <n v="0.05"/>
    <m/>
    <m/>
    <n v="103.6"/>
    <n v="0"/>
    <n v="2.409302325581395"/>
    <s v="Express Air"/>
    <n v="1.92"/>
    <n v="105.52"/>
    <x v="1"/>
    <s v="Consumer"/>
    <x v="0"/>
    <s v="Scissors, Rulers and Trimmers"/>
    <s v="Wrap Bag"/>
    <d v="2011-05-04T00:00:00"/>
  </r>
  <r>
    <n v="4981"/>
    <n v="18503"/>
    <x v="829"/>
    <s v="Not Specified"/>
    <s v="*"/>
    <s v="*"/>
    <s v="*"/>
    <m/>
    <m/>
    <s v="*"/>
    <m/>
    <m/>
    <m/>
    <m/>
    <m/>
    <n v="46"/>
    <n v="0.05"/>
    <m/>
    <m/>
    <n v="6637.63"/>
    <n v="1"/>
    <n v="144.29630434782609"/>
    <s v="Delivery Truck"/>
    <n v="17.850000000000001"/>
    <n v="6655.4800000000005"/>
    <x v="5"/>
    <s v="Consumer"/>
    <x v="2"/>
    <s v="Office Machines"/>
    <s v="Jumbo Drum"/>
    <d v="2011-05-07T00:00:00"/>
  </r>
  <r>
    <n v="4982"/>
    <n v="42628"/>
    <x v="829"/>
    <s v="Not Specified"/>
    <s v="*"/>
    <s v="*"/>
    <s v="*"/>
    <m/>
    <m/>
    <s v="*"/>
    <m/>
    <m/>
    <m/>
    <m/>
    <m/>
    <n v="4"/>
    <n v="0.01"/>
    <m/>
    <m/>
    <n v="1199.336"/>
    <n v="1"/>
    <n v="299.834"/>
    <s v="Delivery Truck"/>
    <n v="60"/>
    <n v="1259.336"/>
    <x v="2"/>
    <s v="Consumer"/>
    <x v="1"/>
    <s v="Tables"/>
    <s v="Jumbo Drum"/>
    <d v="2011-05-07T00:00:00"/>
  </r>
  <r>
    <n v="4983"/>
    <n v="18503"/>
    <x v="829"/>
    <s v="Not Specified"/>
    <s v="*"/>
    <s v="*"/>
    <s v="*"/>
    <m/>
    <m/>
    <s v="*"/>
    <m/>
    <m/>
    <m/>
    <m/>
    <m/>
    <n v="13"/>
    <n v="0.02"/>
    <m/>
    <m/>
    <n v="928.90549999999996"/>
    <n v="0"/>
    <n v="71.454269230769228"/>
    <s v="Regular Air"/>
    <n v="2.79"/>
    <n v="931.69549999999992"/>
    <x v="5"/>
    <s v="Consumer"/>
    <x v="2"/>
    <s v="Telephones and Communication"/>
    <s v="Small Box"/>
    <d v="2011-05-07T00:00:00"/>
  </r>
  <r>
    <n v="4984"/>
    <n v="49346"/>
    <x v="829"/>
    <s v="Not Specified"/>
    <s v="*"/>
    <s v="*"/>
    <s v="*"/>
    <m/>
    <m/>
    <s v="*"/>
    <m/>
    <m/>
    <m/>
    <m/>
    <m/>
    <n v="50"/>
    <n v="0.06"/>
    <m/>
    <m/>
    <n v="276.75"/>
    <n v="0"/>
    <n v="5.5350000000000001"/>
    <s v="Regular Air"/>
    <n v="5.57"/>
    <n v="282.32"/>
    <x v="4"/>
    <s v="Corporate"/>
    <x v="0"/>
    <s v="Paper"/>
    <s v="Small Box"/>
    <d v="2011-05-06T00:00:00"/>
  </r>
  <r>
    <n v="4985"/>
    <n v="23617"/>
    <x v="829"/>
    <s v="Not Specified"/>
    <s v="*"/>
    <s v="*"/>
    <s v="*"/>
    <m/>
    <m/>
    <s v="*"/>
    <m/>
    <m/>
    <m/>
    <m/>
    <m/>
    <n v="6"/>
    <n v="0.01"/>
    <m/>
    <m/>
    <n v="247.34"/>
    <n v="0"/>
    <n v="41.223333333333336"/>
    <s v="Express Air"/>
    <n v="2.99"/>
    <n v="250.33"/>
    <x v="10"/>
    <s v="Consumer"/>
    <x v="0"/>
    <s v="Binders and Binder Accessories"/>
    <s v="Small Box"/>
    <d v="2011-05-07T00:00:00"/>
  </r>
  <r>
    <n v="4986"/>
    <n v="49346"/>
    <x v="829"/>
    <s v="Not Specified"/>
    <s v="*"/>
    <s v="*"/>
    <s v="*"/>
    <m/>
    <m/>
    <s v="*"/>
    <m/>
    <m/>
    <m/>
    <m/>
    <m/>
    <n v="8"/>
    <n v="0.01"/>
    <m/>
    <m/>
    <n v="94.35"/>
    <n v="0"/>
    <n v="11.793749999999999"/>
    <s v="Regular Air"/>
    <n v="2.85"/>
    <n v="97.199999999999989"/>
    <x v="4"/>
    <s v="Corporate"/>
    <x v="1"/>
    <s v="Office Furnishings"/>
    <s v="Small Pack"/>
    <d v="2011-05-08T00:00:00"/>
  </r>
  <r>
    <n v="4987"/>
    <n v="14883"/>
    <x v="830"/>
    <s v="Low"/>
    <s v="*"/>
    <s v="*"/>
    <s v="*"/>
    <m/>
    <m/>
    <s v="*"/>
    <m/>
    <m/>
    <m/>
    <m/>
    <m/>
    <n v="47"/>
    <n v="0.05"/>
    <m/>
    <m/>
    <n v="5126.4179999999997"/>
    <n v="1"/>
    <n v="109.07272340425531"/>
    <s v="Regular Air"/>
    <n v="2.5"/>
    <n v="5128.9179999999997"/>
    <x v="5"/>
    <s v="Corporate"/>
    <x v="2"/>
    <s v="Telephones and Communication"/>
    <s v="Small Box"/>
    <d v="2011-05-15T00:00:00"/>
  </r>
  <r>
    <n v="4988"/>
    <n v="58407"/>
    <x v="830"/>
    <s v="High"/>
    <s v="*"/>
    <s v="**"/>
    <s v="**"/>
    <m/>
    <m/>
    <s v="**"/>
    <m/>
    <m/>
    <m/>
    <m/>
    <m/>
    <n v="29"/>
    <n v="3.5000000000000003E-2"/>
    <m/>
    <m/>
    <n v="1669.88"/>
    <n v="1"/>
    <n v="57.582068965517244"/>
    <s v="Regular Air"/>
    <n v="14.3"/>
    <n v="1684.18"/>
    <x v="3"/>
    <s v="Corporate"/>
    <x v="0"/>
    <s v="Paper"/>
    <s v="Small Box"/>
    <d v="2011-05-09T00:00:00"/>
  </r>
  <r>
    <n v="4989"/>
    <n v="14883"/>
    <x v="830"/>
    <s v="Low"/>
    <s v="*"/>
    <s v="*"/>
    <s v="*"/>
    <m/>
    <m/>
    <s v="*"/>
    <m/>
    <m/>
    <m/>
    <m/>
    <m/>
    <n v="38"/>
    <n v="0.04"/>
    <m/>
    <m/>
    <n v="978.4"/>
    <n v="0"/>
    <n v="25.747368421052631"/>
    <s v="Delivery Truck"/>
    <n v="14.36"/>
    <n v="992.76"/>
    <x v="5"/>
    <s v="Corporate"/>
    <x v="1"/>
    <s v="Chairs &amp; Chairmats"/>
    <s v="Jumbo Drum"/>
    <d v="2011-05-11T00:00:00"/>
  </r>
  <r>
    <n v="4990"/>
    <n v="41857"/>
    <x v="830"/>
    <s v="Low"/>
    <s v="*"/>
    <s v="*"/>
    <s v="*"/>
    <m/>
    <m/>
    <s v="*"/>
    <m/>
    <m/>
    <m/>
    <m/>
    <m/>
    <n v="45"/>
    <n v="0.05"/>
    <m/>
    <m/>
    <n v="461.05"/>
    <n v="0"/>
    <n v="10.245555555555557"/>
    <s v="Express Air"/>
    <n v="6.22"/>
    <n v="467.27000000000004"/>
    <x v="4"/>
    <s v="Home Office"/>
    <x v="1"/>
    <s v="Office Furnishings"/>
    <s v="Small Box"/>
    <d v="2011-05-11T00:00:00"/>
  </r>
  <r>
    <n v="4991"/>
    <n v="1702"/>
    <x v="830"/>
    <s v="High"/>
    <s v="*"/>
    <s v="**"/>
    <s v="**"/>
    <m/>
    <m/>
    <s v="**"/>
    <m/>
    <m/>
    <m/>
    <m/>
    <m/>
    <n v="23"/>
    <n v="3.5000000000000003E-2"/>
    <m/>
    <m/>
    <n v="67.239999999999995"/>
    <n v="0"/>
    <n v="2.9234782608695649"/>
    <s v="Regular Air"/>
    <n v="0.93"/>
    <n v="68.17"/>
    <x v="11"/>
    <s v="Home Office"/>
    <x v="0"/>
    <s v="Pens &amp; Art Supplies"/>
    <s v="Wrap Bag"/>
    <d v="2011-05-07T00:00:00"/>
  </r>
  <r>
    <n v="4992"/>
    <n v="43686"/>
    <x v="831"/>
    <s v="Medium"/>
    <s v="*"/>
    <s v="*"/>
    <s v="*"/>
    <m/>
    <m/>
    <s v="*"/>
    <m/>
    <m/>
    <m/>
    <m/>
    <m/>
    <n v="16"/>
    <n v="0.02"/>
    <m/>
    <m/>
    <n v="1313.64"/>
    <n v="1"/>
    <n v="82.102500000000006"/>
    <s v="Regular Air"/>
    <n v="6.13"/>
    <n v="1319.7700000000002"/>
    <x v="5"/>
    <s v="Corporate"/>
    <x v="2"/>
    <s v="Computer Peripherals"/>
    <s v="Small Box"/>
    <d v="2011-05-08T00:00:00"/>
  </r>
  <r>
    <n v="4993"/>
    <n v="34791"/>
    <x v="831"/>
    <s v="Medium"/>
    <s v="*"/>
    <s v="*"/>
    <s v="*"/>
    <m/>
    <m/>
    <s v="*"/>
    <m/>
    <m/>
    <m/>
    <m/>
    <m/>
    <n v="9"/>
    <n v="0.01"/>
    <m/>
    <m/>
    <n v="1010.26"/>
    <n v="1"/>
    <n v="112.25111111111111"/>
    <s v="Regular Air"/>
    <n v="19.989999999999998"/>
    <n v="1030.25"/>
    <x v="2"/>
    <s v="Home Office"/>
    <x v="0"/>
    <s v="Paper"/>
    <s v="Small Box"/>
    <d v="2011-05-07T00:00:00"/>
  </r>
  <r>
    <n v="4994"/>
    <n v="31876"/>
    <x v="831"/>
    <s v="High"/>
    <s v="*"/>
    <s v="**"/>
    <s v="**"/>
    <m/>
    <m/>
    <s v="**"/>
    <m/>
    <m/>
    <m/>
    <m/>
    <m/>
    <n v="8"/>
    <n v="0.01"/>
    <m/>
    <m/>
    <n v="741.49"/>
    <n v="0"/>
    <n v="92.686250000000001"/>
    <s v="Regular Air"/>
    <n v="35"/>
    <n v="776.49"/>
    <x v="4"/>
    <s v="Corporate"/>
    <x v="0"/>
    <s v="Storage &amp; Organization"/>
    <s v="Large Box"/>
    <d v="2011-05-08T00:00:00"/>
  </r>
  <r>
    <n v="4995"/>
    <n v="55520"/>
    <x v="831"/>
    <s v="Critical"/>
    <s v="***"/>
    <s v="***"/>
    <s v="***"/>
    <m/>
    <m/>
    <s v="***"/>
    <m/>
    <m/>
    <m/>
    <m/>
    <m/>
    <n v="43"/>
    <n v="0.05"/>
    <m/>
    <m/>
    <n v="525.77"/>
    <n v="0"/>
    <n v="12.227209302325582"/>
    <s v="Express Air"/>
    <n v="5.99"/>
    <n v="531.76"/>
    <x v="10"/>
    <s v="Small Business"/>
    <x v="2"/>
    <s v="Office Machines"/>
    <s v="Medium Box"/>
    <d v="2011-05-08T00:00:00"/>
  </r>
  <r>
    <n v="4996"/>
    <n v="34791"/>
    <x v="831"/>
    <s v="Medium"/>
    <s v="*"/>
    <s v="*"/>
    <s v="*"/>
    <m/>
    <m/>
    <s v="*"/>
    <m/>
    <m/>
    <m/>
    <m/>
    <m/>
    <n v="37"/>
    <n v="0.04"/>
    <m/>
    <m/>
    <n v="284.58"/>
    <n v="0"/>
    <n v="7.6913513513513507"/>
    <s v="Regular Air"/>
    <n v="4"/>
    <n v="288.58"/>
    <x v="2"/>
    <s v="Home Office"/>
    <x v="1"/>
    <s v="Office Furnishings"/>
    <s v="Wrap Bag"/>
    <d v="2011-05-09T00:00:00"/>
  </r>
  <r>
    <n v="4997"/>
    <n v="24679"/>
    <x v="831"/>
    <s v="Not Specified"/>
    <s v="*"/>
    <s v="*"/>
    <s v="*"/>
    <m/>
    <m/>
    <s v="*"/>
    <m/>
    <m/>
    <m/>
    <m/>
    <m/>
    <n v="7"/>
    <n v="0.01"/>
    <m/>
    <m/>
    <n v="33.99"/>
    <n v="0"/>
    <n v="4.8557142857142859"/>
    <s v="Regular Air"/>
    <n v="2.39"/>
    <n v="36.380000000000003"/>
    <x v="1"/>
    <s v="Corporate"/>
    <x v="2"/>
    <s v="Computer Peripherals"/>
    <s v="Small Pack"/>
    <d v="2011-05-08T00:00:00"/>
  </r>
  <r>
    <n v="4998"/>
    <n v="35841"/>
    <x v="832"/>
    <s v="Medium"/>
    <s v="*"/>
    <s v="*"/>
    <s v="*"/>
    <m/>
    <m/>
    <s v="*"/>
    <m/>
    <m/>
    <m/>
    <m/>
    <m/>
    <n v="48"/>
    <n v="0.05"/>
    <m/>
    <m/>
    <n v="5163.0105000000003"/>
    <n v="1"/>
    <n v="107.56271875"/>
    <s v="Regular Air"/>
    <n v="8.08"/>
    <n v="5171.0905000000002"/>
    <x v="0"/>
    <s v="Small Business"/>
    <x v="2"/>
    <s v="Telephones and Communication"/>
    <s v="Small Box"/>
    <d v="2011-05-09T00:00:00"/>
  </r>
  <r>
    <n v="4999"/>
    <n v="16128"/>
    <x v="832"/>
    <s v="High"/>
    <s v="*"/>
    <s v="**"/>
    <s v="**"/>
    <m/>
    <m/>
    <s v="**"/>
    <m/>
    <m/>
    <m/>
    <m/>
    <m/>
    <n v="46"/>
    <n v="0.05"/>
    <m/>
    <m/>
    <n v="2968.66"/>
    <n v="1"/>
    <n v="64.536086956521743"/>
    <s v="Regular Air"/>
    <n v="14.48"/>
    <n v="2983.14"/>
    <x v="4"/>
    <s v="Corporate"/>
    <x v="1"/>
    <s v="Office Furnishings"/>
    <s v="Small Box"/>
    <d v="2011-05-08T00:00:00"/>
  </r>
  <r>
    <n v="5000"/>
    <n v="14242"/>
    <x v="832"/>
    <s v="High"/>
    <s v="*"/>
    <s v="**"/>
    <s v="**"/>
    <m/>
    <m/>
    <s v="**"/>
    <m/>
    <m/>
    <m/>
    <m/>
    <m/>
    <n v="35"/>
    <n v="0.04"/>
    <m/>
    <m/>
    <n v="1078.58"/>
    <n v="1"/>
    <n v="30.816571428571425"/>
    <s v="Regular Air"/>
    <n v="4"/>
    <n v="1082.58"/>
    <x v="4"/>
    <s v="Corporate"/>
    <x v="2"/>
    <s v="Computer Peripherals"/>
    <s v="Small Box"/>
    <d v="2011-05-10T00:00:00"/>
  </r>
  <r>
    <n v="5001"/>
    <n v="55616"/>
    <x v="832"/>
    <s v="High"/>
    <s v="*"/>
    <s v="**"/>
    <s v="**"/>
    <m/>
    <m/>
    <s v="**"/>
    <m/>
    <m/>
    <m/>
    <m/>
    <m/>
    <n v="24"/>
    <n v="3.5000000000000003E-2"/>
    <m/>
    <m/>
    <n v="437.47800000000001"/>
    <n v="0"/>
    <n v="18.228249999999999"/>
    <s v="Regular Air"/>
    <n v="1.25"/>
    <n v="438.72800000000001"/>
    <x v="0"/>
    <s v="Consumer"/>
    <x v="2"/>
    <s v="Telephones and Communication"/>
    <s v="Small Pack"/>
    <d v="2011-05-09T00:00:00"/>
  </r>
  <r>
    <n v="5002"/>
    <n v="28035"/>
    <x v="832"/>
    <s v="Not Specified"/>
    <s v="*"/>
    <s v="*"/>
    <s v="*"/>
    <m/>
    <m/>
    <s v="*"/>
    <m/>
    <m/>
    <m/>
    <m/>
    <m/>
    <n v="19"/>
    <n v="0.02"/>
    <m/>
    <m/>
    <n v="376.21"/>
    <n v="0"/>
    <n v="19.800526315789472"/>
    <s v="Regular Air"/>
    <n v="5.23"/>
    <n v="381.44"/>
    <x v="7"/>
    <s v="Home Office"/>
    <x v="0"/>
    <s v="Binders and Binder Accessories"/>
    <s v="Small Box"/>
    <d v="2011-05-10T00:00:00"/>
  </r>
  <r>
    <n v="5003"/>
    <n v="35841"/>
    <x v="832"/>
    <s v="Medium"/>
    <s v="*"/>
    <s v="*"/>
    <s v="*"/>
    <m/>
    <m/>
    <s v="*"/>
    <m/>
    <m/>
    <m/>
    <m/>
    <m/>
    <n v="23"/>
    <n v="3.5000000000000003E-2"/>
    <m/>
    <m/>
    <n v="230.41"/>
    <n v="0"/>
    <n v="10.017826086956521"/>
    <s v="Regular Air"/>
    <n v="1.39"/>
    <n v="231.79999999999998"/>
    <x v="0"/>
    <s v="Small Business"/>
    <x v="0"/>
    <s v="Envelopes"/>
    <s v="Small Box"/>
    <d v="2011-05-09T00:00:00"/>
  </r>
  <r>
    <n v="5004"/>
    <n v="55616"/>
    <x v="832"/>
    <s v="High"/>
    <s v="*"/>
    <s v="**"/>
    <s v="**"/>
    <m/>
    <m/>
    <s v="**"/>
    <m/>
    <m/>
    <m/>
    <m/>
    <m/>
    <n v="29"/>
    <n v="3.5000000000000003E-2"/>
    <m/>
    <m/>
    <n v="184.74"/>
    <n v="0"/>
    <n v="6.3703448275862069"/>
    <s v="Regular Air"/>
    <n v="4.38"/>
    <n v="189.12"/>
    <x v="3"/>
    <s v="Consumer"/>
    <x v="2"/>
    <s v="Computer Peripherals"/>
    <s v="Small Pack"/>
    <d v="2011-05-09T00:00:00"/>
  </r>
  <r>
    <n v="5005"/>
    <n v="13730"/>
    <x v="833"/>
    <s v="High"/>
    <s v="*"/>
    <s v="**"/>
    <s v="**"/>
    <m/>
    <m/>
    <s v="**"/>
    <m/>
    <m/>
    <m/>
    <m/>
    <m/>
    <n v="26"/>
    <n v="3.5000000000000003E-2"/>
    <m/>
    <m/>
    <n v="3617.64"/>
    <n v="1"/>
    <n v="139.13999999999999"/>
    <s v="Delivery Truck"/>
    <n v="43.75"/>
    <n v="3661.39"/>
    <x v="0"/>
    <s v="Corporate"/>
    <x v="1"/>
    <s v="Tables"/>
    <s v="Jumbo Box"/>
    <d v="2011-05-11T00:00:00"/>
  </r>
  <r>
    <n v="5006"/>
    <n v="8288"/>
    <x v="833"/>
    <s v="Critical"/>
    <s v="***"/>
    <s v="***"/>
    <s v="***"/>
    <m/>
    <m/>
    <s v="***"/>
    <m/>
    <m/>
    <m/>
    <m/>
    <m/>
    <n v="22"/>
    <n v="3.5000000000000003E-2"/>
    <m/>
    <m/>
    <n v="1337.81"/>
    <n v="1"/>
    <n v="60.80954545454545"/>
    <s v="Regular Air"/>
    <n v="10.29"/>
    <n v="1348.1"/>
    <x v="8"/>
    <s v="Corporate"/>
    <x v="0"/>
    <s v="Binders and Binder Accessories"/>
    <s v="Small Box"/>
    <d v="2011-05-10T00:00:00"/>
  </r>
  <r>
    <n v="5007"/>
    <n v="34434"/>
    <x v="833"/>
    <s v="Not Specified"/>
    <s v="*"/>
    <s v="*"/>
    <s v="*"/>
    <m/>
    <m/>
    <s v="*"/>
    <m/>
    <m/>
    <m/>
    <m/>
    <m/>
    <n v="23"/>
    <n v="3.5000000000000003E-2"/>
    <m/>
    <m/>
    <n v="116.56"/>
    <n v="0"/>
    <n v="5.0678260869565221"/>
    <s v="Regular Air"/>
    <n v="0.49"/>
    <n v="117.05"/>
    <x v="2"/>
    <s v="Small Business"/>
    <x v="0"/>
    <s v="Labels"/>
    <s v="Small Box"/>
    <d v="2011-05-11T00:00:00"/>
  </r>
  <r>
    <n v="5008"/>
    <n v="34434"/>
    <x v="833"/>
    <s v="Not Specified"/>
    <s v="*"/>
    <s v="*"/>
    <s v="*"/>
    <m/>
    <m/>
    <s v="*"/>
    <m/>
    <m/>
    <m/>
    <m/>
    <m/>
    <n v="16"/>
    <n v="0.02"/>
    <m/>
    <m/>
    <n v="32.35"/>
    <n v="0"/>
    <n v="2.0218750000000001"/>
    <s v="Regular Air"/>
    <n v="4.79"/>
    <n v="37.14"/>
    <x v="2"/>
    <s v="Small Business"/>
    <x v="0"/>
    <s v="Binders and Binder Accessories"/>
    <s v="Small Box"/>
    <d v="2011-05-10T00:00:00"/>
  </r>
  <r>
    <n v="5009"/>
    <n v="30657"/>
    <x v="834"/>
    <s v="High"/>
    <s v="*"/>
    <s v="**"/>
    <s v="**"/>
    <m/>
    <m/>
    <s v="**"/>
    <m/>
    <m/>
    <m/>
    <m/>
    <m/>
    <n v="6"/>
    <n v="0.01"/>
    <m/>
    <m/>
    <n v="273.38"/>
    <n v="0"/>
    <n v="45.563333333333333"/>
    <s v="Express Air"/>
    <n v="16.71"/>
    <n v="290.08999999999997"/>
    <x v="4"/>
    <s v="Corporate"/>
    <x v="2"/>
    <s v="Computer Peripherals"/>
    <s v="Small Box"/>
    <d v="2011-05-11T00:00:00"/>
  </r>
  <r>
    <n v="5010"/>
    <n v="30657"/>
    <x v="834"/>
    <s v="High"/>
    <s v="*"/>
    <s v="**"/>
    <s v="**"/>
    <m/>
    <m/>
    <s v="**"/>
    <m/>
    <m/>
    <m/>
    <m/>
    <m/>
    <n v="8"/>
    <n v="0.01"/>
    <m/>
    <m/>
    <n v="179.66"/>
    <n v="0"/>
    <n v="22.4575"/>
    <s v="Regular Air"/>
    <n v="1.99"/>
    <n v="181.65"/>
    <x v="4"/>
    <s v="Corporate"/>
    <x v="2"/>
    <s v="Computer Peripherals"/>
    <s v="Small Pack"/>
    <d v="2011-05-12T00:00:00"/>
  </r>
  <r>
    <n v="5011"/>
    <n v="12322"/>
    <x v="835"/>
    <s v="Critical"/>
    <s v="***"/>
    <s v="***"/>
    <s v="***"/>
    <m/>
    <m/>
    <s v="***"/>
    <m/>
    <m/>
    <m/>
    <m/>
    <m/>
    <n v="36"/>
    <n v="0.04"/>
    <m/>
    <m/>
    <n v="3436.9"/>
    <n v="1"/>
    <n v="95.469444444444449"/>
    <s v="Express Air"/>
    <n v="39.61"/>
    <n v="3476.51"/>
    <x v="1"/>
    <s v="Small Business"/>
    <x v="1"/>
    <s v="Office Furnishings"/>
    <s v="Medium Box"/>
    <d v="2011-05-13T00:00:00"/>
  </r>
  <r>
    <n v="5012"/>
    <n v="53127"/>
    <x v="835"/>
    <s v="High"/>
    <s v="*"/>
    <s v="**"/>
    <s v="**"/>
    <m/>
    <m/>
    <s v="**"/>
    <m/>
    <m/>
    <m/>
    <m/>
    <m/>
    <n v="49"/>
    <n v="0.05"/>
    <m/>
    <m/>
    <n v="2628.047"/>
    <n v="1"/>
    <n v="53.633612244897961"/>
    <s v="Regular Air"/>
    <n v="19.989999999999998"/>
    <n v="2648.0369999999998"/>
    <x v="1"/>
    <s v="Consumer"/>
    <x v="2"/>
    <s v="Telephones and Communication"/>
    <s v="Small Box"/>
    <d v="2011-05-13T00:00:00"/>
  </r>
  <r>
    <n v="5013"/>
    <n v="53127"/>
    <x v="835"/>
    <s v="High"/>
    <s v="*"/>
    <s v="**"/>
    <s v="**"/>
    <m/>
    <m/>
    <s v="**"/>
    <m/>
    <m/>
    <m/>
    <m/>
    <m/>
    <n v="50"/>
    <n v="0.06"/>
    <m/>
    <m/>
    <n v="1893.29"/>
    <n v="1"/>
    <n v="37.8658"/>
    <s v="Regular Air"/>
    <n v="2.99"/>
    <n v="1896.28"/>
    <x v="1"/>
    <s v="Consumer"/>
    <x v="0"/>
    <s v="Binders and Binder Accessories"/>
    <s v="Small Box"/>
    <d v="2011-05-12T00:00:00"/>
  </r>
  <r>
    <n v="5014"/>
    <n v="8064"/>
    <x v="836"/>
    <s v="High"/>
    <s v="*"/>
    <s v="**"/>
    <s v="**"/>
    <m/>
    <m/>
    <s v="**"/>
    <m/>
    <m/>
    <m/>
    <m/>
    <m/>
    <n v="44"/>
    <n v="0.05"/>
    <m/>
    <m/>
    <n v="10445.950000000001"/>
    <n v="1"/>
    <n v="237.40795454545457"/>
    <s v="Delivery Truck"/>
    <n v="62.94"/>
    <n v="10508.890000000001"/>
    <x v="8"/>
    <s v="Home Office"/>
    <x v="1"/>
    <s v="Chairs &amp; Chairmats"/>
    <s v="Jumbo Drum"/>
    <d v="2011-05-13T00:00:00"/>
  </r>
  <r>
    <n v="5015"/>
    <n v="43397"/>
    <x v="836"/>
    <s v="Critical"/>
    <s v="***"/>
    <s v="***"/>
    <s v="***"/>
    <m/>
    <m/>
    <s v="***"/>
    <m/>
    <m/>
    <m/>
    <m/>
    <m/>
    <n v="35"/>
    <n v="0.04"/>
    <m/>
    <m/>
    <n v="2130.31"/>
    <n v="1"/>
    <n v="60.866"/>
    <s v="Delivery Truck"/>
    <n v="32.409999999999997"/>
    <n v="2162.7199999999998"/>
    <x v="2"/>
    <s v="Corporate"/>
    <x v="1"/>
    <s v="Chairs &amp; Chairmats"/>
    <s v="Jumbo Drum"/>
    <d v="2011-05-13T00:00:00"/>
  </r>
  <r>
    <n v="5016"/>
    <n v="31973"/>
    <x v="836"/>
    <s v="Not Specified"/>
    <s v="*"/>
    <s v="*"/>
    <s v="*"/>
    <m/>
    <m/>
    <s v="*"/>
    <m/>
    <m/>
    <m/>
    <m/>
    <m/>
    <n v="15"/>
    <n v="0.02"/>
    <m/>
    <m/>
    <n v="404.54"/>
    <n v="0"/>
    <n v="26.969333333333335"/>
    <s v="Regular Air"/>
    <n v="5.3"/>
    <n v="409.84000000000003"/>
    <x v="6"/>
    <s v="Small Business"/>
    <x v="1"/>
    <s v="Chairs &amp; Chairmats"/>
    <s v="Medium Box"/>
    <d v="2011-05-13T00:00:00"/>
  </r>
  <r>
    <n v="5017"/>
    <n v="10662"/>
    <x v="836"/>
    <s v="Low"/>
    <s v="*"/>
    <s v="*"/>
    <s v="*"/>
    <m/>
    <m/>
    <s v="*"/>
    <m/>
    <m/>
    <m/>
    <m/>
    <m/>
    <n v="45"/>
    <n v="0.05"/>
    <m/>
    <m/>
    <n v="283.13"/>
    <n v="0"/>
    <n v="6.2917777777777779"/>
    <s v="Regular Air"/>
    <n v="6.81"/>
    <n v="289.94"/>
    <x v="10"/>
    <s v="Home Office"/>
    <x v="0"/>
    <s v="Paper"/>
    <s v="Small Box"/>
    <d v="2011-05-21T00:00:00"/>
  </r>
  <r>
    <n v="5018"/>
    <n v="48486"/>
    <x v="836"/>
    <s v="High"/>
    <s v="*"/>
    <s v="**"/>
    <s v="**"/>
    <m/>
    <m/>
    <s v="**"/>
    <m/>
    <m/>
    <m/>
    <m/>
    <m/>
    <n v="42"/>
    <n v="0.05"/>
    <m/>
    <m/>
    <n v="271.14"/>
    <n v="0"/>
    <n v="6.4557142857142855"/>
    <s v="Regular Air"/>
    <n v="7.91"/>
    <n v="279.05"/>
    <x v="5"/>
    <s v="Corporate"/>
    <x v="0"/>
    <s v="Paper"/>
    <s v="Small Box"/>
    <d v="2011-05-14T00:00:00"/>
  </r>
  <r>
    <n v="5019"/>
    <n v="31973"/>
    <x v="836"/>
    <s v="Not Specified"/>
    <s v="*"/>
    <s v="*"/>
    <s v="*"/>
    <m/>
    <m/>
    <s v="*"/>
    <m/>
    <m/>
    <m/>
    <m/>
    <m/>
    <n v="16"/>
    <n v="0.02"/>
    <m/>
    <m/>
    <n v="124.89"/>
    <n v="0"/>
    <n v="7.805625"/>
    <s v="Regular Air"/>
    <n v="11.15"/>
    <n v="136.04"/>
    <x v="6"/>
    <s v="Small Business"/>
    <x v="0"/>
    <s v="Paper"/>
    <s v="Small Box"/>
    <d v="2011-05-14T00:00:00"/>
  </r>
  <r>
    <n v="5020"/>
    <n v="40327"/>
    <x v="837"/>
    <s v="Medium"/>
    <s v="*"/>
    <s v="*"/>
    <s v="*"/>
    <m/>
    <m/>
    <s v="*"/>
    <m/>
    <m/>
    <m/>
    <m/>
    <m/>
    <n v="36"/>
    <n v="0.04"/>
    <m/>
    <m/>
    <n v="152.96"/>
    <n v="0"/>
    <n v="4.2488888888888887"/>
    <s v="Regular Air"/>
    <n v="5.74"/>
    <n v="158.70000000000002"/>
    <x v="12"/>
    <s v="Corporate"/>
    <x v="0"/>
    <s v="Paper"/>
    <s v="Small Box"/>
    <d v="2011-05-15T00:00:00"/>
  </r>
  <r>
    <n v="5021"/>
    <n v="40327"/>
    <x v="837"/>
    <s v="Medium"/>
    <s v="*"/>
    <s v="*"/>
    <s v="*"/>
    <m/>
    <m/>
    <s v="*"/>
    <m/>
    <m/>
    <m/>
    <m/>
    <m/>
    <n v="42"/>
    <n v="0.05"/>
    <m/>
    <m/>
    <n v="152.55000000000001"/>
    <n v="0"/>
    <n v="3.6321428571428576"/>
    <s v="Regular Air"/>
    <n v="2.5"/>
    <n v="155.05000000000001"/>
    <x v="12"/>
    <s v="Corporate"/>
    <x v="0"/>
    <s v="Envelopes"/>
    <s v="Small Box"/>
    <d v="2011-05-15T00:00:00"/>
  </r>
  <r>
    <n v="5022"/>
    <n v="965"/>
    <x v="838"/>
    <s v="Low"/>
    <s v="*"/>
    <s v="*"/>
    <s v="*"/>
    <m/>
    <m/>
    <s v="*"/>
    <m/>
    <m/>
    <m/>
    <m/>
    <m/>
    <n v="42"/>
    <n v="0.05"/>
    <m/>
    <m/>
    <n v="11230.25"/>
    <n v="1"/>
    <n v="267.38690476190476"/>
    <s v="Delivery Truck"/>
    <n v="35.67"/>
    <n v="11265.92"/>
    <x v="1"/>
    <s v="Corporate"/>
    <x v="1"/>
    <s v="Tables"/>
    <s v="Jumbo Box"/>
    <d v="2011-05-21T00:00:00"/>
  </r>
  <r>
    <n v="5023"/>
    <n v="9921"/>
    <x v="838"/>
    <s v="Low"/>
    <s v="*"/>
    <s v="*"/>
    <s v="*"/>
    <m/>
    <m/>
    <s v="*"/>
    <m/>
    <m/>
    <m/>
    <m/>
    <m/>
    <n v="23"/>
    <n v="3.5000000000000003E-2"/>
    <m/>
    <m/>
    <n v="356.09"/>
    <n v="0"/>
    <n v="15.482173913043477"/>
    <s v="Regular Air"/>
    <n v="1.39"/>
    <n v="357.47999999999996"/>
    <x v="4"/>
    <s v="Home Office"/>
    <x v="0"/>
    <s v="Envelopes"/>
    <s v="Small Box"/>
    <d v="2011-05-14T00:00:00"/>
  </r>
  <r>
    <n v="5024"/>
    <n v="57444"/>
    <x v="838"/>
    <s v="Critical"/>
    <s v="***"/>
    <s v="***"/>
    <s v="***"/>
    <m/>
    <m/>
    <s v="***"/>
    <m/>
    <m/>
    <m/>
    <m/>
    <m/>
    <n v="24"/>
    <n v="3.5000000000000003E-2"/>
    <m/>
    <m/>
    <n v="178.92"/>
    <n v="0"/>
    <n v="7.4549999999999992"/>
    <s v="Regular Air"/>
    <n v="6.16"/>
    <n v="185.07999999999998"/>
    <x v="2"/>
    <s v="Consumer"/>
    <x v="0"/>
    <s v="Binders and Binder Accessories"/>
    <s v="Small Box"/>
    <d v="2011-05-15T00:00:00"/>
  </r>
  <r>
    <n v="5025"/>
    <n v="39590"/>
    <x v="838"/>
    <s v="Low"/>
    <s v="*"/>
    <s v="*"/>
    <s v="*"/>
    <m/>
    <m/>
    <s v="*"/>
    <m/>
    <m/>
    <m/>
    <m/>
    <m/>
    <n v="9"/>
    <n v="0.01"/>
    <m/>
    <m/>
    <n v="79.25"/>
    <n v="0"/>
    <n v="8.8055555555555554"/>
    <s v="Express Air"/>
    <n v="5.83"/>
    <n v="85.08"/>
    <x v="1"/>
    <s v="Small Business"/>
    <x v="0"/>
    <s v="Paper"/>
    <s v="Wrap Bag"/>
    <d v="2011-05-21T00:00:00"/>
  </r>
  <r>
    <n v="5026"/>
    <n v="34215"/>
    <x v="838"/>
    <s v="High"/>
    <s v="*"/>
    <s v="**"/>
    <s v="**"/>
    <m/>
    <m/>
    <s v="**"/>
    <m/>
    <m/>
    <m/>
    <m/>
    <m/>
    <n v="6"/>
    <n v="0.01"/>
    <m/>
    <m/>
    <n v="35.65"/>
    <n v="0"/>
    <n v="5.9416666666666664"/>
    <s v="Regular Air"/>
    <n v="2.99"/>
    <n v="38.64"/>
    <x v="7"/>
    <s v="Home Office"/>
    <x v="0"/>
    <s v="Binders and Binder Accessories"/>
    <s v="Small Box"/>
    <d v="2011-05-15T00:00:00"/>
  </r>
  <r>
    <n v="5027"/>
    <n v="26887"/>
    <x v="839"/>
    <s v="Critical"/>
    <s v="***"/>
    <s v="***"/>
    <s v="***"/>
    <m/>
    <m/>
    <s v="***"/>
    <m/>
    <m/>
    <m/>
    <m/>
    <m/>
    <n v="38"/>
    <n v="0.04"/>
    <m/>
    <m/>
    <n v="1637.78"/>
    <n v="1"/>
    <n v="43.099473684210523"/>
    <s v="Express Air"/>
    <n v="4.62"/>
    <n v="1642.3999999999999"/>
    <x v="5"/>
    <s v="Small Business"/>
    <x v="0"/>
    <s v="Appliances"/>
    <s v="Small Box"/>
    <d v="2011-05-16T00:00:00"/>
  </r>
  <r>
    <n v="5028"/>
    <n v="26887"/>
    <x v="839"/>
    <s v="Critical"/>
    <s v="***"/>
    <s v="***"/>
    <s v="***"/>
    <m/>
    <m/>
    <s v="***"/>
    <m/>
    <m/>
    <m/>
    <m/>
    <m/>
    <n v="23"/>
    <n v="3.5000000000000003E-2"/>
    <m/>
    <m/>
    <n v="193.84"/>
    <n v="0"/>
    <n v="8.4278260869565216"/>
    <s v="Express Air"/>
    <n v="8.94"/>
    <n v="202.78"/>
    <x v="5"/>
    <s v="Small Business"/>
    <x v="0"/>
    <s v="Binders and Binder Accessories"/>
    <s v="Small Box"/>
    <d v="2011-05-15T00:00:00"/>
  </r>
  <r>
    <n v="5029"/>
    <n v="16450"/>
    <x v="839"/>
    <s v="Medium"/>
    <s v="*"/>
    <s v="*"/>
    <s v="*"/>
    <m/>
    <m/>
    <s v="*"/>
    <m/>
    <m/>
    <m/>
    <m/>
    <m/>
    <n v="12"/>
    <n v="0.02"/>
    <m/>
    <m/>
    <n v="73.5"/>
    <n v="0"/>
    <n v="6.125"/>
    <s v="Regular Air"/>
    <n v="2.5"/>
    <n v="76"/>
    <x v="1"/>
    <s v="Small Business"/>
    <x v="0"/>
    <s v="Envelopes"/>
    <s v="Small Box"/>
    <d v="2011-05-15T00:00:00"/>
  </r>
  <r>
    <n v="5030"/>
    <n v="43267"/>
    <x v="840"/>
    <s v="Critical"/>
    <s v="***"/>
    <s v="***"/>
    <s v="***"/>
    <m/>
    <m/>
    <s v="***"/>
    <m/>
    <m/>
    <m/>
    <m/>
    <m/>
    <n v="17"/>
    <n v="0.02"/>
    <m/>
    <m/>
    <n v="1368.14"/>
    <n v="1"/>
    <n v="80.47882352941177"/>
    <s v="Express Air"/>
    <n v="19.95"/>
    <n v="1388.0900000000001"/>
    <x v="7"/>
    <s v="Home Office"/>
    <x v="0"/>
    <s v="Appliances"/>
    <s v="Large Box"/>
    <d v="2011-05-18T00:00:00"/>
  </r>
  <r>
    <n v="5031"/>
    <n v="48544"/>
    <x v="840"/>
    <s v="High"/>
    <s v="*"/>
    <s v="**"/>
    <s v="**"/>
    <m/>
    <m/>
    <s v="**"/>
    <m/>
    <m/>
    <m/>
    <m/>
    <m/>
    <n v="44"/>
    <n v="0.05"/>
    <m/>
    <m/>
    <n v="831.58050000000003"/>
    <n v="0"/>
    <n v="18.899556818181818"/>
    <s v="Regular Air"/>
    <n v="0.99"/>
    <n v="832.57050000000004"/>
    <x v="4"/>
    <s v="Small Business"/>
    <x v="2"/>
    <s v="Telephones and Communication"/>
    <s v="Wrap Bag"/>
    <d v="2011-05-18T00:00:00"/>
  </r>
  <r>
    <n v="5032"/>
    <n v="8995"/>
    <x v="841"/>
    <s v="High"/>
    <s v="*"/>
    <s v="**"/>
    <s v="**"/>
    <m/>
    <m/>
    <s v="**"/>
    <m/>
    <m/>
    <m/>
    <m/>
    <m/>
    <n v="35"/>
    <n v="0.04"/>
    <m/>
    <m/>
    <n v="3389.93"/>
    <n v="1"/>
    <n v="96.855142857142852"/>
    <s v="Express Air"/>
    <n v="21.26"/>
    <n v="3411.19"/>
    <x v="7"/>
    <s v="Consumer"/>
    <x v="1"/>
    <s v="Office Furnishings"/>
    <s v="Large Box"/>
    <d v="2011-05-18T00:00:00"/>
  </r>
  <r>
    <n v="5033"/>
    <n v="14951"/>
    <x v="841"/>
    <s v="Medium"/>
    <s v="*"/>
    <s v="*"/>
    <s v="*"/>
    <m/>
    <m/>
    <s v="*"/>
    <m/>
    <m/>
    <m/>
    <m/>
    <m/>
    <n v="34"/>
    <n v="0.04"/>
    <m/>
    <m/>
    <n v="2779.2"/>
    <n v="1"/>
    <n v="81.741176470588229"/>
    <s v="Regular Air"/>
    <n v="7.18"/>
    <n v="2786.3799999999997"/>
    <x v="4"/>
    <s v="Home Office"/>
    <x v="2"/>
    <s v="Computer Peripherals"/>
    <s v="Small Box"/>
    <d v="2011-05-19T00:00:00"/>
  </r>
  <r>
    <n v="5034"/>
    <n v="51938"/>
    <x v="841"/>
    <s v="Low"/>
    <s v="*"/>
    <s v="*"/>
    <s v="*"/>
    <m/>
    <m/>
    <s v="*"/>
    <m/>
    <m/>
    <m/>
    <m/>
    <m/>
    <n v="5"/>
    <n v="0.01"/>
    <m/>
    <m/>
    <n v="503.32749999999999"/>
    <n v="0"/>
    <n v="100.66549999999999"/>
    <s v="Regular Air"/>
    <n v="5.63"/>
    <n v="508.95749999999998"/>
    <x v="7"/>
    <s v="Corporate"/>
    <x v="2"/>
    <s v="Telephones and Communication"/>
    <s v="Small Box"/>
    <d v="2011-05-21T00:00:00"/>
  </r>
  <r>
    <n v="5035"/>
    <n v="8995"/>
    <x v="841"/>
    <s v="High"/>
    <s v="*"/>
    <s v="**"/>
    <s v="**"/>
    <m/>
    <m/>
    <s v="**"/>
    <m/>
    <m/>
    <m/>
    <m/>
    <m/>
    <n v="41"/>
    <n v="0.05"/>
    <m/>
    <m/>
    <n v="270.83999999999997"/>
    <n v="0"/>
    <n v="6.605853658536585"/>
    <s v="Express Air"/>
    <n v="5.86"/>
    <n v="276.7"/>
    <x v="7"/>
    <s v="Consumer"/>
    <x v="0"/>
    <s v="Paper"/>
    <s v="Small Box"/>
    <d v="2011-05-18T00:00:00"/>
  </r>
  <r>
    <n v="5036"/>
    <n v="8995"/>
    <x v="841"/>
    <s v="High"/>
    <s v="*"/>
    <s v="**"/>
    <s v="**"/>
    <m/>
    <m/>
    <s v="**"/>
    <m/>
    <m/>
    <m/>
    <m/>
    <m/>
    <n v="42"/>
    <n v="0.05"/>
    <m/>
    <m/>
    <n v="266.36"/>
    <n v="0"/>
    <n v="6.3419047619047619"/>
    <s v="Regular Air"/>
    <n v="8.19"/>
    <n v="274.55"/>
    <x v="7"/>
    <s v="Consumer"/>
    <x v="0"/>
    <s v="Paper"/>
    <s v="Small Box"/>
    <d v="2011-05-18T00:00:00"/>
  </r>
  <r>
    <n v="5037"/>
    <n v="8995"/>
    <x v="841"/>
    <s v="High"/>
    <s v="*"/>
    <s v="**"/>
    <s v="**"/>
    <m/>
    <m/>
    <s v="**"/>
    <m/>
    <m/>
    <m/>
    <m/>
    <m/>
    <n v="46"/>
    <n v="0.05"/>
    <m/>
    <m/>
    <n v="89.41"/>
    <n v="0"/>
    <n v="1.943695652173913"/>
    <s v="Regular Air"/>
    <n v="0.76"/>
    <n v="90.17"/>
    <x v="7"/>
    <s v="Consumer"/>
    <x v="0"/>
    <s v="Rubber Bands"/>
    <s v="Wrap Bag"/>
    <d v="2011-05-19T00:00:00"/>
  </r>
  <r>
    <n v="5038"/>
    <n v="14951"/>
    <x v="841"/>
    <s v="Medium"/>
    <s v="*"/>
    <s v="*"/>
    <s v="*"/>
    <m/>
    <m/>
    <s v="*"/>
    <m/>
    <m/>
    <m/>
    <m/>
    <m/>
    <n v="26"/>
    <n v="3.5000000000000003E-2"/>
    <m/>
    <m/>
    <n v="65.209999999999994"/>
    <n v="0"/>
    <n v="2.5080769230769229"/>
    <s v="Regular Air"/>
    <n v="2.4"/>
    <n v="67.61"/>
    <x v="4"/>
    <s v="Home Office"/>
    <x v="0"/>
    <s v="Pens &amp; Art Supplies"/>
    <s v="Wrap Bag"/>
    <d v="2011-05-17T00:00:00"/>
  </r>
  <r>
    <n v="5039"/>
    <n v="8995"/>
    <x v="841"/>
    <s v="High"/>
    <s v="*"/>
    <s v="**"/>
    <s v="**"/>
    <m/>
    <m/>
    <s v="**"/>
    <m/>
    <m/>
    <m/>
    <m/>
    <m/>
    <n v="5"/>
    <n v="0.01"/>
    <m/>
    <m/>
    <n v="24.16"/>
    <n v="0"/>
    <n v="4.8319999999999999"/>
    <s v="Express Air"/>
    <n v="1.49"/>
    <n v="25.65"/>
    <x v="11"/>
    <s v="Consumer"/>
    <x v="0"/>
    <s v="Binders and Binder Accessories"/>
    <s v="Small Box"/>
    <d v="2011-05-18T00:00:00"/>
  </r>
  <r>
    <n v="5040"/>
    <n v="1317"/>
    <x v="842"/>
    <s v="High"/>
    <s v="*"/>
    <s v="**"/>
    <s v="**"/>
    <m/>
    <m/>
    <s v="**"/>
    <m/>
    <m/>
    <m/>
    <m/>
    <m/>
    <n v="44"/>
    <n v="0.05"/>
    <m/>
    <m/>
    <n v="523.41999999999996"/>
    <n v="0"/>
    <n v="11.89590909090909"/>
    <s v="Regular Air"/>
    <n v="5.63"/>
    <n v="529.04999999999995"/>
    <x v="4"/>
    <s v="Consumer"/>
    <x v="0"/>
    <s v="Binders and Binder Accessories"/>
    <s v="Small Box"/>
    <d v="2011-05-20T00:00:00"/>
  </r>
  <r>
    <n v="5041"/>
    <n v="1317"/>
    <x v="842"/>
    <s v="High"/>
    <s v="*"/>
    <s v="**"/>
    <s v="**"/>
    <m/>
    <m/>
    <s v="**"/>
    <m/>
    <m/>
    <m/>
    <m/>
    <m/>
    <n v="40"/>
    <n v="0.05"/>
    <m/>
    <m/>
    <n v="192.54"/>
    <n v="0"/>
    <n v="4.8134999999999994"/>
    <s v="Regular Air"/>
    <n v="7.44"/>
    <n v="199.98"/>
    <x v="4"/>
    <s v="Consumer"/>
    <x v="0"/>
    <s v="Paper"/>
    <s v="Small Box"/>
    <d v="2011-05-19T00:00:00"/>
  </r>
  <r>
    <n v="5042"/>
    <n v="1317"/>
    <x v="842"/>
    <s v="High"/>
    <s v="*"/>
    <s v="**"/>
    <s v="**"/>
    <m/>
    <m/>
    <s v="**"/>
    <m/>
    <m/>
    <m/>
    <m/>
    <m/>
    <n v="29"/>
    <n v="3.5000000000000003E-2"/>
    <m/>
    <m/>
    <n v="156.69999999999999"/>
    <n v="0"/>
    <n v="5.4034482758620683"/>
    <s v="Regular Air"/>
    <n v="5.57"/>
    <n v="162.26999999999998"/>
    <x v="4"/>
    <s v="Consumer"/>
    <x v="0"/>
    <s v="Paper"/>
    <s v="Small Box"/>
    <d v="2011-05-20T00:00:00"/>
  </r>
  <r>
    <n v="5043"/>
    <n v="512"/>
    <x v="843"/>
    <s v="Low"/>
    <s v="*"/>
    <s v="*"/>
    <s v="*"/>
    <m/>
    <m/>
    <s v="*"/>
    <m/>
    <m/>
    <m/>
    <m/>
    <m/>
    <n v="6"/>
    <n v="0.01"/>
    <m/>
    <m/>
    <n v="1309.53"/>
    <n v="1"/>
    <n v="218.255"/>
    <s v="Regular Air"/>
    <n v="18.059999999999999"/>
    <n v="1327.59"/>
    <x v="4"/>
    <s v="Home Office"/>
    <x v="1"/>
    <s v="Chairs &amp; Chairmats"/>
    <s v="Large Box"/>
    <d v="2011-05-19T00:00:00"/>
  </r>
  <r>
    <n v="5044"/>
    <n v="512"/>
    <x v="843"/>
    <s v="Low"/>
    <s v="*"/>
    <s v="*"/>
    <s v="*"/>
    <m/>
    <m/>
    <s v="*"/>
    <m/>
    <m/>
    <m/>
    <m/>
    <m/>
    <n v="48"/>
    <n v="0.05"/>
    <m/>
    <m/>
    <n v="806.37"/>
    <n v="0"/>
    <n v="16.799375000000001"/>
    <s v="Express Air"/>
    <n v="10.68"/>
    <n v="817.05"/>
    <x v="4"/>
    <s v="Home Office"/>
    <x v="0"/>
    <s v="Storage &amp; Organization"/>
    <s v="Small Box"/>
    <d v="2011-05-21T00:00:00"/>
  </r>
  <r>
    <n v="5045"/>
    <n v="7585"/>
    <x v="843"/>
    <s v="High"/>
    <s v="*"/>
    <s v="**"/>
    <s v="**"/>
    <m/>
    <m/>
    <s v="**"/>
    <m/>
    <m/>
    <m/>
    <m/>
    <m/>
    <n v="34"/>
    <n v="0.04"/>
    <m/>
    <m/>
    <n v="650.1395"/>
    <n v="0"/>
    <n v="19.121749999999999"/>
    <s v="Regular Air"/>
    <n v="1.25"/>
    <n v="651.3895"/>
    <x v="5"/>
    <s v="Consumer"/>
    <x v="2"/>
    <s v="Telephones and Communication"/>
    <s v="Small Pack"/>
    <d v="2011-05-21T00:00:00"/>
  </r>
  <r>
    <n v="5046"/>
    <n v="964"/>
    <x v="843"/>
    <s v="Medium"/>
    <s v="*"/>
    <s v="*"/>
    <s v="*"/>
    <m/>
    <m/>
    <s v="*"/>
    <m/>
    <m/>
    <m/>
    <m/>
    <m/>
    <n v="50"/>
    <n v="0.06"/>
    <m/>
    <m/>
    <n v="315.02"/>
    <n v="0"/>
    <n v="6.3003999999999998"/>
    <s v="Regular Air"/>
    <n v="1.49"/>
    <n v="316.51"/>
    <x v="0"/>
    <s v="Corporate"/>
    <x v="0"/>
    <s v="Binders and Binder Accessories"/>
    <s v="Small Box"/>
    <d v="2011-05-21T00:00:00"/>
  </r>
  <r>
    <n v="5047"/>
    <n v="31687"/>
    <x v="843"/>
    <s v="High"/>
    <s v="*"/>
    <s v="**"/>
    <s v="**"/>
    <m/>
    <m/>
    <s v="**"/>
    <m/>
    <m/>
    <m/>
    <m/>
    <m/>
    <n v="44"/>
    <n v="0.05"/>
    <m/>
    <m/>
    <n v="123.06"/>
    <n v="0"/>
    <n v="2.7968181818181819"/>
    <s v="Regular Air"/>
    <n v="1.34"/>
    <n v="124.4"/>
    <x v="4"/>
    <s v="Corporate"/>
    <x v="0"/>
    <s v="Pens &amp; Art Supplies"/>
    <s v="Wrap Bag"/>
    <d v="2011-05-19T00:00:00"/>
  </r>
  <r>
    <n v="5048"/>
    <n v="964"/>
    <x v="843"/>
    <s v="Medium"/>
    <s v="*"/>
    <s v="*"/>
    <s v="*"/>
    <m/>
    <m/>
    <s v="*"/>
    <m/>
    <m/>
    <m/>
    <m/>
    <m/>
    <n v="4"/>
    <n v="0.01"/>
    <m/>
    <m/>
    <n v="40.020000000000003"/>
    <n v="0"/>
    <n v="10.005000000000001"/>
    <s v="Regular Air"/>
    <n v="1.0900000000000001"/>
    <n v="41.110000000000007"/>
    <x v="3"/>
    <s v="Corporate"/>
    <x v="0"/>
    <s v="Pens &amp; Art Supplies"/>
    <s v="Wrap Bag"/>
    <d v="2011-05-21T00:00:00"/>
  </r>
  <r>
    <n v="5049"/>
    <n v="39586"/>
    <x v="843"/>
    <s v="Not Specified"/>
    <s v="*"/>
    <s v="*"/>
    <s v="*"/>
    <m/>
    <m/>
    <s v="*"/>
    <m/>
    <m/>
    <m/>
    <m/>
    <m/>
    <n v="1"/>
    <n v="0.01"/>
    <m/>
    <m/>
    <n v="10.48"/>
    <n v="0"/>
    <n v="10.48"/>
    <s v="Regular Air"/>
    <n v="6.83"/>
    <n v="17.310000000000002"/>
    <x v="2"/>
    <s v="Corporate"/>
    <x v="0"/>
    <s v="Binders and Binder Accessories"/>
    <s v="Small Box"/>
    <d v="2011-05-21T00:00:00"/>
  </r>
  <r>
    <n v="5050"/>
    <n v="17312"/>
    <x v="844"/>
    <s v="Not Specified"/>
    <s v="*"/>
    <s v="*"/>
    <s v="*"/>
    <m/>
    <m/>
    <s v="*"/>
    <m/>
    <m/>
    <m/>
    <m/>
    <m/>
    <n v="41"/>
    <n v="0.05"/>
    <m/>
    <m/>
    <n v="4610.2894999999999"/>
    <n v="1"/>
    <n v="112.44608536585366"/>
    <s v="Regular Air"/>
    <n v="2.5"/>
    <n v="4612.7894999999999"/>
    <x v="1"/>
    <s v="Home Office"/>
    <x v="2"/>
    <s v="Telephones and Communication"/>
    <s v="Small Box"/>
    <d v="2011-05-21T00:00:00"/>
  </r>
  <r>
    <n v="5051"/>
    <n v="50306"/>
    <x v="844"/>
    <s v="Medium"/>
    <s v="*"/>
    <s v="*"/>
    <s v="*"/>
    <m/>
    <m/>
    <s v="*"/>
    <m/>
    <m/>
    <m/>
    <m/>
    <m/>
    <n v="34"/>
    <n v="0.04"/>
    <m/>
    <m/>
    <n v="2010.89"/>
    <n v="1"/>
    <n v="59.143823529411769"/>
    <s v="Regular Air"/>
    <n v="11.55"/>
    <n v="2022.44"/>
    <x v="1"/>
    <s v="Small Business"/>
    <x v="0"/>
    <s v="Binders and Binder Accessories"/>
    <s v="Small Box"/>
    <d v="2011-05-22T00:00:00"/>
  </r>
  <r>
    <n v="5052"/>
    <n v="27364"/>
    <x v="844"/>
    <s v="Medium"/>
    <s v="*"/>
    <s v="*"/>
    <s v="*"/>
    <m/>
    <m/>
    <s v="*"/>
    <m/>
    <m/>
    <m/>
    <m/>
    <m/>
    <n v="29"/>
    <n v="3.5000000000000003E-2"/>
    <m/>
    <m/>
    <n v="1529.0564999999999"/>
    <n v="1"/>
    <n v="52.726086206896547"/>
    <s v="Regular Air"/>
    <n v="3.99"/>
    <n v="1533.0464999999999"/>
    <x v="8"/>
    <s v="Corporate"/>
    <x v="2"/>
    <s v="Telephones and Communication"/>
    <s v="Small Box"/>
    <d v="2011-05-22T00:00:00"/>
  </r>
  <r>
    <n v="5053"/>
    <n v="26976"/>
    <x v="844"/>
    <s v="Not Specified"/>
    <s v="*"/>
    <s v="*"/>
    <s v="*"/>
    <m/>
    <m/>
    <s v="*"/>
    <m/>
    <m/>
    <m/>
    <m/>
    <m/>
    <n v="28"/>
    <n v="3.5000000000000003E-2"/>
    <m/>
    <m/>
    <n v="1417.21"/>
    <n v="1"/>
    <n v="50.614642857142861"/>
    <s v="Regular Air"/>
    <n v="18.45"/>
    <n v="1435.66"/>
    <x v="10"/>
    <s v="Home Office"/>
    <x v="1"/>
    <s v="Office Furnishings"/>
    <s v="Medium Box"/>
    <d v="2011-05-22T00:00:00"/>
  </r>
  <r>
    <n v="5054"/>
    <n v="26976"/>
    <x v="844"/>
    <s v="Not Specified"/>
    <s v="*"/>
    <s v="*"/>
    <s v="*"/>
    <m/>
    <m/>
    <s v="*"/>
    <m/>
    <m/>
    <m/>
    <m/>
    <m/>
    <n v="11"/>
    <n v="0.02"/>
    <m/>
    <m/>
    <n v="1154.9375"/>
    <n v="1"/>
    <n v="104.99431818181819"/>
    <s v="Express Air"/>
    <n v="8.99"/>
    <n v="1163.9275"/>
    <x v="10"/>
    <s v="Home Office"/>
    <x v="2"/>
    <s v="Telephones and Communication"/>
    <s v="Small Box"/>
    <d v="2011-05-21T00:00:00"/>
  </r>
  <r>
    <n v="5055"/>
    <n v="24099"/>
    <x v="844"/>
    <s v="Not Specified"/>
    <s v="*"/>
    <s v="*"/>
    <s v="*"/>
    <m/>
    <m/>
    <s v="*"/>
    <m/>
    <m/>
    <m/>
    <m/>
    <m/>
    <n v="36"/>
    <n v="0.04"/>
    <m/>
    <m/>
    <n v="825.82"/>
    <n v="0"/>
    <n v="22.939444444444447"/>
    <s v="Regular Air"/>
    <n v="35"/>
    <n v="860.82"/>
    <x v="0"/>
    <s v="Corporate"/>
    <x v="0"/>
    <s v="Storage &amp; Organization"/>
    <s v="Large Box"/>
    <d v="2011-05-21T00:00:00"/>
  </r>
  <r>
    <n v="5056"/>
    <n v="26976"/>
    <x v="844"/>
    <s v="Not Specified"/>
    <s v="*"/>
    <s v="*"/>
    <s v="*"/>
    <m/>
    <m/>
    <s v="*"/>
    <m/>
    <m/>
    <m/>
    <m/>
    <m/>
    <n v="44"/>
    <n v="0.05"/>
    <m/>
    <m/>
    <n v="729.75"/>
    <n v="0"/>
    <n v="16.585227272727273"/>
    <s v="Regular Air"/>
    <n v="1.39"/>
    <n v="731.14"/>
    <x v="10"/>
    <s v="Home Office"/>
    <x v="0"/>
    <s v="Envelopes"/>
    <s v="Small Box"/>
    <d v="2011-05-21T00:00:00"/>
  </r>
  <r>
    <n v="5057"/>
    <n v="17312"/>
    <x v="844"/>
    <s v="Not Specified"/>
    <s v="*"/>
    <s v="*"/>
    <s v="*"/>
    <m/>
    <m/>
    <s v="*"/>
    <m/>
    <m/>
    <m/>
    <m/>
    <m/>
    <n v="37"/>
    <n v="0.04"/>
    <m/>
    <m/>
    <n v="258.54000000000002"/>
    <n v="0"/>
    <n v="6.9875675675675684"/>
    <s v="Regular Air"/>
    <n v="7.3"/>
    <n v="265.84000000000003"/>
    <x v="1"/>
    <s v="Home Office"/>
    <x v="0"/>
    <s v="Paper"/>
    <s v="Small Box"/>
    <d v="2011-05-21T00:00:00"/>
  </r>
  <r>
    <n v="5058"/>
    <n v="24099"/>
    <x v="844"/>
    <s v="Not Specified"/>
    <s v="*"/>
    <s v="*"/>
    <s v="*"/>
    <m/>
    <m/>
    <s v="*"/>
    <m/>
    <m/>
    <m/>
    <m/>
    <m/>
    <n v="6"/>
    <n v="0.01"/>
    <m/>
    <m/>
    <n v="205.24"/>
    <n v="0"/>
    <n v="34.206666666666671"/>
    <s v="Regular Air"/>
    <n v="6.5"/>
    <n v="211.74"/>
    <x v="0"/>
    <s v="Corporate"/>
    <x v="2"/>
    <s v="Computer Peripherals"/>
    <s v="Small Box"/>
    <d v="2011-05-21T00:00:00"/>
  </r>
  <r>
    <n v="5059"/>
    <n v="56387"/>
    <x v="844"/>
    <s v="Medium"/>
    <s v="*"/>
    <s v="*"/>
    <s v="*"/>
    <m/>
    <m/>
    <s v="*"/>
    <m/>
    <m/>
    <m/>
    <m/>
    <m/>
    <n v="32"/>
    <n v="0.04"/>
    <m/>
    <m/>
    <n v="128.13999999999999"/>
    <n v="0"/>
    <n v="4.0043749999999996"/>
    <s v="Express Air"/>
    <n v="7.01"/>
    <n v="135.14999999999998"/>
    <x v="4"/>
    <s v="Small Business"/>
    <x v="0"/>
    <s v="Binders and Binder Accessories"/>
    <s v="Small Box"/>
    <d v="2011-05-22T00:00:00"/>
  </r>
  <r>
    <n v="5060"/>
    <n v="52900"/>
    <x v="844"/>
    <s v="High"/>
    <s v="*"/>
    <s v="**"/>
    <s v="**"/>
    <m/>
    <m/>
    <s v="**"/>
    <m/>
    <m/>
    <m/>
    <m/>
    <m/>
    <n v="16"/>
    <n v="0.02"/>
    <m/>
    <m/>
    <n v="101.14"/>
    <n v="0"/>
    <n v="6.32125"/>
    <s v="Regular Air"/>
    <n v="5.46"/>
    <n v="106.6"/>
    <x v="5"/>
    <s v="Home Office"/>
    <x v="0"/>
    <s v="Paper"/>
    <s v="Small Box"/>
    <d v="2011-05-22T00:00:00"/>
  </r>
  <r>
    <n v="5061"/>
    <n v="27364"/>
    <x v="844"/>
    <s v="Medium"/>
    <s v="*"/>
    <s v="*"/>
    <s v="*"/>
    <m/>
    <m/>
    <s v="*"/>
    <m/>
    <m/>
    <m/>
    <m/>
    <m/>
    <n v="25"/>
    <n v="3.5000000000000003E-2"/>
    <m/>
    <m/>
    <n v="74.069999999999993"/>
    <n v="0"/>
    <n v="2.9627999999999997"/>
    <s v="Regular Air"/>
    <n v="1.49"/>
    <n v="75.559999999999988"/>
    <x v="8"/>
    <s v="Corporate"/>
    <x v="0"/>
    <s v="Binders and Binder Accessories"/>
    <s v="Small Box"/>
    <d v="2011-05-22T00:00:00"/>
  </r>
  <r>
    <n v="5062"/>
    <n v="56387"/>
    <x v="844"/>
    <s v="Medium"/>
    <s v="*"/>
    <s v="*"/>
    <s v="*"/>
    <m/>
    <m/>
    <s v="*"/>
    <m/>
    <m/>
    <m/>
    <m/>
    <m/>
    <n v="9"/>
    <n v="0.01"/>
    <m/>
    <m/>
    <n v="67.459999999999994"/>
    <n v="0"/>
    <n v="7.4955555555555549"/>
    <s v="Regular Air"/>
    <n v="10.050000000000001"/>
    <n v="77.509999999999991"/>
    <x v="4"/>
    <s v="Small Business"/>
    <x v="0"/>
    <s v="Paper"/>
    <s v="Small Box"/>
    <d v="2011-05-22T00:00:00"/>
  </r>
  <r>
    <n v="5063"/>
    <n v="21542"/>
    <x v="845"/>
    <s v="High"/>
    <s v="*"/>
    <s v="**"/>
    <s v="**"/>
    <m/>
    <m/>
    <s v="**"/>
    <m/>
    <m/>
    <m/>
    <m/>
    <m/>
    <n v="43"/>
    <n v="0.05"/>
    <m/>
    <m/>
    <n v="11674.968000000001"/>
    <n v="1"/>
    <n v="271.51088372093022"/>
    <s v="Delivery Truck"/>
    <n v="84.84"/>
    <n v="11759.808000000001"/>
    <x v="12"/>
    <s v="Corporate"/>
    <x v="1"/>
    <s v="Tables"/>
    <s v="Jumbo Box"/>
    <d v="2011-05-22T00:00:00"/>
  </r>
  <r>
    <n v="5064"/>
    <n v="6566"/>
    <x v="845"/>
    <s v="Critical"/>
    <s v="***"/>
    <s v="***"/>
    <s v="***"/>
    <m/>
    <m/>
    <s v="***"/>
    <m/>
    <m/>
    <m/>
    <m/>
    <m/>
    <n v="21"/>
    <n v="3.5000000000000003E-2"/>
    <m/>
    <m/>
    <n v="748.83"/>
    <n v="0"/>
    <n v="35.658571428571427"/>
    <s v="Regular Air"/>
    <n v="1.99"/>
    <n v="750.82"/>
    <x v="10"/>
    <s v="Corporate"/>
    <x v="2"/>
    <s v="Computer Peripherals"/>
    <s v="Small Pack"/>
    <d v="2011-05-21T00:00:00"/>
  </r>
  <r>
    <n v="5065"/>
    <n v="21542"/>
    <x v="845"/>
    <s v="High"/>
    <s v="*"/>
    <s v="**"/>
    <s v="**"/>
    <m/>
    <m/>
    <s v="**"/>
    <m/>
    <m/>
    <m/>
    <m/>
    <m/>
    <n v="18"/>
    <n v="0.02"/>
    <m/>
    <m/>
    <n v="404.3"/>
    <n v="0"/>
    <n v="22.461111111111112"/>
    <s v="Regular Air"/>
    <n v="8.99"/>
    <n v="413.29"/>
    <x v="12"/>
    <s v="Corporate"/>
    <x v="0"/>
    <s v="Pens &amp; Art Supplies"/>
    <s v="Small Pack"/>
    <d v="2011-05-22T00:00:00"/>
  </r>
  <r>
    <n v="5066"/>
    <n v="4422"/>
    <x v="845"/>
    <s v="Medium"/>
    <s v="*"/>
    <s v="*"/>
    <s v="*"/>
    <m/>
    <m/>
    <s v="*"/>
    <m/>
    <m/>
    <m/>
    <m/>
    <m/>
    <n v="17"/>
    <n v="0.02"/>
    <m/>
    <m/>
    <n v="390.11"/>
    <n v="0"/>
    <n v="22.947647058823531"/>
    <s v="Regular Air"/>
    <n v="8.99"/>
    <n v="399.1"/>
    <x v="2"/>
    <s v="Consumer"/>
    <x v="0"/>
    <s v="Pens &amp; Art Supplies"/>
    <s v="Small Pack"/>
    <d v="2011-05-21T00:00:00"/>
  </r>
  <r>
    <n v="5067"/>
    <n v="4422"/>
    <x v="845"/>
    <s v="Medium"/>
    <s v="*"/>
    <s v="*"/>
    <s v="*"/>
    <m/>
    <m/>
    <s v="*"/>
    <m/>
    <m/>
    <m/>
    <m/>
    <m/>
    <n v="12"/>
    <n v="0.02"/>
    <m/>
    <m/>
    <n v="313.43"/>
    <n v="0"/>
    <n v="26.119166666666668"/>
    <s v="Regular Air"/>
    <n v="8.99"/>
    <n v="322.42"/>
    <x v="2"/>
    <s v="Consumer"/>
    <x v="1"/>
    <s v="Office Furnishings"/>
    <s v="Small Pack"/>
    <d v="2011-05-21T00:00:00"/>
  </r>
  <r>
    <n v="5068"/>
    <n v="21477"/>
    <x v="845"/>
    <s v="Low"/>
    <s v="*"/>
    <s v="*"/>
    <s v="*"/>
    <m/>
    <m/>
    <s v="*"/>
    <m/>
    <m/>
    <m/>
    <m/>
    <m/>
    <n v="40"/>
    <n v="0.05"/>
    <m/>
    <m/>
    <n v="278.8"/>
    <n v="0"/>
    <n v="6.9700000000000006"/>
    <s v="Regular Air"/>
    <n v="2"/>
    <n v="280.8"/>
    <x v="4"/>
    <s v="Home Office"/>
    <x v="0"/>
    <s v="Paper"/>
    <s v="Wrap Bag"/>
    <d v="2011-05-23T00:00:00"/>
  </r>
  <r>
    <n v="5069"/>
    <n v="25280"/>
    <x v="845"/>
    <s v="Not Specified"/>
    <s v="*"/>
    <s v="*"/>
    <s v="*"/>
    <m/>
    <m/>
    <s v="*"/>
    <m/>
    <m/>
    <m/>
    <m/>
    <m/>
    <n v="47"/>
    <n v="0.05"/>
    <m/>
    <m/>
    <n v="202.64"/>
    <n v="0"/>
    <n v="4.3114893617021277"/>
    <s v="Regular Air"/>
    <n v="1.17"/>
    <n v="203.80999999999997"/>
    <x v="3"/>
    <s v="Corporate"/>
    <x v="0"/>
    <s v="Pens &amp; Art Supplies"/>
    <s v="Wrap Bag"/>
    <d v="2011-05-22T00:00:00"/>
  </r>
  <r>
    <n v="5070"/>
    <n v="21477"/>
    <x v="845"/>
    <s v="Low"/>
    <s v="*"/>
    <s v="*"/>
    <s v="*"/>
    <m/>
    <m/>
    <s v="*"/>
    <m/>
    <m/>
    <m/>
    <m/>
    <m/>
    <n v="7"/>
    <n v="0.01"/>
    <m/>
    <m/>
    <n v="189.73"/>
    <n v="0"/>
    <n v="27.104285714285712"/>
    <s v="Regular Air"/>
    <n v="2.99"/>
    <n v="192.72"/>
    <x v="4"/>
    <s v="Home Office"/>
    <x v="0"/>
    <s v="Binders and Binder Accessories"/>
    <s v="Small Box"/>
    <d v="2011-05-21T00:00:00"/>
  </r>
  <r>
    <n v="5071"/>
    <n v="25280"/>
    <x v="845"/>
    <s v="Not Specified"/>
    <s v="*"/>
    <s v="*"/>
    <s v="*"/>
    <m/>
    <m/>
    <s v="*"/>
    <m/>
    <m/>
    <m/>
    <m/>
    <m/>
    <n v="16"/>
    <n v="0.02"/>
    <m/>
    <m/>
    <n v="179.26"/>
    <n v="0"/>
    <n v="11.203749999999999"/>
    <s v="Regular Air"/>
    <n v="2.99"/>
    <n v="182.25"/>
    <x v="1"/>
    <s v="Corporate"/>
    <x v="0"/>
    <s v="Binders and Binder Accessories"/>
    <s v="Small Box"/>
    <d v="2011-05-23T00:00:00"/>
  </r>
  <r>
    <n v="5072"/>
    <n v="38403"/>
    <x v="845"/>
    <s v="Low"/>
    <s v="*"/>
    <s v="*"/>
    <s v="*"/>
    <m/>
    <m/>
    <s v="*"/>
    <m/>
    <m/>
    <m/>
    <m/>
    <m/>
    <n v="49"/>
    <n v="0.05"/>
    <m/>
    <m/>
    <n v="142.1"/>
    <n v="0"/>
    <n v="2.9"/>
    <s v="Regular Air"/>
    <n v="0.99"/>
    <n v="143.09"/>
    <x v="0"/>
    <s v="Home Office"/>
    <x v="0"/>
    <s v="Labels"/>
    <s v="Small Box"/>
    <d v="2011-05-25T00:00:00"/>
  </r>
  <r>
    <n v="5073"/>
    <n v="47553"/>
    <x v="846"/>
    <s v="Medium"/>
    <s v="*"/>
    <s v="*"/>
    <s v="*"/>
    <m/>
    <m/>
    <s v="*"/>
    <m/>
    <m/>
    <m/>
    <m/>
    <m/>
    <n v="49"/>
    <n v="0.05"/>
    <m/>
    <m/>
    <n v="20701.928"/>
    <n v="1"/>
    <n v="422.48832653061226"/>
    <s v="Delivery Truck"/>
    <n v="45.7"/>
    <n v="20747.628000000001"/>
    <x v="2"/>
    <s v="Corporate"/>
    <x v="1"/>
    <s v="Tables"/>
    <s v="Jumbo Box"/>
    <d v="2011-05-23T00:00:00"/>
  </r>
  <r>
    <n v="5074"/>
    <n v="37152"/>
    <x v="846"/>
    <s v="Medium"/>
    <s v="*"/>
    <s v="*"/>
    <s v="*"/>
    <m/>
    <m/>
    <s v="*"/>
    <m/>
    <m/>
    <m/>
    <m/>
    <m/>
    <n v="39"/>
    <n v="0.04"/>
    <m/>
    <m/>
    <n v="4647.6899999999996"/>
    <n v="1"/>
    <n v="119.17153846153845"/>
    <s v="Delivery Truck"/>
    <n v="30"/>
    <n v="4677.6899999999996"/>
    <x v="1"/>
    <s v="Corporate"/>
    <x v="1"/>
    <s v="Chairs &amp; Chairmats"/>
    <s v="Jumbo Drum"/>
    <d v="2011-05-24T00:00:00"/>
  </r>
  <r>
    <n v="5075"/>
    <n v="37152"/>
    <x v="846"/>
    <s v="Medium"/>
    <s v="*"/>
    <s v="*"/>
    <s v="*"/>
    <m/>
    <m/>
    <s v="*"/>
    <m/>
    <m/>
    <m/>
    <m/>
    <m/>
    <n v="45"/>
    <n v="0.05"/>
    <m/>
    <m/>
    <n v="2503.3265000000001"/>
    <n v="1"/>
    <n v="55.62947777777778"/>
    <s v="Regular Air"/>
    <n v="8.8000000000000007"/>
    <n v="2512.1265000000003"/>
    <x v="1"/>
    <s v="Corporate"/>
    <x v="2"/>
    <s v="Telephones and Communication"/>
    <s v="Small Box"/>
    <d v="2011-05-24T00:00:00"/>
  </r>
  <r>
    <n v="5076"/>
    <n v="46117"/>
    <x v="846"/>
    <s v="Low"/>
    <s v="*"/>
    <s v="*"/>
    <s v="*"/>
    <m/>
    <m/>
    <s v="*"/>
    <m/>
    <m/>
    <m/>
    <m/>
    <m/>
    <n v="22"/>
    <n v="3.5000000000000003E-2"/>
    <m/>
    <m/>
    <n v="1168.28"/>
    <n v="1"/>
    <n v="53.103636363636362"/>
    <s v="Delivery Truck"/>
    <n v="14.19"/>
    <n v="1182.47"/>
    <x v="1"/>
    <s v="Home Office"/>
    <x v="1"/>
    <s v="Chairs &amp; Chairmats"/>
    <s v="Jumbo Drum"/>
    <d v="2011-05-26T00:00:00"/>
  </r>
  <r>
    <n v="5077"/>
    <n v="41891"/>
    <x v="846"/>
    <s v="High"/>
    <s v="*"/>
    <s v="**"/>
    <s v="**"/>
    <m/>
    <m/>
    <s v="**"/>
    <m/>
    <m/>
    <m/>
    <m/>
    <m/>
    <n v="22"/>
    <n v="3.5000000000000003E-2"/>
    <m/>
    <m/>
    <n v="846.59"/>
    <n v="0"/>
    <n v="38.481363636363639"/>
    <s v="Regular Air"/>
    <n v="18.98"/>
    <n v="865.57"/>
    <x v="1"/>
    <s v="Corporate"/>
    <x v="1"/>
    <s v="Office Furnishings"/>
    <s v="Small Box"/>
    <d v="2011-05-23T00:00:00"/>
  </r>
  <r>
    <n v="5078"/>
    <n v="42918"/>
    <x v="846"/>
    <s v="High"/>
    <s v="*"/>
    <s v="**"/>
    <s v="**"/>
    <m/>
    <m/>
    <s v="**"/>
    <m/>
    <m/>
    <m/>
    <m/>
    <m/>
    <n v="46"/>
    <n v="0.05"/>
    <m/>
    <m/>
    <n v="648.26"/>
    <n v="0"/>
    <n v="14.092608695652174"/>
    <s v="Regular Air"/>
    <n v="7.27"/>
    <n v="655.53"/>
    <x v="12"/>
    <s v="Corporate"/>
    <x v="0"/>
    <s v="Binders and Binder Accessories"/>
    <s v="Small Box"/>
    <d v="2011-05-24T00:00:00"/>
  </r>
  <r>
    <n v="5079"/>
    <n v="42918"/>
    <x v="846"/>
    <s v="High"/>
    <s v="*"/>
    <s v="**"/>
    <s v="**"/>
    <m/>
    <m/>
    <s v="**"/>
    <m/>
    <m/>
    <m/>
    <m/>
    <m/>
    <n v="38"/>
    <n v="0.04"/>
    <m/>
    <m/>
    <n v="468.95"/>
    <n v="0"/>
    <n v="12.340789473684211"/>
    <s v="Express Air"/>
    <n v="7.19"/>
    <n v="476.14"/>
    <x v="0"/>
    <s v="Corporate"/>
    <x v="0"/>
    <s v="Binders and Binder Accessories"/>
    <s v="Small Box"/>
    <d v="2011-05-24T00:00:00"/>
  </r>
  <r>
    <n v="5080"/>
    <n v="42918"/>
    <x v="846"/>
    <s v="High"/>
    <s v="*"/>
    <s v="**"/>
    <s v="**"/>
    <m/>
    <m/>
    <s v="**"/>
    <m/>
    <m/>
    <m/>
    <m/>
    <m/>
    <n v="46"/>
    <n v="0.05"/>
    <m/>
    <m/>
    <n v="410.43"/>
    <n v="0"/>
    <n v="8.9223913043478262"/>
    <s v="Regular Air"/>
    <n v="5.76"/>
    <n v="416.19"/>
    <x v="12"/>
    <s v="Corporate"/>
    <x v="2"/>
    <s v="Office Machines"/>
    <s v="Medium Box"/>
    <d v="2011-05-24T00:00:00"/>
  </r>
  <r>
    <n v="5081"/>
    <n v="48161"/>
    <x v="847"/>
    <s v="Not Specified"/>
    <s v="*"/>
    <s v="*"/>
    <s v="*"/>
    <m/>
    <m/>
    <s v="*"/>
    <m/>
    <m/>
    <m/>
    <m/>
    <m/>
    <n v="39"/>
    <n v="0.04"/>
    <m/>
    <m/>
    <n v="6030.58"/>
    <n v="1"/>
    <n v="154.63025641025641"/>
    <s v="Regular Air"/>
    <n v="8.99"/>
    <n v="6039.57"/>
    <x v="0"/>
    <s v="Home Office"/>
    <x v="2"/>
    <s v="Telephones and Communication"/>
    <s v="Small Box"/>
    <d v="2011-05-24T00:00:00"/>
  </r>
  <r>
    <n v="5082"/>
    <n v="57185"/>
    <x v="847"/>
    <s v="Medium"/>
    <s v="*"/>
    <s v="*"/>
    <s v="*"/>
    <m/>
    <m/>
    <s v="*"/>
    <m/>
    <m/>
    <m/>
    <m/>
    <m/>
    <n v="28"/>
    <n v="3.5000000000000003E-2"/>
    <m/>
    <m/>
    <n v="1360.82"/>
    <n v="1"/>
    <n v="48.600714285714282"/>
    <s v="Regular Air"/>
    <n v="10.25"/>
    <n v="1371.07"/>
    <x v="1"/>
    <s v="Corporate"/>
    <x v="1"/>
    <s v="Office Furnishings"/>
    <s v="Large Box"/>
    <d v="2011-05-25T00:00:00"/>
  </r>
  <r>
    <n v="5083"/>
    <n v="40964"/>
    <x v="847"/>
    <s v="Critical"/>
    <s v="***"/>
    <s v="***"/>
    <s v="***"/>
    <m/>
    <m/>
    <s v="***"/>
    <m/>
    <m/>
    <m/>
    <m/>
    <m/>
    <n v="40"/>
    <n v="0.05"/>
    <m/>
    <m/>
    <n v="301.12"/>
    <n v="0"/>
    <n v="7.5280000000000005"/>
    <s v="Regular Air"/>
    <n v="8.3699999999999992"/>
    <n v="309.49"/>
    <x v="8"/>
    <s v="Corporate"/>
    <x v="0"/>
    <s v="Scissors, Rulers and Trimmers"/>
    <s v="Small Pack"/>
    <d v="2011-05-26T00:00:00"/>
  </r>
  <r>
    <n v="5084"/>
    <n v="48161"/>
    <x v="847"/>
    <s v="Not Specified"/>
    <s v="*"/>
    <s v="*"/>
    <s v="*"/>
    <m/>
    <m/>
    <s v="*"/>
    <m/>
    <m/>
    <m/>
    <m/>
    <m/>
    <n v="16"/>
    <n v="0.02"/>
    <m/>
    <m/>
    <n v="139.69"/>
    <n v="0"/>
    <n v="8.7306249999999999"/>
    <s v="Regular Air"/>
    <n v="9.23"/>
    <n v="148.91999999999999"/>
    <x v="0"/>
    <s v="Home Office"/>
    <x v="0"/>
    <s v="Appliances"/>
    <s v="Small Box"/>
    <d v="2011-05-25T00:00:00"/>
  </r>
  <r>
    <n v="5085"/>
    <n v="39937"/>
    <x v="847"/>
    <s v="Medium"/>
    <s v="*"/>
    <s v="*"/>
    <s v="*"/>
    <m/>
    <m/>
    <s v="*"/>
    <m/>
    <m/>
    <m/>
    <m/>
    <m/>
    <n v="42"/>
    <n v="0.05"/>
    <m/>
    <m/>
    <n v="113.33"/>
    <n v="0"/>
    <n v="2.6983333333333333"/>
    <s v="Regular Air"/>
    <n v="1.49"/>
    <n v="114.82"/>
    <x v="5"/>
    <s v="Consumer"/>
    <x v="0"/>
    <s v="Binders and Binder Accessories"/>
    <s v="Small Box"/>
    <d v="2011-05-23T00:00:00"/>
  </r>
  <r>
    <n v="5086"/>
    <n v="42214"/>
    <x v="848"/>
    <s v="Low"/>
    <s v="*"/>
    <s v="*"/>
    <s v="*"/>
    <m/>
    <m/>
    <s v="*"/>
    <m/>
    <m/>
    <m/>
    <m/>
    <m/>
    <n v="46"/>
    <n v="0.05"/>
    <m/>
    <m/>
    <n v="569.91999999999996"/>
    <n v="0"/>
    <n v="12.389565217391304"/>
    <s v="Regular Air"/>
    <n v="2.85"/>
    <n v="572.77"/>
    <x v="4"/>
    <s v="Home Office"/>
    <x v="1"/>
    <s v="Office Furnishings"/>
    <s v="Small Pack"/>
    <d v="2011-05-31T00:00:00"/>
  </r>
  <r>
    <n v="5087"/>
    <n v="20259"/>
    <x v="848"/>
    <s v="Critical"/>
    <s v="***"/>
    <s v="***"/>
    <s v="***"/>
    <m/>
    <m/>
    <s v="***"/>
    <m/>
    <m/>
    <m/>
    <m/>
    <m/>
    <n v="42"/>
    <n v="0.05"/>
    <m/>
    <m/>
    <n v="539.05999999999995"/>
    <n v="0"/>
    <n v="12.834761904761903"/>
    <s v="Regular Air"/>
    <n v="4.59"/>
    <n v="543.65"/>
    <x v="1"/>
    <s v="Corporate"/>
    <x v="0"/>
    <s v="Scissors, Rulers and Trimmers"/>
    <s v="Wrap Bag"/>
    <d v="2011-05-25T00:00:00"/>
  </r>
  <r>
    <n v="5088"/>
    <n v="42214"/>
    <x v="848"/>
    <s v="Low"/>
    <s v="*"/>
    <s v="*"/>
    <s v="*"/>
    <m/>
    <m/>
    <s v="*"/>
    <m/>
    <m/>
    <m/>
    <m/>
    <m/>
    <n v="28"/>
    <n v="3.5000000000000003E-2"/>
    <m/>
    <m/>
    <n v="183.65"/>
    <n v="0"/>
    <n v="6.5589285714285719"/>
    <s v="Regular Air"/>
    <n v="5.84"/>
    <n v="189.49"/>
    <x v="4"/>
    <s v="Home Office"/>
    <x v="0"/>
    <s v="Paper"/>
    <s v="Small Box"/>
    <d v="2011-05-31T00:00:00"/>
  </r>
  <r>
    <n v="5089"/>
    <n v="225"/>
    <x v="848"/>
    <s v="Critical"/>
    <s v="***"/>
    <s v="***"/>
    <s v="***"/>
    <m/>
    <m/>
    <s v="***"/>
    <m/>
    <m/>
    <m/>
    <m/>
    <m/>
    <n v="24"/>
    <n v="3.5000000000000003E-2"/>
    <m/>
    <m/>
    <n v="126.58"/>
    <n v="0"/>
    <n v="5.2741666666666669"/>
    <s v="Regular Air"/>
    <n v="0.7"/>
    <n v="127.28"/>
    <x v="0"/>
    <s v="Home Office"/>
    <x v="0"/>
    <s v="Pens &amp; Art Supplies"/>
    <s v="Wrap Bag"/>
    <d v="2011-05-25T00:00:00"/>
  </r>
  <r>
    <n v="5090"/>
    <n v="225"/>
    <x v="848"/>
    <s v="Critical"/>
    <s v="***"/>
    <s v="***"/>
    <s v="***"/>
    <m/>
    <m/>
    <s v="***"/>
    <m/>
    <m/>
    <m/>
    <m/>
    <m/>
    <n v="1"/>
    <n v="0.01"/>
    <m/>
    <m/>
    <n v="23.7"/>
    <n v="0"/>
    <n v="23.7"/>
    <s v="Regular Air"/>
    <n v="4.0999999999999996"/>
    <n v="27.799999999999997"/>
    <x v="0"/>
    <s v="Home Office"/>
    <x v="0"/>
    <s v="Pens &amp; Art Supplies"/>
    <s v="Wrap Bag"/>
    <d v="2011-05-26T00:00:00"/>
  </r>
  <r>
    <n v="5091"/>
    <n v="45958"/>
    <x v="849"/>
    <s v="Medium"/>
    <s v="*"/>
    <s v="*"/>
    <s v="*"/>
    <m/>
    <m/>
    <s v="*"/>
    <m/>
    <m/>
    <m/>
    <m/>
    <m/>
    <n v="28"/>
    <n v="3.5000000000000003E-2"/>
    <m/>
    <m/>
    <n v="17599.39"/>
    <n v="1"/>
    <n v="628.54964285714289"/>
    <s v="Regular Air"/>
    <n v="24.49"/>
    <n v="17623.88"/>
    <x v="10"/>
    <s v="Small Business"/>
    <x v="2"/>
    <s v="Copiers and Fax"/>
    <s v="Large Box"/>
    <d v="2011-05-26T00:00:00"/>
  </r>
  <r>
    <n v="5092"/>
    <n v="33665"/>
    <x v="849"/>
    <s v="Low"/>
    <s v="*"/>
    <s v="*"/>
    <s v="*"/>
    <m/>
    <m/>
    <s v="*"/>
    <m/>
    <m/>
    <m/>
    <m/>
    <m/>
    <n v="45"/>
    <n v="0.05"/>
    <m/>
    <m/>
    <n v="12457.63"/>
    <n v="1"/>
    <n v="276.8362222222222"/>
    <s v="Delivery Truck"/>
    <n v="69.55"/>
    <n v="12527.179999999998"/>
    <x v="2"/>
    <s v="Corporate"/>
    <x v="1"/>
    <s v="Chairs &amp; Chairmats"/>
    <s v="Jumbo Drum"/>
    <d v="2011-05-30T00:00:00"/>
  </r>
  <r>
    <n v="5093"/>
    <n v="57350"/>
    <x v="849"/>
    <s v="High"/>
    <s v="*"/>
    <s v="**"/>
    <s v="**"/>
    <m/>
    <m/>
    <s v="**"/>
    <m/>
    <m/>
    <m/>
    <m/>
    <m/>
    <n v="50"/>
    <n v="0.06"/>
    <m/>
    <m/>
    <n v="4872.6674999999996"/>
    <n v="1"/>
    <n v="97.453349999999986"/>
    <s v="Regular Air"/>
    <n v="8.8000000000000007"/>
    <n v="4881.4674999999997"/>
    <x v="2"/>
    <s v="Small Business"/>
    <x v="2"/>
    <s v="Telephones and Communication"/>
    <s v="Small Box"/>
    <d v="2011-05-26T00:00:00"/>
  </r>
  <r>
    <n v="5094"/>
    <n v="49924"/>
    <x v="849"/>
    <s v="Critical"/>
    <s v="***"/>
    <s v="***"/>
    <s v="***"/>
    <m/>
    <m/>
    <s v="***"/>
    <m/>
    <m/>
    <m/>
    <m/>
    <m/>
    <n v="48"/>
    <n v="0.05"/>
    <m/>
    <m/>
    <n v="204.15"/>
    <n v="0"/>
    <n v="4.2531249999999998"/>
    <s v="Regular Air"/>
    <n v="5.41"/>
    <n v="209.56"/>
    <x v="1"/>
    <s v="Home Office"/>
    <x v="0"/>
    <s v="Binders and Binder Accessories"/>
    <s v="Small Box"/>
    <d v="2011-05-27T00:00:00"/>
  </r>
  <r>
    <n v="5095"/>
    <n v="57350"/>
    <x v="849"/>
    <s v="High"/>
    <s v="*"/>
    <s v="**"/>
    <s v="**"/>
    <m/>
    <m/>
    <s v="**"/>
    <m/>
    <m/>
    <m/>
    <m/>
    <m/>
    <n v="33"/>
    <n v="0.04"/>
    <m/>
    <m/>
    <n v="140.63"/>
    <n v="0"/>
    <n v="4.2615151515151517"/>
    <s v="Regular Air"/>
    <n v="5.68"/>
    <n v="146.31"/>
    <x v="2"/>
    <s v="Small Business"/>
    <x v="0"/>
    <s v="Paper"/>
    <s v="Small Box"/>
    <d v="2011-05-26T00:00:00"/>
  </r>
  <r>
    <n v="5096"/>
    <n v="45958"/>
    <x v="849"/>
    <s v="Medium"/>
    <s v="*"/>
    <s v="*"/>
    <s v="*"/>
    <m/>
    <m/>
    <s v="*"/>
    <m/>
    <m/>
    <m/>
    <m/>
    <m/>
    <n v="16"/>
    <n v="0.02"/>
    <m/>
    <m/>
    <n v="115.34"/>
    <n v="0"/>
    <n v="7.2087500000000002"/>
    <s v="Regular Air"/>
    <n v="3.1"/>
    <n v="118.44"/>
    <x v="10"/>
    <s v="Small Business"/>
    <x v="0"/>
    <s v="Paper"/>
    <s v="Wrap Bag"/>
    <d v="2011-05-27T00:00:00"/>
  </r>
  <r>
    <n v="5097"/>
    <n v="49924"/>
    <x v="849"/>
    <s v="Critical"/>
    <s v="***"/>
    <s v="***"/>
    <s v="***"/>
    <m/>
    <m/>
    <s v="***"/>
    <m/>
    <m/>
    <m/>
    <m/>
    <m/>
    <n v="13"/>
    <n v="0.02"/>
    <m/>
    <m/>
    <n v="33.11"/>
    <n v="0"/>
    <n v="2.5469230769230768"/>
    <s v="Regular Air"/>
    <n v="4.57"/>
    <n v="37.68"/>
    <x v="1"/>
    <s v="Home Office"/>
    <x v="1"/>
    <s v="Office Furnishings"/>
    <s v="Small Pack"/>
    <d v="2011-05-27T00:00:00"/>
  </r>
  <r>
    <n v="5098"/>
    <n v="14471"/>
    <x v="850"/>
    <s v="Not Specified"/>
    <s v="*"/>
    <s v="*"/>
    <s v="*"/>
    <m/>
    <m/>
    <s v="*"/>
    <m/>
    <m/>
    <m/>
    <m/>
    <m/>
    <n v="44"/>
    <n v="0.05"/>
    <m/>
    <m/>
    <n v="823.63"/>
    <n v="0"/>
    <n v="18.718863636363636"/>
    <s v="Regular Air"/>
    <n v="3.77"/>
    <n v="827.4"/>
    <x v="2"/>
    <s v="Corporate"/>
    <x v="1"/>
    <s v="Office Furnishings"/>
    <s v="Small Pack"/>
    <d v="2011-05-26T00:00:00"/>
  </r>
  <r>
    <n v="5099"/>
    <n v="31751"/>
    <x v="850"/>
    <s v="High"/>
    <s v="*"/>
    <s v="**"/>
    <s v="**"/>
    <m/>
    <m/>
    <s v="**"/>
    <m/>
    <m/>
    <m/>
    <m/>
    <m/>
    <n v="31"/>
    <n v="0.04"/>
    <m/>
    <m/>
    <n v="413.12"/>
    <n v="0"/>
    <n v="13.326451612903226"/>
    <s v="Express Air"/>
    <n v="7.27"/>
    <n v="420.39"/>
    <x v="1"/>
    <s v="Small Business"/>
    <x v="0"/>
    <s v="Binders and Binder Accessories"/>
    <s v="Small Box"/>
    <d v="2011-05-28T00:00:00"/>
  </r>
  <r>
    <n v="5100"/>
    <n v="14471"/>
    <x v="850"/>
    <s v="Not Specified"/>
    <s v="*"/>
    <s v="*"/>
    <s v="*"/>
    <m/>
    <m/>
    <s v="*"/>
    <m/>
    <m/>
    <m/>
    <m/>
    <m/>
    <n v="42"/>
    <n v="0.05"/>
    <m/>
    <m/>
    <n v="286.73"/>
    <n v="0"/>
    <n v="6.8269047619047623"/>
    <s v="Regular Air"/>
    <n v="7.49"/>
    <n v="294.22000000000003"/>
    <x v="2"/>
    <s v="Corporate"/>
    <x v="0"/>
    <s v="Paper"/>
    <s v="Small Box"/>
    <d v="2011-05-28T00:00:00"/>
  </r>
  <r>
    <n v="5101"/>
    <n v="45893"/>
    <x v="850"/>
    <s v="High"/>
    <s v="*"/>
    <s v="**"/>
    <s v="**"/>
    <m/>
    <m/>
    <s v="**"/>
    <m/>
    <m/>
    <m/>
    <m/>
    <m/>
    <n v="15"/>
    <n v="0.02"/>
    <m/>
    <m/>
    <n v="68.03"/>
    <n v="0"/>
    <n v="4.535333333333333"/>
    <s v="Regular Air"/>
    <n v="1.49"/>
    <n v="69.52"/>
    <x v="4"/>
    <s v="Corporate"/>
    <x v="0"/>
    <s v="Binders and Binder Accessories"/>
    <s v="Small Box"/>
    <d v="2011-05-27T00:00:00"/>
  </r>
  <r>
    <n v="5102"/>
    <n v="56515"/>
    <x v="851"/>
    <s v="Medium"/>
    <s v="*"/>
    <s v="*"/>
    <s v="*"/>
    <m/>
    <m/>
    <s v="*"/>
    <m/>
    <m/>
    <m/>
    <m/>
    <m/>
    <n v="17"/>
    <n v="0.02"/>
    <m/>
    <m/>
    <n v="979.52"/>
    <n v="0"/>
    <n v="57.618823529411763"/>
    <s v="Delivery Truck"/>
    <n v="36.61"/>
    <n v="1016.13"/>
    <x v="3"/>
    <s v="Small Business"/>
    <x v="1"/>
    <s v="Bookcases"/>
    <s v="Jumbo Box"/>
    <d v="2011-05-29T00:00:00"/>
  </r>
  <r>
    <n v="5103"/>
    <n v="41794"/>
    <x v="851"/>
    <s v="Critical"/>
    <s v="***"/>
    <s v="***"/>
    <s v="***"/>
    <m/>
    <m/>
    <s v="***"/>
    <m/>
    <m/>
    <m/>
    <m/>
    <m/>
    <n v="49"/>
    <n v="0.05"/>
    <m/>
    <m/>
    <n v="891.60749999999996"/>
    <n v="0"/>
    <n v="18.196071428571429"/>
    <s v="Regular Air"/>
    <n v="4.8099999999999996"/>
    <n v="896.4174999999999"/>
    <x v="5"/>
    <s v="Home Office"/>
    <x v="2"/>
    <s v="Telephones and Communication"/>
    <s v="Medium Box"/>
    <d v="2011-05-29T00:00:00"/>
  </r>
  <r>
    <n v="5104"/>
    <n v="10535"/>
    <x v="851"/>
    <s v="Low"/>
    <s v="*"/>
    <s v="*"/>
    <s v="*"/>
    <m/>
    <m/>
    <s v="*"/>
    <m/>
    <m/>
    <m/>
    <m/>
    <m/>
    <n v="25"/>
    <n v="3.5000000000000003E-2"/>
    <m/>
    <m/>
    <n v="854.88"/>
    <n v="0"/>
    <n v="34.1952"/>
    <s v="Regular Air"/>
    <n v="19.989999999999998"/>
    <n v="874.87"/>
    <x v="7"/>
    <s v="Corporate"/>
    <x v="1"/>
    <s v="Office Furnishings"/>
    <s v="Small Box"/>
    <d v="2011-05-29T00:00:00"/>
  </r>
  <r>
    <n v="5105"/>
    <n v="41794"/>
    <x v="851"/>
    <s v="Critical"/>
    <s v="***"/>
    <s v="***"/>
    <s v="***"/>
    <m/>
    <m/>
    <s v="***"/>
    <m/>
    <m/>
    <m/>
    <m/>
    <m/>
    <n v="48"/>
    <n v="0.05"/>
    <m/>
    <m/>
    <n v="836.59"/>
    <n v="0"/>
    <n v="17.428958333333334"/>
    <s v="Regular Air"/>
    <n v="8.65"/>
    <n v="845.24"/>
    <x v="5"/>
    <s v="Home Office"/>
    <x v="0"/>
    <s v="Pens &amp; Art Supplies"/>
    <s v="Small Box"/>
    <d v="2011-05-28T00:00:00"/>
  </r>
  <r>
    <n v="5106"/>
    <n v="24804"/>
    <x v="851"/>
    <s v="Not Specified"/>
    <s v="*"/>
    <s v="*"/>
    <s v="*"/>
    <m/>
    <m/>
    <s v="*"/>
    <m/>
    <m/>
    <m/>
    <m/>
    <m/>
    <n v="20"/>
    <n v="3.5000000000000003E-2"/>
    <m/>
    <m/>
    <n v="211.42"/>
    <n v="0"/>
    <n v="10.571"/>
    <s v="Regular Air"/>
    <n v="9.4499999999999993"/>
    <n v="220.86999999999998"/>
    <x v="5"/>
    <s v="Home Office"/>
    <x v="0"/>
    <s v="Storage &amp; Organization"/>
    <s v="Small Box"/>
    <d v="2011-05-29T00:00:00"/>
  </r>
  <r>
    <n v="5107"/>
    <n v="56515"/>
    <x v="851"/>
    <s v="Medium"/>
    <s v="*"/>
    <s v="*"/>
    <s v="*"/>
    <m/>
    <m/>
    <s v="*"/>
    <m/>
    <m/>
    <m/>
    <m/>
    <m/>
    <n v="18"/>
    <n v="0.02"/>
    <m/>
    <m/>
    <n v="126.62"/>
    <n v="0"/>
    <n v="7.0344444444444445"/>
    <s v="Express Air"/>
    <n v="0.5"/>
    <n v="127.12"/>
    <x v="3"/>
    <s v="Small Business"/>
    <x v="0"/>
    <s v="Labels"/>
    <s v="Small Box"/>
    <d v="2011-05-28T00:00:00"/>
  </r>
  <r>
    <n v="5108"/>
    <n v="10535"/>
    <x v="851"/>
    <s v="Low"/>
    <s v="*"/>
    <s v="*"/>
    <s v="*"/>
    <m/>
    <m/>
    <s v="*"/>
    <m/>
    <m/>
    <m/>
    <m/>
    <m/>
    <n v="46"/>
    <n v="0.05"/>
    <m/>
    <m/>
    <n v="80.27"/>
    <n v="0"/>
    <n v="1.7449999999999999"/>
    <s v="Regular Air"/>
    <n v="0.7"/>
    <n v="80.97"/>
    <x v="7"/>
    <s v="Corporate"/>
    <x v="0"/>
    <s v="Pens &amp; Art Supplies"/>
    <s v="Wrap Bag"/>
    <d v="2011-06-03T00:00:00"/>
  </r>
  <r>
    <n v="5109"/>
    <n v="41794"/>
    <x v="851"/>
    <s v="Critical"/>
    <s v="***"/>
    <s v="***"/>
    <s v="***"/>
    <m/>
    <m/>
    <s v="***"/>
    <m/>
    <m/>
    <m/>
    <m/>
    <m/>
    <n v="21"/>
    <n v="3.5000000000000003E-2"/>
    <m/>
    <m/>
    <n v="58.14"/>
    <n v="0"/>
    <n v="2.7685714285714287"/>
    <s v="Regular Air"/>
    <n v="0.97"/>
    <n v="59.11"/>
    <x v="5"/>
    <s v="Home Office"/>
    <x v="0"/>
    <s v="Pens &amp; Art Supplies"/>
    <s v="Wrap Bag"/>
    <d v="2011-05-29T00:00:00"/>
  </r>
  <r>
    <n v="5110"/>
    <n v="14948"/>
    <x v="852"/>
    <s v="Medium"/>
    <s v="*"/>
    <s v="*"/>
    <s v="*"/>
    <m/>
    <m/>
    <s v="*"/>
    <m/>
    <m/>
    <m/>
    <m/>
    <m/>
    <n v="6"/>
    <n v="0.01"/>
    <m/>
    <m/>
    <n v="647.78"/>
    <n v="0"/>
    <n v="107.96333333333332"/>
    <s v="Delivery Truck"/>
    <n v="35.840000000000003"/>
    <n v="683.62"/>
    <x v="2"/>
    <s v="Small Business"/>
    <x v="1"/>
    <s v="Bookcases"/>
    <s v="Jumbo Box"/>
    <d v="2011-05-29T00:00:00"/>
  </r>
  <r>
    <n v="5111"/>
    <n v="28898"/>
    <x v="852"/>
    <s v="Low"/>
    <s v="*"/>
    <s v="*"/>
    <s v="*"/>
    <m/>
    <m/>
    <s v="*"/>
    <m/>
    <m/>
    <m/>
    <m/>
    <m/>
    <n v="44"/>
    <n v="0.05"/>
    <m/>
    <m/>
    <n v="246"/>
    <n v="0"/>
    <n v="5.5909090909090908"/>
    <s v="Regular Air"/>
    <n v="7.96"/>
    <n v="253.96"/>
    <x v="2"/>
    <s v="Corporate"/>
    <x v="0"/>
    <s v="Paper"/>
    <s v="Small Box"/>
    <d v="2011-05-28T00:00:00"/>
  </r>
  <r>
    <n v="5112"/>
    <n v="12355"/>
    <x v="852"/>
    <s v="Not Specified"/>
    <s v="*"/>
    <s v="*"/>
    <s v="*"/>
    <m/>
    <m/>
    <s v="*"/>
    <m/>
    <m/>
    <m/>
    <m/>
    <m/>
    <n v="14"/>
    <n v="0.02"/>
    <m/>
    <m/>
    <n v="225.47"/>
    <n v="0"/>
    <n v="16.105"/>
    <s v="Regular Air"/>
    <n v="7.51"/>
    <n v="232.98"/>
    <x v="4"/>
    <s v="Corporate"/>
    <x v="0"/>
    <s v="Storage &amp; Organization"/>
    <s v="Small Box"/>
    <d v="2011-05-29T00:00:00"/>
  </r>
  <r>
    <n v="5113"/>
    <n v="12355"/>
    <x v="852"/>
    <s v="Not Specified"/>
    <s v="*"/>
    <s v="*"/>
    <s v="*"/>
    <m/>
    <m/>
    <s v="*"/>
    <m/>
    <m/>
    <m/>
    <m/>
    <m/>
    <n v="36"/>
    <n v="0.04"/>
    <m/>
    <m/>
    <n v="209.53"/>
    <n v="0"/>
    <n v="5.8202777777777781"/>
    <s v="Regular Air"/>
    <n v="5.67"/>
    <n v="215.2"/>
    <x v="4"/>
    <s v="Corporate"/>
    <x v="0"/>
    <s v="Paper"/>
    <s v="Small Box"/>
    <d v="2011-05-29T00:00:00"/>
  </r>
  <r>
    <n v="5114"/>
    <n v="8993"/>
    <x v="852"/>
    <s v="Medium"/>
    <s v="*"/>
    <s v="*"/>
    <s v="*"/>
    <m/>
    <m/>
    <s v="*"/>
    <m/>
    <m/>
    <m/>
    <m/>
    <m/>
    <n v="41"/>
    <n v="0.05"/>
    <m/>
    <m/>
    <n v="172.15"/>
    <n v="0"/>
    <n v="4.1987804878048784"/>
    <s v="Express Air"/>
    <n v="0.5"/>
    <n v="172.65"/>
    <x v="8"/>
    <s v="Corporate"/>
    <x v="0"/>
    <s v="Labels"/>
    <s v="Small Box"/>
    <d v="2011-05-30T00:00:00"/>
  </r>
  <r>
    <n v="5115"/>
    <n v="12355"/>
    <x v="852"/>
    <s v="Not Specified"/>
    <s v="*"/>
    <s v="*"/>
    <s v="*"/>
    <m/>
    <m/>
    <s v="*"/>
    <m/>
    <m/>
    <m/>
    <m/>
    <m/>
    <n v="45"/>
    <n v="0.05"/>
    <m/>
    <m/>
    <n v="168.66"/>
    <n v="0"/>
    <n v="3.7479999999999998"/>
    <s v="Regular Air"/>
    <n v="5.13"/>
    <n v="173.79"/>
    <x v="3"/>
    <s v="Corporate"/>
    <x v="0"/>
    <s v="Appliances"/>
    <s v="Small Box"/>
    <d v="2011-05-30T00:00:00"/>
  </r>
  <r>
    <n v="5116"/>
    <n v="4132"/>
    <x v="852"/>
    <s v="Not Specified"/>
    <s v="*"/>
    <s v="*"/>
    <s v="*"/>
    <m/>
    <m/>
    <s v="*"/>
    <m/>
    <m/>
    <m/>
    <m/>
    <m/>
    <n v="5"/>
    <n v="0.01"/>
    <m/>
    <m/>
    <n v="14.76"/>
    <n v="0"/>
    <n v="2.952"/>
    <s v="Regular Air"/>
    <n v="0.5"/>
    <n v="15.26"/>
    <x v="11"/>
    <s v="Corporate"/>
    <x v="0"/>
    <s v="Labels"/>
    <s v="Small Box"/>
    <d v="2011-05-30T00:00:00"/>
  </r>
  <r>
    <n v="5117"/>
    <n v="995"/>
    <x v="853"/>
    <s v="Medium"/>
    <s v="*"/>
    <s v="*"/>
    <s v="*"/>
    <m/>
    <m/>
    <s v="*"/>
    <m/>
    <m/>
    <m/>
    <m/>
    <m/>
    <n v="46"/>
    <n v="0.05"/>
    <m/>
    <m/>
    <n v="1815.49"/>
    <n v="1"/>
    <n v="39.467173913043482"/>
    <s v="Regular Air"/>
    <n v="3.04"/>
    <n v="1818.53"/>
    <x v="11"/>
    <s v="Home Office"/>
    <x v="1"/>
    <s v="Office Furnishings"/>
    <s v="Wrap Bag"/>
    <d v="2011-05-31T00:00:00"/>
  </r>
  <r>
    <n v="5118"/>
    <n v="36135"/>
    <x v="853"/>
    <s v="Not Specified"/>
    <s v="*"/>
    <s v="*"/>
    <s v="*"/>
    <m/>
    <m/>
    <s v="*"/>
    <m/>
    <m/>
    <m/>
    <m/>
    <m/>
    <n v="33"/>
    <n v="0.04"/>
    <m/>
    <m/>
    <n v="999.226"/>
    <n v="0"/>
    <n v="30.279575757575756"/>
    <s v="Regular Air"/>
    <n v="3.3"/>
    <n v="1002.526"/>
    <x v="7"/>
    <s v="Consumer"/>
    <x v="2"/>
    <s v="Telephones and Communication"/>
    <s v="Small Pack"/>
    <d v="2011-05-31T00:00:00"/>
  </r>
  <r>
    <n v="5119"/>
    <n v="44007"/>
    <x v="853"/>
    <s v="Medium"/>
    <s v="*"/>
    <s v="*"/>
    <s v="*"/>
    <m/>
    <m/>
    <s v="*"/>
    <m/>
    <m/>
    <m/>
    <m/>
    <m/>
    <n v="50"/>
    <n v="0.06"/>
    <m/>
    <m/>
    <n v="281.81"/>
    <n v="0"/>
    <n v="5.6361999999999997"/>
    <s v="Regular Air"/>
    <n v="0.96"/>
    <n v="282.77"/>
    <x v="2"/>
    <s v="Consumer"/>
    <x v="0"/>
    <s v="Pens &amp; Art Supplies"/>
    <s v="Wrap Bag"/>
    <d v="2011-05-30T00:00:00"/>
  </r>
  <r>
    <n v="5120"/>
    <n v="50533"/>
    <x v="854"/>
    <s v="Not Specified"/>
    <s v="*"/>
    <s v="*"/>
    <s v="*"/>
    <m/>
    <m/>
    <s v="*"/>
    <m/>
    <m/>
    <m/>
    <m/>
    <m/>
    <n v="32"/>
    <n v="0.04"/>
    <m/>
    <m/>
    <n v="1974.66"/>
    <n v="1"/>
    <n v="61.708125000000003"/>
    <s v="Express Air"/>
    <n v="35"/>
    <n v="2009.66"/>
    <x v="1"/>
    <s v="Small Business"/>
    <x v="0"/>
    <s v="Storage &amp; Organization"/>
    <s v="Large Box"/>
    <d v="2011-06-02T00:00:00"/>
  </r>
  <r>
    <n v="5121"/>
    <n v="23557"/>
    <x v="854"/>
    <s v="Not Specified"/>
    <s v="*"/>
    <s v="*"/>
    <s v="*"/>
    <m/>
    <m/>
    <s v="*"/>
    <m/>
    <m/>
    <m/>
    <m/>
    <m/>
    <n v="7"/>
    <n v="0.01"/>
    <m/>
    <m/>
    <n v="1011.16"/>
    <n v="1"/>
    <n v="144.45142857142858"/>
    <s v="Regular Air"/>
    <n v="24.49"/>
    <n v="1035.6499999999999"/>
    <x v="8"/>
    <s v="Home Office"/>
    <x v="1"/>
    <s v="Office Furnishings"/>
    <s v="Large Box"/>
    <d v="2011-06-01T00:00:00"/>
  </r>
  <r>
    <n v="5122"/>
    <n v="38438"/>
    <x v="854"/>
    <s v="Critical"/>
    <s v="***"/>
    <s v="***"/>
    <s v="***"/>
    <m/>
    <m/>
    <s v="***"/>
    <m/>
    <m/>
    <m/>
    <m/>
    <m/>
    <n v="16"/>
    <n v="0.02"/>
    <m/>
    <m/>
    <n v="621.92999999999995"/>
    <n v="0"/>
    <n v="38.870624999999997"/>
    <s v="Regular Air"/>
    <n v="4"/>
    <n v="625.92999999999995"/>
    <x v="5"/>
    <s v="Home Office"/>
    <x v="2"/>
    <s v="Computer Peripherals"/>
    <s v="Small Box"/>
    <d v="2011-06-02T00:00:00"/>
  </r>
  <r>
    <n v="5123"/>
    <n v="59971"/>
    <x v="854"/>
    <s v="Critical"/>
    <s v="***"/>
    <s v="***"/>
    <s v="***"/>
    <m/>
    <m/>
    <s v="***"/>
    <m/>
    <m/>
    <m/>
    <m/>
    <m/>
    <n v="45"/>
    <n v="0.05"/>
    <m/>
    <m/>
    <n v="514.86"/>
    <n v="0"/>
    <n v="11.441333333333334"/>
    <s v="Regular Air"/>
    <n v="6.47"/>
    <n v="521.33000000000004"/>
    <x v="2"/>
    <s v="Home Office"/>
    <x v="0"/>
    <s v="Paper"/>
    <s v="Small Box"/>
    <d v="2011-06-02T00:00:00"/>
  </r>
  <r>
    <n v="5124"/>
    <n v="59971"/>
    <x v="854"/>
    <s v="Critical"/>
    <s v="***"/>
    <s v="***"/>
    <s v="***"/>
    <m/>
    <m/>
    <s v="***"/>
    <m/>
    <m/>
    <m/>
    <m/>
    <m/>
    <n v="26"/>
    <n v="3.5000000000000003E-2"/>
    <m/>
    <m/>
    <n v="437.77"/>
    <n v="0"/>
    <n v="16.837307692307693"/>
    <s v="Express Air"/>
    <n v="8.99"/>
    <n v="446.76"/>
    <x v="2"/>
    <s v="Home Office"/>
    <x v="2"/>
    <s v="Computer Peripherals"/>
    <s v="Small Pack"/>
    <d v="2011-06-02T00:00:00"/>
  </r>
  <r>
    <n v="5125"/>
    <n v="13953"/>
    <x v="854"/>
    <s v="Critical"/>
    <s v="***"/>
    <s v="***"/>
    <s v="***"/>
    <m/>
    <m/>
    <s v="***"/>
    <m/>
    <m/>
    <m/>
    <m/>
    <m/>
    <n v="32"/>
    <n v="0.04"/>
    <m/>
    <m/>
    <n v="381.24"/>
    <n v="0"/>
    <n v="11.91375"/>
    <s v="Regular Air"/>
    <n v="5.01"/>
    <n v="386.25"/>
    <x v="1"/>
    <s v="Consumer"/>
    <x v="0"/>
    <s v="Paper"/>
    <s v="Small Box"/>
    <d v="2011-06-02T00:00:00"/>
  </r>
  <r>
    <n v="5126"/>
    <n v="59971"/>
    <x v="854"/>
    <s v="Critical"/>
    <s v="***"/>
    <s v="***"/>
    <s v="***"/>
    <m/>
    <m/>
    <s v="***"/>
    <m/>
    <m/>
    <m/>
    <m/>
    <m/>
    <n v="12"/>
    <n v="0.02"/>
    <m/>
    <m/>
    <n v="356.27"/>
    <n v="0"/>
    <n v="29.689166666666665"/>
    <s v="Express Air"/>
    <n v="5.09"/>
    <n v="361.35999999999996"/>
    <x v="2"/>
    <s v="Home Office"/>
    <x v="0"/>
    <s v="Paper"/>
    <s v="Small Box"/>
    <d v="2011-06-02T00:00:00"/>
  </r>
  <r>
    <n v="5127"/>
    <n v="38438"/>
    <x v="854"/>
    <s v="Critical"/>
    <s v="***"/>
    <s v="***"/>
    <s v="***"/>
    <m/>
    <m/>
    <s v="***"/>
    <m/>
    <m/>
    <m/>
    <m/>
    <m/>
    <n v="17"/>
    <n v="0.02"/>
    <m/>
    <m/>
    <n v="121.09"/>
    <n v="0"/>
    <n v="7.1229411764705883"/>
    <s v="Regular Air"/>
    <n v="5.66"/>
    <n v="126.75"/>
    <x v="5"/>
    <s v="Home Office"/>
    <x v="0"/>
    <s v="Paper"/>
    <s v="Small Box"/>
    <d v="2011-06-01T00:00:00"/>
  </r>
  <r>
    <n v="5128"/>
    <n v="50533"/>
    <x v="854"/>
    <s v="Not Specified"/>
    <s v="*"/>
    <s v="*"/>
    <s v="*"/>
    <m/>
    <m/>
    <s v="*"/>
    <m/>
    <m/>
    <m/>
    <m/>
    <m/>
    <n v="3"/>
    <n v="0.01"/>
    <m/>
    <m/>
    <n v="73.44"/>
    <n v="0"/>
    <n v="24.48"/>
    <s v="Delivery Truck"/>
    <n v="27.75"/>
    <n v="101.19"/>
    <x v="1"/>
    <s v="Small Business"/>
    <x v="1"/>
    <s v="Tables"/>
    <s v="Jumbo Box"/>
    <d v="2011-06-01T00:00:00"/>
  </r>
  <r>
    <n v="5129"/>
    <n v="51650"/>
    <x v="855"/>
    <s v="High"/>
    <s v="*"/>
    <s v="**"/>
    <s v="**"/>
    <m/>
    <m/>
    <s v="**"/>
    <m/>
    <m/>
    <m/>
    <m/>
    <m/>
    <n v="43"/>
    <n v="0.05"/>
    <m/>
    <m/>
    <n v="10854.83"/>
    <n v="1"/>
    <n v="252.43790697674419"/>
    <s v="Delivery Truck"/>
    <n v="28.06"/>
    <n v="10882.89"/>
    <x v="8"/>
    <s v="Consumer"/>
    <x v="2"/>
    <s v="Office Machines"/>
    <s v="Jumbo Drum"/>
    <d v="2011-06-03T00:00:00"/>
  </r>
  <r>
    <n v="5130"/>
    <n v="57059"/>
    <x v="855"/>
    <s v="Medium"/>
    <s v="*"/>
    <s v="*"/>
    <s v="*"/>
    <m/>
    <m/>
    <s v="*"/>
    <m/>
    <m/>
    <m/>
    <m/>
    <m/>
    <n v="25"/>
    <n v="3.5000000000000003E-2"/>
    <m/>
    <m/>
    <n v="2455.54"/>
    <n v="1"/>
    <n v="98.221599999999995"/>
    <s v="Regular Air"/>
    <n v="0.49"/>
    <n v="2456.0299999999997"/>
    <x v="6"/>
    <s v="Corporate"/>
    <x v="0"/>
    <s v="Labels"/>
    <s v="Small Box"/>
    <d v="2011-06-03T00:00:00"/>
  </r>
  <r>
    <n v="5131"/>
    <n v="49349"/>
    <x v="855"/>
    <s v="High"/>
    <s v="*"/>
    <s v="**"/>
    <s v="**"/>
    <m/>
    <m/>
    <s v="**"/>
    <m/>
    <m/>
    <m/>
    <m/>
    <m/>
    <n v="23"/>
    <n v="3.5000000000000003E-2"/>
    <m/>
    <m/>
    <n v="1642.47"/>
    <n v="1"/>
    <n v="71.411739130434782"/>
    <s v="Delivery Truck"/>
    <n v="60"/>
    <n v="1702.47"/>
    <x v="1"/>
    <s v="Home Office"/>
    <x v="0"/>
    <s v="Appliances"/>
    <s v="Jumbo Drum"/>
    <d v="2011-06-03T00:00:00"/>
  </r>
  <r>
    <n v="5132"/>
    <n v="51650"/>
    <x v="855"/>
    <s v="High"/>
    <s v="*"/>
    <s v="**"/>
    <s v="**"/>
    <m/>
    <m/>
    <s v="**"/>
    <m/>
    <m/>
    <m/>
    <m/>
    <m/>
    <n v="25"/>
    <n v="3.5000000000000003E-2"/>
    <m/>
    <m/>
    <n v="470.11"/>
    <n v="0"/>
    <n v="18.804400000000001"/>
    <s v="Regular Air"/>
    <n v="5.97"/>
    <n v="476.08000000000004"/>
    <x v="8"/>
    <s v="Consumer"/>
    <x v="0"/>
    <s v="Paper"/>
    <s v="Small Box"/>
    <d v="2011-06-03T00:00:00"/>
  </r>
  <r>
    <n v="5133"/>
    <n v="57059"/>
    <x v="855"/>
    <s v="Medium"/>
    <s v="*"/>
    <s v="*"/>
    <s v="*"/>
    <m/>
    <m/>
    <s v="*"/>
    <m/>
    <m/>
    <m/>
    <m/>
    <m/>
    <n v="50"/>
    <n v="0.06"/>
    <m/>
    <m/>
    <n v="212.12"/>
    <n v="0"/>
    <n v="4.2423999999999999"/>
    <s v="Regular Air"/>
    <n v="5.26"/>
    <n v="217.38"/>
    <x v="6"/>
    <s v="Corporate"/>
    <x v="0"/>
    <s v="Binders and Binder Accessories"/>
    <s v="Small Box"/>
    <d v="2011-06-03T00:00:00"/>
  </r>
  <r>
    <n v="5134"/>
    <n v="49349"/>
    <x v="855"/>
    <s v="High"/>
    <s v="*"/>
    <s v="**"/>
    <s v="**"/>
    <m/>
    <m/>
    <s v="**"/>
    <m/>
    <m/>
    <m/>
    <m/>
    <m/>
    <n v="11"/>
    <n v="0.02"/>
    <m/>
    <m/>
    <n v="123.34"/>
    <n v="0"/>
    <n v="11.212727272727273"/>
    <s v="Regular Air"/>
    <n v="5.01"/>
    <n v="128.35"/>
    <x v="1"/>
    <s v="Home Office"/>
    <x v="0"/>
    <s v="Paper"/>
    <s v="Small Box"/>
    <d v="2011-06-01T00:00:00"/>
  </r>
  <r>
    <n v="5135"/>
    <n v="51650"/>
    <x v="855"/>
    <s v="High"/>
    <s v="*"/>
    <s v="**"/>
    <s v="**"/>
    <m/>
    <m/>
    <s v="**"/>
    <m/>
    <m/>
    <m/>
    <m/>
    <m/>
    <n v="19"/>
    <n v="0.02"/>
    <m/>
    <m/>
    <n v="51.23"/>
    <n v="0"/>
    <n v="2.696315789473684"/>
    <s v="Regular Air"/>
    <n v="0.96"/>
    <n v="52.19"/>
    <x v="8"/>
    <s v="Consumer"/>
    <x v="0"/>
    <s v="Pens &amp; Art Supplies"/>
    <s v="Wrap Bag"/>
    <d v="2011-06-03T00:00:00"/>
  </r>
  <r>
    <n v="5136"/>
    <n v="39457"/>
    <x v="856"/>
    <s v="Critical"/>
    <s v="***"/>
    <s v="***"/>
    <s v="***"/>
    <m/>
    <m/>
    <s v="***"/>
    <m/>
    <m/>
    <m/>
    <m/>
    <m/>
    <n v="40"/>
    <n v="0.05"/>
    <m/>
    <m/>
    <n v="4842.21"/>
    <n v="1"/>
    <n v="121.05525"/>
    <s v="Delivery Truck"/>
    <n v="70.2"/>
    <n v="4912.41"/>
    <x v="7"/>
    <s v="Home Office"/>
    <x v="1"/>
    <s v="Chairs &amp; Chairmats"/>
    <s v="Jumbo Drum"/>
    <d v="2011-06-02T00:00:00"/>
  </r>
  <r>
    <n v="5137"/>
    <n v="8996"/>
    <x v="856"/>
    <s v="Low"/>
    <s v="*"/>
    <s v="*"/>
    <s v="*"/>
    <m/>
    <m/>
    <s v="*"/>
    <m/>
    <m/>
    <m/>
    <m/>
    <m/>
    <n v="13"/>
    <n v="0.02"/>
    <m/>
    <m/>
    <n v="772.26750000000004"/>
    <n v="0"/>
    <n v="59.40519230769231"/>
    <s v="Regular Air"/>
    <n v="8.99"/>
    <n v="781.25750000000005"/>
    <x v="8"/>
    <s v="Corporate"/>
    <x v="2"/>
    <s v="Telephones and Communication"/>
    <s v="Small Box"/>
    <d v="2011-06-06T00:00:00"/>
  </r>
  <r>
    <n v="5138"/>
    <n v="57063"/>
    <x v="856"/>
    <s v="Medium"/>
    <s v="*"/>
    <s v="*"/>
    <s v="*"/>
    <m/>
    <m/>
    <s v="*"/>
    <m/>
    <m/>
    <m/>
    <m/>
    <m/>
    <n v="26"/>
    <n v="3.5000000000000003E-2"/>
    <m/>
    <m/>
    <n v="173.78"/>
    <n v="0"/>
    <n v="6.6838461538461535"/>
    <s v="Regular Air"/>
    <n v="7.49"/>
    <n v="181.27"/>
    <x v="5"/>
    <s v="Small Business"/>
    <x v="0"/>
    <s v="Paper"/>
    <s v="Small Box"/>
    <d v="2011-06-02T00:00:00"/>
  </r>
  <r>
    <n v="5139"/>
    <n v="57063"/>
    <x v="856"/>
    <s v="Medium"/>
    <s v="*"/>
    <s v="*"/>
    <s v="*"/>
    <m/>
    <m/>
    <s v="*"/>
    <m/>
    <m/>
    <m/>
    <m/>
    <m/>
    <n v="22"/>
    <n v="3.5000000000000003E-2"/>
    <m/>
    <m/>
    <n v="41.18"/>
    <n v="0"/>
    <n v="1.8718181818181818"/>
    <s v="Regular Air"/>
    <n v="0.79"/>
    <n v="41.97"/>
    <x v="5"/>
    <s v="Small Business"/>
    <x v="0"/>
    <s v="Rubber Bands"/>
    <s v="Wrap Bag"/>
    <d v="2011-06-04T00:00:00"/>
  </r>
  <r>
    <n v="5140"/>
    <n v="44579"/>
    <x v="857"/>
    <s v="Not Specified"/>
    <s v="*"/>
    <s v="*"/>
    <s v="*"/>
    <m/>
    <m/>
    <s v="*"/>
    <m/>
    <m/>
    <m/>
    <m/>
    <m/>
    <n v="19"/>
    <n v="0.02"/>
    <m/>
    <m/>
    <n v="3896.39"/>
    <n v="1"/>
    <n v="205.07315789473682"/>
    <s v="Regular Air"/>
    <n v="18.059999999999999"/>
    <n v="3914.45"/>
    <x v="1"/>
    <s v="Small Business"/>
    <x v="1"/>
    <s v="Chairs &amp; Chairmats"/>
    <s v="Large Box"/>
    <d v="2011-06-04T00:00:00"/>
  </r>
  <r>
    <n v="5141"/>
    <n v="37505"/>
    <x v="857"/>
    <s v="Low"/>
    <s v="*"/>
    <s v="*"/>
    <s v="*"/>
    <m/>
    <m/>
    <s v="*"/>
    <m/>
    <m/>
    <m/>
    <m/>
    <m/>
    <n v="9"/>
    <n v="0.01"/>
    <m/>
    <m/>
    <n v="2007.24"/>
    <n v="1"/>
    <n v="223.02666666666667"/>
    <s v="Express Air"/>
    <n v="11.79"/>
    <n v="2019.03"/>
    <x v="2"/>
    <s v="Home Office"/>
    <x v="0"/>
    <s v="Appliances"/>
    <s v="Medium Box"/>
    <d v="2011-06-05T00:00:00"/>
  </r>
  <r>
    <n v="5142"/>
    <n v="37505"/>
    <x v="857"/>
    <s v="Low"/>
    <s v="*"/>
    <s v="*"/>
    <s v="*"/>
    <m/>
    <m/>
    <s v="*"/>
    <m/>
    <m/>
    <m/>
    <m/>
    <m/>
    <n v="42"/>
    <n v="0.05"/>
    <m/>
    <m/>
    <n v="384.41"/>
    <n v="0"/>
    <n v="9.1526190476190479"/>
    <s v="Regular Air"/>
    <n v="5.76"/>
    <n v="390.17"/>
    <x v="2"/>
    <s v="Home Office"/>
    <x v="2"/>
    <s v="Office Machines"/>
    <s v="Medium Box"/>
    <d v="2011-06-08T00:00:00"/>
  </r>
  <r>
    <n v="5143"/>
    <n v="326"/>
    <x v="857"/>
    <s v="High"/>
    <s v="*"/>
    <s v="**"/>
    <s v="**"/>
    <m/>
    <m/>
    <s v="**"/>
    <m/>
    <m/>
    <m/>
    <m/>
    <m/>
    <n v="34"/>
    <n v="0.04"/>
    <m/>
    <m/>
    <n v="218.27"/>
    <n v="0"/>
    <n v="6.4197058823529414"/>
    <s v="Regular Air"/>
    <n v="4.92"/>
    <n v="223.19"/>
    <x v="0"/>
    <s v="Consumer"/>
    <x v="0"/>
    <s v="Binders and Binder Accessories"/>
    <s v="Small Box"/>
    <d v="2011-06-04T00:00:00"/>
  </r>
  <r>
    <n v="5144"/>
    <n v="8006"/>
    <x v="857"/>
    <s v="Medium"/>
    <s v="*"/>
    <s v="*"/>
    <s v="*"/>
    <m/>
    <m/>
    <s v="*"/>
    <m/>
    <m/>
    <m/>
    <m/>
    <m/>
    <n v="27"/>
    <n v="3.5000000000000003E-2"/>
    <m/>
    <m/>
    <n v="197.15"/>
    <n v="0"/>
    <n v="7.3018518518518523"/>
    <s v="Express Air"/>
    <n v="5.2"/>
    <n v="202.35"/>
    <x v="1"/>
    <s v="Consumer"/>
    <x v="0"/>
    <s v="Paper"/>
    <s v="Small Box"/>
    <d v="2011-06-05T00:00:00"/>
  </r>
  <r>
    <n v="5145"/>
    <n v="326"/>
    <x v="857"/>
    <s v="High"/>
    <s v="*"/>
    <s v="**"/>
    <s v="**"/>
    <m/>
    <m/>
    <s v="**"/>
    <m/>
    <m/>
    <m/>
    <m/>
    <m/>
    <n v="17"/>
    <n v="0.02"/>
    <m/>
    <m/>
    <n v="100.95"/>
    <n v="0"/>
    <n v="5.9382352941176473"/>
    <s v="Regular Air"/>
    <n v="3.37"/>
    <n v="104.32000000000001"/>
    <x v="0"/>
    <s v="Consumer"/>
    <x v="0"/>
    <s v="Rubber Bands"/>
    <s v="Wrap Bag"/>
    <d v="2011-06-04T00:00:00"/>
  </r>
  <r>
    <n v="5146"/>
    <n v="50117"/>
    <x v="857"/>
    <s v="Critical"/>
    <s v="***"/>
    <s v="***"/>
    <s v="***"/>
    <m/>
    <m/>
    <s v="***"/>
    <m/>
    <m/>
    <m/>
    <m/>
    <m/>
    <n v="17"/>
    <n v="0.02"/>
    <m/>
    <m/>
    <n v="47.44"/>
    <n v="0"/>
    <n v="2.7905882352941176"/>
    <s v="Regular Air"/>
    <n v="0.5"/>
    <n v="47.94"/>
    <x v="7"/>
    <s v="Small Business"/>
    <x v="0"/>
    <s v="Labels"/>
    <s v="Small Box"/>
    <d v="2011-06-05T00:00:00"/>
  </r>
  <r>
    <n v="5147"/>
    <n v="37505"/>
    <x v="857"/>
    <s v="Low"/>
    <s v="*"/>
    <s v="*"/>
    <s v="*"/>
    <m/>
    <m/>
    <s v="*"/>
    <m/>
    <m/>
    <m/>
    <m/>
    <m/>
    <n v="1"/>
    <n v="0.01"/>
    <m/>
    <m/>
    <n v="29.19"/>
    <n v="0"/>
    <n v="29.19"/>
    <s v="Regular Air"/>
    <n v="12.39"/>
    <n v="41.58"/>
    <x v="2"/>
    <s v="Home Office"/>
    <x v="0"/>
    <s v="Envelopes"/>
    <s v="Small Box"/>
    <d v="2011-06-05T00:00:00"/>
  </r>
  <r>
    <n v="5148"/>
    <n v="27264"/>
    <x v="858"/>
    <s v="Low"/>
    <s v="*"/>
    <s v="*"/>
    <s v="*"/>
    <m/>
    <m/>
    <s v="*"/>
    <m/>
    <m/>
    <m/>
    <m/>
    <m/>
    <n v="3"/>
    <n v="0.01"/>
    <m/>
    <m/>
    <n v="74.05"/>
    <n v="0"/>
    <n v="24.683333333333334"/>
    <s v="Regular Air"/>
    <n v="11.17"/>
    <n v="85.22"/>
    <x v="7"/>
    <s v="Small Business"/>
    <x v="1"/>
    <s v="Office Furnishings"/>
    <s v="Large Box"/>
    <d v="2011-06-06T00:00:00"/>
  </r>
  <r>
    <n v="5149"/>
    <n v="38948"/>
    <x v="859"/>
    <s v="Not Specified"/>
    <s v="*"/>
    <s v="*"/>
    <s v="*"/>
    <m/>
    <m/>
    <s v="*"/>
    <m/>
    <m/>
    <m/>
    <m/>
    <m/>
    <n v="44"/>
    <n v="0.05"/>
    <m/>
    <m/>
    <n v="6862.2370000000001"/>
    <n v="1"/>
    <n v="155.95993181818181"/>
    <s v="Express Air"/>
    <n v="13.99"/>
    <n v="6876.2269999999999"/>
    <x v="2"/>
    <s v="Home Office"/>
    <x v="2"/>
    <s v="Telephones and Communication"/>
    <s v="Medium Box"/>
    <d v="2011-06-06T00:00:00"/>
  </r>
  <r>
    <n v="5150"/>
    <n v="38948"/>
    <x v="859"/>
    <s v="Not Specified"/>
    <s v="*"/>
    <s v="*"/>
    <s v="*"/>
    <m/>
    <m/>
    <s v="*"/>
    <m/>
    <m/>
    <m/>
    <m/>
    <m/>
    <n v="9"/>
    <n v="0.01"/>
    <m/>
    <m/>
    <n v="1394.28"/>
    <n v="1"/>
    <n v="154.91999999999999"/>
    <s v="Regular Air"/>
    <n v="7.07"/>
    <n v="1401.35"/>
    <x v="2"/>
    <s v="Home Office"/>
    <x v="0"/>
    <s v="Storage &amp; Organization"/>
    <s v="Small Box"/>
    <d v="2011-06-06T00:00:00"/>
  </r>
  <r>
    <n v="5151"/>
    <n v="20102"/>
    <x v="859"/>
    <s v="High"/>
    <s v="*"/>
    <s v="**"/>
    <s v="**"/>
    <m/>
    <m/>
    <s v="**"/>
    <m/>
    <m/>
    <m/>
    <m/>
    <m/>
    <n v="15"/>
    <n v="0.02"/>
    <m/>
    <m/>
    <n v="333.3"/>
    <n v="0"/>
    <n v="22.220000000000002"/>
    <s v="Regular Air"/>
    <n v="1.99"/>
    <n v="335.29"/>
    <x v="8"/>
    <s v="Small Business"/>
    <x v="2"/>
    <s v="Computer Peripherals"/>
    <s v="Small Pack"/>
    <d v="2011-06-06T00:00:00"/>
  </r>
  <r>
    <n v="5152"/>
    <n v="7367"/>
    <x v="859"/>
    <s v="Low"/>
    <s v="*"/>
    <s v="*"/>
    <s v="*"/>
    <m/>
    <m/>
    <s v="*"/>
    <m/>
    <m/>
    <m/>
    <m/>
    <m/>
    <n v="46"/>
    <n v="0.05"/>
    <m/>
    <m/>
    <n v="303.62"/>
    <n v="0"/>
    <n v="6.600434782608696"/>
    <s v="Regular Air"/>
    <n v="2.74"/>
    <n v="306.36"/>
    <x v="9"/>
    <s v="Small Business"/>
    <x v="2"/>
    <s v="Computer Peripherals"/>
    <s v="Small Pack"/>
    <d v="2011-06-12T00:00:00"/>
  </r>
  <r>
    <n v="5153"/>
    <n v="7367"/>
    <x v="859"/>
    <s v="Low"/>
    <s v="*"/>
    <s v="*"/>
    <s v="*"/>
    <m/>
    <m/>
    <s v="*"/>
    <m/>
    <m/>
    <m/>
    <m/>
    <m/>
    <n v="48"/>
    <n v="0.05"/>
    <m/>
    <m/>
    <n v="269.93"/>
    <n v="0"/>
    <n v="5.6235416666666671"/>
    <s v="Express Air"/>
    <n v="0.95"/>
    <n v="270.88"/>
    <x v="3"/>
    <s v="Small Business"/>
    <x v="0"/>
    <s v="Paper"/>
    <s v="Wrap Bag"/>
    <d v="2011-06-10T00:00:00"/>
  </r>
  <r>
    <n v="5154"/>
    <n v="41571"/>
    <x v="860"/>
    <s v="Low"/>
    <s v="*"/>
    <s v="*"/>
    <s v="*"/>
    <m/>
    <m/>
    <s v="*"/>
    <m/>
    <m/>
    <m/>
    <m/>
    <m/>
    <n v="42"/>
    <n v="0.05"/>
    <m/>
    <m/>
    <n v="906.07"/>
    <n v="0"/>
    <n v="21.573095238095238"/>
    <s v="Regular Air"/>
    <n v="8.99"/>
    <n v="915.06000000000006"/>
    <x v="1"/>
    <s v="Corporate"/>
    <x v="0"/>
    <s v="Pens &amp; Art Supplies"/>
    <s v="Small Pack"/>
    <d v="2011-06-15T00:00:00"/>
  </r>
  <r>
    <n v="5155"/>
    <n v="33540"/>
    <x v="860"/>
    <s v="Low"/>
    <s v="*"/>
    <s v="*"/>
    <s v="*"/>
    <m/>
    <m/>
    <s v="*"/>
    <m/>
    <m/>
    <m/>
    <m/>
    <m/>
    <n v="21"/>
    <n v="3.5000000000000003E-2"/>
    <m/>
    <m/>
    <n v="190.99"/>
    <n v="0"/>
    <n v="9.0947619047619046"/>
    <s v="Regular Air"/>
    <n v="4.82"/>
    <n v="195.81"/>
    <x v="0"/>
    <s v="Consumer"/>
    <x v="0"/>
    <s v="Pens &amp; Art Supplies"/>
    <s v="Wrap Bag"/>
    <d v="2011-06-10T00:00:00"/>
  </r>
  <r>
    <n v="5156"/>
    <n v="25412"/>
    <x v="860"/>
    <s v="Not Specified"/>
    <s v="*"/>
    <s v="*"/>
    <s v="*"/>
    <m/>
    <m/>
    <s v="*"/>
    <m/>
    <m/>
    <m/>
    <m/>
    <m/>
    <n v="18"/>
    <n v="0.02"/>
    <m/>
    <m/>
    <n v="129.77000000000001"/>
    <n v="0"/>
    <n v="7.2094444444444452"/>
    <s v="Regular Air"/>
    <n v="9.68"/>
    <n v="139.45000000000002"/>
    <x v="5"/>
    <s v="Corporate"/>
    <x v="0"/>
    <s v="Paper"/>
    <s v="Small Box"/>
    <d v="2011-06-08T00:00:00"/>
  </r>
  <r>
    <n v="5157"/>
    <n v="5568"/>
    <x v="860"/>
    <s v="Medium"/>
    <s v="*"/>
    <s v="*"/>
    <s v="*"/>
    <m/>
    <m/>
    <s v="*"/>
    <m/>
    <m/>
    <m/>
    <m/>
    <m/>
    <n v="8"/>
    <n v="0.01"/>
    <m/>
    <m/>
    <n v="120.22"/>
    <n v="0"/>
    <n v="15.0275"/>
    <s v="Regular Air"/>
    <n v="5"/>
    <n v="125.22"/>
    <x v="4"/>
    <s v="Home Office"/>
    <x v="1"/>
    <s v="Office Furnishings"/>
    <s v="Small Pack"/>
    <d v="2011-06-07T00:00:00"/>
  </r>
  <r>
    <n v="5158"/>
    <n v="46885"/>
    <x v="861"/>
    <s v="Low"/>
    <s v="*"/>
    <s v="*"/>
    <s v="*"/>
    <m/>
    <m/>
    <s v="*"/>
    <m/>
    <m/>
    <m/>
    <m/>
    <m/>
    <n v="32"/>
    <n v="0.04"/>
    <m/>
    <m/>
    <n v="1997.13"/>
    <n v="1"/>
    <n v="62.410312500000003"/>
    <s v="Regular Air"/>
    <n v="14.48"/>
    <n v="2011.6100000000001"/>
    <x v="8"/>
    <s v="Corporate"/>
    <x v="1"/>
    <s v="Office Furnishings"/>
    <s v="Small Box"/>
    <d v="2011-06-12T00:00:00"/>
  </r>
  <r>
    <n v="5159"/>
    <n v="18144"/>
    <x v="861"/>
    <s v="Critical"/>
    <s v="***"/>
    <s v="***"/>
    <s v="***"/>
    <m/>
    <m/>
    <s v="***"/>
    <m/>
    <m/>
    <m/>
    <m/>
    <m/>
    <n v="41"/>
    <n v="0.05"/>
    <m/>
    <m/>
    <n v="1779.8915"/>
    <n v="1"/>
    <n v="43.411987804878045"/>
    <s v="Regular Air"/>
    <n v="5"/>
    <n v="1784.8915"/>
    <x v="7"/>
    <s v="Corporate"/>
    <x v="2"/>
    <s v="Telephones and Communication"/>
    <s v="Small Pack"/>
    <d v="2011-06-09T00:00:00"/>
  </r>
  <r>
    <n v="5160"/>
    <n v="46885"/>
    <x v="861"/>
    <s v="Low"/>
    <s v="*"/>
    <s v="*"/>
    <s v="*"/>
    <m/>
    <m/>
    <s v="*"/>
    <m/>
    <m/>
    <m/>
    <m/>
    <m/>
    <n v="27"/>
    <n v="3.5000000000000003E-2"/>
    <m/>
    <m/>
    <n v="632.54999999999995"/>
    <n v="0"/>
    <n v="23.427777777777777"/>
    <s v="Regular Air"/>
    <n v="8.99"/>
    <n v="641.54"/>
    <x v="8"/>
    <s v="Corporate"/>
    <x v="1"/>
    <s v="Office Furnishings"/>
    <s v="Small Pack"/>
    <d v="2011-06-11T00:00:00"/>
  </r>
  <r>
    <n v="5161"/>
    <n v="21346"/>
    <x v="861"/>
    <s v="High"/>
    <s v="*"/>
    <s v="**"/>
    <s v="**"/>
    <m/>
    <m/>
    <s v="**"/>
    <m/>
    <m/>
    <m/>
    <m/>
    <m/>
    <n v="46"/>
    <n v="0.05"/>
    <m/>
    <m/>
    <n v="400.49"/>
    <n v="0"/>
    <n v="8.7063043478260873"/>
    <s v="Regular Air"/>
    <n v="9.86"/>
    <n v="410.35"/>
    <x v="10"/>
    <s v="Consumer"/>
    <x v="0"/>
    <s v="Paper"/>
    <s v="Small Box"/>
    <d v="2011-06-07T00:00:00"/>
  </r>
  <r>
    <n v="5162"/>
    <n v="18144"/>
    <x v="861"/>
    <s v="Critical"/>
    <s v="***"/>
    <s v="***"/>
    <s v="***"/>
    <m/>
    <m/>
    <s v="***"/>
    <m/>
    <m/>
    <m/>
    <m/>
    <m/>
    <n v="8"/>
    <n v="0.01"/>
    <m/>
    <m/>
    <n v="234.28"/>
    <n v="0"/>
    <n v="29.285"/>
    <s v="Regular Air"/>
    <n v="13.99"/>
    <n v="248.27"/>
    <x v="7"/>
    <s v="Corporate"/>
    <x v="0"/>
    <s v="Storage &amp; Organization"/>
    <s v="Medium Box"/>
    <d v="2011-06-09T00:00:00"/>
  </r>
  <r>
    <n v="5163"/>
    <n v="18144"/>
    <x v="861"/>
    <s v="Critical"/>
    <s v="***"/>
    <s v="***"/>
    <s v="***"/>
    <m/>
    <m/>
    <s v="***"/>
    <m/>
    <m/>
    <m/>
    <m/>
    <m/>
    <n v="48"/>
    <n v="0.05"/>
    <m/>
    <m/>
    <n v="207.08"/>
    <n v="0"/>
    <n v="4.3141666666666669"/>
    <s v="Regular Air"/>
    <n v="5.17"/>
    <n v="212.25"/>
    <x v="7"/>
    <s v="Corporate"/>
    <x v="0"/>
    <s v="Paper"/>
    <s v="Small Box"/>
    <d v="2011-06-09T00:00:00"/>
  </r>
  <r>
    <n v="5164"/>
    <n v="46885"/>
    <x v="861"/>
    <s v="Low"/>
    <s v="*"/>
    <s v="*"/>
    <s v="*"/>
    <m/>
    <m/>
    <s v="*"/>
    <m/>
    <m/>
    <m/>
    <m/>
    <m/>
    <n v="48"/>
    <n v="0.05"/>
    <m/>
    <m/>
    <n v="90.96"/>
    <n v="0"/>
    <n v="1.8949999999999998"/>
    <s v="Regular Air"/>
    <n v="1.56"/>
    <n v="92.52"/>
    <x v="8"/>
    <s v="Corporate"/>
    <x v="0"/>
    <s v="Rubber Bands"/>
    <s v="Wrap Bag"/>
    <d v="2011-06-11T00:00:00"/>
  </r>
  <r>
    <n v="5165"/>
    <n v="21159"/>
    <x v="861"/>
    <s v="Low"/>
    <s v="*"/>
    <s v="*"/>
    <s v="*"/>
    <m/>
    <m/>
    <s v="*"/>
    <m/>
    <m/>
    <m/>
    <m/>
    <m/>
    <n v="5"/>
    <n v="0.01"/>
    <m/>
    <m/>
    <n v="20.28"/>
    <n v="0"/>
    <n v="4.056"/>
    <s v="Express Air"/>
    <n v="2.0299999999999998"/>
    <n v="22.310000000000002"/>
    <x v="10"/>
    <s v="Consumer"/>
    <x v="0"/>
    <s v="Pens &amp; Art Supplies"/>
    <s v="Wrap Bag"/>
    <d v="2011-06-11T00:00:00"/>
  </r>
  <r>
    <n v="5166"/>
    <n v="58470"/>
    <x v="862"/>
    <s v="High"/>
    <s v="*"/>
    <s v="**"/>
    <s v="**"/>
    <m/>
    <m/>
    <s v="**"/>
    <m/>
    <m/>
    <m/>
    <m/>
    <m/>
    <n v="24"/>
    <n v="3.5000000000000003E-2"/>
    <m/>
    <m/>
    <n v="1811.55"/>
    <n v="1"/>
    <n v="75.481250000000003"/>
    <s v="Regular Air"/>
    <n v="0.99"/>
    <n v="1812.54"/>
    <x v="2"/>
    <s v="Small Business"/>
    <x v="0"/>
    <s v="Appliances"/>
    <s v="Small Box"/>
    <d v="2011-06-09T00:00:00"/>
  </r>
  <r>
    <n v="5167"/>
    <n v="5221"/>
    <x v="862"/>
    <s v="Not Specified"/>
    <s v="*"/>
    <s v="*"/>
    <s v="*"/>
    <m/>
    <m/>
    <s v="*"/>
    <m/>
    <m/>
    <m/>
    <m/>
    <m/>
    <n v="48"/>
    <n v="0.05"/>
    <m/>
    <m/>
    <n v="1347.63"/>
    <n v="1"/>
    <n v="28.075625000000002"/>
    <s v="Regular Air"/>
    <n v="1.99"/>
    <n v="1349.6200000000001"/>
    <x v="4"/>
    <s v="Corporate"/>
    <x v="2"/>
    <s v="Computer Peripherals"/>
    <s v="Small Pack"/>
    <d v="2011-06-10T00:00:00"/>
  </r>
  <r>
    <n v="5168"/>
    <n v="58470"/>
    <x v="862"/>
    <s v="High"/>
    <s v="*"/>
    <s v="**"/>
    <s v="**"/>
    <m/>
    <m/>
    <s v="**"/>
    <m/>
    <m/>
    <m/>
    <m/>
    <m/>
    <n v="45"/>
    <n v="0.05"/>
    <m/>
    <m/>
    <n v="854.14"/>
    <n v="0"/>
    <n v="18.980888888888888"/>
    <s v="Regular Air"/>
    <n v="9.0299999999999994"/>
    <n v="863.17"/>
    <x v="2"/>
    <s v="Small Business"/>
    <x v="0"/>
    <s v="Paper"/>
    <s v="Small Box"/>
    <d v="2011-06-10T00:00:00"/>
  </r>
  <r>
    <n v="5169"/>
    <n v="58470"/>
    <x v="862"/>
    <s v="High"/>
    <s v="*"/>
    <s v="**"/>
    <s v="**"/>
    <m/>
    <m/>
    <s v="**"/>
    <m/>
    <m/>
    <m/>
    <m/>
    <m/>
    <n v="36"/>
    <n v="0.04"/>
    <m/>
    <m/>
    <n v="236.19"/>
    <n v="0"/>
    <n v="6.5608333333333331"/>
    <s v="Regular Air"/>
    <n v="5.94"/>
    <n v="242.13"/>
    <x v="2"/>
    <s v="Small Business"/>
    <x v="0"/>
    <s v="Paper"/>
    <s v="Small Box"/>
    <d v="2011-06-09T00:00:00"/>
  </r>
  <r>
    <n v="5170"/>
    <n v="58470"/>
    <x v="862"/>
    <s v="High"/>
    <s v="*"/>
    <s v="**"/>
    <s v="**"/>
    <m/>
    <m/>
    <s v="**"/>
    <m/>
    <m/>
    <m/>
    <m/>
    <m/>
    <n v="5"/>
    <n v="0.01"/>
    <m/>
    <m/>
    <n v="159.5"/>
    <n v="0"/>
    <n v="31.9"/>
    <s v="Regular Air"/>
    <n v="6.72"/>
    <n v="166.22"/>
    <x v="2"/>
    <s v="Small Business"/>
    <x v="0"/>
    <s v="Storage &amp; Organization"/>
    <s v="Small Box"/>
    <d v="2011-06-09T00:00:00"/>
  </r>
  <r>
    <n v="5171"/>
    <n v="58470"/>
    <x v="862"/>
    <s v="High"/>
    <s v="*"/>
    <s v="**"/>
    <s v="**"/>
    <m/>
    <m/>
    <s v="**"/>
    <m/>
    <m/>
    <m/>
    <m/>
    <m/>
    <n v="13"/>
    <n v="0.02"/>
    <m/>
    <m/>
    <n v="49.08"/>
    <n v="0"/>
    <n v="3.7753846153846151"/>
    <s v="Regular Air"/>
    <n v="1.93"/>
    <n v="51.01"/>
    <x v="2"/>
    <s v="Small Business"/>
    <x v="0"/>
    <s v="Paper"/>
    <s v="Wrap Bag"/>
    <d v="2011-06-08T00:00:00"/>
  </r>
  <r>
    <n v="5172"/>
    <n v="11074"/>
    <x v="863"/>
    <s v="High"/>
    <s v="*"/>
    <s v="**"/>
    <s v="**"/>
    <m/>
    <m/>
    <s v="**"/>
    <m/>
    <m/>
    <m/>
    <m/>
    <m/>
    <n v="44"/>
    <n v="0.05"/>
    <m/>
    <m/>
    <n v="7164.7434999999996"/>
    <n v="1"/>
    <n v="162.83507954545453"/>
    <s v="Regular Air"/>
    <n v="5.99"/>
    <n v="7170.7334999999994"/>
    <x v="2"/>
    <s v="Corporate"/>
    <x v="2"/>
    <s v="Telephones and Communication"/>
    <s v="Small Box"/>
    <d v="2011-06-10T00:00:00"/>
  </r>
  <r>
    <n v="5173"/>
    <n v="31169"/>
    <x v="863"/>
    <s v="Low"/>
    <s v="*"/>
    <s v="*"/>
    <s v="*"/>
    <m/>
    <m/>
    <s v="*"/>
    <m/>
    <m/>
    <m/>
    <m/>
    <m/>
    <n v="6"/>
    <n v="0.01"/>
    <m/>
    <m/>
    <n v="254.76"/>
    <n v="0"/>
    <n v="42.46"/>
    <s v="Regular Air"/>
    <n v="14.45"/>
    <n v="269.20999999999998"/>
    <x v="7"/>
    <s v="Home Office"/>
    <x v="1"/>
    <s v="Office Furnishings"/>
    <s v="Large Box"/>
    <d v="2011-06-13T00:00:00"/>
  </r>
  <r>
    <n v="5174"/>
    <n v="47462"/>
    <x v="863"/>
    <s v="High"/>
    <s v="*"/>
    <s v="**"/>
    <s v="**"/>
    <m/>
    <m/>
    <s v="**"/>
    <m/>
    <m/>
    <m/>
    <m/>
    <m/>
    <n v="43"/>
    <n v="0.05"/>
    <m/>
    <m/>
    <n v="154.18"/>
    <n v="0"/>
    <n v="3.5855813953488376"/>
    <s v="Regular Air"/>
    <n v="5.47"/>
    <n v="159.65"/>
    <x v="7"/>
    <s v="Corporate"/>
    <x v="0"/>
    <s v="Binders and Binder Accessories"/>
    <s v="Small Box"/>
    <d v="2011-06-11T00:00:00"/>
  </r>
  <r>
    <n v="5175"/>
    <n v="47462"/>
    <x v="863"/>
    <s v="High"/>
    <s v="*"/>
    <s v="**"/>
    <s v="**"/>
    <m/>
    <m/>
    <s v="**"/>
    <m/>
    <m/>
    <m/>
    <m/>
    <m/>
    <n v="41"/>
    <n v="0.05"/>
    <m/>
    <m/>
    <n v="137.51"/>
    <n v="0"/>
    <n v="3.3539024390243899"/>
    <s v="Regular Air"/>
    <n v="1.35"/>
    <n v="138.85999999999999"/>
    <x v="7"/>
    <s v="Corporate"/>
    <x v="0"/>
    <s v="Rubber Bands"/>
    <s v="Wrap Bag"/>
    <d v="2011-06-11T00:00:00"/>
  </r>
  <r>
    <n v="5176"/>
    <n v="11074"/>
    <x v="863"/>
    <s v="High"/>
    <s v="*"/>
    <s v="**"/>
    <s v="**"/>
    <m/>
    <m/>
    <s v="**"/>
    <m/>
    <m/>
    <m/>
    <m/>
    <m/>
    <n v="21"/>
    <n v="3.5000000000000003E-2"/>
    <m/>
    <m/>
    <n v="114.53"/>
    <n v="0"/>
    <n v="5.4538095238095234"/>
    <s v="Regular Air"/>
    <n v="3.6"/>
    <n v="118.13"/>
    <x v="2"/>
    <s v="Corporate"/>
    <x v="0"/>
    <s v="Scissors, Rulers and Trimmers"/>
    <s v="Small Pack"/>
    <d v="2011-06-11T00:00:00"/>
  </r>
  <r>
    <n v="5177"/>
    <n v="47462"/>
    <x v="863"/>
    <s v="High"/>
    <s v="*"/>
    <s v="**"/>
    <s v="**"/>
    <m/>
    <m/>
    <s v="**"/>
    <m/>
    <m/>
    <m/>
    <m/>
    <m/>
    <n v="18"/>
    <n v="0.02"/>
    <m/>
    <m/>
    <n v="110.31"/>
    <n v="0"/>
    <n v="6.1283333333333339"/>
    <s v="Regular Air"/>
    <n v="2.27"/>
    <n v="112.58"/>
    <x v="7"/>
    <s v="Corporate"/>
    <x v="0"/>
    <s v="Pens &amp; Art Supplies"/>
    <s v="Wrap Bag"/>
    <d v="2011-06-11T00:00:00"/>
  </r>
  <r>
    <n v="5178"/>
    <n v="53671"/>
    <x v="864"/>
    <s v="Medium"/>
    <s v="*"/>
    <s v="*"/>
    <s v="*"/>
    <m/>
    <m/>
    <s v="*"/>
    <m/>
    <m/>
    <m/>
    <m/>
    <m/>
    <n v="43"/>
    <n v="0.05"/>
    <m/>
    <m/>
    <n v="6255.81"/>
    <n v="1"/>
    <n v="145.48395348837209"/>
    <s v="Regular Air"/>
    <n v="19.989999999999998"/>
    <n v="6275.8"/>
    <x v="1"/>
    <s v="Small Business"/>
    <x v="0"/>
    <s v="Storage &amp; Organization"/>
    <s v="Small Box"/>
    <d v="2011-06-11T00:00:00"/>
  </r>
  <r>
    <n v="5179"/>
    <n v="38274"/>
    <x v="864"/>
    <s v="High"/>
    <s v="*"/>
    <s v="**"/>
    <s v="**"/>
    <m/>
    <m/>
    <s v="**"/>
    <m/>
    <m/>
    <m/>
    <m/>
    <m/>
    <n v="9"/>
    <n v="0.01"/>
    <m/>
    <m/>
    <n v="1225.3699999999999"/>
    <n v="1"/>
    <n v="136.15222222222221"/>
    <s v="Regular Air"/>
    <n v="24.49"/>
    <n v="1249.8599999999999"/>
    <x v="1"/>
    <s v="Consumer"/>
    <x v="1"/>
    <s v="Chairs &amp; Chairmats"/>
    <s v="Large Box"/>
    <d v="2011-06-12T00:00:00"/>
  </r>
  <r>
    <n v="5180"/>
    <n v="38274"/>
    <x v="864"/>
    <s v="High"/>
    <s v="*"/>
    <s v="**"/>
    <s v="**"/>
    <m/>
    <m/>
    <s v="**"/>
    <m/>
    <m/>
    <m/>
    <m/>
    <m/>
    <n v="27"/>
    <n v="3.5000000000000003E-2"/>
    <m/>
    <m/>
    <n v="1199.57"/>
    <n v="1"/>
    <n v="44.428518518518516"/>
    <s v="Regular Air"/>
    <n v="16.36"/>
    <n v="1215.9299999999998"/>
    <x v="1"/>
    <s v="Consumer"/>
    <x v="0"/>
    <s v="Storage &amp; Organization"/>
    <s v="Small Box"/>
    <d v="2011-06-12T00:00:00"/>
  </r>
  <r>
    <n v="5181"/>
    <n v="53671"/>
    <x v="864"/>
    <s v="Medium"/>
    <s v="*"/>
    <s v="*"/>
    <s v="*"/>
    <m/>
    <m/>
    <s v="*"/>
    <m/>
    <m/>
    <m/>
    <m/>
    <m/>
    <n v="39"/>
    <n v="0.04"/>
    <m/>
    <m/>
    <n v="616.5"/>
    <n v="0"/>
    <n v="15.807692307692308"/>
    <s v="Regular Air"/>
    <n v="8.4"/>
    <n v="624.9"/>
    <x v="1"/>
    <s v="Small Business"/>
    <x v="0"/>
    <s v="Binders and Binder Accessories"/>
    <s v="Small Box"/>
    <d v="2011-06-11T00:00:00"/>
  </r>
  <r>
    <n v="5182"/>
    <n v="37702"/>
    <x v="864"/>
    <s v="Not Specified"/>
    <s v="*"/>
    <s v="*"/>
    <s v="*"/>
    <m/>
    <m/>
    <s v="*"/>
    <m/>
    <m/>
    <m/>
    <m/>
    <m/>
    <n v="44"/>
    <n v="0.05"/>
    <m/>
    <m/>
    <n v="601.78"/>
    <n v="0"/>
    <n v="13.676818181818181"/>
    <s v="Regular Air"/>
    <n v="4.51"/>
    <n v="606.29"/>
    <x v="8"/>
    <s v="Consumer"/>
    <x v="0"/>
    <s v="Storage &amp; Organization"/>
    <s v="Small Box"/>
    <d v="2011-06-12T00:00:00"/>
  </r>
  <r>
    <n v="5183"/>
    <n v="38274"/>
    <x v="864"/>
    <s v="High"/>
    <s v="*"/>
    <s v="**"/>
    <s v="**"/>
    <m/>
    <m/>
    <s v="**"/>
    <m/>
    <m/>
    <m/>
    <m/>
    <m/>
    <n v="10"/>
    <n v="0.02"/>
    <m/>
    <m/>
    <n v="484.21949999999998"/>
    <n v="0"/>
    <n v="48.421949999999995"/>
    <s v="Express Air"/>
    <n v="1.25"/>
    <n v="485.46949999999998"/>
    <x v="1"/>
    <s v="Consumer"/>
    <x v="2"/>
    <s v="Telephones and Communication"/>
    <s v="Small Pack"/>
    <d v="2011-06-11T00:00:00"/>
  </r>
  <r>
    <n v="5184"/>
    <n v="9095"/>
    <x v="864"/>
    <s v="High"/>
    <s v="*"/>
    <s v="**"/>
    <s v="**"/>
    <m/>
    <m/>
    <s v="**"/>
    <m/>
    <m/>
    <m/>
    <m/>
    <m/>
    <n v="23"/>
    <n v="3.5000000000000003E-2"/>
    <m/>
    <m/>
    <n v="294.91000000000003"/>
    <n v="0"/>
    <n v="12.82217391304348"/>
    <s v="Regular Air"/>
    <n v="6.27"/>
    <n v="301.18"/>
    <x v="4"/>
    <s v="Small Business"/>
    <x v="0"/>
    <s v="Storage &amp; Organization"/>
    <s v="Medium Box"/>
    <d v="2011-06-12T00:00:00"/>
  </r>
  <r>
    <n v="5185"/>
    <n v="53671"/>
    <x v="864"/>
    <s v="Medium"/>
    <s v="*"/>
    <s v="*"/>
    <s v="*"/>
    <m/>
    <m/>
    <s v="*"/>
    <m/>
    <m/>
    <m/>
    <m/>
    <m/>
    <n v="41"/>
    <n v="0.05"/>
    <m/>
    <m/>
    <n v="236.68"/>
    <n v="0"/>
    <n v="5.7726829268292681"/>
    <s v="Regular Air"/>
    <n v="5.01"/>
    <n v="241.69"/>
    <x v="1"/>
    <s v="Small Business"/>
    <x v="0"/>
    <s v="Binders and Binder Accessories"/>
    <s v="Small Box"/>
    <d v="2011-06-11T00:00:00"/>
  </r>
  <r>
    <n v="5186"/>
    <n v="16519"/>
    <x v="864"/>
    <s v="Medium"/>
    <s v="*"/>
    <s v="*"/>
    <s v="*"/>
    <m/>
    <m/>
    <s v="*"/>
    <m/>
    <m/>
    <m/>
    <m/>
    <m/>
    <n v="39"/>
    <n v="0.04"/>
    <m/>
    <m/>
    <n v="158.97"/>
    <n v="0"/>
    <n v="4.0761538461538462"/>
    <s v="Regular Air"/>
    <n v="2.99"/>
    <n v="161.96"/>
    <x v="1"/>
    <s v="Small Business"/>
    <x v="0"/>
    <s v="Binders and Binder Accessories"/>
    <s v="Small Box"/>
    <d v="2011-06-12T00:00:00"/>
  </r>
  <r>
    <n v="5187"/>
    <n v="16519"/>
    <x v="864"/>
    <s v="Medium"/>
    <s v="*"/>
    <s v="*"/>
    <s v="*"/>
    <m/>
    <m/>
    <s v="*"/>
    <m/>
    <m/>
    <m/>
    <m/>
    <m/>
    <n v="49"/>
    <n v="0.05"/>
    <m/>
    <m/>
    <n v="138.96"/>
    <n v="0"/>
    <n v="2.835918367346939"/>
    <s v="Regular Air"/>
    <n v="0.7"/>
    <n v="139.66"/>
    <x v="1"/>
    <s v="Small Business"/>
    <x v="0"/>
    <s v="Pens &amp; Art Supplies"/>
    <s v="Wrap Bag"/>
    <d v="2011-06-12T00:00:00"/>
  </r>
  <r>
    <n v="5188"/>
    <n v="4871"/>
    <x v="865"/>
    <s v="Critical"/>
    <s v="***"/>
    <s v="***"/>
    <s v="***"/>
    <m/>
    <m/>
    <s v="***"/>
    <m/>
    <m/>
    <m/>
    <m/>
    <m/>
    <n v="8"/>
    <n v="0.01"/>
    <m/>
    <m/>
    <n v="775.74"/>
    <n v="0"/>
    <n v="96.967500000000001"/>
    <s v="Delivery Truck"/>
    <n v="42"/>
    <n v="817.74"/>
    <x v="4"/>
    <s v="Consumer"/>
    <x v="1"/>
    <s v="Chairs &amp; Chairmats"/>
    <s v="Jumbo Drum"/>
    <d v="2011-06-13T00:00:00"/>
  </r>
  <r>
    <n v="5189"/>
    <n v="4070"/>
    <x v="865"/>
    <s v="High"/>
    <s v="*"/>
    <s v="**"/>
    <s v="**"/>
    <m/>
    <m/>
    <s v="**"/>
    <m/>
    <m/>
    <m/>
    <m/>
    <m/>
    <n v="22"/>
    <n v="3.5000000000000003E-2"/>
    <m/>
    <m/>
    <n v="646.07000000000005"/>
    <n v="0"/>
    <n v="29.366818181818186"/>
    <s v="Express Air"/>
    <n v="1.99"/>
    <n v="648.06000000000006"/>
    <x v="8"/>
    <s v="Home Office"/>
    <x v="2"/>
    <s v="Computer Peripherals"/>
    <s v="Small Pack"/>
    <d v="2011-06-11T00:00:00"/>
  </r>
  <r>
    <n v="5190"/>
    <n v="4871"/>
    <x v="865"/>
    <s v="Critical"/>
    <s v="***"/>
    <s v="***"/>
    <s v="***"/>
    <m/>
    <m/>
    <s v="***"/>
    <m/>
    <m/>
    <m/>
    <m/>
    <m/>
    <n v="26"/>
    <n v="3.5000000000000003E-2"/>
    <m/>
    <m/>
    <n v="238.34"/>
    <n v="0"/>
    <n v="9.1669230769230765"/>
    <s v="Regular Air"/>
    <n v="3.98"/>
    <n v="242.32"/>
    <x v="4"/>
    <s v="Consumer"/>
    <x v="0"/>
    <s v="Scissors, Rulers and Trimmers"/>
    <s v="Small Pack"/>
    <d v="2011-06-14T00:00:00"/>
  </r>
  <r>
    <n v="5191"/>
    <n v="58496"/>
    <x v="865"/>
    <s v="Not Specified"/>
    <s v="*"/>
    <s v="*"/>
    <s v="*"/>
    <m/>
    <m/>
    <s v="*"/>
    <m/>
    <m/>
    <m/>
    <m/>
    <m/>
    <n v="20"/>
    <n v="3.5000000000000003E-2"/>
    <m/>
    <m/>
    <n v="137.97"/>
    <n v="0"/>
    <n v="6.8985000000000003"/>
    <s v="Regular Air"/>
    <n v="10.050000000000001"/>
    <n v="148.02000000000001"/>
    <x v="0"/>
    <s v="Small Business"/>
    <x v="0"/>
    <s v="Paper"/>
    <s v="Small Box"/>
    <d v="2011-06-13T00:00:00"/>
  </r>
  <r>
    <n v="5192"/>
    <n v="24519"/>
    <x v="865"/>
    <s v="Critical"/>
    <s v="***"/>
    <s v="***"/>
    <s v="***"/>
    <m/>
    <m/>
    <s v="***"/>
    <m/>
    <m/>
    <m/>
    <m/>
    <m/>
    <n v="22"/>
    <n v="3.5000000000000003E-2"/>
    <m/>
    <m/>
    <n v="127.56"/>
    <n v="0"/>
    <n v="5.7981818181818179"/>
    <s v="Regular Air"/>
    <n v="5.63"/>
    <n v="133.19"/>
    <x v="1"/>
    <s v="Consumer"/>
    <x v="0"/>
    <s v="Binders and Binder Accessories"/>
    <s v="Small Box"/>
    <d v="2011-06-12T00:00:00"/>
  </r>
  <r>
    <n v="5193"/>
    <n v="23107"/>
    <x v="865"/>
    <s v="Medium"/>
    <s v="*"/>
    <s v="*"/>
    <s v="*"/>
    <m/>
    <m/>
    <s v="*"/>
    <m/>
    <m/>
    <m/>
    <m/>
    <m/>
    <n v="7"/>
    <n v="0.01"/>
    <m/>
    <m/>
    <n v="43.29"/>
    <n v="0"/>
    <n v="6.1842857142857142"/>
    <s v="Regular Air"/>
    <n v="7.57"/>
    <n v="50.86"/>
    <x v="6"/>
    <s v="Consumer"/>
    <x v="0"/>
    <s v="Binders and Binder Accessories"/>
    <s v="Small Box"/>
    <d v="2011-06-14T00:00:00"/>
  </r>
  <r>
    <n v="5194"/>
    <n v="54592"/>
    <x v="866"/>
    <s v="Low"/>
    <s v="*"/>
    <s v="*"/>
    <s v="*"/>
    <m/>
    <m/>
    <s v="*"/>
    <m/>
    <m/>
    <m/>
    <m/>
    <m/>
    <n v="28"/>
    <n v="3.5000000000000003E-2"/>
    <m/>
    <m/>
    <n v="1971.56"/>
    <n v="1"/>
    <n v="70.412857142857135"/>
    <s v="Delivery Truck"/>
    <n v="26.85"/>
    <n v="1998.4099999999999"/>
    <x v="0"/>
    <s v="Small Business"/>
    <x v="1"/>
    <s v="Bookcases"/>
    <s v="Jumbo Box"/>
    <d v="2011-06-16T00:00:00"/>
  </r>
  <r>
    <n v="5195"/>
    <n v="50852"/>
    <x v="866"/>
    <s v="Medium"/>
    <s v="*"/>
    <s v="*"/>
    <s v="*"/>
    <m/>
    <m/>
    <s v="*"/>
    <m/>
    <m/>
    <m/>
    <m/>
    <m/>
    <n v="24"/>
    <n v="3.5000000000000003E-2"/>
    <m/>
    <m/>
    <n v="188.47"/>
    <n v="0"/>
    <n v="7.8529166666666663"/>
    <s v="Regular Air"/>
    <n v="11.51"/>
    <n v="199.98"/>
    <x v="4"/>
    <s v="Small Business"/>
    <x v="0"/>
    <s v="Binders and Binder Accessories"/>
    <s v="Small Box"/>
    <d v="2011-06-13T00:00:00"/>
  </r>
  <r>
    <n v="5196"/>
    <n v="54592"/>
    <x v="866"/>
    <s v="Low"/>
    <s v="*"/>
    <s v="*"/>
    <s v="*"/>
    <m/>
    <m/>
    <s v="*"/>
    <m/>
    <m/>
    <m/>
    <m/>
    <m/>
    <n v="34"/>
    <n v="0.04"/>
    <m/>
    <m/>
    <n v="154.43"/>
    <n v="0"/>
    <n v="4.5420588235294117"/>
    <s v="Regular Air"/>
    <n v="6.92"/>
    <n v="161.35"/>
    <x v="0"/>
    <s v="Small Business"/>
    <x v="1"/>
    <s v="Office Furnishings"/>
    <s v="Small Box"/>
    <d v="2011-06-14T00:00:00"/>
  </r>
  <r>
    <n v="5197"/>
    <n v="45671"/>
    <x v="866"/>
    <s v="Low"/>
    <s v="*"/>
    <s v="*"/>
    <s v="*"/>
    <m/>
    <m/>
    <s v="*"/>
    <m/>
    <m/>
    <m/>
    <m/>
    <m/>
    <n v="13"/>
    <n v="0.02"/>
    <m/>
    <m/>
    <n v="126.68"/>
    <n v="0"/>
    <n v="9.7446153846153845"/>
    <s v="Regular Air"/>
    <n v="6.02"/>
    <n v="132.70000000000002"/>
    <x v="2"/>
    <s v="Consumer"/>
    <x v="1"/>
    <s v="Office Furnishings"/>
    <s v="Medium Box"/>
    <d v="2011-06-19T00:00:00"/>
  </r>
  <r>
    <n v="5198"/>
    <n v="30048"/>
    <x v="867"/>
    <s v="Medium"/>
    <s v="*"/>
    <s v="*"/>
    <s v="*"/>
    <m/>
    <m/>
    <s v="*"/>
    <m/>
    <m/>
    <m/>
    <m/>
    <m/>
    <n v="44"/>
    <n v="0.05"/>
    <m/>
    <m/>
    <n v="7765.13"/>
    <n v="1"/>
    <n v="176.48022727272726"/>
    <s v="Delivery Truck"/>
    <n v="55.24"/>
    <n v="7820.37"/>
    <x v="12"/>
    <s v="Home Office"/>
    <x v="0"/>
    <s v="Appliances"/>
    <s v="Jumbo Drum"/>
    <d v="2011-06-15T00:00:00"/>
  </r>
  <r>
    <n v="5199"/>
    <n v="29249"/>
    <x v="867"/>
    <s v="Low"/>
    <s v="*"/>
    <s v="*"/>
    <s v="*"/>
    <m/>
    <m/>
    <s v="*"/>
    <m/>
    <m/>
    <m/>
    <m/>
    <m/>
    <n v="12"/>
    <n v="0.02"/>
    <m/>
    <m/>
    <n v="3156.6"/>
    <n v="1"/>
    <n v="263.05"/>
    <s v="Regular Air"/>
    <n v="24.49"/>
    <n v="3181.0899999999997"/>
    <x v="8"/>
    <s v="Corporate"/>
    <x v="1"/>
    <s v="Chairs &amp; Chairmats"/>
    <s v="Large Box"/>
    <d v="2011-06-17T00:00:00"/>
  </r>
  <r>
    <n v="5200"/>
    <n v="29249"/>
    <x v="867"/>
    <s v="Low"/>
    <s v="*"/>
    <s v="*"/>
    <s v="*"/>
    <m/>
    <m/>
    <s v="*"/>
    <m/>
    <m/>
    <m/>
    <m/>
    <m/>
    <n v="47"/>
    <n v="0.05"/>
    <m/>
    <m/>
    <n v="302.69"/>
    <n v="0"/>
    <n v="6.4402127659574466"/>
    <s v="Express Air"/>
    <n v="1.02"/>
    <n v="303.70999999999998"/>
    <x v="8"/>
    <s v="Corporate"/>
    <x v="0"/>
    <s v="Paper"/>
    <s v="Wrap Bag"/>
    <d v="2011-06-18T00:00:00"/>
  </r>
  <r>
    <n v="5201"/>
    <n v="38693"/>
    <x v="868"/>
    <s v="Low"/>
    <s v="*"/>
    <s v="*"/>
    <s v="*"/>
    <m/>
    <m/>
    <s v="*"/>
    <m/>
    <m/>
    <m/>
    <m/>
    <m/>
    <n v="3"/>
    <n v="0.01"/>
    <m/>
    <m/>
    <n v="2222.61"/>
    <n v="1"/>
    <n v="740.87"/>
    <s v="Regular Air"/>
    <n v="24.49"/>
    <n v="2247.1"/>
    <x v="1"/>
    <s v="Home Office"/>
    <x v="2"/>
    <s v="Copiers and Fax"/>
    <s v="Large Box"/>
    <d v="2011-06-21T00:00:00"/>
  </r>
  <r>
    <n v="5202"/>
    <n v="52642"/>
    <x v="868"/>
    <s v="Low"/>
    <s v="*"/>
    <s v="*"/>
    <s v="*"/>
    <m/>
    <m/>
    <s v="*"/>
    <m/>
    <m/>
    <m/>
    <m/>
    <m/>
    <n v="14"/>
    <n v="0.02"/>
    <m/>
    <m/>
    <n v="2070.6799999999998"/>
    <n v="1"/>
    <n v="147.90571428571428"/>
    <s v="Regular Air"/>
    <n v="4"/>
    <n v="2074.6799999999998"/>
    <x v="1"/>
    <s v="Home Office"/>
    <x v="2"/>
    <s v="Computer Peripherals"/>
    <s v="Small Box"/>
    <d v="2011-06-21T00:00:00"/>
  </r>
  <r>
    <n v="5203"/>
    <n v="52642"/>
    <x v="868"/>
    <s v="Low"/>
    <s v="*"/>
    <s v="*"/>
    <s v="*"/>
    <m/>
    <m/>
    <s v="*"/>
    <m/>
    <m/>
    <m/>
    <m/>
    <m/>
    <n v="15"/>
    <n v="0.02"/>
    <m/>
    <m/>
    <n v="764.13"/>
    <n v="0"/>
    <n v="50.942"/>
    <s v="Regular Air"/>
    <n v="4.8600000000000003"/>
    <n v="768.99"/>
    <x v="1"/>
    <s v="Home Office"/>
    <x v="0"/>
    <s v="Paper"/>
    <s v="Small Box"/>
    <d v="2011-06-21T00:00:00"/>
  </r>
  <r>
    <n v="5204"/>
    <n v="52642"/>
    <x v="868"/>
    <s v="Low"/>
    <s v="*"/>
    <s v="*"/>
    <s v="*"/>
    <m/>
    <m/>
    <s v="*"/>
    <m/>
    <m/>
    <m/>
    <m/>
    <m/>
    <n v="9"/>
    <n v="0.01"/>
    <m/>
    <m/>
    <n v="742.84"/>
    <n v="0"/>
    <n v="82.537777777777777"/>
    <s v="Delivery Truck"/>
    <n v="59.81"/>
    <n v="802.65000000000009"/>
    <x v="1"/>
    <s v="Home Office"/>
    <x v="1"/>
    <s v="Chairs &amp; Chairmats"/>
    <s v="Jumbo Drum"/>
    <d v="2011-06-18T00:00:00"/>
  </r>
  <r>
    <n v="5205"/>
    <n v="35875"/>
    <x v="868"/>
    <s v="High"/>
    <s v="*"/>
    <s v="**"/>
    <s v="**"/>
    <m/>
    <m/>
    <s v="**"/>
    <m/>
    <m/>
    <m/>
    <m/>
    <m/>
    <n v="31"/>
    <n v="0.04"/>
    <m/>
    <m/>
    <n v="348.92"/>
    <n v="0"/>
    <n v="11.255483870967742"/>
    <s v="Regular Air"/>
    <n v="3.37"/>
    <n v="352.29"/>
    <x v="2"/>
    <s v="Corporate"/>
    <x v="0"/>
    <s v="Scissors, Rulers and Trimmers"/>
    <s v="Small Pack"/>
    <d v="2011-06-14T00:00:00"/>
  </r>
  <r>
    <n v="5206"/>
    <n v="29506"/>
    <x v="868"/>
    <s v="Critical"/>
    <s v="***"/>
    <s v="***"/>
    <s v="***"/>
    <m/>
    <m/>
    <s v="***"/>
    <m/>
    <m/>
    <m/>
    <m/>
    <m/>
    <n v="46"/>
    <n v="0.05"/>
    <m/>
    <m/>
    <n v="221.13"/>
    <n v="0"/>
    <n v="4.8071739130434779"/>
    <s v="Regular Air"/>
    <n v="1.49"/>
    <n v="222.62"/>
    <x v="0"/>
    <s v="Consumer"/>
    <x v="0"/>
    <s v="Binders and Binder Accessories"/>
    <s v="Small Box"/>
    <d v="2011-06-16T00:00:00"/>
  </r>
  <r>
    <n v="5207"/>
    <n v="29506"/>
    <x v="868"/>
    <s v="Critical"/>
    <s v="***"/>
    <s v="***"/>
    <s v="***"/>
    <m/>
    <m/>
    <s v="***"/>
    <m/>
    <m/>
    <m/>
    <m/>
    <m/>
    <n v="8"/>
    <n v="0.01"/>
    <m/>
    <m/>
    <n v="16.350000000000001"/>
    <n v="0"/>
    <n v="2.0437500000000002"/>
    <s v="Regular Air"/>
    <n v="1.49"/>
    <n v="17.84"/>
    <x v="0"/>
    <s v="Consumer"/>
    <x v="0"/>
    <s v="Binders and Binder Accessories"/>
    <s v="Small Box"/>
    <d v="2011-06-15T00:00:00"/>
  </r>
  <r>
    <n v="5208"/>
    <n v="44292"/>
    <x v="868"/>
    <s v="Not Specified"/>
    <s v="*"/>
    <s v="*"/>
    <s v="*"/>
    <m/>
    <m/>
    <s v="*"/>
    <m/>
    <m/>
    <m/>
    <m/>
    <m/>
    <n v="1"/>
    <n v="0.01"/>
    <m/>
    <m/>
    <n v="10.48"/>
    <n v="0"/>
    <n v="10.48"/>
    <s v="Express Air"/>
    <n v="2.04"/>
    <n v="12.52"/>
    <x v="3"/>
    <s v="Corporate"/>
    <x v="0"/>
    <s v="Paper"/>
    <s v="Wrap Bag"/>
    <d v="2011-06-15T00:00:00"/>
  </r>
  <r>
    <n v="5209"/>
    <n v="49762"/>
    <x v="869"/>
    <s v="High"/>
    <s v="*"/>
    <s v="**"/>
    <s v="**"/>
    <m/>
    <m/>
    <s v="**"/>
    <m/>
    <m/>
    <m/>
    <m/>
    <m/>
    <n v="35"/>
    <n v="0.04"/>
    <m/>
    <m/>
    <n v="99.13"/>
    <n v="0"/>
    <n v="2.8322857142857143"/>
    <s v="Regular Air"/>
    <n v="0.81"/>
    <n v="99.94"/>
    <x v="0"/>
    <s v="Corporate"/>
    <x v="0"/>
    <s v="Pens &amp; Art Supplies"/>
    <s v="Wrap Bag"/>
    <d v="2011-06-17T00:00:00"/>
  </r>
  <r>
    <n v="5210"/>
    <n v="11910"/>
    <x v="869"/>
    <s v="High"/>
    <s v="*"/>
    <s v="**"/>
    <s v="**"/>
    <m/>
    <m/>
    <s v="**"/>
    <m/>
    <m/>
    <m/>
    <m/>
    <m/>
    <n v="21"/>
    <n v="3.5000000000000003E-2"/>
    <m/>
    <m/>
    <n v="49.23"/>
    <n v="0"/>
    <n v="2.3442857142857143"/>
    <s v="Regular Air"/>
    <n v="4.7699999999999996"/>
    <n v="54"/>
    <x v="5"/>
    <s v="Home Office"/>
    <x v="0"/>
    <s v="Binders and Binder Accessories"/>
    <s v="Small Box"/>
    <d v="2011-06-17T00:00:00"/>
  </r>
  <r>
    <n v="5211"/>
    <n v="26050"/>
    <x v="870"/>
    <s v="High"/>
    <s v="*"/>
    <s v="**"/>
    <s v="**"/>
    <m/>
    <m/>
    <s v="**"/>
    <m/>
    <m/>
    <m/>
    <m/>
    <m/>
    <n v="44"/>
    <n v="0.05"/>
    <m/>
    <m/>
    <n v="365.24"/>
    <n v="0"/>
    <n v="8.3009090909090908"/>
    <s v="Regular Air"/>
    <n v="8.2899999999999991"/>
    <n v="373.53000000000003"/>
    <x v="1"/>
    <s v="Home Office"/>
    <x v="0"/>
    <s v="Envelopes"/>
    <s v="Small Box"/>
    <d v="2011-06-17T00:00:00"/>
  </r>
  <r>
    <n v="5212"/>
    <n v="3554"/>
    <x v="870"/>
    <s v="Low"/>
    <s v="*"/>
    <s v="*"/>
    <s v="*"/>
    <m/>
    <m/>
    <s v="*"/>
    <m/>
    <m/>
    <m/>
    <m/>
    <m/>
    <n v="25"/>
    <n v="3.5000000000000003E-2"/>
    <m/>
    <m/>
    <n v="288.91000000000003"/>
    <n v="0"/>
    <n v="11.556400000000002"/>
    <s v="Regular Air"/>
    <n v="6.47"/>
    <n v="295.38000000000005"/>
    <x v="4"/>
    <s v="Corporate"/>
    <x v="0"/>
    <s v="Paper"/>
    <s v="Small Box"/>
    <d v="2011-06-25T00:00:00"/>
  </r>
  <r>
    <n v="5213"/>
    <n v="36704"/>
    <x v="870"/>
    <s v="High"/>
    <s v="*"/>
    <s v="**"/>
    <s v="**"/>
    <m/>
    <m/>
    <s v="**"/>
    <m/>
    <m/>
    <m/>
    <m/>
    <m/>
    <n v="43"/>
    <n v="0.05"/>
    <m/>
    <m/>
    <n v="134.33000000000001"/>
    <n v="0"/>
    <n v="3.1239534883720932"/>
    <s v="Express Air"/>
    <n v="1.1399999999999999"/>
    <n v="135.47"/>
    <x v="5"/>
    <s v="Home Office"/>
    <x v="0"/>
    <s v="Paper"/>
    <s v="Wrap Bag"/>
    <d v="2011-06-17T00:00:00"/>
  </r>
  <r>
    <n v="5214"/>
    <n v="771"/>
    <x v="870"/>
    <s v="Critical"/>
    <s v="***"/>
    <s v="***"/>
    <s v="***"/>
    <m/>
    <m/>
    <s v="***"/>
    <m/>
    <m/>
    <m/>
    <m/>
    <m/>
    <n v="18"/>
    <n v="0.02"/>
    <m/>
    <m/>
    <n v="88.84"/>
    <n v="0"/>
    <n v="4.9355555555555561"/>
    <s v="Regular Air"/>
    <n v="4.72"/>
    <n v="93.56"/>
    <x v="4"/>
    <s v="Home Office"/>
    <x v="0"/>
    <s v="Paper"/>
    <s v="Small Box"/>
    <d v="2011-06-17T00:00:00"/>
  </r>
  <r>
    <n v="5215"/>
    <n v="12579"/>
    <x v="870"/>
    <s v="Not Specified"/>
    <s v="*"/>
    <s v="*"/>
    <s v="*"/>
    <m/>
    <m/>
    <s v="*"/>
    <m/>
    <m/>
    <m/>
    <m/>
    <m/>
    <n v="5"/>
    <n v="0.01"/>
    <m/>
    <m/>
    <n v="70.33"/>
    <n v="0"/>
    <n v="14.065999999999999"/>
    <s v="Regular Air"/>
    <n v="1.97"/>
    <n v="72.3"/>
    <x v="2"/>
    <s v="Home Office"/>
    <x v="0"/>
    <s v="Paper"/>
    <s v="Wrap Bag"/>
    <d v="2011-06-16T00:00:00"/>
  </r>
  <r>
    <n v="5216"/>
    <n v="36704"/>
    <x v="870"/>
    <s v="High"/>
    <s v="*"/>
    <s v="**"/>
    <s v="**"/>
    <m/>
    <m/>
    <s v="**"/>
    <m/>
    <m/>
    <m/>
    <m/>
    <m/>
    <n v="19"/>
    <n v="0.02"/>
    <m/>
    <m/>
    <n v="70.319999999999993"/>
    <n v="0"/>
    <n v="3.7010526315789471"/>
    <s v="Regular Air"/>
    <n v="4.17"/>
    <n v="74.489999999999995"/>
    <x v="5"/>
    <s v="Home Office"/>
    <x v="0"/>
    <s v="Pens &amp; Art Supplies"/>
    <s v="Small Pack"/>
    <d v="2011-06-18T00:00:00"/>
  </r>
  <r>
    <n v="5217"/>
    <n v="9472"/>
    <x v="870"/>
    <s v="Critical"/>
    <s v="***"/>
    <s v="***"/>
    <s v="***"/>
    <m/>
    <m/>
    <s v="***"/>
    <m/>
    <m/>
    <m/>
    <m/>
    <m/>
    <n v="17"/>
    <n v="0.02"/>
    <m/>
    <m/>
    <n v="53.91"/>
    <n v="0"/>
    <n v="3.171176470588235"/>
    <s v="Regular Air"/>
    <n v="0.49"/>
    <n v="54.4"/>
    <x v="0"/>
    <s v="Home Office"/>
    <x v="0"/>
    <s v="Labels"/>
    <s v="Small Box"/>
    <d v="2011-06-19T00:00:00"/>
  </r>
  <r>
    <n v="5218"/>
    <n v="36994"/>
    <x v="871"/>
    <s v="Critical"/>
    <s v="***"/>
    <s v="***"/>
    <s v="***"/>
    <m/>
    <m/>
    <s v="***"/>
    <m/>
    <m/>
    <m/>
    <m/>
    <m/>
    <n v="40"/>
    <n v="0.05"/>
    <m/>
    <m/>
    <n v="5264.48"/>
    <n v="1"/>
    <n v="131.61199999999999"/>
    <s v="Delivery Truck"/>
    <n v="30"/>
    <n v="5294.48"/>
    <x v="5"/>
    <s v="Corporate"/>
    <x v="1"/>
    <s v="Chairs &amp; Chairmats"/>
    <s v="Jumbo Drum"/>
    <d v="2011-06-17T00:00:00"/>
  </r>
  <r>
    <n v="5219"/>
    <n v="47398"/>
    <x v="871"/>
    <s v="Medium"/>
    <s v="*"/>
    <s v="*"/>
    <s v="*"/>
    <m/>
    <m/>
    <s v="*"/>
    <m/>
    <m/>
    <m/>
    <m/>
    <m/>
    <n v="6"/>
    <n v="0.01"/>
    <m/>
    <m/>
    <n v="1307.184"/>
    <n v="1"/>
    <n v="217.864"/>
    <s v="Delivery Truck"/>
    <n v="62.74"/>
    <n v="1369.924"/>
    <x v="4"/>
    <s v="Corporate"/>
    <x v="1"/>
    <s v="Tables"/>
    <s v="Jumbo Box"/>
    <d v="2011-06-19T00:00:00"/>
  </r>
  <r>
    <n v="5220"/>
    <n v="1538"/>
    <x v="871"/>
    <s v="Not Specified"/>
    <s v="*"/>
    <s v="*"/>
    <s v="*"/>
    <m/>
    <m/>
    <s v="*"/>
    <m/>
    <m/>
    <m/>
    <m/>
    <m/>
    <n v="15"/>
    <n v="0.02"/>
    <m/>
    <m/>
    <n v="1297.3040000000001"/>
    <n v="1"/>
    <n v="86.48693333333334"/>
    <s v="Regular Air"/>
    <n v="4.9000000000000004"/>
    <n v="1302.2040000000002"/>
    <x v="1"/>
    <s v="Corporate"/>
    <x v="2"/>
    <s v="Telephones and Communication"/>
    <s v="Small Box"/>
    <d v="2011-06-18T00:00:00"/>
  </r>
  <r>
    <n v="5221"/>
    <n v="613"/>
    <x v="871"/>
    <s v="High"/>
    <s v="*"/>
    <s v="**"/>
    <s v="**"/>
    <m/>
    <m/>
    <s v="**"/>
    <m/>
    <m/>
    <m/>
    <m/>
    <m/>
    <n v="22"/>
    <n v="3.5000000000000003E-2"/>
    <m/>
    <m/>
    <n v="905.08"/>
    <n v="0"/>
    <n v="41.14"/>
    <s v="Regular Air"/>
    <n v="6.22"/>
    <n v="911.30000000000007"/>
    <x v="11"/>
    <s v="Corporate"/>
    <x v="0"/>
    <s v="Storage &amp; Organization"/>
    <s v="Small Box"/>
    <d v="2011-06-18T00:00:00"/>
  </r>
  <r>
    <n v="5222"/>
    <n v="18340"/>
    <x v="871"/>
    <s v="Medium"/>
    <s v="*"/>
    <s v="*"/>
    <s v="*"/>
    <m/>
    <m/>
    <s v="*"/>
    <m/>
    <m/>
    <m/>
    <m/>
    <m/>
    <n v="28"/>
    <n v="3.5000000000000003E-2"/>
    <m/>
    <m/>
    <n v="198.21"/>
    <n v="0"/>
    <n v="7.0789285714285715"/>
    <s v="Express Air"/>
    <n v="10.050000000000001"/>
    <n v="208.26000000000002"/>
    <x v="4"/>
    <s v="Consumer"/>
    <x v="0"/>
    <s v="Paper"/>
    <s v="Small Box"/>
    <d v="2011-06-18T00:00:00"/>
  </r>
  <r>
    <n v="5223"/>
    <n v="18340"/>
    <x v="871"/>
    <s v="Medium"/>
    <s v="*"/>
    <s v="*"/>
    <s v="*"/>
    <m/>
    <m/>
    <s v="*"/>
    <m/>
    <m/>
    <m/>
    <m/>
    <m/>
    <n v="20"/>
    <n v="3.5000000000000003E-2"/>
    <m/>
    <m/>
    <n v="148.65"/>
    <n v="0"/>
    <n v="7.4325000000000001"/>
    <s v="Express Air"/>
    <n v="11.15"/>
    <n v="159.80000000000001"/>
    <x v="4"/>
    <s v="Consumer"/>
    <x v="0"/>
    <s v="Paper"/>
    <s v="Small Box"/>
    <d v="2011-06-18T00:00:00"/>
  </r>
  <r>
    <n v="5224"/>
    <n v="613"/>
    <x v="871"/>
    <s v="High"/>
    <s v="*"/>
    <s v="**"/>
    <s v="**"/>
    <m/>
    <m/>
    <s v="**"/>
    <m/>
    <m/>
    <m/>
    <m/>
    <m/>
    <n v="12"/>
    <n v="0.02"/>
    <m/>
    <m/>
    <n v="93.54"/>
    <n v="0"/>
    <n v="7.7950000000000008"/>
    <s v="Regular Air"/>
    <n v="7.72"/>
    <n v="101.26"/>
    <x v="11"/>
    <s v="Corporate"/>
    <x v="0"/>
    <s v="Binders and Binder Accessories"/>
    <s v="Small Box"/>
    <d v="2011-06-17T00:00:00"/>
  </r>
  <r>
    <n v="5225"/>
    <n v="44609"/>
    <x v="872"/>
    <s v="Low"/>
    <s v="*"/>
    <s v="*"/>
    <s v="*"/>
    <m/>
    <m/>
    <s v="*"/>
    <m/>
    <m/>
    <m/>
    <m/>
    <m/>
    <n v="28"/>
    <n v="3.5000000000000003E-2"/>
    <m/>
    <m/>
    <n v="525.4"/>
    <n v="0"/>
    <n v="18.764285714285712"/>
    <s v="Regular Air"/>
    <n v="4.0999999999999996"/>
    <n v="529.5"/>
    <x v="8"/>
    <s v="Small Business"/>
    <x v="0"/>
    <s v="Pens &amp; Art Supplies"/>
    <s v="Wrap Bag"/>
    <d v="2011-06-23T00:00:00"/>
  </r>
  <r>
    <n v="5226"/>
    <n v="12293"/>
    <x v="872"/>
    <s v="High"/>
    <s v="*"/>
    <s v="**"/>
    <s v="**"/>
    <m/>
    <m/>
    <s v="**"/>
    <m/>
    <m/>
    <m/>
    <m/>
    <m/>
    <n v="31"/>
    <n v="0.04"/>
    <m/>
    <m/>
    <n v="283.17"/>
    <n v="0"/>
    <n v="9.1345161290322583"/>
    <s v="Regular Air"/>
    <n v="1.39"/>
    <n v="284.56"/>
    <x v="12"/>
    <s v="Home Office"/>
    <x v="0"/>
    <s v="Envelopes"/>
    <s v="Small Box"/>
    <d v="2011-06-19T00:00:00"/>
  </r>
  <r>
    <n v="5227"/>
    <n v="38786"/>
    <x v="872"/>
    <s v="Medium"/>
    <s v="*"/>
    <s v="*"/>
    <s v="*"/>
    <m/>
    <m/>
    <s v="*"/>
    <m/>
    <m/>
    <m/>
    <m/>
    <m/>
    <n v="10"/>
    <n v="0.02"/>
    <m/>
    <m/>
    <n v="236.17"/>
    <n v="0"/>
    <n v="23.616999999999997"/>
    <s v="Delivery Truck"/>
    <n v="15.68"/>
    <n v="251.85"/>
    <x v="8"/>
    <s v="Consumer"/>
    <x v="1"/>
    <s v="Office Furnishings"/>
    <s v="Jumbo Drum"/>
    <d v="2011-06-20T00:00:00"/>
  </r>
  <r>
    <n v="5228"/>
    <n v="44609"/>
    <x v="872"/>
    <s v="Low"/>
    <s v="*"/>
    <s v="*"/>
    <s v="*"/>
    <m/>
    <m/>
    <s v="*"/>
    <m/>
    <m/>
    <m/>
    <m/>
    <m/>
    <n v="37"/>
    <n v="0.04"/>
    <m/>
    <m/>
    <n v="61.77"/>
    <n v="0"/>
    <n v="1.6694594594594596"/>
    <s v="Express Air"/>
    <n v="0.7"/>
    <n v="62.470000000000006"/>
    <x v="8"/>
    <s v="Small Business"/>
    <x v="0"/>
    <s v="Rubber Bands"/>
    <s v="Wrap Bag"/>
    <d v="2011-06-22T00:00:00"/>
  </r>
  <r>
    <n v="5229"/>
    <n v="57376"/>
    <x v="873"/>
    <s v="Critical"/>
    <s v="***"/>
    <s v="***"/>
    <s v="***"/>
    <m/>
    <m/>
    <s v="***"/>
    <m/>
    <m/>
    <m/>
    <m/>
    <m/>
    <n v="44"/>
    <n v="0.05"/>
    <m/>
    <m/>
    <n v="442.72"/>
    <n v="0"/>
    <n v="10.061818181818182"/>
    <s v="Regular Air"/>
    <n v="7.94"/>
    <n v="450.66"/>
    <x v="3"/>
    <s v="Small Business"/>
    <x v="1"/>
    <s v="Office Furnishings"/>
    <s v="Small Pack"/>
    <d v="2011-06-21T00:00:00"/>
  </r>
  <r>
    <n v="5230"/>
    <n v="57376"/>
    <x v="873"/>
    <s v="Critical"/>
    <s v="***"/>
    <s v="***"/>
    <s v="***"/>
    <m/>
    <m/>
    <s v="***"/>
    <m/>
    <m/>
    <m/>
    <m/>
    <m/>
    <n v="6"/>
    <n v="0.01"/>
    <m/>
    <m/>
    <n v="326.89299999999997"/>
    <n v="0"/>
    <n v="54.482166666666664"/>
    <s v="Regular Air"/>
    <n v="5.31"/>
    <n v="332.20299999999997"/>
    <x v="3"/>
    <s v="Small Business"/>
    <x v="2"/>
    <s v="Telephones and Communication"/>
    <s v="Small Box"/>
    <d v="2011-06-19T00:00:00"/>
  </r>
  <r>
    <n v="5231"/>
    <n v="29862"/>
    <x v="873"/>
    <s v="Medium"/>
    <s v="*"/>
    <s v="*"/>
    <s v="*"/>
    <m/>
    <m/>
    <s v="*"/>
    <m/>
    <m/>
    <m/>
    <m/>
    <m/>
    <n v="34"/>
    <n v="0.04"/>
    <m/>
    <m/>
    <n v="214.64"/>
    <n v="0"/>
    <n v="6.3129411764705878"/>
    <s v="Regular Air"/>
    <n v="5.86"/>
    <n v="220.5"/>
    <x v="1"/>
    <s v="Corporate"/>
    <x v="0"/>
    <s v="Paper"/>
    <s v="Small Box"/>
    <d v="2011-06-21T00:00:00"/>
  </r>
  <r>
    <n v="5232"/>
    <n v="8902"/>
    <x v="873"/>
    <s v="High"/>
    <s v="*"/>
    <s v="**"/>
    <s v="**"/>
    <m/>
    <m/>
    <s v="**"/>
    <m/>
    <m/>
    <m/>
    <m/>
    <m/>
    <n v="27"/>
    <n v="3.5000000000000003E-2"/>
    <m/>
    <m/>
    <n v="180.46"/>
    <n v="0"/>
    <n v="6.6837037037037037"/>
    <s v="Regular Air"/>
    <n v="5.94"/>
    <n v="186.4"/>
    <x v="5"/>
    <s v="Consumer"/>
    <x v="0"/>
    <s v="Paper"/>
    <s v="Small Box"/>
    <d v="2011-06-21T00:00:00"/>
  </r>
  <r>
    <n v="5233"/>
    <n v="26531"/>
    <x v="874"/>
    <s v="Medium"/>
    <s v="*"/>
    <s v="*"/>
    <s v="*"/>
    <m/>
    <m/>
    <s v="*"/>
    <m/>
    <m/>
    <m/>
    <m/>
    <m/>
    <n v="26"/>
    <n v="3.5000000000000003E-2"/>
    <m/>
    <m/>
    <n v="4688.9485000000004"/>
    <n v="1"/>
    <n v="180.34417307692308"/>
    <s v="Regular Air"/>
    <n v="5.26"/>
    <n v="4694.2085000000006"/>
    <x v="7"/>
    <s v="Corporate"/>
    <x v="2"/>
    <s v="Telephones and Communication"/>
    <s v="Small Box"/>
    <d v="2011-06-22T00:00:00"/>
  </r>
  <r>
    <n v="5234"/>
    <n v="16737"/>
    <x v="874"/>
    <s v="Not Specified"/>
    <s v="*"/>
    <s v="*"/>
    <s v="*"/>
    <m/>
    <m/>
    <s v="*"/>
    <m/>
    <m/>
    <m/>
    <m/>
    <m/>
    <n v="15"/>
    <n v="0.02"/>
    <m/>
    <m/>
    <n v="1390.49"/>
    <n v="1"/>
    <n v="92.699333333333328"/>
    <s v="Regular Air"/>
    <n v="19.989999999999998"/>
    <n v="1410.48"/>
    <x v="4"/>
    <s v="Home Office"/>
    <x v="0"/>
    <s v="Envelopes"/>
    <s v="Small Box"/>
    <d v="2011-06-21T00:00:00"/>
  </r>
  <r>
    <n v="5235"/>
    <n v="24038"/>
    <x v="874"/>
    <s v="High"/>
    <s v="*"/>
    <s v="**"/>
    <s v="**"/>
    <m/>
    <m/>
    <s v="**"/>
    <m/>
    <m/>
    <m/>
    <m/>
    <m/>
    <n v="15"/>
    <n v="0.02"/>
    <m/>
    <m/>
    <n v="896.18050000000005"/>
    <n v="0"/>
    <n v="59.745366666666669"/>
    <s v="Express Air"/>
    <n v="5.26"/>
    <n v="901.44050000000004"/>
    <x v="12"/>
    <s v="Corporate"/>
    <x v="2"/>
    <s v="Telephones and Communication"/>
    <s v="Small Box"/>
    <d v="2011-06-22T00:00:00"/>
  </r>
  <r>
    <n v="5236"/>
    <n v="24038"/>
    <x v="874"/>
    <s v="High"/>
    <s v="*"/>
    <s v="**"/>
    <s v="**"/>
    <m/>
    <m/>
    <s v="**"/>
    <m/>
    <m/>
    <m/>
    <m/>
    <m/>
    <n v="38"/>
    <n v="0.04"/>
    <m/>
    <m/>
    <n v="103.07"/>
    <n v="0"/>
    <n v="2.7123684210526315"/>
    <s v="Regular Air"/>
    <n v="1.34"/>
    <n v="104.41"/>
    <x v="7"/>
    <s v="Corporate"/>
    <x v="0"/>
    <s v="Pens &amp; Art Supplies"/>
    <s v="Wrap Bag"/>
    <d v="2011-06-22T00:00:00"/>
  </r>
  <r>
    <n v="5237"/>
    <n v="51360"/>
    <x v="874"/>
    <s v="Medium"/>
    <s v="*"/>
    <s v="*"/>
    <s v="*"/>
    <m/>
    <m/>
    <s v="*"/>
    <m/>
    <m/>
    <m/>
    <m/>
    <m/>
    <n v="12"/>
    <n v="0.02"/>
    <m/>
    <m/>
    <n v="46.55"/>
    <n v="0"/>
    <n v="3.8791666666666664"/>
    <s v="Regular Air"/>
    <n v="0.5"/>
    <n v="47.05"/>
    <x v="4"/>
    <s v="Consumer"/>
    <x v="0"/>
    <s v="Labels"/>
    <s v="Small Box"/>
    <d v="2011-06-22T00:00:00"/>
  </r>
  <r>
    <n v="5238"/>
    <n v="42850"/>
    <x v="875"/>
    <s v="Medium"/>
    <s v="*"/>
    <s v="*"/>
    <s v="*"/>
    <m/>
    <m/>
    <s v="*"/>
    <m/>
    <m/>
    <m/>
    <m/>
    <m/>
    <n v="27"/>
    <n v="3.5000000000000003E-2"/>
    <m/>
    <m/>
    <n v="822.7"/>
    <n v="0"/>
    <n v="30.470370370370372"/>
    <s v="Express Air"/>
    <n v="5.5"/>
    <n v="828.2"/>
    <x v="1"/>
    <s v="Home Office"/>
    <x v="2"/>
    <s v="Computer Peripherals"/>
    <s v="Small Box"/>
    <d v="2011-06-22T00:00:00"/>
  </r>
  <r>
    <n v="5239"/>
    <n v="32806"/>
    <x v="875"/>
    <s v="High"/>
    <s v="*"/>
    <s v="**"/>
    <s v="**"/>
    <m/>
    <m/>
    <s v="**"/>
    <m/>
    <m/>
    <m/>
    <m/>
    <m/>
    <n v="33"/>
    <n v="0.04"/>
    <m/>
    <m/>
    <n v="221.23"/>
    <n v="0"/>
    <n v="6.7039393939393932"/>
    <s v="Regular Air"/>
    <n v="5.2"/>
    <n v="226.42999999999998"/>
    <x v="4"/>
    <s v="Home Office"/>
    <x v="0"/>
    <s v="Paper"/>
    <s v="Small Box"/>
    <d v="2011-06-23T00:00:00"/>
  </r>
  <r>
    <n v="5240"/>
    <n v="32806"/>
    <x v="875"/>
    <s v="Critical"/>
    <s v="***"/>
    <s v="***"/>
    <s v="***"/>
    <m/>
    <m/>
    <s v="***"/>
    <m/>
    <m/>
    <m/>
    <m/>
    <m/>
    <n v="8"/>
    <n v="0.01"/>
    <m/>
    <m/>
    <n v="178.78"/>
    <n v="0"/>
    <n v="22.3475"/>
    <s v="Regular Air"/>
    <n v="8.99"/>
    <n v="187.77"/>
    <x v="7"/>
    <s v="Home Office"/>
    <x v="1"/>
    <s v="Office Furnishings"/>
    <s v="Small Pack"/>
    <d v="2011-06-22T00:00:00"/>
  </r>
  <r>
    <n v="5241"/>
    <n v="32806"/>
    <x v="875"/>
    <s v="High"/>
    <s v="*"/>
    <s v="**"/>
    <s v="**"/>
    <m/>
    <m/>
    <s v="**"/>
    <m/>
    <m/>
    <m/>
    <m/>
    <m/>
    <n v="48"/>
    <n v="0.05"/>
    <m/>
    <m/>
    <n v="175.99"/>
    <n v="0"/>
    <n v="3.6664583333333334"/>
    <s v="Express Air"/>
    <n v="0.5"/>
    <n v="176.49"/>
    <x v="4"/>
    <s v="Home Office"/>
    <x v="0"/>
    <s v="Labels"/>
    <s v="Small Box"/>
    <d v="2011-06-22T00:00:00"/>
  </r>
  <r>
    <n v="5242"/>
    <n v="59812"/>
    <x v="876"/>
    <s v="Medium"/>
    <s v="*"/>
    <s v="*"/>
    <s v="*"/>
    <m/>
    <m/>
    <s v="*"/>
    <m/>
    <m/>
    <m/>
    <m/>
    <m/>
    <n v="46"/>
    <n v="0.05"/>
    <m/>
    <m/>
    <n v="9261.24"/>
    <n v="1"/>
    <n v="201.33130434782609"/>
    <s v="Regular Air"/>
    <n v="19.989999999999998"/>
    <n v="9281.23"/>
    <x v="2"/>
    <s v="Consumer"/>
    <x v="0"/>
    <s v="Storage &amp; Organization"/>
    <s v="Small Box"/>
    <d v="2011-06-22T00:00:00"/>
  </r>
  <r>
    <n v="5243"/>
    <n v="10340"/>
    <x v="876"/>
    <s v="High"/>
    <s v="*"/>
    <s v="**"/>
    <s v="**"/>
    <m/>
    <m/>
    <s v="**"/>
    <m/>
    <m/>
    <m/>
    <m/>
    <m/>
    <n v="24"/>
    <n v="3.5000000000000003E-2"/>
    <m/>
    <m/>
    <n v="7547.14"/>
    <n v="1"/>
    <n v="314.4641666666667"/>
    <s v="Regular Air"/>
    <n v="24.49"/>
    <n v="7571.63"/>
    <x v="1"/>
    <s v="Home Office"/>
    <x v="1"/>
    <s v="Chairs &amp; Chairmats"/>
    <s v="Large Box"/>
    <d v="2011-06-23T00:00:00"/>
  </r>
  <r>
    <n v="5244"/>
    <n v="46565"/>
    <x v="876"/>
    <s v="Not Specified"/>
    <s v="*"/>
    <s v="*"/>
    <s v="*"/>
    <m/>
    <m/>
    <s v="*"/>
    <m/>
    <m/>
    <m/>
    <m/>
    <m/>
    <n v="16"/>
    <n v="0.02"/>
    <m/>
    <m/>
    <n v="4691.2700000000004"/>
    <n v="1"/>
    <n v="293.20437500000003"/>
    <s v="Express Air"/>
    <n v="24.49"/>
    <n v="4715.76"/>
    <x v="6"/>
    <s v="Home Office"/>
    <x v="0"/>
    <s v="Appliances"/>
    <s v="Large Box"/>
    <d v="2011-06-22T00:00:00"/>
  </r>
  <r>
    <n v="5245"/>
    <n v="11425"/>
    <x v="876"/>
    <s v="Critical"/>
    <s v="***"/>
    <s v="***"/>
    <s v="***"/>
    <m/>
    <m/>
    <s v="***"/>
    <m/>
    <m/>
    <m/>
    <m/>
    <m/>
    <n v="23"/>
    <n v="3.5000000000000003E-2"/>
    <m/>
    <m/>
    <n v="2969.6365000000001"/>
    <n v="1"/>
    <n v="129.11463043478261"/>
    <s v="Express Air"/>
    <n v="8.99"/>
    <n v="2978.6264999999999"/>
    <x v="1"/>
    <s v="Consumer"/>
    <x v="2"/>
    <s v="Telephones and Communication"/>
    <s v="Small Box"/>
    <d v="2011-06-24T00:00:00"/>
  </r>
  <r>
    <n v="5246"/>
    <n v="54150"/>
    <x v="876"/>
    <s v="Critical"/>
    <s v="***"/>
    <s v="***"/>
    <s v="***"/>
    <m/>
    <m/>
    <s v="***"/>
    <m/>
    <m/>
    <m/>
    <m/>
    <m/>
    <n v="12"/>
    <n v="0.02"/>
    <m/>
    <m/>
    <n v="2011.6355000000001"/>
    <n v="1"/>
    <n v="167.63629166666666"/>
    <s v="Express Air"/>
    <n v="3.99"/>
    <n v="2015.6255000000001"/>
    <x v="8"/>
    <s v="Corporate"/>
    <x v="2"/>
    <s v="Telephones and Communication"/>
    <s v="Small Box"/>
    <d v="2011-06-22T00:00:00"/>
  </r>
  <r>
    <n v="5247"/>
    <n v="46565"/>
    <x v="876"/>
    <s v="Not Specified"/>
    <s v="*"/>
    <s v="*"/>
    <s v="*"/>
    <m/>
    <m/>
    <s v="*"/>
    <m/>
    <m/>
    <m/>
    <m/>
    <m/>
    <n v="50"/>
    <n v="0.06"/>
    <m/>
    <m/>
    <n v="804.14"/>
    <n v="0"/>
    <n v="16.082799999999999"/>
    <s v="Regular Air"/>
    <n v="8.99"/>
    <n v="813.13"/>
    <x v="6"/>
    <s v="Home Office"/>
    <x v="1"/>
    <s v="Office Furnishings"/>
    <s v="Small Pack"/>
    <d v="2011-06-23T00:00:00"/>
  </r>
  <r>
    <n v="5248"/>
    <n v="46565"/>
    <x v="876"/>
    <s v="Not Specified"/>
    <s v="*"/>
    <s v="*"/>
    <s v="*"/>
    <m/>
    <m/>
    <s v="*"/>
    <m/>
    <m/>
    <m/>
    <m/>
    <m/>
    <n v="8"/>
    <n v="0.01"/>
    <m/>
    <m/>
    <n v="567.51"/>
    <n v="0"/>
    <n v="70.938749999999999"/>
    <s v="Regular Air"/>
    <n v="35"/>
    <n v="602.51"/>
    <x v="6"/>
    <s v="Home Office"/>
    <x v="0"/>
    <s v="Storage &amp; Organization"/>
    <s v="Large Box"/>
    <d v="2011-06-24T00:00:00"/>
  </r>
  <r>
    <n v="5249"/>
    <n v="30944"/>
    <x v="876"/>
    <s v="Critical"/>
    <s v="***"/>
    <s v="***"/>
    <s v="***"/>
    <m/>
    <m/>
    <s v="***"/>
    <m/>
    <m/>
    <m/>
    <m/>
    <m/>
    <n v="32"/>
    <n v="0.04"/>
    <m/>
    <m/>
    <n v="546.01"/>
    <n v="0"/>
    <n v="17.0628125"/>
    <s v="Regular Air"/>
    <n v="5.08"/>
    <n v="551.09"/>
    <x v="4"/>
    <s v="Consumer"/>
    <x v="0"/>
    <s v="Binders and Binder Accessories"/>
    <s v="Small Box"/>
    <d v="2011-06-23T00:00:00"/>
  </r>
  <r>
    <n v="5250"/>
    <n v="56743"/>
    <x v="876"/>
    <s v="Medium"/>
    <s v="*"/>
    <s v="*"/>
    <s v="*"/>
    <m/>
    <m/>
    <s v="*"/>
    <m/>
    <m/>
    <m/>
    <m/>
    <m/>
    <n v="23"/>
    <n v="3.5000000000000003E-2"/>
    <m/>
    <m/>
    <n v="524.25"/>
    <n v="0"/>
    <n v="22.793478260869566"/>
    <s v="Express Air"/>
    <n v="8.99"/>
    <n v="533.24"/>
    <x v="4"/>
    <s v="Corporate"/>
    <x v="1"/>
    <s v="Office Furnishings"/>
    <s v="Small Pack"/>
    <d v="2011-06-25T00:00:00"/>
  </r>
  <r>
    <n v="5251"/>
    <n v="11425"/>
    <x v="876"/>
    <s v="Critical"/>
    <s v="***"/>
    <s v="***"/>
    <s v="***"/>
    <m/>
    <m/>
    <s v="***"/>
    <m/>
    <m/>
    <m/>
    <m/>
    <m/>
    <n v="29"/>
    <n v="3.5000000000000003E-2"/>
    <m/>
    <m/>
    <n v="482.91"/>
    <n v="0"/>
    <n v="16.652068965517241"/>
    <s v="Regular Air"/>
    <n v="6.25"/>
    <n v="489.16"/>
    <x v="1"/>
    <s v="Consumer"/>
    <x v="0"/>
    <s v="Storage &amp; Organization"/>
    <s v="Small Box"/>
    <d v="2011-06-23T00:00:00"/>
  </r>
  <r>
    <n v="5252"/>
    <n v="51462"/>
    <x v="876"/>
    <s v="Medium"/>
    <s v="*"/>
    <s v="*"/>
    <s v="*"/>
    <m/>
    <m/>
    <s v="*"/>
    <m/>
    <m/>
    <m/>
    <m/>
    <m/>
    <n v="15"/>
    <n v="0.02"/>
    <m/>
    <m/>
    <n v="417.88"/>
    <n v="0"/>
    <n v="27.858666666666668"/>
    <s v="Express Air"/>
    <n v="8.99"/>
    <n v="426.87"/>
    <x v="3"/>
    <s v="Small Business"/>
    <x v="0"/>
    <s v="Pens &amp; Art Supplies"/>
    <s v="Small Pack"/>
    <d v="2011-06-24T00:00:00"/>
  </r>
  <r>
    <n v="5253"/>
    <n v="10340"/>
    <x v="876"/>
    <s v="High"/>
    <s v="*"/>
    <s v="**"/>
    <s v="**"/>
    <m/>
    <m/>
    <s v="**"/>
    <m/>
    <m/>
    <m/>
    <m/>
    <m/>
    <n v="15"/>
    <n v="0.02"/>
    <m/>
    <m/>
    <n v="311.98"/>
    <n v="0"/>
    <n v="20.798666666666669"/>
    <s v="Regular Air"/>
    <n v="5.53"/>
    <n v="317.51"/>
    <x v="1"/>
    <s v="Home Office"/>
    <x v="0"/>
    <s v="Pens &amp; Art Supplies"/>
    <s v="Small Pack"/>
    <d v="2011-06-25T00:00:00"/>
  </r>
  <r>
    <n v="5254"/>
    <n v="10340"/>
    <x v="876"/>
    <s v="High"/>
    <s v="*"/>
    <s v="**"/>
    <s v="**"/>
    <m/>
    <m/>
    <s v="**"/>
    <m/>
    <m/>
    <m/>
    <m/>
    <m/>
    <n v="2"/>
    <n v="0.01"/>
    <m/>
    <m/>
    <n v="224.32"/>
    <n v="0"/>
    <n v="112.16"/>
    <s v="Regular Air"/>
    <n v="13.99"/>
    <n v="238.31"/>
    <x v="1"/>
    <s v="Home Office"/>
    <x v="1"/>
    <s v="Office Furnishings"/>
    <s v="Medium Box"/>
    <d v="2011-06-23T00:00:00"/>
  </r>
  <r>
    <n v="5255"/>
    <n v="59812"/>
    <x v="876"/>
    <s v="Medium"/>
    <s v="*"/>
    <s v="*"/>
    <s v="*"/>
    <m/>
    <m/>
    <s v="*"/>
    <m/>
    <m/>
    <m/>
    <m/>
    <m/>
    <n v="2"/>
    <n v="0.01"/>
    <m/>
    <m/>
    <n v="28.98"/>
    <n v="0"/>
    <n v="14.49"/>
    <s v="Regular Air"/>
    <n v="4.9800000000000004"/>
    <n v="33.96"/>
    <x v="2"/>
    <s v="Consumer"/>
    <x v="1"/>
    <s v="Office Furnishings"/>
    <s v="Small Pack"/>
    <d v="2011-06-23T00:00:00"/>
  </r>
  <r>
    <n v="5256"/>
    <n v="23169"/>
    <x v="877"/>
    <s v="Critical"/>
    <s v="***"/>
    <s v="***"/>
    <s v="***"/>
    <m/>
    <m/>
    <s v="***"/>
    <m/>
    <m/>
    <m/>
    <m/>
    <m/>
    <n v="22"/>
    <n v="3.5000000000000003E-2"/>
    <m/>
    <m/>
    <n v="1683.57"/>
    <n v="1"/>
    <n v="76.525909090909082"/>
    <s v="Regular Air"/>
    <n v="7.18"/>
    <n v="1690.75"/>
    <x v="1"/>
    <s v="Home Office"/>
    <x v="2"/>
    <s v="Computer Peripherals"/>
    <s v="Small Box"/>
    <d v="2011-06-25T00:00:00"/>
  </r>
  <r>
    <n v="5257"/>
    <n v="2465"/>
    <x v="877"/>
    <s v="Critical"/>
    <s v="***"/>
    <s v="***"/>
    <s v="***"/>
    <m/>
    <m/>
    <s v="***"/>
    <m/>
    <m/>
    <m/>
    <m/>
    <m/>
    <n v="28"/>
    <n v="3.5000000000000003E-2"/>
    <m/>
    <m/>
    <n v="1082.45"/>
    <n v="1"/>
    <n v="38.658928571428575"/>
    <s v="Regular Air"/>
    <n v="1.99"/>
    <n v="1084.44"/>
    <x v="2"/>
    <s v="Consumer"/>
    <x v="2"/>
    <s v="Computer Peripherals"/>
    <s v="Small Pack"/>
    <d v="2011-06-25T00:00:00"/>
  </r>
  <r>
    <n v="5258"/>
    <n v="10210"/>
    <x v="877"/>
    <s v="Not Specified"/>
    <s v="*"/>
    <s v="*"/>
    <s v="*"/>
    <m/>
    <m/>
    <s v="*"/>
    <m/>
    <m/>
    <m/>
    <m/>
    <m/>
    <n v="10"/>
    <n v="0.02"/>
    <m/>
    <m/>
    <n v="767.34"/>
    <n v="0"/>
    <n v="76.734000000000009"/>
    <s v="Regular Air"/>
    <n v="14.52"/>
    <n v="781.86"/>
    <x v="4"/>
    <s v="Corporate"/>
    <x v="2"/>
    <s v="Computer Peripherals"/>
    <s v="Small Box"/>
    <d v="2011-06-24T00:00:00"/>
  </r>
  <r>
    <n v="5259"/>
    <n v="23943"/>
    <x v="877"/>
    <s v="Critical"/>
    <s v="***"/>
    <s v="***"/>
    <s v="***"/>
    <m/>
    <m/>
    <s v="***"/>
    <m/>
    <m/>
    <m/>
    <m/>
    <m/>
    <n v="24"/>
    <n v="3.5000000000000003E-2"/>
    <m/>
    <m/>
    <n v="376.53"/>
    <n v="0"/>
    <n v="15.688749999999999"/>
    <s v="Regular Air"/>
    <n v="5.45"/>
    <n v="381.97999999999996"/>
    <x v="10"/>
    <s v="Corporate"/>
    <x v="0"/>
    <s v="Pens &amp; Art Supplies"/>
    <s v="Small Pack"/>
    <d v="2011-06-25T00:00:00"/>
  </r>
  <r>
    <n v="5260"/>
    <n v="23169"/>
    <x v="877"/>
    <s v="Critical"/>
    <s v="***"/>
    <s v="***"/>
    <s v="***"/>
    <m/>
    <m/>
    <s v="***"/>
    <m/>
    <m/>
    <m/>
    <m/>
    <m/>
    <n v="27"/>
    <n v="3.5000000000000003E-2"/>
    <m/>
    <m/>
    <n v="172.7"/>
    <n v="0"/>
    <n v="6.3962962962962955"/>
    <s v="Regular Air"/>
    <n v="5.1100000000000003"/>
    <n v="177.81"/>
    <x v="1"/>
    <s v="Home Office"/>
    <x v="0"/>
    <s v="Paper"/>
    <s v="Small Box"/>
    <d v="2011-06-25T00:00:00"/>
  </r>
  <r>
    <n v="5261"/>
    <n v="18884"/>
    <x v="878"/>
    <s v="Not Specified"/>
    <s v="*"/>
    <s v="*"/>
    <s v="*"/>
    <m/>
    <m/>
    <s v="*"/>
    <m/>
    <m/>
    <m/>
    <m/>
    <m/>
    <n v="29"/>
    <n v="3.5000000000000003E-2"/>
    <m/>
    <m/>
    <n v="13571.7"/>
    <n v="1"/>
    <n v="467.98965517241379"/>
    <s v="Regular Air"/>
    <n v="24.49"/>
    <n v="13596.19"/>
    <x v="8"/>
    <s v="Home Office"/>
    <x v="2"/>
    <s v="Copiers and Fax"/>
    <s v="Large Box"/>
    <d v="2011-06-26T00:00:00"/>
  </r>
  <r>
    <n v="5262"/>
    <n v="14500"/>
    <x v="878"/>
    <s v="Not Specified"/>
    <s v="*"/>
    <s v="*"/>
    <s v="*"/>
    <m/>
    <m/>
    <s v="*"/>
    <m/>
    <m/>
    <m/>
    <m/>
    <m/>
    <n v="46"/>
    <n v="0.05"/>
    <m/>
    <m/>
    <n v="1662.5"/>
    <n v="1"/>
    <n v="36.141304347826086"/>
    <s v="Regular Air"/>
    <n v="8.99"/>
    <n v="1671.49"/>
    <x v="8"/>
    <s v="Consumer"/>
    <x v="0"/>
    <s v="Pens &amp; Art Supplies"/>
    <s v="Small Pack"/>
    <d v="2011-06-25T00:00:00"/>
  </r>
  <r>
    <n v="5263"/>
    <n v="14500"/>
    <x v="878"/>
    <s v="Not Specified"/>
    <s v="*"/>
    <s v="*"/>
    <s v="*"/>
    <m/>
    <m/>
    <s v="*"/>
    <m/>
    <m/>
    <m/>
    <m/>
    <m/>
    <n v="44"/>
    <n v="0.05"/>
    <m/>
    <m/>
    <n v="839.7"/>
    <n v="0"/>
    <n v="19.084090909090911"/>
    <s v="Regular Air"/>
    <n v="5.77"/>
    <n v="845.47"/>
    <x v="8"/>
    <s v="Consumer"/>
    <x v="0"/>
    <s v="Paper"/>
    <s v="Small Box"/>
    <d v="2011-06-26T00:00:00"/>
  </r>
  <r>
    <n v="5264"/>
    <n v="18884"/>
    <x v="878"/>
    <s v="Not Specified"/>
    <s v="*"/>
    <s v="*"/>
    <s v="*"/>
    <m/>
    <m/>
    <s v="*"/>
    <m/>
    <m/>
    <m/>
    <m/>
    <m/>
    <n v="5"/>
    <n v="0.01"/>
    <m/>
    <m/>
    <n v="131.27000000000001"/>
    <n v="0"/>
    <n v="26.254000000000001"/>
    <s v="Delivery Truck"/>
    <n v="14.36"/>
    <n v="145.63"/>
    <x v="8"/>
    <s v="Home Office"/>
    <x v="1"/>
    <s v="Chairs &amp; Chairmats"/>
    <s v="Jumbo Drum"/>
    <d v="2011-06-25T00:00:00"/>
  </r>
  <r>
    <n v="5265"/>
    <n v="7846"/>
    <x v="879"/>
    <s v="Low"/>
    <s v="*"/>
    <s v="*"/>
    <s v="*"/>
    <m/>
    <m/>
    <s v="*"/>
    <m/>
    <m/>
    <m/>
    <m/>
    <m/>
    <n v="47"/>
    <n v="0.05"/>
    <m/>
    <m/>
    <n v="2926.33"/>
    <n v="1"/>
    <n v="62.26234042553191"/>
    <s v="Regular Air"/>
    <n v="19.989999999999998"/>
    <n v="2946.3199999999997"/>
    <x v="0"/>
    <s v="Corporate"/>
    <x v="0"/>
    <s v="Binders and Binder Accessories"/>
    <s v="Small Box"/>
    <d v="2011-06-30T00:00:00"/>
  </r>
  <r>
    <n v="5266"/>
    <n v="31939"/>
    <x v="879"/>
    <s v="High"/>
    <s v="*"/>
    <s v="**"/>
    <s v="**"/>
    <m/>
    <m/>
    <s v="**"/>
    <m/>
    <m/>
    <m/>
    <m/>
    <m/>
    <n v="13"/>
    <n v="0.02"/>
    <m/>
    <m/>
    <n v="1506.8375000000001"/>
    <n v="1"/>
    <n v="115.91057692307693"/>
    <s v="Regular Air"/>
    <n v="4.2"/>
    <n v="1511.0375000000001"/>
    <x v="10"/>
    <s v="Small Business"/>
    <x v="2"/>
    <s v="Telephones and Communication"/>
    <s v="Small Box"/>
    <d v="2011-06-27T00:00:00"/>
  </r>
  <r>
    <n v="5267"/>
    <n v="7846"/>
    <x v="879"/>
    <s v="Low"/>
    <s v="*"/>
    <s v="*"/>
    <s v="*"/>
    <m/>
    <m/>
    <s v="*"/>
    <m/>
    <m/>
    <m/>
    <m/>
    <m/>
    <n v="20"/>
    <n v="3.5000000000000003E-2"/>
    <m/>
    <m/>
    <n v="552.87"/>
    <n v="0"/>
    <n v="27.6435"/>
    <s v="Regular Air"/>
    <n v="5.89"/>
    <n v="558.76"/>
    <x v="0"/>
    <s v="Corporate"/>
    <x v="2"/>
    <s v="Computer Peripherals"/>
    <s v="Small Box"/>
    <d v="2011-07-02T00:00:00"/>
  </r>
  <r>
    <n v="5268"/>
    <n v="7846"/>
    <x v="879"/>
    <s v="Low"/>
    <s v="*"/>
    <s v="*"/>
    <s v="*"/>
    <m/>
    <m/>
    <s v="*"/>
    <m/>
    <m/>
    <m/>
    <m/>
    <m/>
    <n v="20"/>
    <n v="3.5000000000000003E-2"/>
    <m/>
    <m/>
    <n v="40.049999999999997"/>
    <n v="0"/>
    <n v="2.0024999999999999"/>
    <s v="Regular Air"/>
    <n v="1.49"/>
    <n v="41.54"/>
    <x v="0"/>
    <s v="Corporate"/>
    <x v="0"/>
    <s v="Binders and Binder Accessories"/>
    <s v="Small Box"/>
    <d v="2011-06-30T00:00:00"/>
  </r>
  <r>
    <n v="5269"/>
    <n v="7846"/>
    <x v="879"/>
    <s v="Low"/>
    <s v="*"/>
    <s v="*"/>
    <s v="*"/>
    <m/>
    <m/>
    <s v="*"/>
    <m/>
    <m/>
    <m/>
    <m/>
    <m/>
    <n v="12"/>
    <n v="0.02"/>
    <m/>
    <m/>
    <n v="26.33"/>
    <n v="0"/>
    <n v="2.1941666666666664"/>
    <s v="Regular Air"/>
    <n v="4.8600000000000003"/>
    <n v="31.189999999999998"/>
    <x v="0"/>
    <s v="Corporate"/>
    <x v="1"/>
    <s v="Office Furnishings"/>
    <s v="Small Box"/>
    <d v="2011-06-25T00:00:00"/>
  </r>
  <r>
    <n v="5270"/>
    <n v="31524"/>
    <x v="880"/>
    <s v="Low"/>
    <s v="*"/>
    <s v="*"/>
    <s v="*"/>
    <m/>
    <m/>
    <s v="*"/>
    <m/>
    <m/>
    <m/>
    <m/>
    <m/>
    <n v="10"/>
    <n v="0.02"/>
    <m/>
    <m/>
    <n v="1025.8800000000001"/>
    <n v="1"/>
    <n v="102.58800000000001"/>
    <s v="Delivery Truck"/>
    <n v="42"/>
    <n v="1067.8800000000001"/>
    <x v="10"/>
    <s v="Small Business"/>
    <x v="1"/>
    <s v="Chairs &amp; Chairmats"/>
    <s v="Jumbo Drum"/>
    <d v="2011-06-28T00:00:00"/>
  </r>
  <r>
    <n v="5271"/>
    <n v="8135"/>
    <x v="880"/>
    <s v="Not Specified"/>
    <s v="*"/>
    <s v="*"/>
    <s v="*"/>
    <m/>
    <m/>
    <s v="*"/>
    <m/>
    <m/>
    <m/>
    <m/>
    <m/>
    <n v="16"/>
    <n v="0.02"/>
    <m/>
    <m/>
    <n v="772.41200000000003"/>
    <n v="0"/>
    <n v="48.275750000000002"/>
    <s v="Regular Air"/>
    <n v="5"/>
    <n v="777.41200000000003"/>
    <x v="4"/>
    <s v="Consumer"/>
    <x v="2"/>
    <s v="Telephones and Communication"/>
    <s v="Small Pack"/>
    <d v="2011-06-27T00:00:00"/>
  </r>
  <r>
    <n v="5272"/>
    <n v="54176"/>
    <x v="881"/>
    <s v="Not Specified"/>
    <s v="*"/>
    <s v="*"/>
    <s v="*"/>
    <m/>
    <m/>
    <s v="*"/>
    <m/>
    <m/>
    <m/>
    <m/>
    <m/>
    <n v="33"/>
    <n v="0.04"/>
    <m/>
    <m/>
    <n v="2492.9699999999998"/>
    <n v="1"/>
    <n v="75.544545454545442"/>
    <s v="Regular Air"/>
    <n v="14.52"/>
    <n v="2507.4899999999998"/>
    <x v="4"/>
    <s v="Consumer"/>
    <x v="2"/>
    <s v="Computer Peripherals"/>
    <s v="Small Box"/>
    <d v="2011-06-28T00:00:00"/>
  </r>
  <r>
    <n v="5273"/>
    <n v="31461"/>
    <x v="881"/>
    <s v="Medium"/>
    <s v="*"/>
    <s v="*"/>
    <s v="*"/>
    <m/>
    <m/>
    <s v="*"/>
    <m/>
    <m/>
    <m/>
    <m/>
    <m/>
    <n v="26"/>
    <n v="3.5000000000000003E-2"/>
    <m/>
    <m/>
    <n v="1463.42"/>
    <n v="1"/>
    <n v="56.285384615384615"/>
    <s v="Regular Air"/>
    <n v="3.99"/>
    <n v="1467.41"/>
    <x v="10"/>
    <s v="Corporate"/>
    <x v="0"/>
    <s v="Appliances"/>
    <s v="Small Box"/>
    <d v="2011-06-29T00:00:00"/>
  </r>
  <r>
    <n v="5274"/>
    <n v="26277"/>
    <x v="881"/>
    <s v="Medium"/>
    <s v="*"/>
    <s v="*"/>
    <s v="*"/>
    <m/>
    <m/>
    <s v="*"/>
    <m/>
    <m/>
    <m/>
    <m/>
    <m/>
    <n v="17"/>
    <n v="0.02"/>
    <m/>
    <m/>
    <n v="877.81"/>
    <n v="0"/>
    <n v="51.635882352941174"/>
    <s v="Regular Air"/>
    <n v="19.989999999999998"/>
    <n v="897.8"/>
    <x v="2"/>
    <s v="Corporate"/>
    <x v="2"/>
    <s v="Computer Peripherals"/>
    <s v="Small Box"/>
    <d v="2011-06-28T00:00:00"/>
  </r>
  <r>
    <n v="5275"/>
    <n v="8961"/>
    <x v="882"/>
    <s v="Low"/>
    <s v="*"/>
    <s v="*"/>
    <s v="*"/>
    <m/>
    <m/>
    <s v="*"/>
    <m/>
    <m/>
    <m/>
    <m/>
    <m/>
    <n v="48"/>
    <n v="0.05"/>
    <m/>
    <m/>
    <n v="4644.87"/>
    <n v="1"/>
    <n v="96.768124999999998"/>
    <s v="Delivery Truck"/>
    <n v="60"/>
    <n v="4704.87"/>
    <x v="5"/>
    <s v="Small Business"/>
    <x v="1"/>
    <s v="Tables"/>
    <s v="Jumbo Drum"/>
    <d v="2011-07-03T00:00:00"/>
  </r>
  <r>
    <n v="5276"/>
    <n v="50983"/>
    <x v="882"/>
    <s v="Critical"/>
    <s v="***"/>
    <s v="***"/>
    <s v="***"/>
    <m/>
    <m/>
    <s v="***"/>
    <m/>
    <m/>
    <m/>
    <m/>
    <m/>
    <n v="39"/>
    <n v="0.04"/>
    <m/>
    <m/>
    <n v="3063.1"/>
    <n v="1"/>
    <n v="78.541025641025641"/>
    <s v="Regular Air"/>
    <n v="35"/>
    <n v="3098.1"/>
    <x v="10"/>
    <s v="Home Office"/>
    <x v="0"/>
    <s v="Storage &amp; Organization"/>
    <s v="Large Box"/>
    <d v="2011-06-29T00:00:00"/>
  </r>
  <r>
    <n v="5277"/>
    <n v="15619"/>
    <x v="882"/>
    <s v="Low"/>
    <s v="*"/>
    <s v="*"/>
    <s v="*"/>
    <m/>
    <m/>
    <s v="*"/>
    <m/>
    <m/>
    <m/>
    <m/>
    <m/>
    <n v="9"/>
    <n v="0.01"/>
    <m/>
    <m/>
    <n v="1425.21"/>
    <n v="1"/>
    <n v="158.35666666666668"/>
    <s v="Delivery Truck"/>
    <n v="30"/>
    <n v="1455.21"/>
    <x v="3"/>
    <s v="Corporate"/>
    <x v="1"/>
    <s v="Chairs &amp; Chairmats"/>
    <s v="Jumbo Drum"/>
    <d v="2011-07-05T00:00:00"/>
  </r>
  <r>
    <n v="5278"/>
    <n v="8961"/>
    <x v="882"/>
    <s v="Low"/>
    <s v="*"/>
    <s v="*"/>
    <s v="*"/>
    <m/>
    <m/>
    <s v="*"/>
    <m/>
    <m/>
    <m/>
    <m/>
    <m/>
    <n v="15"/>
    <n v="0.02"/>
    <m/>
    <m/>
    <n v="627.69000000000005"/>
    <n v="0"/>
    <n v="41.846000000000004"/>
    <s v="Regular Air"/>
    <n v="4"/>
    <n v="631.69000000000005"/>
    <x v="1"/>
    <s v="Small Business"/>
    <x v="2"/>
    <s v="Computer Peripherals"/>
    <s v="Small Box"/>
    <d v="2011-07-03T00:00:00"/>
  </r>
  <r>
    <n v="5279"/>
    <n v="50983"/>
    <x v="882"/>
    <s v="Critical"/>
    <s v="***"/>
    <s v="***"/>
    <s v="***"/>
    <m/>
    <m/>
    <s v="***"/>
    <m/>
    <m/>
    <m/>
    <m/>
    <m/>
    <n v="15"/>
    <n v="0.02"/>
    <m/>
    <m/>
    <n v="229.03"/>
    <n v="0"/>
    <n v="15.268666666666666"/>
    <s v="Regular Air"/>
    <n v="5.8"/>
    <n v="234.83"/>
    <x v="10"/>
    <s v="Home Office"/>
    <x v="0"/>
    <s v="Storage &amp; Organization"/>
    <s v="Small Box"/>
    <d v="2011-06-30T00:00:00"/>
  </r>
  <r>
    <n v="5280"/>
    <n v="15619"/>
    <x v="882"/>
    <s v="Low"/>
    <s v="*"/>
    <s v="*"/>
    <s v="*"/>
    <m/>
    <m/>
    <s v="*"/>
    <m/>
    <m/>
    <m/>
    <m/>
    <m/>
    <n v="36"/>
    <n v="0.04"/>
    <m/>
    <m/>
    <n v="123.13"/>
    <n v="0"/>
    <n v="3.4202777777777778"/>
    <s v="Express Air"/>
    <n v="1.35"/>
    <n v="124.47999999999999"/>
    <x v="3"/>
    <s v="Corporate"/>
    <x v="0"/>
    <s v="Rubber Bands"/>
    <s v="Wrap Bag"/>
    <d v="2011-07-02T00:00:00"/>
  </r>
  <r>
    <n v="5281"/>
    <n v="7239"/>
    <x v="883"/>
    <s v="Medium"/>
    <s v="*"/>
    <s v="*"/>
    <s v="*"/>
    <m/>
    <m/>
    <s v="*"/>
    <m/>
    <m/>
    <m/>
    <m/>
    <m/>
    <n v="50"/>
    <n v="0.06"/>
    <m/>
    <m/>
    <n v="6206.16"/>
    <n v="1"/>
    <n v="124.1232"/>
    <s v="Regular Air"/>
    <n v="19.989999999999998"/>
    <n v="6226.15"/>
    <x v="1"/>
    <s v="Small Business"/>
    <x v="0"/>
    <s v="Storage &amp; Organization"/>
    <s v="Small Box"/>
    <d v="2011-07-01T00:00:00"/>
  </r>
  <r>
    <n v="5282"/>
    <n v="18951"/>
    <x v="883"/>
    <s v="Critical"/>
    <s v="***"/>
    <s v="***"/>
    <s v="***"/>
    <m/>
    <m/>
    <s v="***"/>
    <m/>
    <m/>
    <m/>
    <m/>
    <m/>
    <n v="10"/>
    <n v="0.02"/>
    <m/>
    <m/>
    <n v="324.3175"/>
    <n v="0"/>
    <n v="32.431750000000001"/>
    <s v="Express Air"/>
    <n v="5"/>
    <n v="329.3175"/>
    <x v="3"/>
    <s v="Corporate"/>
    <x v="2"/>
    <s v="Telephones and Communication"/>
    <s v="Small Box"/>
    <d v="2011-07-01T00:00:00"/>
  </r>
  <r>
    <n v="5283"/>
    <n v="27844"/>
    <x v="883"/>
    <s v="Low"/>
    <s v="*"/>
    <s v="*"/>
    <s v="*"/>
    <m/>
    <m/>
    <s v="*"/>
    <m/>
    <m/>
    <m/>
    <m/>
    <m/>
    <n v="27"/>
    <n v="3.5000000000000003E-2"/>
    <m/>
    <m/>
    <n v="135.86000000000001"/>
    <n v="0"/>
    <n v="5.0318518518518527"/>
    <s v="Regular Air"/>
    <n v="5.49"/>
    <n v="141.35000000000002"/>
    <x v="1"/>
    <s v="Home Office"/>
    <x v="0"/>
    <s v="Paper"/>
    <s v="Small Box"/>
    <d v="2011-07-01T00:00:00"/>
  </r>
  <r>
    <n v="5284"/>
    <n v="18951"/>
    <x v="883"/>
    <s v="Critical"/>
    <s v="***"/>
    <s v="***"/>
    <s v="***"/>
    <m/>
    <m/>
    <s v="***"/>
    <m/>
    <m/>
    <m/>
    <m/>
    <m/>
    <n v="16"/>
    <n v="0.02"/>
    <m/>
    <m/>
    <n v="61.5"/>
    <n v="0"/>
    <n v="3.84375"/>
    <s v="Regular Air"/>
    <n v="2.97"/>
    <n v="64.47"/>
    <x v="3"/>
    <s v="Corporate"/>
    <x v="0"/>
    <s v="Paper"/>
    <s v="Wrap Bag"/>
    <d v="2011-06-30T00:00:00"/>
  </r>
  <r>
    <n v="5285"/>
    <n v="44516"/>
    <x v="883"/>
    <s v="Critical"/>
    <s v="***"/>
    <s v="***"/>
    <s v="***"/>
    <m/>
    <m/>
    <s v="***"/>
    <m/>
    <m/>
    <m/>
    <m/>
    <m/>
    <n v="17"/>
    <n v="0.02"/>
    <m/>
    <m/>
    <n v="57.96"/>
    <n v="0"/>
    <n v="3.4094117647058826"/>
    <s v="Regular Air"/>
    <n v="3.97"/>
    <n v="61.93"/>
    <x v="5"/>
    <s v="Small Business"/>
    <x v="0"/>
    <s v="Pens &amp; Art Supplies"/>
    <s v="Wrap Bag"/>
    <d v="2011-06-29T00:00:00"/>
  </r>
  <r>
    <n v="5286"/>
    <n v="27844"/>
    <x v="883"/>
    <s v="Low"/>
    <s v="*"/>
    <s v="*"/>
    <s v="*"/>
    <m/>
    <m/>
    <s v="*"/>
    <m/>
    <m/>
    <m/>
    <m/>
    <m/>
    <n v="1"/>
    <n v="0.01"/>
    <m/>
    <m/>
    <n v="11.08"/>
    <n v="0"/>
    <n v="11.08"/>
    <s v="Regular Air"/>
    <n v="5.59"/>
    <n v="16.670000000000002"/>
    <x v="5"/>
    <s v="Home Office"/>
    <x v="0"/>
    <s v="Binders and Binder Accessories"/>
    <s v="Small Box"/>
    <d v="2011-07-06T00:00:00"/>
  </r>
  <r>
    <n v="5287"/>
    <n v="29318"/>
    <x v="884"/>
    <s v="Not Specified"/>
    <s v="*"/>
    <s v="*"/>
    <s v="*"/>
    <m/>
    <m/>
    <s v="*"/>
    <m/>
    <m/>
    <m/>
    <m/>
    <m/>
    <n v="34"/>
    <n v="0.04"/>
    <m/>
    <m/>
    <n v="3375.3074999999999"/>
    <n v="1"/>
    <n v="99.273749999999993"/>
    <s v="Regular Air"/>
    <n v="8.08"/>
    <n v="3383.3874999999998"/>
    <x v="1"/>
    <s v="Corporate"/>
    <x v="2"/>
    <s v="Telephones and Communication"/>
    <s v="Small Box"/>
    <d v="2011-07-01T00:00:00"/>
  </r>
  <r>
    <n v="5288"/>
    <n v="29318"/>
    <x v="884"/>
    <s v="Not Specified"/>
    <s v="*"/>
    <s v="*"/>
    <s v="*"/>
    <m/>
    <m/>
    <s v="*"/>
    <m/>
    <m/>
    <m/>
    <m/>
    <m/>
    <n v="21"/>
    <n v="3.5000000000000003E-2"/>
    <m/>
    <m/>
    <n v="2954.14"/>
    <n v="1"/>
    <n v="140.67333333333332"/>
    <s v="Express Air"/>
    <n v="35"/>
    <n v="2989.14"/>
    <x v="1"/>
    <s v="Corporate"/>
    <x v="0"/>
    <s v="Storage &amp; Organization"/>
    <s v="Large Box"/>
    <d v="2011-07-01T00:00:00"/>
  </r>
  <r>
    <n v="5289"/>
    <n v="8704"/>
    <x v="884"/>
    <s v="Medium"/>
    <s v="*"/>
    <s v="*"/>
    <s v="*"/>
    <m/>
    <m/>
    <s v="*"/>
    <m/>
    <m/>
    <m/>
    <m/>
    <m/>
    <n v="43"/>
    <n v="0.05"/>
    <m/>
    <m/>
    <n v="449.17"/>
    <n v="0"/>
    <n v="10.445813953488372"/>
    <s v="Regular Air"/>
    <n v="1.0900000000000001"/>
    <n v="450.26"/>
    <x v="6"/>
    <s v="Home Office"/>
    <x v="0"/>
    <s v="Pens &amp; Art Supplies"/>
    <s v="Wrap Bag"/>
    <d v="2011-07-01T00:00:00"/>
  </r>
  <r>
    <n v="5290"/>
    <n v="11270"/>
    <x v="884"/>
    <s v="High"/>
    <s v="*"/>
    <s v="**"/>
    <s v="**"/>
    <m/>
    <m/>
    <s v="**"/>
    <m/>
    <m/>
    <m/>
    <m/>
    <m/>
    <n v="15"/>
    <n v="0.02"/>
    <m/>
    <m/>
    <n v="140.07"/>
    <n v="0"/>
    <n v="9.3379999999999992"/>
    <s v="Express Air"/>
    <n v="6.19"/>
    <n v="146.26"/>
    <x v="8"/>
    <s v="Corporate"/>
    <x v="0"/>
    <s v="Binders and Binder Accessories"/>
    <s v="Small Box"/>
    <d v="2011-07-01T00:00:00"/>
  </r>
  <r>
    <n v="5291"/>
    <n v="12037"/>
    <x v="884"/>
    <s v="Low"/>
    <s v="*"/>
    <s v="*"/>
    <s v="*"/>
    <m/>
    <m/>
    <s v="*"/>
    <m/>
    <m/>
    <m/>
    <m/>
    <m/>
    <n v="14"/>
    <n v="0.02"/>
    <m/>
    <m/>
    <n v="135.21"/>
    <n v="0"/>
    <n v="9.6578571428571429"/>
    <s v="Regular Air"/>
    <n v="4.3899999999999997"/>
    <n v="139.6"/>
    <x v="6"/>
    <s v="Consumer"/>
    <x v="0"/>
    <s v="Paper"/>
    <s v="Wrap Bag"/>
    <d v="2011-07-05T00:00:00"/>
  </r>
  <r>
    <n v="5292"/>
    <n v="8704"/>
    <x v="884"/>
    <s v="Medium"/>
    <s v="*"/>
    <s v="*"/>
    <s v="*"/>
    <m/>
    <m/>
    <s v="*"/>
    <m/>
    <m/>
    <m/>
    <m/>
    <m/>
    <n v="38"/>
    <n v="0.04"/>
    <m/>
    <m/>
    <n v="79.81"/>
    <n v="0"/>
    <n v="2.1002631578947368"/>
    <s v="Regular Air"/>
    <n v="1"/>
    <n v="80.81"/>
    <x v="6"/>
    <s v="Home Office"/>
    <x v="0"/>
    <s v="Pens &amp; Art Supplies"/>
    <s v="Wrap Bag"/>
    <d v="2011-07-01T00:00:00"/>
  </r>
  <r>
    <n v="5293"/>
    <n v="58433"/>
    <x v="885"/>
    <s v="High"/>
    <s v="*"/>
    <s v="**"/>
    <s v="**"/>
    <m/>
    <m/>
    <s v="**"/>
    <m/>
    <m/>
    <m/>
    <m/>
    <m/>
    <n v="20"/>
    <n v="3.5000000000000003E-2"/>
    <m/>
    <m/>
    <n v="5989.0479999999998"/>
    <n v="1"/>
    <n v="299.45240000000001"/>
    <s v="Delivery Truck"/>
    <n v="42.52"/>
    <n v="6031.5680000000002"/>
    <x v="2"/>
    <s v="Home Office"/>
    <x v="1"/>
    <s v="Tables"/>
    <s v="Jumbo Box"/>
    <d v="2011-07-03T00:00:00"/>
  </r>
  <r>
    <n v="5294"/>
    <n v="58433"/>
    <x v="885"/>
    <s v="High"/>
    <s v="*"/>
    <s v="**"/>
    <s v="**"/>
    <m/>
    <m/>
    <s v="**"/>
    <m/>
    <m/>
    <m/>
    <m/>
    <m/>
    <n v="11"/>
    <n v="0.02"/>
    <m/>
    <m/>
    <n v="2020.58"/>
    <n v="1"/>
    <n v="183.68909090909091"/>
    <s v="Delivery Truck"/>
    <n v="30"/>
    <n v="2050.58"/>
    <x v="2"/>
    <s v="Home Office"/>
    <x v="1"/>
    <s v="Chairs &amp; Chairmats"/>
    <s v="Jumbo Drum"/>
    <d v="2011-07-02T00:00:00"/>
  </r>
  <r>
    <n v="5295"/>
    <n v="6918"/>
    <x v="885"/>
    <s v="Critical"/>
    <s v="***"/>
    <s v="***"/>
    <s v="***"/>
    <m/>
    <m/>
    <s v="***"/>
    <m/>
    <m/>
    <m/>
    <m/>
    <m/>
    <n v="38"/>
    <n v="0.04"/>
    <m/>
    <m/>
    <n v="1559.5"/>
    <n v="1"/>
    <n v="41.039473684210527"/>
    <s v="Regular Air"/>
    <n v="1.99"/>
    <n v="1561.49"/>
    <x v="1"/>
    <s v="Consumer"/>
    <x v="2"/>
    <s v="Computer Peripherals"/>
    <s v="Small Pack"/>
    <d v="2011-07-03T00:00:00"/>
  </r>
  <r>
    <n v="5296"/>
    <n v="58433"/>
    <x v="885"/>
    <s v="High"/>
    <s v="*"/>
    <s v="**"/>
    <s v="**"/>
    <m/>
    <m/>
    <s v="**"/>
    <m/>
    <m/>
    <m/>
    <m/>
    <m/>
    <n v="30"/>
    <n v="0.04"/>
    <m/>
    <m/>
    <n v="1533.46"/>
    <n v="1"/>
    <n v="51.115333333333332"/>
    <s v="Regular Air"/>
    <n v="5.79"/>
    <n v="1539.25"/>
    <x v="2"/>
    <s v="Home Office"/>
    <x v="0"/>
    <s v="Paper"/>
    <s v="Small Box"/>
    <d v="2011-07-03T00:00:00"/>
  </r>
  <r>
    <n v="5297"/>
    <n v="30566"/>
    <x v="885"/>
    <s v="Low"/>
    <s v="*"/>
    <s v="*"/>
    <s v="*"/>
    <m/>
    <m/>
    <s v="*"/>
    <m/>
    <m/>
    <m/>
    <m/>
    <m/>
    <n v="34"/>
    <n v="0.04"/>
    <m/>
    <m/>
    <n v="225.45"/>
    <n v="0"/>
    <n v="6.6308823529411764"/>
    <s v="Regular Air"/>
    <n v="9.5399999999999991"/>
    <n v="234.98999999999998"/>
    <x v="2"/>
    <s v="Small Business"/>
    <x v="0"/>
    <s v="Paper"/>
    <s v="Small Box"/>
    <d v="2011-07-03T00:00:00"/>
  </r>
  <r>
    <n v="5298"/>
    <n v="32129"/>
    <x v="886"/>
    <s v="Critical"/>
    <s v="***"/>
    <s v="***"/>
    <s v="***"/>
    <m/>
    <m/>
    <s v="***"/>
    <m/>
    <m/>
    <m/>
    <m/>
    <m/>
    <n v="4"/>
    <n v="0.01"/>
    <m/>
    <m/>
    <n v="8467.68"/>
    <n v="1"/>
    <n v="2116.92"/>
    <s v="Delivery Truck"/>
    <n v="14.7"/>
    <n v="8482.380000000001"/>
    <x v="2"/>
    <s v="Consumer"/>
    <x v="2"/>
    <s v="Office Machines"/>
    <s v="Jumbo Drum"/>
    <d v="2011-07-04T00:00:00"/>
  </r>
  <r>
    <n v="5299"/>
    <n v="31844"/>
    <x v="886"/>
    <s v="Not Specified"/>
    <s v="*"/>
    <s v="*"/>
    <s v="*"/>
    <m/>
    <m/>
    <s v="*"/>
    <m/>
    <m/>
    <m/>
    <m/>
    <m/>
    <n v="14"/>
    <n v="0.02"/>
    <m/>
    <m/>
    <n v="2085.9299999999998"/>
    <n v="1"/>
    <n v="148.99499999999998"/>
    <s v="Delivery Truck"/>
    <n v="66.27"/>
    <n v="2152.1999999999998"/>
    <x v="5"/>
    <s v="Small Business"/>
    <x v="1"/>
    <s v="Bookcases"/>
    <s v="Jumbo Box"/>
    <d v="2011-07-02T00:00:00"/>
  </r>
  <r>
    <n v="5300"/>
    <n v="50405"/>
    <x v="886"/>
    <s v="Medium"/>
    <s v="*"/>
    <s v="*"/>
    <s v="*"/>
    <m/>
    <m/>
    <s v="*"/>
    <m/>
    <m/>
    <m/>
    <m/>
    <m/>
    <n v="8"/>
    <n v="0.01"/>
    <m/>
    <m/>
    <n v="876.01"/>
    <n v="0"/>
    <n v="109.50125"/>
    <s v="Regular Air"/>
    <n v="8.64"/>
    <n v="884.65"/>
    <x v="8"/>
    <s v="Small Business"/>
    <x v="0"/>
    <s v="Storage &amp; Organization"/>
    <s v="Small Box"/>
    <d v="2011-07-02T00:00:00"/>
  </r>
  <r>
    <n v="5301"/>
    <n v="38950"/>
    <x v="886"/>
    <s v="Not Specified"/>
    <s v="*"/>
    <s v="*"/>
    <s v="*"/>
    <m/>
    <m/>
    <s v="*"/>
    <m/>
    <m/>
    <m/>
    <m/>
    <m/>
    <n v="30"/>
    <n v="0.04"/>
    <m/>
    <m/>
    <n v="288.45"/>
    <n v="0"/>
    <n v="9.6150000000000002"/>
    <s v="Regular Air"/>
    <n v="3.98"/>
    <n v="292.43"/>
    <x v="6"/>
    <s v="Small Business"/>
    <x v="0"/>
    <s v="Scissors, Rulers and Trimmers"/>
    <s v="Small Pack"/>
    <d v="2011-07-05T00:00:00"/>
  </r>
  <r>
    <n v="5302"/>
    <n v="32129"/>
    <x v="886"/>
    <s v="Critical"/>
    <s v="***"/>
    <s v="***"/>
    <s v="***"/>
    <m/>
    <m/>
    <s v="***"/>
    <m/>
    <m/>
    <m/>
    <m/>
    <m/>
    <n v="20"/>
    <n v="3.5000000000000003E-2"/>
    <m/>
    <m/>
    <n v="129.27000000000001"/>
    <n v="0"/>
    <n v="6.4635000000000007"/>
    <s v="Regular Air"/>
    <n v="8.74"/>
    <n v="138.01000000000002"/>
    <x v="2"/>
    <s v="Consumer"/>
    <x v="0"/>
    <s v="Paper"/>
    <s v="Small Box"/>
    <d v="2011-07-03T00:00:00"/>
  </r>
  <r>
    <n v="5303"/>
    <n v="38950"/>
    <x v="886"/>
    <s v="Not Specified"/>
    <s v="*"/>
    <s v="*"/>
    <s v="*"/>
    <m/>
    <m/>
    <s v="*"/>
    <m/>
    <m/>
    <m/>
    <m/>
    <m/>
    <n v="24"/>
    <n v="3.5000000000000003E-2"/>
    <m/>
    <m/>
    <n v="109.23"/>
    <n v="0"/>
    <n v="4.5512500000000005"/>
    <s v="Regular Air"/>
    <n v="6.21"/>
    <n v="115.44"/>
    <x v="6"/>
    <s v="Small Business"/>
    <x v="0"/>
    <s v="Binders and Binder Accessories"/>
    <s v="Small Box"/>
    <d v="2011-07-03T00:00:00"/>
  </r>
  <r>
    <n v="5304"/>
    <n v="38950"/>
    <x v="886"/>
    <s v="Not Specified"/>
    <s v="*"/>
    <s v="*"/>
    <s v="*"/>
    <m/>
    <m/>
    <s v="*"/>
    <m/>
    <m/>
    <m/>
    <m/>
    <m/>
    <n v="39"/>
    <n v="0.04"/>
    <m/>
    <m/>
    <n v="74"/>
    <n v="0"/>
    <n v="1.8974358974358974"/>
    <s v="Regular Air"/>
    <n v="0.76"/>
    <n v="74.760000000000005"/>
    <x v="6"/>
    <s v="Small Business"/>
    <x v="0"/>
    <s v="Rubber Bands"/>
    <s v="Wrap Bag"/>
    <d v="2011-07-03T00:00:00"/>
  </r>
  <r>
    <n v="5305"/>
    <n v="29569"/>
    <x v="887"/>
    <s v="High"/>
    <s v="*"/>
    <s v="**"/>
    <s v="**"/>
    <m/>
    <m/>
    <s v="**"/>
    <m/>
    <m/>
    <m/>
    <m/>
    <m/>
    <n v="46"/>
    <n v="0.05"/>
    <m/>
    <m/>
    <n v="27720.98"/>
    <n v="1"/>
    <n v="602.63"/>
    <s v="Regular Air"/>
    <n v="24.49"/>
    <n v="27745.47"/>
    <x v="5"/>
    <s v="Consumer"/>
    <x v="2"/>
    <s v="Copiers and Fax"/>
    <s v="Large Box"/>
    <d v="2011-07-04T00:00:00"/>
  </r>
  <r>
    <n v="5306"/>
    <n v="11876"/>
    <x v="887"/>
    <s v="High"/>
    <s v="*"/>
    <s v="**"/>
    <s v="**"/>
    <m/>
    <m/>
    <s v="**"/>
    <m/>
    <m/>
    <m/>
    <m/>
    <m/>
    <n v="47"/>
    <n v="0.05"/>
    <m/>
    <m/>
    <n v="5051.8900000000003"/>
    <n v="1"/>
    <n v="107.48702127659575"/>
    <s v="Regular Air"/>
    <n v="5.81"/>
    <n v="5057.7000000000007"/>
    <x v="1"/>
    <s v="Home Office"/>
    <x v="1"/>
    <s v="Office Furnishings"/>
    <s v="Medium Box"/>
    <d v="2011-07-06T00:00:00"/>
  </r>
  <r>
    <n v="5307"/>
    <n v="29986"/>
    <x v="887"/>
    <s v="Critical"/>
    <s v="***"/>
    <s v="***"/>
    <s v="***"/>
    <m/>
    <m/>
    <s v="***"/>
    <m/>
    <m/>
    <m/>
    <m/>
    <m/>
    <n v="40"/>
    <n v="0.05"/>
    <m/>
    <m/>
    <n v="1477.39"/>
    <n v="1"/>
    <n v="36.934750000000001"/>
    <s v="Regular Air"/>
    <n v="2.99"/>
    <n v="1480.38"/>
    <x v="2"/>
    <s v="Corporate"/>
    <x v="0"/>
    <s v="Binders and Binder Accessories"/>
    <s v="Small Box"/>
    <d v="2011-07-03T00:00:00"/>
  </r>
  <r>
    <n v="5308"/>
    <n v="52160"/>
    <x v="887"/>
    <s v="Critical"/>
    <s v="***"/>
    <s v="***"/>
    <s v="***"/>
    <m/>
    <m/>
    <s v="***"/>
    <m/>
    <m/>
    <m/>
    <m/>
    <m/>
    <n v="6"/>
    <n v="0.01"/>
    <m/>
    <m/>
    <n v="631.49900000000002"/>
    <n v="0"/>
    <n v="105.24983333333334"/>
    <s v="Regular Air"/>
    <n v="8.08"/>
    <n v="639.57900000000006"/>
    <x v="8"/>
    <s v="Corporate"/>
    <x v="2"/>
    <s v="Telephones and Communication"/>
    <s v="Small Box"/>
    <d v="2011-07-05T00:00:00"/>
  </r>
  <r>
    <n v="5309"/>
    <n v="29569"/>
    <x v="887"/>
    <s v="High"/>
    <s v="*"/>
    <s v="**"/>
    <s v="**"/>
    <m/>
    <m/>
    <s v="**"/>
    <m/>
    <m/>
    <m/>
    <m/>
    <m/>
    <n v="29"/>
    <n v="3.5000000000000003E-2"/>
    <m/>
    <m/>
    <n v="520.13"/>
    <n v="0"/>
    <n v="17.935517241379308"/>
    <s v="Regular Air"/>
    <n v="5.21"/>
    <n v="525.34"/>
    <x v="5"/>
    <s v="Consumer"/>
    <x v="0"/>
    <s v="Paper"/>
    <s v="Small Box"/>
    <d v="2011-07-05T00:00:00"/>
  </r>
  <r>
    <n v="5310"/>
    <n v="3393"/>
    <x v="887"/>
    <s v="High"/>
    <s v="*"/>
    <s v="**"/>
    <s v="**"/>
    <m/>
    <m/>
    <s v="**"/>
    <m/>
    <m/>
    <m/>
    <m/>
    <m/>
    <n v="33"/>
    <n v="0.04"/>
    <m/>
    <m/>
    <n v="325.92"/>
    <n v="0"/>
    <n v="9.8763636363636369"/>
    <s v="Regular Air"/>
    <n v="7.29"/>
    <n v="333.21000000000004"/>
    <x v="3"/>
    <s v="Consumer"/>
    <x v="1"/>
    <s v="Office Furnishings"/>
    <s v="Small Pack"/>
    <d v="2011-07-03T00:00:00"/>
  </r>
  <r>
    <n v="5311"/>
    <n v="22727"/>
    <x v="887"/>
    <s v="Not Specified"/>
    <s v="*"/>
    <s v="*"/>
    <s v="*"/>
    <m/>
    <m/>
    <s v="*"/>
    <m/>
    <m/>
    <m/>
    <m/>
    <m/>
    <n v="45"/>
    <n v="0.05"/>
    <m/>
    <m/>
    <n v="296.82"/>
    <n v="0"/>
    <n v="6.5960000000000001"/>
    <s v="Regular Air"/>
    <n v="6.65"/>
    <n v="303.46999999999997"/>
    <x v="4"/>
    <s v="Corporate"/>
    <x v="0"/>
    <s v="Paper"/>
    <s v="Small Box"/>
    <d v="2011-07-03T00:00:00"/>
  </r>
  <r>
    <n v="5312"/>
    <n v="3393"/>
    <x v="887"/>
    <s v="High"/>
    <s v="*"/>
    <s v="**"/>
    <s v="**"/>
    <m/>
    <m/>
    <s v="**"/>
    <m/>
    <m/>
    <m/>
    <m/>
    <m/>
    <n v="7"/>
    <n v="0.01"/>
    <m/>
    <m/>
    <n v="127.74"/>
    <n v="0"/>
    <n v="18.248571428571427"/>
    <s v="Express Air"/>
    <n v="4"/>
    <n v="131.74"/>
    <x v="3"/>
    <s v="Consumer"/>
    <x v="2"/>
    <s v="Computer Peripherals"/>
    <s v="Small Box"/>
    <d v="2011-07-04T00:00:00"/>
  </r>
  <r>
    <n v="5313"/>
    <n v="36675"/>
    <x v="887"/>
    <s v="High"/>
    <s v="*"/>
    <s v="**"/>
    <s v="**"/>
    <m/>
    <m/>
    <s v="**"/>
    <m/>
    <m/>
    <m/>
    <m/>
    <m/>
    <n v="39"/>
    <n v="0.04"/>
    <m/>
    <m/>
    <n v="113.09"/>
    <n v="0"/>
    <n v="2.8997435897435899"/>
    <s v="Regular Air"/>
    <n v="0.81"/>
    <n v="113.9"/>
    <x v="1"/>
    <s v="Small Business"/>
    <x v="0"/>
    <s v="Pens &amp; Art Supplies"/>
    <s v="Wrap Bag"/>
    <d v="2011-07-06T00:00:00"/>
  </r>
  <r>
    <n v="5314"/>
    <n v="52160"/>
    <x v="887"/>
    <s v="Critical"/>
    <s v="***"/>
    <s v="***"/>
    <s v="***"/>
    <m/>
    <m/>
    <s v="***"/>
    <m/>
    <m/>
    <m/>
    <m/>
    <m/>
    <n v="5"/>
    <n v="0.01"/>
    <m/>
    <m/>
    <n v="15.6"/>
    <n v="0"/>
    <n v="3.12"/>
    <s v="Express Air"/>
    <n v="0.78"/>
    <n v="16.38"/>
    <x v="8"/>
    <s v="Corporate"/>
    <x v="0"/>
    <s v="Rubber Bands"/>
    <s v="Wrap Bag"/>
    <d v="2011-07-06T00:00:00"/>
  </r>
  <r>
    <n v="5315"/>
    <n v="17382"/>
    <x v="888"/>
    <s v="Not Specified"/>
    <s v="*"/>
    <s v="*"/>
    <s v="*"/>
    <m/>
    <m/>
    <s v="*"/>
    <m/>
    <m/>
    <m/>
    <m/>
    <m/>
    <n v="20"/>
    <n v="3.5000000000000003E-2"/>
    <m/>
    <m/>
    <n v="2162.8164999999999"/>
    <n v="1"/>
    <n v="108.14082499999999"/>
    <s v="Regular Air"/>
    <n v="8.99"/>
    <n v="2171.8064999999997"/>
    <x v="2"/>
    <s v="Home Office"/>
    <x v="2"/>
    <s v="Telephones and Communication"/>
    <s v="Small Box"/>
    <d v="2011-07-05T00:00:00"/>
  </r>
  <r>
    <n v="5316"/>
    <n v="11495"/>
    <x v="888"/>
    <s v="High"/>
    <s v="*"/>
    <s v="**"/>
    <s v="**"/>
    <m/>
    <m/>
    <s v="**"/>
    <m/>
    <m/>
    <m/>
    <m/>
    <m/>
    <n v="6"/>
    <n v="0.01"/>
    <m/>
    <m/>
    <n v="965.69"/>
    <n v="0"/>
    <n v="160.94833333333335"/>
    <s v="Delivery Truck"/>
    <n v="43.75"/>
    <n v="1009.44"/>
    <x v="7"/>
    <s v="Corporate"/>
    <x v="1"/>
    <s v="Tables"/>
    <s v="Jumbo Box"/>
    <d v="2011-07-05T00:00:00"/>
  </r>
  <r>
    <n v="5317"/>
    <n v="26145"/>
    <x v="888"/>
    <s v="Low"/>
    <s v="*"/>
    <s v="*"/>
    <s v="*"/>
    <m/>
    <m/>
    <s v="*"/>
    <m/>
    <m/>
    <m/>
    <m/>
    <m/>
    <n v="27"/>
    <n v="3.5000000000000003E-2"/>
    <m/>
    <m/>
    <n v="735.09"/>
    <n v="0"/>
    <n v="27.225555555555555"/>
    <s v="Regular Air"/>
    <n v="7.87"/>
    <n v="742.96"/>
    <x v="1"/>
    <s v="Corporate"/>
    <x v="1"/>
    <s v="Office Furnishings"/>
    <s v="Small Box"/>
    <d v="2011-07-06T00:00:00"/>
  </r>
  <r>
    <n v="5318"/>
    <n v="26145"/>
    <x v="888"/>
    <s v="Low"/>
    <s v="*"/>
    <s v="*"/>
    <s v="*"/>
    <m/>
    <m/>
    <s v="*"/>
    <m/>
    <m/>
    <m/>
    <m/>
    <m/>
    <n v="49"/>
    <n v="0.05"/>
    <m/>
    <m/>
    <n v="510.15"/>
    <n v="0"/>
    <n v="10.411224489795918"/>
    <s v="Regular Air"/>
    <n v="12.52"/>
    <n v="522.66999999999996"/>
    <x v="1"/>
    <s v="Corporate"/>
    <x v="1"/>
    <s v="Office Furnishings"/>
    <s v="Small Box"/>
    <d v="2011-07-04T00:00:00"/>
  </r>
  <r>
    <n v="5319"/>
    <n v="57447"/>
    <x v="888"/>
    <s v="Not Specified"/>
    <s v="*"/>
    <s v="*"/>
    <s v="*"/>
    <m/>
    <m/>
    <s v="*"/>
    <m/>
    <m/>
    <m/>
    <m/>
    <m/>
    <n v="39"/>
    <n v="0.04"/>
    <m/>
    <m/>
    <n v="315.88"/>
    <n v="0"/>
    <n v="8.0994871794871788"/>
    <s v="Regular Air"/>
    <n v="3.62"/>
    <n v="319.5"/>
    <x v="1"/>
    <s v="Corporate"/>
    <x v="2"/>
    <s v="Computer Peripherals"/>
    <s v="Small Pack"/>
    <d v="2011-07-04T00:00:00"/>
  </r>
  <r>
    <n v="5320"/>
    <n v="57447"/>
    <x v="888"/>
    <s v="Not Specified"/>
    <s v="*"/>
    <s v="*"/>
    <s v="*"/>
    <m/>
    <m/>
    <s v="*"/>
    <m/>
    <m/>
    <m/>
    <m/>
    <m/>
    <n v="8"/>
    <n v="0.01"/>
    <m/>
    <m/>
    <n v="258.11"/>
    <n v="0"/>
    <n v="32.263750000000002"/>
    <s v="Regular Air"/>
    <n v="6.5"/>
    <n v="264.61"/>
    <x v="1"/>
    <s v="Corporate"/>
    <x v="2"/>
    <s v="Computer Peripherals"/>
    <s v="Small Box"/>
    <d v="2011-07-07T00:00:00"/>
  </r>
  <r>
    <n v="5321"/>
    <n v="805"/>
    <x v="888"/>
    <s v="Not Specified"/>
    <s v="*"/>
    <s v="*"/>
    <s v="*"/>
    <m/>
    <m/>
    <s v="*"/>
    <m/>
    <m/>
    <m/>
    <m/>
    <m/>
    <n v="39"/>
    <n v="0.04"/>
    <m/>
    <m/>
    <n v="197.56"/>
    <n v="0"/>
    <n v="5.0656410256410256"/>
    <s v="Regular Air"/>
    <n v="5.71"/>
    <n v="203.27"/>
    <x v="4"/>
    <s v="Small Business"/>
    <x v="1"/>
    <s v="Office Furnishings"/>
    <s v="Medium Box"/>
    <d v="2011-07-06T00:00:00"/>
  </r>
  <r>
    <n v="5322"/>
    <n v="26145"/>
    <x v="888"/>
    <s v="Low"/>
    <s v="*"/>
    <s v="*"/>
    <s v="*"/>
    <m/>
    <m/>
    <s v="*"/>
    <m/>
    <m/>
    <m/>
    <m/>
    <m/>
    <n v="18"/>
    <n v="0.02"/>
    <m/>
    <m/>
    <n v="99.36"/>
    <n v="0"/>
    <n v="5.52"/>
    <s v="Regular Air"/>
    <n v="5.68"/>
    <n v="105.03999999999999"/>
    <x v="1"/>
    <s v="Corporate"/>
    <x v="0"/>
    <s v="Binders and Binder Accessories"/>
    <s v="Small Box"/>
    <d v="2011-07-08T00:00:00"/>
  </r>
  <r>
    <n v="5323"/>
    <n v="36482"/>
    <x v="889"/>
    <s v="Medium"/>
    <s v="*"/>
    <s v="*"/>
    <s v="*"/>
    <m/>
    <m/>
    <s v="*"/>
    <m/>
    <m/>
    <m/>
    <m/>
    <m/>
    <n v="47"/>
    <n v="0.05"/>
    <m/>
    <m/>
    <n v="14588.28"/>
    <n v="1"/>
    <n v="310.38893617021279"/>
    <s v="Delivery Truck"/>
    <n v="91.05"/>
    <n v="14679.33"/>
    <x v="5"/>
    <s v="Small Business"/>
    <x v="0"/>
    <s v="Appliances"/>
    <s v="Jumbo Drum"/>
    <d v="2011-07-06T00:00:00"/>
  </r>
  <r>
    <n v="5324"/>
    <n v="36482"/>
    <x v="889"/>
    <s v="Medium"/>
    <s v="*"/>
    <s v="*"/>
    <s v="*"/>
    <m/>
    <m/>
    <s v="*"/>
    <m/>
    <m/>
    <m/>
    <m/>
    <m/>
    <n v="27"/>
    <n v="3.5000000000000003E-2"/>
    <m/>
    <m/>
    <n v="2675.08"/>
    <n v="1"/>
    <n v="99.07703703703703"/>
    <s v="Express Air"/>
    <n v="24.49"/>
    <n v="2699.5699999999997"/>
    <x v="5"/>
    <s v="Small Business"/>
    <x v="1"/>
    <s v="Office Furnishings"/>
    <s v="Large Box"/>
    <d v="2011-07-07T00:00:00"/>
  </r>
  <r>
    <n v="5325"/>
    <n v="15714"/>
    <x v="889"/>
    <s v="High"/>
    <s v="*"/>
    <s v="**"/>
    <s v="**"/>
    <m/>
    <m/>
    <s v="**"/>
    <m/>
    <m/>
    <m/>
    <m/>
    <m/>
    <n v="50"/>
    <n v="0.06"/>
    <m/>
    <m/>
    <n v="2510.71"/>
    <n v="1"/>
    <n v="50.214199999999998"/>
    <s v="Express Air"/>
    <n v="19.989999999999998"/>
    <n v="2530.6999999999998"/>
    <x v="4"/>
    <s v="Home Office"/>
    <x v="0"/>
    <s v="Appliances"/>
    <s v="Small Box"/>
    <d v="2011-07-07T00:00:00"/>
  </r>
  <r>
    <n v="5326"/>
    <n v="19363"/>
    <x v="889"/>
    <s v="High"/>
    <s v="*"/>
    <s v="**"/>
    <s v="**"/>
    <m/>
    <m/>
    <s v="**"/>
    <m/>
    <m/>
    <m/>
    <m/>
    <m/>
    <n v="44"/>
    <n v="0.05"/>
    <m/>
    <m/>
    <n v="286.06"/>
    <n v="0"/>
    <n v="6.501363636363636"/>
    <s v="Regular Air"/>
    <n v="5.66"/>
    <n v="291.72000000000003"/>
    <x v="4"/>
    <s v="Home Office"/>
    <x v="0"/>
    <s v="Paper"/>
    <s v="Small Box"/>
    <d v="2011-07-06T00:00:00"/>
  </r>
  <r>
    <n v="5327"/>
    <n v="19363"/>
    <x v="889"/>
    <s v="High"/>
    <s v="*"/>
    <s v="**"/>
    <s v="**"/>
    <m/>
    <m/>
    <s v="**"/>
    <m/>
    <m/>
    <m/>
    <m/>
    <m/>
    <n v="41"/>
    <n v="0.05"/>
    <m/>
    <m/>
    <n v="248.1"/>
    <n v="0"/>
    <n v="6.0512195121951216"/>
    <s v="Regular Air"/>
    <n v="0.96"/>
    <n v="249.06"/>
    <x v="4"/>
    <s v="Home Office"/>
    <x v="0"/>
    <s v="Pens &amp; Art Supplies"/>
    <s v="Wrap Bag"/>
    <d v="2011-07-07T00:00:00"/>
  </r>
  <r>
    <n v="5328"/>
    <n v="36482"/>
    <x v="889"/>
    <s v="Medium"/>
    <s v="*"/>
    <s v="*"/>
    <s v="*"/>
    <m/>
    <m/>
    <s v="*"/>
    <m/>
    <m/>
    <m/>
    <m/>
    <m/>
    <n v="7"/>
    <n v="0.01"/>
    <m/>
    <m/>
    <n v="55.68"/>
    <n v="0"/>
    <n v="7.9542857142857146"/>
    <s v="Express Air"/>
    <n v="5.15"/>
    <n v="60.83"/>
    <x v="5"/>
    <s v="Small Business"/>
    <x v="0"/>
    <s v="Paper"/>
    <s v="Small Box"/>
    <d v="2011-07-06T00:00:00"/>
  </r>
  <r>
    <n v="5329"/>
    <n v="23235"/>
    <x v="889"/>
    <s v="High"/>
    <s v="*"/>
    <s v="**"/>
    <s v="**"/>
    <m/>
    <m/>
    <s v="**"/>
    <m/>
    <m/>
    <m/>
    <m/>
    <m/>
    <n v="6"/>
    <n v="0.01"/>
    <m/>
    <m/>
    <n v="17.43"/>
    <n v="0"/>
    <n v="2.9049999999999998"/>
    <s v="Regular Air"/>
    <n v="0.5"/>
    <n v="17.93"/>
    <x v="10"/>
    <s v="Home Office"/>
    <x v="1"/>
    <s v="Tables"/>
    <s v="Jumbo Box"/>
    <d v="2011-07-07T00:00:00"/>
  </r>
  <r>
    <n v="5330"/>
    <n v="34663"/>
    <x v="890"/>
    <s v="Not Specified"/>
    <s v="*"/>
    <s v="*"/>
    <s v="*"/>
    <m/>
    <m/>
    <s v="*"/>
    <m/>
    <m/>
    <m/>
    <m/>
    <m/>
    <n v="38"/>
    <n v="0.04"/>
    <m/>
    <m/>
    <n v="29186.49"/>
    <n v="1"/>
    <n v="768.0655263157895"/>
    <s v="Delivery Truck"/>
    <n v="55.3"/>
    <n v="29241.79"/>
    <x v="4"/>
    <s v="Corporate"/>
    <x v="2"/>
    <s v="Office Machines"/>
    <s v="Jumbo Drum"/>
    <d v="2011-07-08T00:00:00"/>
  </r>
  <r>
    <n v="5331"/>
    <n v="12263"/>
    <x v="890"/>
    <s v="High"/>
    <s v="*"/>
    <s v="**"/>
    <s v="**"/>
    <m/>
    <m/>
    <s v="**"/>
    <m/>
    <m/>
    <m/>
    <m/>
    <m/>
    <n v="12"/>
    <n v="0.02"/>
    <m/>
    <m/>
    <n v="515.65"/>
    <n v="0"/>
    <n v="42.970833333333331"/>
    <s v="Regular Air"/>
    <n v="3.99"/>
    <n v="519.64"/>
    <x v="1"/>
    <s v="Corporate"/>
    <x v="0"/>
    <s v="Appliances"/>
    <s v="Small Box"/>
    <d v="2011-07-06T00:00:00"/>
  </r>
  <r>
    <n v="5332"/>
    <n v="16258"/>
    <x v="890"/>
    <s v="Medium"/>
    <s v="*"/>
    <s v="*"/>
    <s v="*"/>
    <m/>
    <m/>
    <s v="*"/>
    <m/>
    <m/>
    <m/>
    <m/>
    <m/>
    <n v="48"/>
    <n v="0.05"/>
    <m/>
    <m/>
    <n v="331.99"/>
    <n v="0"/>
    <n v="6.9164583333333338"/>
    <s v="Regular Air"/>
    <n v="2.35"/>
    <n v="334.34000000000003"/>
    <x v="6"/>
    <s v="Corporate"/>
    <x v="0"/>
    <s v="Pens &amp; Art Supplies"/>
    <s v="Wrap Bag"/>
    <d v="2011-07-08T00:00:00"/>
  </r>
  <r>
    <n v="5333"/>
    <n v="51493"/>
    <x v="890"/>
    <s v="Low"/>
    <s v="*"/>
    <s v="*"/>
    <s v="*"/>
    <m/>
    <m/>
    <s v="*"/>
    <m/>
    <m/>
    <m/>
    <m/>
    <m/>
    <n v="31"/>
    <n v="0.04"/>
    <m/>
    <m/>
    <n v="286.26"/>
    <n v="0"/>
    <n v="9.2341935483870969"/>
    <s v="Regular Air"/>
    <n v="5.16"/>
    <n v="291.42"/>
    <x v="2"/>
    <s v="Corporate"/>
    <x v="0"/>
    <s v="Paper"/>
    <s v="Wrap Bag"/>
    <d v="2011-07-08T00:00:00"/>
  </r>
  <r>
    <n v="5334"/>
    <n v="16258"/>
    <x v="890"/>
    <s v="Medium"/>
    <s v="*"/>
    <s v="*"/>
    <s v="*"/>
    <m/>
    <m/>
    <s v="*"/>
    <m/>
    <m/>
    <m/>
    <m/>
    <m/>
    <n v="1"/>
    <n v="0.01"/>
    <m/>
    <m/>
    <n v="9.69"/>
    <n v="0"/>
    <n v="9.69"/>
    <s v="Regular Air"/>
    <n v="4.72"/>
    <n v="14.41"/>
    <x v="6"/>
    <s v="Corporate"/>
    <x v="0"/>
    <s v="Paper"/>
    <s v="Small Box"/>
    <d v="2011-07-07T00:00:00"/>
  </r>
  <r>
    <n v="5335"/>
    <n v="27936"/>
    <x v="891"/>
    <s v="High"/>
    <s v="*"/>
    <s v="**"/>
    <s v="**"/>
    <m/>
    <m/>
    <s v="**"/>
    <m/>
    <m/>
    <m/>
    <m/>
    <m/>
    <n v="3"/>
    <n v="0.01"/>
    <m/>
    <m/>
    <n v="9172.32"/>
    <n v="1"/>
    <n v="3057.44"/>
    <s v="Delivery Truck"/>
    <n v="8.73"/>
    <n v="9181.0499999999993"/>
    <x v="10"/>
    <s v="Consumer"/>
    <x v="2"/>
    <s v="Office Machines"/>
    <s v="Jumbo Box"/>
    <d v="2011-07-09T00:00:00"/>
  </r>
  <r>
    <n v="5336"/>
    <n v="27936"/>
    <x v="891"/>
    <s v="High"/>
    <s v="*"/>
    <s v="**"/>
    <s v="**"/>
    <m/>
    <m/>
    <s v="**"/>
    <m/>
    <m/>
    <m/>
    <m/>
    <m/>
    <n v="23"/>
    <n v="3.5000000000000003E-2"/>
    <m/>
    <m/>
    <n v="1028.1600000000001"/>
    <n v="1"/>
    <n v="44.702608695652181"/>
    <s v="Regular Air"/>
    <n v="1.25"/>
    <n v="1029.4100000000001"/>
    <x v="8"/>
    <s v="Consumer"/>
    <x v="2"/>
    <s v="Telephones and Communication"/>
    <s v="Small Pack"/>
    <d v="2011-07-09T00:00:00"/>
  </r>
  <r>
    <n v="5337"/>
    <n v="27558"/>
    <x v="891"/>
    <s v="Not Specified"/>
    <s v="*"/>
    <s v="*"/>
    <s v="*"/>
    <m/>
    <m/>
    <s v="*"/>
    <m/>
    <m/>
    <m/>
    <m/>
    <m/>
    <n v="21"/>
    <n v="3.5000000000000003E-2"/>
    <m/>
    <m/>
    <n v="423.24"/>
    <n v="0"/>
    <n v="20.154285714285713"/>
    <s v="Regular Air"/>
    <n v="2.99"/>
    <n v="426.23"/>
    <x v="10"/>
    <s v="Consumer"/>
    <x v="0"/>
    <s v="Binders and Binder Accessories"/>
    <s v="Small Box"/>
    <d v="2011-07-08T00:00:00"/>
  </r>
  <r>
    <n v="5338"/>
    <n v="52512"/>
    <x v="891"/>
    <s v="High"/>
    <s v="*"/>
    <s v="**"/>
    <s v="**"/>
    <m/>
    <m/>
    <s v="**"/>
    <m/>
    <m/>
    <m/>
    <m/>
    <m/>
    <n v="32"/>
    <n v="0.04"/>
    <m/>
    <m/>
    <n v="197.49"/>
    <n v="0"/>
    <n v="6.1715625000000003"/>
    <s v="Express Air"/>
    <n v="5.01"/>
    <n v="202.5"/>
    <x v="1"/>
    <s v="Consumer"/>
    <x v="0"/>
    <s v="Binders and Binder Accessories"/>
    <s v="Small Box"/>
    <d v="2011-07-09T00:00:00"/>
  </r>
  <r>
    <n v="5339"/>
    <n v="52512"/>
    <x v="891"/>
    <s v="High"/>
    <s v="*"/>
    <s v="**"/>
    <s v="**"/>
    <m/>
    <m/>
    <s v="**"/>
    <m/>
    <m/>
    <m/>
    <m/>
    <m/>
    <n v="4"/>
    <n v="0.01"/>
    <m/>
    <m/>
    <n v="49.86"/>
    <n v="0"/>
    <n v="12.465"/>
    <s v="Regular Air"/>
    <n v="4.9800000000000004"/>
    <n v="54.84"/>
    <x v="1"/>
    <s v="Consumer"/>
    <x v="0"/>
    <s v="Appliances"/>
    <s v="Small Box"/>
    <d v="2011-07-09T00:00:00"/>
  </r>
  <r>
    <n v="5340"/>
    <n v="42855"/>
    <x v="892"/>
    <s v="Not Specified"/>
    <s v="*"/>
    <s v="*"/>
    <s v="*"/>
    <m/>
    <m/>
    <s v="*"/>
    <m/>
    <m/>
    <m/>
    <m/>
    <m/>
    <n v="17"/>
    <n v="0.02"/>
    <m/>
    <m/>
    <n v="135.38"/>
    <n v="0"/>
    <n v="7.9635294117647053"/>
    <s v="Regular Air"/>
    <n v="6.5"/>
    <n v="141.88"/>
    <x v="5"/>
    <s v="Corporate"/>
    <x v="0"/>
    <s v="Storage &amp; Organization"/>
    <s v="Medium Box"/>
    <d v="2011-07-10T00:00:00"/>
  </r>
  <r>
    <n v="5341"/>
    <n v="5284"/>
    <x v="892"/>
    <s v="Not Specified"/>
    <s v="*"/>
    <s v="*"/>
    <s v="*"/>
    <m/>
    <m/>
    <s v="*"/>
    <m/>
    <m/>
    <m/>
    <m/>
    <m/>
    <n v="7"/>
    <n v="0.01"/>
    <m/>
    <m/>
    <n v="59.38"/>
    <n v="0"/>
    <n v="8.482857142857144"/>
    <s v="Regular Air"/>
    <n v="2.99"/>
    <n v="62.370000000000005"/>
    <x v="11"/>
    <s v="Home Office"/>
    <x v="0"/>
    <s v="Binders and Binder Accessories"/>
    <s v="Small Box"/>
    <d v="2011-07-10T00:00:00"/>
  </r>
  <r>
    <n v="5342"/>
    <n v="43298"/>
    <x v="893"/>
    <s v="Not Specified"/>
    <s v="*"/>
    <s v="*"/>
    <s v="*"/>
    <m/>
    <m/>
    <s v="*"/>
    <m/>
    <m/>
    <m/>
    <m/>
    <m/>
    <n v="33"/>
    <n v="0.04"/>
    <m/>
    <m/>
    <n v="5964.19"/>
    <n v="1"/>
    <n v="180.73303030303029"/>
    <s v="Regular Air"/>
    <n v="24.49"/>
    <n v="5988.6799999999994"/>
    <x v="5"/>
    <s v="Consumer"/>
    <x v="2"/>
    <s v="Copiers and Fax"/>
    <s v="Large Box"/>
    <d v="2011-07-12T00:00:00"/>
  </r>
  <r>
    <n v="5343"/>
    <n v="49126"/>
    <x v="893"/>
    <s v="Low"/>
    <s v="*"/>
    <s v="*"/>
    <s v="*"/>
    <m/>
    <m/>
    <s v="*"/>
    <m/>
    <m/>
    <m/>
    <m/>
    <m/>
    <n v="33"/>
    <n v="0.04"/>
    <m/>
    <m/>
    <n v="5661.08"/>
    <n v="1"/>
    <n v="171.54787878787877"/>
    <s v="Delivery Truck"/>
    <n v="30"/>
    <n v="5691.08"/>
    <x v="8"/>
    <s v="Corporate"/>
    <x v="1"/>
    <s v="Chairs &amp; Chairmats"/>
    <s v="Jumbo Drum"/>
    <d v="2011-07-17T00:00:00"/>
  </r>
  <r>
    <n v="5344"/>
    <n v="483"/>
    <x v="893"/>
    <s v="High"/>
    <s v="*"/>
    <s v="**"/>
    <s v="**"/>
    <m/>
    <m/>
    <s v="**"/>
    <m/>
    <m/>
    <m/>
    <m/>
    <m/>
    <n v="30"/>
    <n v="0.04"/>
    <m/>
    <m/>
    <n v="4965.7595000000001"/>
    <n v="1"/>
    <n v="165.52531666666667"/>
    <s v="Regular Air"/>
    <n v="3.99"/>
    <n v="4969.7494999999999"/>
    <x v="11"/>
    <s v="Corporate"/>
    <x v="2"/>
    <s v="Telephones and Communication"/>
    <s v="Small Box"/>
    <d v="2011-07-12T00:00:00"/>
  </r>
  <r>
    <n v="5345"/>
    <n v="12481"/>
    <x v="893"/>
    <s v="Critical"/>
    <s v="***"/>
    <s v="***"/>
    <s v="***"/>
    <m/>
    <m/>
    <s v="***"/>
    <m/>
    <m/>
    <m/>
    <m/>
    <m/>
    <n v="37"/>
    <n v="0.04"/>
    <m/>
    <m/>
    <n v="744"/>
    <n v="0"/>
    <n v="20.108108108108109"/>
    <s v="Regular Air"/>
    <n v="1.99"/>
    <n v="745.99"/>
    <x v="5"/>
    <s v="Corporate"/>
    <x v="2"/>
    <s v="Computer Peripherals"/>
    <s v="Small Pack"/>
    <d v="2011-07-12T00:00:00"/>
  </r>
  <r>
    <n v="5346"/>
    <n v="12481"/>
    <x v="893"/>
    <s v="Critical"/>
    <s v="***"/>
    <s v="***"/>
    <s v="***"/>
    <m/>
    <m/>
    <s v="***"/>
    <m/>
    <m/>
    <m/>
    <m/>
    <m/>
    <n v="12"/>
    <n v="0.02"/>
    <m/>
    <m/>
    <n v="388.86649999999997"/>
    <n v="0"/>
    <n v="32.405541666666664"/>
    <s v="Regular Air"/>
    <n v="0.99"/>
    <n v="389.85649999999998"/>
    <x v="5"/>
    <s v="Corporate"/>
    <x v="2"/>
    <s v="Telephones and Communication"/>
    <s v="Small Pack"/>
    <d v="2011-07-10T00:00:00"/>
  </r>
  <r>
    <n v="5347"/>
    <n v="54977"/>
    <x v="893"/>
    <s v="Low"/>
    <s v="*"/>
    <s v="*"/>
    <s v="*"/>
    <m/>
    <m/>
    <s v="*"/>
    <m/>
    <m/>
    <m/>
    <m/>
    <m/>
    <n v="24"/>
    <n v="3.5000000000000003E-2"/>
    <m/>
    <m/>
    <n v="344.25"/>
    <n v="0"/>
    <n v="14.34375"/>
    <s v="Regular Air"/>
    <n v="6.46"/>
    <n v="350.71"/>
    <x v="2"/>
    <s v="Home Office"/>
    <x v="0"/>
    <s v="Binders and Binder Accessories"/>
    <s v="Small Box"/>
    <d v="2011-07-14T00:00:00"/>
  </r>
  <r>
    <n v="5348"/>
    <n v="43298"/>
    <x v="893"/>
    <s v="Not Specified"/>
    <s v="*"/>
    <s v="*"/>
    <s v="*"/>
    <m/>
    <m/>
    <s v="*"/>
    <m/>
    <m/>
    <m/>
    <m/>
    <m/>
    <n v="15"/>
    <n v="0.02"/>
    <m/>
    <m/>
    <n v="109.2"/>
    <n v="0"/>
    <n v="7.28"/>
    <s v="Regular Air"/>
    <n v="7.37"/>
    <n v="116.57000000000001"/>
    <x v="5"/>
    <s v="Consumer"/>
    <x v="0"/>
    <s v="Paper"/>
    <s v="Small Box"/>
    <d v="2011-07-12T00:00:00"/>
  </r>
  <r>
    <n v="5349"/>
    <n v="54977"/>
    <x v="893"/>
    <s v="Low"/>
    <s v="*"/>
    <s v="*"/>
    <s v="*"/>
    <m/>
    <m/>
    <s v="*"/>
    <m/>
    <m/>
    <m/>
    <m/>
    <m/>
    <n v="12"/>
    <n v="0.02"/>
    <m/>
    <m/>
    <n v="64.77"/>
    <n v="0"/>
    <n v="5.3975"/>
    <s v="Regular Air"/>
    <n v="1"/>
    <n v="65.77"/>
    <x v="2"/>
    <s v="Home Office"/>
    <x v="0"/>
    <s v="Pens &amp; Art Supplies"/>
    <s v="Wrap Bag"/>
    <d v="2011-07-15T00:00:00"/>
  </r>
  <r>
    <n v="5350"/>
    <n v="31618"/>
    <x v="894"/>
    <s v="Critical"/>
    <s v="***"/>
    <s v="***"/>
    <s v="***"/>
    <m/>
    <m/>
    <s v="***"/>
    <m/>
    <m/>
    <m/>
    <m/>
    <m/>
    <n v="14"/>
    <n v="0.02"/>
    <m/>
    <m/>
    <n v="403.17"/>
    <n v="0"/>
    <n v="28.797857142857143"/>
    <s v="Regular Air"/>
    <n v="1.49"/>
    <n v="404.66"/>
    <x v="7"/>
    <s v="Corporate"/>
    <x v="0"/>
    <s v="Binders and Binder Accessories"/>
    <s v="Small Box"/>
    <d v="2011-07-11T00:00:00"/>
  </r>
  <r>
    <n v="5351"/>
    <n v="39232"/>
    <x v="895"/>
    <s v="Low"/>
    <s v="*"/>
    <s v="*"/>
    <s v="*"/>
    <m/>
    <m/>
    <s v="*"/>
    <m/>
    <m/>
    <m/>
    <m/>
    <m/>
    <n v="26"/>
    <n v="3.5000000000000003E-2"/>
    <m/>
    <m/>
    <n v="1451.59"/>
    <n v="1"/>
    <n v="55.83038461538461"/>
    <s v="Regular Air"/>
    <n v="14.3"/>
    <n v="1465.8899999999999"/>
    <x v="2"/>
    <s v="Corporate"/>
    <x v="0"/>
    <s v="Paper"/>
    <s v="Small Box"/>
    <d v="2011-07-17T00:00:00"/>
  </r>
  <r>
    <n v="5352"/>
    <n v="39232"/>
    <x v="895"/>
    <s v="Low"/>
    <s v="*"/>
    <s v="*"/>
    <s v="*"/>
    <m/>
    <m/>
    <s v="*"/>
    <m/>
    <m/>
    <m/>
    <m/>
    <m/>
    <n v="11"/>
    <n v="0.02"/>
    <m/>
    <m/>
    <n v="391.9"/>
    <n v="0"/>
    <n v="35.627272727272725"/>
    <s v="Regular Air"/>
    <n v="19.989999999999998"/>
    <n v="411.89"/>
    <x v="2"/>
    <s v="Corporate"/>
    <x v="0"/>
    <s v="Paper"/>
    <s v="Small Box"/>
    <d v="2011-07-14T00:00:00"/>
  </r>
  <r>
    <n v="5353"/>
    <n v="55013"/>
    <x v="895"/>
    <s v="Low"/>
    <s v="*"/>
    <s v="*"/>
    <s v="*"/>
    <m/>
    <m/>
    <s v="*"/>
    <m/>
    <m/>
    <m/>
    <m/>
    <m/>
    <n v="14"/>
    <n v="0.02"/>
    <m/>
    <m/>
    <n v="322.61"/>
    <n v="0"/>
    <n v="23.043571428571429"/>
    <s v="Regular Air"/>
    <n v="5.53"/>
    <n v="328.14"/>
    <x v="0"/>
    <s v="Home Office"/>
    <x v="0"/>
    <s v="Pens &amp; Art Supplies"/>
    <s v="Small Pack"/>
    <d v="2011-07-17T00:00:00"/>
  </r>
  <r>
    <n v="5354"/>
    <n v="57760"/>
    <x v="895"/>
    <s v="Not Specified"/>
    <s v="*"/>
    <s v="*"/>
    <s v="*"/>
    <m/>
    <m/>
    <s v="*"/>
    <m/>
    <m/>
    <m/>
    <m/>
    <m/>
    <n v="38"/>
    <n v="0.04"/>
    <m/>
    <m/>
    <n v="275.11"/>
    <n v="0"/>
    <n v="7.2397368421052635"/>
    <s v="Regular Air"/>
    <n v="4"/>
    <n v="279.11"/>
    <x v="2"/>
    <s v="Corporate"/>
    <x v="1"/>
    <s v="Office Furnishings"/>
    <s v="Wrap Bag"/>
    <d v="2011-07-14T00:00:00"/>
  </r>
  <r>
    <n v="5355"/>
    <n v="35366"/>
    <x v="895"/>
    <s v="Low"/>
    <s v="*"/>
    <s v="*"/>
    <s v="*"/>
    <m/>
    <m/>
    <s v="*"/>
    <m/>
    <m/>
    <m/>
    <m/>
    <m/>
    <n v="23"/>
    <n v="3.5000000000000003E-2"/>
    <m/>
    <m/>
    <n v="149.31"/>
    <n v="0"/>
    <n v="6.4917391304347829"/>
    <s v="Regular Air"/>
    <n v="7.81"/>
    <n v="157.12"/>
    <x v="5"/>
    <s v="Consumer"/>
    <x v="0"/>
    <s v="Paper"/>
    <s v="Small Box"/>
    <d v="2011-07-19T00:00:00"/>
  </r>
  <r>
    <n v="5356"/>
    <n v="57572"/>
    <x v="895"/>
    <s v="Medium"/>
    <s v="*"/>
    <s v="*"/>
    <s v="*"/>
    <m/>
    <m/>
    <s v="*"/>
    <m/>
    <m/>
    <m/>
    <m/>
    <m/>
    <n v="30"/>
    <n v="0.04"/>
    <m/>
    <m/>
    <n v="139.08000000000001"/>
    <n v="0"/>
    <n v="4.6360000000000001"/>
    <s v="Regular Air"/>
    <n v="4.62"/>
    <n v="143.70000000000002"/>
    <x v="5"/>
    <s v="Home Office"/>
    <x v="2"/>
    <s v="Computer Peripherals"/>
    <s v="Small Pack"/>
    <d v="2011-07-14T00:00:00"/>
  </r>
  <r>
    <n v="5357"/>
    <n v="36933"/>
    <x v="895"/>
    <s v="High"/>
    <s v="*"/>
    <s v="**"/>
    <s v="**"/>
    <m/>
    <m/>
    <s v="**"/>
    <m/>
    <m/>
    <m/>
    <m/>
    <m/>
    <n v="32"/>
    <n v="0.04"/>
    <m/>
    <m/>
    <n v="115.81"/>
    <n v="0"/>
    <n v="3.6190625000000001"/>
    <s v="Regular Air"/>
    <n v="0.5"/>
    <n v="116.31"/>
    <x v="1"/>
    <s v="Small Business"/>
    <x v="0"/>
    <s v="Labels"/>
    <s v="Small Box"/>
    <d v="2011-07-13T00:00:00"/>
  </r>
  <r>
    <n v="5358"/>
    <n v="57760"/>
    <x v="895"/>
    <s v="Not Specified"/>
    <s v="*"/>
    <s v="*"/>
    <s v="*"/>
    <m/>
    <m/>
    <s v="*"/>
    <m/>
    <m/>
    <m/>
    <m/>
    <m/>
    <n v="34"/>
    <n v="0.04"/>
    <m/>
    <m/>
    <n v="102.34"/>
    <n v="0"/>
    <n v="3.0100000000000002"/>
    <s v="Regular Air"/>
    <n v="2.0299999999999998"/>
    <n v="104.37"/>
    <x v="2"/>
    <s v="Corporate"/>
    <x v="0"/>
    <s v="Pens &amp; Art Supplies"/>
    <s v="Wrap Bag"/>
    <d v="2011-07-14T00:00:00"/>
  </r>
  <r>
    <n v="5359"/>
    <n v="57572"/>
    <x v="895"/>
    <s v="Medium"/>
    <s v="*"/>
    <s v="*"/>
    <s v="*"/>
    <m/>
    <m/>
    <s v="*"/>
    <m/>
    <m/>
    <m/>
    <m/>
    <m/>
    <n v="9"/>
    <n v="0.01"/>
    <m/>
    <m/>
    <n v="75.28"/>
    <n v="0"/>
    <n v="8.3644444444444446"/>
    <s v="Regular Air"/>
    <n v="5.83"/>
    <n v="81.11"/>
    <x v="5"/>
    <s v="Home Office"/>
    <x v="0"/>
    <s v="Paper"/>
    <s v="Wrap Bag"/>
    <d v="2011-07-13T00:00:00"/>
  </r>
  <r>
    <n v="5360"/>
    <n v="55013"/>
    <x v="895"/>
    <s v="Low"/>
    <s v="*"/>
    <s v="*"/>
    <s v="*"/>
    <m/>
    <m/>
    <s v="*"/>
    <m/>
    <m/>
    <m/>
    <m/>
    <m/>
    <n v="5"/>
    <n v="0.01"/>
    <m/>
    <m/>
    <n v="24.3"/>
    <n v="0"/>
    <n v="4.8600000000000003"/>
    <s v="Regular Air"/>
    <n v="0.5"/>
    <n v="24.8"/>
    <x v="0"/>
    <s v="Home Office"/>
    <x v="0"/>
    <s v="Labels"/>
    <s v="Small Box"/>
    <d v="2011-07-19T00:00:00"/>
  </r>
  <r>
    <n v="5361"/>
    <n v="41217"/>
    <x v="896"/>
    <s v="High"/>
    <s v="*"/>
    <s v="**"/>
    <s v="**"/>
    <m/>
    <m/>
    <s v="**"/>
    <m/>
    <m/>
    <m/>
    <m/>
    <m/>
    <n v="23"/>
    <n v="3.5000000000000003E-2"/>
    <m/>
    <m/>
    <n v="1314.64"/>
    <n v="1"/>
    <n v="57.158260869565218"/>
    <s v="Express Air"/>
    <n v="6.79"/>
    <n v="1321.43"/>
    <x v="2"/>
    <s v="Consumer"/>
    <x v="0"/>
    <s v="Paper"/>
    <s v="Small Box"/>
    <d v="2011-07-15T00:00:00"/>
  </r>
  <r>
    <n v="5362"/>
    <n v="27845"/>
    <x v="896"/>
    <s v="Not Specified"/>
    <s v="*"/>
    <s v="*"/>
    <s v="*"/>
    <m/>
    <m/>
    <s v="*"/>
    <m/>
    <m/>
    <m/>
    <m/>
    <m/>
    <n v="36"/>
    <n v="0.04"/>
    <m/>
    <m/>
    <n v="220.45"/>
    <n v="0"/>
    <n v="6.1236111111111109"/>
    <s v="Regular Air"/>
    <n v="0.5"/>
    <n v="220.95"/>
    <x v="4"/>
    <s v="Small Business"/>
    <x v="0"/>
    <s v="Labels"/>
    <s v="Small Box"/>
    <d v="2011-07-14T00:00:00"/>
  </r>
  <r>
    <n v="5363"/>
    <n v="21412"/>
    <x v="896"/>
    <s v="Not Specified"/>
    <s v="*"/>
    <s v="*"/>
    <s v="*"/>
    <m/>
    <m/>
    <s v="*"/>
    <m/>
    <m/>
    <m/>
    <m/>
    <m/>
    <n v="28"/>
    <n v="3.5000000000000003E-2"/>
    <m/>
    <m/>
    <n v="203.99"/>
    <n v="0"/>
    <n v="7.2853571428571433"/>
    <s v="Regular Air"/>
    <n v="4.2300000000000004"/>
    <n v="208.22"/>
    <x v="8"/>
    <s v="Home Office"/>
    <x v="0"/>
    <s v="Paper"/>
    <s v="Wrap Bag"/>
    <d v="2011-07-14T00:00:00"/>
  </r>
  <r>
    <n v="5364"/>
    <n v="21412"/>
    <x v="896"/>
    <s v="Not Specified"/>
    <s v="*"/>
    <s v="*"/>
    <s v="*"/>
    <m/>
    <m/>
    <s v="*"/>
    <m/>
    <m/>
    <m/>
    <m/>
    <m/>
    <n v="38"/>
    <n v="0.04"/>
    <m/>
    <m/>
    <n v="137.07"/>
    <n v="0"/>
    <n v="3.6071052631578944"/>
    <s v="Regular Air"/>
    <n v="6.83"/>
    <n v="143.9"/>
    <x v="8"/>
    <s v="Home Office"/>
    <x v="0"/>
    <s v="Binders and Binder Accessories"/>
    <s v="Small Box"/>
    <d v="2011-07-15T00:00:00"/>
  </r>
  <r>
    <n v="5365"/>
    <n v="13764"/>
    <x v="896"/>
    <s v="Medium"/>
    <s v="*"/>
    <s v="*"/>
    <s v="*"/>
    <m/>
    <m/>
    <s v="*"/>
    <m/>
    <m/>
    <m/>
    <m/>
    <m/>
    <n v="31"/>
    <n v="0.04"/>
    <m/>
    <m/>
    <n v="123.93"/>
    <n v="0"/>
    <n v="3.9977419354838712"/>
    <s v="Regular Air"/>
    <n v="0.94"/>
    <n v="124.87"/>
    <x v="1"/>
    <s v="Home Office"/>
    <x v="0"/>
    <s v="Pens &amp; Art Supplies"/>
    <s v="Wrap Bag"/>
    <d v="2011-07-14T00:00:00"/>
  </r>
  <r>
    <n v="5366"/>
    <n v="29827"/>
    <x v="897"/>
    <s v="Critical"/>
    <s v="***"/>
    <s v="***"/>
    <s v="***"/>
    <m/>
    <m/>
    <s v="***"/>
    <m/>
    <m/>
    <m/>
    <m/>
    <m/>
    <n v="35"/>
    <n v="0.04"/>
    <m/>
    <m/>
    <n v="926.65"/>
    <n v="0"/>
    <n v="26.475714285714286"/>
    <s v="Regular Air"/>
    <n v="5.89"/>
    <n v="932.54"/>
    <x v="5"/>
    <s v="Consumer"/>
    <x v="2"/>
    <s v="Computer Peripherals"/>
    <s v="Small Box"/>
    <d v="2011-07-15T00:00:00"/>
  </r>
  <r>
    <n v="5367"/>
    <n v="10338"/>
    <x v="897"/>
    <s v="Not Specified"/>
    <s v="*"/>
    <s v="*"/>
    <s v="*"/>
    <m/>
    <m/>
    <s v="*"/>
    <m/>
    <m/>
    <m/>
    <m/>
    <m/>
    <n v="9"/>
    <n v="0.01"/>
    <m/>
    <m/>
    <n v="799.98"/>
    <n v="0"/>
    <n v="88.88666666666667"/>
    <s v="Delivery Truck"/>
    <n v="14"/>
    <n v="813.98"/>
    <x v="9"/>
    <s v="Corporate"/>
    <x v="2"/>
    <s v="Office Machines"/>
    <s v="Jumbo Drum"/>
    <d v="2011-07-16T00:00:00"/>
  </r>
  <r>
    <n v="5368"/>
    <n v="23907"/>
    <x v="897"/>
    <s v="Not Specified"/>
    <s v="*"/>
    <s v="*"/>
    <s v="*"/>
    <m/>
    <m/>
    <s v="*"/>
    <m/>
    <m/>
    <m/>
    <m/>
    <m/>
    <n v="7"/>
    <n v="0.01"/>
    <m/>
    <m/>
    <n v="384.2"/>
    <n v="0"/>
    <n v="54.885714285714286"/>
    <s v="Regular Air"/>
    <n v="2.5"/>
    <n v="386.7"/>
    <x v="2"/>
    <s v="Corporate"/>
    <x v="2"/>
    <s v="Telephones and Communication"/>
    <s v="Small Box"/>
    <d v="2011-07-14T00:00:00"/>
  </r>
  <r>
    <n v="5369"/>
    <n v="10338"/>
    <x v="897"/>
    <s v="Not Specified"/>
    <s v="*"/>
    <s v="*"/>
    <s v="*"/>
    <m/>
    <m/>
    <s v="*"/>
    <m/>
    <m/>
    <m/>
    <m/>
    <m/>
    <n v="7"/>
    <n v="0.01"/>
    <m/>
    <m/>
    <n v="363.57"/>
    <n v="0"/>
    <n v="51.938571428571429"/>
    <s v="Delivery Truck"/>
    <n v="46.59"/>
    <n v="410.15999999999997"/>
    <x v="3"/>
    <s v="Corporate"/>
    <x v="1"/>
    <s v="Tables"/>
    <s v="Jumbo Box"/>
    <d v="2011-07-16T00:00:00"/>
  </r>
  <r>
    <n v="5370"/>
    <n v="3300"/>
    <x v="897"/>
    <s v="Low"/>
    <s v="*"/>
    <s v="*"/>
    <s v="*"/>
    <m/>
    <m/>
    <s v="*"/>
    <m/>
    <m/>
    <m/>
    <m/>
    <m/>
    <n v="6"/>
    <n v="0.01"/>
    <m/>
    <m/>
    <n v="92.02"/>
    <n v="0"/>
    <n v="15.336666666666666"/>
    <s v="Regular Air"/>
    <n v="4"/>
    <n v="96.02"/>
    <x v="10"/>
    <s v="Home Office"/>
    <x v="2"/>
    <s v="Computer Peripherals"/>
    <s v="Small Box"/>
    <d v="2011-07-19T00:00:00"/>
  </r>
  <r>
    <n v="5371"/>
    <n v="6274"/>
    <x v="897"/>
    <s v="Not Specified"/>
    <s v="*"/>
    <s v="*"/>
    <s v="*"/>
    <m/>
    <m/>
    <s v="*"/>
    <m/>
    <m/>
    <m/>
    <m/>
    <m/>
    <n v="22"/>
    <n v="3.5000000000000003E-2"/>
    <m/>
    <m/>
    <n v="46.36"/>
    <n v="0"/>
    <n v="2.1072727272727274"/>
    <s v="Express Air"/>
    <n v="4.08"/>
    <n v="50.44"/>
    <x v="2"/>
    <s v="Home Office"/>
    <x v="1"/>
    <s v="Office Furnishings"/>
    <s v="Small Pack"/>
    <d v="2011-07-15T00:00:00"/>
  </r>
  <r>
    <n v="5372"/>
    <n v="33061"/>
    <x v="898"/>
    <s v="High"/>
    <s v="*"/>
    <s v="**"/>
    <s v="**"/>
    <m/>
    <m/>
    <s v="**"/>
    <m/>
    <m/>
    <m/>
    <m/>
    <m/>
    <n v="48"/>
    <n v="0.05"/>
    <m/>
    <m/>
    <n v="5318.89"/>
    <n v="1"/>
    <n v="110.81020833333334"/>
    <s v="Regular Air"/>
    <n v="8.64"/>
    <n v="5327.5300000000007"/>
    <x v="0"/>
    <s v="Home Office"/>
    <x v="0"/>
    <s v="Storage &amp; Organization"/>
    <s v="Small Box"/>
    <d v="2011-07-17T00:00:00"/>
  </r>
  <r>
    <n v="5373"/>
    <n v="2467"/>
    <x v="898"/>
    <s v="Not Specified"/>
    <s v="*"/>
    <s v="*"/>
    <s v="*"/>
    <m/>
    <m/>
    <s v="*"/>
    <m/>
    <m/>
    <m/>
    <m/>
    <m/>
    <n v="30"/>
    <n v="0.04"/>
    <m/>
    <m/>
    <n v="4147.47"/>
    <n v="1"/>
    <n v="138.249"/>
    <s v="Delivery Truck"/>
    <n v="17.850000000000001"/>
    <n v="4165.3200000000006"/>
    <x v="0"/>
    <s v="Corporate"/>
    <x v="2"/>
    <s v="Office Machines"/>
    <s v="Jumbo Drum"/>
    <d v="2011-07-16T00:00:00"/>
  </r>
  <r>
    <n v="5374"/>
    <n v="32"/>
    <x v="898"/>
    <s v="High"/>
    <s v="*"/>
    <s v="**"/>
    <s v="**"/>
    <m/>
    <m/>
    <s v="**"/>
    <m/>
    <m/>
    <m/>
    <m/>
    <m/>
    <n v="26"/>
    <n v="3.5000000000000003E-2"/>
    <m/>
    <m/>
    <n v="2808.08"/>
    <n v="1"/>
    <n v="108.00307692307692"/>
    <s v="Regular Air"/>
    <n v="5.81"/>
    <n v="2813.89"/>
    <x v="5"/>
    <s v="Corporate"/>
    <x v="1"/>
    <s v="Office Furnishings"/>
    <s v="Medium Box"/>
    <d v="2011-07-17T00:00:00"/>
  </r>
  <r>
    <n v="5375"/>
    <n v="32"/>
    <x v="898"/>
    <s v="High"/>
    <s v="*"/>
    <s v="**"/>
    <s v="**"/>
    <m/>
    <m/>
    <s v="**"/>
    <m/>
    <m/>
    <m/>
    <m/>
    <m/>
    <n v="24"/>
    <n v="3.5000000000000003E-2"/>
    <m/>
    <m/>
    <n v="1761.4"/>
    <n v="1"/>
    <n v="73.391666666666666"/>
    <s v="Delivery Truck"/>
    <n v="89.3"/>
    <n v="1850.7"/>
    <x v="5"/>
    <s v="Corporate"/>
    <x v="1"/>
    <s v="Tables"/>
    <s v="Jumbo Box"/>
    <d v="2011-07-16T00:00:00"/>
  </r>
  <r>
    <n v="5376"/>
    <n v="8513"/>
    <x v="898"/>
    <s v="Low"/>
    <s v="*"/>
    <s v="*"/>
    <s v="*"/>
    <m/>
    <m/>
    <s v="*"/>
    <m/>
    <m/>
    <m/>
    <m/>
    <m/>
    <n v="9"/>
    <n v="0.01"/>
    <m/>
    <m/>
    <n v="163.78"/>
    <n v="0"/>
    <n v="18.197777777777777"/>
    <s v="Regular Air"/>
    <n v="8.51"/>
    <n v="172.29"/>
    <x v="1"/>
    <s v="Small Business"/>
    <x v="2"/>
    <s v="Office Machines"/>
    <s v="Medium Box"/>
    <d v="2011-07-17T00:00:00"/>
  </r>
  <r>
    <n v="5377"/>
    <n v="32"/>
    <x v="898"/>
    <s v="High"/>
    <s v="*"/>
    <s v="**"/>
    <s v="**"/>
    <m/>
    <m/>
    <s v="**"/>
    <m/>
    <m/>
    <m/>
    <m/>
    <m/>
    <n v="23"/>
    <n v="3.5000000000000003E-2"/>
    <m/>
    <m/>
    <n v="160.23349999999999"/>
    <n v="0"/>
    <n v="6.9666739130434783"/>
    <s v="Regular Air"/>
    <n v="5.03"/>
    <n v="165.26349999999999"/>
    <x v="5"/>
    <s v="Corporate"/>
    <x v="2"/>
    <s v="Telephones and Communication"/>
    <s v="Medium Box"/>
    <d v="2011-07-17T00:00:00"/>
  </r>
  <r>
    <n v="5378"/>
    <n v="32"/>
    <x v="898"/>
    <s v="High"/>
    <s v="*"/>
    <s v="**"/>
    <s v="**"/>
    <m/>
    <m/>
    <s v="**"/>
    <m/>
    <m/>
    <m/>
    <m/>
    <m/>
    <n v="15"/>
    <n v="0.02"/>
    <m/>
    <m/>
    <n v="140.56"/>
    <n v="0"/>
    <n v="9.3706666666666667"/>
    <s v="Regular Air"/>
    <n v="8.99"/>
    <n v="149.55000000000001"/>
    <x v="4"/>
    <s v="Corporate"/>
    <x v="2"/>
    <s v="Computer Peripherals"/>
    <s v="Small Pack"/>
    <d v="2011-07-16T00:00:00"/>
  </r>
  <r>
    <n v="5379"/>
    <n v="8513"/>
    <x v="898"/>
    <s v="Low"/>
    <s v="*"/>
    <s v="*"/>
    <s v="*"/>
    <m/>
    <m/>
    <s v="*"/>
    <m/>
    <m/>
    <m/>
    <m/>
    <m/>
    <n v="8"/>
    <n v="0.01"/>
    <m/>
    <m/>
    <n v="84.64"/>
    <n v="0"/>
    <n v="10.58"/>
    <s v="Express Air"/>
    <n v="4.5"/>
    <n v="89.14"/>
    <x v="0"/>
    <s v="Small Business"/>
    <x v="0"/>
    <s v="Appliances"/>
    <s v="Small Box"/>
    <d v="2011-07-22T00:00:00"/>
  </r>
  <r>
    <n v="5380"/>
    <n v="740"/>
    <x v="898"/>
    <s v="Medium"/>
    <s v="*"/>
    <s v="*"/>
    <s v="*"/>
    <m/>
    <m/>
    <s v="*"/>
    <m/>
    <m/>
    <m/>
    <m/>
    <m/>
    <n v="6"/>
    <n v="0.01"/>
    <m/>
    <m/>
    <n v="28.01"/>
    <n v="0"/>
    <n v="4.6683333333333339"/>
    <s v="Regular Air"/>
    <n v="0.49"/>
    <n v="28.5"/>
    <x v="1"/>
    <s v="Corporate"/>
    <x v="0"/>
    <s v="Labels"/>
    <s v="Small Box"/>
    <d v="2011-07-15T00:00:00"/>
  </r>
  <r>
    <n v="5381"/>
    <n v="50563"/>
    <x v="899"/>
    <s v="High"/>
    <s v="*"/>
    <s v="**"/>
    <s v="**"/>
    <m/>
    <m/>
    <s v="**"/>
    <m/>
    <m/>
    <m/>
    <m/>
    <m/>
    <n v="20"/>
    <n v="3.5000000000000003E-2"/>
    <m/>
    <m/>
    <n v="2197.4115000000002"/>
    <n v="1"/>
    <n v="109.870575"/>
    <s v="Express Air"/>
    <n v="7.69"/>
    <n v="2205.1015000000002"/>
    <x v="5"/>
    <s v="Small Business"/>
    <x v="2"/>
    <s v="Telephones and Communication"/>
    <s v="Small Box"/>
    <d v="2011-07-17T00:00:00"/>
  </r>
  <r>
    <n v="5382"/>
    <n v="4324"/>
    <x v="899"/>
    <s v="Critical"/>
    <s v="***"/>
    <s v="***"/>
    <s v="***"/>
    <m/>
    <m/>
    <s v="***"/>
    <m/>
    <m/>
    <m/>
    <m/>
    <m/>
    <n v="28"/>
    <n v="3.5000000000000003E-2"/>
    <m/>
    <m/>
    <n v="1165.33"/>
    <n v="1"/>
    <n v="41.618928571428569"/>
    <s v="Regular Air"/>
    <n v="8.99"/>
    <n v="1174.32"/>
    <x v="10"/>
    <s v="Small Business"/>
    <x v="0"/>
    <s v="Pens &amp; Art Supplies"/>
    <s v="Small Pack"/>
    <d v="2011-07-18T00:00:00"/>
  </r>
  <r>
    <n v="5383"/>
    <n v="50563"/>
    <x v="899"/>
    <s v="High"/>
    <s v="*"/>
    <s v="**"/>
    <s v="**"/>
    <m/>
    <m/>
    <s v="**"/>
    <m/>
    <m/>
    <m/>
    <m/>
    <m/>
    <n v="2"/>
    <n v="0.01"/>
    <m/>
    <m/>
    <n v="423.04"/>
    <n v="0"/>
    <n v="211.52"/>
    <s v="Express Air"/>
    <n v="9.99"/>
    <n v="433.03000000000003"/>
    <x v="5"/>
    <s v="Small Business"/>
    <x v="0"/>
    <s v="Storage &amp; Organization"/>
    <s v="Small Box"/>
    <d v="2011-07-17T00:00:00"/>
  </r>
  <r>
    <n v="5384"/>
    <n v="50790"/>
    <x v="899"/>
    <s v="Critical"/>
    <s v="***"/>
    <s v="***"/>
    <s v="***"/>
    <m/>
    <m/>
    <s v="***"/>
    <m/>
    <m/>
    <m/>
    <m/>
    <m/>
    <n v="47"/>
    <n v="0.05"/>
    <m/>
    <m/>
    <n v="255.65"/>
    <n v="0"/>
    <n v="5.4393617021276599"/>
    <s v="Regular Air"/>
    <n v="5.71"/>
    <n v="261.36"/>
    <x v="5"/>
    <s v="Home Office"/>
    <x v="1"/>
    <s v="Office Furnishings"/>
    <s v="Medium Box"/>
    <d v="2011-07-18T00:00:00"/>
  </r>
  <r>
    <n v="5385"/>
    <n v="26243"/>
    <x v="899"/>
    <s v="Low"/>
    <s v="*"/>
    <s v="*"/>
    <s v="*"/>
    <m/>
    <m/>
    <s v="*"/>
    <m/>
    <m/>
    <m/>
    <m/>
    <m/>
    <n v="42"/>
    <n v="0.05"/>
    <m/>
    <m/>
    <n v="71.319999999999993"/>
    <n v="0"/>
    <n v="1.6980952380952379"/>
    <s v="Regular Air"/>
    <n v="1"/>
    <n v="72.319999999999993"/>
    <x v="9"/>
    <s v="Corporate"/>
    <x v="0"/>
    <s v="Pens &amp; Art Supplies"/>
    <s v="Wrap Bag"/>
    <d v="2011-07-20T00:00:00"/>
  </r>
  <r>
    <n v="5386"/>
    <n v="47301"/>
    <x v="900"/>
    <s v="Low"/>
    <s v="*"/>
    <s v="*"/>
    <s v="*"/>
    <m/>
    <m/>
    <s v="*"/>
    <m/>
    <m/>
    <m/>
    <m/>
    <m/>
    <n v="6"/>
    <n v="0.01"/>
    <m/>
    <m/>
    <n v="460.71"/>
    <n v="0"/>
    <n v="76.784999999999997"/>
    <s v="Regular Air"/>
    <n v="35"/>
    <n v="495.71"/>
    <x v="1"/>
    <s v="Consumer"/>
    <x v="0"/>
    <s v="Storage &amp; Organization"/>
    <s v="Large Box"/>
    <d v="2011-07-22T00:00:00"/>
  </r>
  <r>
    <n v="5387"/>
    <n v="48837"/>
    <x v="901"/>
    <s v="Not Specified"/>
    <s v="*"/>
    <s v="*"/>
    <s v="*"/>
    <m/>
    <m/>
    <s v="*"/>
    <m/>
    <m/>
    <m/>
    <m/>
    <m/>
    <n v="39"/>
    <n v="0.04"/>
    <m/>
    <m/>
    <n v="4799.7884999999997"/>
    <n v="1"/>
    <n v="123.07149999999999"/>
    <s v="Regular Air"/>
    <n v="3.9"/>
    <n v="4803.6884999999993"/>
    <x v="8"/>
    <s v="Corporate"/>
    <x v="2"/>
    <s v="Telephones and Communication"/>
    <s v="Small Box"/>
    <d v="2011-07-20T00:00:00"/>
  </r>
  <r>
    <n v="5388"/>
    <n v="20482"/>
    <x v="901"/>
    <s v="Medium"/>
    <s v="*"/>
    <s v="*"/>
    <s v="*"/>
    <m/>
    <m/>
    <s v="*"/>
    <m/>
    <m/>
    <m/>
    <m/>
    <m/>
    <n v="38"/>
    <n v="0.04"/>
    <m/>
    <m/>
    <n v="4650.07"/>
    <n v="1"/>
    <n v="122.37026315789473"/>
    <s v="Delivery Truck"/>
    <n v="60.19"/>
    <n v="4710.2599999999993"/>
    <x v="1"/>
    <s v="Small Business"/>
    <x v="1"/>
    <s v="Bookcases"/>
    <s v="Jumbo Box"/>
    <d v="2011-07-18T00:00:00"/>
  </r>
  <r>
    <n v="5389"/>
    <n v="40422"/>
    <x v="901"/>
    <s v="Critical"/>
    <s v="***"/>
    <s v="***"/>
    <s v="***"/>
    <m/>
    <m/>
    <s v="***"/>
    <m/>
    <m/>
    <m/>
    <m/>
    <m/>
    <n v="39"/>
    <n v="0.04"/>
    <m/>
    <m/>
    <n v="2192.4389999999999"/>
    <n v="1"/>
    <n v="56.216384615384612"/>
    <s v="Express Air"/>
    <n v="3.99"/>
    <n v="2196.4289999999996"/>
    <x v="1"/>
    <s v="Consumer"/>
    <x v="2"/>
    <s v="Telephones and Communication"/>
    <s v="Small Box"/>
    <d v="2011-07-20T00:00:00"/>
  </r>
  <r>
    <n v="5390"/>
    <n v="20482"/>
    <x v="901"/>
    <s v="Medium"/>
    <s v="*"/>
    <s v="*"/>
    <s v="*"/>
    <m/>
    <m/>
    <s v="*"/>
    <m/>
    <m/>
    <m/>
    <m/>
    <m/>
    <n v="39"/>
    <n v="0.04"/>
    <m/>
    <m/>
    <n v="497.52"/>
    <n v="0"/>
    <n v="12.756923076923076"/>
    <s v="Regular Air"/>
    <n v="5.09"/>
    <n v="502.60999999999996"/>
    <x v="1"/>
    <s v="Small Business"/>
    <x v="0"/>
    <s v="Paper"/>
    <s v="Small Box"/>
    <d v="2011-07-20T00:00:00"/>
  </r>
  <r>
    <n v="5391"/>
    <n v="22534"/>
    <x v="901"/>
    <s v="Medium"/>
    <s v="*"/>
    <s v="*"/>
    <s v="*"/>
    <m/>
    <m/>
    <s v="*"/>
    <m/>
    <m/>
    <m/>
    <m/>
    <m/>
    <n v="3"/>
    <n v="0.01"/>
    <m/>
    <m/>
    <n v="279.33"/>
    <n v="0"/>
    <n v="93.11"/>
    <s v="Regular Air"/>
    <n v="19.989999999999998"/>
    <n v="299.32"/>
    <x v="2"/>
    <s v="Corporate"/>
    <x v="0"/>
    <s v="Envelopes"/>
    <s v="Small Box"/>
    <d v="2011-07-20T00:00:00"/>
  </r>
  <r>
    <n v="5392"/>
    <n v="12897"/>
    <x v="901"/>
    <s v="Not Specified"/>
    <s v="*"/>
    <s v="*"/>
    <s v="*"/>
    <m/>
    <m/>
    <s v="*"/>
    <m/>
    <m/>
    <m/>
    <m/>
    <m/>
    <n v="31"/>
    <n v="0.04"/>
    <m/>
    <m/>
    <n v="211.55"/>
    <n v="0"/>
    <n v="6.8241935483870968"/>
    <s v="Express Air"/>
    <n v="7.91"/>
    <n v="219.46"/>
    <x v="1"/>
    <s v="Corporate"/>
    <x v="0"/>
    <s v="Paper"/>
    <s v="Small Box"/>
    <d v="2011-07-19T00:00:00"/>
  </r>
  <r>
    <n v="5393"/>
    <n v="12897"/>
    <x v="901"/>
    <s v="Not Specified"/>
    <s v="*"/>
    <s v="*"/>
    <s v="*"/>
    <m/>
    <m/>
    <s v="*"/>
    <m/>
    <m/>
    <m/>
    <m/>
    <m/>
    <n v="39"/>
    <n v="0.04"/>
    <m/>
    <m/>
    <n v="141.49"/>
    <n v="0"/>
    <n v="3.6279487179487182"/>
    <s v="Regular Air"/>
    <n v="0.5"/>
    <n v="141.99"/>
    <x v="1"/>
    <s v="Corporate"/>
    <x v="0"/>
    <s v="Labels"/>
    <s v="Small Box"/>
    <d v="2011-07-19T00:00:00"/>
  </r>
  <r>
    <n v="5394"/>
    <n v="32452"/>
    <x v="901"/>
    <s v="Medium"/>
    <s v="*"/>
    <s v="*"/>
    <s v="*"/>
    <m/>
    <m/>
    <s v="*"/>
    <m/>
    <m/>
    <m/>
    <m/>
    <m/>
    <n v="3"/>
    <n v="0.01"/>
    <m/>
    <m/>
    <n v="8.6"/>
    <n v="0"/>
    <n v="2.8666666666666667"/>
    <s v="Regular Air"/>
    <n v="0.5"/>
    <n v="9.1"/>
    <x v="1"/>
    <s v="Consumer"/>
    <x v="0"/>
    <s v="Labels"/>
    <s v="Small Box"/>
    <d v="2011-07-19T00:00:00"/>
  </r>
  <r>
    <n v="5395"/>
    <n v="2757"/>
    <x v="902"/>
    <s v="Critical"/>
    <s v="***"/>
    <s v="***"/>
    <s v="***"/>
    <m/>
    <m/>
    <s v="***"/>
    <m/>
    <m/>
    <m/>
    <m/>
    <m/>
    <n v="39"/>
    <n v="0.04"/>
    <m/>
    <m/>
    <n v="3554.46"/>
    <n v="1"/>
    <n v="91.14"/>
    <s v="Delivery Truck"/>
    <n v="74.349999999999994"/>
    <n v="3628.81"/>
    <x v="11"/>
    <s v="Corporate"/>
    <x v="1"/>
    <s v="Chairs &amp; Chairmats"/>
    <s v="Jumbo Drum"/>
    <d v="2011-07-19T00:00:00"/>
  </r>
  <r>
    <n v="5396"/>
    <n v="2757"/>
    <x v="902"/>
    <s v="High"/>
    <s v="*"/>
    <s v="**"/>
    <s v="**"/>
    <m/>
    <m/>
    <s v="**"/>
    <m/>
    <m/>
    <m/>
    <m/>
    <m/>
    <n v="42"/>
    <n v="0.05"/>
    <m/>
    <m/>
    <n v="569.32000000000005"/>
    <n v="0"/>
    <n v="13.555238095238096"/>
    <s v="Express Air"/>
    <n v="3.14"/>
    <n v="572.46"/>
    <x v="4"/>
    <s v="Corporate"/>
    <x v="0"/>
    <s v="Scissors, Rulers and Trimmers"/>
    <s v="Small Pack"/>
    <d v="2011-07-20T00:00:00"/>
  </r>
  <r>
    <n v="5397"/>
    <n v="6947"/>
    <x v="902"/>
    <s v="Critical"/>
    <s v="***"/>
    <s v="***"/>
    <s v="***"/>
    <m/>
    <m/>
    <s v="***"/>
    <m/>
    <m/>
    <m/>
    <m/>
    <m/>
    <n v="9"/>
    <n v="0.01"/>
    <m/>
    <m/>
    <n v="520.49"/>
    <n v="0"/>
    <n v="57.832222222222221"/>
    <s v="Regular Air"/>
    <n v="18.45"/>
    <n v="538.94000000000005"/>
    <x v="8"/>
    <s v="Small Business"/>
    <x v="1"/>
    <s v="Office Furnishings"/>
    <s v="Medium Box"/>
    <d v="2011-07-21T00:00:00"/>
  </r>
  <r>
    <n v="5398"/>
    <n v="449"/>
    <x v="902"/>
    <s v="High"/>
    <s v="*"/>
    <s v="**"/>
    <s v="**"/>
    <m/>
    <m/>
    <s v="**"/>
    <m/>
    <m/>
    <m/>
    <m/>
    <m/>
    <n v="45"/>
    <n v="0.05"/>
    <m/>
    <m/>
    <n v="356.7"/>
    <n v="0"/>
    <n v="7.9266666666666667"/>
    <s v="Regular Air"/>
    <n v="5.21"/>
    <n v="361.90999999999997"/>
    <x v="1"/>
    <s v="Corporate"/>
    <x v="1"/>
    <s v="Office Furnishings"/>
    <s v="Small Box"/>
    <d v="2011-07-21T00:00:00"/>
  </r>
  <r>
    <n v="5399"/>
    <n v="59044"/>
    <x v="903"/>
    <s v="Critical"/>
    <s v="***"/>
    <s v="***"/>
    <s v="***"/>
    <m/>
    <m/>
    <s v="***"/>
    <m/>
    <m/>
    <m/>
    <m/>
    <m/>
    <n v="6"/>
    <n v="0.01"/>
    <m/>
    <m/>
    <n v="20.190000000000001"/>
    <n v="0"/>
    <n v="3.3650000000000002"/>
    <s v="Regular Air"/>
    <n v="0.99"/>
    <n v="21.18"/>
    <x v="8"/>
    <s v="Small Business"/>
    <x v="0"/>
    <s v="Labels"/>
    <s v="Small Box"/>
    <d v="2011-07-22T00:00:00"/>
  </r>
  <r>
    <n v="5400"/>
    <n v="6596"/>
    <x v="904"/>
    <s v="Low"/>
    <s v="*"/>
    <s v="*"/>
    <s v="*"/>
    <m/>
    <m/>
    <s v="*"/>
    <m/>
    <m/>
    <m/>
    <m/>
    <m/>
    <n v="36"/>
    <n v="0.04"/>
    <m/>
    <m/>
    <n v="18028.07"/>
    <n v="1"/>
    <n v="500.77972222222223"/>
    <s v="Delivery Truck"/>
    <n v="28.14"/>
    <n v="18056.21"/>
    <x v="3"/>
    <s v="Corporate"/>
    <x v="2"/>
    <s v="Office Machines"/>
    <s v="Jumbo Drum"/>
    <d v="2011-07-26T00:00:00"/>
  </r>
  <r>
    <n v="5401"/>
    <n v="55845"/>
    <x v="904"/>
    <s v="Low"/>
    <s v="*"/>
    <s v="*"/>
    <s v="*"/>
    <m/>
    <m/>
    <s v="*"/>
    <m/>
    <m/>
    <m/>
    <m/>
    <m/>
    <n v="29"/>
    <n v="3.5000000000000003E-2"/>
    <m/>
    <m/>
    <n v="4203.88"/>
    <n v="1"/>
    <n v="144.96137931034482"/>
    <s v="Delivery Truck"/>
    <n v="66.27"/>
    <n v="4270.1500000000005"/>
    <x v="5"/>
    <s v="Home Office"/>
    <x v="1"/>
    <s v="Bookcases"/>
    <s v="Jumbo Box"/>
    <d v="2011-07-25T00:00:00"/>
  </r>
  <r>
    <n v="5402"/>
    <n v="54083"/>
    <x v="904"/>
    <s v="High"/>
    <s v="*"/>
    <s v="**"/>
    <s v="**"/>
    <m/>
    <m/>
    <s v="**"/>
    <m/>
    <m/>
    <m/>
    <m/>
    <m/>
    <n v="10"/>
    <n v="0.02"/>
    <m/>
    <m/>
    <n v="2700.41"/>
    <n v="1"/>
    <n v="270.041"/>
    <s v="Delivery Truck"/>
    <n v="23.19"/>
    <n v="2723.6"/>
    <x v="7"/>
    <s v="Home Office"/>
    <x v="0"/>
    <s v="Appliances"/>
    <s v="Jumbo Drum"/>
    <d v="2011-07-23T00:00:00"/>
  </r>
  <r>
    <n v="5403"/>
    <n v="7142"/>
    <x v="904"/>
    <s v="Critical"/>
    <s v="***"/>
    <s v="***"/>
    <s v="***"/>
    <m/>
    <m/>
    <s v="***"/>
    <m/>
    <m/>
    <m/>
    <m/>
    <m/>
    <n v="36"/>
    <n v="0.04"/>
    <m/>
    <m/>
    <n v="132.86000000000001"/>
    <n v="0"/>
    <n v="3.690555555555556"/>
    <s v="Regular Air"/>
    <n v="0.5"/>
    <n v="133.36000000000001"/>
    <x v="5"/>
    <s v="Corporate"/>
    <x v="0"/>
    <s v="Labels"/>
    <s v="Small Box"/>
    <d v="2011-07-23T00:00:00"/>
  </r>
  <r>
    <n v="5404"/>
    <n v="54912"/>
    <x v="904"/>
    <s v="Low"/>
    <s v="*"/>
    <s v="*"/>
    <s v="*"/>
    <m/>
    <m/>
    <s v="*"/>
    <m/>
    <m/>
    <m/>
    <m/>
    <m/>
    <n v="17"/>
    <n v="0.02"/>
    <m/>
    <m/>
    <n v="117.33"/>
    <n v="0"/>
    <n v="6.9017647058823526"/>
    <s v="Regular Air"/>
    <n v="3.1"/>
    <n v="120.42999999999999"/>
    <x v="1"/>
    <s v="Small Business"/>
    <x v="0"/>
    <s v="Paper"/>
    <s v="Wrap Bag"/>
    <d v="2011-07-28T00:00:00"/>
  </r>
  <r>
    <n v="5405"/>
    <n v="41409"/>
    <x v="904"/>
    <s v="Not Specified"/>
    <s v="*"/>
    <s v="*"/>
    <s v="*"/>
    <m/>
    <m/>
    <s v="*"/>
    <m/>
    <m/>
    <m/>
    <m/>
    <m/>
    <n v="1"/>
    <n v="0.01"/>
    <m/>
    <m/>
    <n v="18.920000000000002"/>
    <n v="0"/>
    <n v="18.920000000000002"/>
    <s v="Regular Air"/>
    <n v="7.19"/>
    <n v="26.110000000000003"/>
    <x v="7"/>
    <s v="Corporate"/>
    <x v="0"/>
    <s v="Binders and Binder Accessories"/>
    <s v="Small Box"/>
    <d v="2011-07-23T00:00:00"/>
  </r>
  <r>
    <n v="5406"/>
    <n v="48288"/>
    <x v="905"/>
    <s v="Medium"/>
    <s v="*"/>
    <s v="*"/>
    <s v="*"/>
    <m/>
    <m/>
    <s v="*"/>
    <m/>
    <m/>
    <m/>
    <m/>
    <m/>
    <n v="25"/>
    <n v="3.5000000000000003E-2"/>
    <m/>
    <m/>
    <n v="3308.28"/>
    <n v="1"/>
    <n v="132.3312"/>
    <s v="Delivery Truck"/>
    <n v="54.74"/>
    <n v="3363.02"/>
    <x v="2"/>
    <s v="Consumer"/>
    <x v="1"/>
    <s v="Bookcases"/>
    <s v="Jumbo Box"/>
    <d v="2011-07-24T00:00:00"/>
  </r>
  <r>
    <n v="5407"/>
    <n v="28867"/>
    <x v="905"/>
    <s v="Medium"/>
    <s v="*"/>
    <s v="*"/>
    <s v="*"/>
    <m/>
    <m/>
    <s v="*"/>
    <m/>
    <m/>
    <m/>
    <m/>
    <m/>
    <n v="26"/>
    <n v="3.5000000000000003E-2"/>
    <m/>
    <m/>
    <n v="2169.7525000000001"/>
    <n v="1"/>
    <n v="83.452019230769238"/>
    <s v="Regular Air"/>
    <n v="8.99"/>
    <n v="2178.7424999999998"/>
    <x v="4"/>
    <s v="Corporate"/>
    <x v="2"/>
    <s v="Telephones and Communication"/>
    <s v="Small Box"/>
    <d v="2011-07-24T00:00:00"/>
  </r>
  <r>
    <n v="5408"/>
    <n v="28867"/>
    <x v="905"/>
    <s v="Medium"/>
    <s v="*"/>
    <s v="*"/>
    <s v="*"/>
    <m/>
    <m/>
    <s v="*"/>
    <m/>
    <m/>
    <m/>
    <m/>
    <m/>
    <n v="43"/>
    <n v="0.05"/>
    <m/>
    <m/>
    <n v="866.73"/>
    <n v="0"/>
    <n v="20.156511627906976"/>
    <s v="Regular Air"/>
    <n v="6.5"/>
    <n v="873.23"/>
    <x v="4"/>
    <s v="Corporate"/>
    <x v="2"/>
    <s v="Computer Peripherals"/>
    <s v="Small Box"/>
    <d v="2011-07-23T00:00:00"/>
  </r>
  <r>
    <n v="5409"/>
    <n v="28867"/>
    <x v="905"/>
    <s v="Medium"/>
    <s v="*"/>
    <s v="*"/>
    <s v="*"/>
    <m/>
    <m/>
    <s v="*"/>
    <m/>
    <m/>
    <m/>
    <m/>
    <m/>
    <n v="6"/>
    <n v="0.01"/>
    <m/>
    <m/>
    <n v="642.41999999999996"/>
    <n v="0"/>
    <n v="107.07"/>
    <s v="Regular Air"/>
    <n v="19.989999999999998"/>
    <n v="662.41"/>
    <x v="4"/>
    <s v="Corporate"/>
    <x v="0"/>
    <s v="Paper"/>
    <s v="Small Box"/>
    <d v="2011-07-23T00:00:00"/>
  </r>
  <r>
    <n v="5410"/>
    <n v="14976"/>
    <x v="905"/>
    <s v="High"/>
    <s v="*"/>
    <s v="**"/>
    <s v="**"/>
    <m/>
    <m/>
    <s v="**"/>
    <m/>
    <m/>
    <m/>
    <m/>
    <m/>
    <n v="46"/>
    <n v="0.05"/>
    <m/>
    <m/>
    <n v="231.35"/>
    <n v="0"/>
    <n v="5.0293478260869566"/>
    <s v="Regular Air"/>
    <n v="4.7"/>
    <n v="236.04999999999998"/>
    <x v="6"/>
    <s v="Corporate"/>
    <x v="0"/>
    <s v="Paper"/>
    <s v="Small Box"/>
    <d v="2011-07-24T00:00:00"/>
  </r>
  <r>
    <n v="5411"/>
    <n v="25536"/>
    <x v="905"/>
    <s v="Low"/>
    <s v="*"/>
    <s v="*"/>
    <s v="*"/>
    <m/>
    <m/>
    <s v="*"/>
    <m/>
    <m/>
    <m/>
    <m/>
    <m/>
    <n v="19"/>
    <n v="0.02"/>
    <m/>
    <m/>
    <n v="193.25"/>
    <n v="0"/>
    <n v="10.171052631578947"/>
    <s v="Regular Air"/>
    <n v="1.0900000000000001"/>
    <n v="194.34"/>
    <x v="1"/>
    <s v="Small Business"/>
    <x v="0"/>
    <s v="Pens &amp; Art Supplies"/>
    <s v="Wrap Bag"/>
    <d v="2011-07-22T00:00:00"/>
  </r>
  <r>
    <n v="5412"/>
    <n v="31558"/>
    <x v="906"/>
    <s v="Low"/>
    <s v="*"/>
    <s v="*"/>
    <s v="*"/>
    <m/>
    <m/>
    <s v="*"/>
    <m/>
    <m/>
    <m/>
    <m/>
    <m/>
    <n v="12"/>
    <n v="0.02"/>
    <m/>
    <m/>
    <n v="3671.3"/>
    <n v="1"/>
    <n v="305.94166666666666"/>
    <s v="Regular Air"/>
    <n v="24.49"/>
    <n v="3695.79"/>
    <x v="7"/>
    <s v="Home Office"/>
    <x v="0"/>
    <s v="Appliances"/>
    <s v="Large Box"/>
    <d v="2011-07-28T00:00:00"/>
  </r>
  <r>
    <n v="5413"/>
    <n v="31558"/>
    <x v="906"/>
    <s v="Low"/>
    <s v="*"/>
    <s v="*"/>
    <s v="*"/>
    <m/>
    <m/>
    <s v="*"/>
    <m/>
    <m/>
    <m/>
    <m/>
    <m/>
    <n v="42"/>
    <n v="0.05"/>
    <m/>
    <m/>
    <n v="1763.6"/>
    <n v="1"/>
    <n v="41.990476190476187"/>
    <s v="Regular Air"/>
    <n v="1.99"/>
    <n v="1765.59"/>
    <x v="7"/>
    <s v="Home Office"/>
    <x v="2"/>
    <s v="Computer Peripherals"/>
    <s v="Small Pack"/>
    <d v="2011-07-23T00:00:00"/>
  </r>
  <r>
    <n v="5414"/>
    <n v="47492"/>
    <x v="906"/>
    <s v="High"/>
    <s v="*"/>
    <s v="**"/>
    <s v="**"/>
    <m/>
    <m/>
    <s v="**"/>
    <m/>
    <m/>
    <m/>
    <m/>
    <m/>
    <n v="22"/>
    <n v="3.5000000000000003E-2"/>
    <m/>
    <m/>
    <n v="649.71"/>
    <n v="0"/>
    <n v="29.53227272727273"/>
    <s v="Regular Air"/>
    <n v="8.65"/>
    <n v="658.36"/>
    <x v="1"/>
    <s v="Corporate"/>
    <x v="2"/>
    <s v="Computer Peripherals"/>
    <s v="Small Box"/>
    <d v="2011-07-25T00:00:00"/>
  </r>
  <r>
    <n v="5415"/>
    <n v="16160"/>
    <x v="906"/>
    <s v="Critical"/>
    <s v="***"/>
    <s v="***"/>
    <s v="***"/>
    <m/>
    <m/>
    <s v="***"/>
    <m/>
    <m/>
    <m/>
    <m/>
    <m/>
    <n v="50"/>
    <n v="0.06"/>
    <m/>
    <m/>
    <n v="514.86"/>
    <n v="0"/>
    <n v="10.2972"/>
    <s v="Regular Air"/>
    <n v="4.5"/>
    <n v="519.36"/>
    <x v="1"/>
    <s v="Home Office"/>
    <x v="0"/>
    <s v="Appliances"/>
    <s v="Small Box"/>
    <d v="2011-07-24T00:00:00"/>
  </r>
  <r>
    <n v="5416"/>
    <n v="5575"/>
    <x v="906"/>
    <s v="Low"/>
    <s v="*"/>
    <s v="*"/>
    <s v="*"/>
    <m/>
    <m/>
    <s v="*"/>
    <m/>
    <m/>
    <m/>
    <m/>
    <m/>
    <n v="41"/>
    <n v="0.05"/>
    <m/>
    <m/>
    <n v="254.69"/>
    <n v="0"/>
    <n v="6.2119512195121951"/>
    <s v="Regular Air"/>
    <n v="10.39"/>
    <n v="265.08"/>
    <x v="4"/>
    <s v="Corporate"/>
    <x v="0"/>
    <s v="Paper"/>
    <s v="Small Box"/>
    <d v="2011-07-23T00:00:00"/>
  </r>
  <r>
    <n v="5417"/>
    <n v="29152"/>
    <x v="906"/>
    <s v="Low"/>
    <s v="*"/>
    <s v="*"/>
    <s v="*"/>
    <m/>
    <m/>
    <s v="*"/>
    <m/>
    <m/>
    <m/>
    <m/>
    <m/>
    <n v="13"/>
    <n v="0.02"/>
    <m/>
    <m/>
    <n v="94.99"/>
    <n v="0"/>
    <n v="7.3069230769230762"/>
    <s v="Regular Air"/>
    <n v="9.69"/>
    <n v="104.67999999999999"/>
    <x v="4"/>
    <s v="Small Business"/>
    <x v="0"/>
    <s v="Storage &amp; Organization"/>
    <s v="Small Box"/>
    <d v="2011-07-23T00:00:00"/>
  </r>
  <r>
    <n v="5418"/>
    <n v="9792"/>
    <x v="906"/>
    <s v="Low"/>
    <s v="*"/>
    <s v="*"/>
    <s v="*"/>
    <m/>
    <m/>
    <s v="*"/>
    <m/>
    <m/>
    <m/>
    <m/>
    <m/>
    <n v="14"/>
    <n v="0.02"/>
    <m/>
    <m/>
    <n v="84.09"/>
    <n v="0"/>
    <n v="6.0064285714285717"/>
    <s v="Regular Air"/>
    <n v="7.78"/>
    <n v="91.87"/>
    <x v="2"/>
    <s v="Consumer"/>
    <x v="0"/>
    <s v="Binders and Binder Accessories"/>
    <s v="Small Box"/>
    <d v="2011-07-23T00:00:00"/>
  </r>
  <r>
    <n v="5419"/>
    <n v="29152"/>
    <x v="906"/>
    <s v="Low"/>
    <s v="*"/>
    <s v="*"/>
    <s v="*"/>
    <m/>
    <m/>
    <s v="*"/>
    <m/>
    <m/>
    <m/>
    <m/>
    <m/>
    <n v="3"/>
    <n v="0.01"/>
    <m/>
    <m/>
    <n v="58.63"/>
    <n v="0"/>
    <n v="19.543333333333333"/>
    <s v="Regular Air"/>
    <n v="1.99"/>
    <n v="60.620000000000005"/>
    <x v="4"/>
    <s v="Small Business"/>
    <x v="2"/>
    <s v="Computer Peripherals"/>
    <s v="Small Pack"/>
    <d v="2011-07-27T00:00:00"/>
  </r>
  <r>
    <n v="5420"/>
    <n v="56420"/>
    <x v="907"/>
    <s v="Low"/>
    <s v="*"/>
    <s v="*"/>
    <s v="*"/>
    <m/>
    <m/>
    <s v="*"/>
    <m/>
    <m/>
    <m/>
    <m/>
    <m/>
    <n v="48"/>
    <n v="0.05"/>
    <m/>
    <m/>
    <n v="5138.335"/>
    <n v="1"/>
    <n v="107.04864583333334"/>
    <s v="Regular Air"/>
    <n v="8.08"/>
    <n v="5146.415"/>
    <x v="5"/>
    <s v="Consumer"/>
    <x v="2"/>
    <s v="Telephones and Communication"/>
    <s v="Small Box"/>
    <d v="2011-07-26T00:00:00"/>
  </r>
  <r>
    <n v="5421"/>
    <n v="56420"/>
    <x v="907"/>
    <s v="Low"/>
    <s v="*"/>
    <s v="*"/>
    <s v="*"/>
    <m/>
    <m/>
    <s v="*"/>
    <m/>
    <m/>
    <m/>
    <m/>
    <m/>
    <n v="22"/>
    <n v="3.5000000000000003E-2"/>
    <m/>
    <m/>
    <n v="2403.1370000000002"/>
    <n v="1"/>
    <n v="109.23350000000001"/>
    <s v="Regular Air"/>
    <n v="8.99"/>
    <n v="2412.127"/>
    <x v="5"/>
    <s v="Consumer"/>
    <x v="2"/>
    <s v="Telephones and Communication"/>
    <s v="Small Box"/>
    <d v="2011-07-29T00:00:00"/>
  </r>
  <r>
    <n v="5422"/>
    <n v="56420"/>
    <x v="907"/>
    <s v="Low"/>
    <s v="*"/>
    <s v="*"/>
    <s v="*"/>
    <m/>
    <m/>
    <s v="*"/>
    <m/>
    <m/>
    <m/>
    <m/>
    <m/>
    <n v="16"/>
    <n v="0.02"/>
    <m/>
    <m/>
    <n v="597.44000000000005"/>
    <n v="0"/>
    <n v="37.340000000000003"/>
    <s v="Regular Air"/>
    <n v="4.5"/>
    <n v="601.94000000000005"/>
    <x v="5"/>
    <s v="Consumer"/>
    <x v="0"/>
    <s v="Appliances"/>
    <s v="Small Box"/>
    <d v="2011-07-28T00:00:00"/>
  </r>
  <r>
    <n v="5423"/>
    <n v="56420"/>
    <x v="907"/>
    <s v="Low"/>
    <s v="*"/>
    <s v="*"/>
    <s v="*"/>
    <m/>
    <m/>
    <s v="*"/>
    <m/>
    <m/>
    <m/>
    <m/>
    <m/>
    <n v="26"/>
    <n v="3.5000000000000003E-2"/>
    <m/>
    <m/>
    <n v="132.22999999999999"/>
    <n v="0"/>
    <n v="5.0857692307692304"/>
    <s v="Regular Air"/>
    <n v="2.0299999999999998"/>
    <n v="134.26"/>
    <x v="5"/>
    <s v="Consumer"/>
    <x v="1"/>
    <s v="Office Furnishings"/>
    <s v="Wrap Bag"/>
    <d v="2011-07-26T00:00:00"/>
  </r>
  <r>
    <n v="5424"/>
    <n v="26851"/>
    <x v="907"/>
    <s v="High"/>
    <s v="*"/>
    <s v="**"/>
    <s v="**"/>
    <m/>
    <m/>
    <s v="**"/>
    <m/>
    <m/>
    <m/>
    <m/>
    <m/>
    <n v="44"/>
    <n v="0.05"/>
    <m/>
    <m/>
    <n v="73.64"/>
    <n v="0"/>
    <n v="1.6736363636363636"/>
    <s v="Regular Air"/>
    <n v="1.99"/>
    <n v="75.63"/>
    <x v="2"/>
    <s v="Corporate"/>
    <x v="2"/>
    <s v="Computer Peripherals"/>
    <s v="Small Pack"/>
    <d v="2011-07-26T00:00:00"/>
  </r>
  <r>
    <n v="5425"/>
    <n v="39111"/>
    <x v="908"/>
    <s v="Medium"/>
    <s v="*"/>
    <s v="*"/>
    <s v="*"/>
    <m/>
    <m/>
    <s v="*"/>
    <m/>
    <m/>
    <m/>
    <m/>
    <m/>
    <n v="20"/>
    <n v="3.5000000000000003E-2"/>
    <m/>
    <m/>
    <n v="6004.35"/>
    <n v="1"/>
    <n v="300.21750000000003"/>
    <s v="Regular Air"/>
    <n v="7.18"/>
    <n v="6011.5300000000007"/>
    <x v="10"/>
    <s v="Corporate"/>
    <x v="2"/>
    <s v="Computer Peripherals"/>
    <s v="Small Box"/>
    <d v="2011-07-27T00:00:00"/>
  </r>
  <r>
    <n v="5426"/>
    <n v="15425"/>
    <x v="908"/>
    <s v="Low"/>
    <s v="*"/>
    <s v="*"/>
    <s v="*"/>
    <m/>
    <m/>
    <s v="*"/>
    <m/>
    <m/>
    <m/>
    <m/>
    <m/>
    <n v="29"/>
    <n v="3.5000000000000003E-2"/>
    <m/>
    <m/>
    <n v="2896.14"/>
    <n v="1"/>
    <n v="99.866896551724139"/>
    <s v="Express Air"/>
    <n v="19.989999999999998"/>
    <n v="2916.1299999999997"/>
    <x v="5"/>
    <s v="Home Office"/>
    <x v="2"/>
    <s v="Computer Peripherals"/>
    <s v="Small Box"/>
    <d v="2011-07-29T00:00:00"/>
  </r>
  <r>
    <n v="5427"/>
    <n v="30593"/>
    <x v="908"/>
    <s v="Critical"/>
    <s v="***"/>
    <s v="***"/>
    <s v="***"/>
    <m/>
    <m/>
    <s v="***"/>
    <m/>
    <m/>
    <m/>
    <m/>
    <m/>
    <n v="41"/>
    <n v="0.05"/>
    <m/>
    <m/>
    <n v="1408.34"/>
    <n v="1"/>
    <n v="34.34975609756097"/>
    <s v="Regular Air"/>
    <n v="8.99"/>
    <n v="1417.33"/>
    <x v="1"/>
    <s v="Small Business"/>
    <x v="0"/>
    <s v="Pens &amp; Art Supplies"/>
    <s v="Small Pack"/>
    <d v="2011-07-28T00:00:00"/>
  </r>
  <r>
    <n v="5428"/>
    <n v="46311"/>
    <x v="908"/>
    <s v="High"/>
    <s v="*"/>
    <s v="**"/>
    <s v="**"/>
    <m/>
    <m/>
    <s v="**"/>
    <m/>
    <m/>
    <m/>
    <m/>
    <m/>
    <n v="42"/>
    <n v="0.05"/>
    <m/>
    <m/>
    <n v="1244.01"/>
    <n v="1"/>
    <n v="29.619285714285713"/>
    <s v="Regular Air"/>
    <n v="1.99"/>
    <n v="1246"/>
    <x v="4"/>
    <s v="Consumer"/>
    <x v="2"/>
    <s v="Computer Peripherals"/>
    <s v="Small Pack"/>
    <d v="2011-07-25T00:00:00"/>
  </r>
  <r>
    <n v="5429"/>
    <n v="46311"/>
    <x v="908"/>
    <s v="High"/>
    <s v="*"/>
    <s v="**"/>
    <s v="**"/>
    <m/>
    <m/>
    <s v="**"/>
    <m/>
    <m/>
    <m/>
    <m/>
    <m/>
    <n v="42"/>
    <n v="0.05"/>
    <m/>
    <m/>
    <n v="981.73"/>
    <n v="0"/>
    <n v="23.374523809523811"/>
    <s v="Regular Air"/>
    <n v="3.63"/>
    <n v="985.36"/>
    <x v="4"/>
    <s v="Consumer"/>
    <x v="1"/>
    <s v="Office Furnishings"/>
    <s v="Small Pack"/>
    <d v="2011-07-26T00:00:00"/>
  </r>
  <r>
    <n v="5430"/>
    <n v="36516"/>
    <x v="908"/>
    <s v="Medium"/>
    <s v="*"/>
    <s v="*"/>
    <s v="*"/>
    <m/>
    <m/>
    <s v="*"/>
    <m/>
    <m/>
    <m/>
    <m/>
    <m/>
    <n v="9"/>
    <n v="0.01"/>
    <m/>
    <m/>
    <n v="883.37"/>
    <n v="0"/>
    <n v="98.152222222222221"/>
    <s v="Regular Air"/>
    <n v="7.18"/>
    <n v="890.55"/>
    <x v="12"/>
    <s v="Home Office"/>
    <x v="2"/>
    <s v="Computer Peripherals"/>
    <s v="Small Box"/>
    <d v="2011-07-28T00:00:00"/>
  </r>
  <r>
    <n v="5431"/>
    <n v="46311"/>
    <x v="908"/>
    <s v="High"/>
    <s v="*"/>
    <s v="**"/>
    <s v="**"/>
    <m/>
    <m/>
    <s v="**"/>
    <m/>
    <m/>
    <m/>
    <m/>
    <m/>
    <n v="44"/>
    <n v="0.05"/>
    <m/>
    <m/>
    <n v="302.07"/>
    <n v="0"/>
    <n v="6.8652272727272727"/>
    <s v="Regular Air"/>
    <n v="8.4"/>
    <n v="310.46999999999997"/>
    <x v="4"/>
    <s v="Consumer"/>
    <x v="0"/>
    <s v="Paper"/>
    <s v="Small Box"/>
    <d v="2011-07-27T00:00:00"/>
  </r>
  <r>
    <n v="5432"/>
    <n v="39111"/>
    <x v="908"/>
    <s v="Medium"/>
    <s v="*"/>
    <s v="*"/>
    <s v="*"/>
    <m/>
    <m/>
    <s v="*"/>
    <m/>
    <m/>
    <m/>
    <m/>
    <m/>
    <n v="1"/>
    <n v="0.01"/>
    <m/>
    <m/>
    <n v="182.4"/>
    <n v="0"/>
    <n v="182.4"/>
    <s v="Regular Air"/>
    <n v="19.989999999999998"/>
    <n v="202.39000000000001"/>
    <x v="10"/>
    <s v="Corporate"/>
    <x v="0"/>
    <s v="Storage &amp; Organization"/>
    <s v="Small Box"/>
    <d v="2011-07-28T00:00:00"/>
  </r>
  <r>
    <n v="5433"/>
    <n v="2306"/>
    <x v="908"/>
    <s v="High"/>
    <s v="*"/>
    <s v="**"/>
    <s v="**"/>
    <m/>
    <m/>
    <s v="**"/>
    <m/>
    <m/>
    <m/>
    <m/>
    <m/>
    <n v="15"/>
    <n v="0.02"/>
    <m/>
    <m/>
    <n v="113.5"/>
    <n v="0"/>
    <n v="7.5666666666666664"/>
    <s v="Regular Air"/>
    <n v="6.28"/>
    <n v="119.78"/>
    <x v="8"/>
    <s v="Corporate"/>
    <x v="0"/>
    <s v="Binders and Binder Accessories"/>
    <s v="Small Box"/>
    <d v="2011-07-27T00:00:00"/>
  </r>
  <r>
    <n v="5434"/>
    <n v="30593"/>
    <x v="908"/>
    <s v="Critical"/>
    <s v="***"/>
    <s v="***"/>
    <s v="***"/>
    <m/>
    <m/>
    <s v="***"/>
    <m/>
    <m/>
    <m/>
    <m/>
    <m/>
    <n v="20"/>
    <n v="3.5000000000000003E-2"/>
    <m/>
    <m/>
    <n v="97.65"/>
    <n v="0"/>
    <n v="4.8825000000000003"/>
    <s v="Express Air"/>
    <n v="6.92"/>
    <n v="104.57000000000001"/>
    <x v="1"/>
    <s v="Small Business"/>
    <x v="1"/>
    <s v="Office Furnishings"/>
    <s v="Small Box"/>
    <d v="2011-07-27T00:00:00"/>
  </r>
  <r>
    <n v="5435"/>
    <n v="19041"/>
    <x v="909"/>
    <s v="Low"/>
    <s v="*"/>
    <s v="*"/>
    <s v="*"/>
    <m/>
    <m/>
    <s v="*"/>
    <m/>
    <m/>
    <m/>
    <m/>
    <m/>
    <n v="43"/>
    <n v="0.05"/>
    <m/>
    <m/>
    <n v="1849.8"/>
    <n v="1"/>
    <n v="43.018604651162789"/>
    <s v="Regular Air"/>
    <n v="4.62"/>
    <n v="1854.4199999999998"/>
    <x v="10"/>
    <s v="Corporate"/>
    <x v="0"/>
    <s v="Appliances"/>
    <s v="Small Box"/>
    <d v="2011-08-04T00:00:00"/>
  </r>
  <r>
    <n v="5436"/>
    <n v="30565"/>
    <x v="909"/>
    <s v="Medium"/>
    <s v="*"/>
    <s v="*"/>
    <s v="*"/>
    <m/>
    <m/>
    <s v="*"/>
    <m/>
    <m/>
    <m/>
    <m/>
    <m/>
    <n v="32"/>
    <n v="0.04"/>
    <m/>
    <m/>
    <n v="1785.02"/>
    <n v="1"/>
    <n v="55.781874999999999"/>
    <s v="Express Air"/>
    <n v="4"/>
    <n v="1789.02"/>
    <x v="4"/>
    <s v="Corporate"/>
    <x v="2"/>
    <s v="Computer Peripherals"/>
    <s v="Small Box"/>
    <d v="2011-07-28T00:00:00"/>
  </r>
  <r>
    <n v="5437"/>
    <n v="19041"/>
    <x v="909"/>
    <s v="Low"/>
    <s v="*"/>
    <s v="*"/>
    <s v="*"/>
    <m/>
    <m/>
    <s v="*"/>
    <m/>
    <m/>
    <m/>
    <m/>
    <m/>
    <n v="3"/>
    <n v="0.01"/>
    <m/>
    <m/>
    <n v="36.06"/>
    <n v="0"/>
    <n v="12.020000000000001"/>
    <s v="Regular Air"/>
    <n v="4.5"/>
    <n v="40.56"/>
    <x v="10"/>
    <s v="Corporate"/>
    <x v="0"/>
    <s v="Appliances"/>
    <s v="Small Box"/>
    <d v="2011-07-30T00:00:00"/>
  </r>
  <r>
    <n v="5438"/>
    <n v="49479"/>
    <x v="910"/>
    <s v="Medium"/>
    <s v="*"/>
    <s v="*"/>
    <s v="*"/>
    <m/>
    <m/>
    <s v="*"/>
    <m/>
    <m/>
    <m/>
    <m/>
    <m/>
    <n v="46"/>
    <n v="0.05"/>
    <m/>
    <m/>
    <n v="5615.4"/>
    <n v="1"/>
    <n v="122.07391304347826"/>
    <s v="Delivery Truck"/>
    <n v="26.3"/>
    <n v="5641.7"/>
    <x v="8"/>
    <s v="Consumer"/>
    <x v="2"/>
    <s v="Office Machines"/>
    <s v="Jumbo Drum"/>
    <d v="2011-07-29T00:00:00"/>
  </r>
  <r>
    <n v="5439"/>
    <n v="34725"/>
    <x v="910"/>
    <s v="Low"/>
    <s v="*"/>
    <s v="*"/>
    <s v="*"/>
    <m/>
    <m/>
    <s v="*"/>
    <m/>
    <m/>
    <m/>
    <m/>
    <m/>
    <n v="14"/>
    <n v="0.02"/>
    <m/>
    <m/>
    <n v="1885.41"/>
    <n v="1"/>
    <n v="134.67214285714286"/>
    <s v="Regular Air"/>
    <n v="35"/>
    <n v="1920.41"/>
    <x v="0"/>
    <s v="Small Business"/>
    <x v="0"/>
    <s v="Storage &amp; Organization"/>
    <s v="Large Box"/>
    <d v="2011-07-29T00:00:00"/>
  </r>
  <r>
    <n v="5440"/>
    <n v="56768"/>
    <x v="910"/>
    <s v="Critical"/>
    <s v="***"/>
    <s v="***"/>
    <s v="***"/>
    <m/>
    <m/>
    <s v="***"/>
    <m/>
    <m/>
    <m/>
    <m/>
    <m/>
    <n v="13"/>
    <n v="0.02"/>
    <m/>
    <m/>
    <n v="1207.02"/>
    <n v="1"/>
    <n v="92.847692307692313"/>
    <s v="Delivery Truck"/>
    <n v="14"/>
    <n v="1221.02"/>
    <x v="0"/>
    <s v="Corporate"/>
    <x v="2"/>
    <s v="Office Machines"/>
    <s v="Jumbo Drum"/>
    <d v="2011-07-28T00:00:00"/>
  </r>
  <r>
    <n v="5441"/>
    <n v="31938"/>
    <x v="910"/>
    <s v="Medium"/>
    <s v="*"/>
    <s v="*"/>
    <s v="*"/>
    <m/>
    <m/>
    <s v="*"/>
    <m/>
    <m/>
    <m/>
    <m/>
    <m/>
    <n v="13"/>
    <n v="0.02"/>
    <m/>
    <m/>
    <n v="1193.6199999999999"/>
    <n v="1"/>
    <n v="91.816923076923075"/>
    <s v="Delivery Truck"/>
    <n v="42"/>
    <n v="1235.6199999999999"/>
    <x v="2"/>
    <s v="Consumer"/>
    <x v="1"/>
    <s v="Chairs &amp; Chairmats"/>
    <s v="Jumbo Drum"/>
    <d v="2011-07-28T00:00:00"/>
  </r>
  <r>
    <n v="5442"/>
    <n v="31938"/>
    <x v="910"/>
    <s v="Medium"/>
    <s v="*"/>
    <s v="*"/>
    <s v="*"/>
    <m/>
    <m/>
    <s v="*"/>
    <m/>
    <m/>
    <m/>
    <m/>
    <m/>
    <n v="47"/>
    <n v="0.05"/>
    <m/>
    <m/>
    <n v="363.23"/>
    <n v="0"/>
    <n v="7.7282978723404261"/>
    <s v="Regular Air"/>
    <n v="4"/>
    <n v="367.23"/>
    <x v="2"/>
    <s v="Consumer"/>
    <x v="1"/>
    <s v="Office Furnishings"/>
    <s v="Wrap Bag"/>
    <d v="2011-07-29T00:00:00"/>
  </r>
  <r>
    <n v="5443"/>
    <n v="31556"/>
    <x v="910"/>
    <s v="Critical"/>
    <s v="***"/>
    <s v="***"/>
    <s v="***"/>
    <m/>
    <m/>
    <s v="***"/>
    <m/>
    <m/>
    <m/>
    <m/>
    <m/>
    <n v="35"/>
    <n v="0.04"/>
    <m/>
    <m/>
    <n v="269.35000000000002"/>
    <n v="0"/>
    <n v="7.6957142857142866"/>
    <s v="Regular Air"/>
    <n v="3.68"/>
    <n v="273.03000000000003"/>
    <x v="4"/>
    <s v="Consumer"/>
    <x v="1"/>
    <s v="Office Furnishings"/>
    <s v="Wrap Bag"/>
    <d v="2011-07-28T00:00:00"/>
  </r>
  <r>
    <n v="5444"/>
    <n v="30853"/>
    <x v="910"/>
    <s v="Medium"/>
    <s v="*"/>
    <s v="*"/>
    <s v="*"/>
    <m/>
    <m/>
    <s v="*"/>
    <m/>
    <m/>
    <m/>
    <m/>
    <m/>
    <n v="40"/>
    <n v="0.05"/>
    <m/>
    <m/>
    <n v="254.02"/>
    <n v="0"/>
    <n v="6.3505000000000003"/>
    <s v="Regular Air"/>
    <n v="0.5"/>
    <n v="254.52"/>
    <x v="4"/>
    <s v="Small Business"/>
    <x v="0"/>
    <s v="Labels"/>
    <s v="Small Box"/>
    <d v="2011-07-30T00:00:00"/>
  </r>
  <r>
    <n v="5445"/>
    <n v="56768"/>
    <x v="910"/>
    <s v="Critical"/>
    <s v="***"/>
    <s v="***"/>
    <s v="***"/>
    <m/>
    <m/>
    <s v="***"/>
    <m/>
    <m/>
    <m/>
    <m/>
    <m/>
    <n v="37"/>
    <n v="0.04"/>
    <m/>
    <m/>
    <n v="111.39"/>
    <n v="0"/>
    <n v="3.0105405405405405"/>
    <s v="Regular Air"/>
    <n v="0.7"/>
    <n v="112.09"/>
    <x v="3"/>
    <s v="Corporate"/>
    <x v="0"/>
    <s v="Pens &amp; Art Supplies"/>
    <s v="Wrap Bag"/>
    <d v="2011-07-29T00:00:00"/>
  </r>
  <r>
    <n v="5446"/>
    <n v="52934"/>
    <x v="910"/>
    <s v="Critical"/>
    <s v="***"/>
    <s v="***"/>
    <s v="***"/>
    <m/>
    <m/>
    <s v="***"/>
    <m/>
    <m/>
    <m/>
    <m/>
    <m/>
    <n v="20"/>
    <n v="3.5000000000000003E-2"/>
    <m/>
    <m/>
    <n v="92.15"/>
    <n v="0"/>
    <n v="4.6074999999999999"/>
    <s v="Regular Air"/>
    <n v="0.5"/>
    <n v="92.65"/>
    <x v="3"/>
    <s v="Corporate"/>
    <x v="0"/>
    <s v="Labels"/>
    <s v="Small Box"/>
    <d v="2011-07-28T00:00:00"/>
  </r>
  <r>
    <n v="5447"/>
    <n v="30853"/>
    <x v="910"/>
    <s v="Medium"/>
    <s v="*"/>
    <s v="*"/>
    <s v="*"/>
    <m/>
    <m/>
    <s v="*"/>
    <m/>
    <m/>
    <m/>
    <m/>
    <m/>
    <n v="16"/>
    <n v="0.02"/>
    <m/>
    <m/>
    <n v="41.52"/>
    <n v="0"/>
    <n v="2.5950000000000002"/>
    <s v="Regular Air"/>
    <n v="7.09"/>
    <n v="48.61"/>
    <x v="8"/>
    <s v="Small Business"/>
    <x v="0"/>
    <s v="Paper"/>
    <s v="Wrap Bag"/>
    <d v="2011-07-30T00:00:00"/>
  </r>
  <r>
    <n v="5448"/>
    <n v="3362"/>
    <x v="911"/>
    <s v="Low"/>
    <s v="*"/>
    <s v="*"/>
    <s v="*"/>
    <m/>
    <m/>
    <s v="*"/>
    <m/>
    <m/>
    <m/>
    <m/>
    <m/>
    <n v="40"/>
    <n v="0.05"/>
    <m/>
    <m/>
    <n v="1699.52"/>
    <n v="1"/>
    <n v="42.488"/>
    <s v="Regular Air"/>
    <n v="1.99"/>
    <n v="1701.51"/>
    <x v="2"/>
    <s v="Small Business"/>
    <x v="2"/>
    <s v="Computer Peripherals"/>
    <s v="Small Pack"/>
    <d v="2011-08-01T00:00:00"/>
  </r>
  <r>
    <n v="5449"/>
    <n v="3362"/>
    <x v="911"/>
    <s v="Low"/>
    <s v="*"/>
    <s v="*"/>
    <s v="*"/>
    <m/>
    <m/>
    <s v="*"/>
    <m/>
    <m/>
    <m/>
    <m/>
    <m/>
    <n v="50"/>
    <n v="0.06"/>
    <m/>
    <m/>
    <n v="760.85"/>
    <n v="0"/>
    <n v="15.217000000000001"/>
    <s v="Regular Air"/>
    <n v="4.53"/>
    <n v="765.38"/>
    <x v="2"/>
    <s v="Small Business"/>
    <x v="0"/>
    <s v="Storage &amp; Organization"/>
    <s v="Small Box"/>
    <d v="2011-08-06T00:00:00"/>
  </r>
  <r>
    <n v="5450"/>
    <n v="21089"/>
    <x v="911"/>
    <s v="Medium"/>
    <s v="*"/>
    <s v="*"/>
    <s v="*"/>
    <m/>
    <m/>
    <s v="*"/>
    <m/>
    <m/>
    <m/>
    <m/>
    <m/>
    <n v="4"/>
    <n v="0.01"/>
    <m/>
    <m/>
    <n v="559.75"/>
    <n v="0"/>
    <n v="139.9375"/>
    <s v="Delivery Truck"/>
    <n v="70.2"/>
    <n v="629.95000000000005"/>
    <x v="1"/>
    <s v="Corporate"/>
    <x v="1"/>
    <s v="Chairs &amp; Chairmats"/>
    <s v="Jumbo Drum"/>
    <d v="2011-07-30T00:00:00"/>
  </r>
  <r>
    <n v="5451"/>
    <n v="47271"/>
    <x v="911"/>
    <s v="Medium"/>
    <s v="*"/>
    <s v="*"/>
    <s v="*"/>
    <m/>
    <m/>
    <s v="*"/>
    <m/>
    <m/>
    <m/>
    <m/>
    <m/>
    <n v="44"/>
    <n v="0.05"/>
    <m/>
    <m/>
    <n v="221.42"/>
    <n v="0"/>
    <n v="5.0322727272727272"/>
    <s v="Regular Air"/>
    <n v="4.62"/>
    <n v="226.04"/>
    <x v="6"/>
    <s v="Corporate"/>
    <x v="2"/>
    <s v="Computer Peripherals"/>
    <s v="Small Pack"/>
    <d v="2011-07-29T00:00:00"/>
  </r>
  <r>
    <n v="5452"/>
    <n v="56838"/>
    <x v="912"/>
    <s v="Critical"/>
    <s v="***"/>
    <s v="***"/>
    <s v="***"/>
    <m/>
    <m/>
    <s v="***"/>
    <m/>
    <m/>
    <m/>
    <m/>
    <m/>
    <n v="44"/>
    <n v="0.05"/>
    <m/>
    <m/>
    <n v="4326.2700000000004"/>
    <n v="1"/>
    <n v="98.324318181818185"/>
    <s v="Regular Air"/>
    <n v="7.18"/>
    <n v="4333.4500000000007"/>
    <x v="4"/>
    <s v="Corporate"/>
    <x v="2"/>
    <s v="Computer Peripherals"/>
    <s v="Small Box"/>
    <d v="2011-07-30T00:00:00"/>
  </r>
  <r>
    <n v="5453"/>
    <n v="31237"/>
    <x v="912"/>
    <s v="Not Specified"/>
    <s v="*"/>
    <s v="*"/>
    <s v="*"/>
    <m/>
    <m/>
    <s v="*"/>
    <m/>
    <m/>
    <m/>
    <m/>
    <m/>
    <n v="13"/>
    <n v="0.02"/>
    <m/>
    <m/>
    <n v="589.78"/>
    <n v="0"/>
    <n v="45.367692307692309"/>
    <s v="Regular Air"/>
    <n v="2.99"/>
    <n v="592.77"/>
    <x v="5"/>
    <s v="Small Business"/>
    <x v="0"/>
    <s v="Binders and Binder Accessories"/>
    <s v="Small Box"/>
    <d v="2011-07-29T00:00:00"/>
  </r>
  <r>
    <n v="5454"/>
    <n v="46336"/>
    <x v="912"/>
    <s v="High"/>
    <s v="*"/>
    <s v="**"/>
    <s v="**"/>
    <m/>
    <m/>
    <s v="**"/>
    <m/>
    <m/>
    <m/>
    <m/>
    <m/>
    <n v="31"/>
    <n v="0.04"/>
    <m/>
    <m/>
    <n v="143.85"/>
    <n v="0"/>
    <n v="4.6403225806451607"/>
    <s v="Regular Air"/>
    <n v="0.71"/>
    <n v="144.56"/>
    <x v="5"/>
    <s v="Consumer"/>
    <x v="0"/>
    <s v="Pens &amp; Art Supplies"/>
    <s v="Wrap Bag"/>
    <d v="2011-07-31T00:00:00"/>
  </r>
  <r>
    <n v="5455"/>
    <n v="54279"/>
    <x v="913"/>
    <s v="High"/>
    <s v="*"/>
    <s v="**"/>
    <s v="**"/>
    <m/>
    <m/>
    <s v="**"/>
    <m/>
    <m/>
    <m/>
    <m/>
    <m/>
    <n v="41"/>
    <n v="0.05"/>
    <m/>
    <m/>
    <n v="10071.09"/>
    <n v="1"/>
    <n v="245.63634146341462"/>
    <s v="Delivery Truck"/>
    <n v="17.86"/>
    <n v="10088.950000000001"/>
    <x v="5"/>
    <s v="Corporate"/>
    <x v="2"/>
    <s v="Office Machines"/>
    <s v="Jumbo Drum"/>
    <d v="2011-07-31T00:00:00"/>
  </r>
  <r>
    <n v="5456"/>
    <n v="23202"/>
    <x v="913"/>
    <s v="High"/>
    <s v="*"/>
    <s v="**"/>
    <s v="**"/>
    <m/>
    <m/>
    <s v="**"/>
    <m/>
    <m/>
    <m/>
    <m/>
    <m/>
    <n v="48"/>
    <n v="0.05"/>
    <m/>
    <m/>
    <n v="608.29"/>
    <n v="0"/>
    <n v="12.672708333333333"/>
    <s v="Regular Air"/>
    <n v="5.81"/>
    <n v="614.09999999999991"/>
    <x v="1"/>
    <s v="Small Business"/>
    <x v="0"/>
    <s v="Pens &amp; Art Supplies"/>
    <s v="Small Pack"/>
    <d v="2011-08-01T00:00:00"/>
  </r>
  <r>
    <n v="5457"/>
    <n v="9574"/>
    <x v="913"/>
    <s v="Medium"/>
    <s v="*"/>
    <s v="*"/>
    <s v="*"/>
    <m/>
    <m/>
    <s v="*"/>
    <m/>
    <m/>
    <m/>
    <m/>
    <m/>
    <n v="40"/>
    <n v="0.05"/>
    <m/>
    <m/>
    <n v="434.62"/>
    <n v="0"/>
    <n v="10.865500000000001"/>
    <s v="Regular Air"/>
    <n v="7.19"/>
    <n v="441.81"/>
    <x v="12"/>
    <s v="Corporate"/>
    <x v="0"/>
    <s v="Binders and Binder Accessories"/>
    <s v="Small Box"/>
    <d v="2011-07-31T00:00:00"/>
  </r>
  <r>
    <n v="5458"/>
    <n v="23202"/>
    <x v="913"/>
    <s v="High"/>
    <s v="*"/>
    <s v="**"/>
    <s v="**"/>
    <m/>
    <m/>
    <s v="**"/>
    <m/>
    <m/>
    <m/>
    <m/>
    <m/>
    <n v="39"/>
    <n v="0.04"/>
    <m/>
    <m/>
    <n v="307.42"/>
    <n v="0"/>
    <n v="7.8825641025641033"/>
    <s v="Regular Air"/>
    <n v="1.69"/>
    <n v="309.11"/>
    <x v="1"/>
    <s v="Small Business"/>
    <x v="0"/>
    <s v="Paper"/>
    <s v="Wrap Bag"/>
    <d v="2011-08-01T00:00:00"/>
  </r>
  <r>
    <n v="5459"/>
    <n v="46305"/>
    <x v="913"/>
    <s v="Low"/>
    <s v="*"/>
    <s v="*"/>
    <s v="*"/>
    <m/>
    <m/>
    <s v="*"/>
    <m/>
    <m/>
    <m/>
    <m/>
    <m/>
    <n v="30"/>
    <n v="0.04"/>
    <m/>
    <m/>
    <n v="299.66000000000003"/>
    <n v="0"/>
    <n v="9.988666666666667"/>
    <s v="Regular Air"/>
    <n v="5.75"/>
    <n v="305.41000000000003"/>
    <x v="8"/>
    <s v="Consumer"/>
    <x v="0"/>
    <s v="Binders and Binder Accessories"/>
    <s v="Small Box"/>
    <d v="2011-08-03T00:00:00"/>
  </r>
  <r>
    <n v="5460"/>
    <n v="31812"/>
    <x v="914"/>
    <s v="High"/>
    <s v="*"/>
    <s v="**"/>
    <s v="**"/>
    <m/>
    <m/>
    <s v="**"/>
    <m/>
    <m/>
    <m/>
    <m/>
    <m/>
    <n v="14"/>
    <n v="0.02"/>
    <m/>
    <m/>
    <n v="593.62"/>
    <n v="0"/>
    <n v="42.401428571428575"/>
    <s v="Regular Air"/>
    <n v="19.989999999999998"/>
    <n v="613.61"/>
    <x v="1"/>
    <s v="Small Business"/>
    <x v="0"/>
    <s v="Paper"/>
    <s v="Small Box"/>
    <d v="2011-08-02T00:00:00"/>
  </r>
  <r>
    <n v="5461"/>
    <n v="33377"/>
    <x v="914"/>
    <s v="High"/>
    <s v="*"/>
    <s v="**"/>
    <s v="**"/>
    <m/>
    <m/>
    <s v="**"/>
    <m/>
    <m/>
    <m/>
    <m/>
    <m/>
    <n v="19"/>
    <n v="0.02"/>
    <m/>
    <m/>
    <n v="327.14999999999998"/>
    <n v="0"/>
    <n v="17.218421052631577"/>
    <s v="Regular Air"/>
    <n v="3.26"/>
    <n v="330.40999999999997"/>
    <x v="7"/>
    <s v="Corporate"/>
    <x v="0"/>
    <s v="Scissors, Rulers and Trimmers"/>
    <s v="Small Pack"/>
    <d v="2011-08-01T00:00:00"/>
  </r>
  <r>
    <n v="5462"/>
    <n v="33377"/>
    <x v="914"/>
    <s v="High"/>
    <s v="*"/>
    <s v="**"/>
    <s v="**"/>
    <m/>
    <m/>
    <s v="**"/>
    <m/>
    <m/>
    <m/>
    <m/>
    <m/>
    <n v="20"/>
    <n v="3.5000000000000003E-2"/>
    <m/>
    <m/>
    <n v="100.4"/>
    <n v="0"/>
    <n v="5.0200000000000005"/>
    <s v="Regular Air"/>
    <n v="2.04"/>
    <n v="102.44000000000001"/>
    <x v="7"/>
    <s v="Corporate"/>
    <x v="0"/>
    <s v="Paper"/>
    <s v="Wrap Bag"/>
    <d v="2011-08-02T00:00:00"/>
  </r>
  <r>
    <n v="5463"/>
    <n v="31812"/>
    <x v="914"/>
    <s v="High"/>
    <s v="*"/>
    <s v="**"/>
    <s v="**"/>
    <m/>
    <m/>
    <s v="**"/>
    <m/>
    <m/>
    <m/>
    <m/>
    <m/>
    <n v="31"/>
    <n v="0.04"/>
    <m/>
    <m/>
    <n v="38.520000000000003"/>
    <n v="0"/>
    <n v="1.2425806451612904"/>
    <s v="Regular Air"/>
    <n v="0.7"/>
    <n v="39.220000000000006"/>
    <x v="1"/>
    <s v="Small Business"/>
    <x v="0"/>
    <s v="Rubber Bands"/>
    <s v="Wrap Bag"/>
    <d v="2011-08-02T00:00:00"/>
  </r>
  <r>
    <n v="5464"/>
    <n v="25633"/>
    <x v="915"/>
    <s v="Low"/>
    <s v="*"/>
    <s v="*"/>
    <s v="*"/>
    <m/>
    <m/>
    <s v="*"/>
    <m/>
    <m/>
    <m/>
    <m/>
    <m/>
    <n v="36"/>
    <n v="0.04"/>
    <m/>
    <m/>
    <n v="5140.08"/>
    <n v="1"/>
    <n v="142.78"/>
    <s v="Delivery Truck"/>
    <n v="51.92"/>
    <n v="5192"/>
    <x v="2"/>
    <s v="Home Office"/>
    <x v="1"/>
    <s v="Tables"/>
    <s v="Jumbo Box"/>
    <d v="2011-08-06T00:00:00"/>
  </r>
  <r>
    <n v="5465"/>
    <n v="610"/>
    <x v="915"/>
    <s v="Critical"/>
    <s v="***"/>
    <s v="***"/>
    <s v="***"/>
    <m/>
    <m/>
    <s v="***"/>
    <m/>
    <m/>
    <m/>
    <m/>
    <m/>
    <n v="38"/>
    <n v="0.04"/>
    <m/>
    <m/>
    <n v="283.64999999999998"/>
    <n v="0"/>
    <n v="7.4644736842105255"/>
    <s v="Express Air"/>
    <n v="5.41"/>
    <n v="289.06"/>
    <x v="8"/>
    <s v="Home Office"/>
    <x v="0"/>
    <s v="Paper"/>
    <s v="Small Box"/>
    <d v="2011-08-03T00:00:00"/>
  </r>
  <r>
    <n v="5466"/>
    <n v="5799"/>
    <x v="916"/>
    <s v="Critical"/>
    <s v="***"/>
    <s v="***"/>
    <s v="***"/>
    <m/>
    <m/>
    <s v="***"/>
    <m/>
    <m/>
    <m/>
    <m/>
    <m/>
    <n v="34"/>
    <n v="0.04"/>
    <m/>
    <m/>
    <n v="9626.86"/>
    <n v="1"/>
    <n v="283.14294117647063"/>
    <s v="Delivery Truck"/>
    <n v="42.52"/>
    <n v="9669.380000000001"/>
    <x v="3"/>
    <s v="Small Business"/>
    <x v="0"/>
    <s v="Appliances"/>
    <s v="Jumbo Drum"/>
    <d v="2011-08-04T00:00:00"/>
  </r>
  <r>
    <n v="5467"/>
    <n v="17345"/>
    <x v="916"/>
    <s v="Critical"/>
    <s v="***"/>
    <s v="***"/>
    <s v="***"/>
    <m/>
    <m/>
    <s v="***"/>
    <m/>
    <m/>
    <m/>
    <m/>
    <m/>
    <n v="23"/>
    <n v="3.5000000000000003E-2"/>
    <m/>
    <m/>
    <n v="195.61"/>
    <n v="0"/>
    <n v="8.5047826086956526"/>
    <s v="Regular Air"/>
    <n v="5.83"/>
    <n v="201.44000000000003"/>
    <x v="4"/>
    <s v="Small Business"/>
    <x v="0"/>
    <s v="Paper"/>
    <s v="Wrap Bag"/>
    <d v="2011-08-04T00:00:00"/>
  </r>
  <r>
    <n v="5468"/>
    <n v="16356"/>
    <x v="916"/>
    <s v="Critical"/>
    <s v="***"/>
    <s v="***"/>
    <s v="***"/>
    <m/>
    <m/>
    <s v="***"/>
    <m/>
    <m/>
    <m/>
    <m/>
    <m/>
    <n v="6"/>
    <n v="0.01"/>
    <m/>
    <m/>
    <n v="157.94"/>
    <n v="0"/>
    <n v="26.323333333333334"/>
    <s v="Express Air"/>
    <n v="4.5"/>
    <n v="162.44"/>
    <x v="10"/>
    <s v="Corporate"/>
    <x v="0"/>
    <s v="Appliances"/>
    <s v="Small Box"/>
    <d v="2011-08-03T00:00:00"/>
  </r>
  <r>
    <n v="5469"/>
    <n v="20448"/>
    <x v="916"/>
    <s v="Critical"/>
    <s v="***"/>
    <s v="***"/>
    <s v="***"/>
    <m/>
    <m/>
    <s v="***"/>
    <m/>
    <m/>
    <m/>
    <m/>
    <m/>
    <n v="23"/>
    <n v="3.5000000000000003E-2"/>
    <m/>
    <m/>
    <n v="104.82"/>
    <n v="0"/>
    <n v="4.557391304347826"/>
    <s v="Express Air"/>
    <n v="2.5"/>
    <n v="107.32"/>
    <x v="2"/>
    <s v="Corporate"/>
    <x v="0"/>
    <s v="Envelopes"/>
    <s v="Small Box"/>
    <d v="2011-08-03T00:00:00"/>
  </r>
  <r>
    <n v="5470"/>
    <n v="35684"/>
    <x v="917"/>
    <s v="Low"/>
    <s v="*"/>
    <s v="*"/>
    <s v="*"/>
    <m/>
    <m/>
    <s v="*"/>
    <m/>
    <m/>
    <m/>
    <m/>
    <m/>
    <n v="10"/>
    <n v="0.02"/>
    <m/>
    <m/>
    <n v="910.98"/>
    <n v="0"/>
    <n v="91.097999999999999"/>
    <s v="Regular Air"/>
    <n v="13.99"/>
    <n v="924.97"/>
    <x v="5"/>
    <s v="Corporate"/>
    <x v="2"/>
    <s v="Office Machines"/>
    <s v="Medium Box"/>
    <d v="2011-08-08T00:00:00"/>
  </r>
  <r>
    <n v="5471"/>
    <n v="51494"/>
    <x v="917"/>
    <s v="Critical"/>
    <s v="***"/>
    <s v="***"/>
    <s v="***"/>
    <m/>
    <m/>
    <s v="***"/>
    <m/>
    <m/>
    <m/>
    <m/>
    <m/>
    <n v="42"/>
    <n v="0.05"/>
    <m/>
    <m/>
    <n v="493.56"/>
    <n v="0"/>
    <n v="11.751428571428571"/>
    <s v="Regular Air"/>
    <n v="5.99"/>
    <n v="499.55"/>
    <x v="3"/>
    <s v="Consumer"/>
    <x v="2"/>
    <s v="Office Machines"/>
    <s v="Medium Box"/>
    <d v="2011-08-05T00:00:00"/>
  </r>
  <r>
    <n v="5472"/>
    <n v="56647"/>
    <x v="917"/>
    <s v="Medium"/>
    <s v="*"/>
    <s v="*"/>
    <s v="*"/>
    <m/>
    <m/>
    <s v="*"/>
    <m/>
    <m/>
    <m/>
    <m/>
    <m/>
    <n v="41"/>
    <n v="0.05"/>
    <m/>
    <m/>
    <n v="417.53"/>
    <n v="0"/>
    <n v="10.183658536585366"/>
    <s v="Regular Air"/>
    <n v="12.52"/>
    <n v="430.04999999999995"/>
    <x v="6"/>
    <s v="Home Office"/>
    <x v="1"/>
    <s v="Office Furnishings"/>
    <s v="Small Box"/>
    <d v="2011-08-04T00:00:00"/>
  </r>
  <r>
    <n v="5473"/>
    <n v="48512"/>
    <x v="917"/>
    <s v="Not Specified"/>
    <s v="*"/>
    <s v="*"/>
    <s v="*"/>
    <m/>
    <m/>
    <s v="*"/>
    <m/>
    <m/>
    <m/>
    <m/>
    <m/>
    <n v="48"/>
    <n v="0.05"/>
    <m/>
    <m/>
    <n v="238.79"/>
    <n v="0"/>
    <n v="4.9747916666666665"/>
    <s v="Regular Air"/>
    <n v="4.72"/>
    <n v="243.51"/>
    <x v="2"/>
    <s v="Consumer"/>
    <x v="0"/>
    <s v="Paper"/>
    <s v="Small Box"/>
    <d v="2011-08-04T00:00:00"/>
  </r>
  <r>
    <n v="5474"/>
    <n v="48512"/>
    <x v="917"/>
    <s v="Not Specified"/>
    <s v="*"/>
    <s v="*"/>
    <s v="*"/>
    <m/>
    <m/>
    <s v="*"/>
    <m/>
    <m/>
    <m/>
    <m/>
    <m/>
    <n v="47"/>
    <n v="0.05"/>
    <m/>
    <m/>
    <n v="148.26"/>
    <n v="0"/>
    <n v="3.1544680851063829"/>
    <s v="Express Air"/>
    <n v="0.81"/>
    <n v="149.07"/>
    <x v="2"/>
    <s v="Consumer"/>
    <x v="0"/>
    <s v="Pens &amp; Art Supplies"/>
    <s v="Wrap Bag"/>
    <d v="2011-08-03T00:00:00"/>
  </r>
  <r>
    <n v="5475"/>
    <n v="14113"/>
    <x v="918"/>
    <s v="High"/>
    <s v="*"/>
    <s v="**"/>
    <s v="**"/>
    <m/>
    <m/>
    <s v="**"/>
    <m/>
    <m/>
    <m/>
    <m/>
    <m/>
    <n v="22"/>
    <n v="3.5000000000000003E-2"/>
    <m/>
    <m/>
    <n v="8218.16"/>
    <n v="1"/>
    <n v="373.55272727272728"/>
    <s v="Delivery Truck"/>
    <n v="85.63"/>
    <n v="8303.7899999999991"/>
    <x v="0"/>
    <s v="Home Office"/>
    <x v="1"/>
    <s v="Tables"/>
    <s v="Jumbo Box"/>
    <d v="2011-08-06T00:00:00"/>
  </r>
  <r>
    <n v="5476"/>
    <n v="14401"/>
    <x v="918"/>
    <s v="Not Specified"/>
    <s v="*"/>
    <s v="*"/>
    <s v="*"/>
    <m/>
    <m/>
    <s v="*"/>
    <m/>
    <m/>
    <m/>
    <m/>
    <m/>
    <n v="10"/>
    <n v="0.02"/>
    <m/>
    <m/>
    <n v="931.14949999999999"/>
    <n v="0"/>
    <n v="93.114949999999993"/>
    <s v="Regular Air"/>
    <n v="2.5"/>
    <n v="933.64949999999999"/>
    <x v="0"/>
    <s v="Small Business"/>
    <x v="2"/>
    <s v="Telephones and Communication"/>
    <s v="Small Box"/>
    <d v="2011-08-06T00:00:00"/>
  </r>
  <r>
    <n v="5477"/>
    <n v="6788"/>
    <x v="918"/>
    <s v="Not Specified"/>
    <s v="*"/>
    <s v="*"/>
    <s v="*"/>
    <m/>
    <m/>
    <s v="*"/>
    <m/>
    <m/>
    <m/>
    <m/>
    <m/>
    <n v="41"/>
    <n v="0.05"/>
    <m/>
    <m/>
    <n v="127.84"/>
    <n v="0"/>
    <n v="3.118048780487805"/>
    <s v="Express Air"/>
    <n v="0.96"/>
    <n v="128.80000000000001"/>
    <x v="10"/>
    <s v="Small Business"/>
    <x v="0"/>
    <s v="Pens &amp; Art Supplies"/>
    <s v="Wrap Bag"/>
    <d v="2011-08-06T00:00:00"/>
  </r>
  <r>
    <n v="5478"/>
    <n v="6788"/>
    <x v="918"/>
    <s v="Not Specified"/>
    <s v="*"/>
    <s v="*"/>
    <s v="*"/>
    <m/>
    <m/>
    <s v="*"/>
    <m/>
    <m/>
    <m/>
    <m/>
    <m/>
    <n v="6"/>
    <n v="0.01"/>
    <m/>
    <m/>
    <n v="11.15"/>
    <n v="0"/>
    <n v="1.8583333333333334"/>
    <s v="Regular Air"/>
    <n v="0.75"/>
    <n v="11.9"/>
    <x v="10"/>
    <s v="Small Business"/>
    <x v="0"/>
    <s v="Rubber Bands"/>
    <s v="Wrap Bag"/>
    <d v="2011-08-05T00:00:00"/>
  </r>
  <r>
    <n v="5479"/>
    <n v="35782"/>
    <x v="919"/>
    <s v="Low"/>
    <s v="*"/>
    <s v="*"/>
    <s v="*"/>
    <m/>
    <m/>
    <s v="*"/>
    <m/>
    <m/>
    <m/>
    <m/>
    <m/>
    <n v="42"/>
    <n v="0.05"/>
    <m/>
    <m/>
    <n v="6427.18"/>
    <n v="1"/>
    <n v="153.02809523809523"/>
    <s v="Regular Air"/>
    <n v="19.989999999999998"/>
    <n v="6447.17"/>
    <x v="8"/>
    <s v="Corporate"/>
    <x v="0"/>
    <s v="Binders and Binder Accessories"/>
    <s v="Small Box"/>
    <d v="2011-08-12T00:00:00"/>
  </r>
  <r>
    <n v="5480"/>
    <n v="35782"/>
    <x v="919"/>
    <s v="Low"/>
    <s v="*"/>
    <s v="*"/>
    <s v="*"/>
    <m/>
    <m/>
    <s v="*"/>
    <m/>
    <m/>
    <m/>
    <m/>
    <m/>
    <n v="13"/>
    <n v="0.02"/>
    <m/>
    <m/>
    <n v="1330.73"/>
    <n v="1"/>
    <n v="102.36384615384615"/>
    <s v="Delivery Truck"/>
    <n v="41.64"/>
    <n v="1372.3700000000001"/>
    <x v="8"/>
    <s v="Corporate"/>
    <x v="1"/>
    <s v="Tables"/>
    <s v="Jumbo Box"/>
    <d v="2011-08-10T00:00:00"/>
  </r>
  <r>
    <n v="5481"/>
    <n v="38787"/>
    <x v="919"/>
    <s v="Low"/>
    <s v="*"/>
    <s v="*"/>
    <s v="*"/>
    <m/>
    <m/>
    <s v="*"/>
    <m/>
    <m/>
    <m/>
    <m/>
    <m/>
    <n v="22"/>
    <n v="3.5000000000000003E-2"/>
    <m/>
    <m/>
    <n v="79.040000000000006"/>
    <n v="0"/>
    <n v="3.5927272727272732"/>
    <s v="Regular Air"/>
    <n v="5"/>
    <n v="84.04"/>
    <x v="5"/>
    <s v="Consumer"/>
    <x v="0"/>
    <s v="Pens &amp; Art Supplies"/>
    <s v="Wrap Bag"/>
    <d v="2011-08-05T00:00:00"/>
  </r>
  <r>
    <n v="5482"/>
    <n v="30144"/>
    <x v="920"/>
    <s v="Low"/>
    <s v="*"/>
    <s v="*"/>
    <s v="*"/>
    <m/>
    <m/>
    <s v="*"/>
    <m/>
    <m/>
    <m/>
    <m/>
    <m/>
    <n v="25"/>
    <n v="3.5000000000000003E-2"/>
    <m/>
    <m/>
    <n v="5503.39"/>
    <n v="1"/>
    <n v="220.13560000000001"/>
    <s v="Delivery Truck"/>
    <n v="69.64"/>
    <n v="5573.0300000000007"/>
    <x v="1"/>
    <s v="Small Business"/>
    <x v="1"/>
    <s v="Tables"/>
    <s v="Jumbo Box"/>
    <d v="2011-08-11T00:00:00"/>
  </r>
  <r>
    <n v="5483"/>
    <n v="36196"/>
    <x v="920"/>
    <s v="Not Specified"/>
    <s v="*"/>
    <s v="*"/>
    <s v="*"/>
    <m/>
    <m/>
    <s v="*"/>
    <m/>
    <m/>
    <m/>
    <m/>
    <m/>
    <n v="6"/>
    <n v="0.01"/>
    <m/>
    <m/>
    <n v="62.03"/>
    <n v="0"/>
    <n v="10.338333333333333"/>
    <s v="Regular Air"/>
    <n v="6.02"/>
    <n v="68.05"/>
    <x v="9"/>
    <s v="Consumer"/>
    <x v="1"/>
    <s v="Office Furnishings"/>
    <s v="Medium Box"/>
    <d v="2011-08-07T00:00:00"/>
  </r>
  <r>
    <n v="5484"/>
    <n v="36196"/>
    <x v="920"/>
    <s v="Not Specified"/>
    <s v="*"/>
    <s v="*"/>
    <s v="*"/>
    <m/>
    <m/>
    <s v="*"/>
    <m/>
    <m/>
    <m/>
    <m/>
    <m/>
    <n v="7"/>
    <n v="0.01"/>
    <m/>
    <m/>
    <n v="39.01"/>
    <n v="0"/>
    <n v="5.572857142857143"/>
    <s v="Regular Air"/>
    <n v="4.32"/>
    <n v="43.33"/>
    <x v="2"/>
    <s v="Consumer"/>
    <x v="2"/>
    <s v="Computer Peripherals"/>
    <s v="Small Pack"/>
    <d v="2011-08-08T00:00:00"/>
  </r>
  <r>
    <n v="5485"/>
    <n v="7110"/>
    <x v="921"/>
    <s v="Low"/>
    <s v="*"/>
    <s v="*"/>
    <s v="*"/>
    <m/>
    <m/>
    <s v="*"/>
    <m/>
    <m/>
    <m/>
    <m/>
    <m/>
    <n v="22"/>
    <n v="3.5000000000000003E-2"/>
    <m/>
    <m/>
    <n v="6396.2"/>
    <n v="1"/>
    <n v="290.73636363636365"/>
    <s v="Regular Air"/>
    <n v="24.49"/>
    <n v="6420.69"/>
    <x v="11"/>
    <s v="Corporate"/>
    <x v="1"/>
    <s v="Chairs &amp; Chairmats"/>
    <s v="Large Box"/>
    <d v="2011-08-11T00:00:00"/>
  </r>
  <r>
    <n v="5486"/>
    <n v="21378"/>
    <x v="921"/>
    <s v="Medium"/>
    <s v="*"/>
    <s v="*"/>
    <s v="*"/>
    <m/>
    <m/>
    <s v="*"/>
    <m/>
    <m/>
    <m/>
    <m/>
    <m/>
    <n v="17"/>
    <n v="0.02"/>
    <m/>
    <m/>
    <n v="1616.64"/>
    <n v="1"/>
    <n v="95.096470588235306"/>
    <s v="Regular Air"/>
    <n v="19.989999999999998"/>
    <n v="1636.63"/>
    <x v="12"/>
    <s v="Corporate"/>
    <x v="2"/>
    <s v="Computer Peripherals"/>
    <s v="Small Box"/>
    <d v="2011-08-10T00:00:00"/>
  </r>
  <r>
    <n v="5487"/>
    <n v="21378"/>
    <x v="921"/>
    <s v="Medium"/>
    <s v="*"/>
    <s v="*"/>
    <s v="*"/>
    <m/>
    <m/>
    <s v="*"/>
    <m/>
    <m/>
    <m/>
    <m/>
    <m/>
    <n v="34"/>
    <n v="0.04"/>
    <m/>
    <m/>
    <n v="937.04"/>
    <n v="0"/>
    <n v="27.56"/>
    <s v="Regular Air"/>
    <n v="1.49"/>
    <n v="938.53"/>
    <x v="12"/>
    <s v="Corporate"/>
    <x v="0"/>
    <s v="Binders and Binder Accessories"/>
    <s v="Small Box"/>
    <d v="2011-08-08T00:00:00"/>
  </r>
  <r>
    <n v="5488"/>
    <n v="6374"/>
    <x v="921"/>
    <s v="Critical"/>
    <s v="***"/>
    <s v="***"/>
    <s v="***"/>
    <m/>
    <m/>
    <s v="***"/>
    <m/>
    <m/>
    <m/>
    <m/>
    <m/>
    <n v="29"/>
    <n v="3.5000000000000003E-2"/>
    <m/>
    <m/>
    <n v="857.42"/>
    <n v="0"/>
    <n v="29.566206896551723"/>
    <s v="Express Air"/>
    <n v="3.6"/>
    <n v="861.02"/>
    <x v="2"/>
    <s v="Corporate"/>
    <x v="2"/>
    <s v="Computer Peripherals"/>
    <s v="Small Pack"/>
    <d v="2011-08-08T00:00:00"/>
  </r>
  <r>
    <n v="5489"/>
    <n v="28324"/>
    <x v="921"/>
    <s v="High"/>
    <s v="*"/>
    <s v="**"/>
    <s v="**"/>
    <m/>
    <m/>
    <s v="**"/>
    <m/>
    <m/>
    <m/>
    <m/>
    <m/>
    <n v="48"/>
    <n v="0.05"/>
    <m/>
    <m/>
    <n v="385.99"/>
    <n v="0"/>
    <n v="8.0414583333333329"/>
    <s v="Regular Air"/>
    <n v="3.5"/>
    <n v="389.49"/>
    <x v="1"/>
    <s v="Small Business"/>
    <x v="0"/>
    <s v="Appliances"/>
    <s v="Small Box"/>
    <d v="2011-08-09T00:00:00"/>
  </r>
  <r>
    <n v="5490"/>
    <n v="6374"/>
    <x v="921"/>
    <s v="Critical"/>
    <s v="***"/>
    <s v="***"/>
    <s v="***"/>
    <m/>
    <m/>
    <s v="***"/>
    <m/>
    <m/>
    <m/>
    <m/>
    <m/>
    <n v="1"/>
    <n v="0.01"/>
    <m/>
    <m/>
    <n v="2.2400000000000002"/>
    <n v="0"/>
    <n v="2.2400000000000002"/>
    <s v="Regular Air"/>
    <n v="0.7"/>
    <n v="2.9400000000000004"/>
    <x v="2"/>
    <s v="Corporate"/>
    <x v="0"/>
    <s v="Rubber Bands"/>
    <s v="Wrap Bag"/>
    <d v="2011-08-09T00:00:00"/>
  </r>
  <r>
    <n v="5491"/>
    <n v="23427"/>
    <x v="922"/>
    <s v="Low"/>
    <s v="*"/>
    <s v="*"/>
    <s v="*"/>
    <m/>
    <m/>
    <s v="*"/>
    <m/>
    <m/>
    <m/>
    <m/>
    <m/>
    <n v="22"/>
    <n v="3.5000000000000003E-2"/>
    <m/>
    <m/>
    <n v="2684.98"/>
    <n v="1"/>
    <n v="122.04454545454546"/>
    <s v="Regular Air"/>
    <n v="9.07"/>
    <n v="2694.05"/>
    <x v="10"/>
    <s v="Corporate"/>
    <x v="0"/>
    <s v="Binders and Binder Accessories"/>
    <s v="Small Box"/>
    <d v="2011-08-17T00:00:00"/>
  </r>
  <r>
    <n v="5492"/>
    <n v="53956"/>
    <x v="922"/>
    <s v="High"/>
    <s v="*"/>
    <s v="**"/>
    <s v="**"/>
    <m/>
    <m/>
    <s v="**"/>
    <m/>
    <m/>
    <m/>
    <m/>
    <m/>
    <n v="43"/>
    <n v="0.05"/>
    <m/>
    <m/>
    <n v="1779.87"/>
    <n v="1"/>
    <n v="41.392325581395347"/>
    <s v="Regular Air"/>
    <n v="17.48"/>
    <n v="1797.35"/>
    <x v="8"/>
    <s v="Consumer"/>
    <x v="0"/>
    <s v="Paper"/>
    <s v="Small Box"/>
    <d v="2011-08-09T00:00:00"/>
  </r>
  <r>
    <n v="5493"/>
    <n v="26370"/>
    <x v="922"/>
    <s v="Not Specified"/>
    <s v="*"/>
    <s v="*"/>
    <s v="*"/>
    <m/>
    <m/>
    <s v="*"/>
    <m/>
    <m/>
    <m/>
    <m/>
    <m/>
    <n v="20"/>
    <n v="3.5000000000000003E-2"/>
    <m/>
    <m/>
    <n v="660.27"/>
    <n v="0"/>
    <n v="33.013500000000001"/>
    <s v="Express Air"/>
    <n v="5.49"/>
    <n v="665.76"/>
    <x v="7"/>
    <s v="Home Office"/>
    <x v="0"/>
    <s v="Storage &amp; Organization"/>
    <s v="Small Box"/>
    <d v="2011-08-10T00:00:00"/>
  </r>
  <r>
    <n v="5494"/>
    <n v="19811"/>
    <x v="922"/>
    <s v="Low"/>
    <s v="*"/>
    <s v="*"/>
    <s v="*"/>
    <m/>
    <m/>
    <s v="*"/>
    <m/>
    <m/>
    <m/>
    <m/>
    <m/>
    <n v="49"/>
    <n v="0.05"/>
    <m/>
    <m/>
    <n v="450.66"/>
    <n v="0"/>
    <n v="9.1971428571428575"/>
    <s v="Express Air"/>
    <n v="6.14"/>
    <n v="456.8"/>
    <x v="0"/>
    <s v="Corporate"/>
    <x v="0"/>
    <s v="Scissors, Rulers and Trimmers"/>
    <s v="Small Pack"/>
    <d v="2011-08-13T00:00:00"/>
  </r>
  <r>
    <n v="5495"/>
    <n v="23427"/>
    <x v="922"/>
    <s v="Low"/>
    <s v="*"/>
    <s v="*"/>
    <s v="*"/>
    <m/>
    <m/>
    <s v="*"/>
    <m/>
    <m/>
    <m/>
    <m/>
    <m/>
    <n v="30"/>
    <n v="0.04"/>
    <m/>
    <m/>
    <n v="442.76"/>
    <n v="0"/>
    <n v="14.758666666666667"/>
    <s v="Regular Air"/>
    <n v="8.4"/>
    <n v="451.15999999999997"/>
    <x v="10"/>
    <s v="Corporate"/>
    <x v="0"/>
    <s v="Binders and Binder Accessories"/>
    <s v="Small Box"/>
    <d v="2011-08-15T00:00:00"/>
  </r>
  <r>
    <n v="5496"/>
    <n v="26370"/>
    <x v="922"/>
    <s v="Not Specified"/>
    <s v="*"/>
    <s v="*"/>
    <s v="*"/>
    <m/>
    <m/>
    <s v="*"/>
    <m/>
    <m/>
    <m/>
    <m/>
    <m/>
    <n v="12"/>
    <n v="0.02"/>
    <m/>
    <m/>
    <n v="270.23"/>
    <n v="0"/>
    <n v="22.519166666666667"/>
    <s v="Regular Air"/>
    <n v="5.47"/>
    <n v="275.70000000000005"/>
    <x v="7"/>
    <s v="Home Office"/>
    <x v="0"/>
    <s v="Paper"/>
    <s v="Small Box"/>
    <d v="2011-08-10T00:00:00"/>
  </r>
  <r>
    <n v="5497"/>
    <n v="9700"/>
    <x v="922"/>
    <s v="Critical"/>
    <s v="***"/>
    <s v="***"/>
    <s v="***"/>
    <m/>
    <m/>
    <s v="***"/>
    <m/>
    <m/>
    <m/>
    <m/>
    <m/>
    <n v="35"/>
    <n v="0.04"/>
    <m/>
    <m/>
    <n v="106.06"/>
    <n v="0"/>
    <n v="3.0302857142857142"/>
    <s v="Regular Air"/>
    <n v="1.92"/>
    <n v="107.98"/>
    <x v="8"/>
    <s v="Consumer"/>
    <x v="0"/>
    <s v="Scissors, Rulers and Trimmers"/>
    <s v="Wrap Bag"/>
    <d v="2011-08-09T00:00:00"/>
  </r>
  <r>
    <n v="5498"/>
    <n v="1440"/>
    <x v="923"/>
    <s v="Low"/>
    <s v="*"/>
    <s v="*"/>
    <s v="*"/>
    <m/>
    <m/>
    <s v="*"/>
    <m/>
    <m/>
    <m/>
    <m/>
    <m/>
    <n v="41"/>
    <n v="0.05"/>
    <m/>
    <m/>
    <n v="726.22"/>
    <n v="0"/>
    <n v="17.71268292682927"/>
    <s v="Regular Air"/>
    <n v="8.99"/>
    <n v="735.21"/>
    <x v="8"/>
    <s v="Small Business"/>
    <x v="1"/>
    <s v="Office Furnishings"/>
    <s v="Small Pack"/>
    <d v="2011-08-11T00:00:00"/>
  </r>
  <r>
    <n v="5499"/>
    <n v="23558"/>
    <x v="923"/>
    <s v="Low"/>
    <s v="*"/>
    <s v="*"/>
    <s v="*"/>
    <m/>
    <m/>
    <s v="*"/>
    <m/>
    <m/>
    <m/>
    <m/>
    <m/>
    <n v="17"/>
    <n v="0.02"/>
    <m/>
    <m/>
    <n v="579.71"/>
    <n v="0"/>
    <n v="34.100588235294119"/>
    <s v="Delivery Truck"/>
    <n v="45.51"/>
    <n v="625.22"/>
    <x v="1"/>
    <s v="Home Office"/>
    <x v="1"/>
    <s v="Tables"/>
    <s v="Jumbo Box"/>
    <d v="2011-08-14T00:00:00"/>
  </r>
  <r>
    <n v="5500"/>
    <n v="24583"/>
    <x v="923"/>
    <s v="Critical"/>
    <s v="***"/>
    <s v="***"/>
    <s v="***"/>
    <m/>
    <m/>
    <s v="***"/>
    <m/>
    <m/>
    <m/>
    <m/>
    <m/>
    <n v="17"/>
    <n v="0.02"/>
    <m/>
    <m/>
    <n v="42.29"/>
    <n v="0"/>
    <n v="2.4876470588235295"/>
    <s v="Regular Air"/>
    <n v="6.05"/>
    <n v="48.339999999999996"/>
    <x v="5"/>
    <s v="Corporate"/>
    <x v="0"/>
    <s v="Binders and Binder Accessories"/>
    <s v="Small Box"/>
    <d v="2011-08-12T00:00:00"/>
  </r>
  <r>
    <n v="5501"/>
    <n v="23558"/>
    <x v="923"/>
    <s v="Low"/>
    <s v="*"/>
    <s v="*"/>
    <s v="*"/>
    <m/>
    <m/>
    <s v="*"/>
    <m/>
    <m/>
    <m/>
    <m/>
    <m/>
    <n v="4"/>
    <n v="0.01"/>
    <m/>
    <m/>
    <n v="25.82"/>
    <n v="0"/>
    <n v="6.4550000000000001"/>
    <s v="Regular Air"/>
    <n v="4.72"/>
    <n v="30.54"/>
    <x v="1"/>
    <s v="Home Office"/>
    <x v="0"/>
    <s v="Paper"/>
    <s v="Small Box"/>
    <d v="2011-08-11T00:00:00"/>
  </r>
  <r>
    <n v="5502"/>
    <n v="15972"/>
    <x v="923"/>
    <s v="Not Specified"/>
    <s v="*"/>
    <s v="*"/>
    <s v="*"/>
    <m/>
    <m/>
    <s v="*"/>
    <m/>
    <m/>
    <m/>
    <m/>
    <m/>
    <n v="2"/>
    <n v="0.01"/>
    <m/>
    <m/>
    <n v="14.39"/>
    <n v="0"/>
    <n v="7.1950000000000003"/>
    <s v="Regular Air"/>
    <n v="3.37"/>
    <n v="17.760000000000002"/>
    <x v="1"/>
    <s v="Small Business"/>
    <x v="0"/>
    <s v="Rubber Bands"/>
    <s v="Wrap Bag"/>
    <d v="2011-08-10T00:00:00"/>
  </r>
  <r>
    <n v="5503"/>
    <n v="15972"/>
    <x v="923"/>
    <s v="Not Specified"/>
    <s v="*"/>
    <s v="*"/>
    <s v="*"/>
    <m/>
    <m/>
    <s v="*"/>
    <m/>
    <m/>
    <m/>
    <m/>
    <m/>
    <n v="3"/>
    <n v="0.01"/>
    <m/>
    <m/>
    <n v="10.33"/>
    <n v="0"/>
    <n v="3.4433333333333334"/>
    <s v="Regular Air"/>
    <n v="1.58"/>
    <n v="11.91"/>
    <x v="1"/>
    <s v="Small Business"/>
    <x v="0"/>
    <s v="Rubber Bands"/>
    <s v="Wrap Bag"/>
    <d v="2011-08-09T00:00:00"/>
  </r>
  <r>
    <n v="5504"/>
    <n v="39683"/>
    <x v="924"/>
    <s v="High"/>
    <s v="*"/>
    <s v="**"/>
    <s v="**"/>
    <m/>
    <m/>
    <s v="**"/>
    <m/>
    <m/>
    <m/>
    <m/>
    <m/>
    <n v="41"/>
    <n v="0.05"/>
    <m/>
    <m/>
    <n v="8387.1"/>
    <n v="1"/>
    <n v="204.56341463414634"/>
    <s v="Regular Air"/>
    <n v="18.059999999999999"/>
    <n v="8405.16"/>
    <x v="7"/>
    <s v="Corporate"/>
    <x v="1"/>
    <s v="Chairs &amp; Chairmats"/>
    <s v="Large Box"/>
    <d v="2011-08-11T00:00:00"/>
  </r>
  <r>
    <n v="5505"/>
    <n v="24387"/>
    <x v="924"/>
    <s v="Critical"/>
    <s v="***"/>
    <s v="***"/>
    <s v="***"/>
    <m/>
    <m/>
    <s v="***"/>
    <m/>
    <m/>
    <m/>
    <m/>
    <m/>
    <n v="17"/>
    <n v="0.02"/>
    <m/>
    <m/>
    <n v="6048.18"/>
    <n v="1"/>
    <n v="355.77529411764709"/>
    <s v="Delivery Truck"/>
    <n v="60"/>
    <n v="6108.18"/>
    <x v="7"/>
    <s v="Small Business"/>
    <x v="1"/>
    <s v="Tables"/>
    <s v="Jumbo Drum"/>
    <d v="2011-08-10T00:00:00"/>
  </r>
  <r>
    <n v="5506"/>
    <n v="52288"/>
    <x v="924"/>
    <s v="High"/>
    <s v="*"/>
    <s v="**"/>
    <s v="**"/>
    <m/>
    <m/>
    <s v="**"/>
    <m/>
    <m/>
    <m/>
    <m/>
    <m/>
    <n v="19"/>
    <n v="0.02"/>
    <m/>
    <m/>
    <n v="1410.44"/>
    <n v="1"/>
    <n v="74.23368421052632"/>
    <s v="Regular Air"/>
    <n v="19.989999999999998"/>
    <n v="1430.43"/>
    <x v="2"/>
    <s v="Home Office"/>
    <x v="1"/>
    <s v="Office Furnishings"/>
    <s v="Small Box"/>
    <d v="2011-08-11T00:00:00"/>
  </r>
  <r>
    <n v="5507"/>
    <n v="24387"/>
    <x v="924"/>
    <s v="Critical"/>
    <s v="***"/>
    <s v="***"/>
    <s v="***"/>
    <m/>
    <m/>
    <s v="***"/>
    <m/>
    <m/>
    <m/>
    <m/>
    <m/>
    <n v="23"/>
    <n v="3.5000000000000003E-2"/>
    <m/>
    <m/>
    <n v="1003.31"/>
    <n v="1"/>
    <n v="43.622173913043476"/>
    <s v="Regular Air"/>
    <n v="14.45"/>
    <n v="1017.76"/>
    <x v="7"/>
    <s v="Small Business"/>
    <x v="1"/>
    <s v="Office Furnishings"/>
    <s v="Large Box"/>
    <d v="2011-08-11T00:00:00"/>
  </r>
  <r>
    <n v="5508"/>
    <n v="39683"/>
    <x v="924"/>
    <s v="High"/>
    <s v="*"/>
    <s v="**"/>
    <s v="**"/>
    <m/>
    <m/>
    <s v="**"/>
    <m/>
    <m/>
    <m/>
    <m/>
    <m/>
    <n v="31"/>
    <n v="0.04"/>
    <m/>
    <m/>
    <n v="615.58000000000004"/>
    <n v="0"/>
    <n v="19.857419354838711"/>
    <s v="Regular Air"/>
    <n v="5.23"/>
    <n v="620.81000000000006"/>
    <x v="7"/>
    <s v="Corporate"/>
    <x v="0"/>
    <s v="Binders and Binder Accessories"/>
    <s v="Small Box"/>
    <d v="2011-08-13T00:00:00"/>
  </r>
  <r>
    <n v="5509"/>
    <n v="39683"/>
    <x v="924"/>
    <s v="High"/>
    <s v="*"/>
    <s v="**"/>
    <s v="**"/>
    <m/>
    <m/>
    <s v="**"/>
    <m/>
    <m/>
    <m/>
    <m/>
    <m/>
    <n v="6"/>
    <n v="0.01"/>
    <m/>
    <m/>
    <n v="126.02"/>
    <n v="0"/>
    <n v="21.003333333333334"/>
    <s v="Regular Air"/>
    <n v="6.67"/>
    <n v="132.69"/>
    <x v="7"/>
    <s v="Corporate"/>
    <x v="1"/>
    <s v="Office Furnishings"/>
    <s v="Small Pack"/>
    <d v="2011-08-11T00:00:00"/>
  </r>
  <r>
    <n v="5510"/>
    <n v="39683"/>
    <x v="924"/>
    <s v="High"/>
    <s v="*"/>
    <s v="**"/>
    <s v="**"/>
    <m/>
    <m/>
    <s v="**"/>
    <m/>
    <m/>
    <m/>
    <m/>
    <m/>
    <n v="30"/>
    <n v="0.04"/>
    <m/>
    <m/>
    <n v="68.14"/>
    <n v="0"/>
    <n v="2.2713333333333332"/>
    <s v="Regular Air"/>
    <n v="0.78"/>
    <n v="68.92"/>
    <x v="7"/>
    <s v="Corporate"/>
    <x v="0"/>
    <s v="Rubber Bands"/>
    <s v="Wrap Bag"/>
    <d v="2011-08-12T00:00:00"/>
  </r>
  <r>
    <n v="5511"/>
    <n v="54051"/>
    <x v="925"/>
    <s v="Medium"/>
    <s v="*"/>
    <s v="*"/>
    <s v="*"/>
    <m/>
    <m/>
    <s v="*"/>
    <m/>
    <m/>
    <m/>
    <m/>
    <m/>
    <n v="23"/>
    <n v="3.5000000000000003E-2"/>
    <m/>
    <m/>
    <n v="3301.33"/>
    <n v="1"/>
    <n v="143.53608695652173"/>
    <s v="Delivery Truck"/>
    <n v="36.090000000000003"/>
    <n v="3337.42"/>
    <x v="5"/>
    <s v="Corporate"/>
    <x v="1"/>
    <s v="Bookcases"/>
    <s v="Jumbo Box"/>
    <d v="2011-08-13T00:00:00"/>
  </r>
  <r>
    <n v="5512"/>
    <n v="6754"/>
    <x v="925"/>
    <s v="High"/>
    <s v="*"/>
    <s v="**"/>
    <s v="**"/>
    <m/>
    <m/>
    <s v="**"/>
    <m/>
    <m/>
    <m/>
    <m/>
    <m/>
    <n v="13"/>
    <n v="0.02"/>
    <m/>
    <m/>
    <n v="2388.636"/>
    <n v="1"/>
    <n v="183.74123076923075"/>
    <s v="Regular Air"/>
    <n v="5.26"/>
    <n v="2393.8960000000002"/>
    <x v="1"/>
    <s v="Corporate"/>
    <x v="2"/>
    <s v="Telephones and Communication"/>
    <s v="Small Box"/>
    <d v="2011-08-13T00:00:00"/>
  </r>
  <r>
    <n v="5513"/>
    <n v="31620"/>
    <x v="925"/>
    <s v="Critical"/>
    <s v="***"/>
    <s v="***"/>
    <s v="***"/>
    <m/>
    <m/>
    <s v="***"/>
    <m/>
    <m/>
    <m/>
    <m/>
    <m/>
    <n v="20"/>
    <n v="3.5000000000000003E-2"/>
    <m/>
    <m/>
    <n v="1108.366"/>
    <n v="1"/>
    <n v="55.418300000000002"/>
    <s v="Regular Air"/>
    <n v="2.5"/>
    <n v="1110.866"/>
    <x v="4"/>
    <s v="Home Office"/>
    <x v="2"/>
    <s v="Telephones and Communication"/>
    <s v="Small Box"/>
    <d v="2011-08-13T00:00:00"/>
  </r>
  <r>
    <n v="5514"/>
    <n v="17958"/>
    <x v="925"/>
    <s v="Low"/>
    <s v="*"/>
    <s v="*"/>
    <s v="*"/>
    <m/>
    <m/>
    <s v="*"/>
    <m/>
    <m/>
    <m/>
    <m/>
    <m/>
    <n v="33"/>
    <n v="0.04"/>
    <m/>
    <m/>
    <n v="1053.74"/>
    <n v="1"/>
    <n v="31.931515151515153"/>
    <s v="Regular Air"/>
    <n v="7.09"/>
    <n v="1060.83"/>
    <x v="0"/>
    <s v="Home Office"/>
    <x v="1"/>
    <s v="Office Furnishings"/>
    <s v="Small Box"/>
    <d v="2011-08-15T00:00:00"/>
  </r>
  <r>
    <n v="5515"/>
    <n v="6304"/>
    <x v="925"/>
    <s v="High"/>
    <s v="*"/>
    <s v="**"/>
    <s v="**"/>
    <m/>
    <m/>
    <s v="**"/>
    <m/>
    <m/>
    <m/>
    <m/>
    <m/>
    <n v="30"/>
    <n v="0.04"/>
    <m/>
    <m/>
    <n v="199.11"/>
    <n v="0"/>
    <n v="6.6370000000000005"/>
    <s v="Regular Air"/>
    <n v="6.65"/>
    <n v="205.76000000000002"/>
    <x v="5"/>
    <s v="Corporate"/>
    <x v="0"/>
    <s v="Paper"/>
    <s v="Small Box"/>
    <d v="2011-08-13T00:00:00"/>
  </r>
  <r>
    <n v="5516"/>
    <n v="54051"/>
    <x v="925"/>
    <s v="Medium"/>
    <s v="*"/>
    <s v="*"/>
    <s v="*"/>
    <m/>
    <m/>
    <s v="*"/>
    <m/>
    <m/>
    <m/>
    <m/>
    <m/>
    <n v="28"/>
    <n v="3.5000000000000003E-2"/>
    <m/>
    <m/>
    <n v="126.95"/>
    <n v="0"/>
    <n v="4.5339285714285715"/>
    <s v="Express Air"/>
    <n v="0.99"/>
    <n v="127.94"/>
    <x v="5"/>
    <s v="Corporate"/>
    <x v="0"/>
    <s v="Labels"/>
    <s v="Small Box"/>
    <d v="2011-08-12T00:00:00"/>
  </r>
  <r>
    <n v="5517"/>
    <n v="27553"/>
    <x v="926"/>
    <s v="Medium"/>
    <s v="*"/>
    <s v="*"/>
    <s v="*"/>
    <m/>
    <m/>
    <s v="*"/>
    <m/>
    <m/>
    <m/>
    <m/>
    <m/>
    <n v="48"/>
    <n v="0.05"/>
    <m/>
    <m/>
    <n v="18235.47"/>
    <n v="1"/>
    <n v="379.90562500000004"/>
    <s v="Delivery Truck"/>
    <n v="99"/>
    <n v="18334.47"/>
    <x v="7"/>
    <s v="Corporate"/>
    <x v="0"/>
    <s v="Storage &amp; Organization"/>
    <s v="Jumbo Drum"/>
    <d v="2011-08-14T00:00:00"/>
  </r>
  <r>
    <n v="5518"/>
    <n v="27553"/>
    <x v="926"/>
    <s v="Medium"/>
    <s v="*"/>
    <s v="*"/>
    <s v="*"/>
    <m/>
    <m/>
    <s v="*"/>
    <m/>
    <m/>
    <m/>
    <m/>
    <m/>
    <n v="16"/>
    <n v="0.02"/>
    <m/>
    <m/>
    <n v="2631.107"/>
    <n v="1"/>
    <n v="164.4441875"/>
    <s v="Regular Air"/>
    <n v="13.99"/>
    <n v="2645.0969999999998"/>
    <x v="7"/>
    <s v="Corporate"/>
    <x v="2"/>
    <s v="Telephones and Communication"/>
    <s v="Medium Box"/>
    <d v="2011-08-14T00:00:00"/>
  </r>
  <r>
    <n v="5519"/>
    <n v="6465"/>
    <x v="926"/>
    <s v="Low"/>
    <s v="*"/>
    <s v="*"/>
    <s v="*"/>
    <m/>
    <m/>
    <s v="*"/>
    <m/>
    <m/>
    <m/>
    <m/>
    <m/>
    <n v="36"/>
    <n v="0.04"/>
    <m/>
    <m/>
    <n v="240.14"/>
    <n v="0"/>
    <n v="6.6705555555555556"/>
    <s v="Express Air"/>
    <n v="2"/>
    <n v="242.14"/>
    <x v="3"/>
    <s v="Small Business"/>
    <x v="0"/>
    <s v="Paper"/>
    <s v="Wrap Bag"/>
    <d v="2011-08-19T00:00:00"/>
  </r>
  <r>
    <n v="5520"/>
    <n v="49220"/>
    <x v="927"/>
    <s v="Critical"/>
    <s v="***"/>
    <s v="***"/>
    <s v="***"/>
    <m/>
    <m/>
    <s v="***"/>
    <m/>
    <m/>
    <m/>
    <m/>
    <m/>
    <n v="13"/>
    <n v="0.02"/>
    <m/>
    <m/>
    <n v="409.97"/>
    <n v="0"/>
    <n v="31.536153846153848"/>
    <s v="Regular Air"/>
    <n v="3.5"/>
    <n v="413.47"/>
    <x v="8"/>
    <s v="Corporate"/>
    <x v="0"/>
    <s v="Appliances"/>
    <s v="Small Box"/>
    <d v="2011-08-14T00:00:00"/>
  </r>
  <r>
    <n v="5521"/>
    <n v="31846"/>
    <x v="927"/>
    <s v="Critical"/>
    <s v="***"/>
    <s v="***"/>
    <s v="***"/>
    <m/>
    <m/>
    <s v="***"/>
    <m/>
    <m/>
    <m/>
    <m/>
    <m/>
    <n v="7"/>
    <n v="0.01"/>
    <m/>
    <m/>
    <n v="261.17"/>
    <n v="0"/>
    <n v="37.31"/>
    <s v="Delivery Truck"/>
    <n v="19.190000000000001"/>
    <n v="280.36"/>
    <x v="0"/>
    <s v="Home Office"/>
    <x v="1"/>
    <s v="Chairs &amp; Chairmats"/>
    <s v="Jumbo Drum"/>
    <d v="2011-08-15T00:00:00"/>
  </r>
  <r>
    <n v="5522"/>
    <n v="9763"/>
    <x v="927"/>
    <s v="Medium"/>
    <s v="*"/>
    <s v="*"/>
    <s v="*"/>
    <m/>
    <m/>
    <s v="*"/>
    <m/>
    <m/>
    <m/>
    <m/>
    <m/>
    <n v="44"/>
    <n v="0.05"/>
    <m/>
    <m/>
    <n v="176.26"/>
    <n v="0"/>
    <n v="4.0059090909090909"/>
    <s v="Regular Air"/>
    <n v="0.5"/>
    <n v="176.76"/>
    <x v="7"/>
    <s v="Corporate"/>
    <x v="0"/>
    <s v="Labels"/>
    <s v="Small Box"/>
    <d v="2011-08-16T00:00:00"/>
  </r>
  <r>
    <n v="5523"/>
    <n v="56580"/>
    <x v="928"/>
    <s v="Not Specified"/>
    <s v="*"/>
    <s v="*"/>
    <s v="*"/>
    <m/>
    <m/>
    <s v="*"/>
    <m/>
    <m/>
    <m/>
    <m/>
    <m/>
    <n v="29"/>
    <n v="3.5000000000000003E-2"/>
    <m/>
    <m/>
    <n v="8122.53"/>
    <n v="1"/>
    <n v="280.08724137931034"/>
    <s v="Delivery Truck"/>
    <n v="61.76"/>
    <n v="8184.29"/>
    <x v="1"/>
    <s v="Consumer"/>
    <x v="1"/>
    <s v="Tables"/>
    <s v="Jumbo Box"/>
    <d v="2011-08-16T00:00:00"/>
  </r>
  <r>
    <n v="5524"/>
    <n v="17379"/>
    <x v="928"/>
    <s v="Critical"/>
    <s v="***"/>
    <s v="***"/>
    <s v="***"/>
    <m/>
    <m/>
    <s v="***"/>
    <m/>
    <m/>
    <m/>
    <m/>
    <m/>
    <n v="29"/>
    <n v="3.5000000000000003E-2"/>
    <m/>
    <m/>
    <n v="3218.42"/>
    <n v="1"/>
    <n v="110.98"/>
    <s v="Delivery Truck"/>
    <n v="58.72"/>
    <n v="3277.14"/>
    <x v="1"/>
    <s v="Consumer"/>
    <x v="1"/>
    <s v="Bookcases"/>
    <s v="Jumbo Box"/>
    <d v="2011-08-16T00:00:00"/>
  </r>
  <r>
    <n v="5525"/>
    <n v="56580"/>
    <x v="928"/>
    <s v="Not Specified"/>
    <s v="*"/>
    <s v="*"/>
    <s v="*"/>
    <m/>
    <m/>
    <s v="*"/>
    <m/>
    <m/>
    <m/>
    <m/>
    <m/>
    <n v="44"/>
    <n v="0.05"/>
    <m/>
    <m/>
    <n v="950.3"/>
    <n v="0"/>
    <n v="21.597727272727273"/>
    <s v="Delivery Truck"/>
    <n v="53.03"/>
    <n v="1003.3299999999999"/>
    <x v="1"/>
    <s v="Consumer"/>
    <x v="0"/>
    <s v="Storage &amp; Organization"/>
    <s v="Jumbo Drum"/>
    <d v="2011-08-16T00:00:00"/>
  </r>
  <r>
    <n v="5526"/>
    <n v="56580"/>
    <x v="928"/>
    <s v="Not Specified"/>
    <s v="*"/>
    <s v="*"/>
    <s v="*"/>
    <m/>
    <m/>
    <s v="*"/>
    <m/>
    <m/>
    <m/>
    <m/>
    <m/>
    <n v="9"/>
    <n v="0.01"/>
    <m/>
    <m/>
    <n v="73.05"/>
    <n v="0"/>
    <n v="8.1166666666666671"/>
    <s v="Regular Air"/>
    <n v="4.82"/>
    <n v="77.87"/>
    <x v="1"/>
    <s v="Consumer"/>
    <x v="0"/>
    <s v="Paper"/>
    <s v="Small Box"/>
    <d v="2011-08-14T00:00:00"/>
  </r>
  <r>
    <n v="5527"/>
    <n v="47810"/>
    <x v="928"/>
    <s v="Critical"/>
    <s v="***"/>
    <s v="***"/>
    <s v="***"/>
    <m/>
    <m/>
    <s v="***"/>
    <m/>
    <m/>
    <m/>
    <m/>
    <m/>
    <n v="3"/>
    <n v="0.01"/>
    <m/>
    <m/>
    <n v="19.57"/>
    <n v="0"/>
    <n v="6.5233333333333334"/>
    <s v="Regular Air"/>
    <n v="1.2"/>
    <n v="20.77"/>
    <x v="6"/>
    <s v="Home Office"/>
    <x v="0"/>
    <s v="Pens &amp; Art Supplies"/>
    <s v="Wrap Bag"/>
    <d v="2011-08-15T00:00:00"/>
  </r>
  <r>
    <n v="5528"/>
    <n v="1414"/>
    <x v="929"/>
    <s v="Critical"/>
    <s v="***"/>
    <s v="***"/>
    <s v="***"/>
    <m/>
    <m/>
    <s v="***"/>
    <m/>
    <m/>
    <m/>
    <m/>
    <m/>
    <n v="44"/>
    <n v="0.05"/>
    <m/>
    <m/>
    <n v="4530.96"/>
    <n v="1"/>
    <n v="102.97636363636364"/>
    <s v="Delivery Truck"/>
    <n v="41.64"/>
    <n v="4572.6000000000004"/>
    <x v="2"/>
    <s v="Small Business"/>
    <x v="1"/>
    <s v="Tables"/>
    <s v="Jumbo Box"/>
    <d v="2011-08-15T00:00:00"/>
  </r>
  <r>
    <n v="5529"/>
    <n v="54659"/>
    <x v="929"/>
    <s v="High"/>
    <s v="*"/>
    <s v="**"/>
    <s v="**"/>
    <m/>
    <m/>
    <s v="**"/>
    <m/>
    <m/>
    <m/>
    <m/>
    <m/>
    <n v="38"/>
    <n v="0.04"/>
    <m/>
    <m/>
    <n v="262.89999999999998"/>
    <n v="0"/>
    <n v="6.9184210526315786"/>
    <s v="Regular Air"/>
    <n v="5.2"/>
    <n v="268.09999999999997"/>
    <x v="0"/>
    <s v="Corporate"/>
    <x v="0"/>
    <s v="Paper"/>
    <s v="Small Box"/>
    <d v="2011-08-15T00:00:00"/>
  </r>
  <r>
    <n v="5530"/>
    <n v="28674"/>
    <x v="929"/>
    <s v="High"/>
    <s v="*"/>
    <s v="**"/>
    <s v="**"/>
    <m/>
    <m/>
    <s v="**"/>
    <m/>
    <m/>
    <m/>
    <m/>
    <m/>
    <n v="26"/>
    <n v="3.5000000000000003E-2"/>
    <m/>
    <m/>
    <n v="161.96"/>
    <n v="0"/>
    <n v="6.2292307692307691"/>
    <s v="Regular Air"/>
    <n v="5.67"/>
    <n v="167.63"/>
    <x v="4"/>
    <s v="Home Office"/>
    <x v="0"/>
    <s v="Paper"/>
    <s v="Small Box"/>
    <d v="2011-08-16T00:00:00"/>
  </r>
  <r>
    <n v="5531"/>
    <n v="9927"/>
    <x v="930"/>
    <s v="High"/>
    <s v="*"/>
    <s v="**"/>
    <s v="**"/>
    <m/>
    <m/>
    <s v="**"/>
    <m/>
    <m/>
    <m/>
    <m/>
    <m/>
    <n v="44"/>
    <n v="0.05"/>
    <m/>
    <m/>
    <n v="10087.6"/>
    <n v="1"/>
    <n v="229.26363636363638"/>
    <s v="Regular Air"/>
    <n v="18.059999999999999"/>
    <n v="10105.66"/>
    <x v="7"/>
    <s v="Corporate"/>
    <x v="1"/>
    <s v="Chairs &amp; Chairmats"/>
    <s v="Large Box"/>
    <d v="2011-08-17T00:00:00"/>
  </r>
  <r>
    <n v="5532"/>
    <n v="9927"/>
    <x v="930"/>
    <s v="High"/>
    <s v="*"/>
    <s v="**"/>
    <s v="**"/>
    <m/>
    <m/>
    <s v="**"/>
    <m/>
    <m/>
    <m/>
    <m/>
    <m/>
    <n v="32"/>
    <n v="0.04"/>
    <m/>
    <m/>
    <n v="4655.07"/>
    <n v="1"/>
    <n v="145.47093749999999"/>
    <s v="Delivery Truck"/>
    <n v="53.48"/>
    <n v="4708.5499999999993"/>
    <x v="7"/>
    <s v="Corporate"/>
    <x v="1"/>
    <s v="Bookcases"/>
    <s v="Jumbo Box"/>
    <d v="2011-08-17T00:00:00"/>
  </r>
  <r>
    <n v="5533"/>
    <n v="9927"/>
    <x v="930"/>
    <s v="High"/>
    <s v="*"/>
    <s v="**"/>
    <s v="**"/>
    <m/>
    <m/>
    <s v="**"/>
    <m/>
    <m/>
    <m/>
    <m/>
    <m/>
    <n v="34"/>
    <n v="0.04"/>
    <m/>
    <m/>
    <n v="1608.08"/>
    <n v="1"/>
    <n v="47.296470588235294"/>
    <s v="Express Air"/>
    <n v="6.5"/>
    <n v="1614.58"/>
    <x v="7"/>
    <s v="Corporate"/>
    <x v="2"/>
    <s v="Computer Peripherals"/>
    <s v="Small Box"/>
    <d v="2011-08-17T00:00:00"/>
  </r>
  <r>
    <n v="5534"/>
    <n v="49409"/>
    <x v="930"/>
    <s v="High"/>
    <s v="*"/>
    <s v="**"/>
    <s v="**"/>
    <m/>
    <m/>
    <s v="**"/>
    <m/>
    <m/>
    <m/>
    <m/>
    <m/>
    <n v="28"/>
    <n v="3.5000000000000003E-2"/>
    <m/>
    <m/>
    <n v="1457.78"/>
    <n v="1"/>
    <n v="52.063571428571429"/>
    <s v="Regular Air"/>
    <n v="19.989999999999998"/>
    <n v="1477.77"/>
    <x v="8"/>
    <s v="Consumer"/>
    <x v="2"/>
    <s v="Computer Peripherals"/>
    <s v="Small Box"/>
    <d v="2011-08-17T00:00:00"/>
  </r>
  <r>
    <n v="5535"/>
    <n v="14247"/>
    <x v="930"/>
    <s v="Critical"/>
    <s v="***"/>
    <s v="***"/>
    <s v="***"/>
    <m/>
    <m/>
    <s v="***"/>
    <m/>
    <m/>
    <m/>
    <m/>
    <m/>
    <n v="4"/>
    <n v="0.01"/>
    <m/>
    <m/>
    <n v="14.75"/>
    <n v="0"/>
    <n v="3.6875"/>
    <s v="Regular Air"/>
    <n v="1.35"/>
    <n v="16.100000000000001"/>
    <x v="1"/>
    <s v="Home Office"/>
    <x v="0"/>
    <s v="Rubber Bands"/>
    <s v="Wrap Bag"/>
    <d v="2011-08-18T00:00:00"/>
  </r>
  <r>
    <n v="5536"/>
    <n v="13381"/>
    <x v="931"/>
    <s v="Medium"/>
    <s v="*"/>
    <s v="*"/>
    <s v="*"/>
    <m/>
    <m/>
    <s v="*"/>
    <m/>
    <m/>
    <m/>
    <m/>
    <m/>
    <n v="41"/>
    <n v="0.05"/>
    <m/>
    <m/>
    <n v="10714.78"/>
    <n v="1"/>
    <n v="261.33609756097565"/>
    <s v="Delivery Truck"/>
    <n v="66.67"/>
    <n v="10781.45"/>
    <x v="0"/>
    <s v="Consumer"/>
    <x v="1"/>
    <s v="Tables"/>
    <s v="Jumbo Box"/>
    <d v="2011-08-17T00:00:00"/>
  </r>
  <r>
    <n v="5537"/>
    <n v="47459"/>
    <x v="931"/>
    <s v="Not Specified"/>
    <s v="*"/>
    <s v="*"/>
    <s v="*"/>
    <m/>
    <m/>
    <s v="*"/>
    <m/>
    <m/>
    <m/>
    <m/>
    <m/>
    <n v="10"/>
    <n v="0.02"/>
    <m/>
    <m/>
    <n v="197.21"/>
    <n v="0"/>
    <n v="19.721"/>
    <s v="Regular Air"/>
    <n v="1.49"/>
    <n v="198.70000000000002"/>
    <x v="1"/>
    <s v="Home Office"/>
    <x v="0"/>
    <s v="Binders and Binder Accessories"/>
    <s v="Small Box"/>
    <d v="2011-08-18T00:00:00"/>
  </r>
  <r>
    <n v="5538"/>
    <n v="38466"/>
    <x v="931"/>
    <s v="Critical"/>
    <s v="***"/>
    <s v="***"/>
    <s v="***"/>
    <m/>
    <m/>
    <s v="***"/>
    <m/>
    <m/>
    <m/>
    <m/>
    <m/>
    <n v="22"/>
    <n v="3.5000000000000003E-2"/>
    <m/>
    <m/>
    <n v="136.18"/>
    <n v="0"/>
    <n v="6.19"/>
    <s v="Regular Air"/>
    <n v="5.46"/>
    <n v="141.64000000000001"/>
    <x v="1"/>
    <s v="Corporate"/>
    <x v="0"/>
    <s v="Paper"/>
    <s v="Small Box"/>
    <d v="2011-08-18T00:00:00"/>
  </r>
  <r>
    <n v="5539"/>
    <n v="42373"/>
    <x v="931"/>
    <s v="Not Specified"/>
    <s v="*"/>
    <s v="*"/>
    <s v="*"/>
    <m/>
    <m/>
    <s v="*"/>
    <m/>
    <m/>
    <m/>
    <m/>
    <m/>
    <n v="11"/>
    <n v="0.02"/>
    <m/>
    <m/>
    <n v="127.32"/>
    <n v="0"/>
    <n v="11.574545454545454"/>
    <s v="Express Air"/>
    <n v="2.99"/>
    <n v="130.31"/>
    <x v="6"/>
    <s v="Consumer"/>
    <x v="0"/>
    <s v="Binders and Binder Accessories"/>
    <s v="Small Box"/>
    <d v="2011-08-18T00:00:00"/>
  </r>
  <r>
    <n v="5540"/>
    <n v="38466"/>
    <x v="931"/>
    <s v="Critical"/>
    <s v="***"/>
    <s v="***"/>
    <s v="***"/>
    <m/>
    <m/>
    <s v="***"/>
    <m/>
    <m/>
    <m/>
    <m/>
    <m/>
    <n v="37"/>
    <n v="0.04"/>
    <m/>
    <m/>
    <n v="111.37"/>
    <n v="0"/>
    <n v="3.0100000000000002"/>
    <s v="Regular Air"/>
    <n v="0.5"/>
    <n v="111.87"/>
    <x v="1"/>
    <s v="Corporate"/>
    <x v="0"/>
    <s v="Labels"/>
    <s v="Small Box"/>
    <d v="2011-08-19T00:00:00"/>
  </r>
  <r>
    <n v="5541"/>
    <n v="38466"/>
    <x v="931"/>
    <s v="Critical"/>
    <s v="***"/>
    <s v="***"/>
    <s v="***"/>
    <m/>
    <m/>
    <s v="***"/>
    <m/>
    <m/>
    <m/>
    <m/>
    <m/>
    <n v="15"/>
    <n v="0.02"/>
    <m/>
    <m/>
    <n v="105.48"/>
    <n v="0"/>
    <n v="7.032"/>
    <s v="Regular Air"/>
    <n v="7.37"/>
    <n v="112.85000000000001"/>
    <x v="1"/>
    <s v="Corporate"/>
    <x v="0"/>
    <s v="Paper"/>
    <s v="Small Box"/>
    <d v="2011-08-18T00:00:00"/>
  </r>
  <r>
    <n v="5542"/>
    <n v="17253"/>
    <x v="931"/>
    <s v="Critical"/>
    <s v="***"/>
    <s v="***"/>
    <s v="***"/>
    <m/>
    <m/>
    <s v="***"/>
    <m/>
    <m/>
    <m/>
    <m/>
    <m/>
    <n v="13"/>
    <n v="0.02"/>
    <m/>
    <m/>
    <n v="50.19"/>
    <n v="0"/>
    <n v="3.8607692307692307"/>
    <s v="Regular Air"/>
    <n v="6.83"/>
    <n v="57.019999999999996"/>
    <x v="5"/>
    <s v="Corporate"/>
    <x v="0"/>
    <s v="Binders and Binder Accessories"/>
    <s v="Small Box"/>
    <d v="2011-08-19T00:00:00"/>
  </r>
  <r>
    <n v="5543"/>
    <n v="8768"/>
    <x v="932"/>
    <s v="High"/>
    <s v="*"/>
    <s v="**"/>
    <s v="**"/>
    <m/>
    <m/>
    <s v="**"/>
    <m/>
    <m/>
    <m/>
    <m/>
    <m/>
    <n v="44"/>
    <n v="0.05"/>
    <m/>
    <m/>
    <n v="2422.4405000000002"/>
    <n v="1"/>
    <n v="55.055465909090913"/>
    <s v="Regular Air"/>
    <n v="5.31"/>
    <n v="2427.7505000000001"/>
    <x v="5"/>
    <s v="Small Business"/>
    <x v="2"/>
    <s v="Telephones and Communication"/>
    <s v="Small Box"/>
    <d v="2011-08-19T00:00:00"/>
  </r>
  <r>
    <n v="5544"/>
    <n v="43424"/>
    <x v="932"/>
    <s v="Not Specified"/>
    <s v="*"/>
    <s v="*"/>
    <s v="*"/>
    <m/>
    <m/>
    <s v="*"/>
    <m/>
    <m/>
    <m/>
    <m/>
    <m/>
    <n v="34"/>
    <n v="0.04"/>
    <m/>
    <m/>
    <n v="772.56"/>
    <n v="0"/>
    <n v="22.722352941176467"/>
    <s v="Express Air"/>
    <n v="4.5"/>
    <n v="777.06"/>
    <x v="1"/>
    <s v="Home Office"/>
    <x v="0"/>
    <s v="Appliances"/>
    <s v="Small Box"/>
    <d v="2011-08-20T00:00:00"/>
  </r>
  <r>
    <n v="5545"/>
    <n v="33604"/>
    <x v="932"/>
    <s v="High"/>
    <s v="*"/>
    <s v="**"/>
    <s v="**"/>
    <m/>
    <m/>
    <s v="**"/>
    <m/>
    <m/>
    <m/>
    <m/>
    <m/>
    <n v="10"/>
    <n v="0.02"/>
    <m/>
    <m/>
    <n v="59.62"/>
    <n v="0"/>
    <n v="5.9619999999999997"/>
    <s v="Regular Air"/>
    <n v="7.78"/>
    <n v="67.399999999999991"/>
    <x v="2"/>
    <s v="Corporate"/>
    <x v="0"/>
    <s v="Binders and Binder Accessories"/>
    <s v="Small Box"/>
    <d v="2011-08-20T00:00:00"/>
  </r>
  <r>
    <n v="5546"/>
    <n v="16967"/>
    <x v="933"/>
    <s v="Low"/>
    <s v="*"/>
    <s v="*"/>
    <s v="*"/>
    <m/>
    <m/>
    <s v="*"/>
    <m/>
    <m/>
    <m/>
    <m/>
    <m/>
    <n v="34"/>
    <n v="0.04"/>
    <m/>
    <m/>
    <n v="676.26"/>
    <n v="0"/>
    <n v="19.89"/>
    <s v="Regular Air"/>
    <n v="5.77"/>
    <n v="682.03"/>
    <x v="3"/>
    <s v="Corporate"/>
    <x v="0"/>
    <s v="Paper"/>
    <s v="Small Box"/>
    <d v="2011-08-19T00:00:00"/>
  </r>
  <r>
    <n v="5547"/>
    <n v="10791"/>
    <x v="933"/>
    <s v="Not Specified"/>
    <s v="*"/>
    <s v="*"/>
    <s v="*"/>
    <m/>
    <m/>
    <s v="*"/>
    <m/>
    <m/>
    <m/>
    <m/>
    <m/>
    <n v="20"/>
    <n v="3.5000000000000003E-2"/>
    <m/>
    <m/>
    <n v="400.57"/>
    <n v="0"/>
    <n v="20.028500000000001"/>
    <s v="Regular Air"/>
    <n v="5.77"/>
    <n v="406.34"/>
    <x v="7"/>
    <s v="Small Business"/>
    <x v="0"/>
    <s v="Paper"/>
    <s v="Small Box"/>
    <d v="2011-08-21T00:00:00"/>
  </r>
  <r>
    <n v="5548"/>
    <n v="16967"/>
    <x v="933"/>
    <s v="Low"/>
    <s v="*"/>
    <s v="*"/>
    <s v="*"/>
    <m/>
    <m/>
    <s v="*"/>
    <m/>
    <m/>
    <m/>
    <m/>
    <m/>
    <n v="5"/>
    <n v="0.01"/>
    <m/>
    <m/>
    <n v="397.55"/>
    <n v="0"/>
    <n v="79.510000000000005"/>
    <s v="Regular Air"/>
    <n v="6.13"/>
    <n v="403.68"/>
    <x v="3"/>
    <s v="Corporate"/>
    <x v="2"/>
    <s v="Computer Peripherals"/>
    <s v="Small Box"/>
    <d v="2011-08-21T00:00:00"/>
  </r>
  <r>
    <n v="5549"/>
    <n v="1639"/>
    <x v="933"/>
    <s v="Not Specified"/>
    <s v="*"/>
    <s v="*"/>
    <s v="*"/>
    <m/>
    <m/>
    <s v="*"/>
    <m/>
    <m/>
    <m/>
    <m/>
    <m/>
    <n v="24"/>
    <n v="3.5000000000000003E-2"/>
    <m/>
    <m/>
    <n v="163.13999999999999"/>
    <n v="0"/>
    <n v="6.7974999999999994"/>
    <s v="Regular Air"/>
    <n v="6.18"/>
    <n v="169.32"/>
    <x v="1"/>
    <s v="Home Office"/>
    <x v="0"/>
    <s v="Paper"/>
    <s v="Small Box"/>
    <d v="2011-08-20T00:00:00"/>
  </r>
  <r>
    <n v="5550"/>
    <n v="448"/>
    <x v="934"/>
    <s v="Medium"/>
    <s v="*"/>
    <s v="*"/>
    <s v="*"/>
    <m/>
    <m/>
    <s v="*"/>
    <m/>
    <m/>
    <m/>
    <m/>
    <m/>
    <n v="22"/>
    <n v="3.5000000000000003E-2"/>
    <m/>
    <m/>
    <n v="1162.4005"/>
    <n v="1"/>
    <n v="52.836386363636365"/>
    <s v="Regular Air"/>
    <n v="19.989999999999998"/>
    <n v="1182.3905"/>
    <x v="10"/>
    <s v="Corporate"/>
    <x v="2"/>
    <s v="Telephones and Communication"/>
    <s v="Small Box"/>
    <d v="2011-08-22T00:00:00"/>
  </r>
  <r>
    <n v="5551"/>
    <n v="6502"/>
    <x v="934"/>
    <s v="Medium"/>
    <s v="*"/>
    <s v="*"/>
    <s v="*"/>
    <m/>
    <m/>
    <s v="*"/>
    <m/>
    <m/>
    <m/>
    <m/>
    <m/>
    <n v="30"/>
    <n v="0.04"/>
    <m/>
    <m/>
    <n v="306.92"/>
    <n v="0"/>
    <n v="10.230666666666668"/>
    <s v="Regular Air"/>
    <n v="5.12"/>
    <n v="312.04000000000002"/>
    <x v="1"/>
    <s v="Home Office"/>
    <x v="0"/>
    <s v="Paper"/>
    <s v="Small Box"/>
    <d v="2011-08-23T00:00:00"/>
  </r>
  <r>
    <n v="5552"/>
    <n v="51008"/>
    <x v="934"/>
    <s v="High"/>
    <s v="*"/>
    <s v="**"/>
    <s v="**"/>
    <m/>
    <m/>
    <s v="**"/>
    <m/>
    <m/>
    <m/>
    <m/>
    <m/>
    <n v="20"/>
    <n v="3.5000000000000003E-2"/>
    <m/>
    <m/>
    <n v="269.66000000000003"/>
    <n v="0"/>
    <n v="13.483000000000001"/>
    <s v="Regular Air"/>
    <n v="4.59"/>
    <n v="274.25"/>
    <x v="0"/>
    <s v="Consumer"/>
    <x v="0"/>
    <s v="Scissors, Rulers and Trimmers"/>
    <s v="Wrap Bag"/>
    <d v="2011-08-22T00:00:00"/>
  </r>
  <r>
    <n v="5553"/>
    <n v="24899"/>
    <x v="934"/>
    <s v="Not Specified"/>
    <s v="*"/>
    <s v="*"/>
    <s v="*"/>
    <m/>
    <m/>
    <s v="*"/>
    <m/>
    <m/>
    <m/>
    <m/>
    <m/>
    <n v="37"/>
    <n v="0.04"/>
    <m/>
    <m/>
    <n v="252.99"/>
    <n v="0"/>
    <n v="6.837567567567568"/>
    <s v="Regular Air"/>
    <n v="2.35"/>
    <n v="255.34"/>
    <x v="8"/>
    <s v="Home Office"/>
    <x v="0"/>
    <s v="Pens &amp; Art Supplies"/>
    <s v="Wrap Bag"/>
    <d v="2011-08-22T00:00:00"/>
  </r>
  <r>
    <n v="5554"/>
    <n v="8901"/>
    <x v="934"/>
    <s v="Low"/>
    <s v="*"/>
    <s v="*"/>
    <s v="*"/>
    <m/>
    <m/>
    <s v="*"/>
    <m/>
    <m/>
    <m/>
    <m/>
    <m/>
    <n v="15"/>
    <n v="0.02"/>
    <m/>
    <m/>
    <n v="168.9"/>
    <n v="0"/>
    <n v="11.26"/>
    <s v="Express Air"/>
    <n v="6.24"/>
    <n v="175.14000000000001"/>
    <x v="10"/>
    <s v="Consumer"/>
    <x v="2"/>
    <s v="Office Machines"/>
    <s v="Medium Box"/>
    <d v="2011-08-27T00:00:00"/>
  </r>
  <r>
    <n v="5555"/>
    <n v="36133"/>
    <x v="934"/>
    <s v="Medium"/>
    <s v="*"/>
    <s v="*"/>
    <s v="*"/>
    <m/>
    <m/>
    <s v="*"/>
    <m/>
    <m/>
    <m/>
    <m/>
    <m/>
    <n v="6"/>
    <n v="0.01"/>
    <m/>
    <m/>
    <n v="128.56"/>
    <n v="0"/>
    <n v="21.426666666666666"/>
    <s v="Regular Air"/>
    <n v="8.68"/>
    <n v="137.24"/>
    <x v="1"/>
    <s v="Consumer"/>
    <x v="0"/>
    <s v="Paper"/>
    <s v="Small Box"/>
    <d v="2011-08-21T00:00:00"/>
  </r>
  <r>
    <n v="5556"/>
    <n v="6502"/>
    <x v="934"/>
    <s v="Medium"/>
    <s v="*"/>
    <s v="*"/>
    <s v="*"/>
    <m/>
    <m/>
    <s v="*"/>
    <m/>
    <m/>
    <m/>
    <m/>
    <m/>
    <n v="16"/>
    <n v="0.02"/>
    <m/>
    <m/>
    <n v="116.11"/>
    <n v="0"/>
    <n v="7.256875"/>
    <s v="Express Air"/>
    <n v="5.83"/>
    <n v="121.94"/>
    <x v="1"/>
    <s v="Home Office"/>
    <x v="0"/>
    <s v="Paper"/>
    <s v="Wrap Bag"/>
    <d v="2011-08-20T00:00:00"/>
  </r>
  <r>
    <n v="5557"/>
    <n v="31648"/>
    <x v="934"/>
    <s v="High"/>
    <s v="*"/>
    <s v="**"/>
    <s v="**"/>
    <m/>
    <m/>
    <s v="**"/>
    <m/>
    <m/>
    <m/>
    <m/>
    <m/>
    <n v="10"/>
    <n v="0.02"/>
    <m/>
    <m/>
    <n v="74.040000000000006"/>
    <n v="0"/>
    <n v="7.4040000000000008"/>
    <s v="Regular Air"/>
    <n v="7.3"/>
    <n v="81.34"/>
    <x v="4"/>
    <s v="Home Office"/>
    <x v="0"/>
    <s v="Paper"/>
    <s v="Small Box"/>
    <d v="2011-08-22T00:00:00"/>
  </r>
  <r>
    <n v="5558"/>
    <n v="31648"/>
    <x v="934"/>
    <s v="High"/>
    <s v="*"/>
    <s v="**"/>
    <s v="**"/>
    <m/>
    <m/>
    <s v="**"/>
    <m/>
    <m/>
    <m/>
    <m/>
    <m/>
    <n v="8"/>
    <n v="0.01"/>
    <m/>
    <m/>
    <n v="68.94"/>
    <n v="0"/>
    <n v="8.6174999999999997"/>
    <s v="Regular Air"/>
    <n v="2.38"/>
    <n v="71.319999999999993"/>
    <x v="4"/>
    <s v="Home Office"/>
    <x v="2"/>
    <s v="Computer Peripherals"/>
    <s v="Small Pack"/>
    <d v="2011-08-20T00:00:00"/>
  </r>
  <r>
    <n v="5559"/>
    <n v="46531"/>
    <x v="935"/>
    <s v="Low"/>
    <s v="*"/>
    <s v="*"/>
    <s v="*"/>
    <m/>
    <m/>
    <s v="*"/>
    <m/>
    <m/>
    <m/>
    <m/>
    <m/>
    <n v="39"/>
    <n v="0.04"/>
    <m/>
    <m/>
    <n v="4211"/>
    <n v="1"/>
    <n v="107.97435897435898"/>
    <s v="Regular Air"/>
    <n v="69"/>
    <n v="4280"/>
    <x v="3"/>
    <s v="Consumer"/>
    <x v="1"/>
    <s v="Tables"/>
    <s v="Large Box"/>
    <d v="2011-08-28T00:00:00"/>
  </r>
  <r>
    <n v="5560"/>
    <n v="2882"/>
    <x v="935"/>
    <s v="High"/>
    <s v="*"/>
    <s v="**"/>
    <s v="**"/>
    <m/>
    <m/>
    <s v="**"/>
    <m/>
    <m/>
    <m/>
    <m/>
    <m/>
    <n v="23"/>
    <n v="3.5000000000000003E-2"/>
    <m/>
    <m/>
    <n v="3872.87"/>
    <n v="1"/>
    <n v="168.38565217391303"/>
    <s v="Delivery Truck"/>
    <n v="30"/>
    <n v="3902.87"/>
    <x v="5"/>
    <s v="Consumer"/>
    <x v="1"/>
    <s v="Chairs &amp; Chairmats"/>
    <s v="Jumbo Drum"/>
    <d v="2011-08-23T00:00:00"/>
  </r>
  <r>
    <n v="5561"/>
    <n v="46531"/>
    <x v="935"/>
    <s v="Low"/>
    <s v="*"/>
    <s v="*"/>
    <s v="*"/>
    <m/>
    <m/>
    <s v="*"/>
    <m/>
    <m/>
    <m/>
    <m/>
    <m/>
    <n v="17"/>
    <n v="0.02"/>
    <m/>
    <m/>
    <n v="3064.6579999999999"/>
    <n v="1"/>
    <n v="180.274"/>
    <s v="Regular Air"/>
    <n v="2.79"/>
    <n v="3067.4479999999999"/>
    <x v="0"/>
    <s v="Consumer"/>
    <x v="2"/>
    <s v="Telephones and Communication"/>
    <s v="Small Box"/>
    <d v="2011-08-26T00:00:00"/>
  </r>
  <r>
    <n v="5562"/>
    <n v="45381"/>
    <x v="935"/>
    <s v="Medium"/>
    <s v="*"/>
    <s v="*"/>
    <s v="*"/>
    <m/>
    <m/>
    <s v="*"/>
    <m/>
    <m/>
    <m/>
    <m/>
    <m/>
    <n v="23"/>
    <n v="3.5000000000000003E-2"/>
    <m/>
    <m/>
    <n v="1316.87"/>
    <n v="1"/>
    <n v="57.255217391304342"/>
    <s v="Express Air"/>
    <n v="5.5"/>
    <n v="1322.37"/>
    <x v="3"/>
    <s v="Small Business"/>
    <x v="2"/>
    <s v="Computer Peripherals"/>
    <s v="Small Box"/>
    <d v="2011-08-23T00:00:00"/>
  </r>
  <r>
    <n v="5563"/>
    <n v="2882"/>
    <x v="935"/>
    <s v="High"/>
    <s v="*"/>
    <s v="**"/>
    <s v="**"/>
    <m/>
    <m/>
    <s v="**"/>
    <m/>
    <m/>
    <m/>
    <m/>
    <m/>
    <n v="9"/>
    <n v="0.01"/>
    <m/>
    <m/>
    <n v="356.72"/>
    <n v="0"/>
    <n v="39.635555555555555"/>
    <s v="Regular Air"/>
    <n v="1.99"/>
    <n v="358.71000000000004"/>
    <x v="5"/>
    <s v="Consumer"/>
    <x v="2"/>
    <s v="Computer Peripherals"/>
    <s v="Small Pack"/>
    <d v="2011-08-22T00:00:00"/>
  </r>
  <r>
    <n v="5564"/>
    <n v="17445"/>
    <x v="935"/>
    <s v="Not Specified"/>
    <s v="*"/>
    <s v="*"/>
    <s v="*"/>
    <m/>
    <m/>
    <s v="*"/>
    <m/>
    <m/>
    <m/>
    <m/>
    <m/>
    <n v="33"/>
    <n v="0.04"/>
    <m/>
    <m/>
    <n v="249.48"/>
    <n v="0"/>
    <n v="7.56"/>
    <s v="Regular Air"/>
    <n v="2.38"/>
    <n v="251.85999999999999"/>
    <x v="5"/>
    <s v="Small Business"/>
    <x v="2"/>
    <s v="Computer Peripherals"/>
    <s v="Small Pack"/>
    <d v="2011-08-24T00:00:00"/>
  </r>
  <r>
    <n v="5565"/>
    <n v="45381"/>
    <x v="935"/>
    <s v="Medium"/>
    <s v="*"/>
    <s v="*"/>
    <s v="*"/>
    <m/>
    <m/>
    <s v="*"/>
    <m/>
    <m/>
    <m/>
    <m/>
    <m/>
    <n v="26"/>
    <n v="3.5000000000000003E-2"/>
    <m/>
    <m/>
    <n v="164.1"/>
    <n v="0"/>
    <n v="6.3115384615384613"/>
    <s v="Express Air"/>
    <n v="5.01"/>
    <n v="169.10999999999999"/>
    <x v="3"/>
    <s v="Small Business"/>
    <x v="0"/>
    <s v="Binders and Binder Accessories"/>
    <s v="Small Box"/>
    <d v="2011-08-22T00:00:00"/>
  </r>
  <r>
    <n v="5566"/>
    <n v="1095"/>
    <x v="935"/>
    <s v="Medium"/>
    <s v="*"/>
    <s v="*"/>
    <s v="*"/>
    <m/>
    <m/>
    <s v="*"/>
    <m/>
    <m/>
    <m/>
    <m/>
    <m/>
    <n v="28"/>
    <n v="3.5000000000000003E-2"/>
    <m/>
    <m/>
    <n v="142.18"/>
    <n v="0"/>
    <n v="5.0778571428571428"/>
    <s v="Regular Air"/>
    <n v="4.72"/>
    <n v="146.9"/>
    <x v="10"/>
    <s v="Consumer"/>
    <x v="0"/>
    <s v="Paper"/>
    <s v="Small Box"/>
    <d v="2011-08-23T00:00:00"/>
  </r>
  <r>
    <n v="5567"/>
    <n v="46531"/>
    <x v="935"/>
    <s v="Low"/>
    <s v="*"/>
    <s v="*"/>
    <s v="*"/>
    <m/>
    <m/>
    <s v="*"/>
    <m/>
    <m/>
    <m/>
    <m/>
    <m/>
    <n v="23"/>
    <n v="3.5000000000000003E-2"/>
    <m/>
    <m/>
    <n v="84.47"/>
    <n v="0"/>
    <n v="3.672608695652174"/>
    <s v="Regular Air"/>
    <n v="1.49"/>
    <n v="85.96"/>
    <x v="0"/>
    <s v="Consumer"/>
    <x v="0"/>
    <s v="Binders and Binder Accessories"/>
    <s v="Small Box"/>
    <d v="2011-08-21T00:00:00"/>
  </r>
  <r>
    <n v="5568"/>
    <n v="46531"/>
    <x v="935"/>
    <s v="Low"/>
    <s v="*"/>
    <s v="*"/>
    <s v="*"/>
    <m/>
    <m/>
    <s v="*"/>
    <m/>
    <m/>
    <m/>
    <m/>
    <m/>
    <n v="2"/>
    <n v="0.01"/>
    <m/>
    <m/>
    <n v="19.34"/>
    <n v="0"/>
    <n v="9.67"/>
    <s v="Regular Air"/>
    <n v="6.05"/>
    <n v="25.39"/>
    <x v="1"/>
    <s v="Consumer"/>
    <x v="0"/>
    <s v="Binders and Binder Accessories"/>
    <s v="Small Box"/>
    <d v="2011-08-30T00:00:00"/>
  </r>
  <r>
    <n v="5569"/>
    <n v="45381"/>
    <x v="935"/>
    <s v="Medium"/>
    <s v="*"/>
    <s v="*"/>
    <s v="*"/>
    <m/>
    <m/>
    <s v="*"/>
    <m/>
    <m/>
    <m/>
    <m/>
    <m/>
    <n v="1"/>
    <n v="0.01"/>
    <m/>
    <m/>
    <n v="11.81"/>
    <n v="0"/>
    <n v="11.81"/>
    <s v="Regular Air"/>
    <n v="5.57"/>
    <n v="17.380000000000003"/>
    <x v="3"/>
    <s v="Small Business"/>
    <x v="1"/>
    <s v="Office Furnishings"/>
    <s v="Small Box"/>
    <d v="2011-08-23T00:00:00"/>
  </r>
  <r>
    <n v="5570"/>
    <n v="58598"/>
    <x v="936"/>
    <s v="Medium"/>
    <s v="*"/>
    <s v="*"/>
    <s v="*"/>
    <m/>
    <m/>
    <s v="*"/>
    <m/>
    <m/>
    <m/>
    <m/>
    <m/>
    <n v="50"/>
    <n v="0.06"/>
    <m/>
    <m/>
    <n v="13608.83"/>
    <n v="1"/>
    <n v="272.17660000000001"/>
    <s v="Delivery Truck"/>
    <n v="64.73"/>
    <n v="13673.56"/>
    <x v="1"/>
    <s v="Home Office"/>
    <x v="1"/>
    <s v="Chairs &amp; Chairmats"/>
    <s v="Jumbo Drum"/>
    <d v="2011-08-23T00:00:00"/>
  </r>
  <r>
    <n v="5571"/>
    <n v="58598"/>
    <x v="936"/>
    <s v="Medium"/>
    <s v="*"/>
    <s v="*"/>
    <s v="*"/>
    <m/>
    <m/>
    <s v="*"/>
    <m/>
    <m/>
    <m/>
    <m/>
    <m/>
    <n v="25"/>
    <n v="3.5000000000000003E-2"/>
    <m/>
    <m/>
    <n v="89.32"/>
    <n v="0"/>
    <n v="3.5727999999999995"/>
    <s v="Regular Air"/>
    <n v="0.7"/>
    <n v="90.02"/>
    <x v="1"/>
    <s v="Home Office"/>
    <x v="0"/>
    <s v="Rubber Bands"/>
    <s v="Wrap Bag"/>
    <d v="2011-08-23T00:00:00"/>
  </r>
  <r>
    <n v="5572"/>
    <n v="43302"/>
    <x v="937"/>
    <s v="Low"/>
    <s v="*"/>
    <s v="*"/>
    <s v="*"/>
    <m/>
    <m/>
    <s v="*"/>
    <m/>
    <m/>
    <m/>
    <m/>
    <m/>
    <n v="39"/>
    <n v="0.04"/>
    <m/>
    <m/>
    <n v="6888.6634999999997"/>
    <n v="1"/>
    <n v="176.63239743589742"/>
    <s v="Regular Air"/>
    <n v="5"/>
    <n v="6893.6634999999997"/>
    <x v="3"/>
    <s v="Corporate"/>
    <x v="2"/>
    <s v="Telephones and Communication"/>
    <s v="Small Box"/>
    <d v="2011-08-30T00:00:00"/>
  </r>
  <r>
    <n v="5573"/>
    <n v="28545"/>
    <x v="937"/>
    <s v="High"/>
    <s v="*"/>
    <s v="**"/>
    <s v="**"/>
    <m/>
    <m/>
    <s v="**"/>
    <m/>
    <m/>
    <m/>
    <m/>
    <m/>
    <n v="15"/>
    <n v="0.02"/>
    <m/>
    <m/>
    <n v="5296.19"/>
    <n v="1"/>
    <n v="353.0793333333333"/>
    <s v="Regular Air"/>
    <n v="19.989999999999998"/>
    <n v="5316.1799999999994"/>
    <x v="4"/>
    <s v="Home Office"/>
    <x v="0"/>
    <s v="Appliances"/>
    <s v="Small Box"/>
    <d v="2011-08-24T00:00:00"/>
  </r>
  <r>
    <n v="5574"/>
    <n v="58566"/>
    <x v="937"/>
    <s v="Not Specified"/>
    <s v="*"/>
    <s v="*"/>
    <s v="*"/>
    <m/>
    <m/>
    <s v="*"/>
    <m/>
    <m/>
    <m/>
    <m/>
    <m/>
    <n v="45"/>
    <n v="0.05"/>
    <m/>
    <m/>
    <n v="4680.8900000000003"/>
    <n v="1"/>
    <n v="104.01977777777779"/>
    <s v="Regular Air"/>
    <n v="10.119999999999999"/>
    <n v="4691.01"/>
    <x v="5"/>
    <s v="Consumer"/>
    <x v="1"/>
    <s v="Office Furnishings"/>
    <s v="Large Box"/>
    <d v="2011-08-24T00:00:00"/>
  </r>
  <r>
    <n v="5575"/>
    <n v="58566"/>
    <x v="937"/>
    <s v="Not Specified"/>
    <s v="*"/>
    <s v="*"/>
    <s v="*"/>
    <m/>
    <m/>
    <s v="*"/>
    <m/>
    <m/>
    <m/>
    <m/>
    <m/>
    <n v="42"/>
    <n v="0.05"/>
    <m/>
    <m/>
    <n v="2414.9944999999998"/>
    <n v="1"/>
    <n v="57.499869047619043"/>
    <s v="Express Air"/>
    <n v="4.99"/>
    <n v="2419.9844999999996"/>
    <x v="5"/>
    <s v="Consumer"/>
    <x v="2"/>
    <s v="Telephones and Communication"/>
    <s v="Small Box"/>
    <d v="2011-08-25T00:00:00"/>
  </r>
  <r>
    <n v="5576"/>
    <n v="43302"/>
    <x v="937"/>
    <s v="Low"/>
    <s v="*"/>
    <s v="*"/>
    <s v="*"/>
    <m/>
    <m/>
    <s v="*"/>
    <m/>
    <m/>
    <m/>
    <m/>
    <m/>
    <n v="43"/>
    <n v="0.05"/>
    <m/>
    <m/>
    <n v="720.61300000000006"/>
    <n v="0"/>
    <n v="16.758441860465119"/>
    <s v="Regular Air"/>
    <n v="0.99"/>
    <n v="721.60300000000007"/>
    <x v="3"/>
    <s v="Corporate"/>
    <x v="2"/>
    <s v="Telephones and Communication"/>
    <s v="Wrap Bag"/>
    <d v="2011-09-01T00:00:00"/>
  </r>
  <r>
    <n v="5577"/>
    <n v="53189"/>
    <x v="937"/>
    <s v="Critical"/>
    <s v="***"/>
    <s v="***"/>
    <s v="***"/>
    <m/>
    <m/>
    <s v="***"/>
    <m/>
    <m/>
    <m/>
    <m/>
    <m/>
    <n v="29"/>
    <n v="3.5000000000000003E-2"/>
    <m/>
    <m/>
    <n v="214.19"/>
    <n v="0"/>
    <n v="7.3858620689655172"/>
    <s v="Express Air"/>
    <n v="5.94"/>
    <n v="220.13"/>
    <x v="2"/>
    <s v="Corporate"/>
    <x v="0"/>
    <s v="Paper"/>
    <s v="Small Box"/>
    <d v="2011-08-23T00:00:00"/>
  </r>
  <r>
    <n v="5578"/>
    <n v="43302"/>
    <x v="937"/>
    <s v="Low"/>
    <s v="*"/>
    <s v="*"/>
    <s v="*"/>
    <m/>
    <m/>
    <s v="*"/>
    <m/>
    <m/>
    <m/>
    <m/>
    <m/>
    <n v="4"/>
    <n v="0.01"/>
    <m/>
    <m/>
    <n v="8.8699999999999992"/>
    <n v="0"/>
    <n v="2.2174999999999998"/>
    <s v="Regular Air"/>
    <n v="1.63"/>
    <n v="10.5"/>
    <x v="9"/>
    <s v="Corporate"/>
    <x v="0"/>
    <s v="Pens &amp; Art Supplies"/>
    <s v="Wrap Bag"/>
    <d v="2011-09-01T00:00:00"/>
  </r>
  <r>
    <n v="5579"/>
    <n v="55202"/>
    <x v="938"/>
    <s v="Low"/>
    <s v="*"/>
    <s v="*"/>
    <s v="*"/>
    <m/>
    <m/>
    <s v="*"/>
    <m/>
    <m/>
    <m/>
    <m/>
    <m/>
    <n v="49"/>
    <n v="0.05"/>
    <m/>
    <m/>
    <n v="6335.8575000000001"/>
    <n v="1"/>
    <n v="129.30321428571429"/>
    <s v="Regular Air"/>
    <n v="8.99"/>
    <n v="6344.8474999999999"/>
    <x v="1"/>
    <s v="Small Business"/>
    <x v="2"/>
    <s v="Telephones and Communication"/>
    <s v="Small Box"/>
    <d v="2011-08-31T00:00:00"/>
  </r>
  <r>
    <n v="5580"/>
    <n v="55202"/>
    <x v="938"/>
    <s v="Low"/>
    <s v="*"/>
    <s v="*"/>
    <s v="*"/>
    <m/>
    <m/>
    <s v="*"/>
    <m/>
    <m/>
    <m/>
    <m/>
    <m/>
    <n v="33"/>
    <n v="0.04"/>
    <m/>
    <m/>
    <n v="3093.76"/>
    <n v="1"/>
    <n v="93.75030303030303"/>
    <s v="Express Air"/>
    <n v="35"/>
    <n v="3128.76"/>
    <x v="0"/>
    <s v="Small Business"/>
    <x v="0"/>
    <s v="Storage &amp; Organization"/>
    <s v="Large Box"/>
    <d v="2011-08-26T00:00:00"/>
  </r>
  <r>
    <n v="5581"/>
    <n v="51302"/>
    <x v="938"/>
    <s v="Not Specified"/>
    <s v="*"/>
    <s v="*"/>
    <s v="*"/>
    <m/>
    <m/>
    <s v="*"/>
    <m/>
    <m/>
    <m/>
    <m/>
    <m/>
    <n v="44"/>
    <n v="0.05"/>
    <m/>
    <m/>
    <n v="167.55"/>
    <n v="0"/>
    <n v="3.8079545454545456"/>
    <s v="Regular Air"/>
    <n v="7.5"/>
    <n v="175.05"/>
    <x v="8"/>
    <s v="Consumer"/>
    <x v="0"/>
    <s v="Labels"/>
    <s v="Small Box"/>
    <d v="2011-08-26T00:00:00"/>
  </r>
  <r>
    <n v="5582"/>
    <n v="15622"/>
    <x v="939"/>
    <s v="High"/>
    <s v="*"/>
    <s v="**"/>
    <s v="**"/>
    <m/>
    <m/>
    <s v="**"/>
    <m/>
    <m/>
    <m/>
    <m/>
    <m/>
    <n v="34"/>
    <n v="0.04"/>
    <m/>
    <m/>
    <n v="8581.25"/>
    <n v="1"/>
    <n v="252.38970588235293"/>
    <s v="Delivery Truck"/>
    <n v="60.2"/>
    <n v="8641.4500000000007"/>
    <x v="2"/>
    <s v="Consumer"/>
    <x v="1"/>
    <s v="Bookcases"/>
    <s v="Jumbo Box"/>
    <d v="2011-08-26T00:00:00"/>
  </r>
  <r>
    <n v="5583"/>
    <n v="5153"/>
    <x v="939"/>
    <s v="Critical"/>
    <s v="***"/>
    <s v="***"/>
    <s v="***"/>
    <m/>
    <m/>
    <s v="***"/>
    <m/>
    <m/>
    <m/>
    <m/>
    <m/>
    <n v="37"/>
    <n v="0.04"/>
    <m/>
    <m/>
    <n v="4896.93"/>
    <n v="1"/>
    <n v="132.34945945945947"/>
    <s v="Express Air"/>
    <n v="12.65"/>
    <n v="4909.58"/>
    <x v="12"/>
    <s v="Home Office"/>
    <x v="1"/>
    <s v="Chairs &amp; Chairmats"/>
    <s v="Medium Box"/>
    <d v="2011-08-27T00:00:00"/>
  </r>
  <r>
    <n v="5584"/>
    <n v="36676"/>
    <x v="939"/>
    <s v="Not Specified"/>
    <s v="*"/>
    <s v="*"/>
    <s v="*"/>
    <m/>
    <m/>
    <s v="*"/>
    <m/>
    <m/>
    <m/>
    <m/>
    <m/>
    <n v="32"/>
    <n v="0.04"/>
    <m/>
    <m/>
    <n v="3046.01"/>
    <n v="1"/>
    <n v="95.187812500000007"/>
    <s v="Delivery Truck"/>
    <n v="14"/>
    <n v="3060.01"/>
    <x v="4"/>
    <s v="Corporate"/>
    <x v="2"/>
    <s v="Office Machines"/>
    <s v="Jumbo Drum"/>
    <d v="2011-08-27T00:00:00"/>
  </r>
  <r>
    <n v="5585"/>
    <n v="45861"/>
    <x v="939"/>
    <s v="Medium"/>
    <s v="*"/>
    <s v="*"/>
    <s v="*"/>
    <m/>
    <m/>
    <s v="*"/>
    <m/>
    <m/>
    <m/>
    <m/>
    <m/>
    <n v="39"/>
    <n v="0.04"/>
    <m/>
    <m/>
    <n v="680.85850000000005"/>
    <n v="0"/>
    <n v="17.457910256410258"/>
    <s v="Regular Air"/>
    <n v="0.99"/>
    <n v="681.84850000000006"/>
    <x v="7"/>
    <s v="Small Business"/>
    <x v="2"/>
    <s v="Telephones and Communication"/>
    <s v="Wrap Bag"/>
    <d v="2011-08-25T00:00:00"/>
  </r>
  <r>
    <n v="5586"/>
    <n v="36676"/>
    <x v="939"/>
    <s v="Not Specified"/>
    <s v="*"/>
    <s v="*"/>
    <s v="*"/>
    <m/>
    <m/>
    <s v="*"/>
    <m/>
    <m/>
    <m/>
    <m/>
    <m/>
    <n v="15"/>
    <n v="0.02"/>
    <m/>
    <m/>
    <n v="353.52"/>
    <n v="0"/>
    <n v="23.567999999999998"/>
    <s v="Regular Air"/>
    <n v="8.18"/>
    <n v="361.7"/>
    <x v="4"/>
    <s v="Corporate"/>
    <x v="0"/>
    <s v="Paper"/>
    <s v="Small Box"/>
    <d v="2011-08-26T00:00:00"/>
  </r>
  <r>
    <n v="5587"/>
    <n v="49319"/>
    <x v="939"/>
    <s v="Low"/>
    <s v="*"/>
    <s v="*"/>
    <s v="*"/>
    <m/>
    <m/>
    <s v="*"/>
    <m/>
    <m/>
    <m/>
    <m/>
    <m/>
    <n v="40"/>
    <n v="0.05"/>
    <m/>
    <m/>
    <n v="289.19"/>
    <n v="0"/>
    <n v="7.2297500000000001"/>
    <s v="Regular Air"/>
    <n v="6.15"/>
    <n v="295.33999999999997"/>
    <x v="4"/>
    <s v="Corporate"/>
    <x v="0"/>
    <s v="Paper"/>
    <s v="Small Box"/>
    <d v="2011-08-27T00:00:00"/>
  </r>
  <r>
    <n v="5588"/>
    <n v="15622"/>
    <x v="939"/>
    <s v="High"/>
    <s v="*"/>
    <s v="**"/>
    <s v="**"/>
    <m/>
    <m/>
    <s v="**"/>
    <m/>
    <m/>
    <m/>
    <m/>
    <m/>
    <n v="21"/>
    <n v="3.5000000000000003E-2"/>
    <m/>
    <m/>
    <n v="135.99"/>
    <n v="0"/>
    <n v="6.475714285714286"/>
    <s v="Regular Air"/>
    <n v="9.68"/>
    <n v="145.67000000000002"/>
    <x v="2"/>
    <s v="Consumer"/>
    <x v="0"/>
    <s v="Paper"/>
    <s v="Small Box"/>
    <d v="2011-08-26T00:00:00"/>
  </r>
  <r>
    <n v="5589"/>
    <n v="49319"/>
    <x v="939"/>
    <s v="Low"/>
    <s v="*"/>
    <s v="*"/>
    <s v="*"/>
    <m/>
    <m/>
    <s v="*"/>
    <m/>
    <m/>
    <m/>
    <m/>
    <m/>
    <n v="13"/>
    <n v="0.02"/>
    <m/>
    <m/>
    <n v="98.82"/>
    <n v="0"/>
    <n v="7.6015384615384614"/>
    <s v="Regular Air"/>
    <n v="5.53"/>
    <n v="104.35"/>
    <x v="4"/>
    <s v="Corporate"/>
    <x v="2"/>
    <s v="Computer Peripherals"/>
    <s v="Small Pack"/>
    <d v="2011-08-27T00:00:00"/>
  </r>
  <r>
    <n v="5590"/>
    <n v="56640"/>
    <x v="939"/>
    <s v="High"/>
    <s v="*"/>
    <s v="**"/>
    <s v="**"/>
    <m/>
    <m/>
    <s v="**"/>
    <m/>
    <m/>
    <m/>
    <m/>
    <m/>
    <n v="11"/>
    <n v="0.02"/>
    <m/>
    <m/>
    <n v="80.260000000000005"/>
    <n v="0"/>
    <n v="7.2963636363636368"/>
    <s v="Regular Air"/>
    <n v="5.66"/>
    <n v="85.92"/>
    <x v="2"/>
    <s v="Corporate"/>
    <x v="0"/>
    <s v="Paper"/>
    <s v="Small Box"/>
    <d v="2011-08-26T00:00:00"/>
  </r>
  <r>
    <n v="5591"/>
    <n v="56640"/>
    <x v="939"/>
    <s v="High"/>
    <s v="*"/>
    <s v="**"/>
    <s v="**"/>
    <m/>
    <m/>
    <s v="**"/>
    <m/>
    <m/>
    <m/>
    <m/>
    <m/>
    <n v="2"/>
    <n v="0.01"/>
    <m/>
    <m/>
    <n v="29.31"/>
    <n v="0"/>
    <n v="14.654999999999999"/>
    <s v="Regular Air"/>
    <n v="5.43"/>
    <n v="34.739999999999995"/>
    <x v="2"/>
    <s v="Corporate"/>
    <x v="0"/>
    <s v="Paper"/>
    <s v="Small Box"/>
    <d v="2011-08-26T00:00:00"/>
  </r>
  <r>
    <n v="5592"/>
    <n v="30276"/>
    <x v="940"/>
    <s v="Low"/>
    <s v="*"/>
    <s v="*"/>
    <s v="*"/>
    <m/>
    <m/>
    <s v="*"/>
    <m/>
    <m/>
    <m/>
    <m/>
    <m/>
    <n v="34"/>
    <n v="0.04"/>
    <m/>
    <m/>
    <n v="7656.3040000000001"/>
    <n v="1"/>
    <n v="225.18541176470589"/>
    <s v="Delivery Truck"/>
    <n v="54.12"/>
    <n v="7710.424"/>
    <x v="0"/>
    <s v="Corporate"/>
    <x v="1"/>
    <s v="Tables"/>
    <s v="Jumbo Box"/>
    <d v="2011-08-30T00:00:00"/>
  </r>
  <r>
    <n v="5593"/>
    <n v="17924"/>
    <x v="940"/>
    <s v="Critical"/>
    <s v="***"/>
    <s v="***"/>
    <s v="***"/>
    <m/>
    <m/>
    <s v="***"/>
    <m/>
    <m/>
    <m/>
    <m/>
    <m/>
    <n v="42"/>
    <n v="0.05"/>
    <m/>
    <m/>
    <n v="2507.48"/>
    <n v="1"/>
    <n v="59.701904761904764"/>
    <s v="Regular Air"/>
    <n v="4.5"/>
    <n v="2511.98"/>
    <x v="4"/>
    <s v="Consumer"/>
    <x v="0"/>
    <s v="Appliances"/>
    <s v="Small Box"/>
    <d v="2011-08-26T00:00:00"/>
  </r>
  <r>
    <n v="5594"/>
    <n v="30276"/>
    <x v="940"/>
    <s v="Low"/>
    <s v="*"/>
    <s v="*"/>
    <s v="*"/>
    <m/>
    <m/>
    <s v="*"/>
    <m/>
    <m/>
    <m/>
    <m/>
    <m/>
    <n v="44"/>
    <n v="0.05"/>
    <m/>
    <m/>
    <n v="1453.704"/>
    <n v="1"/>
    <n v="33.038727272727272"/>
    <s v="Regular Air"/>
    <n v="1.1000000000000001"/>
    <n v="1454.8039999999999"/>
    <x v="0"/>
    <s v="Corporate"/>
    <x v="2"/>
    <s v="Telephones and Communication"/>
    <s v="Small Box"/>
    <d v="2011-08-30T00:00:00"/>
  </r>
  <r>
    <n v="5595"/>
    <n v="53767"/>
    <x v="940"/>
    <s v="Not Specified"/>
    <s v="*"/>
    <s v="*"/>
    <s v="*"/>
    <m/>
    <m/>
    <s v="*"/>
    <m/>
    <m/>
    <m/>
    <m/>
    <m/>
    <n v="35"/>
    <n v="0.04"/>
    <m/>
    <m/>
    <n v="1131.1500000000001"/>
    <n v="1"/>
    <n v="32.318571428571431"/>
    <s v="Regular Air"/>
    <n v="5.76"/>
    <n v="1136.9100000000001"/>
    <x v="5"/>
    <s v="Small Business"/>
    <x v="0"/>
    <s v="Paper"/>
    <s v="Small Box"/>
    <d v="2011-08-27T00:00:00"/>
  </r>
  <r>
    <n v="5596"/>
    <n v="39169"/>
    <x v="940"/>
    <s v="Medium"/>
    <s v="*"/>
    <s v="*"/>
    <s v="*"/>
    <m/>
    <m/>
    <s v="*"/>
    <m/>
    <m/>
    <m/>
    <m/>
    <m/>
    <n v="5"/>
    <n v="0.01"/>
    <m/>
    <m/>
    <n v="24.91"/>
    <n v="0"/>
    <n v="4.9820000000000002"/>
    <s v="Regular Air"/>
    <n v="0.71"/>
    <n v="25.62"/>
    <x v="0"/>
    <s v="Home Office"/>
    <x v="0"/>
    <s v="Pens &amp; Art Supplies"/>
    <s v="Wrap Bag"/>
    <d v="2011-08-27T00:00:00"/>
  </r>
  <r>
    <n v="5597"/>
    <n v="8391"/>
    <x v="941"/>
    <s v="High"/>
    <s v="*"/>
    <s v="**"/>
    <s v="**"/>
    <m/>
    <m/>
    <s v="**"/>
    <m/>
    <m/>
    <m/>
    <m/>
    <m/>
    <n v="4"/>
    <n v="0.01"/>
    <m/>
    <m/>
    <n v="1266.72"/>
    <n v="1"/>
    <n v="316.68"/>
    <s v="Delivery Truck"/>
    <n v="64.73"/>
    <n v="1331.45"/>
    <x v="11"/>
    <s v="Corporate"/>
    <x v="1"/>
    <s v="Chairs &amp; Chairmats"/>
    <s v="Jumbo Drum"/>
    <d v="2011-08-29T00:00:00"/>
  </r>
  <r>
    <n v="5598"/>
    <n v="6336"/>
    <x v="941"/>
    <s v="High"/>
    <s v="*"/>
    <s v="**"/>
    <s v="**"/>
    <m/>
    <m/>
    <s v="**"/>
    <m/>
    <m/>
    <m/>
    <m/>
    <m/>
    <n v="43"/>
    <n v="0.05"/>
    <m/>
    <m/>
    <n v="320.26"/>
    <n v="0"/>
    <n v="7.4479069767441857"/>
    <s v="Express Air"/>
    <n v="6.05"/>
    <n v="326.31"/>
    <x v="4"/>
    <s v="Home Office"/>
    <x v="0"/>
    <s v="Binders and Binder Accessories"/>
    <s v="Small Box"/>
    <d v="2011-08-30T00:00:00"/>
  </r>
  <r>
    <n v="5599"/>
    <n v="54914"/>
    <x v="941"/>
    <s v="Critical"/>
    <s v="***"/>
    <s v="***"/>
    <s v="***"/>
    <m/>
    <m/>
    <s v="***"/>
    <m/>
    <m/>
    <m/>
    <m/>
    <m/>
    <n v="32"/>
    <n v="0.04"/>
    <m/>
    <m/>
    <n v="197.93"/>
    <n v="0"/>
    <n v="6.1853125000000002"/>
    <s v="Regular Air"/>
    <n v="5.46"/>
    <n v="203.39000000000001"/>
    <x v="1"/>
    <s v="Small Business"/>
    <x v="0"/>
    <s v="Paper"/>
    <s v="Small Box"/>
    <d v="2011-08-29T00:00:00"/>
  </r>
  <r>
    <n v="5600"/>
    <n v="54914"/>
    <x v="941"/>
    <s v="Critical"/>
    <s v="***"/>
    <s v="***"/>
    <s v="***"/>
    <m/>
    <m/>
    <s v="***"/>
    <m/>
    <m/>
    <m/>
    <m/>
    <m/>
    <n v="7"/>
    <n v="0.01"/>
    <m/>
    <m/>
    <n v="90.58"/>
    <n v="0"/>
    <n v="12.94"/>
    <s v="Regular Air"/>
    <n v="6.27"/>
    <n v="96.85"/>
    <x v="1"/>
    <s v="Small Business"/>
    <x v="0"/>
    <s v="Storage &amp; Organization"/>
    <s v="Medium Box"/>
    <d v="2011-08-30T00:00:00"/>
  </r>
  <r>
    <n v="5601"/>
    <n v="48709"/>
    <x v="941"/>
    <s v="High"/>
    <s v="*"/>
    <s v="**"/>
    <s v="**"/>
    <m/>
    <m/>
    <s v="**"/>
    <m/>
    <m/>
    <m/>
    <m/>
    <m/>
    <n v="17"/>
    <n v="0.02"/>
    <m/>
    <m/>
    <n v="47.12"/>
    <n v="0"/>
    <n v="2.7717647058823527"/>
    <s v="Regular Air"/>
    <n v="4.28"/>
    <n v="51.4"/>
    <x v="2"/>
    <s v="Corporate"/>
    <x v="0"/>
    <s v="Pens &amp; Art Supplies"/>
    <s v="Wrap Bag"/>
    <d v="2011-08-30T00:00:00"/>
  </r>
  <r>
    <n v="5602"/>
    <n v="36679"/>
    <x v="942"/>
    <s v="Critical"/>
    <s v="***"/>
    <s v="***"/>
    <s v="***"/>
    <m/>
    <m/>
    <s v="***"/>
    <m/>
    <m/>
    <m/>
    <m/>
    <m/>
    <n v="28"/>
    <n v="3.5000000000000003E-2"/>
    <m/>
    <m/>
    <n v="1491.8264999999999"/>
    <n v="1"/>
    <n v="53.279517857142856"/>
    <s v="Regular Air"/>
    <n v="8.99"/>
    <n v="1500.8164999999999"/>
    <x v="1"/>
    <s v="Corporate"/>
    <x v="2"/>
    <s v="Telephones and Communication"/>
    <s v="Small Box"/>
    <d v="2011-09-02T00:00:00"/>
  </r>
  <r>
    <n v="5603"/>
    <n v="11233"/>
    <x v="942"/>
    <s v="Not Specified"/>
    <s v="*"/>
    <s v="*"/>
    <s v="*"/>
    <m/>
    <m/>
    <s v="*"/>
    <m/>
    <m/>
    <m/>
    <m/>
    <m/>
    <n v="25"/>
    <n v="3.5000000000000003E-2"/>
    <m/>
    <m/>
    <n v="276.5"/>
    <n v="0"/>
    <n v="11.06"/>
    <s v="Regular Air"/>
    <n v="4.8"/>
    <n v="281.3"/>
    <x v="1"/>
    <s v="Corporate"/>
    <x v="0"/>
    <s v="Envelopes"/>
    <s v="Small Box"/>
    <d v="2011-09-01T00:00:00"/>
  </r>
  <r>
    <n v="5604"/>
    <n v="49828"/>
    <x v="942"/>
    <s v="Medium"/>
    <s v="*"/>
    <s v="*"/>
    <s v="*"/>
    <m/>
    <m/>
    <s v="*"/>
    <m/>
    <m/>
    <m/>
    <m/>
    <m/>
    <n v="39"/>
    <n v="0.04"/>
    <m/>
    <m/>
    <n v="272.39"/>
    <n v="0"/>
    <n v="6.9843589743589742"/>
    <s v="Express Air"/>
    <n v="6.6"/>
    <n v="278.99"/>
    <x v="8"/>
    <s v="Consumer"/>
    <x v="0"/>
    <s v="Paper"/>
    <s v="Small Box"/>
    <d v="2011-08-31T00:00:00"/>
  </r>
  <r>
    <n v="5605"/>
    <n v="38561"/>
    <x v="942"/>
    <s v="Critical"/>
    <s v="***"/>
    <s v="***"/>
    <s v="***"/>
    <m/>
    <m/>
    <s v="***"/>
    <m/>
    <m/>
    <m/>
    <m/>
    <m/>
    <n v="19"/>
    <n v="0.02"/>
    <m/>
    <m/>
    <n v="169.4"/>
    <n v="0"/>
    <n v="8.9157894736842103"/>
    <s v="Regular Air"/>
    <n v="7.29"/>
    <n v="176.69"/>
    <x v="4"/>
    <s v="Home Office"/>
    <x v="1"/>
    <s v="Office Furnishings"/>
    <s v="Small Pack"/>
    <d v="2011-09-01T00:00:00"/>
  </r>
  <r>
    <n v="5606"/>
    <n v="57799"/>
    <x v="943"/>
    <s v="High"/>
    <s v="*"/>
    <s v="**"/>
    <s v="**"/>
    <m/>
    <m/>
    <s v="**"/>
    <m/>
    <m/>
    <m/>
    <m/>
    <m/>
    <n v="25"/>
    <n v="3.5000000000000003E-2"/>
    <m/>
    <m/>
    <n v="12343.07"/>
    <n v="1"/>
    <n v="493.72280000000001"/>
    <s v="Delivery Truck"/>
    <n v="69.3"/>
    <n v="12412.369999999999"/>
    <x v="4"/>
    <s v="Consumer"/>
    <x v="2"/>
    <s v="Office Machines"/>
    <s v="Jumbo Drum"/>
    <d v="2011-09-02T00:00:00"/>
  </r>
  <r>
    <n v="5607"/>
    <n v="4676"/>
    <x v="943"/>
    <s v="High"/>
    <s v="*"/>
    <s v="**"/>
    <s v="**"/>
    <m/>
    <m/>
    <s v="**"/>
    <m/>
    <m/>
    <m/>
    <m/>
    <m/>
    <n v="30"/>
    <n v="0.04"/>
    <m/>
    <m/>
    <n v="4253.009"/>
    <n v="1"/>
    <n v="141.76696666666666"/>
    <s v="Regular Air"/>
    <n v="8.99"/>
    <n v="4261.9989999999998"/>
    <x v="11"/>
    <s v="Home Office"/>
    <x v="2"/>
    <s v="Telephones and Communication"/>
    <s v="Small Box"/>
    <d v="2011-09-01T00:00:00"/>
  </r>
  <r>
    <n v="5608"/>
    <n v="6337"/>
    <x v="943"/>
    <s v="Not Specified"/>
    <s v="*"/>
    <s v="*"/>
    <s v="*"/>
    <m/>
    <m/>
    <s v="*"/>
    <m/>
    <m/>
    <m/>
    <m/>
    <m/>
    <n v="48"/>
    <n v="0.05"/>
    <m/>
    <m/>
    <n v="3397.72"/>
    <n v="1"/>
    <n v="70.785833333333329"/>
    <s v="Regular Air"/>
    <n v="37.58"/>
    <n v="3435.2999999999997"/>
    <x v="2"/>
    <s v="Corporate"/>
    <x v="1"/>
    <s v="Office Furnishings"/>
    <s v="Wrap Bag"/>
    <d v="2011-09-02T00:00:00"/>
  </r>
  <r>
    <n v="5609"/>
    <n v="4676"/>
    <x v="943"/>
    <s v="High"/>
    <s v="*"/>
    <s v="**"/>
    <s v="**"/>
    <m/>
    <m/>
    <s v="**"/>
    <m/>
    <m/>
    <m/>
    <m/>
    <m/>
    <n v="11"/>
    <n v="0.02"/>
    <m/>
    <m/>
    <n v="1210.0515"/>
    <n v="1"/>
    <n v="110.00468181818182"/>
    <s v="Regular Air"/>
    <n v="7.69"/>
    <n v="1217.7415000000001"/>
    <x v="11"/>
    <s v="Home Office"/>
    <x v="2"/>
    <s v="Telephones and Communication"/>
    <s v="Small Box"/>
    <d v="2011-09-01T00:00:00"/>
  </r>
  <r>
    <n v="5610"/>
    <n v="6337"/>
    <x v="943"/>
    <s v="Not Specified"/>
    <s v="*"/>
    <s v="*"/>
    <s v="*"/>
    <m/>
    <m/>
    <s v="*"/>
    <m/>
    <m/>
    <m/>
    <m/>
    <m/>
    <n v="1"/>
    <n v="0.01"/>
    <m/>
    <m/>
    <n v="449.42"/>
    <n v="0"/>
    <n v="449.42"/>
    <s v="Delivery Truck"/>
    <n v="85.63"/>
    <n v="535.04999999999995"/>
    <x v="2"/>
    <s v="Corporate"/>
    <x v="1"/>
    <s v="Tables"/>
    <s v="Jumbo Box"/>
    <d v="2011-09-01T00:00:00"/>
  </r>
  <r>
    <n v="5611"/>
    <n v="34596"/>
    <x v="943"/>
    <s v="Critical"/>
    <s v="***"/>
    <s v="***"/>
    <s v="***"/>
    <m/>
    <m/>
    <s v="***"/>
    <m/>
    <m/>
    <m/>
    <m/>
    <m/>
    <n v="39"/>
    <n v="0.04"/>
    <m/>
    <m/>
    <n v="302.08999999999997"/>
    <n v="0"/>
    <n v="7.7458974358974348"/>
    <s v="Regular Air"/>
    <n v="6.16"/>
    <n v="308.25"/>
    <x v="6"/>
    <s v="Consumer"/>
    <x v="0"/>
    <s v="Binders and Binder Accessories"/>
    <s v="Small Box"/>
    <d v="2011-09-01T00:00:00"/>
  </r>
  <r>
    <n v="5612"/>
    <n v="4676"/>
    <x v="943"/>
    <s v="High"/>
    <s v="*"/>
    <s v="**"/>
    <s v="**"/>
    <m/>
    <m/>
    <s v="**"/>
    <m/>
    <m/>
    <m/>
    <m/>
    <m/>
    <n v="50"/>
    <n v="0.06"/>
    <m/>
    <m/>
    <n v="187.83"/>
    <n v="0"/>
    <n v="3.7566000000000002"/>
    <s v="Regular Air"/>
    <n v="0.5"/>
    <n v="188.33"/>
    <x v="11"/>
    <s v="Home Office"/>
    <x v="0"/>
    <s v="Labels"/>
    <s v="Small Box"/>
    <d v="2011-09-02T00:00:00"/>
  </r>
  <r>
    <n v="5613"/>
    <n v="4676"/>
    <x v="943"/>
    <s v="High"/>
    <s v="*"/>
    <s v="**"/>
    <s v="**"/>
    <m/>
    <m/>
    <s v="**"/>
    <m/>
    <m/>
    <m/>
    <m/>
    <m/>
    <n v="3"/>
    <n v="0.01"/>
    <m/>
    <m/>
    <n v="49.59"/>
    <n v="0"/>
    <n v="16.53"/>
    <s v="Express Air"/>
    <n v="6.47"/>
    <n v="56.06"/>
    <x v="11"/>
    <s v="Home Office"/>
    <x v="0"/>
    <s v="Paper"/>
    <s v="Small Box"/>
    <d v="2011-09-02T00:00:00"/>
  </r>
  <r>
    <n v="5614"/>
    <n v="34112"/>
    <x v="944"/>
    <s v="Critical"/>
    <s v="***"/>
    <s v="***"/>
    <s v="***"/>
    <m/>
    <m/>
    <s v="***"/>
    <m/>
    <m/>
    <m/>
    <m/>
    <m/>
    <n v="13"/>
    <n v="0.02"/>
    <m/>
    <m/>
    <n v="315.79199999999997"/>
    <n v="0"/>
    <n v="24.291692307692305"/>
    <s v="Regular Air"/>
    <n v="8.59"/>
    <n v="324.38199999999995"/>
    <x v="4"/>
    <s v="Small Business"/>
    <x v="2"/>
    <s v="Telephones and Communication"/>
    <s v="Medium Box"/>
    <d v="2011-09-03T00:00:00"/>
  </r>
  <r>
    <n v="5615"/>
    <n v="51906"/>
    <x v="944"/>
    <s v="High"/>
    <s v="*"/>
    <s v="**"/>
    <s v="**"/>
    <m/>
    <m/>
    <s v="**"/>
    <m/>
    <m/>
    <m/>
    <m/>
    <m/>
    <n v="24"/>
    <n v="3.5000000000000003E-2"/>
    <m/>
    <m/>
    <n v="206.34"/>
    <n v="0"/>
    <n v="8.5975000000000001"/>
    <s v="Regular Air"/>
    <n v="3.62"/>
    <n v="209.96"/>
    <x v="2"/>
    <s v="Home Office"/>
    <x v="2"/>
    <s v="Computer Peripherals"/>
    <s v="Small Pack"/>
    <d v="2011-09-02T00:00:00"/>
  </r>
  <r>
    <n v="5616"/>
    <n v="27778"/>
    <x v="945"/>
    <s v="Critical"/>
    <s v="***"/>
    <s v="***"/>
    <s v="***"/>
    <m/>
    <m/>
    <s v="***"/>
    <m/>
    <m/>
    <m/>
    <m/>
    <m/>
    <n v="10"/>
    <n v="0.02"/>
    <m/>
    <m/>
    <n v="6350.29"/>
    <n v="1"/>
    <n v="635.029"/>
    <s v="Regular Air"/>
    <n v="24.49"/>
    <n v="6374.78"/>
    <x v="8"/>
    <s v="Corporate"/>
    <x v="2"/>
    <s v="Copiers and Fax"/>
    <s v="Large Box"/>
    <d v="2011-09-04T00:00:00"/>
  </r>
  <r>
    <n v="5617"/>
    <n v="27778"/>
    <x v="945"/>
    <s v="Critical"/>
    <s v="***"/>
    <s v="***"/>
    <s v="***"/>
    <m/>
    <m/>
    <s v="***"/>
    <m/>
    <m/>
    <m/>
    <m/>
    <m/>
    <n v="34"/>
    <n v="0.04"/>
    <m/>
    <m/>
    <n v="4805.92"/>
    <n v="1"/>
    <n v="141.35058823529411"/>
    <s v="Delivery Truck"/>
    <n v="36.090000000000003"/>
    <n v="4842.01"/>
    <x v="7"/>
    <s v="Corporate"/>
    <x v="1"/>
    <s v="Bookcases"/>
    <s v="Jumbo Box"/>
    <d v="2011-09-04T00:00:00"/>
  </r>
  <r>
    <n v="5618"/>
    <n v="9027"/>
    <x v="945"/>
    <s v="Low"/>
    <s v="*"/>
    <s v="*"/>
    <s v="*"/>
    <m/>
    <m/>
    <s v="*"/>
    <m/>
    <m/>
    <m/>
    <m/>
    <m/>
    <n v="30"/>
    <n v="0.04"/>
    <m/>
    <m/>
    <n v="932.89200000000005"/>
    <n v="0"/>
    <n v="31.096400000000003"/>
    <s v="Regular Air"/>
    <n v="0.99"/>
    <n v="933.88200000000006"/>
    <x v="12"/>
    <s v="Consumer"/>
    <x v="2"/>
    <s v="Telephones and Communication"/>
    <s v="Small Pack"/>
    <d v="2011-09-11T00:00:00"/>
  </r>
  <r>
    <n v="5619"/>
    <n v="8578"/>
    <x v="945"/>
    <s v="High"/>
    <s v="*"/>
    <s v="**"/>
    <s v="**"/>
    <m/>
    <m/>
    <s v="**"/>
    <m/>
    <m/>
    <m/>
    <m/>
    <m/>
    <n v="40"/>
    <n v="0.05"/>
    <m/>
    <m/>
    <n v="366.87"/>
    <n v="0"/>
    <n v="9.1717499999999994"/>
    <s v="Regular Air"/>
    <n v="5.71"/>
    <n v="372.58"/>
    <x v="6"/>
    <s v="Corporate"/>
    <x v="1"/>
    <s v="Office Furnishings"/>
    <s v="Small Box"/>
    <d v="2011-09-03T00:00:00"/>
  </r>
  <r>
    <n v="5620"/>
    <n v="27778"/>
    <x v="945"/>
    <s v="Critical"/>
    <s v="***"/>
    <s v="***"/>
    <s v="***"/>
    <m/>
    <m/>
    <s v="***"/>
    <m/>
    <m/>
    <m/>
    <m/>
    <m/>
    <n v="1"/>
    <n v="0.01"/>
    <m/>
    <m/>
    <n v="232.67"/>
    <n v="0"/>
    <n v="232.67"/>
    <s v="Regular Air"/>
    <n v="15.01"/>
    <n v="247.67999999999998"/>
    <x v="7"/>
    <s v="Corporate"/>
    <x v="0"/>
    <s v="Binders and Binder Accessories"/>
    <s v="Small Box"/>
    <d v="2011-09-04T00:00:00"/>
  </r>
  <r>
    <n v="5621"/>
    <n v="40896"/>
    <x v="945"/>
    <s v="Not Specified"/>
    <s v="*"/>
    <s v="*"/>
    <s v="*"/>
    <m/>
    <m/>
    <s v="*"/>
    <m/>
    <m/>
    <m/>
    <m/>
    <m/>
    <n v="21"/>
    <n v="3.5000000000000003E-2"/>
    <m/>
    <m/>
    <n v="155.72999999999999"/>
    <n v="0"/>
    <n v="7.4157142857142855"/>
    <s v="Express Air"/>
    <n v="1.71"/>
    <n v="157.44"/>
    <x v="9"/>
    <s v="Corporate"/>
    <x v="0"/>
    <s v="Paper"/>
    <s v="Wrap Bag"/>
    <d v="2011-09-03T00:00:00"/>
  </r>
  <r>
    <n v="5622"/>
    <n v="34660"/>
    <x v="946"/>
    <s v="Not Specified"/>
    <s v="*"/>
    <s v="*"/>
    <s v="*"/>
    <m/>
    <m/>
    <s v="*"/>
    <m/>
    <m/>
    <m/>
    <m/>
    <m/>
    <n v="36"/>
    <n v="0.04"/>
    <m/>
    <m/>
    <n v="3832.37"/>
    <n v="1"/>
    <n v="106.45472222222222"/>
    <s v="Regular Air"/>
    <n v="5.81"/>
    <n v="3838.18"/>
    <x v="4"/>
    <s v="Home Office"/>
    <x v="1"/>
    <s v="Office Furnishings"/>
    <s v="Medium Box"/>
    <d v="2011-09-05T00:00:00"/>
  </r>
  <r>
    <n v="5623"/>
    <n v="41152"/>
    <x v="946"/>
    <s v="High"/>
    <s v="*"/>
    <s v="**"/>
    <s v="**"/>
    <m/>
    <m/>
    <s v="**"/>
    <m/>
    <m/>
    <m/>
    <m/>
    <m/>
    <n v="49"/>
    <n v="0.05"/>
    <m/>
    <m/>
    <n v="3702.92"/>
    <n v="1"/>
    <n v="75.569795918367348"/>
    <s v="Regular Air"/>
    <n v="19.95"/>
    <n v="3722.87"/>
    <x v="2"/>
    <s v="Corporate"/>
    <x v="0"/>
    <s v="Appliances"/>
    <s v="Large Box"/>
    <d v="2011-09-04T00:00:00"/>
  </r>
  <r>
    <n v="5624"/>
    <n v="42274"/>
    <x v="946"/>
    <s v="High"/>
    <s v="*"/>
    <s v="**"/>
    <s v="**"/>
    <m/>
    <m/>
    <s v="**"/>
    <m/>
    <m/>
    <m/>
    <m/>
    <m/>
    <n v="23"/>
    <n v="3.5000000000000003E-2"/>
    <m/>
    <m/>
    <n v="2296.7600000000002"/>
    <n v="1"/>
    <n v="99.859130434782614"/>
    <s v="Regular Air"/>
    <n v="19.989999999999998"/>
    <n v="2316.75"/>
    <x v="1"/>
    <s v="Home Office"/>
    <x v="2"/>
    <s v="Computer Peripherals"/>
    <s v="Small Box"/>
    <d v="2011-09-05T00:00:00"/>
  </r>
  <r>
    <n v="5625"/>
    <n v="42274"/>
    <x v="946"/>
    <s v="High"/>
    <s v="*"/>
    <s v="**"/>
    <s v="**"/>
    <m/>
    <m/>
    <s v="**"/>
    <m/>
    <m/>
    <m/>
    <m/>
    <m/>
    <n v="45"/>
    <n v="0.05"/>
    <m/>
    <m/>
    <n v="508.49"/>
    <n v="0"/>
    <n v="11.299777777777779"/>
    <s v="Express Air"/>
    <n v="6.2"/>
    <n v="514.69000000000005"/>
    <x v="1"/>
    <s v="Home Office"/>
    <x v="1"/>
    <s v="Office Furnishings"/>
    <s v="Wrap Bag"/>
    <d v="2011-09-05T00:00:00"/>
  </r>
  <r>
    <n v="5626"/>
    <n v="27904"/>
    <x v="946"/>
    <s v="High"/>
    <s v="*"/>
    <s v="**"/>
    <s v="**"/>
    <m/>
    <m/>
    <s v="**"/>
    <m/>
    <m/>
    <m/>
    <m/>
    <m/>
    <n v="8"/>
    <n v="0.01"/>
    <m/>
    <m/>
    <n v="460.58949999999999"/>
    <n v="0"/>
    <n v="57.573687499999998"/>
    <s v="Regular Air"/>
    <n v="8.99"/>
    <n v="469.5795"/>
    <x v="2"/>
    <s v="Consumer"/>
    <x v="2"/>
    <s v="Telephones and Communication"/>
    <s v="Small Box"/>
    <d v="2011-09-04T00:00:00"/>
  </r>
  <r>
    <n v="5627"/>
    <n v="41152"/>
    <x v="946"/>
    <s v="High"/>
    <s v="*"/>
    <s v="**"/>
    <s v="**"/>
    <m/>
    <m/>
    <s v="**"/>
    <m/>
    <m/>
    <m/>
    <m/>
    <m/>
    <n v="29"/>
    <n v="3.5000000000000003E-2"/>
    <m/>
    <m/>
    <n v="53.99"/>
    <n v="0"/>
    <n v="1.8617241379310345"/>
    <s v="Regular Air"/>
    <n v="1.49"/>
    <n v="55.480000000000004"/>
    <x v="2"/>
    <s v="Corporate"/>
    <x v="0"/>
    <s v="Binders and Binder Accessories"/>
    <s v="Small Box"/>
    <d v="2011-09-05T00:00:00"/>
  </r>
  <r>
    <n v="5628"/>
    <n v="2309"/>
    <x v="946"/>
    <s v="Low"/>
    <s v="*"/>
    <s v="*"/>
    <s v="*"/>
    <m/>
    <m/>
    <s v="*"/>
    <m/>
    <m/>
    <m/>
    <m/>
    <m/>
    <n v="7"/>
    <n v="0.01"/>
    <m/>
    <m/>
    <n v="27.01"/>
    <n v="0"/>
    <n v="3.858571428571429"/>
    <s v="Regular Air"/>
    <n v="1.49"/>
    <n v="28.5"/>
    <x v="10"/>
    <s v="Consumer"/>
    <x v="0"/>
    <s v="Binders and Binder Accessories"/>
    <s v="Small Box"/>
    <d v="2011-09-05T00:00:00"/>
  </r>
  <r>
    <n v="5629"/>
    <n v="34180"/>
    <x v="946"/>
    <s v="High"/>
    <s v="*"/>
    <s v="**"/>
    <s v="**"/>
    <m/>
    <m/>
    <s v="**"/>
    <m/>
    <m/>
    <m/>
    <m/>
    <m/>
    <n v="2"/>
    <n v="0.01"/>
    <m/>
    <m/>
    <n v="27"/>
    <n v="0"/>
    <n v="13.5"/>
    <s v="Express Air"/>
    <n v="8.09"/>
    <n v="35.090000000000003"/>
    <x v="8"/>
    <s v="Corporate"/>
    <x v="0"/>
    <s v="Paper"/>
    <s v="Small Box"/>
    <d v="2011-09-03T00:00:00"/>
  </r>
  <r>
    <n v="5630"/>
    <n v="34660"/>
    <x v="946"/>
    <s v="Not Specified"/>
    <s v="*"/>
    <s v="*"/>
    <s v="*"/>
    <m/>
    <m/>
    <s v="*"/>
    <m/>
    <m/>
    <m/>
    <m/>
    <m/>
    <n v="4"/>
    <n v="0.01"/>
    <m/>
    <m/>
    <n v="24.77"/>
    <n v="0"/>
    <n v="6.1924999999999999"/>
    <s v="Regular Air"/>
    <n v="5.68"/>
    <n v="30.45"/>
    <x v="4"/>
    <s v="Home Office"/>
    <x v="0"/>
    <s v="Binders and Binder Accessories"/>
    <s v="Small Box"/>
    <d v="2011-09-04T00:00:00"/>
  </r>
  <r>
    <n v="5631"/>
    <n v="17573"/>
    <x v="947"/>
    <s v="Low"/>
    <s v="*"/>
    <s v="*"/>
    <s v="*"/>
    <m/>
    <m/>
    <s v="*"/>
    <m/>
    <m/>
    <m/>
    <m/>
    <m/>
    <n v="47"/>
    <n v="0.05"/>
    <m/>
    <m/>
    <n v="21555.599999999999"/>
    <n v="1"/>
    <n v="458.62978723404251"/>
    <s v="Delivery Truck"/>
    <n v="49"/>
    <n v="21604.6"/>
    <x v="5"/>
    <s v="Small Business"/>
    <x v="2"/>
    <s v="Copiers and Fax"/>
    <s v="Jumbo Drum"/>
    <d v="2011-09-06T00:00:00"/>
  </r>
  <r>
    <n v="5632"/>
    <n v="13889"/>
    <x v="947"/>
    <s v="Medium"/>
    <s v="*"/>
    <s v="*"/>
    <s v="*"/>
    <m/>
    <m/>
    <s v="*"/>
    <m/>
    <m/>
    <m/>
    <m/>
    <m/>
    <n v="49"/>
    <n v="0.05"/>
    <m/>
    <m/>
    <n v="12979.1"/>
    <n v="1"/>
    <n v="264.87959183673468"/>
    <s v="Delivery Truck"/>
    <n v="54.31"/>
    <n v="13033.41"/>
    <x v="2"/>
    <s v="Small Business"/>
    <x v="1"/>
    <s v="Chairs &amp; Chairmats"/>
    <s v="Jumbo Drum"/>
    <d v="2011-09-05T00:00:00"/>
  </r>
  <r>
    <n v="5633"/>
    <n v="53895"/>
    <x v="947"/>
    <s v="Not Specified"/>
    <s v="*"/>
    <s v="*"/>
    <s v="*"/>
    <m/>
    <m/>
    <s v="*"/>
    <m/>
    <m/>
    <m/>
    <m/>
    <m/>
    <n v="21"/>
    <n v="3.5000000000000003E-2"/>
    <m/>
    <m/>
    <n v="7922.69"/>
    <n v="1"/>
    <n v="377.27095238095234"/>
    <s v="Regular Air"/>
    <n v="19.989999999999998"/>
    <n v="7942.6799999999994"/>
    <x v="4"/>
    <s v="Small Business"/>
    <x v="0"/>
    <s v="Storage &amp; Organization"/>
    <s v="Small Box"/>
    <d v="2011-09-06T00:00:00"/>
  </r>
  <r>
    <n v="5634"/>
    <n v="9955"/>
    <x v="947"/>
    <s v="Critical"/>
    <s v="***"/>
    <s v="***"/>
    <s v="***"/>
    <m/>
    <m/>
    <s v="***"/>
    <m/>
    <m/>
    <m/>
    <m/>
    <m/>
    <n v="37"/>
    <n v="0.04"/>
    <m/>
    <m/>
    <n v="2912.0149999999999"/>
    <n v="1"/>
    <n v="78.703108108108111"/>
    <s v="Regular Air"/>
    <n v="4.9000000000000004"/>
    <n v="2916.915"/>
    <x v="5"/>
    <s v="Corporate"/>
    <x v="2"/>
    <s v="Telephones and Communication"/>
    <s v="Small Box"/>
    <d v="2011-09-06T00:00:00"/>
  </r>
  <r>
    <n v="5635"/>
    <n v="51969"/>
    <x v="947"/>
    <s v="High"/>
    <s v="*"/>
    <s v="**"/>
    <s v="**"/>
    <m/>
    <m/>
    <s v="**"/>
    <m/>
    <m/>
    <m/>
    <m/>
    <m/>
    <n v="33"/>
    <n v="0.04"/>
    <m/>
    <m/>
    <n v="1756.6949999999999"/>
    <n v="1"/>
    <n v="53.233181818181819"/>
    <s v="Regular Air"/>
    <n v="8.8000000000000007"/>
    <n v="1765.4949999999999"/>
    <x v="2"/>
    <s v="Consumer"/>
    <x v="2"/>
    <s v="Telephones and Communication"/>
    <s v="Small Box"/>
    <d v="2011-09-07T00:00:00"/>
  </r>
  <r>
    <n v="5636"/>
    <n v="17573"/>
    <x v="947"/>
    <s v="Low"/>
    <s v="*"/>
    <s v="*"/>
    <s v="*"/>
    <m/>
    <m/>
    <s v="*"/>
    <m/>
    <m/>
    <m/>
    <m/>
    <m/>
    <n v="23"/>
    <n v="3.5000000000000003E-2"/>
    <m/>
    <m/>
    <n v="220.97"/>
    <n v="0"/>
    <n v="9.6073913043478267"/>
    <s v="Regular Air"/>
    <n v="7.29"/>
    <n v="228.26"/>
    <x v="1"/>
    <s v="Small Business"/>
    <x v="1"/>
    <s v="Office Furnishings"/>
    <s v="Small Pack"/>
    <d v="2011-09-08T00:00:00"/>
  </r>
  <r>
    <n v="5637"/>
    <n v="51969"/>
    <x v="947"/>
    <s v="High"/>
    <s v="*"/>
    <s v="**"/>
    <s v="**"/>
    <m/>
    <m/>
    <s v="**"/>
    <m/>
    <m/>
    <m/>
    <m/>
    <m/>
    <n v="16"/>
    <n v="0.02"/>
    <m/>
    <m/>
    <n v="196.98"/>
    <n v="0"/>
    <n v="12.311249999999999"/>
    <s v="Regular Air"/>
    <n v="6.47"/>
    <n v="203.45"/>
    <x v="2"/>
    <s v="Consumer"/>
    <x v="0"/>
    <s v="Paper"/>
    <s v="Small Box"/>
    <d v="2011-09-04T00:00:00"/>
  </r>
  <r>
    <n v="5638"/>
    <n v="9863"/>
    <x v="947"/>
    <s v="Critical"/>
    <s v="***"/>
    <s v="***"/>
    <s v="***"/>
    <m/>
    <m/>
    <s v="***"/>
    <m/>
    <m/>
    <m/>
    <m/>
    <m/>
    <n v="18"/>
    <n v="0.02"/>
    <m/>
    <m/>
    <n v="33.96"/>
    <n v="0"/>
    <n v="1.8866666666666667"/>
    <s v="Regular Air"/>
    <n v="0.7"/>
    <n v="34.660000000000004"/>
    <x v="1"/>
    <s v="Home Office"/>
    <x v="0"/>
    <s v="Pens &amp; Art Supplies"/>
    <s v="Wrap Bag"/>
    <d v="2011-09-06T00:00:00"/>
  </r>
  <r>
    <n v="5639"/>
    <n v="43363"/>
    <x v="948"/>
    <s v="Critical"/>
    <s v="***"/>
    <s v="***"/>
    <s v="***"/>
    <m/>
    <m/>
    <s v="***"/>
    <m/>
    <m/>
    <m/>
    <m/>
    <m/>
    <n v="35"/>
    <n v="0.04"/>
    <m/>
    <m/>
    <n v="12908.4"/>
    <n v="1"/>
    <n v="368.81142857142856"/>
    <s v="Delivery Truck"/>
    <n v="59"/>
    <n v="12967.4"/>
    <x v="4"/>
    <s v="Home Office"/>
    <x v="1"/>
    <s v="Chairs &amp; Chairmats"/>
    <s v="Jumbo Drum"/>
    <d v="2011-09-07T00:00:00"/>
  </r>
  <r>
    <n v="5640"/>
    <n v="19138"/>
    <x v="948"/>
    <s v="Low"/>
    <s v="*"/>
    <s v="*"/>
    <s v="*"/>
    <m/>
    <m/>
    <s v="*"/>
    <m/>
    <m/>
    <m/>
    <m/>
    <m/>
    <n v="30"/>
    <n v="0.04"/>
    <m/>
    <m/>
    <n v="387"/>
    <n v="0"/>
    <n v="12.9"/>
    <s v="Express Air"/>
    <n v="6.13"/>
    <n v="393.13"/>
    <x v="7"/>
    <s v="Home Office"/>
    <x v="0"/>
    <s v="Storage &amp; Organization"/>
    <s v="Small Box"/>
    <d v="2011-09-10T00:00:00"/>
  </r>
  <r>
    <n v="5641"/>
    <n v="58179"/>
    <x v="948"/>
    <s v="Medium"/>
    <s v="*"/>
    <s v="*"/>
    <s v="*"/>
    <m/>
    <m/>
    <s v="*"/>
    <m/>
    <m/>
    <m/>
    <m/>
    <m/>
    <n v="3"/>
    <n v="0.01"/>
    <m/>
    <m/>
    <n v="39.49"/>
    <n v="0"/>
    <n v="13.163333333333334"/>
    <s v="Regular Air"/>
    <n v="5.72"/>
    <n v="45.21"/>
    <x v="2"/>
    <s v="Small Business"/>
    <x v="0"/>
    <s v="Envelopes"/>
    <s v="Small Box"/>
    <d v="2011-09-06T00:00:00"/>
  </r>
  <r>
    <n v="5642"/>
    <n v="27684"/>
    <x v="948"/>
    <s v="Low"/>
    <s v="*"/>
    <s v="*"/>
    <s v="*"/>
    <m/>
    <m/>
    <s v="*"/>
    <m/>
    <m/>
    <m/>
    <m/>
    <m/>
    <n v="1"/>
    <n v="0.01"/>
    <m/>
    <m/>
    <n v="13.04"/>
    <n v="0"/>
    <n v="13.04"/>
    <s v="Regular Air"/>
    <n v="2.89"/>
    <n v="15.93"/>
    <x v="1"/>
    <s v="Corporate"/>
    <x v="0"/>
    <s v="Pens &amp; Art Supplies"/>
    <s v="Small Pack"/>
    <d v="2011-09-07T00:00:00"/>
  </r>
  <r>
    <n v="5643"/>
    <n v="8323"/>
    <x v="949"/>
    <s v="High"/>
    <s v="*"/>
    <s v="**"/>
    <s v="**"/>
    <m/>
    <m/>
    <s v="**"/>
    <m/>
    <m/>
    <m/>
    <m/>
    <m/>
    <n v="45"/>
    <n v="0.05"/>
    <m/>
    <m/>
    <n v="766.96349999999995"/>
    <n v="0"/>
    <n v="17.043633333333332"/>
    <s v="Express Air"/>
    <n v="2.5"/>
    <n v="769.46349999999995"/>
    <x v="1"/>
    <s v="Home Office"/>
    <x v="2"/>
    <s v="Telephones and Communication"/>
    <s v="Wrap Bag"/>
    <d v="2011-09-07T00:00:00"/>
  </r>
  <r>
    <n v="5644"/>
    <n v="50500"/>
    <x v="949"/>
    <s v="Low"/>
    <s v="*"/>
    <s v="*"/>
    <s v="*"/>
    <m/>
    <m/>
    <s v="*"/>
    <m/>
    <m/>
    <m/>
    <m/>
    <m/>
    <n v="45"/>
    <n v="0.05"/>
    <m/>
    <m/>
    <n v="109.39"/>
    <n v="0"/>
    <n v="2.4308888888888891"/>
    <s v="Express Air"/>
    <n v="1.02"/>
    <n v="110.41"/>
    <x v="6"/>
    <s v="Consumer"/>
    <x v="0"/>
    <s v="Rubber Bands"/>
    <s v="Wrap Bag"/>
    <d v="2011-09-06T00:00:00"/>
  </r>
  <r>
    <n v="5645"/>
    <n v="50500"/>
    <x v="949"/>
    <s v="Low"/>
    <s v="*"/>
    <s v="*"/>
    <s v="*"/>
    <m/>
    <m/>
    <s v="*"/>
    <m/>
    <m/>
    <m/>
    <m/>
    <m/>
    <n v="11"/>
    <n v="0.02"/>
    <m/>
    <m/>
    <n v="64.86"/>
    <n v="0"/>
    <n v="5.8963636363636365"/>
    <s v="Regular Air"/>
    <n v="0.95"/>
    <n v="65.81"/>
    <x v="6"/>
    <s v="Consumer"/>
    <x v="0"/>
    <s v="Paper"/>
    <s v="Wrap Bag"/>
    <d v="2011-09-10T00:00:00"/>
  </r>
  <r>
    <n v="5646"/>
    <n v="40806"/>
    <x v="949"/>
    <s v="Critical"/>
    <s v="***"/>
    <s v="***"/>
    <s v="***"/>
    <m/>
    <m/>
    <s v="***"/>
    <m/>
    <m/>
    <m/>
    <m/>
    <m/>
    <n v="8"/>
    <n v="0.01"/>
    <m/>
    <m/>
    <n v="53.14"/>
    <n v="0"/>
    <n v="6.6425000000000001"/>
    <s v="Regular Air"/>
    <n v="7.78"/>
    <n v="60.92"/>
    <x v="2"/>
    <s v="Small Business"/>
    <x v="0"/>
    <s v="Binders and Binder Accessories"/>
    <s v="Small Box"/>
    <d v="2011-09-07T00:00:00"/>
  </r>
  <r>
    <n v="5647"/>
    <n v="47333"/>
    <x v="950"/>
    <s v="Critical"/>
    <s v="***"/>
    <s v="***"/>
    <s v="***"/>
    <m/>
    <m/>
    <s v="***"/>
    <m/>
    <m/>
    <m/>
    <m/>
    <m/>
    <n v="16"/>
    <n v="0.02"/>
    <m/>
    <m/>
    <n v="760.24850000000004"/>
    <n v="0"/>
    <n v="47.515531250000002"/>
    <s v="Regular Air"/>
    <n v="3.3"/>
    <n v="763.54849999999999"/>
    <x v="8"/>
    <s v="Home Office"/>
    <x v="2"/>
    <s v="Telephones and Communication"/>
    <s v="Small Pack"/>
    <d v="2011-09-07T00:00:00"/>
  </r>
  <r>
    <n v="5648"/>
    <n v="50566"/>
    <x v="950"/>
    <s v="Not Specified"/>
    <s v="*"/>
    <s v="*"/>
    <s v="*"/>
    <m/>
    <m/>
    <s v="*"/>
    <m/>
    <m/>
    <m/>
    <m/>
    <m/>
    <n v="48"/>
    <n v="0.05"/>
    <m/>
    <m/>
    <n v="389.28"/>
    <n v="0"/>
    <n v="8.11"/>
    <s v="Regular Air"/>
    <n v="3.5"/>
    <n v="392.78"/>
    <x v="1"/>
    <s v="Corporate"/>
    <x v="0"/>
    <s v="Appliances"/>
    <s v="Small Box"/>
    <d v="2011-09-09T00:00:00"/>
  </r>
  <r>
    <n v="5649"/>
    <n v="19621"/>
    <x v="950"/>
    <s v="Critical"/>
    <s v="***"/>
    <s v="***"/>
    <s v="***"/>
    <m/>
    <m/>
    <s v="***"/>
    <m/>
    <m/>
    <m/>
    <m/>
    <m/>
    <n v="15"/>
    <n v="0.02"/>
    <m/>
    <m/>
    <n v="140.82"/>
    <n v="0"/>
    <n v="9.3879999999999999"/>
    <s v="Express Air"/>
    <n v="6.5"/>
    <n v="147.32"/>
    <x v="8"/>
    <s v="Corporate"/>
    <x v="0"/>
    <s v="Storage &amp; Organization"/>
    <s v="Medium Box"/>
    <d v="2011-09-08T00:00:00"/>
  </r>
  <r>
    <n v="5650"/>
    <n v="39079"/>
    <x v="950"/>
    <s v="High"/>
    <s v="*"/>
    <s v="**"/>
    <s v="**"/>
    <m/>
    <m/>
    <s v="**"/>
    <m/>
    <m/>
    <m/>
    <m/>
    <m/>
    <n v="46"/>
    <n v="0.05"/>
    <m/>
    <m/>
    <n v="75.599999999999994"/>
    <n v="0"/>
    <n v="1.6434782608695651"/>
    <s v="Regular Air"/>
    <n v="5.28"/>
    <n v="80.88"/>
    <x v="0"/>
    <s v="Small Business"/>
    <x v="0"/>
    <s v="Binders and Binder Accessories"/>
    <s v="Small Box"/>
    <d v="2011-09-07T00:00:00"/>
  </r>
  <r>
    <n v="5651"/>
    <n v="19621"/>
    <x v="950"/>
    <s v="Critical"/>
    <s v="***"/>
    <s v="***"/>
    <s v="***"/>
    <m/>
    <m/>
    <s v="***"/>
    <m/>
    <m/>
    <m/>
    <m/>
    <m/>
    <n v="20"/>
    <n v="3.5000000000000003E-2"/>
    <m/>
    <m/>
    <n v="67.03"/>
    <n v="0"/>
    <n v="3.3515000000000001"/>
    <s v="Regular Air"/>
    <n v="1.92"/>
    <n v="68.95"/>
    <x v="8"/>
    <s v="Corporate"/>
    <x v="0"/>
    <s v="Scissors, Rulers and Trimmers"/>
    <s v="Wrap Bag"/>
    <d v="2011-09-08T00:00:00"/>
  </r>
  <r>
    <n v="5652"/>
    <n v="2626"/>
    <x v="950"/>
    <s v="Not Specified"/>
    <s v="*"/>
    <s v="*"/>
    <s v="*"/>
    <m/>
    <m/>
    <s v="*"/>
    <m/>
    <m/>
    <m/>
    <m/>
    <m/>
    <n v="16"/>
    <n v="0.02"/>
    <m/>
    <m/>
    <n v="48.37"/>
    <n v="0"/>
    <n v="3.0231249999999998"/>
    <s v="Regular Air"/>
    <n v="0.5"/>
    <n v="48.87"/>
    <x v="1"/>
    <s v="Small Business"/>
    <x v="0"/>
    <s v="Labels"/>
    <s v="Small Box"/>
    <d v="2011-09-09T00:00:00"/>
  </r>
  <r>
    <n v="5653"/>
    <n v="2823"/>
    <x v="951"/>
    <s v="High"/>
    <s v="*"/>
    <s v="**"/>
    <s v="**"/>
    <m/>
    <m/>
    <s v="**"/>
    <m/>
    <m/>
    <m/>
    <m/>
    <m/>
    <n v="21"/>
    <n v="3.5000000000000003E-2"/>
    <m/>
    <m/>
    <n v="4754.08"/>
    <n v="1"/>
    <n v="226.38476190476189"/>
    <s v="Delivery Truck"/>
    <n v="28.66"/>
    <n v="4782.74"/>
    <x v="8"/>
    <s v="Home Office"/>
    <x v="0"/>
    <s v="Storage &amp; Organization"/>
    <s v="Jumbo Drum"/>
    <d v="2011-09-09T00:00:00"/>
  </r>
  <r>
    <n v="5654"/>
    <n v="58593"/>
    <x v="951"/>
    <s v="Critical"/>
    <s v="***"/>
    <s v="***"/>
    <s v="***"/>
    <m/>
    <m/>
    <s v="***"/>
    <m/>
    <m/>
    <m/>
    <m/>
    <m/>
    <n v="29"/>
    <n v="3.5000000000000003E-2"/>
    <m/>
    <m/>
    <n v="2018.45"/>
    <n v="1"/>
    <n v="69.601724137931029"/>
    <s v="Regular Air"/>
    <n v="37.58"/>
    <n v="2056.0300000000002"/>
    <x v="3"/>
    <s v="Corporate"/>
    <x v="1"/>
    <s v="Office Furnishings"/>
    <s v="Wrap Bag"/>
    <d v="2011-09-09T00:00:00"/>
  </r>
  <r>
    <n v="5655"/>
    <n v="27266"/>
    <x v="951"/>
    <s v="Critical"/>
    <s v="***"/>
    <s v="***"/>
    <s v="***"/>
    <m/>
    <m/>
    <s v="***"/>
    <m/>
    <m/>
    <m/>
    <m/>
    <m/>
    <n v="9"/>
    <n v="0.01"/>
    <m/>
    <m/>
    <n v="1031.06"/>
    <n v="1"/>
    <n v="114.56222222222222"/>
    <s v="Regular Air"/>
    <n v="1.99"/>
    <n v="1033.05"/>
    <x v="3"/>
    <s v="Corporate"/>
    <x v="2"/>
    <s v="Computer Peripherals"/>
    <s v="Small Pack"/>
    <d v="2011-09-11T00:00:00"/>
  </r>
  <r>
    <n v="5656"/>
    <n v="6054"/>
    <x v="951"/>
    <s v="Low"/>
    <s v="*"/>
    <s v="*"/>
    <s v="*"/>
    <m/>
    <m/>
    <s v="*"/>
    <m/>
    <m/>
    <m/>
    <m/>
    <m/>
    <n v="43"/>
    <n v="0.05"/>
    <m/>
    <m/>
    <n v="643.30999999999995"/>
    <n v="0"/>
    <n v="14.960697674418604"/>
    <s v="Express Air"/>
    <n v="10.68"/>
    <n v="653.9899999999999"/>
    <x v="10"/>
    <s v="Corporate"/>
    <x v="0"/>
    <s v="Storage &amp; Organization"/>
    <s v="Small Box"/>
    <d v="2011-09-13T00:00:00"/>
  </r>
  <r>
    <n v="5657"/>
    <n v="2823"/>
    <x v="951"/>
    <s v="High"/>
    <s v="*"/>
    <s v="**"/>
    <s v="**"/>
    <m/>
    <m/>
    <s v="**"/>
    <m/>
    <m/>
    <m/>
    <m/>
    <m/>
    <n v="17"/>
    <n v="0.02"/>
    <m/>
    <m/>
    <n v="357.43"/>
    <n v="0"/>
    <n v="21.025294117647061"/>
    <s v="Regular Air"/>
    <n v="6.5"/>
    <n v="363.93"/>
    <x v="8"/>
    <s v="Home Office"/>
    <x v="2"/>
    <s v="Computer Peripherals"/>
    <s v="Small Box"/>
    <d v="2011-09-09T00:00:00"/>
  </r>
  <r>
    <n v="5658"/>
    <n v="706"/>
    <x v="951"/>
    <s v="Critical"/>
    <s v="***"/>
    <s v="***"/>
    <s v="***"/>
    <m/>
    <m/>
    <s v="***"/>
    <m/>
    <m/>
    <m/>
    <m/>
    <m/>
    <n v="42"/>
    <n v="0.05"/>
    <m/>
    <m/>
    <n v="75.14"/>
    <n v="0"/>
    <n v="1.789047619047619"/>
    <s v="Regular Air"/>
    <n v="0.7"/>
    <n v="75.84"/>
    <x v="3"/>
    <s v="Consumer"/>
    <x v="0"/>
    <s v="Pens &amp; Art Supplies"/>
    <s v="Wrap Bag"/>
    <d v="2011-09-10T00:00:00"/>
  </r>
  <r>
    <n v="5659"/>
    <n v="6054"/>
    <x v="951"/>
    <s v="Low"/>
    <s v="*"/>
    <s v="*"/>
    <s v="*"/>
    <m/>
    <m/>
    <s v="*"/>
    <m/>
    <m/>
    <m/>
    <m/>
    <m/>
    <n v="6"/>
    <n v="0.01"/>
    <m/>
    <m/>
    <n v="27.32"/>
    <n v="0"/>
    <n v="4.5533333333333337"/>
    <s v="Express Air"/>
    <n v="5.33"/>
    <n v="32.65"/>
    <x v="10"/>
    <s v="Corporate"/>
    <x v="1"/>
    <s v="Office Furnishings"/>
    <s v="Small Box"/>
    <d v="2011-09-10T00:00:00"/>
  </r>
  <r>
    <n v="5660"/>
    <n v="37414"/>
    <x v="952"/>
    <s v="Low"/>
    <s v="*"/>
    <s v="*"/>
    <s v="*"/>
    <m/>
    <m/>
    <s v="*"/>
    <m/>
    <m/>
    <m/>
    <m/>
    <m/>
    <n v="39"/>
    <n v="0.04"/>
    <m/>
    <m/>
    <n v="20596.580000000002"/>
    <n v="1"/>
    <n v="528.11743589743594"/>
    <s v="Delivery Truck"/>
    <n v="64.59"/>
    <n v="20661.170000000002"/>
    <x v="0"/>
    <s v="Home Office"/>
    <x v="1"/>
    <s v="Tables"/>
    <s v="Jumbo Box"/>
    <d v="2011-09-11T00:00:00"/>
  </r>
  <r>
    <n v="5661"/>
    <n v="34151"/>
    <x v="952"/>
    <s v="Not Specified"/>
    <s v="*"/>
    <s v="*"/>
    <s v="*"/>
    <m/>
    <m/>
    <s v="*"/>
    <m/>
    <m/>
    <m/>
    <m/>
    <m/>
    <n v="26"/>
    <n v="3.5000000000000003E-2"/>
    <m/>
    <m/>
    <n v="4097.1445000000003"/>
    <n v="1"/>
    <n v="157.58248076923078"/>
    <s v="Regular Air"/>
    <n v="8.99"/>
    <n v="4106.1345000000001"/>
    <x v="10"/>
    <s v="Corporate"/>
    <x v="2"/>
    <s v="Telephones and Communication"/>
    <s v="Small Box"/>
    <d v="2011-09-10T00:00:00"/>
  </r>
  <r>
    <n v="5662"/>
    <n v="56257"/>
    <x v="952"/>
    <s v="Medium"/>
    <s v="*"/>
    <s v="*"/>
    <s v="*"/>
    <m/>
    <m/>
    <s v="*"/>
    <m/>
    <m/>
    <m/>
    <m/>
    <m/>
    <n v="49"/>
    <n v="0.05"/>
    <m/>
    <m/>
    <n v="266.3"/>
    <n v="0"/>
    <n v="5.4346938775510205"/>
    <s v="Express Air"/>
    <n v="5.71"/>
    <n v="272.01"/>
    <x v="0"/>
    <s v="Home Office"/>
    <x v="1"/>
    <s v="Office Furnishings"/>
    <s v="Medium Box"/>
    <d v="2011-09-10T00:00:00"/>
  </r>
  <r>
    <n v="5663"/>
    <n v="14368"/>
    <x v="953"/>
    <s v="High"/>
    <s v="*"/>
    <s v="**"/>
    <s v="**"/>
    <m/>
    <m/>
    <s v="**"/>
    <m/>
    <m/>
    <m/>
    <m/>
    <m/>
    <n v="37"/>
    <n v="0.04"/>
    <m/>
    <m/>
    <n v="1218.08"/>
    <n v="1"/>
    <n v="32.921081081081077"/>
    <s v="Regular Air"/>
    <n v="8.99"/>
    <n v="1227.07"/>
    <x v="1"/>
    <s v="Consumer"/>
    <x v="0"/>
    <s v="Pens &amp; Art Supplies"/>
    <s v="Small Pack"/>
    <d v="2011-09-12T00:00:00"/>
  </r>
  <r>
    <n v="5664"/>
    <n v="14368"/>
    <x v="953"/>
    <s v="High"/>
    <s v="*"/>
    <s v="**"/>
    <s v="**"/>
    <m/>
    <m/>
    <s v="**"/>
    <m/>
    <m/>
    <m/>
    <m/>
    <m/>
    <n v="5"/>
    <n v="0.01"/>
    <m/>
    <m/>
    <n v="522.05999999999995"/>
    <n v="0"/>
    <n v="104.41199999999999"/>
    <s v="Regular Air"/>
    <n v="13.99"/>
    <n v="536.04999999999995"/>
    <x v="1"/>
    <s v="Consumer"/>
    <x v="1"/>
    <s v="Office Furnishings"/>
    <s v="Medium Box"/>
    <d v="2011-09-11T00:00:00"/>
  </r>
  <r>
    <n v="5665"/>
    <n v="2436"/>
    <x v="953"/>
    <s v="Not Specified"/>
    <s v="*"/>
    <s v="*"/>
    <s v="*"/>
    <m/>
    <m/>
    <s v="*"/>
    <m/>
    <m/>
    <m/>
    <m/>
    <m/>
    <n v="14"/>
    <n v="0.02"/>
    <m/>
    <m/>
    <n v="330.21"/>
    <n v="0"/>
    <n v="23.58642857142857"/>
    <s v="Express Air"/>
    <n v="5.47"/>
    <n v="335.68"/>
    <x v="10"/>
    <s v="Corporate"/>
    <x v="0"/>
    <s v="Paper"/>
    <s v="Small Box"/>
    <d v="2011-09-13T00:00:00"/>
  </r>
  <r>
    <n v="5666"/>
    <n v="55809"/>
    <x v="953"/>
    <s v="Critical"/>
    <s v="***"/>
    <s v="***"/>
    <s v="***"/>
    <m/>
    <m/>
    <s v="***"/>
    <m/>
    <m/>
    <m/>
    <m/>
    <m/>
    <n v="2"/>
    <n v="0.01"/>
    <m/>
    <m/>
    <n v="250.7"/>
    <n v="0"/>
    <n v="125.35"/>
    <s v="Delivery Truck"/>
    <n v="45"/>
    <n v="295.7"/>
    <x v="1"/>
    <s v="Consumer"/>
    <x v="1"/>
    <s v="Chairs &amp; Chairmats"/>
    <s v="Jumbo Drum"/>
    <d v="2011-09-12T00:00:00"/>
  </r>
  <r>
    <n v="5667"/>
    <n v="13702"/>
    <x v="953"/>
    <s v="Low"/>
    <s v="*"/>
    <s v="*"/>
    <s v="*"/>
    <m/>
    <m/>
    <s v="*"/>
    <m/>
    <m/>
    <m/>
    <m/>
    <m/>
    <n v="6"/>
    <n v="0.01"/>
    <m/>
    <m/>
    <n v="209"/>
    <n v="0"/>
    <n v="34.833333333333336"/>
    <s v="Regular Air"/>
    <n v="7.5"/>
    <n v="216.5"/>
    <x v="7"/>
    <s v="Small Business"/>
    <x v="0"/>
    <s v="Paper"/>
    <s v="Small Box"/>
    <d v="2011-09-14T00:00:00"/>
  </r>
  <r>
    <n v="5668"/>
    <n v="54084"/>
    <x v="953"/>
    <s v="Critical"/>
    <s v="***"/>
    <s v="***"/>
    <s v="***"/>
    <m/>
    <m/>
    <s v="***"/>
    <m/>
    <m/>
    <m/>
    <m/>
    <m/>
    <n v="3"/>
    <n v="0.01"/>
    <m/>
    <m/>
    <n v="160.52000000000001"/>
    <n v="0"/>
    <n v="53.506666666666668"/>
    <s v="Delivery Truck"/>
    <n v="14.19"/>
    <n v="174.71"/>
    <x v="5"/>
    <s v="Corporate"/>
    <x v="1"/>
    <s v="Chairs &amp; Chairmats"/>
    <s v="Jumbo Drum"/>
    <d v="2011-09-12T00:00:00"/>
  </r>
  <r>
    <n v="5669"/>
    <n v="10752"/>
    <x v="953"/>
    <s v="Critical"/>
    <s v="***"/>
    <s v="***"/>
    <s v="***"/>
    <m/>
    <m/>
    <s v="***"/>
    <m/>
    <m/>
    <m/>
    <m/>
    <m/>
    <n v="5"/>
    <n v="0.01"/>
    <m/>
    <m/>
    <n v="95.38"/>
    <n v="0"/>
    <n v="19.076000000000001"/>
    <s v="Regular Air"/>
    <n v="13.18"/>
    <n v="108.56"/>
    <x v="0"/>
    <s v="Small Business"/>
    <x v="0"/>
    <s v="Binders and Binder Accessories"/>
    <s v="Small Box"/>
    <d v="2011-09-11T00:00:00"/>
  </r>
  <r>
    <n v="5670"/>
    <n v="47109"/>
    <x v="954"/>
    <s v="High"/>
    <s v="*"/>
    <s v="**"/>
    <s v="**"/>
    <m/>
    <m/>
    <s v="**"/>
    <m/>
    <m/>
    <m/>
    <m/>
    <m/>
    <n v="47"/>
    <n v="0.05"/>
    <m/>
    <m/>
    <n v="6131.54"/>
    <n v="1"/>
    <n v="130.45829787234044"/>
    <s v="Regular Air"/>
    <n v="12.65"/>
    <n v="6144.19"/>
    <x v="0"/>
    <s v="Small Business"/>
    <x v="1"/>
    <s v="Chairs &amp; Chairmats"/>
    <s v="Medium Box"/>
    <d v="2011-09-13T00:00:00"/>
  </r>
  <r>
    <n v="5671"/>
    <n v="166"/>
    <x v="954"/>
    <s v="High"/>
    <s v="*"/>
    <s v="**"/>
    <s v="**"/>
    <m/>
    <m/>
    <s v="**"/>
    <m/>
    <m/>
    <m/>
    <m/>
    <m/>
    <n v="10"/>
    <n v="0.02"/>
    <m/>
    <m/>
    <n v="567.93600000000004"/>
    <n v="0"/>
    <n v="56.793600000000005"/>
    <s v="Express Air"/>
    <n v="8.99"/>
    <n v="576.92600000000004"/>
    <x v="8"/>
    <s v="Consumer"/>
    <x v="2"/>
    <s v="Telephones and Communication"/>
    <s v="Small Box"/>
    <d v="2011-09-13T00:00:00"/>
  </r>
  <r>
    <n v="5672"/>
    <n v="51687"/>
    <x v="954"/>
    <s v="Low"/>
    <s v="*"/>
    <s v="*"/>
    <s v="*"/>
    <m/>
    <m/>
    <s v="*"/>
    <m/>
    <m/>
    <m/>
    <m/>
    <m/>
    <n v="42"/>
    <n v="0.05"/>
    <m/>
    <m/>
    <n v="248.92"/>
    <n v="0"/>
    <n v="5.9266666666666667"/>
    <s v="Regular Air"/>
    <n v="5.3"/>
    <n v="254.22"/>
    <x v="4"/>
    <s v="Small Business"/>
    <x v="0"/>
    <s v="Envelopes"/>
    <s v="Small Box"/>
    <d v="2011-09-13T00:00:00"/>
  </r>
  <r>
    <n v="5673"/>
    <n v="27169"/>
    <x v="954"/>
    <s v="Not Specified"/>
    <s v="*"/>
    <s v="*"/>
    <s v="*"/>
    <m/>
    <m/>
    <s v="*"/>
    <m/>
    <m/>
    <m/>
    <m/>
    <m/>
    <n v="16"/>
    <n v="0.02"/>
    <m/>
    <m/>
    <n v="109.9"/>
    <n v="0"/>
    <n v="6.8687500000000004"/>
    <s v="Regular Air"/>
    <n v="5.27"/>
    <n v="115.17"/>
    <x v="10"/>
    <s v="Corporate"/>
    <x v="0"/>
    <s v="Binders and Binder Accessories"/>
    <s v="Small Box"/>
    <d v="2011-09-12T00:00:00"/>
  </r>
  <r>
    <n v="5674"/>
    <n v="44451"/>
    <x v="954"/>
    <s v="Critical"/>
    <s v="***"/>
    <s v="***"/>
    <s v="***"/>
    <m/>
    <m/>
    <s v="***"/>
    <m/>
    <m/>
    <m/>
    <m/>
    <m/>
    <n v="4"/>
    <n v="0.01"/>
    <m/>
    <m/>
    <n v="103.9"/>
    <n v="0"/>
    <n v="25.975000000000001"/>
    <s v="Express Air"/>
    <n v="7.58"/>
    <n v="111.48"/>
    <x v="3"/>
    <s v="Home Office"/>
    <x v="1"/>
    <s v="Office Furnishings"/>
    <s v="Small Box"/>
    <d v="2011-09-13T00:00:00"/>
  </r>
  <r>
    <n v="5675"/>
    <n v="44451"/>
    <x v="954"/>
    <s v="Low"/>
    <s v="*"/>
    <s v="*"/>
    <s v="*"/>
    <m/>
    <m/>
    <s v="*"/>
    <m/>
    <m/>
    <m/>
    <m/>
    <m/>
    <n v="4"/>
    <n v="0.01"/>
    <m/>
    <m/>
    <n v="12.49"/>
    <n v="0"/>
    <n v="3.1225000000000001"/>
    <s v="Regular Air"/>
    <n v="4.7699999999999996"/>
    <n v="17.259999999999998"/>
    <x v="2"/>
    <s v="Home Office"/>
    <x v="0"/>
    <s v="Binders and Binder Accessories"/>
    <s v="Small Box"/>
    <d v="2011-09-15T00:00:00"/>
  </r>
  <r>
    <n v="5676"/>
    <n v="43111"/>
    <x v="955"/>
    <s v="High"/>
    <s v="*"/>
    <s v="**"/>
    <s v="**"/>
    <m/>
    <m/>
    <s v="**"/>
    <m/>
    <m/>
    <m/>
    <m/>
    <m/>
    <n v="27"/>
    <n v="3.5000000000000003E-2"/>
    <m/>
    <m/>
    <n v="4722.83"/>
    <n v="1"/>
    <n v="174.91962962962964"/>
    <s v="Regular Air"/>
    <n v="19.989999999999998"/>
    <n v="4742.82"/>
    <x v="2"/>
    <s v="Consumer"/>
    <x v="0"/>
    <s v="Binders and Binder Accessories"/>
    <s v="Small Box"/>
    <d v="2011-09-13T00:00:00"/>
  </r>
  <r>
    <n v="5677"/>
    <n v="10278"/>
    <x v="955"/>
    <s v="Low"/>
    <s v="*"/>
    <s v="*"/>
    <s v="*"/>
    <m/>
    <m/>
    <s v="*"/>
    <m/>
    <m/>
    <m/>
    <m/>
    <m/>
    <n v="25"/>
    <n v="3.5000000000000003E-2"/>
    <m/>
    <m/>
    <n v="1907.71"/>
    <n v="1"/>
    <n v="76.308400000000006"/>
    <s v="Delivery Truck"/>
    <n v="26.74"/>
    <n v="1934.45"/>
    <x v="4"/>
    <s v="Home Office"/>
    <x v="1"/>
    <s v="Bookcases"/>
    <s v="Jumbo Box"/>
    <d v="2011-09-19T00:00:00"/>
  </r>
  <r>
    <n v="5678"/>
    <n v="1575"/>
    <x v="955"/>
    <s v="Medium"/>
    <s v="*"/>
    <s v="*"/>
    <s v="*"/>
    <m/>
    <m/>
    <s v="*"/>
    <m/>
    <m/>
    <m/>
    <m/>
    <m/>
    <n v="10"/>
    <n v="0.02"/>
    <m/>
    <m/>
    <n v="525.67399999999998"/>
    <n v="0"/>
    <n v="52.567399999999999"/>
    <s v="Regular Air"/>
    <n v="5.26"/>
    <n v="530.93399999999997"/>
    <x v="10"/>
    <s v="Small Business"/>
    <x v="2"/>
    <s v="Telephones and Communication"/>
    <s v="Small Box"/>
    <d v="2011-09-14T00:00:00"/>
  </r>
  <r>
    <n v="5679"/>
    <n v="11815"/>
    <x v="955"/>
    <s v="Low"/>
    <s v="*"/>
    <s v="*"/>
    <s v="*"/>
    <m/>
    <m/>
    <s v="*"/>
    <m/>
    <m/>
    <m/>
    <m/>
    <m/>
    <n v="22"/>
    <n v="3.5000000000000003E-2"/>
    <m/>
    <m/>
    <n v="351.27"/>
    <n v="0"/>
    <n v="15.966818181818182"/>
    <s v="Regular Air"/>
    <n v="7.42"/>
    <n v="358.69"/>
    <x v="8"/>
    <s v="Consumer"/>
    <x v="0"/>
    <s v="Scissors, Rulers and Trimmers"/>
    <s v="Small Pack"/>
    <d v="2011-09-14T00:00:00"/>
  </r>
  <r>
    <n v="5680"/>
    <n v="1575"/>
    <x v="955"/>
    <s v="Medium"/>
    <s v="*"/>
    <s v="*"/>
    <s v="*"/>
    <m/>
    <m/>
    <s v="*"/>
    <m/>
    <m/>
    <m/>
    <m/>
    <m/>
    <n v="26"/>
    <n v="3.5000000000000003E-2"/>
    <m/>
    <m/>
    <n v="133.65"/>
    <n v="0"/>
    <n v="5.1403846153846153"/>
    <s v="Regular Air"/>
    <n v="0.8"/>
    <n v="134.45000000000002"/>
    <x v="10"/>
    <s v="Small Business"/>
    <x v="0"/>
    <s v="Paper"/>
    <s v="Wrap Bag"/>
    <d v="2011-09-14T00:00:00"/>
  </r>
  <r>
    <n v="5681"/>
    <n v="48101"/>
    <x v="955"/>
    <s v="High"/>
    <s v="*"/>
    <s v="**"/>
    <s v="**"/>
    <m/>
    <m/>
    <s v="**"/>
    <m/>
    <m/>
    <m/>
    <m/>
    <m/>
    <n v="4"/>
    <n v="0.01"/>
    <m/>
    <m/>
    <n v="108.87"/>
    <n v="0"/>
    <n v="27.217500000000001"/>
    <s v="Regular Air"/>
    <n v="16.87"/>
    <n v="125.74000000000001"/>
    <x v="7"/>
    <s v="Home Office"/>
    <x v="0"/>
    <s v="Paper"/>
    <s v="Small Box"/>
    <d v="2011-09-14T00:00:00"/>
  </r>
  <r>
    <n v="5682"/>
    <n v="59171"/>
    <x v="955"/>
    <s v="Medium"/>
    <s v="*"/>
    <s v="*"/>
    <s v="*"/>
    <m/>
    <m/>
    <s v="*"/>
    <m/>
    <m/>
    <m/>
    <m/>
    <m/>
    <n v="39"/>
    <n v="0.04"/>
    <m/>
    <m/>
    <n v="105.07"/>
    <n v="0"/>
    <n v="2.6941025641025638"/>
    <s v="Regular Air"/>
    <n v="0.7"/>
    <n v="105.77"/>
    <x v="6"/>
    <s v="Corporate"/>
    <x v="0"/>
    <s v="Pens &amp; Art Supplies"/>
    <s v="Wrap Bag"/>
    <d v="2011-09-13T00:00:00"/>
  </r>
  <r>
    <n v="5683"/>
    <n v="2181"/>
    <x v="955"/>
    <s v="Medium"/>
    <s v="*"/>
    <s v="*"/>
    <s v="*"/>
    <m/>
    <m/>
    <s v="*"/>
    <m/>
    <m/>
    <m/>
    <m/>
    <m/>
    <n v="40"/>
    <n v="0.05"/>
    <m/>
    <m/>
    <n v="102.56"/>
    <n v="0"/>
    <n v="2.5640000000000001"/>
    <s v="Regular Air"/>
    <n v="0.5"/>
    <n v="103.06"/>
    <x v="1"/>
    <s v="Home Office"/>
    <x v="0"/>
    <s v="Labels"/>
    <s v="Small Box"/>
    <d v="2011-09-12T00:00:00"/>
  </r>
  <r>
    <n v="5684"/>
    <n v="2181"/>
    <x v="955"/>
    <s v="Medium"/>
    <s v="*"/>
    <s v="*"/>
    <s v="*"/>
    <m/>
    <m/>
    <s v="*"/>
    <m/>
    <m/>
    <m/>
    <m/>
    <m/>
    <n v="3"/>
    <n v="0.01"/>
    <m/>
    <m/>
    <n v="15.87"/>
    <n v="0"/>
    <n v="5.29"/>
    <s v="Express Air"/>
    <n v="0.76"/>
    <n v="16.63"/>
    <x v="1"/>
    <s v="Home Office"/>
    <x v="0"/>
    <s v="Rubber Bands"/>
    <s v="Wrap Bag"/>
    <d v="2011-09-14T00:00:00"/>
  </r>
  <r>
    <n v="5685"/>
    <n v="9671"/>
    <x v="955"/>
    <s v="High"/>
    <s v="*"/>
    <s v="**"/>
    <s v="**"/>
    <m/>
    <m/>
    <s v="**"/>
    <m/>
    <m/>
    <m/>
    <m/>
    <m/>
    <n v="6"/>
    <n v="0.01"/>
    <m/>
    <m/>
    <n v="12.61"/>
    <n v="0"/>
    <n v="2.1016666666666666"/>
    <s v="Regular Air"/>
    <n v="1.49"/>
    <n v="14.1"/>
    <x v="4"/>
    <s v="Corporate"/>
    <x v="0"/>
    <s v="Binders and Binder Accessories"/>
    <s v="Small Box"/>
    <d v="2011-09-14T00:00:00"/>
  </r>
  <r>
    <n v="5686"/>
    <n v="30659"/>
    <x v="956"/>
    <s v="Critical"/>
    <s v="***"/>
    <s v="***"/>
    <s v="***"/>
    <m/>
    <m/>
    <s v="***"/>
    <m/>
    <m/>
    <m/>
    <m/>
    <m/>
    <n v="45"/>
    <n v="0.05"/>
    <m/>
    <m/>
    <n v="3116.7714999999998"/>
    <n v="1"/>
    <n v="69.26158888888888"/>
    <s v="Regular Air"/>
    <n v="0.99"/>
    <n v="3117.7614999999996"/>
    <x v="2"/>
    <s v="Corporate"/>
    <x v="2"/>
    <s v="Telephones and Communication"/>
    <s v="Wrap Bag"/>
    <d v="2011-09-15T00:00:00"/>
  </r>
  <r>
    <n v="5687"/>
    <n v="40871"/>
    <x v="956"/>
    <s v="Not Specified"/>
    <s v="*"/>
    <s v="*"/>
    <s v="*"/>
    <m/>
    <m/>
    <s v="*"/>
    <m/>
    <m/>
    <m/>
    <m/>
    <m/>
    <n v="18"/>
    <n v="0.02"/>
    <m/>
    <m/>
    <n v="2022.65"/>
    <n v="1"/>
    <n v="112.36944444444445"/>
    <s v="Delivery Truck"/>
    <n v="30"/>
    <n v="2052.65"/>
    <x v="12"/>
    <s v="Corporate"/>
    <x v="1"/>
    <s v="Chairs &amp; Chairmats"/>
    <s v="Jumbo Drum"/>
    <d v="2011-09-15T00:00:00"/>
  </r>
  <r>
    <n v="5688"/>
    <n v="40871"/>
    <x v="956"/>
    <s v="Not Specified"/>
    <s v="*"/>
    <s v="*"/>
    <s v="*"/>
    <m/>
    <m/>
    <s v="*"/>
    <m/>
    <m/>
    <m/>
    <m/>
    <m/>
    <n v="32"/>
    <n v="0.04"/>
    <m/>
    <m/>
    <n v="294.04000000000002"/>
    <n v="0"/>
    <n v="9.1887500000000006"/>
    <s v="Regular Air"/>
    <n v="5.6"/>
    <n v="299.64000000000004"/>
    <x v="12"/>
    <s v="Corporate"/>
    <x v="0"/>
    <s v="Binders and Binder Accessories"/>
    <s v="Small Box"/>
    <d v="2011-09-15T00:00:00"/>
  </r>
  <r>
    <n v="5689"/>
    <n v="39331"/>
    <x v="956"/>
    <s v="High"/>
    <s v="*"/>
    <s v="**"/>
    <s v="**"/>
    <m/>
    <m/>
    <s v="**"/>
    <m/>
    <m/>
    <m/>
    <m/>
    <m/>
    <n v="23"/>
    <n v="3.5000000000000003E-2"/>
    <m/>
    <m/>
    <n v="149.4"/>
    <n v="0"/>
    <n v="6.4956521739130437"/>
    <s v="Express Air"/>
    <n v="8.49"/>
    <n v="157.89000000000001"/>
    <x v="8"/>
    <s v="Home Office"/>
    <x v="0"/>
    <s v="Binders and Binder Accessories"/>
    <s v="Small Box"/>
    <d v="2011-09-14T00:00:00"/>
  </r>
  <r>
    <n v="5690"/>
    <n v="17283"/>
    <x v="957"/>
    <s v="Not Specified"/>
    <s v="*"/>
    <s v="*"/>
    <s v="*"/>
    <m/>
    <m/>
    <s v="*"/>
    <m/>
    <m/>
    <m/>
    <m/>
    <m/>
    <n v="4"/>
    <n v="0.01"/>
    <m/>
    <m/>
    <n v="5472.12"/>
    <n v="1"/>
    <n v="1368.03"/>
    <s v="Delivery Truck"/>
    <n v="14.7"/>
    <n v="5486.82"/>
    <x v="7"/>
    <s v="Home Office"/>
    <x v="2"/>
    <s v="Office Machines"/>
    <s v="Jumbo Drum"/>
    <d v="2011-09-15T00:00:00"/>
  </r>
  <r>
    <n v="5691"/>
    <n v="27271"/>
    <x v="957"/>
    <s v="Not Specified"/>
    <s v="*"/>
    <s v="*"/>
    <s v="*"/>
    <m/>
    <m/>
    <s v="*"/>
    <m/>
    <m/>
    <m/>
    <m/>
    <m/>
    <n v="8"/>
    <n v="0.01"/>
    <m/>
    <m/>
    <n v="301.57"/>
    <n v="0"/>
    <n v="37.696249999999999"/>
    <s v="Delivery Truck"/>
    <n v="19.190000000000001"/>
    <n v="320.76"/>
    <x v="0"/>
    <s v="Corporate"/>
    <x v="1"/>
    <s v="Chairs &amp; Chairmats"/>
    <s v="Jumbo Drum"/>
    <d v="2011-09-15T00:00:00"/>
  </r>
  <r>
    <n v="5692"/>
    <n v="5958"/>
    <x v="958"/>
    <s v="Medium"/>
    <s v="*"/>
    <s v="*"/>
    <s v="*"/>
    <m/>
    <m/>
    <s v="*"/>
    <m/>
    <m/>
    <m/>
    <m/>
    <m/>
    <n v="21"/>
    <n v="3.5000000000000003E-2"/>
    <m/>
    <m/>
    <n v="2629.6640000000002"/>
    <n v="1"/>
    <n v="125.22209523809525"/>
    <s v="Delivery Truck"/>
    <n v="60"/>
    <n v="2689.6640000000002"/>
    <x v="10"/>
    <s v="Small Business"/>
    <x v="1"/>
    <s v="Tables"/>
    <s v="Jumbo Drum"/>
    <d v="2011-09-15T00:00:00"/>
  </r>
  <r>
    <n v="5693"/>
    <n v="5958"/>
    <x v="958"/>
    <s v="Medium"/>
    <s v="*"/>
    <s v="*"/>
    <s v="*"/>
    <m/>
    <m/>
    <s v="*"/>
    <m/>
    <m/>
    <m/>
    <m/>
    <m/>
    <n v="3"/>
    <n v="0.01"/>
    <m/>
    <m/>
    <n v="2036.97"/>
    <n v="1"/>
    <n v="678.99"/>
    <s v="Regular Air"/>
    <n v="24.49"/>
    <n v="2061.46"/>
    <x v="10"/>
    <s v="Small Business"/>
    <x v="2"/>
    <s v="Copiers and Fax"/>
    <s v="Large Box"/>
    <d v="2011-09-17T00:00:00"/>
  </r>
  <r>
    <n v="5694"/>
    <n v="17539"/>
    <x v="958"/>
    <s v="Not Specified"/>
    <s v="*"/>
    <s v="*"/>
    <s v="*"/>
    <m/>
    <m/>
    <s v="*"/>
    <m/>
    <m/>
    <m/>
    <m/>
    <m/>
    <n v="10"/>
    <n v="0.02"/>
    <m/>
    <m/>
    <n v="1529.3115"/>
    <n v="1"/>
    <n v="152.93115"/>
    <s v="Regular Air"/>
    <n v="8.99"/>
    <n v="1538.3015"/>
    <x v="5"/>
    <s v="Consumer"/>
    <x v="2"/>
    <s v="Telephones and Communication"/>
    <s v="Small Box"/>
    <d v="2011-09-16T00:00:00"/>
  </r>
  <r>
    <n v="5695"/>
    <n v="26439"/>
    <x v="958"/>
    <s v="Medium"/>
    <s v="*"/>
    <s v="*"/>
    <s v="*"/>
    <m/>
    <m/>
    <s v="*"/>
    <m/>
    <m/>
    <m/>
    <m/>
    <m/>
    <n v="38"/>
    <n v="0.04"/>
    <m/>
    <m/>
    <n v="1230.83"/>
    <n v="1"/>
    <n v="32.390263157894736"/>
    <s v="Regular Air"/>
    <n v="6.5"/>
    <n v="1237.33"/>
    <x v="4"/>
    <s v="Corporate"/>
    <x v="2"/>
    <s v="Computer Peripherals"/>
    <s v="Small Box"/>
    <d v="2011-09-16T00:00:00"/>
  </r>
  <r>
    <n v="5696"/>
    <n v="26439"/>
    <x v="958"/>
    <s v="Medium"/>
    <s v="*"/>
    <s v="*"/>
    <s v="*"/>
    <m/>
    <m/>
    <s v="*"/>
    <m/>
    <m/>
    <m/>
    <m/>
    <m/>
    <n v="23"/>
    <n v="3.5000000000000003E-2"/>
    <m/>
    <m/>
    <n v="1176.944"/>
    <n v="1"/>
    <n v="51.171478260869563"/>
    <s v="Regular Air"/>
    <n v="4.99"/>
    <n v="1181.934"/>
    <x v="4"/>
    <s v="Corporate"/>
    <x v="2"/>
    <s v="Telephones and Communication"/>
    <s v="Small Box"/>
    <d v="2011-09-17T00:00:00"/>
  </r>
  <r>
    <n v="5697"/>
    <n v="18273"/>
    <x v="958"/>
    <s v="Low"/>
    <s v="*"/>
    <s v="*"/>
    <s v="*"/>
    <m/>
    <m/>
    <s v="*"/>
    <m/>
    <m/>
    <m/>
    <m/>
    <m/>
    <n v="18"/>
    <n v="0.02"/>
    <m/>
    <m/>
    <n v="925.03"/>
    <n v="0"/>
    <n v="51.390555555555551"/>
    <s v="Regular Air"/>
    <n v="19.989999999999998"/>
    <n v="945.02"/>
    <x v="12"/>
    <s v="Corporate"/>
    <x v="2"/>
    <s v="Computer Peripherals"/>
    <s v="Small Box"/>
    <d v="2011-09-17T00:00:00"/>
  </r>
  <r>
    <n v="5698"/>
    <n v="27589"/>
    <x v="958"/>
    <s v="Medium"/>
    <s v="*"/>
    <s v="*"/>
    <s v="*"/>
    <m/>
    <m/>
    <s v="*"/>
    <m/>
    <m/>
    <m/>
    <m/>
    <m/>
    <n v="20"/>
    <n v="3.5000000000000003E-2"/>
    <m/>
    <m/>
    <n v="845.7"/>
    <n v="0"/>
    <n v="42.285000000000004"/>
    <s v="Express Air"/>
    <n v="1.99"/>
    <n v="847.69"/>
    <x v="1"/>
    <s v="Corporate"/>
    <x v="2"/>
    <s v="Computer Peripherals"/>
    <s v="Small Pack"/>
    <d v="2011-09-17T00:00:00"/>
  </r>
  <r>
    <n v="5699"/>
    <n v="23078"/>
    <x v="958"/>
    <s v="Medium"/>
    <s v="*"/>
    <s v="*"/>
    <s v="*"/>
    <m/>
    <m/>
    <s v="*"/>
    <m/>
    <m/>
    <m/>
    <m/>
    <m/>
    <n v="39"/>
    <n v="0.04"/>
    <m/>
    <m/>
    <n v="577.95000000000005"/>
    <n v="0"/>
    <n v="14.819230769230771"/>
    <s v="Regular Air"/>
    <n v="7.42"/>
    <n v="585.37"/>
    <x v="3"/>
    <s v="Consumer"/>
    <x v="0"/>
    <s v="Scissors, Rulers and Trimmers"/>
    <s v="Small Pack"/>
    <d v="2011-09-17T00:00:00"/>
  </r>
  <r>
    <n v="5700"/>
    <n v="27589"/>
    <x v="958"/>
    <s v="Medium"/>
    <s v="*"/>
    <s v="*"/>
    <s v="*"/>
    <m/>
    <m/>
    <s v="*"/>
    <m/>
    <m/>
    <m/>
    <m/>
    <m/>
    <n v="25"/>
    <n v="3.5000000000000003E-2"/>
    <m/>
    <m/>
    <n v="467"/>
    <n v="0"/>
    <n v="18.68"/>
    <s v="Regular Air"/>
    <n v="8.99"/>
    <n v="475.99"/>
    <x v="1"/>
    <s v="Corporate"/>
    <x v="1"/>
    <s v="Office Furnishings"/>
    <s v="Small Pack"/>
    <d v="2011-09-16T00:00:00"/>
  </r>
  <r>
    <n v="5701"/>
    <n v="24705"/>
    <x v="958"/>
    <s v="Critical"/>
    <s v="***"/>
    <s v="***"/>
    <s v="***"/>
    <m/>
    <m/>
    <s v="***"/>
    <m/>
    <m/>
    <m/>
    <m/>
    <m/>
    <n v="15"/>
    <n v="0.02"/>
    <m/>
    <m/>
    <n v="466.28"/>
    <n v="0"/>
    <n v="31.085333333333331"/>
    <s v="Regular Air"/>
    <n v="1.99"/>
    <n v="468.27"/>
    <x v="5"/>
    <s v="Consumer"/>
    <x v="2"/>
    <s v="Computer Peripherals"/>
    <s v="Small Pack"/>
    <d v="2011-09-17T00:00:00"/>
  </r>
  <r>
    <n v="5702"/>
    <n v="17539"/>
    <x v="958"/>
    <s v="Not Specified"/>
    <s v="*"/>
    <s v="*"/>
    <s v="*"/>
    <m/>
    <m/>
    <s v="*"/>
    <m/>
    <m/>
    <m/>
    <m/>
    <m/>
    <n v="28"/>
    <n v="3.5000000000000003E-2"/>
    <m/>
    <m/>
    <n v="381.79"/>
    <n v="0"/>
    <n v="13.635357142857144"/>
    <s v="Regular Air"/>
    <n v="5"/>
    <n v="386.79"/>
    <x v="5"/>
    <s v="Consumer"/>
    <x v="1"/>
    <s v="Office Furnishings"/>
    <s v="Small Pack"/>
    <d v="2011-09-16T00:00:00"/>
  </r>
  <r>
    <n v="5703"/>
    <n v="23078"/>
    <x v="958"/>
    <s v="Medium"/>
    <s v="*"/>
    <s v="*"/>
    <s v="*"/>
    <m/>
    <m/>
    <s v="*"/>
    <m/>
    <m/>
    <m/>
    <m/>
    <m/>
    <n v="8"/>
    <n v="0.01"/>
    <m/>
    <m/>
    <n v="342.27"/>
    <n v="0"/>
    <n v="42.783749999999998"/>
    <s v="Regular Air"/>
    <n v="19.989999999999998"/>
    <n v="362.26"/>
    <x v="3"/>
    <s v="Consumer"/>
    <x v="0"/>
    <s v="Paper"/>
    <s v="Small Box"/>
    <d v="2011-09-17T00:00:00"/>
  </r>
  <r>
    <n v="5704"/>
    <n v="32580"/>
    <x v="958"/>
    <s v="High"/>
    <s v="*"/>
    <s v="**"/>
    <s v="**"/>
    <m/>
    <m/>
    <s v="**"/>
    <m/>
    <m/>
    <m/>
    <m/>
    <m/>
    <n v="38"/>
    <n v="0.04"/>
    <m/>
    <m/>
    <n v="261.38"/>
    <n v="0"/>
    <n v="6.8784210526315785"/>
    <s v="Regular Air"/>
    <n v="8.74"/>
    <n v="270.12"/>
    <x v="1"/>
    <s v="Corporate"/>
    <x v="0"/>
    <s v="Paper"/>
    <s v="Small Box"/>
    <d v="2011-09-17T00:00:00"/>
  </r>
  <r>
    <n v="5705"/>
    <n v="24705"/>
    <x v="958"/>
    <s v="Critical"/>
    <s v="***"/>
    <s v="***"/>
    <s v="***"/>
    <m/>
    <m/>
    <s v="***"/>
    <m/>
    <m/>
    <m/>
    <m/>
    <m/>
    <n v="34"/>
    <n v="0.04"/>
    <m/>
    <m/>
    <n v="260.51"/>
    <n v="0"/>
    <n v="7.6620588235294118"/>
    <s v="Regular Air"/>
    <n v="7.72"/>
    <n v="268.23"/>
    <x v="5"/>
    <s v="Consumer"/>
    <x v="0"/>
    <s v="Binders and Binder Accessories"/>
    <s v="Small Box"/>
    <d v="2011-09-17T00:00:00"/>
  </r>
  <r>
    <n v="5706"/>
    <n v="27781"/>
    <x v="958"/>
    <s v="High"/>
    <s v="*"/>
    <s v="**"/>
    <s v="**"/>
    <m/>
    <m/>
    <s v="**"/>
    <m/>
    <m/>
    <m/>
    <m/>
    <m/>
    <n v="47"/>
    <n v="0.05"/>
    <m/>
    <m/>
    <n v="181.13"/>
    <n v="0"/>
    <n v="3.8538297872340426"/>
    <s v="Regular Air"/>
    <n v="2.5"/>
    <n v="183.63"/>
    <x v="2"/>
    <s v="Small Business"/>
    <x v="0"/>
    <s v="Envelopes"/>
    <s v="Small Box"/>
    <d v="2011-09-17T00:00:00"/>
  </r>
  <r>
    <n v="5707"/>
    <n v="26439"/>
    <x v="958"/>
    <s v="Medium"/>
    <s v="*"/>
    <s v="*"/>
    <s v="*"/>
    <m/>
    <m/>
    <s v="*"/>
    <m/>
    <m/>
    <m/>
    <m/>
    <m/>
    <n v="37"/>
    <n v="0.04"/>
    <m/>
    <m/>
    <n v="169.93"/>
    <n v="0"/>
    <n v="4.5927027027027032"/>
    <s v="Regular Air"/>
    <n v="5.74"/>
    <n v="175.67000000000002"/>
    <x v="4"/>
    <s v="Corporate"/>
    <x v="0"/>
    <s v="Paper"/>
    <s v="Small Box"/>
    <d v="2011-09-15T00:00:00"/>
  </r>
  <r>
    <n v="5708"/>
    <n v="23078"/>
    <x v="958"/>
    <s v="Medium"/>
    <s v="*"/>
    <s v="*"/>
    <s v="*"/>
    <m/>
    <m/>
    <s v="*"/>
    <m/>
    <m/>
    <m/>
    <m/>
    <m/>
    <n v="18"/>
    <n v="0.02"/>
    <m/>
    <m/>
    <n v="168.95"/>
    <n v="0"/>
    <n v="9.3861111111111111"/>
    <s v="Regular Air"/>
    <n v="5.76"/>
    <n v="174.70999999999998"/>
    <x v="9"/>
    <s v="Consumer"/>
    <x v="0"/>
    <s v="Envelopes"/>
    <s v="Small Box"/>
    <d v="2011-09-15T00:00:00"/>
  </r>
  <r>
    <n v="5709"/>
    <n v="32580"/>
    <x v="958"/>
    <s v="High"/>
    <s v="*"/>
    <s v="**"/>
    <s v="**"/>
    <m/>
    <m/>
    <s v="**"/>
    <m/>
    <m/>
    <m/>
    <m/>
    <m/>
    <n v="23"/>
    <n v="3.5000000000000003E-2"/>
    <m/>
    <m/>
    <n v="166.8"/>
    <n v="0"/>
    <n v="7.252173913043479"/>
    <s v="Regular Air"/>
    <n v="1.71"/>
    <n v="168.51000000000002"/>
    <x v="1"/>
    <s v="Corporate"/>
    <x v="0"/>
    <s v="Paper"/>
    <s v="Wrap Bag"/>
    <d v="2011-09-15T00:00:00"/>
  </r>
  <r>
    <n v="5710"/>
    <n v="17765"/>
    <x v="958"/>
    <s v="Not Specified"/>
    <s v="*"/>
    <s v="*"/>
    <s v="*"/>
    <m/>
    <m/>
    <s v="*"/>
    <m/>
    <m/>
    <m/>
    <m/>
    <m/>
    <n v="36"/>
    <n v="0.04"/>
    <m/>
    <m/>
    <n v="79.02"/>
    <n v="0"/>
    <n v="2.1949999999999998"/>
    <s v="Regular Air"/>
    <n v="6.05"/>
    <n v="85.07"/>
    <x v="0"/>
    <s v="Small Business"/>
    <x v="0"/>
    <s v="Binders and Binder Accessories"/>
    <s v="Small Box"/>
    <d v="2011-09-15T00:00:00"/>
  </r>
  <r>
    <n v="5711"/>
    <n v="27589"/>
    <x v="958"/>
    <s v="Medium"/>
    <s v="*"/>
    <s v="*"/>
    <s v="*"/>
    <m/>
    <m/>
    <s v="*"/>
    <m/>
    <m/>
    <m/>
    <m/>
    <m/>
    <n v="36"/>
    <n v="0.04"/>
    <m/>
    <m/>
    <n v="64.430000000000007"/>
    <n v="0"/>
    <n v="1.7897222222222224"/>
    <s v="Regular Air"/>
    <n v="1.49"/>
    <n v="65.92"/>
    <x v="1"/>
    <s v="Corporate"/>
    <x v="1"/>
    <s v="Tables"/>
    <s v="Jumbo Box"/>
    <d v="2011-09-16T00:00:00"/>
  </r>
  <r>
    <n v="5712"/>
    <n v="47174"/>
    <x v="959"/>
    <s v="Critical"/>
    <s v="***"/>
    <s v="***"/>
    <s v="***"/>
    <m/>
    <m/>
    <s v="***"/>
    <m/>
    <m/>
    <m/>
    <m/>
    <m/>
    <n v="42"/>
    <n v="0.05"/>
    <m/>
    <m/>
    <n v="642.1"/>
    <n v="0"/>
    <n v="15.288095238095238"/>
    <s v="Regular Air"/>
    <n v="7.51"/>
    <n v="649.61"/>
    <x v="1"/>
    <s v="Corporate"/>
    <x v="2"/>
    <s v="Office Machines"/>
    <s v="Medium Box"/>
    <d v="2011-09-16T00:00:00"/>
  </r>
  <r>
    <n v="5713"/>
    <n v="20071"/>
    <x v="960"/>
    <s v="Medium"/>
    <s v="*"/>
    <s v="*"/>
    <s v="*"/>
    <m/>
    <m/>
    <s v="*"/>
    <m/>
    <m/>
    <m/>
    <m/>
    <m/>
    <n v="31"/>
    <n v="0.04"/>
    <m/>
    <m/>
    <n v="789.94"/>
    <n v="0"/>
    <n v="25.48193548387097"/>
    <s v="Delivery Truck"/>
    <n v="14.36"/>
    <n v="804.30000000000007"/>
    <x v="7"/>
    <s v="Home Office"/>
    <x v="1"/>
    <s v="Chairs &amp; Chairmats"/>
    <s v="Jumbo Drum"/>
    <d v="2011-09-19T00:00:00"/>
  </r>
  <r>
    <n v="5714"/>
    <n v="1127"/>
    <x v="961"/>
    <s v="Not Specified"/>
    <s v="*"/>
    <s v="*"/>
    <s v="*"/>
    <m/>
    <m/>
    <s v="*"/>
    <m/>
    <m/>
    <m/>
    <m/>
    <m/>
    <n v="48"/>
    <n v="0.05"/>
    <m/>
    <m/>
    <n v="5340.5"/>
    <n v="1"/>
    <n v="111.26041666666667"/>
    <s v="Regular Air"/>
    <n v="13.99"/>
    <n v="5354.49"/>
    <x v="1"/>
    <s v="Consumer"/>
    <x v="1"/>
    <s v="Office Furnishings"/>
    <s v="Medium Box"/>
    <d v="2011-09-19T00:00:00"/>
  </r>
  <r>
    <n v="5715"/>
    <n v="28992"/>
    <x v="962"/>
    <s v="Critical"/>
    <s v="***"/>
    <s v="***"/>
    <s v="***"/>
    <m/>
    <m/>
    <s v="***"/>
    <m/>
    <m/>
    <m/>
    <m/>
    <m/>
    <n v="41"/>
    <n v="0.05"/>
    <m/>
    <m/>
    <n v="6863.95"/>
    <n v="1"/>
    <n v="167.41341463414633"/>
    <s v="Express Air"/>
    <n v="19.989999999999998"/>
    <n v="6883.94"/>
    <x v="0"/>
    <s v="Consumer"/>
    <x v="0"/>
    <s v="Storage &amp; Organization"/>
    <s v="Small Box"/>
    <d v="2011-09-20T00:00:00"/>
  </r>
  <r>
    <n v="5716"/>
    <n v="36708"/>
    <x v="962"/>
    <s v="Not Specified"/>
    <s v="*"/>
    <s v="*"/>
    <s v="*"/>
    <m/>
    <m/>
    <s v="*"/>
    <m/>
    <m/>
    <m/>
    <m/>
    <m/>
    <n v="25"/>
    <n v="3.5000000000000003E-2"/>
    <m/>
    <m/>
    <n v="2614.3705"/>
    <n v="1"/>
    <n v="104.57482"/>
    <s v="Regular Air"/>
    <n v="7.69"/>
    <n v="2622.0605"/>
    <x v="4"/>
    <s v="Corporate"/>
    <x v="2"/>
    <s v="Telephones and Communication"/>
    <s v="Small Box"/>
    <d v="2011-09-21T00:00:00"/>
  </r>
  <r>
    <n v="5717"/>
    <n v="55492"/>
    <x v="962"/>
    <s v="Critical"/>
    <s v="***"/>
    <s v="***"/>
    <s v="***"/>
    <m/>
    <m/>
    <s v="***"/>
    <m/>
    <m/>
    <m/>
    <m/>
    <m/>
    <n v="10"/>
    <n v="0.02"/>
    <m/>
    <m/>
    <n v="1124.2439999999999"/>
    <n v="1"/>
    <n v="112.42439999999999"/>
    <s v="Express Air"/>
    <n v="7.69"/>
    <n v="1131.934"/>
    <x v="0"/>
    <s v="Corporate"/>
    <x v="2"/>
    <s v="Telephones and Communication"/>
    <s v="Small Box"/>
    <d v="2011-09-21T00:00:00"/>
  </r>
  <r>
    <n v="5718"/>
    <n v="26787"/>
    <x v="962"/>
    <s v="High"/>
    <s v="*"/>
    <s v="**"/>
    <s v="**"/>
    <m/>
    <m/>
    <s v="**"/>
    <m/>
    <m/>
    <m/>
    <m/>
    <m/>
    <n v="25"/>
    <n v="3.5000000000000003E-2"/>
    <m/>
    <m/>
    <n v="1119.9100000000001"/>
    <n v="1"/>
    <n v="44.796400000000006"/>
    <s v="Express Air"/>
    <n v="5.79"/>
    <n v="1125.7"/>
    <x v="8"/>
    <s v="Small Business"/>
    <x v="0"/>
    <s v="Paper"/>
    <s v="Small Box"/>
    <d v="2011-09-21T00:00:00"/>
  </r>
  <r>
    <n v="5719"/>
    <n v="22210"/>
    <x v="962"/>
    <s v="Critical"/>
    <s v="***"/>
    <s v="***"/>
    <s v="***"/>
    <m/>
    <m/>
    <s v="***"/>
    <m/>
    <m/>
    <m/>
    <m/>
    <m/>
    <n v="37"/>
    <n v="0.04"/>
    <m/>
    <m/>
    <n v="1033.44"/>
    <n v="1"/>
    <n v="27.930810810810812"/>
    <s v="Regular Air"/>
    <n v="4.8600000000000003"/>
    <n v="1038.3"/>
    <x v="6"/>
    <s v="Corporate"/>
    <x v="0"/>
    <s v="Paper"/>
    <s v="Wrap Bag"/>
    <d v="2011-09-21T00:00:00"/>
  </r>
  <r>
    <n v="5720"/>
    <n v="36708"/>
    <x v="962"/>
    <s v="Not Specified"/>
    <s v="*"/>
    <s v="*"/>
    <s v="*"/>
    <m/>
    <m/>
    <s v="*"/>
    <m/>
    <m/>
    <m/>
    <m/>
    <m/>
    <n v="46"/>
    <n v="0.05"/>
    <m/>
    <m/>
    <n v="636.5"/>
    <n v="0"/>
    <n v="13.836956521739131"/>
    <s v="Regular Air"/>
    <n v="9.44"/>
    <n v="645.94000000000005"/>
    <x v="4"/>
    <s v="Corporate"/>
    <x v="2"/>
    <s v="Office Machines"/>
    <s v="Medium Box"/>
    <d v="2011-09-21T00:00:00"/>
  </r>
  <r>
    <n v="5721"/>
    <n v="18852"/>
    <x v="962"/>
    <s v="High"/>
    <s v="*"/>
    <s v="**"/>
    <s v="**"/>
    <m/>
    <m/>
    <s v="**"/>
    <m/>
    <m/>
    <m/>
    <m/>
    <m/>
    <n v="17"/>
    <n v="0.02"/>
    <m/>
    <m/>
    <n v="351.25"/>
    <n v="0"/>
    <n v="20.661764705882351"/>
    <s v="Express Air"/>
    <n v="5.97"/>
    <n v="357.22"/>
    <x v="0"/>
    <s v="Small Business"/>
    <x v="0"/>
    <s v="Paper"/>
    <s v="Small Box"/>
    <d v="2011-09-21T00:00:00"/>
  </r>
  <r>
    <n v="5722"/>
    <n v="27715"/>
    <x v="962"/>
    <s v="High"/>
    <s v="*"/>
    <s v="**"/>
    <s v="**"/>
    <m/>
    <m/>
    <s v="**"/>
    <m/>
    <m/>
    <m/>
    <m/>
    <m/>
    <n v="12"/>
    <n v="0.02"/>
    <m/>
    <m/>
    <n v="94.52"/>
    <n v="0"/>
    <n v="7.876666666666666"/>
    <s v="Regular Air"/>
    <n v="6.28"/>
    <n v="100.8"/>
    <x v="10"/>
    <s v="Consumer"/>
    <x v="0"/>
    <s v="Binders and Binder Accessories"/>
    <s v="Small Box"/>
    <d v="2011-09-21T00:00:00"/>
  </r>
  <r>
    <n v="5723"/>
    <n v="19462"/>
    <x v="963"/>
    <s v="Medium"/>
    <s v="*"/>
    <s v="*"/>
    <s v="*"/>
    <m/>
    <m/>
    <s v="*"/>
    <m/>
    <m/>
    <m/>
    <m/>
    <m/>
    <n v="2"/>
    <n v="0.01"/>
    <m/>
    <m/>
    <n v="206.68"/>
    <n v="0"/>
    <n v="103.34"/>
    <s v="Regular Air"/>
    <n v="35"/>
    <n v="241.68"/>
    <x v="2"/>
    <s v="Home Office"/>
    <x v="0"/>
    <s v="Storage &amp; Organization"/>
    <s v="Large Box"/>
    <d v="2011-09-21T00:00:00"/>
  </r>
  <r>
    <n v="5724"/>
    <n v="21188"/>
    <x v="964"/>
    <s v="Critical"/>
    <s v="***"/>
    <s v="***"/>
    <s v="***"/>
    <m/>
    <m/>
    <s v="***"/>
    <m/>
    <m/>
    <m/>
    <m/>
    <m/>
    <n v="29"/>
    <n v="3.5000000000000003E-2"/>
    <m/>
    <m/>
    <n v="21046.74"/>
    <n v="1"/>
    <n v="725.7496551724139"/>
    <s v="Regular Air"/>
    <n v="24.49"/>
    <n v="21071.230000000003"/>
    <x v="5"/>
    <s v="Small Business"/>
    <x v="2"/>
    <s v="Copiers and Fax"/>
    <s v="Large Box"/>
    <d v="2011-09-23T00:00:00"/>
  </r>
  <r>
    <n v="5725"/>
    <n v="3363"/>
    <x v="965"/>
    <s v="High"/>
    <s v="*"/>
    <s v="**"/>
    <s v="**"/>
    <m/>
    <m/>
    <s v="**"/>
    <m/>
    <m/>
    <m/>
    <m/>
    <m/>
    <n v="21"/>
    <n v="3.5000000000000003E-2"/>
    <m/>
    <m/>
    <n v="8185.89"/>
    <n v="1"/>
    <n v="389.80428571428575"/>
    <s v="Regular Air"/>
    <n v="11.37"/>
    <n v="8197.26"/>
    <x v="1"/>
    <s v="Home Office"/>
    <x v="0"/>
    <s v="Storage &amp; Organization"/>
    <s v="Small Box"/>
    <d v="2011-09-22T00:00:00"/>
  </r>
  <r>
    <n v="5726"/>
    <n v="18593"/>
    <x v="965"/>
    <s v="High"/>
    <s v="*"/>
    <s v="**"/>
    <s v="**"/>
    <m/>
    <m/>
    <s v="**"/>
    <m/>
    <m/>
    <m/>
    <m/>
    <m/>
    <n v="23"/>
    <n v="3.5000000000000003E-2"/>
    <m/>
    <m/>
    <n v="6572.04"/>
    <n v="1"/>
    <n v="285.74086956521739"/>
    <s v="Regular Air"/>
    <n v="7.18"/>
    <n v="6579.22"/>
    <x v="5"/>
    <s v="Corporate"/>
    <x v="2"/>
    <s v="Computer Peripherals"/>
    <s v="Small Box"/>
    <d v="2011-09-23T00:00:00"/>
  </r>
  <r>
    <n v="5727"/>
    <n v="6086"/>
    <x v="965"/>
    <s v="Critical"/>
    <s v="***"/>
    <s v="***"/>
    <s v="***"/>
    <m/>
    <m/>
    <s v="***"/>
    <m/>
    <m/>
    <m/>
    <m/>
    <m/>
    <n v="48"/>
    <n v="0.05"/>
    <m/>
    <m/>
    <n v="1734.72"/>
    <n v="1"/>
    <n v="36.14"/>
    <s v="Regular Air"/>
    <n v="19.989999999999998"/>
    <n v="1754.71"/>
    <x v="0"/>
    <s v="Corporate"/>
    <x v="0"/>
    <s v="Paper"/>
    <s v="Small Box"/>
    <d v="2011-09-24T00:00:00"/>
  </r>
  <r>
    <n v="5728"/>
    <n v="18593"/>
    <x v="965"/>
    <s v="High"/>
    <s v="*"/>
    <s v="**"/>
    <s v="**"/>
    <m/>
    <m/>
    <s v="**"/>
    <m/>
    <m/>
    <m/>
    <m/>
    <m/>
    <n v="19"/>
    <n v="0.02"/>
    <m/>
    <m/>
    <n v="1051.992"/>
    <n v="1"/>
    <n v="55.367999999999995"/>
    <s v="Delivery Truck"/>
    <n v="89.3"/>
    <n v="1141.2919999999999"/>
    <x v="5"/>
    <s v="Corporate"/>
    <x v="1"/>
    <s v="Tables"/>
    <s v="Jumbo Box"/>
    <d v="2011-09-24T00:00:00"/>
  </r>
  <r>
    <n v="5729"/>
    <n v="2658"/>
    <x v="965"/>
    <s v="Medium"/>
    <s v="*"/>
    <s v="*"/>
    <s v="*"/>
    <m/>
    <m/>
    <s v="*"/>
    <m/>
    <m/>
    <m/>
    <m/>
    <m/>
    <n v="32"/>
    <n v="0.04"/>
    <m/>
    <m/>
    <n v="473"/>
    <n v="0"/>
    <n v="14.78125"/>
    <s v="Express Air"/>
    <n v="10.68"/>
    <n v="483.68"/>
    <x v="10"/>
    <s v="Small Business"/>
    <x v="0"/>
    <s v="Storage &amp; Organization"/>
    <s v="Small Box"/>
    <d v="2011-09-22T00:00:00"/>
  </r>
  <r>
    <n v="5730"/>
    <n v="45606"/>
    <x v="965"/>
    <s v="Medium"/>
    <s v="*"/>
    <s v="*"/>
    <s v="*"/>
    <m/>
    <m/>
    <s v="*"/>
    <m/>
    <m/>
    <m/>
    <m/>
    <m/>
    <n v="38"/>
    <n v="0.04"/>
    <m/>
    <m/>
    <n v="325.75"/>
    <n v="0"/>
    <n v="8.5723684210526319"/>
    <s v="Regular Air"/>
    <n v="8.5399999999999991"/>
    <n v="334.29"/>
    <x v="12"/>
    <s v="Corporate"/>
    <x v="1"/>
    <s v="Office Furnishings"/>
    <s v="Small Pack"/>
    <d v="2011-09-24T00:00:00"/>
  </r>
  <r>
    <n v="5731"/>
    <n v="2658"/>
    <x v="965"/>
    <s v="Medium"/>
    <s v="*"/>
    <s v="*"/>
    <s v="*"/>
    <m/>
    <m/>
    <s v="*"/>
    <m/>
    <m/>
    <m/>
    <m/>
    <m/>
    <n v="34"/>
    <n v="0.04"/>
    <m/>
    <m/>
    <n v="229.51"/>
    <n v="0"/>
    <n v="6.7502941176470586"/>
    <s v="Regular Air"/>
    <n v="9.5399999999999991"/>
    <n v="239.04999999999998"/>
    <x v="10"/>
    <s v="Small Business"/>
    <x v="0"/>
    <s v="Paper"/>
    <s v="Small Box"/>
    <d v="2011-09-23T00:00:00"/>
  </r>
  <r>
    <n v="5732"/>
    <n v="45606"/>
    <x v="965"/>
    <s v="Medium"/>
    <s v="*"/>
    <s v="*"/>
    <s v="*"/>
    <m/>
    <m/>
    <s v="*"/>
    <m/>
    <m/>
    <m/>
    <m/>
    <m/>
    <n v="24"/>
    <n v="3.5000000000000003E-2"/>
    <m/>
    <m/>
    <n v="136.41999999999999"/>
    <n v="0"/>
    <n v="5.6841666666666661"/>
    <s v="Regular Air"/>
    <n v="2.27"/>
    <n v="138.69"/>
    <x v="12"/>
    <s v="Corporate"/>
    <x v="0"/>
    <s v="Pens &amp; Art Supplies"/>
    <s v="Wrap Bag"/>
    <d v="2011-09-23T00:00:00"/>
  </r>
  <r>
    <n v="5733"/>
    <n v="41184"/>
    <x v="965"/>
    <s v="High"/>
    <s v="*"/>
    <s v="**"/>
    <s v="**"/>
    <m/>
    <m/>
    <s v="**"/>
    <m/>
    <m/>
    <m/>
    <m/>
    <m/>
    <n v="7"/>
    <n v="0.01"/>
    <m/>
    <m/>
    <n v="120.03"/>
    <n v="0"/>
    <n v="17.147142857142857"/>
    <s v="Regular Air"/>
    <n v="11.25"/>
    <n v="131.28"/>
    <x v="7"/>
    <s v="Home Office"/>
    <x v="0"/>
    <s v="Storage &amp; Organization"/>
    <s v="Small Box"/>
    <d v="2011-09-24T00:00:00"/>
  </r>
  <r>
    <n v="5734"/>
    <n v="18375"/>
    <x v="965"/>
    <s v="Low"/>
    <s v="*"/>
    <s v="*"/>
    <s v="*"/>
    <m/>
    <m/>
    <s v="*"/>
    <m/>
    <m/>
    <m/>
    <m/>
    <m/>
    <n v="20"/>
    <n v="3.5000000000000003E-2"/>
    <m/>
    <m/>
    <n v="76.89"/>
    <n v="0"/>
    <n v="3.8445"/>
    <s v="Regular Air"/>
    <n v="0.5"/>
    <n v="77.39"/>
    <x v="0"/>
    <s v="Small Business"/>
    <x v="0"/>
    <s v="Labels"/>
    <s v="Small Box"/>
    <d v="2011-09-26T00:00:00"/>
  </r>
  <r>
    <n v="5735"/>
    <n v="58247"/>
    <x v="966"/>
    <s v="Not Specified"/>
    <s v="*"/>
    <s v="*"/>
    <s v="*"/>
    <m/>
    <m/>
    <s v="*"/>
    <m/>
    <m/>
    <m/>
    <m/>
    <m/>
    <n v="8"/>
    <n v="0.01"/>
    <m/>
    <m/>
    <n v="1058.82"/>
    <n v="1"/>
    <n v="132.35249999999999"/>
    <s v="Regular Air"/>
    <n v="0.99"/>
    <n v="1059.81"/>
    <x v="2"/>
    <s v="Home Office"/>
    <x v="0"/>
    <s v="Appliances"/>
    <s v="Small Box"/>
    <d v="2011-09-23T00:00:00"/>
  </r>
  <r>
    <n v="5736"/>
    <n v="52711"/>
    <x v="966"/>
    <s v="Not Specified"/>
    <s v="*"/>
    <s v="*"/>
    <s v="*"/>
    <m/>
    <m/>
    <s v="*"/>
    <m/>
    <m/>
    <m/>
    <m/>
    <m/>
    <n v="41"/>
    <n v="0.05"/>
    <m/>
    <m/>
    <n v="755.19"/>
    <n v="0"/>
    <n v="18.419268292682929"/>
    <s v="Regular Air"/>
    <n v="8.99"/>
    <n v="764.18000000000006"/>
    <x v="6"/>
    <s v="Home Office"/>
    <x v="1"/>
    <s v="Office Furnishings"/>
    <s v="Small Pack"/>
    <d v="2011-09-25T00:00:00"/>
  </r>
  <r>
    <n v="5737"/>
    <n v="52711"/>
    <x v="966"/>
    <s v="Not Specified"/>
    <s v="*"/>
    <s v="*"/>
    <s v="*"/>
    <m/>
    <m/>
    <s v="*"/>
    <m/>
    <m/>
    <m/>
    <m/>
    <m/>
    <n v="7"/>
    <n v="0.01"/>
    <m/>
    <m/>
    <n v="220.79"/>
    <n v="0"/>
    <n v="31.541428571428572"/>
    <s v="Regular Air"/>
    <n v="4"/>
    <n v="224.79"/>
    <x v="6"/>
    <s v="Home Office"/>
    <x v="2"/>
    <s v="Computer Peripherals"/>
    <s v="Small Box"/>
    <d v="2011-09-25T00:00:00"/>
  </r>
  <r>
    <n v="5738"/>
    <n v="52711"/>
    <x v="966"/>
    <s v="Not Specified"/>
    <s v="*"/>
    <s v="*"/>
    <s v="*"/>
    <m/>
    <m/>
    <s v="*"/>
    <m/>
    <m/>
    <m/>
    <m/>
    <m/>
    <n v="37"/>
    <n v="0.04"/>
    <m/>
    <m/>
    <n v="201.14"/>
    <n v="0"/>
    <n v="5.4362162162162155"/>
    <s v="Regular Air"/>
    <n v="3.37"/>
    <n v="204.51"/>
    <x v="1"/>
    <s v="Home Office"/>
    <x v="0"/>
    <s v="Rubber Bands"/>
    <s v="Wrap Bag"/>
    <d v="2011-09-23T00:00:00"/>
  </r>
  <r>
    <n v="5739"/>
    <n v="22149"/>
    <x v="966"/>
    <s v="Low"/>
    <s v="*"/>
    <s v="*"/>
    <s v="*"/>
    <m/>
    <m/>
    <s v="*"/>
    <m/>
    <m/>
    <m/>
    <m/>
    <m/>
    <n v="47"/>
    <n v="0.05"/>
    <m/>
    <m/>
    <n v="191.13"/>
    <n v="0"/>
    <n v="4.0665957446808507"/>
    <s v="Regular Air"/>
    <n v="1.2"/>
    <n v="192.32999999999998"/>
    <x v="9"/>
    <s v="Small Business"/>
    <x v="0"/>
    <s v="Pens &amp; Art Supplies"/>
    <s v="Wrap Bag"/>
    <d v="2011-09-25T00:00:00"/>
  </r>
  <r>
    <n v="5740"/>
    <n v="58247"/>
    <x v="966"/>
    <s v="Not Specified"/>
    <s v="*"/>
    <s v="*"/>
    <s v="*"/>
    <m/>
    <m/>
    <s v="*"/>
    <m/>
    <m/>
    <m/>
    <m/>
    <m/>
    <n v="14"/>
    <n v="0.02"/>
    <m/>
    <m/>
    <n v="92.07"/>
    <n v="0"/>
    <n v="6.5764285714285711"/>
    <s v="Regular Air"/>
    <n v="7.86"/>
    <n v="99.929999999999993"/>
    <x v="2"/>
    <s v="Home Office"/>
    <x v="0"/>
    <s v="Paper"/>
    <s v="Small Box"/>
    <d v="2011-09-25T00:00:00"/>
  </r>
  <r>
    <n v="5741"/>
    <n v="22149"/>
    <x v="966"/>
    <s v="Low"/>
    <s v="*"/>
    <s v="*"/>
    <s v="*"/>
    <m/>
    <m/>
    <s v="*"/>
    <m/>
    <m/>
    <m/>
    <m/>
    <m/>
    <n v="17"/>
    <n v="0.02"/>
    <m/>
    <m/>
    <n v="48.24"/>
    <n v="0"/>
    <n v="2.8376470588235296"/>
    <s v="Regular Air"/>
    <n v="1.01"/>
    <n v="49.25"/>
    <x v="3"/>
    <s v="Small Business"/>
    <x v="0"/>
    <s v="Pens &amp; Art Supplies"/>
    <s v="Wrap Bag"/>
    <d v="2011-09-28T00:00:00"/>
  </r>
  <r>
    <n v="5742"/>
    <n v="31233"/>
    <x v="967"/>
    <s v="Low"/>
    <s v="*"/>
    <s v="*"/>
    <s v="*"/>
    <m/>
    <m/>
    <s v="*"/>
    <m/>
    <m/>
    <m/>
    <m/>
    <m/>
    <n v="19"/>
    <n v="0.02"/>
    <m/>
    <m/>
    <n v="4245.93"/>
    <n v="1"/>
    <n v="223.47000000000003"/>
    <s v="Regular Air"/>
    <n v="69"/>
    <n v="4314.93"/>
    <x v="10"/>
    <s v="Home Office"/>
    <x v="1"/>
    <s v="Tables"/>
    <s v="Large Box"/>
    <d v="2011-10-03T00:00:00"/>
  </r>
  <r>
    <n v="5743"/>
    <n v="31233"/>
    <x v="967"/>
    <s v="Low"/>
    <s v="*"/>
    <s v="*"/>
    <s v="*"/>
    <m/>
    <m/>
    <s v="*"/>
    <m/>
    <m/>
    <m/>
    <m/>
    <m/>
    <n v="41"/>
    <n v="0.05"/>
    <m/>
    <m/>
    <n v="1298.29"/>
    <n v="1"/>
    <n v="31.66560975609756"/>
    <s v="Regular Air"/>
    <n v="1.99"/>
    <n v="1300.28"/>
    <x v="10"/>
    <s v="Home Office"/>
    <x v="2"/>
    <s v="Computer Peripherals"/>
    <s v="Small Pack"/>
    <d v="2011-09-28T00:00:00"/>
  </r>
  <r>
    <n v="5744"/>
    <n v="45794"/>
    <x v="967"/>
    <s v="Critical"/>
    <s v="***"/>
    <s v="***"/>
    <s v="***"/>
    <m/>
    <m/>
    <s v="***"/>
    <m/>
    <m/>
    <m/>
    <m/>
    <m/>
    <n v="28"/>
    <n v="3.5000000000000003E-2"/>
    <m/>
    <m/>
    <n v="1208.3499999999999"/>
    <n v="1"/>
    <n v="43.155357142857142"/>
    <s v="Regular Air"/>
    <n v="10.25"/>
    <n v="1218.5999999999999"/>
    <x v="8"/>
    <s v="Consumer"/>
    <x v="2"/>
    <s v="Computer Peripherals"/>
    <s v="Small Box"/>
    <d v="2011-09-26T00:00:00"/>
  </r>
  <r>
    <n v="5745"/>
    <n v="15621"/>
    <x v="967"/>
    <s v="Critical"/>
    <s v="***"/>
    <s v="***"/>
    <s v="***"/>
    <m/>
    <m/>
    <s v="***"/>
    <m/>
    <m/>
    <m/>
    <m/>
    <m/>
    <n v="39"/>
    <n v="0.04"/>
    <m/>
    <m/>
    <n v="1105.6600000000001"/>
    <n v="1"/>
    <n v="28.350256410256414"/>
    <s v="Regular Air"/>
    <n v="13.99"/>
    <n v="1119.6500000000001"/>
    <x v="2"/>
    <s v="Consumer"/>
    <x v="0"/>
    <s v="Storage &amp; Organization"/>
    <s v="Medium Box"/>
    <d v="2011-09-24T00:00:00"/>
  </r>
  <r>
    <n v="5746"/>
    <n v="31233"/>
    <x v="967"/>
    <s v="Low"/>
    <s v="*"/>
    <s v="*"/>
    <s v="*"/>
    <m/>
    <m/>
    <s v="*"/>
    <m/>
    <m/>
    <m/>
    <m/>
    <m/>
    <n v="35"/>
    <n v="0.04"/>
    <m/>
    <m/>
    <n v="590.32000000000005"/>
    <n v="0"/>
    <n v="16.866285714285716"/>
    <s v="Regular Air"/>
    <n v="8.99"/>
    <n v="599.31000000000006"/>
    <x v="10"/>
    <s v="Home Office"/>
    <x v="0"/>
    <s v="Pens &amp; Art Supplies"/>
    <s v="Small Pack"/>
    <d v="2011-09-28T00:00:00"/>
  </r>
  <r>
    <n v="5747"/>
    <n v="38758"/>
    <x v="967"/>
    <s v="Not Specified"/>
    <s v="*"/>
    <s v="*"/>
    <s v="*"/>
    <m/>
    <m/>
    <s v="*"/>
    <m/>
    <m/>
    <m/>
    <m/>
    <m/>
    <n v="7"/>
    <n v="0.01"/>
    <m/>
    <m/>
    <n v="497.2"/>
    <n v="0"/>
    <n v="71.028571428571425"/>
    <s v="Regular Air"/>
    <n v="49"/>
    <n v="546.20000000000005"/>
    <x v="2"/>
    <s v="Consumer"/>
    <x v="0"/>
    <s v="Appliances"/>
    <s v="Large Box"/>
    <d v="2011-09-26T00:00:00"/>
  </r>
  <r>
    <n v="5748"/>
    <n v="15621"/>
    <x v="967"/>
    <s v="Critical"/>
    <s v="***"/>
    <s v="***"/>
    <s v="***"/>
    <m/>
    <m/>
    <s v="***"/>
    <m/>
    <m/>
    <m/>
    <m/>
    <m/>
    <n v="18"/>
    <n v="0.02"/>
    <m/>
    <m/>
    <n v="35.51"/>
    <n v="0"/>
    <n v="1.9727777777777777"/>
    <s v="Express Air"/>
    <n v="1.57"/>
    <n v="37.08"/>
    <x v="2"/>
    <s v="Consumer"/>
    <x v="0"/>
    <s v="Pens &amp; Art Supplies"/>
    <s v="Wrap Bag"/>
    <d v="2011-09-25T00:00:00"/>
  </r>
  <r>
    <n v="5749"/>
    <n v="31233"/>
    <x v="967"/>
    <s v="Low"/>
    <s v="*"/>
    <s v="*"/>
    <s v="*"/>
    <m/>
    <m/>
    <s v="*"/>
    <m/>
    <m/>
    <m/>
    <m/>
    <m/>
    <n v="3"/>
    <n v="0.01"/>
    <m/>
    <m/>
    <n v="19.34"/>
    <n v="0"/>
    <n v="6.4466666666666663"/>
    <s v="Regular Air"/>
    <n v="5.0199999999999996"/>
    <n v="24.36"/>
    <x v="10"/>
    <s v="Home Office"/>
    <x v="0"/>
    <s v="Paper"/>
    <s v="Small Box"/>
    <d v="2011-09-26T00:00:00"/>
  </r>
  <r>
    <n v="5750"/>
    <n v="18085"/>
    <x v="968"/>
    <s v="High"/>
    <s v="*"/>
    <s v="**"/>
    <s v="**"/>
    <m/>
    <m/>
    <s v="**"/>
    <m/>
    <m/>
    <m/>
    <m/>
    <m/>
    <n v="23"/>
    <n v="3.5000000000000003E-2"/>
    <m/>
    <m/>
    <n v="8127.51"/>
    <n v="1"/>
    <n v="353.37"/>
    <s v="Delivery Truck"/>
    <n v="40.19"/>
    <n v="8167.7"/>
    <x v="1"/>
    <s v="Corporate"/>
    <x v="1"/>
    <s v="Tables"/>
    <s v="Jumbo Box"/>
    <d v="2011-09-27T00:00:00"/>
  </r>
  <r>
    <n v="5751"/>
    <n v="18085"/>
    <x v="968"/>
    <s v="High"/>
    <s v="*"/>
    <s v="**"/>
    <s v="**"/>
    <m/>
    <m/>
    <s v="**"/>
    <m/>
    <m/>
    <m/>
    <m/>
    <m/>
    <n v="33"/>
    <n v="0.04"/>
    <m/>
    <m/>
    <n v="5352.9345000000003"/>
    <n v="1"/>
    <n v="162.21013636363637"/>
    <s v="Regular Air"/>
    <n v="4.2"/>
    <n v="5357.1345000000001"/>
    <x v="1"/>
    <s v="Corporate"/>
    <x v="2"/>
    <s v="Telephones and Communication"/>
    <s v="Small Box"/>
    <d v="2011-09-26T00:00:00"/>
  </r>
  <r>
    <n v="5752"/>
    <n v="24996"/>
    <x v="968"/>
    <s v="Critical"/>
    <s v="***"/>
    <s v="***"/>
    <s v="***"/>
    <m/>
    <m/>
    <s v="***"/>
    <m/>
    <m/>
    <m/>
    <m/>
    <m/>
    <n v="36"/>
    <n v="0.04"/>
    <m/>
    <m/>
    <n v="1793.24"/>
    <n v="1"/>
    <n v="49.812222222222225"/>
    <s v="Regular Air"/>
    <n v="5.0999999999999996"/>
    <n v="1798.34"/>
    <x v="5"/>
    <s v="Consumer"/>
    <x v="0"/>
    <s v="Appliances"/>
    <s v="Medium Box"/>
    <d v="2011-09-26T00:00:00"/>
  </r>
  <r>
    <n v="5753"/>
    <n v="24996"/>
    <x v="968"/>
    <s v="Critical"/>
    <s v="***"/>
    <s v="***"/>
    <s v="***"/>
    <m/>
    <m/>
    <s v="***"/>
    <m/>
    <m/>
    <m/>
    <m/>
    <m/>
    <n v="2"/>
    <n v="0.01"/>
    <m/>
    <m/>
    <n v="143.667"/>
    <n v="0"/>
    <n v="71.833500000000001"/>
    <s v="Regular Air"/>
    <n v="1.25"/>
    <n v="144.917"/>
    <x v="5"/>
    <s v="Consumer"/>
    <x v="2"/>
    <s v="Telephones and Communication"/>
    <s v="Small Pack"/>
    <d v="2011-09-27T00:00:00"/>
  </r>
  <r>
    <n v="5754"/>
    <n v="45601"/>
    <x v="969"/>
    <s v="High"/>
    <s v="*"/>
    <s v="**"/>
    <s v="**"/>
    <m/>
    <m/>
    <s v="**"/>
    <m/>
    <m/>
    <m/>
    <m/>
    <m/>
    <n v="47"/>
    <n v="0.05"/>
    <m/>
    <m/>
    <n v="945.03"/>
    <n v="0"/>
    <n v="20.107021276595745"/>
    <s v="Regular Air"/>
    <n v="5.97"/>
    <n v="951"/>
    <x v="12"/>
    <s v="Corporate"/>
    <x v="0"/>
    <s v="Paper"/>
    <s v="Small Box"/>
    <d v="2011-09-28T00:00:00"/>
  </r>
  <r>
    <n v="5755"/>
    <n v="58947"/>
    <x v="969"/>
    <s v="Not Specified"/>
    <s v="*"/>
    <s v="*"/>
    <s v="*"/>
    <m/>
    <m/>
    <s v="*"/>
    <m/>
    <m/>
    <m/>
    <m/>
    <m/>
    <n v="48"/>
    <n v="0.05"/>
    <m/>
    <m/>
    <n v="410.15"/>
    <n v="0"/>
    <n v="8.5447916666666668"/>
    <s v="Regular Air"/>
    <n v="2.87"/>
    <n v="413.02"/>
    <x v="8"/>
    <s v="Home Office"/>
    <x v="0"/>
    <s v="Paper"/>
    <s v="Wrap Bag"/>
    <d v="2011-09-26T00:00:00"/>
  </r>
  <r>
    <n v="5756"/>
    <n v="56929"/>
    <x v="969"/>
    <s v="High"/>
    <s v="*"/>
    <s v="**"/>
    <s v="**"/>
    <m/>
    <m/>
    <s v="**"/>
    <m/>
    <m/>
    <m/>
    <m/>
    <m/>
    <n v="22"/>
    <n v="3.5000000000000003E-2"/>
    <m/>
    <m/>
    <n v="205.88"/>
    <n v="0"/>
    <n v="9.3581818181818175"/>
    <s v="Regular Air"/>
    <n v="1.99"/>
    <n v="207.87"/>
    <x v="5"/>
    <s v="Home Office"/>
    <x v="2"/>
    <s v="Computer Peripherals"/>
    <s v="Small Pack"/>
    <d v="2011-09-28T00:00:00"/>
  </r>
  <r>
    <n v="5757"/>
    <n v="58947"/>
    <x v="969"/>
    <s v="Not Specified"/>
    <s v="*"/>
    <s v="*"/>
    <s v="*"/>
    <m/>
    <m/>
    <s v="*"/>
    <m/>
    <m/>
    <m/>
    <m/>
    <m/>
    <n v="28"/>
    <n v="3.5000000000000003E-2"/>
    <m/>
    <m/>
    <n v="135.72"/>
    <n v="0"/>
    <n v="4.847142857142857"/>
    <s v="Regular Air"/>
    <n v="5.0199999999999996"/>
    <n v="140.74"/>
    <x v="8"/>
    <s v="Home Office"/>
    <x v="0"/>
    <s v="Paper"/>
    <s v="Small Box"/>
    <d v="2011-09-27T00:00:00"/>
  </r>
  <r>
    <n v="5758"/>
    <n v="30787"/>
    <x v="970"/>
    <s v="High"/>
    <s v="*"/>
    <s v="**"/>
    <s v="**"/>
    <m/>
    <m/>
    <s v="**"/>
    <m/>
    <m/>
    <m/>
    <m/>
    <m/>
    <n v="43"/>
    <n v="0.05"/>
    <m/>
    <m/>
    <n v="6477.4589999999998"/>
    <n v="1"/>
    <n v="150.63858139534884"/>
    <s v="Regular Air"/>
    <n v="8.99"/>
    <n v="6486.4489999999996"/>
    <x v="1"/>
    <s v="Home Office"/>
    <x v="2"/>
    <s v="Telephones and Communication"/>
    <s v="Small Box"/>
    <d v="2011-09-28T00:00:00"/>
  </r>
  <r>
    <n v="5759"/>
    <n v="14884"/>
    <x v="970"/>
    <s v="High"/>
    <s v="*"/>
    <s v="**"/>
    <s v="**"/>
    <m/>
    <m/>
    <s v="**"/>
    <m/>
    <m/>
    <m/>
    <m/>
    <m/>
    <n v="6"/>
    <n v="0.01"/>
    <m/>
    <m/>
    <n v="473.9855"/>
    <n v="0"/>
    <n v="78.997583333333338"/>
    <s v="Regular Air"/>
    <n v="4.9000000000000004"/>
    <n v="478.88549999999998"/>
    <x v="8"/>
    <s v="Corporate"/>
    <x v="2"/>
    <s v="Telephones and Communication"/>
    <s v="Small Box"/>
    <d v="2011-09-29T00:00:00"/>
  </r>
  <r>
    <n v="5760"/>
    <n v="50464"/>
    <x v="970"/>
    <s v="Critical"/>
    <s v="***"/>
    <s v="***"/>
    <s v="***"/>
    <m/>
    <m/>
    <s v="***"/>
    <m/>
    <m/>
    <m/>
    <m/>
    <m/>
    <n v="7"/>
    <n v="0.01"/>
    <m/>
    <m/>
    <n v="105.94"/>
    <n v="0"/>
    <n v="15.134285714285713"/>
    <s v="Regular Air"/>
    <n v="7.17"/>
    <n v="113.11"/>
    <x v="8"/>
    <s v="Corporate"/>
    <x v="0"/>
    <s v="Binders and Binder Accessories"/>
    <s v="Small Box"/>
    <d v="2011-09-30T00:00:00"/>
  </r>
  <r>
    <n v="5761"/>
    <n v="36608"/>
    <x v="971"/>
    <s v="Low"/>
    <s v="*"/>
    <s v="*"/>
    <s v="*"/>
    <m/>
    <m/>
    <s v="*"/>
    <m/>
    <m/>
    <m/>
    <m/>
    <m/>
    <n v="49"/>
    <n v="0.05"/>
    <m/>
    <m/>
    <n v="4273.95"/>
    <n v="1"/>
    <n v="87.223469387755102"/>
    <s v="Regular Air"/>
    <n v="19.989999999999998"/>
    <n v="4293.9399999999996"/>
    <x v="5"/>
    <s v="Small Business"/>
    <x v="0"/>
    <s v="Envelopes"/>
    <s v="Small Box"/>
    <d v="2011-10-05T00:00:00"/>
  </r>
  <r>
    <n v="5762"/>
    <n v="36930"/>
    <x v="971"/>
    <s v="Medium"/>
    <s v="*"/>
    <s v="*"/>
    <s v="*"/>
    <m/>
    <m/>
    <s v="*"/>
    <m/>
    <m/>
    <m/>
    <m/>
    <m/>
    <n v="34"/>
    <n v="0.04"/>
    <m/>
    <m/>
    <n v="2632.4755"/>
    <n v="1"/>
    <n v="77.425749999999994"/>
    <s v="Regular Air"/>
    <n v="3.3"/>
    <n v="2635.7755000000002"/>
    <x v="2"/>
    <s v="Home Office"/>
    <x v="2"/>
    <s v="Telephones and Communication"/>
    <s v="Small Pack"/>
    <d v="2011-09-30T00:00:00"/>
  </r>
  <r>
    <n v="5763"/>
    <n v="36608"/>
    <x v="971"/>
    <s v="Low"/>
    <s v="*"/>
    <s v="*"/>
    <s v="*"/>
    <m/>
    <m/>
    <s v="*"/>
    <m/>
    <m/>
    <m/>
    <m/>
    <m/>
    <n v="40"/>
    <n v="0.05"/>
    <m/>
    <m/>
    <n v="825.8"/>
    <n v="0"/>
    <n v="20.645"/>
    <s v="Regular Air"/>
    <n v="2.87"/>
    <n v="828.67"/>
    <x v="5"/>
    <s v="Small Business"/>
    <x v="0"/>
    <s v="Pens &amp; Art Supplies"/>
    <s v="Small Pack"/>
    <d v="2011-10-02T00:00:00"/>
  </r>
  <r>
    <n v="5764"/>
    <n v="52805"/>
    <x v="971"/>
    <s v="High"/>
    <s v="*"/>
    <s v="**"/>
    <s v="**"/>
    <m/>
    <m/>
    <s v="**"/>
    <m/>
    <m/>
    <m/>
    <m/>
    <m/>
    <n v="20"/>
    <n v="3.5000000000000003E-2"/>
    <m/>
    <m/>
    <n v="596.55999999999995"/>
    <n v="0"/>
    <n v="29.827999999999996"/>
    <s v="Express Air"/>
    <n v="5.5"/>
    <n v="602.05999999999995"/>
    <x v="1"/>
    <s v="Corporate"/>
    <x v="2"/>
    <s v="Computer Peripherals"/>
    <s v="Small Box"/>
    <d v="2011-09-28T00:00:00"/>
  </r>
  <r>
    <n v="5765"/>
    <n v="44997"/>
    <x v="971"/>
    <s v="Low"/>
    <s v="*"/>
    <s v="*"/>
    <s v="*"/>
    <m/>
    <m/>
    <s v="*"/>
    <m/>
    <m/>
    <m/>
    <m/>
    <m/>
    <n v="46"/>
    <n v="0.05"/>
    <m/>
    <m/>
    <n v="88.1"/>
    <n v="0"/>
    <n v="1.9152173913043478"/>
    <s v="Regular Air"/>
    <n v="4.8600000000000003"/>
    <n v="92.96"/>
    <x v="6"/>
    <s v="Consumer"/>
    <x v="1"/>
    <s v="Office Furnishings"/>
    <s v="Small Box"/>
    <d v="2011-10-02T00:00:00"/>
  </r>
  <r>
    <n v="5766"/>
    <n v="24326"/>
    <x v="972"/>
    <s v="Critical"/>
    <s v="***"/>
    <s v="***"/>
    <s v="***"/>
    <m/>
    <m/>
    <s v="***"/>
    <m/>
    <m/>
    <m/>
    <m/>
    <m/>
    <n v="37"/>
    <n v="0.04"/>
    <m/>
    <m/>
    <n v="1596.86"/>
    <n v="1"/>
    <n v="43.158378378378373"/>
    <s v="Regular Air"/>
    <n v="3.5"/>
    <n v="1600.36"/>
    <x v="4"/>
    <s v="Corporate"/>
    <x v="0"/>
    <s v="Appliances"/>
    <s v="Small Box"/>
    <d v="2011-10-01T00:00:00"/>
  </r>
  <r>
    <n v="5767"/>
    <n v="34853"/>
    <x v="972"/>
    <s v="Critical"/>
    <s v="***"/>
    <s v="***"/>
    <s v="***"/>
    <m/>
    <m/>
    <s v="***"/>
    <m/>
    <m/>
    <m/>
    <m/>
    <m/>
    <n v="49"/>
    <n v="0.05"/>
    <m/>
    <m/>
    <n v="651.9"/>
    <n v="0"/>
    <n v="13.304081632653061"/>
    <s v="Regular Air"/>
    <n v="6.85"/>
    <n v="658.75"/>
    <x v="2"/>
    <s v="Small Business"/>
    <x v="1"/>
    <s v="Office Furnishings"/>
    <s v="Wrap Bag"/>
    <d v="2011-10-02T00:00:00"/>
  </r>
  <r>
    <n v="5768"/>
    <n v="8419"/>
    <x v="972"/>
    <s v="Critical"/>
    <s v="***"/>
    <s v="***"/>
    <s v="***"/>
    <m/>
    <m/>
    <s v="***"/>
    <m/>
    <m/>
    <m/>
    <m/>
    <m/>
    <n v="19"/>
    <n v="0.02"/>
    <m/>
    <m/>
    <n v="368.04"/>
    <n v="0"/>
    <n v="19.370526315789476"/>
    <s v="Express Air"/>
    <n v="5.97"/>
    <n v="374.01000000000005"/>
    <x v="11"/>
    <s v="Small Business"/>
    <x v="0"/>
    <s v="Paper"/>
    <s v="Small Box"/>
    <d v="2011-10-01T00:00:00"/>
  </r>
  <r>
    <n v="5769"/>
    <n v="19264"/>
    <x v="972"/>
    <s v="High"/>
    <s v="*"/>
    <s v="**"/>
    <s v="**"/>
    <m/>
    <m/>
    <s v="**"/>
    <m/>
    <m/>
    <m/>
    <m/>
    <m/>
    <n v="40"/>
    <n v="0.05"/>
    <m/>
    <m/>
    <n v="161.72"/>
    <n v="0"/>
    <n v="4.0430000000000001"/>
    <s v="Regular Air"/>
    <n v="5.26"/>
    <n v="166.98"/>
    <x v="10"/>
    <s v="Consumer"/>
    <x v="0"/>
    <s v="Binders and Binder Accessories"/>
    <s v="Small Box"/>
    <d v="2011-10-01T00:00:00"/>
  </r>
  <r>
    <n v="5770"/>
    <n v="8419"/>
    <x v="972"/>
    <s v="Critical"/>
    <s v="***"/>
    <s v="***"/>
    <s v="***"/>
    <m/>
    <m/>
    <s v="***"/>
    <m/>
    <m/>
    <m/>
    <m/>
    <m/>
    <n v="24"/>
    <n v="3.5000000000000003E-2"/>
    <m/>
    <m/>
    <n v="152.6"/>
    <n v="0"/>
    <n v="6.3583333333333334"/>
    <s v="Regular Air"/>
    <n v="7.03"/>
    <n v="159.63"/>
    <x v="11"/>
    <s v="Small Business"/>
    <x v="0"/>
    <s v="Paper"/>
    <s v="Small Box"/>
    <d v="2011-09-30T00:00:00"/>
  </r>
  <r>
    <n v="5771"/>
    <n v="19264"/>
    <x v="972"/>
    <s v="High"/>
    <s v="*"/>
    <s v="**"/>
    <s v="**"/>
    <m/>
    <m/>
    <s v="**"/>
    <m/>
    <m/>
    <m/>
    <m/>
    <m/>
    <n v="23"/>
    <n v="3.5000000000000003E-2"/>
    <m/>
    <m/>
    <n v="107.75"/>
    <n v="0"/>
    <n v="4.6847826086956523"/>
    <s v="Regular Air"/>
    <n v="1.52"/>
    <n v="109.27"/>
    <x v="10"/>
    <s v="Consumer"/>
    <x v="0"/>
    <s v="Paper"/>
    <s v="Wrap Bag"/>
    <d v="2011-09-30T00:00:00"/>
  </r>
  <r>
    <n v="5772"/>
    <n v="24326"/>
    <x v="972"/>
    <s v="Critical"/>
    <s v="***"/>
    <s v="***"/>
    <s v="***"/>
    <m/>
    <m/>
    <s v="***"/>
    <m/>
    <m/>
    <m/>
    <m/>
    <m/>
    <n v="12"/>
    <n v="0.02"/>
    <m/>
    <m/>
    <n v="78.36"/>
    <n v="0"/>
    <n v="6.53"/>
    <s v="Regular Air"/>
    <n v="1.5"/>
    <n v="79.86"/>
    <x v="4"/>
    <s v="Corporate"/>
    <x v="0"/>
    <s v="Pens &amp; Art Supplies"/>
    <s v="Wrap Bag"/>
    <d v="2011-09-30T00:00:00"/>
  </r>
  <r>
    <n v="5773"/>
    <n v="56322"/>
    <x v="973"/>
    <s v="Medium"/>
    <s v="*"/>
    <s v="*"/>
    <s v="*"/>
    <m/>
    <m/>
    <s v="*"/>
    <m/>
    <m/>
    <m/>
    <m/>
    <m/>
    <n v="16"/>
    <n v="0.02"/>
    <m/>
    <m/>
    <n v="1689.1369999999999"/>
    <n v="1"/>
    <n v="105.5710625"/>
    <s v="Regular Air"/>
    <n v="8.08"/>
    <n v="1697.2169999999999"/>
    <x v="8"/>
    <s v="Small Business"/>
    <x v="2"/>
    <s v="Telephones and Communication"/>
    <s v="Small Box"/>
    <d v="2011-10-02T00:00:00"/>
  </r>
  <r>
    <n v="5774"/>
    <n v="56322"/>
    <x v="973"/>
    <s v="Medium"/>
    <s v="*"/>
    <s v="*"/>
    <s v="*"/>
    <m/>
    <m/>
    <s v="*"/>
    <m/>
    <m/>
    <m/>
    <m/>
    <m/>
    <n v="26"/>
    <n v="3.5000000000000003E-2"/>
    <m/>
    <m/>
    <n v="799.84"/>
    <n v="0"/>
    <n v="30.763076923076923"/>
    <s v="Regular Air"/>
    <n v="3.6"/>
    <n v="803.44"/>
    <x v="8"/>
    <s v="Small Business"/>
    <x v="2"/>
    <s v="Computer Peripherals"/>
    <s v="Small Pack"/>
    <d v="2011-10-02T00:00:00"/>
  </r>
  <r>
    <n v="5775"/>
    <n v="13638"/>
    <x v="973"/>
    <s v="High"/>
    <s v="*"/>
    <s v="**"/>
    <s v="**"/>
    <m/>
    <m/>
    <s v="**"/>
    <m/>
    <m/>
    <m/>
    <m/>
    <m/>
    <n v="49"/>
    <n v="0.05"/>
    <m/>
    <m/>
    <n v="682.77"/>
    <n v="0"/>
    <n v="13.934081632653061"/>
    <s v="Regular Air"/>
    <n v="1.99"/>
    <n v="684.76"/>
    <x v="1"/>
    <s v="Consumer"/>
    <x v="2"/>
    <s v="Computer Peripherals"/>
    <s v="Small Pack"/>
    <d v="2011-10-02T00:00:00"/>
  </r>
  <r>
    <n v="5776"/>
    <n v="16582"/>
    <x v="974"/>
    <s v="Critical"/>
    <s v="***"/>
    <s v="***"/>
    <s v="***"/>
    <m/>
    <m/>
    <s v="***"/>
    <m/>
    <m/>
    <m/>
    <m/>
    <m/>
    <n v="26"/>
    <n v="3.5000000000000003E-2"/>
    <m/>
    <m/>
    <n v="6766.8559999999998"/>
    <n v="1"/>
    <n v="260.26369230769228"/>
    <s v="Delivery Truck"/>
    <n v="43.57"/>
    <n v="6810.4259999999995"/>
    <x v="0"/>
    <s v="Home Office"/>
    <x v="1"/>
    <s v="Tables"/>
    <s v="Jumbo Box"/>
    <d v="2011-10-03T00:00:00"/>
  </r>
  <r>
    <n v="5777"/>
    <n v="56006"/>
    <x v="974"/>
    <s v="Critical"/>
    <s v="***"/>
    <s v="***"/>
    <s v="***"/>
    <m/>
    <m/>
    <s v="***"/>
    <m/>
    <m/>
    <m/>
    <m/>
    <m/>
    <n v="20"/>
    <n v="3.5000000000000003E-2"/>
    <m/>
    <m/>
    <n v="1429.088"/>
    <n v="1"/>
    <n v="71.454399999999993"/>
    <s v="Regular Air"/>
    <n v="1.25"/>
    <n v="1430.338"/>
    <x v="2"/>
    <s v="Small Business"/>
    <x v="2"/>
    <s v="Telephones and Communication"/>
    <s v="Small Pack"/>
    <d v="2011-10-03T00:00:00"/>
  </r>
  <r>
    <n v="5778"/>
    <n v="49760"/>
    <x v="974"/>
    <s v="Medium"/>
    <s v="*"/>
    <s v="*"/>
    <s v="*"/>
    <m/>
    <m/>
    <s v="*"/>
    <m/>
    <m/>
    <m/>
    <m/>
    <m/>
    <n v="13"/>
    <n v="0.02"/>
    <m/>
    <m/>
    <n v="1281.1795"/>
    <n v="1"/>
    <n v="98.552269230769227"/>
    <s v="Regular Air"/>
    <n v="5.92"/>
    <n v="1287.0995"/>
    <x v="4"/>
    <s v="Home Office"/>
    <x v="2"/>
    <s v="Telephones and Communication"/>
    <s v="Small Box"/>
    <d v="2011-10-03T00:00:00"/>
  </r>
  <r>
    <n v="5779"/>
    <n v="49760"/>
    <x v="974"/>
    <s v="Medium"/>
    <s v="*"/>
    <s v="*"/>
    <s v="*"/>
    <m/>
    <m/>
    <s v="*"/>
    <m/>
    <m/>
    <m/>
    <m/>
    <m/>
    <n v="38"/>
    <n v="0.04"/>
    <m/>
    <m/>
    <n v="710.33"/>
    <n v="0"/>
    <n v="18.692894736842106"/>
    <s v="Express Air"/>
    <n v="9.0299999999999994"/>
    <n v="719.36"/>
    <x v="4"/>
    <s v="Home Office"/>
    <x v="0"/>
    <s v="Paper"/>
    <s v="Small Box"/>
    <d v="2011-10-03T00:00:00"/>
  </r>
  <r>
    <n v="5780"/>
    <n v="56006"/>
    <x v="974"/>
    <s v="Critical"/>
    <s v="***"/>
    <s v="***"/>
    <s v="***"/>
    <m/>
    <m/>
    <s v="***"/>
    <m/>
    <m/>
    <m/>
    <m/>
    <m/>
    <n v="16"/>
    <n v="0.02"/>
    <m/>
    <m/>
    <n v="102.99"/>
    <n v="0"/>
    <n v="6.4368749999999997"/>
    <s v="Regular Air"/>
    <n v="9.68"/>
    <n v="112.66999999999999"/>
    <x v="2"/>
    <s v="Small Business"/>
    <x v="0"/>
    <s v="Paper"/>
    <s v="Small Box"/>
    <d v="2011-10-01T00:00:00"/>
  </r>
  <r>
    <n v="5781"/>
    <n v="49760"/>
    <x v="974"/>
    <s v="Medium"/>
    <s v="*"/>
    <s v="*"/>
    <s v="*"/>
    <m/>
    <m/>
    <s v="*"/>
    <m/>
    <m/>
    <m/>
    <m/>
    <m/>
    <n v="3"/>
    <n v="0.01"/>
    <m/>
    <m/>
    <n v="44.84"/>
    <n v="0"/>
    <n v="14.946666666666667"/>
    <s v="Regular Air"/>
    <n v="5.3"/>
    <n v="50.14"/>
    <x v="4"/>
    <s v="Home Office"/>
    <x v="1"/>
    <s v="Office Furnishings"/>
    <s v="Wrap Bag"/>
    <d v="2011-10-02T00:00:00"/>
  </r>
  <r>
    <n v="5782"/>
    <n v="29317"/>
    <x v="975"/>
    <s v="Not Specified"/>
    <s v="*"/>
    <s v="*"/>
    <s v="*"/>
    <m/>
    <m/>
    <s v="*"/>
    <m/>
    <m/>
    <m/>
    <m/>
    <m/>
    <n v="20"/>
    <n v="3.5000000000000003E-2"/>
    <m/>
    <m/>
    <n v="15703.82"/>
    <n v="1"/>
    <n v="785.19100000000003"/>
    <s v="Delivery Truck"/>
    <n v="16.059999999999999"/>
    <n v="15719.88"/>
    <x v="5"/>
    <s v="Corporate"/>
    <x v="2"/>
    <s v="Office Machines"/>
    <s v="Jumbo Drum"/>
    <d v="2011-10-03T00:00:00"/>
  </r>
  <r>
    <n v="5783"/>
    <n v="29317"/>
    <x v="975"/>
    <s v="Not Specified"/>
    <s v="*"/>
    <s v="*"/>
    <s v="*"/>
    <m/>
    <m/>
    <s v="*"/>
    <m/>
    <m/>
    <m/>
    <m/>
    <m/>
    <n v="40"/>
    <n v="0.05"/>
    <m/>
    <m/>
    <n v="7789.63"/>
    <n v="1"/>
    <n v="194.74074999999999"/>
    <s v="Delivery Truck"/>
    <n v="23.76"/>
    <n v="7813.39"/>
    <x v="5"/>
    <s v="Corporate"/>
    <x v="1"/>
    <s v="Chairs &amp; Chairmats"/>
    <s v="Jumbo Drum"/>
    <d v="2011-10-04T00:00:00"/>
  </r>
  <r>
    <n v="5784"/>
    <n v="49223"/>
    <x v="975"/>
    <s v="Medium"/>
    <s v="*"/>
    <s v="*"/>
    <s v="*"/>
    <m/>
    <m/>
    <s v="*"/>
    <m/>
    <m/>
    <m/>
    <m/>
    <m/>
    <n v="24"/>
    <n v="3.5000000000000003E-2"/>
    <m/>
    <m/>
    <n v="238.25"/>
    <n v="0"/>
    <n v="9.9270833333333339"/>
    <s v="Regular Air"/>
    <n v="7.28"/>
    <n v="245.53"/>
    <x v="3"/>
    <s v="Corporate"/>
    <x v="0"/>
    <s v="Storage &amp; Organization"/>
    <s v="Small Box"/>
    <d v="2011-10-02T00:00:00"/>
  </r>
  <r>
    <n v="5785"/>
    <n v="3460"/>
    <x v="975"/>
    <s v="High"/>
    <s v="*"/>
    <s v="**"/>
    <s v="**"/>
    <m/>
    <m/>
    <s v="**"/>
    <m/>
    <m/>
    <m/>
    <m/>
    <m/>
    <n v="27"/>
    <n v="3.5000000000000003E-2"/>
    <m/>
    <m/>
    <n v="153.22999999999999"/>
    <n v="0"/>
    <n v="5.6751851851851844"/>
    <s v="Regular Air"/>
    <n v="4.6900000000000004"/>
    <n v="157.91999999999999"/>
    <x v="1"/>
    <s v="Consumer"/>
    <x v="0"/>
    <s v="Storage &amp; Organization"/>
    <s v="Small Box"/>
    <d v="2011-10-04T00:00:00"/>
  </r>
  <r>
    <n v="5786"/>
    <n v="29317"/>
    <x v="975"/>
    <s v="Not Specified"/>
    <s v="*"/>
    <s v="*"/>
    <s v="*"/>
    <m/>
    <m/>
    <s v="*"/>
    <m/>
    <m/>
    <m/>
    <m/>
    <m/>
    <n v="31"/>
    <n v="0.04"/>
    <m/>
    <m/>
    <n v="140.69"/>
    <n v="0"/>
    <n v="4.5383870967741933"/>
    <s v="Regular Air"/>
    <n v="0.7"/>
    <n v="141.38999999999999"/>
    <x v="5"/>
    <s v="Corporate"/>
    <x v="0"/>
    <s v="Rubber Bands"/>
    <s v="Wrap Bag"/>
    <d v="2011-10-02T00:00:00"/>
  </r>
  <r>
    <n v="5787"/>
    <n v="44965"/>
    <x v="975"/>
    <s v="Low"/>
    <s v="*"/>
    <s v="*"/>
    <s v="*"/>
    <m/>
    <m/>
    <s v="*"/>
    <m/>
    <m/>
    <m/>
    <m/>
    <m/>
    <n v="45"/>
    <n v="0.05"/>
    <m/>
    <m/>
    <n v="75.39"/>
    <n v="0"/>
    <n v="1.6753333333333333"/>
    <s v="Regular Air"/>
    <n v="0.7"/>
    <n v="76.09"/>
    <x v="4"/>
    <s v="Corporate"/>
    <x v="0"/>
    <s v="Pens &amp; Art Supplies"/>
    <s v="Wrap Bag"/>
    <d v="2011-10-06T00:00:00"/>
  </r>
  <r>
    <n v="5788"/>
    <n v="47236"/>
    <x v="975"/>
    <s v="High"/>
    <s v="*"/>
    <s v="**"/>
    <s v="**"/>
    <m/>
    <m/>
    <s v="**"/>
    <m/>
    <m/>
    <m/>
    <m/>
    <m/>
    <n v="1"/>
    <n v="0.01"/>
    <m/>
    <m/>
    <n v="70.91"/>
    <n v="0"/>
    <n v="70.91"/>
    <s v="Regular Air"/>
    <n v="3.5"/>
    <n v="74.41"/>
    <x v="1"/>
    <s v="Home Office"/>
    <x v="0"/>
    <s v="Appliances"/>
    <s v="Small Box"/>
    <d v="2011-10-04T00:00:00"/>
  </r>
  <r>
    <n v="5789"/>
    <n v="44965"/>
    <x v="975"/>
    <s v="Low"/>
    <s v="*"/>
    <s v="*"/>
    <s v="*"/>
    <m/>
    <m/>
    <s v="*"/>
    <m/>
    <m/>
    <m/>
    <m/>
    <m/>
    <n v="19"/>
    <n v="0.02"/>
    <m/>
    <m/>
    <n v="28.82"/>
    <n v="0"/>
    <n v="1.516842105263158"/>
    <s v="Regular Air"/>
    <n v="0.7"/>
    <n v="29.52"/>
    <x v="4"/>
    <s v="Corporate"/>
    <x v="0"/>
    <s v="Rubber Bands"/>
    <s v="Wrap Bag"/>
    <d v="2011-10-06T00:00:00"/>
  </r>
  <r>
    <n v="5790"/>
    <n v="22211"/>
    <x v="976"/>
    <s v="Not Specified"/>
    <s v="*"/>
    <s v="*"/>
    <s v="*"/>
    <m/>
    <m/>
    <s v="*"/>
    <m/>
    <m/>
    <m/>
    <m/>
    <m/>
    <n v="47"/>
    <n v="0.05"/>
    <m/>
    <m/>
    <n v="14493.84"/>
    <n v="1"/>
    <n v="308.37957446808508"/>
    <s v="Delivery Truck"/>
    <n v="85.63"/>
    <n v="14579.47"/>
    <x v="4"/>
    <s v="Consumer"/>
    <x v="1"/>
    <s v="Tables"/>
    <s v="Jumbo Box"/>
    <d v="2011-10-04T00:00:00"/>
  </r>
  <r>
    <n v="5791"/>
    <n v="29351"/>
    <x v="976"/>
    <s v="Medium"/>
    <s v="*"/>
    <s v="*"/>
    <s v="*"/>
    <m/>
    <m/>
    <s v="*"/>
    <m/>
    <m/>
    <m/>
    <m/>
    <m/>
    <n v="17"/>
    <n v="0.02"/>
    <m/>
    <m/>
    <n v="5122.6099999999997"/>
    <n v="1"/>
    <n v="301.33"/>
    <s v="Regular Air"/>
    <n v="19.989999999999998"/>
    <n v="5142.5999999999995"/>
    <x v="0"/>
    <s v="Consumer"/>
    <x v="0"/>
    <s v="Binders and Binder Accessories"/>
    <s v="Small Box"/>
    <d v="2011-10-05T00:00:00"/>
  </r>
  <r>
    <n v="5792"/>
    <n v="51971"/>
    <x v="976"/>
    <s v="Not Specified"/>
    <s v="*"/>
    <s v="*"/>
    <s v="*"/>
    <m/>
    <m/>
    <s v="*"/>
    <m/>
    <m/>
    <m/>
    <m/>
    <m/>
    <n v="22"/>
    <n v="3.5000000000000003E-2"/>
    <m/>
    <m/>
    <n v="3881.89"/>
    <n v="1"/>
    <n v="176.44954545454544"/>
    <s v="Regular Air"/>
    <n v="69"/>
    <n v="3950.89"/>
    <x v="7"/>
    <s v="Home Office"/>
    <x v="1"/>
    <s v="Tables"/>
    <s v="Large Box"/>
    <d v="2011-10-05T00:00:00"/>
  </r>
  <r>
    <n v="5793"/>
    <n v="46916"/>
    <x v="976"/>
    <s v="High"/>
    <s v="*"/>
    <s v="**"/>
    <s v="**"/>
    <m/>
    <m/>
    <s v="**"/>
    <m/>
    <m/>
    <m/>
    <m/>
    <m/>
    <n v="40"/>
    <n v="0.05"/>
    <m/>
    <m/>
    <n v="2108.21"/>
    <n v="1"/>
    <n v="52.705249999999999"/>
    <s v="Regular Air"/>
    <n v="19.989999999999998"/>
    <n v="2128.1999999999998"/>
    <x v="6"/>
    <s v="Home Office"/>
    <x v="1"/>
    <s v="Office Furnishings"/>
    <s v="Small Box"/>
    <d v="2011-10-05T00:00:00"/>
  </r>
  <r>
    <n v="5794"/>
    <n v="28737"/>
    <x v="976"/>
    <s v="Critical"/>
    <s v="***"/>
    <s v="***"/>
    <s v="***"/>
    <m/>
    <m/>
    <s v="***"/>
    <m/>
    <m/>
    <m/>
    <m/>
    <m/>
    <n v="17"/>
    <n v="0.02"/>
    <m/>
    <m/>
    <n v="1721.6410000000001"/>
    <n v="1"/>
    <n v="101.27300000000001"/>
    <s v="Regular Air"/>
    <n v="4.2300000000000004"/>
    <n v="1725.8710000000001"/>
    <x v="10"/>
    <s v="Home Office"/>
    <x v="2"/>
    <s v="Telephones and Communication"/>
    <s v="Small Box"/>
    <d v="2011-10-05T00:00:00"/>
  </r>
  <r>
    <n v="5795"/>
    <n v="47010"/>
    <x v="976"/>
    <s v="Critical"/>
    <s v="***"/>
    <s v="***"/>
    <s v="***"/>
    <m/>
    <m/>
    <s v="***"/>
    <m/>
    <m/>
    <m/>
    <m/>
    <m/>
    <n v="11"/>
    <n v="0.02"/>
    <m/>
    <m/>
    <n v="1479.14"/>
    <n v="1"/>
    <n v="134.46727272727273"/>
    <s v="Delivery Truck"/>
    <n v="30"/>
    <n v="1509.14"/>
    <x v="4"/>
    <s v="Corporate"/>
    <x v="1"/>
    <s v="Chairs &amp; Chairmats"/>
    <s v="Jumbo Drum"/>
    <d v="2011-10-03T00:00:00"/>
  </r>
  <r>
    <n v="5796"/>
    <n v="51971"/>
    <x v="976"/>
    <s v="Not Specified"/>
    <s v="*"/>
    <s v="*"/>
    <s v="*"/>
    <m/>
    <m/>
    <s v="*"/>
    <m/>
    <m/>
    <m/>
    <m/>
    <m/>
    <n v="39"/>
    <n v="0.04"/>
    <m/>
    <m/>
    <n v="1326.04"/>
    <n v="1"/>
    <n v="34.001025641025642"/>
    <s v="Regular Air"/>
    <n v="35"/>
    <n v="1361.04"/>
    <x v="7"/>
    <s v="Home Office"/>
    <x v="0"/>
    <s v="Storage &amp; Organization"/>
    <s v="Large Box"/>
    <d v="2011-10-05T00:00:00"/>
  </r>
  <r>
    <n v="5797"/>
    <n v="42657"/>
    <x v="976"/>
    <s v="Low"/>
    <s v="*"/>
    <s v="*"/>
    <s v="*"/>
    <m/>
    <m/>
    <s v="*"/>
    <m/>
    <m/>
    <m/>
    <m/>
    <m/>
    <n v="48"/>
    <n v="0.05"/>
    <m/>
    <m/>
    <n v="945.54"/>
    <n v="0"/>
    <n v="19.69875"/>
    <s v="Regular Air"/>
    <n v="5.97"/>
    <n v="951.51"/>
    <x v="1"/>
    <s v="Consumer"/>
    <x v="0"/>
    <s v="Paper"/>
    <s v="Small Box"/>
    <d v="2011-10-05T00:00:00"/>
  </r>
  <r>
    <n v="5798"/>
    <n v="22211"/>
    <x v="976"/>
    <s v="Not Specified"/>
    <s v="*"/>
    <s v="*"/>
    <s v="*"/>
    <m/>
    <m/>
    <s v="*"/>
    <m/>
    <m/>
    <m/>
    <m/>
    <m/>
    <n v="30"/>
    <n v="0.04"/>
    <m/>
    <m/>
    <n v="943.44"/>
    <n v="0"/>
    <n v="31.448"/>
    <s v="Regular Air"/>
    <n v="19.989999999999998"/>
    <n v="963.43000000000006"/>
    <x v="4"/>
    <s v="Consumer"/>
    <x v="0"/>
    <s v="Paper"/>
    <s v="Small Box"/>
    <d v="2011-10-05T00:00:00"/>
  </r>
  <r>
    <n v="5799"/>
    <n v="28737"/>
    <x v="976"/>
    <s v="Critical"/>
    <s v="***"/>
    <s v="***"/>
    <s v="***"/>
    <m/>
    <m/>
    <s v="***"/>
    <m/>
    <m/>
    <m/>
    <m/>
    <m/>
    <n v="50"/>
    <n v="0.06"/>
    <m/>
    <m/>
    <n v="413.37"/>
    <n v="0"/>
    <n v="8.2674000000000003"/>
    <s v="Regular Air"/>
    <n v="7.77"/>
    <n v="421.14"/>
    <x v="10"/>
    <s v="Home Office"/>
    <x v="0"/>
    <s v="Scissors, Rulers and Trimmers"/>
    <s v="Small Pack"/>
    <d v="2011-10-05T00:00:00"/>
  </r>
  <r>
    <n v="5800"/>
    <n v="46916"/>
    <x v="976"/>
    <s v="High"/>
    <s v="*"/>
    <s v="**"/>
    <s v="**"/>
    <m/>
    <m/>
    <s v="**"/>
    <m/>
    <m/>
    <m/>
    <m/>
    <m/>
    <n v="40"/>
    <n v="0.05"/>
    <m/>
    <m/>
    <n v="115.51"/>
    <n v="0"/>
    <n v="2.88775"/>
    <s v="Regular Air"/>
    <n v="0.97"/>
    <n v="116.48"/>
    <x v="0"/>
    <s v="Home Office"/>
    <x v="0"/>
    <s v="Pens &amp; Art Supplies"/>
    <s v="Wrap Bag"/>
    <d v="2011-10-05T00:00:00"/>
  </r>
  <r>
    <n v="5801"/>
    <n v="46916"/>
    <x v="976"/>
    <s v="High"/>
    <s v="*"/>
    <s v="**"/>
    <s v="**"/>
    <m/>
    <m/>
    <s v="**"/>
    <m/>
    <m/>
    <m/>
    <m/>
    <m/>
    <n v="40"/>
    <n v="0.05"/>
    <m/>
    <m/>
    <n v="103.79"/>
    <n v="0"/>
    <n v="2.5947500000000003"/>
    <s v="Regular Air"/>
    <n v="0.5"/>
    <n v="104.29"/>
    <x v="6"/>
    <s v="Home Office"/>
    <x v="0"/>
    <s v="Labels"/>
    <s v="Small Box"/>
    <d v="2011-10-05T00:00:00"/>
  </r>
  <r>
    <n v="5802"/>
    <n v="10979"/>
    <x v="977"/>
    <s v="Medium"/>
    <s v="*"/>
    <s v="*"/>
    <s v="*"/>
    <m/>
    <m/>
    <s v="*"/>
    <m/>
    <m/>
    <m/>
    <m/>
    <m/>
    <n v="15"/>
    <n v="0.02"/>
    <m/>
    <m/>
    <n v="486.43"/>
    <n v="0"/>
    <n v="32.428666666666665"/>
    <s v="Regular Air"/>
    <n v="3.92"/>
    <n v="490.35"/>
    <x v="4"/>
    <s v="Small Business"/>
    <x v="1"/>
    <s v="Office Furnishings"/>
    <s v="Small Pack"/>
    <d v="2011-10-06T00:00:00"/>
  </r>
  <r>
    <n v="5803"/>
    <n v="12871"/>
    <x v="977"/>
    <s v="Not Specified"/>
    <s v="*"/>
    <s v="*"/>
    <s v="*"/>
    <m/>
    <m/>
    <s v="*"/>
    <m/>
    <m/>
    <m/>
    <m/>
    <m/>
    <n v="46"/>
    <n v="0.05"/>
    <m/>
    <m/>
    <n v="459.26"/>
    <n v="0"/>
    <n v="9.9839130434782604"/>
    <s v="Regular Air"/>
    <n v="4.68"/>
    <n v="463.94"/>
    <x v="4"/>
    <s v="Small Business"/>
    <x v="0"/>
    <s v="Scissors, Rulers and Trimmers"/>
    <s v="Small Pack"/>
    <d v="2011-10-06T00:00:00"/>
  </r>
  <r>
    <n v="5804"/>
    <n v="10979"/>
    <x v="977"/>
    <s v="Medium"/>
    <s v="*"/>
    <s v="*"/>
    <s v="*"/>
    <m/>
    <m/>
    <s v="*"/>
    <m/>
    <m/>
    <m/>
    <m/>
    <m/>
    <n v="7"/>
    <n v="0.01"/>
    <m/>
    <m/>
    <n v="144.94999999999999"/>
    <n v="0"/>
    <n v="20.707142857142856"/>
    <s v="Express Air"/>
    <n v="5.86"/>
    <n v="150.81"/>
    <x v="4"/>
    <s v="Small Business"/>
    <x v="0"/>
    <s v="Paper"/>
    <s v="Small Box"/>
    <d v="2011-10-06T00:00:00"/>
  </r>
  <r>
    <n v="5805"/>
    <n v="55077"/>
    <x v="977"/>
    <s v="Critical"/>
    <s v="***"/>
    <s v="***"/>
    <s v="***"/>
    <m/>
    <m/>
    <s v="***"/>
    <m/>
    <m/>
    <m/>
    <m/>
    <m/>
    <n v="3"/>
    <n v="0.01"/>
    <m/>
    <m/>
    <n v="143.98150000000001"/>
    <n v="0"/>
    <n v="47.993833333333335"/>
    <s v="Regular Air"/>
    <n v="2.5"/>
    <n v="146.48150000000001"/>
    <x v="0"/>
    <s v="Corporate"/>
    <x v="2"/>
    <s v="Telephones and Communication"/>
    <s v="Small Pack"/>
    <d v="2011-10-06T00:00:00"/>
  </r>
  <r>
    <n v="5806"/>
    <n v="55077"/>
    <x v="977"/>
    <s v="Critical"/>
    <s v="***"/>
    <s v="***"/>
    <s v="***"/>
    <m/>
    <m/>
    <s v="***"/>
    <m/>
    <m/>
    <m/>
    <m/>
    <m/>
    <n v="2"/>
    <n v="0.01"/>
    <m/>
    <m/>
    <n v="31.7"/>
    <n v="0"/>
    <n v="15.85"/>
    <s v="Regular Air"/>
    <n v="1.99"/>
    <n v="33.69"/>
    <x v="0"/>
    <s v="Corporate"/>
    <x v="2"/>
    <s v="Computer Peripherals"/>
    <s v="Small Pack"/>
    <d v="2011-10-06T00:00:00"/>
  </r>
  <r>
    <n v="5807"/>
    <n v="13156"/>
    <x v="978"/>
    <s v="Low"/>
    <s v="*"/>
    <s v="*"/>
    <s v="*"/>
    <m/>
    <m/>
    <s v="*"/>
    <m/>
    <m/>
    <m/>
    <m/>
    <m/>
    <n v="12"/>
    <n v="0.02"/>
    <m/>
    <m/>
    <n v="502.01"/>
    <n v="0"/>
    <n v="41.834166666666668"/>
    <s v="Regular Air"/>
    <n v="9.1999999999999993"/>
    <n v="511.21"/>
    <x v="0"/>
    <s v="Corporate"/>
    <x v="1"/>
    <s v="Office Furnishings"/>
    <s v="Wrap Bag"/>
    <d v="2011-10-10T00:00:00"/>
  </r>
  <r>
    <n v="5808"/>
    <n v="32036"/>
    <x v="978"/>
    <s v="Medium"/>
    <s v="*"/>
    <s v="*"/>
    <s v="*"/>
    <m/>
    <m/>
    <s v="*"/>
    <m/>
    <m/>
    <m/>
    <m/>
    <m/>
    <n v="25"/>
    <n v="3.5000000000000003E-2"/>
    <m/>
    <m/>
    <n v="362.52"/>
    <n v="0"/>
    <n v="14.5008"/>
    <s v="Regular Air"/>
    <n v="7.51"/>
    <n v="370.03"/>
    <x v="1"/>
    <s v="Corporate"/>
    <x v="0"/>
    <s v="Storage &amp; Organization"/>
    <s v="Small Box"/>
    <d v="2011-10-06T00:00:00"/>
  </r>
  <r>
    <n v="5809"/>
    <n v="32036"/>
    <x v="978"/>
    <s v="Medium"/>
    <s v="*"/>
    <s v="*"/>
    <s v="*"/>
    <m/>
    <m/>
    <s v="*"/>
    <m/>
    <m/>
    <m/>
    <m/>
    <m/>
    <n v="6"/>
    <n v="0.01"/>
    <m/>
    <m/>
    <n v="338.89"/>
    <n v="0"/>
    <n v="56.481666666666662"/>
    <s v="Regular Air"/>
    <n v="10.75"/>
    <n v="349.64"/>
    <x v="1"/>
    <s v="Corporate"/>
    <x v="0"/>
    <s v="Paper"/>
    <s v="Small Box"/>
    <d v="2011-10-07T00:00:00"/>
  </r>
  <r>
    <n v="5810"/>
    <n v="1988"/>
    <x v="978"/>
    <s v="Not Specified"/>
    <s v="*"/>
    <s v="*"/>
    <s v="*"/>
    <m/>
    <m/>
    <s v="*"/>
    <m/>
    <m/>
    <m/>
    <m/>
    <m/>
    <n v="9"/>
    <n v="0.01"/>
    <m/>
    <m/>
    <n v="122.14"/>
    <n v="0"/>
    <n v="13.571111111111112"/>
    <s v="Regular Air"/>
    <n v="4.51"/>
    <n v="126.65"/>
    <x v="0"/>
    <s v="Corporate"/>
    <x v="0"/>
    <s v="Storage &amp; Organization"/>
    <s v="Small Box"/>
    <d v="2011-10-07T00:00:00"/>
  </r>
  <r>
    <n v="5811"/>
    <n v="19911"/>
    <x v="979"/>
    <s v="High"/>
    <s v="*"/>
    <s v="**"/>
    <s v="**"/>
    <m/>
    <m/>
    <s v="**"/>
    <m/>
    <m/>
    <m/>
    <m/>
    <m/>
    <n v="38"/>
    <n v="0.04"/>
    <m/>
    <m/>
    <n v="5349.21"/>
    <n v="1"/>
    <n v="140.76868421052632"/>
    <s v="Delivery Truck"/>
    <n v="28.63"/>
    <n v="5377.84"/>
    <x v="4"/>
    <s v="Consumer"/>
    <x v="1"/>
    <s v="Chairs &amp; Chairmats"/>
    <s v="Jumbo Drum"/>
    <d v="2011-10-08T00:00:00"/>
  </r>
  <r>
    <n v="5812"/>
    <n v="19911"/>
    <x v="979"/>
    <s v="High"/>
    <s v="*"/>
    <s v="**"/>
    <s v="**"/>
    <m/>
    <m/>
    <s v="**"/>
    <m/>
    <m/>
    <m/>
    <m/>
    <m/>
    <n v="39"/>
    <n v="0.04"/>
    <m/>
    <m/>
    <n v="4859.37"/>
    <n v="1"/>
    <n v="124.59923076923077"/>
    <s v="Regular Air"/>
    <n v="13.99"/>
    <n v="4873.3599999999997"/>
    <x v="4"/>
    <s v="Consumer"/>
    <x v="2"/>
    <s v="Office Machines"/>
    <s v="Medium Box"/>
    <d v="2011-10-06T00:00:00"/>
  </r>
  <r>
    <n v="5813"/>
    <n v="42919"/>
    <x v="979"/>
    <s v="Medium"/>
    <s v="*"/>
    <s v="*"/>
    <s v="*"/>
    <m/>
    <m/>
    <s v="*"/>
    <m/>
    <m/>
    <m/>
    <m/>
    <m/>
    <n v="7"/>
    <n v="0.01"/>
    <m/>
    <m/>
    <n v="1143.4285"/>
    <n v="1"/>
    <n v="163.34692857142858"/>
    <s v="Express Air"/>
    <n v="4.2"/>
    <n v="1147.6285"/>
    <x v="2"/>
    <s v="Corporate"/>
    <x v="2"/>
    <s v="Telephones and Communication"/>
    <s v="Small Box"/>
    <d v="2011-10-07T00:00:00"/>
  </r>
  <r>
    <n v="5814"/>
    <n v="19911"/>
    <x v="979"/>
    <s v="High"/>
    <s v="*"/>
    <s v="**"/>
    <s v="**"/>
    <m/>
    <m/>
    <s v="**"/>
    <m/>
    <m/>
    <m/>
    <m/>
    <m/>
    <n v="43"/>
    <n v="0.05"/>
    <m/>
    <m/>
    <n v="1054.7"/>
    <n v="1"/>
    <n v="24.527906976744188"/>
    <s v="Regular Air"/>
    <n v="5.37"/>
    <n v="1060.07"/>
    <x v="4"/>
    <s v="Consumer"/>
    <x v="0"/>
    <s v="Appliances"/>
    <s v="Medium Box"/>
    <d v="2011-10-07T00:00:00"/>
  </r>
  <r>
    <n v="5815"/>
    <n v="4128"/>
    <x v="979"/>
    <s v="Not Specified"/>
    <s v="*"/>
    <s v="*"/>
    <s v="*"/>
    <m/>
    <m/>
    <s v="*"/>
    <m/>
    <m/>
    <m/>
    <m/>
    <m/>
    <n v="38"/>
    <n v="0.04"/>
    <m/>
    <m/>
    <n v="391.42"/>
    <n v="0"/>
    <n v="10.300526315789474"/>
    <s v="Regular Air"/>
    <n v="5.12"/>
    <n v="396.54"/>
    <x v="1"/>
    <s v="Consumer"/>
    <x v="0"/>
    <s v="Paper"/>
    <s v="Small Box"/>
    <d v="2011-10-08T00:00:00"/>
  </r>
  <r>
    <n v="5816"/>
    <n v="59108"/>
    <x v="980"/>
    <s v="Low"/>
    <s v="*"/>
    <s v="*"/>
    <s v="*"/>
    <m/>
    <m/>
    <s v="*"/>
    <m/>
    <m/>
    <m/>
    <m/>
    <m/>
    <n v="39"/>
    <n v="0.04"/>
    <m/>
    <m/>
    <n v="4215.83"/>
    <n v="1"/>
    <n v="108.09820512820512"/>
    <s v="Regular Air"/>
    <n v="8.99"/>
    <n v="4224.82"/>
    <x v="1"/>
    <s v="Corporate"/>
    <x v="2"/>
    <s v="Telephones and Communication"/>
    <s v="Small Box"/>
    <d v="2011-10-16T00:00:00"/>
  </r>
  <r>
    <n v="5817"/>
    <n v="22181"/>
    <x v="980"/>
    <s v="Low"/>
    <s v="*"/>
    <s v="*"/>
    <s v="*"/>
    <m/>
    <m/>
    <s v="*"/>
    <m/>
    <m/>
    <m/>
    <m/>
    <m/>
    <n v="41"/>
    <n v="0.05"/>
    <m/>
    <m/>
    <n v="258.13"/>
    <n v="0"/>
    <n v="6.2958536585365854"/>
    <s v="Regular Air"/>
    <n v="1.82"/>
    <n v="259.95"/>
    <x v="1"/>
    <s v="Corporate"/>
    <x v="0"/>
    <s v="Rubber Bands"/>
    <s v="Wrap Bag"/>
    <d v="2011-10-16T00:00:00"/>
  </r>
  <r>
    <n v="5818"/>
    <n v="835"/>
    <x v="980"/>
    <s v="Not Specified"/>
    <s v="*"/>
    <s v="*"/>
    <s v="*"/>
    <m/>
    <m/>
    <s v="*"/>
    <m/>
    <m/>
    <m/>
    <m/>
    <m/>
    <n v="18"/>
    <n v="0.02"/>
    <m/>
    <m/>
    <n v="125.16"/>
    <n v="0"/>
    <n v="6.9533333333333331"/>
    <s v="Regular Air"/>
    <n v="5.14"/>
    <n v="130.29999999999998"/>
    <x v="1"/>
    <s v="Small Business"/>
    <x v="0"/>
    <s v="Paper"/>
    <s v="Small Box"/>
    <d v="2011-10-08T00:00:00"/>
  </r>
  <r>
    <n v="5819"/>
    <n v="35077"/>
    <x v="980"/>
    <s v="High"/>
    <s v="*"/>
    <s v="**"/>
    <s v="**"/>
    <m/>
    <m/>
    <s v="**"/>
    <m/>
    <m/>
    <m/>
    <m/>
    <m/>
    <n v="29"/>
    <n v="3.5000000000000003E-2"/>
    <m/>
    <m/>
    <n v="81.099999999999994"/>
    <n v="0"/>
    <n v="2.796551724137931"/>
    <s v="Regular Air"/>
    <n v="0.96"/>
    <n v="82.059999999999988"/>
    <x v="1"/>
    <s v="Home Office"/>
    <x v="0"/>
    <s v="Pens &amp; Art Supplies"/>
    <s v="Wrap Bag"/>
    <d v="2011-10-08T00:00:00"/>
  </r>
  <r>
    <n v="5820"/>
    <n v="59108"/>
    <x v="980"/>
    <s v="Low"/>
    <s v="*"/>
    <s v="*"/>
    <s v="*"/>
    <m/>
    <m/>
    <s v="*"/>
    <m/>
    <m/>
    <m/>
    <m/>
    <m/>
    <n v="21"/>
    <n v="3.5000000000000003E-2"/>
    <m/>
    <m/>
    <n v="68.53"/>
    <n v="0"/>
    <n v="3.2633333333333332"/>
    <s v="Regular Air"/>
    <n v="3.97"/>
    <n v="72.5"/>
    <x v="1"/>
    <s v="Corporate"/>
    <x v="0"/>
    <s v="Pens &amp; Art Supplies"/>
    <s v="Wrap Bag"/>
    <d v="2011-10-12T00:00:00"/>
  </r>
  <r>
    <n v="5821"/>
    <n v="53443"/>
    <x v="981"/>
    <s v="Critical"/>
    <s v="***"/>
    <s v="***"/>
    <s v="***"/>
    <m/>
    <m/>
    <s v="***"/>
    <m/>
    <m/>
    <m/>
    <m/>
    <m/>
    <n v="35"/>
    <n v="0.04"/>
    <m/>
    <m/>
    <n v="1477.63"/>
    <n v="1"/>
    <n v="42.218000000000004"/>
    <s v="Regular Air"/>
    <n v="4.62"/>
    <n v="1482.25"/>
    <x v="5"/>
    <s v="Consumer"/>
    <x v="0"/>
    <s v="Appliances"/>
    <s v="Small Box"/>
    <d v="2011-10-09T00:00:00"/>
  </r>
  <r>
    <n v="5822"/>
    <n v="27174"/>
    <x v="981"/>
    <s v="Critical"/>
    <s v="***"/>
    <s v="***"/>
    <s v="***"/>
    <m/>
    <m/>
    <s v="***"/>
    <m/>
    <m/>
    <m/>
    <m/>
    <m/>
    <n v="17"/>
    <n v="0.02"/>
    <m/>
    <m/>
    <n v="477.50450000000001"/>
    <n v="0"/>
    <n v="28.0885"/>
    <s v="Regular Air"/>
    <n v="5"/>
    <n v="482.50450000000001"/>
    <x v="2"/>
    <s v="Corporate"/>
    <x v="2"/>
    <s v="Telephones and Communication"/>
    <s v="Small Box"/>
    <d v="2011-10-10T00:00:00"/>
  </r>
  <r>
    <n v="5823"/>
    <n v="53443"/>
    <x v="981"/>
    <s v="Critical"/>
    <s v="***"/>
    <s v="***"/>
    <s v="***"/>
    <m/>
    <m/>
    <s v="***"/>
    <m/>
    <m/>
    <m/>
    <m/>
    <m/>
    <n v="22"/>
    <n v="3.5000000000000003E-2"/>
    <m/>
    <m/>
    <n v="148.80000000000001"/>
    <n v="0"/>
    <n v="6.7636363636363646"/>
    <s v="Regular Air"/>
    <n v="1.22"/>
    <n v="150.02000000000001"/>
    <x v="5"/>
    <s v="Consumer"/>
    <x v="0"/>
    <s v="Pens &amp; Art Supplies"/>
    <s v="Wrap Bag"/>
    <d v="2011-10-09T00:00:00"/>
  </r>
  <r>
    <n v="5824"/>
    <n v="53443"/>
    <x v="981"/>
    <s v="Critical"/>
    <s v="***"/>
    <s v="***"/>
    <s v="***"/>
    <m/>
    <m/>
    <s v="***"/>
    <m/>
    <m/>
    <m/>
    <m/>
    <m/>
    <n v="3"/>
    <n v="0.01"/>
    <m/>
    <m/>
    <n v="19.46"/>
    <n v="0"/>
    <n v="6.4866666666666672"/>
    <s v="Regular Air"/>
    <n v="0.5"/>
    <n v="19.96"/>
    <x v="5"/>
    <s v="Consumer"/>
    <x v="0"/>
    <s v="Labels"/>
    <s v="Small Box"/>
    <d v="2011-10-10T00:00:00"/>
  </r>
  <r>
    <n v="5825"/>
    <n v="22689"/>
    <x v="982"/>
    <s v="Low"/>
    <s v="*"/>
    <s v="*"/>
    <s v="*"/>
    <m/>
    <m/>
    <s v="*"/>
    <m/>
    <m/>
    <m/>
    <m/>
    <m/>
    <n v="39"/>
    <n v="0.04"/>
    <m/>
    <m/>
    <n v="2405"/>
    <n v="1"/>
    <n v="61.666666666666664"/>
    <s v="Regular Air"/>
    <n v="0.99"/>
    <n v="2405.9899999999998"/>
    <x v="10"/>
    <s v="Home Office"/>
    <x v="0"/>
    <s v="Appliances"/>
    <s v="Small Box"/>
    <d v="2011-10-11T00:00:00"/>
  </r>
  <r>
    <n v="5826"/>
    <n v="40134"/>
    <x v="982"/>
    <s v="Low"/>
    <s v="*"/>
    <s v="*"/>
    <s v="*"/>
    <m/>
    <m/>
    <s v="*"/>
    <m/>
    <m/>
    <m/>
    <m/>
    <m/>
    <n v="43"/>
    <n v="0.05"/>
    <m/>
    <m/>
    <n v="1461.1"/>
    <n v="1"/>
    <n v="33.979069767441857"/>
    <s v="Regular Air"/>
    <n v="1.99"/>
    <n v="1463.09"/>
    <x v="2"/>
    <s v="Small Business"/>
    <x v="2"/>
    <s v="Computer Peripherals"/>
    <s v="Small Pack"/>
    <d v="2011-10-13T00:00:00"/>
  </r>
  <r>
    <n v="5827"/>
    <n v="14116"/>
    <x v="982"/>
    <s v="High"/>
    <s v="*"/>
    <s v="**"/>
    <s v="**"/>
    <m/>
    <m/>
    <s v="**"/>
    <m/>
    <m/>
    <m/>
    <m/>
    <m/>
    <n v="42"/>
    <n v="0.05"/>
    <m/>
    <m/>
    <n v="1414.05"/>
    <n v="1"/>
    <n v="33.667857142857144"/>
    <s v="Regular Air"/>
    <n v="14.72"/>
    <n v="1428.77"/>
    <x v="7"/>
    <s v="Small Business"/>
    <x v="0"/>
    <s v="Binders and Binder Accessories"/>
    <s v="Small Box"/>
    <d v="2011-10-10T00:00:00"/>
  </r>
  <r>
    <n v="5828"/>
    <n v="41318"/>
    <x v="982"/>
    <s v="Low"/>
    <s v="*"/>
    <s v="*"/>
    <s v="*"/>
    <m/>
    <m/>
    <s v="*"/>
    <m/>
    <m/>
    <m/>
    <m/>
    <m/>
    <n v="21"/>
    <n v="3.5000000000000003E-2"/>
    <m/>
    <m/>
    <n v="1223.1099999999999"/>
    <n v="1"/>
    <n v="58.243333333333325"/>
    <s v="Express Air"/>
    <n v="13.22"/>
    <n v="1236.33"/>
    <x v="1"/>
    <s v="Consumer"/>
    <x v="0"/>
    <s v="Appliances"/>
    <s v="Small Box"/>
    <d v="2011-10-18T00:00:00"/>
  </r>
  <r>
    <n v="5829"/>
    <n v="16422"/>
    <x v="982"/>
    <s v="Critical"/>
    <s v="***"/>
    <s v="***"/>
    <s v="***"/>
    <m/>
    <m/>
    <s v="***"/>
    <m/>
    <m/>
    <m/>
    <m/>
    <m/>
    <n v="40"/>
    <n v="0.05"/>
    <m/>
    <m/>
    <n v="272.01"/>
    <n v="0"/>
    <n v="6.8002500000000001"/>
    <s v="Regular Air"/>
    <n v="5.14"/>
    <n v="277.14999999999998"/>
    <x v="4"/>
    <s v="Small Business"/>
    <x v="0"/>
    <s v="Paper"/>
    <s v="Small Box"/>
    <d v="2011-10-10T00:00:00"/>
  </r>
  <r>
    <n v="5830"/>
    <n v="39332"/>
    <x v="982"/>
    <s v="Critical"/>
    <s v="***"/>
    <s v="***"/>
    <s v="***"/>
    <m/>
    <m/>
    <s v="***"/>
    <m/>
    <m/>
    <m/>
    <m/>
    <m/>
    <n v="4"/>
    <n v="0.01"/>
    <m/>
    <m/>
    <n v="198.72"/>
    <n v="0"/>
    <n v="49.68"/>
    <s v="Express Air"/>
    <n v="14.45"/>
    <n v="213.17"/>
    <x v="2"/>
    <s v="Consumer"/>
    <x v="1"/>
    <s v="Office Furnishings"/>
    <s v="Large Box"/>
    <d v="2011-10-10T00:00:00"/>
  </r>
  <r>
    <n v="5831"/>
    <n v="35649"/>
    <x v="982"/>
    <s v="Medium"/>
    <s v="*"/>
    <s v="*"/>
    <s v="*"/>
    <m/>
    <m/>
    <s v="*"/>
    <m/>
    <m/>
    <m/>
    <m/>
    <m/>
    <n v="25"/>
    <n v="3.5000000000000003E-2"/>
    <m/>
    <m/>
    <n v="174.03"/>
    <n v="0"/>
    <n v="6.9611999999999998"/>
    <s v="Regular Air"/>
    <n v="5.74"/>
    <n v="179.77"/>
    <x v="2"/>
    <s v="Consumer"/>
    <x v="0"/>
    <s v="Paper"/>
    <s v="Small Box"/>
    <d v="2011-10-11T00:00:00"/>
  </r>
  <r>
    <n v="5832"/>
    <n v="16422"/>
    <x v="982"/>
    <s v="Critical"/>
    <s v="***"/>
    <s v="***"/>
    <s v="***"/>
    <m/>
    <m/>
    <s v="***"/>
    <m/>
    <m/>
    <m/>
    <m/>
    <m/>
    <n v="16"/>
    <n v="0.02"/>
    <m/>
    <m/>
    <n v="171.5"/>
    <n v="0"/>
    <n v="10.71875"/>
    <s v="Regular Air"/>
    <n v="4.68"/>
    <n v="176.18"/>
    <x v="4"/>
    <s v="Small Business"/>
    <x v="0"/>
    <s v="Scissors, Rulers and Trimmers"/>
    <s v="Small Pack"/>
    <d v="2011-10-11T00:00:00"/>
  </r>
  <r>
    <n v="5833"/>
    <n v="40134"/>
    <x v="982"/>
    <s v="Low"/>
    <s v="*"/>
    <s v="*"/>
    <s v="*"/>
    <m/>
    <m/>
    <s v="*"/>
    <m/>
    <m/>
    <m/>
    <m/>
    <m/>
    <n v="10"/>
    <n v="0.02"/>
    <m/>
    <m/>
    <n v="109.37"/>
    <n v="0"/>
    <n v="10.937000000000001"/>
    <s v="Regular Air"/>
    <n v="4.5"/>
    <n v="113.87"/>
    <x v="2"/>
    <s v="Small Business"/>
    <x v="0"/>
    <s v="Appliances"/>
    <s v="Small Box"/>
    <d v="2011-10-16T00:00:00"/>
  </r>
  <r>
    <n v="5834"/>
    <n v="35649"/>
    <x v="982"/>
    <s v="Medium"/>
    <s v="*"/>
    <s v="*"/>
    <s v="*"/>
    <m/>
    <m/>
    <s v="*"/>
    <m/>
    <m/>
    <m/>
    <m/>
    <m/>
    <n v="9"/>
    <n v="0.01"/>
    <m/>
    <m/>
    <n v="43.26"/>
    <n v="0"/>
    <n v="4.8066666666666666"/>
    <s v="Regular Air"/>
    <n v="1.49"/>
    <n v="44.75"/>
    <x v="2"/>
    <s v="Consumer"/>
    <x v="0"/>
    <s v="Binders and Binder Accessories"/>
    <s v="Small Box"/>
    <d v="2011-10-11T00:00:00"/>
  </r>
  <r>
    <n v="5835"/>
    <n v="14116"/>
    <x v="982"/>
    <s v="High"/>
    <s v="*"/>
    <s v="**"/>
    <s v="**"/>
    <m/>
    <m/>
    <s v="**"/>
    <m/>
    <m/>
    <m/>
    <m/>
    <m/>
    <n v="1"/>
    <n v="0.01"/>
    <m/>
    <m/>
    <n v="40.1"/>
    <n v="0"/>
    <n v="40.1"/>
    <s v="Regular Air"/>
    <n v="11.63"/>
    <n v="51.730000000000004"/>
    <x v="7"/>
    <s v="Small Business"/>
    <x v="0"/>
    <s v="Binders and Binder Accessories"/>
    <s v="Small Box"/>
    <d v="2011-10-11T00:00:00"/>
  </r>
  <r>
    <n v="5836"/>
    <n v="40134"/>
    <x v="982"/>
    <s v="Low"/>
    <s v="*"/>
    <s v="*"/>
    <s v="*"/>
    <m/>
    <m/>
    <s v="*"/>
    <m/>
    <m/>
    <m/>
    <m/>
    <m/>
    <n v="1"/>
    <n v="0.01"/>
    <m/>
    <m/>
    <n v="9.75"/>
    <n v="0"/>
    <n v="9.75"/>
    <s v="Regular Air"/>
    <n v="4.72"/>
    <n v="14.469999999999999"/>
    <x v="2"/>
    <s v="Small Business"/>
    <x v="0"/>
    <s v="Paper"/>
    <s v="Small Box"/>
    <d v="2011-10-14T00:00:00"/>
  </r>
  <r>
    <n v="5837"/>
    <n v="9127"/>
    <x v="983"/>
    <s v="Not Specified"/>
    <s v="*"/>
    <s v="*"/>
    <s v="*"/>
    <m/>
    <m/>
    <s v="*"/>
    <m/>
    <m/>
    <m/>
    <m/>
    <m/>
    <n v="7"/>
    <n v="0.01"/>
    <m/>
    <m/>
    <n v="2039.56"/>
    <n v="1"/>
    <n v="291.36571428571426"/>
    <s v="Express Air"/>
    <n v="35"/>
    <n v="2074.56"/>
    <x v="7"/>
    <s v="Corporate"/>
    <x v="0"/>
    <s v="Storage &amp; Organization"/>
    <s v="Large Box"/>
    <d v="2011-10-12T00:00:00"/>
  </r>
  <r>
    <n v="5838"/>
    <n v="2532"/>
    <x v="983"/>
    <s v="High"/>
    <s v="*"/>
    <s v="**"/>
    <s v="**"/>
    <m/>
    <m/>
    <s v="**"/>
    <m/>
    <m/>
    <m/>
    <m/>
    <m/>
    <n v="24"/>
    <n v="3.5000000000000003E-2"/>
    <m/>
    <m/>
    <n v="426.03699999999998"/>
    <n v="0"/>
    <n v="17.751541666666665"/>
    <s v="Regular Air"/>
    <n v="2.5"/>
    <n v="428.53699999999998"/>
    <x v="11"/>
    <s v="Corporate"/>
    <x v="2"/>
    <s v="Telephones and Communication"/>
    <s v="Wrap Bag"/>
    <d v="2011-10-11T00:00:00"/>
  </r>
  <r>
    <n v="5839"/>
    <n v="2532"/>
    <x v="983"/>
    <s v="High"/>
    <s v="*"/>
    <s v="**"/>
    <s v="**"/>
    <m/>
    <m/>
    <s v="**"/>
    <m/>
    <m/>
    <m/>
    <m/>
    <m/>
    <n v="39"/>
    <n v="0.04"/>
    <m/>
    <m/>
    <n v="282.07"/>
    <n v="0"/>
    <n v="7.2325641025641021"/>
    <s v="Regular Air"/>
    <n v="0.49"/>
    <n v="282.56"/>
    <x v="11"/>
    <s v="Corporate"/>
    <x v="0"/>
    <s v="Labels"/>
    <s v="Small Box"/>
    <d v="2011-10-11T00:00:00"/>
  </r>
  <r>
    <n v="5840"/>
    <n v="7075"/>
    <x v="983"/>
    <s v="Low"/>
    <s v="*"/>
    <s v="*"/>
    <s v="*"/>
    <m/>
    <m/>
    <s v="*"/>
    <m/>
    <m/>
    <m/>
    <m/>
    <m/>
    <n v="15"/>
    <n v="0.02"/>
    <m/>
    <m/>
    <n v="241.89"/>
    <n v="0"/>
    <n v="16.125999999999998"/>
    <s v="Regular Air"/>
    <n v="10.68"/>
    <n v="252.57"/>
    <x v="0"/>
    <s v="Corporate"/>
    <x v="0"/>
    <s v="Storage &amp; Organization"/>
    <s v="Small Box"/>
    <d v="2011-10-12T00:00:00"/>
  </r>
  <r>
    <n v="5841"/>
    <n v="7075"/>
    <x v="983"/>
    <s v="Low"/>
    <s v="*"/>
    <s v="*"/>
    <s v="*"/>
    <m/>
    <m/>
    <s v="*"/>
    <m/>
    <m/>
    <m/>
    <m/>
    <m/>
    <n v="43"/>
    <n v="0.05"/>
    <m/>
    <m/>
    <n v="83.34"/>
    <n v="0"/>
    <n v="1.9381395348837209"/>
    <s v="Regular Air"/>
    <n v="2.58"/>
    <n v="85.92"/>
    <x v="0"/>
    <s v="Corporate"/>
    <x v="0"/>
    <s v="Rubber Bands"/>
    <s v="Wrap Bag"/>
    <d v="2011-10-14T00:00:00"/>
  </r>
  <r>
    <n v="5842"/>
    <n v="52675"/>
    <x v="983"/>
    <s v="Medium"/>
    <s v="*"/>
    <s v="*"/>
    <s v="*"/>
    <m/>
    <m/>
    <s v="*"/>
    <m/>
    <m/>
    <m/>
    <m/>
    <m/>
    <n v="22"/>
    <n v="3.5000000000000003E-2"/>
    <m/>
    <m/>
    <n v="52.62"/>
    <n v="0"/>
    <n v="2.3918181818181816"/>
    <s v="Regular Air"/>
    <n v="1.1200000000000001"/>
    <n v="53.739999999999995"/>
    <x v="2"/>
    <s v="Small Business"/>
    <x v="0"/>
    <s v="Pens &amp; Art Supplies"/>
    <s v="Wrap Bag"/>
    <d v="2011-10-12T00:00:00"/>
  </r>
  <r>
    <n v="5843"/>
    <n v="52675"/>
    <x v="983"/>
    <s v="Medium"/>
    <s v="*"/>
    <s v="*"/>
    <s v="*"/>
    <m/>
    <m/>
    <s v="*"/>
    <m/>
    <m/>
    <m/>
    <m/>
    <m/>
    <n v="4"/>
    <n v="0.01"/>
    <m/>
    <m/>
    <n v="20.25"/>
    <n v="0"/>
    <n v="5.0625"/>
    <s v="Regular Air"/>
    <n v="2.39"/>
    <n v="22.64"/>
    <x v="2"/>
    <s v="Small Business"/>
    <x v="2"/>
    <s v="Computer Peripherals"/>
    <s v="Small Pack"/>
    <d v="2011-10-12T00:00:00"/>
  </r>
  <r>
    <n v="5844"/>
    <n v="10339"/>
    <x v="984"/>
    <s v="Low"/>
    <s v="*"/>
    <s v="*"/>
    <s v="*"/>
    <m/>
    <m/>
    <s v="*"/>
    <m/>
    <m/>
    <m/>
    <m/>
    <m/>
    <n v="49"/>
    <n v="0.05"/>
    <m/>
    <m/>
    <n v="9752.25"/>
    <n v="1"/>
    <n v="199.02551020408163"/>
    <s v="Regular Air"/>
    <n v="21.21"/>
    <n v="9773.4599999999991"/>
    <x v="10"/>
    <s v="Small Business"/>
    <x v="1"/>
    <s v="Office Furnishings"/>
    <s v="Large Box"/>
    <d v="2011-10-15T00:00:00"/>
  </r>
  <r>
    <n v="5845"/>
    <n v="13986"/>
    <x v="984"/>
    <s v="High"/>
    <s v="*"/>
    <s v="**"/>
    <s v="**"/>
    <m/>
    <m/>
    <s v="**"/>
    <m/>
    <m/>
    <m/>
    <m/>
    <m/>
    <n v="46"/>
    <n v="0.05"/>
    <m/>
    <m/>
    <n v="1905.79"/>
    <n v="1"/>
    <n v="41.430217391304346"/>
    <s v="Regular Air"/>
    <n v="1.99"/>
    <n v="1907.78"/>
    <x v="2"/>
    <s v="Consumer"/>
    <x v="2"/>
    <s v="Computer Peripherals"/>
    <s v="Small Pack"/>
    <d v="2011-10-14T00:00:00"/>
  </r>
  <r>
    <n v="5846"/>
    <n v="33571"/>
    <x v="984"/>
    <s v="Medium"/>
    <s v="*"/>
    <s v="*"/>
    <s v="*"/>
    <m/>
    <m/>
    <s v="*"/>
    <m/>
    <m/>
    <m/>
    <m/>
    <m/>
    <n v="1"/>
    <n v="0.01"/>
    <m/>
    <m/>
    <n v="7.15"/>
    <n v="0"/>
    <n v="7.15"/>
    <s v="Regular Air"/>
    <n v="2.0299999999999998"/>
    <n v="9.18"/>
    <x v="8"/>
    <s v="Consumer"/>
    <x v="1"/>
    <s v="Office Furnishings"/>
    <s v="Wrap Bag"/>
    <d v="2011-10-14T00:00:00"/>
  </r>
  <r>
    <n v="5847"/>
    <n v="50499"/>
    <x v="985"/>
    <s v="Not Specified"/>
    <s v="*"/>
    <s v="*"/>
    <s v="*"/>
    <m/>
    <m/>
    <s v="*"/>
    <m/>
    <m/>
    <m/>
    <m/>
    <m/>
    <n v="18"/>
    <n v="0.02"/>
    <m/>
    <m/>
    <n v="1758.41"/>
    <n v="1"/>
    <n v="97.689444444444447"/>
    <s v="Delivery Truck"/>
    <n v="15.66"/>
    <n v="1774.0700000000002"/>
    <x v="8"/>
    <s v="Small Business"/>
    <x v="0"/>
    <s v="Appliances"/>
    <s v="Jumbo Drum"/>
    <d v="2011-10-13T00:00:00"/>
  </r>
  <r>
    <n v="5848"/>
    <n v="44322"/>
    <x v="985"/>
    <s v="Not Specified"/>
    <s v="*"/>
    <s v="*"/>
    <s v="*"/>
    <m/>
    <m/>
    <s v="*"/>
    <m/>
    <m/>
    <m/>
    <m/>
    <m/>
    <n v="15"/>
    <n v="0.02"/>
    <m/>
    <m/>
    <n v="600.79999999999995"/>
    <n v="0"/>
    <n v="40.053333333333327"/>
    <s v="Regular Air"/>
    <n v="6.22"/>
    <n v="607.02"/>
    <x v="1"/>
    <s v="Home Office"/>
    <x v="0"/>
    <s v="Storage &amp; Organization"/>
    <s v="Small Box"/>
    <d v="2011-10-14T00:00:00"/>
  </r>
  <r>
    <n v="5849"/>
    <n v="5217"/>
    <x v="985"/>
    <s v="High"/>
    <s v="*"/>
    <s v="**"/>
    <s v="**"/>
    <m/>
    <m/>
    <s v="**"/>
    <m/>
    <m/>
    <m/>
    <m/>
    <m/>
    <n v="8"/>
    <n v="0.01"/>
    <m/>
    <m/>
    <n v="339.35"/>
    <n v="0"/>
    <n v="42.418750000000003"/>
    <s v="Express Air"/>
    <n v="5.33"/>
    <n v="344.68"/>
    <x v="4"/>
    <s v="Home Office"/>
    <x v="0"/>
    <s v="Appliances"/>
    <s v="Small Box"/>
    <d v="2011-10-12T00:00:00"/>
  </r>
  <r>
    <n v="5850"/>
    <n v="28641"/>
    <x v="985"/>
    <s v="Not Specified"/>
    <s v="*"/>
    <s v="*"/>
    <s v="*"/>
    <m/>
    <m/>
    <s v="*"/>
    <m/>
    <m/>
    <m/>
    <m/>
    <m/>
    <n v="33"/>
    <n v="0.04"/>
    <m/>
    <m/>
    <n v="278.64999999999998"/>
    <n v="0"/>
    <n v="8.4439393939393934"/>
    <s v="Express Air"/>
    <n v="2.38"/>
    <n v="281.02999999999997"/>
    <x v="4"/>
    <s v="Home Office"/>
    <x v="2"/>
    <s v="Computer Peripherals"/>
    <s v="Small Pack"/>
    <d v="2011-10-13T00:00:00"/>
  </r>
  <r>
    <n v="5851"/>
    <n v="5217"/>
    <x v="985"/>
    <s v="High"/>
    <s v="*"/>
    <s v="**"/>
    <s v="**"/>
    <m/>
    <m/>
    <s v="**"/>
    <m/>
    <m/>
    <m/>
    <m/>
    <m/>
    <n v="11"/>
    <n v="0.02"/>
    <m/>
    <m/>
    <n v="33.67"/>
    <n v="0"/>
    <n v="3.060909090909091"/>
    <s v="Regular Air"/>
    <n v="0.99"/>
    <n v="34.660000000000004"/>
    <x v="4"/>
    <s v="Home Office"/>
    <x v="0"/>
    <s v="Labels"/>
    <s v="Small Box"/>
    <d v="2011-10-14T00:00:00"/>
  </r>
  <r>
    <n v="5852"/>
    <n v="27872"/>
    <x v="986"/>
    <s v="Not Specified"/>
    <s v="*"/>
    <s v="*"/>
    <s v="*"/>
    <m/>
    <m/>
    <s v="*"/>
    <m/>
    <m/>
    <m/>
    <m/>
    <m/>
    <n v="25"/>
    <n v="3.5000000000000003E-2"/>
    <m/>
    <m/>
    <n v="388.71"/>
    <n v="0"/>
    <n v="15.548399999999999"/>
    <s v="Regular Air"/>
    <n v="7.27"/>
    <n v="395.97999999999996"/>
    <x v="5"/>
    <s v="Corporate"/>
    <x v="0"/>
    <s v="Binders and Binder Accessories"/>
    <s v="Small Box"/>
    <d v="2011-10-15T00:00:00"/>
  </r>
  <r>
    <n v="5853"/>
    <n v="42788"/>
    <x v="986"/>
    <s v="Critical"/>
    <s v="***"/>
    <s v="***"/>
    <s v="***"/>
    <m/>
    <m/>
    <s v="***"/>
    <m/>
    <m/>
    <m/>
    <m/>
    <m/>
    <n v="26"/>
    <n v="3.5000000000000003E-2"/>
    <m/>
    <m/>
    <n v="241.92"/>
    <n v="0"/>
    <n v="9.304615384615385"/>
    <s v="Regular Air"/>
    <n v="2.27"/>
    <n v="244.19"/>
    <x v="4"/>
    <s v="Small Business"/>
    <x v="0"/>
    <s v="Paper"/>
    <s v="Wrap Bag"/>
    <d v="2011-10-15T00:00:00"/>
  </r>
  <r>
    <n v="5854"/>
    <n v="5989"/>
    <x v="987"/>
    <s v="Medium"/>
    <s v="*"/>
    <s v="*"/>
    <s v="*"/>
    <m/>
    <m/>
    <s v="*"/>
    <m/>
    <m/>
    <m/>
    <m/>
    <m/>
    <n v="6"/>
    <n v="0.01"/>
    <m/>
    <m/>
    <n v="155.47999999999999"/>
    <n v="0"/>
    <n v="25.91333333333333"/>
    <s v="Regular Air"/>
    <n v="5.37"/>
    <n v="160.85"/>
    <x v="10"/>
    <s v="Corporate"/>
    <x v="0"/>
    <s v="Appliances"/>
    <s v="Medium Box"/>
    <d v="2011-10-16T00:00:00"/>
  </r>
  <r>
    <n v="5855"/>
    <n v="5989"/>
    <x v="987"/>
    <s v="Medium"/>
    <s v="*"/>
    <s v="*"/>
    <s v="*"/>
    <m/>
    <m/>
    <s v="*"/>
    <m/>
    <m/>
    <m/>
    <m/>
    <m/>
    <n v="21"/>
    <n v="3.5000000000000003E-2"/>
    <m/>
    <m/>
    <n v="56.77"/>
    <n v="0"/>
    <n v="2.7033333333333336"/>
    <s v="Regular Air"/>
    <n v="1.34"/>
    <n v="58.110000000000007"/>
    <x v="10"/>
    <s v="Corporate"/>
    <x v="0"/>
    <s v="Pens &amp; Art Supplies"/>
    <s v="Wrap Bag"/>
    <d v="2011-10-15T00:00:00"/>
  </r>
  <r>
    <n v="5856"/>
    <n v="12419"/>
    <x v="988"/>
    <s v="Critical"/>
    <s v="***"/>
    <s v="***"/>
    <s v="***"/>
    <m/>
    <m/>
    <s v="***"/>
    <m/>
    <m/>
    <m/>
    <m/>
    <m/>
    <n v="12"/>
    <n v="0.02"/>
    <m/>
    <m/>
    <n v="22079.47"/>
    <n v="1"/>
    <n v="1839.9558333333334"/>
    <s v="Regular Air"/>
    <n v="13.99"/>
    <n v="22093.460000000003"/>
    <x v="7"/>
    <s v="Corporate"/>
    <x v="2"/>
    <s v="Office Machines"/>
    <s v="Medium Box"/>
    <d v="2011-10-17T00:00:00"/>
  </r>
  <r>
    <n v="5857"/>
    <n v="51300"/>
    <x v="988"/>
    <s v="Medium"/>
    <s v="*"/>
    <s v="*"/>
    <s v="*"/>
    <m/>
    <m/>
    <s v="*"/>
    <m/>
    <m/>
    <m/>
    <m/>
    <m/>
    <n v="43"/>
    <n v="0.05"/>
    <m/>
    <m/>
    <n v="344.24"/>
    <n v="0"/>
    <n v="8.0055813953488375"/>
    <s v="Regular Air"/>
    <n v="1.99"/>
    <n v="346.23"/>
    <x v="4"/>
    <s v="Home Office"/>
    <x v="2"/>
    <s v="Computer Peripherals"/>
    <s v="Small Pack"/>
    <d v="2011-10-17T00:00:00"/>
  </r>
  <r>
    <n v="5858"/>
    <n v="12611"/>
    <x v="988"/>
    <s v="Medium"/>
    <s v="*"/>
    <s v="*"/>
    <s v="*"/>
    <m/>
    <m/>
    <s v="*"/>
    <m/>
    <m/>
    <m/>
    <m/>
    <m/>
    <n v="13"/>
    <n v="0.02"/>
    <m/>
    <m/>
    <n v="189.99"/>
    <n v="0"/>
    <n v="14.614615384615385"/>
    <s v="Express Air"/>
    <n v="1.49"/>
    <n v="191.48000000000002"/>
    <x v="4"/>
    <s v="Home Office"/>
    <x v="0"/>
    <s v="Binders and Binder Accessories"/>
    <s v="Small Box"/>
    <d v="2011-10-17T00:00:00"/>
  </r>
  <r>
    <n v="5859"/>
    <n v="2657"/>
    <x v="989"/>
    <s v="High"/>
    <s v="*"/>
    <s v="**"/>
    <s v="**"/>
    <m/>
    <m/>
    <s v="**"/>
    <m/>
    <m/>
    <m/>
    <m/>
    <m/>
    <n v="30"/>
    <n v="0.04"/>
    <m/>
    <m/>
    <n v="8316.76"/>
    <n v="1"/>
    <n v="277.22533333333337"/>
    <s v="Delivery Truck"/>
    <n v="23.19"/>
    <n v="8339.9500000000007"/>
    <x v="8"/>
    <s v="Home Office"/>
    <x v="0"/>
    <s v="Appliances"/>
    <s v="Jumbo Drum"/>
    <d v="2011-10-18T00:00:00"/>
  </r>
  <r>
    <n v="5860"/>
    <n v="9124"/>
    <x v="989"/>
    <s v="Low"/>
    <s v="*"/>
    <s v="*"/>
    <s v="*"/>
    <m/>
    <m/>
    <s v="*"/>
    <m/>
    <m/>
    <m/>
    <m/>
    <m/>
    <n v="17"/>
    <n v="0.02"/>
    <m/>
    <m/>
    <n v="2637.78"/>
    <n v="1"/>
    <n v="155.16352941176473"/>
    <s v="Regular Air"/>
    <n v="6.5"/>
    <n v="2644.28"/>
    <x v="8"/>
    <s v="Small Business"/>
    <x v="2"/>
    <s v="Computer Peripherals"/>
    <s v="Small Box"/>
    <d v="2011-10-16T00:00:00"/>
  </r>
  <r>
    <n v="5861"/>
    <n v="2657"/>
    <x v="989"/>
    <s v="High"/>
    <s v="*"/>
    <s v="**"/>
    <s v="**"/>
    <m/>
    <m/>
    <s v="**"/>
    <m/>
    <m/>
    <m/>
    <m/>
    <m/>
    <n v="37"/>
    <n v="0.04"/>
    <m/>
    <m/>
    <n v="2143.2154999999998"/>
    <n v="1"/>
    <n v="57.924743243243235"/>
    <s v="Regular Air"/>
    <n v="8.99"/>
    <n v="2152.2054999999996"/>
    <x v="8"/>
    <s v="Home Office"/>
    <x v="2"/>
    <s v="Telephones and Communication"/>
    <s v="Small Box"/>
    <d v="2011-10-17T00:00:00"/>
  </r>
  <r>
    <n v="5862"/>
    <n v="9124"/>
    <x v="989"/>
    <s v="Low"/>
    <s v="*"/>
    <s v="*"/>
    <s v="*"/>
    <m/>
    <m/>
    <s v="*"/>
    <m/>
    <m/>
    <m/>
    <m/>
    <m/>
    <n v="29"/>
    <n v="3.5000000000000003E-2"/>
    <m/>
    <m/>
    <n v="157.4"/>
    <n v="0"/>
    <n v="5.4275862068965521"/>
    <s v="Regular Air"/>
    <n v="7.28"/>
    <n v="164.68"/>
    <x v="8"/>
    <s v="Small Business"/>
    <x v="0"/>
    <s v="Paper"/>
    <s v="Small Box"/>
    <d v="2011-10-21T00:00:00"/>
  </r>
  <r>
    <n v="5863"/>
    <n v="1666"/>
    <x v="990"/>
    <s v="Critical"/>
    <s v="***"/>
    <s v="***"/>
    <s v="***"/>
    <m/>
    <m/>
    <s v="***"/>
    <m/>
    <m/>
    <m/>
    <m/>
    <m/>
    <n v="19"/>
    <n v="0.02"/>
    <m/>
    <m/>
    <n v="5642.18"/>
    <n v="1"/>
    <n v="296.95684210526315"/>
    <s v="Express Air"/>
    <n v="19.989999999999998"/>
    <n v="5662.17"/>
    <x v="4"/>
    <s v="Corporate"/>
    <x v="0"/>
    <s v="Binders and Binder Accessories"/>
    <s v="Small Box"/>
    <d v="2011-10-19T00:00:00"/>
  </r>
  <r>
    <n v="5864"/>
    <n v="47075"/>
    <x v="990"/>
    <s v="Medium"/>
    <s v="*"/>
    <s v="*"/>
    <s v="*"/>
    <m/>
    <m/>
    <s v="*"/>
    <m/>
    <m/>
    <m/>
    <m/>
    <m/>
    <n v="42"/>
    <n v="0.05"/>
    <m/>
    <m/>
    <n v="4346.9799999999996"/>
    <n v="1"/>
    <n v="103.49952380952379"/>
    <s v="Delivery Truck"/>
    <n v="35.840000000000003"/>
    <n v="4382.82"/>
    <x v="8"/>
    <s v="Home Office"/>
    <x v="1"/>
    <s v="Bookcases"/>
    <s v="Jumbo Box"/>
    <d v="2011-10-19T00:00:00"/>
  </r>
  <r>
    <n v="5865"/>
    <n v="33734"/>
    <x v="990"/>
    <s v="Not Specified"/>
    <s v="*"/>
    <s v="*"/>
    <s v="*"/>
    <m/>
    <m/>
    <s v="*"/>
    <m/>
    <m/>
    <m/>
    <m/>
    <m/>
    <n v="13"/>
    <n v="0.02"/>
    <m/>
    <m/>
    <n v="371.94"/>
    <n v="0"/>
    <n v="28.610769230769229"/>
    <s v="Regular Air"/>
    <n v="4.8600000000000003"/>
    <n v="376.8"/>
    <x v="7"/>
    <s v="Corporate"/>
    <x v="0"/>
    <s v="Paper"/>
    <s v="Wrap Bag"/>
    <d v="2011-10-18T00:00:00"/>
  </r>
  <r>
    <n v="5866"/>
    <n v="35110"/>
    <x v="991"/>
    <s v="High"/>
    <s v="*"/>
    <s v="**"/>
    <s v="**"/>
    <m/>
    <m/>
    <s v="**"/>
    <m/>
    <m/>
    <m/>
    <m/>
    <m/>
    <n v="14"/>
    <n v="0.02"/>
    <m/>
    <m/>
    <n v="12805.25"/>
    <n v="1"/>
    <n v="914.66071428571433"/>
    <s v="Regular Air"/>
    <n v="19.989999999999998"/>
    <n v="12825.24"/>
    <x v="1"/>
    <s v="Corporate"/>
    <x v="0"/>
    <s v="Binders and Binder Accessories"/>
    <s v="Small Box"/>
    <d v="2011-10-19T00:00:00"/>
  </r>
  <r>
    <n v="5867"/>
    <n v="35110"/>
    <x v="991"/>
    <s v="High"/>
    <s v="*"/>
    <s v="**"/>
    <s v="**"/>
    <m/>
    <m/>
    <s v="**"/>
    <m/>
    <m/>
    <m/>
    <m/>
    <m/>
    <n v="49"/>
    <n v="0.05"/>
    <m/>
    <m/>
    <n v="1435.32"/>
    <n v="1"/>
    <n v="29.292244897959183"/>
    <s v="Regular Air"/>
    <n v="1.99"/>
    <n v="1437.31"/>
    <x v="1"/>
    <s v="Corporate"/>
    <x v="2"/>
    <s v="Computer Peripherals"/>
    <s v="Small Pack"/>
    <d v="2011-10-20T00:00:00"/>
  </r>
  <r>
    <n v="5868"/>
    <n v="27363"/>
    <x v="991"/>
    <s v="Medium"/>
    <s v="*"/>
    <s v="*"/>
    <s v="*"/>
    <m/>
    <m/>
    <s v="*"/>
    <m/>
    <m/>
    <m/>
    <m/>
    <m/>
    <n v="6"/>
    <n v="0.01"/>
    <m/>
    <m/>
    <n v="646.14"/>
    <n v="0"/>
    <n v="107.69"/>
    <s v="Regular Air"/>
    <n v="35"/>
    <n v="681.14"/>
    <x v="10"/>
    <s v="Small Business"/>
    <x v="0"/>
    <s v="Storage &amp; Organization"/>
    <s v="Large Box"/>
    <d v="2011-10-20T00:00:00"/>
  </r>
  <r>
    <n v="5869"/>
    <n v="27363"/>
    <x v="991"/>
    <s v="Medium"/>
    <s v="*"/>
    <s v="*"/>
    <s v="*"/>
    <m/>
    <m/>
    <s v="*"/>
    <m/>
    <m/>
    <m/>
    <m/>
    <m/>
    <n v="16"/>
    <n v="0.02"/>
    <m/>
    <m/>
    <n v="323.26"/>
    <n v="0"/>
    <n v="20.203749999999999"/>
    <s v="Regular Air"/>
    <n v="6.67"/>
    <n v="329.93"/>
    <x v="8"/>
    <s v="Small Business"/>
    <x v="1"/>
    <s v="Office Furnishings"/>
    <s v="Small Pack"/>
    <d v="2011-10-19T00:00:00"/>
  </r>
  <r>
    <n v="5870"/>
    <n v="11271"/>
    <x v="991"/>
    <s v="High"/>
    <s v="*"/>
    <s v="**"/>
    <s v="**"/>
    <m/>
    <m/>
    <s v="**"/>
    <m/>
    <m/>
    <m/>
    <m/>
    <m/>
    <n v="46"/>
    <n v="0.05"/>
    <m/>
    <m/>
    <n v="157.87"/>
    <n v="0"/>
    <n v="3.4319565217391306"/>
    <s v="Regular Air"/>
    <n v="3.97"/>
    <n v="161.84"/>
    <x v="3"/>
    <s v="Corporate"/>
    <x v="0"/>
    <s v="Pens &amp; Art Supplies"/>
    <s v="Wrap Bag"/>
    <d v="2011-10-20T00:00:00"/>
  </r>
  <r>
    <n v="5871"/>
    <n v="13126"/>
    <x v="992"/>
    <s v="Not Specified"/>
    <s v="*"/>
    <s v="*"/>
    <s v="*"/>
    <m/>
    <m/>
    <s v="*"/>
    <m/>
    <m/>
    <m/>
    <m/>
    <m/>
    <n v="43"/>
    <n v="0.05"/>
    <m/>
    <m/>
    <n v="24233.54"/>
    <n v="1"/>
    <n v="563.57069767441862"/>
    <s v="Regular Air"/>
    <n v="24.49"/>
    <n v="24258.030000000002"/>
    <x v="5"/>
    <s v="Consumer"/>
    <x v="2"/>
    <s v="Copiers and Fax"/>
    <s v="Large Box"/>
    <d v="2011-10-20T00:00:00"/>
  </r>
  <r>
    <n v="5872"/>
    <n v="31777"/>
    <x v="992"/>
    <s v="Not Specified"/>
    <s v="*"/>
    <s v="*"/>
    <s v="*"/>
    <m/>
    <m/>
    <s v="*"/>
    <m/>
    <m/>
    <m/>
    <m/>
    <m/>
    <n v="32"/>
    <n v="0.04"/>
    <m/>
    <m/>
    <n v="6483.42"/>
    <n v="1"/>
    <n v="202.606875"/>
    <s v="Delivery Truck"/>
    <n v="23.76"/>
    <n v="6507.18"/>
    <x v="8"/>
    <s v="Small Business"/>
    <x v="1"/>
    <s v="Chairs &amp; Chairmats"/>
    <s v="Jumbo Drum"/>
    <d v="2011-10-21T00:00:00"/>
  </r>
  <r>
    <n v="5873"/>
    <n v="13126"/>
    <x v="992"/>
    <s v="Not Specified"/>
    <s v="*"/>
    <s v="*"/>
    <s v="*"/>
    <m/>
    <m/>
    <s v="*"/>
    <m/>
    <m/>
    <m/>
    <m/>
    <m/>
    <n v="45"/>
    <n v="0.05"/>
    <m/>
    <m/>
    <n v="6325.65"/>
    <n v="1"/>
    <n v="140.57"/>
    <s v="Delivery Truck"/>
    <n v="28.63"/>
    <n v="6354.28"/>
    <x v="5"/>
    <s v="Consumer"/>
    <x v="1"/>
    <s v="Chairs &amp; Chairmats"/>
    <s v="Jumbo Drum"/>
    <d v="2011-10-21T00:00:00"/>
  </r>
  <r>
    <n v="5874"/>
    <n v="13126"/>
    <x v="992"/>
    <s v="Not Specified"/>
    <s v="*"/>
    <s v="*"/>
    <s v="*"/>
    <m/>
    <m/>
    <s v="*"/>
    <m/>
    <m/>
    <m/>
    <m/>
    <m/>
    <n v="2"/>
    <n v="0.01"/>
    <m/>
    <m/>
    <n v="380.62"/>
    <n v="0"/>
    <n v="190.31"/>
    <s v="Delivery Truck"/>
    <n v="29.21"/>
    <n v="409.83"/>
    <x v="5"/>
    <s v="Consumer"/>
    <x v="1"/>
    <s v="Tables"/>
    <s v="Jumbo Box"/>
    <d v="2011-10-21T00:00:00"/>
  </r>
  <r>
    <n v="5875"/>
    <n v="31777"/>
    <x v="992"/>
    <s v="Not Specified"/>
    <s v="*"/>
    <s v="*"/>
    <s v="*"/>
    <m/>
    <m/>
    <s v="*"/>
    <m/>
    <m/>
    <m/>
    <m/>
    <m/>
    <n v="10"/>
    <n v="0.02"/>
    <m/>
    <m/>
    <n v="137.77000000000001"/>
    <n v="0"/>
    <n v="13.777000000000001"/>
    <s v="Regular Air"/>
    <n v="6.47"/>
    <n v="144.24"/>
    <x v="8"/>
    <s v="Small Business"/>
    <x v="0"/>
    <s v="Paper"/>
    <s v="Small Box"/>
    <d v="2011-10-19T00:00:00"/>
  </r>
  <r>
    <n v="5876"/>
    <n v="37891"/>
    <x v="993"/>
    <s v="High"/>
    <s v="*"/>
    <s v="**"/>
    <s v="**"/>
    <m/>
    <m/>
    <s v="**"/>
    <m/>
    <m/>
    <m/>
    <m/>
    <m/>
    <n v="33"/>
    <n v="0.04"/>
    <m/>
    <m/>
    <n v="5154.009"/>
    <n v="1"/>
    <n v="156.1820909090909"/>
    <s v="Regular Air"/>
    <n v="13.99"/>
    <n v="5167.9989999999998"/>
    <x v="1"/>
    <s v="Small Business"/>
    <x v="2"/>
    <s v="Telephones and Communication"/>
    <s v="Medium Box"/>
    <d v="2011-10-22T00:00:00"/>
  </r>
  <r>
    <n v="5877"/>
    <n v="29158"/>
    <x v="993"/>
    <s v="High"/>
    <s v="*"/>
    <s v="**"/>
    <s v="**"/>
    <m/>
    <m/>
    <s v="**"/>
    <m/>
    <m/>
    <m/>
    <m/>
    <m/>
    <n v="12"/>
    <n v="0.02"/>
    <m/>
    <m/>
    <n v="2266.6999999999998"/>
    <n v="1"/>
    <n v="188.89166666666665"/>
    <s v="Delivery Truck"/>
    <n v="23.76"/>
    <n v="2290.46"/>
    <x v="2"/>
    <s v="Home Office"/>
    <x v="1"/>
    <s v="Chairs &amp; Chairmats"/>
    <s v="Jumbo Drum"/>
    <d v="2011-10-21T00:00:00"/>
  </r>
  <r>
    <n v="5878"/>
    <n v="16320"/>
    <x v="993"/>
    <s v="Not Specified"/>
    <s v="*"/>
    <s v="*"/>
    <s v="*"/>
    <m/>
    <m/>
    <s v="*"/>
    <m/>
    <m/>
    <m/>
    <m/>
    <m/>
    <n v="17"/>
    <n v="0.02"/>
    <m/>
    <m/>
    <n v="1856.9694999999999"/>
    <n v="1"/>
    <n v="109.23349999999999"/>
    <s v="Regular Air"/>
    <n v="8.08"/>
    <n v="1865.0494999999999"/>
    <x v="12"/>
    <s v="Small Business"/>
    <x v="2"/>
    <s v="Telephones and Communication"/>
    <s v="Small Box"/>
    <d v="2011-10-22T00:00:00"/>
  </r>
  <r>
    <n v="5879"/>
    <n v="37891"/>
    <x v="993"/>
    <s v="High"/>
    <s v="*"/>
    <s v="**"/>
    <s v="**"/>
    <m/>
    <m/>
    <s v="**"/>
    <m/>
    <m/>
    <m/>
    <m/>
    <m/>
    <n v="4"/>
    <n v="0.01"/>
    <m/>
    <m/>
    <n v="1135.6400000000001"/>
    <n v="1"/>
    <n v="283.91000000000003"/>
    <s v="Delivery Truck"/>
    <n v="66.67"/>
    <n v="1202.3100000000002"/>
    <x v="1"/>
    <s v="Small Business"/>
    <x v="1"/>
    <s v="Tables"/>
    <s v="Jumbo Box"/>
    <d v="2011-10-20T00:00:00"/>
  </r>
  <r>
    <n v="5880"/>
    <n v="57380"/>
    <x v="993"/>
    <s v="Low"/>
    <s v="*"/>
    <s v="*"/>
    <s v="*"/>
    <m/>
    <m/>
    <s v="*"/>
    <m/>
    <m/>
    <m/>
    <m/>
    <m/>
    <n v="3"/>
    <n v="0.01"/>
    <m/>
    <m/>
    <n v="545.88"/>
    <n v="0"/>
    <n v="181.96"/>
    <s v="Delivery Truck"/>
    <n v="52.2"/>
    <n v="598.08000000000004"/>
    <x v="5"/>
    <s v="Consumer"/>
    <x v="1"/>
    <s v="Tables"/>
    <s v="Jumbo Box"/>
    <d v="2011-10-24T00:00:00"/>
  </r>
  <r>
    <n v="5881"/>
    <n v="18532"/>
    <x v="993"/>
    <s v="Not Specified"/>
    <s v="*"/>
    <s v="*"/>
    <s v="*"/>
    <m/>
    <m/>
    <s v="*"/>
    <m/>
    <m/>
    <m/>
    <m/>
    <m/>
    <n v="31"/>
    <n v="0.04"/>
    <m/>
    <m/>
    <n v="507.58"/>
    <n v="0"/>
    <n v="16.373548387096772"/>
    <s v="Regular Air"/>
    <n v="10.68"/>
    <n v="518.26"/>
    <x v="0"/>
    <s v="Home Office"/>
    <x v="0"/>
    <s v="Storage &amp; Organization"/>
    <s v="Small Box"/>
    <d v="2011-10-22T00:00:00"/>
  </r>
  <r>
    <n v="5882"/>
    <n v="55744"/>
    <x v="993"/>
    <s v="Critical"/>
    <s v="***"/>
    <s v="***"/>
    <s v="***"/>
    <m/>
    <m/>
    <s v="***"/>
    <m/>
    <m/>
    <m/>
    <m/>
    <m/>
    <n v="23"/>
    <n v="3.5000000000000003E-2"/>
    <m/>
    <m/>
    <n v="415.05500000000001"/>
    <n v="0"/>
    <n v="18.045869565217391"/>
    <s v="Regular Air"/>
    <n v="0.99"/>
    <n v="416.04500000000002"/>
    <x v="0"/>
    <s v="Consumer"/>
    <x v="2"/>
    <s v="Telephones and Communication"/>
    <s v="Small Pack"/>
    <d v="2011-10-21T00:00:00"/>
  </r>
  <r>
    <n v="5883"/>
    <n v="18532"/>
    <x v="993"/>
    <s v="Not Specified"/>
    <s v="*"/>
    <s v="*"/>
    <s v="*"/>
    <m/>
    <m/>
    <s v="*"/>
    <m/>
    <m/>
    <m/>
    <m/>
    <m/>
    <n v="29"/>
    <n v="3.5000000000000003E-2"/>
    <m/>
    <m/>
    <n v="230.77"/>
    <n v="0"/>
    <n v="7.9575862068965524"/>
    <s v="Regular Air"/>
    <n v="7.77"/>
    <n v="238.54000000000002"/>
    <x v="0"/>
    <s v="Home Office"/>
    <x v="0"/>
    <s v="Scissors, Rulers and Trimmers"/>
    <s v="Small Pack"/>
    <d v="2011-10-21T00:00:00"/>
  </r>
  <r>
    <n v="5884"/>
    <n v="37891"/>
    <x v="993"/>
    <s v="High"/>
    <s v="*"/>
    <s v="**"/>
    <s v="**"/>
    <m/>
    <m/>
    <s v="**"/>
    <m/>
    <m/>
    <m/>
    <m/>
    <m/>
    <n v="24"/>
    <n v="3.5000000000000003E-2"/>
    <m/>
    <m/>
    <n v="163.36000000000001"/>
    <n v="0"/>
    <n v="6.8066666666666675"/>
    <s v="Regular Air"/>
    <n v="6.6"/>
    <n v="169.96"/>
    <x v="1"/>
    <s v="Small Business"/>
    <x v="0"/>
    <s v="Paper"/>
    <s v="Small Box"/>
    <d v="2011-10-22T00:00:00"/>
  </r>
  <r>
    <n v="5885"/>
    <n v="135"/>
    <x v="993"/>
    <s v="Not Specified"/>
    <s v="*"/>
    <s v="*"/>
    <s v="*"/>
    <m/>
    <m/>
    <s v="*"/>
    <m/>
    <m/>
    <m/>
    <m/>
    <m/>
    <n v="25"/>
    <n v="3.5000000000000003E-2"/>
    <m/>
    <m/>
    <n v="125.85"/>
    <n v="0"/>
    <n v="5.0339999999999998"/>
    <s v="Regular Air"/>
    <n v="4.62"/>
    <n v="130.47"/>
    <x v="0"/>
    <s v="Consumer"/>
    <x v="2"/>
    <s v="Computer Peripherals"/>
    <s v="Small Pack"/>
    <d v="2011-10-22T00:00:00"/>
  </r>
  <r>
    <n v="5886"/>
    <n v="11493"/>
    <x v="993"/>
    <s v="Critical"/>
    <s v="***"/>
    <s v="***"/>
    <s v="***"/>
    <m/>
    <m/>
    <s v="***"/>
    <m/>
    <m/>
    <m/>
    <m/>
    <m/>
    <n v="16"/>
    <n v="0.02"/>
    <m/>
    <m/>
    <n v="111.9"/>
    <n v="0"/>
    <n v="6.9937500000000004"/>
    <s v="Regular Air"/>
    <n v="1.22"/>
    <n v="113.12"/>
    <x v="1"/>
    <s v="Small Business"/>
    <x v="0"/>
    <s v="Pens &amp; Art Supplies"/>
    <s v="Wrap Bag"/>
    <d v="2011-10-22T00:00:00"/>
  </r>
  <r>
    <n v="5887"/>
    <n v="42148"/>
    <x v="993"/>
    <s v="Critical"/>
    <s v="***"/>
    <s v="***"/>
    <s v="***"/>
    <m/>
    <m/>
    <s v="***"/>
    <m/>
    <m/>
    <m/>
    <m/>
    <m/>
    <n v="11"/>
    <n v="0.02"/>
    <m/>
    <m/>
    <n v="45.31"/>
    <n v="0"/>
    <n v="4.1190909090909091"/>
    <s v="Regular Air"/>
    <n v="2.97"/>
    <n v="48.28"/>
    <x v="2"/>
    <s v="Corporate"/>
    <x v="0"/>
    <s v="Paper"/>
    <s v="Wrap Bag"/>
    <d v="2011-10-23T00:00:00"/>
  </r>
  <r>
    <n v="5888"/>
    <n v="37891"/>
    <x v="993"/>
    <s v="High"/>
    <s v="*"/>
    <s v="**"/>
    <s v="**"/>
    <m/>
    <m/>
    <s v="**"/>
    <m/>
    <m/>
    <m/>
    <m/>
    <m/>
    <n v="21"/>
    <n v="3.5000000000000003E-2"/>
    <m/>
    <m/>
    <n v="44.08"/>
    <n v="0"/>
    <n v="2.0990476190476191"/>
    <s v="Express Air"/>
    <n v="0.7"/>
    <n v="44.78"/>
    <x v="1"/>
    <s v="Small Business"/>
    <x v="0"/>
    <s v="Rubber Bands"/>
    <s v="Wrap Bag"/>
    <d v="2011-10-22T00:00:00"/>
  </r>
  <r>
    <n v="5889"/>
    <n v="41987"/>
    <x v="994"/>
    <s v="Not Specified"/>
    <s v="*"/>
    <s v="*"/>
    <s v="*"/>
    <m/>
    <m/>
    <s v="*"/>
    <m/>
    <m/>
    <m/>
    <m/>
    <m/>
    <n v="25"/>
    <n v="3.5000000000000003E-2"/>
    <m/>
    <m/>
    <n v="6481.0479999999998"/>
    <n v="1"/>
    <n v="259.24191999999999"/>
    <s v="Delivery Truck"/>
    <n v="29.2"/>
    <n v="6510.2479999999996"/>
    <x v="5"/>
    <s v="Corporate"/>
    <x v="1"/>
    <s v="Tables"/>
    <s v="Jumbo Box"/>
    <d v="2011-10-22T00:00:00"/>
  </r>
  <r>
    <n v="5890"/>
    <n v="55650"/>
    <x v="994"/>
    <s v="Low"/>
    <s v="*"/>
    <s v="*"/>
    <s v="*"/>
    <m/>
    <m/>
    <s v="*"/>
    <m/>
    <m/>
    <m/>
    <m/>
    <m/>
    <n v="41"/>
    <n v="0.05"/>
    <m/>
    <m/>
    <n v="1258.97"/>
    <n v="1"/>
    <n v="30.706585365853659"/>
    <s v="Regular Air"/>
    <n v="5.5"/>
    <n v="1264.47"/>
    <x v="8"/>
    <s v="Home Office"/>
    <x v="2"/>
    <s v="Computer Peripherals"/>
    <s v="Small Box"/>
    <d v="2011-10-23T00:00:00"/>
  </r>
  <r>
    <n v="5891"/>
    <n v="52389"/>
    <x v="994"/>
    <s v="Critical"/>
    <s v="***"/>
    <s v="***"/>
    <s v="***"/>
    <m/>
    <m/>
    <s v="***"/>
    <m/>
    <m/>
    <m/>
    <m/>
    <m/>
    <n v="31"/>
    <n v="0.04"/>
    <m/>
    <m/>
    <n v="655.33000000000004"/>
    <n v="0"/>
    <n v="21.13967741935484"/>
    <s v="Regular Air"/>
    <n v="8.99"/>
    <n v="664.32"/>
    <x v="6"/>
    <s v="Corporate"/>
    <x v="0"/>
    <s v="Pens &amp; Art Supplies"/>
    <s v="Small Pack"/>
    <d v="2011-10-21T00:00:00"/>
  </r>
  <r>
    <n v="5892"/>
    <n v="54215"/>
    <x v="994"/>
    <s v="High"/>
    <s v="*"/>
    <s v="**"/>
    <s v="**"/>
    <m/>
    <m/>
    <s v="**"/>
    <m/>
    <m/>
    <m/>
    <m/>
    <m/>
    <n v="14"/>
    <n v="0.02"/>
    <m/>
    <m/>
    <n v="321.20999999999998"/>
    <n v="0"/>
    <n v="22.943571428571428"/>
    <s v="Regular Air"/>
    <n v="1.99"/>
    <n v="323.2"/>
    <x v="2"/>
    <s v="Small Business"/>
    <x v="2"/>
    <s v="Computer Peripherals"/>
    <s v="Small Pack"/>
    <d v="2011-10-23T00:00:00"/>
  </r>
  <r>
    <n v="5893"/>
    <n v="35"/>
    <x v="995"/>
    <s v="Not Specified"/>
    <s v="*"/>
    <s v="*"/>
    <s v="*"/>
    <m/>
    <m/>
    <s v="*"/>
    <m/>
    <m/>
    <m/>
    <m/>
    <m/>
    <n v="14"/>
    <n v="0.02"/>
    <m/>
    <m/>
    <n v="1892.848"/>
    <n v="1"/>
    <n v="135.20342857142856"/>
    <s v="Regular Air"/>
    <n v="8.99"/>
    <n v="1901.838"/>
    <x v="2"/>
    <s v="Corporate"/>
    <x v="2"/>
    <s v="Telephones and Communication"/>
    <s v="Small Box"/>
    <d v="2011-10-24T00:00:00"/>
  </r>
  <r>
    <n v="5894"/>
    <n v="53728"/>
    <x v="995"/>
    <s v="High"/>
    <s v="*"/>
    <s v="**"/>
    <s v="**"/>
    <m/>
    <m/>
    <s v="**"/>
    <m/>
    <m/>
    <m/>
    <m/>
    <m/>
    <n v="27"/>
    <n v="3.5000000000000003E-2"/>
    <m/>
    <m/>
    <n v="1502.66"/>
    <n v="1"/>
    <n v="55.654074074074074"/>
    <s v="Regular Air"/>
    <n v="1.49"/>
    <n v="1504.15"/>
    <x v="1"/>
    <s v="Corporate"/>
    <x v="0"/>
    <s v="Binders and Binder Accessories"/>
    <s v="Small Box"/>
    <d v="2011-10-23T00:00:00"/>
  </r>
  <r>
    <n v="5895"/>
    <n v="4387"/>
    <x v="995"/>
    <s v="Critical"/>
    <s v="***"/>
    <s v="***"/>
    <s v="***"/>
    <m/>
    <m/>
    <s v="***"/>
    <m/>
    <m/>
    <m/>
    <m/>
    <m/>
    <n v="4"/>
    <n v="0.01"/>
    <m/>
    <m/>
    <n v="640.21"/>
    <n v="0"/>
    <n v="160.05250000000001"/>
    <s v="Delivery Truck"/>
    <n v="39.25"/>
    <n v="679.46"/>
    <x v="1"/>
    <s v="Corporate"/>
    <x v="1"/>
    <s v="Tables"/>
    <s v="Jumbo Box"/>
    <d v="2011-10-23T00:00:00"/>
  </r>
  <r>
    <n v="5896"/>
    <n v="20160"/>
    <x v="995"/>
    <s v="Low"/>
    <s v="*"/>
    <s v="*"/>
    <s v="*"/>
    <m/>
    <m/>
    <s v="*"/>
    <m/>
    <m/>
    <m/>
    <m/>
    <m/>
    <n v="42"/>
    <n v="0.05"/>
    <m/>
    <m/>
    <n v="435.24"/>
    <n v="0"/>
    <n v="10.362857142857143"/>
    <s v="Express Air"/>
    <n v="1.79"/>
    <n v="437.03000000000003"/>
    <x v="7"/>
    <s v="Small Business"/>
    <x v="0"/>
    <s v="Paper"/>
    <s v="Wrap Bag"/>
    <d v="2011-10-24T00:00:00"/>
  </r>
  <r>
    <n v="5897"/>
    <n v="35"/>
    <x v="995"/>
    <s v="Not Specified"/>
    <s v="*"/>
    <s v="*"/>
    <s v="*"/>
    <m/>
    <m/>
    <s v="*"/>
    <m/>
    <m/>
    <m/>
    <m/>
    <m/>
    <n v="30"/>
    <n v="0.04"/>
    <m/>
    <m/>
    <n v="288.56"/>
    <n v="0"/>
    <n v="9.618666666666666"/>
    <s v="Regular Air"/>
    <n v="2.25"/>
    <n v="290.81"/>
    <x v="2"/>
    <s v="Corporate"/>
    <x v="0"/>
    <s v="Pens &amp; Art Supplies"/>
    <s v="Wrap Bag"/>
    <d v="2011-10-23T00:00:00"/>
  </r>
  <r>
    <n v="5898"/>
    <n v="8773"/>
    <x v="995"/>
    <s v="Critical"/>
    <s v="***"/>
    <s v="***"/>
    <s v="***"/>
    <m/>
    <m/>
    <s v="***"/>
    <m/>
    <m/>
    <m/>
    <m/>
    <m/>
    <n v="5"/>
    <n v="0.01"/>
    <m/>
    <m/>
    <n v="220.78749999999999"/>
    <n v="0"/>
    <n v="44.157499999999999"/>
    <s v="Regular Air"/>
    <n v="5"/>
    <n v="225.78749999999999"/>
    <x v="3"/>
    <s v="Home Office"/>
    <x v="2"/>
    <s v="Telephones and Communication"/>
    <s v="Small Pack"/>
    <d v="2011-10-22T00:00:00"/>
  </r>
  <r>
    <n v="5899"/>
    <n v="11040"/>
    <x v="996"/>
    <s v="Not Specified"/>
    <s v="*"/>
    <s v="*"/>
    <s v="*"/>
    <m/>
    <m/>
    <s v="*"/>
    <m/>
    <m/>
    <m/>
    <m/>
    <m/>
    <n v="44"/>
    <n v="0.05"/>
    <m/>
    <m/>
    <n v="1102.28"/>
    <n v="1"/>
    <n v="25.051818181818181"/>
    <s v="Regular Air"/>
    <n v="6.71"/>
    <n v="1108.99"/>
    <x v="1"/>
    <s v="Corporate"/>
    <x v="0"/>
    <s v="Envelopes"/>
    <s v="Small Box"/>
    <d v="2011-10-23T00:00:00"/>
  </r>
  <r>
    <n v="5900"/>
    <n v="4512"/>
    <x v="997"/>
    <s v="Low"/>
    <s v="*"/>
    <s v="*"/>
    <s v="*"/>
    <m/>
    <m/>
    <s v="*"/>
    <m/>
    <m/>
    <m/>
    <m/>
    <m/>
    <n v="43"/>
    <n v="0.05"/>
    <m/>
    <m/>
    <n v="6077.11"/>
    <n v="1"/>
    <n v="141.32813953488372"/>
    <s v="Delivery Truck"/>
    <n v="43.75"/>
    <n v="6120.86"/>
    <x v="1"/>
    <s v="Home Office"/>
    <x v="1"/>
    <s v="Tables"/>
    <s v="Jumbo Box"/>
    <d v="2011-10-29T00:00:00"/>
  </r>
  <r>
    <n v="5901"/>
    <n v="21893"/>
    <x v="997"/>
    <s v="Critical"/>
    <s v="***"/>
    <s v="***"/>
    <s v="***"/>
    <m/>
    <m/>
    <s v="***"/>
    <m/>
    <m/>
    <m/>
    <m/>
    <m/>
    <n v="30"/>
    <n v="0.04"/>
    <m/>
    <m/>
    <n v="532.11"/>
    <n v="0"/>
    <n v="17.737000000000002"/>
    <s v="Express Air"/>
    <n v="8.1300000000000008"/>
    <n v="540.24"/>
    <x v="1"/>
    <s v="Home Office"/>
    <x v="0"/>
    <s v="Envelopes"/>
    <s v="Small Box"/>
    <d v="2011-10-25T00:00:00"/>
  </r>
  <r>
    <n v="5902"/>
    <n v="20384"/>
    <x v="998"/>
    <s v="Low"/>
    <s v="*"/>
    <s v="*"/>
    <s v="*"/>
    <m/>
    <m/>
    <s v="*"/>
    <m/>
    <m/>
    <m/>
    <m/>
    <m/>
    <n v="32"/>
    <n v="0.04"/>
    <m/>
    <m/>
    <n v="6902.51"/>
    <n v="1"/>
    <n v="215.70343750000001"/>
    <s v="Delivery Truck"/>
    <n v="110.2"/>
    <n v="7012.71"/>
    <x v="0"/>
    <s v="Corporate"/>
    <x v="1"/>
    <s v="Tables"/>
    <s v="Jumbo Box"/>
    <d v="2011-10-29T00:00:00"/>
  </r>
  <r>
    <n v="5903"/>
    <n v="47106"/>
    <x v="998"/>
    <s v="Medium"/>
    <s v="*"/>
    <s v="*"/>
    <s v="*"/>
    <m/>
    <m/>
    <s v="*"/>
    <m/>
    <m/>
    <m/>
    <m/>
    <m/>
    <n v="40"/>
    <n v="0.05"/>
    <m/>
    <m/>
    <n v="6618.4570000000003"/>
    <n v="1"/>
    <n v="165.46142500000002"/>
    <s v="Regular Air"/>
    <n v="5.99"/>
    <n v="6624.4470000000001"/>
    <x v="3"/>
    <s v="Home Office"/>
    <x v="2"/>
    <s v="Telephones and Communication"/>
    <s v="Small Box"/>
    <d v="2011-10-27T00:00:00"/>
  </r>
  <r>
    <n v="5904"/>
    <n v="47106"/>
    <x v="998"/>
    <s v="Medium"/>
    <s v="*"/>
    <s v="*"/>
    <s v="*"/>
    <m/>
    <m/>
    <s v="*"/>
    <m/>
    <m/>
    <m/>
    <m/>
    <m/>
    <n v="37"/>
    <n v="0.04"/>
    <m/>
    <m/>
    <n v="2192.63"/>
    <n v="1"/>
    <n v="59.260270270270276"/>
    <s v="Regular Air"/>
    <n v="3.99"/>
    <n v="2196.62"/>
    <x v="0"/>
    <s v="Home Office"/>
    <x v="0"/>
    <s v="Appliances"/>
    <s v="Small Box"/>
    <d v="2011-10-27T00:00:00"/>
  </r>
  <r>
    <n v="5905"/>
    <n v="33987"/>
    <x v="998"/>
    <s v="High"/>
    <s v="*"/>
    <s v="**"/>
    <s v="**"/>
    <m/>
    <m/>
    <s v="**"/>
    <m/>
    <m/>
    <m/>
    <m/>
    <m/>
    <n v="19"/>
    <n v="0.02"/>
    <m/>
    <m/>
    <n v="1616.87"/>
    <n v="1"/>
    <n v="85.098421052631579"/>
    <s v="Delivery Truck"/>
    <n v="30"/>
    <n v="1646.87"/>
    <x v="1"/>
    <s v="Small Business"/>
    <x v="1"/>
    <s v="Chairs &amp; Chairmats"/>
    <s v="Jumbo Drum"/>
    <d v="2011-10-26T00:00:00"/>
  </r>
  <r>
    <n v="5906"/>
    <n v="33987"/>
    <x v="998"/>
    <s v="High"/>
    <s v="*"/>
    <s v="**"/>
    <s v="**"/>
    <m/>
    <m/>
    <s v="**"/>
    <m/>
    <m/>
    <m/>
    <m/>
    <m/>
    <n v="27"/>
    <n v="3.5000000000000003E-2"/>
    <m/>
    <m/>
    <n v="1521.1344999999999"/>
    <n v="1"/>
    <n v="56.338314814814808"/>
    <s v="Regular Air"/>
    <n v="3.99"/>
    <n v="1525.1244999999999"/>
    <x v="2"/>
    <s v="Small Business"/>
    <x v="2"/>
    <s v="Telephones and Communication"/>
    <s v="Small Box"/>
    <d v="2011-10-26T00:00:00"/>
  </r>
  <r>
    <n v="5907"/>
    <n v="20384"/>
    <x v="998"/>
    <s v="Low"/>
    <s v="*"/>
    <s v="*"/>
    <s v="*"/>
    <m/>
    <m/>
    <s v="*"/>
    <m/>
    <m/>
    <m/>
    <m/>
    <m/>
    <n v="30"/>
    <n v="0.04"/>
    <m/>
    <m/>
    <n v="396.6"/>
    <n v="0"/>
    <n v="13.22"/>
    <s v="Regular Air"/>
    <n v="9.3699999999999992"/>
    <n v="405.97"/>
    <x v="0"/>
    <s v="Corporate"/>
    <x v="0"/>
    <s v="Storage &amp; Organization"/>
    <s v="Small Box"/>
    <d v="2011-11-01T00:00:00"/>
  </r>
  <r>
    <n v="5908"/>
    <n v="39041"/>
    <x v="999"/>
    <s v="Critical"/>
    <s v="***"/>
    <s v="***"/>
    <s v="***"/>
    <m/>
    <m/>
    <s v="***"/>
    <m/>
    <m/>
    <m/>
    <m/>
    <m/>
    <n v="47"/>
    <n v="0.05"/>
    <m/>
    <m/>
    <n v="418.03"/>
    <n v="0"/>
    <n v="8.894255319148936"/>
    <s v="Express Air"/>
    <n v="7.96"/>
    <n v="425.98999999999995"/>
    <x v="2"/>
    <s v="Corporate"/>
    <x v="1"/>
    <s v="Office Furnishings"/>
    <s v="Small Box"/>
    <d v="2011-10-26T00:00:00"/>
  </r>
  <r>
    <n v="5909"/>
    <n v="39041"/>
    <x v="999"/>
    <s v="Critical"/>
    <s v="***"/>
    <s v="***"/>
    <s v="***"/>
    <m/>
    <m/>
    <s v="***"/>
    <m/>
    <m/>
    <m/>
    <m/>
    <m/>
    <n v="23"/>
    <n v="3.5000000000000003E-2"/>
    <m/>
    <m/>
    <n v="336.86"/>
    <n v="0"/>
    <n v="14.64608695652174"/>
    <s v="Regular Air"/>
    <n v="5.3"/>
    <n v="342.16"/>
    <x v="2"/>
    <s v="Corporate"/>
    <x v="1"/>
    <s v="Office Furnishings"/>
    <s v="Wrap Bag"/>
    <d v="2011-10-28T00:00:00"/>
  </r>
  <r>
    <n v="5910"/>
    <n v="52195"/>
    <x v="999"/>
    <s v="Not Specified"/>
    <s v="*"/>
    <s v="*"/>
    <s v="*"/>
    <m/>
    <m/>
    <s v="*"/>
    <m/>
    <m/>
    <m/>
    <m/>
    <m/>
    <n v="19"/>
    <n v="0.02"/>
    <m/>
    <m/>
    <n v="267"/>
    <n v="0"/>
    <n v="14.052631578947368"/>
    <s v="Regular Air"/>
    <n v="7.17"/>
    <n v="274.17"/>
    <x v="3"/>
    <s v="Small Business"/>
    <x v="0"/>
    <s v="Binders and Binder Accessories"/>
    <s v="Small Box"/>
    <d v="2011-10-27T00:00:00"/>
  </r>
  <r>
    <n v="5911"/>
    <n v="13472"/>
    <x v="999"/>
    <s v="Critical"/>
    <s v="***"/>
    <s v="***"/>
    <s v="***"/>
    <m/>
    <m/>
    <s v="***"/>
    <m/>
    <m/>
    <m/>
    <m/>
    <m/>
    <n v="26"/>
    <n v="3.5000000000000003E-2"/>
    <m/>
    <m/>
    <n v="106.03"/>
    <n v="0"/>
    <n v="4.0780769230769227"/>
    <s v="Regular Air"/>
    <n v="0.5"/>
    <n v="106.53"/>
    <x v="3"/>
    <s v="Home Office"/>
    <x v="0"/>
    <s v="Labels"/>
    <s v="Small Box"/>
    <d v="2011-10-27T00:00:00"/>
  </r>
  <r>
    <n v="5912"/>
    <n v="26144"/>
    <x v="999"/>
    <s v="High"/>
    <s v="*"/>
    <s v="**"/>
    <s v="**"/>
    <m/>
    <m/>
    <s v="**"/>
    <m/>
    <m/>
    <m/>
    <m/>
    <m/>
    <n v="28"/>
    <n v="3.5000000000000003E-2"/>
    <m/>
    <m/>
    <n v="75.739999999999995"/>
    <n v="0"/>
    <n v="2.7049999999999996"/>
    <s v="Regular Air"/>
    <n v="0.99"/>
    <n v="76.72999999999999"/>
    <x v="4"/>
    <s v="Small Business"/>
    <x v="0"/>
    <s v="Labels"/>
    <s v="Small Box"/>
    <d v="2011-10-27T00:00:00"/>
  </r>
  <r>
    <n v="5913"/>
    <n v="27717"/>
    <x v="999"/>
    <s v="Critical"/>
    <s v="***"/>
    <s v="***"/>
    <s v="***"/>
    <m/>
    <m/>
    <s v="***"/>
    <m/>
    <m/>
    <m/>
    <m/>
    <m/>
    <n v="19"/>
    <n v="0.02"/>
    <m/>
    <m/>
    <n v="75.19"/>
    <n v="0"/>
    <n v="3.9573684210526316"/>
    <s v="Regular Air"/>
    <n v="7.5"/>
    <n v="82.69"/>
    <x v="8"/>
    <s v="Corporate"/>
    <x v="0"/>
    <s v="Labels"/>
    <s v="Small Box"/>
    <d v="2011-10-29T00:00:00"/>
  </r>
  <r>
    <n v="5914"/>
    <n v="58055"/>
    <x v="1000"/>
    <s v="Critical"/>
    <s v="***"/>
    <s v="***"/>
    <s v="***"/>
    <m/>
    <m/>
    <s v="***"/>
    <m/>
    <m/>
    <m/>
    <m/>
    <m/>
    <n v="26"/>
    <n v="3.5000000000000003E-2"/>
    <m/>
    <m/>
    <n v="208.6"/>
    <n v="0"/>
    <n v="8.023076923076923"/>
    <s v="Regular Air"/>
    <n v="5.21"/>
    <n v="213.81"/>
    <x v="12"/>
    <s v="Consumer"/>
    <x v="1"/>
    <s v="Office Furnishings"/>
    <s v="Small Box"/>
    <d v="2011-10-29T00:00:00"/>
  </r>
  <r>
    <n v="5915"/>
    <n v="32001"/>
    <x v="1001"/>
    <s v="Low"/>
    <s v="*"/>
    <s v="*"/>
    <s v="*"/>
    <m/>
    <m/>
    <s v="*"/>
    <m/>
    <m/>
    <m/>
    <m/>
    <m/>
    <n v="11"/>
    <n v="0.02"/>
    <m/>
    <m/>
    <n v="3443.21"/>
    <n v="1"/>
    <n v="313.01909090909089"/>
    <s v="Regular Air"/>
    <n v="13.99"/>
    <n v="3457.2"/>
    <x v="0"/>
    <s v="Small Business"/>
    <x v="2"/>
    <s v="Office Machines"/>
    <s v="Medium Box"/>
    <d v="2011-10-30T00:00:00"/>
  </r>
  <r>
    <n v="5916"/>
    <n v="34082"/>
    <x v="1001"/>
    <s v="Not Specified"/>
    <s v="*"/>
    <s v="*"/>
    <s v="*"/>
    <m/>
    <m/>
    <s v="*"/>
    <m/>
    <m/>
    <m/>
    <m/>
    <m/>
    <n v="19"/>
    <n v="0.02"/>
    <m/>
    <m/>
    <n v="2536.1799999999998"/>
    <n v="1"/>
    <n v="133.48315789473682"/>
    <s v="Regular Air"/>
    <n v="19.989999999999998"/>
    <n v="2556.1699999999996"/>
    <x v="1"/>
    <s v="Corporate"/>
    <x v="0"/>
    <s v="Storage &amp; Organization"/>
    <s v="Small Box"/>
    <d v="2011-10-29T00:00:00"/>
  </r>
  <r>
    <n v="5917"/>
    <n v="31109"/>
    <x v="1001"/>
    <s v="Low"/>
    <s v="*"/>
    <s v="*"/>
    <s v="*"/>
    <m/>
    <m/>
    <s v="*"/>
    <m/>
    <m/>
    <m/>
    <m/>
    <m/>
    <n v="49"/>
    <n v="0.05"/>
    <m/>
    <m/>
    <n v="1515"/>
    <n v="1"/>
    <n v="30.918367346938776"/>
    <s v="Regular Air"/>
    <n v="12.62"/>
    <n v="1527.62"/>
    <x v="5"/>
    <s v="Small Business"/>
    <x v="0"/>
    <s v="Binders and Binder Accessories"/>
    <s v="Small Box"/>
    <d v="2011-11-01T00:00:00"/>
  </r>
  <r>
    <n v="5918"/>
    <n v="34082"/>
    <x v="1001"/>
    <s v="Not Specified"/>
    <s v="*"/>
    <s v="*"/>
    <s v="*"/>
    <m/>
    <m/>
    <s v="*"/>
    <m/>
    <m/>
    <m/>
    <m/>
    <m/>
    <n v="35"/>
    <n v="0.04"/>
    <m/>
    <m/>
    <n v="764.32"/>
    <n v="0"/>
    <n v="21.837714285714288"/>
    <s v="Regular Air"/>
    <n v="8.99"/>
    <n v="773.31000000000006"/>
    <x v="1"/>
    <s v="Corporate"/>
    <x v="0"/>
    <s v="Pens &amp; Art Supplies"/>
    <s v="Small Pack"/>
    <d v="2011-10-30T00:00:00"/>
  </r>
  <r>
    <n v="5919"/>
    <n v="32001"/>
    <x v="1001"/>
    <s v="Low"/>
    <s v="*"/>
    <s v="*"/>
    <s v="*"/>
    <m/>
    <m/>
    <s v="*"/>
    <m/>
    <m/>
    <m/>
    <m/>
    <m/>
    <n v="22"/>
    <n v="3.5000000000000003E-2"/>
    <m/>
    <m/>
    <n v="494.84"/>
    <n v="0"/>
    <n v="22.492727272727272"/>
    <s v="Regular Air"/>
    <n v="3.63"/>
    <n v="498.46999999999997"/>
    <x v="0"/>
    <s v="Small Business"/>
    <x v="1"/>
    <s v="Office Furnishings"/>
    <s v="Small Pack"/>
    <d v="2011-11-02T00:00:00"/>
  </r>
  <r>
    <n v="5920"/>
    <n v="57287"/>
    <x v="1001"/>
    <s v="Not Specified"/>
    <s v="*"/>
    <s v="*"/>
    <s v="*"/>
    <m/>
    <m/>
    <s v="*"/>
    <m/>
    <m/>
    <m/>
    <m/>
    <m/>
    <n v="11"/>
    <n v="0.02"/>
    <m/>
    <m/>
    <n v="472.12"/>
    <n v="0"/>
    <n v="42.92"/>
    <s v="Regular Air"/>
    <n v="1.99"/>
    <n v="474.11"/>
    <x v="4"/>
    <s v="Corporate"/>
    <x v="2"/>
    <s v="Computer Peripherals"/>
    <s v="Small Pack"/>
    <d v="2011-10-29T00:00:00"/>
  </r>
  <r>
    <n v="5921"/>
    <n v="17377"/>
    <x v="1001"/>
    <s v="Low"/>
    <s v="*"/>
    <s v="*"/>
    <s v="*"/>
    <m/>
    <m/>
    <s v="*"/>
    <m/>
    <m/>
    <m/>
    <m/>
    <m/>
    <n v="39"/>
    <n v="0.04"/>
    <m/>
    <m/>
    <n v="110.38"/>
    <n v="0"/>
    <n v="2.8302564102564101"/>
    <s v="Regular Air"/>
    <n v="1.2"/>
    <n v="111.58"/>
    <x v="1"/>
    <s v="Corporate"/>
    <x v="0"/>
    <s v="Pens &amp; Art Supplies"/>
    <s v="Wrap Bag"/>
    <d v="2011-10-30T00:00:00"/>
  </r>
  <r>
    <n v="5922"/>
    <n v="34082"/>
    <x v="1001"/>
    <s v="Not Specified"/>
    <s v="*"/>
    <s v="*"/>
    <s v="*"/>
    <m/>
    <m/>
    <s v="*"/>
    <m/>
    <m/>
    <m/>
    <m/>
    <m/>
    <n v="20"/>
    <n v="3.5000000000000003E-2"/>
    <m/>
    <m/>
    <n v="38.56"/>
    <n v="0"/>
    <n v="1.9280000000000002"/>
    <s v="Regular Air"/>
    <n v="1.49"/>
    <n v="40.050000000000004"/>
    <x v="1"/>
    <s v="Corporate"/>
    <x v="0"/>
    <s v="Binders and Binder Accessories"/>
    <s v="Small Box"/>
    <d v="2011-10-29T00:00:00"/>
  </r>
  <r>
    <n v="5923"/>
    <n v="53283"/>
    <x v="1001"/>
    <s v="High"/>
    <s v="*"/>
    <s v="**"/>
    <s v="**"/>
    <m/>
    <m/>
    <s v="**"/>
    <m/>
    <m/>
    <m/>
    <m/>
    <m/>
    <n v="2"/>
    <n v="0.01"/>
    <m/>
    <m/>
    <n v="25.07"/>
    <n v="0"/>
    <n v="12.535"/>
    <s v="Regular Air"/>
    <n v="5.76"/>
    <n v="30.83"/>
    <x v="2"/>
    <s v="Home Office"/>
    <x v="2"/>
    <s v="Office Machines"/>
    <s v="Medium Box"/>
    <d v="2011-10-29T00:00:00"/>
  </r>
  <r>
    <n v="5924"/>
    <n v="22657"/>
    <x v="1002"/>
    <s v="High"/>
    <s v="*"/>
    <s v="**"/>
    <s v="**"/>
    <m/>
    <m/>
    <s v="**"/>
    <m/>
    <m/>
    <m/>
    <m/>
    <m/>
    <n v="36"/>
    <n v="0.04"/>
    <m/>
    <m/>
    <n v="9544.18"/>
    <n v="1"/>
    <n v="265.11611111111114"/>
    <s v="Express Air"/>
    <n v="11.25"/>
    <n v="9555.43"/>
    <x v="2"/>
    <s v="Corporate"/>
    <x v="2"/>
    <s v="Computer Peripherals"/>
    <s v="Small Box"/>
    <d v="2011-10-30T00:00:00"/>
  </r>
  <r>
    <n v="5925"/>
    <n v="5092"/>
    <x v="1002"/>
    <s v="Low"/>
    <s v="*"/>
    <s v="*"/>
    <s v="*"/>
    <m/>
    <m/>
    <s v="*"/>
    <m/>
    <m/>
    <m/>
    <m/>
    <m/>
    <n v="25"/>
    <n v="3.5000000000000003E-2"/>
    <m/>
    <m/>
    <n v="978.77"/>
    <n v="0"/>
    <n v="39.150799999999997"/>
    <s v="Regular Air"/>
    <n v="13.26"/>
    <n v="992.03"/>
    <x v="3"/>
    <s v="Consumer"/>
    <x v="0"/>
    <s v="Paper"/>
    <s v="Small Box"/>
    <d v="2011-11-03T00:00:00"/>
  </r>
  <r>
    <n v="5926"/>
    <n v="5092"/>
    <x v="1002"/>
    <s v="Low"/>
    <s v="*"/>
    <s v="*"/>
    <s v="*"/>
    <m/>
    <m/>
    <s v="*"/>
    <m/>
    <m/>
    <m/>
    <m/>
    <m/>
    <n v="3"/>
    <n v="0.01"/>
    <m/>
    <m/>
    <n v="709.04"/>
    <n v="0"/>
    <n v="236.34666666666666"/>
    <s v="Delivery Truck"/>
    <n v="64.66"/>
    <n v="773.69999999999993"/>
    <x v="3"/>
    <s v="Consumer"/>
    <x v="1"/>
    <s v="Bookcases"/>
    <s v="Jumbo Box"/>
    <d v="2011-10-29T00:00:00"/>
  </r>
  <r>
    <n v="5927"/>
    <n v="38628"/>
    <x v="1002"/>
    <s v="Low"/>
    <s v="*"/>
    <s v="*"/>
    <s v="*"/>
    <m/>
    <m/>
    <s v="*"/>
    <m/>
    <m/>
    <m/>
    <m/>
    <m/>
    <n v="23"/>
    <n v="3.5000000000000003E-2"/>
    <m/>
    <m/>
    <n v="667.99800000000005"/>
    <n v="0"/>
    <n v="29.043391304347828"/>
    <s v="Regular Air"/>
    <n v="1.25"/>
    <n v="669.24800000000005"/>
    <x v="6"/>
    <s v="Small Business"/>
    <x v="2"/>
    <s v="Telephones and Communication"/>
    <s v="Small Pack"/>
    <d v="2011-11-03T00:00:00"/>
  </r>
  <r>
    <n v="5928"/>
    <n v="48164"/>
    <x v="1002"/>
    <s v="High"/>
    <s v="*"/>
    <s v="**"/>
    <s v="**"/>
    <m/>
    <m/>
    <s v="**"/>
    <m/>
    <m/>
    <m/>
    <m/>
    <m/>
    <n v="33"/>
    <n v="0.04"/>
    <m/>
    <m/>
    <n v="94.39"/>
    <n v="0"/>
    <n v="2.8603030303030303"/>
    <s v="Regular Air"/>
    <n v="0.7"/>
    <n v="95.09"/>
    <x v="1"/>
    <s v="Small Business"/>
    <x v="0"/>
    <s v="Pens &amp; Art Supplies"/>
    <s v="Wrap Bag"/>
    <d v="2011-10-31T00:00:00"/>
  </r>
  <r>
    <n v="5929"/>
    <n v="22657"/>
    <x v="1002"/>
    <s v="High"/>
    <s v="*"/>
    <s v="**"/>
    <s v="**"/>
    <m/>
    <m/>
    <s v="**"/>
    <m/>
    <m/>
    <m/>
    <m/>
    <m/>
    <n v="8"/>
    <n v="0.01"/>
    <m/>
    <m/>
    <n v="32.92"/>
    <n v="0"/>
    <n v="4.1150000000000002"/>
    <s v="Regular Air"/>
    <n v="2"/>
    <n v="34.92"/>
    <x v="2"/>
    <s v="Corporate"/>
    <x v="0"/>
    <s v="Rubber Bands"/>
    <s v="Wrap Bag"/>
    <d v="2011-10-30T00:00:00"/>
  </r>
  <r>
    <n v="5930"/>
    <n v="20898"/>
    <x v="1003"/>
    <s v="Medium"/>
    <s v="*"/>
    <s v="*"/>
    <s v="*"/>
    <m/>
    <m/>
    <s v="*"/>
    <m/>
    <m/>
    <m/>
    <m/>
    <m/>
    <n v="33"/>
    <n v="0.04"/>
    <m/>
    <m/>
    <n v="1756.5930000000001"/>
    <n v="1"/>
    <n v="53.230090909090912"/>
    <s v="Regular Air"/>
    <n v="5.63"/>
    <n v="1762.2230000000002"/>
    <x v="10"/>
    <s v="Consumer"/>
    <x v="2"/>
    <s v="Telephones and Communication"/>
    <s v="Small Box"/>
    <d v="2011-11-01T00:00:00"/>
  </r>
  <r>
    <n v="5931"/>
    <n v="27559"/>
    <x v="1003"/>
    <s v="High"/>
    <s v="*"/>
    <s v="**"/>
    <s v="**"/>
    <m/>
    <m/>
    <s v="**"/>
    <m/>
    <m/>
    <m/>
    <m/>
    <m/>
    <n v="38"/>
    <n v="0.04"/>
    <m/>
    <m/>
    <n v="465.9"/>
    <n v="0"/>
    <n v="12.260526315789473"/>
    <s v="Regular Air"/>
    <n v="4.8600000000000003"/>
    <n v="470.76"/>
    <x v="3"/>
    <s v="Home Office"/>
    <x v="0"/>
    <s v="Paper"/>
    <s v="Small Box"/>
    <d v="2011-10-31T00:00:00"/>
  </r>
  <r>
    <n v="5932"/>
    <n v="19557"/>
    <x v="1003"/>
    <s v="Low"/>
    <s v="*"/>
    <s v="*"/>
    <s v="*"/>
    <m/>
    <m/>
    <s v="*"/>
    <m/>
    <m/>
    <m/>
    <m/>
    <m/>
    <n v="9"/>
    <n v="0.01"/>
    <m/>
    <m/>
    <n v="312.25"/>
    <n v="0"/>
    <n v="34.694444444444443"/>
    <s v="Regular Air"/>
    <n v="5.0999999999999996"/>
    <n v="317.35000000000002"/>
    <x v="8"/>
    <s v="Corporate"/>
    <x v="0"/>
    <s v="Storage &amp; Organization"/>
    <s v="Small Box"/>
    <d v="2011-10-30T00:00:00"/>
  </r>
  <r>
    <n v="5933"/>
    <n v="19557"/>
    <x v="1003"/>
    <s v="Low"/>
    <s v="*"/>
    <s v="*"/>
    <s v="*"/>
    <m/>
    <m/>
    <s v="*"/>
    <m/>
    <m/>
    <m/>
    <m/>
    <m/>
    <n v="26"/>
    <n v="3.5000000000000003E-2"/>
    <m/>
    <m/>
    <n v="66.599999999999994"/>
    <n v="0"/>
    <n v="2.5615384615384613"/>
    <s v="Regular Air"/>
    <n v="0.8"/>
    <n v="67.399999999999991"/>
    <x v="8"/>
    <s v="Corporate"/>
    <x v="0"/>
    <s v="Rubber Bands"/>
    <s v="Wrap Bag"/>
    <d v="2011-11-03T00:00:00"/>
  </r>
  <r>
    <n v="5934"/>
    <n v="420"/>
    <x v="1003"/>
    <s v="Not Specified"/>
    <s v="*"/>
    <s v="*"/>
    <s v="*"/>
    <m/>
    <m/>
    <s v="*"/>
    <m/>
    <m/>
    <m/>
    <m/>
    <m/>
    <n v="8"/>
    <n v="0.01"/>
    <m/>
    <m/>
    <n v="43.29"/>
    <n v="0"/>
    <n v="5.4112499999999999"/>
    <s v="Regular Air"/>
    <n v="4.8600000000000003"/>
    <n v="48.15"/>
    <x v="5"/>
    <s v="Small Business"/>
    <x v="0"/>
    <s v="Paper"/>
    <s v="Small Box"/>
    <d v="2011-10-30T00:00:00"/>
  </r>
  <r>
    <n v="5935"/>
    <n v="420"/>
    <x v="1003"/>
    <s v="Not Specified"/>
    <s v="*"/>
    <s v="*"/>
    <s v="*"/>
    <m/>
    <m/>
    <s v="*"/>
    <m/>
    <m/>
    <m/>
    <m/>
    <m/>
    <n v="6"/>
    <n v="0.01"/>
    <m/>
    <m/>
    <n v="41.7"/>
    <n v="0"/>
    <n v="6.95"/>
    <s v="Regular Air"/>
    <n v="5.37"/>
    <n v="47.07"/>
    <x v="5"/>
    <s v="Small Business"/>
    <x v="0"/>
    <s v="Paper"/>
    <s v="Small Box"/>
    <d v="2011-11-01T00:00:00"/>
  </r>
  <r>
    <n v="5936"/>
    <n v="50726"/>
    <x v="1004"/>
    <s v="Low"/>
    <s v="*"/>
    <s v="*"/>
    <s v="*"/>
    <m/>
    <m/>
    <s v="*"/>
    <m/>
    <m/>
    <m/>
    <m/>
    <m/>
    <n v="45"/>
    <n v="0.05"/>
    <m/>
    <m/>
    <n v="9248.74"/>
    <n v="1"/>
    <n v="205.52755555555555"/>
    <s v="Delivery Truck"/>
    <n v="23.76"/>
    <n v="9272.5"/>
    <x v="5"/>
    <s v="Corporate"/>
    <x v="1"/>
    <s v="Chairs &amp; Chairmats"/>
    <s v="Jumbo Drum"/>
    <d v="2011-11-04T00:00:00"/>
  </r>
  <r>
    <n v="5937"/>
    <n v="51557"/>
    <x v="1004"/>
    <s v="High"/>
    <s v="*"/>
    <s v="**"/>
    <s v="**"/>
    <m/>
    <m/>
    <s v="**"/>
    <m/>
    <m/>
    <m/>
    <m/>
    <m/>
    <n v="36"/>
    <n v="0.04"/>
    <m/>
    <m/>
    <n v="1749.07"/>
    <n v="1"/>
    <n v="48.585277777777776"/>
    <s v="Regular Air"/>
    <n v="5.79"/>
    <n v="1754.86"/>
    <x v="5"/>
    <s v="Corporate"/>
    <x v="0"/>
    <s v="Paper"/>
    <s v="Small Box"/>
    <d v="2011-11-02T00:00:00"/>
  </r>
  <r>
    <n v="5938"/>
    <n v="59205"/>
    <x v="1004"/>
    <s v="Critical"/>
    <s v="***"/>
    <s v="***"/>
    <s v="***"/>
    <m/>
    <m/>
    <s v="***"/>
    <m/>
    <m/>
    <m/>
    <m/>
    <m/>
    <n v="35"/>
    <n v="0.04"/>
    <m/>
    <m/>
    <n v="597.04"/>
    <n v="0"/>
    <n v="17.058285714285713"/>
    <s v="Regular Air"/>
    <n v="7.04"/>
    <n v="604.07999999999993"/>
    <x v="4"/>
    <s v="Home Office"/>
    <x v="0"/>
    <s v="Storage &amp; Organization"/>
    <s v="Small Box"/>
    <d v="2011-11-02T00:00:00"/>
  </r>
  <r>
    <n v="5939"/>
    <n v="23781"/>
    <x v="1004"/>
    <s v="Critical"/>
    <s v="***"/>
    <s v="***"/>
    <s v="***"/>
    <m/>
    <m/>
    <s v="***"/>
    <m/>
    <m/>
    <m/>
    <m/>
    <m/>
    <n v="30"/>
    <n v="0.04"/>
    <m/>
    <m/>
    <n v="200.24"/>
    <n v="0"/>
    <n v="6.674666666666667"/>
    <s v="Regular Air"/>
    <n v="5.84"/>
    <n v="206.08"/>
    <x v="4"/>
    <s v="Home Office"/>
    <x v="0"/>
    <s v="Paper"/>
    <s v="Small Box"/>
    <d v="2011-11-02T00:00:00"/>
  </r>
  <r>
    <n v="5940"/>
    <n v="50726"/>
    <x v="1004"/>
    <s v="Low"/>
    <s v="*"/>
    <s v="*"/>
    <s v="*"/>
    <m/>
    <m/>
    <s v="*"/>
    <m/>
    <m/>
    <m/>
    <m/>
    <m/>
    <n v="21"/>
    <n v="3.5000000000000003E-2"/>
    <m/>
    <m/>
    <n v="98.88"/>
    <n v="0"/>
    <n v="4.7085714285714282"/>
    <s v="Express Air"/>
    <n v="0.99"/>
    <n v="99.86999999999999"/>
    <x v="5"/>
    <s v="Corporate"/>
    <x v="0"/>
    <s v="Labels"/>
    <s v="Small Box"/>
    <d v="2011-10-31T00:00:00"/>
  </r>
  <r>
    <n v="5941"/>
    <n v="59205"/>
    <x v="1004"/>
    <s v="Critical"/>
    <s v="***"/>
    <s v="***"/>
    <s v="***"/>
    <m/>
    <m/>
    <s v="***"/>
    <m/>
    <m/>
    <m/>
    <m/>
    <m/>
    <n v="11"/>
    <n v="0.02"/>
    <m/>
    <m/>
    <n v="54.59"/>
    <n v="0"/>
    <n v="4.9627272727272729"/>
    <s v="Regular Air"/>
    <n v="6.89"/>
    <n v="61.480000000000004"/>
    <x v="4"/>
    <s v="Home Office"/>
    <x v="0"/>
    <s v="Labels"/>
    <s v="Small Box"/>
    <d v="2011-11-02T00:00:00"/>
  </r>
  <r>
    <n v="5942"/>
    <n v="51557"/>
    <x v="1004"/>
    <s v="High"/>
    <s v="*"/>
    <s v="**"/>
    <s v="**"/>
    <m/>
    <m/>
    <s v="**"/>
    <m/>
    <m/>
    <m/>
    <m/>
    <m/>
    <n v="14"/>
    <n v="0.02"/>
    <m/>
    <m/>
    <n v="37.9"/>
    <n v="0"/>
    <n v="2.7071428571428569"/>
    <s v="Regular Air"/>
    <n v="2.4"/>
    <n v="40.299999999999997"/>
    <x v="5"/>
    <s v="Corporate"/>
    <x v="0"/>
    <s v="Pens &amp; Art Supplies"/>
    <s v="Wrap Bag"/>
    <d v="2011-10-31T00:00:00"/>
  </r>
  <r>
    <n v="5943"/>
    <n v="57091"/>
    <x v="1004"/>
    <s v="Medium"/>
    <s v="*"/>
    <s v="*"/>
    <s v="*"/>
    <m/>
    <m/>
    <s v="*"/>
    <m/>
    <m/>
    <m/>
    <m/>
    <m/>
    <n v="6"/>
    <n v="0.01"/>
    <m/>
    <m/>
    <n v="14.85"/>
    <n v="0"/>
    <n v="2.4750000000000001"/>
    <s v="Express Air"/>
    <n v="1.02"/>
    <n v="15.87"/>
    <x v="1"/>
    <s v="Home Office"/>
    <x v="0"/>
    <s v="Rubber Bands"/>
    <s v="Wrap Bag"/>
    <d v="2011-11-01T00:00:00"/>
  </r>
  <r>
    <n v="5944"/>
    <n v="5281"/>
    <x v="1005"/>
    <s v="High"/>
    <s v="*"/>
    <s v="**"/>
    <s v="**"/>
    <m/>
    <m/>
    <s v="**"/>
    <m/>
    <m/>
    <m/>
    <m/>
    <m/>
    <n v="36"/>
    <n v="0.04"/>
    <m/>
    <m/>
    <n v="4733.7"/>
    <n v="1"/>
    <n v="131.49166666666667"/>
    <s v="Delivery Truck"/>
    <n v="30"/>
    <n v="4763.7"/>
    <x v="8"/>
    <s v="Consumer"/>
    <x v="1"/>
    <s v="Chairs &amp; Chairmats"/>
    <s v="Jumbo Drum"/>
    <d v="2011-11-02T00:00:00"/>
  </r>
  <r>
    <n v="5945"/>
    <n v="55425"/>
    <x v="1005"/>
    <s v="Critical"/>
    <s v="***"/>
    <s v="***"/>
    <s v="***"/>
    <m/>
    <m/>
    <s v="***"/>
    <m/>
    <m/>
    <m/>
    <m/>
    <m/>
    <n v="42"/>
    <n v="0.05"/>
    <m/>
    <m/>
    <n v="4373.8535000000002"/>
    <n v="1"/>
    <n v="104.13936904761906"/>
    <s v="Express Air"/>
    <n v="7.69"/>
    <n v="4381.5434999999998"/>
    <x v="9"/>
    <s v="Corporate"/>
    <x v="2"/>
    <s v="Telephones and Communication"/>
    <s v="Small Box"/>
    <d v="2011-11-02T00:00:00"/>
  </r>
  <r>
    <n v="5946"/>
    <n v="5281"/>
    <x v="1005"/>
    <s v="High"/>
    <s v="*"/>
    <s v="**"/>
    <s v="**"/>
    <m/>
    <m/>
    <s v="**"/>
    <m/>
    <m/>
    <m/>
    <m/>
    <m/>
    <n v="14"/>
    <n v="0.02"/>
    <m/>
    <m/>
    <n v="2718.07"/>
    <n v="1"/>
    <n v="194.14785714285716"/>
    <s v="Regular Air"/>
    <n v="21.21"/>
    <n v="2739.28"/>
    <x v="8"/>
    <s v="Consumer"/>
    <x v="1"/>
    <s v="Office Furnishings"/>
    <s v="Large Box"/>
    <d v="2011-11-02T00:00:00"/>
  </r>
  <r>
    <n v="5947"/>
    <n v="55425"/>
    <x v="1005"/>
    <s v="Critical"/>
    <s v="***"/>
    <s v="***"/>
    <s v="***"/>
    <m/>
    <m/>
    <s v="***"/>
    <m/>
    <m/>
    <m/>
    <m/>
    <m/>
    <n v="8"/>
    <n v="0.01"/>
    <m/>
    <m/>
    <n v="2302.36"/>
    <n v="1"/>
    <n v="287.79500000000002"/>
    <s v="Express Air"/>
    <n v="7.18"/>
    <n v="2309.54"/>
    <x v="0"/>
    <s v="Corporate"/>
    <x v="2"/>
    <s v="Computer Peripherals"/>
    <s v="Small Box"/>
    <d v="2011-11-03T00:00:00"/>
  </r>
  <r>
    <n v="5948"/>
    <n v="54368"/>
    <x v="1005"/>
    <s v="Not Specified"/>
    <s v="*"/>
    <s v="*"/>
    <s v="*"/>
    <m/>
    <m/>
    <s v="*"/>
    <m/>
    <m/>
    <m/>
    <m/>
    <m/>
    <n v="43"/>
    <n v="0.05"/>
    <m/>
    <m/>
    <n v="1680.9770000000001"/>
    <n v="1"/>
    <n v="39.092488372093023"/>
    <s v="Regular Air"/>
    <n v="4.99"/>
    <n v="1685.9670000000001"/>
    <x v="0"/>
    <s v="Small Business"/>
    <x v="2"/>
    <s v="Telephones and Communication"/>
    <s v="Small Box"/>
    <d v="2011-11-02T00:00:00"/>
  </r>
  <r>
    <n v="5949"/>
    <n v="52162"/>
    <x v="1005"/>
    <s v="Not Specified"/>
    <s v="*"/>
    <s v="*"/>
    <s v="*"/>
    <m/>
    <m/>
    <s v="*"/>
    <m/>
    <m/>
    <m/>
    <m/>
    <m/>
    <n v="39"/>
    <n v="0.04"/>
    <m/>
    <m/>
    <n v="261.16000000000003"/>
    <n v="0"/>
    <n v="6.6964102564102568"/>
    <s v="Regular Air"/>
    <n v="9.68"/>
    <n v="270.84000000000003"/>
    <x v="1"/>
    <s v="Home Office"/>
    <x v="1"/>
    <s v="Bookcases"/>
    <s v="Jumbo Box"/>
    <d v="2011-11-01T00:00:00"/>
  </r>
  <r>
    <n v="5950"/>
    <n v="54368"/>
    <x v="1005"/>
    <s v="Not Specified"/>
    <s v="*"/>
    <s v="*"/>
    <s v="*"/>
    <m/>
    <m/>
    <s v="*"/>
    <m/>
    <m/>
    <m/>
    <m/>
    <m/>
    <n v="31"/>
    <n v="0.04"/>
    <m/>
    <m/>
    <n v="233.2"/>
    <n v="0"/>
    <n v="7.5225806451612902"/>
    <s v="Regular Air"/>
    <n v="5.83"/>
    <n v="239.03"/>
    <x v="0"/>
    <s v="Small Business"/>
    <x v="0"/>
    <s v="Paper"/>
    <s v="Wrap Bag"/>
    <d v="2011-11-03T00:00:00"/>
  </r>
  <r>
    <n v="5951"/>
    <n v="52162"/>
    <x v="1005"/>
    <s v="Not Specified"/>
    <s v="*"/>
    <s v="*"/>
    <s v="*"/>
    <m/>
    <m/>
    <s v="*"/>
    <m/>
    <m/>
    <m/>
    <m/>
    <m/>
    <n v="47"/>
    <n v="0.05"/>
    <m/>
    <m/>
    <n v="155.22"/>
    <n v="0"/>
    <n v="3.3025531914893618"/>
    <s v="Regular Air"/>
    <n v="1.35"/>
    <n v="156.57"/>
    <x v="1"/>
    <s v="Home Office"/>
    <x v="1"/>
    <s v="Chairs &amp; Chairmats"/>
    <s v="Jumbo Drum"/>
    <d v="2011-11-02T00:00:00"/>
  </r>
  <r>
    <n v="5952"/>
    <n v="54368"/>
    <x v="1005"/>
    <s v="Not Specified"/>
    <s v="*"/>
    <s v="*"/>
    <s v="*"/>
    <m/>
    <m/>
    <s v="*"/>
    <m/>
    <m/>
    <m/>
    <m/>
    <m/>
    <n v="16"/>
    <n v="0.02"/>
    <m/>
    <m/>
    <n v="79.53"/>
    <n v="0"/>
    <n v="4.9706250000000001"/>
    <s v="Regular Air"/>
    <n v="5.49"/>
    <n v="85.02"/>
    <x v="0"/>
    <s v="Small Business"/>
    <x v="0"/>
    <s v="Paper"/>
    <s v="Small Box"/>
    <d v="2011-11-02T00:00:00"/>
  </r>
  <r>
    <n v="5953"/>
    <n v="55425"/>
    <x v="1005"/>
    <s v="Critical"/>
    <s v="***"/>
    <s v="***"/>
    <s v="***"/>
    <m/>
    <m/>
    <s v="***"/>
    <m/>
    <m/>
    <m/>
    <m/>
    <m/>
    <n v="7"/>
    <n v="0.01"/>
    <m/>
    <m/>
    <n v="73.86"/>
    <n v="0"/>
    <n v="10.551428571428572"/>
    <s v="Regular Air"/>
    <n v="9.4499999999999993"/>
    <n v="83.31"/>
    <x v="3"/>
    <s v="Corporate"/>
    <x v="0"/>
    <s v="Storage &amp; Organization"/>
    <s v="Small Box"/>
    <d v="2011-11-02T00:00:00"/>
  </r>
  <r>
    <n v="5954"/>
    <n v="56577"/>
    <x v="1006"/>
    <s v="Critical"/>
    <s v="***"/>
    <s v="***"/>
    <s v="***"/>
    <m/>
    <m/>
    <s v="***"/>
    <m/>
    <m/>
    <m/>
    <m/>
    <m/>
    <n v="30"/>
    <n v="0.04"/>
    <m/>
    <m/>
    <n v="7497.08"/>
    <n v="1"/>
    <n v="249.90266666666668"/>
    <s v="Delivery Truck"/>
    <n v="54.12"/>
    <n v="7551.2"/>
    <x v="10"/>
    <s v="Small Business"/>
    <x v="1"/>
    <s v="Tables"/>
    <s v="Jumbo Box"/>
    <d v="2011-11-03T00:00:00"/>
  </r>
  <r>
    <n v="5955"/>
    <n v="36"/>
    <x v="1006"/>
    <s v="Critical"/>
    <s v="***"/>
    <s v="***"/>
    <s v="***"/>
    <m/>
    <m/>
    <s v="***"/>
    <m/>
    <m/>
    <m/>
    <m/>
    <m/>
    <n v="46"/>
    <n v="0.05"/>
    <m/>
    <m/>
    <n v="2484.7455"/>
    <n v="1"/>
    <n v="54.016206521739129"/>
    <s v="Regular Air"/>
    <n v="4.2"/>
    <n v="2488.9454999999998"/>
    <x v="5"/>
    <s v="Home Office"/>
    <x v="2"/>
    <s v="Telephones and Communication"/>
    <s v="Small Box"/>
    <d v="2011-11-02T00:00:00"/>
  </r>
  <r>
    <n v="5956"/>
    <n v="56577"/>
    <x v="1006"/>
    <s v="Critical"/>
    <s v="***"/>
    <s v="***"/>
    <s v="***"/>
    <m/>
    <m/>
    <s v="***"/>
    <m/>
    <m/>
    <m/>
    <m/>
    <m/>
    <n v="19"/>
    <n v="0.02"/>
    <m/>
    <m/>
    <n v="1134.2"/>
    <n v="1"/>
    <n v="59.694736842105264"/>
    <s v="Delivery Truck"/>
    <n v="36.61"/>
    <n v="1170.81"/>
    <x v="5"/>
    <s v="Small Business"/>
    <x v="1"/>
    <s v="Bookcases"/>
    <s v="Jumbo Box"/>
    <d v="2011-11-04T00:00:00"/>
  </r>
  <r>
    <n v="5957"/>
    <n v="34179"/>
    <x v="1006"/>
    <s v="Not Specified"/>
    <s v="*"/>
    <s v="*"/>
    <s v="*"/>
    <m/>
    <m/>
    <s v="*"/>
    <m/>
    <m/>
    <m/>
    <m/>
    <m/>
    <n v="21"/>
    <n v="3.5000000000000003E-2"/>
    <m/>
    <m/>
    <n v="293.27"/>
    <n v="0"/>
    <n v="13.965238095238094"/>
    <s v="Regular Air"/>
    <n v="1.99"/>
    <n v="295.26"/>
    <x v="5"/>
    <s v="Corporate"/>
    <x v="2"/>
    <s v="Computer Peripherals"/>
    <s v="Small Pack"/>
    <d v="2011-11-04T00:00:00"/>
  </r>
  <r>
    <n v="5958"/>
    <n v="55206"/>
    <x v="1006"/>
    <s v="Medium"/>
    <s v="*"/>
    <s v="*"/>
    <s v="*"/>
    <m/>
    <m/>
    <s v="*"/>
    <m/>
    <m/>
    <m/>
    <m/>
    <m/>
    <n v="20"/>
    <n v="3.5000000000000003E-2"/>
    <m/>
    <m/>
    <n v="52.7"/>
    <n v="0"/>
    <n v="2.6350000000000002"/>
    <s v="Express Air"/>
    <n v="4.79"/>
    <n v="57.49"/>
    <x v="0"/>
    <s v="Home Office"/>
    <x v="0"/>
    <s v="Binders and Binder Accessories"/>
    <s v="Small Box"/>
    <d v="2011-11-03T00:00:00"/>
  </r>
  <r>
    <n v="5959"/>
    <n v="54116"/>
    <x v="1007"/>
    <s v="Critical"/>
    <s v="***"/>
    <s v="***"/>
    <s v="***"/>
    <m/>
    <m/>
    <s v="***"/>
    <m/>
    <m/>
    <m/>
    <m/>
    <m/>
    <n v="22"/>
    <n v="3.5000000000000003E-2"/>
    <m/>
    <m/>
    <n v="3329.27"/>
    <n v="1"/>
    <n v="151.33045454545456"/>
    <s v="Delivery Truck"/>
    <n v="16.010000000000002"/>
    <n v="3345.28"/>
    <x v="5"/>
    <s v="Small Business"/>
    <x v="1"/>
    <s v="Tables"/>
    <s v="Jumbo Box"/>
    <d v="2011-11-04T00:00:00"/>
  </r>
  <r>
    <n v="5960"/>
    <n v="53056"/>
    <x v="1007"/>
    <s v="Critical"/>
    <s v="***"/>
    <s v="***"/>
    <s v="***"/>
    <m/>
    <m/>
    <s v="***"/>
    <m/>
    <m/>
    <m/>
    <m/>
    <m/>
    <n v="13"/>
    <n v="0.02"/>
    <m/>
    <m/>
    <n v="509.49"/>
    <n v="0"/>
    <n v="39.191538461538464"/>
    <s v="Regular Air"/>
    <n v="8.9700000000000006"/>
    <n v="518.46"/>
    <x v="2"/>
    <s v="Corporate"/>
    <x v="2"/>
    <s v="Office Machines"/>
    <s v="Small Box"/>
    <d v="2011-11-04T00:00:00"/>
  </r>
  <r>
    <n v="5961"/>
    <n v="33254"/>
    <x v="1007"/>
    <s v="Not Specified"/>
    <s v="*"/>
    <s v="*"/>
    <s v="*"/>
    <m/>
    <m/>
    <s v="*"/>
    <m/>
    <m/>
    <m/>
    <m/>
    <m/>
    <n v="11"/>
    <n v="0.02"/>
    <m/>
    <m/>
    <n v="466.35"/>
    <n v="0"/>
    <n v="42.395454545454548"/>
    <s v="Regular Air"/>
    <n v="9.1999999999999993"/>
    <n v="475.55"/>
    <x v="8"/>
    <s v="Home Office"/>
    <x v="1"/>
    <s v="Office Furnishings"/>
    <s v="Wrap Bag"/>
    <d v="2011-11-05T00:00:00"/>
  </r>
  <r>
    <n v="5962"/>
    <n v="52321"/>
    <x v="1008"/>
    <s v="High"/>
    <s v="*"/>
    <s v="**"/>
    <s v="**"/>
    <m/>
    <m/>
    <s v="**"/>
    <m/>
    <m/>
    <m/>
    <m/>
    <m/>
    <n v="45"/>
    <n v="0.05"/>
    <m/>
    <m/>
    <n v="13104.992"/>
    <n v="1"/>
    <n v="291.22204444444446"/>
    <s v="Delivery Truck"/>
    <n v="60"/>
    <n v="13164.992"/>
    <x v="7"/>
    <s v="Small Business"/>
    <x v="1"/>
    <s v="Tables"/>
    <s v="Jumbo Drum"/>
    <d v="2011-11-05T00:00:00"/>
  </r>
  <r>
    <n v="5963"/>
    <n v="58690"/>
    <x v="1008"/>
    <s v="High"/>
    <s v="*"/>
    <s v="**"/>
    <s v="**"/>
    <m/>
    <m/>
    <s v="**"/>
    <m/>
    <m/>
    <m/>
    <m/>
    <m/>
    <n v="14"/>
    <n v="0.02"/>
    <m/>
    <m/>
    <n v="3023.73"/>
    <n v="1"/>
    <n v="215.9807142857143"/>
    <s v="Delivery Truck"/>
    <n v="69.64"/>
    <n v="3093.37"/>
    <x v="1"/>
    <s v="Small Business"/>
    <x v="1"/>
    <s v="Tables"/>
    <s v="Jumbo Box"/>
    <d v="2011-11-06T00:00:00"/>
  </r>
  <r>
    <n v="5964"/>
    <n v="52321"/>
    <x v="1008"/>
    <s v="High"/>
    <s v="*"/>
    <s v="**"/>
    <s v="**"/>
    <m/>
    <m/>
    <s v="**"/>
    <m/>
    <m/>
    <m/>
    <m/>
    <m/>
    <n v="48"/>
    <n v="0.05"/>
    <m/>
    <m/>
    <n v="617.26"/>
    <n v="0"/>
    <n v="12.859583333333333"/>
    <s v="Regular Air"/>
    <n v="6.13"/>
    <n v="623.39"/>
    <x v="7"/>
    <s v="Small Business"/>
    <x v="0"/>
    <s v="Storage &amp; Organization"/>
    <s v="Small Box"/>
    <d v="2011-11-07T00:00:00"/>
  </r>
  <r>
    <n v="5965"/>
    <n v="31399"/>
    <x v="1008"/>
    <s v="Not Specified"/>
    <s v="*"/>
    <s v="*"/>
    <s v="*"/>
    <m/>
    <m/>
    <s v="*"/>
    <m/>
    <m/>
    <m/>
    <m/>
    <m/>
    <n v="9"/>
    <n v="0.01"/>
    <m/>
    <m/>
    <n v="337.20350000000002"/>
    <n v="0"/>
    <n v="37.467055555555561"/>
    <s v="Regular Air"/>
    <n v="4.99"/>
    <n v="342.19350000000003"/>
    <x v="5"/>
    <s v="Consumer"/>
    <x v="2"/>
    <s v="Telephones and Communication"/>
    <s v="Small Box"/>
    <d v="2011-11-06T00:00:00"/>
  </r>
  <r>
    <n v="5966"/>
    <n v="51009"/>
    <x v="1008"/>
    <s v="Not Specified"/>
    <s v="*"/>
    <s v="*"/>
    <s v="*"/>
    <m/>
    <m/>
    <s v="*"/>
    <m/>
    <m/>
    <m/>
    <m/>
    <m/>
    <n v="10"/>
    <n v="0.02"/>
    <m/>
    <m/>
    <n v="48"/>
    <n v="0"/>
    <n v="4.8"/>
    <s v="Regular Air"/>
    <n v="6.92"/>
    <n v="54.92"/>
    <x v="8"/>
    <s v="Corporate"/>
    <x v="1"/>
    <s v="Office Furnishings"/>
    <s v="Small Box"/>
    <d v="2011-11-07T00:00:00"/>
  </r>
  <r>
    <n v="5967"/>
    <n v="1191"/>
    <x v="1009"/>
    <s v="Medium"/>
    <s v="*"/>
    <s v="*"/>
    <s v="*"/>
    <m/>
    <m/>
    <s v="*"/>
    <m/>
    <m/>
    <m/>
    <m/>
    <m/>
    <n v="35"/>
    <n v="0.04"/>
    <m/>
    <m/>
    <n v="3532.96"/>
    <n v="1"/>
    <n v="100.94171428571428"/>
    <s v="Delivery Truck"/>
    <n v="60"/>
    <n v="3592.96"/>
    <x v="0"/>
    <s v="Home Office"/>
    <x v="1"/>
    <s v="Tables"/>
    <s v="Jumbo Drum"/>
    <d v="2011-11-07T00:00:00"/>
  </r>
  <r>
    <n v="5968"/>
    <n v="46503"/>
    <x v="1009"/>
    <s v="Not Specified"/>
    <s v="*"/>
    <s v="*"/>
    <s v="*"/>
    <m/>
    <m/>
    <s v="*"/>
    <m/>
    <m/>
    <m/>
    <m/>
    <m/>
    <n v="26"/>
    <n v="3.5000000000000003E-2"/>
    <m/>
    <m/>
    <n v="1196.7915"/>
    <n v="1"/>
    <n v="46.030442307692311"/>
    <s v="Regular Air"/>
    <n v="1.25"/>
    <n v="1198.0415"/>
    <x v="1"/>
    <s v="Small Business"/>
    <x v="2"/>
    <s v="Telephones and Communication"/>
    <s v="Small Pack"/>
    <d v="2011-11-09T00:00:00"/>
  </r>
  <r>
    <n v="5969"/>
    <n v="4672"/>
    <x v="1009"/>
    <s v="Critical"/>
    <s v="***"/>
    <s v="***"/>
    <s v="***"/>
    <m/>
    <m/>
    <s v="***"/>
    <m/>
    <m/>
    <m/>
    <m/>
    <m/>
    <n v="20"/>
    <n v="3.5000000000000003E-2"/>
    <m/>
    <m/>
    <n v="152.44"/>
    <n v="0"/>
    <n v="7.6219999999999999"/>
    <s v="Regular Air"/>
    <n v="3.68"/>
    <n v="156.12"/>
    <x v="5"/>
    <s v="Corporate"/>
    <x v="1"/>
    <s v="Office Furnishings"/>
    <s v="Wrap Bag"/>
    <d v="2011-11-07T00:00:00"/>
  </r>
  <r>
    <n v="5970"/>
    <n v="43459"/>
    <x v="1010"/>
    <s v="Critical"/>
    <s v="***"/>
    <s v="***"/>
    <s v="***"/>
    <m/>
    <m/>
    <s v="***"/>
    <m/>
    <m/>
    <m/>
    <m/>
    <m/>
    <n v="26"/>
    <n v="3.5000000000000003E-2"/>
    <m/>
    <m/>
    <n v="13905.88"/>
    <n v="1"/>
    <n v="534.84153846153845"/>
    <s v="Regular Air"/>
    <n v="24.49"/>
    <n v="13930.369999999999"/>
    <x v="10"/>
    <s v="Consumer"/>
    <x v="2"/>
    <s v="Office Machines"/>
    <s v="Large Box"/>
    <d v="2011-11-08T00:00:00"/>
  </r>
  <r>
    <n v="5971"/>
    <n v="3008"/>
    <x v="1010"/>
    <s v="Medium"/>
    <s v="*"/>
    <s v="*"/>
    <s v="*"/>
    <m/>
    <m/>
    <s v="*"/>
    <m/>
    <m/>
    <m/>
    <m/>
    <m/>
    <n v="41"/>
    <n v="0.05"/>
    <m/>
    <m/>
    <n v="6831.72"/>
    <n v="1"/>
    <n v="166.62731707317073"/>
    <s v="Regular Air"/>
    <n v="19.989999999999998"/>
    <n v="6851.71"/>
    <x v="10"/>
    <s v="Consumer"/>
    <x v="0"/>
    <s v="Envelopes"/>
    <s v="Small Box"/>
    <d v="2011-11-08T00:00:00"/>
  </r>
  <r>
    <n v="5972"/>
    <n v="51525"/>
    <x v="1010"/>
    <s v="Critical"/>
    <s v="***"/>
    <s v="***"/>
    <s v="***"/>
    <m/>
    <m/>
    <s v="***"/>
    <m/>
    <m/>
    <m/>
    <m/>
    <m/>
    <n v="46"/>
    <n v="0.05"/>
    <m/>
    <m/>
    <n v="1463.27"/>
    <n v="1"/>
    <n v="31.810217391304349"/>
    <s v="Regular Air"/>
    <n v="8.2200000000000006"/>
    <n v="1471.49"/>
    <x v="3"/>
    <s v="Home Office"/>
    <x v="0"/>
    <s v="Storage &amp; Organization"/>
    <s v="Small Box"/>
    <d v="2011-11-09T00:00:00"/>
  </r>
  <r>
    <n v="5973"/>
    <n v="36387"/>
    <x v="1010"/>
    <s v="High"/>
    <s v="*"/>
    <s v="**"/>
    <s v="**"/>
    <m/>
    <m/>
    <s v="**"/>
    <m/>
    <m/>
    <m/>
    <m/>
    <m/>
    <n v="32"/>
    <n v="0.04"/>
    <m/>
    <m/>
    <n v="616.39"/>
    <n v="0"/>
    <n v="19.2621875"/>
    <s v="Regular Air"/>
    <n v="1.99"/>
    <n v="618.38"/>
    <x v="5"/>
    <s v="Corporate"/>
    <x v="2"/>
    <s v="Computer Peripherals"/>
    <s v="Small Pack"/>
    <d v="2011-11-10T00:00:00"/>
  </r>
  <r>
    <n v="5974"/>
    <n v="51525"/>
    <x v="1010"/>
    <s v="Critical"/>
    <s v="***"/>
    <s v="***"/>
    <s v="***"/>
    <m/>
    <m/>
    <s v="***"/>
    <m/>
    <m/>
    <m/>
    <m/>
    <m/>
    <n v="18"/>
    <n v="0.02"/>
    <m/>
    <m/>
    <n v="360.24"/>
    <n v="0"/>
    <n v="20.013333333333335"/>
    <s v="Express Air"/>
    <n v="4"/>
    <n v="364.24"/>
    <x v="3"/>
    <s v="Home Office"/>
    <x v="2"/>
    <s v="Computer Peripherals"/>
    <s v="Small Box"/>
    <d v="2011-11-09T00:00:00"/>
  </r>
  <r>
    <n v="5975"/>
    <n v="24931"/>
    <x v="1010"/>
    <s v="Low"/>
    <s v="*"/>
    <s v="*"/>
    <s v="*"/>
    <m/>
    <m/>
    <s v="*"/>
    <m/>
    <m/>
    <m/>
    <m/>
    <m/>
    <n v="9"/>
    <n v="0.01"/>
    <m/>
    <m/>
    <n v="149.63999999999999"/>
    <n v="0"/>
    <n v="16.626666666666665"/>
    <s v="Regular Air"/>
    <n v="5.08"/>
    <n v="154.72"/>
    <x v="4"/>
    <s v="Home Office"/>
    <x v="0"/>
    <s v="Binders and Binder Accessories"/>
    <s v="Small Box"/>
    <d v="2011-11-11T00:00:00"/>
  </r>
  <r>
    <n v="5976"/>
    <n v="12448"/>
    <x v="1011"/>
    <s v="Critical"/>
    <s v="***"/>
    <s v="***"/>
    <s v="***"/>
    <m/>
    <m/>
    <s v="***"/>
    <m/>
    <m/>
    <m/>
    <m/>
    <m/>
    <n v="24"/>
    <n v="3.5000000000000003E-2"/>
    <m/>
    <m/>
    <n v="6802.37"/>
    <n v="1"/>
    <n v="283.43208333333331"/>
    <s v="Delivery Truck"/>
    <n v="69.55"/>
    <n v="6871.92"/>
    <x v="0"/>
    <s v="Small Business"/>
    <x v="1"/>
    <s v="Chairs &amp; Chairmats"/>
    <s v="Jumbo Drum"/>
    <d v="2011-11-09T00:00:00"/>
  </r>
  <r>
    <n v="5977"/>
    <n v="52930"/>
    <x v="1011"/>
    <s v="Low"/>
    <s v="*"/>
    <s v="*"/>
    <s v="*"/>
    <m/>
    <m/>
    <s v="*"/>
    <m/>
    <m/>
    <m/>
    <m/>
    <m/>
    <n v="40"/>
    <n v="0.05"/>
    <m/>
    <m/>
    <n v="1865.5885000000001"/>
    <n v="1"/>
    <n v="46.639712500000002"/>
    <s v="Regular Air"/>
    <n v="1.25"/>
    <n v="1866.8385000000001"/>
    <x v="1"/>
    <s v="Corporate"/>
    <x v="2"/>
    <s v="Telephones and Communication"/>
    <s v="Small Pack"/>
    <d v="2011-11-08T00:00:00"/>
  </r>
  <r>
    <n v="5978"/>
    <n v="52930"/>
    <x v="1011"/>
    <s v="Low"/>
    <s v="*"/>
    <s v="*"/>
    <s v="*"/>
    <m/>
    <m/>
    <s v="*"/>
    <m/>
    <m/>
    <m/>
    <m/>
    <m/>
    <n v="24"/>
    <n v="3.5000000000000003E-2"/>
    <m/>
    <m/>
    <n v="1112.1569999999999"/>
    <n v="1"/>
    <n v="46.339874999999999"/>
    <s v="Regular Air"/>
    <n v="3.3"/>
    <n v="1115.4569999999999"/>
    <x v="1"/>
    <s v="Corporate"/>
    <x v="2"/>
    <s v="Telephones and Communication"/>
    <s v="Small Pack"/>
    <d v="2011-11-08T00:00:00"/>
  </r>
  <r>
    <n v="5979"/>
    <n v="12448"/>
    <x v="1011"/>
    <s v="Critical"/>
    <s v="***"/>
    <s v="***"/>
    <s v="***"/>
    <m/>
    <m/>
    <s v="***"/>
    <m/>
    <m/>
    <m/>
    <m/>
    <m/>
    <n v="33"/>
    <n v="0.04"/>
    <m/>
    <m/>
    <n v="240.27"/>
    <n v="0"/>
    <n v="7.2809090909090912"/>
    <s v="Regular Air"/>
    <n v="11.51"/>
    <n v="251.78"/>
    <x v="0"/>
    <s v="Small Business"/>
    <x v="0"/>
    <s v="Binders and Binder Accessories"/>
    <s v="Small Box"/>
    <d v="2011-11-11T00:00:00"/>
  </r>
  <r>
    <n v="5980"/>
    <n v="52930"/>
    <x v="1011"/>
    <s v="Low"/>
    <s v="*"/>
    <s v="*"/>
    <s v="*"/>
    <m/>
    <m/>
    <s v="*"/>
    <m/>
    <m/>
    <m/>
    <m/>
    <m/>
    <n v="39"/>
    <n v="0.04"/>
    <m/>
    <m/>
    <n v="225.17"/>
    <n v="0"/>
    <n v="5.773589743589743"/>
    <s v="Regular Air"/>
    <n v="8.09"/>
    <n v="233.26"/>
    <x v="1"/>
    <s v="Corporate"/>
    <x v="0"/>
    <s v="Paper"/>
    <s v="Small Box"/>
    <d v="2011-11-13T00:00:00"/>
  </r>
  <r>
    <n v="5981"/>
    <n v="52930"/>
    <x v="1011"/>
    <s v="Low"/>
    <s v="*"/>
    <s v="*"/>
    <s v="*"/>
    <m/>
    <m/>
    <s v="*"/>
    <m/>
    <m/>
    <m/>
    <m/>
    <m/>
    <n v="16"/>
    <n v="0.02"/>
    <m/>
    <m/>
    <n v="136.97999999999999"/>
    <n v="0"/>
    <n v="8.5612499999999994"/>
    <s v="Regular Air"/>
    <n v="1.39"/>
    <n v="138.36999999999998"/>
    <x v="1"/>
    <s v="Corporate"/>
    <x v="0"/>
    <s v="Envelopes"/>
    <s v="Small Box"/>
    <d v="2011-11-12T00:00:00"/>
  </r>
  <r>
    <n v="5982"/>
    <n v="10369"/>
    <x v="1012"/>
    <s v="Low"/>
    <s v="*"/>
    <s v="*"/>
    <s v="*"/>
    <m/>
    <m/>
    <s v="*"/>
    <m/>
    <m/>
    <m/>
    <m/>
    <m/>
    <n v="23"/>
    <n v="3.5000000000000003E-2"/>
    <m/>
    <m/>
    <n v="683.68"/>
    <n v="0"/>
    <n v="29.725217391304344"/>
    <s v="Regular Air"/>
    <n v="8.99"/>
    <n v="692.67"/>
    <x v="2"/>
    <s v="Home Office"/>
    <x v="2"/>
    <s v="Computer Peripherals"/>
    <s v="Small Pack"/>
    <d v="2011-11-14T00:00:00"/>
  </r>
  <r>
    <n v="5983"/>
    <n v="3141"/>
    <x v="1012"/>
    <s v="Critical"/>
    <s v="***"/>
    <s v="***"/>
    <s v="***"/>
    <m/>
    <m/>
    <s v="***"/>
    <m/>
    <m/>
    <m/>
    <m/>
    <m/>
    <n v="30"/>
    <n v="0.04"/>
    <m/>
    <m/>
    <n v="534.96"/>
    <n v="0"/>
    <n v="17.832000000000001"/>
    <s v="Regular Air"/>
    <n v="3.17"/>
    <n v="538.13"/>
    <x v="0"/>
    <s v="Home Office"/>
    <x v="2"/>
    <s v="Computer Peripherals"/>
    <s v="Small Pack"/>
    <d v="2011-11-11T00:00:00"/>
  </r>
  <r>
    <n v="5984"/>
    <n v="32198"/>
    <x v="1012"/>
    <s v="Medium"/>
    <s v="*"/>
    <s v="*"/>
    <s v="*"/>
    <m/>
    <m/>
    <s v="*"/>
    <m/>
    <m/>
    <m/>
    <m/>
    <m/>
    <n v="31"/>
    <n v="0.04"/>
    <m/>
    <m/>
    <n v="240.63"/>
    <n v="0"/>
    <n v="7.7622580645161285"/>
    <s v="Regular Air"/>
    <n v="5.53"/>
    <n v="246.16"/>
    <x v="1"/>
    <s v="Consumer"/>
    <x v="2"/>
    <s v="Computer Peripherals"/>
    <s v="Small Pack"/>
    <d v="2011-11-09T00:00:00"/>
  </r>
  <r>
    <n v="5985"/>
    <n v="10369"/>
    <x v="1012"/>
    <s v="Low"/>
    <s v="*"/>
    <s v="*"/>
    <s v="*"/>
    <m/>
    <m/>
    <s v="*"/>
    <m/>
    <m/>
    <m/>
    <m/>
    <m/>
    <n v="4"/>
    <n v="0.01"/>
    <m/>
    <m/>
    <n v="27.34"/>
    <n v="0"/>
    <n v="6.835"/>
    <s v="Regular Air"/>
    <n v="4.96"/>
    <n v="32.299999999999997"/>
    <x v="2"/>
    <s v="Home Office"/>
    <x v="0"/>
    <s v="Paper"/>
    <s v="Small Box"/>
    <d v="2011-11-11T00:00:00"/>
  </r>
  <r>
    <n v="5986"/>
    <n v="37223"/>
    <x v="1013"/>
    <s v="Low"/>
    <s v="*"/>
    <s v="*"/>
    <s v="*"/>
    <m/>
    <m/>
    <s v="*"/>
    <m/>
    <m/>
    <m/>
    <m/>
    <m/>
    <n v="38"/>
    <n v="0.04"/>
    <m/>
    <m/>
    <n v="5176.2700000000004"/>
    <n v="1"/>
    <n v="136.21763157894739"/>
    <s v="Regular Air"/>
    <n v="35"/>
    <n v="5211.2700000000004"/>
    <x v="1"/>
    <s v="Home Office"/>
    <x v="0"/>
    <s v="Storage &amp; Organization"/>
    <s v="Large Box"/>
    <d v="2011-11-15T00:00:00"/>
  </r>
  <r>
    <n v="5987"/>
    <n v="28870"/>
    <x v="1013"/>
    <s v="High"/>
    <s v="*"/>
    <s v="**"/>
    <s v="**"/>
    <m/>
    <m/>
    <s v="**"/>
    <m/>
    <m/>
    <m/>
    <m/>
    <m/>
    <n v="35"/>
    <n v="0.04"/>
    <m/>
    <m/>
    <n v="3310.9454999999998"/>
    <n v="1"/>
    <n v="94.598442857142857"/>
    <s v="Regular Air"/>
    <n v="2.5"/>
    <n v="3313.4454999999998"/>
    <x v="7"/>
    <s v="Corporate"/>
    <x v="2"/>
    <s v="Telephones and Communication"/>
    <s v="Small Box"/>
    <d v="2011-11-13T00:00:00"/>
  </r>
  <r>
    <n v="5988"/>
    <n v="37223"/>
    <x v="1013"/>
    <s v="Low"/>
    <s v="*"/>
    <s v="*"/>
    <s v="*"/>
    <m/>
    <m/>
    <s v="*"/>
    <m/>
    <m/>
    <m/>
    <m/>
    <m/>
    <n v="21"/>
    <n v="3.5000000000000003E-2"/>
    <m/>
    <m/>
    <n v="2731.73"/>
    <n v="1"/>
    <n v="130.08238095238096"/>
    <s v="Express Air"/>
    <n v="8.99"/>
    <n v="2740.72"/>
    <x v="1"/>
    <s v="Home Office"/>
    <x v="2"/>
    <s v="Telephones and Communication"/>
    <s v="Small Box"/>
    <d v="2011-11-14T00:00:00"/>
  </r>
  <r>
    <n v="5989"/>
    <n v="28870"/>
    <x v="1013"/>
    <s v="High"/>
    <s v="*"/>
    <s v="**"/>
    <s v="**"/>
    <m/>
    <m/>
    <s v="**"/>
    <m/>
    <m/>
    <m/>
    <m/>
    <m/>
    <n v="27"/>
    <n v="3.5000000000000003E-2"/>
    <m/>
    <m/>
    <n v="1154.8900000000001"/>
    <n v="1"/>
    <n v="42.77370370370371"/>
    <s v="Regular Air"/>
    <n v="6.5"/>
    <n v="1161.3900000000001"/>
    <x v="4"/>
    <s v="Corporate"/>
    <x v="2"/>
    <s v="Computer Peripherals"/>
    <s v="Small Box"/>
    <d v="2011-11-11T00:00:00"/>
  </r>
  <r>
    <n v="5990"/>
    <n v="11652"/>
    <x v="1013"/>
    <s v="Not Specified"/>
    <s v="*"/>
    <s v="*"/>
    <s v="*"/>
    <m/>
    <m/>
    <s v="*"/>
    <m/>
    <m/>
    <m/>
    <m/>
    <m/>
    <n v="35"/>
    <n v="0.04"/>
    <m/>
    <m/>
    <n v="1154.1400000000001"/>
    <n v="1"/>
    <n v="32.975428571428573"/>
    <s v="Regular Air"/>
    <n v="5.5"/>
    <n v="1159.6400000000001"/>
    <x v="1"/>
    <s v="Home Office"/>
    <x v="2"/>
    <s v="Computer Peripherals"/>
    <s v="Small Box"/>
    <d v="2011-11-11T00:00:00"/>
  </r>
  <r>
    <n v="5991"/>
    <n v="37223"/>
    <x v="1013"/>
    <s v="Low"/>
    <s v="*"/>
    <s v="*"/>
    <s v="*"/>
    <m/>
    <m/>
    <s v="*"/>
    <m/>
    <m/>
    <m/>
    <m/>
    <m/>
    <n v="40"/>
    <n v="0.05"/>
    <m/>
    <m/>
    <n v="679.52"/>
    <n v="0"/>
    <n v="16.988"/>
    <s v="Regular Air"/>
    <n v="9.4700000000000006"/>
    <n v="688.99"/>
    <x v="1"/>
    <s v="Home Office"/>
    <x v="0"/>
    <s v="Storage &amp; Organization"/>
    <s v="Small Box"/>
    <d v="2011-11-17T00:00:00"/>
  </r>
  <r>
    <n v="5992"/>
    <n v="17926"/>
    <x v="1013"/>
    <s v="Critical"/>
    <s v="***"/>
    <s v="***"/>
    <s v="***"/>
    <m/>
    <m/>
    <s v="***"/>
    <m/>
    <m/>
    <m/>
    <m/>
    <m/>
    <n v="37"/>
    <n v="0.04"/>
    <m/>
    <m/>
    <n v="608.33000000000004"/>
    <n v="0"/>
    <n v="16.441351351351351"/>
    <s v="Regular Air"/>
    <n v="8.7799999999999994"/>
    <n v="617.11"/>
    <x v="2"/>
    <s v="Consumer"/>
    <x v="0"/>
    <s v="Storage &amp; Organization"/>
    <s v="Small Box"/>
    <d v="2011-11-12T00:00:00"/>
  </r>
  <r>
    <n v="5993"/>
    <n v="6432"/>
    <x v="1013"/>
    <s v="Critical"/>
    <s v="***"/>
    <s v="***"/>
    <s v="***"/>
    <m/>
    <m/>
    <s v="***"/>
    <m/>
    <m/>
    <m/>
    <m/>
    <m/>
    <n v="30"/>
    <n v="0.04"/>
    <m/>
    <m/>
    <n v="311.08"/>
    <n v="0"/>
    <n v="10.369333333333334"/>
    <s v="Regular Air"/>
    <n v="4.5"/>
    <n v="315.58"/>
    <x v="1"/>
    <s v="Corporate"/>
    <x v="0"/>
    <s v="Appliances"/>
    <s v="Small Box"/>
    <d v="2011-11-12T00:00:00"/>
  </r>
  <r>
    <n v="5994"/>
    <n v="11652"/>
    <x v="1013"/>
    <s v="Not Specified"/>
    <s v="*"/>
    <s v="*"/>
    <s v="*"/>
    <m/>
    <m/>
    <s v="*"/>
    <m/>
    <m/>
    <m/>
    <m/>
    <m/>
    <n v="37"/>
    <n v="0.04"/>
    <m/>
    <m/>
    <n v="223.82"/>
    <n v="0"/>
    <n v="6.0491891891891889"/>
    <s v="Regular Air"/>
    <n v="10.39"/>
    <n v="234.20999999999998"/>
    <x v="1"/>
    <s v="Home Office"/>
    <x v="0"/>
    <s v="Paper"/>
    <s v="Small Box"/>
    <d v="2011-11-11T00:00:00"/>
  </r>
  <r>
    <n v="5995"/>
    <n v="35587"/>
    <x v="1013"/>
    <s v="Critical"/>
    <s v="***"/>
    <s v="***"/>
    <s v="***"/>
    <m/>
    <m/>
    <s v="***"/>
    <m/>
    <m/>
    <m/>
    <m/>
    <m/>
    <n v="43"/>
    <n v="0.05"/>
    <m/>
    <m/>
    <n v="208.77"/>
    <n v="0"/>
    <n v="4.8551162790697679"/>
    <s v="Regular Air"/>
    <n v="5.72"/>
    <n v="214.49"/>
    <x v="2"/>
    <s v="Consumer"/>
    <x v="1"/>
    <s v="Office Furnishings"/>
    <s v="Small Pack"/>
    <d v="2011-11-11T00:00:00"/>
  </r>
  <r>
    <n v="5996"/>
    <n v="11652"/>
    <x v="1013"/>
    <s v="Not Specified"/>
    <s v="*"/>
    <s v="*"/>
    <s v="*"/>
    <m/>
    <m/>
    <s v="*"/>
    <m/>
    <m/>
    <m/>
    <m/>
    <m/>
    <n v="25"/>
    <n v="3.5000000000000003E-2"/>
    <m/>
    <m/>
    <n v="122.09"/>
    <n v="0"/>
    <n v="4.8836000000000004"/>
    <s v="Regular Air"/>
    <n v="2.04"/>
    <n v="124.13000000000001"/>
    <x v="1"/>
    <s v="Home Office"/>
    <x v="0"/>
    <s v="Paper"/>
    <s v="Wrap Bag"/>
    <d v="2011-11-12T00:00:00"/>
  </r>
  <r>
    <n v="5997"/>
    <n v="11652"/>
    <x v="1013"/>
    <s v="Not Specified"/>
    <s v="*"/>
    <s v="*"/>
    <s v="*"/>
    <m/>
    <m/>
    <s v="*"/>
    <m/>
    <m/>
    <m/>
    <m/>
    <m/>
    <n v="1"/>
    <n v="0.01"/>
    <m/>
    <m/>
    <n v="61.463500000000003"/>
    <n v="0"/>
    <n v="61.463500000000003"/>
    <s v="Regular Air"/>
    <n v="8.99"/>
    <n v="70.453500000000005"/>
    <x v="1"/>
    <s v="Home Office"/>
    <x v="2"/>
    <s v="Telephones and Communication"/>
    <s v="Small Box"/>
    <d v="2011-11-12T00:00:00"/>
  </r>
  <r>
    <n v="5998"/>
    <n v="51783"/>
    <x v="1014"/>
    <s v="Medium"/>
    <s v="*"/>
    <s v="*"/>
    <s v="*"/>
    <m/>
    <m/>
    <s v="*"/>
    <m/>
    <m/>
    <m/>
    <m/>
    <m/>
    <n v="47"/>
    <n v="0.05"/>
    <m/>
    <m/>
    <n v="3587.72"/>
    <n v="1"/>
    <n v="76.33446808510638"/>
    <s v="Delivery Truck"/>
    <n v="89.3"/>
    <n v="3677.02"/>
    <x v="0"/>
    <s v="Consumer"/>
    <x v="1"/>
    <s v="Tables"/>
    <s v="Jumbo Box"/>
    <d v="2011-11-13T00:00:00"/>
  </r>
  <r>
    <n v="5999"/>
    <n v="51783"/>
    <x v="1014"/>
    <s v="Medium"/>
    <s v="*"/>
    <s v="*"/>
    <s v="*"/>
    <m/>
    <m/>
    <s v="*"/>
    <m/>
    <m/>
    <m/>
    <m/>
    <m/>
    <n v="10"/>
    <n v="0.02"/>
    <m/>
    <m/>
    <n v="1875.18"/>
    <n v="1"/>
    <n v="187.518"/>
    <s v="Delivery Truck"/>
    <n v="29.21"/>
    <n v="1904.39"/>
    <x v="3"/>
    <s v="Consumer"/>
    <x v="1"/>
    <s v="Tables"/>
    <s v="Jumbo Box"/>
    <d v="2011-11-13T00:00:00"/>
  </r>
  <r>
    <n v="6000"/>
    <n v="51783"/>
    <x v="1014"/>
    <s v="Medium"/>
    <s v="*"/>
    <s v="*"/>
    <s v="*"/>
    <m/>
    <m/>
    <s v="*"/>
    <m/>
    <m/>
    <m/>
    <m/>
    <m/>
    <n v="13"/>
    <n v="0.02"/>
    <m/>
    <m/>
    <n v="646.54999999999995"/>
    <n v="0"/>
    <n v="49.734615384615381"/>
    <s v="Regular Air"/>
    <n v="5.79"/>
    <n v="652.33999999999992"/>
    <x v="1"/>
    <s v="Consumer"/>
    <x v="0"/>
    <s v="Paper"/>
    <s v="Small Box"/>
    <d v="2011-11-13T00:00:00"/>
  </r>
  <r>
    <n v="6001"/>
    <n v="33126"/>
    <x v="1015"/>
    <s v="Critical"/>
    <s v="***"/>
    <s v="***"/>
    <s v="***"/>
    <m/>
    <m/>
    <s v="***"/>
    <m/>
    <m/>
    <m/>
    <m/>
    <m/>
    <n v="46"/>
    <n v="0.05"/>
    <m/>
    <m/>
    <n v="5979.84"/>
    <n v="1"/>
    <n v="129.99652173913043"/>
    <s v="Express Air"/>
    <n v="12.65"/>
    <n v="5992.49"/>
    <x v="2"/>
    <s v="Small Business"/>
    <x v="1"/>
    <s v="Chairs &amp; Chairmats"/>
    <s v="Medium Box"/>
    <d v="2011-11-13T00:00:00"/>
  </r>
  <r>
    <n v="6002"/>
    <n v="5925"/>
    <x v="1015"/>
    <s v="Low"/>
    <s v="*"/>
    <s v="*"/>
    <s v="*"/>
    <m/>
    <m/>
    <s v="*"/>
    <m/>
    <m/>
    <m/>
    <m/>
    <m/>
    <n v="44"/>
    <n v="0.05"/>
    <m/>
    <m/>
    <n v="3922.42"/>
    <n v="1"/>
    <n v="89.145909090909086"/>
    <s v="Regular Air"/>
    <n v="39.61"/>
    <n v="3962.03"/>
    <x v="11"/>
    <s v="Home Office"/>
    <x v="1"/>
    <s v="Office Furnishings"/>
    <s v="Medium Box"/>
    <d v="2011-11-19T00:00:00"/>
  </r>
  <r>
    <n v="6003"/>
    <n v="35239"/>
    <x v="1015"/>
    <s v="Critical"/>
    <s v="***"/>
    <s v="***"/>
    <s v="***"/>
    <m/>
    <m/>
    <s v="***"/>
    <m/>
    <m/>
    <m/>
    <m/>
    <m/>
    <n v="38"/>
    <n v="0.04"/>
    <m/>
    <m/>
    <n v="2257.88"/>
    <n v="1"/>
    <n v="59.417894736842108"/>
    <s v="Regular Air"/>
    <n v="9.7100000000000009"/>
    <n v="2267.59"/>
    <x v="2"/>
    <s v="Small Business"/>
    <x v="0"/>
    <s v="Storage &amp; Organization"/>
    <s v="Small Box"/>
    <d v="2011-11-14T00:00:00"/>
  </r>
  <r>
    <n v="6004"/>
    <n v="57700"/>
    <x v="1015"/>
    <s v="Medium"/>
    <s v="*"/>
    <s v="*"/>
    <s v="*"/>
    <m/>
    <m/>
    <s v="*"/>
    <m/>
    <m/>
    <m/>
    <m/>
    <m/>
    <n v="38"/>
    <n v="0.04"/>
    <m/>
    <m/>
    <n v="1806.43"/>
    <n v="1"/>
    <n v="47.537631578947369"/>
    <s v="Regular Air"/>
    <n v="3.61"/>
    <n v="1810.04"/>
    <x v="3"/>
    <s v="Corporate"/>
    <x v="2"/>
    <s v="Computer Peripherals"/>
    <s v="Small Pack"/>
    <d v="2011-11-12T00:00:00"/>
  </r>
  <r>
    <n v="6005"/>
    <n v="5925"/>
    <x v="1015"/>
    <s v="Low"/>
    <s v="*"/>
    <s v="*"/>
    <s v="*"/>
    <m/>
    <m/>
    <s v="*"/>
    <m/>
    <m/>
    <m/>
    <m/>
    <m/>
    <n v="25"/>
    <n v="3.5000000000000003E-2"/>
    <m/>
    <m/>
    <n v="1733.3625"/>
    <n v="1"/>
    <n v="69.334499999999991"/>
    <s v="Regular Air"/>
    <n v="0.99"/>
    <n v="1734.3525"/>
    <x v="11"/>
    <s v="Home Office"/>
    <x v="2"/>
    <s v="Telephones and Communication"/>
    <s v="Wrap Bag"/>
    <d v="2011-11-19T00:00:00"/>
  </r>
  <r>
    <n v="6006"/>
    <n v="10944"/>
    <x v="1015"/>
    <s v="High"/>
    <s v="*"/>
    <s v="**"/>
    <s v="**"/>
    <m/>
    <m/>
    <s v="**"/>
    <m/>
    <m/>
    <m/>
    <m/>
    <m/>
    <n v="9"/>
    <n v="0.01"/>
    <m/>
    <m/>
    <n v="181.66"/>
    <n v="0"/>
    <n v="20.184444444444445"/>
    <s v="Regular Air"/>
    <n v="8.51"/>
    <n v="190.17"/>
    <x v="2"/>
    <s v="Small Business"/>
    <x v="2"/>
    <s v="Office Machines"/>
    <s v="Medium Box"/>
    <d v="2011-11-14T00:00:00"/>
  </r>
  <r>
    <n v="6007"/>
    <n v="33126"/>
    <x v="1015"/>
    <s v="Critical"/>
    <s v="***"/>
    <s v="***"/>
    <s v="***"/>
    <m/>
    <m/>
    <s v="***"/>
    <m/>
    <m/>
    <m/>
    <m/>
    <m/>
    <n v="28"/>
    <n v="3.5000000000000003E-2"/>
    <m/>
    <m/>
    <n v="175.76"/>
    <n v="0"/>
    <n v="6.2771428571428567"/>
    <s v="Regular Air"/>
    <n v="0.5"/>
    <n v="176.26"/>
    <x v="2"/>
    <s v="Small Business"/>
    <x v="0"/>
    <s v="Labels"/>
    <s v="Small Box"/>
    <d v="2011-11-14T00:00:00"/>
  </r>
  <r>
    <n v="6008"/>
    <n v="35239"/>
    <x v="1015"/>
    <s v="Critical"/>
    <s v="***"/>
    <s v="***"/>
    <s v="***"/>
    <m/>
    <m/>
    <s v="***"/>
    <m/>
    <m/>
    <m/>
    <m/>
    <m/>
    <n v="21"/>
    <n v="3.5000000000000003E-2"/>
    <m/>
    <m/>
    <n v="109.29"/>
    <n v="0"/>
    <n v="5.2042857142857146"/>
    <s v="Regular Air"/>
    <n v="6.26"/>
    <n v="115.55000000000001"/>
    <x v="2"/>
    <s v="Small Business"/>
    <x v="0"/>
    <s v="Paper"/>
    <s v="Small Box"/>
    <d v="2011-11-13T00:00:00"/>
  </r>
  <r>
    <n v="6009"/>
    <n v="16260"/>
    <x v="1016"/>
    <s v="High"/>
    <s v="*"/>
    <s v="**"/>
    <s v="**"/>
    <m/>
    <m/>
    <s v="**"/>
    <m/>
    <m/>
    <m/>
    <m/>
    <m/>
    <n v="47"/>
    <n v="0.05"/>
    <m/>
    <m/>
    <n v="14960.096"/>
    <n v="1"/>
    <n v="318.29991489361703"/>
    <s v="Delivery Truck"/>
    <n v="42.52"/>
    <n v="15002.616"/>
    <x v="1"/>
    <s v="Corporate"/>
    <x v="1"/>
    <s v="Tables"/>
    <s v="Jumbo Box"/>
    <d v="2011-11-14T00:00:00"/>
  </r>
  <r>
    <n v="6010"/>
    <n v="40934"/>
    <x v="1016"/>
    <s v="Not Specified"/>
    <s v="*"/>
    <s v="*"/>
    <s v="*"/>
    <m/>
    <m/>
    <s v="*"/>
    <m/>
    <m/>
    <m/>
    <m/>
    <m/>
    <n v="11"/>
    <n v="0.02"/>
    <m/>
    <m/>
    <n v="404.14949999999999"/>
    <n v="0"/>
    <n v="36.740863636363635"/>
    <s v="Regular Air"/>
    <n v="4.99"/>
    <n v="409.1395"/>
    <x v="0"/>
    <s v="Home Office"/>
    <x v="2"/>
    <s v="Telephones and Communication"/>
    <s v="Small Box"/>
    <d v="2011-11-15T00:00:00"/>
  </r>
  <r>
    <n v="6011"/>
    <n v="40934"/>
    <x v="1016"/>
    <s v="Not Specified"/>
    <s v="*"/>
    <s v="*"/>
    <s v="*"/>
    <m/>
    <m/>
    <s v="*"/>
    <m/>
    <m/>
    <m/>
    <m/>
    <m/>
    <n v="28"/>
    <n v="3.5000000000000003E-2"/>
    <m/>
    <m/>
    <n v="49.49"/>
    <n v="0"/>
    <n v="1.7675000000000001"/>
    <s v="Regular Air"/>
    <n v="0.7"/>
    <n v="50.190000000000005"/>
    <x v="0"/>
    <s v="Home Office"/>
    <x v="0"/>
    <s v="Pens &amp; Art Supplies"/>
    <s v="Wrap Bag"/>
    <d v="2011-11-14T00:00:00"/>
  </r>
  <r>
    <n v="6012"/>
    <n v="3235"/>
    <x v="1017"/>
    <s v="Low"/>
    <s v="*"/>
    <s v="*"/>
    <s v="*"/>
    <m/>
    <m/>
    <s v="*"/>
    <m/>
    <m/>
    <m/>
    <m/>
    <m/>
    <n v="31"/>
    <n v="0.04"/>
    <m/>
    <m/>
    <n v="142.97"/>
    <n v="0"/>
    <n v="4.6119354838709681"/>
    <s v="Express Air"/>
    <n v="0.7"/>
    <n v="143.66999999999999"/>
    <x v="1"/>
    <s v="Corporate"/>
    <x v="0"/>
    <s v="Rubber Bands"/>
    <s v="Wrap Bag"/>
    <d v="2011-11-16T00:00:00"/>
  </r>
  <r>
    <n v="6013"/>
    <n v="871"/>
    <x v="1017"/>
    <s v="Low"/>
    <s v="*"/>
    <s v="*"/>
    <s v="*"/>
    <m/>
    <m/>
    <s v="*"/>
    <m/>
    <m/>
    <m/>
    <m/>
    <m/>
    <n v="17"/>
    <n v="0.02"/>
    <m/>
    <m/>
    <n v="104.94"/>
    <n v="0"/>
    <n v="6.1729411764705882"/>
    <s v="Regular Air"/>
    <n v="5.22"/>
    <n v="110.16"/>
    <x v="10"/>
    <s v="Home Office"/>
    <x v="1"/>
    <s v="Office Furnishings"/>
    <s v="Small Box"/>
    <d v="2011-11-14T00:00:00"/>
  </r>
  <r>
    <n v="6014"/>
    <n v="59973"/>
    <x v="1018"/>
    <s v="Low"/>
    <s v="*"/>
    <s v="*"/>
    <s v="*"/>
    <m/>
    <m/>
    <s v="*"/>
    <m/>
    <m/>
    <m/>
    <m/>
    <m/>
    <n v="29"/>
    <n v="3.5000000000000003E-2"/>
    <m/>
    <m/>
    <n v="11039.75"/>
    <n v="1"/>
    <n v="380.68103448275861"/>
    <s v="Delivery Truck"/>
    <n v="14.7"/>
    <n v="11054.45"/>
    <x v="4"/>
    <s v="Small Business"/>
    <x v="2"/>
    <s v="Office Machines"/>
    <s v="Jumbo Drum"/>
    <d v="2011-11-15T00:00:00"/>
  </r>
  <r>
    <n v="6015"/>
    <n v="59973"/>
    <x v="1018"/>
    <s v="Low"/>
    <s v="*"/>
    <s v="*"/>
    <s v="*"/>
    <m/>
    <m/>
    <s v="*"/>
    <m/>
    <m/>
    <m/>
    <m/>
    <m/>
    <n v="30"/>
    <n v="0.04"/>
    <m/>
    <m/>
    <n v="4982.9440000000004"/>
    <n v="1"/>
    <n v="166.09813333333335"/>
    <s v="Delivery Truck"/>
    <n v="29.1"/>
    <n v="5012.0440000000008"/>
    <x v="4"/>
    <s v="Small Business"/>
    <x v="1"/>
    <s v="Tables"/>
    <s v="Jumbo Box"/>
    <d v="2011-11-19T00:00:00"/>
  </r>
  <r>
    <n v="6016"/>
    <n v="59554"/>
    <x v="1018"/>
    <s v="Critical"/>
    <s v="***"/>
    <s v="***"/>
    <s v="***"/>
    <m/>
    <m/>
    <s v="***"/>
    <m/>
    <m/>
    <m/>
    <m/>
    <m/>
    <n v="40"/>
    <n v="0.05"/>
    <m/>
    <m/>
    <n v="718.6"/>
    <n v="0"/>
    <n v="17.965"/>
    <s v="Regular Air"/>
    <n v="4"/>
    <n v="722.6"/>
    <x v="1"/>
    <s v="Consumer"/>
    <x v="2"/>
    <s v="Computer Peripherals"/>
    <s v="Small Box"/>
    <d v="2011-11-16T00:00:00"/>
  </r>
  <r>
    <n v="6017"/>
    <n v="38272"/>
    <x v="1018"/>
    <s v="Critical"/>
    <s v="***"/>
    <s v="***"/>
    <s v="***"/>
    <m/>
    <m/>
    <s v="***"/>
    <m/>
    <m/>
    <m/>
    <m/>
    <m/>
    <n v="39"/>
    <n v="0.04"/>
    <m/>
    <m/>
    <n v="71.040000000000006"/>
    <n v="0"/>
    <n v="1.8215384615384618"/>
    <s v="Regular Air"/>
    <n v="1.49"/>
    <n v="72.53"/>
    <x v="2"/>
    <s v="Corporate"/>
    <x v="0"/>
    <s v="Binders and Binder Accessories"/>
    <s v="Small Box"/>
    <d v="2011-11-17T00:00:00"/>
  </r>
  <r>
    <n v="6018"/>
    <n v="41413"/>
    <x v="1019"/>
    <s v="Low"/>
    <s v="*"/>
    <s v="*"/>
    <s v="*"/>
    <m/>
    <m/>
    <s v="*"/>
    <m/>
    <m/>
    <m/>
    <m/>
    <m/>
    <n v="17"/>
    <n v="0.02"/>
    <m/>
    <m/>
    <n v="10134.549999999999"/>
    <n v="1"/>
    <n v="596.15"/>
    <s v="Regular Air"/>
    <n v="24.49"/>
    <n v="10159.039999999999"/>
    <x v="2"/>
    <s v="Corporate"/>
    <x v="2"/>
    <s v="Copiers and Fax"/>
    <s v="Large Box"/>
    <d v="2011-11-23T00:00:00"/>
  </r>
  <r>
    <n v="6019"/>
    <n v="14662"/>
    <x v="1019"/>
    <s v="High"/>
    <s v="*"/>
    <s v="**"/>
    <s v="**"/>
    <m/>
    <m/>
    <s v="**"/>
    <m/>
    <m/>
    <m/>
    <m/>
    <m/>
    <n v="48"/>
    <n v="0.05"/>
    <m/>
    <m/>
    <n v="5139.8819999999996"/>
    <n v="1"/>
    <n v="107.08087499999999"/>
    <s v="Regular Air"/>
    <n v="8.99"/>
    <n v="5148.8719999999994"/>
    <x v="3"/>
    <s v="Corporate"/>
    <x v="2"/>
    <s v="Telephones and Communication"/>
    <s v="Small Box"/>
    <d v="2011-11-17T00:00:00"/>
  </r>
  <r>
    <n v="6020"/>
    <n v="41413"/>
    <x v="1019"/>
    <s v="Low"/>
    <s v="*"/>
    <s v="*"/>
    <s v="*"/>
    <m/>
    <m/>
    <s v="*"/>
    <m/>
    <m/>
    <m/>
    <m/>
    <m/>
    <n v="46"/>
    <n v="0.05"/>
    <m/>
    <m/>
    <n v="1765.64"/>
    <n v="1"/>
    <n v="38.383478260869566"/>
    <s v="Regular Air"/>
    <n v="14.45"/>
    <n v="1780.0900000000001"/>
    <x v="2"/>
    <s v="Corporate"/>
    <x v="1"/>
    <s v="Office Furnishings"/>
    <s v="Large Box"/>
    <d v="2011-11-18T00:00:00"/>
  </r>
  <r>
    <n v="6021"/>
    <n v="16993"/>
    <x v="1019"/>
    <s v="Medium"/>
    <s v="*"/>
    <s v="*"/>
    <s v="*"/>
    <m/>
    <m/>
    <s v="*"/>
    <m/>
    <m/>
    <m/>
    <m/>
    <m/>
    <n v="8"/>
    <n v="0.01"/>
    <m/>
    <m/>
    <n v="1383.9190000000001"/>
    <n v="1"/>
    <n v="172.98987500000001"/>
    <s v="Regular Air"/>
    <n v="2.5"/>
    <n v="1386.4190000000001"/>
    <x v="6"/>
    <s v="Small Business"/>
    <x v="2"/>
    <s v="Telephones and Communication"/>
    <s v="Small Box"/>
    <d v="2011-11-16T00:00:00"/>
  </r>
  <r>
    <n v="6022"/>
    <n v="6982"/>
    <x v="1019"/>
    <s v="Not Specified"/>
    <s v="*"/>
    <s v="*"/>
    <s v="*"/>
    <m/>
    <m/>
    <s v="*"/>
    <m/>
    <m/>
    <m/>
    <m/>
    <m/>
    <n v="32"/>
    <n v="0.04"/>
    <m/>
    <m/>
    <n v="1311.25"/>
    <n v="1"/>
    <n v="40.9765625"/>
    <s v="Express Air"/>
    <n v="1.99"/>
    <n v="1313.24"/>
    <x v="11"/>
    <s v="Corporate"/>
    <x v="2"/>
    <s v="Computer Peripherals"/>
    <s v="Small Pack"/>
    <d v="2011-11-18T00:00:00"/>
  </r>
  <r>
    <n v="6023"/>
    <n v="6982"/>
    <x v="1019"/>
    <s v="Not Specified"/>
    <s v="*"/>
    <s v="*"/>
    <s v="*"/>
    <m/>
    <m/>
    <s v="*"/>
    <m/>
    <m/>
    <m/>
    <m/>
    <m/>
    <n v="41"/>
    <n v="0.05"/>
    <m/>
    <m/>
    <n v="844.09"/>
    <n v="0"/>
    <n v="20.587560975609758"/>
    <s v="Regular Air"/>
    <n v="10.49"/>
    <n v="854.58"/>
    <x v="11"/>
    <s v="Corporate"/>
    <x v="1"/>
    <s v="Office Furnishings"/>
    <s v="Small Box"/>
    <d v="2011-11-18T00:00:00"/>
  </r>
  <r>
    <n v="6024"/>
    <n v="6982"/>
    <x v="1019"/>
    <s v="Not Specified"/>
    <s v="*"/>
    <s v="*"/>
    <s v="*"/>
    <m/>
    <m/>
    <s v="*"/>
    <m/>
    <m/>
    <m/>
    <m/>
    <m/>
    <n v="5"/>
    <n v="0.01"/>
    <m/>
    <m/>
    <n v="544.41"/>
    <n v="0"/>
    <n v="108.88199999999999"/>
    <s v="Delivery Truck"/>
    <n v="57.38"/>
    <n v="601.79"/>
    <x v="11"/>
    <s v="Corporate"/>
    <x v="1"/>
    <s v="Bookcases"/>
    <s v="Jumbo Box"/>
    <d v="2011-11-18T00:00:00"/>
  </r>
  <r>
    <n v="6025"/>
    <n v="57121"/>
    <x v="1019"/>
    <s v="Not Specified"/>
    <s v="*"/>
    <s v="*"/>
    <s v="*"/>
    <m/>
    <m/>
    <s v="*"/>
    <m/>
    <m/>
    <m/>
    <m/>
    <m/>
    <n v="3"/>
    <n v="0.01"/>
    <m/>
    <m/>
    <n v="504.6705"/>
    <n v="0"/>
    <n v="168.2235"/>
    <s v="Regular Air"/>
    <n v="4.2"/>
    <n v="508.87049999999999"/>
    <x v="5"/>
    <s v="Consumer"/>
    <x v="2"/>
    <s v="Telephones and Communication"/>
    <s v="Small Box"/>
    <d v="2011-11-18T00:00:00"/>
  </r>
  <r>
    <n v="6026"/>
    <n v="14662"/>
    <x v="1019"/>
    <s v="High"/>
    <s v="*"/>
    <s v="**"/>
    <s v="**"/>
    <m/>
    <m/>
    <s v="**"/>
    <m/>
    <m/>
    <m/>
    <m/>
    <m/>
    <n v="48"/>
    <n v="0.05"/>
    <m/>
    <m/>
    <n v="257.75"/>
    <n v="0"/>
    <n v="5.369791666666667"/>
    <s v="Regular Air"/>
    <n v="4.75"/>
    <n v="262.5"/>
    <x v="3"/>
    <s v="Corporate"/>
    <x v="0"/>
    <s v="Paper"/>
    <s v="Small Box"/>
    <d v="2011-11-17T00:00:00"/>
  </r>
  <r>
    <n v="6027"/>
    <n v="57121"/>
    <x v="1019"/>
    <s v="Not Specified"/>
    <s v="*"/>
    <s v="*"/>
    <s v="*"/>
    <m/>
    <m/>
    <s v="*"/>
    <m/>
    <m/>
    <m/>
    <m/>
    <m/>
    <n v="42"/>
    <n v="0.05"/>
    <m/>
    <m/>
    <n v="199.24"/>
    <n v="0"/>
    <n v="4.7438095238095244"/>
    <s v="Regular Air"/>
    <n v="4.72"/>
    <n v="203.96"/>
    <x v="5"/>
    <s v="Consumer"/>
    <x v="0"/>
    <s v="Paper"/>
    <s v="Small Box"/>
    <d v="2011-11-18T00:00:00"/>
  </r>
  <r>
    <n v="6028"/>
    <n v="41413"/>
    <x v="1019"/>
    <s v="Low"/>
    <s v="*"/>
    <s v="*"/>
    <s v="*"/>
    <m/>
    <m/>
    <s v="*"/>
    <m/>
    <m/>
    <m/>
    <m/>
    <m/>
    <n v="23"/>
    <n v="3.5000000000000003E-2"/>
    <m/>
    <m/>
    <n v="156.5"/>
    <n v="0"/>
    <n v="6.8043478260869561"/>
    <s v="Regular Air"/>
    <n v="6"/>
    <n v="162.5"/>
    <x v="2"/>
    <s v="Corporate"/>
    <x v="0"/>
    <s v="Paper"/>
    <s v="Small Box"/>
    <d v="2011-11-20T00:00:00"/>
  </r>
  <r>
    <n v="6029"/>
    <n v="14662"/>
    <x v="1019"/>
    <s v="High"/>
    <s v="*"/>
    <s v="**"/>
    <s v="**"/>
    <m/>
    <m/>
    <s v="**"/>
    <m/>
    <m/>
    <m/>
    <m/>
    <m/>
    <n v="24"/>
    <n v="3.5000000000000003E-2"/>
    <m/>
    <m/>
    <n v="39.69"/>
    <n v="0"/>
    <n v="1.6537499999999998"/>
    <s v="Regular Air"/>
    <n v="1"/>
    <n v="40.69"/>
    <x v="9"/>
    <s v="Corporate"/>
    <x v="0"/>
    <s v="Pens &amp; Art Supplies"/>
    <s v="Wrap Bag"/>
    <d v="2011-11-17T00:00:00"/>
  </r>
  <r>
    <n v="6030"/>
    <n v="15264"/>
    <x v="1020"/>
    <s v="Medium"/>
    <s v="*"/>
    <s v="*"/>
    <s v="*"/>
    <m/>
    <m/>
    <s v="*"/>
    <m/>
    <m/>
    <m/>
    <m/>
    <m/>
    <n v="3"/>
    <n v="0.01"/>
    <m/>
    <m/>
    <n v="3581.52"/>
    <n v="1"/>
    <n v="1193.8399999999999"/>
    <s v="Regular Air"/>
    <n v="19.989999999999998"/>
    <n v="3601.5099999999998"/>
    <x v="0"/>
    <s v="Home Office"/>
    <x v="0"/>
    <s v="Binders and Binder Accessories"/>
    <s v="Small Box"/>
    <d v="2011-11-19T00:00:00"/>
  </r>
  <r>
    <n v="6031"/>
    <n v="46951"/>
    <x v="1020"/>
    <s v="Critical"/>
    <s v="***"/>
    <s v="***"/>
    <s v="***"/>
    <m/>
    <m/>
    <s v="***"/>
    <m/>
    <m/>
    <m/>
    <m/>
    <m/>
    <n v="26"/>
    <n v="3.5000000000000003E-2"/>
    <m/>
    <m/>
    <n v="2379.3285000000001"/>
    <n v="1"/>
    <n v="91.512634615384613"/>
    <s v="Regular Air"/>
    <n v="5.92"/>
    <n v="2385.2485000000001"/>
    <x v="8"/>
    <s v="Corporate"/>
    <x v="2"/>
    <s v="Telephones and Communication"/>
    <s v="Small Box"/>
    <d v="2011-11-18T00:00:00"/>
  </r>
  <r>
    <n v="6032"/>
    <n v="44003"/>
    <x v="1020"/>
    <s v="Low"/>
    <s v="*"/>
    <s v="*"/>
    <s v="*"/>
    <m/>
    <m/>
    <s v="*"/>
    <m/>
    <m/>
    <m/>
    <m/>
    <m/>
    <n v="38"/>
    <n v="0.04"/>
    <m/>
    <m/>
    <n v="202.42"/>
    <n v="0"/>
    <n v="5.3268421052631574"/>
    <s v="Regular Air"/>
    <n v="2.99"/>
    <n v="205.41"/>
    <x v="2"/>
    <s v="Home Office"/>
    <x v="0"/>
    <s v="Binders and Binder Accessories"/>
    <s v="Small Box"/>
    <d v="2011-11-21T00:00:00"/>
  </r>
  <r>
    <n v="6033"/>
    <n v="15264"/>
    <x v="1020"/>
    <s v="Medium"/>
    <s v="*"/>
    <s v="*"/>
    <s v="*"/>
    <m/>
    <m/>
    <s v="*"/>
    <m/>
    <m/>
    <m/>
    <m/>
    <m/>
    <n v="13"/>
    <n v="0.02"/>
    <m/>
    <m/>
    <n v="90.15"/>
    <n v="0"/>
    <n v="6.9346153846153848"/>
    <s v="Regular Air"/>
    <n v="0.49"/>
    <n v="90.64"/>
    <x v="0"/>
    <s v="Home Office"/>
    <x v="0"/>
    <s v="Labels"/>
    <s v="Small Box"/>
    <d v="2011-11-17T00:00:00"/>
  </r>
  <r>
    <n v="6034"/>
    <n v="32647"/>
    <x v="1021"/>
    <s v="High"/>
    <s v="*"/>
    <s v="**"/>
    <s v="**"/>
    <m/>
    <m/>
    <s v="**"/>
    <m/>
    <m/>
    <m/>
    <m/>
    <m/>
    <n v="27"/>
    <n v="3.5000000000000003E-2"/>
    <m/>
    <m/>
    <n v="9541.0400000000009"/>
    <n v="1"/>
    <n v="353.37185185185189"/>
    <s v="Delivery Truck"/>
    <n v="84.84"/>
    <n v="9625.880000000001"/>
    <x v="8"/>
    <s v="Consumer"/>
    <x v="1"/>
    <s v="Tables"/>
    <s v="Jumbo Box"/>
    <d v="2011-11-20T00:00:00"/>
  </r>
  <r>
    <n v="6035"/>
    <n v="29383"/>
    <x v="1021"/>
    <s v="Medium"/>
    <s v="*"/>
    <s v="*"/>
    <s v="*"/>
    <m/>
    <m/>
    <s v="*"/>
    <m/>
    <m/>
    <m/>
    <m/>
    <m/>
    <n v="29"/>
    <n v="3.5000000000000003E-2"/>
    <m/>
    <m/>
    <n v="2738.7849999999999"/>
    <n v="1"/>
    <n v="94.440862068965515"/>
    <s v="Regular Air"/>
    <n v="2.5"/>
    <n v="2741.2849999999999"/>
    <x v="1"/>
    <s v="Corporate"/>
    <x v="2"/>
    <s v="Telephones and Communication"/>
    <s v="Small Box"/>
    <d v="2011-11-20T00:00:00"/>
  </r>
  <r>
    <n v="6036"/>
    <n v="51200"/>
    <x v="1021"/>
    <s v="Medium"/>
    <s v="*"/>
    <s v="*"/>
    <s v="*"/>
    <m/>
    <m/>
    <s v="*"/>
    <m/>
    <m/>
    <m/>
    <m/>
    <m/>
    <n v="29"/>
    <n v="3.5000000000000003E-2"/>
    <m/>
    <m/>
    <n v="1617.88"/>
    <n v="1"/>
    <n v="55.78896551724138"/>
    <s v="Regular Air"/>
    <n v="5.5"/>
    <n v="1623.38"/>
    <x v="5"/>
    <s v="Small Business"/>
    <x v="2"/>
    <s v="Computer Peripherals"/>
    <s v="Small Box"/>
    <d v="2011-11-21T00:00:00"/>
  </r>
  <r>
    <n v="6037"/>
    <n v="32647"/>
    <x v="1021"/>
    <s v="High"/>
    <s v="*"/>
    <s v="**"/>
    <s v="**"/>
    <m/>
    <m/>
    <s v="**"/>
    <m/>
    <m/>
    <m/>
    <m/>
    <m/>
    <n v="32"/>
    <n v="0.04"/>
    <m/>
    <m/>
    <n v="671.75"/>
    <n v="0"/>
    <n v="20.9921875"/>
    <s v="Regular Air"/>
    <n v="4"/>
    <n v="675.75"/>
    <x v="8"/>
    <s v="Consumer"/>
    <x v="2"/>
    <s v="Computer Peripherals"/>
    <s v="Small Box"/>
    <d v="2011-11-20T00:00:00"/>
  </r>
  <r>
    <n v="6038"/>
    <n v="35687"/>
    <x v="1021"/>
    <s v="Not Specified"/>
    <s v="*"/>
    <s v="*"/>
    <s v="*"/>
    <m/>
    <m/>
    <s v="*"/>
    <m/>
    <m/>
    <m/>
    <m/>
    <m/>
    <n v="48"/>
    <n v="0.05"/>
    <m/>
    <m/>
    <n v="620.23"/>
    <n v="0"/>
    <n v="12.921458333333334"/>
    <s v="Express Air"/>
    <n v="4.9800000000000004"/>
    <n v="625.21"/>
    <x v="8"/>
    <s v="Home Office"/>
    <x v="1"/>
    <s v="Office Furnishings"/>
    <s v="Small Pack"/>
    <d v="2011-11-19T00:00:00"/>
  </r>
  <r>
    <n v="6039"/>
    <n v="59009"/>
    <x v="1021"/>
    <s v="Critical"/>
    <s v="***"/>
    <s v="***"/>
    <s v="***"/>
    <m/>
    <m/>
    <s v="***"/>
    <m/>
    <m/>
    <m/>
    <m/>
    <m/>
    <n v="19"/>
    <n v="0.02"/>
    <m/>
    <m/>
    <n v="614.91"/>
    <n v="0"/>
    <n v="32.363684210526316"/>
    <s v="Express Air"/>
    <n v="17.079999999999998"/>
    <n v="631.99"/>
    <x v="1"/>
    <s v="Consumer"/>
    <x v="0"/>
    <s v="Paper"/>
    <s v="Small Box"/>
    <d v="2011-11-20T00:00:00"/>
  </r>
  <r>
    <n v="6040"/>
    <n v="36640"/>
    <x v="1021"/>
    <s v="Not Specified"/>
    <s v="*"/>
    <s v="*"/>
    <s v="*"/>
    <m/>
    <m/>
    <s v="*"/>
    <m/>
    <m/>
    <m/>
    <m/>
    <m/>
    <n v="18"/>
    <n v="0.02"/>
    <m/>
    <m/>
    <n v="416.39"/>
    <n v="0"/>
    <n v="23.132777777777775"/>
    <s v="Express Air"/>
    <n v="1.99"/>
    <n v="418.38"/>
    <x v="10"/>
    <s v="Corporate"/>
    <x v="2"/>
    <s v="Computer Peripherals"/>
    <s v="Small Pack"/>
    <d v="2011-11-20T00:00:00"/>
  </r>
  <r>
    <n v="6041"/>
    <n v="21859"/>
    <x v="1021"/>
    <s v="High"/>
    <s v="*"/>
    <s v="**"/>
    <s v="**"/>
    <m/>
    <m/>
    <s v="**"/>
    <m/>
    <m/>
    <m/>
    <m/>
    <m/>
    <n v="42"/>
    <n v="0.05"/>
    <m/>
    <m/>
    <n v="401.37"/>
    <n v="0"/>
    <n v="9.5564285714285724"/>
    <s v="Regular Air"/>
    <n v="5.71"/>
    <n v="407.08"/>
    <x v="1"/>
    <s v="Corporate"/>
    <x v="1"/>
    <s v="Office Furnishings"/>
    <s v="Small Box"/>
    <d v="2011-11-19T00:00:00"/>
  </r>
  <r>
    <n v="6042"/>
    <n v="29383"/>
    <x v="1021"/>
    <s v="Medium"/>
    <s v="*"/>
    <s v="*"/>
    <s v="*"/>
    <m/>
    <m/>
    <s v="*"/>
    <m/>
    <m/>
    <m/>
    <m/>
    <m/>
    <n v="30"/>
    <n v="0.04"/>
    <m/>
    <m/>
    <n v="217.42"/>
    <n v="0"/>
    <n v="7.2473333333333327"/>
    <s v="Regular Air"/>
    <n v="4"/>
    <n v="221.42"/>
    <x v="1"/>
    <s v="Corporate"/>
    <x v="1"/>
    <s v="Office Furnishings"/>
    <s v="Wrap Bag"/>
    <d v="2011-11-19T00:00:00"/>
  </r>
  <r>
    <n v="6043"/>
    <n v="20960"/>
    <x v="1021"/>
    <s v="Low"/>
    <s v="*"/>
    <s v="*"/>
    <s v="*"/>
    <m/>
    <m/>
    <s v="*"/>
    <m/>
    <m/>
    <m/>
    <m/>
    <m/>
    <n v="19"/>
    <n v="0.02"/>
    <m/>
    <m/>
    <n v="195.96"/>
    <n v="0"/>
    <n v="10.313684210526317"/>
    <s v="Regular Air"/>
    <n v="6.5"/>
    <n v="202.46"/>
    <x v="2"/>
    <s v="Corporate"/>
    <x v="2"/>
    <s v="Computer Peripherals"/>
    <s v="Small Box"/>
    <d v="2011-11-23T00:00:00"/>
  </r>
  <r>
    <n v="6044"/>
    <n v="29383"/>
    <x v="1021"/>
    <s v="Medium"/>
    <s v="*"/>
    <s v="*"/>
    <s v="*"/>
    <m/>
    <m/>
    <s v="*"/>
    <m/>
    <m/>
    <m/>
    <m/>
    <m/>
    <n v="28"/>
    <n v="3.5000000000000003E-2"/>
    <m/>
    <m/>
    <n v="195.11"/>
    <n v="0"/>
    <n v="6.9682142857142866"/>
    <s v="Regular Air"/>
    <n v="8.73"/>
    <n v="203.84"/>
    <x v="1"/>
    <s v="Corporate"/>
    <x v="0"/>
    <s v="Paper"/>
    <s v="Small Box"/>
    <d v="2011-11-19T00:00:00"/>
  </r>
  <r>
    <n v="6045"/>
    <n v="29383"/>
    <x v="1021"/>
    <s v="Medium"/>
    <s v="*"/>
    <s v="*"/>
    <s v="*"/>
    <m/>
    <m/>
    <s v="*"/>
    <m/>
    <m/>
    <m/>
    <m/>
    <m/>
    <n v="20"/>
    <n v="3.5000000000000003E-2"/>
    <m/>
    <m/>
    <n v="157.13"/>
    <n v="0"/>
    <n v="7.8564999999999996"/>
    <s v="Regular Air"/>
    <n v="2.38"/>
    <n v="159.51"/>
    <x v="1"/>
    <s v="Corporate"/>
    <x v="2"/>
    <s v="Computer Peripherals"/>
    <s v="Small Pack"/>
    <d v="2011-11-20T00:00:00"/>
  </r>
  <r>
    <n v="6046"/>
    <n v="37252"/>
    <x v="1022"/>
    <s v="Low"/>
    <s v="*"/>
    <s v="*"/>
    <s v="*"/>
    <m/>
    <m/>
    <s v="*"/>
    <m/>
    <m/>
    <m/>
    <m/>
    <m/>
    <n v="34"/>
    <n v="0.04"/>
    <m/>
    <m/>
    <n v="29345.27"/>
    <n v="1"/>
    <n v="863.09617647058826"/>
    <s v="Delivery Truck"/>
    <n v="44.55"/>
    <n v="29389.82"/>
    <x v="8"/>
    <s v="Corporate"/>
    <x v="1"/>
    <s v="Bookcases"/>
    <s v="Jumbo Box"/>
    <d v="2011-11-24T00:00:00"/>
  </r>
  <r>
    <n v="6047"/>
    <n v="55873"/>
    <x v="1022"/>
    <s v="Low"/>
    <s v="*"/>
    <s v="*"/>
    <s v="*"/>
    <m/>
    <m/>
    <s v="*"/>
    <m/>
    <m/>
    <m/>
    <m/>
    <m/>
    <n v="48"/>
    <n v="0.05"/>
    <m/>
    <m/>
    <n v="15602.93"/>
    <n v="1"/>
    <n v="325.06104166666665"/>
    <s v="Delivery Truck"/>
    <n v="26.53"/>
    <n v="15629.460000000001"/>
    <x v="8"/>
    <s v="Corporate"/>
    <x v="2"/>
    <s v="Office Machines"/>
    <s v="Jumbo Drum"/>
    <d v="2011-11-26T00:00:00"/>
  </r>
  <r>
    <n v="6048"/>
    <n v="27298"/>
    <x v="1022"/>
    <s v="Low"/>
    <s v="*"/>
    <s v="*"/>
    <s v="*"/>
    <m/>
    <m/>
    <s v="*"/>
    <m/>
    <m/>
    <m/>
    <m/>
    <m/>
    <n v="40"/>
    <n v="0.05"/>
    <m/>
    <m/>
    <n v="7813.7"/>
    <n v="1"/>
    <n v="195.3425"/>
    <s v="Regular Air"/>
    <n v="24.49"/>
    <n v="7838.19"/>
    <x v="2"/>
    <s v="Small Business"/>
    <x v="2"/>
    <s v="Copiers and Fax"/>
    <s v="Large Box"/>
    <d v="2011-11-23T00:00:00"/>
  </r>
  <r>
    <n v="6049"/>
    <n v="37252"/>
    <x v="1022"/>
    <s v="Low"/>
    <s v="*"/>
    <s v="*"/>
    <s v="*"/>
    <m/>
    <m/>
    <s v="*"/>
    <m/>
    <m/>
    <m/>
    <m/>
    <m/>
    <n v="50"/>
    <n v="0.06"/>
    <m/>
    <m/>
    <n v="2337.0300000000002"/>
    <n v="1"/>
    <n v="46.740600000000001"/>
    <s v="Regular Air"/>
    <n v="19.989999999999998"/>
    <n v="2357.02"/>
    <x v="8"/>
    <s v="Corporate"/>
    <x v="2"/>
    <s v="Computer Peripherals"/>
    <s v="Small Box"/>
    <d v="2011-11-21T00:00:00"/>
  </r>
  <r>
    <n v="6050"/>
    <n v="44256"/>
    <x v="1022"/>
    <s v="Low"/>
    <s v="*"/>
    <s v="*"/>
    <s v="*"/>
    <m/>
    <m/>
    <s v="*"/>
    <m/>
    <m/>
    <m/>
    <m/>
    <m/>
    <n v="49"/>
    <n v="0.05"/>
    <m/>
    <m/>
    <n v="1889.04"/>
    <n v="1"/>
    <n v="38.551836734693879"/>
    <s v="Express Air"/>
    <n v="8.99"/>
    <n v="1898.03"/>
    <x v="2"/>
    <s v="Corporate"/>
    <x v="0"/>
    <s v="Pens &amp; Art Supplies"/>
    <s v="Small Pack"/>
    <d v="2011-11-26T00:00:00"/>
  </r>
  <r>
    <n v="6051"/>
    <n v="37252"/>
    <x v="1022"/>
    <s v="Low"/>
    <s v="*"/>
    <s v="*"/>
    <s v="*"/>
    <m/>
    <m/>
    <s v="*"/>
    <m/>
    <m/>
    <m/>
    <m/>
    <m/>
    <n v="21"/>
    <n v="3.5000000000000003E-2"/>
    <m/>
    <m/>
    <n v="1503.49"/>
    <n v="1"/>
    <n v="71.59476190476191"/>
    <s v="Regular Air"/>
    <n v="3.5"/>
    <n v="1506.99"/>
    <x v="8"/>
    <s v="Corporate"/>
    <x v="0"/>
    <s v="Appliances"/>
    <s v="Small Box"/>
    <d v="2011-11-21T00:00:00"/>
  </r>
  <r>
    <n v="6052"/>
    <n v="49952"/>
    <x v="1022"/>
    <s v="High"/>
    <s v="*"/>
    <s v="**"/>
    <s v="**"/>
    <m/>
    <m/>
    <s v="**"/>
    <m/>
    <m/>
    <m/>
    <m/>
    <m/>
    <n v="12"/>
    <n v="0.02"/>
    <m/>
    <m/>
    <n v="1323.67"/>
    <n v="1"/>
    <n v="110.30583333333334"/>
    <s v="Express Air"/>
    <n v="5.81"/>
    <n v="1329.48"/>
    <x v="7"/>
    <s v="Corporate"/>
    <x v="1"/>
    <s v="Office Furnishings"/>
    <s v="Medium Box"/>
    <d v="2011-11-20T00:00:00"/>
  </r>
  <r>
    <n v="6053"/>
    <n v="32069"/>
    <x v="1022"/>
    <s v="Not Specified"/>
    <s v="*"/>
    <s v="*"/>
    <s v="*"/>
    <m/>
    <m/>
    <s v="*"/>
    <m/>
    <m/>
    <m/>
    <m/>
    <m/>
    <n v="8"/>
    <n v="0.01"/>
    <m/>
    <m/>
    <n v="1100"/>
    <n v="1"/>
    <n v="137.5"/>
    <s v="Delivery Truck"/>
    <n v="17.850000000000001"/>
    <n v="1117.8499999999999"/>
    <x v="0"/>
    <s v="Consumer"/>
    <x v="2"/>
    <s v="Office Machines"/>
    <s v="Jumbo Drum"/>
    <d v="2011-11-19T00:00:00"/>
  </r>
  <r>
    <n v="6054"/>
    <n v="26176"/>
    <x v="1022"/>
    <s v="High"/>
    <s v="*"/>
    <s v="**"/>
    <s v="**"/>
    <m/>
    <m/>
    <s v="**"/>
    <m/>
    <m/>
    <m/>
    <m/>
    <m/>
    <n v="30"/>
    <n v="0.04"/>
    <m/>
    <m/>
    <n v="554.42949999999996"/>
    <n v="0"/>
    <n v="18.480983333333331"/>
    <s v="Regular Air"/>
    <n v="4.8099999999999996"/>
    <n v="559.23949999999991"/>
    <x v="8"/>
    <s v="Home Office"/>
    <x v="2"/>
    <s v="Telephones and Communication"/>
    <s v="Medium Box"/>
    <d v="2011-11-20T00:00:00"/>
  </r>
  <r>
    <n v="6055"/>
    <n v="25318"/>
    <x v="1022"/>
    <s v="Critical"/>
    <s v="***"/>
    <s v="***"/>
    <s v="***"/>
    <m/>
    <m/>
    <s v="***"/>
    <m/>
    <m/>
    <m/>
    <m/>
    <m/>
    <n v="22"/>
    <n v="3.5000000000000003E-2"/>
    <m/>
    <m/>
    <n v="440.92"/>
    <n v="0"/>
    <n v="20.041818181818183"/>
    <s v="Express Air"/>
    <n v="10.49"/>
    <n v="451.41"/>
    <x v="7"/>
    <s v="Small Business"/>
    <x v="1"/>
    <s v="Office Furnishings"/>
    <s v="Small Box"/>
    <d v="2011-11-21T00:00:00"/>
  </r>
  <r>
    <n v="6056"/>
    <n v="44256"/>
    <x v="1022"/>
    <s v="Low"/>
    <s v="*"/>
    <s v="*"/>
    <s v="*"/>
    <m/>
    <m/>
    <s v="*"/>
    <m/>
    <m/>
    <m/>
    <m/>
    <m/>
    <n v="39"/>
    <n v="0.04"/>
    <m/>
    <m/>
    <n v="301.36"/>
    <n v="0"/>
    <n v="7.7271794871794874"/>
    <s v="Regular Air"/>
    <n v="2.87"/>
    <n v="304.23"/>
    <x v="2"/>
    <s v="Corporate"/>
    <x v="0"/>
    <s v="Paper"/>
    <s v="Wrap Bag"/>
    <d v="2011-11-28T00:00:00"/>
  </r>
  <r>
    <n v="6057"/>
    <n v="27298"/>
    <x v="1022"/>
    <s v="Low"/>
    <s v="*"/>
    <s v="*"/>
    <s v="*"/>
    <m/>
    <m/>
    <s v="*"/>
    <m/>
    <m/>
    <m/>
    <m/>
    <m/>
    <n v="31"/>
    <n v="0.04"/>
    <m/>
    <m/>
    <n v="164.92"/>
    <n v="0"/>
    <n v="5.3199999999999994"/>
    <s v="Regular Air"/>
    <n v="4.8600000000000003"/>
    <n v="169.78"/>
    <x v="2"/>
    <s v="Small Business"/>
    <x v="0"/>
    <s v="Paper"/>
    <s v="Small Box"/>
    <d v="2011-11-24T00:00:00"/>
  </r>
  <r>
    <n v="6058"/>
    <n v="32069"/>
    <x v="1022"/>
    <s v="Not Specified"/>
    <s v="*"/>
    <s v="*"/>
    <s v="*"/>
    <m/>
    <m/>
    <s v="*"/>
    <m/>
    <m/>
    <m/>
    <m/>
    <m/>
    <n v="17"/>
    <n v="0.02"/>
    <m/>
    <m/>
    <n v="114.94"/>
    <n v="0"/>
    <n v="6.7611764705882349"/>
    <s v="Regular Air"/>
    <n v="9.68"/>
    <n v="124.62"/>
    <x v="8"/>
    <s v="Consumer"/>
    <x v="0"/>
    <s v="Paper"/>
    <s v="Small Box"/>
    <d v="2011-11-21T00:00:00"/>
  </r>
  <r>
    <n v="6059"/>
    <n v="44256"/>
    <x v="1022"/>
    <s v="Low"/>
    <s v="*"/>
    <s v="*"/>
    <s v="*"/>
    <m/>
    <m/>
    <s v="*"/>
    <m/>
    <m/>
    <m/>
    <m/>
    <m/>
    <n v="17"/>
    <n v="0.02"/>
    <m/>
    <m/>
    <n v="114.28"/>
    <n v="0"/>
    <n v="6.7223529411764709"/>
    <s v="Regular Air"/>
    <n v="5.84"/>
    <n v="120.12"/>
    <x v="2"/>
    <s v="Corporate"/>
    <x v="0"/>
    <s v="Paper"/>
    <s v="Small Box"/>
    <d v="2011-11-24T00:00:00"/>
  </r>
  <r>
    <n v="6060"/>
    <n v="26176"/>
    <x v="1022"/>
    <s v="High"/>
    <s v="*"/>
    <s v="**"/>
    <s v="**"/>
    <m/>
    <m/>
    <s v="**"/>
    <m/>
    <m/>
    <m/>
    <m/>
    <m/>
    <n v="14"/>
    <n v="0.02"/>
    <m/>
    <m/>
    <n v="94.32"/>
    <n v="0"/>
    <n v="6.7371428571428567"/>
    <s v="Regular Air"/>
    <n v="8.19"/>
    <n v="102.50999999999999"/>
    <x v="8"/>
    <s v="Home Office"/>
    <x v="0"/>
    <s v="Paper"/>
    <s v="Small Box"/>
    <d v="2011-11-21T00:00:00"/>
  </r>
  <r>
    <n v="6061"/>
    <n v="37252"/>
    <x v="1022"/>
    <s v="Low"/>
    <s v="*"/>
    <s v="*"/>
    <s v="*"/>
    <m/>
    <m/>
    <s v="*"/>
    <m/>
    <m/>
    <m/>
    <m/>
    <m/>
    <n v="1"/>
    <n v="0.01"/>
    <m/>
    <m/>
    <n v="10.62"/>
    <n v="0"/>
    <n v="10.62"/>
    <s v="Regular Air"/>
    <n v="2.38"/>
    <n v="13"/>
    <x v="8"/>
    <s v="Corporate"/>
    <x v="2"/>
    <s v="Computer Peripherals"/>
    <s v="Small Pack"/>
    <d v="2011-11-23T00:00:00"/>
  </r>
  <r>
    <n v="6062"/>
    <n v="25318"/>
    <x v="1022"/>
    <s v="Critical"/>
    <s v="***"/>
    <s v="***"/>
    <s v="***"/>
    <m/>
    <m/>
    <s v="***"/>
    <m/>
    <m/>
    <m/>
    <m/>
    <m/>
    <n v="1"/>
    <n v="0.01"/>
    <m/>
    <m/>
    <n v="3.2"/>
    <n v="0"/>
    <n v="3.2"/>
    <s v="Regular Air"/>
    <n v="1.49"/>
    <n v="4.6900000000000004"/>
    <x v="5"/>
    <s v="Small Business"/>
    <x v="0"/>
    <s v="Binders and Binder Accessories"/>
    <s v="Small Box"/>
    <d v="2011-11-21T00:00:00"/>
  </r>
  <r>
    <n v="6063"/>
    <n v="26214"/>
    <x v="1023"/>
    <s v="Medium"/>
    <s v="*"/>
    <s v="*"/>
    <s v="*"/>
    <m/>
    <m/>
    <s v="*"/>
    <m/>
    <m/>
    <m/>
    <m/>
    <m/>
    <n v="41"/>
    <n v="0.05"/>
    <m/>
    <m/>
    <n v="1901.29"/>
    <n v="1"/>
    <n v="46.372926829268295"/>
    <s v="Regular Air"/>
    <n v="6.77"/>
    <n v="1908.06"/>
    <x v="4"/>
    <s v="Small Business"/>
    <x v="1"/>
    <s v="Office Furnishings"/>
    <s v="Small Box"/>
    <d v="2011-11-21T00:00:00"/>
  </r>
  <r>
    <n v="6064"/>
    <n v="26214"/>
    <x v="1023"/>
    <s v="Medium"/>
    <s v="*"/>
    <s v="*"/>
    <s v="*"/>
    <m/>
    <m/>
    <s v="*"/>
    <m/>
    <m/>
    <m/>
    <m/>
    <m/>
    <n v="19"/>
    <n v="0.02"/>
    <m/>
    <m/>
    <n v="305.68"/>
    <n v="0"/>
    <n v="16.088421052631578"/>
    <s v="Express Air"/>
    <n v="1.39"/>
    <n v="307.07"/>
    <x v="4"/>
    <s v="Small Business"/>
    <x v="0"/>
    <s v="Envelopes"/>
    <s v="Small Box"/>
    <d v="2011-11-21T00:00:00"/>
  </r>
  <r>
    <n v="6065"/>
    <n v="56484"/>
    <x v="1024"/>
    <s v="Not Specified"/>
    <s v="*"/>
    <s v="*"/>
    <s v="*"/>
    <m/>
    <m/>
    <s v="*"/>
    <m/>
    <m/>
    <m/>
    <m/>
    <m/>
    <n v="15"/>
    <n v="0.02"/>
    <m/>
    <m/>
    <n v="1121.8399999999999"/>
    <n v="1"/>
    <n v="74.789333333333332"/>
    <s v="Regular Air"/>
    <n v="12.14"/>
    <n v="1133.98"/>
    <x v="2"/>
    <s v="Small Business"/>
    <x v="2"/>
    <s v="Computer Peripherals"/>
    <s v="Small Box"/>
    <d v="2011-11-22T00:00:00"/>
  </r>
  <r>
    <n v="6066"/>
    <n v="56484"/>
    <x v="1024"/>
    <s v="Not Specified"/>
    <s v="*"/>
    <s v="*"/>
    <s v="*"/>
    <m/>
    <m/>
    <s v="*"/>
    <m/>
    <m/>
    <m/>
    <m/>
    <m/>
    <n v="6"/>
    <n v="0.01"/>
    <m/>
    <m/>
    <n v="176.58"/>
    <n v="0"/>
    <n v="29.430000000000003"/>
    <s v="Regular Air"/>
    <n v="2.99"/>
    <n v="179.57000000000002"/>
    <x v="2"/>
    <s v="Small Business"/>
    <x v="0"/>
    <s v="Binders and Binder Accessories"/>
    <s v="Small Box"/>
    <d v="2011-11-22T00:00:00"/>
  </r>
  <r>
    <n v="6067"/>
    <n v="42370"/>
    <x v="1024"/>
    <s v="High"/>
    <s v="*"/>
    <s v="**"/>
    <s v="**"/>
    <m/>
    <m/>
    <s v="**"/>
    <m/>
    <m/>
    <m/>
    <m/>
    <m/>
    <n v="33"/>
    <n v="0.04"/>
    <m/>
    <m/>
    <n v="125.27"/>
    <n v="0"/>
    <n v="3.7960606060606059"/>
    <s v="Regular Air"/>
    <n v="4.83"/>
    <n v="130.1"/>
    <x v="5"/>
    <s v="Home Office"/>
    <x v="0"/>
    <s v="Binders and Binder Accessories"/>
    <s v="Small Box"/>
    <d v="2011-11-23T00:00:00"/>
  </r>
  <r>
    <n v="6068"/>
    <n v="47747"/>
    <x v="1024"/>
    <s v="High"/>
    <s v="*"/>
    <s v="**"/>
    <s v="**"/>
    <m/>
    <m/>
    <s v="**"/>
    <m/>
    <m/>
    <m/>
    <m/>
    <m/>
    <n v="40"/>
    <n v="0.05"/>
    <m/>
    <m/>
    <n v="102.15"/>
    <n v="0"/>
    <n v="2.55375"/>
    <s v="Express Air"/>
    <n v="5.33"/>
    <n v="107.48"/>
    <x v="6"/>
    <s v="Consumer"/>
    <x v="1"/>
    <s v="Office Furnishings"/>
    <s v="Small Box"/>
    <d v="2011-11-23T00:00:00"/>
  </r>
  <r>
    <n v="6069"/>
    <n v="10342"/>
    <x v="1025"/>
    <s v="Medium"/>
    <s v="*"/>
    <s v="*"/>
    <s v="*"/>
    <m/>
    <m/>
    <s v="*"/>
    <m/>
    <m/>
    <m/>
    <m/>
    <m/>
    <n v="38"/>
    <n v="0.04"/>
    <m/>
    <m/>
    <n v="10567.45"/>
    <n v="1"/>
    <n v="278.09078947368425"/>
    <s v="Regular Air"/>
    <n v="11.64"/>
    <n v="10579.09"/>
    <x v="1"/>
    <s v="Consumer"/>
    <x v="2"/>
    <s v="Copiers and Fax"/>
    <s v="Large Box"/>
    <d v="2011-11-23T00:00:00"/>
  </r>
  <r>
    <n v="6070"/>
    <n v="10342"/>
    <x v="1025"/>
    <s v="Medium"/>
    <s v="*"/>
    <s v="*"/>
    <s v="*"/>
    <m/>
    <m/>
    <s v="*"/>
    <m/>
    <m/>
    <m/>
    <m/>
    <m/>
    <n v="45"/>
    <n v="0.05"/>
    <m/>
    <m/>
    <n v="5181.08"/>
    <n v="1"/>
    <n v="115.13511111111112"/>
    <s v="Delivery Truck"/>
    <n v="58.72"/>
    <n v="5239.8"/>
    <x v="1"/>
    <s v="Consumer"/>
    <x v="1"/>
    <s v="Bookcases"/>
    <s v="Jumbo Box"/>
    <d v="2011-11-24T00:00:00"/>
  </r>
  <r>
    <n v="6071"/>
    <n v="10342"/>
    <x v="1025"/>
    <s v="Medium"/>
    <s v="*"/>
    <s v="*"/>
    <s v="*"/>
    <m/>
    <m/>
    <s v="*"/>
    <m/>
    <m/>
    <m/>
    <m/>
    <m/>
    <n v="2"/>
    <n v="0.01"/>
    <m/>
    <m/>
    <n v="2055.9699999999998"/>
    <n v="1"/>
    <n v="1027.9849999999999"/>
    <s v="Express Air"/>
    <n v="13.99"/>
    <n v="2069.9599999999996"/>
    <x v="1"/>
    <s v="Consumer"/>
    <x v="2"/>
    <s v="Office Machines"/>
    <s v="Medium Box"/>
    <d v="2011-11-24T00:00:00"/>
  </r>
  <r>
    <n v="6072"/>
    <n v="10342"/>
    <x v="1025"/>
    <s v="Medium"/>
    <s v="*"/>
    <s v="*"/>
    <s v="*"/>
    <m/>
    <m/>
    <s v="*"/>
    <m/>
    <m/>
    <m/>
    <m/>
    <m/>
    <n v="38"/>
    <n v="0.04"/>
    <m/>
    <m/>
    <n v="1679.04"/>
    <n v="1"/>
    <n v="44.185263157894738"/>
    <s v="Regular Air"/>
    <n v="14.45"/>
    <n v="1693.49"/>
    <x v="1"/>
    <s v="Consumer"/>
    <x v="1"/>
    <s v="Office Furnishings"/>
    <s v="Large Box"/>
    <d v="2011-11-24T00:00:00"/>
  </r>
  <r>
    <n v="6073"/>
    <n v="26948"/>
    <x v="1025"/>
    <s v="High"/>
    <s v="*"/>
    <s v="**"/>
    <s v="**"/>
    <m/>
    <m/>
    <s v="**"/>
    <m/>
    <m/>
    <m/>
    <m/>
    <m/>
    <n v="38"/>
    <n v="0.04"/>
    <m/>
    <m/>
    <n v="273.89"/>
    <n v="0"/>
    <n v="7.2076315789473684"/>
    <s v="Regular Air"/>
    <n v="7.72"/>
    <n v="281.61"/>
    <x v="4"/>
    <s v="Home Office"/>
    <x v="0"/>
    <s v="Binders and Binder Accessories"/>
    <s v="Small Box"/>
    <d v="2011-11-23T00:00:00"/>
  </r>
  <r>
    <n v="6074"/>
    <n v="26948"/>
    <x v="1025"/>
    <s v="High"/>
    <s v="*"/>
    <s v="**"/>
    <s v="**"/>
    <m/>
    <m/>
    <s v="**"/>
    <m/>
    <m/>
    <m/>
    <m/>
    <m/>
    <n v="21"/>
    <n v="3.5000000000000003E-2"/>
    <m/>
    <m/>
    <n v="203.55"/>
    <n v="0"/>
    <n v="9.6928571428571431"/>
    <s v="Express Air"/>
    <n v="2.25"/>
    <n v="205.8"/>
    <x v="0"/>
    <s v="Home Office"/>
    <x v="0"/>
    <s v="Pens &amp; Art Supplies"/>
    <s v="Wrap Bag"/>
    <d v="2011-11-23T00:00:00"/>
  </r>
  <r>
    <n v="6075"/>
    <n v="6433"/>
    <x v="1025"/>
    <s v="Medium"/>
    <s v="*"/>
    <s v="*"/>
    <s v="*"/>
    <m/>
    <m/>
    <s v="*"/>
    <m/>
    <m/>
    <m/>
    <m/>
    <m/>
    <n v="41"/>
    <n v="0.05"/>
    <m/>
    <m/>
    <n v="159.26"/>
    <n v="0"/>
    <n v="3.8843902439024389"/>
    <s v="Regular Air"/>
    <n v="0.5"/>
    <n v="159.76"/>
    <x v="0"/>
    <s v="Home Office"/>
    <x v="0"/>
    <s v="Labels"/>
    <s v="Small Box"/>
    <d v="2011-11-23T00:00:00"/>
  </r>
  <r>
    <n v="6076"/>
    <n v="34913"/>
    <x v="1025"/>
    <s v="Medium"/>
    <s v="*"/>
    <s v="*"/>
    <s v="*"/>
    <m/>
    <m/>
    <s v="*"/>
    <m/>
    <m/>
    <m/>
    <m/>
    <m/>
    <n v="15"/>
    <n v="0.02"/>
    <m/>
    <m/>
    <n v="107.63"/>
    <n v="0"/>
    <n v="7.1753333333333327"/>
    <s v="Regular Air"/>
    <n v="5.48"/>
    <n v="113.11"/>
    <x v="4"/>
    <s v="Home Office"/>
    <x v="0"/>
    <s v="Binders and Binder Accessories"/>
    <s v="Small Box"/>
    <d v="2011-11-24T00:00:00"/>
  </r>
  <r>
    <n v="6077"/>
    <n v="36359"/>
    <x v="1026"/>
    <s v="High"/>
    <s v="*"/>
    <s v="**"/>
    <s v="**"/>
    <m/>
    <m/>
    <s v="**"/>
    <m/>
    <m/>
    <m/>
    <m/>
    <m/>
    <n v="2"/>
    <n v="0.01"/>
    <m/>
    <m/>
    <n v="68.66"/>
    <n v="0"/>
    <n v="34.33"/>
    <s v="Regular Air"/>
    <n v="5.76"/>
    <n v="74.42"/>
    <x v="2"/>
    <s v="Corporate"/>
    <x v="0"/>
    <s v="Paper"/>
    <s v="Small Box"/>
    <d v="2011-11-24T00:00:00"/>
  </r>
  <r>
    <n v="6078"/>
    <n v="12930"/>
    <x v="1027"/>
    <s v="High"/>
    <s v="*"/>
    <s v="**"/>
    <s v="**"/>
    <m/>
    <m/>
    <s v="**"/>
    <m/>
    <m/>
    <m/>
    <m/>
    <m/>
    <n v="49"/>
    <n v="0.05"/>
    <m/>
    <m/>
    <n v="1147.6400000000001"/>
    <n v="1"/>
    <n v="23.421224489795922"/>
    <s v="Regular Air"/>
    <n v="4.5"/>
    <n v="1152.1400000000001"/>
    <x v="10"/>
    <s v="Corporate"/>
    <x v="0"/>
    <s v="Appliances"/>
    <s v="Small Box"/>
    <d v="2011-11-25T00:00:00"/>
  </r>
  <r>
    <n v="6079"/>
    <n v="37893"/>
    <x v="1027"/>
    <s v="Not Specified"/>
    <s v="*"/>
    <s v="*"/>
    <s v="*"/>
    <m/>
    <m/>
    <s v="*"/>
    <m/>
    <m/>
    <m/>
    <m/>
    <m/>
    <n v="14"/>
    <n v="0.02"/>
    <m/>
    <m/>
    <n v="436.78"/>
    <n v="0"/>
    <n v="31.198571428571427"/>
    <s v="Regular Air"/>
    <n v="5.5"/>
    <n v="442.28"/>
    <x v="0"/>
    <s v="Corporate"/>
    <x v="2"/>
    <s v="Computer Peripherals"/>
    <s v="Small Box"/>
    <d v="2011-11-25T00:00:00"/>
  </r>
  <r>
    <n v="6080"/>
    <n v="29795"/>
    <x v="1028"/>
    <s v="High"/>
    <s v="*"/>
    <s v="**"/>
    <s v="**"/>
    <m/>
    <m/>
    <s v="**"/>
    <m/>
    <m/>
    <m/>
    <m/>
    <m/>
    <n v="49"/>
    <n v="0.05"/>
    <m/>
    <m/>
    <n v="19325.2"/>
    <n v="1"/>
    <n v="394.39183673469387"/>
    <s v="Regular Air"/>
    <n v="19.989999999999998"/>
    <n v="19345.190000000002"/>
    <x v="7"/>
    <s v="Small Business"/>
    <x v="0"/>
    <s v="Binders and Binder Accessories"/>
    <s v="Small Box"/>
    <d v="2011-11-26T00:00:00"/>
  </r>
  <r>
    <n v="6081"/>
    <n v="29795"/>
    <x v="1028"/>
    <s v="High"/>
    <s v="*"/>
    <s v="**"/>
    <s v="**"/>
    <m/>
    <m/>
    <s v="**"/>
    <m/>
    <m/>
    <m/>
    <m/>
    <m/>
    <n v="48"/>
    <n v="0.05"/>
    <m/>
    <m/>
    <n v="8380.2199999999993"/>
    <n v="1"/>
    <n v="174.58791666666664"/>
    <s v="Delivery Truck"/>
    <n v="35.020000000000003"/>
    <n v="8415.24"/>
    <x v="7"/>
    <s v="Small Business"/>
    <x v="1"/>
    <s v="Bookcases"/>
    <s v="Jumbo Box"/>
    <d v="2011-11-26T00:00:00"/>
  </r>
  <r>
    <n v="6082"/>
    <n v="56039"/>
    <x v="1028"/>
    <s v="Low"/>
    <s v="*"/>
    <s v="*"/>
    <s v="*"/>
    <m/>
    <m/>
    <s v="*"/>
    <m/>
    <m/>
    <m/>
    <m/>
    <m/>
    <n v="23"/>
    <n v="3.5000000000000003E-2"/>
    <m/>
    <m/>
    <n v="156.66"/>
    <n v="0"/>
    <n v="6.8113043478260868"/>
    <s v="Regular Air"/>
    <n v="5.2"/>
    <n v="161.85999999999999"/>
    <x v="1"/>
    <s v="Small Business"/>
    <x v="0"/>
    <s v="Paper"/>
    <s v="Small Box"/>
    <d v="2011-11-30T00:00:00"/>
  </r>
  <r>
    <n v="6083"/>
    <n v="22304"/>
    <x v="1028"/>
    <s v="Low"/>
    <s v="*"/>
    <s v="*"/>
    <s v="*"/>
    <m/>
    <m/>
    <s v="*"/>
    <m/>
    <m/>
    <m/>
    <m/>
    <m/>
    <n v="24"/>
    <n v="3.5000000000000003E-2"/>
    <m/>
    <m/>
    <n v="40.24"/>
    <n v="0"/>
    <n v="1.6766666666666667"/>
    <s v="Regular Air"/>
    <n v="0.7"/>
    <n v="40.940000000000005"/>
    <x v="8"/>
    <s v="Consumer"/>
    <x v="0"/>
    <s v="Pens &amp; Art Supplies"/>
    <s v="Wrap Bag"/>
    <d v="2011-11-29T00:00:00"/>
  </r>
  <r>
    <n v="6084"/>
    <n v="20804"/>
    <x v="1029"/>
    <s v="Low"/>
    <s v="*"/>
    <s v="*"/>
    <s v="*"/>
    <m/>
    <m/>
    <s v="*"/>
    <m/>
    <m/>
    <m/>
    <m/>
    <m/>
    <n v="13"/>
    <n v="0.02"/>
    <m/>
    <m/>
    <n v="4393.75"/>
    <n v="1"/>
    <n v="337.98076923076923"/>
    <s v="Delivery Truck"/>
    <n v="14.7"/>
    <n v="4408.45"/>
    <x v="1"/>
    <s v="Small Business"/>
    <x v="2"/>
    <s v="Office Machines"/>
    <s v="Jumbo Drum"/>
    <d v="2011-12-03T00:00:00"/>
  </r>
  <r>
    <n v="6085"/>
    <n v="30532"/>
    <x v="1029"/>
    <s v="High"/>
    <s v="*"/>
    <s v="**"/>
    <s v="**"/>
    <m/>
    <m/>
    <s v="**"/>
    <m/>
    <m/>
    <m/>
    <m/>
    <m/>
    <n v="9"/>
    <n v="0.01"/>
    <m/>
    <m/>
    <n v="1696.7"/>
    <n v="1"/>
    <n v="188.52222222222224"/>
    <s v="Delivery Truck"/>
    <n v="23.58"/>
    <n v="1720.28"/>
    <x v="1"/>
    <s v="Home Office"/>
    <x v="1"/>
    <s v="Bookcases"/>
    <s v="Jumbo Box"/>
    <d v="2011-11-28T00:00:00"/>
  </r>
  <r>
    <n v="6086"/>
    <n v="21731"/>
    <x v="1029"/>
    <s v="Low"/>
    <s v="*"/>
    <s v="*"/>
    <s v="*"/>
    <m/>
    <m/>
    <s v="*"/>
    <m/>
    <m/>
    <m/>
    <m/>
    <m/>
    <n v="26"/>
    <n v="3.5000000000000003E-2"/>
    <m/>
    <m/>
    <n v="1580.57"/>
    <n v="1"/>
    <n v="60.791153846153847"/>
    <s v="Regular Air"/>
    <n v="49"/>
    <n v="1629.57"/>
    <x v="6"/>
    <s v="Corporate"/>
    <x v="0"/>
    <s v="Appliances"/>
    <s v="Large Box"/>
    <d v="2011-11-26T00:00:00"/>
  </r>
  <r>
    <n v="6087"/>
    <n v="30532"/>
    <x v="1029"/>
    <s v="High"/>
    <s v="*"/>
    <s v="**"/>
    <s v="**"/>
    <m/>
    <m/>
    <s v="**"/>
    <m/>
    <m/>
    <m/>
    <m/>
    <m/>
    <n v="45"/>
    <n v="0.05"/>
    <m/>
    <m/>
    <n v="514.03"/>
    <n v="0"/>
    <n v="11.422888888888888"/>
    <s v="Regular Air"/>
    <n v="5.01"/>
    <n v="519.04"/>
    <x v="1"/>
    <s v="Home Office"/>
    <x v="0"/>
    <s v="Paper"/>
    <s v="Small Box"/>
    <d v="2011-11-28T00:00:00"/>
  </r>
  <r>
    <n v="6088"/>
    <n v="30532"/>
    <x v="1029"/>
    <s v="High"/>
    <s v="*"/>
    <s v="**"/>
    <s v="**"/>
    <m/>
    <m/>
    <s v="**"/>
    <m/>
    <m/>
    <m/>
    <m/>
    <m/>
    <n v="28"/>
    <n v="3.5000000000000003E-2"/>
    <m/>
    <m/>
    <n v="431.37"/>
    <n v="0"/>
    <n v="15.406071428571428"/>
    <s v="Regular Air"/>
    <n v="9.73"/>
    <n v="441.1"/>
    <x v="1"/>
    <s v="Home Office"/>
    <x v="0"/>
    <s v="Binders and Binder Accessories"/>
    <s v="Small Box"/>
    <d v="2011-11-27T00:00:00"/>
  </r>
  <r>
    <n v="6089"/>
    <n v="30532"/>
    <x v="1029"/>
    <s v="High"/>
    <s v="*"/>
    <s v="**"/>
    <s v="**"/>
    <m/>
    <m/>
    <s v="**"/>
    <m/>
    <m/>
    <m/>
    <m/>
    <m/>
    <n v="23"/>
    <n v="3.5000000000000003E-2"/>
    <m/>
    <m/>
    <n v="262.31"/>
    <n v="0"/>
    <n v="11.404782608695653"/>
    <s v="Express Air"/>
    <n v="5.25"/>
    <n v="267.56"/>
    <x v="1"/>
    <s v="Home Office"/>
    <x v="0"/>
    <s v="Envelopes"/>
    <s v="Small Box"/>
    <d v="2011-11-27T00:00:00"/>
  </r>
  <r>
    <n v="6090"/>
    <n v="3622"/>
    <x v="1029"/>
    <s v="Low"/>
    <s v="*"/>
    <s v="*"/>
    <s v="*"/>
    <m/>
    <m/>
    <s v="*"/>
    <m/>
    <m/>
    <m/>
    <m/>
    <m/>
    <n v="16"/>
    <n v="0.02"/>
    <m/>
    <m/>
    <n v="76.599999999999994"/>
    <n v="0"/>
    <n v="4.7874999999999996"/>
    <s v="Regular Air"/>
    <n v="5.41"/>
    <n v="82.009999999999991"/>
    <x v="8"/>
    <s v="Consumer"/>
    <x v="0"/>
    <s v="Binders and Binder Accessories"/>
    <s v="Small Box"/>
    <d v="2011-12-01T00:00:00"/>
  </r>
  <r>
    <n v="6091"/>
    <n v="56900"/>
    <x v="1029"/>
    <s v="Not Specified"/>
    <s v="*"/>
    <s v="*"/>
    <s v="*"/>
    <m/>
    <m/>
    <s v="*"/>
    <m/>
    <m/>
    <m/>
    <m/>
    <m/>
    <n v="16"/>
    <n v="0.02"/>
    <m/>
    <m/>
    <n v="54.32"/>
    <n v="0"/>
    <n v="3.395"/>
    <s v="Regular Air"/>
    <n v="0.7"/>
    <n v="55.02"/>
    <x v="3"/>
    <s v="Small Business"/>
    <x v="0"/>
    <s v="Rubber Bands"/>
    <s v="Wrap Bag"/>
    <d v="2011-11-28T00:00:00"/>
  </r>
  <r>
    <n v="6092"/>
    <n v="51553"/>
    <x v="1030"/>
    <s v="Not Specified"/>
    <s v="*"/>
    <s v="*"/>
    <s v="*"/>
    <m/>
    <m/>
    <s v="*"/>
    <m/>
    <m/>
    <m/>
    <m/>
    <m/>
    <n v="3"/>
    <n v="0.01"/>
    <m/>
    <m/>
    <n v="21366.51"/>
    <n v="1"/>
    <n v="7122.1699999999992"/>
    <s v="Regular Air"/>
    <n v="24.49"/>
    <n v="21391"/>
    <x v="5"/>
    <s v="Small Business"/>
    <x v="2"/>
    <s v="Office Machines"/>
    <s v="Large Box"/>
    <d v="2011-11-28T00:00:00"/>
  </r>
  <r>
    <n v="6093"/>
    <n v="51553"/>
    <x v="1030"/>
    <s v="Not Specified"/>
    <s v="*"/>
    <s v="*"/>
    <s v="*"/>
    <m/>
    <m/>
    <s v="*"/>
    <m/>
    <m/>
    <m/>
    <m/>
    <m/>
    <n v="34"/>
    <n v="0.04"/>
    <m/>
    <m/>
    <n v="320.04000000000002"/>
    <n v="0"/>
    <n v="9.4129411764705893"/>
    <s v="Express Air"/>
    <n v="4.3899999999999997"/>
    <n v="324.43"/>
    <x v="5"/>
    <s v="Small Business"/>
    <x v="0"/>
    <s v="Paper"/>
    <s v="Wrap Bag"/>
    <d v="2011-11-29T00:00:00"/>
  </r>
  <r>
    <n v="6094"/>
    <n v="52071"/>
    <x v="1030"/>
    <s v="Not Specified"/>
    <s v="*"/>
    <s v="*"/>
    <s v="*"/>
    <m/>
    <m/>
    <s v="*"/>
    <m/>
    <m/>
    <m/>
    <m/>
    <m/>
    <n v="14"/>
    <n v="0.02"/>
    <m/>
    <m/>
    <n v="136.85"/>
    <n v="0"/>
    <n v="9.7750000000000004"/>
    <s v="Regular Air"/>
    <n v="5.6"/>
    <n v="142.44999999999999"/>
    <x v="1"/>
    <s v="Consumer"/>
    <x v="0"/>
    <s v="Binders and Binder Accessories"/>
    <s v="Small Box"/>
    <d v="2011-11-29T00:00:00"/>
  </r>
  <r>
    <n v="6095"/>
    <n v="51553"/>
    <x v="1030"/>
    <s v="Not Specified"/>
    <s v="*"/>
    <s v="*"/>
    <s v="*"/>
    <m/>
    <m/>
    <s v="*"/>
    <m/>
    <m/>
    <m/>
    <m/>
    <m/>
    <n v="12"/>
    <n v="0.02"/>
    <m/>
    <m/>
    <n v="88.57"/>
    <n v="0"/>
    <n v="7.3808333333333325"/>
    <s v="Regular Air"/>
    <n v="6.15"/>
    <n v="94.72"/>
    <x v="5"/>
    <s v="Small Business"/>
    <x v="0"/>
    <s v="Paper"/>
    <s v="Small Box"/>
    <d v="2011-11-29T00:00:00"/>
  </r>
  <r>
    <n v="6096"/>
    <n v="51553"/>
    <x v="1030"/>
    <s v="Not Specified"/>
    <s v="*"/>
    <s v="*"/>
    <s v="*"/>
    <m/>
    <m/>
    <s v="*"/>
    <m/>
    <m/>
    <m/>
    <m/>
    <m/>
    <n v="13"/>
    <n v="0.02"/>
    <m/>
    <m/>
    <n v="73.97"/>
    <n v="0"/>
    <n v="5.6899999999999995"/>
    <s v="Regular Air"/>
    <n v="5.67"/>
    <n v="79.64"/>
    <x v="5"/>
    <s v="Small Business"/>
    <x v="0"/>
    <s v="Paper"/>
    <s v="Small Box"/>
    <d v="2011-11-30T00:00:00"/>
  </r>
  <r>
    <n v="6097"/>
    <n v="52071"/>
    <x v="1030"/>
    <s v="Not Specified"/>
    <s v="*"/>
    <s v="*"/>
    <s v="*"/>
    <m/>
    <m/>
    <s v="*"/>
    <m/>
    <m/>
    <m/>
    <m/>
    <m/>
    <n v="1"/>
    <n v="0.01"/>
    <m/>
    <m/>
    <n v="12.74"/>
    <n v="0"/>
    <n v="12.74"/>
    <s v="Regular Air"/>
    <n v="4.95"/>
    <n v="17.690000000000001"/>
    <x v="1"/>
    <s v="Consumer"/>
    <x v="1"/>
    <s v="Office Furnishings"/>
    <s v="Small Box"/>
    <d v="2011-11-29T00:00:00"/>
  </r>
  <r>
    <n v="6098"/>
    <n v="51842"/>
    <x v="1031"/>
    <s v="Low"/>
    <s v="*"/>
    <s v="*"/>
    <s v="*"/>
    <m/>
    <m/>
    <s v="*"/>
    <m/>
    <m/>
    <m/>
    <m/>
    <m/>
    <n v="4"/>
    <n v="0.01"/>
    <m/>
    <m/>
    <n v="431.11"/>
    <n v="0"/>
    <n v="107.7775"/>
    <s v="Regular Air"/>
    <n v="35"/>
    <n v="466.11"/>
    <x v="5"/>
    <s v="Corporate"/>
    <x v="0"/>
    <s v="Storage &amp; Organization"/>
    <s v="Large Box"/>
    <d v="2011-12-02T00:00:00"/>
  </r>
  <r>
    <n v="6099"/>
    <n v="26437"/>
    <x v="1031"/>
    <s v="Critical"/>
    <s v="***"/>
    <s v="***"/>
    <s v="***"/>
    <m/>
    <m/>
    <s v="***"/>
    <m/>
    <m/>
    <m/>
    <m/>
    <m/>
    <n v="48"/>
    <n v="0.05"/>
    <m/>
    <m/>
    <n v="254.51"/>
    <n v="0"/>
    <n v="5.3022916666666662"/>
    <s v="Regular Air"/>
    <n v="0.7"/>
    <n v="255.20999999999998"/>
    <x v="10"/>
    <s v="Corporate"/>
    <x v="0"/>
    <s v="Pens &amp; Art Supplies"/>
    <s v="Wrap Bag"/>
    <d v="2011-11-30T00:00:00"/>
  </r>
  <r>
    <n v="6100"/>
    <n v="31520"/>
    <x v="1031"/>
    <s v="High"/>
    <s v="*"/>
    <s v="**"/>
    <s v="**"/>
    <m/>
    <m/>
    <s v="**"/>
    <m/>
    <m/>
    <m/>
    <m/>
    <m/>
    <n v="23"/>
    <n v="3.5000000000000003E-2"/>
    <m/>
    <m/>
    <n v="138.71"/>
    <n v="0"/>
    <n v="6.030869565217392"/>
    <s v="Regular Air"/>
    <n v="5.57"/>
    <n v="144.28"/>
    <x v="4"/>
    <s v="Consumer"/>
    <x v="1"/>
    <s v="Office Furnishings"/>
    <s v="Small Box"/>
    <d v="2011-11-29T00:00:00"/>
  </r>
  <r>
    <n v="6101"/>
    <n v="51842"/>
    <x v="1031"/>
    <s v="Low"/>
    <s v="*"/>
    <s v="*"/>
    <s v="*"/>
    <m/>
    <m/>
    <s v="*"/>
    <m/>
    <m/>
    <m/>
    <m/>
    <m/>
    <n v="1"/>
    <n v="0.01"/>
    <m/>
    <m/>
    <n v="54.22"/>
    <n v="0"/>
    <n v="54.22"/>
    <s v="Regular Air"/>
    <n v="5.81"/>
    <n v="60.03"/>
    <x v="5"/>
    <s v="Corporate"/>
    <x v="0"/>
    <s v="Paper"/>
    <s v="Small Box"/>
    <d v="2011-12-03T00:00:00"/>
  </r>
  <r>
    <n v="6102"/>
    <n v="26437"/>
    <x v="1031"/>
    <s v="Critical"/>
    <s v="***"/>
    <s v="***"/>
    <s v="***"/>
    <m/>
    <m/>
    <s v="***"/>
    <m/>
    <m/>
    <m/>
    <m/>
    <m/>
    <n v="4"/>
    <n v="0.01"/>
    <m/>
    <m/>
    <n v="52.43"/>
    <n v="0"/>
    <n v="13.1075"/>
    <s v="Express Air"/>
    <n v="6.22"/>
    <n v="58.65"/>
    <x v="10"/>
    <s v="Corporate"/>
    <x v="1"/>
    <s v="Office Furnishings"/>
    <s v="Small Box"/>
    <d v="2011-11-29T00:00:00"/>
  </r>
  <r>
    <n v="6103"/>
    <n v="3046"/>
    <x v="1032"/>
    <s v="High"/>
    <s v="*"/>
    <s v="**"/>
    <s v="**"/>
    <m/>
    <m/>
    <s v="**"/>
    <m/>
    <m/>
    <m/>
    <m/>
    <m/>
    <n v="24"/>
    <n v="3.5000000000000003E-2"/>
    <m/>
    <m/>
    <n v="10094.43"/>
    <n v="1"/>
    <n v="420.60124999999999"/>
    <s v="Regular Air"/>
    <n v="19.989999999999998"/>
    <n v="10114.42"/>
    <x v="5"/>
    <s v="Small Business"/>
    <x v="0"/>
    <s v="Binders and Binder Accessories"/>
    <s v="Small Box"/>
    <d v="2011-12-01T00:00:00"/>
  </r>
  <r>
    <n v="6104"/>
    <n v="53411"/>
    <x v="1032"/>
    <s v="Critical"/>
    <s v="***"/>
    <s v="***"/>
    <s v="***"/>
    <m/>
    <m/>
    <s v="***"/>
    <m/>
    <m/>
    <m/>
    <m/>
    <m/>
    <n v="25"/>
    <n v="3.5000000000000003E-2"/>
    <m/>
    <m/>
    <n v="667.64"/>
    <n v="0"/>
    <n v="26.7056"/>
    <s v="Regular Air"/>
    <n v="4"/>
    <n v="671.64"/>
    <x v="0"/>
    <s v="Small Business"/>
    <x v="2"/>
    <s v="Computer Peripherals"/>
    <s v="Small Box"/>
    <d v="2011-11-30T00:00:00"/>
  </r>
  <r>
    <n v="6105"/>
    <n v="56130"/>
    <x v="1032"/>
    <s v="Medium"/>
    <s v="*"/>
    <s v="*"/>
    <s v="*"/>
    <m/>
    <m/>
    <s v="*"/>
    <m/>
    <m/>
    <m/>
    <m/>
    <m/>
    <n v="13"/>
    <n v="0.02"/>
    <m/>
    <m/>
    <n v="246.06"/>
    <n v="0"/>
    <n v="18.927692307692308"/>
    <s v="Regular Air"/>
    <n v="8.99"/>
    <n v="255.05"/>
    <x v="2"/>
    <s v="Corporate"/>
    <x v="1"/>
    <s v="Office Furnishings"/>
    <s v="Small Pack"/>
    <d v="2011-12-01T00:00:00"/>
  </r>
  <r>
    <n v="6106"/>
    <n v="49477"/>
    <x v="1032"/>
    <s v="Medium"/>
    <s v="*"/>
    <s v="*"/>
    <s v="*"/>
    <m/>
    <m/>
    <s v="*"/>
    <m/>
    <m/>
    <m/>
    <m/>
    <m/>
    <n v="9"/>
    <n v="0.01"/>
    <m/>
    <m/>
    <n v="75.94"/>
    <n v="0"/>
    <n v="8.4377777777777769"/>
    <s v="Regular Air"/>
    <n v="5.83"/>
    <n v="81.77"/>
    <x v="1"/>
    <s v="Corporate"/>
    <x v="0"/>
    <s v="Paper"/>
    <s v="Wrap Bag"/>
    <d v="2011-11-29T00:00:00"/>
  </r>
  <r>
    <n v="6107"/>
    <n v="56130"/>
    <x v="1032"/>
    <s v="Medium"/>
    <s v="*"/>
    <s v="*"/>
    <s v="*"/>
    <m/>
    <m/>
    <s v="*"/>
    <m/>
    <m/>
    <m/>
    <m/>
    <m/>
    <n v="25"/>
    <n v="3.5000000000000003E-2"/>
    <m/>
    <m/>
    <n v="41.87"/>
    <n v="0"/>
    <n v="1.6747999999999998"/>
    <s v="Regular Air"/>
    <n v="1.57"/>
    <n v="43.44"/>
    <x v="2"/>
    <s v="Corporate"/>
    <x v="0"/>
    <s v="Pens &amp; Art Supplies"/>
    <s v="Wrap Bag"/>
    <d v="2011-12-01T00:00:00"/>
  </r>
  <r>
    <n v="6108"/>
    <n v="4579"/>
    <x v="1033"/>
    <s v="High"/>
    <s v="*"/>
    <s v="**"/>
    <s v="**"/>
    <m/>
    <m/>
    <s v="**"/>
    <m/>
    <m/>
    <m/>
    <m/>
    <m/>
    <n v="40"/>
    <n v="0.05"/>
    <m/>
    <m/>
    <n v="1765.05"/>
    <n v="1"/>
    <n v="44.126249999999999"/>
    <s v="Regular Air"/>
    <n v="2.99"/>
    <n v="1768.04"/>
    <x v="3"/>
    <s v="Small Business"/>
    <x v="0"/>
    <s v="Binders and Binder Accessories"/>
    <s v="Small Box"/>
    <d v="2011-12-01T00:00:00"/>
  </r>
  <r>
    <n v="6109"/>
    <n v="33253"/>
    <x v="1033"/>
    <s v="Not Specified"/>
    <s v="*"/>
    <s v="*"/>
    <s v="*"/>
    <m/>
    <m/>
    <s v="*"/>
    <m/>
    <m/>
    <m/>
    <m/>
    <m/>
    <n v="17"/>
    <n v="0.02"/>
    <m/>
    <m/>
    <n v="524.21199999999999"/>
    <n v="0"/>
    <n v="30.835999999999999"/>
    <s v="Regular Air"/>
    <n v="3.3"/>
    <n v="527.51199999999994"/>
    <x v="3"/>
    <s v="Home Office"/>
    <x v="2"/>
    <s v="Telephones and Communication"/>
    <s v="Small Pack"/>
    <d v="2011-12-02T00:00:00"/>
  </r>
  <r>
    <n v="6110"/>
    <n v="19523"/>
    <x v="1033"/>
    <s v="High"/>
    <s v="*"/>
    <s v="**"/>
    <s v="**"/>
    <m/>
    <m/>
    <s v="**"/>
    <m/>
    <m/>
    <m/>
    <m/>
    <m/>
    <n v="44"/>
    <n v="0.05"/>
    <m/>
    <m/>
    <n v="155.78"/>
    <n v="0"/>
    <n v="3.5404545454545455"/>
    <s v="Regular Air"/>
    <n v="2.2000000000000002"/>
    <n v="157.97999999999999"/>
    <x v="1"/>
    <s v="Corporate"/>
    <x v="0"/>
    <s v="Paper"/>
    <s v="Wrap Bag"/>
    <d v="2011-12-01T00:00:00"/>
  </r>
  <r>
    <n v="6111"/>
    <n v="33253"/>
    <x v="1033"/>
    <s v="Not Specified"/>
    <s v="*"/>
    <s v="*"/>
    <s v="*"/>
    <m/>
    <m/>
    <s v="*"/>
    <m/>
    <m/>
    <m/>
    <m/>
    <m/>
    <n v="6"/>
    <n v="0.01"/>
    <m/>
    <m/>
    <n v="24.2"/>
    <n v="0"/>
    <n v="4.0333333333333332"/>
    <s v="Regular Air"/>
    <n v="1.17"/>
    <n v="25.369999999999997"/>
    <x v="0"/>
    <s v="Home Office"/>
    <x v="0"/>
    <s v="Pens &amp; Art Supplies"/>
    <s v="Wrap Bag"/>
    <d v="2011-12-02T00:00:00"/>
  </r>
  <r>
    <n v="6112"/>
    <n v="27106"/>
    <x v="1034"/>
    <s v="High"/>
    <s v="*"/>
    <s v="**"/>
    <s v="**"/>
    <m/>
    <m/>
    <s v="**"/>
    <m/>
    <m/>
    <m/>
    <m/>
    <m/>
    <n v="29"/>
    <n v="3.5000000000000003E-2"/>
    <m/>
    <m/>
    <n v="3524.55"/>
    <n v="1"/>
    <n v="121.53620689655173"/>
    <s v="Delivery Truck"/>
    <n v="30"/>
    <n v="3554.55"/>
    <x v="1"/>
    <s v="Home Office"/>
    <x v="1"/>
    <s v="Chairs &amp; Chairmats"/>
    <s v="Jumbo Drum"/>
    <d v="2011-12-03T00:00:00"/>
  </r>
  <r>
    <n v="6113"/>
    <n v="25248"/>
    <x v="1034"/>
    <s v="Medium"/>
    <s v="*"/>
    <s v="*"/>
    <s v="*"/>
    <m/>
    <m/>
    <s v="*"/>
    <m/>
    <m/>
    <m/>
    <m/>
    <m/>
    <n v="26"/>
    <n v="3.5000000000000003E-2"/>
    <m/>
    <m/>
    <n v="1150.3"/>
    <n v="1"/>
    <n v="44.242307692307691"/>
    <s v="Regular Air"/>
    <n v="5.81"/>
    <n v="1156.1099999999999"/>
    <x v="2"/>
    <s v="Small Business"/>
    <x v="0"/>
    <s v="Paper"/>
    <s v="Small Box"/>
    <d v="2011-12-02T00:00:00"/>
  </r>
  <r>
    <n v="6114"/>
    <n v="27106"/>
    <x v="1034"/>
    <s v="High"/>
    <s v="*"/>
    <s v="**"/>
    <s v="**"/>
    <m/>
    <m/>
    <s v="**"/>
    <m/>
    <m/>
    <m/>
    <m/>
    <m/>
    <n v="42"/>
    <n v="0.05"/>
    <m/>
    <m/>
    <n v="890.61"/>
    <n v="0"/>
    <n v="21.205000000000002"/>
    <s v="Regular Air"/>
    <n v="3.63"/>
    <n v="894.24"/>
    <x v="1"/>
    <s v="Home Office"/>
    <x v="1"/>
    <s v="Office Furnishings"/>
    <s v="Small Pack"/>
    <d v="2011-12-03T00:00:00"/>
  </r>
  <r>
    <n v="6115"/>
    <n v="27106"/>
    <x v="1034"/>
    <s v="High"/>
    <s v="*"/>
    <s v="**"/>
    <s v="**"/>
    <m/>
    <m/>
    <s v="**"/>
    <m/>
    <m/>
    <m/>
    <m/>
    <m/>
    <n v="50"/>
    <n v="0.06"/>
    <m/>
    <m/>
    <n v="531.48"/>
    <n v="0"/>
    <n v="10.6296"/>
    <s v="Regular Air"/>
    <n v="1.39"/>
    <n v="532.87"/>
    <x v="1"/>
    <s v="Home Office"/>
    <x v="0"/>
    <s v="Envelopes"/>
    <s v="Small Box"/>
    <d v="2011-12-01T00:00:00"/>
  </r>
  <r>
    <n v="6116"/>
    <n v="25248"/>
    <x v="1034"/>
    <s v="Medium"/>
    <s v="*"/>
    <s v="*"/>
    <s v="*"/>
    <m/>
    <m/>
    <s v="*"/>
    <m/>
    <m/>
    <m/>
    <m/>
    <m/>
    <n v="33"/>
    <n v="0.04"/>
    <m/>
    <m/>
    <n v="271.14"/>
    <n v="0"/>
    <n v="8.2163636363636368"/>
    <s v="Express Air"/>
    <n v="1.99"/>
    <n v="273.13"/>
    <x v="2"/>
    <s v="Small Business"/>
    <x v="2"/>
    <s v="Computer Peripherals"/>
    <s v="Small Pack"/>
    <d v="2011-12-03T00:00:00"/>
  </r>
  <r>
    <n v="6117"/>
    <n v="27106"/>
    <x v="1034"/>
    <s v="High"/>
    <s v="*"/>
    <s v="**"/>
    <s v="**"/>
    <m/>
    <m/>
    <s v="**"/>
    <m/>
    <m/>
    <m/>
    <m/>
    <m/>
    <n v="10"/>
    <n v="0.02"/>
    <m/>
    <m/>
    <n v="64.19"/>
    <n v="0"/>
    <n v="6.4189999999999996"/>
    <s v="Regular Air"/>
    <n v="1.5"/>
    <n v="65.69"/>
    <x v="1"/>
    <s v="Home Office"/>
    <x v="0"/>
    <s v="Pens &amp; Art Supplies"/>
    <s v="Wrap Bag"/>
    <d v="2011-12-03T00:00:00"/>
  </r>
  <r>
    <n v="6118"/>
    <n v="27106"/>
    <x v="1034"/>
    <s v="High"/>
    <s v="*"/>
    <s v="**"/>
    <s v="**"/>
    <m/>
    <m/>
    <s v="**"/>
    <m/>
    <m/>
    <m/>
    <m/>
    <m/>
    <n v="1"/>
    <n v="0.01"/>
    <m/>
    <m/>
    <n v="13.96"/>
    <n v="0"/>
    <n v="13.96"/>
    <s v="Regular Air"/>
    <n v="2.99"/>
    <n v="16.950000000000003"/>
    <x v="1"/>
    <s v="Home Office"/>
    <x v="0"/>
    <s v="Binders and Binder Accessories"/>
    <s v="Small Box"/>
    <d v="2011-12-03T00:00:00"/>
  </r>
  <r>
    <n v="6119"/>
    <n v="45376"/>
    <x v="1035"/>
    <s v="Critical"/>
    <s v="***"/>
    <s v="***"/>
    <s v="***"/>
    <m/>
    <m/>
    <s v="***"/>
    <m/>
    <m/>
    <m/>
    <m/>
    <m/>
    <n v="19"/>
    <n v="0.02"/>
    <m/>
    <m/>
    <n v="6648.58"/>
    <n v="1"/>
    <n v="349.92526315789473"/>
    <s v="Delivery Truck"/>
    <n v="99"/>
    <n v="6747.58"/>
    <x v="0"/>
    <s v="Consumer"/>
    <x v="0"/>
    <s v="Storage &amp; Organization"/>
    <s v="Jumbo Drum"/>
    <d v="2011-12-03T00:00:00"/>
  </r>
  <r>
    <n v="6120"/>
    <n v="14563"/>
    <x v="1035"/>
    <s v="Critical"/>
    <s v="***"/>
    <s v="***"/>
    <s v="***"/>
    <m/>
    <m/>
    <s v="***"/>
    <m/>
    <m/>
    <m/>
    <m/>
    <m/>
    <n v="31"/>
    <n v="0.04"/>
    <m/>
    <m/>
    <n v="953.04549999999995"/>
    <n v="0"/>
    <n v="30.74340322580645"/>
    <s v="Regular Air"/>
    <n v="5.99"/>
    <n v="959.03549999999996"/>
    <x v="5"/>
    <s v="Corporate"/>
    <x v="2"/>
    <s v="Telephones and Communication"/>
    <s v="Wrap Bag"/>
    <d v="2011-12-03T00:00:00"/>
  </r>
  <r>
    <n v="6121"/>
    <n v="37667"/>
    <x v="1035"/>
    <s v="High"/>
    <s v="*"/>
    <s v="**"/>
    <s v="**"/>
    <m/>
    <m/>
    <s v="**"/>
    <m/>
    <m/>
    <m/>
    <m/>
    <m/>
    <n v="31"/>
    <n v="0.04"/>
    <m/>
    <m/>
    <n v="472.35"/>
    <n v="0"/>
    <n v="15.237096774193549"/>
    <s v="Regular Air"/>
    <n v="6.46"/>
    <n v="478.81"/>
    <x v="4"/>
    <s v="Consumer"/>
    <x v="0"/>
    <s v="Binders and Binder Accessories"/>
    <s v="Small Box"/>
    <d v="2011-12-03T00:00:00"/>
  </r>
  <r>
    <n v="6122"/>
    <n v="32065"/>
    <x v="1035"/>
    <s v="Medium"/>
    <s v="*"/>
    <s v="*"/>
    <s v="*"/>
    <m/>
    <m/>
    <s v="*"/>
    <m/>
    <m/>
    <m/>
    <m/>
    <m/>
    <n v="25"/>
    <n v="3.5000000000000003E-2"/>
    <m/>
    <m/>
    <n v="450.28"/>
    <n v="0"/>
    <n v="18.011199999999999"/>
    <s v="Regular Air"/>
    <n v="8.51"/>
    <n v="458.78999999999996"/>
    <x v="0"/>
    <s v="Corporate"/>
    <x v="2"/>
    <s v="Office Machines"/>
    <s v="Medium Box"/>
    <d v="2011-12-03T00:00:00"/>
  </r>
  <r>
    <n v="6123"/>
    <n v="33510"/>
    <x v="1035"/>
    <s v="High"/>
    <s v="*"/>
    <s v="**"/>
    <s v="**"/>
    <m/>
    <m/>
    <s v="**"/>
    <m/>
    <m/>
    <m/>
    <m/>
    <m/>
    <n v="11"/>
    <n v="0.02"/>
    <m/>
    <m/>
    <n v="449.79"/>
    <n v="0"/>
    <n v="40.89"/>
    <s v="Regular Air"/>
    <n v="17.48"/>
    <n v="467.27000000000004"/>
    <x v="1"/>
    <s v="Corporate"/>
    <x v="0"/>
    <s v="Paper"/>
    <s v="Small Box"/>
    <d v="2011-12-02T00:00:00"/>
  </r>
  <r>
    <n v="6124"/>
    <n v="33510"/>
    <x v="1035"/>
    <s v="High"/>
    <s v="*"/>
    <s v="**"/>
    <s v="**"/>
    <m/>
    <m/>
    <s v="**"/>
    <m/>
    <m/>
    <m/>
    <m/>
    <m/>
    <n v="42"/>
    <n v="0.05"/>
    <m/>
    <m/>
    <n v="267.06"/>
    <n v="0"/>
    <n v="6.3585714285714285"/>
    <s v="Regular Air"/>
    <n v="5.22"/>
    <n v="272.28000000000003"/>
    <x v="1"/>
    <s v="Corporate"/>
    <x v="1"/>
    <s v="Office Furnishings"/>
    <s v="Small Box"/>
    <d v="2011-12-03T00:00:00"/>
  </r>
  <r>
    <n v="6125"/>
    <n v="56868"/>
    <x v="1036"/>
    <s v="Low"/>
    <s v="*"/>
    <s v="*"/>
    <s v="*"/>
    <m/>
    <m/>
    <s v="*"/>
    <m/>
    <m/>
    <m/>
    <m/>
    <m/>
    <n v="34"/>
    <n v="0.04"/>
    <m/>
    <m/>
    <n v="1947.4265"/>
    <n v="1"/>
    <n v="57.277250000000002"/>
    <s v="Regular Air"/>
    <n v="5.92"/>
    <n v="1953.3465000000001"/>
    <x v="2"/>
    <s v="Corporate"/>
    <x v="2"/>
    <s v="Telephones and Communication"/>
    <s v="Small Box"/>
    <d v="2011-12-10T00:00:00"/>
  </r>
  <r>
    <n v="6126"/>
    <n v="29255"/>
    <x v="1036"/>
    <s v="Low"/>
    <s v="*"/>
    <s v="*"/>
    <s v="*"/>
    <m/>
    <m/>
    <s v="*"/>
    <m/>
    <m/>
    <m/>
    <m/>
    <m/>
    <n v="11"/>
    <n v="0.02"/>
    <m/>
    <m/>
    <n v="617.21900000000005"/>
    <n v="0"/>
    <n v="56.110818181818189"/>
    <s v="Express Air"/>
    <n v="8.99"/>
    <n v="626.20900000000006"/>
    <x v="1"/>
    <s v="Consumer"/>
    <x v="2"/>
    <s v="Telephones and Communication"/>
    <s v="Small Box"/>
    <d v="2011-12-07T00:00:00"/>
  </r>
  <r>
    <n v="6127"/>
    <n v="774"/>
    <x v="1036"/>
    <s v="Critical"/>
    <s v="***"/>
    <s v="***"/>
    <s v="***"/>
    <m/>
    <m/>
    <s v="***"/>
    <m/>
    <m/>
    <m/>
    <m/>
    <m/>
    <n v="17"/>
    <n v="0.02"/>
    <m/>
    <m/>
    <n v="126.57"/>
    <n v="0"/>
    <n v="7.4452941176470588"/>
    <s v="Regular Air"/>
    <n v="49"/>
    <n v="175.57"/>
    <x v="5"/>
    <s v="Small Business"/>
    <x v="0"/>
    <s v="Appliances"/>
    <s v="Large Box"/>
    <d v="2011-12-05T00:00:00"/>
  </r>
  <r>
    <n v="6128"/>
    <n v="58755"/>
    <x v="1036"/>
    <s v="Low"/>
    <s v="*"/>
    <s v="*"/>
    <s v="*"/>
    <m/>
    <m/>
    <s v="*"/>
    <m/>
    <m/>
    <m/>
    <m/>
    <m/>
    <n v="18"/>
    <n v="0.02"/>
    <m/>
    <m/>
    <n v="47.11"/>
    <n v="0"/>
    <n v="2.6172222222222223"/>
    <s v="Regular Air"/>
    <n v="7.09"/>
    <n v="54.2"/>
    <x v="4"/>
    <s v="Home Office"/>
    <x v="0"/>
    <s v="Paper"/>
    <s v="Wrap Bag"/>
    <d v="2011-12-12T00:00:00"/>
  </r>
  <r>
    <n v="6129"/>
    <n v="58755"/>
    <x v="1036"/>
    <s v="Low"/>
    <s v="*"/>
    <s v="*"/>
    <s v="*"/>
    <m/>
    <m/>
    <s v="*"/>
    <m/>
    <m/>
    <m/>
    <m/>
    <m/>
    <n v="7"/>
    <n v="0.01"/>
    <m/>
    <m/>
    <n v="15.61"/>
    <n v="0"/>
    <n v="2.23"/>
    <s v="Regular Air"/>
    <n v="1.49"/>
    <n v="17.099999999999998"/>
    <x v="4"/>
    <s v="Home Office"/>
    <x v="0"/>
    <s v="Binders and Binder Accessories"/>
    <s v="Small Box"/>
    <d v="2011-12-05T00:00:00"/>
  </r>
  <r>
    <n v="6130"/>
    <n v="28963"/>
    <x v="1037"/>
    <s v="Not Specified"/>
    <s v="*"/>
    <s v="*"/>
    <s v="*"/>
    <m/>
    <m/>
    <s v="*"/>
    <m/>
    <m/>
    <m/>
    <m/>
    <m/>
    <n v="37"/>
    <n v="0.04"/>
    <m/>
    <m/>
    <n v="6072.1875"/>
    <n v="1"/>
    <n v="164.11317567567568"/>
    <s v="Regular Air"/>
    <n v="2.5"/>
    <n v="6074.6875"/>
    <x v="4"/>
    <s v="Home Office"/>
    <x v="2"/>
    <s v="Telephones and Communication"/>
    <s v="Small Box"/>
    <d v="2011-12-06T00:00:00"/>
  </r>
  <r>
    <n v="6131"/>
    <n v="17376"/>
    <x v="1037"/>
    <s v="High"/>
    <s v="*"/>
    <s v="**"/>
    <s v="**"/>
    <m/>
    <m/>
    <s v="**"/>
    <m/>
    <m/>
    <m/>
    <m/>
    <m/>
    <n v="44"/>
    <n v="0.05"/>
    <m/>
    <m/>
    <n v="1127.81"/>
    <n v="1"/>
    <n v="25.632045454545452"/>
    <s v="Regular Air"/>
    <n v="1.99"/>
    <n v="1129.8"/>
    <x v="12"/>
    <s v="Corporate"/>
    <x v="2"/>
    <s v="Computer Peripherals"/>
    <s v="Small Pack"/>
    <d v="2011-12-06T00:00:00"/>
  </r>
  <r>
    <n v="6132"/>
    <n v="41664"/>
    <x v="1037"/>
    <s v="Critical"/>
    <s v="***"/>
    <s v="***"/>
    <s v="***"/>
    <m/>
    <m/>
    <s v="***"/>
    <m/>
    <m/>
    <m/>
    <m/>
    <m/>
    <n v="40"/>
    <n v="0.05"/>
    <m/>
    <m/>
    <n v="1038.19"/>
    <n v="1"/>
    <n v="25.954750000000001"/>
    <s v="Regular Air"/>
    <n v="4.08"/>
    <n v="1042.27"/>
    <x v="1"/>
    <s v="Corporate"/>
    <x v="0"/>
    <s v="Pens &amp; Art Supplies"/>
    <s v="Small Pack"/>
    <d v="2011-12-06T00:00:00"/>
  </r>
  <r>
    <n v="6133"/>
    <n v="54401"/>
    <x v="1037"/>
    <s v="High"/>
    <s v="*"/>
    <s v="**"/>
    <s v="**"/>
    <m/>
    <m/>
    <s v="**"/>
    <m/>
    <m/>
    <m/>
    <m/>
    <m/>
    <n v="34"/>
    <n v="0.04"/>
    <m/>
    <m/>
    <n v="670.02"/>
    <n v="0"/>
    <n v="19.706470588235295"/>
    <s v="Regular Air"/>
    <n v="1.49"/>
    <n v="671.51"/>
    <x v="1"/>
    <s v="Home Office"/>
    <x v="0"/>
    <s v="Binders and Binder Accessories"/>
    <s v="Small Box"/>
    <d v="2011-12-06T00:00:00"/>
  </r>
  <r>
    <n v="6134"/>
    <n v="41664"/>
    <x v="1037"/>
    <s v="Critical"/>
    <s v="***"/>
    <s v="***"/>
    <s v="***"/>
    <m/>
    <m/>
    <s v="***"/>
    <m/>
    <m/>
    <m/>
    <m/>
    <m/>
    <n v="5"/>
    <n v="0.01"/>
    <m/>
    <m/>
    <n v="54.8"/>
    <n v="0"/>
    <n v="10.959999999999999"/>
    <s v="Regular Air"/>
    <n v="1.99"/>
    <n v="56.79"/>
    <x v="1"/>
    <s v="Corporate"/>
    <x v="2"/>
    <s v="Computer Peripherals"/>
    <s v="Small Pack"/>
    <d v="2011-12-04T00:00:00"/>
  </r>
  <r>
    <n v="6135"/>
    <n v="47303"/>
    <x v="1038"/>
    <s v="Medium"/>
    <s v="*"/>
    <s v="*"/>
    <s v="*"/>
    <m/>
    <m/>
    <s v="*"/>
    <m/>
    <m/>
    <m/>
    <m/>
    <m/>
    <n v="47"/>
    <n v="0.05"/>
    <m/>
    <m/>
    <n v="1413.82"/>
    <n v="1"/>
    <n v="30.081276595744679"/>
    <s v="Regular Air"/>
    <n v="11.63"/>
    <n v="1425.45"/>
    <x v="1"/>
    <s v="Corporate"/>
    <x v="0"/>
    <s v="Binders and Binder Accessories"/>
    <s v="Small Box"/>
    <d v="2011-12-06T00:00:00"/>
  </r>
  <r>
    <n v="6136"/>
    <n v="47303"/>
    <x v="1038"/>
    <s v="Medium"/>
    <s v="*"/>
    <s v="*"/>
    <s v="*"/>
    <m/>
    <m/>
    <s v="*"/>
    <m/>
    <m/>
    <m/>
    <m/>
    <m/>
    <n v="45"/>
    <n v="0.05"/>
    <m/>
    <m/>
    <n v="308.92"/>
    <n v="0"/>
    <n v="6.8648888888888893"/>
    <s v="Express Air"/>
    <n v="7.37"/>
    <n v="316.29000000000002"/>
    <x v="1"/>
    <s v="Corporate"/>
    <x v="0"/>
    <s v="Paper"/>
    <s v="Small Box"/>
    <d v="2011-12-07T00:00:00"/>
  </r>
  <r>
    <n v="6137"/>
    <n v="38531"/>
    <x v="1038"/>
    <s v="Low"/>
    <s v="*"/>
    <s v="*"/>
    <s v="*"/>
    <m/>
    <m/>
    <s v="*"/>
    <m/>
    <m/>
    <m/>
    <m/>
    <m/>
    <n v="26"/>
    <n v="3.5000000000000003E-2"/>
    <m/>
    <m/>
    <n v="118.43"/>
    <n v="0"/>
    <n v="4.5550000000000006"/>
    <s v="Express Air"/>
    <n v="2.2599999999999998"/>
    <n v="120.69000000000001"/>
    <x v="6"/>
    <s v="Home Office"/>
    <x v="0"/>
    <s v="Paper"/>
    <s v="Wrap Bag"/>
    <d v="2011-12-12T00:00:00"/>
  </r>
  <r>
    <n v="6138"/>
    <n v="48641"/>
    <x v="1038"/>
    <s v="High"/>
    <s v="*"/>
    <s v="**"/>
    <s v="**"/>
    <m/>
    <m/>
    <s v="**"/>
    <m/>
    <m/>
    <m/>
    <m/>
    <m/>
    <n v="13"/>
    <n v="0.02"/>
    <m/>
    <m/>
    <n v="66.83"/>
    <n v="0"/>
    <n v="5.140769230769231"/>
    <s v="Regular Air"/>
    <n v="0.8"/>
    <n v="67.63"/>
    <x v="2"/>
    <s v="Small Business"/>
    <x v="0"/>
    <s v="Paper"/>
    <s v="Wrap Bag"/>
    <d v="2011-12-06T00:00:00"/>
  </r>
  <r>
    <n v="6139"/>
    <n v="47303"/>
    <x v="1038"/>
    <s v="Medium"/>
    <s v="*"/>
    <s v="*"/>
    <s v="*"/>
    <m/>
    <m/>
    <s v="*"/>
    <m/>
    <m/>
    <m/>
    <m/>
    <m/>
    <n v="7"/>
    <n v="0.01"/>
    <m/>
    <m/>
    <n v="56.9"/>
    <n v="0"/>
    <n v="8.1285714285714281"/>
    <s v="Regular Air"/>
    <n v="1.39"/>
    <n v="58.29"/>
    <x v="1"/>
    <s v="Corporate"/>
    <x v="0"/>
    <s v="Envelopes"/>
    <s v="Small Box"/>
    <d v="2011-12-06T00:00:00"/>
  </r>
  <r>
    <n v="6140"/>
    <n v="9344"/>
    <x v="1039"/>
    <s v="Low"/>
    <s v="*"/>
    <s v="*"/>
    <s v="*"/>
    <m/>
    <m/>
    <s v="*"/>
    <m/>
    <m/>
    <m/>
    <m/>
    <m/>
    <n v="31"/>
    <n v="0.04"/>
    <m/>
    <m/>
    <n v="3448.6455000000001"/>
    <n v="1"/>
    <n v="111.24662903225807"/>
    <s v="Regular Air"/>
    <n v="8.99"/>
    <n v="3457.6354999999999"/>
    <x v="10"/>
    <s v="Consumer"/>
    <x v="2"/>
    <s v="Telephones and Communication"/>
    <s v="Small Box"/>
    <d v="2011-12-06T00:00:00"/>
  </r>
  <r>
    <n v="6141"/>
    <n v="9344"/>
    <x v="1039"/>
    <s v="Low"/>
    <s v="*"/>
    <s v="*"/>
    <s v="*"/>
    <m/>
    <m/>
    <s v="*"/>
    <m/>
    <m/>
    <m/>
    <m/>
    <m/>
    <n v="18"/>
    <n v="0.02"/>
    <m/>
    <m/>
    <n v="1733.1"/>
    <n v="1"/>
    <n v="96.283333333333331"/>
    <s v="Regular Air"/>
    <n v="35"/>
    <n v="1768.1"/>
    <x v="10"/>
    <s v="Consumer"/>
    <x v="0"/>
    <s v="Storage &amp; Organization"/>
    <s v="Large Box"/>
    <d v="2011-12-08T00:00:00"/>
  </r>
  <r>
    <n v="6142"/>
    <n v="18400"/>
    <x v="1039"/>
    <s v="Not Specified"/>
    <s v="*"/>
    <s v="*"/>
    <s v="*"/>
    <m/>
    <m/>
    <s v="*"/>
    <m/>
    <m/>
    <m/>
    <m/>
    <m/>
    <n v="29"/>
    <n v="3.5000000000000003E-2"/>
    <m/>
    <m/>
    <n v="598.49"/>
    <n v="0"/>
    <n v="20.63758620689655"/>
    <s v="Regular Air"/>
    <n v="4"/>
    <n v="602.49"/>
    <x v="0"/>
    <s v="Consumer"/>
    <x v="2"/>
    <s v="Computer Peripherals"/>
    <s v="Small Box"/>
    <d v="2011-12-07T00:00:00"/>
  </r>
  <r>
    <n v="6143"/>
    <n v="20864"/>
    <x v="1039"/>
    <s v="High"/>
    <s v="*"/>
    <s v="**"/>
    <s v="**"/>
    <m/>
    <m/>
    <s v="**"/>
    <m/>
    <m/>
    <m/>
    <m/>
    <m/>
    <n v="19"/>
    <n v="0.02"/>
    <m/>
    <m/>
    <n v="251.45"/>
    <n v="0"/>
    <n v="13.234210526315788"/>
    <s v="Regular Air"/>
    <n v="4.95"/>
    <n v="256.39999999999998"/>
    <x v="10"/>
    <s v="Corporate"/>
    <x v="1"/>
    <s v="Office Furnishings"/>
    <s v="Small Pack"/>
    <d v="2011-12-08T00:00:00"/>
  </r>
  <r>
    <n v="6144"/>
    <n v="30279"/>
    <x v="1040"/>
    <s v="Critical"/>
    <s v="***"/>
    <s v="***"/>
    <s v="***"/>
    <m/>
    <m/>
    <s v="***"/>
    <m/>
    <m/>
    <m/>
    <m/>
    <m/>
    <n v="39"/>
    <n v="0.04"/>
    <m/>
    <m/>
    <n v="19539.939999999999"/>
    <n v="1"/>
    <n v="501.02410256410252"/>
    <s v="Delivery Truck"/>
    <n v="16.63"/>
    <n v="19556.57"/>
    <x v="0"/>
    <s v="Corporate"/>
    <x v="2"/>
    <s v="Office Machines"/>
    <s v="Jumbo Box"/>
    <d v="2011-12-08T00:00:00"/>
  </r>
  <r>
    <n v="6145"/>
    <n v="40480"/>
    <x v="1040"/>
    <s v="Critical"/>
    <s v="***"/>
    <s v="***"/>
    <s v="***"/>
    <m/>
    <m/>
    <s v="***"/>
    <m/>
    <m/>
    <m/>
    <m/>
    <m/>
    <n v="19"/>
    <n v="0.02"/>
    <m/>
    <m/>
    <n v="7608.88"/>
    <n v="1"/>
    <n v="400.46736842105264"/>
    <s v="Express Air"/>
    <n v="19.989999999999998"/>
    <n v="7628.87"/>
    <x v="12"/>
    <s v="Home Office"/>
    <x v="0"/>
    <s v="Binders and Binder Accessories"/>
    <s v="Small Box"/>
    <d v="2011-12-07T00:00:00"/>
  </r>
  <r>
    <n v="6146"/>
    <n v="43875"/>
    <x v="1040"/>
    <s v="Critical"/>
    <s v="***"/>
    <s v="***"/>
    <s v="***"/>
    <m/>
    <m/>
    <s v="***"/>
    <m/>
    <m/>
    <m/>
    <m/>
    <m/>
    <n v="16"/>
    <n v="0.02"/>
    <m/>
    <m/>
    <n v="2795.0039999999999"/>
    <n v="1"/>
    <n v="174.68774999999999"/>
    <s v="Regular Air"/>
    <n v="8.99"/>
    <n v="2803.9939999999997"/>
    <x v="1"/>
    <s v="Corporate"/>
    <x v="2"/>
    <s v="Telephones and Communication"/>
    <s v="Small Box"/>
    <d v="2011-12-08T00:00:00"/>
  </r>
  <r>
    <n v="6147"/>
    <n v="43875"/>
    <x v="1040"/>
    <s v="Critical"/>
    <s v="***"/>
    <s v="***"/>
    <s v="***"/>
    <m/>
    <m/>
    <s v="***"/>
    <m/>
    <m/>
    <m/>
    <m/>
    <m/>
    <n v="17"/>
    <n v="0.02"/>
    <m/>
    <m/>
    <n v="2573.92"/>
    <n v="1"/>
    <n v="151.40705882352941"/>
    <s v="Delivery Truck"/>
    <n v="143.71"/>
    <n v="2717.63"/>
    <x v="1"/>
    <s v="Corporate"/>
    <x v="1"/>
    <s v="Chairs &amp; Chairmats"/>
    <s v="Jumbo Drum"/>
    <d v="2011-12-09T00:00:00"/>
  </r>
  <r>
    <n v="6148"/>
    <n v="43875"/>
    <x v="1040"/>
    <s v="Critical"/>
    <s v="***"/>
    <s v="***"/>
    <s v="***"/>
    <m/>
    <m/>
    <s v="***"/>
    <m/>
    <m/>
    <m/>
    <m/>
    <m/>
    <n v="25"/>
    <n v="3.5000000000000003E-2"/>
    <m/>
    <m/>
    <n v="2564.5774999999999"/>
    <n v="1"/>
    <n v="102.5831"/>
    <s v="Regular Air"/>
    <n v="7.69"/>
    <n v="2572.2674999999999"/>
    <x v="1"/>
    <s v="Corporate"/>
    <x v="2"/>
    <s v="Telephones and Communication"/>
    <s v="Small Box"/>
    <d v="2011-12-09T00:00:00"/>
  </r>
  <r>
    <n v="6149"/>
    <n v="30279"/>
    <x v="1040"/>
    <s v="Critical"/>
    <s v="***"/>
    <s v="***"/>
    <s v="***"/>
    <m/>
    <m/>
    <s v="***"/>
    <m/>
    <m/>
    <m/>
    <m/>
    <m/>
    <n v="25"/>
    <n v="3.5000000000000003E-2"/>
    <m/>
    <m/>
    <n v="1412.98"/>
    <n v="1"/>
    <n v="56.519199999999998"/>
    <s v="Regular Air"/>
    <n v="4.5"/>
    <n v="1417.48"/>
    <x v="0"/>
    <s v="Corporate"/>
    <x v="0"/>
    <s v="Appliances"/>
    <s v="Small Box"/>
    <d v="2011-12-07T00:00:00"/>
  </r>
  <r>
    <n v="6150"/>
    <n v="40480"/>
    <x v="1040"/>
    <s v="Critical"/>
    <s v="***"/>
    <s v="***"/>
    <s v="***"/>
    <m/>
    <m/>
    <s v="***"/>
    <m/>
    <m/>
    <m/>
    <m/>
    <m/>
    <n v="50"/>
    <n v="0.06"/>
    <m/>
    <m/>
    <n v="1270.03"/>
    <n v="1"/>
    <n v="25.400600000000001"/>
    <s v="Regular Air"/>
    <n v="6.93"/>
    <n v="1276.96"/>
    <x v="12"/>
    <s v="Home Office"/>
    <x v="1"/>
    <s v="Office Furnishings"/>
    <s v="Small Box"/>
    <d v="2011-12-09T00:00:00"/>
  </r>
  <r>
    <n v="6151"/>
    <n v="38146"/>
    <x v="1040"/>
    <s v="Low"/>
    <s v="*"/>
    <s v="*"/>
    <s v="*"/>
    <m/>
    <m/>
    <s v="*"/>
    <m/>
    <m/>
    <m/>
    <m/>
    <m/>
    <n v="41"/>
    <n v="0.05"/>
    <m/>
    <m/>
    <n v="782.05"/>
    <n v="0"/>
    <n v="19.074390243902439"/>
    <s v="Regular Air"/>
    <n v="14.87"/>
    <n v="796.92"/>
    <x v="1"/>
    <s v="Small Business"/>
    <x v="1"/>
    <s v="Office Furnishings"/>
    <s v="Large Box"/>
    <d v="2011-12-07T00:00:00"/>
  </r>
  <r>
    <n v="6152"/>
    <n v="43875"/>
    <x v="1040"/>
    <s v="Critical"/>
    <s v="***"/>
    <s v="***"/>
    <s v="***"/>
    <m/>
    <m/>
    <s v="***"/>
    <m/>
    <m/>
    <m/>
    <m/>
    <m/>
    <n v="40"/>
    <n v="0.05"/>
    <m/>
    <m/>
    <n v="727.64"/>
    <n v="0"/>
    <n v="18.190999999999999"/>
    <s v="Regular Air"/>
    <n v="8.51"/>
    <n v="736.15"/>
    <x v="1"/>
    <s v="Corporate"/>
    <x v="2"/>
    <s v="Office Machines"/>
    <s v="Medium Box"/>
    <d v="2011-12-09T00:00:00"/>
  </r>
  <r>
    <n v="6153"/>
    <n v="43875"/>
    <x v="1040"/>
    <s v="Critical"/>
    <s v="***"/>
    <s v="***"/>
    <s v="***"/>
    <m/>
    <m/>
    <s v="***"/>
    <m/>
    <m/>
    <m/>
    <m/>
    <m/>
    <n v="24"/>
    <n v="3.5000000000000003E-2"/>
    <m/>
    <m/>
    <n v="382.19"/>
    <n v="0"/>
    <n v="15.924583333333333"/>
    <s v="Express Air"/>
    <n v="6.75"/>
    <n v="388.94"/>
    <x v="1"/>
    <s v="Corporate"/>
    <x v="0"/>
    <s v="Appliances"/>
    <s v="Medium Box"/>
    <d v="2011-12-10T00:00:00"/>
  </r>
  <r>
    <n v="6154"/>
    <n v="38146"/>
    <x v="1040"/>
    <s v="Low"/>
    <s v="*"/>
    <s v="*"/>
    <s v="*"/>
    <m/>
    <m/>
    <s v="*"/>
    <m/>
    <m/>
    <m/>
    <m/>
    <m/>
    <n v="45"/>
    <n v="0.05"/>
    <m/>
    <m/>
    <n v="341.39"/>
    <n v="0"/>
    <n v="7.5864444444444441"/>
    <s v="Regular Air"/>
    <n v="6.16"/>
    <n v="347.55"/>
    <x v="5"/>
    <s v="Small Business"/>
    <x v="0"/>
    <s v="Binders and Binder Accessories"/>
    <s v="Small Box"/>
    <d v="2011-12-11T00:00:00"/>
  </r>
  <r>
    <n v="6155"/>
    <n v="28581"/>
    <x v="1040"/>
    <s v="Medium"/>
    <s v="*"/>
    <s v="*"/>
    <s v="*"/>
    <m/>
    <m/>
    <s v="*"/>
    <m/>
    <m/>
    <m/>
    <m/>
    <m/>
    <n v="36"/>
    <n v="0.04"/>
    <m/>
    <m/>
    <n v="176.35"/>
    <n v="0"/>
    <n v="4.8986111111111112"/>
    <s v="Regular Air"/>
    <n v="0.8"/>
    <n v="177.15"/>
    <x v="0"/>
    <s v="Home Office"/>
    <x v="0"/>
    <s v="Paper"/>
    <s v="Wrap Bag"/>
    <d v="2011-12-09T00:00:00"/>
  </r>
  <r>
    <n v="6156"/>
    <n v="28581"/>
    <x v="1040"/>
    <s v="Medium"/>
    <s v="*"/>
    <s v="*"/>
    <s v="*"/>
    <m/>
    <m/>
    <s v="*"/>
    <m/>
    <m/>
    <m/>
    <m/>
    <m/>
    <n v="1"/>
    <n v="0.01"/>
    <m/>
    <m/>
    <n v="36.4"/>
    <n v="0"/>
    <n v="36.4"/>
    <s v="Regular Air"/>
    <n v="12.98"/>
    <n v="49.379999999999995"/>
    <x v="0"/>
    <s v="Home Office"/>
    <x v="0"/>
    <s v="Binders and Binder Accessories"/>
    <s v="Small Box"/>
    <d v="2011-12-09T00:00:00"/>
  </r>
  <r>
    <n v="6157"/>
    <n v="55042"/>
    <x v="1041"/>
    <s v="High"/>
    <s v="*"/>
    <s v="**"/>
    <s v="**"/>
    <m/>
    <m/>
    <s v="**"/>
    <m/>
    <m/>
    <m/>
    <m/>
    <m/>
    <n v="38"/>
    <n v="0.04"/>
    <m/>
    <m/>
    <n v="1978.4345000000001"/>
    <n v="1"/>
    <n v="52.064065789473688"/>
    <s v="Regular Air"/>
    <n v="2.5"/>
    <n v="1980.9345000000001"/>
    <x v="8"/>
    <s v="Home Office"/>
    <x v="2"/>
    <s v="Telephones and Communication"/>
    <s v="Small Box"/>
    <d v="2011-12-09T00:00:00"/>
  </r>
  <r>
    <n v="6158"/>
    <n v="55042"/>
    <x v="1041"/>
    <s v="High"/>
    <s v="*"/>
    <s v="**"/>
    <s v="**"/>
    <m/>
    <m/>
    <s v="**"/>
    <m/>
    <m/>
    <m/>
    <m/>
    <m/>
    <n v="28"/>
    <n v="3.5000000000000003E-2"/>
    <m/>
    <m/>
    <n v="1717.88"/>
    <n v="1"/>
    <n v="61.352857142857147"/>
    <s v="Express Air"/>
    <n v="4.5"/>
    <n v="1722.38"/>
    <x v="8"/>
    <s v="Home Office"/>
    <x v="0"/>
    <s v="Appliances"/>
    <s v="Small Box"/>
    <d v="2011-12-10T00:00:00"/>
  </r>
  <r>
    <n v="6159"/>
    <n v="9829"/>
    <x v="1041"/>
    <s v="Critical"/>
    <s v="***"/>
    <s v="***"/>
    <s v="***"/>
    <m/>
    <m/>
    <s v="***"/>
    <m/>
    <m/>
    <m/>
    <m/>
    <m/>
    <n v="23"/>
    <n v="3.5000000000000003E-2"/>
    <m/>
    <m/>
    <n v="750.39"/>
    <n v="0"/>
    <n v="32.625652173913046"/>
    <s v="Regular Air"/>
    <n v="11.63"/>
    <n v="762.02"/>
    <x v="4"/>
    <s v="Consumer"/>
    <x v="0"/>
    <s v="Binders and Binder Accessories"/>
    <s v="Small Box"/>
    <d v="2011-12-09T00:00:00"/>
  </r>
  <r>
    <n v="6160"/>
    <n v="20098"/>
    <x v="1041"/>
    <s v="Medium"/>
    <s v="*"/>
    <s v="*"/>
    <s v="*"/>
    <m/>
    <m/>
    <s v="*"/>
    <m/>
    <m/>
    <m/>
    <m/>
    <m/>
    <n v="8"/>
    <n v="0.01"/>
    <m/>
    <m/>
    <n v="194.11"/>
    <n v="0"/>
    <n v="24.263750000000002"/>
    <s v="Regular Air"/>
    <n v="8.99"/>
    <n v="203.10000000000002"/>
    <x v="3"/>
    <s v="Consumer"/>
    <x v="1"/>
    <s v="Office Furnishings"/>
    <s v="Small Pack"/>
    <d v="2011-12-08T00:00:00"/>
  </r>
  <r>
    <n v="6161"/>
    <n v="20098"/>
    <x v="1041"/>
    <s v="Medium"/>
    <s v="*"/>
    <s v="*"/>
    <s v="*"/>
    <m/>
    <m/>
    <s v="*"/>
    <m/>
    <m/>
    <m/>
    <m/>
    <m/>
    <n v="11"/>
    <n v="0.02"/>
    <m/>
    <m/>
    <n v="183.32"/>
    <n v="0"/>
    <n v="16.665454545454544"/>
    <s v="Regular Air"/>
    <n v="9.4"/>
    <n v="192.72"/>
    <x v="3"/>
    <s v="Consumer"/>
    <x v="2"/>
    <s v="Office Machines"/>
    <s v="Small Box"/>
    <d v="2011-12-10T00:00:00"/>
  </r>
  <r>
    <n v="6162"/>
    <n v="9829"/>
    <x v="1041"/>
    <s v="Critical"/>
    <s v="***"/>
    <s v="***"/>
    <s v="***"/>
    <m/>
    <m/>
    <s v="***"/>
    <m/>
    <m/>
    <m/>
    <m/>
    <m/>
    <n v="4"/>
    <n v="0.01"/>
    <m/>
    <m/>
    <n v="18.46"/>
    <n v="0"/>
    <n v="4.6150000000000002"/>
    <s v="Regular Air"/>
    <n v="0.5"/>
    <n v="18.96"/>
    <x v="4"/>
    <s v="Consumer"/>
    <x v="0"/>
    <s v="Labels"/>
    <s v="Small Box"/>
    <d v="2011-12-10T00:00:00"/>
  </r>
  <r>
    <n v="6163"/>
    <n v="12130"/>
    <x v="1042"/>
    <s v="Not Specified"/>
    <s v="*"/>
    <s v="*"/>
    <s v="*"/>
    <m/>
    <m/>
    <s v="*"/>
    <m/>
    <m/>
    <m/>
    <m/>
    <m/>
    <n v="42"/>
    <n v="0.05"/>
    <m/>
    <m/>
    <n v="1274.5155"/>
    <n v="1"/>
    <n v="30.345607142857141"/>
    <s v="Regular Air"/>
    <n v="5.99"/>
    <n v="1280.5055"/>
    <x v="1"/>
    <s v="Consumer"/>
    <x v="2"/>
    <s v="Telephones and Communication"/>
    <s v="Wrap Bag"/>
    <d v="2011-12-12T00:00:00"/>
  </r>
  <r>
    <n v="6164"/>
    <n v="12130"/>
    <x v="1042"/>
    <s v="Not Specified"/>
    <s v="*"/>
    <s v="*"/>
    <s v="*"/>
    <m/>
    <m/>
    <s v="*"/>
    <m/>
    <m/>
    <m/>
    <m/>
    <m/>
    <n v="37"/>
    <n v="0.04"/>
    <m/>
    <m/>
    <n v="686.2"/>
    <n v="0"/>
    <n v="18.545945945945949"/>
    <s v="Regular Air"/>
    <n v="3.62"/>
    <n v="689.82"/>
    <x v="1"/>
    <s v="Consumer"/>
    <x v="1"/>
    <s v="Office Furnishings"/>
    <s v="Wrap Bag"/>
    <d v="2011-12-12T00:00:00"/>
  </r>
  <r>
    <n v="6165"/>
    <n v="59200"/>
    <x v="1042"/>
    <s v="Medium"/>
    <s v="*"/>
    <s v="*"/>
    <s v="*"/>
    <m/>
    <m/>
    <s v="*"/>
    <m/>
    <m/>
    <m/>
    <m/>
    <m/>
    <n v="28"/>
    <n v="3.5000000000000003E-2"/>
    <m/>
    <m/>
    <n v="350.42"/>
    <n v="0"/>
    <n v="12.515000000000001"/>
    <s v="Regular Air"/>
    <n v="5.81"/>
    <n v="356.23"/>
    <x v="1"/>
    <s v="Home Office"/>
    <x v="0"/>
    <s v="Pens &amp; Art Supplies"/>
    <s v="Small Pack"/>
    <d v="2011-12-11T00:00:00"/>
  </r>
  <r>
    <n v="6166"/>
    <n v="44452"/>
    <x v="1042"/>
    <s v="Not Specified"/>
    <s v="*"/>
    <s v="*"/>
    <s v="*"/>
    <m/>
    <m/>
    <s v="*"/>
    <m/>
    <m/>
    <m/>
    <m/>
    <m/>
    <n v="50"/>
    <n v="0.06"/>
    <m/>
    <m/>
    <n v="330.27"/>
    <n v="0"/>
    <n v="6.6053999999999995"/>
    <s v="Regular Air"/>
    <n v="7.86"/>
    <n v="338.13"/>
    <x v="4"/>
    <s v="Home Office"/>
    <x v="0"/>
    <s v="Paper"/>
    <s v="Small Box"/>
    <d v="2011-12-11T00:00:00"/>
  </r>
  <r>
    <n v="6167"/>
    <n v="9093"/>
    <x v="1042"/>
    <s v="Medium"/>
    <s v="*"/>
    <s v="*"/>
    <s v="*"/>
    <m/>
    <m/>
    <s v="*"/>
    <m/>
    <m/>
    <m/>
    <m/>
    <m/>
    <n v="36"/>
    <n v="0.04"/>
    <m/>
    <m/>
    <n v="268.55"/>
    <n v="0"/>
    <n v="7.4597222222222221"/>
    <s v="Regular Air"/>
    <n v="2.83"/>
    <n v="271.38"/>
    <x v="10"/>
    <s v="Consumer"/>
    <x v="2"/>
    <s v="Computer Peripherals"/>
    <s v="Small Pack"/>
    <d v="2011-12-09T00:00:00"/>
  </r>
  <r>
    <n v="6168"/>
    <n v="59200"/>
    <x v="1042"/>
    <s v="Medium"/>
    <s v="*"/>
    <s v="*"/>
    <s v="*"/>
    <m/>
    <m/>
    <s v="*"/>
    <m/>
    <m/>
    <m/>
    <m/>
    <m/>
    <n v="4"/>
    <n v="0.01"/>
    <m/>
    <m/>
    <n v="170.45"/>
    <n v="0"/>
    <n v="42.612499999999997"/>
    <s v="Regular Air"/>
    <n v="4.62"/>
    <n v="175.07"/>
    <x v="1"/>
    <s v="Home Office"/>
    <x v="0"/>
    <s v="Appliances"/>
    <s v="Small Box"/>
    <d v="2011-12-09T00:00:00"/>
  </r>
  <r>
    <n v="6169"/>
    <n v="21927"/>
    <x v="1043"/>
    <s v="High"/>
    <s v="*"/>
    <s v="**"/>
    <s v="**"/>
    <m/>
    <m/>
    <s v="**"/>
    <m/>
    <m/>
    <m/>
    <m/>
    <m/>
    <n v="23"/>
    <n v="3.5000000000000003E-2"/>
    <m/>
    <m/>
    <n v="8225.24"/>
    <n v="1"/>
    <n v="357.61913043478262"/>
    <s v="Delivery Truck"/>
    <n v="30"/>
    <n v="8255.24"/>
    <x v="10"/>
    <s v="Home Office"/>
    <x v="1"/>
    <s v="Chairs &amp; Chairmats"/>
    <s v="Jumbo Drum"/>
    <d v="2011-12-11T00:00:00"/>
  </r>
  <r>
    <n v="6170"/>
    <n v="33219"/>
    <x v="1043"/>
    <s v="High"/>
    <s v="*"/>
    <s v="**"/>
    <s v="**"/>
    <m/>
    <m/>
    <s v="**"/>
    <m/>
    <m/>
    <m/>
    <m/>
    <m/>
    <n v="32"/>
    <n v="0.04"/>
    <m/>
    <m/>
    <n v="7341.96"/>
    <n v="1"/>
    <n v="229.43625"/>
    <s v="Delivery Truck"/>
    <n v="64.2"/>
    <n v="7406.16"/>
    <x v="1"/>
    <s v="Consumer"/>
    <x v="1"/>
    <s v="Chairs &amp; Chairmats"/>
    <s v="Jumbo Drum"/>
    <d v="2011-12-11T00:00:00"/>
  </r>
  <r>
    <n v="6171"/>
    <n v="22848"/>
    <x v="1043"/>
    <s v="Not Specified"/>
    <s v="*"/>
    <s v="*"/>
    <s v="*"/>
    <m/>
    <m/>
    <s v="*"/>
    <m/>
    <m/>
    <m/>
    <m/>
    <m/>
    <n v="45"/>
    <n v="0.05"/>
    <m/>
    <m/>
    <n v="5921.74"/>
    <n v="1"/>
    <n v="131.59422222222221"/>
    <s v="Delivery Truck"/>
    <n v="30"/>
    <n v="5951.74"/>
    <x v="10"/>
    <s v="Home Office"/>
    <x v="1"/>
    <s v="Chairs &amp; Chairmats"/>
    <s v="Jumbo Drum"/>
    <d v="2011-12-12T00:00:00"/>
  </r>
  <r>
    <n v="6172"/>
    <n v="12262"/>
    <x v="1043"/>
    <s v="Low"/>
    <s v="*"/>
    <s v="*"/>
    <s v="*"/>
    <m/>
    <m/>
    <s v="*"/>
    <m/>
    <m/>
    <m/>
    <m/>
    <m/>
    <n v="45"/>
    <n v="0.05"/>
    <m/>
    <m/>
    <n v="1212.9280000000001"/>
    <n v="1"/>
    <n v="26.953955555555559"/>
    <s v="Delivery Truck"/>
    <n v="45.51"/>
    <n v="1258.4380000000001"/>
    <x v="10"/>
    <s v="Home Office"/>
    <x v="1"/>
    <s v="Tables"/>
    <s v="Jumbo Box"/>
    <d v="2011-12-15T00:00:00"/>
  </r>
  <r>
    <n v="6173"/>
    <n v="15941"/>
    <x v="1043"/>
    <s v="Not Specified"/>
    <s v="*"/>
    <s v="*"/>
    <s v="*"/>
    <m/>
    <m/>
    <s v="*"/>
    <m/>
    <m/>
    <m/>
    <m/>
    <m/>
    <n v="15"/>
    <n v="0.02"/>
    <m/>
    <m/>
    <n v="951.09"/>
    <n v="0"/>
    <n v="63.405999999999999"/>
    <s v="Delivery Truck"/>
    <n v="36.61"/>
    <n v="987.7"/>
    <x v="0"/>
    <s v="Consumer"/>
    <x v="1"/>
    <s v="Bookcases"/>
    <s v="Jumbo Box"/>
    <d v="2011-12-12T00:00:00"/>
  </r>
  <r>
    <n v="6174"/>
    <n v="6912"/>
    <x v="1043"/>
    <s v="Not Specified"/>
    <s v="*"/>
    <s v="*"/>
    <s v="*"/>
    <m/>
    <m/>
    <s v="*"/>
    <m/>
    <m/>
    <m/>
    <m/>
    <m/>
    <n v="14"/>
    <n v="0.02"/>
    <m/>
    <m/>
    <n v="294.52"/>
    <n v="0"/>
    <n v="21.037142857142857"/>
    <s v="Regular Air"/>
    <n v="5.94"/>
    <n v="300.45999999999998"/>
    <x v="0"/>
    <s v="Small Business"/>
    <x v="0"/>
    <s v="Appliances"/>
    <s v="Medium Box"/>
    <d v="2011-12-12T00:00:00"/>
  </r>
  <r>
    <n v="6175"/>
    <n v="47265"/>
    <x v="1043"/>
    <s v="Critical"/>
    <s v="***"/>
    <s v="***"/>
    <s v="***"/>
    <m/>
    <m/>
    <s v="***"/>
    <m/>
    <m/>
    <m/>
    <m/>
    <m/>
    <n v="31"/>
    <n v="0.04"/>
    <m/>
    <m/>
    <n v="187.13"/>
    <n v="0"/>
    <n v="6.0364516129032255"/>
    <s v="Regular Air"/>
    <n v="5.46"/>
    <n v="192.59"/>
    <x v="0"/>
    <s v="Home Office"/>
    <x v="0"/>
    <s v="Paper"/>
    <s v="Small Box"/>
    <d v="2011-12-11T00:00:00"/>
  </r>
  <r>
    <n v="6176"/>
    <n v="22848"/>
    <x v="1043"/>
    <s v="Not Specified"/>
    <s v="*"/>
    <s v="*"/>
    <s v="*"/>
    <m/>
    <m/>
    <s v="*"/>
    <m/>
    <m/>
    <m/>
    <m/>
    <m/>
    <n v="20"/>
    <n v="3.5000000000000003E-2"/>
    <m/>
    <m/>
    <n v="140.37"/>
    <n v="0"/>
    <n v="7.0185000000000004"/>
    <s v="Regular Air"/>
    <n v="49"/>
    <n v="189.37"/>
    <x v="10"/>
    <s v="Home Office"/>
    <x v="0"/>
    <s v="Appliances"/>
    <s v="Large Box"/>
    <d v="2011-12-11T00:00:00"/>
  </r>
  <r>
    <n v="6177"/>
    <n v="22848"/>
    <x v="1043"/>
    <s v="Not Specified"/>
    <s v="*"/>
    <s v="*"/>
    <s v="*"/>
    <m/>
    <m/>
    <s v="*"/>
    <m/>
    <m/>
    <m/>
    <m/>
    <m/>
    <n v="4"/>
    <n v="0.01"/>
    <m/>
    <m/>
    <n v="68.16"/>
    <n v="0"/>
    <n v="17.04"/>
    <s v="Regular Air"/>
    <n v="6.5"/>
    <n v="74.66"/>
    <x v="10"/>
    <s v="Home Office"/>
    <x v="2"/>
    <s v="Computer Peripherals"/>
    <s v="Small Box"/>
    <d v="2011-12-12T00:00:00"/>
  </r>
  <r>
    <n v="6178"/>
    <n v="57510"/>
    <x v="1043"/>
    <s v="Not Specified"/>
    <s v="*"/>
    <s v="*"/>
    <s v="*"/>
    <m/>
    <m/>
    <s v="*"/>
    <m/>
    <m/>
    <m/>
    <m/>
    <m/>
    <n v="6"/>
    <n v="0.01"/>
    <m/>
    <m/>
    <n v="48.05"/>
    <n v="0"/>
    <n v="8.0083333333333329"/>
    <s v="Regular Air"/>
    <n v="5.2"/>
    <n v="53.25"/>
    <x v="4"/>
    <s v="Corporate"/>
    <x v="0"/>
    <s v="Paper"/>
    <s v="Small Box"/>
    <d v="2011-12-10T00:00:00"/>
  </r>
  <r>
    <n v="6179"/>
    <n v="40870"/>
    <x v="1044"/>
    <s v="Critical"/>
    <s v="***"/>
    <s v="***"/>
    <s v="***"/>
    <m/>
    <m/>
    <s v="***"/>
    <m/>
    <m/>
    <m/>
    <m/>
    <m/>
    <n v="43"/>
    <n v="0.05"/>
    <m/>
    <m/>
    <n v="12858.88"/>
    <n v="1"/>
    <n v="299.04372093023255"/>
    <s v="Regular Air"/>
    <n v="7.18"/>
    <n v="12866.06"/>
    <x v="0"/>
    <s v="Corporate"/>
    <x v="2"/>
    <s v="Computer Peripherals"/>
    <s v="Small Box"/>
    <d v="2011-12-11T00:00:00"/>
  </r>
  <r>
    <n v="6180"/>
    <n v="42083"/>
    <x v="1044"/>
    <s v="Critical"/>
    <s v="***"/>
    <s v="***"/>
    <s v="***"/>
    <m/>
    <m/>
    <s v="***"/>
    <m/>
    <m/>
    <m/>
    <m/>
    <m/>
    <n v="38"/>
    <n v="0.04"/>
    <m/>
    <m/>
    <n v="5526.16"/>
    <n v="1"/>
    <n v="145.42526315789473"/>
    <s v="Regular Air"/>
    <n v="24.49"/>
    <n v="5550.65"/>
    <x v="5"/>
    <s v="Consumer"/>
    <x v="1"/>
    <s v="Chairs &amp; Chairmats"/>
    <s v="Large Box"/>
    <d v="2011-12-13T00:00:00"/>
  </r>
  <r>
    <n v="6181"/>
    <n v="26464"/>
    <x v="1044"/>
    <s v="High"/>
    <s v="*"/>
    <s v="**"/>
    <s v="**"/>
    <m/>
    <m/>
    <s v="**"/>
    <m/>
    <m/>
    <m/>
    <m/>
    <m/>
    <n v="26"/>
    <n v="3.5000000000000003E-2"/>
    <m/>
    <m/>
    <n v="1280.6500000000001"/>
    <n v="1"/>
    <n v="49.255769230769232"/>
    <s v="Regular Air"/>
    <n v="22.24"/>
    <n v="1302.8900000000001"/>
    <x v="10"/>
    <s v="Corporate"/>
    <x v="1"/>
    <s v="Office Furnishings"/>
    <s v="Large Box"/>
    <d v="2011-12-12T00:00:00"/>
  </r>
  <r>
    <n v="6182"/>
    <n v="26464"/>
    <x v="1044"/>
    <s v="High"/>
    <s v="*"/>
    <s v="**"/>
    <s v="**"/>
    <m/>
    <m/>
    <s v="**"/>
    <m/>
    <m/>
    <m/>
    <m/>
    <m/>
    <n v="25"/>
    <n v="3.5000000000000003E-2"/>
    <m/>
    <m/>
    <n v="268.58"/>
    <n v="0"/>
    <n v="10.7432"/>
    <s v="Regular Air"/>
    <n v="4.5"/>
    <n v="273.08"/>
    <x v="10"/>
    <s v="Corporate"/>
    <x v="0"/>
    <s v="Appliances"/>
    <s v="Small Box"/>
    <d v="2011-12-11T00:00:00"/>
  </r>
  <r>
    <n v="6183"/>
    <n v="42083"/>
    <x v="1044"/>
    <s v="Critical"/>
    <s v="***"/>
    <s v="***"/>
    <s v="***"/>
    <m/>
    <m/>
    <s v="***"/>
    <m/>
    <m/>
    <m/>
    <m/>
    <m/>
    <n v="36"/>
    <n v="0.04"/>
    <m/>
    <m/>
    <n v="236.89"/>
    <n v="0"/>
    <n v="6.580277777777777"/>
    <s v="Regular Air"/>
    <n v="6.22"/>
    <n v="243.10999999999999"/>
    <x v="5"/>
    <s v="Consumer"/>
    <x v="0"/>
    <s v="Paper"/>
    <s v="Small Box"/>
    <d v="2011-12-13T00:00:00"/>
  </r>
  <r>
    <n v="6184"/>
    <n v="40870"/>
    <x v="1044"/>
    <s v="Critical"/>
    <s v="***"/>
    <s v="***"/>
    <s v="***"/>
    <m/>
    <m/>
    <s v="***"/>
    <m/>
    <m/>
    <m/>
    <m/>
    <m/>
    <n v="28"/>
    <n v="3.5000000000000003E-2"/>
    <m/>
    <m/>
    <n v="146.69"/>
    <n v="0"/>
    <n v="5.2389285714285716"/>
    <s v="Regular Air"/>
    <n v="5.32"/>
    <n v="152.01"/>
    <x v="0"/>
    <s v="Corporate"/>
    <x v="1"/>
    <s v="Office Furnishings"/>
    <s v="Small Box"/>
    <d v="2011-12-13T00:00:00"/>
  </r>
  <r>
    <n v="6185"/>
    <n v="42083"/>
    <x v="1044"/>
    <s v="Critical"/>
    <s v="***"/>
    <s v="***"/>
    <s v="***"/>
    <m/>
    <m/>
    <s v="***"/>
    <m/>
    <m/>
    <m/>
    <m/>
    <m/>
    <n v="33"/>
    <n v="0.04"/>
    <m/>
    <m/>
    <n v="68.42"/>
    <n v="0"/>
    <n v="2.0733333333333333"/>
    <s v="Regular Air"/>
    <n v="2.56"/>
    <n v="70.98"/>
    <x v="5"/>
    <s v="Consumer"/>
    <x v="0"/>
    <s v="Scissors, Rulers and Trimmers"/>
    <s v="Small Pack"/>
    <d v="2011-12-11T00:00:00"/>
  </r>
  <r>
    <n v="6186"/>
    <n v="41956"/>
    <x v="1045"/>
    <s v="Medium"/>
    <s v="*"/>
    <s v="*"/>
    <s v="*"/>
    <m/>
    <m/>
    <s v="*"/>
    <m/>
    <m/>
    <m/>
    <m/>
    <m/>
    <n v="22"/>
    <n v="3.5000000000000003E-2"/>
    <m/>
    <m/>
    <n v="364.69"/>
    <n v="0"/>
    <n v="16.576818181818183"/>
    <s v="Express Air"/>
    <n v="6.25"/>
    <n v="370.94"/>
    <x v="4"/>
    <s v="Home Office"/>
    <x v="0"/>
    <s v="Storage &amp; Organization"/>
    <s v="Small Box"/>
    <d v="2011-12-13T00:00:00"/>
  </r>
  <r>
    <n v="6187"/>
    <n v="41956"/>
    <x v="1045"/>
    <s v="Medium"/>
    <s v="*"/>
    <s v="*"/>
    <s v="*"/>
    <m/>
    <m/>
    <s v="*"/>
    <m/>
    <m/>
    <m/>
    <m/>
    <m/>
    <n v="16"/>
    <n v="0.02"/>
    <m/>
    <m/>
    <n v="86.3"/>
    <n v="0"/>
    <n v="5.3937499999999998"/>
    <s v="Regular Air"/>
    <n v="4.93"/>
    <n v="91.22999999999999"/>
    <x v="4"/>
    <s v="Home Office"/>
    <x v="2"/>
    <s v="Computer Peripherals"/>
    <s v="Small Pack"/>
    <d v="2011-12-14T00:00:00"/>
  </r>
  <r>
    <n v="6188"/>
    <n v="2595"/>
    <x v="1046"/>
    <s v="Not Specified"/>
    <s v="*"/>
    <s v="*"/>
    <s v="*"/>
    <m/>
    <m/>
    <s v="*"/>
    <m/>
    <m/>
    <m/>
    <m/>
    <m/>
    <n v="13"/>
    <n v="0.02"/>
    <m/>
    <m/>
    <n v="11764.25"/>
    <n v="1"/>
    <n v="904.94230769230774"/>
    <s v="Delivery Truck"/>
    <n v="44.55"/>
    <n v="11808.8"/>
    <x v="2"/>
    <s v="Corporate"/>
    <x v="1"/>
    <s v="Bookcases"/>
    <s v="Jumbo Box"/>
    <d v="2011-12-14T00:00:00"/>
  </r>
  <r>
    <n v="6189"/>
    <n v="2595"/>
    <x v="1046"/>
    <s v="Not Specified"/>
    <s v="*"/>
    <s v="*"/>
    <s v="*"/>
    <m/>
    <m/>
    <s v="*"/>
    <m/>
    <m/>
    <m/>
    <m/>
    <m/>
    <n v="29"/>
    <n v="3.5000000000000003E-2"/>
    <m/>
    <m/>
    <n v="208.47"/>
    <n v="0"/>
    <n v="7.1886206896551723"/>
    <s v="Express Air"/>
    <n v="8.74"/>
    <n v="217.21"/>
    <x v="2"/>
    <s v="Corporate"/>
    <x v="0"/>
    <s v="Paper"/>
    <s v="Small Box"/>
    <d v="2011-12-15T00:00:00"/>
  </r>
  <r>
    <n v="6190"/>
    <n v="2595"/>
    <x v="1046"/>
    <s v="Not Specified"/>
    <s v="*"/>
    <s v="*"/>
    <s v="*"/>
    <m/>
    <m/>
    <s v="*"/>
    <m/>
    <m/>
    <m/>
    <m/>
    <m/>
    <n v="4"/>
    <n v="0.01"/>
    <m/>
    <m/>
    <n v="25.17"/>
    <n v="0"/>
    <n v="6.2925000000000004"/>
    <s v="Regular Air"/>
    <n v="5.26"/>
    <n v="30.43"/>
    <x v="2"/>
    <s v="Corporate"/>
    <x v="1"/>
    <s v="Office Furnishings"/>
    <s v="Small Pack"/>
    <d v="2011-12-15T00:00:00"/>
  </r>
  <r>
    <n v="6191"/>
    <n v="12199"/>
    <x v="1047"/>
    <s v="Low"/>
    <s v="*"/>
    <s v="*"/>
    <s v="*"/>
    <m/>
    <m/>
    <s v="*"/>
    <m/>
    <m/>
    <m/>
    <m/>
    <m/>
    <n v="50"/>
    <n v="0.06"/>
    <m/>
    <m/>
    <n v="8289.51"/>
    <n v="1"/>
    <n v="165.7902"/>
    <s v="Regular Air"/>
    <n v="7.07"/>
    <n v="8296.58"/>
    <x v="2"/>
    <s v="Corporate"/>
    <x v="0"/>
    <s v="Storage &amp; Organization"/>
    <s v="Small Box"/>
    <d v="2011-12-18T00:00:00"/>
  </r>
  <r>
    <n v="6192"/>
    <n v="13089"/>
    <x v="1047"/>
    <s v="Not Specified"/>
    <s v="*"/>
    <s v="*"/>
    <s v="*"/>
    <m/>
    <m/>
    <s v="*"/>
    <m/>
    <m/>
    <m/>
    <m/>
    <m/>
    <n v="34"/>
    <n v="0.04"/>
    <m/>
    <m/>
    <n v="3577.11"/>
    <n v="1"/>
    <n v="105.20911764705883"/>
    <s v="Delivery Truck"/>
    <n v="58.72"/>
    <n v="3635.83"/>
    <x v="0"/>
    <s v="Corporate"/>
    <x v="1"/>
    <s v="Bookcases"/>
    <s v="Jumbo Box"/>
    <d v="2011-12-17T00:00:00"/>
  </r>
  <r>
    <n v="6193"/>
    <n v="12199"/>
    <x v="1047"/>
    <s v="Low"/>
    <s v="*"/>
    <s v="*"/>
    <s v="*"/>
    <m/>
    <m/>
    <s v="*"/>
    <m/>
    <m/>
    <m/>
    <m/>
    <m/>
    <n v="2"/>
    <n v="0.01"/>
    <m/>
    <m/>
    <n v="19"/>
    <n v="0"/>
    <n v="9.5"/>
    <s v="Regular Air"/>
    <n v="5.27"/>
    <n v="24.27"/>
    <x v="2"/>
    <s v="Corporate"/>
    <x v="0"/>
    <s v="Binders and Binder Accessories"/>
    <s v="Small Box"/>
    <d v="2011-12-19T00:00:00"/>
  </r>
  <r>
    <n v="6194"/>
    <n v="22086"/>
    <x v="1048"/>
    <s v="Medium"/>
    <s v="*"/>
    <s v="*"/>
    <s v="*"/>
    <m/>
    <m/>
    <s v="*"/>
    <m/>
    <m/>
    <m/>
    <m/>
    <m/>
    <n v="21"/>
    <n v="3.5000000000000003E-2"/>
    <m/>
    <m/>
    <n v="2039.33"/>
    <n v="1"/>
    <n v="97.110952380952384"/>
    <s v="Delivery Truck"/>
    <n v="74.349999999999994"/>
    <n v="2113.6799999999998"/>
    <x v="8"/>
    <s v="Small Business"/>
    <x v="1"/>
    <s v="Chairs &amp; Chairmats"/>
    <s v="Jumbo Drum"/>
    <d v="2011-12-16T00:00:00"/>
  </r>
  <r>
    <n v="6195"/>
    <n v="20743"/>
    <x v="1048"/>
    <s v="High"/>
    <s v="*"/>
    <s v="**"/>
    <s v="**"/>
    <m/>
    <m/>
    <s v="**"/>
    <m/>
    <m/>
    <m/>
    <m/>
    <m/>
    <n v="39"/>
    <n v="0.04"/>
    <m/>
    <m/>
    <n v="231.21"/>
    <n v="0"/>
    <n v="5.9284615384615389"/>
    <s v="Express Air"/>
    <n v="8.16"/>
    <n v="239.37"/>
    <x v="5"/>
    <s v="Consumer"/>
    <x v="0"/>
    <s v="Paper"/>
    <s v="Small Box"/>
    <d v="2011-12-16T00:00:00"/>
  </r>
  <r>
    <n v="6196"/>
    <n v="32613"/>
    <x v="1049"/>
    <s v="Low"/>
    <s v="*"/>
    <s v="*"/>
    <s v="*"/>
    <m/>
    <m/>
    <s v="*"/>
    <m/>
    <m/>
    <m/>
    <m/>
    <m/>
    <n v="41"/>
    <n v="0.05"/>
    <m/>
    <m/>
    <n v="7174.9435000000003"/>
    <n v="1"/>
    <n v="174.99862195121952"/>
    <s v="Express Air"/>
    <n v="3.99"/>
    <n v="7178.9335000000001"/>
    <x v="0"/>
    <s v="Consumer"/>
    <x v="2"/>
    <s v="Telephones and Communication"/>
    <s v="Small Box"/>
    <d v="2011-12-18T00:00:00"/>
  </r>
  <r>
    <n v="6197"/>
    <n v="32613"/>
    <x v="1049"/>
    <s v="Low"/>
    <s v="*"/>
    <s v="*"/>
    <s v="*"/>
    <m/>
    <m/>
    <s v="*"/>
    <m/>
    <m/>
    <m/>
    <m/>
    <m/>
    <n v="38"/>
    <n v="0.04"/>
    <m/>
    <m/>
    <n v="5228.2"/>
    <n v="1"/>
    <n v="137.58421052631579"/>
    <s v="Regular Air"/>
    <n v="35"/>
    <n v="5263.2"/>
    <x v="0"/>
    <s v="Consumer"/>
    <x v="0"/>
    <s v="Storage &amp; Organization"/>
    <s v="Large Box"/>
    <d v="2011-12-18T00:00:00"/>
  </r>
  <r>
    <n v="6198"/>
    <n v="32613"/>
    <x v="1049"/>
    <s v="Low"/>
    <s v="*"/>
    <s v="*"/>
    <s v="*"/>
    <m/>
    <m/>
    <s v="*"/>
    <m/>
    <m/>
    <m/>
    <m/>
    <m/>
    <n v="31"/>
    <n v="0.04"/>
    <m/>
    <m/>
    <n v="1359.74"/>
    <n v="1"/>
    <n v="43.862580645161287"/>
    <s v="Express Air"/>
    <n v="8.99"/>
    <n v="1368.73"/>
    <x v="0"/>
    <s v="Consumer"/>
    <x v="0"/>
    <s v="Pens &amp; Art Supplies"/>
    <s v="Small Pack"/>
    <d v="2011-12-23T00:00:00"/>
  </r>
  <r>
    <n v="6199"/>
    <n v="47079"/>
    <x v="1049"/>
    <s v="Critical"/>
    <s v="***"/>
    <s v="***"/>
    <s v="***"/>
    <m/>
    <m/>
    <s v="***"/>
    <m/>
    <m/>
    <m/>
    <m/>
    <m/>
    <n v="34"/>
    <n v="0.04"/>
    <m/>
    <m/>
    <n v="1069.8499999999999"/>
    <n v="1"/>
    <n v="31.466176470588234"/>
    <s v="Delivery Truck"/>
    <n v="45.51"/>
    <n v="1115.3599999999999"/>
    <x v="8"/>
    <s v="Home Office"/>
    <x v="1"/>
    <s v="Tables"/>
    <s v="Jumbo Box"/>
    <d v="2011-12-18T00:00:00"/>
  </r>
  <r>
    <n v="6200"/>
    <n v="50688"/>
    <x v="1049"/>
    <s v="Critical"/>
    <s v="***"/>
    <s v="***"/>
    <s v="***"/>
    <m/>
    <m/>
    <s v="***"/>
    <m/>
    <m/>
    <m/>
    <m/>
    <m/>
    <n v="50"/>
    <n v="0.06"/>
    <m/>
    <m/>
    <n v="600.22"/>
    <n v="0"/>
    <n v="12.0044"/>
    <s v="Regular Air"/>
    <n v="3.14"/>
    <n v="603.36"/>
    <x v="7"/>
    <s v="Home Office"/>
    <x v="0"/>
    <s v="Scissors, Rulers and Trimmers"/>
    <s v="Small Pack"/>
    <d v="2011-12-17T00:00:00"/>
  </r>
  <r>
    <n v="6201"/>
    <n v="32803"/>
    <x v="1049"/>
    <s v="Medium"/>
    <s v="*"/>
    <s v="*"/>
    <s v="*"/>
    <m/>
    <m/>
    <s v="*"/>
    <m/>
    <m/>
    <m/>
    <m/>
    <m/>
    <n v="49"/>
    <n v="0.05"/>
    <m/>
    <m/>
    <n v="371.95"/>
    <n v="0"/>
    <n v="7.5908163265306117"/>
    <s v="Express Air"/>
    <n v="4.71"/>
    <n v="376.65999999999997"/>
    <x v="1"/>
    <s v="Corporate"/>
    <x v="0"/>
    <s v="Binders and Binder Accessories"/>
    <s v="Small Box"/>
    <d v="2011-12-17T00:00:00"/>
  </r>
  <r>
    <n v="6202"/>
    <n v="51201"/>
    <x v="1049"/>
    <s v="High"/>
    <s v="*"/>
    <s v="**"/>
    <s v="**"/>
    <m/>
    <m/>
    <s v="**"/>
    <m/>
    <m/>
    <m/>
    <m/>
    <m/>
    <n v="42"/>
    <n v="0.05"/>
    <m/>
    <m/>
    <n v="312.05"/>
    <n v="0"/>
    <n v="7.4297619047619055"/>
    <s v="Regular Air"/>
    <n v="11.51"/>
    <n v="323.56"/>
    <x v="4"/>
    <s v="Corporate"/>
    <x v="0"/>
    <s v="Binders and Binder Accessories"/>
    <s v="Small Box"/>
    <d v="2011-12-16T00:00:00"/>
  </r>
  <r>
    <n v="6203"/>
    <n v="32803"/>
    <x v="1049"/>
    <s v="Medium"/>
    <s v="*"/>
    <s v="*"/>
    <s v="*"/>
    <m/>
    <m/>
    <s v="*"/>
    <m/>
    <m/>
    <m/>
    <m/>
    <m/>
    <n v="22"/>
    <n v="3.5000000000000003E-2"/>
    <m/>
    <m/>
    <n v="96.07"/>
    <n v="0"/>
    <n v="4.3668181818181813"/>
    <s v="Regular Air"/>
    <n v="2.5"/>
    <n v="98.57"/>
    <x v="1"/>
    <s v="Corporate"/>
    <x v="0"/>
    <s v="Envelopes"/>
    <s v="Small Box"/>
    <d v="2011-12-18T00:00:00"/>
  </r>
  <r>
    <n v="6204"/>
    <n v="50854"/>
    <x v="1050"/>
    <s v="Critical"/>
    <s v="***"/>
    <s v="***"/>
    <s v="***"/>
    <m/>
    <m/>
    <s v="***"/>
    <m/>
    <m/>
    <m/>
    <m/>
    <m/>
    <n v="12"/>
    <n v="0.02"/>
    <m/>
    <m/>
    <n v="5744.24"/>
    <n v="1"/>
    <n v="478.68666666666667"/>
    <s v="Delivery Truck"/>
    <n v="28.14"/>
    <n v="5772.38"/>
    <x v="1"/>
    <s v="Corporate"/>
    <x v="2"/>
    <s v="Office Machines"/>
    <s v="Jumbo Drum"/>
    <d v="2011-12-19T00:00:00"/>
  </r>
  <r>
    <n v="6205"/>
    <n v="24966"/>
    <x v="1050"/>
    <s v="Medium"/>
    <s v="*"/>
    <s v="*"/>
    <s v="*"/>
    <m/>
    <m/>
    <s v="*"/>
    <m/>
    <m/>
    <m/>
    <m/>
    <m/>
    <n v="34"/>
    <n v="0.04"/>
    <m/>
    <m/>
    <n v="4152.12"/>
    <n v="1"/>
    <n v="122.12117647058824"/>
    <s v="Regular Air"/>
    <n v="19.989999999999998"/>
    <n v="4172.1099999999997"/>
    <x v="8"/>
    <s v="Corporate"/>
    <x v="0"/>
    <s v="Storage &amp; Organization"/>
    <s v="Small Box"/>
    <d v="2011-12-18T00:00:00"/>
  </r>
  <r>
    <n v="6206"/>
    <n v="39617"/>
    <x v="1050"/>
    <s v="Not Specified"/>
    <s v="*"/>
    <s v="*"/>
    <s v="*"/>
    <m/>
    <m/>
    <s v="*"/>
    <m/>
    <m/>
    <m/>
    <m/>
    <m/>
    <n v="33"/>
    <n v="0.04"/>
    <m/>
    <m/>
    <n v="1283.68"/>
    <n v="1"/>
    <n v="38.899393939393939"/>
    <s v="Regular Air"/>
    <n v="9.1999999999999993"/>
    <n v="1292.8800000000001"/>
    <x v="2"/>
    <s v="Small Business"/>
    <x v="1"/>
    <s v="Office Furnishings"/>
    <s v="Wrap Bag"/>
    <d v="2011-12-19T00:00:00"/>
  </r>
  <r>
    <n v="6207"/>
    <n v="41349"/>
    <x v="1050"/>
    <s v="Critical"/>
    <s v="***"/>
    <s v="***"/>
    <s v="***"/>
    <m/>
    <m/>
    <s v="***"/>
    <m/>
    <m/>
    <m/>
    <m/>
    <m/>
    <n v="39"/>
    <n v="0.04"/>
    <m/>
    <m/>
    <n v="475.52"/>
    <n v="0"/>
    <n v="12.192820512820512"/>
    <s v="Regular Air"/>
    <n v="6.27"/>
    <n v="481.78999999999996"/>
    <x v="2"/>
    <s v="Home Office"/>
    <x v="0"/>
    <s v="Storage &amp; Organization"/>
    <s v="Medium Box"/>
    <d v="2011-12-19T00:00:00"/>
  </r>
  <r>
    <n v="6208"/>
    <n v="50854"/>
    <x v="1050"/>
    <s v="Critical"/>
    <s v="***"/>
    <s v="***"/>
    <s v="***"/>
    <m/>
    <m/>
    <s v="***"/>
    <m/>
    <m/>
    <m/>
    <m/>
    <m/>
    <n v="42"/>
    <n v="0.05"/>
    <m/>
    <m/>
    <n v="452.15"/>
    <n v="0"/>
    <n v="10.765476190476189"/>
    <s v="Express Air"/>
    <n v="3.37"/>
    <n v="455.52"/>
    <x v="1"/>
    <s v="Corporate"/>
    <x v="0"/>
    <s v="Scissors, Rulers and Trimmers"/>
    <s v="Small Pack"/>
    <d v="2011-12-17T00:00:00"/>
  </r>
  <r>
    <n v="6209"/>
    <n v="51463"/>
    <x v="1050"/>
    <s v="Low"/>
    <s v="*"/>
    <s v="*"/>
    <s v="*"/>
    <m/>
    <m/>
    <s v="*"/>
    <m/>
    <m/>
    <m/>
    <m/>
    <m/>
    <n v="7"/>
    <n v="0.01"/>
    <m/>
    <m/>
    <n v="405.33949999999999"/>
    <n v="0"/>
    <n v="57.905642857142858"/>
    <s v="Express Air"/>
    <n v="3.9"/>
    <n v="409.23949999999996"/>
    <x v="0"/>
    <s v="Corporate"/>
    <x v="2"/>
    <s v="Telephones and Communication"/>
    <s v="Small Box"/>
    <d v="2011-12-17T00:00:00"/>
  </r>
  <r>
    <n v="6210"/>
    <n v="41349"/>
    <x v="1050"/>
    <s v="Critical"/>
    <s v="***"/>
    <s v="***"/>
    <s v="***"/>
    <m/>
    <m/>
    <s v="***"/>
    <m/>
    <m/>
    <m/>
    <m/>
    <m/>
    <n v="44"/>
    <n v="0.05"/>
    <m/>
    <m/>
    <n v="346.2"/>
    <n v="0"/>
    <n v="7.8681818181818182"/>
    <s v="Express Air"/>
    <n v="11.51"/>
    <n v="357.71"/>
    <x v="2"/>
    <s v="Home Office"/>
    <x v="0"/>
    <s v="Binders and Binder Accessories"/>
    <s v="Small Box"/>
    <d v="2011-12-18T00:00:00"/>
  </r>
  <r>
    <n v="6211"/>
    <n v="30081"/>
    <x v="1050"/>
    <s v="High"/>
    <s v="*"/>
    <s v="**"/>
    <s v="**"/>
    <m/>
    <m/>
    <s v="**"/>
    <m/>
    <m/>
    <m/>
    <m/>
    <m/>
    <n v="26"/>
    <n v="3.5000000000000003E-2"/>
    <m/>
    <m/>
    <n v="213.49"/>
    <n v="0"/>
    <n v="8.2111538461538469"/>
    <s v="Regular Air"/>
    <n v="8.94"/>
    <n v="222.43"/>
    <x v="8"/>
    <s v="Home Office"/>
    <x v="0"/>
    <s v="Binders and Binder Accessories"/>
    <s v="Small Box"/>
    <d v="2011-12-19T00:00:00"/>
  </r>
  <r>
    <n v="6212"/>
    <n v="47717"/>
    <x v="1050"/>
    <s v="Not Specified"/>
    <s v="*"/>
    <s v="*"/>
    <s v="*"/>
    <m/>
    <m/>
    <s v="*"/>
    <m/>
    <m/>
    <m/>
    <m/>
    <m/>
    <n v="35"/>
    <n v="0.04"/>
    <m/>
    <m/>
    <n v="173.22"/>
    <n v="0"/>
    <n v="4.9491428571428573"/>
    <s v="Regular Air"/>
    <n v="0.5"/>
    <n v="173.72"/>
    <x v="4"/>
    <s v="Consumer"/>
    <x v="0"/>
    <s v="Labels"/>
    <s v="Small Box"/>
    <d v="2011-12-18T00:00:00"/>
  </r>
  <r>
    <n v="6213"/>
    <n v="39617"/>
    <x v="1050"/>
    <s v="Not Specified"/>
    <s v="*"/>
    <s v="*"/>
    <s v="*"/>
    <m/>
    <m/>
    <s v="*"/>
    <m/>
    <m/>
    <m/>
    <m/>
    <m/>
    <n v="28"/>
    <n v="3.5000000000000003E-2"/>
    <m/>
    <m/>
    <n v="169.46"/>
    <n v="0"/>
    <n v="6.052142857142857"/>
    <s v="Regular Air"/>
    <n v="1.2"/>
    <n v="170.66"/>
    <x v="2"/>
    <s v="Small Business"/>
    <x v="0"/>
    <s v="Pens &amp; Art Supplies"/>
    <s v="Wrap Bag"/>
    <d v="2011-12-19T00:00:00"/>
  </r>
  <r>
    <n v="6214"/>
    <n v="50854"/>
    <x v="1050"/>
    <s v="Critical"/>
    <s v="***"/>
    <s v="***"/>
    <s v="***"/>
    <m/>
    <m/>
    <s v="***"/>
    <m/>
    <m/>
    <m/>
    <m/>
    <m/>
    <n v="27"/>
    <n v="3.5000000000000003E-2"/>
    <m/>
    <m/>
    <n v="137.5"/>
    <n v="0"/>
    <n v="5.0925925925925926"/>
    <s v="Regular Air"/>
    <n v="4.95"/>
    <n v="142.44999999999999"/>
    <x v="1"/>
    <s v="Corporate"/>
    <x v="0"/>
    <s v="Binders and Binder Accessories"/>
    <s v="Small Box"/>
    <d v="2011-12-17T00:00:00"/>
  </r>
  <r>
    <n v="6215"/>
    <n v="41349"/>
    <x v="1050"/>
    <s v="Critical"/>
    <s v="***"/>
    <s v="***"/>
    <s v="***"/>
    <m/>
    <m/>
    <s v="***"/>
    <m/>
    <m/>
    <m/>
    <m/>
    <m/>
    <n v="4"/>
    <n v="0.01"/>
    <m/>
    <m/>
    <n v="85.96"/>
    <n v="0"/>
    <n v="21.49"/>
    <s v="Express Air"/>
    <n v="8.99"/>
    <n v="94.949999999999989"/>
    <x v="2"/>
    <s v="Home Office"/>
    <x v="1"/>
    <s v="Office Furnishings"/>
    <s v="Small Pack"/>
    <d v="2011-12-19T00:00:00"/>
  </r>
  <r>
    <n v="6216"/>
    <n v="51463"/>
    <x v="1050"/>
    <s v="Low"/>
    <s v="*"/>
    <s v="*"/>
    <s v="*"/>
    <m/>
    <m/>
    <s v="*"/>
    <m/>
    <m/>
    <m/>
    <m/>
    <m/>
    <n v="4"/>
    <n v="0.01"/>
    <m/>
    <m/>
    <n v="28.34"/>
    <n v="0"/>
    <n v="7.085"/>
    <s v="Regular Air"/>
    <n v="7.44"/>
    <n v="35.78"/>
    <x v="0"/>
    <s v="Corporate"/>
    <x v="0"/>
    <s v="Paper"/>
    <s v="Small Box"/>
    <d v="2011-12-26T00:00:00"/>
  </r>
  <r>
    <n v="6217"/>
    <n v="50657"/>
    <x v="1051"/>
    <s v="High"/>
    <s v="*"/>
    <s v="**"/>
    <s v="**"/>
    <m/>
    <m/>
    <s v="**"/>
    <m/>
    <m/>
    <m/>
    <m/>
    <m/>
    <n v="49"/>
    <n v="0.05"/>
    <m/>
    <m/>
    <n v="7413.29"/>
    <n v="1"/>
    <n v="151.29163265306121"/>
    <s v="Delivery Truck"/>
    <n v="16.010000000000002"/>
    <n v="7429.3"/>
    <x v="6"/>
    <s v="Corporate"/>
    <x v="1"/>
    <s v="Tables"/>
    <s v="Jumbo Box"/>
    <d v="2011-12-20T00:00:00"/>
  </r>
  <r>
    <n v="6218"/>
    <n v="31878"/>
    <x v="1051"/>
    <s v="Medium"/>
    <s v="*"/>
    <s v="*"/>
    <s v="*"/>
    <m/>
    <m/>
    <s v="*"/>
    <m/>
    <m/>
    <m/>
    <m/>
    <m/>
    <n v="42"/>
    <n v="0.05"/>
    <m/>
    <m/>
    <n v="5678.5524999999998"/>
    <n v="1"/>
    <n v="135.20363095238093"/>
    <s v="Regular Air"/>
    <n v="8.99"/>
    <n v="5687.5424999999996"/>
    <x v="5"/>
    <s v="Home Office"/>
    <x v="2"/>
    <s v="Telephones and Communication"/>
    <s v="Small Box"/>
    <d v="2011-12-19T00:00:00"/>
  </r>
  <r>
    <n v="6219"/>
    <n v="25378"/>
    <x v="1051"/>
    <s v="Not Specified"/>
    <s v="*"/>
    <s v="*"/>
    <s v="*"/>
    <m/>
    <m/>
    <s v="*"/>
    <m/>
    <m/>
    <m/>
    <m/>
    <m/>
    <n v="48"/>
    <n v="0.05"/>
    <m/>
    <m/>
    <n v="3713.0124999999998"/>
    <n v="1"/>
    <n v="77.354427083333334"/>
    <s v="Regular Air"/>
    <n v="7.69"/>
    <n v="3720.7024999999999"/>
    <x v="10"/>
    <s v="Corporate"/>
    <x v="2"/>
    <s v="Telephones and Communication"/>
    <s v="Small Box"/>
    <d v="2011-12-20T00:00:00"/>
  </r>
  <r>
    <n v="6220"/>
    <n v="41991"/>
    <x v="1051"/>
    <s v="Low"/>
    <s v="*"/>
    <s v="*"/>
    <s v="*"/>
    <m/>
    <m/>
    <s v="*"/>
    <m/>
    <m/>
    <m/>
    <m/>
    <m/>
    <n v="36"/>
    <n v="0.04"/>
    <m/>
    <m/>
    <n v="1773.86"/>
    <n v="1"/>
    <n v="49.273888888888884"/>
    <s v="Delivery Truck"/>
    <n v="14.19"/>
    <n v="1788.05"/>
    <x v="12"/>
    <s v="Corporate"/>
    <x v="1"/>
    <s v="Chairs &amp; Chairmats"/>
    <s v="Jumbo Drum"/>
    <d v="2011-12-23T00:00:00"/>
  </r>
  <r>
    <n v="6221"/>
    <n v="25061"/>
    <x v="1051"/>
    <s v="Medium"/>
    <s v="*"/>
    <s v="*"/>
    <s v="*"/>
    <m/>
    <m/>
    <s v="*"/>
    <m/>
    <m/>
    <m/>
    <m/>
    <m/>
    <n v="20"/>
    <n v="3.5000000000000003E-2"/>
    <m/>
    <m/>
    <n v="941.13"/>
    <n v="0"/>
    <n v="47.0565"/>
    <s v="Regular Air"/>
    <n v="7.23"/>
    <n v="948.36"/>
    <x v="1"/>
    <s v="Home Office"/>
    <x v="0"/>
    <s v="Paper"/>
    <s v="Small Box"/>
    <d v="2011-12-20T00:00:00"/>
  </r>
  <r>
    <n v="6222"/>
    <n v="41991"/>
    <x v="1051"/>
    <s v="Low"/>
    <s v="*"/>
    <s v="*"/>
    <s v="*"/>
    <m/>
    <m/>
    <s v="*"/>
    <m/>
    <m/>
    <m/>
    <m/>
    <m/>
    <n v="18"/>
    <n v="0.02"/>
    <m/>
    <m/>
    <n v="813.9"/>
    <n v="0"/>
    <n v="45.216666666666669"/>
    <s v="Regular Air"/>
    <n v="4.8"/>
    <n v="818.69999999999993"/>
    <x v="12"/>
    <s v="Corporate"/>
    <x v="1"/>
    <s v="Office Furnishings"/>
    <s v="Wrap Bag"/>
    <d v="2011-12-22T00:00:00"/>
  </r>
  <r>
    <n v="6223"/>
    <n v="41991"/>
    <x v="1051"/>
    <s v="Low"/>
    <s v="*"/>
    <s v="*"/>
    <s v="*"/>
    <m/>
    <m/>
    <s v="*"/>
    <m/>
    <m/>
    <m/>
    <m/>
    <m/>
    <n v="35"/>
    <n v="0.04"/>
    <m/>
    <m/>
    <n v="543.22"/>
    <n v="0"/>
    <n v="15.520571428571429"/>
    <s v="Regular Air"/>
    <n v="7.4"/>
    <n v="550.62"/>
    <x v="12"/>
    <s v="Corporate"/>
    <x v="1"/>
    <s v="Office Furnishings"/>
    <s v="Small Box"/>
    <d v="2011-12-22T00:00:00"/>
  </r>
  <r>
    <n v="6224"/>
    <n v="50657"/>
    <x v="1051"/>
    <s v="High"/>
    <s v="*"/>
    <s v="**"/>
    <s v="**"/>
    <m/>
    <m/>
    <s v="**"/>
    <m/>
    <m/>
    <m/>
    <m/>
    <m/>
    <n v="40"/>
    <n v="0.05"/>
    <m/>
    <m/>
    <n v="315.45"/>
    <n v="0"/>
    <n v="7.8862499999999995"/>
    <s v="Regular Air"/>
    <n v="11.51"/>
    <n v="326.95999999999998"/>
    <x v="6"/>
    <s v="Corporate"/>
    <x v="0"/>
    <s v="Binders and Binder Accessories"/>
    <s v="Small Box"/>
    <d v="2011-12-19T00:00:00"/>
  </r>
  <r>
    <n v="6225"/>
    <n v="54533"/>
    <x v="1051"/>
    <s v="Medium"/>
    <s v="*"/>
    <s v="*"/>
    <s v="*"/>
    <m/>
    <m/>
    <s v="*"/>
    <m/>
    <m/>
    <m/>
    <m/>
    <m/>
    <n v="21"/>
    <n v="3.5000000000000003E-2"/>
    <m/>
    <m/>
    <n v="162.25"/>
    <n v="0"/>
    <n v="7.7261904761904763"/>
    <s v="Regular Air"/>
    <n v="6.05"/>
    <n v="168.3"/>
    <x v="3"/>
    <s v="Corporate"/>
    <x v="0"/>
    <s v="Binders and Binder Accessories"/>
    <s v="Small Box"/>
    <d v="2011-12-19T00:00:00"/>
  </r>
  <r>
    <n v="6226"/>
    <n v="31878"/>
    <x v="1051"/>
    <s v="Medium"/>
    <s v="*"/>
    <s v="*"/>
    <s v="*"/>
    <m/>
    <m/>
    <s v="*"/>
    <m/>
    <m/>
    <m/>
    <m/>
    <m/>
    <n v="14"/>
    <n v="0.02"/>
    <m/>
    <m/>
    <n v="138.94999999999999"/>
    <n v="0"/>
    <n v="9.9249999999999989"/>
    <s v="Regular Air"/>
    <n v="4.3899999999999997"/>
    <n v="143.33999999999997"/>
    <x v="5"/>
    <s v="Home Office"/>
    <x v="0"/>
    <s v="Paper"/>
    <s v="Wrap Bag"/>
    <d v="2011-12-18T00:00:00"/>
  </r>
  <r>
    <n v="6227"/>
    <n v="42082"/>
    <x v="1051"/>
    <s v="Critical"/>
    <s v="***"/>
    <s v="***"/>
    <s v="***"/>
    <m/>
    <m/>
    <s v="***"/>
    <m/>
    <m/>
    <m/>
    <m/>
    <m/>
    <n v="15"/>
    <n v="0.02"/>
    <m/>
    <m/>
    <n v="76.42"/>
    <n v="0"/>
    <n v="5.0946666666666669"/>
    <s v="Regular Air"/>
    <n v="3.01"/>
    <n v="79.430000000000007"/>
    <x v="1"/>
    <s v="Small Business"/>
    <x v="0"/>
    <s v="Paper"/>
    <s v="Wrap Bag"/>
    <d v="2011-12-20T00:00:00"/>
  </r>
  <r>
    <n v="6228"/>
    <n v="50657"/>
    <x v="1051"/>
    <s v="High"/>
    <s v="*"/>
    <s v="**"/>
    <s v="**"/>
    <m/>
    <m/>
    <s v="**"/>
    <m/>
    <m/>
    <m/>
    <m/>
    <m/>
    <n v="16"/>
    <n v="0.02"/>
    <m/>
    <m/>
    <n v="60.02"/>
    <n v="0"/>
    <n v="3.7512500000000002"/>
    <s v="Express Air"/>
    <n v="1.93"/>
    <n v="61.95"/>
    <x v="6"/>
    <s v="Corporate"/>
    <x v="0"/>
    <s v="Paper"/>
    <s v="Wrap Bag"/>
    <d v="2011-12-20T00:00:00"/>
  </r>
  <r>
    <n v="6229"/>
    <n v="21894"/>
    <x v="1051"/>
    <s v="Critical"/>
    <s v="***"/>
    <s v="***"/>
    <s v="***"/>
    <m/>
    <m/>
    <s v="***"/>
    <m/>
    <m/>
    <m/>
    <m/>
    <m/>
    <n v="6"/>
    <n v="0.01"/>
    <m/>
    <m/>
    <n v="54.3"/>
    <n v="0"/>
    <n v="9.0499999999999989"/>
    <s v="Regular Air"/>
    <n v="2.0299999999999998"/>
    <n v="56.33"/>
    <x v="8"/>
    <s v="Consumer"/>
    <x v="0"/>
    <s v="Paper"/>
    <s v="Wrap Bag"/>
    <d v="2011-12-20T00:00:00"/>
  </r>
  <r>
    <n v="6230"/>
    <n v="59911"/>
    <x v="1051"/>
    <s v="Not Specified"/>
    <s v="*"/>
    <s v="*"/>
    <s v="*"/>
    <m/>
    <m/>
    <s v="*"/>
    <m/>
    <m/>
    <m/>
    <m/>
    <m/>
    <n v="1"/>
    <n v="0.01"/>
    <m/>
    <m/>
    <n v="10.59"/>
    <n v="0"/>
    <n v="10.59"/>
    <s v="Regular Air"/>
    <n v="2.15"/>
    <n v="12.74"/>
    <x v="4"/>
    <s v="Corporate"/>
    <x v="0"/>
    <s v="Paper"/>
    <s v="Wrap Bag"/>
    <d v="2011-12-19T00:00:00"/>
  </r>
  <r>
    <n v="6231"/>
    <n v="56032"/>
    <x v="1052"/>
    <s v="Not Specified"/>
    <s v="*"/>
    <s v="*"/>
    <s v="*"/>
    <m/>
    <m/>
    <s v="*"/>
    <m/>
    <m/>
    <m/>
    <m/>
    <m/>
    <n v="25"/>
    <n v="3.5000000000000003E-2"/>
    <m/>
    <m/>
    <n v="3923.27"/>
    <n v="1"/>
    <n v="156.9308"/>
    <s v="Delivery Truck"/>
    <n v="60"/>
    <n v="3983.27"/>
    <x v="4"/>
    <s v="Corporate"/>
    <x v="1"/>
    <s v="Tables"/>
    <s v="Jumbo Drum"/>
    <d v="2011-12-21T00:00:00"/>
  </r>
  <r>
    <n v="6232"/>
    <n v="56032"/>
    <x v="1052"/>
    <s v="Not Specified"/>
    <s v="*"/>
    <s v="*"/>
    <s v="*"/>
    <m/>
    <m/>
    <s v="*"/>
    <m/>
    <m/>
    <m/>
    <m/>
    <m/>
    <n v="31"/>
    <n v="0.04"/>
    <m/>
    <m/>
    <n v="2893.31"/>
    <n v="1"/>
    <n v="93.332580645161286"/>
    <s v="Regular Air"/>
    <n v="13.99"/>
    <n v="2907.2999999999997"/>
    <x v="4"/>
    <s v="Corporate"/>
    <x v="2"/>
    <s v="Office Machines"/>
    <s v="Medium Box"/>
    <d v="2011-12-19T00:00:00"/>
  </r>
  <r>
    <n v="6233"/>
    <n v="32450"/>
    <x v="1052"/>
    <s v="Medium"/>
    <s v="*"/>
    <s v="*"/>
    <s v="*"/>
    <m/>
    <m/>
    <s v="*"/>
    <m/>
    <m/>
    <m/>
    <m/>
    <m/>
    <n v="37"/>
    <n v="0.04"/>
    <m/>
    <m/>
    <n v="2638.79"/>
    <n v="1"/>
    <n v="71.318648648648647"/>
    <s v="Delivery Truck"/>
    <n v="89.3"/>
    <n v="2728.09"/>
    <x v="0"/>
    <s v="Small Business"/>
    <x v="1"/>
    <s v="Tables"/>
    <s v="Jumbo Box"/>
    <d v="2011-12-19T00:00:00"/>
  </r>
  <r>
    <n v="6234"/>
    <n v="19040"/>
    <x v="1052"/>
    <s v="High"/>
    <s v="*"/>
    <s v="**"/>
    <s v="**"/>
    <m/>
    <m/>
    <s v="**"/>
    <m/>
    <m/>
    <m/>
    <m/>
    <m/>
    <n v="10"/>
    <n v="0.02"/>
    <m/>
    <m/>
    <n v="211.97"/>
    <n v="0"/>
    <n v="21.196999999999999"/>
    <s v="Regular Air"/>
    <n v="8.99"/>
    <n v="220.96"/>
    <x v="10"/>
    <s v="Corporate"/>
    <x v="0"/>
    <s v="Pens &amp; Art Supplies"/>
    <s v="Small Pack"/>
    <d v="2011-12-20T00:00:00"/>
  </r>
  <r>
    <n v="6235"/>
    <n v="52327"/>
    <x v="1053"/>
    <s v="Medium"/>
    <s v="*"/>
    <s v="*"/>
    <s v="*"/>
    <m/>
    <m/>
    <s v="*"/>
    <m/>
    <m/>
    <m/>
    <m/>
    <m/>
    <n v="27"/>
    <n v="3.5000000000000003E-2"/>
    <m/>
    <m/>
    <n v="3853.47"/>
    <n v="1"/>
    <n v="142.7211111111111"/>
    <s v="Regular Air"/>
    <n v="6.5"/>
    <n v="3859.97"/>
    <x v="1"/>
    <s v="Home Office"/>
    <x v="2"/>
    <s v="Computer Peripherals"/>
    <s v="Small Box"/>
    <d v="2011-12-21T00:00:00"/>
  </r>
  <r>
    <n v="6236"/>
    <n v="38528"/>
    <x v="1053"/>
    <s v="Critical"/>
    <s v="***"/>
    <s v="***"/>
    <s v="***"/>
    <m/>
    <m/>
    <s v="***"/>
    <m/>
    <m/>
    <m/>
    <m/>
    <m/>
    <n v="36"/>
    <n v="0.04"/>
    <m/>
    <m/>
    <n v="2544.9850000000001"/>
    <n v="1"/>
    <n v="70.694027777777777"/>
    <s v="Regular Air"/>
    <n v="0.99"/>
    <n v="2545.9749999999999"/>
    <x v="1"/>
    <s v="Small Business"/>
    <x v="2"/>
    <s v="Telephones and Communication"/>
    <s v="Wrap Bag"/>
    <d v="2011-12-21T00:00:00"/>
  </r>
  <r>
    <n v="6237"/>
    <n v="48515"/>
    <x v="1053"/>
    <s v="Critical"/>
    <s v="***"/>
    <s v="***"/>
    <s v="***"/>
    <m/>
    <m/>
    <s v="***"/>
    <m/>
    <m/>
    <m/>
    <m/>
    <m/>
    <n v="47"/>
    <n v="0.05"/>
    <m/>
    <m/>
    <n v="725.8"/>
    <n v="0"/>
    <n v="15.442553191489361"/>
    <s v="Express Air"/>
    <n v="1.97"/>
    <n v="727.77"/>
    <x v="0"/>
    <s v="Consumer"/>
    <x v="0"/>
    <s v="Paper"/>
    <s v="Wrap Bag"/>
    <d v="2011-12-20T00:00:00"/>
  </r>
  <r>
    <n v="6238"/>
    <n v="12320"/>
    <x v="1053"/>
    <s v="Critical"/>
    <s v="***"/>
    <s v="***"/>
    <s v="***"/>
    <m/>
    <m/>
    <s v="***"/>
    <m/>
    <m/>
    <m/>
    <m/>
    <m/>
    <n v="35"/>
    <n v="0.04"/>
    <m/>
    <m/>
    <n v="539.21"/>
    <n v="0"/>
    <n v="15.406000000000001"/>
    <s v="Delivery Truck"/>
    <n v="27.75"/>
    <n v="566.96"/>
    <x v="1"/>
    <s v="Corporate"/>
    <x v="1"/>
    <s v="Tables"/>
    <s v="Jumbo Box"/>
    <d v="2011-12-22T00:00:00"/>
  </r>
  <r>
    <n v="6239"/>
    <n v="42692"/>
    <x v="1053"/>
    <s v="Medium"/>
    <s v="*"/>
    <s v="*"/>
    <s v="*"/>
    <m/>
    <m/>
    <s v="*"/>
    <m/>
    <m/>
    <m/>
    <m/>
    <m/>
    <n v="42"/>
    <n v="0.05"/>
    <m/>
    <m/>
    <n v="278.01"/>
    <n v="0"/>
    <n v="6.6192857142857138"/>
    <s v="Regular Air"/>
    <n v="8.73"/>
    <n v="286.74"/>
    <x v="2"/>
    <s v="Small Business"/>
    <x v="0"/>
    <s v="Paper"/>
    <s v="Small Box"/>
    <d v="2011-12-21T00:00:00"/>
  </r>
  <r>
    <n v="6240"/>
    <n v="42692"/>
    <x v="1053"/>
    <s v="Medium"/>
    <s v="*"/>
    <s v="*"/>
    <s v="*"/>
    <m/>
    <m/>
    <s v="*"/>
    <m/>
    <m/>
    <m/>
    <m/>
    <m/>
    <n v="41"/>
    <n v="0.05"/>
    <m/>
    <m/>
    <n v="248.86"/>
    <n v="0"/>
    <n v="6.0697560975609761"/>
    <s v="Regular Air"/>
    <n v="7.5"/>
    <n v="256.36"/>
    <x v="2"/>
    <s v="Small Business"/>
    <x v="0"/>
    <s v="Paper"/>
    <s v="Small Box"/>
    <d v="2011-12-22T00:00:00"/>
  </r>
  <r>
    <n v="6241"/>
    <n v="18562"/>
    <x v="1053"/>
    <s v="Critical"/>
    <s v="***"/>
    <s v="***"/>
    <s v="***"/>
    <m/>
    <m/>
    <s v="***"/>
    <m/>
    <m/>
    <m/>
    <m/>
    <m/>
    <n v="41"/>
    <n v="0.05"/>
    <m/>
    <m/>
    <n v="160.11000000000001"/>
    <n v="0"/>
    <n v="3.9051219512195123"/>
    <s v="Regular Air"/>
    <n v="2.97"/>
    <n v="163.08000000000001"/>
    <x v="0"/>
    <s v="Home Office"/>
    <x v="0"/>
    <s v="Paper"/>
    <s v="Wrap Bag"/>
    <d v="2011-12-22T00:00:00"/>
  </r>
  <r>
    <n v="6242"/>
    <n v="38528"/>
    <x v="1053"/>
    <s v="Critical"/>
    <s v="***"/>
    <s v="***"/>
    <s v="***"/>
    <m/>
    <m/>
    <s v="***"/>
    <m/>
    <m/>
    <m/>
    <m/>
    <m/>
    <n v="10"/>
    <n v="0.02"/>
    <m/>
    <m/>
    <n v="70.02"/>
    <n v="0"/>
    <n v="7.0019999999999998"/>
    <s v="Regular Air"/>
    <n v="0.5"/>
    <n v="70.52"/>
    <x v="8"/>
    <s v="Small Business"/>
    <x v="0"/>
    <s v="Labels"/>
    <s v="Small Box"/>
    <d v="2011-12-22T00:00:00"/>
  </r>
  <r>
    <n v="6243"/>
    <n v="52327"/>
    <x v="1053"/>
    <s v="Medium"/>
    <s v="*"/>
    <s v="*"/>
    <s v="*"/>
    <m/>
    <m/>
    <s v="*"/>
    <m/>
    <m/>
    <m/>
    <m/>
    <m/>
    <n v="5"/>
    <n v="0.01"/>
    <m/>
    <m/>
    <n v="28.23"/>
    <n v="0"/>
    <n v="5.6459999999999999"/>
    <s v="Regular Air"/>
    <n v="4.7"/>
    <n v="32.93"/>
    <x v="1"/>
    <s v="Home Office"/>
    <x v="0"/>
    <s v="Paper"/>
    <s v="Small Box"/>
    <d v="2011-12-22T00:00:00"/>
  </r>
  <r>
    <n v="6244"/>
    <n v="51203"/>
    <x v="1054"/>
    <s v="High"/>
    <s v="*"/>
    <s v="**"/>
    <s v="**"/>
    <m/>
    <m/>
    <s v="**"/>
    <m/>
    <m/>
    <m/>
    <m/>
    <m/>
    <n v="49"/>
    <n v="0.05"/>
    <m/>
    <m/>
    <n v="26622.55"/>
    <n v="1"/>
    <n v="543.31734693877547"/>
    <s v="Delivery Truck"/>
    <n v="45.7"/>
    <n v="26668.25"/>
    <x v="3"/>
    <s v="Home Office"/>
    <x v="1"/>
    <s v="Tables"/>
    <s v="Jumbo Box"/>
    <d v="2011-12-22T00:00:00"/>
  </r>
  <r>
    <n v="6245"/>
    <n v="22950"/>
    <x v="1054"/>
    <s v="Low"/>
    <s v="*"/>
    <s v="*"/>
    <s v="*"/>
    <m/>
    <m/>
    <s v="*"/>
    <m/>
    <m/>
    <m/>
    <m/>
    <m/>
    <n v="29"/>
    <n v="3.5000000000000003E-2"/>
    <m/>
    <m/>
    <n v="1756.11"/>
    <n v="1"/>
    <n v="60.555517241379306"/>
    <s v="Regular Air"/>
    <n v="35"/>
    <n v="1791.11"/>
    <x v="1"/>
    <s v="Corporate"/>
    <x v="0"/>
    <s v="Storage &amp; Organization"/>
    <s v="Large Box"/>
    <d v="2011-12-28T00:00:00"/>
  </r>
  <r>
    <n v="6246"/>
    <n v="15009"/>
    <x v="1054"/>
    <s v="Not Specified"/>
    <s v="*"/>
    <s v="*"/>
    <s v="*"/>
    <m/>
    <m/>
    <s v="*"/>
    <m/>
    <m/>
    <m/>
    <m/>
    <m/>
    <n v="46"/>
    <n v="0.05"/>
    <m/>
    <m/>
    <n v="1200.1300000000001"/>
    <n v="1"/>
    <n v="26.089782608695653"/>
    <s v="Express Air"/>
    <n v="8.99"/>
    <n v="1209.1200000000001"/>
    <x v="0"/>
    <s v="Small Business"/>
    <x v="0"/>
    <s v="Pens &amp; Art Supplies"/>
    <s v="Small Pack"/>
    <d v="2011-12-23T00:00:00"/>
  </r>
  <r>
    <n v="6247"/>
    <n v="7077"/>
    <x v="1054"/>
    <s v="High"/>
    <s v="*"/>
    <s v="**"/>
    <s v="**"/>
    <m/>
    <m/>
    <s v="**"/>
    <m/>
    <m/>
    <m/>
    <m/>
    <m/>
    <n v="14"/>
    <n v="0.02"/>
    <m/>
    <m/>
    <n v="304.52"/>
    <n v="0"/>
    <n v="21.751428571428569"/>
    <s v="Regular Air"/>
    <n v="5.94"/>
    <n v="310.45999999999998"/>
    <x v="5"/>
    <s v="Consumer"/>
    <x v="0"/>
    <s v="Appliances"/>
    <s v="Medium Box"/>
    <d v="2011-12-23T00:00:00"/>
  </r>
  <r>
    <n v="6248"/>
    <n v="15009"/>
    <x v="1054"/>
    <s v="Not Specified"/>
    <s v="*"/>
    <s v="*"/>
    <s v="*"/>
    <m/>
    <m/>
    <s v="*"/>
    <m/>
    <m/>
    <m/>
    <m/>
    <m/>
    <n v="28"/>
    <n v="3.5000000000000003E-2"/>
    <m/>
    <m/>
    <n v="229.43"/>
    <n v="0"/>
    <n v="8.1939285714285717"/>
    <s v="Express Air"/>
    <n v="2.5"/>
    <n v="231.93"/>
    <x v="3"/>
    <s v="Small Business"/>
    <x v="0"/>
    <s v="Envelopes"/>
    <s v="Small Box"/>
    <d v="2011-12-22T00:00:00"/>
  </r>
  <r>
    <n v="6249"/>
    <n v="3525"/>
    <x v="1054"/>
    <s v="Not Specified"/>
    <s v="*"/>
    <s v="*"/>
    <s v="*"/>
    <m/>
    <m/>
    <s v="*"/>
    <m/>
    <m/>
    <m/>
    <m/>
    <m/>
    <n v="38"/>
    <n v="0.04"/>
    <m/>
    <m/>
    <n v="115.43"/>
    <n v="0"/>
    <n v="3.0376315789473685"/>
    <s v="Regular Air"/>
    <n v="1.34"/>
    <n v="116.77000000000001"/>
    <x v="10"/>
    <s v="Home Office"/>
    <x v="0"/>
    <s v="Pens &amp; Art Supplies"/>
    <s v="Wrap Bag"/>
    <d v="2011-12-23T00:00:00"/>
  </r>
  <r>
    <n v="6250"/>
    <n v="4773"/>
    <x v="1055"/>
    <s v="Critical"/>
    <s v="***"/>
    <s v="***"/>
    <s v="***"/>
    <m/>
    <m/>
    <s v="***"/>
    <m/>
    <m/>
    <m/>
    <m/>
    <m/>
    <n v="48"/>
    <n v="0.05"/>
    <m/>
    <m/>
    <n v="6746.3119999999999"/>
    <n v="1"/>
    <n v="140.54816666666667"/>
    <s v="Delivery Truck"/>
    <n v="29.21"/>
    <n v="6775.5219999999999"/>
    <x v="1"/>
    <s v="Home Office"/>
    <x v="1"/>
    <s v="Tables"/>
    <s v="Jumbo Box"/>
    <d v="2011-12-24T00:00:00"/>
  </r>
  <r>
    <n v="6251"/>
    <n v="4773"/>
    <x v="1055"/>
    <s v="Critical"/>
    <s v="***"/>
    <s v="***"/>
    <s v="***"/>
    <m/>
    <m/>
    <s v="***"/>
    <m/>
    <m/>
    <m/>
    <m/>
    <m/>
    <n v="26"/>
    <n v="3.5000000000000003E-2"/>
    <m/>
    <m/>
    <n v="311.38"/>
    <n v="0"/>
    <n v="11.976153846153846"/>
    <s v="Regular Air"/>
    <n v="5.72"/>
    <n v="317.10000000000002"/>
    <x v="3"/>
    <s v="Home Office"/>
    <x v="0"/>
    <s v="Envelopes"/>
    <s v="Small Box"/>
    <d v="2011-12-23T00:00:00"/>
  </r>
  <r>
    <n v="6252"/>
    <n v="19616"/>
    <x v="1055"/>
    <s v="High"/>
    <s v="*"/>
    <s v="**"/>
    <s v="**"/>
    <m/>
    <m/>
    <s v="**"/>
    <m/>
    <m/>
    <m/>
    <m/>
    <m/>
    <n v="42"/>
    <n v="0.05"/>
    <m/>
    <m/>
    <n v="116.94"/>
    <n v="0"/>
    <n v="2.7842857142857143"/>
    <s v="Express Air"/>
    <n v="1.25"/>
    <n v="118.19"/>
    <x v="1"/>
    <s v="Corporate"/>
    <x v="0"/>
    <s v="Pens &amp; Art Supplies"/>
    <s v="Wrap Bag"/>
    <d v="2011-12-23T00:00:00"/>
  </r>
  <r>
    <n v="6253"/>
    <n v="19616"/>
    <x v="1055"/>
    <s v="High"/>
    <s v="*"/>
    <s v="**"/>
    <s v="**"/>
    <m/>
    <m/>
    <s v="**"/>
    <m/>
    <m/>
    <m/>
    <m/>
    <m/>
    <n v="3"/>
    <n v="0.01"/>
    <m/>
    <m/>
    <n v="92.31"/>
    <n v="0"/>
    <n v="30.77"/>
    <s v="Regular Air"/>
    <n v="6.17"/>
    <n v="98.48"/>
    <x v="1"/>
    <s v="Corporate"/>
    <x v="0"/>
    <s v="Pens &amp; Art Supplies"/>
    <s v="Small Pack"/>
    <d v="2011-12-23T00:00:00"/>
  </r>
  <r>
    <n v="6254"/>
    <n v="26658"/>
    <x v="1055"/>
    <s v="High"/>
    <s v="*"/>
    <s v="**"/>
    <s v="**"/>
    <m/>
    <m/>
    <s v="**"/>
    <m/>
    <m/>
    <m/>
    <m/>
    <m/>
    <n v="17"/>
    <n v="0.02"/>
    <m/>
    <m/>
    <n v="72.75"/>
    <n v="0"/>
    <n v="4.2794117647058822"/>
    <s v="Regular Air"/>
    <n v="5.26"/>
    <n v="78.010000000000005"/>
    <x v="0"/>
    <s v="Small Business"/>
    <x v="0"/>
    <s v="Binders and Binder Accessories"/>
    <s v="Small Box"/>
    <d v="2011-12-22T00:00:00"/>
  </r>
  <r>
    <n v="6255"/>
    <n v="14852"/>
    <x v="1056"/>
    <s v="Medium"/>
    <s v="*"/>
    <s v="*"/>
    <s v="*"/>
    <m/>
    <m/>
    <s v="*"/>
    <m/>
    <m/>
    <m/>
    <m/>
    <m/>
    <n v="9"/>
    <n v="0.01"/>
    <m/>
    <m/>
    <n v="3800.4"/>
    <n v="1"/>
    <n v="422.26666666666665"/>
    <s v="Express Air"/>
    <n v="19.989999999999998"/>
    <n v="3820.39"/>
    <x v="2"/>
    <s v="Consumer"/>
    <x v="0"/>
    <s v="Binders and Binder Accessories"/>
    <s v="Small Box"/>
    <d v="2011-12-24T00:00:00"/>
  </r>
  <r>
    <n v="6256"/>
    <n v="12289"/>
    <x v="1056"/>
    <s v="Low"/>
    <s v="*"/>
    <s v="*"/>
    <s v="*"/>
    <m/>
    <m/>
    <s v="*"/>
    <m/>
    <m/>
    <m/>
    <m/>
    <m/>
    <n v="25"/>
    <n v="3.5000000000000003E-2"/>
    <m/>
    <m/>
    <n v="3019.41"/>
    <n v="1"/>
    <n v="120.7764"/>
    <s v="Regular Air"/>
    <n v="7.11"/>
    <n v="3026.52"/>
    <x v="7"/>
    <s v="Corporate"/>
    <x v="2"/>
    <s v="Office Machines"/>
    <s v="Medium Box"/>
    <d v="2011-12-28T00:00:00"/>
  </r>
  <r>
    <n v="6257"/>
    <n v="12806"/>
    <x v="1056"/>
    <s v="Not Specified"/>
    <s v="*"/>
    <s v="*"/>
    <s v="*"/>
    <m/>
    <m/>
    <s v="*"/>
    <m/>
    <m/>
    <m/>
    <m/>
    <m/>
    <n v="20"/>
    <n v="3.5000000000000003E-2"/>
    <m/>
    <m/>
    <n v="761.23"/>
    <n v="0"/>
    <n v="38.061500000000002"/>
    <s v="Regular Air"/>
    <n v="14.72"/>
    <n v="775.95"/>
    <x v="2"/>
    <s v="Small Business"/>
    <x v="0"/>
    <s v="Envelopes"/>
    <s v="Small Box"/>
    <d v="2011-12-25T00:00:00"/>
  </r>
  <r>
    <n v="6258"/>
    <n v="6148"/>
    <x v="1056"/>
    <s v="Medium"/>
    <s v="*"/>
    <s v="*"/>
    <s v="*"/>
    <m/>
    <m/>
    <s v="*"/>
    <m/>
    <m/>
    <m/>
    <m/>
    <m/>
    <n v="50"/>
    <n v="0.06"/>
    <m/>
    <m/>
    <n v="510.56"/>
    <n v="0"/>
    <n v="10.2112"/>
    <s v="Regular Air"/>
    <n v="5.16"/>
    <n v="515.72"/>
    <x v="0"/>
    <s v="Small Business"/>
    <x v="1"/>
    <s v="Office Furnishings"/>
    <s v="Small Box"/>
    <d v="2011-12-25T00:00:00"/>
  </r>
  <r>
    <n v="6259"/>
    <n v="6148"/>
    <x v="1056"/>
    <s v="Medium"/>
    <s v="*"/>
    <s v="*"/>
    <s v="*"/>
    <m/>
    <m/>
    <s v="*"/>
    <m/>
    <m/>
    <m/>
    <m/>
    <m/>
    <n v="18"/>
    <n v="0.02"/>
    <m/>
    <m/>
    <n v="389.52"/>
    <n v="0"/>
    <n v="21.64"/>
    <s v="Express Air"/>
    <n v="6.68"/>
    <n v="396.2"/>
    <x v="0"/>
    <s v="Small Business"/>
    <x v="1"/>
    <s v="Office Furnishings"/>
    <s v="Small Box"/>
    <d v="2011-12-25T00:00:00"/>
  </r>
  <r>
    <n v="6260"/>
    <n v="52833"/>
    <x v="1056"/>
    <s v="Medium"/>
    <s v="*"/>
    <s v="*"/>
    <s v="*"/>
    <m/>
    <m/>
    <s v="*"/>
    <m/>
    <m/>
    <m/>
    <m/>
    <m/>
    <n v="8"/>
    <n v="0.01"/>
    <m/>
    <m/>
    <n v="317.82"/>
    <n v="0"/>
    <n v="39.727499999999999"/>
    <s v="Regular Air"/>
    <n v="12.9"/>
    <n v="330.71999999999997"/>
    <x v="1"/>
    <s v="Consumer"/>
    <x v="0"/>
    <s v="Storage &amp; Organization"/>
    <s v="Small Box"/>
    <d v="2011-12-25T00:00:00"/>
  </r>
  <r>
    <n v="6261"/>
    <n v="10243"/>
    <x v="1056"/>
    <s v="High"/>
    <s v="*"/>
    <s v="**"/>
    <s v="**"/>
    <m/>
    <m/>
    <s v="**"/>
    <m/>
    <m/>
    <m/>
    <m/>
    <m/>
    <n v="12"/>
    <n v="0.02"/>
    <m/>
    <m/>
    <n v="28.41"/>
    <n v="0"/>
    <n v="2.3675000000000002"/>
    <s v="Regular Air"/>
    <n v="4.7699999999999996"/>
    <n v="33.18"/>
    <x v="6"/>
    <s v="Consumer"/>
    <x v="0"/>
    <s v="Binders and Binder Accessories"/>
    <s v="Small Box"/>
    <d v="2011-12-25T00:00:00"/>
  </r>
  <r>
    <n v="6262"/>
    <n v="36356"/>
    <x v="1057"/>
    <s v="Medium"/>
    <s v="*"/>
    <s v="*"/>
    <s v="*"/>
    <m/>
    <m/>
    <s v="*"/>
    <m/>
    <m/>
    <m/>
    <m/>
    <m/>
    <n v="45"/>
    <n v="0.05"/>
    <m/>
    <m/>
    <n v="4768.59"/>
    <n v="1"/>
    <n v="105.96866666666666"/>
    <s v="Delivery Truck"/>
    <n v="45"/>
    <n v="4813.59"/>
    <x v="2"/>
    <s v="Consumer"/>
    <x v="1"/>
    <s v="Chairs &amp; Chairmats"/>
    <s v="Jumbo Drum"/>
    <d v="2011-12-27T00:00:00"/>
  </r>
  <r>
    <n v="6263"/>
    <n v="20737"/>
    <x v="1057"/>
    <s v="Medium"/>
    <s v="*"/>
    <s v="*"/>
    <s v="*"/>
    <m/>
    <m/>
    <s v="*"/>
    <m/>
    <m/>
    <m/>
    <m/>
    <m/>
    <n v="15"/>
    <n v="0.02"/>
    <m/>
    <m/>
    <n v="3364.248"/>
    <n v="1"/>
    <n v="224.28319999999999"/>
    <s v="Delivery Truck"/>
    <n v="61.76"/>
    <n v="3426.0080000000003"/>
    <x v="0"/>
    <s v="Home Office"/>
    <x v="1"/>
    <s v="Tables"/>
    <s v="Jumbo Box"/>
    <d v="2011-12-27T00:00:00"/>
  </r>
  <r>
    <n v="6264"/>
    <n v="56423"/>
    <x v="1057"/>
    <s v="Not Specified"/>
    <s v="*"/>
    <s v="*"/>
    <s v="*"/>
    <m/>
    <m/>
    <s v="*"/>
    <m/>
    <m/>
    <m/>
    <m/>
    <m/>
    <n v="4"/>
    <n v="0.01"/>
    <m/>
    <m/>
    <n v="1609.69"/>
    <n v="1"/>
    <n v="402.42250000000001"/>
    <s v="Regular Air"/>
    <n v="19.989999999999998"/>
    <n v="1629.68"/>
    <x v="4"/>
    <s v="Corporate"/>
    <x v="0"/>
    <s v="Storage &amp; Organization"/>
    <s v="Small Box"/>
    <d v="2011-12-26T00:00:00"/>
  </r>
  <r>
    <n v="6265"/>
    <n v="20737"/>
    <x v="1057"/>
    <s v="Medium"/>
    <s v="*"/>
    <s v="*"/>
    <s v="*"/>
    <m/>
    <m/>
    <s v="*"/>
    <m/>
    <m/>
    <m/>
    <m/>
    <m/>
    <n v="10"/>
    <n v="0.02"/>
    <m/>
    <m/>
    <n v="1410.93"/>
    <n v="1"/>
    <n v="141.09300000000002"/>
    <s v="Delivery Truck"/>
    <n v="36.090000000000003"/>
    <n v="1447.02"/>
    <x v="0"/>
    <s v="Home Office"/>
    <x v="1"/>
    <s v="Bookcases"/>
    <s v="Jumbo Box"/>
    <d v="2011-12-26T00:00:00"/>
  </r>
  <r>
    <n v="6266"/>
    <n v="11687"/>
    <x v="1057"/>
    <s v="High"/>
    <s v="*"/>
    <s v="**"/>
    <s v="**"/>
    <m/>
    <m/>
    <s v="**"/>
    <m/>
    <m/>
    <m/>
    <m/>
    <m/>
    <n v="26"/>
    <n v="3.5000000000000003E-2"/>
    <m/>
    <m/>
    <n v="188.93"/>
    <n v="0"/>
    <n v="7.2665384615384614"/>
    <s v="Regular Air"/>
    <n v="1.77"/>
    <n v="190.70000000000002"/>
    <x v="0"/>
    <s v="Home Office"/>
    <x v="0"/>
    <s v="Paper"/>
    <s v="Wrap Bag"/>
    <d v="2011-12-25T00:00:00"/>
  </r>
  <r>
    <n v="6267"/>
    <n v="56423"/>
    <x v="1057"/>
    <s v="Not Specified"/>
    <s v="*"/>
    <s v="*"/>
    <s v="*"/>
    <m/>
    <m/>
    <s v="*"/>
    <m/>
    <m/>
    <m/>
    <m/>
    <m/>
    <n v="41"/>
    <n v="0.05"/>
    <m/>
    <m/>
    <n v="170.82"/>
    <n v="0"/>
    <n v="4.1663414634146338"/>
    <s v="Express Air"/>
    <n v="0.5"/>
    <n v="171.32"/>
    <x v="4"/>
    <s v="Corporate"/>
    <x v="0"/>
    <s v="Labels"/>
    <s v="Small Box"/>
    <d v="2011-12-26T00:00:00"/>
  </r>
  <r>
    <n v="6268"/>
    <n v="36356"/>
    <x v="1057"/>
    <s v="Medium"/>
    <s v="*"/>
    <s v="*"/>
    <s v="*"/>
    <m/>
    <m/>
    <s v="*"/>
    <m/>
    <m/>
    <m/>
    <m/>
    <m/>
    <n v="33"/>
    <n v="0.04"/>
    <m/>
    <m/>
    <n v="117.77"/>
    <n v="0"/>
    <n v="3.5687878787878788"/>
    <s v="Regular Air"/>
    <n v="0.5"/>
    <n v="118.27"/>
    <x v="2"/>
    <s v="Consumer"/>
    <x v="0"/>
    <s v="Labels"/>
    <s v="Small Box"/>
    <d v="2011-12-27T00:00:00"/>
  </r>
  <r>
    <n v="6269"/>
    <n v="45506"/>
    <x v="1058"/>
    <s v="Low"/>
    <s v="*"/>
    <s v="*"/>
    <s v="*"/>
    <m/>
    <m/>
    <s v="*"/>
    <m/>
    <m/>
    <m/>
    <m/>
    <m/>
    <n v="3"/>
    <n v="0.01"/>
    <m/>
    <m/>
    <n v="448.36649999999997"/>
    <n v="0"/>
    <n v="149.4555"/>
    <s v="Regular Air"/>
    <n v="8.99"/>
    <n v="457.35649999999998"/>
    <x v="4"/>
    <s v="Consumer"/>
    <x v="2"/>
    <s v="Telephones and Communication"/>
    <s v="Small Box"/>
    <d v="2011-12-31T00:00:00"/>
  </r>
  <r>
    <n v="6270"/>
    <n v="454"/>
    <x v="1058"/>
    <s v="Low"/>
    <s v="*"/>
    <s v="*"/>
    <s v="*"/>
    <m/>
    <m/>
    <s v="*"/>
    <m/>
    <m/>
    <m/>
    <m/>
    <m/>
    <n v="42"/>
    <n v="0.05"/>
    <m/>
    <m/>
    <n v="234.2"/>
    <n v="0"/>
    <n v="5.5761904761904759"/>
    <s v="Regular Air"/>
    <n v="1.82"/>
    <n v="236.01999999999998"/>
    <x v="1"/>
    <s v="Small Business"/>
    <x v="0"/>
    <s v="Rubber Bands"/>
    <s v="Wrap Bag"/>
    <d v="2011-12-28T00:00:00"/>
  </r>
  <r>
    <n v="6271"/>
    <n v="10820"/>
    <x v="1059"/>
    <s v="Not Specified"/>
    <s v="*"/>
    <s v="*"/>
    <s v="*"/>
    <m/>
    <m/>
    <s v="*"/>
    <m/>
    <m/>
    <m/>
    <m/>
    <m/>
    <n v="49"/>
    <n v="0.05"/>
    <m/>
    <m/>
    <n v="2072.12"/>
    <n v="1"/>
    <n v="42.288163265306117"/>
    <s v="Express Air"/>
    <n v="8.99"/>
    <n v="2081.1099999999997"/>
    <x v="5"/>
    <s v="Small Business"/>
    <x v="0"/>
    <s v="Pens &amp; Art Supplies"/>
    <s v="Small Pack"/>
    <d v="2011-12-28T00:00:00"/>
  </r>
  <r>
    <n v="6272"/>
    <n v="10820"/>
    <x v="1059"/>
    <s v="Not Specified"/>
    <s v="*"/>
    <s v="*"/>
    <s v="*"/>
    <m/>
    <m/>
    <s v="*"/>
    <m/>
    <m/>
    <m/>
    <m/>
    <m/>
    <n v="33"/>
    <n v="0.04"/>
    <m/>
    <m/>
    <n v="151.19"/>
    <n v="0"/>
    <n v="4.5815151515151511"/>
    <s v="Regular Air"/>
    <n v="0.7"/>
    <n v="151.88999999999999"/>
    <x v="5"/>
    <s v="Small Business"/>
    <x v="0"/>
    <s v="Rubber Bands"/>
    <s v="Wrap Bag"/>
    <d v="2011-12-27T00:00:00"/>
  </r>
  <r>
    <n v="6273"/>
    <n v="37861"/>
    <x v="1060"/>
    <s v="Not Specified"/>
    <s v="*"/>
    <s v="*"/>
    <s v="*"/>
    <m/>
    <m/>
    <s v="*"/>
    <m/>
    <m/>
    <m/>
    <m/>
    <m/>
    <n v="32"/>
    <n v="0.04"/>
    <m/>
    <m/>
    <n v="980.07"/>
    <n v="0"/>
    <n v="30.627187500000002"/>
    <s v="Regular Air"/>
    <n v="5.76"/>
    <n v="985.83"/>
    <x v="4"/>
    <s v="Corporate"/>
    <x v="0"/>
    <s v="Paper"/>
    <s v="Small Box"/>
    <d v="2011-12-30T00:00:00"/>
  </r>
  <r>
    <n v="6274"/>
    <n v="24422"/>
    <x v="1061"/>
    <s v="Critical"/>
    <s v="***"/>
    <s v="***"/>
    <s v="***"/>
    <m/>
    <m/>
    <s v="***"/>
    <m/>
    <m/>
    <m/>
    <m/>
    <m/>
    <n v="20"/>
    <n v="3.5000000000000003E-2"/>
    <m/>
    <m/>
    <n v="3467.28"/>
    <n v="1"/>
    <n v="173.364"/>
    <s v="Delivery Truck"/>
    <n v="29.21"/>
    <n v="3496.4900000000002"/>
    <x v="3"/>
    <s v="Corporate"/>
    <x v="1"/>
    <s v="Tables"/>
    <s v="Jumbo Box"/>
    <d v="2011-12-31T00:00:00"/>
  </r>
  <r>
    <n v="6275"/>
    <n v="46662"/>
    <x v="1061"/>
    <s v="Critical"/>
    <s v="***"/>
    <s v="***"/>
    <s v="***"/>
    <m/>
    <m/>
    <s v="***"/>
    <m/>
    <m/>
    <m/>
    <m/>
    <m/>
    <n v="48"/>
    <n v="0.05"/>
    <m/>
    <m/>
    <n v="3410.1574999999998"/>
    <n v="1"/>
    <n v="71.044947916666658"/>
    <s v="Regular Air"/>
    <n v="0.99"/>
    <n v="3411.1474999999996"/>
    <x v="2"/>
    <s v="Home Office"/>
    <x v="2"/>
    <s v="Telephones and Communication"/>
    <s v="Wrap Bag"/>
    <d v="2011-12-31T00:00:00"/>
  </r>
  <r>
    <n v="6276"/>
    <n v="37792"/>
    <x v="1061"/>
    <s v="High"/>
    <s v="*"/>
    <s v="**"/>
    <s v="**"/>
    <m/>
    <m/>
    <s v="**"/>
    <m/>
    <m/>
    <m/>
    <m/>
    <m/>
    <n v="49"/>
    <n v="0.05"/>
    <m/>
    <m/>
    <n v="183.08"/>
    <n v="0"/>
    <n v="3.7363265306122453"/>
    <s v="Regular Air"/>
    <n v="0.5"/>
    <n v="183.58"/>
    <x v="3"/>
    <s v="Corporate"/>
    <x v="0"/>
    <s v="Labels"/>
    <s v="Small Box"/>
    <d v="2011-12-31T00:00:00"/>
  </r>
  <r>
    <n v="6277"/>
    <n v="39585"/>
    <x v="1061"/>
    <s v="Not Specified"/>
    <s v="*"/>
    <s v="*"/>
    <s v="*"/>
    <m/>
    <m/>
    <s v="*"/>
    <m/>
    <m/>
    <m/>
    <m/>
    <m/>
    <n v="32"/>
    <n v="0.04"/>
    <m/>
    <m/>
    <n v="166.17"/>
    <n v="0"/>
    <n v="5.1928124999999996"/>
    <s v="Regular Air"/>
    <n v="3.63"/>
    <n v="169.79999999999998"/>
    <x v="5"/>
    <s v="Corporate"/>
    <x v="1"/>
    <s v="Office Furnishings"/>
    <s v="Wrap Bag"/>
    <d v="2011-12-30T00:00:00"/>
  </r>
  <r>
    <n v="6278"/>
    <n v="46662"/>
    <x v="1061"/>
    <s v="Critical"/>
    <s v="***"/>
    <s v="***"/>
    <s v="***"/>
    <m/>
    <m/>
    <s v="***"/>
    <m/>
    <m/>
    <m/>
    <m/>
    <m/>
    <n v="33"/>
    <n v="0.04"/>
    <m/>
    <m/>
    <n v="162"/>
    <n v="0"/>
    <n v="4.9090909090909092"/>
    <s v="Regular Air"/>
    <n v="0.71"/>
    <n v="162.71"/>
    <x v="2"/>
    <s v="Home Office"/>
    <x v="0"/>
    <s v="Pens &amp; Art Supplies"/>
    <s v="Wrap Bag"/>
    <d v="2011-12-31T00:00:00"/>
  </r>
  <r>
    <n v="6279"/>
    <n v="46662"/>
    <x v="1061"/>
    <s v="Critical"/>
    <s v="***"/>
    <s v="***"/>
    <s v="***"/>
    <m/>
    <m/>
    <s v="***"/>
    <m/>
    <m/>
    <m/>
    <m/>
    <m/>
    <n v="8"/>
    <n v="0.01"/>
    <m/>
    <m/>
    <n v="57.22"/>
    <n v="0"/>
    <n v="7.1524999999999999"/>
    <s v="Regular Air"/>
    <n v="6.6"/>
    <n v="63.82"/>
    <x v="2"/>
    <s v="Home Office"/>
    <x v="0"/>
    <s v="Paper"/>
    <s v="Small Box"/>
    <d v="2011-12-31T00:00:00"/>
  </r>
  <r>
    <n v="6280"/>
    <n v="37792"/>
    <x v="1061"/>
    <s v="High"/>
    <s v="*"/>
    <s v="**"/>
    <s v="**"/>
    <m/>
    <m/>
    <s v="**"/>
    <m/>
    <m/>
    <m/>
    <m/>
    <m/>
    <n v="14"/>
    <n v="0.02"/>
    <m/>
    <m/>
    <n v="36.74"/>
    <n v="0"/>
    <n v="2.6242857142857146"/>
    <s v="Regular Air"/>
    <n v="0.97"/>
    <n v="37.71"/>
    <x v="0"/>
    <s v="Corporate"/>
    <x v="0"/>
    <s v="Pens &amp; Art Supplies"/>
    <s v="Wrap Bag"/>
    <d v="2011-12-30T00:00:00"/>
  </r>
  <r>
    <n v="6281"/>
    <n v="58626"/>
    <x v="1062"/>
    <s v="High"/>
    <s v="*"/>
    <s v="**"/>
    <s v="**"/>
    <m/>
    <m/>
    <s v="**"/>
    <m/>
    <m/>
    <m/>
    <m/>
    <m/>
    <n v="21"/>
    <n v="3.5000000000000003E-2"/>
    <m/>
    <m/>
    <n v="10469.030000000001"/>
    <n v="1"/>
    <n v="498.52523809523814"/>
    <s v="Delivery Truck"/>
    <n v="26"/>
    <n v="10495.03"/>
    <x v="12"/>
    <s v="Small Business"/>
    <x v="1"/>
    <s v="Chairs &amp; Chairmats"/>
    <s v="Jumbo Drum"/>
    <d v="2012-01-02T00:00:00"/>
  </r>
  <r>
    <n v="6282"/>
    <n v="58626"/>
    <x v="1062"/>
    <s v="High"/>
    <s v="*"/>
    <s v="**"/>
    <s v="**"/>
    <m/>
    <m/>
    <s v="**"/>
    <m/>
    <m/>
    <m/>
    <m/>
    <m/>
    <n v="23"/>
    <n v="3.5000000000000003E-2"/>
    <m/>
    <m/>
    <n v="6641.14"/>
    <n v="1"/>
    <n v="288.74521739130438"/>
    <s v="Delivery Truck"/>
    <n v="64.73"/>
    <n v="6705.87"/>
    <x v="12"/>
    <s v="Small Business"/>
    <x v="1"/>
    <s v="Chairs &amp; Chairmats"/>
    <s v="Jumbo Drum"/>
    <d v="2012-01-01T00:00:00"/>
  </r>
  <r>
    <n v="6283"/>
    <n v="57959"/>
    <x v="1062"/>
    <s v="Medium"/>
    <s v="*"/>
    <s v="*"/>
    <s v="*"/>
    <m/>
    <m/>
    <s v="*"/>
    <m/>
    <m/>
    <m/>
    <m/>
    <m/>
    <n v="48"/>
    <n v="0.05"/>
    <m/>
    <m/>
    <n v="1269.79"/>
    <n v="1"/>
    <n v="26.453958333333333"/>
    <s v="Express Air"/>
    <n v="5.89"/>
    <n v="1275.68"/>
    <x v="2"/>
    <s v="Consumer"/>
    <x v="2"/>
    <s v="Computer Peripherals"/>
    <s v="Small Box"/>
    <d v="2011-12-31T00:00:00"/>
  </r>
  <r>
    <n v="6284"/>
    <n v="16805"/>
    <x v="1062"/>
    <s v="Low"/>
    <s v="*"/>
    <s v="*"/>
    <s v="*"/>
    <m/>
    <m/>
    <s v="*"/>
    <m/>
    <m/>
    <m/>
    <m/>
    <m/>
    <n v="29"/>
    <n v="3.5000000000000003E-2"/>
    <m/>
    <m/>
    <n v="852.75"/>
    <n v="0"/>
    <n v="29.405172413793103"/>
    <s v="Regular Air"/>
    <n v="1.49"/>
    <n v="854.24"/>
    <x v="5"/>
    <s v="Corporate"/>
    <x v="0"/>
    <s v="Binders and Binder Accessories"/>
    <s v="Small Box"/>
    <d v="2012-01-01T00:00:00"/>
  </r>
  <r>
    <n v="6285"/>
    <n v="58626"/>
    <x v="1062"/>
    <s v="High"/>
    <s v="*"/>
    <s v="**"/>
    <s v="**"/>
    <m/>
    <m/>
    <s v="**"/>
    <m/>
    <m/>
    <m/>
    <m/>
    <m/>
    <n v="18"/>
    <n v="0.02"/>
    <m/>
    <m/>
    <n v="835.55"/>
    <n v="0"/>
    <n v="46.419444444444444"/>
    <s v="Regular Air"/>
    <n v="1.99"/>
    <n v="837.54"/>
    <x v="12"/>
    <s v="Small Business"/>
    <x v="2"/>
    <s v="Computer Peripherals"/>
    <s v="Small Pack"/>
    <d v="2011-12-31T00:00:00"/>
  </r>
  <r>
    <n v="6286"/>
    <n v="29666"/>
    <x v="1062"/>
    <s v="Not Specified"/>
    <s v="*"/>
    <s v="*"/>
    <s v="*"/>
    <m/>
    <m/>
    <s v="*"/>
    <m/>
    <m/>
    <m/>
    <m/>
    <m/>
    <n v="44"/>
    <n v="0.05"/>
    <m/>
    <m/>
    <n v="362.75"/>
    <n v="0"/>
    <n v="8.2443181818181817"/>
    <s v="Regular Air"/>
    <n v="2.38"/>
    <n v="365.13"/>
    <x v="1"/>
    <s v="Small Business"/>
    <x v="2"/>
    <s v="Computer Peripherals"/>
    <s v="Small Pack"/>
    <d v="2012-01-01T00:00:00"/>
  </r>
  <r>
    <n v="6287"/>
    <n v="18534"/>
    <x v="1062"/>
    <s v="Low"/>
    <s v="*"/>
    <s v="*"/>
    <s v="*"/>
    <m/>
    <m/>
    <s v="*"/>
    <m/>
    <m/>
    <m/>
    <m/>
    <m/>
    <n v="36"/>
    <n v="0.04"/>
    <m/>
    <m/>
    <n v="282.58"/>
    <n v="0"/>
    <n v="7.849444444444444"/>
    <s v="Express Air"/>
    <n v="1.99"/>
    <n v="284.57"/>
    <x v="3"/>
    <s v="Corporate"/>
    <x v="2"/>
    <s v="Computer Peripherals"/>
    <s v="Small Pack"/>
    <d v="2011-12-30T00:00:00"/>
  </r>
  <r>
    <n v="6288"/>
    <n v="57959"/>
    <x v="1062"/>
    <s v="Medium"/>
    <s v="*"/>
    <s v="*"/>
    <s v="*"/>
    <m/>
    <m/>
    <s v="*"/>
    <m/>
    <m/>
    <m/>
    <m/>
    <m/>
    <n v="40"/>
    <n v="0.05"/>
    <m/>
    <m/>
    <n v="239.86"/>
    <n v="0"/>
    <n v="5.9965000000000002"/>
    <s v="Regular Air"/>
    <n v="3.37"/>
    <n v="243.23000000000002"/>
    <x v="2"/>
    <s v="Consumer"/>
    <x v="0"/>
    <s v="Rubber Bands"/>
    <s v="Wrap Bag"/>
    <d v="2011-12-31T00:00:00"/>
  </r>
  <r>
    <n v="6289"/>
    <n v="22051"/>
    <x v="1062"/>
    <s v="Not Specified"/>
    <s v="*"/>
    <s v="*"/>
    <s v="*"/>
    <m/>
    <m/>
    <s v="*"/>
    <m/>
    <m/>
    <m/>
    <m/>
    <m/>
    <n v="39"/>
    <n v="0.04"/>
    <m/>
    <m/>
    <n v="209.33"/>
    <n v="0"/>
    <n v="5.3674358974358976"/>
    <s v="Regular Air"/>
    <n v="7.44"/>
    <n v="216.77"/>
    <x v="8"/>
    <s v="Corporate"/>
    <x v="0"/>
    <s v="Paper"/>
    <s v="Small Box"/>
    <d v="2012-01-01T00:00:00"/>
  </r>
  <r>
    <n v="6290"/>
    <n v="16805"/>
    <x v="1062"/>
    <s v="Low"/>
    <s v="*"/>
    <s v="*"/>
    <s v="*"/>
    <m/>
    <m/>
    <s v="*"/>
    <m/>
    <m/>
    <m/>
    <m/>
    <m/>
    <n v="26"/>
    <n v="3.5000000000000003E-2"/>
    <m/>
    <m/>
    <n v="172.33"/>
    <n v="0"/>
    <n v="6.6280769230769234"/>
    <s v="Regular Air"/>
    <n v="5.74"/>
    <n v="178.07000000000002"/>
    <x v="5"/>
    <s v="Corporate"/>
    <x v="0"/>
    <s v="Paper"/>
    <s v="Small Box"/>
    <d v="2012-01-01T00:00:00"/>
  </r>
  <r>
    <n v="6291"/>
    <n v="29666"/>
    <x v="1062"/>
    <s v="Not Specified"/>
    <s v="*"/>
    <s v="*"/>
    <s v="*"/>
    <m/>
    <m/>
    <s v="*"/>
    <m/>
    <m/>
    <m/>
    <m/>
    <m/>
    <n v="29"/>
    <n v="3.5000000000000003E-2"/>
    <m/>
    <m/>
    <n v="155.86000000000001"/>
    <n v="0"/>
    <n v="5.3744827586206902"/>
    <s v="Regular Air"/>
    <n v="8.16"/>
    <n v="164.02"/>
    <x v="0"/>
    <s v="Small Business"/>
    <x v="0"/>
    <s v="Paper"/>
    <s v="Small Box"/>
    <d v="2011-12-31T00:00:00"/>
  </r>
  <r>
    <n v="6292"/>
    <n v="3271"/>
    <x v="1063"/>
    <s v="Critical"/>
    <s v="***"/>
    <s v="***"/>
    <s v="***"/>
    <m/>
    <m/>
    <s v="***"/>
    <m/>
    <m/>
    <m/>
    <m/>
    <m/>
    <n v="45"/>
    <n v="0.05"/>
    <m/>
    <m/>
    <n v="11532.99"/>
    <n v="1"/>
    <n v="256.28866666666664"/>
    <s v="Delivery Truck"/>
    <n v="17.86"/>
    <n v="11550.85"/>
    <x v="1"/>
    <s v="Home Office"/>
    <x v="2"/>
    <s v="Office Machines"/>
    <s v="Jumbo Drum"/>
    <d v="2011-12-31T00:00:00"/>
  </r>
  <r>
    <n v="6293"/>
    <n v="27015"/>
    <x v="1063"/>
    <s v="Low"/>
    <s v="*"/>
    <s v="*"/>
    <s v="*"/>
    <m/>
    <m/>
    <s v="*"/>
    <m/>
    <m/>
    <m/>
    <m/>
    <m/>
    <n v="24"/>
    <n v="3.5000000000000003E-2"/>
    <m/>
    <m/>
    <n v="1339.25"/>
    <n v="1"/>
    <n v="55.802083333333336"/>
    <s v="Regular Air"/>
    <n v="13.22"/>
    <n v="1352.47"/>
    <x v="1"/>
    <s v="Home Office"/>
    <x v="0"/>
    <s v="Appliances"/>
    <s v="Small Box"/>
    <d v="2011-12-31T00:00:00"/>
  </r>
  <r>
    <n v="6294"/>
    <n v="37543"/>
    <x v="1063"/>
    <s v="Medium"/>
    <s v="*"/>
    <s v="*"/>
    <s v="*"/>
    <m/>
    <m/>
    <s v="*"/>
    <m/>
    <m/>
    <m/>
    <m/>
    <m/>
    <n v="6"/>
    <n v="0.01"/>
    <m/>
    <m/>
    <n v="241.85"/>
    <n v="0"/>
    <n v="40.30833333333333"/>
    <s v="Regular Air"/>
    <n v="13.89"/>
    <n v="255.74"/>
    <x v="10"/>
    <s v="Home Office"/>
    <x v="0"/>
    <s v="Pens &amp; Art Supplies"/>
    <s v="Wrap Bag"/>
    <d v="2012-01-01T00:00:00"/>
  </r>
  <r>
    <n v="6295"/>
    <n v="3271"/>
    <x v="1063"/>
    <s v="Critical"/>
    <s v="***"/>
    <s v="***"/>
    <s v="***"/>
    <m/>
    <m/>
    <s v="***"/>
    <m/>
    <m/>
    <m/>
    <m/>
    <m/>
    <n v="18"/>
    <n v="0.02"/>
    <m/>
    <m/>
    <n v="146.1"/>
    <n v="0"/>
    <n v="8.1166666666666671"/>
    <s v="Express Air"/>
    <n v="1.43"/>
    <n v="147.53"/>
    <x v="1"/>
    <s v="Home Office"/>
    <x v="0"/>
    <s v="Paper"/>
    <s v="Wrap Bag"/>
    <d v="2012-01-01T00:00:00"/>
  </r>
  <r>
    <n v="6296"/>
    <n v="5607"/>
    <x v="1063"/>
    <s v="Not Specified"/>
    <s v="*"/>
    <s v="*"/>
    <s v="*"/>
    <m/>
    <m/>
    <s v="*"/>
    <m/>
    <m/>
    <m/>
    <m/>
    <m/>
    <n v="8"/>
    <n v="0.01"/>
    <m/>
    <m/>
    <n v="61.871499999999997"/>
    <n v="0"/>
    <n v="7.7339374999999997"/>
    <s v="Regular Air"/>
    <n v="5.03"/>
    <n v="66.901499999999999"/>
    <x v="11"/>
    <s v="Home Office"/>
    <x v="2"/>
    <s v="Telephones and Communication"/>
    <s v="Medium Box"/>
    <d v="2012-01-03T00:00:00"/>
  </r>
  <r>
    <n v="6297"/>
    <n v="27137"/>
    <x v="1063"/>
    <s v="High"/>
    <s v="*"/>
    <s v="**"/>
    <s v="**"/>
    <m/>
    <m/>
    <s v="**"/>
    <m/>
    <m/>
    <m/>
    <m/>
    <m/>
    <n v="2"/>
    <n v="0.01"/>
    <m/>
    <m/>
    <n v="60.5625"/>
    <n v="0"/>
    <n v="30.28125"/>
    <s v="Regular Air"/>
    <n v="1.1000000000000001"/>
    <n v="61.662500000000001"/>
    <x v="3"/>
    <s v="Small Business"/>
    <x v="2"/>
    <s v="Telephones and Communication"/>
    <s v="Small Box"/>
    <d v="2012-01-02T00:00:00"/>
  </r>
  <r>
    <n v="6298"/>
    <n v="51648"/>
    <x v="1064"/>
    <s v="Low"/>
    <s v="*"/>
    <s v="*"/>
    <s v="*"/>
    <m/>
    <m/>
    <s v="*"/>
    <m/>
    <m/>
    <m/>
    <m/>
    <m/>
    <n v="45"/>
    <n v="0.05"/>
    <m/>
    <m/>
    <n v="2354.8000000000002"/>
    <n v="1"/>
    <n v="52.328888888888891"/>
    <s v="Regular Air"/>
    <n v="19.989999999999998"/>
    <n v="2374.79"/>
    <x v="2"/>
    <s v="Corporate"/>
    <x v="2"/>
    <s v="Computer Peripherals"/>
    <s v="Small Box"/>
    <d v="2012-01-08T00:00:00"/>
  </r>
  <r>
    <n v="6299"/>
    <n v="51648"/>
    <x v="1064"/>
    <s v="Low"/>
    <s v="*"/>
    <s v="*"/>
    <s v="*"/>
    <m/>
    <m/>
    <s v="*"/>
    <m/>
    <m/>
    <m/>
    <m/>
    <m/>
    <n v="50"/>
    <n v="0.06"/>
    <m/>
    <m/>
    <n v="187.88"/>
    <n v="0"/>
    <n v="3.7576000000000001"/>
    <s v="Regular Air"/>
    <n v="2.97"/>
    <n v="190.85"/>
    <x v="2"/>
    <s v="Corporate"/>
    <x v="0"/>
    <s v="Paper"/>
    <s v="Wrap Bag"/>
    <d v="2012-01-06T00:00:00"/>
  </r>
  <r>
    <n v="6300"/>
    <n v="54214"/>
    <x v="1065"/>
    <s v="Medium"/>
    <s v="*"/>
    <s v="*"/>
    <s v="*"/>
    <m/>
    <m/>
    <s v="*"/>
    <m/>
    <m/>
    <m/>
    <m/>
    <m/>
    <n v="38"/>
    <n v="0.04"/>
    <m/>
    <m/>
    <n v="7325.63"/>
    <n v="1"/>
    <n v="192.77973684210528"/>
    <s v="Express Air"/>
    <n v="24.49"/>
    <n v="7350.12"/>
    <x v="5"/>
    <s v="Small Business"/>
    <x v="2"/>
    <s v="Copiers and Fax"/>
    <s v="Large Box"/>
    <d v="2012-01-05T00:00:00"/>
  </r>
  <r>
    <n v="6301"/>
    <n v="47591"/>
    <x v="1065"/>
    <s v="Critical"/>
    <s v="***"/>
    <s v="***"/>
    <s v="***"/>
    <m/>
    <m/>
    <s v="***"/>
    <m/>
    <m/>
    <m/>
    <m/>
    <m/>
    <n v="27"/>
    <n v="3.5000000000000003E-2"/>
    <m/>
    <m/>
    <n v="279.39999999999998"/>
    <n v="0"/>
    <n v="10.348148148148148"/>
    <s v="Regular Air"/>
    <n v="6.91"/>
    <n v="286.31"/>
    <x v="10"/>
    <s v="Small Business"/>
    <x v="0"/>
    <s v="Storage &amp; Organization"/>
    <s v="Small Box"/>
    <d v="2012-01-03T00:00:00"/>
  </r>
  <r>
    <n v="6302"/>
    <n v="29030"/>
    <x v="1065"/>
    <s v="Medium"/>
    <s v="*"/>
    <s v="*"/>
    <s v="*"/>
    <m/>
    <m/>
    <s v="*"/>
    <m/>
    <m/>
    <m/>
    <m/>
    <m/>
    <n v="10"/>
    <n v="0.02"/>
    <m/>
    <m/>
    <n v="192.58"/>
    <n v="0"/>
    <n v="19.258000000000003"/>
    <s v="Regular Air"/>
    <n v="4.0999999999999996"/>
    <n v="196.68"/>
    <x v="7"/>
    <s v="Corporate"/>
    <x v="0"/>
    <s v="Pens &amp; Art Supplies"/>
    <s v="Wrap Bag"/>
    <d v="2012-01-03T00:00:00"/>
  </r>
  <r>
    <n v="6303"/>
    <n v="50471"/>
    <x v="1066"/>
    <s v="Low"/>
    <s v="*"/>
    <s v="*"/>
    <s v="*"/>
    <m/>
    <m/>
    <s v="*"/>
    <m/>
    <m/>
    <m/>
    <m/>
    <m/>
    <n v="25"/>
    <n v="3.5000000000000003E-2"/>
    <m/>
    <m/>
    <n v="5859.25"/>
    <n v="1"/>
    <n v="234.37"/>
    <s v="Delivery Truck"/>
    <n v="28.16"/>
    <n v="5887.41"/>
    <x v="3"/>
    <s v="Corporate"/>
    <x v="1"/>
    <s v="Chairs &amp; Chairmats"/>
    <s v="Jumbo Drum"/>
    <d v="2012-01-05T00:00:00"/>
  </r>
  <r>
    <n v="6304"/>
    <n v="43494"/>
    <x v="1066"/>
    <s v="Medium"/>
    <s v="*"/>
    <s v="*"/>
    <s v="*"/>
    <m/>
    <m/>
    <s v="*"/>
    <m/>
    <m/>
    <m/>
    <m/>
    <m/>
    <n v="2"/>
    <n v="0.01"/>
    <m/>
    <m/>
    <n v="3668.28"/>
    <n v="1"/>
    <n v="1834.14"/>
    <s v="Regular Air"/>
    <n v="13.99"/>
    <n v="3682.27"/>
    <x v="2"/>
    <s v="Consumer"/>
    <x v="2"/>
    <s v="Office Machines"/>
    <s v="Medium Box"/>
    <d v="2012-01-04T00:00:00"/>
  </r>
  <r>
    <n v="6305"/>
    <n v="16164"/>
    <x v="1066"/>
    <s v="Low"/>
    <s v="*"/>
    <s v="*"/>
    <s v="*"/>
    <m/>
    <m/>
    <s v="*"/>
    <m/>
    <m/>
    <m/>
    <m/>
    <m/>
    <n v="22"/>
    <n v="3.5000000000000003E-2"/>
    <m/>
    <m/>
    <n v="3353.54"/>
    <n v="1"/>
    <n v="152.43363636363637"/>
    <s v="Regular Air"/>
    <n v="19.989999999999998"/>
    <n v="3373.5299999999997"/>
    <x v="2"/>
    <s v="Home Office"/>
    <x v="0"/>
    <s v="Envelopes"/>
    <s v="Small Box"/>
    <d v="2012-01-12T00:00:00"/>
  </r>
  <r>
    <n v="6306"/>
    <n v="16164"/>
    <x v="1066"/>
    <s v="Low"/>
    <s v="*"/>
    <s v="*"/>
    <s v="*"/>
    <m/>
    <m/>
    <s v="*"/>
    <m/>
    <m/>
    <m/>
    <m/>
    <m/>
    <n v="26"/>
    <n v="3.5000000000000003E-2"/>
    <m/>
    <m/>
    <n v="2354.15"/>
    <n v="1"/>
    <n v="90.544230769230779"/>
    <s v="Delivery Truck"/>
    <n v="14"/>
    <n v="2368.15"/>
    <x v="4"/>
    <s v="Home Office"/>
    <x v="2"/>
    <s v="Office Machines"/>
    <s v="Jumbo Drum"/>
    <d v="2012-01-07T00:00:00"/>
  </r>
  <r>
    <n v="6307"/>
    <n v="10945"/>
    <x v="1066"/>
    <s v="Medium"/>
    <s v="*"/>
    <s v="*"/>
    <s v="*"/>
    <m/>
    <m/>
    <s v="*"/>
    <m/>
    <m/>
    <m/>
    <m/>
    <m/>
    <n v="14"/>
    <n v="0.02"/>
    <m/>
    <m/>
    <n v="1170.0250000000001"/>
    <n v="1"/>
    <n v="83.573214285714286"/>
    <s v="Regular Air"/>
    <n v="8.99"/>
    <n v="1179.0150000000001"/>
    <x v="7"/>
    <s v="Consumer"/>
    <x v="2"/>
    <s v="Telephones and Communication"/>
    <s v="Small Box"/>
    <d v="2012-01-05T00:00:00"/>
  </r>
  <r>
    <n v="6308"/>
    <n v="35811"/>
    <x v="1066"/>
    <s v="Critical"/>
    <s v="***"/>
    <s v="***"/>
    <s v="***"/>
    <m/>
    <m/>
    <s v="***"/>
    <m/>
    <m/>
    <m/>
    <m/>
    <m/>
    <n v="49"/>
    <n v="0.05"/>
    <m/>
    <m/>
    <n v="741.57"/>
    <n v="0"/>
    <n v="15.134081632653062"/>
    <s v="Regular Air"/>
    <n v="1.39"/>
    <n v="742.96"/>
    <x v="5"/>
    <s v="Corporate"/>
    <x v="0"/>
    <s v="Envelopes"/>
    <s v="Small Box"/>
    <d v="2012-01-04T00:00:00"/>
  </r>
  <r>
    <n v="6309"/>
    <n v="16164"/>
    <x v="1066"/>
    <s v="Low"/>
    <s v="*"/>
    <s v="*"/>
    <s v="*"/>
    <m/>
    <m/>
    <s v="*"/>
    <m/>
    <m/>
    <m/>
    <m/>
    <m/>
    <n v="26"/>
    <n v="3.5000000000000003E-2"/>
    <m/>
    <m/>
    <n v="69.38"/>
    <n v="0"/>
    <n v="2.6684615384615382"/>
    <s v="Regular Air"/>
    <n v="4.28"/>
    <n v="73.66"/>
    <x v="2"/>
    <s v="Home Office"/>
    <x v="0"/>
    <s v="Pens &amp; Art Supplies"/>
    <s v="Wrap Bag"/>
    <d v="2012-01-10T00:00:00"/>
  </r>
  <r>
    <n v="6310"/>
    <n v="35811"/>
    <x v="1066"/>
    <s v="Critical"/>
    <s v="***"/>
    <s v="***"/>
    <s v="***"/>
    <m/>
    <m/>
    <s v="***"/>
    <m/>
    <m/>
    <m/>
    <m/>
    <m/>
    <n v="6"/>
    <n v="0.01"/>
    <m/>
    <m/>
    <n v="10.39"/>
    <n v="0"/>
    <n v="1.7316666666666667"/>
    <s v="Regular Air"/>
    <n v="0.7"/>
    <n v="11.09"/>
    <x v="5"/>
    <s v="Corporate"/>
    <x v="0"/>
    <s v="Pens &amp; Art Supplies"/>
    <s v="Wrap Bag"/>
    <d v="2012-01-05T00:00:00"/>
  </r>
  <r>
    <n v="6311"/>
    <n v="44646"/>
    <x v="1067"/>
    <s v="Low"/>
    <s v="*"/>
    <s v="*"/>
    <s v="*"/>
    <m/>
    <m/>
    <s v="*"/>
    <m/>
    <m/>
    <m/>
    <m/>
    <m/>
    <n v="47"/>
    <n v="0.05"/>
    <m/>
    <m/>
    <n v="12723.95"/>
    <n v="1"/>
    <n v="270.72234042553191"/>
    <s v="Regular Air"/>
    <n v="35"/>
    <n v="12758.95"/>
    <x v="4"/>
    <s v="Home Office"/>
    <x v="0"/>
    <s v="Storage &amp; Organization"/>
    <s v="Large Box"/>
    <d v="2012-01-08T00:00:00"/>
  </r>
  <r>
    <n v="6312"/>
    <n v="31555"/>
    <x v="1067"/>
    <s v="Critical"/>
    <s v="***"/>
    <s v="***"/>
    <s v="***"/>
    <m/>
    <m/>
    <s v="***"/>
    <m/>
    <m/>
    <m/>
    <m/>
    <m/>
    <n v="38"/>
    <n v="0.04"/>
    <m/>
    <m/>
    <n v="3531.75"/>
    <n v="1"/>
    <n v="92.940789473684205"/>
    <s v="Regular Air"/>
    <n v="20.79"/>
    <n v="3552.54"/>
    <x v="8"/>
    <s v="Home Office"/>
    <x v="1"/>
    <s v="Office Furnishings"/>
    <s v="Large Box"/>
    <d v="2012-01-04T00:00:00"/>
  </r>
  <r>
    <n v="6313"/>
    <n v="7107"/>
    <x v="1067"/>
    <s v="Not Specified"/>
    <s v="*"/>
    <s v="*"/>
    <s v="*"/>
    <m/>
    <m/>
    <s v="*"/>
    <m/>
    <m/>
    <m/>
    <m/>
    <m/>
    <n v="32"/>
    <n v="0.04"/>
    <m/>
    <m/>
    <n v="1724.82"/>
    <n v="1"/>
    <n v="53.900624999999998"/>
    <s v="Regular Air"/>
    <n v="5.08"/>
    <n v="1729.8999999999999"/>
    <x v="8"/>
    <s v="Corporate"/>
    <x v="0"/>
    <s v="Storage &amp; Organization"/>
    <s v="Small Box"/>
    <d v="2012-01-05T00:00:00"/>
  </r>
  <r>
    <n v="6314"/>
    <n v="39619"/>
    <x v="1067"/>
    <s v="Low"/>
    <s v="*"/>
    <s v="*"/>
    <s v="*"/>
    <m/>
    <m/>
    <s v="*"/>
    <m/>
    <m/>
    <m/>
    <m/>
    <m/>
    <n v="15"/>
    <n v="0.02"/>
    <m/>
    <m/>
    <n v="742.8"/>
    <n v="0"/>
    <n v="49.519999999999996"/>
    <s v="Regular Air"/>
    <n v="10.25"/>
    <n v="753.05"/>
    <x v="8"/>
    <s v="Consumer"/>
    <x v="1"/>
    <s v="Office Furnishings"/>
    <s v="Large Box"/>
    <d v="2012-01-08T00:00:00"/>
  </r>
  <r>
    <n v="6315"/>
    <n v="31555"/>
    <x v="1067"/>
    <s v="Critical"/>
    <s v="***"/>
    <s v="***"/>
    <s v="***"/>
    <m/>
    <m/>
    <s v="***"/>
    <m/>
    <m/>
    <m/>
    <m/>
    <m/>
    <n v="5"/>
    <n v="0.01"/>
    <m/>
    <m/>
    <n v="500.5"/>
    <n v="0"/>
    <n v="100.1"/>
    <s v="Delivery Truck"/>
    <n v="28"/>
    <n v="528.5"/>
    <x v="8"/>
    <s v="Home Office"/>
    <x v="2"/>
    <s v="Office Machines"/>
    <s v="Jumbo Drum"/>
    <d v="2012-01-07T00:00:00"/>
  </r>
  <r>
    <n v="6316"/>
    <n v="55011"/>
    <x v="1067"/>
    <s v="Critical"/>
    <s v="***"/>
    <s v="***"/>
    <s v="***"/>
    <m/>
    <m/>
    <s v="***"/>
    <m/>
    <m/>
    <m/>
    <m/>
    <m/>
    <n v="48"/>
    <n v="0.05"/>
    <m/>
    <m/>
    <n v="452.28"/>
    <n v="0"/>
    <n v="9.4224999999999994"/>
    <s v="Regular Air"/>
    <n v="4.82"/>
    <n v="457.09999999999997"/>
    <x v="5"/>
    <s v="Small Business"/>
    <x v="0"/>
    <s v="Pens &amp; Art Supplies"/>
    <s v="Wrap Bag"/>
    <d v="2012-01-05T00:00:00"/>
  </r>
  <r>
    <n v="6317"/>
    <n v="7107"/>
    <x v="1067"/>
    <s v="Not Specified"/>
    <s v="*"/>
    <s v="*"/>
    <s v="*"/>
    <m/>
    <m/>
    <s v="*"/>
    <m/>
    <m/>
    <m/>
    <m/>
    <m/>
    <n v="3"/>
    <n v="0.01"/>
    <m/>
    <m/>
    <n v="172.04"/>
    <n v="0"/>
    <n v="57.346666666666664"/>
    <s v="Regular Air"/>
    <n v="11.1"/>
    <n v="183.14"/>
    <x v="8"/>
    <s v="Corporate"/>
    <x v="1"/>
    <s v="Office Furnishings"/>
    <s v="Medium Box"/>
    <d v="2012-01-04T00:00:00"/>
  </r>
  <r>
    <n v="6318"/>
    <n v="7107"/>
    <x v="1067"/>
    <s v="Not Specified"/>
    <s v="*"/>
    <s v="*"/>
    <s v="*"/>
    <m/>
    <m/>
    <s v="*"/>
    <m/>
    <m/>
    <m/>
    <m/>
    <m/>
    <n v="3"/>
    <n v="0.01"/>
    <m/>
    <m/>
    <n v="113.14"/>
    <n v="0"/>
    <n v="37.713333333333331"/>
    <s v="Regular Air"/>
    <n v="5.08"/>
    <n v="118.22"/>
    <x v="8"/>
    <s v="Corporate"/>
    <x v="0"/>
    <s v="Paper"/>
    <s v="Wrap Bag"/>
    <d v="2012-01-06T00:00:00"/>
  </r>
  <r>
    <n v="6319"/>
    <n v="55011"/>
    <x v="1067"/>
    <s v="Critical"/>
    <s v="***"/>
    <s v="***"/>
    <s v="***"/>
    <m/>
    <m/>
    <s v="***"/>
    <m/>
    <m/>
    <m/>
    <m/>
    <m/>
    <n v="18"/>
    <n v="0.02"/>
    <m/>
    <m/>
    <n v="55.82"/>
    <n v="0"/>
    <n v="3.1011111111111109"/>
    <s v="Regular Air"/>
    <n v="0.81"/>
    <n v="56.63"/>
    <x v="5"/>
    <s v="Small Business"/>
    <x v="0"/>
    <s v="Pens &amp; Art Supplies"/>
    <s v="Wrap Bag"/>
    <d v="2012-01-05T00:00:00"/>
  </r>
  <r>
    <n v="6320"/>
    <n v="52516"/>
    <x v="1068"/>
    <s v="High"/>
    <s v="*"/>
    <s v="**"/>
    <s v="**"/>
    <m/>
    <m/>
    <s v="**"/>
    <m/>
    <m/>
    <m/>
    <m/>
    <m/>
    <n v="50"/>
    <n v="0.06"/>
    <m/>
    <m/>
    <n v="4962.05"/>
    <n v="1"/>
    <n v="99.241"/>
    <s v="Delivery Truck"/>
    <n v="56.14"/>
    <n v="5018.1900000000005"/>
    <x v="1"/>
    <s v="Corporate"/>
    <x v="2"/>
    <s v="Office Machines"/>
    <s v="Jumbo Box"/>
    <d v="2012-01-05T00:00:00"/>
  </r>
  <r>
    <n v="6321"/>
    <n v="10432"/>
    <x v="1068"/>
    <s v="Low"/>
    <s v="*"/>
    <s v="*"/>
    <s v="*"/>
    <m/>
    <m/>
    <s v="*"/>
    <m/>
    <m/>
    <m/>
    <m/>
    <m/>
    <n v="13"/>
    <n v="0.02"/>
    <m/>
    <m/>
    <n v="2323.36"/>
    <n v="1"/>
    <n v="178.72"/>
    <s v="Regular Air"/>
    <n v="19.989999999999998"/>
    <n v="2343.35"/>
    <x v="2"/>
    <s v="Corporate"/>
    <x v="2"/>
    <s v="Computer Peripherals"/>
    <s v="Small Box"/>
    <d v="2012-01-12T00:00:00"/>
  </r>
  <r>
    <n v="6322"/>
    <n v="16036"/>
    <x v="1068"/>
    <s v="Medium"/>
    <s v="*"/>
    <s v="*"/>
    <s v="*"/>
    <m/>
    <m/>
    <s v="*"/>
    <m/>
    <m/>
    <m/>
    <m/>
    <m/>
    <n v="28"/>
    <n v="3.5000000000000003E-2"/>
    <m/>
    <m/>
    <n v="2160.27"/>
    <n v="1"/>
    <n v="77.152500000000003"/>
    <s v="Regular Air"/>
    <n v="35"/>
    <n v="2195.27"/>
    <x v="3"/>
    <s v="Corporate"/>
    <x v="0"/>
    <s v="Storage &amp; Organization"/>
    <s v="Large Box"/>
    <d v="2012-01-06T00:00:00"/>
  </r>
  <r>
    <n v="6323"/>
    <n v="25442"/>
    <x v="1068"/>
    <s v="High"/>
    <s v="*"/>
    <s v="**"/>
    <s v="**"/>
    <m/>
    <m/>
    <s v="**"/>
    <m/>
    <m/>
    <m/>
    <m/>
    <m/>
    <n v="32"/>
    <n v="0.04"/>
    <m/>
    <m/>
    <n v="1666"/>
    <n v="1"/>
    <n v="52.0625"/>
    <s v="Regular Air"/>
    <n v="4.8499999999999996"/>
    <n v="1670.85"/>
    <x v="9"/>
    <s v="Home Office"/>
    <x v="0"/>
    <s v="Paper"/>
    <s v="Small Box"/>
    <d v="2012-01-07T00:00:00"/>
  </r>
  <r>
    <n v="6324"/>
    <n v="16036"/>
    <x v="1068"/>
    <s v="Medium"/>
    <s v="*"/>
    <s v="*"/>
    <s v="*"/>
    <m/>
    <m/>
    <s v="*"/>
    <m/>
    <m/>
    <m/>
    <m/>
    <m/>
    <n v="10"/>
    <n v="0.02"/>
    <m/>
    <m/>
    <n v="1319.421"/>
    <n v="1"/>
    <n v="131.94210000000001"/>
    <s v="Regular Air"/>
    <n v="8.08"/>
    <n v="1327.501"/>
    <x v="0"/>
    <s v="Corporate"/>
    <x v="2"/>
    <s v="Telephones and Communication"/>
    <s v="Small Box"/>
    <d v="2012-01-06T00:00:00"/>
  </r>
  <r>
    <n v="6325"/>
    <n v="16036"/>
    <x v="1068"/>
    <s v="Medium"/>
    <s v="*"/>
    <s v="*"/>
    <s v="*"/>
    <m/>
    <m/>
    <s v="*"/>
    <m/>
    <m/>
    <m/>
    <m/>
    <m/>
    <n v="33"/>
    <n v="0.04"/>
    <m/>
    <m/>
    <n v="550.92999999999995"/>
    <n v="0"/>
    <n v="16.694848484848482"/>
    <s v="Regular Air"/>
    <n v="9.4700000000000006"/>
    <n v="560.4"/>
    <x v="0"/>
    <s v="Corporate"/>
    <x v="0"/>
    <s v="Storage &amp; Organization"/>
    <s v="Small Box"/>
    <d v="2012-01-06T00:00:00"/>
  </r>
  <r>
    <n v="6326"/>
    <n v="25442"/>
    <x v="1068"/>
    <s v="High"/>
    <s v="*"/>
    <s v="**"/>
    <s v="**"/>
    <m/>
    <m/>
    <s v="**"/>
    <m/>
    <m/>
    <m/>
    <m/>
    <m/>
    <n v="40"/>
    <n v="0.05"/>
    <m/>
    <m/>
    <n v="453.98"/>
    <n v="0"/>
    <n v="11.349500000000001"/>
    <s v="Regular Air"/>
    <n v="5.01"/>
    <n v="458.99"/>
    <x v="3"/>
    <s v="Home Office"/>
    <x v="0"/>
    <s v="Paper"/>
    <s v="Small Box"/>
    <d v="2012-01-07T00:00:00"/>
  </r>
  <r>
    <n v="6327"/>
    <n v="52516"/>
    <x v="1068"/>
    <s v="High"/>
    <s v="*"/>
    <s v="**"/>
    <s v="**"/>
    <m/>
    <m/>
    <s v="**"/>
    <m/>
    <m/>
    <m/>
    <m/>
    <m/>
    <n v="19"/>
    <n v="0.02"/>
    <m/>
    <m/>
    <n v="192.39"/>
    <n v="0"/>
    <n v="10.125789473684209"/>
    <s v="Express Air"/>
    <n v="4.68"/>
    <n v="197.07"/>
    <x v="1"/>
    <s v="Corporate"/>
    <x v="0"/>
    <s v="Scissors, Rulers and Trimmers"/>
    <s v="Small Pack"/>
    <d v="2012-01-08T00:00:00"/>
  </r>
  <r>
    <n v="6328"/>
    <n v="16036"/>
    <x v="1068"/>
    <s v="Medium"/>
    <s v="*"/>
    <s v="*"/>
    <s v="*"/>
    <m/>
    <m/>
    <s v="*"/>
    <m/>
    <m/>
    <m/>
    <m/>
    <m/>
    <n v="28"/>
    <n v="3.5000000000000003E-2"/>
    <m/>
    <m/>
    <n v="169.22"/>
    <n v="0"/>
    <n v="6.0435714285714282"/>
    <s v="Regular Air"/>
    <n v="8.49"/>
    <n v="177.71"/>
    <x v="0"/>
    <s v="Corporate"/>
    <x v="0"/>
    <s v="Binders and Binder Accessories"/>
    <s v="Small Box"/>
    <d v="2012-01-07T00:00:00"/>
  </r>
  <r>
    <n v="6329"/>
    <n v="13444"/>
    <x v="1068"/>
    <s v="High"/>
    <s v="*"/>
    <s v="**"/>
    <s v="**"/>
    <m/>
    <m/>
    <s v="**"/>
    <m/>
    <m/>
    <m/>
    <m/>
    <m/>
    <n v="33"/>
    <n v="0.04"/>
    <m/>
    <m/>
    <n v="154.44"/>
    <n v="0"/>
    <n v="4.68"/>
    <s v="Regular Air"/>
    <n v="0.88"/>
    <n v="155.32"/>
    <x v="1"/>
    <s v="Consumer"/>
    <x v="0"/>
    <s v="Paper"/>
    <s v="Wrap Bag"/>
    <d v="2012-01-08T00:00:00"/>
  </r>
  <r>
    <n v="6330"/>
    <n v="5601"/>
    <x v="1068"/>
    <s v="High"/>
    <s v="*"/>
    <s v="**"/>
    <s v="**"/>
    <m/>
    <m/>
    <s v="**"/>
    <m/>
    <m/>
    <m/>
    <m/>
    <m/>
    <n v="10"/>
    <n v="0.02"/>
    <m/>
    <m/>
    <n v="120.53"/>
    <n v="0"/>
    <n v="12.053000000000001"/>
    <s v="Regular Air"/>
    <n v="2.85"/>
    <n v="123.38"/>
    <x v="1"/>
    <s v="Consumer"/>
    <x v="1"/>
    <s v="Office Furnishings"/>
    <s v="Small Pack"/>
    <d v="2012-01-06T00:00:00"/>
  </r>
  <r>
    <n v="6331"/>
    <n v="4800"/>
    <x v="1068"/>
    <s v="Low"/>
    <s v="*"/>
    <s v="*"/>
    <s v="*"/>
    <m/>
    <m/>
    <s v="*"/>
    <m/>
    <m/>
    <m/>
    <m/>
    <m/>
    <n v="17"/>
    <n v="0.02"/>
    <m/>
    <m/>
    <n v="89.25"/>
    <n v="0"/>
    <n v="5.25"/>
    <s v="Regular Air"/>
    <n v="0.5"/>
    <n v="89.75"/>
    <x v="0"/>
    <s v="Corporate"/>
    <x v="0"/>
    <s v="Labels"/>
    <s v="Small Box"/>
    <d v="2012-01-12T00:00:00"/>
  </r>
  <r>
    <n v="6332"/>
    <n v="4800"/>
    <x v="1068"/>
    <s v="Low"/>
    <s v="*"/>
    <s v="*"/>
    <s v="*"/>
    <m/>
    <m/>
    <s v="*"/>
    <m/>
    <m/>
    <m/>
    <m/>
    <m/>
    <n v="7"/>
    <n v="0.01"/>
    <m/>
    <m/>
    <n v="79.81"/>
    <n v="0"/>
    <n v="11.401428571428571"/>
    <s v="Regular Air"/>
    <n v="2.36"/>
    <n v="82.17"/>
    <x v="0"/>
    <s v="Corporate"/>
    <x v="0"/>
    <s v="Pens &amp; Art Supplies"/>
    <s v="Wrap Bag"/>
    <d v="2012-01-10T00:00:00"/>
  </r>
  <r>
    <n v="6333"/>
    <n v="4800"/>
    <x v="1068"/>
    <s v="Low"/>
    <s v="*"/>
    <s v="*"/>
    <s v="*"/>
    <m/>
    <m/>
    <s v="*"/>
    <m/>
    <m/>
    <m/>
    <m/>
    <m/>
    <n v="4"/>
    <n v="0.01"/>
    <m/>
    <m/>
    <n v="41.94"/>
    <n v="0"/>
    <n v="10.484999999999999"/>
    <s v="Regular Air"/>
    <n v="8.94"/>
    <n v="50.879999999999995"/>
    <x v="0"/>
    <s v="Corporate"/>
    <x v="0"/>
    <s v="Binders and Binder Accessories"/>
    <s v="Small Box"/>
    <d v="2012-01-12T00:00:00"/>
  </r>
  <r>
    <n v="6334"/>
    <n v="56645"/>
    <x v="1069"/>
    <s v="Low"/>
    <s v="*"/>
    <s v="*"/>
    <s v="*"/>
    <m/>
    <m/>
    <s v="*"/>
    <m/>
    <m/>
    <m/>
    <m/>
    <m/>
    <n v="42"/>
    <n v="0.05"/>
    <m/>
    <m/>
    <n v="14729.36"/>
    <n v="1"/>
    <n v="350.69904761904763"/>
    <s v="Delivery Truck"/>
    <n v="40.19"/>
    <n v="14769.550000000001"/>
    <x v="8"/>
    <s v="Home Office"/>
    <x v="1"/>
    <s v="Tables"/>
    <s v="Jumbo Box"/>
    <d v="2012-01-08T00:00:00"/>
  </r>
  <r>
    <n v="6335"/>
    <n v="57698"/>
    <x v="1069"/>
    <s v="Critical"/>
    <s v="***"/>
    <s v="***"/>
    <s v="***"/>
    <m/>
    <m/>
    <s v="***"/>
    <m/>
    <m/>
    <m/>
    <m/>
    <m/>
    <n v="13"/>
    <n v="0.02"/>
    <m/>
    <m/>
    <n v="4805.3599999999997"/>
    <n v="1"/>
    <n v="369.64307692307688"/>
    <s v="Regular Air"/>
    <n v="19.989999999999998"/>
    <n v="4825.3499999999995"/>
    <x v="6"/>
    <s v="Home Office"/>
    <x v="0"/>
    <s v="Appliances"/>
    <s v="Small Box"/>
    <d v="2012-01-08T00:00:00"/>
  </r>
  <r>
    <n v="6336"/>
    <n v="56645"/>
    <x v="1069"/>
    <s v="Low"/>
    <s v="*"/>
    <s v="*"/>
    <s v="*"/>
    <m/>
    <m/>
    <s v="*"/>
    <m/>
    <m/>
    <m/>
    <m/>
    <m/>
    <n v="46"/>
    <n v="0.05"/>
    <m/>
    <m/>
    <n v="1483.49"/>
    <n v="1"/>
    <n v="32.249782608695654"/>
    <s v="Regular Air"/>
    <n v="17.079999999999998"/>
    <n v="1500.57"/>
    <x v="8"/>
    <s v="Home Office"/>
    <x v="0"/>
    <s v="Paper"/>
    <s v="Small Box"/>
    <d v="2012-01-06T00:00:00"/>
  </r>
  <r>
    <n v="6337"/>
    <n v="57698"/>
    <x v="1069"/>
    <s v="Critical"/>
    <s v="***"/>
    <s v="***"/>
    <s v="***"/>
    <m/>
    <m/>
    <s v="***"/>
    <m/>
    <m/>
    <m/>
    <m/>
    <m/>
    <n v="10"/>
    <n v="0.02"/>
    <m/>
    <m/>
    <n v="86"/>
    <n v="0"/>
    <n v="8.6"/>
    <s v="Regular Air"/>
    <n v="9.23"/>
    <n v="95.23"/>
    <x v="6"/>
    <s v="Home Office"/>
    <x v="0"/>
    <s v="Appliances"/>
    <s v="Small Box"/>
    <d v="2012-01-07T00:00:00"/>
  </r>
  <r>
    <n v="6338"/>
    <n v="54115"/>
    <x v="1070"/>
    <s v="Low"/>
    <s v="*"/>
    <s v="*"/>
    <s v="*"/>
    <m/>
    <m/>
    <s v="*"/>
    <m/>
    <m/>
    <m/>
    <m/>
    <m/>
    <n v="39"/>
    <n v="0.04"/>
    <m/>
    <m/>
    <n v="197.11"/>
    <n v="0"/>
    <n v="5.0541025641025641"/>
    <s v="Regular Air"/>
    <n v="4.95"/>
    <n v="202.06"/>
    <x v="8"/>
    <s v="Corporate"/>
    <x v="0"/>
    <s v="Binders and Binder Accessories"/>
    <s v="Small Box"/>
    <d v="2012-01-12T00:00:00"/>
  </r>
  <r>
    <n v="6339"/>
    <n v="54115"/>
    <x v="1070"/>
    <s v="Low"/>
    <s v="*"/>
    <s v="*"/>
    <s v="*"/>
    <m/>
    <m/>
    <s v="*"/>
    <m/>
    <m/>
    <m/>
    <m/>
    <m/>
    <n v="24"/>
    <n v="3.5000000000000003E-2"/>
    <m/>
    <m/>
    <n v="114.17"/>
    <n v="0"/>
    <n v="4.7570833333333331"/>
    <s v="Regular Air"/>
    <n v="5.15"/>
    <n v="119.32000000000001"/>
    <x v="8"/>
    <s v="Corporate"/>
    <x v="0"/>
    <s v="Appliances"/>
    <s v="Small Box"/>
    <d v="2012-01-12T00:00:00"/>
  </r>
  <r>
    <n v="6340"/>
    <n v="45284"/>
    <x v="1070"/>
    <s v="High"/>
    <s v="*"/>
    <s v="**"/>
    <s v="**"/>
    <m/>
    <m/>
    <s v="**"/>
    <m/>
    <m/>
    <m/>
    <m/>
    <m/>
    <n v="7"/>
    <n v="0.01"/>
    <m/>
    <m/>
    <n v="91.43"/>
    <n v="0"/>
    <n v="13.061428571428573"/>
    <s v="Regular Air"/>
    <n v="8.99"/>
    <n v="100.42"/>
    <x v="5"/>
    <s v="Consumer"/>
    <x v="0"/>
    <s v="Pens &amp; Art Supplies"/>
    <s v="Small Pack"/>
    <d v="2012-01-08T00:00:00"/>
  </r>
  <r>
    <n v="6341"/>
    <n v="54307"/>
    <x v="1071"/>
    <s v="High"/>
    <s v="*"/>
    <s v="**"/>
    <s v="**"/>
    <m/>
    <m/>
    <s v="**"/>
    <m/>
    <m/>
    <m/>
    <m/>
    <m/>
    <n v="14"/>
    <n v="0.02"/>
    <m/>
    <m/>
    <n v="3849.8"/>
    <n v="1"/>
    <n v="274.98571428571432"/>
    <s v="Delivery Truck"/>
    <n v="35.67"/>
    <n v="3885.4700000000003"/>
    <x v="5"/>
    <s v="Corporate"/>
    <x v="1"/>
    <s v="Tables"/>
    <s v="Jumbo Box"/>
    <d v="2012-01-09T00:00:00"/>
  </r>
  <r>
    <n v="6342"/>
    <n v="7042"/>
    <x v="1071"/>
    <s v="Medium"/>
    <s v="*"/>
    <s v="*"/>
    <s v="*"/>
    <m/>
    <m/>
    <s v="*"/>
    <m/>
    <m/>
    <m/>
    <m/>
    <m/>
    <n v="4"/>
    <n v="0.01"/>
    <m/>
    <m/>
    <n v="1187.864"/>
    <n v="1"/>
    <n v="296.96600000000001"/>
    <s v="Delivery Truck"/>
    <n v="85.63"/>
    <n v="1273.4940000000001"/>
    <x v="10"/>
    <s v="Home Office"/>
    <x v="1"/>
    <s v="Tables"/>
    <s v="Jumbo Box"/>
    <d v="2012-01-10T00:00:00"/>
  </r>
  <r>
    <n v="6343"/>
    <n v="14726"/>
    <x v="1071"/>
    <s v="Low"/>
    <s v="*"/>
    <s v="*"/>
    <s v="*"/>
    <m/>
    <m/>
    <s v="*"/>
    <m/>
    <m/>
    <m/>
    <m/>
    <m/>
    <n v="15"/>
    <n v="0.02"/>
    <m/>
    <m/>
    <n v="310.87"/>
    <n v="0"/>
    <n v="20.724666666666668"/>
    <s v="Regular Air"/>
    <n v="4"/>
    <n v="314.87"/>
    <x v="7"/>
    <s v="Consumer"/>
    <x v="2"/>
    <s v="Computer Peripherals"/>
    <s v="Small Box"/>
    <d v="2012-01-08T00:00:00"/>
  </r>
  <r>
    <n v="6344"/>
    <n v="26818"/>
    <x v="1071"/>
    <s v="Not Specified"/>
    <s v="*"/>
    <s v="*"/>
    <s v="*"/>
    <m/>
    <m/>
    <s v="*"/>
    <m/>
    <m/>
    <m/>
    <m/>
    <m/>
    <n v="36"/>
    <n v="0.04"/>
    <m/>
    <m/>
    <n v="251.34"/>
    <n v="0"/>
    <n v="6.9816666666666665"/>
    <s v="Regular Air"/>
    <n v="7.72"/>
    <n v="259.06"/>
    <x v="0"/>
    <s v="Small Business"/>
    <x v="0"/>
    <s v="Binders and Binder Accessories"/>
    <s v="Small Box"/>
    <d v="2012-01-09T00:00:00"/>
  </r>
  <r>
    <n v="6345"/>
    <n v="54307"/>
    <x v="1071"/>
    <s v="High"/>
    <s v="*"/>
    <s v="**"/>
    <s v="**"/>
    <m/>
    <m/>
    <s v="**"/>
    <m/>
    <m/>
    <m/>
    <m/>
    <m/>
    <n v="15"/>
    <n v="0.02"/>
    <m/>
    <m/>
    <n v="243.52"/>
    <n v="0"/>
    <n v="16.234666666666666"/>
    <s v="Regular Air"/>
    <n v="13.56"/>
    <n v="257.08"/>
    <x v="5"/>
    <s v="Corporate"/>
    <x v="1"/>
    <s v="Office Furnishings"/>
    <s v="Large Box"/>
    <d v="2012-01-09T00:00:00"/>
  </r>
  <r>
    <n v="6346"/>
    <n v="26818"/>
    <x v="1071"/>
    <s v="Not Specified"/>
    <s v="*"/>
    <s v="*"/>
    <s v="*"/>
    <m/>
    <m/>
    <s v="*"/>
    <m/>
    <m/>
    <m/>
    <m/>
    <m/>
    <n v="23"/>
    <n v="3.5000000000000003E-2"/>
    <m/>
    <m/>
    <n v="202.84"/>
    <n v="0"/>
    <n v="8.8191304347826094"/>
    <s v="Regular Air"/>
    <n v="5.6"/>
    <n v="208.44"/>
    <x v="0"/>
    <s v="Small Business"/>
    <x v="0"/>
    <s v="Binders and Binder Accessories"/>
    <s v="Small Box"/>
    <d v="2012-01-09T00:00:00"/>
  </r>
  <r>
    <n v="6347"/>
    <n v="54307"/>
    <x v="1071"/>
    <s v="High"/>
    <s v="*"/>
    <s v="**"/>
    <s v="**"/>
    <m/>
    <m/>
    <s v="**"/>
    <m/>
    <m/>
    <m/>
    <m/>
    <m/>
    <n v="41"/>
    <n v="0.05"/>
    <m/>
    <m/>
    <n v="198.29"/>
    <n v="0"/>
    <n v="4.8363414634146338"/>
    <s v="Regular Air"/>
    <n v="5.68"/>
    <n v="203.97"/>
    <x v="2"/>
    <s v="Corporate"/>
    <x v="0"/>
    <s v="Binders and Binder Accessories"/>
    <s v="Small Box"/>
    <d v="2012-01-09T00:00:00"/>
  </r>
  <r>
    <n v="6348"/>
    <n v="59456"/>
    <x v="1071"/>
    <s v="Low"/>
    <s v="*"/>
    <s v="*"/>
    <s v="*"/>
    <m/>
    <m/>
    <s v="*"/>
    <m/>
    <m/>
    <m/>
    <m/>
    <m/>
    <n v="30"/>
    <n v="0.04"/>
    <m/>
    <m/>
    <n v="182.92"/>
    <n v="0"/>
    <n v="6.0973333333333333"/>
    <s v="Regular Air"/>
    <n v="49"/>
    <n v="231.92"/>
    <x v="4"/>
    <s v="Home Office"/>
    <x v="0"/>
    <s v="Appliances"/>
    <s v="Large Box"/>
    <d v="2012-01-08T00:00:00"/>
  </r>
  <r>
    <n v="6349"/>
    <n v="42886"/>
    <x v="1071"/>
    <s v="Medium"/>
    <s v="*"/>
    <s v="*"/>
    <s v="*"/>
    <m/>
    <m/>
    <s v="*"/>
    <m/>
    <m/>
    <m/>
    <m/>
    <m/>
    <n v="42"/>
    <n v="0.05"/>
    <m/>
    <m/>
    <n v="162.57"/>
    <n v="0"/>
    <n v="3.8707142857142856"/>
    <s v="Regular Air"/>
    <n v="0.5"/>
    <n v="163.07"/>
    <x v="4"/>
    <s v="Corporate"/>
    <x v="0"/>
    <s v="Labels"/>
    <s v="Small Box"/>
    <d v="2012-01-10T00:00:00"/>
  </r>
  <r>
    <n v="6350"/>
    <n v="26818"/>
    <x v="1071"/>
    <s v="Not Specified"/>
    <s v="*"/>
    <s v="*"/>
    <s v="*"/>
    <m/>
    <m/>
    <s v="*"/>
    <m/>
    <m/>
    <m/>
    <m/>
    <m/>
    <n v="5"/>
    <n v="0.01"/>
    <m/>
    <m/>
    <n v="78.39"/>
    <n v="0"/>
    <n v="15.678000000000001"/>
    <s v="Express Air"/>
    <n v="4.9800000000000004"/>
    <n v="83.37"/>
    <x v="0"/>
    <s v="Small Business"/>
    <x v="0"/>
    <s v="Appliances"/>
    <s v="Small Box"/>
    <d v="2012-01-10T00:00:00"/>
  </r>
  <r>
    <n v="6351"/>
    <n v="5409"/>
    <x v="1071"/>
    <s v="Low"/>
    <s v="*"/>
    <s v="*"/>
    <s v="*"/>
    <m/>
    <m/>
    <s v="*"/>
    <m/>
    <m/>
    <m/>
    <m/>
    <m/>
    <n v="11"/>
    <n v="0.02"/>
    <m/>
    <m/>
    <n v="48.91"/>
    <n v="0"/>
    <n v="4.4463636363636363"/>
    <s v="Regular Air"/>
    <n v="2.97"/>
    <n v="51.879999999999995"/>
    <x v="11"/>
    <s v="Corporate"/>
    <x v="0"/>
    <s v="Paper"/>
    <s v="Wrap Bag"/>
    <d v="2012-01-13T00:00:00"/>
  </r>
  <r>
    <n v="6352"/>
    <n v="48704"/>
    <x v="1072"/>
    <s v="High"/>
    <s v="*"/>
    <s v="**"/>
    <s v="**"/>
    <m/>
    <m/>
    <s v="**"/>
    <m/>
    <m/>
    <m/>
    <m/>
    <m/>
    <n v="11"/>
    <n v="0.02"/>
    <m/>
    <m/>
    <n v="1247.8595"/>
    <n v="1"/>
    <n v="113.44177272727273"/>
    <s v="Regular Air"/>
    <n v="8.99"/>
    <n v="1256.8495"/>
    <x v="4"/>
    <s v="Home Office"/>
    <x v="2"/>
    <s v="Telephones and Communication"/>
    <s v="Small Box"/>
    <d v="2012-01-10T00:00:00"/>
  </r>
  <r>
    <n v="6353"/>
    <n v="14820"/>
    <x v="1072"/>
    <s v="High"/>
    <s v="*"/>
    <s v="**"/>
    <s v="**"/>
    <m/>
    <m/>
    <s v="**"/>
    <m/>
    <m/>
    <m/>
    <m/>
    <m/>
    <n v="39"/>
    <n v="0.04"/>
    <m/>
    <m/>
    <n v="278.90199999999999"/>
    <n v="0"/>
    <n v="7.1513333333333327"/>
    <s v="Express Air"/>
    <n v="5.03"/>
    <n v="283.93199999999996"/>
    <x v="1"/>
    <s v="Home Office"/>
    <x v="2"/>
    <s v="Telephones and Communication"/>
    <s v="Medium Box"/>
    <d v="2012-01-11T00:00:00"/>
  </r>
  <r>
    <n v="6354"/>
    <n v="51424"/>
    <x v="1072"/>
    <s v="Not Specified"/>
    <s v="*"/>
    <s v="*"/>
    <s v="*"/>
    <m/>
    <m/>
    <s v="*"/>
    <m/>
    <m/>
    <m/>
    <m/>
    <m/>
    <n v="48"/>
    <n v="0.05"/>
    <m/>
    <m/>
    <n v="113.98"/>
    <n v="0"/>
    <n v="2.3745833333333333"/>
    <s v="Regular Air"/>
    <n v="0.8"/>
    <n v="114.78"/>
    <x v="5"/>
    <s v="Home Office"/>
    <x v="0"/>
    <s v="Rubber Bands"/>
    <s v="Wrap Bag"/>
    <d v="2012-01-10T00:00:00"/>
  </r>
  <r>
    <n v="6355"/>
    <n v="51424"/>
    <x v="1072"/>
    <s v="Not Specified"/>
    <s v="*"/>
    <s v="*"/>
    <s v="*"/>
    <m/>
    <m/>
    <s v="*"/>
    <m/>
    <m/>
    <m/>
    <m/>
    <m/>
    <n v="5"/>
    <n v="0.01"/>
    <m/>
    <m/>
    <n v="88.94"/>
    <n v="0"/>
    <n v="17.788"/>
    <s v="Regular Air"/>
    <n v="7.04"/>
    <n v="95.98"/>
    <x v="5"/>
    <s v="Home Office"/>
    <x v="0"/>
    <s v="Storage &amp; Organization"/>
    <s v="Small Box"/>
    <d v="2012-01-11T00:00:00"/>
  </r>
  <r>
    <n v="6356"/>
    <n v="34662"/>
    <x v="1073"/>
    <s v="Critical"/>
    <s v="***"/>
    <s v="***"/>
    <s v="***"/>
    <m/>
    <m/>
    <s v="***"/>
    <m/>
    <m/>
    <m/>
    <m/>
    <m/>
    <n v="35"/>
    <n v="0.04"/>
    <m/>
    <m/>
    <n v="12741.81"/>
    <n v="1"/>
    <n v="364.0517142857143"/>
    <s v="Delivery Truck"/>
    <n v="99"/>
    <n v="12840.81"/>
    <x v="0"/>
    <s v="Consumer"/>
    <x v="0"/>
    <s v="Storage &amp; Organization"/>
    <s v="Jumbo Drum"/>
    <d v="2012-01-12T00:00:00"/>
  </r>
  <r>
    <n v="6357"/>
    <n v="10053"/>
    <x v="1073"/>
    <s v="High"/>
    <s v="*"/>
    <s v="**"/>
    <s v="**"/>
    <m/>
    <m/>
    <s v="**"/>
    <m/>
    <m/>
    <m/>
    <m/>
    <m/>
    <n v="44"/>
    <n v="0.05"/>
    <m/>
    <m/>
    <n v="6815.23"/>
    <n v="1"/>
    <n v="154.89159090909089"/>
    <s v="Delivery Truck"/>
    <n v="39.25"/>
    <n v="6854.48"/>
    <x v="4"/>
    <s v="Small Business"/>
    <x v="1"/>
    <s v="Tables"/>
    <s v="Jumbo Box"/>
    <d v="2012-01-12T00:00:00"/>
  </r>
  <r>
    <n v="6358"/>
    <n v="44033"/>
    <x v="1073"/>
    <s v="Critical"/>
    <s v="***"/>
    <s v="***"/>
    <s v="***"/>
    <m/>
    <m/>
    <s v="***"/>
    <m/>
    <m/>
    <m/>
    <m/>
    <m/>
    <n v="45"/>
    <n v="0.05"/>
    <m/>
    <m/>
    <n v="5811.97"/>
    <n v="1"/>
    <n v="129.15488888888891"/>
    <s v="Delivery Truck"/>
    <n v="51.94"/>
    <n v="5863.91"/>
    <x v="0"/>
    <s v="Corporate"/>
    <x v="1"/>
    <s v="Tables"/>
    <s v="Jumbo Box"/>
    <d v="2012-01-12T00:00:00"/>
  </r>
  <r>
    <n v="6359"/>
    <n v="18275"/>
    <x v="1073"/>
    <s v="Low"/>
    <s v="*"/>
    <s v="*"/>
    <s v="*"/>
    <m/>
    <m/>
    <s v="*"/>
    <m/>
    <m/>
    <m/>
    <m/>
    <m/>
    <n v="25"/>
    <n v="3.5000000000000003E-2"/>
    <m/>
    <m/>
    <n v="322.73"/>
    <n v="0"/>
    <n v="12.9092"/>
    <s v="Regular Air"/>
    <n v="4.95"/>
    <n v="327.68"/>
    <x v="10"/>
    <s v="Corporate"/>
    <x v="1"/>
    <s v="Office Furnishings"/>
    <s v="Small Pack"/>
    <d v="2012-01-14T00:00:00"/>
  </r>
  <r>
    <n v="6360"/>
    <n v="10053"/>
    <x v="1073"/>
    <s v="High"/>
    <s v="*"/>
    <s v="**"/>
    <s v="**"/>
    <m/>
    <m/>
    <s v="**"/>
    <m/>
    <m/>
    <m/>
    <m/>
    <m/>
    <n v="31"/>
    <n v="0.04"/>
    <m/>
    <m/>
    <n v="162.58000000000001"/>
    <n v="0"/>
    <n v="5.2445161290322586"/>
    <s v="Regular Air"/>
    <n v="4.93"/>
    <n v="167.51000000000002"/>
    <x v="4"/>
    <s v="Small Business"/>
    <x v="2"/>
    <s v="Computer Peripherals"/>
    <s v="Small Pack"/>
    <d v="2012-01-13T00:00:00"/>
  </r>
  <r>
    <n v="6361"/>
    <n v="22663"/>
    <x v="1074"/>
    <s v="Low"/>
    <s v="*"/>
    <s v="*"/>
    <s v="*"/>
    <m/>
    <m/>
    <s v="*"/>
    <m/>
    <m/>
    <m/>
    <m/>
    <m/>
    <n v="35"/>
    <n v="0.04"/>
    <m/>
    <m/>
    <n v="9843.11"/>
    <n v="1"/>
    <n v="281.2317142857143"/>
    <s v="Delivery Truck"/>
    <n v="57"/>
    <n v="9900.11"/>
    <x v="8"/>
    <s v="Corporate"/>
    <x v="1"/>
    <s v="Chairs &amp; Chairmats"/>
    <s v="Jumbo Drum"/>
    <d v="2012-01-11T00:00:00"/>
  </r>
  <r>
    <n v="6362"/>
    <n v="22663"/>
    <x v="1074"/>
    <s v="Low"/>
    <s v="*"/>
    <s v="*"/>
    <s v="*"/>
    <m/>
    <m/>
    <s v="*"/>
    <m/>
    <m/>
    <m/>
    <m/>
    <m/>
    <n v="15"/>
    <n v="0.02"/>
    <m/>
    <m/>
    <n v="7190.06"/>
    <n v="1"/>
    <n v="479.33733333333333"/>
    <s v="Delivery Truck"/>
    <n v="28.14"/>
    <n v="7218.2000000000007"/>
    <x v="8"/>
    <s v="Corporate"/>
    <x v="2"/>
    <s v="Office Machines"/>
    <s v="Jumbo Drum"/>
    <d v="2012-01-16T00:00:00"/>
  </r>
  <r>
    <n v="6363"/>
    <n v="59969"/>
    <x v="1074"/>
    <s v="High"/>
    <s v="*"/>
    <s v="**"/>
    <s v="**"/>
    <m/>
    <m/>
    <s v="**"/>
    <m/>
    <m/>
    <m/>
    <m/>
    <m/>
    <n v="42"/>
    <n v="0.05"/>
    <m/>
    <m/>
    <n v="437.73"/>
    <n v="0"/>
    <n v="10.422142857142857"/>
    <s v="Regular Air"/>
    <n v="1.39"/>
    <n v="439.12"/>
    <x v="8"/>
    <s v="Home Office"/>
    <x v="0"/>
    <s v="Envelopes"/>
    <s v="Small Box"/>
    <d v="2012-01-13T00:00:00"/>
  </r>
  <r>
    <n v="6364"/>
    <n v="54786"/>
    <x v="1074"/>
    <s v="Not Specified"/>
    <s v="*"/>
    <s v="*"/>
    <s v="*"/>
    <m/>
    <m/>
    <s v="*"/>
    <m/>
    <m/>
    <m/>
    <m/>
    <m/>
    <n v="30"/>
    <n v="0.04"/>
    <m/>
    <m/>
    <n v="380.28"/>
    <n v="0"/>
    <n v="12.675999999999998"/>
    <s v="Regular Air"/>
    <n v="4.51"/>
    <n v="384.78999999999996"/>
    <x v="4"/>
    <s v="Home Office"/>
    <x v="0"/>
    <s v="Storage &amp; Organization"/>
    <s v="Small Box"/>
    <d v="2012-01-13T00:00:00"/>
  </r>
  <r>
    <n v="6365"/>
    <n v="59969"/>
    <x v="1074"/>
    <s v="High"/>
    <s v="*"/>
    <s v="**"/>
    <s v="**"/>
    <m/>
    <m/>
    <s v="**"/>
    <m/>
    <m/>
    <m/>
    <m/>
    <m/>
    <n v="16"/>
    <n v="0.02"/>
    <m/>
    <m/>
    <n v="275.01"/>
    <n v="0"/>
    <n v="17.188124999999999"/>
    <s v="Regular Air"/>
    <n v="11.25"/>
    <n v="286.26"/>
    <x v="8"/>
    <s v="Home Office"/>
    <x v="0"/>
    <s v="Storage &amp; Organization"/>
    <s v="Small Box"/>
    <d v="2012-01-12T00:00:00"/>
  </r>
  <r>
    <n v="6366"/>
    <n v="44036"/>
    <x v="1074"/>
    <s v="High"/>
    <s v="*"/>
    <s v="**"/>
    <s v="**"/>
    <m/>
    <m/>
    <s v="**"/>
    <m/>
    <m/>
    <m/>
    <m/>
    <m/>
    <n v="40"/>
    <n v="0.05"/>
    <m/>
    <m/>
    <n v="250.13"/>
    <n v="0"/>
    <n v="6.2532499999999995"/>
    <s v="Express Air"/>
    <n v="1.2"/>
    <n v="251.32999999999998"/>
    <x v="0"/>
    <s v="Consumer"/>
    <x v="0"/>
    <s v="Pens &amp; Art Supplies"/>
    <s v="Wrap Bag"/>
    <d v="2012-01-13T00:00:00"/>
  </r>
  <r>
    <n v="6367"/>
    <n v="47879"/>
    <x v="1074"/>
    <s v="Critical"/>
    <s v="***"/>
    <s v="***"/>
    <s v="***"/>
    <m/>
    <m/>
    <s v="***"/>
    <m/>
    <m/>
    <m/>
    <m/>
    <m/>
    <n v="19"/>
    <n v="0.02"/>
    <m/>
    <m/>
    <n v="172.54"/>
    <n v="0"/>
    <n v="9.081052631578947"/>
    <s v="Regular Air"/>
    <n v="2.15"/>
    <n v="174.69"/>
    <x v="2"/>
    <s v="Corporate"/>
    <x v="0"/>
    <s v="Paper"/>
    <s v="Wrap Bag"/>
    <d v="2012-01-12T00:00:00"/>
  </r>
  <r>
    <n v="6368"/>
    <n v="51970"/>
    <x v="1074"/>
    <s v="Not Specified"/>
    <s v="*"/>
    <s v="*"/>
    <s v="*"/>
    <m/>
    <m/>
    <s v="*"/>
    <m/>
    <m/>
    <m/>
    <m/>
    <m/>
    <n v="1"/>
    <n v="0.01"/>
    <m/>
    <m/>
    <n v="171.71"/>
    <n v="0"/>
    <n v="171.71"/>
    <s v="Delivery Truck"/>
    <n v="56.14"/>
    <n v="227.85000000000002"/>
    <x v="7"/>
    <s v="Small Business"/>
    <x v="2"/>
    <s v="Office Machines"/>
    <s v="Jumbo Drum"/>
    <d v="2012-01-13T00:00:00"/>
  </r>
  <r>
    <n v="6369"/>
    <n v="21382"/>
    <x v="1075"/>
    <s v="Critical"/>
    <s v="***"/>
    <s v="***"/>
    <s v="***"/>
    <m/>
    <m/>
    <s v="***"/>
    <m/>
    <m/>
    <m/>
    <m/>
    <m/>
    <n v="21"/>
    <n v="3.5000000000000003E-2"/>
    <m/>
    <m/>
    <n v="6435.87"/>
    <n v="1"/>
    <n v="306.46999999999997"/>
    <s v="Delivery Truck"/>
    <n v="64.73"/>
    <n v="6500.5999999999995"/>
    <x v="4"/>
    <s v="Corporate"/>
    <x v="1"/>
    <s v="Chairs &amp; Chairmats"/>
    <s v="Jumbo Drum"/>
    <d v="2012-01-14T00:00:00"/>
  </r>
  <r>
    <n v="6370"/>
    <n v="51269"/>
    <x v="1075"/>
    <s v="Critical"/>
    <s v="***"/>
    <s v="***"/>
    <s v="***"/>
    <m/>
    <m/>
    <s v="***"/>
    <m/>
    <m/>
    <m/>
    <m/>
    <m/>
    <n v="20"/>
    <n v="3.5000000000000003E-2"/>
    <m/>
    <m/>
    <n v="430.41"/>
    <n v="0"/>
    <n v="21.520500000000002"/>
    <s v="Regular Air"/>
    <n v="7.58"/>
    <n v="437.99"/>
    <x v="5"/>
    <s v="Small Business"/>
    <x v="1"/>
    <s v="Office Furnishings"/>
    <s v="Small Box"/>
    <d v="2012-01-13T00:00:00"/>
  </r>
  <r>
    <n v="6371"/>
    <n v="292"/>
    <x v="1075"/>
    <s v="High"/>
    <s v="*"/>
    <s v="**"/>
    <s v="**"/>
    <m/>
    <m/>
    <s v="**"/>
    <m/>
    <m/>
    <m/>
    <m/>
    <m/>
    <n v="43"/>
    <n v="0.05"/>
    <m/>
    <m/>
    <n v="412.62"/>
    <n v="0"/>
    <n v="9.5958139534883724"/>
    <s v="Regular Air"/>
    <n v="1.39"/>
    <n v="414.01"/>
    <x v="4"/>
    <s v="Consumer"/>
    <x v="0"/>
    <s v="Envelopes"/>
    <s v="Small Box"/>
    <d v="2012-01-13T00:00:00"/>
  </r>
  <r>
    <n v="6372"/>
    <n v="21382"/>
    <x v="1075"/>
    <s v="Critical"/>
    <s v="***"/>
    <s v="***"/>
    <s v="***"/>
    <m/>
    <m/>
    <s v="***"/>
    <m/>
    <m/>
    <m/>
    <m/>
    <m/>
    <n v="11"/>
    <n v="0.02"/>
    <m/>
    <m/>
    <n v="312.02999999999997"/>
    <n v="0"/>
    <n v="28.366363636363634"/>
    <s v="Regular Air"/>
    <n v="5.5"/>
    <n v="317.52999999999997"/>
    <x v="4"/>
    <s v="Corporate"/>
    <x v="2"/>
    <s v="Computer Peripherals"/>
    <s v="Small Box"/>
    <d v="2012-01-14T00:00:00"/>
  </r>
  <r>
    <n v="6373"/>
    <n v="5382"/>
    <x v="1075"/>
    <s v="Low"/>
    <s v="*"/>
    <s v="*"/>
    <s v="*"/>
    <m/>
    <m/>
    <s v="*"/>
    <m/>
    <m/>
    <m/>
    <m/>
    <m/>
    <n v="30"/>
    <n v="0.04"/>
    <m/>
    <m/>
    <n v="260.12"/>
    <n v="0"/>
    <n v="8.6706666666666674"/>
    <s v="Regular Air"/>
    <n v="4.1900000000000004"/>
    <n v="264.31"/>
    <x v="0"/>
    <s v="Consumer"/>
    <x v="1"/>
    <s v="Office Furnishings"/>
    <s v="Small Pack"/>
    <d v="2012-01-19T00:00:00"/>
  </r>
  <r>
    <n v="6374"/>
    <n v="21382"/>
    <x v="1075"/>
    <s v="Critical"/>
    <s v="***"/>
    <s v="***"/>
    <s v="***"/>
    <m/>
    <m/>
    <s v="***"/>
    <m/>
    <m/>
    <m/>
    <m/>
    <m/>
    <n v="27"/>
    <n v="3.5000000000000003E-2"/>
    <m/>
    <m/>
    <n v="145.93"/>
    <n v="0"/>
    <n v="5.4048148148148147"/>
    <s v="Regular Air"/>
    <n v="7.44"/>
    <n v="153.37"/>
    <x v="1"/>
    <s v="Corporate"/>
    <x v="0"/>
    <s v="Paper"/>
    <s v="Small Box"/>
    <d v="2012-01-15T00:00:00"/>
  </r>
  <r>
    <n v="6375"/>
    <n v="28485"/>
    <x v="1075"/>
    <s v="High"/>
    <s v="*"/>
    <s v="**"/>
    <s v="**"/>
    <m/>
    <m/>
    <s v="**"/>
    <m/>
    <m/>
    <m/>
    <m/>
    <m/>
    <n v="12"/>
    <n v="0.02"/>
    <m/>
    <m/>
    <n v="49.18"/>
    <n v="0"/>
    <n v="4.0983333333333336"/>
    <s v="Regular Air"/>
    <n v="0.94"/>
    <n v="50.12"/>
    <x v="10"/>
    <s v="Consumer"/>
    <x v="0"/>
    <s v="Pens &amp; Art Supplies"/>
    <s v="Wrap Bag"/>
    <d v="2012-01-12T00:00:00"/>
  </r>
  <r>
    <n v="6376"/>
    <n v="7783"/>
    <x v="1075"/>
    <s v="Medium"/>
    <s v="*"/>
    <s v="*"/>
    <s v="*"/>
    <m/>
    <m/>
    <s v="*"/>
    <m/>
    <m/>
    <m/>
    <m/>
    <m/>
    <n v="3"/>
    <n v="0.01"/>
    <m/>
    <m/>
    <n v="31.35"/>
    <n v="0"/>
    <n v="10.450000000000001"/>
    <s v="Regular Air"/>
    <n v="5.6"/>
    <n v="36.950000000000003"/>
    <x v="8"/>
    <s v="Corporate"/>
    <x v="0"/>
    <s v="Binders and Binder Accessories"/>
    <s v="Small Box"/>
    <d v="2012-01-13T00:00:00"/>
  </r>
  <r>
    <n v="6377"/>
    <n v="51269"/>
    <x v="1075"/>
    <s v="High"/>
    <s v="*"/>
    <s v="**"/>
    <s v="**"/>
    <m/>
    <m/>
    <s v="**"/>
    <m/>
    <m/>
    <m/>
    <m/>
    <m/>
    <n v="2"/>
    <n v="0.01"/>
    <m/>
    <m/>
    <n v="21.07"/>
    <n v="0"/>
    <n v="10.535"/>
    <s v="Regular Air"/>
    <n v="2.99"/>
    <n v="24.060000000000002"/>
    <x v="5"/>
    <s v="Small Business"/>
    <x v="0"/>
    <s v="Binders and Binder Accessories"/>
    <s v="Small Box"/>
    <d v="2012-01-13T00:00:00"/>
  </r>
  <r>
    <n v="6378"/>
    <n v="52068"/>
    <x v="1076"/>
    <s v="Not Specified"/>
    <s v="*"/>
    <s v="*"/>
    <s v="*"/>
    <m/>
    <m/>
    <s v="*"/>
    <m/>
    <m/>
    <m/>
    <m/>
    <m/>
    <n v="47"/>
    <n v="0.05"/>
    <m/>
    <m/>
    <n v="24559.91"/>
    <n v="1"/>
    <n v="522.55127659574464"/>
    <s v="Delivery Truck"/>
    <n v="16.63"/>
    <n v="24576.54"/>
    <x v="4"/>
    <s v="Corporate"/>
    <x v="2"/>
    <s v="Office Machines"/>
    <s v="Jumbo Box"/>
    <d v="2012-01-13T00:00:00"/>
  </r>
  <r>
    <n v="6379"/>
    <n v="6501"/>
    <x v="1076"/>
    <s v="High"/>
    <s v="*"/>
    <s v="**"/>
    <s v="**"/>
    <m/>
    <m/>
    <s v="**"/>
    <m/>
    <m/>
    <m/>
    <m/>
    <m/>
    <n v="46"/>
    <n v="0.05"/>
    <m/>
    <m/>
    <n v="4617.3360000000002"/>
    <n v="1"/>
    <n v="100.37686956521739"/>
    <s v="Regular Air"/>
    <n v="7.69"/>
    <n v="4625.0259999999998"/>
    <x v="4"/>
    <s v="Corporate"/>
    <x v="2"/>
    <s v="Telephones and Communication"/>
    <s v="Small Box"/>
    <d v="2012-01-15T00:00:00"/>
  </r>
  <r>
    <n v="6380"/>
    <n v="52068"/>
    <x v="1076"/>
    <s v="Not Specified"/>
    <s v="*"/>
    <s v="*"/>
    <s v="*"/>
    <m/>
    <m/>
    <s v="*"/>
    <m/>
    <m/>
    <m/>
    <m/>
    <m/>
    <n v="21"/>
    <n v="3.5000000000000003E-2"/>
    <m/>
    <m/>
    <n v="1217.5"/>
    <n v="1"/>
    <n v="57.976190476190474"/>
    <s v="Delivery Truck"/>
    <n v="36.61"/>
    <n v="1254.1099999999999"/>
    <x v="4"/>
    <s v="Corporate"/>
    <x v="1"/>
    <s v="Bookcases"/>
    <s v="Jumbo Box"/>
    <d v="2012-01-14T00:00:00"/>
  </r>
  <r>
    <n v="6381"/>
    <n v="52068"/>
    <x v="1076"/>
    <s v="Not Specified"/>
    <s v="*"/>
    <s v="*"/>
    <s v="*"/>
    <m/>
    <m/>
    <s v="*"/>
    <m/>
    <m/>
    <m/>
    <m/>
    <m/>
    <n v="17"/>
    <n v="0.02"/>
    <m/>
    <m/>
    <n v="441.53"/>
    <n v="0"/>
    <n v="25.972352941176467"/>
    <s v="Delivery Truck"/>
    <n v="14.36"/>
    <n v="455.89"/>
    <x v="4"/>
    <s v="Corporate"/>
    <x v="1"/>
    <s v="Chairs &amp; Chairmats"/>
    <s v="Jumbo Drum"/>
    <d v="2012-01-15T00:00:00"/>
  </r>
  <r>
    <n v="6382"/>
    <n v="22914"/>
    <x v="1076"/>
    <s v="Critical"/>
    <s v="***"/>
    <s v="***"/>
    <s v="***"/>
    <m/>
    <m/>
    <s v="***"/>
    <m/>
    <m/>
    <m/>
    <m/>
    <m/>
    <n v="30"/>
    <n v="0.04"/>
    <m/>
    <m/>
    <n v="336.65"/>
    <n v="0"/>
    <n v="11.221666666666666"/>
    <s v="Regular Air"/>
    <n v="6.96"/>
    <n v="343.60999999999996"/>
    <x v="10"/>
    <s v="Corporate"/>
    <x v="0"/>
    <s v="Appliances"/>
    <s v="Medium Box"/>
    <d v="2012-01-14T00:00:00"/>
  </r>
  <r>
    <n v="6383"/>
    <n v="6501"/>
    <x v="1076"/>
    <s v="High"/>
    <s v="*"/>
    <s v="**"/>
    <s v="**"/>
    <m/>
    <m/>
    <s v="**"/>
    <m/>
    <m/>
    <m/>
    <m/>
    <m/>
    <n v="35"/>
    <n v="0.04"/>
    <m/>
    <m/>
    <n v="236.99"/>
    <n v="0"/>
    <n v="6.7711428571428574"/>
    <s v="Regular Air"/>
    <n v="6.74"/>
    <n v="243.73000000000002"/>
    <x v="4"/>
    <s v="Corporate"/>
    <x v="0"/>
    <s v="Paper"/>
    <s v="Small Box"/>
    <d v="2012-01-15T00:00:00"/>
  </r>
  <r>
    <n v="6384"/>
    <n v="52068"/>
    <x v="1076"/>
    <s v="Not Specified"/>
    <s v="*"/>
    <s v="*"/>
    <s v="*"/>
    <m/>
    <m/>
    <s v="*"/>
    <m/>
    <m/>
    <m/>
    <m/>
    <m/>
    <n v="31"/>
    <n v="0.04"/>
    <m/>
    <m/>
    <n v="163.27000000000001"/>
    <n v="0"/>
    <n v="5.2667741935483878"/>
    <s v="Regular Air"/>
    <n v="2.99"/>
    <n v="166.26000000000002"/>
    <x v="4"/>
    <s v="Corporate"/>
    <x v="0"/>
    <s v="Binders and Binder Accessories"/>
    <s v="Small Box"/>
    <d v="2012-01-13T00:00:00"/>
  </r>
  <r>
    <n v="6385"/>
    <n v="36357"/>
    <x v="1077"/>
    <s v="Not Specified"/>
    <s v="*"/>
    <s v="*"/>
    <s v="*"/>
    <m/>
    <m/>
    <s v="*"/>
    <m/>
    <m/>
    <m/>
    <m/>
    <m/>
    <n v="38"/>
    <n v="0.04"/>
    <m/>
    <m/>
    <n v="17605.77"/>
    <n v="1"/>
    <n v="463.30973684210528"/>
    <s v="Delivery Truck"/>
    <n v="49"/>
    <n v="17654.77"/>
    <x v="5"/>
    <s v="Small Business"/>
    <x v="2"/>
    <s v="Copiers and Fax"/>
    <s v="Jumbo Drum"/>
    <d v="2012-01-15T00:00:00"/>
  </r>
  <r>
    <n v="6386"/>
    <n v="16807"/>
    <x v="1078"/>
    <s v="Medium"/>
    <s v="*"/>
    <s v="*"/>
    <s v="*"/>
    <m/>
    <m/>
    <s v="*"/>
    <m/>
    <m/>
    <m/>
    <m/>
    <m/>
    <n v="48"/>
    <n v="0.05"/>
    <m/>
    <m/>
    <n v="1585.6"/>
    <n v="1"/>
    <n v="33.033333333333331"/>
    <s v="Regular Air"/>
    <n v="4.92"/>
    <n v="1590.52"/>
    <x v="10"/>
    <s v="Small Business"/>
    <x v="0"/>
    <s v="Paper"/>
    <s v="Small Box"/>
    <d v="2012-01-16T00:00:00"/>
  </r>
  <r>
    <n v="6387"/>
    <n v="13027"/>
    <x v="1078"/>
    <s v="Critical"/>
    <s v="***"/>
    <s v="***"/>
    <s v="***"/>
    <m/>
    <m/>
    <s v="***"/>
    <m/>
    <m/>
    <m/>
    <m/>
    <m/>
    <n v="42"/>
    <n v="0.05"/>
    <m/>
    <m/>
    <n v="290.68"/>
    <n v="0"/>
    <n v="6.9209523809523814"/>
    <s v="Regular Air"/>
    <n v="6.18"/>
    <n v="296.86"/>
    <x v="0"/>
    <s v="Small Business"/>
    <x v="0"/>
    <s v="Paper"/>
    <s v="Small Box"/>
    <d v="2012-01-17T00:00:00"/>
  </r>
  <r>
    <n v="6388"/>
    <n v="16807"/>
    <x v="1078"/>
    <s v="Medium"/>
    <s v="*"/>
    <s v="*"/>
    <s v="*"/>
    <m/>
    <m/>
    <s v="*"/>
    <m/>
    <m/>
    <m/>
    <m/>
    <m/>
    <n v="30"/>
    <n v="0.04"/>
    <m/>
    <m/>
    <n v="215.85"/>
    <n v="0"/>
    <n v="7.1949999999999994"/>
    <s v="Regular Air"/>
    <n v="1.71"/>
    <n v="217.56"/>
    <x v="10"/>
    <s v="Small Business"/>
    <x v="0"/>
    <s v="Paper"/>
    <s v="Wrap Bag"/>
    <d v="2012-01-17T00:00:00"/>
  </r>
  <r>
    <n v="6389"/>
    <n v="9632"/>
    <x v="1079"/>
    <s v="Low"/>
    <s v="*"/>
    <s v="*"/>
    <s v="*"/>
    <m/>
    <m/>
    <s v="*"/>
    <m/>
    <m/>
    <m/>
    <m/>
    <m/>
    <n v="33"/>
    <n v="0.04"/>
    <m/>
    <m/>
    <n v="3633.03"/>
    <n v="1"/>
    <n v="110.09181818181818"/>
    <s v="Regular Air"/>
    <n v="9.07"/>
    <n v="3642.1000000000004"/>
    <x v="5"/>
    <s v="Home Office"/>
    <x v="0"/>
    <s v="Binders and Binder Accessories"/>
    <s v="Small Box"/>
    <d v="2012-01-20T00:00:00"/>
  </r>
  <r>
    <n v="6390"/>
    <n v="29573"/>
    <x v="1079"/>
    <s v="Critical"/>
    <s v="***"/>
    <s v="***"/>
    <s v="***"/>
    <m/>
    <m/>
    <s v="***"/>
    <m/>
    <m/>
    <m/>
    <m/>
    <m/>
    <n v="43"/>
    <n v="0.05"/>
    <m/>
    <m/>
    <n v="792.21"/>
    <n v="0"/>
    <n v="18.423488372093026"/>
    <s v="Regular Air"/>
    <n v="9.5399999999999991"/>
    <n v="801.75"/>
    <x v="1"/>
    <s v="Home Office"/>
    <x v="0"/>
    <s v="Paper"/>
    <s v="Small Box"/>
    <d v="2012-01-18T00:00:00"/>
  </r>
  <r>
    <n v="6391"/>
    <n v="29090"/>
    <x v="1079"/>
    <s v="Medium"/>
    <s v="*"/>
    <s v="*"/>
    <s v="*"/>
    <m/>
    <m/>
    <s v="*"/>
    <m/>
    <m/>
    <m/>
    <m/>
    <m/>
    <n v="36"/>
    <n v="0.04"/>
    <m/>
    <m/>
    <n v="380.34"/>
    <n v="0"/>
    <n v="10.565"/>
    <s v="Regular Air"/>
    <n v="6.91"/>
    <n v="387.25"/>
    <x v="10"/>
    <s v="Consumer"/>
    <x v="0"/>
    <s v="Storage &amp; Organization"/>
    <s v="Small Box"/>
    <d v="2012-01-16T00:00:00"/>
  </r>
  <r>
    <n v="6392"/>
    <n v="23268"/>
    <x v="1079"/>
    <s v="High"/>
    <s v="*"/>
    <s v="**"/>
    <s v="**"/>
    <m/>
    <m/>
    <s v="**"/>
    <m/>
    <m/>
    <m/>
    <m/>
    <m/>
    <n v="5"/>
    <n v="0.01"/>
    <m/>
    <m/>
    <n v="255.31"/>
    <n v="0"/>
    <n v="51.061999999999998"/>
    <s v="Regular Air"/>
    <n v="5.79"/>
    <n v="261.10000000000002"/>
    <x v="3"/>
    <s v="Home Office"/>
    <x v="0"/>
    <s v="Paper"/>
    <s v="Small Box"/>
    <d v="2012-01-18T00:00:00"/>
  </r>
  <r>
    <n v="6393"/>
    <n v="3685"/>
    <x v="1079"/>
    <s v="Medium"/>
    <s v="*"/>
    <s v="*"/>
    <s v="*"/>
    <m/>
    <m/>
    <s v="*"/>
    <m/>
    <m/>
    <m/>
    <m/>
    <m/>
    <n v="29"/>
    <n v="3.5000000000000003E-2"/>
    <m/>
    <m/>
    <n v="106.78"/>
    <n v="0"/>
    <n v="3.6820689655172414"/>
    <s v="Regular Air"/>
    <n v="5"/>
    <n v="111.78"/>
    <x v="2"/>
    <s v="Small Business"/>
    <x v="0"/>
    <s v="Pens &amp; Art Supplies"/>
    <s v="Wrap Bag"/>
    <d v="2012-01-17T00:00:00"/>
  </r>
  <r>
    <n v="6394"/>
    <n v="29090"/>
    <x v="1079"/>
    <s v="Medium"/>
    <s v="*"/>
    <s v="*"/>
    <s v="*"/>
    <m/>
    <m/>
    <s v="*"/>
    <m/>
    <m/>
    <m/>
    <m/>
    <m/>
    <n v="24"/>
    <n v="3.5000000000000003E-2"/>
    <m/>
    <m/>
    <n v="99.1"/>
    <n v="0"/>
    <n v="4.1291666666666664"/>
    <s v="Regular Air"/>
    <n v="0.99"/>
    <n v="100.08999999999999"/>
    <x v="10"/>
    <s v="Consumer"/>
    <x v="0"/>
    <s v="Labels"/>
    <s v="Small Box"/>
    <d v="2012-01-17T00:00:00"/>
  </r>
  <r>
    <n v="6395"/>
    <n v="23268"/>
    <x v="1079"/>
    <s v="High"/>
    <s v="*"/>
    <s v="**"/>
    <s v="**"/>
    <m/>
    <m/>
    <s v="**"/>
    <m/>
    <m/>
    <m/>
    <m/>
    <m/>
    <n v="14"/>
    <n v="0.02"/>
    <m/>
    <m/>
    <n v="50.85"/>
    <n v="0"/>
    <n v="3.6321428571428571"/>
    <s v="Express Air"/>
    <n v="2.2000000000000002"/>
    <n v="53.050000000000004"/>
    <x v="0"/>
    <s v="Home Office"/>
    <x v="0"/>
    <s v="Paper"/>
    <s v="Wrap Bag"/>
    <d v="2012-01-18T00:00:00"/>
  </r>
  <r>
    <n v="6396"/>
    <n v="52837"/>
    <x v="1080"/>
    <s v="Critical"/>
    <s v="***"/>
    <s v="***"/>
    <s v="***"/>
    <m/>
    <m/>
    <s v="***"/>
    <m/>
    <m/>
    <m/>
    <m/>
    <m/>
    <n v="32"/>
    <n v="0.04"/>
    <m/>
    <m/>
    <n v="5934.39"/>
    <n v="1"/>
    <n v="185.44968750000001"/>
    <s v="Regular Air"/>
    <n v="19.989999999999998"/>
    <n v="5954.38"/>
    <x v="0"/>
    <s v="Corporate"/>
    <x v="0"/>
    <s v="Storage &amp; Organization"/>
    <s v="Small Box"/>
    <d v="2012-01-20T00:00:00"/>
  </r>
  <r>
    <n v="6397"/>
    <n v="42753"/>
    <x v="1080"/>
    <s v="Medium"/>
    <s v="*"/>
    <s v="*"/>
    <s v="*"/>
    <m/>
    <m/>
    <s v="*"/>
    <m/>
    <m/>
    <m/>
    <m/>
    <m/>
    <n v="45"/>
    <n v="0.05"/>
    <m/>
    <m/>
    <n v="4072.8175000000001"/>
    <n v="1"/>
    <n v="90.507055555555553"/>
    <s v="Regular Air"/>
    <n v="3"/>
    <n v="4075.8175000000001"/>
    <x v="2"/>
    <s v="Small Business"/>
    <x v="2"/>
    <s v="Telephones and Communication"/>
    <s v="Small Box"/>
    <d v="2012-01-20T00:00:00"/>
  </r>
  <r>
    <n v="6398"/>
    <n v="51044"/>
    <x v="1080"/>
    <s v="Low"/>
    <s v="*"/>
    <s v="*"/>
    <s v="*"/>
    <m/>
    <m/>
    <s v="*"/>
    <m/>
    <m/>
    <m/>
    <m/>
    <m/>
    <n v="26"/>
    <n v="3.5000000000000003E-2"/>
    <m/>
    <m/>
    <n v="1333.18"/>
    <n v="1"/>
    <n v="51.276153846153846"/>
    <s v="Delivery Truck"/>
    <n v="14.19"/>
    <n v="1347.3700000000001"/>
    <x v="8"/>
    <s v="Consumer"/>
    <x v="1"/>
    <s v="Chairs &amp; Chairmats"/>
    <s v="Jumbo Drum"/>
    <d v="2012-01-22T00:00:00"/>
  </r>
  <r>
    <n v="6399"/>
    <n v="15491"/>
    <x v="1080"/>
    <s v="Medium"/>
    <s v="*"/>
    <s v="*"/>
    <s v="*"/>
    <m/>
    <m/>
    <s v="*"/>
    <m/>
    <m/>
    <m/>
    <m/>
    <m/>
    <n v="5"/>
    <n v="0.01"/>
    <m/>
    <m/>
    <n v="901.37400000000002"/>
    <n v="0"/>
    <n v="180.2748"/>
    <s v="Regular Air"/>
    <n v="2.5"/>
    <n v="903.87400000000002"/>
    <x v="4"/>
    <s v="Small Business"/>
    <x v="2"/>
    <s v="Telephones and Communication"/>
    <s v="Small Box"/>
    <d v="2012-01-18T00:00:00"/>
  </r>
  <r>
    <n v="6400"/>
    <n v="51044"/>
    <x v="1080"/>
    <s v="Low"/>
    <s v="*"/>
    <s v="*"/>
    <s v="*"/>
    <m/>
    <m/>
    <s v="*"/>
    <m/>
    <m/>
    <m/>
    <m/>
    <m/>
    <n v="17"/>
    <n v="0.02"/>
    <m/>
    <m/>
    <n v="155.88999999999999"/>
    <n v="0"/>
    <n v="9.17"/>
    <s v="Regular Air"/>
    <n v="1.39"/>
    <n v="157.27999999999997"/>
    <x v="8"/>
    <s v="Consumer"/>
    <x v="0"/>
    <s v="Envelopes"/>
    <s v="Small Box"/>
    <d v="2012-01-18T00:00:00"/>
  </r>
  <r>
    <n v="6401"/>
    <n v="51044"/>
    <x v="1080"/>
    <s v="Low"/>
    <s v="*"/>
    <s v="*"/>
    <s v="*"/>
    <m/>
    <m/>
    <s v="*"/>
    <m/>
    <m/>
    <m/>
    <m/>
    <m/>
    <n v="19"/>
    <n v="0.02"/>
    <m/>
    <m/>
    <n v="117.27"/>
    <n v="0"/>
    <n v="6.1721052631578948"/>
    <s v="Regular Air"/>
    <n v="0.83"/>
    <n v="118.1"/>
    <x v="8"/>
    <s v="Consumer"/>
    <x v="0"/>
    <s v="Pens &amp; Art Supplies"/>
    <s v="Wrap Bag"/>
    <d v="2012-01-25T00:00:00"/>
  </r>
  <r>
    <n v="6402"/>
    <n v="11969"/>
    <x v="1081"/>
    <s v="Not Specified"/>
    <s v="*"/>
    <s v="*"/>
    <s v="*"/>
    <m/>
    <m/>
    <s v="*"/>
    <m/>
    <m/>
    <m/>
    <m/>
    <m/>
    <n v="42"/>
    <n v="0.05"/>
    <m/>
    <m/>
    <n v="11460.76"/>
    <n v="1"/>
    <n v="272.8752380952381"/>
    <s v="Delivery Truck"/>
    <n v="60"/>
    <n v="11520.76"/>
    <x v="3"/>
    <s v="Consumer"/>
    <x v="1"/>
    <s v="Tables"/>
    <s v="Jumbo Drum"/>
    <d v="2012-01-21T00:00:00"/>
  </r>
  <r>
    <n v="6403"/>
    <n v="6886"/>
    <x v="1081"/>
    <s v="High"/>
    <s v="*"/>
    <s v="**"/>
    <s v="**"/>
    <m/>
    <m/>
    <s v="**"/>
    <m/>
    <m/>
    <m/>
    <m/>
    <m/>
    <n v="46"/>
    <n v="0.05"/>
    <m/>
    <m/>
    <n v="8177.07"/>
    <n v="1"/>
    <n v="177.76239130434783"/>
    <s v="Regular Air"/>
    <n v="19.989999999999998"/>
    <n v="8197.06"/>
    <x v="10"/>
    <s v="Consumer"/>
    <x v="0"/>
    <s v="Storage &amp; Organization"/>
    <s v="Small Box"/>
    <d v="2012-01-20T00:00:00"/>
  </r>
  <r>
    <n v="6404"/>
    <n v="50433"/>
    <x v="1081"/>
    <s v="Critical"/>
    <s v="***"/>
    <s v="***"/>
    <s v="***"/>
    <m/>
    <m/>
    <s v="***"/>
    <m/>
    <m/>
    <m/>
    <m/>
    <m/>
    <n v="50"/>
    <n v="0.06"/>
    <m/>
    <m/>
    <n v="6628.55"/>
    <n v="1"/>
    <n v="132.571"/>
    <s v="Delivery Truck"/>
    <n v="17.850000000000001"/>
    <n v="6646.4000000000005"/>
    <x v="1"/>
    <s v="Home Office"/>
    <x v="2"/>
    <s v="Office Machines"/>
    <s v="Jumbo Drum"/>
    <d v="2012-01-21T00:00:00"/>
  </r>
  <r>
    <n v="6405"/>
    <n v="11969"/>
    <x v="1081"/>
    <s v="Not Specified"/>
    <s v="*"/>
    <s v="*"/>
    <s v="*"/>
    <m/>
    <m/>
    <s v="*"/>
    <m/>
    <m/>
    <m/>
    <m/>
    <m/>
    <n v="16"/>
    <n v="0.02"/>
    <m/>
    <m/>
    <n v="1684.96"/>
    <n v="1"/>
    <n v="105.31"/>
    <s v="Regular Air"/>
    <n v="35"/>
    <n v="1719.96"/>
    <x v="3"/>
    <s v="Consumer"/>
    <x v="0"/>
    <s v="Storage &amp; Organization"/>
    <s v="Large Box"/>
    <d v="2012-01-20T00:00:00"/>
  </r>
  <r>
    <n v="6406"/>
    <n v="11969"/>
    <x v="1081"/>
    <s v="Not Specified"/>
    <s v="*"/>
    <s v="*"/>
    <s v="*"/>
    <m/>
    <m/>
    <s v="*"/>
    <m/>
    <m/>
    <m/>
    <m/>
    <m/>
    <n v="9"/>
    <n v="0.01"/>
    <m/>
    <m/>
    <n v="1662.048"/>
    <n v="1"/>
    <n v="184.672"/>
    <s v="Delivery Truck"/>
    <n v="110.2"/>
    <n v="1772.248"/>
    <x v="3"/>
    <s v="Consumer"/>
    <x v="1"/>
    <s v="Tables"/>
    <s v="Jumbo Box"/>
    <d v="2012-01-21T00:00:00"/>
  </r>
  <r>
    <n v="6407"/>
    <n v="8034"/>
    <x v="1081"/>
    <s v="High"/>
    <s v="*"/>
    <s v="**"/>
    <s v="**"/>
    <m/>
    <m/>
    <s v="**"/>
    <m/>
    <m/>
    <m/>
    <m/>
    <m/>
    <n v="36"/>
    <n v="0.04"/>
    <m/>
    <m/>
    <n v="1606.4"/>
    <n v="1"/>
    <n v="44.622222222222227"/>
    <s v="Delivery Truck"/>
    <n v="46.59"/>
    <n v="1652.99"/>
    <x v="4"/>
    <s v="Corporate"/>
    <x v="1"/>
    <s v="Tables"/>
    <s v="Jumbo Box"/>
    <d v="2012-01-21T00:00:00"/>
  </r>
  <r>
    <n v="6408"/>
    <n v="8034"/>
    <x v="1081"/>
    <s v="High"/>
    <s v="*"/>
    <s v="**"/>
    <s v="**"/>
    <m/>
    <m/>
    <s v="**"/>
    <m/>
    <m/>
    <m/>
    <m/>
    <m/>
    <n v="31"/>
    <n v="0.04"/>
    <m/>
    <m/>
    <n v="354.45"/>
    <n v="0"/>
    <n v="11.433870967741935"/>
    <s v="Regular Air"/>
    <n v="3.99"/>
    <n v="358.44"/>
    <x v="4"/>
    <s v="Corporate"/>
    <x v="0"/>
    <s v="Appliances"/>
    <s v="Small Box"/>
    <d v="2012-01-19T00:00:00"/>
  </r>
  <r>
    <n v="6409"/>
    <n v="8034"/>
    <x v="1081"/>
    <s v="High"/>
    <s v="*"/>
    <s v="**"/>
    <s v="**"/>
    <m/>
    <m/>
    <s v="**"/>
    <m/>
    <m/>
    <m/>
    <m/>
    <m/>
    <n v="13"/>
    <n v="0.02"/>
    <m/>
    <m/>
    <n v="238.43"/>
    <n v="0"/>
    <n v="18.340769230769233"/>
    <s v="Regular Air"/>
    <n v="8.99"/>
    <n v="247.42000000000002"/>
    <x v="4"/>
    <s v="Corporate"/>
    <x v="0"/>
    <s v="Pens &amp; Art Supplies"/>
    <s v="Small Pack"/>
    <d v="2012-01-20T00:00:00"/>
  </r>
  <r>
    <n v="6410"/>
    <n v="33956"/>
    <x v="1081"/>
    <s v="Low"/>
    <s v="*"/>
    <s v="*"/>
    <s v="*"/>
    <m/>
    <m/>
    <s v="*"/>
    <m/>
    <m/>
    <m/>
    <m/>
    <m/>
    <n v="13"/>
    <n v="0.02"/>
    <m/>
    <m/>
    <n v="109.58"/>
    <n v="0"/>
    <n v="8.4292307692307684"/>
    <s v="Regular Air"/>
    <n v="4"/>
    <n v="113.58"/>
    <x v="0"/>
    <s v="Small Business"/>
    <x v="1"/>
    <s v="Office Furnishings"/>
    <s v="Wrap Bag"/>
    <d v="2012-01-21T00:00:00"/>
  </r>
  <r>
    <n v="6411"/>
    <n v="33285"/>
    <x v="1081"/>
    <s v="High"/>
    <s v="*"/>
    <s v="**"/>
    <s v="**"/>
    <m/>
    <m/>
    <s v="**"/>
    <m/>
    <m/>
    <m/>
    <m/>
    <m/>
    <n v="5"/>
    <n v="0.01"/>
    <m/>
    <m/>
    <n v="66.92"/>
    <n v="0"/>
    <n v="13.384"/>
    <s v="Regular Air"/>
    <n v="6.13"/>
    <n v="73.05"/>
    <x v="8"/>
    <s v="Small Business"/>
    <x v="0"/>
    <s v="Storage &amp; Organization"/>
    <s v="Small Box"/>
    <d v="2012-01-20T00:00:00"/>
  </r>
  <r>
    <n v="6412"/>
    <n v="29223"/>
    <x v="1082"/>
    <s v="High"/>
    <s v="*"/>
    <s v="**"/>
    <s v="**"/>
    <m/>
    <m/>
    <s v="**"/>
    <m/>
    <m/>
    <m/>
    <m/>
    <m/>
    <n v="48"/>
    <n v="0.05"/>
    <m/>
    <m/>
    <n v="24701.119999999999"/>
    <n v="1"/>
    <n v="514.60666666666668"/>
    <s v="Delivery Truck"/>
    <n v="26"/>
    <n v="24727.119999999999"/>
    <x v="0"/>
    <s v="Home Office"/>
    <x v="1"/>
    <s v="Chairs &amp; Chairmats"/>
    <s v="Jumbo Drum"/>
    <d v="2012-01-22T00:00:00"/>
  </r>
  <r>
    <n v="6413"/>
    <n v="19617"/>
    <x v="1082"/>
    <s v="Low"/>
    <s v="*"/>
    <s v="*"/>
    <s v="*"/>
    <m/>
    <m/>
    <s v="*"/>
    <m/>
    <m/>
    <m/>
    <m/>
    <m/>
    <n v="38"/>
    <n v="0.04"/>
    <m/>
    <m/>
    <n v="952.47"/>
    <n v="0"/>
    <n v="25.065000000000001"/>
    <s v="Regular Air"/>
    <n v="6.3"/>
    <n v="958.77"/>
    <x v="12"/>
    <s v="Corporate"/>
    <x v="2"/>
    <s v="Office Machines"/>
    <s v="Medium Box"/>
    <d v="2012-01-22T00:00:00"/>
  </r>
  <r>
    <n v="6414"/>
    <n v="38690"/>
    <x v="1082"/>
    <s v="Low"/>
    <s v="*"/>
    <s v="*"/>
    <s v="*"/>
    <m/>
    <m/>
    <s v="*"/>
    <m/>
    <m/>
    <m/>
    <m/>
    <m/>
    <n v="28"/>
    <n v="3.5000000000000003E-2"/>
    <m/>
    <m/>
    <n v="697.5"/>
    <n v="0"/>
    <n v="24.910714285714285"/>
    <s v="Regular Air"/>
    <n v="6.3"/>
    <n v="703.8"/>
    <x v="2"/>
    <s v="Corporate"/>
    <x v="2"/>
    <s v="Office Machines"/>
    <s v="Medium Box"/>
    <d v="2012-01-24T00:00:00"/>
  </r>
  <r>
    <n v="6415"/>
    <n v="6016"/>
    <x v="1082"/>
    <s v="High"/>
    <s v="*"/>
    <s v="**"/>
    <s v="**"/>
    <m/>
    <m/>
    <s v="**"/>
    <m/>
    <m/>
    <m/>
    <m/>
    <m/>
    <n v="19"/>
    <n v="0.02"/>
    <m/>
    <m/>
    <n v="208.28"/>
    <n v="0"/>
    <n v="10.962105263157895"/>
    <s v="Regular Air"/>
    <n v="5.43"/>
    <n v="213.71"/>
    <x v="11"/>
    <s v="Home Office"/>
    <x v="0"/>
    <s v="Paper"/>
    <s v="Small Box"/>
    <d v="2012-01-20T00:00:00"/>
  </r>
  <r>
    <n v="6416"/>
    <n v="19617"/>
    <x v="1082"/>
    <s v="Low"/>
    <s v="*"/>
    <s v="*"/>
    <s v="*"/>
    <m/>
    <m/>
    <s v="*"/>
    <m/>
    <m/>
    <m/>
    <m/>
    <m/>
    <n v="3"/>
    <n v="0.01"/>
    <m/>
    <m/>
    <n v="171.96350000000001"/>
    <n v="0"/>
    <n v="57.32116666666667"/>
    <s v="Regular Air"/>
    <n v="8.99"/>
    <n v="180.95350000000002"/>
    <x v="12"/>
    <s v="Corporate"/>
    <x v="2"/>
    <s v="Telephones and Communication"/>
    <s v="Small Box"/>
    <d v="2012-01-20T00:00:00"/>
  </r>
  <r>
    <n v="6417"/>
    <n v="11428"/>
    <x v="1083"/>
    <s v="Medium"/>
    <s v="*"/>
    <s v="*"/>
    <s v="*"/>
    <m/>
    <m/>
    <s v="*"/>
    <m/>
    <m/>
    <m/>
    <m/>
    <m/>
    <n v="16"/>
    <n v="0.02"/>
    <m/>
    <m/>
    <n v="1554.53"/>
    <n v="1"/>
    <n v="97.158124999999998"/>
    <s v="Regular Air"/>
    <n v="19.989999999999998"/>
    <n v="1574.52"/>
    <x v="1"/>
    <s v="Small Business"/>
    <x v="0"/>
    <s v="Envelopes"/>
    <s v="Small Box"/>
    <d v="2012-01-21T00:00:00"/>
  </r>
  <r>
    <n v="6418"/>
    <n v="55618"/>
    <x v="1083"/>
    <s v="Medium"/>
    <s v="*"/>
    <s v="*"/>
    <s v="*"/>
    <m/>
    <m/>
    <s v="*"/>
    <m/>
    <m/>
    <m/>
    <m/>
    <m/>
    <n v="48"/>
    <n v="0.05"/>
    <m/>
    <m/>
    <n v="1494.232"/>
    <n v="1"/>
    <n v="31.129833333333334"/>
    <s v="Regular Air"/>
    <n v="1.25"/>
    <n v="1495.482"/>
    <x v="8"/>
    <s v="Corporate"/>
    <x v="2"/>
    <s v="Telephones and Communication"/>
    <s v="Small Pack"/>
    <d v="2012-01-22T00:00:00"/>
  </r>
  <r>
    <n v="6419"/>
    <n v="40706"/>
    <x v="1083"/>
    <s v="Medium"/>
    <s v="*"/>
    <s v="*"/>
    <s v="*"/>
    <m/>
    <m/>
    <s v="*"/>
    <m/>
    <m/>
    <m/>
    <m/>
    <m/>
    <n v="40"/>
    <n v="0.05"/>
    <m/>
    <m/>
    <n v="111.04"/>
    <n v="0"/>
    <n v="2.7760000000000002"/>
    <s v="Express Air"/>
    <n v="0.5"/>
    <n v="111.54"/>
    <x v="8"/>
    <s v="Home Office"/>
    <x v="0"/>
    <s v="Labels"/>
    <s v="Small Box"/>
    <d v="2012-01-22T00:00:00"/>
  </r>
  <r>
    <n v="6420"/>
    <n v="28582"/>
    <x v="1084"/>
    <s v="Not Specified"/>
    <s v="*"/>
    <s v="*"/>
    <s v="*"/>
    <m/>
    <m/>
    <s v="*"/>
    <m/>
    <m/>
    <m/>
    <m/>
    <m/>
    <n v="40"/>
    <n v="0.05"/>
    <m/>
    <m/>
    <n v="1500.17"/>
    <n v="1"/>
    <n v="37.504249999999999"/>
    <s v="Express Air"/>
    <n v="1.99"/>
    <n v="1502.16"/>
    <x v="2"/>
    <s v="Home Office"/>
    <x v="2"/>
    <s v="Computer Peripherals"/>
    <s v="Small Pack"/>
    <d v="2012-01-23T00:00:00"/>
  </r>
  <r>
    <n v="6421"/>
    <n v="28582"/>
    <x v="1084"/>
    <s v="Not Specified"/>
    <s v="*"/>
    <s v="*"/>
    <s v="*"/>
    <m/>
    <m/>
    <s v="*"/>
    <m/>
    <m/>
    <m/>
    <m/>
    <m/>
    <n v="45"/>
    <n v="0.05"/>
    <m/>
    <m/>
    <n v="377.31"/>
    <n v="0"/>
    <n v="8.384666666666666"/>
    <s v="Regular Air"/>
    <n v="2.87"/>
    <n v="380.18"/>
    <x v="2"/>
    <s v="Home Office"/>
    <x v="0"/>
    <s v="Paper"/>
    <s v="Wrap Bag"/>
    <d v="2012-01-23T00:00:00"/>
  </r>
  <r>
    <n v="6422"/>
    <n v="9761"/>
    <x v="1084"/>
    <s v="Not Specified"/>
    <s v="*"/>
    <s v="*"/>
    <s v="*"/>
    <m/>
    <m/>
    <s v="*"/>
    <m/>
    <m/>
    <m/>
    <m/>
    <m/>
    <n v="2"/>
    <n v="0.01"/>
    <m/>
    <m/>
    <n v="202.64"/>
    <n v="0"/>
    <n v="101.32"/>
    <s v="Delivery Truck"/>
    <n v="14"/>
    <n v="216.64"/>
    <x v="1"/>
    <s v="Small Business"/>
    <x v="2"/>
    <s v="Office Machines"/>
    <s v="Jumbo Drum"/>
    <d v="2012-01-23T00:00:00"/>
  </r>
  <r>
    <n v="6423"/>
    <n v="9761"/>
    <x v="1084"/>
    <s v="Not Specified"/>
    <s v="*"/>
    <s v="*"/>
    <s v="*"/>
    <m/>
    <m/>
    <s v="*"/>
    <m/>
    <m/>
    <m/>
    <m/>
    <m/>
    <n v="23"/>
    <n v="3.5000000000000003E-2"/>
    <m/>
    <m/>
    <n v="133.69"/>
    <n v="0"/>
    <n v="5.8126086956521741"/>
    <s v="Regular Air"/>
    <n v="7.15"/>
    <n v="140.84"/>
    <x v="1"/>
    <s v="Small Business"/>
    <x v="0"/>
    <s v="Paper"/>
    <s v="Small Box"/>
    <d v="2012-01-24T00:00:00"/>
  </r>
  <r>
    <n v="6424"/>
    <n v="44549"/>
    <x v="1084"/>
    <s v="Medium"/>
    <s v="*"/>
    <s v="*"/>
    <s v="*"/>
    <m/>
    <m/>
    <s v="*"/>
    <m/>
    <m/>
    <m/>
    <m/>
    <m/>
    <n v="5"/>
    <n v="0.01"/>
    <m/>
    <m/>
    <n v="11.25"/>
    <n v="0"/>
    <n v="2.25"/>
    <s v="Regular Air"/>
    <n v="1.49"/>
    <n v="12.74"/>
    <x v="2"/>
    <s v="Small Business"/>
    <x v="0"/>
    <s v="Binders and Binder Accessories"/>
    <s v="Small Box"/>
    <d v="2012-01-23T00:00:00"/>
  </r>
  <r>
    <n v="6425"/>
    <n v="2688"/>
    <x v="1085"/>
    <s v="High"/>
    <s v="*"/>
    <s v="**"/>
    <s v="**"/>
    <m/>
    <m/>
    <s v="**"/>
    <m/>
    <m/>
    <m/>
    <m/>
    <m/>
    <n v="31"/>
    <n v="0.04"/>
    <m/>
    <m/>
    <n v="2080.0349999999999"/>
    <n v="1"/>
    <n v="67.097903225806448"/>
    <s v="Regular Air"/>
    <n v="1.25"/>
    <n v="2081.2849999999999"/>
    <x v="8"/>
    <s v="Small Business"/>
    <x v="2"/>
    <s v="Telephones and Communication"/>
    <s v="Small Pack"/>
    <d v="2012-01-24T00:00:00"/>
  </r>
  <r>
    <n v="6426"/>
    <n v="2688"/>
    <x v="1085"/>
    <s v="High"/>
    <s v="*"/>
    <s v="**"/>
    <s v="**"/>
    <m/>
    <m/>
    <s v="**"/>
    <m/>
    <m/>
    <m/>
    <m/>
    <m/>
    <n v="11"/>
    <n v="0.02"/>
    <m/>
    <m/>
    <n v="1559.4355"/>
    <n v="1"/>
    <n v="141.76686363636364"/>
    <s v="Regular Air"/>
    <n v="3.9"/>
    <n v="1563.3355000000001"/>
    <x v="8"/>
    <s v="Small Business"/>
    <x v="2"/>
    <s v="Telephones and Communication"/>
    <s v="Small Box"/>
    <d v="2012-01-25T00:00:00"/>
  </r>
  <r>
    <n v="6427"/>
    <n v="41441"/>
    <x v="1085"/>
    <s v="Medium"/>
    <s v="*"/>
    <s v="*"/>
    <s v="*"/>
    <m/>
    <m/>
    <s v="*"/>
    <m/>
    <m/>
    <m/>
    <m/>
    <m/>
    <n v="41"/>
    <n v="0.05"/>
    <m/>
    <m/>
    <n v="221.08"/>
    <n v="0"/>
    <n v="5.3921951219512199"/>
    <s v="Regular Air"/>
    <n v="5.68"/>
    <n v="226.76000000000002"/>
    <x v="0"/>
    <s v="Corporate"/>
    <x v="0"/>
    <s v="Binders and Binder Accessories"/>
    <s v="Small Box"/>
    <d v="2012-01-24T00:00:00"/>
  </r>
  <r>
    <n v="6428"/>
    <n v="2688"/>
    <x v="1085"/>
    <s v="High"/>
    <s v="*"/>
    <s v="**"/>
    <s v="**"/>
    <m/>
    <m/>
    <s v="**"/>
    <m/>
    <m/>
    <m/>
    <m/>
    <m/>
    <n v="7"/>
    <n v="0.01"/>
    <m/>
    <m/>
    <n v="145.41999999999999"/>
    <n v="0"/>
    <n v="20.774285714285714"/>
    <s v="Regular Air"/>
    <n v="6.5"/>
    <n v="151.91999999999999"/>
    <x v="8"/>
    <s v="Small Business"/>
    <x v="2"/>
    <s v="Computer Peripherals"/>
    <s v="Small Box"/>
    <d v="2012-01-24T00:00:00"/>
  </r>
  <r>
    <n v="6429"/>
    <n v="6373"/>
    <x v="1085"/>
    <s v="Not Specified"/>
    <s v="*"/>
    <s v="*"/>
    <s v="*"/>
    <m/>
    <m/>
    <s v="*"/>
    <m/>
    <m/>
    <m/>
    <m/>
    <m/>
    <n v="1"/>
    <n v="0.01"/>
    <m/>
    <m/>
    <n v="62.77"/>
    <n v="0"/>
    <n v="62.77"/>
    <s v="Regular Air"/>
    <n v="4.5"/>
    <n v="67.27000000000001"/>
    <x v="3"/>
    <s v="Home Office"/>
    <x v="0"/>
    <s v="Appliances"/>
    <s v="Small Box"/>
    <d v="2012-01-24T00:00:00"/>
  </r>
  <r>
    <n v="6430"/>
    <n v="44647"/>
    <x v="1086"/>
    <s v="Low"/>
    <s v="*"/>
    <s v="*"/>
    <s v="*"/>
    <m/>
    <m/>
    <s v="*"/>
    <m/>
    <m/>
    <m/>
    <m/>
    <m/>
    <n v="47"/>
    <n v="0.05"/>
    <m/>
    <m/>
    <n v="23239.96"/>
    <n v="1"/>
    <n v="494.46723404255317"/>
    <s v="Delivery Truck"/>
    <n v="26"/>
    <n v="23265.96"/>
    <x v="0"/>
    <s v="Corporate"/>
    <x v="1"/>
    <s v="Chairs &amp; Chairmats"/>
    <s v="Jumbo Drum"/>
    <d v="2012-01-24T00:00:00"/>
  </r>
  <r>
    <n v="6431"/>
    <n v="26053"/>
    <x v="1086"/>
    <s v="Low"/>
    <s v="*"/>
    <s v="*"/>
    <s v="*"/>
    <m/>
    <m/>
    <s v="*"/>
    <m/>
    <m/>
    <m/>
    <m/>
    <m/>
    <n v="48"/>
    <n v="0.05"/>
    <m/>
    <m/>
    <n v="878.75"/>
    <n v="0"/>
    <n v="18.307291666666668"/>
    <s v="Express Air"/>
    <n v="9.0299999999999994"/>
    <n v="887.78"/>
    <x v="2"/>
    <s v="Corporate"/>
    <x v="0"/>
    <s v="Paper"/>
    <s v="Small Box"/>
    <d v="2012-01-24T00:00:00"/>
  </r>
  <r>
    <n v="6432"/>
    <n v="46243"/>
    <x v="1086"/>
    <s v="Low"/>
    <s v="*"/>
    <s v="*"/>
    <s v="*"/>
    <m/>
    <m/>
    <s v="*"/>
    <m/>
    <m/>
    <m/>
    <m/>
    <m/>
    <n v="31"/>
    <n v="0.04"/>
    <m/>
    <m/>
    <n v="614.35"/>
    <n v="0"/>
    <n v="19.817741935483873"/>
    <s v="Express Air"/>
    <n v="9.0299999999999994"/>
    <n v="623.38"/>
    <x v="1"/>
    <s v="Corporate"/>
    <x v="0"/>
    <s v="Paper"/>
    <s v="Small Box"/>
    <d v="2012-01-26T00:00:00"/>
  </r>
  <r>
    <n v="6433"/>
    <n v="44647"/>
    <x v="1086"/>
    <s v="Low"/>
    <s v="*"/>
    <s v="*"/>
    <s v="*"/>
    <m/>
    <m/>
    <s v="*"/>
    <m/>
    <m/>
    <m/>
    <m/>
    <m/>
    <n v="24"/>
    <n v="3.5000000000000003E-2"/>
    <m/>
    <m/>
    <n v="302.91000000000003"/>
    <n v="0"/>
    <n v="12.621250000000002"/>
    <s v="Regular Air"/>
    <n v="6.13"/>
    <n v="309.04000000000002"/>
    <x v="0"/>
    <s v="Corporate"/>
    <x v="0"/>
    <s v="Storage &amp; Organization"/>
    <s v="Small Box"/>
    <d v="2012-01-28T00:00:00"/>
  </r>
  <r>
    <n v="6434"/>
    <n v="46243"/>
    <x v="1086"/>
    <s v="Low"/>
    <s v="*"/>
    <s v="*"/>
    <s v="*"/>
    <m/>
    <m/>
    <s v="*"/>
    <m/>
    <m/>
    <m/>
    <m/>
    <m/>
    <n v="31"/>
    <n v="0.04"/>
    <m/>
    <m/>
    <n v="172.99"/>
    <n v="0"/>
    <n v="5.580322580645162"/>
    <s v="Regular Air"/>
    <n v="1"/>
    <n v="173.99"/>
    <x v="1"/>
    <s v="Corporate"/>
    <x v="0"/>
    <s v="Pens &amp; Art Supplies"/>
    <s v="Wrap Bag"/>
    <d v="2012-01-31T00:00:00"/>
  </r>
  <r>
    <n v="6435"/>
    <n v="46243"/>
    <x v="1086"/>
    <s v="Low"/>
    <s v="*"/>
    <s v="*"/>
    <s v="*"/>
    <m/>
    <m/>
    <s v="*"/>
    <m/>
    <m/>
    <m/>
    <m/>
    <m/>
    <n v="1"/>
    <n v="0.01"/>
    <m/>
    <m/>
    <n v="3.63"/>
    <n v="0"/>
    <n v="3.63"/>
    <s v="Regular Air"/>
    <n v="0.7"/>
    <n v="4.33"/>
    <x v="1"/>
    <s v="Corporate"/>
    <x v="0"/>
    <s v="Pens &amp; Art Supplies"/>
    <s v="Wrap Bag"/>
    <d v="2012-01-29T00:00:00"/>
  </r>
  <r>
    <n v="6436"/>
    <n v="54177"/>
    <x v="1087"/>
    <s v="Critical"/>
    <s v="***"/>
    <s v="***"/>
    <s v="***"/>
    <m/>
    <m/>
    <s v="***"/>
    <m/>
    <m/>
    <m/>
    <m/>
    <m/>
    <n v="12"/>
    <n v="0.02"/>
    <m/>
    <m/>
    <n v="480.73"/>
    <n v="0"/>
    <n v="40.060833333333335"/>
    <s v="Regular Air"/>
    <n v="2.99"/>
    <n v="483.72"/>
    <x v="1"/>
    <s v="Home Office"/>
    <x v="0"/>
    <s v="Binders and Binder Accessories"/>
    <s v="Small Box"/>
    <d v="2012-01-25T00:00:00"/>
  </r>
  <r>
    <n v="6437"/>
    <n v="26759"/>
    <x v="1087"/>
    <s v="Not Specified"/>
    <s v="*"/>
    <s v="*"/>
    <s v="*"/>
    <m/>
    <m/>
    <s v="*"/>
    <m/>
    <m/>
    <m/>
    <m/>
    <m/>
    <n v="30"/>
    <n v="0.04"/>
    <m/>
    <m/>
    <n v="251.11"/>
    <n v="0"/>
    <n v="8.370333333333333"/>
    <s v="Regular Air"/>
    <n v="4.71"/>
    <n v="255.82000000000002"/>
    <x v="1"/>
    <s v="Consumer"/>
    <x v="0"/>
    <s v="Binders and Binder Accessories"/>
    <s v="Small Box"/>
    <d v="2012-01-27T00:00:00"/>
  </r>
  <r>
    <n v="6438"/>
    <n v="54177"/>
    <x v="1087"/>
    <s v="Critical"/>
    <s v="***"/>
    <s v="***"/>
    <s v="***"/>
    <m/>
    <m/>
    <s v="***"/>
    <m/>
    <m/>
    <m/>
    <m/>
    <m/>
    <n v="25"/>
    <n v="3.5000000000000003E-2"/>
    <m/>
    <m/>
    <n v="159"/>
    <n v="0"/>
    <n v="6.36"/>
    <s v="Regular Air"/>
    <n v="7.37"/>
    <n v="166.37"/>
    <x v="1"/>
    <s v="Home Office"/>
    <x v="0"/>
    <s v="Paper"/>
    <s v="Small Box"/>
    <d v="2012-01-27T00:00:00"/>
  </r>
  <r>
    <n v="6439"/>
    <n v="32966"/>
    <x v="1088"/>
    <s v="Low"/>
    <s v="*"/>
    <s v="*"/>
    <s v="*"/>
    <m/>
    <m/>
    <s v="*"/>
    <m/>
    <m/>
    <m/>
    <m/>
    <m/>
    <n v="4"/>
    <n v="0.01"/>
    <m/>
    <m/>
    <n v="1035.2"/>
    <n v="1"/>
    <n v="258.8"/>
    <s v="Delivery Truck"/>
    <n v="28.06"/>
    <n v="1063.26"/>
    <x v="8"/>
    <s v="Home Office"/>
    <x v="2"/>
    <s v="Office Machines"/>
    <s v="Jumbo Drum"/>
    <d v="2012-02-02T00:00:00"/>
  </r>
  <r>
    <n v="6440"/>
    <n v="48003"/>
    <x v="1088"/>
    <s v="Medium"/>
    <s v="*"/>
    <s v="*"/>
    <s v="*"/>
    <m/>
    <m/>
    <s v="*"/>
    <m/>
    <m/>
    <m/>
    <m/>
    <m/>
    <n v="30"/>
    <n v="0.04"/>
    <m/>
    <m/>
    <n v="183.33"/>
    <n v="0"/>
    <n v="6.1110000000000007"/>
    <s v="Regular Air"/>
    <n v="4.38"/>
    <n v="187.71"/>
    <x v="1"/>
    <s v="Consumer"/>
    <x v="2"/>
    <s v="Computer Peripherals"/>
    <s v="Small Pack"/>
    <d v="2012-01-28T00:00:00"/>
  </r>
  <r>
    <n v="6441"/>
    <n v="28129"/>
    <x v="1088"/>
    <s v="Medium"/>
    <s v="*"/>
    <s v="*"/>
    <s v="*"/>
    <m/>
    <m/>
    <s v="*"/>
    <m/>
    <m/>
    <m/>
    <m/>
    <m/>
    <n v="5"/>
    <n v="0.01"/>
    <m/>
    <m/>
    <n v="107.41"/>
    <n v="0"/>
    <n v="21.481999999999999"/>
    <s v="Regular Air"/>
    <n v="5.86"/>
    <n v="113.27"/>
    <x v="10"/>
    <s v="Small Business"/>
    <x v="0"/>
    <s v="Paper"/>
    <s v="Small Box"/>
    <d v="2012-01-27T00:00:00"/>
  </r>
  <r>
    <n v="6442"/>
    <n v="48003"/>
    <x v="1088"/>
    <s v="Medium"/>
    <s v="*"/>
    <s v="*"/>
    <s v="*"/>
    <m/>
    <m/>
    <s v="*"/>
    <m/>
    <m/>
    <m/>
    <m/>
    <m/>
    <n v="12"/>
    <n v="0.02"/>
    <m/>
    <m/>
    <n v="88.06"/>
    <n v="0"/>
    <n v="7.3383333333333338"/>
    <s v="Regular Air"/>
    <n v="9.68"/>
    <n v="97.740000000000009"/>
    <x v="1"/>
    <s v="Consumer"/>
    <x v="1"/>
    <s v="Office Furnishings"/>
    <s v="Small Pack"/>
    <d v="2012-01-28T00:00:00"/>
  </r>
  <r>
    <n v="6443"/>
    <n v="32966"/>
    <x v="1088"/>
    <s v="Low"/>
    <s v="*"/>
    <s v="*"/>
    <s v="*"/>
    <m/>
    <m/>
    <s v="*"/>
    <m/>
    <m/>
    <m/>
    <m/>
    <m/>
    <n v="43"/>
    <n v="0.05"/>
    <m/>
    <m/>
    <n v="74.17"/>
    <n v="0"/>
    <n v="1.7248837209302326"/>
    <s v="Regular Air"/>
    <n v="1.29"/>
    <n v="75.460000000000008"/>
    <x v="8"/>
    <s v="Home Office"/>
    <x v="0"/>
    <s v="Pens &amp; Art Supplies"/>
    <s v="Wrap Bag"/>
    <d v="2012-01-30T00:00:00"/>
  </r>
  <r>
    <n v="6444"/>
    <n v="41760"/>
    <x v="1089"/>
    <s v="Low"/>
    <s v="*"/>
    <s v="*"/>
    <s v="*"/>
    <m/>
    <m/>
    <s v="*"/>
    <m/>
    <m/>
    <m/>
    <m/>
    <m/>
    <n v="21"/>
    <n v="3.5000000000000003E-2"/>
    <m/>
    <m/>
    <n v="6688.66"/>
    <n v="1"/>
    <n v="318.50761904761902"/>
    <s v="Regular Air"/>
    <n v="19.989999999999998"/>
    <n v="6708.65"/>
    <x v="5"/>
    <s v="Small Business"/>
    <x v="0"/>
    <s v="Binders and Binder Accessories"/>
    <s v="Small Box"/>
    <d v="2012-02-01T00:00:00"/>
  </r>
  <r>
    <n v="6445"/>
    <n v="41760"/>
    <x v="1089"/>
    <s v="Low"/>
    <s v="*"/>
    <s v="*"/>
    <s v="*"/>
    <m/>
    <m/>
    <s v="*"/>
    <m/>
    <m/>
    <m/>
    <m/>
    <m/>
    <n v="40"/>
    <n v="0.05"/>
    <m/>
    <m/>
    <n v="3232.1334999999999"/>
    <n v="1"/>
    <n v="80.803337499999998"/>
    <s v="Regular Air"/>
    <n v="8.99"/>
    <n v="3241.1234999999997"/>
    <x v="5"/>
    <s v="Small Business"/>
    <x v="2"/>
    <s v="Telephones and Communication"/>
    <s v="Small Box"/>
    <d v="2012-02-01T00:00:00"/>
  </r>
  <r>
    <n v="6446"/>
    <n v="41760"/>
    <x v="1089"/>
    <s v="Low"/>
    <s v="*"/>
    <s v="*"/>
    <s v="*"/>
    <m/>
    <m/>
    <s v="*"/>
    <m/>
    <m/>
    <m/>
    <m/>
    <m/>
    <n v="7"/>
    <n v="0.01"/>
    <m/>
    <m/>
    <n v="685.72050000000002"/>
    <n v="0"/>
    <n v="97.960071428571425"/>
    <s v="Regular Air"/>
    <n v="2.5"/>
    <n v="688.22050000000002"/>
    <x v="5"/>
    <s v="Small Business"/>
    <x v="2"/>
    <s v="Telephones and Communication"/>
    <s v="Small Box"/>
    <d v="2012-02-01T00:00:00"/>
  </r>
  <r>
    <n v="6447"/>
    <n v="4804"/>
    <x v="1089"/>
    <s v="High"/>
    <s v="*"/>
    <s v="**"/>
    <s v="**"/>
    <m/>
    <m/>
    <s v="**"/>
    <m/>
    <m/>
    <m/>
    <m/>
    <m/>
    <n v="13"/>
    <n v="0.02"/>
    <m/>
    <m/>
    <n v="463.83"/>
    <n v="0"/>
    <n v="35.67923076923077"/>
    <s v="Regular Air"/>
    <n v="1.99"/>
    <n v="465.82"/>
    <x v="10"/>
    <s v="Corporate"/>
    <x v="2"/>
    <s v="Computer Peripherals"/>
    <s v="Small Pack"/>
    <d v="2012-01-28T00:00:00"/>
  </r>
  <r>
    <n v="6448"/>
    <n v="31170"/>
    <x v="1089"/>
    <s v="Medium"/>
    <s v="*"/>
    <s v="*"/>
    <s v="*"/>
    <m/>
    <m/>
    <s v="*"/>
    <m/>
    <m/>
    <m/>
    <m/>
    <m/>
    <n v="32"/>
    <n v="0.04"/>
    <m/>
    <m/>
    <n v="320.57"/>
    <n v="0"/>
    <n v="10.0178125"/>
    <s v="Regular Air"/>
    <n v="1.99"/>
    <n v="322.56"/>
    <x v="4"/>
    <s v="Corporate"/>
    <x v="2"/>
    <s v="Computer Peripherals"/>
    <s v="Small Pack"/>
    <d v="2012-01-29T00:00:00"/>
  </r>
  <r>
    <n v="6449"/>
    <n v="41760"/>
    <x v="1089"/>
    <s v="Low"/>
    <s v="*"/>
    <s v="*"/>
    <s v="*"/>
    <m/>
    <m/>
    <s v="*"/>
    <m/>
    <m/>
    <m/>
    <m/>
    <m/>
    <n v="22"/>
    <n v="3.5000000000000003E-2"/>
    <m/>
    <m/>
    <n v="247.45"/>
    <n v="0"/>
    <n v="11.247727272727273"/>
    <s v="Regular Air"/>
    <n v="12.52"/>
    <n v="259.96999999999997"/>
    <x v="5"/>
    <s v="Small Business"/>
    <x v="1"/>
    <s v="Office Furnishings"/>
    <s v="Small Box"/>
    <d v="2012-02-03T00:00:00"/>
  </r>
  <r>
    <n v="6450"/>
    <n v="36418"/>
    <x v="1089"/>
    <s v="Not Specified"/>
    <s v="*"/>
    <s v="*"/>
    <s v="*"/>
    <m/>
    <m/>
    <s v="*"/>
    <m/>
    <m/>
    <m/>
    <m/>
    <m/>
    <n v="33"/>
    <n v="0.04"/>
    <m/>
    <m/>
    <n v="207.92"/>
    <n v="0"/>
    <n v="6.3006060606060599"/>
    <s v="Express Air"/>
    <n v="6.97"/>
    <n v="214.89"/>
    <x v="1"/>
    <s v="Corporate"/>
    <x v="0"/>
    <s v="Binders and Binder Accessories"/>
    <s v="Small Box"/>
    <d v="2012-01-28T00:00:00"/>
  </r>
  <r>
    <n v="6451"/>
    <n v="45984"/>
    <x v="1089"/>
    <s v="Medium"/>
    <s v="*"/>
    <s v="*"/>
    <s v="*"/>
    <m/>
    <m/>
    <s v="*"/>
    <m/>
    <m/>
    <m/>
    <m/>
    <m/>
    <n v="27"/>
    <n v="3.5000000000000003E-2"/>
    <m/>
    <m/>
    <n v="80.33"/>
    <n v="0"/>
    <n v="2.9751851851851852"/>
    <s v="Regular Air"/>
    <n v="0.96"/>
    <n v="81.289999999999992"/>
    <x v="3"/>
    <s v="Corporate"/>
    <x v="0"/>
    <s v="Pens &amp; Art Supplies"/>
    <s v="Wrap Bag"/>
    <d v="2012-01-29T00:00:00"/>
  </r>
  <r>
    <n v="6452"/>
    <n v="36484"/>
    <x v="1090"/>
    <s v="Critical"/>
    <s v="***"/>
    <s v="***"/>
    <s v="***"/>
    <m/>
    <m/>
    <s v="***"/>
    <m/>
    <m/>
    <m/>
    <m/>
    <m/>
    <n v="41"/>
    <n v="0.05"/>
    <m/>
    <m/>
    <n v="2380.5695000000001"/>
    <n v="1"/>
    <n v="58.062670731707321"/>
    <s v="Express Air"/>
    <n v="3.9"/>
    <n v="2384.4695000000002"/>
    <x v="1"/>
    <s v="Corporate"/>
    <x v="2"/>
    <s v="Telephones and Communication"/>
    <s v="Small Box"/>
    <d v="2012-01-29T00:00:00"/>
  </r>
  <r>
    <n v="6453"/>
    <n v="46852"/>
    <x v="1090"/>
    <s v="Not Specified"/>
    <s v="*"/>
    <s v="*"/>
    <s v="*"/>
    <m/>
    <m/>
    <s v="*"/>
    <m/>
    <m/>
    <m/>
    <m/>
    <m/>
    <n v="46"/>
    <n v="0.05"/>
    <m/>
    <m/>
    <n v="1591.89"/>
    <n v="1"/>
    <n v="34.606304347826089"/>
    <s v="Express Air"/>
    <n v="7.53"/>
    <n v="1599.42"/>
    <x v="8"/>
    <s v="Small Business"/>
    <x v="2"/>
    <s v="Computer Peripherals"/>
    <s v="Small Box"/>
    <d v="2012-01-30T00:00:00"/>
  </r>
  <r>
    <n v="6454"/>
    <n v="8070"/>
    <x v="1090"/>
    <s v="Medium"/>
    <s v="*"/>
    <s v="*"/>
    <s v="*"/>
    <m/>
    <m/>
    <s v="*"/>
    <m/>
    <m/>
    <m/>
    <m/>
    <m/>
    <n v="14"/>
    <n v="0.02"/>
    <m/>
    <m/>
    <n v="622.72"/>
    <n v="0"/>
    <n v="44.480000000000004"/>
    <s v="Regular Air"/>
    <n v="8.99"/>
    <n v="631.71"/>
    <x v="4"/>
    <s v="Home Office"/>
    <x v="0"/>
    <s v="Pens &amp; Art Supplies"/>
    <s v="Small Pack"/>
    <d v="2012-01-29T00:00:00"/>
  </r>
  <r>
    <n v="6455"/>
    <n v="46852"/>
    <x v="1090"/>
    <s v="Not Specified"/>
    <s v="*"/>
    <s v="*"/>
    <s v="*"/>
    <m/>
    <m/>
    <s v="*"/>
    <m/>
    <m/>
    <m/>
    <m/>
    <m/>
    <n v="44"/>
    <n v="0.05"/>
    <m/>
    <m/>
    <n v="220.07"/>
    <n v="0"/>
    <n v="5.0015909090909085"/>
    <s v="Regular Air"/>
    <n v="4.93"/>
    <n v="225"/>
    <x v="8"/>
    <s v="Small Business"/>
    <x v="2"/>
    <s v="Computer Peripherals"/>
    <s v="Small Pack"/>
    <d v="2012-01-29T00:00:00"/>
  </r>
  <r>
    <n v="6456"/>
    <n v="3168"/>
    <x v="1091"/>
    <s v="Low"/>
    <s v="*"/>
    <s v="*"/>
    <s v="*"/>
    <m/>
    <m/>
    <s v="*"/>
    <m/>
    <m/>
    <m/>
    <m/>
    <m/>
    <n v="14"/>
    <n v="0.02"/>
    <m/>
    <m/>
    <n v="80.599999999999994"/>
    <n v="0"/>
    <n v="5.7571428571428571"/>
    <s v="Regular Air"/>
    <n v="3.96"/>
    <n v="84.559999999999988"/>
    <x v="0"/>
    <s v="Home Office"/>
    <x v="1"/>
    <s v="Office Furnishings"/>
    <s v="Wrap Bag"/>
    <d v="2012-02-03T00:00:00"/>
  </r>
  <r>
    <n v="6457"/>
    <n v="53795"/>
    <x v="1092"/>
    <s v="High"/>
    <s v="*"/>
    <s v="**"/>
    <s v="**"/>
    <m/>
    <m/>
    <s v="**"/>
    <m/>
    <m/>
    <m/>
    <m/>
    <m/>
    <n v="21"/>
    <n v="3.5000000000000003E-2"/>
    <m/>
    <m/>
    <n v="3356.7350000000001"/>
    <n v="1"/>
    <n v="159.84452380952382"/>
    <s v="Regular Air"/>
    <n v="4.2"/>
    <n v="3360.9349999999999"/>
    <x v="1"/>
    <s v="Home Office"/>
    <x v="2"/>
    <s v="Telephones and Communication"/>
    <s v="Small Box"/>
    <d v="2012-02-01T00:00:00"/>
  </r>
  <r>
    <n v="6458"/>
    <n v="44167"/>
    <x v="1092"/>
    <s v="Critical"/>
    <s v="***"/>
    <s v="***"/>
    <s v="***"/>
    <m/>
    <m/>
    <s v="***"/>
    <m/>
    <m/>
    <m/>
    <m/>
    <m/>
    <n v="23"/>
    <n v="3.5000000000000003E-2"/>
    <m/>
    <m/>
    <n v="3194.05"/>
    <n v="1"/>
    <n v="138.8717391304348"/>
    <s v="Regular Air"/>
    <n v="19.989999999999998"/>
    <n v="3214.04"/>
    <x v="6"/>
    <s v="Small Business"/>
    <x v="0"/>
    <s v="Storage &amp; Organization"/>
    <s v="Small Box"/>
    <d v="2012-01-31T00:00:00"/>
  </r>
  <r>
    <n v="6459"/>
    <n v="9925"/>
    <x v="1092"/>
    <s v="Critical"/>
    <s v="***"/>
    <s v="***"/>
    <s v="***"/>
    <m/>
    <m/>
    <s v="***"/>
    <m/>
    <m/>
    <m/>
    <m/>
    <m/>
    <n v="43"/>
    <n v="0.05"/>
    <m/>
    <m/>
    <n v="1751.68"/>
    <n v="1"/>
    <n v="40.736744186046515"/>
    <s v="Express Air"/>
    <n v="2.99"/>
    <n v="1754.67"/>
    <x v="3"/>
    <s v="Corporate"/>
    <x v="0"/>
    <s v="Binders and Binder Accessories"/>
    <s v="Small Box"/>
    <d v="2012-02-02T00:00:00"/>
  </r>
  <r>
    <n v="6460"/>
    <n v="9253"/>
    <x v="1092"/>
    <s v="Critical"/>
    <s v="***"/>
    <s v="***"/>
    <s v="***"/>
    <m/>
    <m/>
    <s v="***"/>
    <m/>
    <m/>
    <m/>
    <m/>
    <m/>
    <n v="36"/>
    <n v="0.04"/>
    <m/>
    <m/>
    <n v="1644.22"/>
    <n v="1"/>
    <n v="45.672777777777782"/>
    <s v="Regular Air"/>
    <n v="6.77"/>
    <n v="1650.99"/>
    <x v="0"/>
    <s v="Small Business"/>
    <x v="1"/>
    <s v="Office Furnishings"/>
    <s v="Small Box"/>
    <d v="2012-02-01T00:00:00"/>
  </r>
  <r>
    <n v="6461"/>
    <n v="20003"/>
    <x v="1092"/>
    <s v="Medium"/>
    <s v="*"/>
    <s v="*"/>
    <s v="*"/>
    <m/>
    <m/>
    <s v="*"/>
    <m/>
    <m/>
    <m/>
    <m/>
    <m/>
    <n v="39"/>
    <n v="0.04"/>
    <m/>
    <m/>
    <n v="796.08"/>
    <n v="0"/>
    <n v="20.412307692307692"/>
    <s v="Regular Air"/>
    <n v="4"/>
    <n v="800.08"/>
    <x v="1"/>
    <s v="Corporate"/>
    <x v="2"/>
    <s v="Computer Peripherals"/>
    <s v="Small Box"/>
    <d v="2012-01-31T00:00:00"/>
  </r>
  <r>
    <n v="6462"/>
    <n v="9925"/>
    <x v="1092"/>
    <s v="Critical"/>
    <s v="***"/>
    <s v="***"/>
    <s v="***"/>
    <m/>
    <m/>
    <s v="***"/>
    <m/>
    <m/>
    <m/>
    <m/>
    <m/>
    <n v="31"/>
    <n v="0.04"/>
    <m/>
    <m/>
    <n v="684.5"/>
    <n v="0"/>
    <n v="22.080645161290324"/>
    <s v="Regular Air"/>
    <n v="8.99"/>
    <n v="693.49"/>
    <x v="3"/>
    <s v="Corporate"/>
    <x v="0"/>
    <s v="Pens &amp; Art Supplies"/>
    <s v="Small Pack"/>
    <d v="2012-02-01T00:00:00"/>
  </r>
  <r>
    <n v="6463"/>
    <n v="53795"/>
    <x v="1092"/>
    <s v="High"/>
    <s v="*"/>
    <s v="**"/>
    <s v="**"/>
    <m/>
    <m/>
    <s v="**"/>
    <m/>
    <m/>
    <m/>
    <m/>
    <m/>
    <n v="40"/>
    <n v="0.05"/>
    <m/>
    <m/>
    <n v="264.60000000000002"/>
    <n v="0"/>
    <n v="6.6150000000000002"/>
    <s v="Express Air"/>
    <n v="6.22"/>
    <n v="270.82000000000005"/>
    <x v="1"/>
    <s v="Home Office"/>
    <x v="0"/>
    <s v="Paper"/>
    <s v="Small Box"/>
    <d v="2012-01-31T00:00:00"/>
  </r>
  <r>
    <n v="6464"/>
    <n v="20003"/>
    <x v="1092"/>
    <s v="Medium"/>
    <s v="*"/>
    <s v="*"/>
    <s v="*"/>
    <m/>
    <m/>
    <s v="*"/>
    <m/>
    <m/>
    <m/>
    <m/>
    <m/>
    <n v="5"/>
    <n v="0.01"/>
    <m/>
    <m/>
    <n v="141.97550000000001"/>
    <n v="0"/>
    <n v="28.395100000000003"/>
    <s v="Regular Air"/>
    <n v="0.99"/>
    <n v="142.96550000000002"/>
    <x v="0"/>
    <s v="Corporate"/>
    <x v="2"/>
    <s v="Telephones and Communication"/>
    <s v="Small Pack"/>
    <d v="2012-02-01T00:00:00"/>
  </r>
  <r>
    <n v="6465"/>
    <n v="9925"/>
    <x v="1092"/>
    <s v="Critical"/>
    <s v="***"/>
    <s v="***"/>
    <s v="***"/>
    <m/>
    <m/>
    <s v="***"/>
    <m/>
    <m/>
    <m/>
    <m/>
    <m/>
    <n v="17"/>
    <n v="0.02"/>
    <m/>
    <m/>
    <n v="86.47"/>
    <n v="0"/>
    <n v="5.0864705882352936"/>
    <s v="Regular Air"/>
    <n v="2.99"/>
    <n v="89.46"/>
    <x v="3"/>
    <s v="Corporate"/>
    <x v="0"/>
    <s v="Binders and Binder Accessories"/>
    <s v="Small Box"/>
    <d v="2012-02-01T00:00:00"/>
  </r>
  <r>
    <n v="6466"/>
    <n v="41312"/>
    <x v="1093"/>
    <s v="Not Specified"/>
    <s v="*"/>
    <s v="*"/>
    <s v="*"/>
    <m/>
    <m/>
    <s v="*"/>
    <m/>
    <m/>
    <m/>
    <m/>
    <m/>
    <n v="21"/>
    <n v="3.5000000000000003E-2"/>
    <m/>
    <m/>
    <n v="787.63"/>
    <n v="0"/>
    <n v="37.506190476190476"/>
    <s v="Regular Air"/>
    <n v="1.99"/>
    <n v="789.62"/>
    <x v="1"/>
    <s v="Consumer"/>
    <x v="2"/>
    <s v="Computer Peripherals"/>
    <s v="Small Pack"/>
    <d v="2012-02-01T00:00:00"/>
  </r>
  <r>
    <n v="6467"/>
    <n v="54020"/>
    <x v="1093"/>
    <s v="Low"/>
    <s v="*"/>
    <s v="*"/>
    <s v="*"/>
    <m/>
    <m/>
    <s v="*"/>
    <m/>
    <m/>
    <m/>
    <m/>
    <m/>
    <n v="35"/>
    <n v="0.04"/>
    <m/>
    <m/>
    <n v="648.58000000000004"/>
    <n v="0"/>
    <n v="18.530857142857144"/>
    <s v="Regular Air"/>
    <n v="5.21"/>
    <n v="653.79000000000008"/>
    <x v="0"/>
    <s v="Corporate"/>
    <x v="0"/>
    <s v="Paper"/>
    <s v="Small Box"/>
    <d v="2012-02-04T00:00:00"/>
  </r>
  <r>
    <n v="6468"/>
    <n v="20256"/>
    <x v="1093"/>
    <s v="Low"/>
    <s v="*"/>
    <s v="*"/>
    <s v="*"/>
    <m/>
    <m/>
    <s v="*"/>
    <m/>
    <m/>
    <m/>
    <m/>
    <m/>
    <n v="24"/>
    <n v="3.5000000000000003E-2"/>
    <m/>
    <m/>
    <n v="512.83000000000004"/>
    <n v="0"/>
    <n v="21.36791666666667"/>
    <s v="Regular Air"/>
    <n v="11.52"/>
    <n v="524.35"/>
    <x v="3"/>
    <s v="Small Business"/>
    <x v="0"/>
    <s v="Storage &amp; Organization"/>
    <s v="Small Box"/>
    <d v="2012-02-05T00:00:00"/>
  </r>
  <r>
    <n v="6469"/>
    <n v="57280"/>
    <x v="1093"/>
    <s v="Medium"/>
    <s v="*"/>
    <s v="*"/>
    <s v="*"/>
    <m/>
    <m/>
    <s v="*"/>
    <m/>
    <m/>
    <m/>
    <m/>
    <m/>
    <n v="44"/>
    <n v="0.05"/>
    <m/>
    <m/>
    <n v="299.85000000000002"/>
    <n v="0"/>
    <n v="6.8147727272727279"/>
    <s v="Express Air"/>
    <n v="10.050000000000001"/>
    <n v="309.90000000000003"/>
    <x v="4"/>
    <s v="Corporate"/>
    <x v="0"/>
    <s v="Paper"/>
    <s v="Small Box"/>
    <d v="2012-02-01T00:00:00"/>
  </r>
  <r>
    <n v="6470"/>
    <n v="54020"/>
    <x v="1093"/>
    <s v="Low"/>
    <s v="*"/>
    <s v="*"/>
    <s v="*"/>
    <m/>
    <m/>
    <s v="*"/>
    <m/>
    <m/>
    <m/>
    <m/>
    <m/>
    <n v="43"/>
    <n v="0.05"/>
    <m/>
    <m/>
    <n v="270.56"/>
    <n v="0"/>
    <n v="6.2920930232558137"/>
    <s v="Regular Air"/>
    <n v="6.86"/>
    <n v="277.42"/>
    <x v="0"/>
    <s v="Corporate"/>
    <x v="0"/>
    <s v="Paper"/>
    <s v="Small Box"/>
    <d v="2012-02-05T00:00:00"/>
  </r>
  <r>
    <n v="6471"/>
    <n v="50148"/>
    <x v="1094"/>
    <s v="Medium"/>
    <s v="*"/>
    <s v="*"/>
    <s v="*"/>
    <m/>
    <m/>
    <s v="*"/>
    <m/>
    <m/>
    <m/>
    <m/>
    <m/>
    <n v="9"/>
    <n v="0.01"/>
    <m/>
    <m/>
    <n v="17965.45"/>
    <n v="1"/>
    <n v="1996.1611111111113"/>
    <s v="Regular Air"/>
    <n v="13.99"/>
    <n v="17979.440000000002"/>
    <x v="5"/>
    <s v="Consumer"/>
    <x v="2"/>
    <s v="Office Machines"/>
    <s v="Medium Box"/>
    <d v="2012-02-03T00:00:00"/>
  </r>
  <r>
    <n v="6472"/>
    <n v="34470"/>
    <x v="1094"/>
    <s v="Critical"/>
    <s v="***"/>
    <s v="***"/>
    <s v="***"/>
    <m/>
    <m/>
    <s v="***"/>
    <m/>
    <m/>
    <m/>
    <m/>
    <m/>
    <n v="31"/>
    <n v="0.04"/>
    <m/>
    <m/>
    <n v="2966.13"/>
    <n v="1"/>
    <n v="95.681612903225812"/>
    <s v="Delivery Truck"/>
    <n v="57.38"/>
    <n v="3023.51"/>
    <x v="0"/>
    <s v="Home Office"/>
    <x v="1"/>
    <s v="Bookcases"/>
    <s v="Jumbo Box"/>
    <d v="2012-02-02T00:00:00"/>
  </r>
  <r>
    <n v="6473"/>
    <n v="6757"/>
    <x v="1094"/>
    <s v="Medium"/>
    <s v="*"/>
    <s v="*"/>
    <s v="*"/>
    <m/>
    <m/>
    <s v="*"/>
    <m/>
    <m/>
    <m/>
    <m/>
    <m/>
    <n v="11"/>
    <n v="0.02"/>
    <m/>
    <m/>
    <n v="2503.0079999999998"/>
    <n v="1"/>
    <n v="227.54618181818179"/>
    <s v="Delivery Truck"/>
    <n v="61.76"/>
    <n v="2564.768"/>
    <x v="5"/>
    <s v="Small Business"/>
    <x v="1"/>
    <s v="Tables"/>
    <s v="Jumbo Box"/>
    <d v="2012-02-02T00:00:00"/>
  </r>
  <r>
    <n v="6474"/>
    <n v="58113"/>
    <x v="1094"/>
    <s v="High"/>
    <s v="*"/>
    <s v="**"/>
    <s v="**"/>
    <m/>
    <m/>
    <s v="**"/>
    <m/>
    <m/>
    <m/>
    <m/>
    <m/>
    <n v="12"/>
    <n v="0.02"/>
    <m/>
    <m/>
    <n v="2077.1875"/>
    <n v="1"/>
    <n v="173.09895833333334"/>
    <s v="Express Air"/>
    <n v="4.2"/>
    <n v="2081.3874999999998"/>
    <x v="1"/>
    <s v="Small Business"/>
    <x v="2"/>
    <s v="Telephones and Communication"/>
    <s v="Small Box"/>
    <d v="2012-02-03T00:00:00"/>
  </r>
  <r>
    <n v="6475"/>
    <n v="6757"/>
    <x v="1094"/>
    <s v="Medium"/>
    <s v="*"/>
    <s v="*"/>
    <s v="*"/>
    <m/>
    <m/>
    <s v="*"/>
    <m/>
    <m/>
    <m/>
    <m/>
    <m/>
    <n v="27"/>
    <n v="3.5000000000000003E-2"/>
    <m/>
    <m/>
    <n v="869.78"/>
    <n v="0"/>
    <n v="32.21407407407407"/>
    <s v="Regular Air"/>
    <n v="8.2200000000000006"/>
    <n v="878"/>
    <x v="5"/>
    <s v="Small Business"/>
    <x v="0"/>
    <s v="Storage &amp; Organization"/>
    <s v="Small Box"/>
    <d v="2012-02-03T00:00:00"/>
  </r>
  <r>
    <n v="6476"/>
    <n v="58113"/>
    <x v="1094"/>
    <s v="High"/>
    <s v="*"/>
    <s v="**"/>
    <s v="**"/>
    <m/>
    <m/>
    <s v="**"/>
    <m/>
    <m/>
    <m/>
    <m/>
    <m/>
    <n v="48"/>
    <n v="0.05"/>
    <m/>
    <m/>
    <n v="362.71"/>
    <n v="0"/>
    <n v="7.5564583333333326"/>
    <s v="Regular Air"/>
    <n v="6.16"/>
    <n v="368.87"/>
    <x v="1"/>
    <s v="Small Business"/>
    <x v="0"/>
    <s v="Binders and Binder Accessories"/>
    <s v="Small Box"/>
    <d v="2012-02-03T00:00:00"/>
  </r>
  <r>
    <n v="6477"/>
    <n v="32513"/>
    <x v="1095"/>
    <s v="Low"/>
    <s v="*"/>
    <s v="*"/>
    <s v="*"/>
    <m/>
    <m/>
    <s v="*"/>
    <m/>
    <m/>
    <m/>
    <m/>
    <m/>
    <n v="23"/>
    <n v="3.5000000000000003E-2"/>
    <m/>
    <m/>
    <n v="3982.21"/>
    <n v="1"/>
    <n v="173.13956521739129"/>
    <s v="Regular Air"/>
    <n v="19.989999999999998"/>
    <n v="4002.2"/>
    <x v="2"/>
    <s v="Corporate"/>
    <x v="0"/>
    <s v="Binders and Binder Accessories"/>
    <s v="Small Box"/>
    <d v="2012-02-07T00:00:00"/>
  </r>
  <r>
    <n v="6478"/>
    <n v="8832"/>
    <x v="1095"/>
    <s v="Low"/>
    <s v="*"/>
    <s v="*"/>
    <s v="*"/>
    <m/>
    <m/>
    <s v="*"/>
    <m/>
    <m/>
    <m/>
    <m/>
    <m/>
    <n v="39"/>
    <n v="0.04"/>
    <m/>
    <m/>
    <n v="647.80999999999995"/>
    <n v="0"/>
    <n v="16.61051282051282"/>
    <s v="Regular Air"/>
    <n v="8.99"/>
    <n v="656.8"/>
    <x v="10"/>
    <s v="Small Business"/>
    <x v="1"/>
    <s v="Office Furnishings"/>
    <s v="Small Pack"/>
    <d v="2012-02-06T00:00:00"/>
  </r>
  <r>
    <n v="6479"/>
    <n v="39813"/>
    <x v="1095"/>
    <s v="Critical"/>
    <s v="***"/>
    <s v="***"/>
    <s v="***"/>
    <m/>
    <m/>
    <s v="***"/>
    <m/>
    <m/>
    <m/>
    <m/>
    <m/>
    <n v="48"/>
    <n v="0.05"/>
    <m/>
    <m/>
    <n v="314.33999999999997"/>
    <n v="0"/>
    <n v="6.5487499999999992"/>
    <s v="Regular Air"/>
    <n v="6.6"/>
    <n v="320.94"/>
    <x v="5"/>
    <s v="Consumer"/>
    <x v="0"/>
    <s v="Paper"/>
    <s v="Small Box"/>
    <d v="2012-02-03T00:00:00"/>
  </r>
  <r>
    <n v="6480"/>
    <n v="22916"/>
    <x v="1095"/>
    <s v="Medium"/>
    <s v="*"/>
    <s v="*"/>
    <s v="*"/>
    <m/>
    <m/>
    <s v="*"/>
    <m/>
    <m/>
    <m/>
    <m/>
    <m/>
    <n v="18"/>
    <n v="0.02"/>
    <m/>
    <m/>
    <n v="122.02"/>
    <n v="0"/>
    <n v="6.778888888888889"/>
    <s v="Regular Air"/>
    <n v="10.050000000000001"/>
    <n v="132.07"/>
    <x v="1"/>
    <s v="Corporate"/>
    <x v="0"/>
    <s v="Paper"/>
    <s v="Small Box"/>
    <d v="2012-02-03T00:00:00"/>
  </r>
  <r>
    <n v="6481"/>
    <n v="32513"/>
    <x v="1095"/>
    <s v="Low"/>
    <s v="*"/>
    <s v="*"/>
    <s v="*"/>
    <m/>
    <m/>
    <s v="*"/>
    <m/>
    <m/>
    <m/>
    <m/>
    <m/>
    <n v="40"/>
    <n v="0.05"/>
    <m/>
    <m/>
    <n v="66.55"/>
    <n v="0"/>
    <n v="1.6637499999999998"/>
    <s v="Regular Air"/>
    <n v="1.29"/>
    <n v="67.84"/>
    <x v="2"/>
    <s v="Corporate"/>
    <x v="0"/>
    <s v="Pens &amp; Art Supplies"/>
    <s v="Wrap Bag"/>
    <d v="2012-02-07T00:00:00"/>
  </r>
  <r>
    <n v="6482"/>
    <n v="41345"/>
    <x v="1095"/>
    <s v="Medium"/>
    <s v="*"/>
    <s v="*"/>
    <s v="*"/>
    <m/>
    <m/>
    <s v="*"/>
    <m/>
    <m/>
    <m/>
    <m/>
    <m/>
    <n v="36"/>
    <n v="0.04"/>
    <m/>
    <m/>
    <n v="66.41"/>
    <n v="0"/>
    <n v="1.8447222222222222"/>
    <s v="Regular Air"/>
    <n v="0.79"/>
    <n v="67.2"/>
    <x v="1"/>
    <s v="Home Office"/>
    <x v="0"/>
    <s v="Rubber Bands"/>
    <s v="Wrap Bag"/>
    <d v="2012-02-02T00:00:00"/>
  </r>
  <r>
    <n v="6483"/>
    <n v="40100"/>
    <x v="1096"/>
    <s v="Low"/>
    <s v="*"/>
    <s v="*"/>
    <s v="*"/>
    <m/>
    <m/>
    <s v="*"/>
    <m/>
    <m/>
    <m/>
    <m/>
    <m/>
    <n v="47"/>
    <n v="0.05"/>
    <m/>
    <m/>
    <n v="1001.17"/>
    <n v="1"/>
    <n v="21.301489361702128"/>
    <s v="Regular Air"/>
    <n v="5.77"/>
    <n v="1006.9399999999999"/>
    <x v="1"/>
    <s v="Home Office"/>
    <x v="0"/>
    <s v="Paper"/>
    <s v="Small Box"/>
    <d v="2012-02-08T00:00:00"/>
  </r>
  <r>
    <n v="6484"/>
    <n v="7072"/>
    <x v="1096"/>
    <s v="Critical"/>
    <s v="***"/>
    <s v="***"/>
    <s v="***"/>
    <m/>
    <m/>
    <s v="***"/>
    <m/>
    <m/>
    <m/>
    <m/>
    <m/>
    <n v="29"/>
    <n v="3.5000000000000003E-2"/>
    <m/>
    <m/>
    <n v="258.61"/>
    <n v="0"/>
    <n v="8.9175862068965515"/>
    <s v="Regular Air"/>
    <n v="5.6"/>
    <n v="264.21000000000004"/>
    <x v="1"/>
    <s v="Corporate"/>
    <x v="0"/>
    <s v="Binders and Binder Accessories"/>
    <s v="Small Box"/>
    <d v="2012-02-04T00:00:00"/>
  </r>
  <r>
    <n v="6485"/>
    <n v="16548"/>
    <x v="1097"/>
    <s v="Not Specified"/>
    <s v="*"/>
    <s v="*"/>
    <s v="*"/>
    <m/>
    <m/>
    <s v="*"/>
    <m/>
    <m/>
    <m/>
    <m/>
    <m/>
    <n v="40"/>
    <n v="0.05"/>
    <m/>
    <m/>
    <n v="3028.86"/>
    <n v="1"/>
    <n v="75.721500000000006"/>
    <s v="Regular Air"/>
    <n v="69"/>
    <n v="3097.86"/>
    <x v="3"/>
    <s v="Consumer"/>
    <x v="1"/>
    <s v="Tables"/>
    <s v="Large Box"/>
    <d v="2012-02-07T00:00:00"/>
  </r>
  <r>
    <n v="6486"/>
    <n v="50567"/>
    <x v="1097"/>
    <s v="Medium"/>
    <s v="*"/>
    <s v="*"/>
    <s v="*"/>
    <m/>
    <m/>
    <s v="*"/>
    <m/>
    <m/>
    <m/>
    <m/>
    <m/>
    <n v="22"/>
    <n v="3.5000000000000003E-2"/>
    <m/>
    <m/>
    <n v="1505.67"/>
    <n v="1"/>
    <n v="68.439545454545453"/>
    <s v="Delivery Truck"/>
    <n v="30"/>
    <n v="1535.67"/>
    <x v="0"/>
    <s v="Home Office"/>
    <x v="1"/>
    <s v="Chairs &amp; Chairmats"/>
    <s v="Jumbo Drum"/>
    <d v="2012-02-06T00:00:00"/>
  </r>
  <r>
    <n v="6487"/>
    <n v="34083"/>
    <x v="1097"/>
    <s v="Not Specified"/>
    <s v="*"/>
    <s v="*"/>
    <s v="*"/>
    <m/>
    <m/>
    <s v="*"/>
    <m/>
    <m/>
    <m/>
    <m/>
    <m/>
    <n v="29"/>
    <n v="3.5000000000000003E-2"/>
    <m/>
    <m/>
    <n v="1415.1479999999999"/>
    <n v="1"/>
    <n v="48.798206896551719"/>
    <s v="Express Air"/>
    <n v="5"/>
    <n v="1420.1479999999999"/>
    <x v="2"/>
    <s v="Small Business"/>
    <x v="2"/>
    <s v="Telephones and Communication"/>
    <s v="Small Pack"/>
    <d v="2012-02-05T00:00:00"/>
  </r>
  <r>
    <n v="6488"/>
    <n v="40098"/>
    <x v="1097"/>
    <s v="Low"/>
    <s v="*"/>
    <s v="*"/>
    <s v="*"/>
    <m/>
    <m/>
    <s v="*"/>
    <m/>
    <m/>
    <m/>
    <m/>
    <m/>
    <n v="46"/>
    <n v="0.05"/>
    <m/>
    <m/>
    <n v="557.35"/>
    <n v="0"/>
    <n v="12.116304347826087"/>
    <s v="Regular Air"/>
    <n v="7.19"/>
    <n v="564.54000000000008"/>
    <x v="10"/>
    <s v="Corporate"/>
    <x v="0"/>
    <s v="Binders and Binder Accessories"/>
    <s v="Small Box"/>
    <d v="2012-02-07T00:00:00"/>
  </r>
  <r>
    <n v="6489"/>
    <n v="40098"/>
    <x v="1097"/>
    <s v="Low"/>
    <s v="*"/>
    <s v="*"/>
    <s v="*"/>
    <m/>
    <m/>
    <s v="*"/>
    <m/>
    <m/>
    <m/>
    <m/>
    <m/>
    <n v="50"/>
    <n v="0.06"/>
    <m/>
    <m/>
    <n v="490.87"/>
    <n v="0"/>
    <n v="9.8173999999999992"/>
    <s v="Regular Air"/>
    <n v="2.0299999999999998"/>
    <n v="492.9"/>
    <x v="10"/>
    <s v="Corporate"/>
    <x v="0"/>
    <s v="Paper"/>
    <s v="Wrap Bag"/>
    <d v="2012-02-09T00:00:00"/>
  </r>
  <r>
    <n v="6490"/>
    <n v="16548"/>
    <x v="1097"/>
    <s v="Not Specified"/>
    <s v="*"/>
    <s v="*"/>
    <s v="*"/>
    <m/>
    <m/>
    <s v="*"/>
    <m/>
    <m/>
    <m/>
    <m/>
    <m/>
    <n v="22"/>
    <n v="3.5000000000000003E-2"/>
    <m/>
    <m/>
    <n v="75.19"/>
    <n v="0"/>
    <n v="3.4177272727272725"/>
    <s v="Regular Air"/>
    <n v="3.97"/>
    <n v="79.16"/>
    <x v="1"/>
    <s v="Consumer"/>
    <x v="1"/>
    <s v="Office Furnishings"/>
    <s v="Large Box"/>
    <d v="2012-02-07T00:00:00"/>
  </r>
  <r>
    <n v="6491"/>
    <n v="24448"/>
    <x v="1098"/>
    <s v="High"/>
    <s v="*"/>
    <s v="**"/>
    <s v="**"/>
    <m/>
    <m/>
    <s v="**"/>
    <m/>
    <m/>
    <m/>
    <m/>
    <m/>
    <n v="46"/>
    <n v="0.05"/>
    <m/>
    <m/>
    <n v="11036.16"/>
    <n v="1"/>
    <n v="239.91652173913045"/>
    <s v="Delivery Truck"/>
    <n v="59.24"/>
    <n v="11095.4"/>
    <x v="8"/>
    <s v="Corporate"/>
    <x v="1"/>
    <s v="Tables"/>
    <s v="Jumbo Box"/>
    <d v="2012-02-08T00:00:00"/>
  </r>
  <r>
    <n v="6492"/>
    <n v="16866"/>
    <x v="1098"/>
    <s v="Not Specified"/>
    <s v="*"/>
    <s v="*"/>
    <s v="*"/>
    <m/>
    <m/>
    <s v="*"/>
    <m/>
    <m/>
    <m/>
    <m/>
    <m/>
    <n v="43"/>
    <n v="0.05"/>
    <m/>
    <m/>
    <n v="2357.9085"/>
    <n v="1"/>
    <n v="54.835081395348837"/>
    <s v="Regular Air"/>
    <n v="3.99"/>
    <n v="2361.8984999999998"/>
    <x v="8"/>
    <s v="Home Office"/>
    <x v="2"/>
    <s v="Telephones and Communication"/>
    <s v="Small Box"/>
    <d v="2012-02-07T00:00:00"/>
  </r>
  <r>
    <n v="6493"/>
    <n v="2755"/>
    <x v="1098"/>
    <s v="Not Specified"/>
    <s v="*"/>
    <s v="*"/>
    <s v="*"/>
    <m/>
    <m/>
    <s v="*"/>
    <m/>
    <m/>
    <m/>
    <m/>
    <m/>
    <n v="30"/>
    <n v="0.04"/>
    <m/>
    <m/>
    <n v="736.3"/>
    <n v="0"/>
    <n v="24.543333333333333"/>
    <s v="Regular Air"/>
    <n v="2.99"/>
    <n v="739.29"/>
    <x v="1"/>
    <s v="Corporate"/>
    <x v="0"/>
    <s v="Binders and Binder Accessories"/>
    <s v="Small Box"/>
    <d v="2012-02-06T00:00:00"/>
  </r>
  <r>
    <n v="6494"/>
    <n v="2755"/>
    <x v="1098"/>
    <s v="Not Specified"/>
    <s v="*"/>
    <s v="*"/>
    <s v="*"/>
    <m/>
    <m/>
    <s v="*"/>
    <m/>
    <m/>
    <m/>
    <m/>
    <m/>
    <n v="50"/>
    <n v="0.06"/>
    <m/>
    <m/>
    <n v="346.06"/>
    <n v="0"/>
    <n v="6.9211999999999998"/>
    <s v="Regular Air"/>
    <n v="5.86"/>
    <n v="351.92"/>
    <x v="1"/>
    <s v="Corporate"/>
    <x v="0"/>
    <s v="Paper"/>
    <s v="Small Box"/>
    <d v="2012-02-06T00:00:00"/>
  </r>
  <r>
    <n v="6495"/>
    <n v="58978"/>
    <x v="1098"/>
    <s v="Low"/>
    <s v="*"/>
    <s v="*"/>
    <s v="*"/>
    <m/>
    <m/>
    <s v="*"/>
    <m/>
    <m/>
    <m/>
    <m/>
    <m/>
    <n v="13"/>
    <n v="0.02"/>
    <m/>
    <m/>
    <n v="75.89"/>
    <n v="0"/>
    <n v="5.8376923076923077"/>
    <s v="Regular Air"/>
    <n v="5.15"/>
    <n v="81.040000000000006"/>
    <x v="3"/>
    <s v="Consumer"/>
    <x v="0"/>
    <s v="Paper"/>
    <s v="Small Box"/>
    <d v="2012-02-13T00:00:00"/>
  </r>
  <r>
    <n v="6496"/>
    <n v="11683"/>
    <x v="1099"/>
    <s v="Not Specified"/>
    <s v="*"/>
    <s v="*"/>
    <s v="*"/>
    <m/>
    <m/>
    <s v="*"/>
    <m/>
    <m/>
    <m/>
    <m/>
    <m/>
    <n v="28"/>
    <n v="3.5000000000000003E-2"/>
    <m/>
    <m/>
    <n v="1650.4110000000001"/>
    <n v="1"/>
    <n v="58.943249999999999"/>
    <s v="Regular Air"/>
    <n v="5.99"/>
    <n v="1656.4010000000001"/>
    <x v="0"/>
    <s v="Corporate"/>
    <x v="2"/>
    <s v="Telephones and Communication"/>
    <s v="Small Box"/>
    <d v="2012-02-07T00:00:00"/>
  </r>
  <r>
    <n v="6497"/>
    <n v="50822"/>
    <x v="1099"/>
    <s v="Medium"/>
    <s v="*"/>
    <s v="*"/>
    <s v="*"/>
    <m/>
    <m/>
    <s v="*"/>
    <m/>
    <m/>
    <m/>
    <m/>
    <m/>
    <n v="6"/>
    <n v="0.01"/>
    <m/>
    <m/>
    <n v="1635.29"/>
    <n v="1"/>
    <n v="272.54833333333335"/>
    <s v="Regular Air"/>
    <n v="24.49"/>
    <n v="1659.78"/>
    <x v="2"/>
    <s v="Small Business"/>
    <x v="1"/>
    <s v="Chairs &amp; Chairmats"/>
    <s v="Large Box"/>
    <d v="2012-02-08T00:00:00"/>
  </r>
  <r>
    <n v="6498"/>
    <n v="28390"/>
    <x v="1099"/>
    <s v="High"/>
    <s v="*"/>
    <s v="**"/>
    <s v="**"/>
    <m/>
    <m/>
    <s v="**"/>
    <m/>
    <m/>
    <m/>
    <m/>
    <m/>
    <n v="44"/>
    <n v="0.05"/>
    <m/>
    <m/>
    <n v="809.77"/>
    <n v="0"/>
    <n v="18.403863636363635"/>
    <s v="Regular Air"/>
    <n v="6.68"/>
    <n v="816.44999999999993"/>
    <x v="0"/>
    <s v="Small Business"/>
    <x v="1"/>
    <s v="Office Furnishings"/>
    <s v="Small Box"/>
    <d v="2012-02-09T00:00:00"/>
  </r>
  <r>
    <n v="6499"/>
    <n v="50822"/>
    <x v="1099"/>
    <s v="Medium"/>
    <s v="*"/>
    <s v="*"/>
    <s v="*"/>
    <m/>
    <m/>
    <s v="*"/>
    <m/>
    <m/>
    <m/>
    <m/>
    <m/>
    <n v="37"/>
    <n v="0.04"/>
    <m/>
    <m/>
    <n v="316.35000000000002"/>
    <n v="0"/>
    <n v="8.5500000000000007"/>
    <s v="Express Air"/>
    <n v="2.83"/>
    <n v="319.18"/>
    <x v="2"/>
    <s v="Small Business"/>
    <x v="2"/>
    <s v="Computer Peripherals"/>
    <s v="Small Pack"/>
    <d v="2012-02-08T00:00:00"/>
  </r>
  <r>
    <n v="6500"/>
    <n v="34117"/>
    <x v="1099"/>
    <s v="High"/>
    <s v="*"/>
    <s v="**"/>
    <s v="**"/>
    <m/>
    <m/>
    <s v="**"/>
    <m/>
    <m/>
    <m/>
    <m/>
    <m/>
    <n v="45"/>
    <n v="0.05"/>
    <m/>
    <m/>
    <n v="299.94"/>
    <n v="0"/>
    <n v="6.6653333333333329"/>
    <s v="Regular Air"/>
    <n v="2.99"/>
    <n v="302.93"/>
    <x v="5"/>
    <s v="Small Business"/>
    <x v="0"/>
    <s v="Binders and Binder Accessories"/>
    <s v="Small Box"/>
    <d v="2012-02-09T00:00:00"/>
  </r>
  <r>
    <n v="6501"/>
    <n v="8224"/>
    <x v="1099"/>
    <s v="Not Specified"/>
    <s v="*"/>
    <s v="*"/>
    <s v="*"/>
    <m/>
    <m/>
    <s v="*"/>
    <m/>
    <m/>
    <m/>
    <m/>
    <m/>
    <n v="41"/>
    <n v="0.05"/>
    <m/>
    <m/>
    <n v="89.77"/>
    <n v="0"/>
    <n v="2.1895121951219512"/>
    <s v="Regular Air"/>
    <n v="1"/>
    <n v="90.77"/>
    <x v="1"/>
    <s v="Corporate"/>
    <x v="0"/>
    <s v="Pens &amp; Art Supplies"/>
    <s v="Wrap Bag"/>
    <d v="2012-02-09T00:00:00"/>
  </r>
  <r>
    <n v="6502"/>
    <n v="27909"/>
    <x v="1099"/>
    <s v="Critical"/>
    <s v="***"/>
    <s v="***"/>
    <s v="***"/>
    <m/>
    <m/>
    <s v="***"/>
    <m/>
    <m/>
    <m/>
    <m/>
    <m/>
    <n v="1"/>
    <n v="0.01"/>
    <m/>
    <m/>
    <n v="62.26"/>
    <n v="0"/>
    <n v="62.26"/>
    <s v="Regular Air"/>
    <n v="10.75"/>
    <n v="73.009999999999991"/>
    <x v="7"/>
    <s v="Corporate"/>
    <x v="0"/>
    <s v="Paper"/>
    <s v="Small Box"/>
    <d v="2012-02-09T00:00:00"/>
  </r>
  <r>
    <n v="6503"/>
    <n v="27909"/>
    <x v="1099"/>
    <s v="Critical"/>
    <s v="***"/>
    <s v="***"/>
    <s v="***"/>
    <m/>
    <m/>
    <s v="***"/>
    <m/>
    <m/>
    <m/>
    <m/>
    <m/>
    <n v="47"/>
    <n v="0.05"/>
    <m/>
    <m/>
    <n v="58.53"/>
    <n v="0"/>
    <n v="1.2453191489361701"/>
    <s v="Regular Air"/>
    <n v="0.7"/>
    <n v="59.230000000000004"/>
    <x v="7"/>
    <s v="Corporate"/>
    <x v="0"/>
    <s v="Rubber Bands"/>
    <s v="Wrap Bag"/>
    <d v="2012-02-10T00:00:00"/>
  </r>
  <r>
    <n v="6504"/>
    <n v="28198"/>
    <x v="1100"/>
    <s v="Medium"/>
    <s v="*"/>
    <s v="*"/>
    <s v="*"/>
    <m/>
    <m/>
    <s v="*"/>
    <m/>
    <m/>
    <m/>
    <m/>
    <m/>
    <n v="50"/>
    <n v="0.06"/>
    <m/>
    <m/>
    <n v="7703.9665000000005"/>
    <n v="1"/>
    <n v="154.07933"/>
    <s v="Regular Air"/>
    <n v="8.99"/>
    <n v="7712.9565000000002"/>
    <x v="6"/>
    <s v="Consumer"/>
    <x v="2"/>
    <s v="Telephones and Communication"/>
    <s v="Small Box"/>
    <d v="2012-02-09T00:00:00"/>
  </r>
  <r>
    <n v="6505"/>
    <n v="43906"/>
    <x v="1100"/>
    <s v="High"/>
    <s v="*"/>
    <s v="**"/>
    <s v="**"/>
    <m/>
    <m/>
    <s v="**"/>
    <m/>
    <m/>
    <m/>
    <m/>
    <m/>
    <n v="50"/>
    <n v="0.06"/>
    <m/>
    <m/>
    <n v="3601.07"/>
    <n v="1"/>
    <n v="72.0214"/>
    <s v="Regular Air"/>
    <n v="14.52"/>
    <n v="3615.59"/>
    <x v="8"/>
    <s v="Corporate"/>
    <x v="2"/>
    <s v="Computer Peripherals"/>
    <s v="Small Box"/>
    <d v="2012-02-09T00:00:00"/>
  </r>
  <r>
    <n v="6506"/>
    <n v="23140"/>
    <x v="1100"/>
    <s v="High"/>
    <s v="*"/>
    <s v="**"/>
    <s v="**"/>
    <m/>
    <m/>
    <s v="**"/>
    <m/>
    <m/>
    <m/>
    <m/>
    <m/>
    <n v="18"/>
    <n v="0.02"/>
    <m/>
    <m/>
    <n v="1713.8"/>
    <n v="1"/>
    <n v="95.211111111111109"/>
    <s v="Regular Air"/>
    <n v="8.99"/>
    <n v="1722.79"/>
    <x v="4"/>
    <s v="Home Office"/>
    <x v="1"/>
    <s v="Office Furnishings"/>
    <s v="Small Pack"/>
    <d v="2012-02-10T00:00:00"/>
  </r>
  <r>
    <n v="6507"/>
    <n v="37763"/>
    <x v="1100"/>
    <s v="Not Specified"/>
    <s v="*"/>
    <s v="*"/>
    <s v="*"/>
    <m/>
    <m/>
    <s v="*"/>
    <m/>
    <m/>
    <m/>
    <m/>
    <m/>
    <n v="24"/>
    <n v="3.5000000000000003E-2"/>
    <m/>
    <m/>
    <n v="1247.9275"/>
    <n v="1"/>
    <n v="51.996979166666669"/>
    <s v="Regular Air"/>
    <n v="2.5"/>
    <n v="1250.4275"/>
    <x v="0"/>
    <s v="Consumer"/>
    <x v="2"/>
    <s v="Telephones and Communication"/>
    <s v="Small Box"/>
    <d v="2012-02-09T00:00:00"/>
  </r>
  <r>
    <n v="6508"/>
    <n v="27109"/>
    <x v="1100"/>
    <s v="Critical"/>
    <s v="***"/>
    <s v="***"/>
    <s v="***"/>
    <m/>
    <m/>
    <s v="***"/>
    <m/>
    <m/>
    <m/>
    <m/>
    <m/>
    <n v="48"/>
    <n v="0.05"/>
    <m/>
    <m/>
    <n v="538.22"/>
    <n v="0"/>
    <n v="11.212916666666667"/>
    <s v="Regular Air"/>
    <n v="6.5"/>
    <n v="544.72"/>
    <x v="7"/>
    <s v="Consumer"/>
    <x v="2"/>
    <s v="Computer Peripherals"/>
    <s v="Small Box"/>
    <d v="2012-02-10T00:00:00"/>
  </r>
  <r>
    <n v="6509"/>
    <n v="37763"/>
    <x v="1100"/>
    <s v="Not Specified"/>
    <s v="*"/>
    <s v="*"/>
    <s v="*"/>
    <m/>
    <m/>
    <s v="*"/>
    <m/>
    <m/>
    <m/>
    <m/>
    <m/>
    <n v="29"/>
    <n v="3.5000000000000003E-2"/>
    <m/>
    <m/>
    <n v="169.61"/>
    <n v="0"/>
    <n v="5.8486206896551725"/>
    <s v="Regular Air"/>
    <n v="9.92"/>
    <n v="179.53"/>
    <x v="0"/>
    <s v="Consumer"/>
    <x v="0"/>
    <s v="Binders and Binder Accessories"/>
    <s v="Small Box"/>
    <d v="2012-02-09T00:00:00"/>
  </r>
  <r>
    <n v="6510"/>
    <n v="23140"/>
    <x v="1100"/>
    <s v="High"/>
    <s v="*"/>
    <s v="**"/>
    <s v="**"/>
    <m/>
    <m/>
    <s v="**"/>
    <m/>
    <m/>
    <m/>
    <m/>
    <m/>
    <n v="16"/>
    <n v="0.02"/>
    <m/>
    <m/>
    <n v="116.69"/>
    <n v="0"/>
    <n v="7.2931249999999999"/>
    <s v="Regular Air"/>
    <n v="2.35"/>
    <n v="119.03999999999999"/>
    <x v="4"/>
    <s v="Home Office"/>
    <x v="0"/>
    <s v="Pens &amp; Art Supplies"/>
    <s v="Wrap Bag"/>
    <d v="2012-02-08T00:00:00"/>
  </r>
  <r>
    <n v="6511"/>
    <n v="27557"/>
    <x v="1100"/>
    <s v="Low"/>
    <s v="*"/>
    <s v="*"/>
    <s v="*"/>
    <m/>
    <m/>
    <s v="*"/>
    <m/>
    <m/>
    <m/>
    <m/>
    <m/>
    <n v="18"/>
    <n v="0.02"/>
    <m/>
    <m/>
    <n v="56.13"/>
    <n v="0"/>
    <n v="3.1183333333333336"/>
    <s v="Regular Air"/>
    <n v="5.33"/>
    <n v="61.46"/>
    <x v="1"/>
    <s v="Corporate"/>
    <x v="0"/>
    <s v="Labels"/>
    <s v="Small Box"/>
    <d v="2012-02-13T00:00:00"/>
  </r>
  <r>
    <n v="6512"/>
    <n v="11239"/>
    <x v="1101"/>
    <s v="Critical"/>
    <s v="***"/>
    <s v="***"/>
    <s v="***"/>
    <m/>
    <m/>
    <s v="***"/>
    <m/>
    <m/>
    <m/>
    <m/>
    <m/>
    <n v="33"/>
    <n v="0.04"/>
    <m/>
    <m/>
    <n v="6170.02"/>
    <n v="1"/>
    <n v="186.97030303030306"/>
    <s v="Delivery Truck"/>
    <n v="29.21"/>
    <n v="6199.2300000000005"/>
    <x v="1"/>
    <s v="Small Business"/>
    <x v="1"/>
    <s v="Tables"/>
    <s v="Jumbo Box"/>
    <d v="2012-02-11T00:00:00"/>
  </r>
  <r>
    <n v="6513"/>
    <n v="29507"/>
    <x v="1101"/>
    <s v="Low"/>
    <s v="*"/>
    <s v="*"/>
    <s v="*"/>
    <m/>
    <m/>
    <s v="*"/>
    <m/>
    <m/>
    <m/>
    <m/>
    <m/>
    <n v="14"/>
    <n v="0.02"/>
    <m/>
    <m/>
    <n v="3049.6320000000001"/>
    <n v="1"/>
    <n v="217.83085714285716"/>
    <s v="Delivery Truck"/>
    <n v="35.67"/>
    <n v="3085.3020000000001"/>
    <x v="1"/>
    <s v="Consumer"/>
    <x v="1"/>
    <s v="Tables"/>
    <s v="Jumbo Box"/>
    <d v="2012-02-11T00:00:00"/>
  </r>
  <r>
    <n v="6514"/>
    <n v="29507"/>
    <x v="1101"/>
    <s v="Low"/>
    <s v="*"/>
    <s v="*"/>
    <s v="*"/>
    <m/>
    <m/>
    <s v="*"/>
    <m/>
    <m/>
    <m/>
    <m/>
    <m/>
    <n v="41"/>
    <n v="0.05"/>
    <m/>
    <m/>
    <n v="1274.9490000000001"/>
    <n v="1"/>
    <n v="31.096317073170734"/>
    <s v="Regular Air"/>
    <n v="1.1000000000000001"/>
    <n v="1276.049"/>
    <x v="1"/>
    <s v="Consumer"/>
    <x v="2"/>
    <s v="Telephones and Communication"/>
    <s v="Small Box"/>
    <d v="2012-02-14T00:00:00"/>
  </r>
  <r>
    <n v="6515"/>
    <n v="4162"/>
    <x v="1101"/>
    <s v="Low"/>
    <s v="*"/>
    <s v="*"/>
    <s v="*"/>
    <m/>
    <m/>
    <s v="*"/>
    <m/>
    <m/>
    <m/>
    <m/>
    <m/>
    <n v="2"/>
    <n v="0.01"/>
    <m/>
    <m/>
    <n v="381.6"/>
    <n v="0"/>
    <n v="190.8"/>
    <s v="Regular Air"/>
    <n v="19.989999999999998"/>
    <n v="401.59000000000003"/>
    <x v="3"/>
    <s v="Small Business"/>
    <x v="0"/>
    <s v="Storage &amp; Organization"/>
    <s v="Small Box"/>
    <d v="2012-02-13T00:00:00"/>
  </r>
  <r>
    <n v="6516"/>
    <n v="51111"/>
    <x v="1101"/>
    <s v="Not Specified"/>
    <s v="*"/>
    <s v="*"/>
    <s v="*"/>
    <m/>
    <m/>
    <s v="*"/>
    <m/>
    <m/>
    <m/>
    <m/>
    <m/>
    <n v="1"/>
    <n v="0.01"/>
    <m/>
    <m/>
    <n v="61.097999999999999"/>
    <n v="0"/>
    <n v="61.097999999999999"/>
    <s v="Regular Air"/>
    <n v="5.92"/>
    <n v="67.018000000000001"/>
    <x v="9"/>
    <s v="Home Office"/>
    <x v="2"/>
    <s v="Telephones and Communication"/>
    <s v="Small Box"/>
    <d v="2012-02-11T00:00:00"/>
  </r>
  <r>
    <n v="6517"/>
    <n v="10917"/>
    <x v="1102"/>
    <s v="Critical"/>
    <s v="***"/>
    <s v="***"/>
    <s v="***"/>
    <m/>
    <m/>
    <s v="***"/>
    <m/>
    <m/>
    <m/>
    <m/>
    <m/>
    <n v="14"/>
    <n v="0.02"/>
    <m/>
    <m/>
    <n v="1281.3579999999999"/>
    <n v="1"/>
    <n v="91.525571428571425"/>
    <s v="Express Air"/>
    <n v="5.99"/>
    <n v="1287.348"/>
    <x v="5"/>
    <s v="Corporate"/>
    <x v="2"/>
    <s v="Telephones and Communication"/>
    <s v="Small Box"/>
    <d v="2012-02-12T00:00:00"/>
  </r>
  <r>
    <n v="6518"/>
    <n v="50784"/>
    <x v="1102"/>
    <s v="High"/>
    <s v="*"/>
    <s v="**"/>
    <s v="**"/>
    <m/>
    <m/>
    <s v="**"/>
    <m/>
    <m/>
    <m/>
    <m/>
    <m/>
    <n v="20"/>
    <n v="3.5000000000000003E-2"/>
    <m/>
    <m/>
    <n v="638.72"/>
    <n v="0"/>
    <n v="31.936"/>
    <s v="Regular Air"/>
    <n v="5.5"/>
    <n v="644.22"/>
    <x v="8"/>
    <s v="Corporate"/>
    <x v="2"/>
    <s v="Computer Peripherals"/>
    <s v="Small Box"/>
    <d v="2012-02-11T00:00:00"/>
  </r>
  <r>
    <n v="6519"/>
    <n v="35492"/>
    <x v="1102"/>
    <s v="Medium"/>
    <s v="*"/>
    <s v="*"/>
    <s v="*"/>
    <m/>
    <m/>
    <s v="*"/>
    <m/>
    <m/>
    <m/>
    <m/>
    <m/>
    <n v="36"/>
    <n v="0.04"/>
    <m/>
    <m/>
    <n v="455.93"/>
    <n v="0"/>
    <n v="12.664722222222222"/>
    <s v="Express Air"/>
    <n v="4.9800000000000004"/>
    <n v="460.91"/>
    <x v="0"/>
    <s v="Corporate"/>
    <x v="1"/>
    <s v="Office Furnishings"/>
    <s v="Small Pack"/>
    <d v="2012-02-12T00:00:00"/>
  </r>
  <r>
    <n v="6520"/>
    <n v="30599"/>
    <x v="1102"/>
    <s v="Not Specified"/>
    <s v="*"/>
    <s v="*"/>
    <s v="*"/>
    <m/>
    <m/>
    <s v="*"/>
    <m/>
    <m/>
    <m/>
    <m/>
    <m/>
    <n v="23"/>
    <n v="3.5000000000000003E-2"/>
    <m/>
    <m/>
    <n v="105.93"/>
    <n v="0"/>
    <n v="4.605652173913044"/>
    <s v="Regular Air"/>
    <n v="0.88"/>
    <n v="106.81"/>
    <x v="1"/>
    <s v="Corporate"/>
    <x v="0"/>
    <s v="Paper"/>
    <s v="Wrap Bag"/>
    <d v="2012-02-12T00:00:00"/>
  </r>
  <r>
    <n v="6521"/>
    <n v="33414"/>
    <x v="1102"/>
    <s v="Not Specified"/>
    <s v="*"/>
    <s v="*"/>
    <s v="*"/>
    <m/>
    <m/>
    <s v="*"/>
    <m/>
    <m/>
    <m/>
    <m/>
    <m/>
    <n v="9"/>
    <n v="0.01"/>
    <m/>
    <m/>
    <n v="37.22"/>
    <n v="0"/>
    <n v="4.1355555555555554"/>
    <s v="Regular Air"/>
    <n v="1.17"/>
    <n v="38.39"/>
    <x v="6"/>
    <s v="Small Business"/>
    <x v="0"/>
    <s v="Pens &amp; Art Supplies"/>
    <s v="Wrap Bag"/>
    <d v="2012-02-10T00:00:00"/>
  </r>
  <r>
    <n v="6522"/>
    <n v="17093"/>
    <x v="1103"/>
    <s v="Not Specified"/>
    <s v="*"/>
    <s v="*"/>
    <s v="*"/>
    <m/>
    <m/>
    <s v="*"/>
    <m/>
    <m/>
    <m/>
    <m/>
    <m/>
    <n v="50"/>
    <n v="0.06"/>
    <m/>
    <m/>
    <n v="4550.0600000000004"/>
    <n v="1"/>
    <n v="91.001200000000011"/>
    <s v="Delivery Truck"/>
    <n v="58.2"/>
    <n v="4608.26"/>
    <x v="10"/>
    <s v="Corporate"/>
    <x v="1"/>
    <s v="Chairs &amp; Chairmats"/>
    <s v="Jumbo Drum"/>
    <d v="2012-02-13T00:00:00"/>
  </r>
  <r>
    <n v="6523"/>
    <n v="8007"/>
    <x v="1103"/>
    <s v="Low"/>
    <s v="*"/>
    <s v="*"/>
    <s v="*"/>
    <m/>
    <m/>
    <s v="*"/>
    <m/>
    <m/>
    <m/>
    <m/>
    <m/>
    <n v="35"/>
    <n v="0.04"/>
    <m/>
    <m/>
    <n v="3332.06"/>
    <n v="1"/>
    <n v="95.201714285714289"/>
    <s v="Regular Air"/>
    <n v="19.989999999999998"/>
    <n v="3352.0499999999997"/>
    <x v="4"/>
    <s v="Corporate"/>
    <x v="2"/>
    <s v="Office Machines"/>
    <s v="Small Box"/>
    <d v="2012-02-11T00:00:00"/>
  </r>
  <r>
    <n v="6524"/>
    <n v="18500"/>
    <x v="1103"/>
    <s v="Medium"/>
    <s v="*"/>
    <s v="*"/>
    <s v="*"/>
    <m/>
    <m/>
    <s v="*"/>
    <m/>
    <m/>
    <m/>
    <m/>
    <m/>
    <n v="30"/>
    <n v="0.04"/>
    <m/>
    <m/>
    <n v="2536.31"/>
    <n v="1"/>
    <n v="84.543666666666667"/>
    <s v="Regular Air"/>
    <n v="35"/>
    <n v="2571.31"/>
    <x v="4"/>
    <s v="Small Business"/>
    <x v="0"/>
    <s v="Storage &amp; Organization"/>
    <s v="Large Box"/>
    <d v="2012-02-13T00:00:00"/>
  </r>
  <r>
    <n v="6525"/>
    <n v="18500"/>
    <x v="1103"/>
    <s v="Medium"/>
    <s v="*"/>
    <s v="*"/>
    <s v="*"/>
    <m/>
    <m/>
    <s v="*"/>
    <m/>
    <m/>
    <m/>
    <m/>
    <m/>
    <n v="44"/>
    <n v="0.05"/>
    <m/>
    <m/>
    <n v="2507.79"/>
    <n v="1"/>
    <n v="56.99522727272727"/>
    <s v="Delivery Truck"/>
    <n v="36.61"/>
    <n v="2544.4"/>
    <x v="4"/>
    <s v="Small Business"/>
    <x v="1"/>
    <s v="Bookcases"/>
    <s v="Jumbo Box"/>
    <d v="2012-02-12T00:00:00"/>
  </r>
  <r>
    <n v="6526"/>
    <n v="18500"/>
    <x v="1103"/>
    <s v="Medium"/>
    <s v="*"/>
    <s v="*"/>
    <s v="*"/>
    <m/>
    <m/>
    <s v="*"/>
    <m/>
    <m/>
    <m/>
    <m/>
    <m/>
    <n v="30"/>
    <n v="0.04"/>
    <m/>
    <m/>
    <n v="1052.68"/>
    <n v="1"/>
    <n v="35.089333333333336"/>
    <s v="Regular Air"/>
    <n v="5.5"/>
    <n v="1058.18"/>
    <x v="4"/>
    <s v="Small Business"/>
    <x v="2"/>
    <s v="Computer Peripherals"/>
    <s v="Small Box"/>
    <d v="2012-02-12T00:00:00"/>
  </r>
  <r>
    <n v="6527"/>
    <n v="54981"/>
    <x v="1103"/>
    <s v="High"/>
    <s v="*"/>
    <s v="**"/>
    <s v="**"/>
    <m/>
    <m/>
    <s v="**"/>
    <m/>
    <m/>
    <m/>
    <m/>
    <m/>
    <n v="31"/>
    <n v="0.04"/>
    <m/>
    <m/>
    <n v="1024.31"/>
    <n v="1"/>
    <n v="33.042258064516126"/>
    <s v="Regular Air"/>
    <n v="12.62"/>
    <n v="1036.9299999999998"/>
    <x v="0"/>
    <s v="Home Office"/>
    <x v="0"/>
    <s v="Binders and Binder Accessories"/>
    <s v="Small Box"/>
    <d v="2012-02-12T00:00:00"/>
  </r>
  <r>
    <n v="6528"/>
    <n v="8007"/>
    <x v="1103"/>
    <s v="Low"/>
    <s v="*"/>
    <s v="*"/>
    <s v="*"/>
    <m/>
    <m/>
    <s v="*"/>
    <m/>
    <m/>
    <m/>
    <m/>
    <m/>
    <n v="5"/>
    <n v="0.01"/>
    <m/>
    <m/>
    <n v="820.56449999999995"/>
    <n v="0"/>
    <n v="164.1129"/>
    <s v="Regular Air"/>
    <n v="8.99"/>
    <n v="829.55449999999996"/>
    <x v="3"/>
    <s v="Corporate"/>
    <x v="2"/>
    <s v="Telephones and Communication"/>
    <s v="Small Box"/>
    <d v="2012-02-11T00:00:00"/>
  </r>
  <r>
    <n v="6529"/>
    <n v="56514"/>
    <x v="1103"/>
    <s v="Low"/>
    <s v="*"/>
    <s v="*"/>
    <s v="*"/>
    <m/>
    <m/>
    <s v="*"/>
    <m/>
    <m/>
    <m/>
    <m/>
    <m/>
    <n v="35"/>
    <n v="0.04"/>
    <m/>
    <m/>
    <n v="186.89"/>
    <n v="0"/>
    <n v="5.339714285714285"/>
    <s v="Regular Air"/>
    <n v="7.54"/>
    <n v="194.42999999999998"/>
    <x v="0"/>
    <s v="Corporate"/>
    <x v="0"/>
    <s v="Paper"/>
    <s v="Small Box"/>
    <d v="2012-02-18T00:00:00"/>
  </r>
  <r>
    <n v="6530"/>
    <n v="56514"/>
    <x v="1103"/>
    <s v="Low"/>
    <s v="*"/>
    <s v="*"/>
    <s v="*"/>
    <m/>
    <m/>
    <s v="*"/>
    <m/>
    <m/>
    <m/>
    <m/>
    <m/>
    <n v="3"/>
    <n v="0.01"/>
    <m/>
    <m/>
    <n v="110"/>
    <n v="0"/>
    <n v="36.666666666666664"/>
    <s v="Regular Air"/>
    <n v="11.63"/>
    <n v="121.63"/>
    <x v="0"/>
    <s v="Corporate"/>
    <x v="0"/>
    <s v="Binders and Binder Accessories"/>
    <s v="Small Box"/>
    <d v="2012-02-18T00:00:00"/>
  </r>
  <r>
    <n v="6531"/>
    <n v="13157"/>
    <x v="1103"/>
    <s v="Medium"/>
    <s v="*"/>
    <s v="*"/>
    <s v="*"/>
    <m/>
    <m/>
    <s v="*"/>
    <m/>
    <m/>
    <m/>
    <m/>
    <m/>
    <n v="2"/>
    <n v="0.01"/>
    <m/>
    <m/>
    <n v="38.93"/>
    <n v="0"/>
    <n v="19.465"/>
    <s v="Regular Air"/>
    <n v="4.8099999999999996"/>
    <n v="43.74"/>
    <x v="10"/>
    <s v="Corporate"/>
    <x v="2"/>
    <s v="Telephones and Communication"/>
    <s v="Medium Box"/>
    <d v="2012-02-12T00:00:00"/>
  </r>
  <r>
    <n v="6532"/>
    <n v="14272"/>
    <x v="1104"/>
    <s v="Medium"/>
    <s v="*"/>
    <s v="*"/>
    <s v="*"/>
    <m/>
    <m/>
    <s v="*"/>
    <m/>
    <m/>
    <m/>
    <m/>
    <m/>
    <n v="32"/>
    <n v="0.04"/>
    <m/>
    <m/>
    <n v="2409.96"/>
    <n v="1"/>
    <n v="75.311250000000001"/>
    <s v="Regular Air"/>
    <n v="4.5"/>
    <n v="2414.46"/>
    <x v="0"/>
    <s v="Home Office"/>
    <x v="0"/>
    <s v="Appliances"/>
    <s v="Small Box"/>
    <d v="2012-02-14T00:00:00"/>
  </r>
  <r>
    <n v="6533"/>
    <n v="10593"/>
    <x v="1104"/>
    <s v="High"/>
    <s v="*"/>
    <s v="**"/>
    <s v="**"/>
    <m/>
    <m/>
    <s v="**"/>
    <m/>
    <m/>
    <m/>
    <m/>
    <m/>
    <n v="26"/>
    <n v="3.5000000000000003E-2"/>
    <m/>
    <m/>
    <n v="723.82"/>
    <n v="0"/>
    <n v="27.83923076923077"/>
    <s v="Regular Air"/>
    <n v="19.46"/>
    <n v="743.28000000000009"/>
    <x v="3"/>
    <s v="Home Office"/>
    <x v="1"/>
    <s v="Office Furnishings"/>
    <s v="Small Box"/>
    <d v="2012-02-14T00:00:00"/>
  </r>
  <r>
    <n v="6534"/>
    <n v="4199"/>
    <x v="1104"/>
    <s v="Critical"/>
    <s v="***"/>
    <s v="***"/>
    <s v="***"/>
    <m/>
    <m/>
    <s v="***"/>
    <m/>
    <m/>
    <m/>
    <m/>
    <m/>
    <n v="43"/>
    <n v="0.05"/>
    <m/>
    <m/>
    <n v="639.71"/>
    <n v="0"/>
    <n v="14.876976744186047"/>
    <s v="Express Air"/>
    <n v="5.3"/>
    <n v="645.01"/>
    <x v="5"/>
    <s v="Corporate"/>
    <x v="1"/>
    <s v="Office Furnishings"/>
    <s v="Wrap Bag"/>
    <d v="2012-02-13T00:00:00"/>
  </r>
  <r>
    <n v="6535"/>
    <n v="10593"/>
    <x v="1104"/>
    <s v="High"/>
    <s v="*"/>
    <s v="**"/>
    <s v="**"/>
    <m/>
    <m/>
    <s v="**"/>
    <m/>
    <m/>
    <m/>
    <m/>
    <m/>
    <n v="27"/>
    <n v="3.5000000000000003E-2"/>
    <m/>
    <m/>
    <n v="435.27"/>
    <n v="0"/>
    <n v="16.121111111111109"/>
    <s v="Regular Air"/>
    <n v="8.99"/>
    <n v="444.26"/>
    <x v="3"/>
    <s v="Home Office"/>
    <x v="2"/>
    <s v="Computer Peripherals"/>
    <s v="Small Pack"/>
    <d v="2012-02-13T00:00:00"/>
  </r>
  <r>
    <n v="6536"/>
    <n v="38661"/>
    <x v="1104"/>
    <s v="High"/>
    <s v="*"/>
    <s v="**"/>
    <s v="**"/>
    <m/>
    <m/>
    <s v="**"/>
    <m/>
    <m/>
    <m/>
    <m/>
    <m/>
    <n v="48"/>
    <n v="0.05"/>
    <m/>
    <m/>
    <n v="326.10000000000002"/>
    <n v="0"/>
    <n v="6.7937500000000002"/>
    <s v="Regular Air"/>
    <n v="6.6"/>
    <n v="332.70000000000005"/>
    <x v="2"/>
    <s v="Corporate"/>
    <x v="0"/>
    <s v="Paper"/>
    <s v="Small Box"/>
    <d v="2012-02-13T00:00:00"/>
  </r>
  <r>
    <n v="6537"/>
    <n v="38661"/>
    <x v="1104"/>
    <s v="High"/>
    <s v="*"/>
    <s v="**"/>
    <s v="**"/>
    <m/>
    <m/>
    <s v="**"/>
    <m/>
    <m/>
    <m/>
    <m/>
    <m/>
    <n v="6"/>
    <n v="0.01"/>
    <m/>
    <m/>
    <n v="170.374"/>
    <n v="0"/>
    <n v="28.395666666666667"/>
    <s v="Regular Air"/>
    <n v="0.99"/>
    <n v="171.364"/>
    <x v="2"/>
    <s v="Corporate"/>
    <x v="2"/>
    <s v="Telephones and Communication"/>
    <s v="Small Pack"/>
    <d v="2012-02-15T00:00:00"/>
  </r>
  <r>
    <n v="6538"/>
    <n v="33184"/>
    <x v="1105"/>
    <s v="Not Specified"/>
    <s v="*"/>
    <s v="*"/>
    <s v="*"/>
    <m/>
    <m/>
    <s v="*"/>
    <m/>
    <m/>
    <m/>
    <m/>
    <m/>
    <n v="1"/>
    <n v="0.01"/>
    <m/>
    <m/>
    <n v="1754.29"/>
    <n v="1"/>
    <n v="1754.29"/>
    <s v="Regular Air"/>
    <n v="19.989999999999998"/>
    <n v="1774.28"/>
    <x v="4"/>
    <s v="Small Business"/>
    <x v="0"/>
    <s v="Binders and Binder Accessories"/>
    <s v="Small Box"/>
    <d v="2012-02-15T00:00:00"/>
  </r>
  <r>
    <n v="6539"/>
    <n v="33184"/>
    <x v="1105"/>
    <s v="Not Specified"/>
    <s v="*"/>
    <s v="*"/>
    <s v="*"/>
    <m/>
    <m/>
    <s v="*"/>
    <m/>
    <m/>
    <m/>
    <m/>
    <m/>
    <n v="32"/>
    <n v="0.04"/>
    <m/>
    <m/>
    <n v="402.49"/>
    <n v="0"/>
    <n v="12.5778125"/>
    <s v="Regular Air"/>
    <n v="5.63"/>
    <n v="408.12"/>
    <x v="4"/>
    <s v="Small Business"/>
    <x v="0"/>
    <s v="Binders and Binder Accessories"/>
    <s v="Small Box"/>
    <d v="2012-02-15T00:00:00"/>
  </r>
  <r>
    <n v="6540"/>
    <n v="34211"/>
    <x v="1105"/>
    <s v="Not Specified"/>
    <s v="*"/>
    <s v="*"/>
    <s v="*"/>
    <m/>
    <m/>
    <s v="*"/>
    <m/>
    <m/>
    <m/>
    <m/>
    <m/>
    <n v="15"/>
    <n v="0.02"/>
    <m/>
    <m/>
    <n v="136.49"/>
    <n v="0"/>
    <n v="9.0993333333333339"/>
    <s v="Regular Air"/>
    <n v="1.0900000000000001"/>
    <n v="137.58000000000001"/>
    <x v="1"/>
    <s v="Small Business"/>
    <x v="0"/>
    <s v="Pens &amp; Art Supplies"/>
    <s v="Wrap Bag"/>
    <d v="2012-02-16T00:00:00"/>
  </r>
  <r>
    <n v="6541"/>
    <n v="40772"/>
    <x v="1105"/>
    <s v="Critical"/>
    <s v="***"/>
    <s v="***"/>
    <s v="***"/>
    <m/>
    <m/>
    <s v="***"/>
    <m/>
    <m/>
    <m/>
    <m/>
    <m/>
    <n v="15"/>
    <n v="0.02"/>
    <m/>
    <m/>
    <n v="128.27000000000001"/>
    <n v="0"/>
    <n v="8.5513333333333339"/>
    <s v="Regular Air"/>
    <n v="2.82"/>
    <n v="131.09"/>
    <x v="4"/>
    <s v="Consumer"/>
    <x v="0"/>
    <s v="Rubber Bands"/>
    <s v="Wrap Bag"/>
    <d v="2012-02-14T00:00:00"/>
  </r>
  <r>
    <n v="6542"/>
    <n v="54053"/>
    <x v="1106"/>
    <s v="High"/>
    <s v="*"/>
    <s v="**"/>
    <s v="**"/>
    <m/>
    <m/>
    <s v="**"/>
    <m/>
    <m/>
    <m/>
    <m/>
    <m/>
    <n v="34"/>
    <n v="0.04"/>
    <m/>
    <m/>
    <n v="5634.3525"/>
    <n v="1"/>
    <n v="165.71625"/>
    <s v="Regular Air"/>
    <n v="8.08"/>
    <n v="5642.4324999999999"/>
    <x v="0"/>
    <s v="Consumer"/>
    <x v="2"/>
    <s v="Telephones and Communication"/>
    <s v="Small Box"/>
    <d v="2012-02-15T00:00:00"/>
  </r>
  <r>
    <n v="6543"/>
    <n v="1154"/>
    <x v="1106"/>
    <s v="Critical"/>
    <s v="***"/>
    <s v="***"/>
    <s v="***"/>
    <m/>
    <m/>
    <s v="***"/>
    <m/>
    <m/>
    <m/>
    <m/>
    <m/>
    <n v="44"/>
    <n v="0.05"/>
    <m/>
    <m/>
    <n v="4462.2299999999996"/>
    <n v="1"/>
    <n v="101.41431818181817"/>
    <s v="Delivery Truck"/>
    <n v="26.22"/>
    <n v="4488.45"/>
    <x v="11"/>
    <s v="Home Office"/>
    <x v="1"/>
    <s v="Bookcases"/>
    <s v="Jumbo Box"/>
    <d v="2012-02-16T00:00:00"/>
  </r>
  <r>
    <n v="6544"/>
    <n v="54053"/>
    <x v="1106"/>
    <s v="High"/>
    <s v="*"/>
    <s v="**"/>
    <s v="**"/>
    <m/>
    <m/>
    <s v="**"/>
    <m/>
    <m/>
    <m/>
    <m/>
    <m/>
    <n v="18"/>
    <n v="0.02"/>
    <m/>
    <m/>
    <n v="821.7885"/>
    <n v="0"/>
    <n v="45.654916666666665"/>
    <s v="Express Air"/>
    <n v="5"/>
    <n v="826.7885"/>
    <x v="3"/>
    <s v="Consumer"/>
    <x v="2"/>
    <s v="Telephones and Communication"/>
    <s v="Small Pack"/>
    <d v="2012-02-15T00:00:00"/>
  </r>
  <r>
    <n v="6545"/>
    <n v="1154"/>
    <x v="1106"/>
    <s v="Critical"/>
    <s v="***"/>
    <s v="***"/>
    <s v="***"/>
    <m/>
    <m/>
    <s v="***"/>
    <m/>
    <m/>
    <m/>
    <m/>
    <m/>
    <n v="11"/>
    <n v="0.02"/>
    <m/>
    <m/>
    <n v="663.78399999999999"/>
    <n v="0"/>
    <n v="60.344000000000001"/>
    <s v="Regular Air"/>
    <n v="69"/>
    <n v="732.78399999999999"/>
    <x v="11"/>
    <s v="Home Office"/>
    <x v="1"/>
    <s v="Tables"/>
    <s v="Large Box"/>
    <d v="2012-02-16T00:00:00"/>
  </r>
  <r>
    <n v="6546"/>
    <n v="1154"/>
    <x v="1106"/>
    <s v="Critical"/>
    <s v="***"/>
    <s v="***"/>
    <s v="***"/>
    <m/>
    <m/>
    <s v="***"/>
    <m/>
    <m/>
    <m/>
    <m/>
    <m/>
    <n v="7"/>
    <n v="0.01"/>
    <m/>
    <m/>
    <n v="516.65"/>
    <n v="0"/>
    <n v="73.80714285714285"/>
    <s v="Express Air"/>
    <n v="3.5"/>
    <n v="520.15"/>
    <x v="9"/>
    <s v="Home Office"/>
    <x v="0"/>
    <s v="Appliances"/>
    <s v="Small Box"/>
    <d v="2012-02-15T00:00:00"/>
  </r>
  <r>
    <n v="6547"/>
    <n v="43203"/>
    <x v="1106"/>
    <s v="Not Specified"/>
    <s v="*"/>
    <s v="*"/>
    <s v="*"/>
    <m/>
    <m/>
    <s v="*"/>
    <m/>
    <m/>
    <m/>
    <m/>
    <m/>
    <n v="32"/>
    <n v="0.04"/>
    <m/>
    <m/>
    <n v="225.16"/>
    <n v="0"/>
    <n v="7.0362499999999999"/>
    <s v="Regular Air"/>
    <n v="5.2"/>
    <n v="230.35999999999999"/>
    <x v="7"/>
    <s v="Home Office"/>
    <x v="0"/>
    <s v="Paper"/>
    <s v="Small Box"/>
    <d v="2012-02-16T00:00:00"/>
  </r>
  <r>
    <n v="6548"/>
    <n v="1154"/>
    <x v="1106"/>
    <s v="Critical"/>
    <s v="***"/>
    <s v="***"/>
    <s v="***"/>
    <m/>
    <m/>
    <s v="***"/>
    <m/>
    <m/>
    <m/>
    <m/>
    <m/>
    <n v="23"/>
    <n v="3.5000000000000003E-2"/>
    <m/>
    <m/>
    <n v="115.1"/>
    <n v="0"/>
    <n v="5.0043478260869563"/>
    <s v="Regular Air"/>
    <n v="0.5"/>
    <n v="115.6"/>
    <x v="0"/>
    <s v="Home Office"/>
    <x v="0"/>
    <s v="Labels"/>
    <s v="Small Box"/>
    <d v="2012-02-16T00:00:00"/>
  </r>
  <r>
    <n v="6549"/>
    <n v="1537"/>
    <x v="1106"/>
    <s v="Not Specified"/>
    <s v="*"/>
    <s v="*"/>
    <s v="*"/>
    <m/>
    <m/>
    <s v="*"/>
    <m/>
    <m/>
    <m/>
    <m/>
    <m/>
    <n v="5"/>
    <n v="0.01"/>
    <m/>
    <m/>
    <n v="16.600000000000001"/>
    <n v="0"/>
    <n v="3.3200000000000003"/>
    <s v="Regular Air"/>
    <n v="6.05"/>
    <n v="22.650000000000002"/>
    <x v="0"/>
    <s v="Corporate"/>
    <x v="0"/>
    <s v="Binders and Binder Accessories"/>
    <s v="Small Box"/>
    <d v="2012-02-14T00:00:00"/>
  </r>
  <r>
    <n v="6550"/>
    <n v="29473"/>
    <x v="1107"/>
    <s v="Medium"/>
    <s v="*"/>
    <s v="*"/>
    <s v="*"/>
    <m/>
    <m/>
    <s v="*"/>
    <m/>
    <m/>
    <m/>
    <m/>
    <m/>
    <n v="40"/>
    <n v="0.05"/>
    <m/>
    <m/>
    <n v="13367.82"/>
    <n v="1"/>
    <n v="334.19549999999998"/>
    <s v="Delivery Truck"/>
    <n v="29.2"/>
    <n v="13397.02"/>
    <x v="0"/>
    <s v="Consumer"/>
    <x v="1"/>
    <s v="Tables"/>
    <s v="Jumbo Box"/>
    <d v="2012-02-16T00:00:00"/>
  </r>
  <r>
    <n v="6551"/>
    <n v="32292"/>
    <x v="1107"/>
    <s v="Low"/>
    <s v="*"/>
    <s v="*"/>
    <s v="*"/>
    <m/>
    <m/>
    <s v="*"/>
    <m/>
    <m/>
    <m/>
    <m/>
    <m/>
    <n v="49"/>
    <n v="0.05"/>
    <m/>
    <m/>
    <n v="5008.7610000000004"/>
    <n v="1"/>
    <n v="102.21961224489797"/>
    <s v="Regular Air"/>
    <n v="5.99"/>
    <n v="5014.7510000000002"/>
    <x v="0"/>
    <s v="Corporate"/>
    <x v="2"/>
    <s v="Telephones and Communication"/>
    <s v="Small Box"/>
    <d v="2012-02-22T00:00:00"/>
  </r>
  <r>
    <n v="6552"/>
    <n v="38052"/>
    <x v="1107"/>
    <s v="Low"/>
    <s v="*"/>
    <s v="*"/>
    <s v="*"/>
    <m/>
    <m/>
    <s v="*"/>
    <m/>
    <m/>
    <m/>
    <m/>
    <m/>
    <n v="13"/>
    <n v="0.02"/>
    <m/>
    <m/>
    <n v="542.6"/>
    <n v="0"/>
    <n v="41.738461538461543"/>
    <s v="Regular Air"/>
    <n v="1.99"/>
    <n v="544.59"/>
    <x v="1"/>
    <s v="Consumer"/>
    <x v="2"/>
    <s v="Computer Peripherals"/>
    <s v="Small Pack"/>
    <d v="2012-02-15T00:00:00"/>
  </r>
  <r>
    <n v="6553"/>
    <n v="29473"/>
    <x v="1107"/>
    <s v="Medium"/>
    <s v="*"/>
    <s v="*"/>
    <s v="*"/>
    <m/>
    <m/>
    <s v="*"/>
    <m/>
    <m/>
    <m/>
    <m/>
    <m/>
    <n v="31"/>
    <n v="0.04"/>
    <m/>
    <m/>
    <n v="206.28649999999999"/>
    <n v="0"/>
    <n v="6.6544032258064512"/>
    <s v="Regular Air"/>
    <n v="5.03"/>
    <n v="211.31649999999999"/>
    <x v="3"/>
    <s v="Consumer"/>
    <x v="2"/>
    <s v="Telephones and Communication"/>
    <s v="Medium Box"/>
    <d v="2012-02-17T00:00:00"/>
  </r>
  <r>
    <n v="6554"/>
    <n v="54371"/>
    <x v="1107"/>
    <s v="Not Specified"/>
    <s v="*"/>
    <s v="*"/>
    <s v="*"/>
    <m/>
    <m/>
    <s v="*"/>
    <m/>
    <m/>
    <m/>
    <m/>
    <m/>
    <n v="7"/>
    <n v="0.01"/>
    <m/>
    <m/>
    <n v="118.63"/>
    <n v="0"/>
    <n v="16.947142857142858"/>
    <s v="Regular Air"/>
    <n v="5.08"/>
    <n v="123.71"/>
    <x v="8"/>
    <s v="Corporate"/>
    <x v="0"/>
    <s v="Binders and Binder Accessories"/>
    <s v="Small Box"/>
    <d v="2012-02-17T00:00:00"/>
  </r>
  <r>
    <n v="6555"/>
    <n v="54371"/>
    <x v="1107"/>
    <s v="Not Specified"/>
    <s v="*"/>
    <s v="*"/>
    <s v="*"/>
    <m/>
    <m/>
    <s v="*"/>
    <m/>
    <m/>
    <m/>
    <m/>
    <m/>
    <n v="28"/>
    <n v="3.5000000000000003E-2"/>
    <m/>
    <m/>
    <n v="115.02"/>
    <n v="0"/>
    <n v="4.1078571428571431"/>
    <s v="Regular Air"/>
    <n v="0.71"/>
    <n v="115.72999999999999"/>
    <x v="8"/>
    <s v="Corporate"/>
    <x v="0"/>
    <s v="Rubber Bands"/>
    <s v="Wrap Bag"/>
    <d v="2012-02-15T00:00:00"/>
  </r>
  <r>
    <n v="6556"/>
    <n v="32292"/>
    <x v="1107"/>
    <s v="Low"/>
    <s v="*"/>
    <s v="*"/>
    <s v="*"/>
    <m/>
    <m/>
    <s v="*"/>
    <m/>
    <m/>
    <m/>
    <m/>
    <m/>
    <n v="1"/>
    <n v="0.01"/>
    <m/>
    <m/>
    <n v="13.53"/>
    <n v="0"/>
    <n v="13.53"/>
    <s v="Regular Air"/>
    <n v="2.36"/>
    <n v="15.889999999999999"/>
    <x v="1"/>
    <s v="Corporate"/>
    <x v="0"/>
    <s v="Pens &amp; Art Supplies"/>
    <s v="Wrap Bag"/>
    <d v="2012-02-17T00:00:00"/>
  </r>
  <r>
    <n v="6557"/>
    <n v="31106"/>
    <x v="1108"/>
    <s v="Low"/>
    <s v="*"/>
    <s v="*"/>
    <s v="*"/>
    <m/>
    <m/>
    <s v="*"/>
    <m/>
    <m/>
    <m/>
    <m/>
    <m/>
    <n v="43"/>
    <n v="0.05"/>
    <m/>
    <m/>
    <n v="4697.0320000000002"/>
    <n v="1"/>
    <n v="109.23330232558141"/>
    <s v="Regular Air"/>
    <n v="5.63"/>
    <n v="4702.6620000000003"/>
    <x v="4"/>
    <s v="Corporate"/>
    <x v="2"/>
    <s v="Telephones and Communication"/>
    <s v="Small Box"/>
    <d v="2012-02-23T00:00:00"/>
  </r>
  <r>
    <n v="6558"/>
    <n v="31106"/>
    <x v="1108"/>
    <s v="Low"/>
    <s v="*"/>
    <s v="*"/>
    <s v="*"/>
    <m/>
    <m/>
    <s v="*"/>
    <m/>
    <m/>
    <m/>
    <m/>
    <m/>
    <n v="45"/>
    <n v="0.05"/>
    <m/>
    <m/>
    <n v="259.17"/>
    <n v="0"/>
    <n v="5.7593333333333341"/>
    <s v="Regular Air"/>
    <n v="3.6"/>
    <n v="262.77000000000004"/>
    <x v="4"/>
    <s v="Corporate"/>
    <x v="0"/>
    <s v="Scissors, Rulers and Trimmers"/>
    <s v="Small Pack"/>
    <d v="2012-02-18T00:00:00"/>
  </r>
  <r>
    <n v="6559"/>
    <n v="31106"/>
    <x v="1108"/>
    <s v="Low"/>
    <s v="*"/>
    <s v="*"/>
    <s v="*"/>
    <m/>
    <m/>
    <s v="*"/>
    <m/>
    <m/>
    <m/>
    <m/>
    <m/>
    <n v="7"/>
    <n v="0.01"/>
    <m/>
    <m/>
    <n v="187.33"/>
    <n v="0"/>
    <n v="26.761428571428574"/>
    <s v="Regular Air"/>
    <n v="9.8699999999999992"/>
    <n v="197.20000000000002"/>
    <x v="4"/>
    <s v="Corporate"/>
    <x v="1"/>
    <s v="Office Furnishings"/>
    <s v="Small Box"/>
    <d v="2012-02-21T00:00:00"/>
  </r>
  <r>
    <n v="6560"/>
    <n v="31106"/>
    <x v="1108"/>
    <s v="Low"/>
    <s v="*"/>
    <s v="*"/>
    <s v="*"/>
    <m/>
    <m/>
    <s v="*"/>
    <m/>
    <m/>
    <m/>
    <m/>
    <m/>
    <n v="37"/>
    <n v="0.04"/>
    <m/>
    <m/>
    <n v="101.9"/>
    <n v="0"/>
    <n v="2.7540540540540541"/>
    <s v="Regular Air"/>
    <n v="0.5"/>
    <n v="102.4"/>
    <x v="4"/>
    <s v="Corporate"/>
    <x v="0"/>
    <s v="Labels"/>
    <s v="Small Box"/>
    <d v="2012-02-16T00:00:00"/>
  </r>
  <r>
    <n v="6561"/>
    <n v="14212"/>
    <x v="1108"/>
    <s v="Critical"/>
    <s v="***"/>
    <s v="***"/>
    <s v="***"/>
    <m/>
    <m/>
    <s v="***"/>
    <m/>
    <m/>
    <m/>
    <m/>
    <m/>
    <n v="4"/>
    <n v="0.01"/>
    <m/>
    <m/>
    <n v="31.18"/>
    <n v="0"/>
    <n v="7.7949999999999999"/>
    <s v="Regular Air"/>
    <n v="5.22"/>
    <n v="36.4"/>
    <x v="5"/>
    <s v="Small Business"/>
    <x v="1"/>
    <s v="Office Furnishings"/>
    <s v="Small Box"/>
    <d v="2012-02-17T00:00:00"/>
  </r>
  <r>
    <n v="6562"/>
    <n v="14212"/>
    <x v="1108"/>
    <s v="Critical"/>
    <s v="***"/>
    <s v="***"/>
    <s v="***"/>
    <m/>
    <m/>
    <s v="***"/>
    <m/>
    <m/>
    <m/>
    <m/>
    <m/>
    <n v="8"/>
    <n v="0.01"/>
    <m/>
    <m/>
    <n v="21.99"/>
    <n v="0"/>
    <n v="2.7487499999999998"/>
    <s v="Regular Air"/>
    <n v="0.5"/>
    <n v="22.49"/>
    <x v="5"/>
    <s v="Small Business"/>
    <x v="0"/>
    <s v="Labels"/>
    <s v="Small Box"/>
    <d v="2012-02-18T00:00:00"/>
  </r>
  <r>
    <n v="6563"/>
    <n v="40065"/>
    <x v="1109"/>
    <s v="High"/>
    <s v="*"/>
    <s v="**"/>
    <s v="**"/>
    <m/>
    <m/>
    <s v="**"/>
    <m/>
    <m/>
    <m/>
    <m/>
    <m/>
    <n v="49"/>
    <n v="0.05"/>
    <m/>
    <m/>
    <n v="21141.07"/>
    <n v="1"/>
    <n v="431.45040816326531"/>
    <s v="Regular Air"/>
    <n v="24.49"/>
    <n v="21165.56"/>
    <x v="5"/>
    <s v="Consumer"/>
    <x v="2"/>
    <s v="Copiers and Fax"/>
    <s v="Large Box"/>
    <d v="2012-02-18T00:00:00"/>
  </r>
  <r>
    <n v="6564"/>
    <n v="41830"/>
    <x v="1109"/>
    <s v="Low"/>
    <s v="*"/>
    <s v="*"/>
    <s v="*"/>
    <m/>
    <m/>
    <s v="*"/>
    <m/>
    <m/>
    <m/>
    <m/>
    <m/>
    <n v="42"/>
    <n v="0.05"/>
    <m/>
    <m/>
    <n v="5361.08"/>
    <n v="1"/>
    <n v="127.64476190476191"/>
    <s v="Delivery Truck"/>
    <n v="26.3"/>
    <n v="5387.38"/>
    <x v="0"/>
    <s v="Home Office"/>
    <x v="2"/>
    <s v="Office Machines"/>
    <s v="Jumbo Drum"/>
    <d v="2012-02-24T00:00:00"/>
  </r>
  <r>
    <n v="6565"/>
    <n v="4391"/>
    <x v="1109"/>
    <s v="High"/>
    <s v="*"/>
    <s v="**"/>
    <s v="**"/>
    <m/>
    <m/>
    <s v="**"/>
    <m/>
    <m/>
    <m/>
    <m/>
    <m/>
    <n v="20"/>
    <n v="3.5000000000000003E-2"/>
    <m/>
    <m/>
    <n v="2592.4319999999998"/>
    <n v="1"/>
    <n v="129.6216"/>
    <s v="Regular Air"/>
    <n v="3.9"/>
    <n v="2596.3319999999999"/>
    <x v="2"/>
    <s v="Home Office"/>
    <x v="2"/>
    <s v="Telephones and Communication"/>
    <s v="Small Box"/>
    <d v="2012-02-19T00:00:00"/>
  </r>
  <r>
    <n v="6566"/>
    <n v="40067"/>
    <x v="1109"/>
    <s v="Low"/>
    <s v="*"/>
    <s v="*"/>
    <s v="*"/>
    <m/>
    <m/>
    <s v="*"/>
    <m/>
    <m/>
    <m/>
    <m/>
    <m/>
    <n v="38"/>
    <n v="0.04"/>
    <m/>
    <m/>
    <n v="2157.3085000000001"/>
    <n v="1"/>
    <n v="56.771276315789478"/>
    <s v="Regular Air"/>
    <n v="5.31"/>
    <n v="2162.6185"/>
    <x v="7"/>
    <s v="Corporate"/>
    <x v="2"/>
    <s v="Telephones and Communication"/>
    <s v="Small Box"/>
    <d v="2012-02-19T00:00:00"/>
  </r>
  <r>
    <n v="6567"/>
    <n v="24775"/>
    <x v="1109"/>
    <s v="Critical"/>
    <s v="***"/>
    <s v="***"/>
    <s v="***"/>
    <m/>
    <m/>
    <s v="***"/>
    <m/>
    <m/>
    <m/>
    <m/>
    <m/>
    <n v="15"/>
    <n v="0.02"/>
    <m/>
    <m/>
    <n v="1616.66"/>
    <n v="1"/>
    <n v="107.77733333333335"/>
    <s v="Delivery Truck"/>
    <n v="56.22"/>
    <n v="1672.88"/>
    <x v="4"/>
    <s v="Home Office"/>
    <x v="1"/>
    <s v="Bookcases"/>
    <s v="Jumbo Box"/>
    <d v="2012-02-19T00:00:00"/>
  </r>
  <r>
    <n v="6568"/>
    <n v="40673"/>
    <x v="1109"/>
    <s v="Low"/>
    <s v="*"/>
    <s v="*"/>
    <s v="*"/>
    <m/>
    <m/>
    <s v="*"/>
    <m/>
    <m/>
    <m/>
    <m/>
    <m/>
    <n v="14"/>
    <n v="0.02"/>
    <m/>
    <m/>
    <n v="157.49"/>
    <n v="0"/>
    <n v="11.249285714285715"/>
    <s v="Regular Air"/>
    <n v="1.39"/>
    <n v="158.88"/>
    <x v="2"/>
    <s v="Home Office"/>
    <x v="0"/>
    <s v="Envelopes"/>
    <s v="Small Box"/>
    <d v="2012-02-22T00:00:00"/>
  </r>
  <r>
    <n v="6569"/>
    <n v="24775"/>
    <x v="1109"/>
    <s v="Critical"/>
    <s v="***"/>
    <s v="***"/>
    <s v="***"/>
    <m/>
    <m/>
    <s v="***"/>
    <m/>
    <m/>
    <m/>
    <m/>
    <m/>
    <n v="6"/>
    <n v="0.01"/>
    <m/>
    <m/>
    <n v="96.21"/>
    <n v="0"/>
    <n v="16.035"/>
    <s v="Regular Air"/>
    <n v="57.4"/>
    <n v="153.60999999999999"/>
    <x v="4"/>
    <s v="Home Office"/>
    <x v="1"/>
    <s v="Office Furnishings"/>
    <s v="Small Box"/>
    <d v="2012-02-18T00:00:00"/>
  </r>
  <r>
    <n v="6570"/>
    <n v="40065"/>
    <x v="1109"/>
    <s v="High"/>
    <s v="*"/>
    <s v="**"/>
    <s v="**"/>
    <m/>
    <m/>
    <s v="**"/>
    <m/>
    <m/>
    <m/>
    <m/>
    <m/>
    <n v="4"/>
    <n v="0.01"/>
    <m/>
    <m/>
    <n v="76.865499999999997"/>
    <n v="0"/>
    <n v="19.216374999999999"/>
    <s v="Express Air"/>
    <n v="0.99"/>
    <n v="77.855499999999992"/>
    <x v="5"/>
    <s v="Consumer"/>
    <x v="2"/>
    <s v="Telephones and Communication"/>
    <s v="Wrap Bag"/>
    <d v="2012-02-18T00:00:00"/>
  </r>
  <r>
    <n v="6571"/>
    <n v="14240"/>
    <x v="1109"/>
    <s v="High"/>
    <s v="*"/>
    <s v="**"/>
    <s v="**"/>
    <m/>
    <m/>
    <s v="**"/>
    <m/>
    <m/>
    <m/>
    <m/>
    <m/>
    <n v="24"/>
    <n v="3.5000000000000003E-2"/>
    <m/>
    <m/>
    <n v="68.88"/>
    <n v="0"/>
    <n v="2.8699999999999997"/>
    <s v="Regular Air"/>
    <n v="1.49"/>
    <n v="70.36999999999999"/>
    <x v="2"/>
    <s v="Corporate"/>
    <x v="0"/>
    <s v="Binders and Binder Accessories"/>
    <s v="Small Box"/>
    <d v="2012-02-18T00:00:00"/>
  </r>
  <r>
    <n v="6572"/>
    <n v="801"/>
    <x v="1109"/>
    <s v="Critical"/>
    <s v="***"/>
    <s v="***"/>
    <s v="***"/>
    <m/>
    <m/>
    <s v="***"/>
    <m/>
    <m/>
    <m/>
    <m/>
    <m/>
    <n v="20"/>
    <n v="3.5000000000000003E-2"/>
    <m/>
    <m/>
    <n v="59.85"/>
    <n v="0"/>
    <n v="2.9925000000000002"/>
    <s v="Regular Air"/>
    <n v="3.5"/>
    <n v="63.35"/>
    <x v="8"/>
    <s v="Corporate"/>
    <x v="0"/>
    <s v="Pens &amp; Art Supplies"/>
    <s v="Small Pack"/>
    <d v="2012-02-20T00:00:00"/>
  </r>
  <r>
    <n v="6573"/>
    <n v="37445"/>
    <x v="1110"/>
    <s v="High"/>
    <s v="*"/>
    <s v="**"/>
    <s v="**"/>
    <m/>
    <m/>
    <s v="**"/>
    <m/>
    <m/>
    <m/>
    <m/>
    <m/>
    <n v="37"/>
    <n v="0.04"/>
    <m/>
    <m/>
    <n v="2180.23"/>
    <n v="1"/>
    <n v="58.925135135135136"/>
    <s v="Regular Air"/>
    <n v="3.5"/>
    <n v="2183.73"/>
    <x v="2"/>
    <s v="Corporate"/>
    <x v="0"/>
    <s v="Appliances"/>
    <s v="Small Box"/>
    <d v="2012-02-19T00:00:00"/>
  </r>
  <r>
    <n v="6574"/>
    <n v="52003"/>
    <x v="1110"/>
    <s v="Low"/>
    <s v="*"/>
    <s v="*"/>
    <s v="*"/>
    <m/>
    <m/>
    <s v="*"/>
    <m/>
    <m/>
    <m/>
    <m/>
    <m/>
    <n v="11"/>
    <n v="0.02"/>
    <m/>
    <m/>
    <n v="1884.2080000000001"/>
    <n v="1"/>
    <n v="171.29163636363637"/>
    <s v="Delivery Truck"/>
    <n v="110.2"/>
    <n v="1994.4080000000001"/>
    <x v="2"/>
    <s v="Consumer"/>
    <x v="1"/>
    <s v="Tables"/>
    <s v="Jumbo Box"/>
    <d v="2012-02-25T00:00:00"/>
  </r>
  <r>
    <n v="6575"/>
    <n v="37123"/>
    <x v="1110"/>
    <s v="High"/>
    <s v="*"/>
    <s v="**"/>
    <s v="**"/>
    <m/>
    <m/>
    <s v="**"/>
    <m/>
    <m/>
    <m/>
    <m/>
    <m/>
    <n v="50"/>
    <n v="0.06"/>
    <m/>
    <m/>
    <n v="794.58"/>
    <n v="0"/>
    <n v="15.8916"/>
    <s v="Delivery Truck"/>
    <n v="27.75"/>
    <n v="822.33"/>
    <x v="1"/>
    <s v="Small Business"/>
    <x v="1"/>
    <s v="Tables"/>
    <s v="Jumbo Box"/>
    <d v="2012-02-19T00:00:00"/>
  </r>
  <r>
    <n v="6576"/>
    <n v="42115"/>
    <x v="1110"/>
    <s v="Critical"/>
    <s v="***"/>
    <s v="***"/>
    <s v="***"/>
    <m/>
    <m/>
    <s v="***"/>
    <m/>
    <m/>
    <m/>
    <m/>
    <m/>
    <n v="21"/>
    <n v="3.5000000000000003E-2"/>
    <m/>
    <m/>
    <n v="673.92"/>
    <n v="0"/>
    <n v="32.091428571428573"/>
    <s v="Regular Air"/>
    <n v="1.99"/>
    <n v="675.91"/>
    <x v="10"/>
    <s v="Home Office"/>
    <x v="2"/>
    <s v="Computer Peripherals"/>
    <s v="Small Pack"/>
    <d v="2012-02-18T00:00:00"/>
  </r>
  <r>
    <n v="6577"/>
    <n v="42115"/>
    <x v="1110"/>
    <s v="Critical"/>
    <s v="***"/>
    <s v="***"/>
    <s v="***"/>
    <m/>
    <m/>
    <s v="***"/>
    <m/>
    <m/>
    <m/>
    <m/>
    <m/>
    <n v="19"/>
    <n v="0.02"/>
    <m/>
    <m/>
    <n v="540.55999999999995"/>
    <n v="0"/>
    <n v="28.450526315789471"/>
    <s v="Regular Air"/>
    <n v="13.99"/>
    <n v="554.54999999999995"/>
    <x v="10"/>
    <s v="Home Office"/>
    <x v="0"/>
    <s v="Storage &amp; Organization"/>
    <s v="Medium Box"/>
    <d v="2012-02-19T00:00:00"/>
  </r>
  <r>
    <n v="6578"/>
    <n v="12418"/>
    <x v="1110"/>
    <s v="Not Specified"/>
    <s v="*"/>
    <s v="*"/>
    <s v="*"/>
    <m/>
    <m/>
    <s v="*"/>
    <m/>
    <m/>
    <m/>
    <m/>
    <m/>
    <n v="38"/>
    <n v="0.04"/>
    <m/>
    <m/>
    <n v="299.01"/>
    <n v="0"/>
    <n v="7.8686842105263155"/>
    <s v="Regular Air"/>
    <n v="6.5"/>
    <n v="305.51"/>
    <x v="10"/>
    <s v="Home Office"/>
    <x v="0"/>
    <s v="Storage &amp; Organization"/>
    <s v="Medium Box"/>
    <d v="2012-02-20T00:00:00"/>
  </r>
  <r>
    <n v="6579"/>
    <n v="32192"/>
    <x v="1110"/>
    <s v="Not Specified"/>
    <s v="*"/>
    <s v="*"/>
    <s v="*"/>
    <m/>
    <m/>
    <s v="*"/>
    <m/>
    <m/>
    <m/>
    <m/>
    <m/>
    <n v="4"/>
    <n v="0.01"/>
    <m/>
    <m/>
    <n v="159.256"/>
    <n v="0"/>
    <n v="39.814"/>
    <s v="Regular Air"/>
    <n v="2.5"/>
    <n v="161.756"/>
    <x v="5"/>
    <s v="Small Business"/>
    <x v="2"/>
    <s v="Telephones and Communication"/>
    <s v="Small Box"/>
    <d v="2012-02-18T00:00:00"/>
  </r>
  <r>
    <n v="6580"/>
    <n v="52003"/>
    <x v="1110"/>
    <s v="Low"/>
    <s v="*"/>
    <s v="*"/>
    <s v="*"/>
    <m/>
    <m/>
    <s v="*"/>
    <m/>
    <m/>
    <m/>
    <m/>
    <m/>
    <n v="2"/>
    <n v="0.01"/>
    <m/>
    <m/>
    <n v="93.338499999999996"/>
    <n v="0"/>
    <n v="46.669249999999998"/>
    <s v="Regular Air"/>
    <n v="5"/>
    <n v="98.338499999999996"/>
    <x v="2"/>
    <s v="Consumer"/>
    <x v="2"/>
    <s v="Telephones and Communication"/>
    <s v="Small Pack"/>
    <d v="2012-02-18T00:00:00"/>
  </r>
  <r>
    <n v="6581"/>
    <n v="12711"/>
    <x v="1111"/>
    <s v="Critical"/>
    <s v="***"/>
    <s v="***"/>
    <s v="***"/>
    <m/>
    <m/>
    <s v="***"/>
    <m/>
    <m/>
    <m/>
    <m/>
    <m/>
    <n v="32"/>
    <n v="0.04"/>
    <m/>
    <m/>
    <n v="1486.72"/>
    <n v="1"/>
    <n v="46.46"/>
    <s v="Regular Air"/>
    <n v="8.99"/>
    <n v="1495.71"/>
    <x v="4"/>
    <s v="Corporate"/>
    <x v="0"/>
    <s v="Pens &amp; Art Supplies"/>
    <s v="Small Pack"/>
    <d v="2012-02-20T00:00:00"/>
  </r>
  <r>
    <n v="6582"/>
    <n v="12711"/>
    <x v="1111"/>
    <s v="Critical"/>
    <s v="***"/>
    <s v="***"/>
    <s v="***"/>
    <m/>
    <m/>
    <s v="***"/>
    <m/>
    <m/>
    <m/>
    <m/>
    <m/>
    <n v="45"/>
    <n v="0.05"/>
    <m/>
    <m/>
    <n v="558.04"/>
    <n v="0"/>
    <n v="12.400888888888888"/>
    <s v="Regular Air"/>
    <n v="3.14"/>
    <n v="561.17999999999995"/>
    <x v="4"/>
    <s v="Corporate"/>
    <x v="0"/>
    <s v="Scissors, Rulers and Trimmers"/>
    <s v="Small Pack"/>
    <d v="2012-02-20T00:00:00"/>
  </r>
  <r>
    <n v="6583"/>
    <n v="39075"/>
    <x v="1111"/>
    <s v="Not Specified"/>
    <s v="*"/>
    <s v="*"/>
    <s v="*"/>
    <m/>
    <m/>
    <s v="*"/>
    <m/>
    <m/>
    <m/>
    <m/>
    <m/>
    <n v="50"/>
    <n v="0.06"/>
    <m/>
    <m/>
    <n v="512.33000000000004"/>
    <n v="0"/>
    <n v="10.246600000000001"/>
    <s v="Regular Air"/>
    <n v="0.99"/>
    <n v="513.32000000000005"/>
    <x v="5"/>
    <s v="Corporate"/>
    <x v="0"/>
    <s v="Labels"/>
    <s v="Small Box"/>
    <d v="2012-02-20T00:00:00"/>
  </r>
  <r>
    <n v="6584"/>
    <n v="1057"/>
    <x v="1111"/>
    <s v="Critical"/>
    <s v="***"/>
    <s v="***"/>
    <s v="***"/>
    <m/>
    <m/>
    <s v="***"/>
    <m/>
    <m/>
    <m/>
    <m/>
    <m/>
    <n v="41"/>
    <n v="0.05"/>
    <m/>
    <m/>
    <n v="341.36"/>
    <n v="0"/>
    <n v="8.3258536585365857"/>
    <s v="Regular Air"/>
    <n v="3.62"/>
    <n v="344.98"/>
    <x v="1"/>
    <s v="Corporate"/>
    <x v="2"/>
    <s v="Computer Peripherals"/>
    <s v="Small Pack"/>
    <d v="2012-02-21T00:00:00"/>
  </r>
  <r>
    <n v="6585"/>
    <n v="26309"/>
    <x v="1111"/>
    <s v="Low"/>
    <s v="*"/>
    <s v="*"/>
    <s v="*"/>
    <m/>
    <m/>
    <s v="*"/>
    <m/>
    <m/>
    <m/>
    <m/>
    <m/>
    <n v="42"/>
    <n v="0.05"/>
    <m/>
    <m/>
    <n v="128.13"/>
    <n v="0"/>
    <n v="3.0507142857142857"/>
    <s v="Regular Air"/>
    <n v="0.99"/>
    <n v="129.12"/>
    <x v="5"/>
    <s v="Corporate"/>
    <x v="0"/>
    <s v="Labels"/>
    <s v="Small Box"/>
    <d v="2012-02-21T00:00:00"/>
  </r>
  <r>
    <n v="6586"/>
    <n v="5860"/>
    <x v="1111"/>
    <s v="Not Specified"/>
    <s v="*"/>
    <s v="*"/>
    <s v="*"/>
    <m/>
    <m/>
    <s v="*"/>
    <m/>
    <m/>
    <m/>
    <m/>
    <m/>
    <n v="12"/>
    <n v="0.02"/>
    <m/>
    <m/>
    <n v="56.73"/>
    <n v="0"/>
    <n v="4.7275"/>
    <s v="Regular Air"/>
    <n v="0.71"/>
    <n v="57.44"/>
    <x v="5"/>
    <s v="Consumer"/>
    <x v="0"/>
    <s v="Pens &amp; Art Supplies"/>
    <s v="Wrap Bag"/>
    <d v="2012-02-21T00:00:00"/>
  </r>
  <r>
    <n v="6587"/>
    <n v="35905"/>
    <x v="1111"/>
    <s v="Low"/>
    <s v="*"/>
    <s v="*"/>
    <s v="*"/>
    <m/>
    <m/>
    <s v="*"/>
    <m/>
    <m/>
    <m/>
    <m/>
    <m/>
    <n v="20"/>
    <n v="3.5000000000000003E-2"/>
    <m/>
    <m/>
    <n v="37.4"/>
    <n v="0"/>
    <n v="1.8699999999999999"/>
    <s v="Express Air"/>
    <n v="1.57"/>
    <n v="38.97"/>
    <x v="0"/>
    <s v="Corporate"/>
    <x v="0"/>
    <s v="Pens &amp; Art Supplies"/>
    <s v="Wrap Bag"/>
    <d v="2012-02-24T00:00:00"/>
  </r>
  <r>
    <n v="6588"/>
    <n v="6"/>
    <x v="1112"/>
    <s v="Not Specified"/>
    <s v="*"/>
    <s v="*"/>
    <s v="*"/>
    <m/>
    <m/>
    <s v="*"/>
    <m/>
    <m/>
    <m/>
    <m/>
    <m/>
    <n v="2"/>
    <n v="0.01"/>
    <m/>
    <m/>
    <n v="6.93"/>
    <n v="0"/>
    <n v="3.4649999999999999"/>
    <s v="Regular Air"/>
    <n v="2.56"/>
    <n v="9.49"/>
    <x v="5"/>
    <s v="Corporate"/>
    <x v="0"/>
    <s v="Scissors, Rulers and Trimmers"/>
    <s v="Small Pack"/>
    <d v="2012-02-21T00:00:00"/>
  </r>
  <r>
    <n v="6589"/>
    <n v="46466"/>
    <x v="1113"/>
    <s v="Medium"/>
    <s v="*"/>
    <s v="*"/>
    <s v="*"/>
    <m/>
    <m/>
    <s v="*"/>
    <m/>
    <m/>
    <m/>
    <m/>
    <m/>
    <n v="7"/>
    <n v="0.01"/>
    <m/>
    <m/>
    <n v="271.27"/>
    <n v="0"/>
    <n v="38.752857142857138"/>
    <s v="Regular Air"/>
    <n v="13.99"/>
    <n v="285.26"/>
    <x v="1"/>
    <s v="Home Office"/>
    <x v="1"/>
    <s v="Office Furnishings"/>
    <s v="Wrap Bag"/>
    <d v="2012-02-22T00:00:00"/>
  </r>
  <r>
    <n v="6590"/>
    <n v="41921"/>
    <x v="1114"/>
    <s v="Medium"/>
    <s v="*"/>
    <s v="*"/>
    <s v="*"/>
    <m/>
    <m/>
    <s v="*"/>
    <m/>
    <m/>
    <m/>
    <m/>
    <m/>
    <n v="32"/>
    <n v="0.04"/>
    <m/>
    <m/>
    <n v="16313.51"/>
    <n v="1"/>
    <n v="509.79718750000001"/>
    <s v="Delivery Truck"/>
    <n v="26"/>
    <n v="16339.51"/>
    <x v="5"/>
    <s v="Consumer"/>
    <x v="1"/>
    <s v="Chairs &amp; Chairmats"/>
    <s v="Jumbo Drum"/>
    <d v="2012-02-26T00:00:00"/>
  </r>
  <r>
    <n v="6591"/>
    <n v="40132"/>
    <x v="1114"/>
    <s v="Low"/>
    <s v="*"/>
    <s v="*"/>
    <s v="*"/>
    <m/>
    <m/>
    <s v="*"/>
    <m/>
    <m/>
    <m/>
    <m/>
    <m/>
    <n v="36"/>
    <n v="0.04"/>
    <m/>
    <m/>
    <n v="4698.5"/>
    <n v="1"/>
    <n v="130.51388888888889"/>
    <s v="Delivery Truck"/>
    <n v="51.94"/>
    <n v="4750.4399999999996"/>
    <x v="7"/>
    <s v="Corporate"/>
    <x v="1"/>
    <s v="Tables"/>
    <s v="Jumbo Box"/>
    <d v="2012-02-29T00:00:00"/>
  </r>
  <r>
    <n v="6592"/>
    <n v="51239"/>
    <x v="1114"/>
    <s v="Low"/>
    <s v="*"/>
    <s v="*"/>
    <s v="*"/>
    <m/>
    <m/>
    <s v="*"/>
    <m/>
    <m/>
    <m/>
    <m/>
    <m/>
    <n v="48"/>
    <n v="0.05"/>
    <m/>
    <m/>
    <n v="4046.25"/>
    <n v="1"/>
    <n v="84.296875"/>
    <s v="Delivery Truck"/>
    <n v="60"/>
    <n v="4106.25"/>
    <x v="5"/>
    <s v="Consumer"/>
    <x v="1"/>
    <s v="Tables"/>
    <s v="Jumbo Drum"/>
    <d v="2012-02-25T00:00:00"/>
  </r>
  <r>
    <n v="6593"/>
    <n v="40132"/>
    <x v="1114"/>
    <s v="Low"/>
    <s v="*"/>
    <s v="*"/>
    <s v="*"/>
    <m/>
    <m/>
    <s v="*"/>
    <m/>
    <m/>
    <m/>
    <m/>
    <m/>
    <n v="26"/>
    <n v="3.5000000000000003E-2"/>
    <m/>
    <m/>
    <n v="1363"/>
    <n v="1"/>
    <n v="52.42307692307692"/>
    <s v="Delivery Truck"/>
    <n v="14.19"/>
    <n v="1377.19"/>
    <x v="7"/>
    <s v="Corporate"/>
    <x v="1"/>
    <s v="Chairs &amp; Chairmats"/>
    <s v="Jumbo Drum"/>
    <d v="2012-02-29T00:00:00"/>
  </r>
  <r>
    <n v="6594"/>
    <n v="8388"/>
    <x v="1114"/>
    <s v="Low"/>
    <s v="*"/>
    <s v="*"/>
    <s v="*"/>
    <m/>
    <m/>
    <s v="*"/>
    <m/>
    <m/>
    <m/>
    <m/>
    <m/>
    <n v="37"/>
    <n v="0.04"/>
    <m/>
    <m/>
    <n v="434.11"/>
    <n v="0"/>
    <n v="11.732702702702703"/>
    <s v="Regular Air"/>
    <n v="5.63"/>
    <n v="439.74"/>
    <x v="1"/>
    <s v="Home Office"/>
    <x v="0"/>
    <s v="Binders and Binder Accessories"/>
    <s v="Small Box"/>
    <d v="2012-02-25T00:00:00"/>
  </r>
  <r>
    <n v="6595"/>
    <n v="40132"/>
    <x v="1114"/>
    <s v="Low"/>
    <s v="*"/>
    <s v="*"/>
    <s v="*"/>
    <m/>
    <m/>
    <s v="*"/>
    <m/>
    <m/>
    <m/>
    <m/>
    <m/>
    <n v="16"/>
    <n v="0.02"/>
    <m/>
    <m/>
    <n v="347.47"/>
    <n v="0"/>
    <n v="21.716875000000002"/>
    <s v="Regular Air"/>
    <n v="15.1"/>
    <n v="362.57000000000005"/>
    <x v="7"/>
    <s v="Corporate"/>
    <x v="0"/>
    <s v="Binders and Binder Accessories"/>
    <s v="Small Box"/>
    <d v="2012-03-02T00:00:00"/>
  </r>
  <r>
    <n v="6596"/>
    <n v="41921"/>
    <x v="1114"/>
    <s v="Medium"/>
    <s v="*"/>
    <s v="*"/>
    <s v="*"/>
    <m/>
    <m/>
    <s v="*"/>
    <m/>
    <m/>
    <m/>
    <m/>
    <m/>
    <n v="29"/>
    <n v="3.5000000000000003E-2"/>
    <m/>
    <m/>
    <n v="337.38"/>
    <n v="0"/>
    <n v="11.633793103448276"/>
    <s v="Express Air"/>
    <n v="6.97"/>
    <n v="344.35"/>
    <x v="5"/>
    <s v="Consumer"/>
    <x v="0"/>
    <s v="Envelopes"/>
    <s v="Small Box"/>
    <d v="2012-02-24T00:00:00"/>
  </r>
  <r>
    <n v="6597"/>
    <n v="8388"/>
    <x v="1114"/>
    <s v="Low"/>
    <s v="*"/>
    <s v="*"/>
    <s v="*"/>
    <m/>
    <m/>
    <s v="*"/>
    <m/>
    <m/>
    <m/>
    <m/>
    <m/>
    <n v="39"/>
    <n v="0.04"/>
    <m/>
    <m/>
    <n v="290.3"/>
    <n v="0"/>
    <n v="7.4435897435897438"/>
    <s v="Regular Air"/>
    <n v="4"/>
    <n v="294.3"/>
    <x v="1"/>
    <s v="Home Office"/>
    <x v="1"/>
    <s v="Office Furnishings"/>
    <s v="Wrap Bag"/>
    <d v="2012-02-25T00:00:00"/>
  </r>
  <r>
    <n v="6598"/>
    <n v="8388"/>
    <x v="1114"/>
    <s v="Low"/>
    <s v="*"/>
    <s v="*"/>
    <s v="*"/>
    <m/>
    <m/>
    <s v="*"/>
    <m/>
    <m/>
    <m/>
    <m/>
    <m/>
    <n v="42"/>
    <n v="0.05"/>
    <m/>
    <m/>
    <n v="288.89999999999998"/>
    <n v="0"/>
    <n v="6.8785714285714281"/>
    <s v="Regular Air"/>
    <n v="1.6"/>
    <n v="290.5"/>
    <x v="1"/>
    <s v="Home Office"/>
    <x v="0"/>
    <s v="Paper"/>
    <s v="Wrap Bag"/>
    <d v="2012-02-25T00:00:00"/>
  </r>
  <r>
    <n v="6599"/>
    <n v="9281"/>
    <x v="1114"/>
    <s v="Critical"/>
    <s v="***"/>
    <s v="***"/>
    <s v="***"/>
    <m/>
    <m/>
    <s v="***"/>
    <m/>
    <m/>
    <m/>
    <m/>
    <m/>
    <n v="31"/>
    <n v="0.04"/>
    <m/>
    <m/>
    <n v="199.8"/>
    <n v="0"/>
    <n v="6.4451612903225808"/>
    <s v="Express Air"/>
    <n v="6.81"/>
    <n v="206.61"/>
    <x v="1"/>
    <s v="Small Business"/>
    <x v="0"/>
    <s v="Paper"/>
    <s v="Small Box"/>
    <d v="2012-02-25T00:00:00"/>
  </r>
  <r>
    <n v="6600"/>
    <n v="35392"/>
    <x v="1114"/>
    <s v="High"/>
    <s v="*"/>
    <s v="**"/>
    <s v="**"/>
    <m/>
    <m/>
    <s v="**"/>
    <m/>
    <m/>
    <m/>
    <m/>
    <m/>
    <n v="9"/>
    <n v="0.01"/>
    <m/>
    <m/>
    <n v="70.88"/>
    <n v="0"/>
    <n v="7.8755555555555548"/>
    <s v="Regular Air"/>
    <n v="9.68"/>
    <n v="80.56"/>
    <x v="6"/>
    <s v="Small Business"/>
    <x v="0"/>
    <s v="Paper"/>
    <s v="Small Box"/>
    <d v="2012-02-23T00:00:00"/>
  </r>
  <r>
    <n v="6601"/>
    <n v="9281"/>
    <x v="1114"/>
    <s v="Critical"/>
    <s v="***"/>
    <s v="***"/>
    <s v="***"/>
    <m/>
    <m/>
    <s v="***"/>
    <m/>
    <m/>
    <m/>
    <m/>
    <m/>
    <n v="24"/>
    <n v="3.5000000000000003E-2"/>
    <m/>
    <m/>
    <n v="68.97"/>
    <n v="0"/>
    <n v="2.8737499999999998"/>
    <s v="Regular Air"/>
    <n v="0.97"/>
    <n v="69.94"/>
    <x v="1"/>
    <s v="Small Business"/>
    <x v="0"/>
    <s v="Pens &amp; Art Supplies"/>
    <s v="Wrap Bag"/>
    <d v="2012-02-25T00:00:00"/>
  </r>
  <r>
    <n v="6602"/>
    <n v="25314"/>
    <x v="1115"/>
    <s v="High"/>
    <s v="*"/>
    <s v="**"/>
    <s v="**"/>
    <m/>
    <m/>
    <s v="**"/>
    <m/>
    <m/>
    <m/>
    <m/>
    <m/>
    <n v="43"/>
    <n v="0.05"/>
    <m/>
    <m/>
    <n v="7679.5119999999997"/>
    <n v="1"/>
    <n v="178.59330232558139"/>
    <s v="Regular Air"/>
    <n v="5"/>
    <n v="7684.5119999999997"/>
    <x v="4"/>
    <s v="Corporate"/>
    <x v="2"/>
    <s v="Telephones and Communication"/>
    <s v="Small Box"/>
    <d v="2012-02-26T00:00:00"/>
  </r>
  <r>
    <n v="6603"/>
    <n v="13668"/>
    <x v="1115"/>
    <s v="Critical"/>
    <s v="***"/>
    <s v="***"/>
    <s v="***"/>
    <m/>
    <m/>
    <s v="***"/>
    <m/>
    <m/>
    <m/>
    <m/>
    <m/>
    <n v="42"/>
    <n v="0.05"/>
    <m/>
    <m/>
    <n v="282.61"/>
    <n v="0"/>
    <n v="6.7288095238095238"/>
    <s v="Regular Air"/>
    <n v="5.22"/>
    <n v="287.83000000000004"/>
    <x v="10"/>
    <s v="Home Office"/>
    <x v="1"/>
    <s v="Office Furnishings"/>
    <s v="Small Box"/>
    <d v="2012-02-26T00:00:00"/>
  </r>
  <r>
    <n v="6604"/>
    <n v="11776"/>
    <x v="1115"/>
    <s v="Low"/>
    <s v="*"/>
    <s v="*"/>
    <s v="*"/>
    <m/>
    <m/>
    <s v="*"/>
    <m/>
    <m/>
    <m/>
    <m/>
    <m/>
    <n v="40"/>
    <n v="0.05"/>
    <m/>
    <m/>
    <n v="57.24"/>
    <n v="0"/>
    <n v="1.431"/>
    <s v="Express Air"/>
    <n v="0.7"/>
    <n v="57.940000000000005"/>
    <x v="2"/>
    <s v="Small Business"/>
    <x v="0"/>
    <s v="Rubber Bands"/>
    <s v="Wrap Bag"/>
    <d v="2012-02-24T00:00:00"/>
  </r>
  <r>
    <n v="6605"/>
    <n v="25637"/>
    <x v="1116"/>
    <s v="Not Specified"/>
    <s v="*"/>
    <s v="*"/>
    <s v="*"/>
    <m/>
    <m/>
    <s v="*"/>
    <m/>
    <m/>
    <m/>
    <m/>
    <m/>
    <n v="12"/>
    <n v="0.02"/>
    <m/>
    <m/>
    <n v="2409.424"/>
    <n v="1"/>
    <n v="200.78533333333334"/>
    <s v="Delivery Truck"/>
    <n v="66.67"/>
    <n v="2476.0940000000001"/>
    <x v="6"/>
    <s v="Small Business"/>
    <x v="1"/>
    <s v="Tables"/>
    <s v="Jumbo Box"/>
    <d v="2012-02-27T00:00:00"/>
  </r>
  <r>
    <n v="6606"/>
    <n v="53221"/>
    <x v="1117"/>
    <s v="Not Specified"/>
    <s v="*"/>
    <s v="*"/>
    <s v="*"/>
    <m/>
    <m/>
    <s v="*"/>
    <m/>
    <m/>
    <m/>
    <m/>
    <m/>
    <n v="29"/>
    <n v="3.5000000000000003E-2"/>
    <m/>
    <m/>
    <n v="433.44"/>
    <n v="0"/>
    <n v="14.946206896551724"/>
    <s v="Regular Air"/>
    <n v="3.73"/>
    <n v="437.17"/>
    <x v="8"/>
    <s v="Corporate"/>
    <x v="1"/>
    <s v="Office Furnishings"/>
    <s v="Small Pack"/>
    <d v="2012-02-27T00:00:00"/>
  </r>
  <r>
    <n v="6607"/>
    <n v="59075"/>
    <x v="1117"/>
    <s v="Low"/>
    <s v="*"/>
    <s v="*"/>
    <s v="*"/>
    <m/>
    <m/>
    <s v="*"/>
    <m/>
    <m/>
    <m/>
    <m/>
    <m/>
    <n v="38"/>
    <n v="0.04"/>
    <m/>
    <m/>
    <n v="425.91"/>
    <n v="0"/>
    <n v="11.208157894736843"/>
    <s v="Regular Air"/>
    <n v="5.03"/>
    <n v="430.94"/>
    <x v="1"/>
    <s v="Small Business"/>
    <x v="0"/>
    <s v="Paper"/>
    <s v="Small Box"/>
    <d v="2012-02-29T00:00:00"/>
  </r>
  <r>
    <n v="6608"/>
    <n v="53026"/>
    <x v="1117"/>
    <s v="Low"/>
    <s v="*"/>
    <s v="*"/>
    <s v="*"/>
    <m/>
    <m/>
    <s v="*"/>
    <m/>
    <m/>
    <m/>
    <m/>
    <m/>
    <n v="35"/>
    <n v="0.04"/>
    <m/>
    <m/>
    <n v="322.82"/>
    <n v="0"/>
    <n v="9.2234285714285704"/>
    <s v="Regular Air"/>
    <n v="3.98"/>
    <n v="326.8"/>
    <x v="5"/>
    <s v="Consumer"/>
    <x v="0"/>
    <s v="Scissors, Rulers and Trimmers"/>
    <s v="Small Pack"/>
    <d v="2012-03-03T00:00:00"/>
  </r>
  <r>
    <n v="6609"/>
    <n v="57157"/>
    <x v="1117"/>
    <s v="Critical"/>
    <s v="***"/>
    <s v="***"/>
    <s v="***"/>
    <m/>
    <m/>
    <s v="***"/>
    <m/>
    <m/>
    <m/>
    <m/>
    <m/>
    <n v="18"/>
    <n v="0.02"/>
    <m/>
    <m/>
    <n v="203.57"/>
    <n v="0"/>
    <n v="11.309444444444445"/>
    <s v="Regular Air"/>
    <n v="3.99"/>
    <n v="207.56"/>
    <x v="4"/>
    <s v="Corporate"/>
    <x v="0"/>
    <s v="Appliances"/>
    <s v="Small Box"/>
    <d v="2012-02-29T00:00:00"/>
  </r>
  <r>
    <n v="6610"/>
    <n v="59075"/>
    <x v="1117"/>
    <s v="Low"/>
    <s v="*"/>
    <s v="*"/>
    <s v="*"/>
    <m/>
    <m/>
    <s v="*"/>
    <m/>
    <m/>
    <m/>
    <m/>
    <m/>
    <n v="4"/>
    <n v="0.01"/>
    <m/>
    <m/>
    <n v="21.84"/>
    <n v="0"/>
    <n v="5.46"/>
    <s v="Regular Air"/>
    <n v="2.39"/>
    <n v="24.23"/>
    <x v="3"/>
    <s v="Small Business"/>
    <x v="2"/>
    <s v="Computer Peripherals"/>
    <s v="Small Pack"/>
    <d v="2012-03-05T00:00:00"/>
  </r>
  <r>
    <n v="6611"/>
    <n v="56261"/>
    <x v="1118"/>
    <s v="Critical"/>
    <s v="***"/>
    <s v="***"/>
    <s v="***"/>
    <m/>
    <m/>
    <s v="***"/>
    <m/>
    <m/>
    <m/>
    <m/>
    <m/>
    <n v="43"/>
    <n v="0.05"/>
    <m/>
    <m/>
    <n v="16886.759999999998"/>
    <n v="1"/>
    <n v="392.71534883720926"/>
    <s v="Delivery Truck"/>
    <n v="85.63"/>
    <n v="16972.39"/>
    <x v="2"/>
    <s v="Consumer"/>
    <x v="1"/>
    <s v="Tables"/>
    <s v="Jumbo Box"/>
    <d v="2012-02-29T00:00:00"/>
  </r>
  <r>
    <n v="6612"/>
    <n v="50721"/>
    <x v="1118"/>
    <s v="High"/>
    <s v="*"/>
    <s v="**"/>
    <s v="**"/>
    <m/>
    <m/>
    <s v="**"/>
    <m/>
    <m/>
    <m/>
    <m/>
    <m/>
    <n v="33"/>
    <n v="0.04"/>
    <m/>
    <m/>
    <n v="9758.7000000000007"/>
    <n v="1"/>
    <n v="295.71818181818185"/>
    <s v="Regular Air"/>
    <n v="19.989999999999998"/>
    <n v="9778.69"/>
    <x v="1"/>
    <s v="Home Office"/>
    <x v="0"/>
    <s v="Binders and Binder Accessories"/>
    <s v="Small Box"/>
    <d v="2012-02-29T00:00:00"/>
  </r>
  <r>
    <n v="6613"/>
    <n v="19332"/>
    <x v="1118"/>
    <s v="High"/>
    <s v="*"/>
    <s v="**"/>
    <s v="**"/>
    <m/>
    <m/>
    <s v="**"/>
    <m/>
    <m/>
    <m/>
    <m/>
    <m/>
    <n v="46"/>
    <n v="0.05"/>
    <m/>
    <m/>
    <n v="8246.86"/>
    <n v="1"/>
    <n v="179.27956521739131"/>
    <s v="Delivery Truck"/>
    <n v="29.21"/>
    <n v="8276.07"/>
    <x v="0"/>
    <s v="Consumer"/>
    <x v="1"/>
    <s v="Tables"/>
    <s v="Jumbo Box"/>
    <d v="2012-02-29T00:00:00"/>
  </r>
  <r>
    <n v="6614"/>
    <n v="18950"/>
    <x v="1118"/>
    <s v="Low"/>
    <s v="*"/>
    <s v="*"/>
    <s v="*"/>
    <m/>
    <m/>
    <s v="*"/>
    <m/>
    <m/>
    <m/>
    <m/>
    <m/>
    <n v="33"/>
    <n v="0.04"/>
    <m/>
    <m/>
    <n v="3008.5"/>
    <n v="1"/>
    <n v="91.166666666666671"/>
    <s v="Delivery Truck"/>
    <n v="14"/>
    <n v="3022.5"/>
    <x v="0"/>
    <s v="Small Business"/>
    <x v="2"/>
    <s v="Office Machines"/>
    <s v="Jumbo Drum"/>
    <d v="2012-03-04T00:00:00"/>
  </r>
  <r>
    <n v="6615"/>
    <n v="49954"/>
    <x v="1118"/>
    <s v="Critical"/>
    <s v="***"/>
    <s v="***"/>
    <s v="***"/>
    <m/>
    <m/>
    <s v="***"/>
    <m/>
    <m/>
    <m/>
    <m/>
    <m/>
    <n v="36"/>
    <n v="0.04"/>
    <m/>
    <m/>
    <n v="1921.1275000000001"/>
    <n v="1"/>
    <n v="53.364652777777778"/>
    <s v="Regular Air"/>
    <n v="8.99"/>
    <n v="1930.1175000000001"/>
    <x v="5"/>
    <s v="Home Office"/>
    <x v="2"/>
    <s v="Telephones and Communication"/>
    <s v="Small Box"/>
    <d v="2012-02-29T00:00:00"/>
  </r>
  <r>
    <n v="6616"/>
    <n v="7653"/>
    <x v="1118"/>
    <s v="Medium"/>
    <s v="*"/>
    <s v="*"/>
    <s v="*"/>
    <m/>
    <m/>
    <s v="*"/>
    <m/>
    <m/>
    <m/>
    <m/>
    <m/>
    <n v="32"/>
    <n v="0.04"/>
    <m/>
    <m/>
    <n v="1425.06"/>
    <n v="1"/>
    <n v="44.533124999999998"/>
    <s v="Regular Air"/>
    <n v="5.09"/>
    <n v="1430.1499999999999"/>
    <x v="8"/>
    <s v="Consumer"/>
    <x v="0"/>
    <s v="Paper"/>
    <s v="Small Box"/>
    <d v="2012-03-01T00:00:00"/>
  </r>
  <r>
    <n v="6617"/>
    <n v="36257"/>
    <x v="1118"/>
    <s v="High"/>
    <s v="*"/>
    <s v="**"/>
    <s v="**"/>
    <m/>
    <m/>
    <s v="**"/>
    <m/>
    <m/>
    <m/>
    <m/>
    <m/>
    <n v="43"/>
    <n v="0.05"/>
    <m/>
    <m/>
    <n v="894.51"/>
    <n v="0"/>
    <n v="20.802558139534884"/>
    <s v="Regular Air"/>
    <n v="1.99"/>
    <n v="896.5"/>
    <x v="5"/>
    <s v="Small Business"/>
    <x v="2"/>
    <s v="Computer Peripherals"/>
    <s v="Small Pack"/>
    <d v="2012-02-29T00:00:00"/>
  </r>
  <r>
    <n v="6618"/>
    <n v="1282"/>
    <x v="1118"/>
    <s v="Not Specified"/>
    <s v="*"/>
    <s v="*"/>
    <s v="*"/>
    <m/>
    <m/>
    <s v="*"/>
    <m/>
    <m/>
    <m/>
    <m/>
    <m/>
    <n v="26"/>
    <n v="3.5000000000000003E-2"/>
    <m/>
    <m/>
    <n v="892.38"/>
    <n v="0"/>
    <n v="34.322307692307689"/>
    <s v="Regular Air"/>
    <n v="1.99"/>
    <n v="894.37"/>
    <x v="2"/>
    <s v="Home Office"/>
    <x v="2"/>
    <s v="Computer Peripherals"/>
    <s v="Small Pack"/>
    <d v="2012-02-29T00:00:00"/>
  </r>
  <r>
    <n v="6619"/>
    <n v="1282"/>
    <x v="1118"/>
    <s v="Not Specified"/>
    <s v="*"/>
    <s v="*"/>
    <s v="*"/>
    <m/>
    <m/>
    <s v="*"/>
    <m/>
    <m/>
    <m/>
    <m/>
    <m/>
    <n v="10"/>
    <n v="0.02"/>
    <m/>
    <m/>
    <n v="29.41"/>
    <n v="0"/>
    <n v="2.9409999999999998"/>
    <s v="Regular Air"/>
    <n v="1.34"/>
    <n v="30.75"/>
    <x v="2"/>
    <s v="Home Office"/>
    <x v="0"/>
    <s v="Pens &amp; Art Supplies"/>
    <s v="Wrap Bag"/>
    <d v="2012-02-29T00:00:00"/>
  </r>
  <r>
    <n v="6620"/>
    <n v="59204"/>
    <x v="1119"/>
    <s v="Medium"/>
    <s v="*"/>
    <s v="*"/>
    <s v="*"/>
    <m/>
    <m/>
    <s v="*"/>
    <m/>
    <m/>
    <m/>
    <m/>
    <m/>
    <n v="7"/>
    <n v="0.01"/>
    <m/>
    <m/>
    <n v="251.59"/>
    <n v="0"/>
    <n v="35.941428571428574"/>
    <s v="Regular Air"/>
    <n v="5.08"/>
    <n v="256.67"/>
    <x v="2"/>
    <s v="Home Office"/>
    <x v="0"/>
    <s v="Paper"/>
    <s v="Wrap Bag"/>
    <d v="2012-03-01T00:00:00"/>
  </r>
  <r>
    <n v="6621"/>
    <n v="59204"/>
    <x v="1119"/>
    <s v="Medium"/>
    <s v="*"/>
    <s v="*"/>
    <s v="*"/>
    <m/>
    <m/>
    <s v="*"/>
    <m/>
    <m/>
    <m/>
    <m/>
    <m/>
    <n v="8"/>
    <n v="0.01"/>
    <m/>
    <m/>
    <n v="250.29"/>
    <n v="0"/>
    <n v="31.286249999999999"/>
    <s v="Regular Air"/>
    <n v="12.62"/>
    <n v="262.90999999999997"/>
    <x v="2"/>
    <s v="Home Office"/>
    <x v="0"/>
    <s v="Binders and Binder Accessories"/>
    <s v="Small Box"/>
    <d v="2012-03-01T00:00:00"/>
  </r>
  <r>
    <n v="6622"/>
    <n v="59204"/>
    <x v="1119"/>
    <s v="Medium"/>
    <s v="*"/>
    <s v="*"/>
    <s v="*"/>
    <m/>
    <m/>
    <s v="*"/>
    <m/>
    <m/>
    <m/>
    <m/>
    <m/>
    <n v="25"/>
    <n v="3.5000000000000003E-2"/>
    <m/>
    <m/>
    <n v="151.75"/>
    <n v="0"/>
    <n v="6.07"/>
    <s v="Regular Air"/>
    <n v="5.59"/>
    <n v="157.34"/>
    <x v="8"/>
    <s v="Home Office"/>
    <x v="0"/>
    <s v="Binders and Binder Accessories"/>
    <s v="Small Box"/>
    <d v="2012-03-01T00:00:00"/>
  </r>
  <r>
    <n v="6623"/>
    <n v="45317"/>
    <x v="1120"/>
    <s v="Low"/>
    <s v="*"/>
    <s v="*"/>
    <s v="*"/>
    <m/>
    <m/>
    <s v="*"/>
    <m/>
    <m/>
    <m/>
    <m/>
    <m/>
    <n v="36"/>
    <n v="0.04"/>
    <m/>
    <m/>
    <n v="1435.95"/>
    <n v="1"/>
    <n v="39.887500000000003"/>
    <s v="Regular Air"/>
    <n v="1.99"/>
    <n v="1437.94"/>
    <x v="3"/>
    <s v="Small Business"/>
    <x v="2"/>
    <s v="Computer Peripherals"/>
    <s v="Small Pack"/>
    <d v="2012-03-08T00:00:00"/>
  </r>
  <r>
    <n v="6624"/>
    <n v="45317"/>
    <x v="1120"/>
    <s v="Low"/>
    <s v="*"/>
    <s v="*"/>
    <s v="*"/>
    <m/>
    <m/>
    <s v="*"/>
    <m/>
    <m/>
    <m/>
    <m/>
    <m/>
    <n v="28"/>
    <n v="3.5000000000000003E-2"/>
    <m/>
    <m/>
    <n v="961.06"/>
    <n v="0"/>
    <n v="34.323571428571427"/>
    <s v="Regular Air"/>
    <n v="5.0199999999999996"/>
    <n v="966.07999999999993"/>
    <x v="3"/>
    <s v="Small Business"/>
    <x v="1"/>
    <s v="Office Furnishings"/>
    <s v="Small Box"/>
    <d v="2012-03-08T00:00:00"/>
  </r>
  <r>
    <n v="6625"/>
    <n v="33606"/>
    <x v="1120"/>
    <s v="High"/>
    <s v="*"/>
    <s v="**"/>
    <s v="**"/>
    <m/>
    <m/>
    <s v="**"/>
    <m/>
    <m/>
    <m/>
    <m/>
    <m/>
    <n v="46"/>
    <n v="0.05"/>
    <m/>
    <m/>
    <n v="410.03"/>
    <n v="0"/>
    <n v="8.9136956521739119"/>
    <s v="Regular Air"/>
    <n v="8.5399999999999991"/>
    <n v="418.57"/>
    <x v="0"/>
    <s v="Small Business"/>
    <x v="1"/>
    <s v="Office Furnishings"/>
    <s v="Small Pack"/>
    <d v="2012-03-03T00:00:00"/>
  </r>
  <r>
    <n v="6626"/>
    <n v="8035"/>
    <x v="1120"/>
    <s v="Medium"/>
    <s v="*"/>
    <s v="*"/>
    <s v="*"/>
    <m/>
    <m/>
    <s v="*"/>
    <m/>
    <m/>
    <m/>
    <m/>
    <m/>
    <n v="7"/>
    <n v="0.01"/>
    <m/>
    <m/>
    <n v="104.38"/>
    <n v="0"/>
    <n v="14.911428571428571"/>
    <s v="Regular Air"/>
    <n v="6.75"/>
    <n v="111.13"/>
    <x v="1"/>
    <s v="Corporate"/>
    <x v="0"/>
    <s v="Appliances"/>
    <s v="Medium Box"/>
    <d v="2012-03-03T00:00:00"/>
  </r>
  <r>
    <n v="6627"/>
    <n v="56358"/>
    <x v="1120"/>
    <s v="Not Specified"/>
    <s v="*"/>
    <s v="*"/>
    <s v="*"/>
    <m/>
    <m/>
    <s v="*"/>
    <m/>
    <m/>
    <m/>
    <m/>
    <m/>
    <n v="1"/>
    <n v="0.01"/>
    <m/>
    <m/>
    <n v="11.7"/>
    <n v="0"/>
    <n v="11.7"/>
    <s v="Regular Air"/>
    <n v="5.57"/>
    <n v="17.27"/>
    <x v="2"/>
    <s v="Consumer"/>
    <x v="1"/>
    <s v="Office Furnishings"/>
    <s v="Small Box"/>
    <d v="2012-03-03T00:00:00"/>
  </r>
  <r>
    <n v="6628"/>
    <n v="58917"/>
    <x v="1121"/>
    <s v="High"/>
    <s v="*"/>
    <s v="**"/>
    <s v="**"/>
    <m/>
    <m/>
    <s v="**"/>
    <m/>
    <m/>
    <m/>
    <m/>
    <m/>
    <n v="27"/>
    <n v="3.5000000000000003E-2"/>
    <m/>
    <m/>
    <n v="14300.26"/>
    <n v="1"/>
    <n v="529.63925925925923"/>
    <s v="Regular Air"/>
    <n v="24.49"/>
    <n v="14324.75"/>
    <x v="0"/>
    <s v="Small Business"/>
    <x v="2"/>
    <s v="Copiers and Fax"/>
    <s v="Large Box"/>
    <d v="2012-03-03T00:00:00"/>
  </r>
  <r>
    <n v="6629"/>
    <n v="50564"/>
    <x v="1121"/>
    <s v="High"/>
    <s v="*"/>
    <s v="**"/>
    <s v="**"/>
    <m/>
    <m/>
    <s v="**"/>
    <m/>
    <m/>
    <m/>
    <m/>
    <m/>
    <n v="30"/>
    <n v="0.04"/>
    <m/>
    <m/>
    <n v="11041.42"/>
    <n v="1"/>
    <n v="368.04733333333331"/>
    <s v="Regular Air"/>
    <n v="19.989999999999998"/>
    <n v="11061.41"/>
    <x v="1"/>
    <s v="Home Office"/>
    <x v="0"/>
    <s v="Binders and Binder Accessories"/>
    <s v="Small Box"/>
    <d v="2012-03-04T00:00:00"/>
  </r>
  <r>
    <n v="6630"/>
    <n v="384"/>
    <x v="1121"/>
    <s v="Low"/>
    <s v="*"/>
    <s v="*"/>
    <s v="*"/>
    <m/>
    <m/>
    <s v="*"/>
    <m/>
    <m/>
    <m/>
    <m/>
    <m/>
    <n v="50"/>
    <n v="0.06"/>
    <m/>
    <m/>
    <n v="7666.04"/>
    <n v="1"/>
    <n v="153.32079999999999"/>
    <s v="Delivery Truck"/>
    <n v="80.2"/>
    <n v="7746.24"/>
    <x v="5"/>
    <s v="Corporate"/>
    <x v="1"/>
    <s v="Tables"/>
    <s v="Jumbo Box"/>
    <d v="2012-03-09T00:00:00"/>
  </r>
  <r>
    <n v="6631"/>
    <n v="27392"/>
    <x v="1121"/>
    <s v="Low"/>
    <s v="*"/>
    <s v="*"/>
    <s v="*"/>
    <m/>
    <m/>
    <s v="*"/>
    <m/>
    <m/>
    <m/>
    <m/>
    <m/>
    <n v="37"/>
    <n v="0.04"/>
    <m/>
    <m/>
    <n v="5753.85"/>
    <n v="1"/>
    <n v="155.50945945945946"/>
    <s v="Regular Air"/>
    <n v="13.99"/>
    <n v="5767.84"/>
    <x v="7"/>
    <s v="Corporate"/>
    <x v="2"/>
    <s v="Office Machines"/>
    <s v="Medium Box"/>
    <d v="2012-03-11T00:00:00"/>
  </r>
  <r>
    <n v="6632"/>
    <n v="21478"/>
    <x v="1121"/>
    <s v="Low"/>
    <s v="*"/>
    <s v="*"/>
    <s v="*"/>
    <m/>
    <m/>
    <s v="*"/>
    <m/>
    <m/>
    <m/>
    <m/>
    <m/>
    <n v="33"/>
    <n v="0.04"/>
    <m/>
    <m/>
    <n v="1602.21"/>
    <n v="1"/>
    <n v="48.551818181818184"/>
    <s v="Regular Air"/>
    <n v="5.79"/>
    <n v="1608"/>
    <x v="8"/>
    <s v="Home Office"/>
    <x v="0"/>
    <s v="Paper"/>
    <s v="Small Box"/>
    <d v="2012-03-06T00:00:00"/>
  </r>
  <r>
    <n v="6633"/>
    <n v="56967"/>
    <x v="1121"/>
    <s v="Low"/>
    <s v="*"/>
    <s v="*"/>
    <s v="*"/>
    <m/>
    <m/>
    <s v="*"/>
    <m/>
    <m/>
    <m/>
    <m/>
    <m/>
    <n v="17"/>
    <n v="0.02"/>
    <m/>
    <m/>
    <n v="1383.9"/>
    <n v="1"/>
    <n v="81.405882352941177"/>
    <s v="Express Air"/>
    <n v="6.13"/>
    <n v="1390.0300000000002"/>
    <x v="1"/>
    <s v="Home Office"/>
    <x v="2"/>
    <s v="Computer Peripherals"/>
    <s v="Small Box"/>
    <d v="2012-03-09T00:00:00"/>
  </r>
  <r>
    <n v="6634"/>
    <n v="47042"/>
    <x v="1121"/>
    <s v="Critical"/>
    <s v="***"/>
    <s v="***"/>
    <s v="***"/>
    <m/>
    <m/>
    <s v="***"/>
    <m/>
    <m/>
    <m/>
    <m/>
    <m/>
    <n v="45"/>
    <n v="0.05"/>
    <m/>
    <m/>
    <n v="1375.3765000000001"/>
    <n v="1"/>
    <n v="30.563922222222224"/>
    <s v="Regular Air"/>
    <n v="3.3"/>
    <n v="1378.6765"/>
    <x v="1"/>
    <s v="Home Office"/>
    <x v="2"/>
    <s v="Telephones and Communication"/>
    <s v="Small Pack"/>
    <d v="2012-03-03T00:00:00"/>
  </r>
  <r>
    <n v="6635"/>
    <n v="21478"/>
    <x v="1121"/>
    <s v="Low"/>
    <s v="*"/>
    <s v="*"/>
    <s v="*"/>
    <m/>
    <m/>
    <s v="*"/>
    <m/>
    <m/>
    <m/>
    <m/>
    <m/>
    <n v="16"/>
    <n v="0.02"/>
    <m/>
    <m/>
    <n v="423.07"/>
    <n v="0"/>
    <n v="26.441875"/>
    <s v="Regular Air"/>
    <n v="8.99"/>
    <n v="432.06"/>
    <x v="8"/>
    <s v="Home Office"/>
    <x v="1"/>
    <s v="Office Furnishings"/>
    <s v="Small Pack"/>
    <d v="2012-03-04T00:00:00"/>
  </r>
  <r>
    <n v="6636"/>
    <n v="58917"/>
    <x v="1121"/>
    <s v="High"/>
    <s v="*"/>
    <s v="**"/>
    <s v="**"/>
    <m/>
    <m/>
    <s v="**"/>
    <m/>
    <m/>
    <m/>
    <m/>
    <m/>
    <n v="3"/>
    <n v="0.01"/>
    <m/>
    <m/>
    <n v="62.88"/>
    <n v="0"/>
    <n v="20.96"/>
    <s v="Regular Air"/>
    <n v="2.87"/>
    <n v="65.75"/>
    <x v="0"/>
    <s v="Small Business"/>
    <x v="0"/>
    <s v="Pens &amp; Art Supplies"/>
    <s v="Small Pack"/>
    <d v="2012-03-02T00:00:00"/>
  </r>
  <r>
    <n v="6637"/>
    <n v="51489"/>
    <x v="1122"/>
    <s v="Critical"/>
    <s v="***"/>
    <s v="***"/>
    <s v="***"/>
    <m/>
    <m/>
    <s v="***"/>
    <m/>
    <m/>
    <m/>
    <m/>
    <m/>
    <n v="42"/>
    <n v="0.05"/>
    <m/>
    <m/>
    <n v="4846.68"/>
    <n v="1"/>
    <n v="115.39714285714287"/>
    <s v="Regular Air"/>
    <n v="13.99"/>
    <n v="4860.67"/>
    <x v="2"/>
    <s v="Corporate"/>
    <x v="1"/>
    <s v="Office Furnishings"/>
    <s v="Medium Box"/>
    <d v="2012-03-05T00:00:00"/>
  </r>
  <r>
    <n v="6638"/>
    <n v="4230"/>
    <x v="1122"/>
    <s v="Critical"/>
    <s v="***"/>
    <s v="***"/>
    <s v="***"/>
    <m/>
    <m/>
    <s v="***"/>
    <m/>
    <m/>
    <m/>
    <m/>
    <m/>
    <n v="46"/>
    <n v="0.05"/>
    <m/>
    <m/>
    <n v="2508.3159999999998"/>
    <n v="1"/>
    <n v="54.528608695652167"/>
    <s v="Express Air"/>
    <n v="8.99"/>
    <n v="2517.3059999999996"/>
    <x v="10"/>
    <s v="Corporate"/>
    <x v="2"/>
    <s v="Telephones and Communication"/>
    <s v="Small Box"/>
    <d v="2012-03-05T00:00:00"/>
  </r>
  <r>
    <n v="6639"/>
    <n v="43296"/>
    <x v="1122"/>
    <s v="Medium"/>
    <s v="*"/>
    <s v="*"/>
    <s v="*"/>
    <m/>
    <m/>
    <s v="*"/>
    <m/>
    <m/>
    <m/>
    <m/>
    <m/>
    <n v="41"/>
    <n v="0.05"/>
    <m/>
    <m/>
    <n v="1665.81"/>
    <n v="1"/>
    <n v="40.629512195121947"/>
    <s v="Regular Air"/>
    <n v="7.47"/>
    <n v="1673.28"/>
    <x v="5"/>
    <s v="Corporate"/>
    <x v="0"/>
    <s v="Binders and Binder Accessories"/>
    <s v="Small Box"/>
    <d v="2012-03-04T00:00:00"/>
  </r>
  <r>
    <n v="6640"/>
    <n v="32902"/>
    <x v="1122"/>
    <s v="High"/>
    <s v="*"/>
    <s v="**"/>
    <s v="**"/>
    <m/>
    <m/>
    <s v="**"/>
    <m/>
    <m/>
    <m/>
    <m/>
    <m/>
    <n v="23"/>
    <n v="3.5000000000000003E-2"/>
    <m/>
    <m/>
    <n v="1638.67"/>
    <n v="1"/>
    <n v="71.246521739130444"/>
    <s v="Delivery Truck"/>
    <n v="60"/>
    <n v="1698.67"/>
    <x v="2"/>
    <s v="Home Office"/>
    <x v="0"/>
    <s v="Appliances"/>
    <s v="Jumbo Drum"/>
    <d v="2012-03-05T00:00:00"/>
  </r>
  <r>
    <n v="6641"/>
    <n v="41666"/>
    <x v="1122"/>
    <s v="Medium"/>
    <s v="*"/>
    <s v="*"/>
    <s v="*"/>
    <m/>
    <m/>
    <s v="*"/>
    <m/>
    <m/>
    <m/>
    <m/>
    <m/>
    <n v="26"/>
    <n v="3.5000000000000003E-2"/>
    <m/>
    <m/>
    <n v="596.15599999999995"/>
    <n v="0"/>
    <n v="22.92907692307692"/>
    <s v="Express Air"/>
    <n v="8.59"/>
    <n v="604.74599999999998"/>
    <x v="9"/>
    <s v="Small Business"/>
    <x v="2"/>
    <s v="Telephones and Communication"/>
    <s v="Medium Box"/>
    <d v="2012-03-04T00:00:00"/>
  </r>
  <r>
    <n v="6642"/>
    <n v="25767"/>
    <x v="1122"/>
    <s v="High"/>
    <s v="*"/>
    <s v="**"/>
    <s v="**"/>
    <m/>
    <m/>
    <s v="**"/>
    <m/>
    <m/>
    <m/>
    <m/>
    <m/>
    <n v="15"/>
    <n v="0.02"/>
    <m/>
    <m/>
    <n v="593.73"/>
    <n v="0"/>
    <n v="39.582000000000001"/>
    <s v="Regular Air"/>
    <n v="13.26"/>
    <n v="606.99"/>
    <x v="7"/>
    <s v="Corporate"/>
    <x v="0"/>
    <s v="Paper"/>
    <s v="Small Box"/>
    <d v="2012-03-04T00:00:00"/>
  </r>
  <r>
    <n v="6643"/>
    <n v="4230"/>
    <x v="1122"/>
    <s v="Critical"/>
    <s v="***"/>
    <s v="***"/>
    <s v="***"/>
    <m/>
    <m/>
    <s v="***"/>
    <m/>
    <m/>
    <m/>
    <m/>
    <m/>
    <n v="18"/>
    <n v="0.02"/>
    <m/>
    <m/>
    <n v="409.16"/>
    <n v="0"/>
    <n v="22.731111111111112"/>
    <s v="Regular Air"/>
    <n v="8.99"/>
    <n v="418.15000000000003"/>
    <x v="10"/>
    <s v="Corporate"/>
    <x v="1"/>
    <s v="Office Furnishings"/>
    <s v="Small Pack"/>
    <d v="2012-03-04T00:00:00"/>
  </r>
  <r>
    <n v="6644"/>
    <n v="25767"/>
    <x v="1122"/>
    <s v="High"/>
    <s v="*"/>
    <s v="**"/>
    <s v="**"/>
    <m/>
    <m/>
    <s v="**"/>
    <m/>
    <m/>
    <m/>
    <m/>
    <m/>
    <n v="7"/>
    <n v="0.01"/>
    <m/>
    <m/>
    <n v="261.88"/>
    <n v="0"/>
    <n v="37.411428571428573"/>
    <s v="Regular Air"/>
    <n v="1.99"/>
    <n v="263.87"/>
    <x v="7"/>
    <s v="Corporate"/>
    <x v="2"/>
    <s v="Computer Peripherals"/>
    <s v="Small Pack"/>
    <d v="2012-03-03T00:00:00"/>
  </r>
  <r>
    <n v="6645"/>
    <n v="32902"/>
    <x v="1122"/>
    <s v="High"/>
    <s v="*"/>
    <s v="**"/>
    <s v="**"/>
    <m/>
    <m/>
    <s v="**"/>
    <m/>
    <m/>
    <m/>
    <m/>
    <m/>
    <n v="34"/>
    <n v="0.04"/>
    <m/>
    <m/>
    <n v="145.47999999999999"/>
    <n v="0"/>
    <n v="4.2788235294117642"/>
    <s v="Express Air"/>
    <n v="1.2"/>
    <n v="146.67999999999998"/>
    <x v="0"/>
    <s v="Home Office"/>
    <x v="0"/>
    <s v="Pens &amp; Art Supplies"/>
    <s v="Wrap Bag"/>
    <d v="2012-03-04T00:00:00"/>
  </r>
  <r>
    <n v="6646"/>
    <n v="35968"/>
    <x v="1122"/>
    <s v="Not Specified"/>
    <s v="*"/>
    <s v="*"/>
    <s v="*"/>
    <m/>
    <m/>
    <s v="*"/>
    <m/>
    <m/>
    <m/>
    <m/>
    <m/>
    <n v="21"/>
    <n v="3.5000000000000003E-2"/>
    <m/>
    <m/>
    <n v="141.19999999999999"/>
    <n v="0"/>
    <n v="6.723809523809523"/>
    <s v="Regular Air"/>
    <n v="6.97"/>
    <n v="148.16999999999999"/>
    <x v="2"/>
    <s v="Corporate"/>
    <x v="0"/>
    <s v="Binders and Binder Accessories"/>
    <s v="Small Box"/>
    <d v="2012-03-05T00:00:00"/>
  </r>
  <r>
    <n v="6647"/>
    <n v="32902"/>
    <x v="1122"/>
    <s v="High"/>
    <s v="*"/>
    <s v="**"/>
    <s v="**"/>
    <m/>
    <m/>
    <s v="**"/>
    <m/>
    <m/>
    <m/>
    <m/>
    <m/>
    <n v="8"/>
    <n v="0.01"/>
    <m/>
    <m/>
    <n v="64.099999999999994"/>
    <n v="0"/>
    <n v="8.0124999999999993"/>
    <s v="Regular Air"/>
    <n v="8.3699999999999992"/>
    <n v="72.47"/>
    <x v="2"/>
    <s v="Home Office"/>
    <x v="0"/>
    <s v="Scissors, Rulers and Trimmers"/>
    <s v="Small Pack"/>
    <d v="2012-03-05T00:00:00"/>
  </r>
  <r>
    <n v="6648"/>
    <n v="51489"/>
    <x v="1122"/>
    <s v="Critical"/>
    <s v="***"/>
    <s v="***"/>
    <s v="***"/>
    <m/>
    <m/>
    <s v="***"/>
    <m/>
    <m/>
    <m/>
    <m/>
    <m/>
    <n v="22"/>
    <n v="3.5000000000000003E-2"/>
    <m/>
    <m/>
    <n v="38.880000000000003"/>
    <n v="0"/>
    <n v="1.7672727272727273"/>
    <s v="Regular Air"/>
    <n v="1.56"/>
    <n v="40.440000000000005"/>
    <x v="2"/>
    <s v="Corporate"/>
    <x v="0"/>
    <s v="Rubber Bands"/>
    <s v="Wrap Bag"/>
    <d v="2012-03-03T00:00:00"/>
  </r>
  <r>
    <n v="6649"/>
    <n v="51489"/>
    <x v="1122"/>
    <s v="Critical"/>
    <s v="***"/>
    <s v="***"/>
    <s v="***"/>
    <m/>
    <m/>
    <s v="***"/>
    <m/>
    <m/>
    <m/>
    <m/>
    <m/>
    <n v="5"/>
    <n v="0.01"/>
    <m/>
    <m/>
    <n v="32.69"/>
    <n v="0"/>
    <n v="6.5379999999999994"/>
    <s v="Regular Air"/>
    <n v="7.54"/>
    <n v="40.229999999999997"/>
    <x v="2"/>
    <s v="Corporate"/>
    <x v="0"/>
    <s v="Paper"/>
    <s v="Small Box"/>
    <d v="2012-03-05T00:00:00"/>
  </r>
  <r>
    <n v="6650"/>
    <n v="46404"/>
    <x v="1123"/>
    <s v="Critical"/>
    <s v="***"/>
    <s v="***"/>
    <s v="***"/>
    <m/>
    <m/>
    <s v="***"/>
    <m/>
    <m/>
    <m/>
    <m/>
    <m/>
    <n v="50"/>
    <n v="0.06"/>
    <m/>
    <m/>
    <n v="1875.4145000000001"/>
    <n v="1"/>
    <n v="37.508290000000002"/>
    <s v="Regular Air"/>
    <n v="2.5"/>
    <n v="1877.9145000000001"/>
    <x v="1"/>
    <s v="Small Business"/>
    <x v="2"/>
    <s v="Telephones and Communication"/>
    <s v="Small Box"/>
    <d v="2012-03-05T00:00:00"/>
  </r>
  <r>
    <n v="6651"/>
    <n v="1925"/>
    <x v="1123"/>
    <s v="Critical"/>
    <s v="***"/>
    <s v="***"/>
    <s v="***"/>
    <m/>
    <m/>
    <s v="***"/>
    <m/>
    <m/>
    <m/>
    <m/>
    <m/>
    <n v="7"/>
    <n v="0.01"/>
    <m/>
    <m/>
    <n v="1874.37"/>
    <n v="1"/>
    <n v="267.76714285714286"/>
    <s v="Regular Air"/>
    <n v="24.49"/>
    <n v="1898.86"/>
    <x v="2"/>
    <s v="Corporate"/>
    <x v="1"/>
    <s v="Chairs &amp; Chairmats"/>
    <s v="Large Box"/>
    <d v="2012-03-05T00:00:00"/>
  </r>
  <r>
    <n v="6652"/>
    <n v="1925"/>
    <x v="1123"/>
    <s v="Critical"/>
    <s v="***"/>
    <s v="***"/>
    <s v="***"/>
    <m/>
    <m/>
    <s v="***"/>
    <m/>
    <m/>
    <m/>
    <m/>
    <m/>
    <n v="40"/>
    <n v="0.05"/>
    <m/>
    <m/>
    <n v="909.82"/>
    <n v="0"/>
    <n v="22.7455"/>
    <s v="Regular Air"/>
    <n v="1.99"/>
    <n v="911.81000000000006"/>
    <x v="4"/>
    <s v="Corporate"/>
    <x v="2"/>
    <s v="Computer Peripherals"/>
    <s v="Small Pack"/>
    <d v="2012-03-06T00:00:00"/>
  </r>
  <r>
    <n v="6653"/>
    <n v="51559"/>
    <x v="1123"/>
    <s v="Low"/>
    <s v="*"/>
    <s v="*"/>
    <s v="*"/>
    <m/>
    <m/>
    <s v="*"/>
    <m/>
    <m/>
    <m/>
    <m/>
    <m/>
    <n v="34"/>
    <n v="0.04"/>
    <m/>
    <m/>
    <n v="823.98"/>
    <n v="0"/>
    <n v="24.234705882352941"/>
    <s v="Regular Air"/>
    <n v="4.08"/>
    <n v="828.06000000000006"/>
    <x v="1"/>
    <s v="Consumer"/>
    <x v="0"/>
    <s v="Pens &amp; Art Supplies"/>
    <s v="Small Pack"/>
    <d v="2012-03-13T00:00:00"/>
  </r>
  <r>
    <n v="6654"/>
    <n v="37188"/>
    <x v="1123"/>
    <s v="Critical"/>
    <s v="***"/>
    <s v="***"/>
    <s v="***"/>
    <m/>
    <m/>
    <s v="***"/>
    <m/>
    <m/>
    <m/>
    <m/>
    <m/>
    <n v="24"/>
    <n v="3.5000000000000003E-2"/>
    <m/>
    <m/>
    <n v="132.02000000000001"/>
    <n v="0"/>
    <n v="5.5008333333333335"/>
    <s v="Express Air"/>
    <n v="8.33"/>
    <n v="140.35000000000002"/>
    <x v="0"/>
    <s v="Home Office"/>
    <x v="0"/>
    <s v="Paper"/>
    <s v="Small Box"/>
    <d v="2012-03-05T00:00:00"/>
  </r>
  <r>
    <n v="6655"/>
    <n v="44199"/>
    <x v="1123"/>
    <s v="Low"/>
    <s v="*"/>
    <s v="*"/>
    <s v="*"/>
    <m/>
    <m/>
    <s v="*"/>
    <m/>
    <m/>
    <m/>
    <m/>
    <m/>
    <n v="12"/>
    <n v="0.02"/>
    <m/>
    <m/>
    <n v="50.69"/>
    <n v="0"/>
    <n v="4.2241666666666662"/>
    <s v="Regular Air"/>
    <n v="2"/>
    <n v="52.69"/>
    <x v="2"/>
    <s v="Home Office"/>
    <x v="0"/>
    <s v="Rubber Bands"/>
    <s v="Wrap Bag"/>
    <d v="2012-03-08T00:00:00"/>
  </r>
  <r>
    <n v="6656"/>
    <n v="48322"/>
    <x v="1123"/>
    <s v="Medium"/>
    <s v="*"/>
    <s v="*"/>
    <s v="*"/>
    <m/>
    <m/>
    <s v="*"/>
    <m/>
    <m/>
    <m/>
    <m/>
    <m/>
    <n v="14"/>
    <n v="0.02"/>
    <m/>
    <m/>
    <n v="41.37"/>
    <n v="0"/>
    <n v="2.9549999999999996"/>
    <s v="Regular Air"/>
    <n v="0.7"/>
    <n v="42.07"/>
    <x v="2"/>
    <s v="Consumer"/>
    <x v="0"/>
    <s v="Pens &amp; Art Supplies"/>
    <s v="Wrap Bag"/>
    <d v="2012-03-05T00:00:00"/>
  </r>
  <r>
    <n v="6657"/>
    <n v="42437"/>
    <x v="1124"/>
    <s v="Critical"/>
    <s v="***"/>
    <s v="***"/>
    <s v="***"/>
    <m/>
    <m/>
    <s v="***"/>
    <m/>
    <m/>
    <m/>
    <m/>
    <m/>
    <n v="43"/>
    <n v="0.05"/>
    <m/>
    <m/>
    <n v="19461.8"/>
    <n v="1"/>
    <n v="452.59999999999997"/>
    <s v="Delivery Truck"/>
    <n v="49"/>
    <n v="19510.8"/>
    <x v="8"/>
    <s v="Corporate"/>
    <x v="2"/>
    <s v="Copiers and Fax"/>
    <s v="Jumbo Drum"/>
    <d v="2012-03-07T00:00:00"/>
  </r>
  <r>
    <n v="6658"/>
    <n v="24677"/>
    <x v="1124"/>
    <s v="Low"/>
    <s v="*"/>
    <s v="*"/>
    <s v="*"/>
    <m/>
    <m/>
    <s v="*"/>
    <m/>
    <m/>
    <m/>
    <m/>
    <m/>
    <n v="44"/>
    <n v="0.05"/>
    <m/>
    <m/>
    <n v="364.4"/>
    <n v="0"/>
    <n v="8.2818181818181813"/>
    <s v="Regular Air"/>
    <n v="1.99"/>
    <n v="366.39"/>
    <x v="10"/>
    <s v="Consumer"/>
    <x v="2"/>
    <s v="Computer Peripherals"/>
    <s v="Small Pack"/>
    <d v="2012-03-07T00:00:00"/>
  </r>
  <r>
    <n v="6659"/>
    <n v="42437"/>
    <x v="1124"/>
    <s v="Critical"/>
    <s v="***"/>
    <s v="***"/>
    <s v="***"/>
    <m/>
    <m/>
    <s v="***"/>
    <m/>
    <m/>
    <m/>
    <m/>
    <m/>
    <n v="14"/>
    <n v="0.02"/>
    <m/>
    <m/>
    <n v="313.85000000000002"/>
    <n v="0"/>
    <n v="22.417857142857144"/>
    <s v="Regular Air"/>
    <n v="8.99"/>
    <n v="322.84000000000003"/>
    <x v="8"/>
    <s v="Corporate"/>
    <x v="0"/>
    <s v="Pens &amp; Art Supplies"/>
    <s v="Small Pack"/>
    <d v="2012-03-06T00:00:00"/>
  </r>
  <r>
    <n v="6660"/>
    <n v="2240"/>
    <x v="1124"/>
    <s v="Not Specified"/>
    <s v="*"/>
    <s v="*"/>
    <s v="*"/>
    <m/>
    <m/>
    <s v="*"/>
    <m/>
    <m/>
    <m/>
    <m/>
    <m/>
    <n v="17"/>
    <n v="0.02"/>
    <m/>
    <m/>
    <n v="186.02"/>
    <n v="0"/>
    <n v="10.942352941176472"/>
    <s v="Regular Air"/>
    <n v="5.16"/>
    <n v="191.18"/>
    <x v="4"/>
    <s v="Consumer"/>
    <x v="1"/>
    <s v="Office Furnishings"/>
    <s v="Small Box"/>
    <d v="2012-03-06T00:00:00"/>
  </r>
  <r>
    <n v="6661"/>
    <n v="2240"/>
    <x v="1124"/>
    <s v="Not Specified"/>
    <s v="*"/>
    <s v="*"/>
    <s v="*"/>
    <m/>
    <m/>
    <s v="*"/>
    <m/>
    <m/>
    <m/>
    <m/>
    <m/>
    <n v="5"/>
    <n v="0.01"/>
    <m/>
    <m/>
    <n v="142.44"/>
    <n v="0"/>
    <n v="28.488"/>
    <s v="Regular Air"/>
    <n v="6.17"/>
    <n v="148.60999999999999"/>
    <x v="4"/>
    <s v="Consumer"/>
    <x v="0"/>
    <s v="Pens &amp; Art Supplies"/>
    <s v="Small Pack"/>
    <d v="2012-03-06T00:00:00"/>
  </r>
  <r>
    <n v="6662"/>
    <n v="13991"/>
    <x v="1125"/>
    <s v="High"/>
    <s v="*"/>
    <s v="**"/>
    <s v="**"/>
    <m/>
    <m/>
    <s v="**"/>
    <m/>
    <m/>
    <m/>
    <m/>
    <m/>
    <n v="21"/>
    <n v="3.5000000000000003E-2"/>
    <m/>
    <m/>
    <n v="1839.4480000000001"/>
    <n v="1"/>
    <n v="87.592761904761915"/>
    <s v="Regular Air"/>
    <n v="69"/>
    <n v="1908.4480000000001"/>
    <x v="10"/>
    <s v="Corporate"/>
    <x v="1"/>
    <s v="Tables"/>
    <s v="Large Box"/>
    <d v="2012-03-07T00:00:00"/>
  </r>
  <r>
    <n v="6663"/>
    <n v="15044"/>
    <x v="1125"/>
    <s v="Low"/>
    <s v="*"/>
    <s v="*"/>
    <s v="*"/>
    <m/>
    <m/>
    <s v="*"/>
    <m/>
    <m/>
    <m/>
    <m/>
    <m/>
    <n v="42"/>
    <n v="0.05"/>
    <m/>
    <m/>
    <n v="1681.6"/>
    <n v="1"/>
    <n v="40.038095238095238"/>
    <s v="Regular Air"/>
    <n v="10.25"/>
    <n v="1691.85"/>
    <x v="12"/>
    <s v="Corporate"/>
    <x v="2"/>
    <s v="Computer Peripherals"/>
    <s v="Small Box"/>
    <d v="2012-03-10T00:00:00"/>
  </r>
  <r>
    <n v="6664"/>
    <n v="13991"/>
    <x v="1125"/>
    <s v="High"/>
    <s v="*"/>
    <s v="**"/>
    <s v="**"/>
    <m/>
    <m/>
    <s v="**"/>
    <m/>
    <m/>
    <m/>
    <m/>
    <m/>
    <n v="24"/>
    <n v="3.5000000000000003E-2"/>
    <m/>
    <m/>
    <n v="170.7"/>
    <n v="0"/>
    <n v="7.1124999999999998"/>
    <s v="Regular Air"/>
    <n v="2.74"/>
    <n v="173.44"/>
    <x v="10"/>
    <s v="Corporate"/>
    <x v="2"/>
    <s v="Computer Peripherals"/>
    <s v="Small Pack"/>
    <d v="2012-03-08T00:00:00"/>
  </r>
  <r>
    <n v="6665"/>
    <n v="51876"/>
    <x v="1125"/>
    <s v="Critical"/>
    <s v="***"/>
    <s v="***"/>
    <s v="***"/>
    <m/>
    <m/>
    <s v="***"/>
    <m/>
    <m/>
    <m/>
    <m/>
    <m/>
    <n v="2"/>
    <n v="0.01"/>
    <m/>
    <m/>
    <n v="95.055499999999995"/>
    <n v="0"/>
    <n v="47.527749999999997"/>
    <s v="Regular Air"/>
    <n v="5"/>
    <n v="100.05549999999999"/>
    <x v="8"/>
    <s v="Consumer"/>
    <x v="2"/>
    <s v="Telephones and Communication"/>
    <s v="Small Pack"/>
    <d v="2012-03-07T00:00:00"/>
  </r>
  <r>
    <n v="6666"/>
    <n v="55651"/>
    <x v="1126"/>
    <s v="Medium"/>
    <s v="*"/>
    <s v="*"/>
    <s v="*"/>
    <m/>
    <m/>
    <s v="*"/>
    <m/>
    <m/>
    <m/>
    <m/>
    <m/>
    <n v="11"/>
    <n v="0.02"/>
    <m/>
    <m/>
    <n v="995.72400000000005"/>
    <n v="0"/>
    <n v="90.520363636363641"/>
    <s v="Regular Air"/>
    <n v="2.5"/>
    <n v="998.22400000000005"/>
    <x v="2"/>
    <s v="Corporate"/>
    <x v="2"/>
    <s v="Telephones and Communication"/>
    <s v="Small Box"/>
    <d v="2012-03-08T00:00:00"/>
  </r>
  <r>
    <n v="6667"/>
    <n v="55651"/>
    <x v="1126"/>
    <s v="Medium"/>
    <s v="*"/>
    <s v="*"/>
    <s v="*"/>
    <m/>
    <m/>
    <s v="*"/>
    <m/>
    <m/>
    <m/>
    <m/>
    <m/>
    <n v="41"/>
    <n v="0.05"/>
    <m/>
    <m/>
    <n v="830.53"/>
    <n v="0"/>
    <n v="20.256829268292684"/>
    <s v="Regular Air"/>
    <n v="8.99"/>
    <n v="839.52"/>
    <x v="8"/>
    <s v="Corporate"/>
    <x v="1"/>
    <s v="Office Furnishings"/>
    <s v="Small Pack"/>
    <d v="2012-03-10T00:00:00"/>
  </r>
  <r>
    <n v="6668"/>
    <n v="52645"/>
    <x v="1126"/>
    <s v="Low"/>
    <s v="*"/>
    <s v="*"/>
    <s v="*"/>
    <m/>
    <m/>
    <s v="*"/>
    <m/>
    <m/>
    <m/>
    <m/>
    <m/>
    <n v="10"/>
    <n v="0.02"/>
    <m/>
    <m/>
    <n v="693.02"/>
    <n v="0"/>
    <n v="69.301999999999992"/>
    <s v="Regular Air"/>
    <n v="3.5"/>
    <n v="696.52"/>
    <x v="1"/>
    <s v="Corporate"/>
    <x v="0"/>
    <s v="Appliances"/>
    <s v="Small Box"/>
    <d v="2012-03-16T00:00:00"/>
  </r>
  <r>
    <n v="6669"/>
    <n v="59586"/>
    <x v="1126"/>
    <s v="Low"/>
    <s v="*"/>
    <s v="*"/>
    <s v="*"/>
    <m/>
    <m/>
    <s v="*"/>
    <m/>
    <m/>
    <m/>
    <m/>
    <m/>
    <n v="25"/>
    <n v="3.5000000000000003E-2"/>
    <m/>
    <m/>
    <n v="167.23"/>
    <n v="0"/>
    <n v="6.6891999999999996"/>
    <s v="Regular Air"/>
    <n v="5.41"/>
    <n v="172.64"/>
    <x v="5"/>
    <s v="Consumer"/>
    <x v="0"/>
    <s v="Paper"/>
    <s v="Small Box"/>
    <d v="2012-03-11T00:00:00"/>
  </r>
  <r>
    <n v="6670"/>
    <n v="55651"/>
    <x v="1126"/>
    <s v="Medium"/>
    <s v="*"/>
    <s v="*"/>
    <s v="*"/>
    <m/>
    <m/>
    <s v="*"/>
    <m/>
    <m/>
    <m/>
    <m/>
    <m/>
    <n v="2"/>
    <n v="0.01"/>
    <m/>
    <m/>
    <n v="79.930000000000007"/>
    <n v="0"/>
    <n v="39.965000000000003"/>
    <s v="Regular Air"/>
    <n v="19.989999999999998"/>
    <n v="99.92"/>
    <x v="8"/>
    <s v="Corporate"/>
    <x v="0"/>
    <s v="Storage &amp; Organization"/>
    <s v="Small Box"/>
    <d v="2012-03-08T00:00:00"/>
  </r>
  <r>
    <n v="6671"/>
    <n v="52645"/>
    <x v="1126"/>
    <s v="Low"/>
    <s v="*"/>
    <s v="*"/>
    <s v="*"/>
    <m/>
    <m/>
    <s v="*"/>
    <m/>
    <m/>
    <m/>
    <m/>
    <m/>
    <n v="11"/>
    <n v="0.02"/>
    <m/>
    <m/>
    <n v="64.34"/>
    <n v="0"/>
    <n v="5.8490909090909096"/>
    <s v="Regular Air"/>
    <n v="2.27"/>
    <n v="66.61"/>
    <x v="1"/>
    <s v="Corporate"/>
    <x v="0"/>
    <s v="Pens &amp; Art Supplies"/>
    <s v="Wrap Bag"/>
    <d v="2012-03-12T00:00:00"/>
  </r>
  <r>
    <n v="6672"/>
    <n v="49602"/>
    <x v="1127"/>
    <s v="Not Specified"/>
    <s v="*"/>
    <s v="*"/>
    <s v="*"/>
    <m/>
    <m/>
    <s v="*"/>
    <m/>
    <m/>
    <m/>
    <m/>
    <m/>
    <n v="31"/>
    <n v="0.04"/>
    <m/>
    <m/>
    <n v="4878.6400000000003"/>
    <n v="1"/>
    <n v="157.37548387096774"/>
    <s v="Delivery Truck"/>
    <n v="66.27"/>
    <n v="4944.9100000000008"/>
    <x v="5"/>
    <s v="Home Office"/>
    <x v="1"/>
    <s v="Bookcases"/>
    <s v="Jumbo Box"/>
    <d v="2012-03-09T00:00:00"/>
  </r>
  <r>
    <n v="6673"/>
    <n v="31523"/>
    <x v="1127"/>
    <s v="Low"/>
    <s v="*"/>
    <s v="*"/>
    <s v="*"/>
    <m/>
    <m/>
    <s v="*"/>
    <m/>
    <m/>
    <m/>
    <m/>
    <m/>
    <n v="19"/>
    <n v="0.02"/>
    <m/>
    <m/>
    <n v="179.33"/>
    <n v="0"/>
    <n v="9.438421052631579"/>
    <s v="Regular Air"/>
    <n v="8.2899999999999991"/>
    <n v="187.62"/>
    <x v="1"/>
    <s v="Home Office"/>
    <x v="0"/>
    <s v="Envelopes"/>
    <s v="Small Box"/>
    <d v="2012-03-13T00:00:00"/>
  </r>
  <r>
    <n v="6674"/>
    <n v="51620"/>
    <x v="1127"/>
    <s v="Medium"/>
    <s v="*"/>
    <s v="*"/>
    <s v="*"/>
    <m/>
    <m/>
    <s v="*"/>
    <m/>
    <m/>
    <m/>
    <m/>
    <m/>
    <n v="12"/>
    <n v="0.02"/>
    <m/>
    <m/>
    <n v="173.97"/>
    <n v="0"/>
    <n v="14.4975"/>
    <s v="Regular Air"/>
    <n v="4.51"/>
    <n v="178.48"/>
    <x v="0"/>
    <s v="Corporate"/>
    <x v="0"/>
    <s v="Storage &amp; Organization"/>
    <s v="Small Box"/>
    <d v="2012-03-09T00:00:00"/>
  </r>
  <r>
    <n v="6675"/>
    <n v="31523"/>
    <x v="1127"/>
    <s v="Low"/>
    <s v="*"/>
    <s v="*"/>
    <s v="*"/>
    <m/>
    <m/>
    <s v="*"/>
    <m/>
    <m/>
    <m/>
    <m/>
    <m/>
    <n v="17"/>
    <n v="0.02"/>
    <m/>
    <m/>
    <n v="105.85"/>
    <n v="0"/>
    <n v="6.2264705882352942"/>
    <s v="Regular Air"/>
    <n v="2.74"/>
    <n v="108.58999999999999"/>
    <x v="1"/>
    <s v="Home Office"/>
    <x v="2"/>
    <s v="Computer Peripherals"/>
    <s v="Small Pack"/>
    <d v="2012-03-10T00:00:00"/>
  </r>
  <r>
    <n v="6676"/>
    <n v="2848"/>
    <x v="1128"/>
    <s v="Critical"/>
    <s v="***"/>
    <s v="***"/>
    <s v="***"/>
    <m/>
    <m/>
    <s v="***"/>
    <m/>
    <m/>
    <m/>
    <m/>
    <m/>
    <n v="35"/>
    <n v="0.04"/>
    <m/>
    <m/>
    <n v="1476.39"/>
    <n v="1"/>
    <n v="42.182571428571428"/>
    <s v="Express Air"/>
    <n v="15.9"/>
    <n v="1492.2900000000002"/>
    <x v="2"/>
    <s v="Home Office"/>
    <x v="1"/>
    <s v="Office Furnishings"/>
    <s v="Medium Box"/>
    <d v="2012-03-11T00:00:00"/>
  </r>
  <r>
    <n v="6677"/>
    <n v="2848"/>
    <x v="1128"/>
    <s v="Critical"/>
    <s v="***"/>
    <s v="***"/>
    <s v="***"/>
    <m/>
    <m/>
    <s v="***"/>
    <m/>
    <m/>
    <m/>
    <m/>
    <m/>
    <n v="8"/>
    <n v="0.01"/>
    <m/>
    <m/>
    <n v="863.58299999999997"/>
    <n v="0"/>
    <n v="107.947875"/>
    <s v="Regular Air"/>
    <n v="8.99"/>
    <n v="872.57299999999998"/>
    <x v="2"/>
    <s v="Home Office"/>
    <x v="2"/>
    <s v="Telephones and Communication"/>
    <s v="Small Box"/>
    <d v="2012-03-11T00:00:00"/>
  </r>
  <r>
    <n v="6678"/>
    <n v="22085"/>
    <x v="1128"/>
    <s v="Low"/>
    <s v="*"/>
    <s v="*"/>
    <s v="*"/>
    <m/>
    <m/>
    <s v="*"/>
    <m/>
    <m/>
    <m/>
    <m/>
    <m/>
    <n v="27"/>
    <n v="3.5000000000000003E-2"/>
    <m/>
    <m/>
    <n v="485.03"/>
    <n v="0"/>
    <n v="17.964074074074073"/>
    <s v="Regular Air"/>
    <n v="9.4700000000000006"/>
    <n v="494.5"/>
    <x v="8"/>
    <s v="Home Office"/>
    <x v="0"/>
    <s v="Storage &amp; Organization"/>
    <s v="Small Box"/>
    <d v="2012-03-09T00:00:00"/>
  </r>
  <r>
    <n v="6679"/>
    <n v="22085"/>
    <x v="1128"/>
    <s v="Low"/>
    <s v="*"/>
    <s v="*"/>
    <s v="*"/>
    <m/>
    <m/>
    <s v="*"/>
    <m/>
    <m/>
    <m/>
    <m/>
    <m/>
    <n v="41"/>
    <n v="0.05"/>
    <m/>
    <m/>
    <n v="265.61"/>
    <n v="0"/>
    <n v="6.4782926829268295"/>
    <s v="Regular Air"/>
    <n v="7.37"/>
    <n v="272.98"/>
    <x v="8"/>
    <s v="Home Office"/>
    <x v="0"/>
    <s v="Paper"/>
    <s v="Small Box"/>
    <d v="2012-03-11T00:00:00"/>
  </r>
  <r>
    <n v="6680"/>
    <n v="42471"/>
    <x v="1128"/>
    <s v="Low"/>
    <s v="*"/>
    <s v="*"/>
    <s v="*"/>
    <m/>
    <m/>
    <s v="*"/>
    <m/>
    <m/>
    <m/>
    <m/>
    <m/>
    <n v="23"/>
    <n v="3.5000000000000003E-2"/>
    <m/>
    <m/>
    <n v="44.89"/>
    <n v="0"/>
    <n v="1.9517391304347826"/>
    <s v="Regular Air"/>
    <n v="1.63"/>
    <n v="46.52"/>
    <x v="0"/>
    <s v="Consumer"/>
    <x v="0"/>
    <s v="Pens &amp; Art Supplies"/>
    <s v="Wrap Bag"/>
    <d v="2012-03-11T00:00:00"/>
  </r>
  <r>
    <n v="6681"/>
    <n v="51237"/>
    <x v="1129"/>
    <s v="Medium"/>
    <s v="*"/>
    <s v="*"/>
    <s v="*"/>
    <m/>
    <m/>
    <s v="*"/>
    <m/>
    <m/>
    <m/>
    <m/>
    <m/>
    <n v="26"/>
    <n v="3.5000000000000003E-2"/>
    <m/>
    <m/>
    <n v="4769.0694999999996"/>
    <n v="1"/>
    <n v="183.42574999999999"/>
    <s v="Regular Air"/>
    <n v="5.99"/>
    <n v="4775.0594999999994"/>
    <x v="1"/>
    <s v="Small Business"/>
    <x v="2"/>
    <s v="Telephones and Communication"/>
    <s v="Small Box"/>
    <d v="2012-03-12T00:00:00"/>
  </r>
  <r>
    <n v="6682"/>
    <n v="55779"/>
    <x v="1129"/>
    <s v="Critical"/>
    <s v="***"/>
    <s v="***"/>
    <s v="***"/>
    <m/>
    <m/>
    <s v="***"/>
    <m/>
    <m/>
    <m/>
    <m/>
    <m/>
    <n v="26"/>
    <n v="3.5000000000000003E-2"/>
    <m/>
    <m/>
    <n v="4073.17"/>
    <n v="1"/>
    <n v="156.66038461538463"/>
    <s v="Delivery Truck"/>
    <n v="30"/>
    <n v="4103.17"/>
    <x v="1"/>
    <s v="Home Office"/>
    <x v="1"/>
    <s v="Chairs &amp; Chairmats"/>
    <s v="Jumbo Drum"/>
    <d v="2012-03-11T00:00:00"/>
  </r>
  <r>
    <n v="6683"/>
    <n v="16804"/>
    <x v="1129"/>
    <s v="High"/>
    <s v="*"/>
    <s v="**"/>
    <s v="**"/>
    <m/>
    <m/>
    <s v="**"/>
    <m/>
    <m/>
    <m/>
    <m/>
    <m/>
    <n v="46"/>
    <n v="0.05"/>
    <m/>
    <m/>
    <n v="2430.34"/>
    <n v="1"/>
    <n v="52.833478260869569"/>
    <s v="Regular Air"/>
    <n v="13.88"/>
    <n v="2444.2200000000003"/>
    <x v="1"/>
    <s v="Consumer"/>
    <x v="0"/>
    <s v="Paper"/>
    <s v="Small Box"/>
    <d v="2012-03-12T00:00:00"/>
  </r>
  <r>
    <n v="6684"/>
    <n v="24707"/>
    <x v="1129"/>
    <s v="Medium"/>
    <s v="*"/>
    <s v="*"/>
    <s v="*"/>
    <m/>
    <m/>
    <s v="*"/>
    <m/>
    <m/>
    <m/>
    <m/>
    <m/>
    <n v="14"/>
    <n v="0.02"/>
    <m/>
    <m/>
    <n v="1961.39"/>
    <n v="1"/>
    <n v="140.09928571428571"/>
    <s v="Regular Air"/>
    <n v="24.49"/>
    <n v="1985.88"/>
    <x v="1"/>
    <s v="Corporate"/>
    <x v="1"/>
    <s v="Office Furnishings"/>
    <s v="Large Box"/>
    <d v="2012-03-11T00:00:00"/>
  </r>
  <r>
    <n v="6685"/>
    <n v="16804"/>
    <x v="1129"/>
    <s v="High"/>
    <s v="*"/>
    <s v="**"/>
    <s v="**"/>
    <m/>
    <m/>
    <s v="**"/>
    <m/>
    <m/>
    <m/>
    <m/>
    <m/>
    <n v="36"/>
    <n v="0.04"/>
    <m/>
    <m/>
    <n v="218.6"/>
    <n v="0"/>
    <n v="6.072222222222222"/>
    <s v="Express Air"/>
    <n v="4.96"/>
    <n v="223.56"/>
    <x v="1"/>
    <s v="Consumer"/>
    <x v="0"/>
    <s v="Paper"/>
    <s v="Small Box"/>
    <d v="2012-03-11T00:00:00"/>
  </r>
  <r>
    <n v="6686"/>
    <n v="53156"/>
    <x v="1129"/>
    <s v="Not Specified"/>
    <s v="*"/>
    <s v="*"/>
    <s v="*"/>
    <m/>
    <m/>
    <s v="*"/>
    <m/>
    <m/>
    <m/>
    <m/>
    <m/>
    <n v="47"/>
    <n v="0.05"/>
    <m/>
    <m/>
    <n v="186.93"/>
    <n v="0"/>
    <n v="3.9772340425531918"/>
    <s v="Regular Air"/>
    <n v="0.99"/>
    <n v="187.92000000000002"/>
    <x v="7"/>
    <s v="Corporate"/>
    <x v="0"/>
    <s v="Labels"/>
    <s v="Small Box"/>
    <d v="2012-03-11T00:00:00"/>
  </r>
  <r>
    <n v="6687"/>
    <n v="7174"/>
    <x v="1129"/>
    <s v="Not Specified"/>
    <s v="*"/>
    <s v="*"/>
    <s v="*"/>
    <m/>
    <m/>
    <s v="*"/>
    <m/>
    <m/>
    <m/>
    <m/>
    <m/>
    <n v="10"/>
    <n v="0.02"/>
    <m/>
    <m/>
    <n v="141.91999999999999"/>
    <n v="0"/>
    <n v="14.191999999999998"/>
    <s v="Regular Air"/>
    <n v="8.99"/>
    <n v="150.91"/>
    <x v="10"/>
    <s v="Consumer"/>
    <x v="1"/>
    <s v="Office Furnishings"/>
    <s v="Small Pack"/>
    <d v="2012-03-12T00:00:00"/>
  </r>
  <r>
    <n v="6688"/>
    <n v="24707"/>
    <x v="1129"/>
    <s v="Medium"/>
    <s v="*"/>
    <s v="*"/>
    <s v="*"/>
    <m/>
    <m/>
    <s v="*"/>
    <m/>
    <m/>
    <m/>
    <m/>
    <m/>
    <n v="3"/>
    <n v="0.01"/>
    <m/>
    <m/>
    <n v="4.9400000000000004"/>
    <n v="0"/>
    <n v="1.6466666666666667"/>
    <s v="Regular Air"/>
    <n v="0.7"/>
    <n v="5.6400000000000006"/>
    <x v="1"/>
    <s v="Corporate"/>
    <x v="0"/>
    <s v="Rubber Bands"/>
    <s v="Wrap Bag"/>
    <d v="2012-03-12T00:00:00"/>
  </r>
  <r>
    <n v="6689"/>
    <n v="2912"/>
    <x v="1130"/>
    <s v="Low"/>
    <s v="*"/>
    <s v="*"/>
    <s v="*"/>
    <m/>
    <m/>
    <s v="*"/>
    <m/>
    <m/>
    <m/>
    <m/>
    <m/>
    <n v="7"/>
    <n v="0.01"/>
    <m/>
    <m/>
    <n v="16587.13"/>
    <n v="1"/>
    <n v="2369.59"/>
    <s v="Delivery Truck"/>
    <n v="29.7"/>
    <n v="16616.830000000002"/>
    <x v="1"/>
    <s v="Corporate"/>
    <x v="2"/>
    <s v="Office Machines"/>
    <s v="Jumbo Drum"/>
    <d v="2012-03-13T00:00:00"/>
  </r>
  <r>
    <n v="6690"/>
    <n v="42243"/>
    <x v="1130"/>
    <s v="Medium"/>
    <s v="*"/>
    <s v="*"/>
    <s v="*"/>
    <m/>
    <m/>
    <s v="*"/>
    <m/>
    <m/>
    <m/>
    <m/>
    <m/>
    <n v="42"/>
    <n v="0.05"/>
    <m/>
    <m/>
    <n v="1876.09"/>
    <n v="1"/>
    <n v="44.668809523809522"/>
    <s v="Regular Air"/>
    <n v="2.99"/>
    <n v="1879.08"/>
    <x v="8"/>
    <s v="Small Business"/>
    <x v="0"/>
    <s v="Binders and Binder Accessories"/>
    <s v="Small Box"/>
    <d v="2012-03-13T00:00:00"/>
  </r>
  <r>
    <n v="6691"/>
    <n v="46631"/>
    <x v="1130"/>
    <s v="Not Specified"/>
    <s v="*"/>
    <s v="*"/>
    <s v="*"/>
    <m/>
    <m/>
    <s v="*"/>
    <m/>
    <m/>
    <m/>
    <m/>
    <m/>
    <n v="39"/>
    <n v="0.04"/>
    <m/>
    <m/>
    <n v="930.84"/>
    <n v="0"/>
    <n v="23.867692307692309"/>
    <s v="Regular Air"/>
    <n v="16.920000000000002"/>
    <n v="947.76"/>
    <x v="2"/>
    <s v="Corporate"/>
    <x v="0"/>
    <s v="Paper"/>
    <s v="Small Box"/>
    <d v="2012-03-13T00:00:00"/>
  </r>
  <r>
    <n v="6692"/>
    <n v="2912"/>
    <x v="1130"/>
    <s v="Low"/>
    <s v="*"/>
    <s v="*"/>
    <s v="*"/>
    <m/>
    <m/>
    <s v="*"/>
    <m/>
    <m/>
    <m/>
    <m/>
    <m/>
    <n v="9"/>
    <n v="0.01"/>
    <m/>
    <m/>
    <n v="507.98"/>
    <n v="0"/>
    <n v="56.442222222222227"/>
    <s v="Express Air"/>
    <n v="4.8600000000000003"/>
    <n v="512.84"/>
    <x v="1"/>
    <s v="Corporate"/>
    <x v="0"/>
    <s v="Paper"/>
    <s v="Small Box"/>
    <d v="2012-03-18T00:00:00"/>
  </r>
  <r>
    <n v="6693"/>
    <n v="42243"/>
    <x v="1130"/>
    <s v="Medium"/>
    <s v="*"/>
    <s v="*"/>
    <s v="*"/>
    <m/>
    <m/>
    <s v="*"/>
    <m/>
    <m/>
    <m/>
    <m/>
    <m/>
    <n v="19"/>
    <n v="0.02"/>
    <m/>
    <m/>
    <n v="145.26"/>
    <n v="0"/>
    <n v="7.6452631578947363"/>
    <s v="Regular Air"/>
    <n v="5.96"/>
    <n v="151.22"/>
    <x v="8"/>
    <s v="Small Business"/>
    <x v="0"/>
    <s v="Paper"/>
    <s v="Small Box"/>
    <d v="2012-03-13T00:00:00"/>
  </r>
  <r>
    <n v="6694"/>
    <n v="44099"/>
    <x v="1131"/>
    <s v="Medium"/>
    <s v="*"/>
    <s v="*"/>
    <s v="*"/>
    <m/>
    <m/>
    <s v="*"/>
    <m/>
    <m/>
    <m/>
    <m/>
    <m/>
    <n v="34"/>
    <n v="0.04"/>
    <m/>
    <m/>
    <n v="11823.52"/>
    <n v="1"/>
    <n v="347.75058823529412"/>
    <s v="Regular Air"/>
    <n v="19.989999999999998"/>
    <n v="11843.51"/>
    <x v="2"/>
    <s v="Corporate"/>
    <x v="0"/>
    <s v="Binders and Binder Accessories"/>
    <s v="Small Box"/>
    <d v="2012-03-14T00:00:00"/>
  </r>
  <r>
    <n v="6695"/>
    <n v="32067"/>
    <x v="1131"/>
    <s v="High"/>
    <s v="*"/>
    <s v="**"/>
    <s v="**"/>
    <m/>
    <m/>
    <s v="**"/>
    <m/>
    <m/>
    <m/>
    <m/>
    <m/>
    <n v="27"/>
    <n v="3.5000000000000003E-2"/>
    <m/>
    <m/>
    <n v="2853.8834999999999"/>
    <n v="1"/>
    <n v="105.69938888888889"/>
    <s v="Regular Air"/>
    <n v="7.69"/>
    <n v="2861.5735"/>
    <x v="1"/>
    <s v="Small Business"/>
    <x v="2"/>
    <s v="Telephones and Communication"/>
    <s v="Small Box"/>
    <d v="2012-03-13T00:00:00"/>
  </r>
  <r>
    <n v="6696"/>
    <n v="23584"/>
    <x v="1131"/>
    <s v="Critical"/>
    <s v="***"/>
    <s v="***"/>
    <s v="***"/>
    <m/>
    <m/>
    <s v="***"/>
    <m/>
    <m/>
    <m/>
    <m/>
    <m/>
    <n v="14"/>
    <n v="0.02"/>
    <m/>
    <m/>
    <n v="2671.21"/>
    <n v="1"/>
    <n v="190.80071428571429"/>
    <s v="Delivery Truck"/>
    <n v="15.59"/>
    <n v="2686.8"/>
    <x v="7"/>
    <s v="Corporate"/>
    <x v="2"/>
    <s v="Office Machines"/>
    <s v="Jumbo Drum"/>
    <d v="2012-03-14T00:00:00"/>
  </r>
  <r>
    <n v="6697"/>
    <n v="17152"/>
    <x v="1131"/>
    <s v="High"/>
    <s v="*"/>
    <s v="**"/>
    <s v="**"/>
    <m/>
    <m/>
    <s v="**"/>
    <m/>
    <m/>
    <m/>
    <m/>
    <m/>
    <n v="32"/>
    <n v="0.04"/>
    <m/>
    <m/>
    <n v="236.45"/>
    <n v="0"/>
    <n v="7.3890624999999996"/>
    <s v="Regular Air"/>
    <n v="9.69"/>
    <n v="246.14"/>
    <x v="1"/>
    <s v="Home Office"/>
    <x v="0"/>
    <s v="Storage &amp; Organization"/>
    <s v="Small Box"/>
    <d v="2012-03-13T00:00:00"/>
  </r>
  <r>
    <n v="6698"/>
    <n v="44099"/>
    <x v="1131"/>
    <s v="Medium"/>
    <s v="*"/>
    <s v="*"/>
    <s v="*"/>
    <m/>
    <m/>
    <s v="*"/>
    <m/>
    <m/>
    <m/>
    <m/>
    <m/>
    <n v="19"/>
    <n v="0.02"/>
    <m/>
    <m/>
    <n v="80.81"/>
    <n v="0"/>
    <n v="4.2531578947368418"/>
    <s v="Regular Air"/>
    <n v="5.41"/>
    <n v="86.22"/>
    <x v="2"/>
    <s v="Corporate"/>
    <x v="0"/>
    <s v="Binders and Binder Accessories"/>
    <s v="Small Box"/>
    <d v="2012-03-14T00:00:00"/>
  </r>
  <r>
    <n v="6699"/>
    <n v="35173"/>
    <x v="1132"/>
    <s v="Not Specified"/>
    <s v="*"/>
    <s v="*"/>
    <s v="*"/>
    <m/>
    <m/>
    <s v="*"/>
    <m/>
    <m/>
    <m/>
    <m/>
    <m/>
    <n v="29"/>
    <n v="3.5000000000000003E-2"/>
    <m/>
    <m/>
    <n v="6483.26"/>
    <n v="1"/>
    <n v="223.56068965517241"/>
    <s v="Delivery Truck"/>
    <n v="60.2"/>
    <n v="6543.46"/>
    <x v="5"/>
    <s v="Corporate"/>
    <x v="1"/>
    <s v="Bookcases"/>
    <s v="Jumbo Box"/>
    <d v="2012-03-15T00:00:00"/>
  </r>
  <r>
    <n v="6700"/>
    <n v="35173"/>
    <x v="1132"/>
    <s v="Not Specified"/>
    <s v="*"/>
    <s v="*"/>
    <s v="*"/>
    <m/>
    <m/>
    <s v="*"/>
    <m/>
    <m/>
    <m/>
    <m/>
    <m/>
    <n v="13"/>
    <n v="0.02"/>
    <m/>
    <m/>
    <n v="1446.2070000000001"/>
    <n v="1"/>
    <n v="111.24669230769231"/>
    <s v="Regular Air"/>
    <n v="8.08"/>
    <n v="1454.287"/>
    <x v="5"/>
    <s v="Corporate"/>
    <x v="2"/>
    <s v="Telephones and Communication"/>
    <s v="Small Box"/>
    <d v="2012-03-15T00:00:00"/>
  </r>
  <r>
    <n v="6701"/>
    <n v="29607"/>
    <x v="1132"/>
    <s v="Medium"/>
    <s v="*"/>
    <s v="*"/>
    <s v="*"/>
    <m/>
    <m/>
    <s v="*"/>
    <m/>
    <m/>
    <m/>
    <m/>
    <m/>
    <n v="20"/>
    <n v="3.5000000000000003E-2"/>
    <m/>
    <m/>
    <n v="240.74"/>
    <n v="0"/>
    <n v="12.037000000000001"/>
    <s v="Regular Air"/>
    <n v="5.09"/>
    <n v="245.83"/>
    <x v="1"/>
    <s v="Home Office"/>
    <x v="0"/>
    <s v="Paper"/>
    <s v="Small Box"/>
    <d v="2012-03-15T00:00:00"/>
  </r>
  <r>
    <n v="6702"/>
    <n v="20194"/>
    <x v="1132"/>
    <s v="High"/>
    <s v="*"/>
    <s v="**"/>
    <s v="**"/>
    <m/>
    <m/>
    <s v="**"/>
    <m/>
    <m/>
    <m/>
    <m/>
    <m/>
    <n v="10"/>
    <n v="0.02"/>
    <m/>
    <m/>
    <n v="194.29"/>
    <n v="0"/>
    <n v="19.428999999999998"/>
    <s v="Regular Air"/>
    <n v="6.67"/>
    <n v="200.95999999999998"/>
    <x v="2"/>
    <s v="Consumer"/>
    <x v="1"/>
    <s v="Office Furnishings"/>
    <s v="Small Pack"/>
    <d v="2012-03-15T00:00:00"/>
  </r>
  <r>
    <n v="6703"/>
    <n v="43138"/>
    <x v="1133"/>
    <s v="Low"/>
    <s v="*"/>
    <s v="*"/>
    <s v="*"/>
    <m/>
    <m/>
    <s v="*"/>
    <m/>
    <m/>
    <m/>
    <m/>
    <m/>
    <n v="50"/>
    <n v="0.06"/>
    <m/>
    <m/>
    <n v="6552.86"/>
    <n v="1"/>
    <n v="131.05719999999999"/>
    <s v="Delivery Truck"/>
    <n v="32.18"/>
    <n v="6585.04"/>
    <x v="4"/>
    <s v="Home Office"/>
    <x v="1"/>
    <s v="Bookcases"/>
    <s v="Jumbo Box"/>
    <d v="2012-03-16T00:00:00"/>
  </r>
  <r>
    <n v="6704"/>
    <n v="14784"/>
    <x v="1133"/>
    <s v="Medium"/>
    <s v="*"/>
    <s v="*"/>
    <s v="*"/>
    <m/>
    <m/>
    <s v="*"/>
    <m/>
    <m/>
    <m/>
    <m/>
    <m/>
    <n v="43"/>
    <n v="0.05"/>
    <m/>
    <m/>
    <n v="2009.05"/>
    <n v="1"/>
    <n v="46.722093023255816"/>
    <s v="Delivery Truck"/>
    <n v="46.59"/>
    <n v="2055.64"/>
    <x v="0"/>
    <s v="Small Business"/>
    <x v="1"/>
    <s v="Tables"/>
    <s v="Jumbo Box"/>
    <d v="2012-03-15T00:00:00"/>
  </r>
  <r>
    <n v="6705"/>
    <n v="43138"/>
    <x v="1133"/>
    <s v="Low"/>
    <s v="*"/>
    <s v="*"/>
    <s v="*"/>
    <m/>
    <m/>
    <s v="*"/>
    <m/>
    <m/>
    <m/>
    <m/>
    <m/>
    <n v="43"/>
    <n v="0.05"/>
    <m/>
    <m/>
    <n v="1334.05"/>
    <n v="1"/>
    <n v="31.02441860465116"/>
    <s v="Regular Air"/>
    <n v="2.99"/>
    <n v="1337.04"/>
    <x v="4"/>
    <s v="Home Office"/>
    <x v="0"/>
    <s v="Binders and Binder Accessories"/>
    <s v="Small Box"/>
    <d v="2012-03-18T00:00:00"/>
  </r>
  <r>
    <n v="6706"/>
    <n v="27490"/>
    <x v="1133"/>
    <s v="Not Specified"/>
    <s v="*"/>
    <s v="*"/>
    <s v="*"/>
    <m/>
    <m/>
    <s v="*"/>
    <m/>
    <m/>
    <m/>
    <m/>
    <m/>
    <n v="18"/>
    <n v="0.02"/>
    <m/>
    <m/>
    <n v="611.71"/>
    <n v="0"/>
    <n v="33.983888888888892"/>
    <s v="Regular Air"/>
    <n v="12.62"/>
    <n v="624.33000000000004"/>
    <x v="1"/>
    <s v="Corporate"/>
    <x v="0"/>
    <s v="Binders and Binder Accessories"/>
    <s v="Small Box"/>
    <d v="2012-03-16T00:00:00"/>
  </r>
  <r>
    <n v="6707"/>
    <n v="2022"/>
    <x v="1133"/>
    <s v="Critical"/>
    <s v="***"/>
    <s v="***"/>
    <s v="***"/>
    <m/>
    <m/>
    <s v="***"/>
    <m/>
    <m/>
    <m/>
    <m/>
    <m/>
    <n v="45"/>
    <n v="0.05"/>
    <m/>
    <m/>
    <n v="186.44"/>
    <n v="0"/>
    <n v="4.1431111111111107"/>
    <s v="Regular Air"/>
    <n v="5.13"/>
    <n v="191.57"/>
    <x v="1"/>
    <s v="Corporate"/>
    <x v="0"/>
    <s v="Appliances"/>
    <s v="Small Box"/>
    <d v="2012-03-15T00:00:00"/>
  </r>
  <r>
    <n v="6708"/>
    <n v="17571"/>
    <x v="1134"/>
    <s v="Not Specified"/>
    <s v="*"/>
    <s v="*"/>
    <s v="*"/>
    <m/>
    <m/>
    <s v="*"/>
    <m/>
    <m/>
    <m/>
    <m/>
    <m/>
    <n v="50"/>
    <n v="0.06"/>
    <m/>
    <m/>
    <n v="1695.65"/>
    <n v="1"/>
    <n v="33.913000000000004"/>
    <s v="Express Air"/>
    <n v="5.5"/>
    <n v="1701.15"/>
    <x v="10"/>
    <s v="Consumer"/>
    <x v="2"/>
    <s v="Computer Peripherals"/>
    <s v="Small Box"/>
    <d v="2012-03-17T00:00:00"/>
  </r>
  <r>
    <n v="6709"/>
    <n v="21607"/>
    <x v="1134"/>
    <s v="Not Specified"/>
    <s v="*"/>
    <s v="*"/>
    <s v="*"/>
    <m/>
    <m/>
    <s v="*"/>
    <m/>
    <m/>
    <m/>
    <m/>
    <m/>
    <n v="17"/>
    <n v="0.02"/>
    <m/>
    <m/>
    <n v="618.9"/>
    <n v="0"/>
    <n v="36.405882352941177"/>
    <s v="Regular Air"/>
    <n v="13.89"/>
    <n v="632.79"/>
    <x v="7"/>
    <s v="Home Office"/>
    <x v="0"/>
    <s v="Pens &amp; Art Supplies"/>
    <s v="Wrap Bag"/>
    <d v="2012-03-17T00:00:00"/>
  </r>
  <r>
    <n v="6710"/>
    <n v="21223"/>
    <x v="1134"/>
    <s v="Not Specified"/>
    <s v="*"/>
    <s v="*"/>
    <s v="*"/>
    <m/>
    <m/>
    <s v="*"/>
    <m/>
    <m/>
    <m/>
    <m/>
    <m/>
    <n v="8"/>
    <n v="0.01"/>
    <m/>
    <m/>
    <n v="435.29"/>
    <n v="0"/>
    <n v="54.411250000000003"/>
    <s v="Regular Air"/>
    <n v="18.45"/>
    <n v="453.74"/>
    <x v="12"/>
    <s v="Consumer"/>
    <x v="1"/>
    <s v="Office Furnishings"/>
    <s v="Medium Box"/>
    <d v="2012-03-16T00:00:00"/>
  </r>
  <r>
    <n v="6711"/>
    <n v="21223"/>
    <x v="1134"/>
    <s v="Not Specified"/>
    <s v="*"/>
    <s v="*"/>
    <s v="*"/>
    <m/>
    <m/>
    <s v="*"/>
    <m/>
    <m/>
    <m/>
    <m/>
    <m/>
    <n v="3"/>
    <n v="0.01"/>
    <m/>
    <m/>
    <n v="317.95"/>
    <n v="0"/>
    <n v="105.98333333333333"/>
    <s v="Delivery Truck"/>
    <n v="26.22"/>
    <n v="344.16999999999996"/>
    <x v="12"/>
    <s v="Consumer"/>
    <x v="1"/>
    <s v="Bookcases"/>
    <s v="Jumbo Box"/>
    <d v="2012-03-16T00:00:00"/>
  </r>
  <r>
    <n v="6712"/>
    <n v="53571"/>
    <x v="1134"/>
    <s v="Not Specified"/>
    <s v="*"/>
    <s v="*"/>
    <s v="*"/>
    <m/>
    <m/>
    <s v="*"/>
    <m/>
    <m/>
    <m/>
    <m/>
    <m/>
    <n v="21"/>
    <n v="3.5000000000000003E-2"/>
    <m/>
    <m/>
    <n v="238.06"/>
    <n v="0"/>
    <n v="11.336190476190476"/>
    <s v="Regular Air"/>
    <n v="2.99"/>
    <n v="241.05"/>
    <x v="2"/>
    <s v="Small Business"/>
    <x v="0"/>
    <s v="Binders and Binder Accessories"/>
    <s v="Small Box"/>
    <d v="2012-03-17T00:00:00"/>
  </r>
  <r>
    <n v="6713"/>
    <n v="17571"/>
    <x v="1134"/>
    <s v="Not Specified"/>
    <s v="*"/>
    <s v="*"/>
    <s v="*"/>
    <m/>
    <m/>
    <s v="*"/>
    <m/>
    <m/>
    <m/>
    <m/>
    <m/>
    <n v="32"/>
    <n v="0.04"/>
    <m/>
    <m/>
    <n v="102.59"/>
    <n v="0"/>
    <n v="3.2059375000000001"/>
    <s v="Regular Air"/>
    <n v="1.58"/>
    <n v="104.17"/>
    <x v="10"/>
    <s v="Consumer"/>
    <x v="0"/>
    <s v="Rubber Bands"/>
    <s v="Wrap Bag"/>
    <d v="2012-03-16T00:00:00"/>
  </r>
  <r>
    <n v="6714"/>
    <n v="19207"/>
    <x v="1134"/>
    <s v="Not Specified"/>
    <s v="*"/>
    <s v="*"/>
    <s v="*"/>
    <m/>
    <m/>
    <s v="*"/>
    <m/>
    <m/>
    <m/>
    <m/>
    <m/>
    <n v="23"/>
    <n v="3.5000000000000003E-2"/>
    <m/>
    <m/>
    <n v="66.02"/>
    <n v="0"/>
    <n v="2.8704347826086956"/>
    <s v="Regular Air"/>
    <n v="0.99"/>
    <n v="67.009999999999991"/>
    <x v="10"/>
    <s v="Corporate"/>
    <x v="0"/>
    <s v="Labels"/>
    <s v="Small Box"/>
    <d v="2012-03-17T00:00:00"/>
  </r>
  <r>
    <n v="6715"/>
    <n v="52995"/>
    <x v="1134"/>
    <s v="Not Specified"/>
    <s v="*"/>
    <s v="*"/>
    <s v="*"/>
    <m/>
    <m/>
    <s v="*"/>
    <m/>
    <m/>
    <m/>
    <m/>
    <m/>
    <n v="8"/>
    <n v="0.01"/>
    <m/>
    <m/>
    <n v="33.39"/>
    <n v="0"/>
    <n v="4.1737500000000001"/>
    <s v="Regular Air"/>
    <n v="6.27"/>
    <n v="39.659999999999997"/>
    <x v="1"/>
    <s v="Consumer"/>
    <x v="0"/>
    <s v="Binders and Binder Accessories"/>
    <s v="Small Box"/>
    <d v="2012-03-15T00:00:00"/>
  </r>
  <r>
    <n v="6716"/>
    <n v="19207"/>
    <x v="1134"/>
    <s v="Not Specified"/>
    <s v="*"/>
    <s v="*"/>
    <s v="*"/>
    <m/>
    <m/>
    <s v="*"/>
    <m/>
    <m/>
    <m/>
    <m/>
    <m/>
    <n v="11"/>
    <n v="0.02"/>
    <m/>
    <m/>
    <n v="15.53"/>
    <n v="0"/>
    <n v="1.4118181818181819"/>
    <s v="Regular Air"/>
    <n v="0.7"/>
    <n v="16.23"/>
    <x v="10"/>
    <s v="Corporate"/>
    <x v="0"/>
    <s v="Rubber Bands"/>
    <s v="Wrap Bag"/>
    <d v="2012-03-16T00:00:00"/>
  </r>
  <r>
    <n v="6717"/>
    <n v="4515"/>
    <x v="1135"/>
    <s v="Critical"/>
    <s v="***"/>
    <s v="***"/>
    <s v="***"/>
    <m/>
    <m/>
    <s v="***"/>
    <m/>
    <m/>
    <m/>
    <m/>
    <m/>
    <n v="7"/>
    <n v="0.01"/>
    <m/>
    <m/>
    <n v="887.94"/>
    <n v="0"/>
    <n v="126.84857142857143"/>
    <s v="Regular Air"/>
    <n v="7.11"/>
    <n v="895.05000000000007"/>
    <x v="0"/>
    <s v="Consumer"/>
    <x v="2"/>
    <s v="Office Machines"/>
    <s v="Medium Box"/>
    <d v="2012-03-17T00:00:00"/>
  </r>
  <r>
    <n v="6718"/>
    <n v="55458"/>
    <x v="1135"/>
    <s v="High"/>
    <s v="*"/>
    <s v="**"/>
    <s v="**"/>
    <m/>
    <m/>
    <s v="**"/>
    <m/>
    <m/>
    <m/>
    <m/>
    <m/>
    <n v="13"/>
    <n v="0.02"/>
    <m/>
    <m/>
    <n v="210.22"/>
    <n v="0"/>
    <n v="16.170769230769231"/>
    <s v="Regular Air"/>
    <n v="7.69"/>
    <n v="217.91"/>
    <x v="1"/>
    <s v="Home Office"/>
    <x v="0"/>
    <s v="Storage &amp; Organization"/>
    <s v="Small Box"/>
    <d v="2012-03-18T00:00:00"/>
  </r>
  <r>
    <n v="6719"/>
    <n v="55458"/>
    <x v="1135"/>
    <s v="High"/>
    <s v="*"/>
    <s v="**"/>
    <s v="**"/>
    <m/>
    <m/>
    <s v="**"/>
    <m/>
    <m/>
    <m/>
    <m/>
    <m/>
    <n v="32"/>
    <n v="0.04"/>
    <m/>
    <m/>
    <n v="115.78"/>
    <n v="0"/>
    <n v="3.618125"/>
    <s v="Regular Air"/>
    <n v="6.83"/>
    <n v="122.61"/>
    <x v="1"/>
    <s v="Home Office"/>
    <x v="0"/>
    <s v="Binders and Binder Accessories"/>
    <s v="Small Box"/>
    <d v="2012-03-18T00:00:00"/>
  </r>
  <r>
    <n v="6720"/>
    <n v="18112"/>
    <x v="1135"/>
    <s v="Not Specified"/>
    <s v="*"/>
    <s v="*"/>
    <s v="*"/>
    <m/>
    <m/>
    <s v="*"/>
    <m/>
    <m/>
    <m/>
    <m/>
    <m/>
    <n v="13"/>
    <n v="0.02"/>
    <m/>
    <m/>
    <n v="83.31"/>
    <n v="0"/>
    <n v="6.4084615384615384"/>
    <s v="Regular Air"/>
    <n v="1.34"/>
    <n v="84.65"/>
    <x v="1"/>
    <s v="Small Business"/>
    <x v="0"/>
    <s v="Paper"/>
    <s v="Wrap Bag"/>
    <d v="2012-03-17T00:00:00"/>
  </r>
  <r>
    <n v="6721"/>
    <n v="24672"/>
    <x v="1136"/>
    <s v="Medium"/>
    <s v="*"/>
    <s v="*"/>
    <s v="*"/>
    <m/>
    <m/>
    <s v="*"/>
    <m/>
    <m/>
    <m/>
    <m/>
    <m/>
    <n v="37"/>
    <n v="0.04"/>
    <m/>
    <m/>
    <n v="10532.94"/>
    <n v="1"/>
    <n v="284.67405405405407"/>
    <s v="Regular Air"/>
    <n v="35"/>
    <n v="10567.94"/>
    <x v="0"/>
    <s v="Consumer"/>
    <x v="0"/>
    <s v="Storage &amp; Organization"/>
    <s v="Large Box"/>
    <d v="2012-03-19T00:00:00"/>
  </r>
  <r>
    <n v="6722"/>
    <n v="11202"/>
    <x v="1136"/>
    <s v="Medium"/>
    <s v="*"/>
    <s v="*"/>
    <s v="*"/>
    <m/>
    <m/>
    <s v="*"/>
    <m/>
    <m/>
    <m/>
    <m/>
    <m/>
    <n v="8"/>
    <n v="0.01"/>
    <m/>
    <m/>
    <n v="339.81"/>
    <n v="0"/>
    <n v="42.47625"/>
    <s v="Regular Air"/>
    <n v="2.99"/>
    <n v="342.8"/>
    <x v="7"/>
    <s v="Corporate"/>
    <x v="0"/>
    <s v="Binders and Binder Accessories"/>
    <s v="Small Box"/>
    <d v="2012-03-18T00:00:00"/>
  </r>
  <r>
    <n v="6723"/>
    <n v="49953"/>
    <x v="1136"/>
    <s v="Not Specified"/>
    <s v="*"/>
    <s v="*"/>
    <s v="*"/>
    <m/>
    <m/>
    <s v="*"/>
    <m/>
    <m/>
    <m/>
    <m/>
    <m/>
    <n v="18"/>
    <n v="0.02"/>
    <m/>
    <m/>
    <n v="283.5"/>
    <n v="0"/>
    <n v="15.75"/>
    <s v="Regular Air"/>
    <n v="6.5"/>
    <n v="290"/>
    <x v="4"/>
    <s v="Home Office"/>
    <x v="2"/>
    <s v="Computer Peripherals"/>
    <s v="Small Box"/>
    <d v="2012-03-18T00:00:00"/>
  </r>
  <r>
    <n v="6724"/>
    <n v="49953"/>
    <x v="1136"/>
    <s v="Not Specified"/>
    <s v="*"/>
    <s v="*"/>
    <s v="*"/>
    <m/>
    <m/>
    <s v="*"/>
    <m/>
    <m/>
    <m/>
    <m/>
    <m/>
    <n v="36"/>
    <n v="0.04"/>
    <m/>
    <m/>
    <n v="242.13"/>
    <n v="0"/>
    <n v="6.7258333333333331"/>
    <s v="Express Air"/>
    <n v="6.6"/>
    <n v="248.73"/>
    <x v="4"/>
    <s v="Home Office"/>
    <x v="0"/>
    <s v="Paper"/>
    <s v="Small Box"/>
    <d v="2012-03-17T00:00:00"/>
  </r>
  <r>
    <n v="6725"/>
    <n v="24672"/>
    <x v="1136"/>
    <s v="Medium"/>
    <s v="*"/>
    <s v="*"/>
    <s v="*"/>
    <m/>
    <m/>
    <s v="*"/>
    <m/>
    <m/>
    <m/>
    <m/>
    <m/>
    <n v="37"/>
    <n v="0.04"/>
    <m/>
    <m/>
    <n v="192.92"/>
    <n v="0"/>
    <n v="5.2140540540540536"/>
    <s v="Regular Air"/>
    <n v="0.95"/>
    <n v="193.86999999999998"/>
    <x v="0"/>
    <s v="Consumer"/>
    <x v="0"/>
    <s v="Paper"/>
    <s v="Wrap Bag"/>
    <d v="2012-03-19T00:00:00"/>
  </r>
  <r>
    <n v="6726"/>
    <n v="55268"/>
    <x v="1136"/>
    <s v="High"/>
    <s v="*"/>
    <s v="**"/>
    <s v="**"/>
    <m/>
    <m/>
    <s v="**"/>
    <m/>
    <m/>
    <m/>
    <m/>
    <m/>
    <n v="11"/>
    <n v="0.02"/>
    <m/>
    <m/>
    <n v="61.46"/>
    <n v="0"/>
    <n v="5.5872727272727269"/>
    <s v="Express Air"/>
    <n v="4.93"/>
    <n v="66.39"/>
    <x v="3"/>
    <s v="Home Office"/>
    <x v="2"/>
    <s v="Computer Peripherals"/>
    <s v="Small Pack"/>
    <d v="2012-03-18T00:00:00"/>
  </r>
  <r>
    <n v="6727"/>
    <n v="24672"/>
    <x v="1136"/>
    <s v="Medium"/>
    <s v="*"/>
    <s v="*"/>
    <s v="*"/>
    <m/>
    <m/>
    <s v="*"/>
    <m/>
    <m/>
    <m/>
    <m/>
    <m/>
    <n v="5"/>
    <n v="0.01"/>
    <m/>
    <m/>
    <n v="44.17"/>
    <n v="0"/>
    <n v="8.8339999999999996"/>
    <s v="Regular Air"/>
    <n v="4"/>
    <n v="48.17"/>
    <x v="0"/>
    <s v="Consumer"/>
    <x v="1"/>
    <s v="Office Furnishings"/>
    <s v="Wrap Bag"/>
    <d v="2012-03-20T00:00:00"/>
  </r>
  <r>
    <n v="6728"/>
    <n v="322"/>
    <x v="1137"/>
    <s v="Critical"/>
    <s v="***"/>
    <s v="***"/>
    <s v="***"/>
    <m/>
    <m/>
    <s v="***"/>
    <m/>
    <m/>
    <m/>
    <m/>
    <m/>
    <n v="20"/>
    <n v="3.5000000000000003E-2"/>
    <m/>
    <m/>
    <n v="2634.8555000000001"/>
    <n v="1"/>
    <n v="131.74277499999999"/>
    <s v="Regular Air"/>
    <n v="8.08"/>
    <n v="2642.9355"/>
    <x v="2"/>
    <s v="Corporate"/>
    <x v="2"/>
    <s v="Telephones and Communication"/>
    <s v="Small Box"/>
    <d v="2012-03-20T00:00:00"/>
  </r>
  <r>
    <n v="6729"/>
    <n v="322"/>
    <x v="1137"/>
    <s v="Critical"/>
    <s v="***"/>
    <s v="***"/>
    <s v="***"/>
    <m/>
    <m/>
    <s v="***"/>
    <m/>
    <m/>
    <m/>
    <m/>
    <m/>
    <n v="46"/>
    <n v="0.05"/>
    <m/>
    <m/>
    <n v="281"/>
    <n v="0"/>
    <n v="6.1086956521739131"/>
    <s v="Regular Air"/>
    <n v="10.050000000000001"/>
    <n v="291.05"/>
    <x v="2"/>
    <s v="Corporate"/>
    <x v="0"/>
    <s v="Paper"/>
    <s v="Small Box"/>
    <d v="2012-03-20T00:00:00"/>
  </r>
  <r>
    <n v="6730"/>
    <n v="26660"/>
    <x v="1137"/>
    <s v="Medium"/>
    <s v="*"/>
    <s v="*"/>
    <s v="*"/>
    <m/>
    <m/>
    <s v="*"/>
    <m/>
    <m/>
    <m/>
    <m/>
    <m/>
    <n v="1"/>
    <n v="0.01"/>
    <m/>
    <m/>
    <n v="10.23"/>
    <n v="0"/>
    <n v="10.23"/>
    <s v="Regular Air"/>
    <n v="2.0099999999999998"/>
    <n v="12.24"/>
    <x v="0"/>
    <s v="Home Office"/>
    <x v="0"/>
    <s v="Paper"/>
    <s v="Wrap Bag"/>
    <d v="2012-03-18T00:00:00"/>
  </r>
  <r>
    <n v="6731"/>
    <n v="1856"/>
    <x v="1138"/>
    <s v="Not Specified"/>
    <s v="*"/>
    <s v="*"/>
    <s v="*"/>
    <m/>
    <m/>
    <s v="*"/>
    <m/>
    <m/>
    <m/>
    <m/>
    <m/>
    <n v="43"/>
    <n v="0.05"/>
    <m/>
    <m/>
    <n v="4374.6864999999998"/>
    <n v="1"/>
    <n v="101.73689534883721"/>
    <s v="Regular Air"/>
    <n v="8.08"/>
    <n v="4382.7664999999997"/>
    <x v="2"/>
    <s v="Home Office"/>
    <x v="2"/>
    <s v="Telephones and Communication"/>
    <s v="Small Box"/>
    <d v="2012-03-20T00:00:00"/>
  </r>
  <r>
    <n v="6732"/>
    <n v="1856"/>
    <x v="1138"/>
    <s v="Not Specified"/>
    <s v="*"/>
    <s v="*"/>
    <s v="*"/>
    <m/>
    <m/>
    <s v="*"/>
    <m/>
    <m/>
    <m/>
    <m/>
    <m/>
    <n v="44"/>
    <n v="0.05"/>
    <m/>
    <m/>
    <n v="4283.2349999999997"/>
    <n v="1"/>
    <n v="97.346249999999998"/>
    <s v="Regular Air"/>
    <n v="8.8000000000000007"/>
    <n v="4292.0349999999999"/>
    <x v="2"/>
    <s v="Home Office"/>
    <x v="2"/>
    <s v="Telephones and Communication"/>
    <s v="Small Box"/>
    <d v="2012-03-20T00:00:00"/>
  </r>
  <r>
    <n v="6733"/>
    <n v="324"/>
    <x v="1138"/>
    <s v="Critical"/>
    <s v="***"/>
    <s v="***"/>
    <s v="***"/>
    <m/>
    <m/>
    <s v="***"/>
    <m/>
    <m/>
    <m/>
    <m/>
    <m/>
    <n v="25"/>
    <n v="3.5000000000000003E-2"/>
    <m/>
    <m/>
    <n v="3872.634"/>
    <n v="1"/>
    <n v="154.90536"/>
    <s v="Regular Air"/>
    <n v="13.99"/>
    <n v="3886.6239999999998"/>
    <x v="4"/>
    <s v="Small Business"/>
    <x v="2"/>
    <s v="Telephones and Communication"/>
    <s v="Medium Box"/>
    <d v="2012-03-21T00:00:00"/>
  </r>
  <r>
    <n v="6734"/>
    <n v="1856"/>
    <x v="1138"/>
    <s v="Not Specified"/>
    <s v="*"/>
    <s v="*"/>
    <s v="*"/>
    <m/>
    <m/>
    <s v="*"/>
    <m/>
    <m/>
    <m/>
    <m/>
    <m/>
    <n v="24"/>
    <n v="3.5000000000000003E-2"/>
    <m/>
    <m/>
    <n v="1449.3"/>
    <n v="1"/>
    <n v="60.387499999999996"/>
    <s v="Regular Air"/>
    <n v="49"/>
    <n v="1498.3"/>
    <x v="2"/>
    <s v="Home Office"/>
    <x v="0"/>
    <s v="Appliances"/>
    <s v="Large Box"/>
    <d v="2012-03-21T00:00:00"/>
  </r>
  <r>
    <n v="6735"/>
    <n v="24865"/>
    <x v="1138"/>
    <s v="High"/>
    <s v="*"/>
    <s v="**"/>
    <s v="**"/>
    <m/>
    <m/>
    <s v="**"/>
    <m/>
    <m/>
    <m/>
    <m/>
    <m/>
    <n v="46"/>
    <n v="0.05"/>
    <m/>
    <m/>
    <n v="175.23"/>
    <n v="0"/>
    <n v="3.8093478260869564"/>
    <s v="Regular Air"/>
    <n v="2.5"/>
    <n v="177.73"/>
    <x v="8"/>
    <s v="Consumer"/>
    <x v="0"/>
    <s v="Envelopes"/>
    <s v="Small Box"/>
    <d v="2012-03-20T00:00:00"/>
  </r>
  <r>
    <n v="6736"/>
    <n v="54534"/>
    <x v="1138"/>
    <s v="Not Specified"/>
    <s v="*"/>
    <s v="*"/>
    <s v="*"/>
    <m/>
    <m/>
    <s v="*"/>
    <m/>
    <m/>
    <m/>
    <m/>
    <m/>
    <n v="16"/>
    <n v="0.02"/>
    <m/>
    <m/>
    <n v="124.71"/>
    <n v="0"/>
    <n v="7.7943749999999996"/>
    <s v="Regular Air"/>
    <n v="5.96"/>
    <n v="130.66999999999999"/>
    <x v="2"/>
    <s v="Small Business"/>
    <x v="0"/>
    <s v="Paper"/>
    <s v="Small Box"/>
    <d v="2012-03-21T00:00:00"/>
  </r>
  <r>
    <n v="6737"/>
    <n v="55073"/>
    <x v="1139"/>
    <s v="Low"/>
    <s v="*"/>
    <s v="*"/>
    <s v="*"/>
    <m/>
    <m/>
    <s v="*"/>
    <m/>
    <m/>
    <m/>
    <m/>
    <m/>
    <n v="40"/>
    <n v="0.05"/>
    <m/>
    <m/>
    <n v="2376.7105000000001"/>
    <n v="1"/>
    <n v="59.417762500000002"/>
    <s v="Regular Air"/>
    <n v="3.99"/>
    <n v="2380.7004999999999"/>
    <x v="1"/>
    <s v="Corporate"/>
    <x v="2"/>
    <s v="Telephones and Communication"/>
    <s v="Small Box"/>
    <d v="2012-03-20T00:00:00"/>
  </r>
  <r>
    <n v="6738"/>
    <n v="58051"/>
    <x v="1139"/>
    <s v="High"/>
    <s v="*"/>
    <s v="**"/>
    <s v="**"/>
    <m/>
    <m/>
    <s v="**"/>
    <m/>
    <m/>
    <m/>
    <m/>
    <m/>
    <n v="6"/>
    <n v="0.01"/>
    <m/>
    <m/>
    <n v="256.60000000000002"/>
    <n v="0"/>
    <n v="42.766666666666673"/>
    <s v="Regular Air"/>
    <n v="7.12"/>
    <n v="263.72000000000003"/>
    <x v="1"/>
    <s v="Corporate"/>
    <x v="2"/>
    <s v="Computer Peripherals"/>
    <s v="Small Box"/>
    <d v="2012-03-22T00:00:00"/>
  </r>
  <r>
    <n v="6739"/>
    <n v="30051"/>
    <x v="1139"/>
    <s v="Not Specified"/>
    <s v="*"/>
    <s v="*"/>
    <s v="*"/>
    <m/>
    <m/>
    <s v="*"/>
    <m/>
    <m/>
    <m/>
    <m/>
    <m/>
    <n v="42"/>
    <n v="0.05"/>
    <m/>
    <m/>
    <n v="243.06"/>
    <n v="0"/>
    <n v="5.7871428571428574"/>
    <s v="Regular Air"/>
    <n v="2.27"/>
    <n v="245.33"/>
    <x v="5"/>
    <s v="Home Office"/>
    <x v="0"/>
    <s v="Pens &amp; Art Supplies"/>
    <s v="Wrap Bag"/>
    <d v="2012-03-21T00:00:00"/>
  </r>
  <r>
    <n v="6740"/>
    <n v="26535"/>
    <x v="1139"/>
    <s v="Not Specified"/>
    <s v="*"/>
    <s v="*"/>
    <s v="*"/>
    <m/>
    <m/>
    <s v="*"/>
    <m/>
    <m/>
    <m/>
    <m/>
    <m/>
    <n v="33"/>
    <n v="0.04"/>
    <m/>
    <m/>
    <n v="141.69999999999999"/>
    <n v="0"/>
    <n v="4.2939393939393939"/>
    <s v="Regular Air"/>
    <n v="5.26"/>
    <n v="146.95999999999998"/>
    <x v="1"/>
    <s v="Corporate"/>
    <x v="0"/>
    <s v="Binders and Binder Accessories"/>
    <s v="Small Box"/>
    <d v="2012-03-22T00:00:00"/>
  </r>
  <r>
    <n v="6741"/>
    <n v="49510"/>
    <x v="1139"/>
    <s v="Critical"/>
    <s v="***"/>
    <s v="***"/>
    <s v="***"/>
    <m/>
    <m/>
    <s v="***"/>
    <m/>
    <m/>
    <m/>
    <m/>
    <m/>
    <n v="16"/>
    <n v="0.02"/>
    <m/>
    <m/>
    <n v="44.1"/>
    <n v="0"/>
    <n v="2.7562500000000001"/>
    <s v="Regular Air"/>
    <n v="1.3"/>
    <n v="45.4"/>
    <x v="2"/>
    <s v="Corporate"/>
    <x v="0"/>
    <s v="Pens &amp; Art Supplies"/>
    <s v="Wrap Bag"/>
    <d v="2012-03-21T00:00:00"/>
  </r>
  <r>
    <n v="6742"/>
    <n v="31586"/>
    <x v="1140"/>
    <s v="Low"/>
    <s v="*"/>
    <s v="*"/>
    <s v="*"/>
    <m/>
    <m/>
    <s v="*"/>
    <m/>
    <m/>
    <m/>
    <m/>
    <m/>
    <n v="25"/>
    <n v="3.5000000000000003E-2"/>
    <m/>
    <m/>
    <n v="4390.0290000000005"/>
    <n v="1"/>
    <n v="175.60116000000002"/>
    <s v="Express Air"/>
    <n v="5.26"/>
    <n v="4395.2890000000007"/>
    <x v="4"/>
    <s v="Home Office"/>
    <x v="2"/>
    <s v="Telephones and Communication"/>
    <s v="Small Box"/>
    <d v="2012-03-30T00:00:00"/>
  </r>
  <r>
    <n v="6743"/>
    <n v="31586"/>
    <x v="1140"/>
    <s v="Low"/>
    <s v="*"/>
    <s v="*"/>
    <s v="*"/>
    <m/>
    <m/>
    <s v="*"/>
    <m/>
    <m/>
    <m/>
    <m/>
    <m/>
    <n v="22"/>
    <n v="3.5000000000000003E-2"/>
    <m/>
    <m/>
    <n v="963.45"/>
    <n v="0"/>
    <n v="43.793181818181822"/>
    <s v="Express Air"/>
    <n v="4"/>
    <n v="967.45"/>
    <x v="4"/>
    <s v="Home Office"/>
    <x v="2"/>
    <s v="Computer Peripherals"/>
    <s v="Small Box"/>
    <d v="2012-03-25T00:00:00"/>
  </r>
  <r>
    <n v="6744"/>
    <n v="4705"/>
    <x v="1140"/>
    <s v="Not Specified"/>
    <s v="*"/>
    <s v="*"/>
    <s v="*"/>
    <m/>
    <m/>
    <s v="*"/>
    <m/>
    <m/>
    <m/>
    <m/>
    <m/>
    <n v="16"/>
    <n v="0.02"/>
    <m/>
    <m/>
    <n v="123.85"/>
    <n v="0"/>
    <n v="7.7406249999999996"/>
    <s v="Regular Air"/>
    <n v="6.5"/>
    <n v="130.35"/>
    <x v="5"/>
    <s v="Corporate"/>
    <x v="0"/>
    <s v="Storage &amp; Organization"/>
    <s v="Medium Box"/>
    <d v="2012-03-23T00:00:00"/>
  </r>
  <r>
    <n v="6745"/>
    <n v="11301"/>
    <x v="1141"/>
    <s v="Medium"/>
    <s v="*"/>
    <s v="*"/>
    <s v="*"/>
    <m/>
    <m/>
    <s v="*"/>
    <m/>
    <m/>
    <m/>
    <m/>
    <m/>
    <n v="29"/>
    <n v="3.5000000000000003E-2"/>
    <m/>
    <m/>
    <n v="1194.96"/>
    <n v="1"/>
    <n v="41.205517241379312"/>
    <s v="Regular Air"/>
    <n v="4"/>
    <n v="1198.96"/>
    <x v="2"/>
    <s v="Consumer"/>
    <x v="2"/>
    <s v="Computer Peripherals"/>
    <s v="Small Box"/>
    <d v="2012-03-22T00:00:00"/>
  </r>
  <r>
    <n v="6746"/>
    <n v="9826"/>
    <x v="1141"/>
    <s v="Medium"/>
    <s v="*"/>
    <s v="*"/>
    <s v="*"/>
    <m/>
    <m/>
    <s v="*"/>
    <m/>
    <m/>
    <m/>
    <m/>
    <m/>
    <n v="7"/>
    <n v="0.01"/>
    <m/>
    <m/>
    <n v="131.61000000000001"/>
    <n v="0"/>
    <n v="18.801428571428573"/>
    <s v="Regular Air"/>
    <n v="1.99"/>
    <n v="133.60000000000002"/>
    <x v="8"/>
    <s v="Consumer"/>
    <x v="2"/>
    <s v="Computer Peripherals"/>
    <s v="Small Pack"/>
    <d v="2012-03-24T00:00:00"/>
  </r>
  <r>
    <n v="6747"/>
    <n v="29926"/>
    <x v="1141"/>
    <s v="Medium"/>
    <s v="*"/>
    <s v="*"/>
    <s v="*"/>
    <m/>
    <m/>
    <s v="*"/>
    <m/>
    <m/>
    <m/>
    <m/>
    <m/>
    <n v="9"/>
    <n v="0.01"/>
    <m/>
    <m/>
    <n v="20.21"/>
    <n v="0"/>
    <n v="2.2455555555555557"/>
    <s v="Regular Air"/>
    <n v="1.49"/>
    <n v="21.7"/>
    <x v="5"/>
    <s v="Corporate"/>
    <x v="0"/>
    <s v="Binders and Binder Accessories"/>
    <s v="Small Box"/>
    <d v="2012-03-24T00:00:00"/>
  </r>
  <r>
    <n v="6748"/>
    <n v="44261"/>
    <x v="1142"/>
    <s v="High"/>
    <s v="*"/>
    <s v="**"/>
    <s v="**"/>
    <m/>
    <m/>
    <s v="**"/>
    <m/>
    <m/>
    <m/>
    <m/>
    <m/>
    <n v="31"/>
    <n v="0.04"/>
    <m/>
    <m/>
    <n v="13064.06"/>
    <n v="1"/>
    <n v="421.4212903225806"/>
    <s v="Express Air"/>
    <n v="19.989999999999998"/>
    <n v="13084.05"/>
    <x v="2"/>
    <s v="Corporate"/>
    <x v="0"/>
    <s v="Binders and Binder Accessories"/>
    <s v="Small Box"/>
    <d v="2012-03-25T00:00:00"/>
  </r>
  <r>
    <n v="6749"/>
    <n v="44261"/>
    <x v="1142"/>
    <s v="High"/>
    <s v="*"/>
    <s v="**"/>
    <s v="**"/>
    <m/>
    <m/>
    <s v="**"/>
    <m/>
    <m/>
    <m/>
    <m/>
    <m/>
    <n v="34"/>
    <n v="0.04"/>
    <m/>
    <m/>
    <n v="4771.8900000000003"/>
    <n v="1"/>
    <n v="140.34970588235296"/>
    <s v="Delivery Truck"/>
    <n v="36.090000000000003"/>
    <n v="4807.9800000000005"/>
    <x v="2"/>
    <s v="Corporate"/>
    <x v="1"/>
    <s v="Bookcases"/>
    <s v="Jumbo Box"/>
    <d v="2012-03-25T00:00:00"/>
  </r>
  <r>
    <n v="6750"/>
    <n v="29921"/>
    <x v="1142"/>
    <s v="Medium"/>
    <s v="*"/>
    <s v="*"/>
    <s v="*"/>
    <m/>
    <m/>
    <s v="*"/>
    <m/>
    <m/>
    <m/>
    <m/>
    <m/>
    <n v="33"/>
    <n v="0.04"/>
    <m/>
    <m/>
    <n v="3977.97"/>
    <n v="1"/>
    <n v="120.54454545454544"/>
    <s v="Regular Air"/>
    <n v="9.07"/>
    <n v="3987.04"/>
    <x v="2"/>
    <s v="Small Business"/>
    <x v="0"/>
    <s v="Binders and Binder Accessories"/>
    <s v="Small Box"/>
    <d v="2012-03-25T00:00:00"/>
  </r>
  <r>
    <n v="6751"/>
    <n v="44261"/>
    <x v="1142"/>
    <s v="High"/>
    <s v="*"/>
    <s v="**"/>
    <s v="**"/>
    <m/>
    <m/>
    <s v="**"/>
    <m/>
    <m/>
    <m/>
    <m/>
    <m/>
    <n v="1"/>
    <n v="0.01"/>
    <m/>
    <m/>
    <n v="3360.3"/>
    <n v="1"/>
    <n v="3360.3"/>
    <s v="Delivery Truck"/>
    <n v="8.73"/>
    <n v="3369.03"/>
    <x v="2"/>
    <s v="Corporate"/>
    <x v="2"/>
    <s v="Office Machines"/>
    <s v="Jumbo Box"/>
    <d v="2012-03-24T00:00:00"/>
  </r>
  <r>
    <n v="6752"/>
    <n v="7941"/>
    <x v="1142"/>
    <s v="Low"/>
    <s v="*"/>
    <s v="*"/>
    <s v="*"/>
    <m/>
    <m/>
    <s v="*"/>
    <m/>
    <m/>
    <m/>
    <m/>
    <m/>
    <n v="50"/>
    <n v="0.06"/>
    <m/>
    <m/>
    <n v="2796.67"/>
    <n v="1"/>
    <n v="55.933399999999999"/>
    <s v="Regular Air"/>
    <n v="5.08"/>
    <n v="2801.75"/>
    <x v="4"/>
    <s v="Corporate"/>
    <x v="0"/>
    <s v="Storage &amp; Organization"/>
    <s v="Small Box"/>
    <d v="2012-03-30T00:00:00"/>
  </r>
  <r>
    <n v="6753"/>
    <n v="38853"/>
    <x v="1142"/>
    <s v="Low"/>
    <s v="*"/>
    <s v="*"/>
    <s v="*"/>
    <m/>
    <m/>
    <s v="*"/>
    <m/>
    <m/>
    <m/>
    <m/>
    <m/>
    <n v="13"/>
    <n v="0.02"/>
    <m/>
    <m/>
    <n v="728.02499999999998"/>
    <n v="0"/>
    <n v="56.001923076923077"/>
    <s v="Regular Air"/>
    <n v="2.5"/>
    <n v="730.52499999999998"/>
    <x v="1"/>
    <s v="Home Office"/>
    <x v="2"/>
    <s v="Telephones and Communication"/>
    <s v="Small Box"/>
    <d v="2012-03-27T00:00:00"/>
  </r>
  <r>
    <n v="6754"/>
    <n v="49634"/>
    <x v="1142"/>
    <s v="Not Specified"/>
    <s v="*"/>
    <s v="*"/>
    <s v="*"/>
    <m/>
    <m/>
    <s v="*"/>
    <m/>
    <m/>
    <m/>
    <m/>
    <m/>
    <n v="39"/>
    <n v="0.04"/>
    <m/>
    <m/>
    <n v="403.73"/>
    <n v="0"/>
    <n v="10.352051282051283"/>
    <s v="Regular Air"/>
    <n v="4.5"/>
    <n v="408.23"/>
    <x v="3"/>
    <s v="Consumer"/>
    <x v="0"/>
    <s v="Appliances"/>
    <s v="Small Box"/>
    <d v="2012-03-24T00:00:00"/>
  </r>
  <r>
    <n v="6755"/>
    <n v="15616"/>
    <x v="1142"/>
    <s v="Critical"/>
    <s v="***"/>
    <s v="***"/>
    <s v="***"/>
    <m/>
    <m/>
    <s v="***"/>
    <m/>
    <m/>
    <m/>
    <m/>
    <m/>
    <n v="12"/>
    <n v="0.02"/>
    <m/>
    <m/>
    <n v="386.71"/>
    <n v="0"/>
    <n v="32.225833333333334"/>
    <s v="Express Air"/>
    <n v="6.5"/>
    <n v="393.21"/>
    <x v="10"/>
    <s v="Corporate"/>
    <x v="2"/>
    <s v="Computer Peripherals"/>
    <s v="Small Box"/>
    <d v="2012-03-24T00:00:00"/>
  </r>
  <r>
    <n v="6756"/>
    <n v="3973"/>
    <x v="1142"/>
    <s v="Not Specified"/>
    <s v="*"/>
    <s v="*"/>
    <s v="*"/>
    <m/>
    <m/>
    <s v="*"/>
    <m/>
    <m/>
    <m/>
    <m/>
    <m/>
    <n v="21"/>
    <n v="3.5000000000000003E-2"/>
    <m/>
    <m/>
    <n v="316.35000000000002"/>
    <n v="0"/>
    <n v="15.064285714285715"/>
    <s v="Regular Air"/>
    <n v="3.73"/>
    <n v="320.08000000000004"/>
    <x v="1"/>
    <s v="Corporate"/>
    <x v="1"/>
    <s v="Office Furnishings"/>
    <s v="Small Pack"/>
    <d v="2012-03-25T00:00:00"/>
  </r>
  <r>
    <n v="6757"/>
    <n v="44261"/>
    <x v="1142"/>
    <s v="High"/>
    <s v="*"/>
    <s v="**"/>
    <s v="**"/>
    <m/>
    <m/>
    <s v="**"/>
    <m/>
    <m/>
    <m/>
    <m/>
    <m/>
    <n v="10"/>
    <n v="0.02"/>
    <m/>
    <m/>
    <n v="306.66300000000001"/>
    <n v="0"/>
    <n v="30.6663"/>
    <s v="Regular Air"/>
    <n v="5.99"/>
    <n v="312.65300000000002"/>
    <x v="2"/>
    <s v="Corporate"/>
    <x v="2"/>
    <s v="Telephones and Communication"/>
    <s v="Wrap Bag"/>
    <d v="2012-03-26T00:00:00"/>
  </r>
  <r>
    <n v="6758"/>
    <n v="39655"/>
    <x v="1142"/>
    <s v="High"/>
    <s v="*"/>
    <s v="**"/>
    <s v="**"/>
    <m/>
    <m/>
    <s v="**"/>
    <m/>
    <m/>
    <m/>
    <m/>
    <m/>
    <n v="35"/>
    <n v="0.04"/>
    <m/>
    <m/>
    <n v="253.15"/>
    <n v="0"/>
    <n v="7.2328571428571431"/>
    <s v="Regular Air"/>
    <n v="3.52"/>
    <n v="256.67"/>
    <x v="2"/>
    <s v="Corporate"/>
    <x v="2"/>
    <s v="Computer Peripherals"/>
    <s v="Small Pack"/>
    <d v="2012-03-23T00:00:00"/>
  </r>
  <r>
    <n v="6759"/>
    <n v="15616"/>
    <x v="1142"/>
    <s v="Critical"/>
    <s v="***"/>
    <s v="***"/>
    <s v="***"/>
    <m/>
    <m/>
    <s v="***"/>
    <m/>
    <m/>
    <m/>
    <m/>
    <m/>
    <n v="34"/>
    <n v="0.04"/>
    <m/>
    <m/>
    <n v="134.06"/>
    <n v="0"/>
    <n v="3.9429411764705882"/>
    <s v="Regular Air"/>
    <n v="1.17"/>
    <n v="135.22999999999999"/>
    <x v="10"/>
    <s v="Corporate"/>
    <x v="0"/>
    <s v="Pens &amp; Art Supplies"/>
    <s v="Wrap Bag"/>
    <d v="2012-03-25T00:00:00"/>
  </r>
  <r>
    <n v="6760"/>
    <n v="49634"/>
    <x v="1142"/>
    <s v="Not Specified"/>
    <s v="*"/>
    <s v="*"/>
    <s v="*"/>
    <m/>
    <m/>
    <s v="*"/>
    <m/>
    <m/>
    <m/>
    <m/>
    <m/>
    <n v="45"/>
    <n v="0.05"/>
    <m/>
    <m/>
    <n v="132.31"/>
    <n v="0"/>
    <n v="2.9402222222222223"/>
    <s v="Regular Air"/>
    <n v="1.49"/>
    <n v="133.80000000000001"/>
    <x v="2"/>
    <s v="Consumer"/>
    <x v="0"/>
    <s v="Binders and Binder Accessories"/>
    <s v="Small Box"/>
    <d v="2012-03-25T00:00:00"/>
  </r>
  <r>
    <n v="6761"/>
    <n v="49634"/>
    <x v="1142"/>
    <s v="Not Specified"/>
    <s v="*"/>
    <s v="*"/>
    <s v="*"/>
    <m/>
    <m/>
    <s v="*"/>
    <m/>
    <m/>
    <m/>
    <m/>
    <m/>
    <n v="3"/>
    <n v="0.01"/>
    <m/>
    <m/>
    <n v="86.85"/>
    <n v="0"/>
    <n v="28.95"/>
    <s v="Regular Air"/>
    <n v="1.99"/>
    <n v="88.839999999999989"/>
    <x v="3"/>
    <s v="Consumer"/>
    <x v="2"/>
    <s v="Computer Peripherals"/>
    <s v="Small Pack"/>
    <d v="2012-03-25T00:00:00"/>
  </r>
  <r>
    <n v="6762"/>
    <n v="12352"/>
    <x v="1142"/>
    <s v="Medium"/>
    <s v="*"/>
    <s v="*"/>
    <s v="*"/>
    <m/>
    <m/>
    <s v="*"/>
    <m/>
    <m/>
    <m/>
    <m/>
    <m/>
    <n v="5"/>
    <n v="0.01"/>
    <m/>
    <m/>
    <n v="36.86"/>
    <n v="0"/>
    <n v="7.3719999999999999"/>
    <s v="Regular Air"/>
    <n v="8.49"/>
    <n v="45.35"/>
    <x v="7"/>
    <s v="Corporate"/>
    <x v="0"/>
    <s v="Binders and Binder Accessories"/>
    <s v="Small Box"/>
    <d v="2012-03-24T00:00:00"/>
  </r>
  <r>
    <n v="6763"/>
    <n v="59491"/>
    <x v="1143"/>
    <s v="High"/>
    <s v="*"/>
    <s v="**"/>
    <s v="**"/>
    <m/>
    <m/>
    <s v="**"/>
    <m/>
    <m/>
    <m/>
    <m/>
    <m/>
    <n v="31"/>
    <n v="0.04"/>
    <m/>
    <m/>
    <n v="12470.31"/>
    <n v="1"/>
    <n v="402.26806451612902"/>
    <s v="Regular Air"/>
    <n v="19.989999999999998"/>
    <n v="12490.3"/>
    <x v="1"/>
    <s v="Home Office"/>
    <x v="0"/>
    <s v="Binders and Binder Accessories"/>
    <s v="Small Box"/>
    <d v="2012-03-27T00:00:00"/>
  </r>
  <r>
    <n v="6764"/>
    <n v="46023"/>
    <x v="1143"/>
    <s v="Not Specified"/>
    <s v="*"/>
    <s v="*"/>
    <s v="*"/>
    <m/>
    <m/>
    <s v="*"/>
    <m/>
    <m/>
    <m/>
    <m/>
    <m/>
    <n v="50"/>
    <n v="0.06"/>
    <m/>
    <m/>
    <n v="1101.76"/>
    <n v="1"/>
    <n v="22.0352"/>
    <s v="Regular Air"/>
    <n v="13.99"/>
    <n v="1115.75"/>
    <x v="5"/>
    <s v="Small Business"/>
    <x v="0"/>
    <s v="Appliances"/>
    <s v="Medium Box"/>
    <d v="2012-03-25T00:00:00"/>
  </r>
  <r>
    <n v="6765"/>
    <n v="59491"/>
    <x v="1143"/>
    <s v="High"/>
    <s v="*"/>
    <s v="**"/>
    <s v="**"/>
    <m/>
    <m/>
    <s v="**"/>
    <m/>
    <m/>
    <m/>
    <m/>
    <m/>
    <n v="46"/>
    <n v="0.05"/>
    <m/>
    <m/>
    <n v="562.95000000000005"/>
    <n v="0"/>
    <n v="12.23804347826087"/>
    <s v="Regular Air"/>
    <n v="2.85"/>
    <n v="565.80000000000007"/>
    <x v="4"/>
    <s v="Home Office"/>
    <x v="1"/>
    <s v="Office Furnishings"/>
    <s v="Small Pack"/>
    <d v="2012-03-26T00:00:00"/>
  </r>
  <r>
    <n v="6766"/>
    <n v="5473"/>
    <x v="1143"/>
    <s v="Not Specified"/>
    <s v="*"/>
    <s v="*"/>
    <s v="*"/>
    <m/>
    <m/>
    <s v="*"/>
    <m/>
    <m/>
    <m/>
    <m/>
    <m/>
    <n v="42"/>
    <n v="0.05"/>
    <m/>
    <m/>
    <n v="355.69"/>
    <n v="0"/>
    <n v="8.468809523809524"/>
    <s v="Regular Air"/>
    <n v="8.2899999999999991"/>
    <n v="363.98"/>
    <x v="2"/>
    <s v="Small Business"/>
    <x v="0"/>
    <s v="Envelopes"/>
    <s v="Small Box"/>
    <d v="2012-03-26T00:00:00"/>
  </r>
  <r>
    <n v="6767"/>
    <n v="9794"/>
    <x v="1143"/>
    <s v="Not Specified"/>
    <s v="*"/>
    <s v="*"/>
    <s v="*"/>
    <m/>
    <m/>
    <s v="*"/>
    <m/>
    <m/>
    <m/>
    <m/>
    <m/>
    <n v="25"/>
    <n v="3.5000000000000003E-2"/>
    <m/>
    <m/>
    <n v="135.22999999999999"/>
    <n v="0"/>
    <n v="5.4091999999999993"/>
    <s v="Regular Air"/>
    <n v="3.6"/>
    <n v="138.82999999999998"/>
    <x v="2"/>
    <s v="Consumer"/>
    <x v="0"/>
    <s v="Scissors, Rulers and Trimmers"/>
    <s v="Small Pack"/>
    <d v="2012-03-25T00:00:00"/>
  </r>
  <r>
    <n v="6768"/>
    <n v="16390"/>
    <x v="1143"/>
    <s v="Medium"/>
    <s v="*"/>
    <s v="*"/>
    <s v="*"/>
    <m/>
    <m/>
    <s v="*"/>
    <m/>
    <m/>
    <m/>
    <m/>
    <m/>
    <n v="8"/>
    <n v="0.01"/>
    <m/>
    <m/>
    <n v="86.38"/>
    <n v="0"/>
    <n v="10.797499999999999"/>
    <s v="Regular Air"/>
    <n v="3.37"/>
    <n v="89.75"/>
    <x v="5"/>
    <s v="Consumer"/>
    <x v="0"/>
    <s v="Scissors, Rulers and Trimmers"/>
    <s v="Small Pack"/>
    <d v="2012-03-26T00:00:00"/>
  </r>
  <r>
    <n v="6769"/>
    <n v="1764"/>
    <x v="1143"/>
    <s v="Critical"/>
    <s v="***"/>
    <s v="***"/>
    <s v="***"/>
    <m/>
    <m/>
    <s v="***"/>
    <m/>
    <m/>
    <m/>
    <m/>
    <m/>
    <n v="7"/>
    <n v="0.01"/>
    <m/>
    <m/>
    <n v="59.99"/>
    <n v="0"/>
    <n v="8.57"/>
    <s v="Regular Air"/>
    <n v="4.82"/>
    <n v="64.81"/>
    <x v="5"/>
    <s v="Small Business"/>
    <x v="0"/>
    <s v="Paper"/>
    <s v="Small Box"/>
    <d v="2012-03-27T00:00:00"/>
  </r>
  <r>
    <n v="6770"/>
    <n v="59491"/>
    <x v="1143"/>
    <s v="High"/>
    <s v="*"/>
    <s v="**"/>
    <s v="**"/>
    <m/>
    <m/>
    <s v="**"/>
    <m/>
    <m/>
    <m/>
    <m/>
    <m/>
    <n v="6"/>
    <n v="0.01"/>
    <m/>
    <m/>
    <n v="57.9"/>
    <n v="0"/>
    <n v="9.65"/>
    <s v="Regular Air"/>
    <n v="11.51"/>
    <n v="69.41"/>
    <x v="4"/>
    <s v="Home Office"/>
    <x v="0"/>
    <s v="Binders and Binder Accessories"/>
    <s v="Small Box"/>
    <d v="2012-03-24T00:00:00"/>
  </r>
  <r>
    <n v="6771"/>
    <n v="59491"/>
    <x v="1143"/>
    <s v="High"/>
    <s v="*"/>
    <s v="**"/>
    <s v="**"/>
    <m/>
    <m/>
    <s v="**"/>
    <m/>
    <m/>
    <m/>
    <m/>
    <m/>
    <n v="8"/>
    <n v="0.01"/>
    <m/>
    <m/>
    <n v="32.31"/>
    <n v="0"/>
    <n v="4.0387500000000003"/>
    <s v="Regular Air"/>
    <n v="5.47"/>
    <n v="37.78"/>
    <x v="4"/>
    <s v="Home Office"/>
    <x v="0"/>
    <s v="Binders and Binder Accessories"/>
    <s v="Small Box"/>
    <d v="2012-03-25T00:00:00"/>
  </r>
  <r>
    <n v="6772"/>
    <n v="11045"/>
    <x v="1144"/>
    <s v="Medium"/>
    <s v="*"/>
    <s v="*"/>
    <s v="*"/>
    <m/>
    <m/>
    <s v="*"/>
    <m/>
    <m/>
    <m/>
    <m/>
    <m/>
    <n v="35"/>
    <n v="0.04"/>
    <m/>
    <m/>
    <n v="710.86"/>
    <n v="0"/>
    <n v="20.310285714285715"/>
    <s v="Regular Air"/>
    <n v="5.97"/>
    <n v="716.83"/>
    <x v="2"/>
    <s v="Home Office"/>
    <x v="0"/>
    <s v="Paper"/>
    <s v="Small Box"/>
    <d v="2012-03-26T00:00:00"/>
  </r>
  <r>
    <n v="6773"/>
    <n v="3970"/>
    <x v="1145"/>
    <s v="Medium"/>
    <s v="*"/>
    <s v="*"/>
    <s v="*"/>
    <m/>
    <m/>
    <s v="*"/>
    <m/>
    <m/>
    <m/>
    <m/>
    <m/>
    <n v="39"/>
    <n v="0.04"/>
    <m/>
    <m/>
    <n v="1032.97"/>
    <n v="1"/>
    <n v="26.486410256410256"/>
    <s v="Regular Air"/>
    <n v="1.99"/>
    <n v="1034.96"/>
    <x v="6"/>
    <s v="Home Office"/>
    <x v="2"/>
    <s v="Computer Peripherals"/>
    <s v="Small Pack"/>
    <d v="2012-03-28T00:00:00"/>
  </r>
  <r>
    <n v="6774"/>
    <n v="3970"/>
    <x v="1145"/>
    <s v="Medium"/>
    <s v="*"/>
    <s v="*"/>
    <s v="*"/>
    <m/>
    <m/>
    <s v="*"/>
    <m/>
    <m/>
    <m/>
    <m/>
    <m/>
    <n v="13"/>
    <n v="0.02"/>
    <m/>
    <m/>
    <n v="324.83"/>
    <n v="0"/>
    <n v="24.986923076923077"/>
    <s v="Delivery Truck"/>
    <n v="45"/>
    <n v="369.83"/>
    <x v="6"/>
    <s v="Home Office"/>
    <x v="0"/>
    <s v="Storage &amp; Organization"/>
    <s v="Jumbo Drum"/>
    <d v="2012-03-27T00:00:00"/>
  </r>
  <r>
    <n v="6775"/>
    <n v="6950"/>
    <x v="1145"/>
    <s v="Low"/>
    <s v="*"/>
    <s v="*"/>
    <s v="*"/>
    <m/>
    <m/>
    <s v="*"/>
    <m/>
    <m/>
    <m/>
    <m/>
    <m/>
    <n v="4"/>
    <n v="0.01"/>
    <m/>
    <m/>
    <n v="187.39949999999999"/>
    <n v="0"/>
    <n v="46.849874999999997"/>
    <s v="Regular Air"/>
    <n v="3.3"/>
    <n v="190.6995"/>
    <x v="0"/>
    <s v="Home Office"/>
    <x v="2"/>
    <s v="Telephones and Communication"/>
    <s v="Small Pack"/>
    <d v="2012-03-28T00:00:00"/>
  </r>
  <r>
    <n v="6776"/>
    <n v="41056"/>
    <x v="1145"/>
    <s v="Critical"/>
    <s v="***"/>
    <s v="***"/>
    <s v="***"/>
    <m/>
    <m/>
    <s v="***"/>
    <m/>
    <m/>
    <m/>
    <m/>
    <m/>
    <n v="4"/>
    <n v="0.01"/>
    <m/>
    <m/>
    <n v="137.54"/>
    <n v="0"/>
    <n v="34.384999999999998"/>
    <s v="Regular Air"/>
    <n v="7.53"/>
    <n v="145.07"/>
    <x v="10"/>
    <s v="Small Business"/>
    <x v="2"/>
    <s v="Computer Peripherals"/>
    <s v="Small Box"/>
    <d v="2012-03-29T00:00:00"/>
  </r>
  <r>
    <n v="6777"/>
    <n v="24546"/>
    <x v="1145"/>
    <s v="Critical"/>
    <s v="***"/>
    <s v="***"/>
    <s v="***"/>
    <m/>
    <m/>
    <s v="***"/>
    <m/>
    <m/>
    <m/>
    <m/>
    <m/>
    <n v="7"/>
    <n v="0.01"/>
    <m/>
    <m/>
    <n v="81.58"/>
    <n v="0"/>
    <n v="11.654285714285715"/>
    <s v="Regular Air"/>
    <n v="3.37"/>
    <n v="84.95"/>
    <x v="1"/>
    <s v="Home Office"/>
    <x v="0"/>
    <s v="Scissors, Rulers and Trimmers"/>
    <s v="Small Pack"/>
    <d v="2012-03-27T00:00:00"/>
  </r>
  <r>
    <n v="6778"/>
    <n v="20995"/>
    <x v="1146"/>
    <s v="Medium"/>
    <s v="*"/>
    <s v="*"/>
    <s v="*"/>
    <m/>
    <m/>
    <s v="*"/>
    <m/>
    <m/>
    <m/>
    <m/>
    <m/>
    <n v="37"/>
    <n v="0.04"/>
    <m/>
    <m/>
    <n v="5817.88"/>
    <n v="1"/>
    <n v="157.24"/>
    <s v="Delivery Truck"/>
    <n v="66.27"/>
    <n v="5884.1500000000005"/>
    <x v="10"/>
    <s v="Consumer"/>
    <x v="1"/>
    <s v="Bookcases"/>
    <s v="Jumbo Box"/>
    <d v="2012-03-28T00:00:00"/>
  </r>
  <r>
    <n v="6779"/>
    <n v="55462"/>
    <x v="1146"/>
    <s v="Medium"/>
    <s v="*"/>
    <s v="*"/>
    <s v="*"/>
    <m/>
    <m/>
    <s v="*"/>
    <m/>
    <m/>
    <m/>
    <m/>
    <m/>
    <n v="35"/>
    <n v="0.04"/>
    <m/>
    <m/>
    <n v="3683.73"/>
    <n v="1"/>
    <n v="105.24942857142857"/>
    <s v="Regular Air"/>
    <n v="8.99"/>
    <n v="3692.72"/>
    <x v="8"/>
    <s v="Home Office"/>
    <x v="2"/>
    <s v="Telephones and Communication"/>
    <s v="Small Box"/>
    <d v="2012-03-28T00:00:00"/>
  </r>
  <r>
    <n v="6780"/>
    <n v="55462"/>
    <x v="1146"/>
    <s v="Medium"/>
    <s v="*"/>
    <s v="*"/>
    <s v="*"/>
    <m/>
    <m/>
    <s v="*"/>
    <m/>
    <m/>
    <m/>
    <m/>
    <m/>
    <n v="31"/>
    <n v="0.04"/>
    <m/>
    <m/>
    <n v="1184.53"/>
    <n v="1"/>
    <n v="38.210645161290323"/>
    <s v="Regular Air"/>
    <n v="7.12"/>
    <n v="1191.6499999999999"/>
    <x v="8"/>
    <s v="Home Office"/>
    <x v="2"/>
    <s v="Computer Peripherals"/>
    <s v="Small Box"/>
    <d v="2012-03-28T00:00:00"/>
  </r>
  <r>
    <n v="6781"/>
    <n v="35814"/>
    <x v="1146"/>
    <s v="High"/>
    <s v="*"/>
    <s v="**"/>
    <s v="**"/>
    <m/>
    <m/>
    <s v="**"/>
    <m/>
    <m/>
    <m/>
    <m/>
    <m/>
    <n v="11"/>
    <n v="0.02"/>
    <m/>
    <m/>
    <n v="324.52"/>
    <n v="0"/>
    <n v="29.50181818181818"/>
    <s v="Regular Air"/>
    <n v="8.5500000000000007"/>
    <n v="333.07"/>
    <x v="2"/>
    <s v="Home Office"/>
    <x v="1"/>
    <s v="Office Furnishings"/>
    <s v="Small Box"/>
    <d v="2012-03-28T00:00:00"/>
  </r>
  <r>
    <n v="6782"/>
    <n v="55462"/>
    <x v="1146"/>
    <s v="Medium"/>
    <s v="*"/>
    <s v="*"/>
    <s v="*"/>
    <m/>
    <m/>
    <s v="*"/>
    <m/>
    <m/>
    <m/>
    <m/>
    <m/>
    <n v="13"/>
    <n v="0.02"/>
    <m/>
    <m/>
    <n v="75.27"/>
    <n v="0"/>
    <n v="5.79"/>
    <s v="Regular Air"/>
    <n v="2.99"/>
    <n v="78.259999999999991"/>
    <x v="8"/>
    <s v="Home Office"/>
    <x v="0"/>
    <s v="Binders and Binder Accessories"/>
    <s v="Small Box"/>
    <d v="2012-03-29T00:00:00"/>
  </r>
  <r>
    <n v="6783"/>
    <n v="36512"/>
    <x v="1147"/>
    <s v="Not Specified"/>
    <s v="*"/>
    <s v="*"/>
    <s v="*"/>
    <m/>
    <m/>
    <s v="*"/>
    <m/>
    <m/>
    <m/>
    <m/>
    <m/>
    <n v="30"/>
    <n v="0.04"/>
    <m/>
    <m/>
    <n v="10413.67"/>
    <n v="1"/>
    <n v="347.12233333333336"/>
    <s v="Delivery Truck"/>
    <n v="58.92"/>
    <n v="10472.59"/>
    <x v="8"/>
    <s v="Small Business"/>
    <x v="1"/>
    <s v="Chairs &amp; Chairmats"/>
    <s v="Jumbo Drum"/>
    <d v="2012-03-29T00:00:00"/>
  </r>
  <r>
    <n v="6784"/>
    <n v="26979"/>
    <x v="1147"/>
    <s v="Medium"/>
    <s v="*"/>
    <s v="*"/>
    <s v="*"/>
    <m/>
    <m/>
    <s v="*"/>
    <m/>
    <m/>
    <m/>
    <m/>
    <m/>
    <n v="50"/>
    <n v="0.06"/>
    <m/>
    <m/>
    <n v="6093.2420000000002"/>
    <n v="1"/>
    <n v="121.86484"/>
    <s v="Regular Air"/>
    <n v="8.08"/>
    <n v="6101.3220000000001"/>
    <x v="5"/>
    <s v="Corporate"/>
    <x v="2"/>
    <s v="Telephones and Communication"/>
    <s v="Small Box"/>
    <d v="2012-03-30T00:00:00"/>
  </r>
  <r>
    <n v="6785"/>
    <n v="18464"/>
    <x v="1147"/>
    <s v="High"/>
    <s v="*"/>
    <s v="**"/>
    <s v="**"/>
    <m/>
    <m/>
    <s v="**"/>
    <m/>
    <m/>
    <m/>
    <m/>
    <m/>
    <n v="37"/>
    <n v="0.04"/>
    <m/>
    <m/>
    <n v="6039.1"/>
    <n v="1"/>
    <n v="163.21891891891892"/>
    <s v="Delivery Truck"/>
    <n v="66.27"/>
    <n v="6105.3700000000008"/>
    <x v="3"/>
    <s v="Small Business"/>
    <x v="1"/>
    <s v="Bookcases"/>
    <s v="Jumbo Box"/>
    <d v="2012-03-28T00:00:00"/>
  </r>
  <r>
    <n v="6786"/>
    <n v="22466"/>
    <x v="1147"/>
    <s v="Low"/>
    <s v="*"/>
    <s v="*"/>
    <s v="*"/>
    <m/>
    <m/>
    <s v="*"/>
    <m/>
    <m/>
    <m/>
    <m/>
    <m/>
    <n v="31"/>
    <n v="0.04"/>
    <m/>
    <m/>
    <n v="5404.18"/>
    <n v="1"/>
    <n v="174.32838709677421"/>
    <s v="Delivery Truck"/>
    <n v="30"/>
    <n v="5434.18"/>
    <x v="10"/>
    <s v="Corporate"/>
    <x v="1"/>
    <s v="Chairs &amp; Chairmats"/>
    <s v="Jumbo Drum"/>
    <d v="2012-04-04T00:00:00"/>
  </r>
  <r>
    <n v="6787"/>
    <n v="18464"/>
    <x v="1147"/>
    <s v="High"/>
    <s v="*"/>
    <s v="**"/>
    <s v="**"/>
    <m/>
    <m/>
    <s v="**"/>
    <m/>
    <m/>
    <m/>
    <m/>
    <m/>
    <n v="27"/>
    <n v="3.5000000000000003E-2"/>
    <m/>
    <m/>
    <n v="4891.8599999999997"/>
    <n v="1"/>
    <n v="181.17999999999998"/>
    <s v="Delivery Truck"/>
    <n v="55.24"/>
    <n v="4947.0999999999995"/>
    <x v="3"/>
    <s v="Small Business"/>
    <x v="0"/>
    <s v="Appliances"/>
    <s v="Jumbo Drum"/>
    <d v="2012-03-30T00:00:00"/>
  </r>
  <r>
    <n v="6788"/>
    <n v="40611"/>
    <x v="1147"/>
    <s v="Not Specified"/>
    <s v="*"/>
    <s v="*"/>
    <s v="*"/>
    <m/>
    <m/>
    <s v="*"/>
    <m/>
    <m/>
    <m/>
    <m/>
    <m/>
    <n v="43"/>
    <n v="0.05"/>
    <m/>
    <m/>
    <n v="1407.5150000000001"/>
    <n v="1"/>
    <n v="32.732906976744189"/>
    <s v="Regular Air"/>
    <n v="3.3"/>
    <n v="1410.8150000000001"/>
    <x v="4"/>
    <s v="Home Office"/>
    <x v="2"/>
    <s v="Telephones and Communication"/>
    <s v="Small Pack"/>
    <d v="2012-03-30T00:00:00"/>
  </r>
  <r>
    <n v="6789"/>
    <n v="29280"/>
    <x v="1147"/>
    <s v="Medium"/>
    <s v="*"/>
    <s v="*"/>
    <s v="*"/>
    <m/>
    <m/>
    <s v="*"/>
    <m/>
    <m/>
    <m/>
    <m/>
    <m/>
    <n v="30"/>
    <n v="0.04"/>
    <m/>
    <m/>
    <n v="856.34"/>
    <n v="0"/>
    <n v="28.544666666666668"/>
    <s v="Regular Air"/>
    <n v="1.99"/>
    <n v="858.33"/>
    <x v="3"/>
    <s v="Small Business"/>
    <x v="2"/>
    <s v="Computer Peripherals"/>
    <s v="Small Pack"/>
    <d v="2012-03-29T00:00:00"/>
  </r>
  <r>
    <n v="6790"/>
    <n v="34279"/>
    <x v="1147"/>
    <s v="Not Specified"/>
    <s v="*"/>
    <s v="*"/>
    <s v="*"/>
    <m/>
    <m/>
    <s v="*"/>
    <m/>
    <m/>
    <m/>
    <m/>
    <m/>
    <n v="3"/>
    <n v="0.01"/>
    <m/>
    <m/>
    <n v="840.55200000000002"/>
    <n v="0"/>
    <n v="280.18400000000003"/>
    <s v="Delivery Truck"/>
    <n v="60"/>
    <n v="900.55200000000002"/>
    <x v="2"/>
    <s v="Consumer"/>
    <x v="1"/>
    <s v="Tables"/>
    <s v="Jumbo Drum"/>
    <d v="2012-03-30T00:00:00"/>
  </r>
  <r>
    <n v="6791"/>
    <n v="10439"/>
    <x v="1147"/>
    <s v="Not Specified"/>
    <s v="*"/>
    <s v="*"/>
    <s v="*"/>
    <m/>
    <m/>
    <s v="*"/>
    <m/>
    <m/>
    <m/>
    <m/>
    <m/>
    <n v="41"/>
    <n v="0.05"/>
    <m/>
    <m/>
    <n v="823.13"/>
    <n v="0"/>
    <n v="20.076341463414636"/>
    <s v="Regular Air"/>
    <n v="1.49"/>
    <n v="824.62"/>
    <x v="5"/>
    <s v="Consumer"/>
    <x v="0"/>
    <s v="Binders and Binder Accessories"/>
    <s v="Small Box"/>
    <d v="2012-03-30T00:00:00"/>
  </r>
  <r>
    <n v="6792"/>
    <n v="10439"/>
    <x v="1147"/>
    <s v="Not Specified"/>
    <s v="*"/>
    <s v="*"/>
    <s v="*"/>
    <m/>
    <m/>
    <s v="*"/>
    <m/>
    <m/>
    <m/>
    <m/>
    <m/>
    <n v="30"/>
    <n v="0.04"/>
    <m/>
    <m/>
    <n v="569.61"/>
    <n v="0"/>
    <n v="18.987000000000002"/>
    <s v="Regular Air"/>
    <n v="4"/>
    <n v="573.61"/>
    <x v="5"/>
    <s v="Consumer"/>
    <x v="2"/>
    <s v="Computer Peripherals"/>
    <s v="Small Box"/>
    <d v="2012-03-30T00:00:00"/>
  </r>
  <r>
    <n v="6793"/>
    <n v="22466"/>
    <x v="1147"/>
    <s v="Low"/>
    <s v="*"/>
    <s v="*"/>
    <s v="*"/>
    <m/>
    <m/>
    <s v="*"/>
    <m/>
    <m/>
    <m/>
    <m/>
    <m/>
    <n v="40"/>
    <n v="0.05"/>
    <m/>
    <m/>
    <n v="430.19"/>
    <n v="0"/>
    <n v="10.75475"/>
    <s v="Regular Air"/>
    <n v="1.79"/>
    <n v="431.98"/>
    <x v="10"/>
    <s v="Corporate"/>
    <x v="0"/>
    <s v="Paper"/>
    <s v="Wrap Bag"/>
    <d v="2012-04-04T00:00:00"/>
  </r>
  <r>
    <n v="6794"/>
    <n v="26979"/>
    <x v="1147"/>
    <s v="Medium"/>
    <s v="*"/>
    <s v="*"/>
    <s v="*"/>
    <m/>
    <m/>
    <s v="*"/>
    <m/>
    <m/>
    <m/>
    <m/>
    <m/>
    <n v="43"/>
    <n v="0.05"/>
    <m/>
    <m/>
    <n v="337.01"/>
    <n v="0"/>
    <n v="7.8374418604651162"/>
    <s v="Regular Air"/>
    <n v="1.25"/>
    <n v="338.26"/>
    <x v="5"/>
    <s v="Corporate"/>
    <x v="0"/>
    <s v="Paper"/>
    <s v="Wrap Bag"/>
    <d v="2012-03-30T00:00:00"/>
  </r>
  <r>
    <n v="6795"/>
    <n v="29280"/>
    <x v="1147"/>
    <s v="Medium"/>
    <s v="*"/>
    <s v="*"/>
    <s v="*"/>
    <m/>
    <m/>
    <s v="*"/>
    <m/>
    <m/>
    <m/>
    <m/>
    <m/>
    <n v="19"/>
    <n v="0.02"/>
    <m/>
    <m/>
    <n v="238.35"/>
    <n v="0"/>
    <n v="12.544736842105262"/>
    <s v="Regular Air"/>
    <n v="7.95"/>
    <n v="246.29999999999998"/>
    <x v="0"/>
    <s v="Small Business"/>
    <x v="0"/>
    <s v="Pens &amp; Art Supplies"/>
    <s v="Small Pack"/>
    <d v="2012-03-29T00:00:00"/>
  </r>
  <r>
    <n v="6796"/>
    <n v="22373"/>
    <x v="1147"/>
    <s v="High"/>
    <s v="*"/>
    <s v="**"/>
    <s v="**"/>
    <m/>
    <m/>
    <s v="**"/>
    <m/>
    <m/>
    <m/>
    <m/>
    <m/>
    <n v="26"/>
    <n v="3.5000000000000003E-2"/>
    <m/>
    <m/>
    <n v="233.03"/>
    <n v="0"/>
    <n v="8.9626923076923077"/>
    <s v="Express Air"/>
    <n v="8.2899999999999991"/>
    <n v="241.32"/>
    <x v="1"/>
    <s v="Corporate"/>
    <x v="0"/>
    <s v="Envelopes"/>
    <s v="Small Box"/>
    <d v="2012-03-29T00:00:00"/>
  </r>
  <r>
    <n v="6797"/>
    <n v="10439"/>
    <x v="1147"/>
    <s v="Not Specified"/>
    <s v="*"/>
    <s v="*"/>
    <s v="*"/>
    <m/>
    <m/>
    <s v="*"/>
    <m/>
    <m/>
    <m/>
    <m/>
    <m/>
    <n v="46"/>
    <n v="0.05"/>
    <m/>
    <m/>
    <n v="225.13"/>
    <n v="0"/>
    <n v="4.8941304347826087"/>
    <s v="Express Air"/>
    <n v="7.24"/>
    <n v="232.37"/>
    <x v="5"/>
    <s v="Consumer"/>
    <x v="1"/>
    <s v="Office Furnishings"/>
    <s v="Small Box"/>
    <d v="2012-03-30T00:00:00"/>
  </r>
  <r>
    <n v="6798"/>
    <n v="18464"/>
    <x v="1147"/>
    <s v="High"/>
    <s v="*"/>
    <s v="**"/>
    <s v="**"/>
    <m/>
    <m/>
    <s v="**"/>
    <m/>
    <m/>
    <m/>
    <m/>
    <m/>
    <n v="31"/>
    <n v="0.04"/>
    <m/>
    <m/>
    <n v="206.49"/>
    <n v="0"/>
    <n v="6.660967741935484"/>
    <s v="Regular Air"/>
    <n v="1.34"/>
    <n v="207.83"/>
    <x v="3"/>
    <s v="Small Business"/>
    <x v="0"/>
    <s v="Paper"/>
    <s v="Wrap Bag"/>
    <d v="2012-03-30T00:00:00"/>
  </r>
  <r>
    <n v="6799"/>
    <n v="18464"/>
    <x v="1147"/>
    <s v="High"/>
    <s v="*"/>
    <s v="**"/>
    <s v="**"/>
    <m/>
    <m/>
    <s v="**"/>
    <m/>
    <m/>
    <m/>
    <m/>
    <m/>
    <n v="41"/>
    <n v="0.05"/>
    <m/>
    <m/>
    <n v="80.540000000000006"/>
    <n v="0"/>
    <n v="1.9643902439024392"/>
    <s v="Regular Air"/>
    <n v="0.76"/>
    <n v="81.300000000000011"/>
    <x v="3"/>
    <s v="Small Business"/>
    <x v="0"/>
    <s v="Rubber Bands"/>
    <s v="Wrap Bag"/>
    <d v="2012-03-30T00:00:00"/>
  </r>
  <r>
    <n v="6800"/>
    <n v="10439"/>
    <x v="1147"/>
    <s v="Not Specified"/>
    <s v="*"/>
    <s v="*"/>
    <s v="*"/>
    <m/>
    <m/>
    <s v="*"/>
    <m/>
    <m/>
    <m/>
    <m/>
    <m/>
    <n v="27"/>
    <n v="3.5000000000000003E-2"/>
    <m/>
    <m/>
    <n v="75.06"/>
    <n v="0"/>
    <n v="2.7800000000000002"/>
    <s v="Regular Air"/>
    <n v="0.5"/>
    <n v="75.56"/>
    <x v="5"/>
    <s v="Consumer"/>
    <x v="0"/>
    <s v="Labels"/>
    <s v="Small Box"/>
    <d v="2012-03-29T00:00:00"/>
  </r>
  <r>
    <n v="6801"/>
    <n v="36512"/>
    <x v="1147"/>
    <s v="Not Specified"/>
    <s v="*"/>
    <s v="*"/>
    <s v="*"/>
    <m/>
    <m/>
    <s v="*"/>
    <m/>
    <m/>
    <m/>
    <m/>
    <m/>
    <n v="3"/>
    <n v="0.01"/>
    <m/>
    <m/>
    <n v="71.489999999999995"/>
    <n v="0"/>
    <n v="23.83"/>
    <s v="Regular Air"/>
    <n v="11.17"/>
    <n v="82.66"/>
    <x v="8"/>
    <s v="Small Business"/>
    <x v="1"/>
    <s v="Office Furnishings"/>
    <s v="Large Box"/>
    <d v="2012-03-31T00:00:00"/>
  </r>
  <r>
    <n v="6802"/>
    <n v="40611"/>
    <x v="1147"/>
    <s v="Not Specified"/>
    <s v="*"/>
    <s v="*"/>
    <s v="*"/>
    <m/>
    <m/>
    <s v="*"/>
    <m/>
    <m/>
    <m/>
    <m/>
    <m/>
    <n v="12"/>
    <n v="0.02"/>
    <m/>
    <m/>
    <n v="66.83"/>
    <n v="0"/>
    <n v="5.5691666666666668"/>
    <s v="Express Air"/>
    <n v="5.17"/>
    <n v="72"/>
    <x v="4"/>
    <s v="Home Office"/>
    <x v="0"/>
    <s v="Paper"/>
    <s v="Small Box"/>
    <d v="2012-03-30T00:00:00"/>
  </r>
  <r>
    <n v="6803"/>
    <n v="29831"/>
    <x v="1148"/>
    <s v="Critical"/>
    <s v="***"/>
    <s v="***"/>
    <s v="***"/>
    <m/>
    <m/>
    <s v="***"/>
    <m/>
    <m/>
    <m/>
    <m/>
    <m/>
    <n v="29"/>
    <n v="3.5000000000000003E-2"/>
    <m/>
    <m/>
    <n v="2175.2199999999998"/>
    <n v="1"/>
    <n v="75.007586206896548"/>
    <s v="Delivery Truck"/>
    <n v="60"/>
    <n v="2235.2199999999998"/>
    <x v="10"/>
    <s v="Small Business"/>
    <x v="0"/>
    <s v="Appliances"/>
    <s v="Jumbo Drum"/>
    <d v="2012-03-30T00:00:00"/>
  </r>
  <r>
    <n v="6804"/>
    <n v="32642"/>
    <x v="1148"/>
    <s v="Medium"/>
    <s v="*"/>
    <s v="*"/>
    <s v="*"/>
    <m/>
    <m/>
    <s v="*"/>
    <m/>
    <m/>
    <m/>
    <m/>
    <m/>
    <n v="50"/>
    <n v="0.06"/>
    <m/>
    <m/>
    <n v="1507.16"/>
    <n v="1"/>
    <n v="30.1432"/>
    <s v="Regular Air"/>
    <n v="1.99"/>
    <n v="1509.15"/>
    <x v="1"/>
    <s v="Corporate"/>
    <x v="2"/>
    <s v="Computer Peripherals"/>
    <s v="Small Pack"/>
    <d v="2012-03-31T00:00:00"/>
  </r>
  <r>
    <n v="6805"/>
    <n v="10567"/>
    <x v="1148"/>
    <s v="High"/>
    <s v="*"/>
    <s v="**"/>
    <s v="**"/>
    <m/>
    <m/>
    <s v="**"/>
    <m/>
    <m/>
    <m/>
    <m/>
    <m/>
    <n v="10"/>
    <n v="0.02"/>
    <m/>
    <m/>
    <n v="1111.008"/>
    <n v="1"/>
    <n v="111.10080000000001"/>
    <s v="Delivery Truck"/>
    <n v="43.75"/>
    <n v="1154.758"/>
    <x v="4"/>
    <s v="Home Office"/>
    <x v="1"/>
    <s v="Tables"/>
    <s v="Jumbo Box"/>
    <d v="2012-03-30T00:00:00"/>
  </r>
  <r>
    <n v="6806"/>
    <n v="46787"/>
    <x v="1148"/>
    <s v="Medium"/>
    <s v="*"/>
    <s v="*"/>
    <s v="*"/>
    <m/>
    <m/>
    <s v="*"/>
    <m/>
    <m/>
    <m/>
    <m/>
    <m/>
    <n v="32"/>
    <n v="0.04"/>
    <m/>
    <m/>
    <n v="693.17"/>
    <n v="0"/>
    <n v="21.661562499999999"/>
    <s v="Regular Air"/>
    <n v="8.99"/>
    <n v="702.16"/>
    <x v="0"/>
    <s v="Corporate"/>
    <x v="0"/>
    <s v="Pens &amp; Art Supplies"/>
    <s v="Small Pack"/>
    <d v="2012-03-31T00:00:00"/>
  </r>
  <r>
    <n v="6807"/>
    <n v="46787"/>
    <x v="1148"/>
    <s v="Medium"/>
    <s v="*"/>
    <s v="*"/>
    <s v="*"/>
    <m/>
    <m/>
    <s v="*"/>
    <m/>
    <m/>
    <m/>
    <m/>
    <m/>
    <n v="28"/>
    <n v="3.5000000000000003E-2"/>
    <m/>
    <m/>
    <n v="174.1"/>
    <n v="0"/>
    <n v="6.2178571428571425"/>
    <s v="Regular Air"/>
    <n v="9.17"/>
    <n v="183.26999999999998"/>
    <x v="0"/>
    <s v="Corporate"/>
    <x v="0"/>
    <s v="Paper"/>
    <s v="Small Box"/>
    <d v="2012-03-31T00:00:00"/>
  </r>
  <r>
    <n v="6808"/>
    <n v="15104"/>
    <x v="1148"/>
    <s v="Medium"/>
    <s v="*"/>
    <s v="*"/>
    <s v="*"/>
    <m/>
    <m/>
    <s v="*"/>
    <m/>
    <m/>
    <m/>
    <m/>
    <m/>
    <n v="23"/>
    <n v="3.5000000000000003E-2"/>
    <m/>
    <m/>
    <n v="109.43"/>
    <n v="0"/>
    <n v="4.7578260869565216"/>
    <s v="Regular Air"/>
    <n v="1.49"/>
    <n v="110.92"/>
    <x v="5"/>
    <s v="Small Business"/>
    <x v="0"/>
    <s v="Binders and Binder Accessories"/>
    <s v="Small Box"/>
    <d v="2012-04-01T00:00:00"/>
  </r>
  <r>
    <n v="6809"/>
    <n v="37124"/>
    <x v="1149"/>
    <s v="Low"/>
    <s v="*"/>
    <s v="*"/>
    <s v="*"/>
    <m/>
    <m/>
    <s v="*"/>
    <m/>
    <m/>
    <m/>
    <m/>
    <m/>
    <n v="33"/>
    <n v="0.04"/>
    <m/>
    <m/>
    <n v="21205.5"/>
    <n v="1"/>
    <n v="642.59090909090912"/>
    <s v="Regular Air"/>
    <n v="24.49"/>
    <n v="21229.99"/>
    <x v="8"/>
    <s v="Corporate"/>
    <x v="2"/>
    <s v="Copiers and Fax"/>
    <s v="Large Box"/>
    <d v="2012-04-01T00:00:00"/>
  </r>
  <r>
    <n v="6810"/>
    <n v="15782"/>
    <x v="1149"/>
    <s v="High"/>
    <s v="*"/>
    <s v="**"/>
    <s v="**"/>
    <m/>
    <m/>
    <s v="**"/>
    <m/>
    <m/>
    <m/>
    <m/>
    <m/>
    <n v="35"/>
    <n v="0.04"/>
    <m/>
    <m/>
    <n v="2339.64"/>
    <n v="1"/>
    <n v="66.846857142857132"/>
    <s v="Regular Air"/>
    <n v="69"/>
    <n v="2408.64"/>
    <x v="5"/>
    <s v="Small Business"/>
    <x v="1"/>
    <s v="Tables"/>
    <s v="Large Box"/>
    <d v="2012-04-01T00:00:00"/>
  </r>
  <r>
    <n v="6811"/>
    <n v="20964"/>
    <x v="1149"/>
    <s v="Critical"/>
    <s v="***"/>
    <s v="***"/>
    <s v="***"/>
    <m/>
    <m/>
    <s v="***"/>
    <m/>
    <m/>
    <m/>
    <m/>
    <m/>
    <n v="11"/>
    <n v="0.02"/>
    <m/>
    <m/>
    <n v="629.5865"/>
    <n v="0"/>
    <n v="57.235136363636364"/>
    <s v="Regular Air"/>
    <n v="8.99"/>
    <n v="638.57650000000001"/>
    <x v="6"/>
    <s v="Consumer"/>
    <x v="2"/>
    <s v="Telephones and Communication"/>
    <s v="Small Box"/>
    <d v="2012-04-01T00:00:00"/>
  </r>
  <r>
    <n v="6812"/>
    <n v="37895"/>
    <x v="1149"/>
    <s v="Critical"/>
    <s v="***"/>
    <s v="***"/>
    <s v="***"/>
    <m/>
    <m/>
    <s v="***"/>
    <m/>
    <m/>
    <m/>
    <m/>
    <m/>
    <n v="14"/>
    <n v="0.02"/>
    <m/>
    <m/>
    <n v="304.64999999999998"/>
    <n v="0"/>
    <n v="21.760714285714283"/>
    <s v="Regular Air"/>
    <n v="8.32"/>
    <n v="312.96999999999997"/>
    <x v="0"/>
    <s v="Small Business"/>
    <x v="0"/>
    <s v="Paper"/>
    <s v="Wrap Bag"/>
    <d v="2012-04-02T00:00:00"/>
  </r>
  <r>
    <n v="6813"/>
    <n v="11173"/>
    <x v="1149"/>
    <s v="Critical"/>
    <s v="***"/>
    <s v="***"/>
    <s v="***"/>
    <m/>
    <m/>
    <s v="***"/>
    <m/>
    <m/>
    <m/>
    <m/>
    <m/>
    <n v="37"/>
    <n v="0.04"/>
    <m/>
    <m/>
    <n v="221.66"/>
    <n v="0"/>
    <n v="5.9908108108108111"/>
    <s v="Regular Air"/>
    <n v="3.85"/>
    <n v="225.51"/>
    <x v="1"/>
    <s v="Corporate"/>
    <x v="2"/>
    <s v="Computer Peripherals"/>
    <s v="Small Pack"/>
    <d v="2012-04-01T00:00:00"/>
  </r>
  <r>
    <n v="6814"/>
    <n v="49351"/>
    <x v="1149"/>
    <s v="Low"/>
    <s v="*"/>
    <s v="*"/>
    <s v="*"/>
    <m/>
    <m/>
    <s v="*"/>
    <m/>
    <m/>
    <m/>
    <m/>
    <m/>
    <n v="27"/>
    <n v="3.5000000000000003E-2"/>
    <m/>
    <m/>
    <n v="109.92"/>
    <n v="0"/>
    <n v="4.0711111111111116"/>
    <s v="Regular Air"/>
    <n v="0.83"/>
    <n v="110.75"/>
    <x v="4"/>
    <s v="Corporate"/>
    <x v="0"/>
    <s v="Pens &amp; Art Supplies"/>
    <s v="Wrap Bag"/>
    <d v="2012-04-03T00:00:00"/>
  </r>
  <r>
    <n v="6815"/>
    <n v="55299"/>
    <x v="1149"/>
    <s v="Low"/>
    <s v="*"/>
    <s v="*"/>
    <s v="*"/>
    <m/>
    <m/>
    <s v="*"/>
    <m/>
    <m/>
    <m/>
    <m/>
    <m/>
    <n v="20"/>
    <n v="3.5000000000000003E-2"/>
    <m/>
    <m/>
    <n v="22.28"/>
    <n v="0"/>
    <n v="1.1140000000000001"/>
    <s v="Regular Air"/>
    <n v="0.7"/>
    <n v="22.98"/>
    <x v="10"/>
    <s v="Corporate"/>
    <x v="0"/>
    <s v="Rubber Bands"/>
    <s v="Wrap Bag"/>
    <d v="2012-03-30T00:00:00"/>
  </r>
  <r>
    <n v="6816"/>
    <n v="40839"/>
    <x v="1150"/>
    <s v="Medium"/>
    <s v="*"/>
    <s v="*"/>
    <s v="*"/>
    <m/>
    <m/>
    <s v="*"/>
    <m/>
    <m/>
    <m/>
    <m/>
    <m/>
    <n v="23"/>
    <n v="3.5000000000000003E-2"/>
    <m/>
    <m/>
    <n v="2732.01"/>
    <n v="1"/>
    <n v="118.78304347826088"/>
    <s v="Delivery Truck"/>
    <n v="56.14"/>
    <n v="2788.15"/>
    <x v="1"/>
    <s v="Corporate"/>
    <x v="2"/>
    <s v="Office Machines"/>
    <s v="Jumbo Box"/>
    <d v="2012-04-01T00:00:00"/>
  </r>
  <r>
    <n v="6817"/>
    <n v="50978"/>
    <x v="1150"/>
    <s v="High"/>
    <s v="*"/>
    <s v="**"/>
    <s v="**"/>
    <m/>
    <m/>
    <s v="**"/>
    <m/>
    <m/>
    <m/>
    <m/>
    <m/>
    <n v="4"/>
    <n v="0.01"/>
    <m/>
    <m/>
    <n v="816.09"/>
    <n v="0"/>
    <n v="204.02250000000001"/>
    <s v="Regular Air"/>
    <n v="9.99"/>
    <n v="826.08"/>
    <x v="10"/>
    <s v="Corporate"/>
    <x v="0"/>
    <s v="Storage &amp; Organization"/>
    <s v="Small Box"/>
    <d v="2012-04-02T00:00:00"/>
  </r>
  <r>
    <n v="6818"/>
    <n v="33284"/>
    <x v="1150"/>
    <s v="Low"/>
    <s v="*"/>
    <s v="*"/>
    <s v="*"/>
    <m/>
    <m/>
    <s v="*"/>
    <m/>
    <m/>
    <m/>
    <m/>
    <m/>
    <n v="21"/>
    <n v="3.5000000000000003E-2"/>
    <m/>
    <m/>
    <n v="480.39"/>
    <n v="0"/>
    <n v="22.875714285714285"/>
    <s v="Regular Air"/>
    <n v="8.99"/>
    <n v="489.38"/>
    <x v="2"/>
    <s v="Corporate"/>
    <x v="1"/>
    <s v="Office Furnishings"/>
    <s v="Small Pack"/>
    <d v="2012-04-02T00:00:00"/>
  </r>
  <r>
    <n v="6819"/>
    <n v="28835"/>
    <x v="1150"/>
    <s v="Not Specified"/>
    <s v="*"/>
    <s v="*"/>
    <s v="*"/>
    <m/>
    <m/>
    <s v="*"/>
    <m/>
    <m/>
    <m/>
    <m/>
    <m/>
    <n v="1"/>
    <n v="0.01"/>
    <m/>
    <m/>
    <n v="184.18"/>
    <n v="0"/>
    <n v="184.18"/>
    <s v="Regular Air"/>
    <n v="19.989999999999998"/>
    <n v="204.17000000000002"/>
    <x v="0"/>
    <s v="Small Business"/>
    <x v="0"/>
    <s v="Storage &amp; Organization"/>
    <s v="Small Box"/>
    <d v="2012-04-02T00:00:00"/>
  </r>
  <r>
    <n v="6820"/>
    <n v="21604"/>
    <x v="1151"/>
    <s v="Medium"/>
    <s v="*"/>
    <s v="*"/>
    <s v="*"/>
    <m/>
    <m/>
    <s v="*"/>
    <m/>
    <m/>
    <m/>
    <m/>
    <m/>
    <n v="6"/>
    <n v="0.01"/>
    <m/>
    <m/>
    <n v="2478.88"/>
    <n v="1"/>
    <n v="413.1466666666667"/>
    <s v="Express Air"/>
    <n v="19.989999999999998"/>
    <n v="2498.87"/>
    <x v="1"/>
    <s v="Home Office"/>
    <x v="0"/>
    <s v="Binders and Binder Accessories"/>
    <s v="Small Box"/>
    <d v="2012-04-03T00:00:00"/>
  </r>
  <r>
    <n v="6821"/>
    <n v="18208"/>
    <x v="1151"/>
    <s v="Not Specified"/>
    <s v="*"/>
    <s v="*"/>
    <s v="*"/>
    <m/>
    <m/>
    <s v="*"/>
    <m/>
    <m/>
    <m/>
    <m/>
    <m/>
    <n v="34"/>
    <n v="0.04"/>
    <m/>
    <m/>
    <n v="197.45"/>
    <n v="0"/>
    <n v="5.8073529411764699"/>
    <s v="Regular Air"/>
    <n v="1.39"/>
    <n v="198.83999999999997"/>
    <x v="4"/>
    <s v="Corporate"/>
    <x v="0"/>
    <s v="Envelopes"/>
    <s v="Small Box"/>
    <d v="2012-04-03T00:00:00"/>
  </r>
  <r>
    <n v="6822"/>
    <n v="47041"/>
    <x v="1151"/>
    <s v="Not Specified"/>
    <s v="*"/>
    <s v="*"/>
    <s v="*"/>
    <m/>
    <m/>
    <s v="*"/>
    <m/>
    <m/>
    <m/>
    <m/>
    <m/>
    <n v="35"/>
    <n v="0.04"/>
    <m/>
    <m/>
    <n v="154"/>
    <n v="0"/>
    <n v="4.4000000000000004"/>
    <s v="Regular Air"/>
    <n v="1.93"/>
    <n v="155.93"/>
    <x v="1"/>
    <s v="Home Office"/>
    <x v="0"/>
    <s v="Pens &amp; Art Supplies"/>
    <s v="Wrap Bag"/>
    <d v="2012-04-03T00:00:00"/>
  </r>
  <r>
    <n v="6823"/>
    <n v="18208"/>
    <x v="1151"/>
    <s v="Not Specified"/>
    <s v="*"/>
    <s v="*"/>
    <s v="*"/>
    <m/>
    <m/>
    <s v="*"/>
    <m/>
    <m/>
    <m/>
    <m/>
    <m/>
    <n v="36"/>
    <n v="0.04"/>
    <m/>
    <m/>
    <n v="82.98"/>
    <n v="0"/>
    <n v="2.3050000000000002"/>
    <s v="Regular Air"/>
    <n v="5.2"/>
    <n v="88.18"/>
    <x v="4"/>
    <s v="Corporate"/>
    <x v="0"/>
    <s v="Pens &amp; Art Supplies"/>
    <s v="Wrap Bag"/>
    <d v="2012-04-03T00:00:00"/>
  </r>
  <r>
    <n v="6824"/>
    <n v="8546"/>
    <x v="1151"/>
    <s v="High"/>
    <s v="*"/>
    <s v="**"/>
    <s v="**"/>
    <m/>
    <m/>
    <s v="**"/>
    <m/>
    <m/>
    <m/>
    <m/>
    <m/>
    <n v="4"/>
    <n v="0.01"/>
    <m/>
    <m/>
    <n v="51.94"/>
    <n v="0"/>
    <n v="12.984999999999999"/>
    <s v="Express Air"/>
    <n v="1.99"/>
    <n v="53.93"/>
    <x v="6"/>
    <s v="Small Business"/>
    <x v="2"/>
    <s v="Computer Peripherals"/>
    <s v="Small Pack"/>
    <d v="2012-04-03T00:00:00"/>
  </r>
  <r>
    <n v="6825"/>
    <n v="35045"/>
    <x v="1152"/>
    <s v="Medium"/>
    <s v="*"/>
    <s v="*"/>
    <s v="*"/>
    <m/>
    <m/>
    <s v="*"/>
    <m/>
    <m/>
    <m/>
    <m/>
    <m/>
    <n v="44"/>
    <n v="0.05"/>
    <m/>
    <m/>
    <n v="565.01"/>
    <n v="0"/>
    <n v="12.841136363636364"/>
    <s v="Regular Air"/>
    <n v="4.51"/>
    <n v="569.52"/>
    <x v="8"/>
    <s v="Small Business"/>
    <x v="0"/>
    <s v="Storage &amp; Organization"/>
    <s v="Small Box"/>
    <d v="2012-04-04T00:00:00"/>
  </r>
  <r>
    <n v="6826"/>
    <n v="57894"/>
    <x v="1153"/>
    <s v="Low"/>
    <s v="*"/>
    <s v="*"/>
    <s v="*"/>
    <m/>
    <m/>
    <s v="*"/>
    <m/>
    <m/>
    <m/>
    <m/>
    <m/>
    <n v="47"/>
    <n v="0.05"/>
    <m/>
    <m/>
    <n v="13382.01"/>
    <n v="1"/>
    <n v="284.7236170212766"/>
    <s v="Delivery Truck"/>
    <n v="26.53"/>
    <n v="13408.54"/>
    <x v="0"/>
    <s v="Home Office"/>
    <x v="2"/>
    <s v="Office Machines"/>
    <s v="Jumbo Drum"/>
    <d v="2012-04-05T00:00:00"/>
  </r>
  <r>
    <n v="6827"/>
    <n v="13633"/>
    <x v="1153"/>
    <s v="Not Specified"/>
    <s v="*"/>
    <s v="*"/>
    <s v="*"/>
    <m/>
    <m/>
    <s v="*"/>
    <m/>
    <m/>
    <m/>
    <m/>
    <m/>
    <n v="18"/>
    <n v="0.02"/>
    <m/>
    <m/>
    <n v="2703.37"/>
    <n v="1"/>
    <n v="150.1872222222222"/>
    <s v="Delivery Truck"/>
    <n v="57.2"/>
    <n v="2760.5699999999997"/>
    <x v="1"/>
    <s v="Corporate"/>
    <x v="1"/>
    <s v="Chairs &amp; Chairmats"/>
    <s v="Jumbo Drum"/>
    <d v="2012-04-04T00:00:00"/>
  </r>
  <r>
    <n v="6828"/>
    <n v="13633"/>
    <x v="1153"/>
    <s v="Not Specified"/>
    <s v="*"/>
    <s v="*"/>
    <s v="*"/>
    <m/>
    <m/>
    <s v="*"/>
    <m/>
    <m/>
    <m/>
    <m/>
    <m/>
    <n v="39"/>
    <n v="0.04"/>
    <m/>
    <m/>
    <n v="1538.17"/>
    <n v="1"/>
    <n v="39.44025641025641"/>
    <s v="Regular Air"/>
    <n v="35"/>
    <n v="1573.17"/>
    <x v="1"/>
    <s v="Corporate"/>
    <x v="0"/>
    <s v="Storage &amp; Organization"/>
    <s v="Large Box"/>
    <d v="2012-04-04T00:00:00"/>
  </r>
  <r>
    <n v="6829"/>
    <n v="52518"/>
    <x v="1153"/>
    <s v="Critical"/>
    <s v="***"/>
    <s v="***"/>
    <s v="***"/>
    <m/>
    <m/>
    <s v="***"/>
    <m/>
    <m/>
    <m/>
    <m/>
    <m/>
    <n v="8"/>
    <n v="0.01"/>
    <m/>
    <m/>
    <n v="168.99"/>
    <n v="0"/>
    <n v="21.123750000000001"/>
    <s v="Regular Air"/>
    <n v="4"/>
    <n v="172.99"/>
    <x v="5"/>
    <s v="Consumer"/>
    <x v="2"/>
    <s v="Computer Peripherals"/>
    <s v="Small Box"/>
    <d v="2012-04-04T00:00:00"/>
  </r>
  <r>
    <n v="6830"/>
    <n v="33605"/>
    <x v="1153"/>
    <s v="Critical"/>
    <s v="***"/>
    <s v="***"/>
    <s v="***"/>
    <m/>
    <m/>
    <s v="***"/>
    <m/>
    <m/>
    <m/>
    <m/>
    <m/>
    <n v="42"/>
    <n v="0.05"/>
    <m/>
    <m/>
    <n v="153.01"/>
    <n v="0"/>
    <n v="3.6430952380952379"/>
    <s v="Regular Air"/>
    <n v="6.83"/>
    <n v="159.84"/>
    <x v="8"/>
    <s v="Corporate"/>
    <x v="0"/>
    <s v="Binders and Binder Accessories"/>
    <s v="Small Box"/>
    <d v="2012-04-05T00:00:00"/>
  </r>
  <r>
    <n v="6831"/>
    <n v="7458"/>
    <x v="1154"/>
    <s v="Critical"/>
    <s v="***"/>
    <s v="***"/>
    <s v="***"/>
    <m/>
    <m/>
    <s v="***"/>
    <m/>
    <m/>
    <m/>
    <m/>
    <m/>
    <n v="46"/>
    <n v="0.05"/>
    <m/>
    <m/>
    <n v="511.07"/>
    <n v="0"/>
    <n v="11.110217391304348"/>
    <s v="Regular Air"/>
    <n v="6.5"/>
    <n v="517.56999999999994"/>
    <x v="3"/>
    <s v="Corporate"/>
    <x v="2"/>
    <s v="Computer Peripherals"/>
    <s v="Small Box"/>
    <d v="2012-04-05T00:00:00"/>
  </r>
  <r>
    <n v="6832"/>
    <n v="7458"/>
    <x v="1154"/>
    <s v="Critical"/>
    <s v="***"/>
    <s v="***"/>
    <s v="***"/>
    <m/>
    <m/>
    <s v="***"/>
    <m/>
    <m/>
    <m/>
    <m/>
    <m/>
    <n v="9"/>
    <n v="0.01"/>
    <m/>
    <m/>
    <n v="337.34"/>
    <n v="0"/>
    <n v="37.482222222222219"/>
    <s v="Regular Air"/>
    <n v="1.99"/>
    <n v="339.33"/>
    <x v="10"/>
    <s v="Corporate"/>
    <x v="2"/>
    <s v="Computer Peripherals"/>
    <s v="Small Pack"/>
    <d v="2012-04-06T00:00:00"/>
  </r>
  <r>
    <n v="6833"/>
    <n v="15142"/>
    <x v="1154"/>
    <s v="Not Specified"/>
    <s v="*"/>
    <s v="*"/>
    <s v="*"/>
    <m/>
    <m/>
    <s v="*"/>
    <m/>
    <m/>
    <m/>
    <m/>
    <m/>
    <n v="21"/>
    <n v="3.5000000000000003E-2"/>
    <m/>
    <m/>
    <n v="330.22"/>
    <n v="0"/>
    <n v="15.724761904761905"/>
    <s v="Regular Air"/>
    <n v="10.91"/>
    <n v="341.13000000000005"/>
    <x v="8"/>
    <s v="Corporate"/>
    <x v="0"/>
    <s v="Binders and Binder Accessories"/>
    <s v="Small Box"/>
    <d v="2012-04-06T00:00:00"/>
  </r>
  <r>
    <n v="6834"/>
    <n v="194"/>
    <x v="1154"/>
    <s v="Medium"/>
    <s v="*"/>
    <s v="*"/>
    <s v="*"/>
    <m/>
    <m/>
    <s v="*"/>
    <m/>
    <m/>
    <m/>
    <m/>
    <m/>
    <n v="49"/>
    <n v="0.05"/>
    <m/>
    <m/>
    <n v="329.03"/>
    <n v="0"/>
    <n v="6.7148979591836726"/>
    <s v="Regular Air"/>
    <n v="7.98"/>
    <n v="337.01"/>
    <x v="5"/>
    <s v="Corporate"/>
    <x v="1"/>
    <s v="Office Furnishings"/>
    <s v="Wrap Bag"/>
    <d v="2012-04-06T00:00:00"/>
  </r>
  <r>
    <n v="6835"/>
    <n v="7458"/>
    <x v="1154"/>
    <s v="Critical"/>
    <s v="***"/>
    <s v="***"/>
    <s v="***"/>
    <m/>
    <m/>
    <s v="***"/>
    <m/>
    <m/>
    <m/>
    <m/>
    <m/>
    <n v="16"/>
    <n v="0.02"/>
    <m/>
    <m/>
    <n v="226.81"/>
    <n v="0"/>
    <n v="14.175625"/>
    <s v="Regular Air"/>
    <n v="7.17"/>
    <n v="233.98"/>
    <x v="3"/>
    <s v="Corporate"/>
    <x v="0"/>
    <s v="Binders and Binder Accessories"/>
    <s v="Small Box"/>
    <d v="2012-04-06T00:00:00"/>
  </r>
  <r>
    <n v="6836"/>
    <n v="194"/>
    <x v="1154"/>
    <s v="Medium"/>
    <s v="*"/>
    <s v="*"/>
    <s v="*"/>
    <m/>
    <m/>
    <s v="*"/>
    <m/>
    <m/>
    <m/>
    <m/>
    <m/>
    <n v="6"/>
    <n v="0.01"/>
    <m/>
    <m/>
    <n v="20.190000000000001"/>
    <n v="0"/>
    <n v="3.3650000000000002"/>
    <s v="Regular Air"/>
    <n v="1.92"/>
    <n v="22.11"/>
    <x v="5"/>
    <s v="Corporate"/>
    <x v="0"/>
    <s v="Scissors, Rulers and Trimmers"/>
    <s v="Wrap Bag"/>
    <d v="2012-04-06T00:00:00"/>
  </r>
  <r>
    <n v="6837"/>
    <n v="8005"/>
    <x v="1155"/>
    <s v="Critical"/>
    <s v="***"/>
    <s v="***"/>
    <s v="***"/>
    <m/>
    <m/>
    <s v="***"/>
    <m/>
    <m/>
    <m/>
    <m/>
    <m/>
    <n v="24"/>
    <n v="3.5000000000000003E-2"/>
    <m/>
    <m/>
    <n v="790.63"/>
    <n v="0"/>
    <n v="32.942916666666669"/>
    <s v="Regular Air"/>
    <n v="14.72"/>
    <n v="805.35"/>
    <x v="5"/>
    <s v="Small Business"/>
    <x v="0"/>
    <s v="Binders and Binder Accessories"/>
    <s v="Small Box"/>
    <d v="2012-04-07T00:00:00"/>
  </r>
  <r>
    <n v="6838"/>
    <n v="28868"/>
    <x v="1155"/>
    <s v="High"/>
    <s v="*"/>
    <s v="**"/>
    <s v="**"/>
    <m/>
    <m/>
    <s v="**"/>
    <m/>
    <m/>
    <m/>
    <m/>
    <m/>
    <n v="30"/>
    <n v="0.04"/>
    <m/>
    <m/>
    <n v="204.49"/>
    <n v="0"/>
    <n v="6.8163333333333336"/>
    <s v="Regular Air"/>
    <n v="8.73"/>
    <n v="213.22"/>
    <x v="2"/>
    <s v="Small Business"/>
    <x v="0"/>
    <s v="Paper"/>
    <s v="Small Box"/>
    <d v="2012-04-06T00:00:00"/>
  </r>
  <r>
    <n v="6839"/>
    <n v="21856"/>
    <x v="1155"/>
    <s v="Not Specified"/>
    <s v="*"/>
    <s v="*"/>
    <s v="*"/>
    <m/>
    <m/>
    <s v="*"/>
    <m/>
    <m/>
    <m/>
    <m/>
    <m/>
    <n v="47"/>
    <n v="0.05"/>
    <m/>
    <m/>
    <n v="168.55"/>
    <n v="0"/>
    <n v="3.5861702127659578"/>
    <s v="Regular Air"/>
    <n v="0.5"/>
    <n v="169.05"/>
    <x v="2"/>
    <s v="Corporate"/>
    <x v="0"/>
    <s v="Labels"/>
    <s v="Small Box"/>
    <d v="2012-04-07T00:00:00"/>
  </r>
  <r>
    <n v="6840"/>
    <n v="17986"/>
    <x v="1155"/>
    <s v="Not Specified"/>
    <s v="*"/>
    <s v="*"/>
    <s v="*"/>
    <m/>
    <m/>
    <s v="*"/>
    <m/>
    <m/>
    <m/>
    <m/>
    <m/>
    <n v="43"/>
    <n v="0.05"/>
    <m/>
    <m/>
    <n v="87.31"/>
    <n v="0"/>
    <n v="2.0304651162790699"/>
    <s v="Regular Air"/>
    <n v="1.49"/>
    <n v="88.8"/>
    <x v="1"/>
    <s v="Small Business"/>
    <x v="0"/>
    <s v="Binders and Binder Accessories"/>
    <s v="Small Box"/>
    <d v="2012-04-07T00:00:00"/>
  </r>
  <r>
    <n v="6841"/>
    <n v="21856"/>
    <x v="1155"/>
    <s v="Not Specified"/>
    <s v="*"/>
    <s v="*"/>
    <s v="*"/>
    <m/>
    <m/>
    <s v="*"/>
    <m/>
    <m/>
    <m/>
    <m/>
    <m/>
    <n v="26"/>
    <n v="3.5000000000000003E-2"/>
    <m/>
    <m/>
    <n v="77.03"/>
    <n v="0"/>
    <n v="2.9626923076923077"/>
    <s v="Regular Air"/>
    <n v="1.92"/>
    <n v="78.95"/>
    <x v="2"/>
    <s v="Corporate"/>
    <x v="0"/>
    <s v="Scissors, Rulers and Trimmers"/>
    <s v="Wrap Bag"/>
    <d v="2012-04-05T00:00:00"/>
  </r>
  <r>
    <n v="6842"/>
    <n v="29411"/>
    <x v="1156"/>
    <s v="High"/>
    <s v="*"/>
    <s v="**"/>
    <s v="**"/>
    <m/>
    <m/>
    <s v="**"/>
    <m/>
    <m/>
    <m/>
    <m/>
    <m/>
    <n v="38"/>
    <n v="0.04"/>
    <m/>
    <m/>
    <n v="15174.95"/>
    <n v="1"/>
    <n v="399.34078947368425"/>
    <s v="Delivery Truck"/>
    <n v="48.26"/>
    <n v="15223.210000000001"/>
    <x v="1"/>
    <s v="Corporate"/>
    <x v="2"/>
    <s v="Office Machines"/>
    <s v="Jumbo Box"/>
    <d v="2012-04-06T00:00:00"/>
  </r>
  <r>
    <n v="6843"/>
    <n v="39143"/>
    <x v="1156"/>
    <s v="Not Specified"/>
    <s v="*"/>
    <s v="*"/>
    <s v="*"/>
    <m/>
    <m/>
    <s v="*"/>
    <m/>
    <m/>
    <m/>
    <m/>
    <m/>
    <n v="46"/>
    <n v="0.05"/>
    <m/>
    <m/>
    <n v="6730.07"/>
    <n v="1"/>
    <n v="146.30586956521739"/>
    <s v="Delivery Truck"/>
    <n v="66.27"/>
    <n v="6796.34"/>
    <x v="4"/>
    <s v="Consumer"/>
    <x v="1"/>
    <s v="Bookcases"/>
    <s v="Jumbo Box"/>
    <d v="2012-04-06T00:00:00"/>
  </r>
  <r>
    <n v="6844"/>
    <n v="29411"/>
    <x v="1156"/>
    <s v="High"/>
    <s v="*"/>
    <s v="**"/>
    <s v="**"/>
    <m/>
    <m/>
    <s v="**"/>
    <m/>
    <m/>
    <m/>
    <m/>
    <m/>
    <n v="45"/>
    <n v="0.05"/>
    <m/>
    <m/>
    <n v="1084.1199999999999"/>
    <n v="1"/>
    <n v="24.091555555555551"/>
    <s v="Regular Air"/>
    <n v="6.3"/>
    <n v="1090.4199999999998"/>
    <x v="1"/>
    <s v="Corporate"/>
    <x v="2"/>
    <s v="Office Machines"/>
    <s v="Medium Box"/>
    <d v="2012-04-06T00:00:00"/>
  </r>
  <r>
    <n v="6845"/>
    <n v="29411"/>
    <x v="1156"/>
    <s v="High"/>
    <s v="*"/>
    <s v="**"/>
    <s v="**"/>
    <m/>
    <m/>
    <s v="**"/>
    <m/>
    <m/>
    <m/>
    <m/>
    <m/>
    <n v="33"/>
    <n v="0.04"/>
    <m/>
    <m/>
    <n v="542.24"/>
    <n v="0"/>
    <n v="16.431515151515153"/>
    <s v="Regular Air"/>
    <n v="1.39"/>
    <n v="543.63"/>
    <x v="1"/>
    <s v="Corporate"/>
    <x v="0"/>
    <s v="Envelopes"/>
    <s v="Small Box"/>
    <d v="2012-04-07T00:00:00"/>
  </r>
  <r>
    <n v="6846"/>
    <n v="29411"/>
    <x v="1156"/>
    <s v="High"/>
    <s v="*"/>
    <s v="**"/>
    <s v="**"/>
    <m/>
    <m/>
    <s v="**"/>
    <m/>
    <m/>
    <m/>
    <m/>
    <m/>
    <n v="29"/>
    <n v="3.5000000000000003E-2"/>
    <m/>
    <m/>
    <n v="67.87"/>
    <n v="0"/>
    <n v="2.3403448275862071"/>
    <s v="Regular Air"/>
    <n v="5"/>
    <n v="72.87"/>
    <x v="1"/>
    <s v="Corporate"/>
    <x v="0"/>
    <s v="Appliances"/>
    <s v="Small Box"/>
    <d v="2012-04-07T00:00:00"/>
  </r>
  <r>
    <n v="6847"/>
    <n v="25793"/>
    <x v="1157"/>
    <s v="Low"/>
    <s v="*"/>
    <s v="*"/>
    <s v="*"/>
    <m/>
    <m/>
    <s v="*"/>
    <m/>
    <m/>
    <m/>
    <m/>
    <m/>
    <n v="27"/>
    <n v="3.5000000000000003E-2"/>
    <m/>
    <m/>
    <n v="3436.7710000000002"/>
    <n v="1"/>
    <n v="127.28781481481482"/>
    <s v="Regular Air"/>
    <n v="8.99"/>
    <n v="3445.761"/>
    <x v="6"/>
    <s v="Consumer"/>
    <x v="2"/>
    <s v="Telephones and Communication"/>
    <s v="Small Box"/>
    <d v="2012-04-09T00:00:00"/>
  </r>
  <r>
    <n v="6848"/>
    <n v="45635"/>
    <x v="1157"/>
    <s v="Low"/>
    <s v="*"/>
    <s v="*"/>
    <s v="*"/>
    <m/>
    <m/>
    <s v="*"/>
    <m/>
    <m/>
    <m/>
    <m/>
    <m/>
    <n v="50"/>
    <n v="0.06"/>
    <m/>
    <m/>
    <n v="2018.68"/>
    <n v="1"/>
    <n v="40.373600000000003"/>
    <s v="Regular Air"/>
    <n v="1.99"/>
    <n v="2020.67"/>
    <x v="1"/>
    <s v="Corporate"/>
    <x v="2"/>
    <s v="Computer Peripherals"/>
    <s v="Small Pack"/>
    <d v="2012-04-16T00:00:00"/>
  </r>
  <r>
    <n v="6849"/>
    <n v="43364"/>
    <x v="1157"/>
    <s v="High"/>
    <s v="*"/>
    <s v="**"/>
    <s v="**"/>
    <m/>
    <m/>
    <s v="**"/>
    <m/>
    <m/>
    <m/>
    <m/>
    <m/>
    <n v="21"/>
    <n v="3.5000000000000003E-2"/>
    <m/>
    <m/>
    <n v="524.20000000000005"/>
    <n v="0"/>
    <n v="24.961904761904766"/>
    <s v="Regular Air"/>
    <n v="6.71"/>
    <n v="530.91000000000008"/>
    <x v="7"/>
    <s v="Corporate"/>
    <x v="0"/>
    <s v="Envelopes"/>
    <s v="Small Box"/>
    <d v="2012-04-10T00:00:00"/>
  </r>
  <r>
    <n v="6850"/>
    <n v="4738"/>
    <x v="1157"/>
    <s v="High"/>
    <s v="*"/>
    <s v="**"/>
    <s v="**"/>
    <m/>
    <m/>
    <s v="**"/>
    <m/>
    <m/>
    <m/>
    <m/>
    <m/>
    <n v="2"/>
    <n v="0.01"/>
    <m/>
    <m/>
    <n v="10.39"/>
    <n v="0"/>
    <n v="5.1950000000000003"/>
    <s v="Regular Air"/>
    <n v="0.7"/>
    <n v="11.09"/>
    <x v="10"/>
    <s v="Home Office"/>
    <x v="0"/>
    <s v="Rubber Bands"/>
    <s v="Wrap Bag"/>
    <d v="2012-04-08T00:00:00"/>
  </r>
  <r>
    <n v="6851"/>
    <n v="54370"/>
    <x v="1158"/>
    <s v="Not Specified"/>
    <s v="*"/>
    <s v="*"/>
    <s v="*"/>
    <m/>
    <m/>
    <s v="*"/>
    <m/>
    <m/>
    <m/>
    <m/>
    <m/>
    <n v="49"/>
    <n v="0.05"/>
    <m/>
    <m/>
    <n v="4968.5"/>
    <n v="1"/>
    <n v="101.39795918367346"/>
    <s v="Regular Air"/>
    <n v="19.989999999999998"/>
    <n v="4988.49"/>
    <x v="0"/>
    <s v="Corporate"/>
    <x v="2"/>
    <s v="Computer Peripherals"/>
    <s v="Small Box"/>
    <d v="2012-04-08T00:00:00"/>
  </r>
  <r>
    <n v="6852"/>
    <n v="21605"/>
    <x v="1158"/>
    <s v="High"/>
    <s v="*"/>
    <s v="**"/>
    <s v="**"/>
    <m/>
    <m/>
    <s v="**"/>
    <m/>
    <m/>
    <m/>
    <m/>
    <m/>
    <n v="32"/>
    <n v="0.04"/>
    <m/>
    <m/>
    <n v="1932.97"/>
    <n v="1"/>
    <n v="60.405312500000001"/>
    <s v="Delivery Truck"/>
    <n v="30"/>
    <n v="1962.97"/>
    <x v="4"/>
    <s v="Small Business"/>
    <x v="1"/>
    <s v="Chairs &amp; Chairmats"/>
    <s v="Jumbo Drum"/>
    <d v="2012-04-10T00:00:00"/>
  </r>
  <r>
    <n v="6853"/>
    <n v="21605"/>
    <x v="1158"/>
    <s v="High"/>
    <s v="*"/>
    <s v="**"/>
    <s v="**"/>
    <m/>
    <m/>
    <s v="**"/>
    <m/>
    <m/>
    <m/>
    <m/>
    <m/>
    <n v="46"/>
    <n v="0.05"/>
    <m/>
    <m/>
    <n v="476.49"/>
    <n v="0"/>
    <n v="10.358478260869566"/>
    <s v="Regular Air"/>
    <n v="5.16"/>
    <n v="481.65000000000003"/>
    <x v="4"/>
    <s v="Small Business"/>
    <x v="1"/>
    <s v="Office Furnishings"/>
    <s v="Small Box"/>
    <d v="2012-04-10T00:00:00"/>
  </r>
  <r>
    <n v="6854"/>
    <n v="15687"/>
    <x v="1159"/>
    <s v="Critical"/>
    <s v="***"/>
    <s v="***"/>
    <s v="***"/>
    <m/>
    <m/>
    <s v="***"/>
    <m/>
    <m/>
    <m/>
    <m/>
    <m/>
    <n v="48"/>
    <n v="0.05"/>
    <m/>
    <m/>
    <n v="3400.63"/>
    <n v="1"/>
    <n v="70.846458333333331"/>
    <s v="Delivery Truck"/>
    <n v="46.74"/>
    <n v="3447.37"/>
    <x v="1"/>
    <s v="Small Business"/>
    <x v="1"/>
    <s v="Bookcases"/>
    <s v="Jumbo Box"/>
    <d v="2012-04-12T00:00:00"/>
  </r>
  <r>
    <n v="6855"/>
    <n v="46566"/>
    <x v="1159"/>
    <s v="Medium"/>
    <s v="*"/>
    <s v="*"/>
    <s v="*"/>
    <m/>
    <m/>
    <s v="*"/>
    <m/>
    <m/>
    <m/>
    <m/>
    <m/>
    <n v="49"/>
    <n v="0.05"/>
    <m/>
    <m/>
    <n v="1534.7"/>
    <n v="1"/>
    <n v="31.320408163265306"/>
    <s v="Regular Air"/>
    <n v="3.6"/>
    <n v="1538.3"/>
    <x v="1"/>
    <s v="Home Office"/>
    <x v="2"/>
    <s v="Computer Peripherals"/>
    <s v="Small Pack"/>
    <d v="2012-04-10T00:00:00"/>
  </r>
  <r>
    <n v="6856"/>
    <n v="16193"/>
    <x v="1159"/>
    <s v="Not Specified"/>
    <s v="*"/>
    <s v="*"/>
    <s v="*"/>
    <m/>
    <m/>
    <s v="*"/>
    <m/>
    <m/>
    <m/>
    <m/>
    <m/>
    <n v="29"/>
    <n v="3.5000000000000003E-2"/>
    <m/>
    <m/>
    <n v="1364.8025"/>
    <n v="1"/>
    <n v="47.062155172413796"/>
    <s v="Regular Air"/>
    <n v="5"/>
    <n v="1369.8025"/>
    <x v="7"/>
    <s v="Corporate"/>
    <x v="2"/>
    <s v="Telephones and Communication"/>
    <s v="Small Pack"/>
    <d v="2012-04-11T00:00:00"/>
  </r>
  <r>
    <n v="6857"/>
    <n v="44386"/>
    <x v="1159"/>
    <s v="Medium"/>
    <s v="*"/>
    <s v="*"/>
    <s v="*"/>
    <m/>
    <m/>
    <s v="*"/>
    <m/>
    <m/>
    <m/>
    <m/>
    <m/>
    <n v="43"/>
    <n v="0.05"/>
    <m/>
    <m/>
    <n v="1236.6400000000001"/>
    <n v="1"/>
    <n v="28.759069767441861"/>
    <s v="Regular Air"/>
    <n v="1.99"/>
    <n v="1238.6300000000001"/>
    <x v="1"/>
    <s v="Home Office"/>
    <x v="2"/>
    <s v="Computer Peripherals"/>
    <s v="Small Pack"/>
    <d v="2012-04-11T00:00:00"/>
  </r>
  <r>
    <n v="6858"/>
    <n v="53574"/>
    <x v="1159"/>
    <s v="Medium"/>
    <s v="*"/>
    <s v="*"/>
    <s v="*"/>
    <m/>
    <m/>
    <s v="*"/>
    <m/>
    <m/>
    <m/>
    <m/>
    <m/>
    <n v="8"/>
    <n v="0.01"/>
    <m/>
    <m/>
    <n v="669.69"/>
    <n v="0"/>
    <n v="83.711250000000007"/>
    <s v="Regular Air"/>
    <n v="35"/>
    <n v="704.69"/>
    <x v="1"/>
    <s v="Corporate"/>
    <x v="0"/>
    <s v="Storage &amp; Organization"/>
    <s v="Large Box"/>
    <d v="2012-04-10T00:00:00"/>
  </r>
  <r>
    <n v="6859"/>
    <n v="36132"/>
    <x v="1159"/>
    <s v="Low"/>
    <s v="*"/>
    <s v="*"/>
    <s v="*"/>
    <m/>
    <m/>
    <s v="*"/>
    <m/>
    <m/>
    <m/>
    <m/>
    <m/>
    <n v="3"/>
    <n v="0.01"/>
    <m/>
    <m/>
    <n v="604.57600000000002"/>
    <n v="0"/>
    <n v="201.52533333333335"/>
    <s v="Delivery Truck"/>
    <n v="59.24"/>
    <n v="663.81600000000003"/>
    <x v="1"/>
    <s v="Home Office"/>
    <x v="1"/>
    <s v="Tables"/>
    <s v="Jumbo Box"/>
    <d v="2012-04-14T00:00:00"/>
  </r>
  <r>
    <n v="6860"/>
    <n v="15236"/>
    <x v="1159"/>
    <s v="Not Specified"/>
    <s v="*"/>
    <s v="*"/>
    <s v="*"/>
    <m/>
    <m/>
    <s v="*"/>
    <m/>
    <m/>
    <m/>
    <m/>
    <m/>
    <n v="30"/>
    <n v="0.04"/>
    <m/>
    <m/>
    <n v="381.39"/>
    <n v="0"/>
    <n v="12.712999999999999"/>
    <s v="Express Air"/>
    <n v="6.2"/>
    <n v="387.59"/>
    <x v="1"/>
    <s v="Home Office"/>
    <x v="1"/>
    <s v="Office Furnishings"/>
    <s v="Wrap Bag"/>
    <d v="2012-04-11T00:00:00"/>
  </r>
  <r>
    <n v="6861"/>
    <n v="48293"/>
    <x v="1159"/>
    <s v="Critical"/>
    <s v="***"/>
    <s v="***"/>
    <s v="***"/>
    <m/>
    <m/>
    <s v="***"/>
    <m/>
    <m/>
    <m/>
    <m/>
    <m/>
    <n v="47"/>
    <n v="0.05"/>
    <m/>
    <m/>
    <n v="370.6"/>
    <n v="0"/>
    <n v="7.8851063829787238"/>
    <s v="Regular Air"/>
    <n v="1.39"/>
    <n v="371.99"/>
    <x v="2"/>
    <s v="Corporate"/>
    <x v="0"/>
    <s v="Envelopes"/>
    <s v="Small Box"/>
    <d v="2012-04-10T00:00:00"/>
  </r>
  <r>
    <n v="6862"/>
    <n v="15236"/>
    <x v="1159"/>
    <s v="Not Specified"/>
    <s v="*"/>
    <s v="*"/>
    <s v="*"/>
    <m/>
    <m/>
    <s v="*"/>
    <m/>
    <m/>
    <m/>
    <m/>
    <m/>
    <n v="33"/>
    <n v="0.04"/>
    <m/>
    <m/>
    <n v="341.42"/>
    <n v="0"/>
    <n v="10.346060606060606"/>
    <s v="Regular Air"/>
    <n v="2.99"/>
    <n v="344.41"/>
    <x v="1"/>
    <s v="Home Office"/>
    <x v="0"/>
    <s v="Binders and Binder Accessories"/>
    <s v="Small Box"/>
    <d v="2012-04-10T00:00:00"/>
  </r>
  <r>
    <n v="6863"/>
    <n v="16193"/>
    <x v="1159"/>
    <s v="Not Specified"/>
    <s v="*"/>
    <s v="*"/>
    <s v="*"/>
    <m/>
    <m/>
    <s v="*"/>
    <m/>
    <m/>
    <m/>
    <m/>
    <m/>
    <n v="8"/>
    <n v="0.01"/>
    <m/>
    <m/>
    <n v="300.2"/>
    <n v="0"/>
    <n v="37.524999999999999"/>
    <s v="Regular Air"/>
    <n v="8.2200000000000006"/>
    <n v="308.42"/>
    <x v="7"/>
    <s v="Corporate"/>
    <x v="0"/>
    <s v="Storage &amp; Organization"/>
    <s v="Small Box"/>
    <d v="2012-04-11T00:00:00"/>
  </r>
  <r>
    <n v="6864"/>
    <n v="44386"/>
    <x v="1159"/>
    <s v="Medium"/>
    <s v="*"/>
    <s v="*"/>
    <s v="*"/>
    <m/>
    <m/>
    <s v="*"/>
    <m/>
    <m/>
    <m/>
    <m/>
    <m/>
    <n v="27"/>
    <n v="3.5000000000000003E-2"/>
    <m/>
    <m/>
    <n v="129.06"/>
    <n v="0"/>
    <n v="4.78"/>
    <s v="Regular Air"/>
    <n v="4.97"/>
    <n v="134.03"/>
    <x v="1"/>
    <s v="Home Office"/>
    <x v="0"/>
    <s v="Binders and Binder Accessories"/>
    <s v="Small Box"/>
    <d v="2012-04-11T00:00:00"/>
  </r>
  <r>
    <n v="6865"/>
    <n v="3205"/>
    <x v="1160"/>
    <s v="Low"/>
    <s v="*"/>
    <s v="*"/>
    <s v="*"/>
    <m/>
    <m/>
    <s v="*"/>
    <m/>
    <m/>
    <m/>
    <m/>
    <m/>
    <n v="42"/>
    <n v="0.05"/>
    <m/>
    <m/>
    <n v="2907.63"/>
    <n v="1"/>
    <n v="69.229285714285723"/>
    <s v="Express Air"/>
    <n v="69"/>
    <n v="2976.63"/>
    <x v="0"/>
    <s v="Consumer"/>
    <x v="1"/>
    <s v="Tables"/>
    <s v="Large Box"/>
    <d v="2012-04-14T00:00:00"/>
  </r>
  <r>
    <n v="6866"/>
    <n v="13894"/>
    <x v="1160"/>
    <s v="Medium"/>
    <s v="*"/>
    <s v="*"/>
    <s v="*"/>
    <m/>
    <m/>
    <s v="*"/>
    <m/>
    <m/>
    <m/>
    <m/>
    <m/>
    <n v="50"/>
    <n v="0.06"/>
    <m/>
    <m/>
    <n v="1540.2850000000001"/>
    <n v="1"/>
    <n v="30.805700000000002"/>
    <s v="Regular Air"/>
    <n v="1.25"/>
    <n v="1541.5350000000001"/>
    <x v="1"/>
    <s v="Home Office"/>
    <x v="2"/>
    <s v="Telephones and Communication"/>
    <s v="Small Pack"/>
    <d v="2012-04-11T00:00:00"/>
  </r>
  <r>
    <n v="6867"/>
    <n v="3205"/>
    <x v="1160"/>
    <s v="Low"/>
    <s v="*"/>
    <s v="*"/>
    <s v="*"/>
    <m/>
    <m/>
    <s v="*"/>
    <m/>
    <m/>
    <m/>
    <m/>
    <m/>
    <n v="8"/>
    <n v="0.01"/>
    <m/>
    <m/>
    <n v="136.61000000000001"/>
    <n v="0"/>
    <n v="17.076250000000002"/>
    <s v="Regular Air"/>
    <n v="3.73"/>
    <n v="140.34"/>
    <x v="0"/>
    <s v="Consumer"/>
    <x v="1"/>
    <s v="Office Furnishings"/>
    <s v="Small Pack"/>
    <d v="2012-04-10T00:00:00"/>
  </r>
  <r>
    <n v="6868"/>
    <n v="13894"/>
    <x v="1160"/>
    <s v="Medium"/>
    <s v="*"/>
    <s v="*"/>
    <s v="*"/>
    <m/>
    <m/>
    <s v="*"/>
    <m/>
    <m/>
    <m/>
    <m/>
    <m/>
    <n v="31"/>
    <n v="0.04"/>
    <m/>
    <m/>
    <n v="89.18"/>
    <n v="0"/>
    <n v="2.8767741935483873"/>
    <s v="Regular Air"/>
    <n v="0.81"/>
    <n v="89.990000000000009"/>
    <x v="1"/>
    <s v="Home Office"/>
    <x v="0"/>
    <s v="Pens &amp; Art Supplies"/>
    <s v="Wrap Bag"/>
    <d v="2012-04-11T00:00:00"/>
  </r>
  <r>
    <n v="6869"/>
    <n v="27939"/>
    <x v="1160"/>
    <s v="Medium"/>
    <s v="*"/>
    <s v="*"/>
    <s v="*"/>
    <m/>
    <m/>
    <s v="*"/>
    <m/>
    <m/>
    <m/>
    <m/>
    <m/>
    <n v="8"/>
    <n v="0.01"/>
    <m/>
    <m/>
    <n v="60.17"/>
    <n v="0"/>
    <n v="7.5212500000000002"/>
    <s v="Regular Air"/>
    <n v="5.66"/>
    <n v="65.83"/>
    <x v="5"/>
    <s v="Corporate"/>
    <x v="0"/>
    <s v="Paper"/>
    <s v="Small Box"/>
    <d v="2012-04-12T00:00:00"/>
  </r>
  <r>
    <n v="6870"/>
    <n v="19044"/>
    <x v="1161"/>
    <s v="Low"/>
    <s v="*"/>
    <s v="*"/>
    <s v="*"/>
    <m/>
    <m/>
    <s v="*"/>
    <m/>
    <m/>
    <m/>
    <m/>
    <m/>
    <n v="32"/>
    <n v="0.04"/>
    <m/>
    <m/>
    <n v="4800.4399999999996"/>
    <n v="1"/>
    <n v="150.01374999999999"/>
    <s v="Regular Air"/>
    <n v="13.99"/>
    <n v="4814.4299999999994"/>
    <x v="2"/>
    <s v="Corporate"/>
    <x v="2"/>
    <s v="Office Machines"/>
    <s v="Medium Box"/>
    <d v="2012-04-13T00:00:00"/>
  </r>
  <r>
    <n v="6871"/>
    <n v="57767"/>
    <x v="1161"/>
    <s v="Critical"/>
    <s v="***"/>
    <s v="***"/>
    <s v="***"/>
    <m/>
    <m/>
    <s v="***"/>
    <m/>
    <m/>
    <m/>
    <m/>
    <m/>
    <n v="34"/>
    <n v="0.04"/>
    <m/>
    <m/>
    <n v="3373.7094999999999"/>
    <n v="1"/>
    <n v="99.226749999999996"/>
    <s v="Regular Air"/>
    <n v="8.99"/>
    <n v="3382.6994999999997"/>
    <x v="4"/>
    <s v="Corporate"/>
    <x v="2"/>
    <s v="Telephones and Communication"/>
    <s v="Small Box"/>
    <d v="2012-04-13T00:00:00"/>
  </r>
  <r>
    <n v="6872"/>
    <n v="56453"/>
    <x v="1161"/>
    <s v="Critical"/>
    <s v="***"/>
    <s v="***"/>
    <s v="***"/>
    <m/>
    <m/>
    <s v="***"/>
    <m/>
    <m/>
    <m/>
    <m/>
    <m/>
    <n v="1"/>
    <n v="0.01"/>
    <m/>
    <m/>
    <n v="2728.65"/>
    <n v="1"/>
    <n v="2728.65"/>
    <s v="Delivery Truck"/>
    <n v="29.7"/>
    <n v="2758.35"/>
    <x v="7"/>
    <s v="Corporate"/>
    <x v="2"/>
    <s v="Office Machines"/>
    <s v="Jumbo Drum"/>
    <d v="2012-04-12T00:00:00"/>
  </r>
  <r>
    <n v="6873"/>
    <n v="48128"/>
    <x v="1161"/>
    <s v="Medium"/>
    <s v="*"/>
    <s v="*"/>
    <s v="*"/>
    <m/>
    <m/>
    <s v="*"/>
    <m/>
    <m/>
    <m/>
    <m/>
    <m/>
    <n v="5"/>
    <n v="0.01"/>
    <m/>
    <m/>
    <n v="2600.44"/>
    <n v="1"/>
    <n v="520.08799999999997"/>
    <s v="Express Air"/>
    <n v="24.49"/>
    <n v="2624.93"/>
    <x v="4"/>
    <s v="Consumer"/>
    <x v="2"/>
    <s v="Copiers and Fax"/>
    <s v="Large Box"/>
    <d v="2012-04-12T00:00:00"/>
  </r>
  <r>
    <n v="6874"/>
    <n v="59589"/>
    <x v="1161"/>
    <s v="Medium"/>
    <s v="*"/>
    <s v="*"/>
    <s v="*"/>
    <m/>
    <m/>
    <s v="*"/>
    <m/>
    <m/>
    <m/>
    <m/>
    <m/>
    <n v="25"/>
    <n v="3.5000000000000003E-2"/>
    <m/>
    <m/>
    <n v="1610.26"/>
    <n v="1"/>
    <n v="64.410399999999996"/>
    <s v="Regular Air"/>
    <n v="6.88"/>
    <n v="1617.14"/>
    <x v="1"/>
    <s v="Home Office"/>
    <x v="0"/>
    <s v="Storage &amp; Organization"/>
    <s v="Small Box"/>
    <d v="2012-04-11T00:00:00"/>
  </r>
  <r>
    <n v="6875"/>
    <n v="19044"/>
    <x v="1161"/>
    <s v="Low"/>
    <s v="*"/>
    <s v="*"/>
    <s v="*"/>
    <m/>
    <m/>
    <s v="*"/>
    <m/>
    <m/>
    <m/>
    <m/>
    <m/>
    <n v="29"/>
    <n v="3.5000000000000003E-2"/>
    <m/>
    <m/>
    <n v="271.33"/>
    <n v="0"/>
    <n v="9.3562068965517238"/>
    <s v="Regular Air"/>
    <n v="9.4499999999999993"/>
    <n v="280.77999999999997"/>
    <x v="2"/>
    <s v="Corporate"/>
    <x v="0"/>
    <s v="Storage &amp; Organization"/>
    <s v="Small Box"/>
    <d v="2012-04-18T00:00:00"/>
  </r>
  <r>
    <n v="6876"/>
    <n v="49062"/>
    <x v="1161"/>
    <s v="Low"/>
    <s v="*"/>
    <s v="*"/>
    <s v="*"/>
    <m/>
    <m/>
    <s v="*"/>
    <m/>
    <m/>
    <m/>
    <m/>
    <m/>
    <n v="33"/>
    <n v="0.04"/>
    <m/>
    <m/>
    <n v="103.32"/>
    <n v="0"/>
    <n v="3.1309090909090909"/>
    <s v="Regular Air"/>
    <n v="2.0299999999999998"/>
    <n v="105.35"/>
    <x v="8"/>
    <s v="Home Office"/>
    <x v="0"/>
    <s v="Pens &amp; Art Supplies"/>
    <s v="Wrap Bag"/>
    <d v="2012-04-18T00:00:00"/>
  </r>
  <r>
    <n v="6877"/>
    <n v="18373"/>
    <x v="1162"/>
    <s v="Critical"/>
    <s v="***"/>
    <s v="***"/>
    <s v="***"/>
    <m/>
    <m/>
    <s v="***"/>
    <m/>
    <m/>
    <m/>
    <m/>
    <m/>
    <n v="35"/>
    <n v="0.04"/>
    <m/>
    <m/>
    <n v="6608.24"/>
    <n v="1"/>
    <n v="188.80685714285713"/>
    <s v="Regular Air"/>
    <n v="0.99"/>
    <n v="6609.23"/>
    <x v="0"/>
    <s v="Corporate"/>
    <x v="0"/>
    <s v="Appliances"/>
    <s v="Small Box"/>
    <d v="2012-04-12T00:00:00"/>
  </r>
  <r>
    <n v="6878"/>
    <n v="45575"/>
    <x v="1162"/>
    <s v="Critical"/>
    <s v="***"/>
    <s v="***"/>
    <s v="***"/>
    <m/>
    <m/>
    <s v="***"/>
    <m/>
    <m/>
    <m/>
    <m/>
    <m/>
    <n v="46"/>
    <n v="0.05"/>
    <m/>
    <m/>
    <n v="3849.17"/>
    <n v="1"/>
    <n v="83.677608695652182"/>
    <s v="Regular Air"/>
    <n v="5.01"/>
    <n v="3854.1800000000003"/>
    <x v="8"/>
    <s v="Small Business"/>
    <x v="0"/>
    <s v="Envelopes"/>
    <s v="Small Box"/>
    <d v="2012-04-12T00:00:00"/>
  </r>
  <r>
    <n v="6879"/>
    <n v="52225"/>
    <x v="1162"/>
    <s v="Critical"/>
    <s v="***"/>
    <s v="***"/>
    <s v="***"/>
    <m/>
    <m/>
    <s v="***"/>
    <m/>
    <m/>
    <m/>
    <m/>
    <m/>
    <n v="33"/>
    <n v="0.04"/>
    <m/>
    <m/>
    <n v="1817.9"/>
    <n v="1"/>
    <n v="55.087878787878793"/>
    <s v="Regular Air"/>
    <n v="10.75"/>
    <n v="1828.65"/>
    <x v="8"/>
    <s v="Corporate"/>
    <x v="0"/>
    <s v="Paper"/>
    <s v="Small Box"/>
    <d v="2012-04-13T00:00:00"/>
  </r>
  <r>
    <n v="6880"/>
    <n v="56418"/>
    <x v="1162"/>
    <s v="Critical"/>
    <s v="***"/>
    <s v="***"/>
    <s v="***"/>
    <m/>
    <m/>
    <s v="***"/>
    <m/>
    <m/>
    <m/>
    <m/>
    <m/>
    <n v="47"/>
    <n v="0.05"/>
    <m/>
    <m/>
    <n v="1613.84"/>
    <n v="1"/>
    <n v="34.337021276595742"/>
    <s v="Regular Air"/>
    <n v="8.2200000000000006"/>
    <n v="1622.06"/>
    <x v="1"/>
    <s v="Corporate"/>
    <x v="0"/>
    <s v="Storage &amp; Organization"/>
    <s v="Small Box"/>
    <d v="2012-04-13T00:00:00"/>
  </r>
  <r>
    <n v="6881"/>
    <n v="52225"/>
    <x v="1162"/>
    <s v="Critical"/>
    <s v="***"/>
    <s v="***"/>
    <s v="***"/>
    <m/>
    <m/>
    <s v="***"/>
    <m/>
    <m/>
    <m/>
    <m/>
    <m/>
    <n v="10"/>
    <n v="0.02"/>
    <m/>
    <m/>
    <n v="131.09"/>
    <n v="0"/>
    <n v="13.109"/>
    <s v="Regular Air"/>
    <n v="2.85"/>
    <n v="133.94"/>
    <x v="8"/>
    <s v="Corporate"/>
    <x v="1"/>
    <s v="Office Furnishings"/>
    <s v="Small Pack"/>
    <d v="2012-04-13T00:00:00"/>
  </r>
  <r>
    <n v="6882"/>
    <n v="2052"/>
    <x v="1162"/>
    <s v="High"/>
    <s v="*"/>
    <s v="**"/>
    <s v="**"/>
    <m/>
    <m/>
    <s v="**"/>
    <m/>
    <m/>
    <m/>
    <m/>
    <m/>
    <n v="23"/>
    <n v="3.5000000000000003E-2"/>
    <m/>
    <m/>
    <n v="107.93"/>
    <n v="0"/>
    <n v="4.692608695652174"/>
    <s v="Regular Air"/>
    <n v="5.34"/>
    <n v="113.27000000000001"/>
    <x v="10"/>
    <s v="Small Business"/>
    <x v="0"/>
    <s v="Binders and Binder Accessories"/>
    <s v="Small Box"/>
    <d v="2012-04-14T00:00:00"/>
  </r>
  <r>
    <n v="6883"/>
    <n v="39876"/>
    <x v="1163"/>
    <s v="High"/>
    <s v="*"/>
    <s v="**"/>
    <s v="**"/>
    <m/>
    <m/>
    <s v="**"/>
    <m/>
    <m/>
    <m/>
    <m/>
    <m/>
    <n v="43"/>
    <n v="0.05"/>
    <m/>
    <m/>
    <n v="16269.82"/>
    <n v="1"/>
    <n v="378.36790697674417"/>
    <s v="Regular Air"/>
    <n v="19.989999999999998"/>
    <n v="16289.81"/>
    <x v="8"/>
    <s v="Consumer"/>
    <x v="0"/>
    <s v="Binders and Binder Accessories"/>
    <s v="Small Box"/>
    <d v="2012-04-15T00:00:00"/>
  </r>
  <r>
    <n v="6884"/>
    <n v="39876"/>
    <x v="1163"/>
    <s v="High"/>
    <s v="*"/>
    <s v="**"/>
    <s v="**"/>
    <m/>
    <m/>
    <s v="**"/>
    <m/>
    <m/>
    <m/>
    <m/>
    <m/>
    <n v="41"/>
    <n v="0.05"/>
    <m/>
    <m/>
    <n v="5000.87"/>
    <n v="1"/>
    <n v="121.97243902439024"/>
    <s v="Delivery Truck"/>
    <n v="51.94"/>
    <n v="5052.8099999999995"/>
    <x v="8"/>
    <s v="Consumer"/>
    <x v="1"/>
    <s v="Tables"/>
    <s v="Jumbo Box"/>
    <d v="2012-04-15T00:00:00"/>
  </r>
  <r>
    <n v="6885"/>
    <n v="24066"/>
    <x v="1163"/>
    <s v="High"/>
    <s v="*"/>
    <s v="**"/>
    <s v="**"/>
    <m/>
    <m/>
    <s v="**"/>
    <m/>
    <m/>
    <m/>
    <m/>
    <m/>
    <n v="30"/>
    <n v="0.04"/>
    <m/>
    <m/>
    <n v="4278.6099999999997"/>
    <n v="1"/>
    <n v="142.62033333333332"/>
    <s v="Delivery Truck"/>
    <n v="66.27"/>
    <n v="4344.88"/>
    <x v="8"/>
    <s v="Home Office"/>
    <x v="1"/>
    <s v="Bookcases"/>
    <s v="Jumbo Box"/>
    <d v="2012-04-15T00:00:00"/>
  </r>
  <r>
    <n v="6886"/>
    <n v="52164"/>
    <x v="1163"/>
    <s v="Not Specified"/>
    <s v="*"/>
    <s v="*"/>
    <s v="*"/>
    <m/>
    <m/>
    <s v="*"/>
    <m/>
    <m/>
    <m/>
    <m/>
    <m/>
    <n v="30"/>
    <n v="0.04"/>
    <m/>
    <m/>
    <n v="1824.848"/>
    <n v="1"/>
    <n v="60.828266666666664"/>
    <s v="Regular Air"/>
    <n v="8.8000000000000007"/>
    <n v="1833.6479999999999"/>
    <x v="1"/>
    <s v="Small Business"/>
    <x v="2"/>
    <s v="Telephones and Communication"/>
    <s v="Small Box"/>
    <d v="2012-04-15T00:00:00"/>
  </r>
  <r>
    <n v="6887"/>
    <n v="8450"/>
    <x v="1163"/>
    <s v="Not Specified"/>
    <s v="*"/>
    <s v="*"/>
    <s v="*"/>
    <m/>
    <m/>
    <s v="*"/>
    <m/>
    <m/>
    <m/>
    <m/>
    <m/>
    <n v="24"/>
    <n v="3.5000000000000003E-2"/>
    <m/>
    <m/>
    <n v="1307"/>
    <n v="1"/>
    <n v="54.458333333333336"/>
    <s v="Regular Air"/>
    <n v="0.99"/>
    <n v="1307.99"/>
    <x v="4"/>
    <s v="Home Office"/>
    <x v="0"/>
    <s v="Appliances"/>
    <s v="Small Box"/>
    <d v="2012-04-15T00:00:00"/>
  </r>
  <r>
    <n v="6888"/>
    <n v="39876"/>
    <x v="1163"/>
    <s v="High"/>
    <s v="*"/>
    <s v="**"/>
    <s v="**"/>
    <m/>
    <m/>
    <s v="**"/>
    <m/>
    <m/>
    <m/>
    <m/>
    <m/>
    <n v="46"/>
    <n v="0.05"/>
    <m/>
    <m/>
    <n v="876.59"/>
    <n v="0"/>
    <n v="19.056304347826089"/>
    <s v="Regular Air"/>
    <n v="5.23"/>
    <n v="881.82"/>
    <x v="8"/>
    <s v="Consumer"/>
    <x v="0"/>
    <s v="Binders and Binder Accessories"/>
    <s v="Small Box"/>
    <d v="2012-04-15T00:00:00"/>
  </r>
  <r>
    <n v="6889"/>
    <n v="17702"/>
    <x v="1163"/>
    <s v="High"/>
    <s v="*"/>
    <s v="**"/>
    <s v="**"/>
    <m/>
    <m/>
    <s v="**"/>
    <m/>
    <m/>
    <m/>
    <m/>
    <m/>
    <n v="48"/>
    <n v="0.05"/>
    <m/>
    <m/>
    <n v="368.99"/>
    <n v="0"/>
    <n v="7.6872916666666669"/>
    <s v="Regular Air"/>
    <n v="9.23"/>
    <n v="378.22"/>
    <x v="1"/>
    <s v="Home Office"/>
    <x v="0"/>
    <s v="Appliances"/>
    <s v="Small Box"/>
    <d v="2012-04-14T00:00:00"/>
  </r>
  <r>
    <n v="6890"/>
    <n v="44422"/>
    <x v="1163"/>
    <s v="Medium"/>
    <s v="*"/>
    <s v="*"/>
    <s v="*"/>
    <m/>
    <m/>
    <s v="*"/>
    <m/>
    <m/>
    <m/>
    <m/>
    <m/>
    <n v="36"/>
    <n v="0.04"/>
    <m/>
    <m/>
    <n v="313.83"/>
    <n v="0"/>
    <n v="8.7174999999999994"/>
    <s v="Regular Air"/>
    <n v="2.99"/>
    <n v="316.82"/>
    <x v="8"/>
    <s v="Corporate"/>
    <x v="0"/>
    <s v="Binders and Binder Accessories"/>
    <s v="Small Box"/>
    <d v="2012-04-15T00:00:00"/>
  </r>
  <r>
    <n v="6891"/>
    <n v="17702"/>
    <x v="1163"/>
    <s v="High"/>
    <s v="*"/>
    <s v="**"/>
    <s v="**"/>
    <m/>
    <m/>
    <s v="**"/>
    <m/>
    <m/>
    <m/>
    <m/>
    <m/>
    <n v="9"/>
    <n v="0.01"/>
    <m/>
    <m/>
    <n v="264.63"/>
    <n v="0"/>
    <n v="29.403333333333332"/>
    <s v="Express Air"/>
    <n v="4"/>
    <n v="268.63"/>
    <x v="2"/>
    <s v="Home Office"/>
    <x v="2"/>
    <s v="Computer Peripherals"/>
    <s v="Small Box"/>
    <d v="2012-04-13T00:00:00"/>
  </r>
  <r>
    <n v="6892"/>
    <n v="44422"/>
    <x v="1163"/>
    <s v="Medium"/>
    <s v="*"/>
    <s v="*"/>
    <s v="*"/>
    <m/>
    <m/>
    <s v="*"/>
    <m/>
    <m/>
    <m/>
    <m/>
    <m/>
    <n v="11"/>
    <n v="0.02"/>
    <m/>
    <m/>
    <n v="201.59450000000001"/>
    <n v="0"/>
    <n v="18.326772727272729"/>
    <s v="Regular Air"/>
    <n v="0.99"/>
    <n v="202.58450000000002"/>
    <x v="8"/>
    <s v="Corporate"/>
    <x v="2"/>
    <s v="Telephones and Communication"/>
    <s v="Wrap Bag"/>
    <d v="2012-04-15T00:00:00"/>
  </r>
  <r>
    <n v="6893"/>
    <n v="51202"/>
    <x v="1163"/>
    <s v="High"/>
    <s v="*"/>
    <s v="**"/>
    <s v="**"/>
    <m/>
    <m/>
    <s v="**"/>
    <m/>
    <m/>
    <m/>
    <m/>
    <m/>
    <n v="34"/>
    <n v="0.04"/>
    <m/>
    <m/>
    <n v="170.46"/>
    <n v="0"/>
    <n v="5.013529411764706"/>
    <s v="Regular Air"/>
    <n v="5.66"/>
    <n v="176.12"/>
    <x v="6"/>
    <s v="Small Business"/>
    <x v="0"/>
    <s v="Paper"/>
    <s v="Small Box"/>
    <d v="2012-04-14T00:00:00"/>
  </r>
  <r>
    <n v="6894"/>
    <n v="8450"/>
    <x v="1163"/>
    <s v="Not Specified"/>
    <s v="*"/>
    <s v="*"/>
    <s v="*"/>
    <m/>
    <m/>
    <s v="*"/>
    <m/>
    <m/>
    <m/>
    <m/>
    <m/>
    <n v="22"/>
    <n v="3.5000000000000003E-2"/>
    <m/>
    <m/>
    <n v="41.39"/>
    <n v="0"/>
    <n v="1.8813636363636363"/>
    <s v="Regular Air"/>
    <n v="1.49"/>
    <n v="42.88"/>
    <x v="4"/>
    <s v="Home Office"/>
    <x v="0"/>
    <s v="Binders and Binder Accessories"/>
    <s v="Small Box"/>
    <d v="2012-04-14T00:00:00"/>
  </r>
  <r>
    <n v="6895"/>
    <n v="51202"/>
    <x v="1163"/>
    <s v="High"/>
    <s v="*"/>
    <s v="**"/>
    <s v="**"/>
    <m/>
    <m/>
    <s v="**"/>
    <m/>
    <m/>
    <m/>
    <m/>
    <m/>
    <n v="4"/>
    <n v="0.01"/>
    <m/>
    <m/>
    <n v="30.89"/>
    <n v="0"/>
    <n v="7.7225000000000001"/>
    <s v="Regular Air"/>
    <n v="7.64"/>
    <n v="38.53"/>
    <x v="6"/>
    <s v="Small Business"/>
    <x v="0"/>
    <s v="Paper"/>
    <s v="Small Box"/>
    <d v="2012-04-15T00:00:00"/>
  </r>
  <r>
    <n v="6896"/>
    <n v="44422"/>
    <x v="1163"/>
    <s v="Medium"/>
    <s v="*"/>
    <s v="*"/>
    <s v="*"/>
    <m/>
    <m/>
    <s v="*"/>
    <m/>
    <m/>
    <m/>
    <m/>
    <m/>
    <n v="1"/>
    <n v="0.01"/>
    <m/>
    <m/>
    <n v="15.72"/>
    <n v="0"/>
    <n v="15.72"/>
    <s v="Regular Air"/>
    <n v="4.5"/>
    <n v="20.22"/>
    <x v="8"/>
    <s v="Corporate"/>
    <x v="0"/>
    <s v="Appliances"/>
    <s v="Small Box"/>
    <d v="2012-04-15T00:00:00"/>
  </r>
  <r>
    <n v="6897"/>
    <n v="52007"/>
    <x v="1164"/>
    <s v="Medium"/>
    <s v="*"/>
    <s v="*"/>
    <s v="*"/>
    <m/>
    <m/>
    <s v="*"/>
    <m/>
    <m/>
    <m/>
    <m/>
    <m/>
    <n v="19"/>
    <n v="0.02"/>
    <m/>
    <m/>
    <n v="10351.01"/>
    <n v="1"/>
    <n v="544.79"/>
    <s v="Delivery Truck"/>
    <n v="45.7"/>
    <n v="10396.710000000001"/>
    <x v="1"/>
    <s v="Consumer"/>
    <x v="1"/>
    <s v="Tables"/>
    <s v="Jumbo Box"/>
    <d v="2012-04-15T00:00:00"/>
  </r>
  <r>
    <n v="6898"/>
    <n v="56161"/>
    <x v="1164"/>
    <s v="High"/>
    <s v="*"/>
    <s v="**"/>
    <s v="**"/>
    <m/>
    <m/>
    <s v="**"/>
    <m/>
    <m/>
    <m/>
    <m/>
    <m/>
    <n v="38"/>
    <n v="0.04"/>
    <m/>
    <m/>
    <n v="1504.22"/>
    <n v="1"/>
    <n v="39.584736842105265"/>
    <s v="Express Air"/>
    <n v="10.25"/>
    <n v="1514.47"/>
    <x v="8"/>
    <s v="Home Office"/>
    <x v="2"/>
    <s v="Computer Peripherals"/>
    <s v="Small Box"/>
    <d v="2012-04-16T00:00:00"/>
  </r>
  <r>
    <n v="6899"/>
    <n v="43043"/>
    <x v="1164"/>
    <s v="Critical"/>
    <s v="***"/>
    <s v="***"/>
    <s v="***"/>
    <m/>
    <m/>
    <s v="***"/>
    <m/>
    <m/>
    <m/>
    <m/>
    <m/>
    <n v="4"/>
    <n v="0.01"/>
    <m/>
    <m/>
    <n v="904.12"/>
    <n v="0"/>
    <n v="226.03"/>
    <s v="Regular Air"/>
    <n v="11.79"/>
    <n v="915.91"/>
    <x v="2"/>
    <s v="Corporate"/>
    <x v="0"/>
    <s v="Appliances"/>
    <s v="Medium Box"/>
    <d v="2012-04-16T00:00:00"/>
  </r>
  <r>
    <n v="6900"/>
    <n v="59905"/>
    <x v="1164"/>
    <s v="High"/>
    <s v="*"/>
    <s v="**"/>
    <s v="**"/>
    <m/>
    <m/>
    <s v="**"/>
    <m/>
    <m/>
    <m/>
    <m/>
    <m/>
    <n v="19"/>
    <n v="0.02"/>
    <m/>
    <m/>
    <n v="159.24"/>
    <n v="0"/>
    <n v="8.3810526315789478"/>
    <s v="Regular Air"/>
    <n v="1.99"/>
    <n v="161.23000000000002"/>
    <x v="2"/>
    <s v="Small Business"/>
    <x v="2"/>
    <s v="Computer Peripherals"/>
    <s v="Small Pack"/>
    <d v="2012-04-16T00:00:00"/>
  </r>
  <r>
    <n v="6901"/>
    <n v="8609"/>
    <x v="1164"/>
    <s v="Critical"/>
    <s v="***"/>
    <s v="***"/>
    <s v="***"/>
    <m/>
    <m/>
    <s v="***"/>
    <m/>
    <m/>
    <m/>
    <m/>
    <m/>
    <n v="4"/>
    <n v="0.01"/>
    <m/>
    <m/>
    <n v="72.003500000000003"/>
    <n v="0"/>
    <n v="18.000875000000001"/>
    <s v="Regular Air"/>
    <n v="2.5"/>
    <n v="74.503500000000003"/>
    <x v="5"/>
    <s v="Corporate"/>
    <x v="2"/>
    <s v="Telephones and Communication"/>
    <s v="Wrap Bag"/>
    <d v="2012-04-15T00:00:00"/>
  </r>
  <r>
    <n v="6902"/>
    <n v="52007"/>
    <x v="1164"/>
    <s v="Medium"/>
    <s v="*"/>
    <s v="*"/>
    <s v="*"/>
    <m/>
    <m/>
    <s v="*"/>
    <m/>
    <m/>
    <m/>
    <m/>
    <m/>
    <n v="25"/>
    <n v="3.5000000000000003E-2"/>
    <m/>
    <m/>
    <n v="68.540000000000006"/>
    <n v="0"/>
    <n v="2.7416"/>
    <s v="Regular Air"/>
    <n v="0.5"/>
    <n v="69.040000000000006"/>
    <x v="1"/>
    <s v="Consumer"/>
    <x v="0"/>
    <s v="Labels"/>
    <s v="Small Box"/>
    <d v="2012-04-14T00:00:00"/>
  </r>
  <r>
    <n v="6903"/>
    <n v="38310"/>
    <x v="1164"/>
    <s v="High"/>
    <s v="*"/>
    <s v="**"/>
    <s v="**"/>
    <m/>
    <m/>
    <s v="**"/>
    <m/>
    <m/>
    <m/>
    <m/>
    <m/>
    <n v="4"/>
    <n v="0.01"/>
    <m/>
    <m/>
    <n v="62.45"/>
    <n v="0"/>
    <n v="15.612500000000001"/>
    <s v="Regular Air"/>
    <n v="49"/>
    <n v="111.45"/>
    <x v="12"/>
    <s v="Corporate"/>
    <x v="0"/>
    <s v="Appliances"/>
    <s v="Large Box"/>
    <d v="2012-04-17T00:00:00"/>
  </r>
  <r>
    <n v="6904"/>
    <n v="59905"/>
    <x v="1164"/>
    <s v="High"/>
    <s v="*"/>
    <s v="**"/>
    <s v="**"/>
    <m/>
    <m/>
    <s v="**"/>
    <m/>
    <m/>
    <m/>
    <m/>
    <m/>
    <n v="6"/>
    <n v="0.01"/>
    <m/>
    <m/>
    <n v="48.77"/>
    <n v="0"/>
    <n v="8.1283333333333339"/>
    <s v="Regular Air"/>
    <n v="1.71"/>
    <n v="50.480000000000004"/>
    <x v="2"/>
    <s v="Small Business"/>
    <x v="0"/>
    <s v="Paper"/>
    <s v="Wrap Bag"/>
    <d v="2012-04-16T00:00:00"/>
  </r>
  <r>
    <n v="6905"/>
    <n v="59905"/>
    <x v="1164"/>
    <s v="High"/>
    <s v="*"/>
    <s v="**"/>
    <s v="**"/>
    <m/>
    <m/>
    <s v="**"/>
    <m/>
    <m/>
    <m/>
    <m/>
    <m/>
    <n v="5"/>
    <n v="0.01"/>
    <m/>
    <m/>
    <n v="26.5"/>
    <n v="0"/>
    <n v="5.3"/>
    <s v="Express Air"/>
    <n v="1.2"/>
    <n v="27.7"/>
    <x v="2"/>
    <s v="Small Business"/>
    <x v="0"/>
    <s v="Pens &amp; Art Supplies"/>
    <s v="Wrap Bag"/>
    <d v="2012-04-15T00:00:00"/>
  </r>
  <r>
    <n v="6906"/>
    <n v="54183"/>
    <x v="1165"/>
    <s v="Critical"/>
    <s v="***"/>
    <s v="***"/>
    <s v="***"/>
    <m/>
    <m/>
    <s v="***"/>
    <m/>
    <m/>
    <m/>
    <m/>
    <m/>
    <n v="32"/>
    <n v="0.04"/>
    <m/>
    <m/>
    <n v="2773.71"/>
    <n v="1"/>
    <n v="86.678437500000001"/>
    <s v="Express Air"/>
    <n v="5.5"/>
    <n v="2779.21"/>
    <x v="1"/>
    <s v="Corporate"/>
    <x v="2"/>
    <s v="Computer Peripherals"/>
    <s v="Small Box"/>
    <d v="2012-04-17T00:00:00"/>
  </r>
  <r>
    <n v="6907"/>
    <n v="1344"/>
    <x v="1165"/>
    <s v="Low"/>
    <s v="*"/>
    <s v="*"/>
    <s v="*"/>
    <m/>
    <m/>
    <s v="*"/>
    <m/>
    <m/>
    <m/>
    <m/>
    <m/>
    <n v="18"/>
    <n v="0.02"/>
    <m/>
    <m/>
    <n v="2480.9205000000002"/>
    <n v="1"/>
    <n v="137.82891666666669"/>
    <s v="Regular Air"/>
    <n v="8.99"/>
    <n v="2489.9105"/>
    <x v="11"/>
    <s v="Corporate"/>
    <x v="2"/>
    <s v="Telephones and Communication"/>
    <s v="Small Box"/>
    <d v="2012-04-19T00:00:00"/>
  </r>
  <r>
    <n v="6908"/>
    <n v="44071"/>
    <x v="1165"/>
    <s v="Not Specified"/>
    <s v="*"/>
    <s v="*"/>
    <s v="*"/>
    <m/>
    <m/>
    <s v="*"/>
    <m/>
    <m/>
    <m/>
    <m/>
    <m/>
    <n v="20"/>
    <n v="3.5000000000000003E-2"/>
    <m/>
    <m/>
    <n v="1163.123"/>
    <n v="1"/>
    <n v="58.156150000000004"/>
    <s v="Regular Air"/>
    <n v="8.99"/>
    <n v="1172.1130000000001"/>
    <x v="7"/>
    <s v="Corporate"/>
    <x v="2"/>
    <s v="Telephones and Communication"/>
    <s v="Small Box"/>
    <d v="2012-04-16T00:00:00"/>
  </r>
  <r>
    <n v="6909"/>
    <n v="1344"/>
    <x v="1165"/>
    <s v="Low"/>
    <s v="*"/>
    <s v="*"/>
    <s v="*"/>
    <m/>
    <m/>
    <s v="*"/>
    <m/>
    <m/>
    <m/>
    <m/>
    <m/>
    <n v="15"/>
    <n v="0.02"/>
    <m/>
    <m/>
    <n v="834.904"/>
    <n v="0"/>
    <n v="55.660266666666665"/>
    <s v="Regular Air"/>
    <n v="5.26"/>
    <n v="840.16399999999999"/>
    <x v="11"/>
    <s v="Corporate"/>
    <x v="2"/>
    <s v="Telephones and Communication"/>
    <s v="Small Box"/>
    <d v="2012-04-22T00:00:00"/>
  </r>
  <r>
    <n v="6910"/>
    <n v="20615"/>
    <x v="1165"/>
    <s v="Medium"/>
    <s v="*"/>
    <s v="*"/>
    <s v="*"/>
    <m/>
    <m/>
    <s v="*"/>
    <m/>
    <m/>
    <m/>
    <m/>
    <m/>
    <n v="29"/>
    <n v="3.5000000000000003E-2"/>
    <m/>
    <m/>
    <n v="151.09"/>
    <n v="0"/>
    <n v="5.21"/>
    <s v="Express Air"/>
    <n v="3.01"/>
    <n v="154.1"/>
    <x v="10"/>
    <s v="Home Office"/>
    <x v="0"/>
    <s v="Paper"/>
    <s v="Wrap Bag"/>
    <d v="2012-04-16T00:00:00"/>
  </r>
  <r>
    <n v="6911"/>
    <n v="54183"/>
    <x v="1165"/>
    <s v="Critical"/>
    <s v="***"/>
    <s v="***"/>
    <s v="***"/>
    <m/>
    <m/>
    <s v="***"/>
    <m/>
    <m/>
    <m/>
    <m/>
    <m/>
    <n v="9"/>
    <n v="0.01"/>
    <m/>
    <m/>
    <n v="113.89"/>
    <n v="0"/>
    <n v="12.654444444444444"/>
    <s v="Regular Air"/>
    <n v="8.99"/>
    <n v="122.88"/>
    <x v="1"/>
    <s v="Corporate"/>
    <x v="0"/>
    <s v="Pens &amp; Art Supplies"/>
    <s v="Small Pack"/>
    <d v="2012-04-16T00:00:00"/>
  </r>
  <r>
    <n v="6912"/>
    <n v="44071"/>
    <x v="1165"/>
    <s v="Not Specified"/>
    <s v="*"/>
    <s v="*"/>
    <s v="*"/>
    <m/>
    <m/>
    <s v="*"/>
    <m/>
    <m/>
    <m/>
    <m/>
    <m/>
    <n v="19"/>
    <n v="0.02"/>
    <m/>
    <m/>
    <n v="110.67"/>
    <n v="0"/>
    <n v="5.8247368421052634"/>
    <s v="Regular Air"/>
    <n v="4.92"/>
    <n v="115.59"/>
    <x v="7"/>
    <s v="Corporate"/>
    <x v="0"/>
    <s v="Binders and Binder Accessories"/>
    <s v="Small Box"/>
    <d v="2012-04-16T00:00:00"/>
  </r>
  <r>
    <n v="6913"/>
    <n v="28871"/>
    <x v="1165"/>
    <s v="High"/>
    <s v="*"/>
    <s v="**"/>
    <s v="**"/>
    <m/>
    <m/>
    <s v="**"/>
    <m/>
    <m/>
    <m/>
    <m/>
    <m/>
    <n v="10"/>
    <n v="0.02"/>
    <m/>
    <m/>
    <n v="55.02"/>
    <n v="0"/>
    <n v="5.5020000000000007"/>
    <s v="Regular Air"/>
    <n v="5.14"/>
    <n v="60.160000000000004"/>
    <x v="7"/>
    <s v="Small Business"/>
    <x v="2"/>
    <s v="Computer Peripherals"/>
    <s v="Small Pack"/>
    <d v="2012-04-15T00:00:00"/>
  </r>
  <r>
    <n v="6914"/>
    <n v="1826"/>
    <x v="1165"/>
    <s v="Not Specified"/>
    <s v="*"/>
    <s v="*"/>
    <s v="*"/>
    <m/>
    <m/>
    <s v="*"/>
    <m/>
    <m/>
    <m/>
    <m/>
    <m/>
    <n v="5"/>
    <n v="0.01"/>
    <m/>
    <m/>
    <n v="28.32"/>
    <n v="0"/>
    <n v="5.6639999999999997"/>
    <s v="Regular Air"/>
    <n v="4.75"/>
    <n v="33.07"/>
    <x v="1"/>
    <s v="Corporate"/>
    <x v="0"/>
    <s v="Paper"/>
    <s v="Small Box"/>
    <d v="2012-04-16T00:00:00"/>
  </r>
  <r>
    <n v="6915"/>
    <n v="21638"/>
    <x v="1166"/>
    <s v="High"/>
    <s v="*"/>
    <s v="**"/>
    <s v="**"/>
    <m/>
    <m/>
    <s v="**"/>
    <m/>
    <m/>
    <m/>
    <m/>
    <m/>
    <n v="13"/>
    <n v="0.02"/>
    <m/>
    <m/>
    <n v="418.93"/>
    <n v="0"/>
    <n v="32.225384615384613"/>
    <s v="Regular Air"/>
    <n v="8.74"/>
    <n v="427.67"/>
    <x v="4"/>
    <s v="Small Business"/>
    <x v="0"/>
    <s v="Paper"/>
    <s v="Small Box"/>
    <d v="2012-04-17T00:00:00"/>
  </r>
  <r>
    <n v="6916"/>
    <n v="50982"/>
    <x v="1166"/>
    <s v="High"/>
    <s v="*"/>
    <s v="**"/>
    <s v="**"/>
    <m/>
    <m/>
    <s v="**"/>
    <m/>
    <m/>
    <m/>
    <m/>
    <m/>
    <n v="23"/>
    <n v="3.5000000000000003E-2"/>
    <m/>
    <m/>
    <n v="86.53"/>
    <n v="0"/>
    <n v="3.7621739130434784"/>
    <s v="Regular Air"/>
    <n v="0.5"/>
    <n v="87.03"/>
    <x v="0"/>
    <s v="Consumer"/>
    <x v="0"/>
    <s v="Labels"/>
    <s v="Small Box"/>
    <d v="2012-04-17T00:00:00"/>
  </r>
  <r>
    <n v="6917"/>
    <n v="5028"/>
    <x v="1166"/>
    <s v="High"/>
    <s v="*"/>
    <s v="**"/>
    <s v="**"/>
    <m/>
    <m/>
    <s v="**"/>
    <m/>
    <m/>
    <m/>
    <m/>
    <m/>
    <n v="10"/>
    <n v="0.02"/>
    <m/>
    <m/>
    <n v="79.680000000000007"/>
    <n v="0"/>
    <n v="7.9680000000000009"/>
    <s v="Regular Air"/>
    <n v="3.68"/>
    <n v="83.360000000000014"/>
    <x v="2"/>
    <s v="Corporate"/>
    <x v="1"/>
    <s v="Office Furnishings"/>
    <s v="Wrap Bag"/>
    <d v="2012-04-18T00:00:00"/>
  </r>
  <r>
    <n v="6918"/>
    <n v="24098"/>
    <x v="1167"/>
    <s v="Critical"/>
    <s v="***"/>
    <s v="***"/>
    <s v="***"/>
    <m/>
    <m/>
    <s v="***"/>
    <m/>
    <m/>
    <m/>
    <m/>
    <m/>
    <n v="32"/>
    <n v="0.04"/>
    <m/>
    <m/>
    <n v="4158.0725000000002"/>
    <n v="1"/>
    <n v="129.93976562500001"/>
    <s v="Regular Air"/>
    <n v="8.99"/>
    <n v="4167.0625"/>
    <x v="6"/>
    <s v="Small Business"/>
    <x v="2"/>
    <s v="Telephones and Communication"/>
    <s v="Small Box"/>
    <d v="2012-04-18T00:00:00"/>
  </r>
  <r>
    <n v="6919"/>
    <n v="22688"/>
    <x v="1167"/>
    <s v="Medium"/>
    <s v="*"/>
    <s v="*"/>
    <s v="*"/>
    <m/>
    <m/>
    <s v="*"/>
    <m/>
    <m/>
    <m/>
    <m/>
    <m/>
    <n v="40"/>
    <n v="0.05"/>
    <m/>
    <m/>
    <n v="2044.2755"/>
    <n v="1"/>
    <n v="51.106887499999999"/>
    <s v="Regular Air"/>
    <n v="5.63"/>
    <n v="2049.9054999999998"/>
    <x v="1"/>
    <s v="Corporate"/>
    <x v="2"/>
    <s v="Telephones and Communication"/>
    <s v="Small Box"/>
    <d v="2012-04-18T00:00:00"/>
  </r>
  <r>
    <n v="6920"/>
    <n v="48742"/>
    <x v="1167"/>
    <s v="Not Specified"/>
    <s v="*"/>
    <s v="*"/>
    <s v="*"/>
    <m/>
    <m/>
    <s v="*"/>
    <m/>
    <m/>
    <m/>
    <m/>
    <m/>
    <n v="42"/>
    <n v="0.05"/>
    <m/>
    <m/>
    <n v="825.63"/>
    <n v="0"/>
    <n v="19.657857142857143"/>
    <s v="Regular Air"/>
    <n v="1.49"/>
    <n v="827.12"/>
    <x v="5"/>
    <s v="Consumer"/>
    <x v="0"/>
    <s v="Binders and Binder Accessories"/>
    <s v="Small Box"/>
    <d v="2012-04-19T00:00:00"/>
  </r>
  <r>
    <n v="6921"/>
    <n v="25895"/>
    <x v="1167"/>
    <s v="Medium"/>
    <s v="*"/>
    <s v="*"/>
    <s v="*"/>
    <m/>
    <m/>
    <s v="*"/>
    <m/>
    <m/>
    <m/>
    <m/>
    <m/>
    <n v="37"/>
    <n v="0.04"/>
    <m/>
    <m/>
    <n v="709.91"/>
    <n v="0"/>
    <n v="19.186756756756758"/>
    <s v="Regular Air"/>
    <n v="12.79"/>
    <n v="722.69999999999993"/>
    <x v="1"/>
    <s v="Corporate"/>
    <x v="0"/>
    <s v="Binders and Binder Accessories"/>
    <s v="Small Box"/>
    <d v="2012-04-20T00:00:00"/>
  </r>
  <r>
    <n v="6922"/>
    <n v="21253"/>
    <x v="1167"/>
    <s v="Medium"/>
    <s v="*"/>
    <s v="*"/>
    <s v="*"/>
    <m/>
    <m/>
    <s v="*"/>
    <m/>
    <m/>
    <m/>
    <m/>
    <m/>
    <n v="5"/>
    <n v="0.01"/>
    <m/>
    <m/>
    <n v="455.08"/>
    <n v="0"/>
    <n v="91.015999999999991"/>
    <s v="Regular Air"/>
    <n v="19.989999999999998"/>
    <n v="475.07"/>
    <x v="5"/>
    <s v="Small Business"/>
    <x v="0"/>
    <s v="Envelopes"/>
    <s v="Small Box"/>
    <d v="2012-04-18T00:00:00"/>
  </r>
  <r>
    <n v="6923"/>
    <n v="24098"/>
    <x v="1167"/>
    <s v="Critical"/>
    <s v="***"/>
    <s v="***"/>
    <s v="***"/>
    <m/>
    <m/>
    <s v="***"/>
    <m/>
    <m/>
    <m/>
    <m/>
    <m/>
    <n v="42"/>
    <n v="0.05"/>
    <m/>
    <m/>
    <n v="199.58"/>
    <n v="0"/>
    <n v="4.7519047619047621"/>
    <s v="Regular Air"/>
    <n v="1.49"/>
    <n v="201.07000000000002"/>
    <x v="6"/>
    <s v="Small Business"/>
    <x v="0"/>
    <s v="Binders and Binder Accessories"/>
    <s v="Small Box"/>
    <d v="2012-04-18T00:00:00"/>
  </r>
  <r>
    <n v="6924"/>
    <n v="24098"/>
    <x v="1167"/>
    <s v="Critical"/>
    <s v="***"/>
    <s v="***"/>
    <s v="***"/>
    <m/>
    <m/>
    <s v="***"/>
    <m/>
    <m/>
    <m/>
    <m/>
    <m/>
    <n v="10"/>
    <n v="0.02"/>
    <m/>
    <m/>
    <n v="80.59"/>
    <n v="0"/>
    <n v="8.0590000000000011"/>
    <s v="Regular Air"/>
    <n v="5.83"/>
    <n v="86.42"/>
    <x v="6"/>
    <s v="Small Business"/>
    <x v="0"/>
    <s v="Paper"/>
    <s v="Wrap Bag"/>
    <d v="2012-04-19T00:00:00"/>
  </r>
  <r>
    <n v="6925"/>
    <n v="1221"/>
    <x v="1168"/>
    <s v="Not Specified"/>
    <s v="*"/>
    <s v="*"/>
    <s v="*"/>
    <m/>
    <m/>
    <s v="*"/>
    <m/>
    <m/>
    <m/>
    <m/>
    <m/>
    <n v="11"/>
    <n v="0.02"/>
    <m/>
    <m/>
    <n v="10145.14"/>
    <n v="1"/>
    <n v="922.28545454545451"/>
    <s v="Regular Air"/>
    <n v="19.989999999999998"/>
    <n v="10165.129999999999"/>
    <x v="2"/>
    <s v="Corporate"/>
    <x v="0"/>
    <s v="Binders and Binder Accessories"/>
    <s v="Small Box"/>
    <d v="2012-04-20T00:00:00"/>
  </r>
  <r>
    <n v="6926"/>
    <n v="32386"/>
    <x v="1168"/>
    <s v="Critical"/>
    <s v="***"/>
    <s v="***"/>
    <s v="***"/>
    <m/>
    <m/>
    <s v="***"/>
    <m/>
    <m/>
    <m/>
    <m/>
    <m/>
    <n v="1"/>
    <n v="0.01"/>
    <m/>
    <m/>
    <n v="1996.16"/>
    <n v="1"/>
    <n v="1996.16"/>
    <s v="Regular Air"/>
    <n v="13.99"/>
    <n v="2010.15"/>
    <x v="5"/>
    <s v="Home Office"/>
    <x v="2"/>
    <s v="Office Machines"/>
    <s v="Medium Box"/>
    <d v="2012-04-20T00:00:00"/>
  </r>
  <r>
    <n v="6927"/>
    <n v="45476"/>
    <x v="1168"/>
    <s v="Critical"/>
    <s v="***"/>
    <s v="***"/>
    <s v="***"/>
    <m/>
    <m/>
    <s v="***"/>
    <m/>
    <m/>
    <m/>
    <m/>
    <m/>
    <n v="48"/>
    <n v="0.05"/>
    <m/>
    <m/>
    <n v="1055.98"/>
    <n v="1"/>
    <n v="21.999583333333334"/>
    <s v="Regular Air"/>
    <n v="5.94"/>
    <n v="1061.92"/>
    <x v="10"/>
    <s v="Home Office"/>
    <x v="0"/>
    <s v="Appliances"/>
    <s v="Medium Box"/>
    <d v="2012-04-18T00:00:00"/>
  </r>
  <r>
    <n v="6928"/>
    <n v="35040"/>
    <x v="1168"/>
    <s v="Not Specified"/>
    <s v="*"/>
    <s v="*"/>
    <s v="*"/>
    <m/>
    <m/>
    <s v="*"/>
    <m/>
    <m/>
    <m/>
    <m/>
    <m/>
    <n v="44"/>
    <n v="0.05"/>
    <m/>
    <m/>
    <n v="486.63"/>
    <n v="0"/>
    <n v="11.059772727272728"/>
    <s v="Regular Air"/>
    <n v="7.46"/>
    <n v="494.09"/>
    <x v="4"/>
    <s v="Home Office"/>
    <x v="0"/>
    <s v="Storage &amp; Organization"/>
    <s v="Small Box"/>
    <d v="2012-04-21T00:00:00"/>
  </r>
  <r>
    <n v="6929"/>
    <n v="1221"/>
    <x v="1168"/>
    <s v="Not Specified"/>
    <s v="*"/>
    <s v="*"/>
    <s v="*"/>
    <m/>
    <m/>
    <s v="*"/>
    <m/>
    <m/>
    <m/>
    <m/>
    <m/>
    <n v="16"/>
    <n v="0.02"/>
    <m/>
    <m/>
    <n v="68.45"/>
    <n v="0"/>
    <n v="4.2781250000000002"/>
    <s v="Regular Air"/>
    <n v="5.41"/>
    <n v="73.86"/>
    <x v="2"/>
    <s v="Corporate"/>
    <x v="0"/>
    <s v="Binders and Binder Accessories"/>
    <s v="Small Box"/>
    <d v="2012-04-20T00:00:00"/>
  </r>
  <r>
    <n v="6930"/>
    <n v="832"/>
    <x v="1168"/>
    <s v="Low"/>
    <s v="*"/>
    <s v="*"/>
    <s v="*"/>
    <m/>
    <m/>
    <s v="*"/>
    <m/>
    <m/>
    <m/>
    <m/>
    <m/>
    <n v="7"/>
    <n v="0.01"/>
    <m/>
    <m/>
    <n v="53.46"/>
    <n v="0"/>
    <n v="7.637142857142857"/>
    <s v="Regular Air"/>
    <n v="5.9"/>
    <n v="59.36"/>
    <x v="5"/>
    <s v="Corporate"/>
    <x v="0"/>
    <s v="Paper"/>
    <s v="Small Box"/>
    <d v="2012-04-22T00:00:00"/>
  </r>
  <r>
    <n v="6931"/>
    <n v="1221"/>
    <x v="1168"/>
    <s v="Not Specified"/>
    <s v="*"/>
    <s v="*"/>
    <s v="*"/>
    <m/>
    <m/>
    <s v="*"/>
    <m/>
    <m/>
    <m/>
    <m/>
    <m/>
    <n v="1"/>
    <n v="0.01"/>
    <m/>
    <m/>
    <n v="14.68"/>
    <n v="0"/>
    <n v="14.68"/>
    <s v="Regular Air"/>
    <n v="6.19"/>
    <n v="20.87"/>
    <x v="2"/>
    <s v="Corporate"/>
    <x v="0"/>
    <s v="Binders and Binder Accessories"/>
    <s v="Small Box"/>
    <d v="2012-04-18T00:00:00"/>
  </r>
  <r>
    <n v="6932"/>
    <n v="45315"/>
    <x v="1169"/>
    <s v="Medium"/>
    <s v="*"/>
    <s v="*"/>
    <s v="*"/>
    <m/>
    <m/>
    <s v="*"/>
    <m/>
    <m/>
    <m/>
    <m/>
    <m/>
    <n v="32"/>
    <n v="0.04"/>
    <m/>
    <m/>
    <n v="1141.9000000000001"/>
    <n v="1"/>
    <n v="35.684375000000003"/>
    <s v="Regular Air"/>
    <n v="8.2200000000000006"/>
    <n v="1150.1200000000001"/>
    <x v="2"/>
    <s v="Consumer"/>
    <x v="0"/>
    <s v="Storage &amp; Organization"/>
    <s v="Small Box"/>
    <d v="2012-04-21T00:00:00"/>
  </r>
  <r>
    <n v="6933"/>
    <n v="5986"/>
    <x v="1170"/>
    <s v="High"/>
    <s v="*"/>
    <s v="**"/>
    <s v="**"/>
    <m/>
    <m/>
    <s v="**"/>
    <m/>
    <m/>
    <m/>
    <m/>
    <m/>
    <n v="48"/>
    <n v="0.05"/>
    <m/>
    <m/>
    <n v="5556.18"/>
    <n v="1"/>
    <n v="115.75375000000001"/>
    <s v="Regular Air"/>
    <n v="3.99"/>
    <n v="5560.17"/>
    <x v="1"/>
    <s v="Small Business"/>
    <x v="0"/>
    <s v="Appliances"/>
    <s v="Small Box"/>
    <d v="2012-04-21T00:00:00"/>
  </r>
  <r>
    <n v="6934"/>
    <n v="5986"/>
    <x v="1170"/>
    <s v="High"/>
    <s v="*"/>
    <s v="**"/>
    <s v="**"/>
    <m/>
    <m/>
    <s v="**"/>
    <m/>
    <m/>
    <m/>
    <m/>
    <m/>
    <n v="20"/>
    <n v="3.5000000000000003E-2"/>
    <m/>
    <m/>
    <n v="1021.55"/>
    <n v="1"/>
    <n v="51.077500000000001"/>
    <s v="Delivery Truck"/>
    <n v="14.19"/>
    <n v="1035.74"/>
    <x v="1"/>
    <s v="Small Business"/>
    <x v="1"/>
    <s v="Chairs &amp; Chairmats"/>
    <s v="Jumbo Drum"/>
    <d v="2012-04-22T00:00:00"/>
  </r>
  <r>
    <n v="6935"/>
    <n v="5095"/>
    <x v="1170"/>
    <s v="High"/>
    <s v="*"/>
    <s v="**"/>
    <s v="**"/>
    <m/>
    <m/>
    <s v="**"/>
    <m/>
    <m/>
    <m/>
    <m/>
    <m/>
    <n v="7"/>
    <n v="0.01"/>
    <m/>
    <m/>
    <n v="786.67499999999995"/>
    <n v="0"/>
    <n v="112.38214285714285"/>
    <s v="Regular Air"/>
    <n v="8.8000000000000007"/>
    <n v="795.47499999999991"/>
    <x v="2"/>
    <s v="Corporate"/>
    <x v="2"/>
    <s v="Telephones and Communication"/>
    <s v="Small Box"/>
    <d v="2012-04-22T00:00:00"/>
  </r>
  <r>
    <n v="6936"/>
    <n v="8390"/>
    <x v="1170"/>
    <s v="Medium"/>
    <s v="*"/>
    <s v="*"/>
    <s v="*"/>
    <m/>
    <m/>
    <s v="*"/>
    <m/>
    <m/>
    <m/>
    <m/>
    <m/>
    <n v="24"/>
    <n v="3.5000000000000003E-2"/>
    <m/>
    <m/>
    <n v="715.4"/>
    <n v="0"/>
    <n v="29.808333333333334"/>
    <s v="Regular Air"/>
    <n v="4"/>
    <n v="719.4"/>
    <x v="2"/>
    <s v="Home Office"/>
    <x v="2"/>
    <s v="Computer Peripherals"/>
    <s v="Small Box"/>
    <d v="2012-04-21T00:00:00"/>
  </r>
  <r>
    <n v="6937"/>
    <n v="5986"/>
    <x v="1170"/>
    <s v="High"/>
    <s v="*"/>
    <s v="**"/>
    <s v="**"/>
    <m/>
    <m/>
    <s v="**"/>
    <m/>
    <m/>
    <m/>
    <m/>
    <m/>
    <n v="41"/>
    <n v="0.05"/>
    <m/>
    <m/>
    <n v="205.24"/>
    <n v="0"/>
    <n v="5.0058536585365854"/>
    <s v="Regular Air"/>
    <n v="4.93"/>
    <n v="210.17000000000002"/>
    <x v="1"/>
    <s v="Small Business"/>
    <x v="2"/>
    <s v="Computer Peripherals"/>
    <s v="Small Pack"/>
    <d v="2012-04-22T00:00:00"/>
  </r>
  <r>
    <n v="6938"/>
    <n v="57638"/>
    <x v="1171"/>
    <s v="Low"/>
    <s v="*"/>
    <s v="*"/>
    <s v="*"/>
    <m/>
    <m/>
    <s v="*"/>
    <m/>
    <m/>
    <m/>
    <m/>
    <m/>
    <n v="35"/>
    <n v="0.04"/>
    <m/>
    <m/>
    <n v="5740.6239999999998"/>
    <n v="1"/>
    <n v="164.01782857142857"/>
    <s v="Delivery Truck"/>
    <n v="29.1"/>
    <n v="5769.7240000000002"/>
    <x v="3"/>
    <s v="Consumer"/>
    <x v="1"/>
    <s v="Tables"/>
    <s v="Jumbo Box"/>
    <d v="2012-04-27T00:00:00"/>
  </r>
  <r>
    <n v="6939"/>
    <n v="59395"/>
    <x v="1171"/>
    <s v="Critical"/>
    <s v="***"/>
    <s v="***"/>
    <s v="***"/>
    <m/>
    <m/>
    <s v="***"/>
    <m/>
    <m/>
    <m/>
    <m/>
    <m/>
    <n v="20"/>
    <n v="3.5000000000000003E-2"/>
    <m/>
    <m/>
    <n v="963.3"/>
    <n v="0"/>
    <n v="48.164999999999999"/>
    <s v="Express Air"/>
    <n v="7.23"/>
    <n v="970.53"/>
    <x v="12"/>
    <s v="Small Business"/>
    <x v="0"/>
    <s v="Paper"/>
    <s v="Small Box"/>
    <d v="2012-04-24T00:00:00"/>
  </r>
  <r>
    <n v="6940"/>
    <n v="57638"/>
    <x v="1171"/>
    <s v="Low"/>
    <s v="*"/>
    <s v="*"/>
    <s v="*"/>
    <m/>
    <m/>
    <s v="*"/>
    <m/>
    <m/>
    <m/>
    <m/>
    <m/>
    <n v="49"/>
    <n v="0.05"/>
    <m/>
    <m/>
    <n v="570.42999999999995"/>
    <n v="0"/>
    <n v="11.64142857142857"/>
    <s v="Regular Air"/>
    <n v="5.43"/>
    <n v="575.8599999999999"/>
    <x v="9"/>
    <s v="Consumer"/>
    <x v="0"/>
    <s v="Paper"/>
    <s v="Small Box"/>
    <d v="2012-04-24T00:00:00"/>
  </r>
  <r>
    <n v="6941"/>
    <n v="35104"/>
    <x v="1171"/>
    <s v="High"/>
    <s v="*"/>
    <s v="**"/>
    <s v="**"/>
    <m/>
    <m/>
    <s v="**"/>
    <m/>
    <m/>
    <m/>
    <m/>
    <m/>
    <n v="18"/>
    <n v="0.02"/>
    <m/>
    <m/>
    <n v="388.15"/>
    <n v="0"/>
    <n v="21.563888888888886"/>
    <s v="Regular Air"/>
    <n v="14.87"/>
    <n v="403.02"/>
    <x v="1"/>
    <s v="Small Business"/>
    <x v="1"/>
    <s v="Office Furnishings"/>
    <s v="Large Box"/>
    <d v="2012-04-24T00:00:00"/>
  </r>
  <r>
    <n v="6942"/>
    <n v="57638"/>
    <x v="1171"/>
    <s v="Low"/>
    <s v="*"/>
    <s v="*"/>
    <s v="*"/>
    <m/>
    <m/>
    <s v="*"/>
    <m/>
    <m/>
    <m/>
    <m/>
    <m/>
    <n v="49"/>
    <n v="0.05"/>
    <m/>
    <m/>
    <n v="100.08"/>
    <n v="0"/>
    <n v="2.0424489795918368"/>
    <s v="Regular Air"/>
    <n v="2.56"/>
    <n v="102.64"/>
    <x v="9"/>
    <s v="Consumer"/>
    <x v="0"/>
    <s v="Scissors, Rulers and Trimmers"/>
    <s v="Small Pack"/>
    <d v="2012-04-24T00:00:00"/>
  </r>
  <r>
    <n v="6943"/>
    <n v="39300"/>
    <x v="1171"/>
    <s v="High"/>
    <s v="*"/>
    <s v="**"/>
    <s v="**"/>
    <m/>
    <m/>
    <s v="**"/>
    <m/>
    <m/>
    <m/>
    <m/>
    <m/>
    <n v="9"/>
    <n v="0.01"/>
    <m/>
    <m/>
    <n v="44.51"/>
    <n v="0"/>
    <n v="4.945555555555555"/>
    <s v="Regular Air"/>
    <n v="6.89"/>
    <n v="51.4"/>
    <x v="3"/>
    <s v="Home Office"/>
    <x v="0"/>
    <s v="Appliances"/>
    <s v="Small Box"/>
    <d v="2012-04-24T00:00:00"/>
  </r>
  <r>
    <n v="6944"/>
    <n v="35104"/>
    <x v="1171"/>
    <s v="High"/>
    <s v="*"/>
    <s v="**"/>
    <s v="**"/>
    <m/>
    <m/>
    <s v="**"/>
    <m/>
    <m/>
    <m/>
    <m/>
    <m/>
    <n v="1"/>
    <n v="0.01"/>
    <m/>
    <m/>
    <n v="36.31"/>
    <n v="0"/>
    <n v="36.31"/>
    <s v="Regular Air"/>
    <n v="5.5"/>
    <n v="41.81"/>
    <x v="1"/>
    <s v="Small Business"/>
    <x v="2"/>
    <s v="Computer Peripherals"/>
    <s v="Small Box"/>
    <d v="2012-04-25T00:00:00"/>
  </r>
  <r>
    <n v="6945"/>
    <n v="45698"/>
    <x v="1172"/>
    <s v="High"/>
    <s v="*"/>
    <s v="**"/>
    <s v="**"/>
    <m/>
    <m/>
    <s v="**"/>
    <m/>
    <m/>
    <m/>
    <m/>
    <m/>
    <n v="40"/>
    <n v="0.05"/>
    <m/>
    <m/>
    <n v="6559.01"/>
    <n v="1"/>
    <n v="163.97525000000002"/>
    <s v="Regular Air"/>
    <n v="19.989999999999998"/>
    <n v="6579"/>
    <x v="1"/>
    <s v="Small Business"/>
    <x v="0"/>
    <s v="Binders and Binder Accessories"/>
    <s v="Small Box"/>
    <d v="2012-04-25T00:00:00"/>
  </r>
  <r>
    <n v="6946"/>
    <n v="51872"/>
    <x v="1172"/>
    <s v="Medium"/>
    <s v="*"/>
    <s v="*"/>
    <s v="*"/>
    <m/>
    <m/>
    <s v="*"/>
    <m/>
    <m/>
    <m/>
    <m/>
    <m/>
    <n v="37"/>
    <n v="0.04"/>
    <m/>
    <m/>
    <n v="4657.6514999999999"/>
    <n v="1"/>
    <n v="125.88247297297298"/>
    <s v="Regular Air"/>
    <n v="3.9"/>
    <n v="4661.5514999999996"/>
    <x v="5"/>
    <s v="Consumer"/>
    <x v="2"/>
    <s v="Telephones and Communication"/>
    <s v="Small Box"/>
    <d v="2012-04-26T00:00:00"/>
  </r>
  <r>
    <n v="6947"/>
    <n v="51872"/>
    <x v="1172"/>
    <s v="Medium"/>
    <s v="*"/>
    <s v="*"/>
    <s v="*"/>
    <m/>
    <m/>
    <s v="*"/>
    <m/>
    <m/>
    <m/>
    <m/>
    <m/>
    <n v="10"/>
    <n v="0.02"/>
    <m/>
    <m/>
    <n v="2193.9299999999998"/>
    <n v="1"/>
    <n v="219.39299999999997"/>
    <s v="Regular Air"/>
    <n v="24.49"/>
    <n v="2218.4199999999996"/>
    <x v="5"/>
    <s v="Consumer"/>
    <x v="1"/>
    <s v="Chairs &amp; Chairmats"/>
    <s v="Large Box"/>
    <d v="2012-04-24T00:00:00"/>
  </r>
  <r>
    <n v="6948"/>
    <n v="51872"/>
    <x v="1172"/>
    <s v="Medium"/>
    <s v="*"/>
    <s v="*"/>
    <s v="*"/>
    <m/>
    <m/>
    <s v="*"/>
    <m/>
    <m/>
    <m/>
    <m/>
    <m/>
    <n v="11"/>
    <n v="0.02"/>
    <m/>
    <m/>
    <n v="812.49800000000005"/>
    <n v="0"/>
    <n v="73.863454545454545"/>
    <s v="Express Air"/>
    <n v="1.25"/>
    <n v="813.74800000000005"/>
    <x v="5"/>
    <s v="Consumer"/>
    <x v="2"/>
    <s v="Telephones and Communication"/>
    <s v="Small Pack"/>
    <d v="2012-04-25T00:00:00"/>
  </r>
  <r>
    <n v="6949"/>
    <n v="45698"/>
    <x v="1172"/>
    <s v="High"/>
    <s v="*"/>
    <s v="**"/>
    <s v="**"/>
    <m/>
    <m/>
    <s v="**"/>
    <m/>
    <m/>
    <m/>
    <m/>
    <m/>
    <n v="36"/>
    <n v="0.04"/>
    <m/>
    <m/>
    <n v="263.37"/>
    <n v="0"/>
    <n v="7.3158333333333339"/>
    <s v="Regular Air"/>
    <n v="4.2300000000000004"/>
    <n v="267.60000000000002"/>
    <x v="1"/>
    <s v="Small Business"/>
    <x v="0"/>
    <s v="Paper"/>
    <s v="Wrap Bag"/>
    <d v="2012-04-26T00:00:00"/>
  </r>
  <r>
    <n v="6950"/>
    <n v="22183"/>
    <x v="1172"/>
    <s v="Medium"/>
    <s v="*"/>
    <s v="*"/>
    <s v="*"/>
    <m/>
    <m/>
    <s v="*"/>
    <m/>
    <m/>
    <m/>
    <m/>
    <m/>
    <n v="30"/>
    <n v="0.04"/>
    <m/>
    <m/>
    <n v="177.22"/>
    <n v="0"/>
    <n v="5.9073333333333329"/>
    <s v="Regular Air"/>
    <n v="1"/>
    <n v="178.22"/>
    <x v="0"/>
    <s v="Corporate"/>
    <x v="0"/>
    <s v="Pens &amp; Art Supplies"/>
    <s v="Wrap Bag"/>
    <d v="2012-04-24T00:00:00"/>
  </r>
  <r>
    <n v="6951"/>
    <n v="25478"/>
    <x v="1173"/>
    <s v="Critical"/>
    <s v="***"/>
    <s v="***"/>
    <s v="***"/>
    <m/>
    <m/>
    <s v="***"/>
    <m/>
    <m/>
    <m/>
    <m/>
    <m/>
    <n v="47"/>
    <n v="0.05"/>
    <m/>
    <m/>
    <n v="4725.0905000000002"/>
    <n v="1"/>
    <n v="100.53384042553192"/>
    <s v="Regular Air"/>
    <n v="2.5"/>
    <n v="4727.5905000000002"/>
    <x v="1"/>
    <s v="Consumer"/>
    <x v="2"/>
    <s v="Telephones and Communication"/>
    <s v="Small Box"/>
    <d v="2012-04-24T00:00:00"/>
  </r>
  <r>
    <n v="6952"/>
    <n v="23172"/>
    <x v="1173"/>
    <s v="Low"/>
    <s v="*"/>
    <s v="*"/>
    <s v="*"/>
    <m/>
    <m/>
    <s v="*"/>
    <m/>
    <m/>
    <m/>
    <m/>
    <m/>
    <n v="13"/>
    <n v="0.02"/>
    <m/>
    <m/>
    <n v="1191.73"/>
    <n v="1"/>
    <n v="91.671538461538461"/>
    <s v="Regular Air"/>
    <n v="13.99"/>
    <n v="1205.72"/>
    <x v="5"/>
    <s v="Home Office"/>
    <x v="2"/>
    <s v="Office Machines"/>
    <s v="Medium Box"/>
    <d v="2012-04-29T00:00:00"/>
  </r>
  <r>
    <n v="6953"/>
    <n v="12931"/>
    <x v="1173"/>
    <s v="Medium"/>
    <s v="*"/>
    <s v="*"/>
    <s v="*"/>
    <m/>
    <m/>
    <s v="*"/>
    <m/>
    <m/>
    <m/>
    <m/>
    <m/>
    <n v="11"/>
    <n v="0.02"/>
    <m/>
    <m/>
    <n v="653.91999999999996"/>
    <n v="0"/>
    <n v="59.447272727272725"/>
    <s v="Regular Air"/>
    <n v="9.7100000000000009"/>
    <n v="663.63"/>
    <x v="0"/>
    <s v="Home Office"/>
    <x v="0"/>
    <s v="Storage &amp; Organization"/>
    <s v="Small Box"/>
    <d v="2012-04-25T00:00:00"/>
  </r>
  <r>
    <n v="6954"/>
    <n v="25478"/>
    <x v="1173"/>
    <s v="Critical"/>
    <s v="***"/>
    <s v="***"/>
    <s v="***"/>
    <m/>
    <m/>
    <s v="***"/>
    <m/>
    <m/>
    <m/>
    <m/>
    <m/>
    <n v="50"/>
    <n v="0.06"/>
    <m/>
    <m/>
    <n v="286.76"/>
    <n v="0"/>
    <n v="5.7351999999999999"/>
    <s v="Regular Air"/>
    <n v="1.82"/>
    <n v="288.58"/>
    <x v="1"/>
    <s v="Consumer"/>
    <x v="0"/>
    <s v="Rubber Bands"/>
    <s v="Wrap Bag"/>
    <d v="2012-04-26T00:00:00"/>
  </r>
  <r>
    <n v="6955"/>
    <n v="46368"/>
    <x v="1173"/>
    <s v="High"/>
    <s v="*"/>
    <s v="**"/>
    <s v="**"/>
    <m/>
    <m/>
    <s v="**"/>
    <m/>
    <m/>
    <m/>
    <m/>
    <m/>
    <n v="48"/>
    <n v="0.05"/>
    <m/>
    <m/>
    <n v="166.13"/>
    <n v="0"/>
    <n v="3.4610416666666666"/>
    <s v="Regular Air"/>
    <n v="3.97"/>
    <n v="170.1"/>
    <x v="0"/>
    <s v="Corporate"/>
    <x v="0"/>
    <s v="Pens &amp; Art Supplies"/>
    <s v="Wrap Bag"/>
    <d v="2012-04-26T00:00:00"/>
  </r>
  <r>
    <n v="6956"/>
    <n v="8033"/>
    <x v="1173"/>
    <s v="High"/>
    <s v="*"/>
    <s v="**"/>
    <s v="**"/>
    <m/>
    <m/>
    <s v="**"/>
    <m/>
    <m/>
    <m/>
    <m/>
    <m/>
    <n v="27"/>
    <n v="3.5000000000000003E-2"/>
    <m/>
    <m/>
    <n v="118.18"/>
    <n v="0"/>
    <n v="4.3770370370370371"/>
    <s v="Regular Air"/>
    <n v="6.89"/>
    <n v="125.07000000000001"/>
    <x v="1"/>
    <s v="Small Business"/>
    <x v="0"/>
    <s v="Appliances"/>
    <s v="Small Box"/>
    <d v="2012-04-25T00:00:00"/>
  </r>
  <r>
    <n v="6957"/>
    <n v="4805"/>
    <x v="1173"/>
    <s v="Not Specified"/>
    <s v="*"/>
    <s v="*"/>
    <s v="*"/>
    <m/>
    <m/>
    <s v="*"/>
    <m/>
    <m/>
    <m/>
    <m/>
    <m/>
    <n v="7"/>
    <n v="0.01"/>
    <m/>
    <m/>
    <n v="55.38"/>
    <n v="0"/>
    <n v="7.9114285714285719"/>
    <s v="Regular Air"/>
    <n v="7.37"/>
    <n v="62.75"/>
    <x v="5"/>
    <s v="Small Business"/>
    <x v="0"/>
    <s v="Paper"/>
    <s v="Small Box"/>
    <d v="2012-04-27T00:00:00"/>
  </r>
  <r>
    <n v="6958"/>
    <n v="3845"/>
    <x v="1174"/>
    <s v="Critical"/>
    <s v="***"/>
    <s v="***"/>
    <s v="***"/>
    <m/>
    <m/>
    <s v="***"/>
    <m/>
    <m/>
    <m/>
    <m/>
    <m/>
    <n v="9"/>
    <n v="0.01"/>
    <m/>
    <m/>
    <n v="3064.27"/>
    <n v="1"/>
    <n v="340.47444444444443"/>
    <s v="Regular Air"/>
    <n v="19.989999999999998"/>
    <n v="3084.2599999999998"/>
    <x v="5"/>
    <s v="Consumer"/>
    <x v="0"/>
    <s v="Appliances"/>
    <s v="Small Box"/>
    <d v="2012-04-25T00:00:00"/>
  </r>
  <r>
    <n v="6959"/>
    <n v="1217"/>
    <x v="1174"/>
    <s v="Not Specified"/>
    <s v="*"/>
    <s v="*"/>
    <s v="*"/>
    <m/>
    <m/>
    <s v="*"/>
    <m/>
    <m/>
    <m/>
    <m/>
    <m/>
    <n v="25"/>
    <n v="3.5000000000000003E-2"/>
    <m/>
    <m/>
    <n v="662.16"/>
    <n v="0"/>
    <n v="26.4864"/>
    <s v="Regular Air"/>
    <n v="1.99"/>
    <n v="664.15"/>
    <x v="4"/>
    <s v="Corporate"/>
    <x v="2"/>
    <s v="Computer Peripherals"/>
    <s v="Small Pack"/>
    <d v="2012-04-26T00:00:00"/>
  </r>
  <r>
    <n v="6960"/>
    <n v="3845"/>
    <x v="1174"/>
    <s v="Critical"/>
    <s v="***"/>
    <s v="***"/>
    <s v="***"/>
    <m/>
    <m/>
    <s v="***"/>
    <m/>
    <m/>
    <m/>
    <m/>
    <m/>
    <n v="22"/>
    <n v="3.5000000000000003E-2"/>
    <m/>
    <m/>
    <n v="475.72"/>
    <n v="0"/>
    <n v="21.623636363636365"/>
    <s v="Regular Air"/>
    <n v="10.49"/>
    <n v="486.21000000000004"/>
    <x v="5"/>
    <s v="Consumer"/>
    <x v="1"/>
    <s v="Office Furnishings"/>
    <s v="Small Box"/>
    <d v="2012-04-27T00:00:00"/>
  </r>
  <r>
    <n v="6961"/>
    <n v="52999"/>
    <x v="1174"/>
    <s v="Not Specified"/>
    <s v="*"/>
    <s v="*"/>
    <s v="*"/>
    <m/>
    <m/>
    <s v="*"/>
    <m/>
    <m/>
    <m/>
    <m/>
    <m/>
    <n v="39"/>
    <n v="0.04"/>
    <m/>
    <m/>
    <n v="343.05"/>
    <n v="0"/>
    <n v="8.796153846153846"/>
    <s v="Regular Air"/>
    <n v="2.15"/>
    <n v="345.2"/>
    <x v="1"/>
    <s v="Home Office"/>
    <x v="0"/>
    <s v="Paper"/>
    <s v="Wrap Bag"/>
    <d v="2012-04-27T00:00:00"/>
  </r>
  <r>
    <n v="6962"/>
    <n v="21573"/>
    <x v="1174"/>
    <s v="Critical"/>
    <s v="***"/>
    <s v="***"/>
    <s v="***"/>
    <m/>
    <m/>
    <s v="***"/>
    <m/>
    <m/>
    <m/>
    <m/>
    <m/>
    <n v="3"/>
    <n v="0.01"/>
    <m/>
    <m/>
    <n v="234.768"/>
    <n v="0"/>
    <n v="78.256"/>
    <s v="Delivery Truck"/>
    <n v="89.3"/>
    <n v="324.06799999999998"/>
    <x v="1"/>
    <s v="Corporate"/>
    <x v="1"/>
    <s v="Tables"/>
    <s v="Jumbo Box"/>
    <d v="2012-04-27T00:00:00"/>
  </r>
  <r>
    <n v="6963"/>
    <n v="3845"/>
    <x v="1174"/>
    <s v="Critical"/>
    <s v="***"/>
    <s v="***"/>
    <s v="***"/>
    <m/>
    <m/>
    <s v="***"/>
    <m/>
    <m/>
    <m/>
    <m/>
    <m/>
    <n v="15"/>
    <n v="0.02"/>
    <m/>
    <m/>
    <n v="123.91"/>
    <n v="0"/>
    <n v="8.2606666666666673"/>
    <s v="Regular Air"/>
    <n v="0.96"/>
    <n v="124.86999999999999"/>
    <x v="5"/>
    <s v="Consumer"/>
    <x v="1"/>
    <s v="Office Furnishings"/>
    <s v="Wrap Bag"/>
    <d v="2012-04-26T00:00:00"/>
  </r>
  <r>
    <n v="6964"/>
    <n v="21573"/>
    <x v="1174"/>
    <s v="Critical"/>
    <s v="***"/>
    <s v="***"/>
    <s v="***"/>
    <m/>
    <m/>
    <s v="***"/>
    <m/>
    <m/>
    <m/>
    <m/>
    <m/>
    <n v="31"/>
    <n v="0.04"/>
    <m/>
    <m/>
    <n v="96.23"/>
    <n v="0"/>
    <n v="3.104193548387097"/>
    <s v="Regular Air"/>
    <n v="0.99"/>
    <n v="97.22"/>
    <x v="1"/>
    <s v="Corporate"/>
    <x v="0"/>
    <s v="Labels"/>
    <s v="Small Box"/>
    <d v="2012-04-27T00:00:00"/>
  </r>
  <r>
    <n v="6965"/>
    <n v="21573"/>
    <x v="1174"/>
    <s v="Critical"/>
    <s v="***"/>
    <s v="***"/>
    <s v="***"/>
    <m/>
    <m/>
    <s v="***"/>
    <m/>
    <m/>
    <m/>
    <m/>
    <m/>
    <n v="7"/>
    <n v="0.01"/>
    <m/>
    <m/>
    <n v="70.08"/>
    <n v="0"/>
    <n v="10.011428571428571"/>
    <s v="Regular Air"/>
    <n v="3.72"/>
    <n v="73.8"/>
    <x v="1"/>
    <s v="Corporate"/>
    <x v="1"/>
    <s v="Office Furnishings"/>
    <s v="Small Pack"/>
    <d v="2012-04-27T00:00:00"/>
  </r>
  <r>
    <n v="6966"/>
    <n v="52999"/>
    <x v="1174"/>
    <s v="Not Specified"/>
    <s v="*"/>
    <s v="*"/>
    <s v="*"/>
    <m/>
    <m/>
    <s v="*"/>
    <m/>
    <m/>
    <m/>
    <m/>
    <m/>
    <n v="7"/>
    <n v="0.01"/>
    <m/>
    <m/>
    <n v="44.63"/>
    <n v="0"/>
    <n v="6.3757142857142863"/>
    <s v="Regular Air"/>
    <n v="5.67"/>
    <n v="50.300000000000004"/>
    <x v="1"/>
    <s v="Home Office"/>
    <x v="0"/>
    <s v="Paper"/>
    <s v="Small Box"/>
    <d v="2012-04-25T00:00:00"/>
  </r>
  <r>
    <n v="6967"/>
    <n v="52999"/>
    <x v="1174"/>
    <s v="Not Specified"/>
    <s v="*"/>
    <s v="*"/>
    <s v="*"/>
    <m/>
    <m/>
    <s v="*"/>
    <m/>
    <m/>
    <m/>
    <m/>
    <m/>
    <n v="5"/>
    <n v="0.01"/>
    <m/>
    <m/>
    <n v="43.61"/>
    <n v="0"/>
    <n v="8.7219999999999995"/>
    <s v="Express Air"/>
    <n v="4"/>
    <n v="47.61"/>
    <x v="1"/>
    <s v="Home Office"/>
    <x v="1"/>
    <s v="Office Furnishings"/>
    <s v="Wrap Bag"/>
    <d v="2012-04-27T00:00:00"/>
  </r>
  <r>
    <n v="6968"/>
    <n v="29861"/>
    <x v="1174"/>
    <s v="Critical"/>
    <s v="***"/>
    <s v="***"/>
    <s v="***"/>
    <m/>
    <m/>
    <s v="***"/>
    <m/>
    <m/>
    <m/>
    <m/>
    <m/>
    <n v="11"/>
    <n v="0.02"/>
    <m/>
    <m/>
    <n v="35.17"/>
    <n v="0"/>
    <n v="3.1972727272727273"/>
    <s v="Regular Air"/>
    <n v="0.99"/>
    <n v="36.160000000000004"/>
    <x v="7"/>
    <s v="Small Business"/>
    <x v="0"/>
    <s v="Labels"/>
    <s v="Small Box"/>
    <d v="2012-04-26T00:00:00"/>
  </r>
  <r>
    <n v="6969"/>
    <n v="16711"/>
    <x v="1174"/>
    <s v="Not Specified"/>
    <s v="*"/>
    <s v="*"/>
    <s v="*"/>
    <m/>
    <m/>
    <s v="*"/>
    <m/>
    <m/>
    <m/>
    <m/>
    <m/>
    <n v="3"/>
    <n v="0.01"/>
    <m/>
    <m/>
    <n v="3.96"/>
    <n v="0"/>
    <n v="1.32"/>
    <s v="Regular Air"/>
    <n v="0.7"/>
    <n v="4.66"/>
    <x v="0"/>
    <s v="Small Business"/>
    <x v="0"/>
    <s v="Rubber Bands"/>
    <s v="Wrap Bag"/>
    <d v="2012-04-27T00:00:00"/>
  </r>
  <r>
    <n v="6970"/>
    <n v="42246"/>
    <x v="1175"/>
    <s v="Not Specified"/>
    <s v="*"/>
    <s v="*"/>
    <s v="*"/>
    <m/>
    <m/>
    <s v="*"/>
    <m/>
    <m/>
    <m/>
    <m/>
    <m/>
    <n v="40"/>
    <n v="0.05"/>
    <m/>
    <m/>
    <n v="3060.37"/>
    <n v="1"/>
    <n v="76.509249999999994"/>
    <s v="Regular Air"/>
    <n v="4"/>
    <n v="3064.37"/>
    <x v="1"/>
    <s v="Corporate"/>
    <x v="2"/>
    <s v="Computer Peripherals"/>
    <s v="Small Box"/>
    <d v="2012-04-27T00:00:00"/>
  </r>
  <r>
    <n v="6971"/>
    <n v="30310"/>
    <x v="1175"/>
    <s v="Medium"/>
    <s v="*"/>
    <s v="*"/>
    <s v="*"/>
    <m/>
    <m/>
    <s v="*"/>
    <m/>
    <m/>
    <m/>
    <m/>
    <m/>
    <n v="21"/>
    <n v="3.5000000000000003E-2"/>
    <m/>
    <m/>
    <n v="2024.0284999999999"/>
    <n v="1"/>
    <n v="96.382309523809525"/>
    <s v="Regular Air"/>
    <n v="8.8000000000000007"/>
    <n v="2032.8284999999998"/>
    <x v="2"/>
    <s v="Consumer"/>
    <x v="2"/>
    <s v="Telephones and Communication"/>
    <s v="Small Box"/>
    <d v="2012-04-28T00:00:00"/>
  </r>
  <r>
    <n v="6972"/>
    <n v="48673"/>
    <x v="1175"/>
    <s v="Not Specified"/>
    <s v="*"/>
    <s v="*"/>
    <s v="*"/>
    <m/>
    <m/>
    <s v="*"/>
    <m/>
    <m/>
    <m/>
    <m/>
    <m/>
    <n v="36"/>
    <n v="0.04"/>
    <m/>
    <m/>
    <n v="570.14"/>
    <n v="0"/>
    <n v="15.837222222222222"/>
    <s v="Regular Air"/>
    <n v="8.7799999999999994"/>
    <n v="578.91999999999996"/>
    <x v="5"/>
    <s v="Home Office"/>
    <x v="0"/>
    <s v="Storage &amp; Organization"/>
    <s v="Small Box"/>
    <d v="2012-04-27T00:00:00"/>
  </r>
  <r>
    <n v="6973"/>
    <n v="42246"/>
    <x v="1175"/>
    <s v="Not Specified"/>
    <s v="*"/>
    <s v="*"/>
    <s v="*"/>
    <m/>
    <m/>
    <s v="*"/>
    <m/>
    <m/>
    <m/>
    <m/>
    <m/>
    <n v="5"/>
    <n v="0.01"/>
    <m/>
    <m/>
    <n v="25.31"/>
    <n v="0"/>
    <n v="5.0619999999999994"/>
    <s v="Regular Air"/>
    <n v="0.71"/>
    <n v="26.02"/>
    <x v="1"/>
    <s v="Corporate"/>
    <x v="0"/>
    <s v="Pens &amp; Art Supplies"/>
    <s v="Wrap Bag"/>
    <d v="2012-04-28T00:00:00"/>
  </r>
  <r>
    <n v="6974"/>
    <n v="38498"/>
    <x v="1176"/>
    <s v="Critical"/>
    <s v="***"/>
    <s v="***"/>
    <s v="***"/>
    <m/>
    <m/>
    <s v="***"/>
    <m/>
    <m/>
    <m/>
    <m/>
    <m/>
    <n v="30"/>
    <n v="0.04"/>
    <m/>
    <m/>
    <n v="3295.15"/>
    <n v="1"/>
    <n v="109.83833333333334"/>
    <s v="Regular Air"/>
    <n v="1.99"/>
    <n v="3297.14"/>
    <x v="1"/>
    <s v="Corporate"/>
    <x v="2"/>
    <s v="Computer Peripherals"/>
    <s v="Small Pack"/>
    <d v="2012-04-29T00:00:00"/>
  </r>
  <r>
    <n v="6975"/>
    <n v="26912"/>
    <x v="1176"/>
    <s v="Low"/>
    <s v="*"/>
    <s v="*"/>
    <s v="*"/>
    <m/>
    <m/>
    <s v="*"/>
    <m/>
    <m/>
    <m/>
    <m/>
    <m/>
    <n v="18"/>
    <n v="0.02"/>
    <m/>
    <m/>
    <n v="3136.2024999999999"/>
    <n v="1"/>
    <n v="174.23347222222222"/>
    <s v="Regular Air"/>
    <n v="5.26"/>
    <n v="3141.4625000000001"/>
    <x v="0"/>
    <s v="Home Office"/>
    <x v="2"/>
    <s v="Telephones and Communication"/>
    <s v="Small Box"/>
    <d v="2012-05-01T00:00:00"/>
  </r>
  <r>
    <n v="6976"/>
    <n v="13892"/>
    <x v="1176"/>
    <s v="High"/>
    <s v="*"/>
    <s v="**"/>
    <s v="**"/>
    <m/>
    <m/>
    <s v="**"/>
    <m/>
    <m/>
    <m/>
    <m/>
    <m/>
    <n v="47"/>
    <n v="0.05"/>
    <m/>
    <m/>
    <n v="1446.97"/>
    <n v="1"/>
    <n v="30.786595744680852"/>
    <s v="Regular Air"/>
    <n v="1.99"/>
    <n v="1448.96"/>
    <x v="1"/>
    <s v="Home Office"/>
    <x v="2"/>
    <s v="Computer Peripherals"/>
    <s v="Small Pack"/>
    <d v="2012-04-28T00:00:00"/>
  </r>
  <r>
    <n v="6977"/>
    <n v="26912"/>
    <x v="1176"/>
    <s v="Low"/>
    <s v="*"/>
    <s v="*"/>
    <s v="*"/>
    <m/>
    <m/>
    <s v="*"/>
    <m/>
    <m/>
    <m/>
    <m/>
    <m/>
    <n v="21"/>
    <n v="3.5000000000000003E-2"/>
    <m/>
    <m/>
    <n v="1090.1099999999999"/>
    <n v="1"/>
    <n v="51.91"/>
    <s v="Regular Air"/>
    <n v="5.5"/>
    <n v="1095.6099999999999"/>
    <x v="3"/>
    <s v="Home Office"/>
    <x v="2"/>
    <s v="Computer Peripherals"/>
    <s v="Small Box"/>
    <d v="2012-05-06T00:00:00"/>
  </r>
  <r>
    <n v="6978"/>
    <n v="15329"/>
    <x v="1176"/>
    <s v="High"/>
    <s v="*"/>
    <s v="**"/>
    <s v="**"/>
    <m/>
    <m/>
    <s v="**"/>
    <m/>
    <m/>
    <m/>
    <m/>
    <m/>
    <n v="34"/>
    <n v="0.04"/>
    <m/>
    <m/>
    <n v="1014.87"/>
    <n v="1"/>
    <n v="29.849117647058822"/>
    <s v="Express Air"/>
    <n v="1.99"/>
    <n v="1016.86"/>
    <x v="2"/>
    <s v="Consumer"/>
    <x v="2"/>
    <s v="Computer Peripherals"/>
    <s v="Small Pack"/>
    <d v="2012-04-27T00:00:00"/>
  </r>
  <r>
    <n v="6979"/>
    <n v="33378"/>
    <x v="1176"/>
    <s v="High"/>
    <s v="*"/>
    <s v="**"/>
    <s v="**"/>
    <m/>
    <m/>
    <s v="**"/>
    <m/>
    <m/>
    <m/>
    <m/>
    <m/>
    <n v="25"/>
    <n v="3.5000000000000003E-2"/>
    <m/>
    <m/>
    <n v="945.36"/>
    <n v="0"/>
    <n v="37.814399999999999"/>
    <s v="Regular Air"/>
    <n v="9.83"/>
    <n v="955.19"/>
    <x v="1"/>
    <s v="Consumer"/>
    <x v="0"/>
    <s v="Envelopes"/>
    <s v="Small Box"/>
    <d v="2012-04-28T00:00:00"/>
  </r>
  <r>
    <n v="6980"/>
    <n v="33670"/>
    <x v="1176"/>
    <s v="High"/>
    <s v="*"/>
    <s v="**"/>
    <s v="**"/>
    <m/>
    <m/>
    <s v="**"/>
    <m/>
    <m/>
    <m/>
    <m/>
    <m/>
    <n v="50"/>
    <n v="0.06"/>
    <m/>
    <m/>
    <n v="207.54"/>
    <n v="0"/>
    <n v="4.1508000000000003"/>
    <s v="Regular Air"/>
    <n v="1.23"/>
    <n v="208.76999999999998"/>
    <x v="8"/>
    <s v="Home Office"/>
    <x v="0"/>
    <s v="Pens &amp; Art Supplies"/>
    <s v="Wrap Bag"/>
    <d v="2012-04-29T00:00:00"/>
  </r>
  <r>
    <n v="6981"/>
    <n v="46337"/>
    <x v="1176"/>
    <s v="Low"/>
    <s v="*"/>
    <s v="*"/>
    <s v="*"/>
    <m/>
    <m/>
    <s v="*"/>
    <m/>
    <m/>
    <m/>
    <m/>
    <m/>
    <n v="34"/>
    <n v="0.04"/>
    <m/>
    <m/>
    <n v="61.45"/>
    <n v="0"/>
    <n v="1.8073529411764706"/>
    <s v="Regular Air"/>
    <n v="0.7"/>
    <n v="62.150000000000006"/>
    <x v="0"/>
    <s v="Corporate"/>
    <x v="0"/>
    <s v="Pens &amp; Art Supplies"/>
    <s v="Wrap Bag"/>
    <d v="2012-05-02T00:00:00"/>
  </r>
  <r>
    <n v="6982"/>
    <n v="33159"/>
    <x v="1176"/>
    <s v="Medium"/>
    <s v="*"/>
    <s v="*"/>
    <s v="*"/>
    <m/>
    <m/>
    <s v="*"/>
    <m/>
    <m/>
    <m/>
    <m/>
    <m/>
    <n v="3"/>
    <n v="0.01"/>
    <m/>
    <m/>
    <n v="56.695"/>
    <n v="0"/>
    <n v="18.898333333333333"/>
    <s v="Regular Air"/>
    <n v="0.99"/>
    <n v="57.685000000000002"/>
    <x v="7"/>
    <s v="Corporate"/>
    <x v="2"/>
    <s v="Telephones and Communication"/>
    <s v="Wrap Bag"/>
    <d v="2012-04-29T00:00:00"/>
  </r>
  <r>
    <n v="6983"/>
    <n v="38498"/>
    <x v="1176"/>
    <s v="Critical"/>
    <s v="***"/>
    <s v="***"/>
    <s v="***"/>
    <m/>
    <m/>
    <s v="***"/>
    <m/>
    <m/>
    <m/>
    <m/>
    <m/>
    <n v="1"/>
    <n v="0.01"/>
    <m/>
    <m/>
    <n v="43.9"/>
    <n v="0"/>
    <n v="43.9"/>
    <s v="Regular Air"/>
    <n v="4.2699999999999996"/>
    <n v="48.17"/>
    <x v="1"/>
    <s v="Corporate"/>
    <x v="0"/>
    <s v="Pens &amp; Art Supplies"/>
    <s v="Wrap Bag"/>
    <d v="2012-04-30T00:00:00"/>
  </r>
  <r>
    <n v="6984"/>
    <n v="33670"/>
    <x v="1176"/>
    <s v="High"/>
    <s v="*"/>
    <s v="**"/>
    <s v="**"/>
    <m/>
    <m/>
    <s v="**"/>
    <m/>
    <m/>
    <m/>
    <m/>
    <m/>
    <n v="4"/>
    <n v="0.01"/>
    <m/>
    <m/>
    <n v="17.329999999999998"/>
    <n v="0"/>
    <n v="4.3324999999999996"/>
    <s v="Regular Air"/>
    <n v="5"/>
    <n v="22.33"/>
    <x v="8"/>
    <s v="Home Office"/>
    <x v="0"/>
    <s v="Pens &amp; Art Supplies"/>
    <s v="Wrap Bag"/>
    <d v="2012-04-28T00:00:00"/>
  </r>
  <r>
    <n v="6985"/>
    <n v="22497"/>
    <x v="1177"/>
    <s v="Medium"/>
    <s v="*"/>
    <s v="*"/>
    <s v="*"/>
    <m/>
    <m/>
    <s v="*"/>
    <m/>
    <m/>
    <m/>
    <m/>
    <m/>
    <n v="37"/>
    <n v="0.04"/>
    <m/>
    <m/>
    <n v="3259.25"/>
    <n v="1"/>
    <n v="88.087837837837839"/>
    <s v="Delivery Truck"/>
    <n v="28"/>
    <n v="3287.25"/>
    <x v="10"/>
    <s v="Corporate"/>
    <x v="2"/>
    <s v="Office Machines"/>
    <s v="Jumbo Drum"/>
    <d v="2012-04-29T00:00:00"/>
  </r>
  <r>
    <n v="6986"/>
    <n v="30405"/>
    <x v="1177"/>
    <s v="Low"/>
    <s v="*"/>
    <s v="*"/>
    <s v="*"/>
    <m/>
    <m/>
    <s v="*"/>
    <m/>
    <m/>
    <m/>
    <m/>
    <m/>
    <n v="7"/>
    <n v="0.01"/>
    <m/>
    <m/>
    <n v="2789.03"/>
    <n v="1"/>
    <n v="398.43285714285719"/>
    <s v="Delivery Truck"/>
    <n v="42.52"/>
    <n v="2831.55"/>
    <x v="4"/>
    <s v="Home Office"/>
    <x v="1"/>
    <s v="Tables"/>
    <s v="Jumbo Box"/>
    <d v="2012-05-03T00:00:00"/>
  </r>
  <r>
    <n v="6987"/>
    <n v="5767"/>
    <x v="1177"/>
    <s v="High"/>
    <s v="*"/>
    <s v="**"/>
    <s v="**"/>
    <m/>
    <m/>
    <s v="**"/>
    <m/>
    <m/>
    <m/>
    <m/>
    <m/>
    <n v="31"/>
    <n v="0.04"/>
    <m/>
    <m/>
    <n v="2390.54"/>
    <n v="1"/>
    <n v="77.114193548387092"/>
    <s v="Regular Air"/>
    <n v="5.5"/>
    <n v="2396.04"/>
    <x v="5"/>
    <s v="Small Business"/>
    <x v="2"/>
    <s v="Computer Peripherals"/>
    <s v="Small Box"/>
    <d v="2012-04-30T00:00:00"/>
  </r>
  <r>
    <n v="6988"/>
    <n v="26982"/>
    <x v="1177"/>
    <s v="Not Specified"/>
    <s v="*"/>
    <s v="*"/>
    <s v="*"/>
    <m/>
    <m/>
    <s v="*"/>
    <m/>
    <m/>
    <m/>
    <m/>
    <m/>
    <n v="37"/>
    <n v="0.04"/>
    <m/>
    <m/>
    <n v="1984.61"/>
    <n v="1"/>
    <n v="53.638108108108106"/>
    <s v="Express Air"/>
    <n v="14.3"/>
    <n v="1998.9099999999999"/>
    <x v="1"/>
    <s v="Small Business"/>
    <x v="0"/>
    <s v="Paper"/>
    <s v="Small Box"/>
    <d v="2012-04-29T00:00:00"/>
  </r>
  <r>
    <n v="6989"/>
    <n v="5767"/>
    <x v="1177"/>
    <s v="High"/>
    <s v="*"/>
    <s v="**"/>
    <s v="**"/>
    <m/>
    <m/>
    <s v="**"/>
    <m/>
    <m/>
    <m/>
    <m/>
    <m/>
    <n v="36"/>
    <n v="0.04"/>
    <m/>
    <m/>
    <n v="163.54"/>
    <n v="0"/>
    <n v="4.5427777777777774"/>
    <s v="Express Air"/>
    <n v="5.04"/>
    <n v="168.57999999999998"/>
    <x v="5"/>
    <s v="Small Business"/>
    <x v="0"/>
    <s v="Binders and Binder Accessories"/>
    <s v="Small Box"/>
    <d v="2012-04-29T00:00:00"/>
  </r>
  <r>
    <n v="6990"/>
    <n v="21860"/>
    <x v="1177"/>
    <s v="Critical"/>
    <s v="***"/>
    <s v="***"/>
    <s v="***"/>
    <m/>
    <m/>
    <s v="***"/>
    <m/>
    <m/>
    <m/>
    <m/>
    <m/>
    <n v="9"/>
    <n v="0.01"/>
    <m/>
    <m/>
    <n v="73.7"/>
    <n v="0"/>
    <n v="8.18888888888889"/>
    <s v="Express Air"/>
    <n v="4"/>
    <n v="77.7"/>
    <x v="4"/>
    <s v="Consumer"/>
    <x v="1"/>
    <s v="Office Furnishings"/>
    <s v="Wrap Bag"/>
    <d v="2012-04-29T00:00:00"/>
  </r>
  <r>
    <n v="6991"/>
    <n v="2691"/>
    <x v="1178"/>
    <s v="Low"/>
    <s v="*"/>
    <s v="*"/>
    <s v="*"/>
    <m/>
    <m/>
    <s v="*"/>
    <m/>
    <m/>
    <m/>
    <m/>
    <m/>
    <n v="14"/>
    <n v="0.02"/>
    <m/>
    <m/>
    <n v="3363.14"/>
    <n v="1"/>
    <n v="240.22428571428571"/>
    <s v="Delivery Truck"/>
    <n v="41.91"/>
    <n v="3405.0499999999997"/>
    <x v="1"/>
    <s v="Corporate"/>
    <x v="1"/>
    <s v="Bookcases"/>
    <s v="Jumbo Box"/>
    <d v="2012-05-08T00:00:00"/>
  </r>
  <r>
    <n v="6992"/>
    <n v="24643"/>
    <x v="1178"/>
    <s v="Medium"/>
    <s v="*"/>
    <s v="*"/>
    <s v="*"/>
    <m/>
    <m/>
    <s v="*"/>
    <m/>
    <m/>
    <m/>
    <m/>
    <m/>
    <n v="30"/>
    <n v="0.04"/>
    <m/>
    <m/>
    <n v="2368.1680000000001"/>
    <n v="1"/>
    <n v="78.938933333333338"/>
    <s v="Regular Air"/>
    <n v="1.25"/>
    <n v="2369.4180000000001"/>
    <x v="1"/>
    <s v="Corporate"/>
    <x v="2"/>
    <s v="Telephones and Communication"/>
    <s v="Small Pack"/>
    <d v="2012-05-01T00:00:00"/>
  </r>
  <r>
    <n v="6993"/>
    <n v="34086"/>
    <x v="1178"/>
    <s v="High"/>
    <s v="*"/>
    <s v="**"/>
    <s v="**"/>
    <m/>
    <m/>
    <s v="**"/>
    <m/>
    <m/>
    <m/>
    <m/>
    <m/>
    <n v="41"/>
    <n v="0.05"/>
    <m/>
    <m/>
    <n v="2251.9135000000001"/>
    <n v="1"/>
    <n v="54.924719512195125"/>
    <s v="Regular Air"/>
    <n v="2.5"/>
    <n v="2254.4135000000001"/>
    <x v="1"/>
    <s v="Consumer"/>
    <x v="2"/>
    <s v="Telephones and Communication"/>
    <s v="Small Box"/>
    <d v="2012-05-01T00:00:00"/>
  </r>
  <r>
    <n v="6994"/>
    <n v="28742"/>
    <x v="1178"/>
    <s v="Low"/>
    <s v="*"/>
    <s v="*"/>
    <s v="*"/>
    <m/>
    <m/>
    <s v="*"/>
    <m/>
    <m/>
    <m/>
    <m/>
    <m/>
    <n v="7"/>
    <n v="0.01"/>
    <m/>
    <m/>
    <n v="2171.4639999999999"/>
    <n v="1"/>
    <n v="310.20914285714287"/>
    <s v="Delivery Truck"/>
    <n v="85.63"/>
    <n v="2257.0940000000001"/>
    <x v="4"/>
    <s v="Corporate"/>
    <x v="1"/>
    <s v="Tables"/>
    <s v="Jumbo Box"/>
    <d v="2012-05-06T00:00:00"/>
  </r>
  <r>
    <n v="6995"/>
    <n v="36103"/>
    <x v="1178"/>
    <s v="Critical"/>
    <s v="***"/>
    <s v="***"/>
    <s v="***"/>
    <m/>
    <m/>
    <s v="***"/>
    <m/>
    <m/>
    <m/>
    <m/>
    <m/>
    <n v="45"/>
    <n v="0.05"/>
    <m/>
    <m/>
    <n v="1335.316"/>
    <n v="1"/>
    <n v="29.67368888888889"/>
    <s v="Regular Air"/>
    <n v="0.99"/>
    <n v="1336.306"/>
    <x v="6"/>
    <s v="Home Office"/>
    <x v="2"/>
    <s v="Telephones and Communication"/>
    <s v="Small Pack"/>
    <d v="2012-05-01T00:00:00"/>
  </r>
  <r>
    <n v="6996"/>
    <n v="28742"/>
    <x v="1178"/>
    <s v="Low"/>
    <s v="*"/>
    <s v="*"/>
    <s v="*"/>
    <m/>
    <m/>
    <s v="*"/>
    <m/>
    <m/>
    <m/>
    <m/>
    <m/>
    <n v="35"/>
    <n v="0.04"/>
    <m/>
    <m/>
    <n v="587.91999999999996"/>
    <n v="0"/>
    <n v="16.797714285714285"/>
    <s v="Regular Air"/>
    <n v="6.25"/>
    <n v="594.16999999999996"/>
    <x v="4"/>
    <s v="Corporate"/>
    <x v="0"/>
    <s v="Storage &amp; Organization"/>
    <s v="Small Box"/>
    <d v="2012-04-29T00:00:00"/>
  </r>
  <r>
    <n v="6997"/>
    <n v="52519"/>
    <x v="1178"/>
    <s v="High"/>
    <s v="*"/>
    <s v="**"/>
    <s v="**"/>
    <m/>
    <m/>
    <s v="**"/>
    <m/>
    <m/>
    <m/>
    <m/>
    <m/>
    <n v="6"/>
    <n v="0.01"/>
    <m/>
    <m/>
    <n v="120.38"/>
    <n v="0"/>
    <n v="20.063333333333333"/>
    <s v="Regular Air"/>
    <n v="6.32"/>
    <n v="126.69999999999999"/>
    <x v="0"/>
    <s v="Corporate"/>
    <x v="0"/>
    <s v="Appliances"/>
    <s v="Small Box"/>
    <d v="2012-05-01T00:00:00"/>
  </r>
  <r>
    <n v="6998"/>
    <n v="36103"/>
    <x v="1178"/>
    <s v="Critical"/>
    <s v="***"/>
    <s v="***"/>
    <s v="***"/>
    <m/>
    <m/>
    <s v="***"/>
    <m/>
    <m/>
    <m/>
    <m/>
    <m/>
    <n v="10"/>
    <n v="0.02"/>
    <m/>
    <m/>
    <n v="55.82"/>
    <n v="0"/>
    <n v="5.5819999999999999"/>
    <s v="Regular Air"/>
    <n v="5.72"/>
    <n v="61.54"/>
    <x v="6"/>
    <s v="Home Office"/>
    <x v="1"/>
    <s v="Office Furnishings"/>
    <s v="Small Pack"/>
    <d v="2012-05-01T00:00:00"/>
  </r>
  <r>
    <n v="6999"/>
    <n v="38279"/>
    <x v="1178"/>
    <s v="Medium"/>
    <s v="*"/>
    <s v="*"/>
    <s v="*"/>
    <m/>
    <m/>
    <s v="*"/>
    <m/>
    <m/>
    <m/>
    <m/>
    <m/>
    <n v="1"/>
    <n v="0.01"/>
    <m/>
    <m/>
    <n v="11.64"/>
    <n v="0"/>
    <n v="11.64"/>
    <s v="Regular Air"/>
    <n v="4"/>
    <n v="15.64"/>
    <x v="5"/>
    <s v="Corporate"/>
    <x v="1"/>
    <s v="Office Furnishings"/>
    <s v="Wrap Bag"/>
    <d v="2012-05-01T00:00:00"/>
  </r>
  <r>
    <n v="7000"/>
    <n v="644"/>
    <x v="1179"/>
    <s v="Critical"/>
    <s v="***"/>
    <s v="***"/>
    <s v="***"/>
    <m/>
    <m/>
    <s v="***"/>
    <m/>
    <m/>
    <m/>
    <m/>
    <m/>
    <n v="5"/>
    <n v="0.01"/>
    <m/>
    <m/>
    <n v="1679.58"/>
    <n v="1"/>
    <n v="335.916"/>
    <s v="Delivery Truck"/>
    <n v="58.95"/>
    <n v="1738.53"/>
    <x v="0"/>
    <s v="Corporate"/>
    <x v="1"/>
    <s v="Chairs &amp; Chairmats"/>
    <s v="Jumbo Drum"/>
    <d v="2012-05-01T00:00:00"/>
  </r>
  <r>
    <n v="7001"/>
    <n v="134"/>
    <x v="1179"/>
    <s v="Not Specified"/>
    <s v="*"/>
    <s v="*"/>
    <s v="*"/>
    <m/>
    <m/>
    <s v="*"/>
    <m/>
    <m/>
    <m/>
    <m/>
    <m/>
    <n v="11"/>
    <n v="0.02"/>
    <m/>
    <m/>
    <n v="1132.5999999999999"/>
    <n v="1"/>
    <n v="102.96363636363635"/>
    <s v="Regular Air"/>
    <n v="35"/>
    <n v="1167.5999999999999"/>
    <x v="1"/>
    <s v="Home Office"/>
    <x v="0"/>
    <s v="Storage &amp; Organization"/>
    <s v="Large Box"/>
    <d v="2012-05-02T00:00:00"/>
  </r>
  <r>
    <n v="7002"/>
    <n v="9952"/>
    <x v="1180"/>
    <s v="High"/>
    <s v="*"/>
    <s v="**"/>
    <s v="**"/>
    <m/>
    <m/>
    <s v="**"/>
    <m/>
    <m/>
    <m/>
    <m/>
    <m/>
    <n v="47"/>
    <n v="0.05"/>
    <m/>
    <m/>
    <n v="7890.89"/>
    <n v="1"/>
    <n v="167.8912765957447"/>
    <s v="Express Air"/>
    <n v="35"/>
    <n v="7925.89"/>
    <x v="6"/>
    <s v="Home Office"/>
    <x v="0"/>
    <s v="Storage &amp; Organization"/>
    <s v="Large Box"/>
    <d v="2012-05-03T00:00:00"/>
  </r>
  <r>
    <n v="7003"/>
    <n v="21410"/>
    <x v="1180"/>
    <s v="Critical"/>
    <s v="***"/>
    <s v="***"/>
    <s v="***"/>
    <m/>
    <m/>
    <s v="***"/>
    <m/>
    <m/>
    <m/>
    <m/>
    <m/>
    <n v="16"/>
    <n v="0.02"/>
    <m/>
    <m/>
    <n v="2101.59"/>
    <n v="1"/>
    <n v="131.34937500000001"/>
    <s v="Express Air"/>
    <n v="24.49"/>
    <n v="2126.08"/>
    <x v="5"/>
    <s v="Corporate"/>
    <x v="0"/>
    <s v="Appliances"/>
    <s v="Large Box"/>
    <d v="2012-05-03T00:00:00"/>
  </r>
  <r>
    <n v="7004"/>
    <n v="54339"/>
    <x v="1181"/>
    <s v="Low"/>
    <s v="*"/>
    <s v="*"/>
    <s v="*"/>
    <m/>
    <m/>
    <s v="*"/>
    <m/>
    <m/>
    <m/>
    <m/>
    <m/>
    <n v="48"/>
    <n v="0.05"/>
    <m/>
    <m/>
    <n v="3005.74"/>
    <n v="1"/>
    <n v="62.619583333333331"/>
    <s v="Express Air"/>
    <n v="3.99"/>
    <n v="3009.7299999999996"/>
    <x v="1"/>
    <s v="Corporate"/>
    <x v="0"/>
    <s v="Appliances"/>
    <s v="Small Box"/>
    <d v="2012-05-09T00:00:00"/>
  </r>
  <r>
    <n v="7005"/>
    <n v="54339"/>
    <x v="1181"/>
    <s v="Low"/>
    <s v="*"/>
    <s v="*"/>
    <s v="*"/>
    <m/>
    <m/>
    <s v="*"/>
    <m/>
    <m/>
    <m/>
    <m/>
    <m/>
    <n v="41"/>
    <n v="0.05"/>
    <m/>
    <m/>
    <n v="2209.5155"/>
    <n v="1"/>
    <n v="53.890621951219515"/>
    <s v="Regular Air"/>
    <n v="5.31"/>
    <n v="2214.8254999999999"/>
    <x v="1"/>
    <s v="Corporate"/>
    <x v="2"/>
    <s v="Telephones and Communication"/>
    <s v="Small Box"/>
    <d v="2012-05-07T00:00:00"/>
  </r>
  <r>
    <n v="7006"/>
    <n v="57093"/>
    <x v="1181"/>
    <s v="Low"/>
    <s v="*"/>
    <s v="*"/>
    <s v="*"/>
    <m/>
    <m/>
    <s v="*"/>
    <m/>
    <m/>
    <m/>
    <m/>
    <m/>
    <n v="47"/>
    <n v="0.05"/>
    <m/>
    <m/>
    <n v="744.64"/>
    <n v="0"/>
    <n v="15.843404255319149"/>
    <s v="Regular Air"/>
    <n v="5.41"/>
    <n v="750.05"/>
    <x v="5"/>
    <s v="Small Business"/>
    <x v="0"/>
    <s v="Storage &amp; Organization"/>
    <s v="Small Box"/>
    <d v="2012-05-09T00:00:00"/>
  </r>
  <r>
    <n v="7007"/>
    <n v="3524"/>
    <x v="1181"/>
    <s v="High"/>
    <s v="*"/>
    <s v="**"/>
    <s v="**"/>
    <m/>
    <m/>
    <s v="**"/>
    <m/>
    <m/>
    <m/>
    <m/>
    <m/>
    <n v="21"/>
    <n v="3.5000000000000003E-2"/>
    <m/>
    <m/>
    <n v="427.32"/>
    <n v="0"/>
    <n v="20.348571428571429"/>
    <s v="Regular Air"/>
    <n v="9.0299999999999994"/>
    <n v="436.34999999999997"/>
    <x v="11"/>
    <s v="Small Business"/>
    <x v="0"/>
    <s v="Paper"/>
    <s v="Small Box"/>
    <d v="2012-05-03T00:00:00"/>
  </r>
  <r>
    <n v="7008"/>
    <n v="40131"/>
    <x v="1181"/>
    <s v="Low"/>
    <s v="*"/>
    <s v="*"/>
    <s v="*"/>
    <m/>
    <m/>
    <s v="*"/>
    <m/>
    <m/>
    <m/>
    <m/>
    <m/>
    <n v="24"/>
    <n v="3.5000000000000003E-2"/>
    <m/>
    <m/>
    <n v="222.43"/>
    <n v="0"/>
    <n v="9.2679166666666664"/>
    <s v="Regular Air"/>
    <n v="9.86"/>
    <n v="232.29000000000002"/>
    <x v="1"/>
    <s v="Home Office"/>
    <x v="0"/>
    <s v="Paper"/>
    <s v="Small Box"/>
    <d v="2012-05-02T00:00:00"/>
  </r>
  <r>
    <n v="7009"/>
    <n v="57093"/>
    <x v="1181"/>
    <s v="Low"/>
    <s v="*"/>
    <s v="*"/>
    <s v="*"/>
    <m/>
    <m/>
    <s v="*"/>
    <m/>
    <m/>
    <m/>
    <m/>
    <m/>
    <n v="3"/>
    <n v="0.01"/>
    <m/>
    <m/>
    <n v="18.97"/>
    <n v="0"/>
    <n v="6.3233333333333333"/>
    <s v="Regular Air"/>
    <n v="2.99"/>
    <n v="21.96"/>
    <x v="5"/>
    <s v="Small Business"/>
    <x v="0"/>
    <s v="Binders and Binder Accessories"/>
    <s v="Small Box"/>
    <d v="2012-05-09T00:00:00"/>
  </r>
  <r>
    <n v="7010"/>
    <n v="51267"/>
    <x v="1182"/>
    <s v="Low"/>
    <s v="*"/>
    <s v="*"/>
    <s v="*"/>
    <m/>
    <m/>
    <s v="*"/>
    <m/>
    <m/>
    <m/>
    <m/>
    <m/>
    <n v="46"/>
    <n v="0.05"/>
    <m/>
    <m/>
    <n v="4394.78"/>
    <n v="1"/>
    <n v="95.538695652173914"/>
    <s v="Delivery Truck"/>
    <n v="35.840000000000003"/>
    <n v="4430.62"/>
    <x v="2"/>
    <s v="Home Office"/>
    <x v="1"/>
    <s v="Bookcases"/>
    <s v="Jumbo Box"/>
    <d v="2012-05-08T00:00:00"/>
  </r>
  <r>
    <n v="7011"/>
    <n v="22951"/>
    <x v="1182"/>
    <s v="Medium"/>
    <s v="*"/>
    <s v="*"/>
    <s v="*"/>
    <m/>
    <m/>
    <s v="*"/>
    <m/>
    <m/>
    <m/>
    <m/>
    <m/>
    <n v="24"/>
    <n v="3.5000000000000003E-2"/>
    <m/>
    <m/>
    <n v="1304.0274999999999"/>
    <n v="1"/>
    <n v="54.334479166666661"/>
    <s v="Regular Air"/>
    <n v="8.99"/>
    <n v="1313.0174999999999"/>
    <x v="1"/>
    <s v="Corporate"/>
    <x v="2"/>
    <s v="Telephones and Communication"/>
    <s v="Small Box"/>
    <d v="2012-05-03T00:00:00"/>
  </r>
  <r>
    <n v="7012"/>
    <n v="55749"/>
    <x v="1182"/>
    <s v="Critical"/>
    <s v="***"/>
    <s v="***"/>
    <s v="***"/>
    <m/>
    <m/>
    <s v="***"/>
    <m/>
    <m/>
    <m/>
    <m/>
    <m/>
    <n v="42"/>
    <n v="0.05"/>
    <m/>
    <m/>
    <n v="364.8"/>
    <n v="0"/>
    <n v="8.6857142857142868"/>
    <s v="Regular Air"/>
    <n v="1.39"/>
    <n v="366.19"/>
    <x v="8"/>
    <s v="Corporate"/>
    <x v="0"/>
    <s v="Envelopes"/>
    <s v="Small Box"/>
    <d v="2012-05-04T00:00:00"/>
  </r>
  <r>
    <n v="7013"/>
    <n v="30375"/>
    <x v="1182"/>
    <s v="Low"/>
    <s v="*"/>
    <s v="*"/>
    <s v="*"/>
    <m/>
    <m/>
    <s v="*"/>
    <m/>
    <m/>
    <m/>
    <m/>
    <m/>
    <n v="20"/>
    <n v="3.5000000000000003E-2"/>
    <m/>
    <m/>
    <n v="71.45"/>
    <n v="0"/>
    <n v="3.5725000000000002"/>
    <s v="Regular Air"/>
    <n v="6.27"/>
    <n v="77.72"/>
    <x v="4"/>
    <s v="Corporate"/>
    <x v="0"/>
    <s v="Binders and Binder Accessories"/>
    <s v="Small Box"/>
    <d v="2012-05-07T00:00:00"/>
  </r>
  <r>
    <n v="7014"/>
    <n v="18917"/>
    <x v="1182"/>
    <s v="Critical"/>
    <s v="***"/>
    <s v="***"/>
    <s v="***"/>
    <m/>
    <m/>
    <s v="***"/>
    <m/>
    <m/>
    <m/>
    <m/>
    <m/>
    <n v="14"/>
    <n v="0.02"/>
    <m/>
    <m/>
    <n v="28.82"/>
    <n v="0"/>
    <n v="2.0585714285714287"/>
    <s v="Regular Air"/>
    <n v="1.49"/>
    <n v="30.31"/>
    <x v="1"/>
    <s v="Small Business"/>
    <x v="0"/>
    <s v="Binders and Binder Accessories"/>
    <s v="Small Box"/>
    <d v="2012-05-05T00:00:00"/>
  </r>
  <r>
    <n v="7015"/>
    <n v="7488"/>
    <x v="1182"/>
    <s v="Critical"/>
    <s v="***"/>
    <s v="***"/>
    <s v="***"/>
    <m/>
    <m/>
    <s v="***"/>
    <m/>
    <m/>
    <m/>
    <m/>
    <m/>
    <n v="9"/>
    <n v="0.01"/>
    <m/>
    <m/>
    <n v="26.09"/>
    <n v="0"/>
    <n v="2.8988888888888891"/>
    <s v="Regular Air"/>
    <n v="0.93"/>
    <n v="27.02"/>
    <x v="5"/>
    <s v="Corporate"/>
    <x v="0"/>
    <s v="Pens &amp; Art Supplies"/>
    <s v="Wrap Bag"/>
    <d v="2012-05-04T00:00:00"/>
  </r>
  <r>
    <n v="7016"/>
    <n v="49380"/>
    <x v="1183"/>
    <s v="Medium"/>
    <s v="*"/>
    <s v="*"/>
    <s v="*"/>
    <m/>
    <m/>
    <s v="*"/>
    <m/>
    <m/>
    <m/>
    <m/>
    <m/>
    <n v="11"/>
    <n v="0.02"/>
    <m/>
    <m/>
    <n v="22145.37"/>
    <n v="1"/>
    <n v="2013.2154545454543"/>
    <s v="Regular Air"/>
    <n v="13.99"/>
    <n v="22159.360000000001"/>
    <x v="6"/>
    <s v="Consumer"/>
    <x v="2"/>
    <s v="Office Machines"/>
    <s v="Medium Box"/>
    <d v="2012-05-06T00:00:00"/>
  </r>
  <r>
    <n v="7017"/>
    <n v="8833"/>
    <x v="1183"/>
    <s v="Low"/>
    <s v="*"/>
    <s v="*"/>
    <s v="*"/>
    <m/>
    <m/>
    <s v="*"/>
    <m/>
    <m/>
    <m/>
    <m/>
    <m/>
    <n v="40"/>
    <n v="0.05"/>
    <m/>
    <m/>
    <n v="3338.98"/>
    <n v="1"/>
    <n v="83.474500000000006"/>
    <s v="Regular Air"/>
    <n v="35"/>
    <n v="3373.98"/>
    <x v="11"/>
    <s v="Small Business"/>
    <x v="0"/>
    <s v="Storage &amp; Organization"/>
    <s v="Large Box"/>
    <d v="2012-05-08T00:00:00"/>
  </r>
  <r>
    <n v="7018"/>
    <n v="10470"/>
    <x v="1183"/>
    <s v="Low"/>
    <s v="*"/>
    <s v="*"/>
    <s v="*"/>
    <m/>
    <m/>
    <s v="*"/>
    <m/>
    <m/>
    <m/>
    <m/>
    <m/>
    <n v="20"/>
    <n v="3.5000000000000003E-2"/>
    <m/>
    <m/>
    <n v="2913.1455000000001"/>
    <n v="1"/>
    <n v="145.657275"/>
    <s v="Regular Air"/>
    <n v="4.99"/>
    <n v="2918.1354999999999"/>
    <x v="1"/>
    <s v="Corporate"/>
    <x v="2"/>
    <s v="Telephones and Communication"/>
    <s v="Small Box"/>
    <d v="2012-05-06T00:00:00"/>
  </r>
  <r>
    <n v="7019"/>
    <n v="10470"/>
    <x v="1183"/>
    <s v="Low"/>
    <s v="*"/>
    <s v="*"/>
    <s v="*"/>
    <m/>
    <m/>
    <s v="*"/>
    <m/>
    <m/>
    <m/>
    <m/>
    <m/>
    <n v="40"/>
    <n v="0.05"/>
    <m/>
    <m/>
    <n v="1757.43"/>
    <n v="1"/>
    <n v="43.935749999999999"/>
    <s v="Express Air"/>
    <n v="3.5"/>
    <n v="1760.93"/>
    <x v="1"/>
    <s v="Corporate"/>
    <x v="0"/>
    <s v="Appliances"/>
    <s v="Small Box"/>
    <d v="2012-05-06T00:00:00"/>
  </r>
  <r>
    <n v="7020"/>
    <n v="39652"/>
    <x v="1183"/>
    <s v="Low"/>
    <s v="*"/>
    <s v="*"/>
    <s v="*"/>
    <m/>
    <m/>
    <s v="*"/>
    <m/>
    <m/>
    <m/>
    <m/>
    <m/>
    <n v="4"/>
    <n v="0.01"/>
    <m/>
    <m/>
    <n v="665.76250000000005"/>
    <n v="0"/>
    <n v="166.44062500000001"/>
    <s v="Regular Air"/>
    <n v="8.99"/>
    <n v="674.75250000000005"/>
    <x v="5"/>
    <s v="Consumer"/>
    <x v="2"/>
    <s v="Telephones and Communication"/>
    <s v="Small Box"/>
    <d v="2012-05-09T00:00:00"/>
  </r>
  <r>
    <n v="7021"/>
    <n v="10470"/>
    <x v="1183"/>
    <s v="Critical"/>
    <s v="***"/>
    <s v="***"/>
    <s v="***"/>
    <m/>
    <m/>
    <s v="***"/>
    <m/>
    <m/>
    <m/>
    <m/>
    <m/>
    <n v="35"/>
    <n v="0.04"/>
    <m/>
    <m/>
    <n v="246.98"/>
    <n v="0"/>
    <n v="7.0565714285714281"/>
    <s v="Regular Air"/>
    <n v="5.21"/>
    <n v="252.19"/>
    <x v="2"/>
    <s v="Corporate"/>
    <x v="1"/>
    <s v="Office Furnishings"/>
    <s v="Small Box"/>
    <d v="2012-05-09T00:00:00"/>
  </r>
  <r>
    <n v="7022"/>
    <n v="10470"/>
    <x v="1183"/>
    <s v="Low"/>
    <s v="*"/>
    <s v="*"/>
    <s v="*"/>
    <m/>
    <m/>
    <s v="*"/>
    <m/>
    <m/>
    <m/>
    <m/>
    <m/>
    <n v="8"/>
    <n v="0.01"/>
    <m/>
    <m/>
    <n v="137.26"/>
    <n v="0"/>
    <n v="17.157499999999999"/>
    <s v="Regular Air"/>
    <n v="13.18"/>
    <n v="150.44"/>
    <x v="1"/>
    <s v="Corporate"/>
    <x v="0"/>
    <s v="Binders and Binder Accessories"/>
    <s v="Small Box"/>
    <d v="2012-05-11T00:00:00"/>
  </r>
  <r>
    <n v="7023"/>
    <n v="39652"/>
    <x v="1183"/>
    <s v="Low"/>
    <s v="*"/>
    <s v="*"/>
    <s v="*"/>
    <m/>
    <m/>
    <s v="*"/>
    <m/>
    <m/>
    <m/>
    <m/>
    <m/>
    <n v="5"/>
    <n v="0.01"/>
    <m/>
    <m/>
    <n v="14.61"/>
    <n v="0"/>
    <n v="2.9219999999999997"/>
    <s v="Regular Air"/>
    <n v="0.5"/>
    <n v="15.11"/>
    <x v="5"/>
    <s v="Consumer"/>
    <x v="0"/>
    <s v="Labels"/>
    <s v="Small Box"/>
    <d v="2012-05-06T00:00:00"/>
  </r>
  <r>
    <n v="7024"/>
    <n v="53477"/>
    <x v="1184"/>
    <s v="High"/>
    <s v="*"/>
    <s v="**"/>
    <s v="**"/>
    <m/>
    <m/>
    <s v="**"/>
    <m/>
    <m/>
    <m/>
    <m/>
    <m/>
    <n v="27"/>
    <n v="3.5000000000000003E-2"/>
    <m/>
    <m/>
    <n v="8161.93"/>
    <n v="1"/>
    <n v="302.29370370370373"/>
    <s v="Delivery Truck"/>
    <n v="64.73"/>
    <n v="8226.66"/>
    <x v="8"/>
    <s v="Corporate"/>
    <x v="1"/>
    <s v="Chairs &amp; Chairmats"/>
    <s v="Jumbo Drum"/>
    <d v="2012-05-06T00:00:00"/>
  </r>
  <r>
    <n v="7025"/>
    <n v="53477"/>
    <x v="1184"/>
    <s v="High"/>
    <s v="*"/>
    <s v="**"/>
    <s v="**"/>
    <m/>
    <m/>
    <s v="**"/>
    <m/>
    <m/>
    <m/>
    <m/>
    <m/>
    <n v="28"/>
    <n v="3.5000000000000003E-2"/>
    <m/>
    <m/>
    <n v="4479.16"/>
    <n v="1"/>
    <n v="159.97"/>
    <s v="Regular Air"/>
    <n v="19.989999999999998"/>
    <n v="4499.1499999999996"/>
    <x v="8"/>
    <s v="Corporate"/>
    <x v="0"/>
    <s v="Storage &amp; Organization"/>
    <s v="Small Box"/>
    <d v="2012-05-07T00:00:00"/>
  </r>
  <r>
    <n v="7026"/>
    <n v="53477"/>
    <x v="1184"/>
    <s v="High"/>
    <s v="*"/>
    <s v="**"/>
    <s v="**"/>
    <m/>
    <m/>
    <s v="**"/>
    <m/>
    <m/>
    <m/>
    <m/>
    <m/>
    <n v="32"/>
    <n v="0.04"/>
    <m/>
    <m/>
    <n v="3114.05"/>
    <n v="1"/>
    <n v="97.314062500000006"/>
    <s v="Delivery Truck"/>
    <n v="74.349999999999994"/>
    <n v="3188.4"/>
    <x v="8"/>
    <s v="Corporate"/>
    <x v="1"/>
    <s v="Chairs &amp; Chairmats"/>
    <s v="Jumbo Drum"/>
    <d v="2012-05-07T00:00:00"/>
  </r>
  <r>
    <n v="7027"/>
    <n v="9409"/>
    <x v="1184"/>
    <s v="Critical"/>
    <s v="***"/>
    <s v="***"/>
    <s v="***"/>
    <m/>
    <m/>
    <s v="***"/>
    <m/>
    <m/>
    <m/>
    <m/>
    <m/>
    <n v="12"/>
    <n v="0.02"/>
    <m/>
    <m/>
    <n v="1712.66"/>
    <n v="1"/>
    <n v="142.72166666666666"/>
    <s v="Regular Air"/>
    <n v="4"/>
    <n v="1716.66"/>
    <x v="2"/>
    <s v="Home Office"/>
    <x v="2"/>
    <s v="Computer Peripherals"/>
    <s v="Small Box"/>
    <d v="2012-05-07T00:00:00"/>
  </r>
  <r>
    <n v="7028"/>
    <n v="53477"/>
    <x v="1184"/>
    <s v="High"/>
    <s v="*"/>
    <s v="**"/>
    <s v="**"/>
    <m/>
    <m/>
    <s v="**"/>
    <m/>
    <m/>
    <m/>
    <m/>
    <m/>
    <n v="36"/>
    <n v="0.04"/>
    <m/>
    <m/>
    <n v="1314.65"/>
    <n v="1"/>
    <n v="36.518055555555556"/>
    <s v="Regular Air"/>
    <n v="5.08"/>
    <n v="1319.73"/>
    <x v="8"/>
    <s v="Corporate"/>
    <x v="0"/>
    <s v="Paper"/>
    <s v="Wrap Bag"/>
    <d v="2012-05-07T00:00:00"/>
  </r>
  <r>
    <n v="7029"/>
    <n v="48197"/>
    <x v="1184"/>
    <s v="Not Specified"/>
    <s v="*"/>
    <s v="*"/>
    <s v="*"/>
    <m/>
    <m/>
    <s v="*"/>
    <m/>
    <m/>
    <m/>
    <m/>
    <m/>
    <n v="32"/>
    <n v="0.04"/>
    <m/>
    <m/>
    <n v="1282.49"/>
    <n v="1"/>
    <n v="40.0778125"/>
    <s v="Regular Air"/>
    <n v="14.45"/>
    <n v="1296.94"/>
    <x v="2"/>
    <s v="Consumer"/>
    <x v="1"/>
    <s v="Office Furnishings"/>
    <s v="Large Box"/>
    <d v="2012-05-07T00:00:00"/>
  </r>
  <r>
    <n v="7030"/>
    <n v="2023"/>
    <x v="1184"/>
    <s v="Low"/>
    <s v="*"/>
    <s v="*"/>
    <s v="*"/>
    <m/>
    <m/>
    <s v="*"/>
    <m/>
    <m/>
    <m/>
    <m/>
    <m/>
    <n v="4"/>
    <n v="0.01"/>
    <m/>
    <m/>
    <n v="294.89"/>
    <n v="0"/>
    <n v="73.722499999999997"/>
    <s v="Regular Air"/>
    <n v="12.14"/>
    <n v="307.02999999999997"/>
    <x v="4"/>
    <s v="Home Office"/>
    <x v="2"/>
    <s v="Computer Peripherals"/>
    <s v="Small Box"/>
    <d v="2012-05-05T00:00:00"/>
  </r>
  <r>
    <n v="7031"/>
    <n v="2023"/>
    <x v="1184"/>
    <s v="Low"/>
    <s v="*"/>
    <s v="*"/>
    <s v="*"/>
    <m/>
    <m/>
    <s v="*"/>
    <m/>
    <m/>
    <m/>
    <m/>
    <m/>
    <n v="50"/>
    <n v="0.06"/>
    <m/>
    <m/>
    <n v="246.57"/>
    <n v="0"/>
    <n v="4.9314"/>
    <s v="Regular Air"/>
    <n v="5.49"/>
    <n v="252.06"/>
    <x v="4"/>
    <s v="Home Office"/>
    <x v="0"/>
    <s v="Paper"/>
    <s v="Small Box"/>
    <d v="2012-05-07T00:00:00"/>
  </r>
  <r>
    <n v="7032"/>
    <n v="16257"/>
    <x v="1184"/>
    <s v="Not Specified"/>
    <s v="*"/>
    <s v="*"/>
    <s v="*"/>
    <m/>
    <m/>
    <s v="*"/>
    <m/>
    <m/>
    <m/>
    <m/>
    <m/>
    <n v="16"/>
    <n v="0.02"/>
    <m/>
    <m/>
    <n v="102.73"/>
    <n v="0"/>
    <n v="6.4206250000000002"/>
    <s v="Regular Air"/>
    <n v="2.5"/>
    <n v="105.23"/>
    <x v="2"/>
    <s v="Home Office"/>
    <x v="0"/>
    <s v="Envelopes"/>
    <s v="Small Box"/>
    <d v="2012-05-06T00:00:00"/>
  </r>
  <r>
    <n v="7033"/>
    <n v="27265"/>
    <x v="1185"/>
    <s v="Critical"/>
    <s v="***"/>
    <s v="***"/>
    <s v="***"/>
    <m/>
    <m/>
    <s v="***"/>
    <m/>
    <m/>
    <m/>
    <m/>
    <m/>
    <n v="49"/>
    <n v="0.05"/>
    <m/>
    <m/>
    <n v="14981.74"/>
    <n v="1"/>
    <n v="305.74979591836734"/>
    <s v="Regular Air"/>
    <n v="11.64"/>
    <n v="14993.38"/>
    <x v="4"/>
    <s v="Corporate"/>
    <x v="2"/>
    <s v="Copiers and Fax"/>
    <s v="Large Box"/>
    <d v="2012-05-06T00:00:00"/>
  </r>
  <r>
    <n v="7034"/>
    <n v="27265"/>
    <x v="1185"/>
    <s v="Critical"/>
    <s v="***"/>
    <s v="***"/>
    <s v="***"/>
    <m/>
    <m/>
    <s v="***"/>
    <m/>
    <m/>
    <m/>
    <m/>
    <m/>
    <n v="36"/>
    <n v="0.04"/>
    <m/>
    <m/>
    <n v="5587.2"/>
    <n v="1"/>
    <n v="155.19999999999999"/>
    <s v="Express Air"/>
    <n v="19.989999999999998"/>
    <n v="5607.19"/>
    <x v="4"/>
    <s v="Corporate"/>
    <x v="0"/>
    <s v="Envelopes"/>
    <s v="Small Box"/>
    <d v="2012-05-07T00:00:00"/>
  </r>
  <r>
    <n v="7035"/>
    <n v="22272"/>
    <x v="1185"/>
    <s v="High"/>
    <s v="*"/>
    <s v="**"/>
    <s v="**"/>
    <m/>
    <m/>
    <s v="**"/>
    <m/>
    <m/>
    <m/>
    <m/>
    <m/>
    <n v="37"/>
    <n v="0.04"/>
    <m/>
    <m/>
    <n v="5382.24"/>
    <n v="1"/>
    <n v="145.46594594594595"/>
    <s v="Regular Air"/>
    <n v="4"/>
    <n v="5386.24"/>
    <x v="1"/>
    <s v="Home Office"/>
    <x v="2"/>
    <s v="Computer Peripherals"/>
    <s v="Small Box"/>
    <d v="2012-05-08T00:00:00"/>
  </r>
  <r>
    <n v="7036"/>
    <n v="21796"/>
    <x v="1185"/>
    <s v="Low"/>
    <s v="*"/>
    <s v="*"/>
    <s v="*"/>
    <m/>
    <m/>
    <s v="*"/>
    <m/>
    <m/>
    <m/>
    <m/>
    <m/>
    <n v="46"/>
    <n v="0.05"/>
    <m/>
    <m/>
    <n v="4744.6400000000003"/>
    <n v="1"/>
    <n v="103.14434782608696"/>
    <s v="Regular Air"/>
    <n v="19.989999999999998"/>
    <n v="4764.63"/>
    <x v="1"/>
    <s v="Home Office"/>
    <x v="2"/>
    <s v="Computer Peripherals"/>
    <s v="Small Box"/>
    <d v="2012-05-10T00:00:00"/>
  </r>
  <r>
    <n v="7037"/>
    <n v="22272"/>
    <x v="1185"/>
    <s v="High"/>
    <s v="*"/>
    <s v="**"/>
    <s v="**"/>
    <m/>
    <m/>
    <s v="**"/>
    <m/>
    <m/>
    <m/>
    <m/>
    <m/>
    <n v="30"/>
    <n v="0.04"/>
    <m/>
    <m/>
    <n v="1035.95"/>
    <n v="1"/>
    <n v="34.531666666666666"/>
    <s v="Regular Air"/>
    <n v="1.99"/>
    <n v="1037.94"/>
    <x v="1"/>
    <s v="Home Office"/>
    <x v="2"/>
    <s v="Computer Peripherals"/>
    <s v="Small Pack"/>
    <d v="2012-05-08T00:00:00"/>
  </r>
  <r>
    <n v="7038"/>
    <n v="21796"/>
    <x v="1185"/>
    <s v="Low"/>
    <s v="*"/>
    <s v="*"/>
    <s v="*"/>
    <m/>
    <m/>
    <s v="*"/>
    <m/>
    <m/>
    <m/>
    <m/>
    <m/>
    <n v="41"/>
    <n v="0.05"/>
    <m/>
    <m/>
    <n v="607.13"/>
    <n v="0"/>
    <n v="14.808048780487805"/>
    <s v="Regular Air"/>
    <n v="1.39"/>
    <n v="608.52"/>
    <x v="1"/>
    <s v="Home Office"/>
    <x v="0"/>
    <s v="Envelopes"/>
    <s v="Small Box"/>
    <d v="2012-05-13T00:00:00"/>
  </r>
  <r>
    <n v="7039"/>
    <n v="8679"/>
    <x v="1185"/>
    <s v="Medium"/>
    <s v="*"/>
    <s v="*"/>
    <s v="*"/>
    <m/>
    <m/>
    <s v="*"/>
    <m/>
    <m/>
    <m/>
    <m/>
    <m/>
    <n v="46"/>
    <n v="0.05"/>
    <m/>
    <m/>
    <n v="446.06"/>
    <n v="0"/>
    <n v="9.6969565217391303"/>
    <s v="Regular Air"/>
    <n v="2.15"/>
    <n v="448.21"/>
    <x v="5"/>
    <s v="Home Office"/>
    <x v="0"/>
    <s v="Paper"/>
    <s v="Wrap Bag"/>
    <d v="2012-05-07T00:00:00"/>
  </r>
  <r>
    <n v="7040"/>
    <n v="27265"/>
    <x v="1185"/>
    <s v="Critical"/>
    <s v="***"/>
    <s v="***"/>
    <s v="***"/>
    <m/>
    <m/>
    <s v="***"/>
    <m/>
    <m/>
    <m/>
    <m/>
    <m/>
    <n v="49"/>
    <n v="0.05"/>
    <m/>
    <m/>
    <n v="401.39"/>
    <n v="0"/>
    <n v="8.1916326530612249"/>
    <s v="Express Air"/>
    <n v="0.96"/>
    <n v="402.34999999999997"/>
    <x v="4"/>
    <s v="Corporate"/>
    <x v="1"/>
    <s v="Office Furnishings"/>
    <s v="Wrap Bag"/>
    <d v="2012-05-08T00:00:00"/>
  </r>
  <r>
    <n v="7041"/>
    <n v="6785"/>
    <x v="1185"/>
    <s v="Medium"/>
    <s v="*"/>
    <s v="*"/>
    <s v="*"/>
    <m/>
    <m/>
    <s v="*"/>
    <m/>
    <m/>
    <m/>
    <m/>
    <m/>
    <n v="7"/>
    <n v="0.01"/>
    <m/>
    <m/>
    <n v="181.32"/>
    <n v="0"/>
    <n v="25.90285714285714"/>
    <s v="Regular Air"/>
    <n v="8.99"/>
    <n v="190.31"/>
    <x v="6"/>
    <s v="Home Office"/>
    <x v="1"/>
    <s v="Office Furnishings"/>
    <s v="Small Pack"/>
    <d v="2012-05-08T00:00:00"/>
  </r>
  <r>
    <n v="7042"/>
    <n v="21796"/>
    <x v="1185"/>
    <s v="Low"/>
    <s v="*"/>
    <s v="*"/>
    <s v="*"/>
    <m/>
    <m/>
    <s v="*"/>
    <m/>
    <m/>
    <m/>
    <m/>
    <m/>
    <n v="2"/>
    <n v="0.01"/>
    <m/>
    <m/>
    <n v="40.825499999999998"/>
    <n v="0"/>
    <n v="20.412749999999999"/>
    <s v="Regular Air"/>
    <n v="4.8099999999999996"/>
    <n v="45.6355"/>
    <x v="1"/>
    <s v="Home Office"/>
    <x v="2"/>
    <s v="Telephones and Communication"/>
    <s v="Medium Box"/>
    <d v="2012-05-06T00:00:00"/>
  </r>
  <r>
    <n v="7043"/>
    <n v="21796"/>
    <x v="1185"/>
    <s v="Low"/>
    <s v="*"/>
    <s v="*"/>
    <s v="*"/>
    <m/>
    <m/>
    <s v="*"/>
    <m/>
    <m/>
    <m/>
    <m/>
    <m/>
    <n v="31"/>
    <n v="0.04"/>
    <m/>
    <m/>
    <n v="34.22"/>
    <n v="0"/>
    <n v="1.1038709677419354"/>
    <s v="Regular Air"/>
    <n v="0.7"/>
    <n v="34.92"/>
    <x v="1"/>
    <s v="Home Office"/>
    <x v="0"/>
    <s v="Rubber Bands"/>
    <s v="Wrap Bag"/>
    <d v="2012-05-11T00:00:00"/>
  </r>
  <r>
    <n v="7044"/>
    <n v="46977"/>
    <x v="1186"/>
    <s v="Medium"/>
    <s v="*"/>
    <s v="*"/>
    <s v="*"/>
    <m/>
    <m/>
    <s v="*"/>
    <m/>
    <m/>
    <m/>
    <m/>
    <m/>
    <n v="19"/>
    <n v="0.02"/>
    <m/>
    <m/>
    <n v="2980.3719999999998"/>
    <n v="1"/>
    <n v="156.86168421052631"/>
    <s v="Regular Air"/>
    <n v="8.99"/>
    <n v="2989.3619999999996"/>
    <x v="1"/>
    <s v="Consumer"/>
    <x v="2"/>
    <s v="Telephones and Communication"/>
    <s v="Small Box"/>
    <d v="2012-05-09T00:00:00"/>
  </r>
  <r>
    <n v="7045"/>
    <n v="30784"/>
    <x v="1186"/>
    <s v="Medium"/>
    <s v="*"/>
    <s v="*"/>
    <s v="*"/>
    <m/>
    <m/>
    <s v="*"/>
    <m/>
    <m/>
    <m/>
    <m/>
    <m/>
    <n v="10"/>
    <n v="0.02"/>
    <m/>
    <m/>
    <n v="707.3"/>
    <n v="0"/>
    <n v="70.72999999999999"/>
    <s v="Delivery Truck"/>
    <n v="26.74"/>
    <n v="734.04"/>
    <x v="0"/>
    <s v="Small Business"/>
    <x v="1"/>
    <s v="Bookcases"/>
    <s v="Jumbo Box"/>
    <d v="2012-05-09T00:00:00"/>
  </r>
  <r>
    <n v="7046"/>
    <n v="130"/>
    <x v="1186"/>
    <s v="High"/>
    <s v="*"/>
    <s v="**"/>
    <s v="**"/>
    <m/>
    <m/>
    <s v="**"/>
    <m/>
    <m/>
    <m/>
    <m/>
    <m/>
    <n v="29"/>
    <n v="3.5000000000000003E-2"/>
    <m/>
    <m/>
    <n v="575.11"/>
    <n v="0"/>
    <n v="19.831379310344829"/>
    <s v="Regular Air"/>
    <n v="9.0299999999999994"/>
    <n v="584.14"/>
    <x v="4"/>
    <s v="Corporate"/>
    <x v="0"/>
    <s v="Paper"/>
    <s v="Small Box"/>
    <d v="2012-05-08T00:00:00"/>
  </r>
  <r>
    <n v="7047"/>
    <n v="130"/>
    <x v="1186"/>
    <s v="High"/>
    <s v="*"/>
    <s v="**"/>
    <s v="**"/>
    <m/>
    <m/>
    <s v="**"/>
    <m/>
    <m/>
    <m/>
    <m/>
    <m/>
    <n v="3"/>
    <n v="0.01"/>
    <m/>
    <m/>
    <n v="461.89"/>
    <n v="0"/>
    <n v="153.96333333333334"/>
    <s v="Express Air"/>
    <n v="13.99"/>
    <n v="475.88"/>
    <x v="4"/>
    <s v="Corporate"/>
    <x v="2"/>
    <s v="Office Machines"/>
    <s v="Medium Box"/>
    <d v="2012-05-09T00:00:00"/>
  </r>
  <r>
    <n v="7048"/>
    <n v="30784"/>
    <x v="1186"/>
    <s v="Medium"/>
    <s v="*"/>
    <s v="*"/>
    <s v="*"/>
    <m/>
    <m/>
    <s v="*"/>
    <m/>
    <m/>
    <m/>
    <m/>
    <m/>
    <n v="48"/>
    <n v="0.05"/>
    <m/>
    <m/>
    <n v="335.64"/>
    <n v="0"/>
    <n v="6.9924999999999997"/>
    <s v="Regular Air"/>
    <n v="1.56"/>
    <n v="337.2"/>
    <x v="0"/>
    <s v="Small Business"/>
    <x v="0"/>
    <s v="Pens &amp; Art Supplies"/>
    <s v="Wrap Bag"/>
    <d v="2012-05-08T00:00:00"/>
  </r>
  <r>
    <n v="7049"/>
    <n v="58435"/>
    <x v="1186"/>
    <s v="Low"/>
    <s v="*"/>
    <s v="*"/>
    <s v="*"/>
    <m/>
    <m/>
    <s v="*"/>
    <m/>
    <m/>
    <m/>
    <m/>
    <m/>
    <n v="11"/>
    <n v="0.02"/>
    <m/>
    <m/>
    <n v="273.44"/>
    <n v="0"/>
    <n v="24.858181818181819"/>
    <s v="Regular Air"/>
    <n v="15.1"/>
    <n v="288.54000000000002"/>
    <x v="1"/>
    <s v="Home Office"/>
    <x v="0"/>
    <s v="Binders and Binder Accessories"/>
    <s v="Small Box"/>
    <d v="2012-05-09T00:00:00"/>
  </r>
  <r>
    <n v="7050"/>
    <n v="130"/>
    <x v="1186"/>
    <s v="High"/>
    <s v="*"/>
    <s v="**"/>
    <s v="**"/>
    <m/>
    <m/>
    <s v="**"/>
    <m/>
    <m/>
    <m/>
    <m/>
    <m/>
    <n v="23"/>
    <n v="3.5000000000000003E-2"/>
    <m/>
    <m/>
    <n v="236.46"/>
    <n v="0"/>
    <n v="10.280869565217392"/>
    <s v="Regular Air"/>
    <n v="9.4499999999999993"/>
    <n v="245.91"/>
    <x v="4"/>
    <s v="Corporate"/>
    <x v="0"/>
    <s v="Storage &amp; Organization"/>
    <s v="Small Box"/>
    <d v="2012-05-10T00:00:00"/>
  </r>
  <r>
    <n v="7051"/>
    <n v="17862"/>
    <x v="1186"/>
    <s v="Not Specified"/>
    <s v="*"/>
    <s v="*"/>
    <s v="*"/>
    <m/>
    <m/>
    <s v="*"/>
    <m/>
    <m/>
    <m/>
    <m/>
    <m/>
    <n v="31"/>
    <n v="0.04"/>
    <m/>
    <m/>
    <n v="67.88"/>
    <n v="0"/>
    <n v="2.1896774193548385"/>
    <s v="Express Air"/>
    <n v="0.7"/>
    <n v="68.58"/>
    <x v="4"/>
    <s v="Corporate"/>
    <x v="0"/>
    <s v="Pens &amp; Art Supplies"/>
    <s v="Wrap Bag"/>
    <d v="2012-05-09T00:00:00"/>
  </r>
  <r>
    <n v="7052"/>
    <n v="46977"/>
    <x v="1186"/>
    <s v="Medium"/>
    <s v="*"/>
    <s v="*"/>
    <s v="*"/>
    <m/>
    <m/>
    <s v="*"/>
    <m/>
    <m/>
    <m/>
    <m/>
    <m/>
    <n v="10"/>
    <n v="0.02"/>
    <m/>
    <m/>
    <n v="50.42"/>
    <n v="0"/>
    <n v="5.0419999999999998"/>
    <s v="Regular Air"/>
    <n v="1.49"/>
    <n v="51.910000000000004"/>
    <x v="1"/>
    <s v="Consumer"/>
    <x v="0"/>
    <s v="Binders and Binder Accessories"/>
    <s v="Small Box"/>
    <d v="2012-05-09T00:00:00"/>
  </r>
  <r>
    <n v="7053"/>
    <n v="17862"/>
    <x v="1186"/>
    <s v="Not Specified"/>
    <s v="*"/>
    <s v="*"/>
    <s v="*"/>
    <m/>
    <m/>
    <s v="*"/>
    <m/>
    <m/>
    <m/>
    <m/>
    <m/>
    <n v="1"/>
    <n v="0.01"/>
    <m/>
    <m/>
    <n v="28.73"/>
    <n v="0"/>
    <n v="28.73"/>
    <s v="Regular Air"/>
    <n v="6.5"/>
    <n v="35.230000000000004"/>
    <x v="4"/>
    <s v="Corporate"/>
    <x v="2"/>
    <s v="Computer Peripherals"/>
    <s v="Small Box"/>
    <d v="2012-05-08T00:00:00"/>
  </r>
  <r>
    <n v="7054"/>
    <n v="38437"/>
    <x v="1187"/>
    <s v="Critical"/>
    <s v="***"/>
    <s v="***"/>
    <s v="***"/>
    <m/>
    <m/>
    <s v="***"/>
    <m/>
    <m/>
    <m/>
    <m/>
    <m/>
    <n v="19"/>
    <n v="0.02"/>
    <m/>
    <m/>
    <n v="4201.47"/>
    <n v="1"/>
    <n v="221.13000000000002"/>
    <s v="Delivery Truck"/>
    <n v="52.2"/>
    <n v="4253.67"/>
    <x v="1"/>
    <s v="Small Business"/>
    <x v="1"/>
    <s v="Tables"/>
    <s v="Jumbo Box"/>
    <d v="2012-05-09T00:00:00"/>
  </r>
  <r>
    <n v="7055"/>
    <n v="52673"/>
    <x v="1187"/>
    <s v="Medium"/>
    <s v="*"/>
    <s v="*"/>
    <s v="*"/>
    <m/>
    <m/>
    <s v="*"/>
    <m/>
    <m/>
    <m/>
    <m/>
    <m/>
    <n v="14"/>
    <n v="0.02"/>
    <m/>
    <m/>
    <n v="2045.066"/>
    <n v="1"/>
    <n v="146.07614285714286"/>
    <s v="Regular Air"/>
    <n v="8.99"/>
    <n v="2054.056"/>
    <x v="5"/>
    <s v="Corporate"/>
    <x v="2"/>
    <s v="Telephones and Communication"/>
    <s v="Small Box"/>
    <d v="2012-05-09T00:00:00"/>
  </r>
  <r>
    <n v="7056"/>
    <n v="21510"/>
    <x v="1187"/>
    <s v="High"/>
    <s v="*"/>
    <s v="**"/>
    <s v="**"/>
    <m/>
    <m/>
    <s v="**"/>
    <m/>
    <m/>
    <m/>
    <m/>
    <m/>
    <n v="16"/>
    <n v="0.02"/>
    <m/>
    <m/>
    <n v="372.09"/>
    <n v="0"/>
    <n v="23.255624999999998"/>
    <s v="Express Air"/>
    <n v="1.99"/>
    <n v="374.08"/>
    <x v="5"/>
    <s v="Corporate"/>
    <x v="2"/>
    <s v="Computer Peripherals"/>
    <s v="Small Pack"/>
    <d v="2012-05-08T00:00:00"/>
  </r>
  <r>
    <n v="7057"/>
    <n v="38437"/>
    <x v="1187"/>
    <s v="Critical"/>
    <s v="***"/>
    <s v="***"/>
    <s v="***"/>
    <m/>
    <m/>
    <s v="***"/>
    <m/>
    <m/>
    <m/>
    <m/>
    <m/>
    <n v="17"/>
    <n v="0.02"/>
    <m/>
    <m/>
    <n v="55.66"/>
    <n v="0"/>
    <n v="3.2741176470588234"/>
    <s v="Regular Air"/>
    <n v="2.31"/>
    <n v="57.97"/>
    <x v="1"/>
    <s v="Small Business"/>
    <x v="0"/>
    <s v="Pens &amp; Art Supplies"/>
    <s v="Wrap Bag"/>
    <d v="2012-05-09T00:00:00"/>
  </r>
  <r>
    <n v="7058"/>
    <n v="52673"/>
    <x v="1187"/>
    <s v="Medium"/>
    <s v="*"/>
    <s v="*"/>
    <s v="*"/>
    <m/>
    <m/>
    <s v="*"/>
    <m/>
    <m/>
    <m/>
    <m/>
    <m/>
    <n v="4"/>
    <n v="0.01"/>
    <m/>
    <m/>
    <n v="26.41"/>
    <n v="0"/>
    <n v="6.6025"/>
    <s v="Regular Air"/>
    <n v="5.74"/>
    <n v="32.15"/>
    <x v="5"/>
    <s v="Corporate"/>
    <x v="0"/>
    <s v="Binders and Binder Accessories"/>
    <s v="Small Box"/>
    <d v="2012-05-10T00:00:00"/>
  </r>
  <r>
    <n v="7059"/>
    <n v="57058"/>
    <x v="1188"/>
    <s v="Medium"/>
    <s v="*"/>
    <s v="*"/>
    <s v="*"/>
    <m/>
    <m/>
    <s v="*"/>
    <m/>
    <m/>
    <m/>
    <m/>
    <m/>
    <n v="27"/>
    <n v="3.5000000000000003E-2"/>
    <m/>
    <m/>
    <n v="979.06"/>
    <n v="0"/>
    <n v="36.261481481481482"/>
    <s v="Regular Air"/>
    <n v="9.02"/>
    <n v="988.07999999999993"/>
    <x v="8"/>
    <s v="Corporate"/>
    <x v="2"/>
    <s v="Computer Peripherals"/>
    <s v="Small Box"/>
    <d v="2012-05-10T00:00:00"/>
  </r>
  <r>
    <n v="7060"/>
    <n v="13282"/>
    <x v="1188"/>
    <s v="Low"/>
    <s v="*"/>
    <s v="*"/>
    <s v="*"/>
    <m/>
    <m/>
    <s v="*"/>
    <m/>
    <m/>
    <m/>
    <m/>
    <m/>
    <n v="22"/>
    <n v="3.5000000000000003E-2"/>
    <m/>
    <m/>
    <n v="763.85"/>
    <n v="0"/>
    <n v="34.720454545454544"/>
    <s v="Regular Air"/>
    <n v="7.53"/>
    <n v="771.38"/>
    <x v="5"/>
    <s v="Corporate"/>
    <x v="2"/>
    <s v="Computer Peripherals"/>
    <s v="Small Box"/>
    <d v="2012-05-14T00:00:00"/>
  </r>
  <r>
    <n v="7061"/>
    <n v="25348"/>
    <x v="1188"/>
    <s v="Critical"/>
    <s v="***"/>
    <s v="***"/>
    <s v="***"/>
    <m/>
    <m/>
    <s v="***"/>
    <m/>
    <m/>
    <m/>
    <m/>
    <m/>
    <n v="6"/>
    <n v="0.01"/>
    <m/>
    <m/>
    <n v="343.36"/>
    <n v="0"/>
    <n v="57.226666666666667"/>
    <s v="Regular Air"/>
    <n v="13.22"/>
    <n v="356.58000000000004"/>
    <x v="8"/>
    <s v="Small Business"/>
    <x v="0"/>
    <s v="Appliances"/>
    <s v="Small Box"/>
    <d v="2012-05-11T00:00:00"/>
  </r>
  <r>
    <n v="7062"/>
    <n v="25348"/>
    <x v="1188"/>
    <s v="Critical"/>
    <s v="***"/>
    <s v="***"/>
    <s v="***"/>
    <m/>
    <m/>
    <s v="***"/>
    <m/>
    <m/>
    <m/>
    <m/>
    <m/>
    <n v="7"/>
    <n v="0.01"/>
    <m/>
    <m/>
    <n v="309.22149999999999"/>
    <n v="0"/>
    <n v="44.174500000000002"/>
    <s v="Regular Air"/>
    <n v="1.25"/>
    <n v="310.47149999999999"/>
    <x v="8"/>
    <s v="Small Business"/>
    <x v="2"/>
    <s v="Telephones and Communication"/>
    <s v="Small Pack"/>
    <d v="2012-05-11T00:00:00"/>
  </r>
  <r>
    <n v="7063"/>
    <n v="57058"/>
    <x v="1188"/>
    <s v="Medium"/>
    <s v="*"/>
    <s v="*"/>
    <s v="*"/>
    <m/>
    <m/>
    <s v="*"/>
    <m/>
    <m/>
    <m/>
    <m/>
    <m/>
    <n v="28"/>
    <n v="3.5000000000000003E-2"/>
    <m/>
    <m/>
    <n v="205.43"/>
    <n v="0"/>
    <n v="7.3367857142857149"/>
    <s v="Express Air"/>
    <n v="5.27"/>
    <n v="210.70000000000002"/>
    <x v="8"/>
    <s v="Corporate"/>
    <x v="0"/>
    <s v="Binders and Binder Accessories"/>
    <s v="Small Box"/>
    <d v="2012-05-09T00:00:00"/>
  </r>
  <r>
    <n v="7064"/>
    <n v="13282"/>
    <x v="1188"/>
    <s v="Low"/>
    <s v="*"/>
    <s v="*"/>
    <s v="*"/>
    <m/>
    <m/>
    <s v="*"/>
    <m/>
    <m/>
    <m/>
    <m/>
    <m/>
    <n v="2"/>
    <n v="0.01"/>
    <m/>
    <m/>
    <n v="12.59"/>
    <n v="0"/>
    <n v="6.2949999999999999"/>
    <s v="Regular Air"/>
    <n v="0.5"/>
    <n v="13.09"/>
    <x v="5"/>
    <s v="Corporate"/>
    <x v="0"/>
    <s v="Labels"/>
    <s v="Small Box"/>
    <d v="2012-05-13T00:00:00"/>
  </r>
  <r>
    <n v="7065"/>
    <n v="7106"/>
    <x v="1189"/>
    <s v="Low"/>
    <s v="*"/>
    <s v="*"/>
    <s v="*"/>
    <m/>
    <m/>
    <s v="*"/>
    <m/>
    <m/>
    <m/>
    <m/>
    <m/>
    <n v="31"/>
    <n v="0.04"/>
    <m/>
    <m/>
    <n v="4910.09"/>
    <n v="1"/>
    <n v="158.39000000000001"/>
    <s v="Regular Air"/>
    <n v="5.5"/>
    <n v="4915.59"/>
    <x v="3"/>
    <s v="Home Office"/>
    <x v="2"/>
    <s v="Computer Peripherals"/>
    <s v="Small Box"/>
    <d v="2012-05-12T00:00:00"/>
  </r>
  <r>
    <n v="7066"/>
    <n v="5121"/>
    <x v="1189"/>
    <s v="Not Specified"/>
    <s v="*"/>
    <s v="*"/>
    <s v="*"/>
    <m/>
    <m/>
    <s v="*"/>
    <m/>
    <m/>
    <m/>
    <m/>
    <m/>
    <n v="45"/>
    <n v="0.05"/>
    <m/>
    <m/>
    <n v="1991.703"/>
    <n v="1"/>
    <n v="44.260066666666667"/>
    <s v="Regular Air"/>
    <n v="1.25"/>
    <n v="1992.953"/>
    <x v="2"/>
    <s v="Corporate"/>
    <x v="2"/>
    <s v="Telephones and Communication"/>
    <s v="Small Pack"/>
    <d v="2012-05-11T00:00:00"/>
  </r>
  <r>
    <n v="7067"/>
    <n v="43493"/>
    <x v="1189"/>
    <s v="High"/>
    <s v="*"/>
    <s v="**"/>
    <s v="**"/>
    <m/>
    <m/>
    <s v="**"/>
    <m/>
    <m/>
    <m/>
    <m/>
    <m/>
    <n v="37"/>
    <n v="0.04"/>
    <m/>
    <m/>
    <n v="1699.9829999999999"/>
    <n v="1"/>
    <n v="45.945486486486487"/>
    <s v="Regular Air"/>
    <n v="5"/>
    <n v="1704.9829999999999"/>
    <x v="4"/>
    <s v="Corporate"/>
    <x v="2"/>
    <s v="Telephones and Communication"/>
    <s v="Small Pack"/>
    <d v="2012-05-13T00:00:00"/>
  </r>
  <r>
    <n v="7068"/>
    <n v="7106"/>
    <x v="1189"/>
    <s v="Low"/>
    <s v="*"/>
    <s v="*"/>
    <s v="*"/>
    <m/>
    <m/>
    <s v="*"/>
    <m/>
    <m/>
    <m/>
    <m/>
    <m/>
    <n v="36"/>
    <n v="0.04"/>
    <m/>
    <m/>
    <n v="1058.45"/>
    <n v="1"/>
    <n v="29.401388888888889"/>
    <s v="Regular Air"/>
    <n v="19.989999999999998"/>
    <n v="1078.44"/>
    <x v="3"/>
    <s v="Home Office"/>
    <x v="0"/>
    <s v="Storage &amp; Organization"/>
    <s v="Small Box"/>
    <d v="2012-05-12T00:00:00"/>
  </r>
  <r>
    <n v="7069"/>
    <n v="26756"/>
    <x v="1189"/>
    <s v="Medium"/>
    <s v="*"/>
    <s v="*"/>
    <s v="*"/>
    <m/>
    <m/>
    <s v="*"/>
    <m/>
    <m/>
    <m/>
    <m/>
    <m/>
    <n v="25"/>
    <n v="3.5000000000000003E-2"/>
    <m/>
    <m/>
    <n v="767.26"/>
    <n v="0"/>
    <n v="30.6904"/>
    <s v="Regular Air"/>
    <n v="4"/>
    <n v="771.26"/>
    <x v="2"/>
    <s v="Home Office"/>
    <x v="2"/>
    <s v="Computer Peripherals"/>
    <s v="Small Box"/>
    <d v="2012-05-10T00:00:00"/>
  </r>
  <r>
    <n v="7070"/>
    <n v="26756"/>
    <x v="1189"/>
    <s v="Medium"/>
    <s v="*"/>
    <s v="*"/>
    <s v="*"/>
    <m/>
    <m/>
    <s v="*"/>
    <m/>
    <m/>
    <m/>
    <m/>
    <m/>
    <n v="40"/>
    <n v="0.05"/>
    <m/>
    <m/>
    <n v="253.89"/>
    <n v="0"/>
    <n v="6.3472499999999998"/>
    <s v="Regular Air"/>
    <n v="6.22"/>
    <n v="260.11"/>
    <x v="2"/>
    <s v="Home Office"/>
    <x v="0"/>
    <s v="Paper"/>
    <s v="Small Box"/>
    <d v="2012-05-12T00:00:00"/>
  </r>
  <r>
    <n v="7071"/>
    <n v="43493"/>
    <x v="1189"/>
    <s v="High"/>
    <s v="*"/>
    <s v="**"/>
    <s v="**"/>
    <m/>
    <m/>
    <s v="**"/>
    <m/>
    <m/>
    <m/>
    <m/>
    <m/>
    <n v="22"/>
    <n v="3.5000000000000003E-2"/>
    <m/>
    <m/>
    <n v="152.52000000000001"/>
    <n v="0"/>
    <n v="6.9327272727272735"/>
    <s v="Regular Air"/>
    <n v="5.94"/>
    <n v="158.46"/>
    <x v="4"/>
    <s v="Corporate"/>
    <x v="0"/>
    <s v="Paper"/>
    <s v="Small Box"/>
    <d v="2012-05-11T00:00:00"/>
  </r>
  <r>
    <n v="7072"/>
    <n v="26756"/>
    <x v="1189"/>
    <s v="Medium"/>
    <s v="*"/>
    <s v="*"/>
    <s v="*"/>
    <m/>
    <m/>
    <s v="*"/>
    <m/>
    <m/>
    <m/>
    <m/>
    <m/>
    <n v="20"/>
    <n v="3.5000000000000003E-2"/>
    <m/>
    <m/>
    <n v="127.9"/>
    <n v="0"/>
    <n v="6.3950000000000005"/>
    <s v="Regular Air"/>
    <n v="7.37"/>
    <n v="135.27000000000001"/>
    <x v="2"/>
    <s v="Home Office"/>
    <x v="0"/>
    <s v="Paper"/>
    <s v="Small Box"/>
    <d v="2012-05-12T00:00:00"/>
  </r>
  <r>
    <n v="7073"/>
    <n v="7106"/>
    <x v="1189"/>
    <s v="Low"/>
    <s v="*"/>
    <s v="*"/>
    <s v="*"/>
    <m/>
    <m/>
    <s v="*"/>
    <m/>
    <m/>
    <m/>
    <m/>
    <m/>
    <n v="8"/>
    <n v="0.01"/>
    <m/>
    <m/>
    <n v="118.98"/>
    <n v="0"/>
    <n v="14.8725"/>
    <s v="Regular Air"/>
    <n v="7.27"/>
    <n v="126.25"/>
    <x v="3"/>
    <s v="Home Office"/>
    <x v="0"/>
    <s v="Binders and Binder Accessories"/>
    <s v="Small Box"/>
    <d v="2012-05-12T00:00:00"/>
  </r>
  <r>
    <n v="7074"/>
    <n v="43493"/>
    <x v="1189"/>
    <s v="High"/>
    <s v="*"/>
    <s v="**"/>
    <s v="**"/>
    <m/>
    <m/>
    <s v="**"/>
    <m/>
    <m/>
    <m/>
    <m/>
    <m/>
    <n v="14"/>
    <n v="0.02"/>
    <m/>
    <m/>
    <n v="71.599999999999994"/>
    <n v="0"/>
    <n v="5.1142857142857139"/>
    <s v="Regular Air"/>
    <n v="4.7"/>
    <n v="76.3"/>
    <x v="4"/>
    <s v="Corporate"/>
    <x v="0"/>
    <s v="Paper"/>
    <s v="Small Box"/>
    <d v="2012-05-12T00:00:00"/>
  </r>
  <r>
    <n v="7075"/>
    <n v="14851"/>
    <x v="1190"/>
    <s v="Not Specified"/>
    <s v="*"/>
    <s v="*"/>
    <s v="*"/>
    <m/>
    <m/>
    <s v="*"/>
    <m/>
    <m/>
    <m/>
    <m/>
    <m/>
    <n v="6"/>
    <n v="0.01"/>
    <m/>
    <m/>
    <n v="3378.18"/>
    <n v="1"/>
    <n v="563.03"/>
    <s v="Regular Air"/>
    <n v="24.49"/>
    <n v="3402.6699999999996"/>
    <x v="10"/>
    <s v="Corporate"/>
    <x v="2"/>
    <s v="Copiers and Fax"/>
    <s v="Large Box"/>
    <d v="2012-05-12T00:00:00"/>
  </r>
  <r>
    <n v="7076"/>
    <n v="14851"/>
    <x v="1190"/>
    <s v="Not Specified"/>
    <s v="*"/>
    <s v="*"/>
    <s v="*"/>
    <m/>
    <m/>
    <s v="*"/>
    <m/>
    <m/>
    <m/>
    <m/>
    <m/>
    <n v="26"/>
    <n v="3.5000000000000003E-2"/>
    <m/>
    <m/>
    <n v="1443.2660000000001"/>
    <n v="1"/>
    <n v="55.510230769230773"/>
    <s v="Regular Air"/>
    <n v="8.99"/>
    <n v="1452.2560000000001"/>
    <x v="10"/>
    <s v="Corporate"/>
    <x v="2"/>
    <s v="Telephones and Communication"/>
    <s v="Small Box"/>
    <d v="2012-05-13T00:00:00"/>
  </r>
  <r>
    <n v="7077"/>
    <n v="15524"/>
    <x v="1190"/>
    <s v="Medium"/>
    <s v="*"/>
    <s v="*"/>
    <s v="*"/>
    <m/>
    <m/>
    <s v="*"/>
    <m/>
    <m/>
    <m/>
    <m/>
    <m/>
    <n v="27"/>
    <n v="3.5000000000000003E-2"/>
    <m/>
    <m/>
    <n v="156.82"/>
    <n v="0"/>
    <n v="5.8081481481481481"/>
    <s v="Regular Air"/>
    <n v="3.6"/>
    <n v="160.41999999999999"/>
    <x v="4"/>
    <s v="Consumer"/>
    <x v="0"/>
    <s v="Scissors, Rulers and Trimmers"/>
    <s v="Small Pack"/>
    <d v="2012-05-12T00:00:00"/>
  </r>
  <r>
    <n v="7078"/>
    <n v="31393"/>
    <x v="1190"/>
    <s v="Critical"/>
    <s v="***"/>
    <s v="***"/>
    <s v="***"/>
    <m/>
    <m/>
    <s v="***"/>
    <m/>
    <m/>
    <m/>
    <m/>
    <m/>
    <n v="31"/>
    <n v="0.04"/>
    <m/>
    <m/>
    <n v="110.32"/>
    <n v="0"/>
    <n v="3.5587096774193547"/>
    <s v="Regular Air"/>
    <n v="1.32"/>
    <n v="111.63999999999999"/>
    <x v="7"/>
    <s v="Corporate"/>
    <x v="0"/>
    <s v="Scissors, Rulers and Trimmers"/>
    <s v="Wrap Bag"/>
    <d v="2012-05-13T00:00:00"/>
  </r>
  <r>
    <n v="7079"/>
    <n v="31393"/>
    <x v="1190"/>
    <s v="Critical"/>
    <s v="***"/>
    <s v="***"/>
    <s v="***"/>
    <m/>
    <m/>
    <s v="***"/>
    <m/>
    <m/>
    <m/>
    <m/>
    <m/>
    <n v="4"/>
    <n v="0.01"/>
    <m/>
    <m/>
    <n v="97.57"/>
    <n v="0"/>
    <n v="24.392499999999998"/>
    <s v="Regular Air"/>
    <n v="14.87"/>
    <n v="112.44"/>
    <x v="7"/>
    <s v="Corporate"/>
    <x v="1"/>
    <s v="Office Furnishings"/>
    <s v="Large Box"/>
    <d v="2012-05-12T00:00:00"/>
  </r>
  <r>
    <n v="7080"/>
    <n v="16454"/>
    <x v="1190"/>
    <s v="Medium"/>
    <s v="*"/>
    <s v="*"/>
    <s v="*"/>
    <m/>
    <m/>
    <s v="*"/>
    <m/>
    <m/>
    <m/>
    <m/>
    <m/>
    <n v="12"/>
    <n v="0.02"/>
    <m/>
    <m/>
    <n v="94.39"/>
    <n v="0"/>
    <n v="7.8658333333333337"/>
    <s v="Regular Air"/>
    <n v="6.05"/>
    <n v="100.44"/>
    <x v="1"/>
    <s v="Home Office"/>
    <x v="0"/>
    <s v="Binders and Binder Accessories"/>
    <s v="Small Box"/>
    <d v="2012-05-11T00:00:00"/>
  </r>
  <r>
    <n v="7081"/>
    <n v="30886"/>
    <x v="1191"/>
    <s v="Low"/>
    <s v="*"/>
    <s v="*"/>
    <s v="*"/>
    <m/>
    <m/>
    <s v="*"/>
    <m/>
    <m/>
    <m/>
    <m/>
    <m/>
    <n v="28"/>
    <n v="3.5000000000000003E-2"/>
    <m/>
    <m/>
    <n v="5320.57"/>
    <n v="1"/>
    <n v="190.02035714285714"/>
    <s v="Regular Air"/>
    <n v="19.989999999999998"/>
    <n v="5340.5599999999995"/>
    <x v="8"/>
    <s v="Consumer"/>
    <x v="0"/>
    <s v="Storage &amp; Organization"/>
    <s v="Small Box"/>
    <d v="2012-05-17T00:00:00"/>
  </r>
  <r>
    <n v="7082"/>
    <n v="56672"/>
    <x v="1191"/>
    <s v="High"/>
    <s v="*"/>
    <s v="**"/>
    <s v="**"/>
    <m/>
    <m/>
    <s v="**"/>
    <m/>
    <m/>
    <m/>
    <m/>
    <m/>
    <n v="45"/>
    <n v="0.05"/>
    <m/>
    <m/>
    <n v="2438.3694999999998"/>
    <n v="1"/>
    <n v="54.185988888888886"/>
    <s v="Regular Air"/>
    <n v="8.99"/>
    <n v="2447.3594999999996"/>
    <x v="0"/>
    <s v="Consumer"/>
    <x v="2"/>
    <s v="Telephones and Communication"/>
    <s v="Small Box"/>
    <d v="2012-05-14T00:00:00"/>
  </r>
  <r>
    <n v="7083"/>
    <n v="53024"/>
    <x v="1191"/>
    <s v="Not Specified"/>
    <s v="*"/>
    <s v="*"/>
    <s v="*"/>
    <m/>
    <m/>
    <s v="*"/>
    <m/>
    <m/>
    <m/>
    <m/>
    <m/>
    <n v="46"/>
    <n v="0.05"/>
    <m/>
    <m/>
    <n v="2255.1945000000001"/>
    <n v="1"/>
    <n v="49.025967391304349"/>
    <s v="Regular Air"/>
    <n v="5"/>
    <n v="2260.1945000000001"/>
    <x v="1"/>
    <s v="Corporate"/>
    <x v="2"/>
    <s v="Telephones and Communication"/>
    <s v="Small Pack"/>
    <d v="2012-05-13T00:00:00"/>
  </r>
  <r>
    <n v="7084"/>
    <n v="56672"/>
    <x v="1191"/>
    <s v="High"/>
    <s v="*"/>
    <s v="**"/>
    <s v="**"/>
    <m/>
    <m/>
    <s v="**"/>
    <m/>
    <m/>
    <m/>
    <m/>
    <m/>
    <n v="34"/>
    <n v="0.04"/>
    <m/>
    <m/>
    <n v="1132.32"/>
    <n v="1"/>
    <n v="33.303529411764707"/>
    <s v="Regular Air"/>
    <n v="13.89"/>
    <n v="1146.21"/>
    <x v="0"/>
    <s v="Consumer"/>
    <x v="0"/>
    <s v="Pens &amp; Art Supplies"/>
    <s v="Wrap Bag"/>
    <d v="2012-05-13T00:00:00"/>
  </r>
  <r>
    <n v="7085"/>
    <n v="10688"/>
    <x v="1191"/>
    <s v="Medium"/>
    <s v="*"/>
    <s v="*"/>
    <s v="*"/>
    <m/>
    <m/>
    <s v="*"/>
    <m/>
    <m/>
    <m/>
    <m/>
    <m/>
    <n v="14"/>
    <n v="0.02"/>
    <m/>
    <m/>
    <n v="618.84"/>
    <n v="0"/>
    <n v="44.202857142857148"/>
    <s v="Regular Air"/>
    <n v="34.200000000000003"/>
    <n v="653.04000000000008"/>
    <x v="9"/>
    <s v="Corporate"/>
    <x v="1"/>
    <s v="Office Furnishings"/>
    <s v="Wrap Bag"/>
    <d v="2012-05-13T00:00:00"/>
  </r>
  <r>
    <n v="7086"/>
    <n v="56672"/>
    <x v="1191"/>
    <s v="High"/>
    <s v="*"/>
    <s v="**"/>
    <s v="**"/>
    <m/>
    <m/>
    <s v="**"/>
    <m/>
    <m/>
    <m/>
    <m/>
    <m/>
    <n v="8"/>
    <n v="0.01"/>
    <m/>
    <m/>
    <n v="593.64"/>
    <n v="0"/>
    <n v="74.204999999999998"/>
    <s v="Delivery Truck"/>
    <n v="60"/>
    <n v="653.64"/>
    <x v="0"/>
    <s v="Consumer"/>
    <x v="1"/>
    <s v="Tables"/>
    <s v="Jumbo Drum"/>
    <d v="2012-05-14T00:00:00"/>
  </r>
  <r>
    <n v="7087"/>
    <n v="25733"/>
    <x v="1191"/>
    <s v="Low"/>
    <s v="*"/>
    <s v="*"/>
    <s v="*"/>
    <m/>
    <m/>
    <s v="*"/>
    <m/>
    <m/>
    <m/>
    <m/>
    <m/>
    <n v="24"/>
    <n v="3.5000000000000003E-2"/>
    <m/>
    <m/>
    <n v="557.23"/>
    <n v="0"/>
    <n v="23.217916666666667"/>
    <s v="Regular Air"/>
    <n v="12.98"/>
    <n v="570.21"/>
    <x v="7"/>
    <s v="Home Office"/>
    <x v="0"/>
    <s v="Binders and Binder Accessories"/>
    <s v="Small Box"/>
    <d v="2012-05-17T00:00:00"/>
  </r>
  <r>
    <n v="7088"/>
    <n v="50403"/>
    <x v="1191"/>
    <s v="Not Specified"/>
    <s v="*"/>
    <s v="*"/>
    <s v="*"/>
    <m/>
    <m/>
    <s v="*"/>
    <m/>
    <m/>
    <m/>
    <m/>
    <m/>
    <n v="38"/>
    <n v="0.04"/>
    <m/>
    <m/>
    <n v="264.92"/>
    <n v="0"/>
    <n v="6.9715789473684211"/>
    <s v="Regular Air"/>
    <n v="6.05"/>
    <n v="270.97000000000003"/>
    <x v="2"/>
    <s v="Corporate"/>
    <x v="0"/>
    <s v="Binders and Binder Accessories"/>
    <s v="Small Box"/>
    <d v="2012-05-14T00:00:00"/>
  </r>
  <r>
    <n v="7089"/>
    <n v="53024"/>
    <x v="1191"/>
    <s v="Not Specified"/>
    <s v="*"/>
    <s v="*"/>
    <s v="*"/>
    <m/>
    <m/>
    <s v="*"/>
    <m/>
    <m/>
    <m/>
    <m/>
    <m/>
    <n v="9"/>
    <n v="0.01"/>
    <m/>
    <m/>
    <n v="187.13"/>
    <n v="0"/>
    <n v="20.792222222222222"/>
    <s v="Regular Air"/>
    <n v="14.39"/>
    <n v="201.51999999999998"/>
    <x v="1"/>
    <s v="Corporate"/>
    <x v="1"/>
    <s v="Office Furnishings"/>
    <s v="Small Box"/>
    <d v="2012-05-13T00:00:00"/>
  </r>
  <r>
    <n v="7090"/>
    <n v="50403"/>
    <x v="1191"/>
    <s v="Not Specified"/>
    <s v="*"/>
    <s v="*"/>
    <s v="*"/>
    <m/>
    <m/>
    <s v="*"/>
    <m/>
    <m/>
    <m/>
    <m/>
    <m/>
    <n v="22"/>
    <n v="3.5000000000000003E-2"/>
    <m/>
    <m/>
    <n v="142.88"/>
    <n v="0"/>
    <n v="6.4945454545454542"/>
    <s v="Regular Air"/>
    <n v="1.6"/>
    <n v="144.47999999999999"/>
    <x v="8"/>
    <s v="Corporate"/>
    <x v="0"/>
    <s v="Paper"/>
    <s v="Wrap Bag"/>
    <d v="2012-05-13T00:00:00"/>
  </r>
  <r>
    <n v="7091"/>
    <n v="4069"/>
    <x v="1191"/>
    <s v="Medium"/>
    <s v="*"/>
    <s v="*"/>
    <s v="*"/>
    <m/>
    <m/>
    <s v="*"/>
    <m/>
    <m/>
    <m/>
    <m/>
    <m/>
    <n v="47"/>
    <n v="0.05"/>
    <m/>
    <m/>
    <n v="124.94"/>
    <n v="0"/>
    <n v="2.6582978723404254"/>
    <s v="Express Air"/>
    <n v="1.34"/>
    <n v="126.28"/>
    <x v="5"/>
    <s v="Consumer"/>
    <x v="0"/>
    <s v="Pens &amp; Art Supplies"/>
    <s v="Wrap Bag"/>
    <d v="2012-05-12T00:00:00"/>
  </r>
  <r>
    <n v="7092"/>
    <n v="4069"/>
    <x v="1191"/>
    <s v="Medium"/>
    <s v="*"/>
    <s v="*"/>
    <s v="*"/>
    <m/>
    <m/>
    <s v="*"/>
    <m/>
    <m/>
    <m/>
    <m/>
    <m/>
    <n v="30"/>
    <n v="0.04"/>
    <m/>
    <m/>
    <n v="78.459999999999994"/>
    <n v="0"/>
    <n v="2.6153333333333331"/>
    <s v="Regular Air"/>
    <n v="0.8"/>
    <n v="79.259999999999991"/>
    <x v="5"/>
    <s v="Consumer"/>
    <x v="0"/>
    <s v="Rubber Bands"/>
    <s v="Wrap Bag"/>
    <d v="2012-05-15T00:00:00"/>
  </r>
  <r>
    <n v="7093"/>
    <n v="4069"/>
    <x v="1191"/>
    <s v="Medium"/>
    <s v="*"/>
    <s v="*"/>
    <s v="*"/>
    <m/>
    <m/>
    <s v="*"/>
    <m/>
    <m/>
    <m/>
    <m/>
    <m/>
    <n v="8"/>
    <n v="0.01"/>
    <m/>
    <m/>
    <n v="54.43"/>
    <n v="0"/>
    <n v="6.80375"/>
    <s v="Regular Air"/>
    <n v="6.74"/>
    <n v="61.17"/>
    <x v="5"/>
    <s v="Consumer"/>
    <x v="0"/>
    <s v="Paper"/>
    <s v="Small Box"/>
    <d v="2012-05-14T00:00:00"/>
  </r>
  <r>
    <n v="7094"/>
    <n v="52932"/>
    <x v="1191"/>
    <s v="Low"/>
    <s v="*"/>
    <s v="*"/>
    <s v="*"/>
    <m/>
    <m/>
    <s v="*"/>
    <m/>
    <m/>
    <m/>
    <m/>
    <m/>
    <n v="3"/>
    <n v="0.01"/>
    <m/>
    <m/>
    <n v="26.23"/>
    <n v="0"/>
    <n v="8.7433333333333341"/>
    <s v="Regular Air"/>
    <n v="6.6"/>
    <n v="32.83"/>
    <x v="1"/>
    <s v="Home Office"/>
    <x v="0"/>
    <s v="Paper"/>
    <s v="Small Box"/>
    <d v="2012-05-17T00:00:00"/>
  </r>
  <r>
    <n v="7095"/>
    <n v="11011"/>
    <x v="1192"/>
    <s v="High"/>
    <s v="*"/>
    <s v="**"/>
    <s v="**"/>
    <m/>
    <m/>
    <s v="**"/>
    <m/>
    <m/>
    <m/>
    <m/>
    <m/>
    <n v="33"/>
    <n v="0.04"/>
    <m/>
    <m/>
    <n v="8305.19"/>
    <n v="1"/>
    <n v="251.67242424242426"/>
    <s v="Delivery Truck"/>
    <n v="60.2"/>
    <n v="8365.3900000000012"/>
    <x v="1"/>
    <s v="Small Business"/>
    <x v="1"/>
    <s v="Bookcases"/>
    <s v="Jumbo Box"/>
    <d v="2012-05-15T00:00:00"/>
  </r>
  <r>
    <n v="7096"/>
    <n v="58853"/>
    <x v="1192"/>
    <s v="Critical"/>
    <s v="***"/>
    <s v="***"/>
    <s v="***"/>
    <m/>
    <m/>
    <s v="***"/>
    <m/>
    <m/>
    <m/>
    <m/>
    <m/>
    <n v="27"/>
    <n v="3.5000000000000003E-2"/>
    <m/>
    <m/>
    <n v="5307.5"/>
    <n v="1"/>
    <n v="196.57407407407408"/>
    <s v="Delivery Truck"/>
    <n v="23.76"/>
    <n v="5331.26"/>
    <x v="1"/>
    <s v="Home Office"/>
    <x v="1"/>
    <s v="Chairs &amp; Chairmats"/>
    <s v="Jumbo Drum"/>
    <d v="2012-05-14T00:00:00"/>
  </r>
  <r>
    <n v="7097"/>
    <n v="15399"/>
    <x v="1192"/>
    <s v="Critical"/>
    <s v="***"/>
    <s v="***"/>
    <s v="***"/>
    <m/>
    <m/>
    <s v="***"/>
    <m/>
    <m/>
    <m/>
    <m/>
    <m/>
    <n v="38"/>
    <n v="0.04"/>
    <m/>
    <m/>
    <n v="3988.0895"/>
    <n v="1"/>
    <n v="104.94972368421053"/>
    <s v="Regular Air"/>
    <n v="4.2"/>
    <n v="3992.2894999999999"/>
    <x v="1"/>
    <s v="Small Business"/>
    <x v="2"/>
    <s v="Telephones and Communication"/>
    <s v="Small Box"/>
    <d v="2012-05-15T00:00:00"/>
  </r>
  <r>
    <n v="7098"/>
    <n v="15399"/>
    <x v="1192"/>
    <s v="Critical"/>
    <s v="***"/>
    <s v="***"/>
    <s v="***"/>
    <m/>
    <m/>
    <s v="***"/>
    <m/>
    <m/>
    <m/>
    <m/>
    <m/>
    <n v="46"/>
    <n v="0.05"/>
    <m/>
    <m/>
    <n v="2514.5124999999998"/>
    <n v="1"/>
    <n v="54.6633152173913"/>
    <s v="Express Air"/>
    <n v="4.99"/>
    <n v="2519.5024999999996"/>
    <x v="3"/>
    <s v="Small Business"/>
    <x v="2"/>
    <s v="Telephones and Communication"/>
    <s v="Small Box"/>
    <d v="2012-05-14T00:00:00"/>
  </r>
  <r>
    <n v="7099"/>
    <n v="36644"/>
    <x v="1192"/>
    <s v="High"/>
    <s v="*"/>
    <s v="**"/>
    <s v="**"/>
    <m/>
    <m/>
    <s v="**"/>
    <m/>
    <m/>
    <m/>
    <m/>
    <m/>
    <n v="24"/>
    <n v="3.5000000000000003E-2"/>
    <m/>
    <m/>
    <n v="2298.3200000000002"/>
    <n v="1"/>
    <n v="95.763333333333335"/>
    <s v="Regular Air"/>
    <n v="19.989999999999998"/>
    <n v="2318.31"/>
    <x v="7"/>
    <s v="Corporate"/>
    <x v="2"/>
    <s v="Computer Peripherals"/>
    <s v="Small Box"/>
    <d v="2012-05-14T00:00:00"/>
  </r>
  <r>
    <n v="7100"/>
    <n v="15399"/>
    <x v="1192"/>
    <s v="Critical"/>
    <s v="***"/>
    <s v="***"/>
    <s v="***"/>
    <m/>
    <m/>
    <s v="***"/>
    <m/>
    <m/>
    <m/>
    <m/>
    <m/>
    <n v="7"/>
    <n v="0.01"/>
    <m/>
    <m/>
    <n v="2202.4499999999998"/>
    <n v="1"/>
    <n v="314.63571428571424"/>
    <s v="Delivery Truck"/>
    <n v="69.55"/>
    <n v="2272"/>
    <x v="0"/>
    <s v="Small Business"/>
    <x v="1"/>
    <s v="Chairs &amp; Chairmats"/>
    <s v="Jumbo Drum"/>
    <d v="2012-05-15T00:00:00"/>
  </r>
  <r>
    <n v="7101"/>
    <n v="17698"/>
    <x v="1192"/>
    <s v="High"/>
    <s v="*"/>
    <s v="**"/>
    <s v="**"/>
    <m/>
    <m/>
    <s v="**"/>
    <m/>
    <m/>
    <m/>
    <m/>
    <m/>
    <n v="43"/>
    <n v="0.05"/>
    <m/>
    <m/>
    <n v="1883.82"/>
    <n v="1"/>
    <n v="43.809767441860465"/>
    <s v="Regular Air"/>
    <n v="3.5"/>
    <n v="1887.32"/>
    <x v="0"/>
    <s v="Corporate"/>
    <x v="0"/>
    <s v="Appliances"/>
    <s v="Small Box"/>
    <d v="2012-05-15T00:00:00"/>
  </r>
  <r>
    <n v="7102"/>
    <n v="17698"/>
    <x v="1192"/>
    <s v="High"/>
    <s v="*"/>
    <s v="**"/>
    <s v="**"/>
    <m/>
    <m/>
    <s v="**"/>
    <m/>
    <m/>
    <m/>
    <m/>
    <m/>
    <n v="22"/>
    <n v="3.5000000000000003E-2"/>
    <m/>
    <m/>
    <n v="1118.2515000000001"/>
    <n v="1"/>
    <n v="50.829613636363639"/>
    <s v="Regular Air"/>
    <n v="8.99"/>
    <n v="1127.2415000000001"/>
    <x v="3"/>
    <s v="Corporate"/>
    <x v="2"/>
    <s v="Telephones and Communication"/>
    <s v="Small Box"/>
    <d v="2012-05-15T00:00:00"/>
  </r>
  <r>
    <n v="7103"/>
    <n v="47014"/>
    <x v="1192"/>
    <s v="Critical"/>
    <s v="***"/>
    <s v="***"/>
    <s v="***"/>
    <m/>
    <m/>
    <s v="***"/>
    <m/>
    <m/>
    <m/>
    <m/>
    <m/>
    <n v="33"/>
    <n v="0.04"/>
    <m/>
    <m/>
    <n v="803.11"/>
    <n v="0"/>
    <n v="24.336666666666666"/>
    <s v="Delivery Truck"/>
    <n v="14.36"/>
    <n v="817.47"/>
    <x v="4"/>
    <s v="Small Business"/>
    <x v="1"/>
    <s v="Chairs &amp; Chairmats"/>
    <s v="Jumbo Drum"/>
    <d v="2012-05-15T00:00:00"/>
  </r>
  <r>
    <n v="7104"/>
    <n v="17698"/>
    <x v="1192"/>
    <s v="High"/>
    <s v="*"/>
    <s v="**"/>
    <s v="**"/>
    <m/>
    <m/>
    <s v="**"/>
    <m/>
    <m/>
    <m/>
    <m/>
    <m/>
    <n v="40"/>
    <n v="0.05"/>
    <m/>
    <m/>
    <n v="609.4"/>
    <n v="0"/>
    <n v="15.234999999999999"/>
    <s v="Regular Air"/>
    <n v="10.91"/>
    <n v="620.30999999999995"/>
    <x v="3"/>
    <s v="Corporate"/>
    <x v="0"/>
    <s v="Binders and Binder Accessories"/>
    <s v="Small Box"/>
    <d v="2012-05-14T00:00:00"/>
  </r>
  <r>
    <n v="7105"/>
    <n v="11011"/>
    <x v="1192"/>
    <s v="High"/>
    <s v="*"/>
    <s v="**"/>
    <s v="**"/>
    <m/>
    <m/>
    <s v="**"/>
    <m/>
    <m/>
    <m/>
    <m/>
    <m/>
    <n v="36"/>
    <n v="0.04"/>
    <m/>
    <m/>
    <n v="305.62"/>
    <n v="0"/>
    <n v="8.4894444444444446"/>
    <s v="Regular Air"/>
    <n v="8.2899999999999991"/>
    <n v="313.91000000000003"/>
    <x v="3"/>
    <s v="Small Business"/>
    <x v="0"/>
    <s v="Envelopes"/>
    <s v="Small Box"/>
    <d v="2012-05-14T00:00:00"/>
  </r>
  <r>
    <n v="7106"/>
    <n v="11011"/>
    <x v="1192"/>
    <s v="High"/>
    <s v="*"/>
    <s v="**"/>
    <s v="**"/>
    <m/>
    <m/>
    <s v="**"/>
    <m/>
    <m/>
    <m/>
    <m/>
    <m/>
    <n v="36"/>
    <n v="0.04"/>
    <m/>
    <m/>
    <n v="251.05"/>
    <n v="0"/>
    <n v="6.9736111111111114"/>
    <s v="Regular Air"/>
    <n v="0.49"/>
    <n v="251.54000000000002"/>
    <x v="0"/>
    <s v="Small Business"/>
    <x v="0"/>
    <s v="Labels"/>
    <s v="Small Box"/>
    <d v="2012-05-14T00:00:00"/>
  </r>
  <r>
    <n v="7107"/>
    <n v="8130"/>
    <x v="1192"/>
    <s v="Critical"/>
    <s v="***"/>
    <s v="***"/>
    <s v="***"/>
    <m/>
    <m/>
    <s v="***"/>
    <m/>
    <m/>
    <m/>
    <m/>
    <m/>
    <n v="15"/>
    <n v="0.02"/>
    <m/>
    <m/>
    <n v="66.33"/>
    <n v="0"/>
    <n v="4.4219999999999997"/>
    <s v="Regular Air"/>
    <n v="5.04"/>
    <n v="71.37"/>
    <x v="8"/>
    <s v="Consumer"/>
    <x v="0"/>
    <s v="Binders and Binder Accessories"/>
    <s v="Small Box"/>
    <d v="2012-05-15T00:00:00"/>
  </r>
  <r>
    <n v="7108"/>
    <n v="16359"/>
    <x v="1193"/>
    <s v="Critical"/>
    <s v="***"/>
    <s v="***"/>
    <s v="***"/>
    <m/>
    <m/>
    <s v="***"/>
    <m/>
    <m/>
    <m/>
    <m/>
    <m/>
    <n v="39"/>
    <n v="0.04"/>
    <m/>
    <m/>
    <n v="1343.6"/>
    <n v="1"/>
    <n v="34.45128205128205"/>
    <s v="Regular Air"/>
    <n v="14.72"/>
    <n v="1358.32"/>
    <x v="1"/>
    <s v="Consumer"/>
    <x v="0"/>
    <s v="Envelopes"/>
    <s v="Small Box"/>
    <d v="2012-05-15T00:00:00"/>
  </r>
  <r>
    <n v="7109"/>
    <n v="39365"/>
    <x v="1193"/>
    <s v="High"/>
    <s v="*"/>
    <s v="**"/>
    <s v="**"/>
    <m/>
    <m/>
    <s v="**"/>
    <m/>
    <m/>
    <m/>
    <m/>
    <m/>
    <n v="32"/>
    <n v="0.04"/>
    <m/>
    <m/>
    <n v="931.08"/>
    <n v="0"/>
    <n v="29.096250000000001"/>
    <s v="Express Air"/>
    <n v="1.99"/>
    <n v="933.07"/>
    <x v="1"/>
    <s v="Small Business"/>
    <x v="2"/>
    <s v="Computer Peripherals"/>
    <s v="Small Pack"/>
    <d v="2012-05-17T00:00:00"/>
  </r>
  <r>
    <n v="7110"/>
    <n v="16359"/>
    <x v="1193"/>
    <s v="Critical"/>
    <s v="***"/>
    <s v="***"/>
    <s v="***"/>
    <m/>
    <m/>
    <s v="***"/>
    <m/>
    <m/>
    <m/>
    <m/>
    <m/>
    <n v="8"/>
    <n v="0.01"/>
    <m/>
    <m/>
    <n v="35.28"/>
    <n v="0"/>
    <n v="4.41"/>
    <s v="Regular Air"/>
    <n v="7.49"/>
    <n v="42.77"/>
    <x v="1"/>
    <s v="Consumer"/>
    <x v="0"/>
    <s v="Pens &amp; Art Supplies"/>
    <s v="Wrap Bag"/>
    <d v="2012-05-14T00:00:00"/>
  </r>
  <r>
    <n v="7111"/>
    <n v="58145"/>
    <x v="1194"/>
    <s v="Medium"/>
    <s v="*"/>
    <s v="*"/>
    <s v="*"/>
    <m/>
    <m/>
    <s v="*"/>
    <m/>
    <m/>
    <m/>
    <m/>
    <m/>
    <n v="33"/>
    <n v="0.04"/>
    <m/>
    <m/>
    <n v="203.49"/>
    <n v="0"/>
    <n v="6.1663636363636369"/>
    <s v="Express Air"/>
    <n v="1.2"/>
    <n v="204.69"/>
    <x v="0"/>
    <s v="Corporate"/>
    <x v="1"/>
    <s v="Office Furnishings"/>
    <s v="Medium Box"/>
    <d v="2012-05-16T00:00:00"/>
  </r>
  <r>
    <n v="7112"/>
    <n v="16039"/>
    <x v="1194"/>
    <s v="High"/>
    <s v="*"/>
    <s v="**"/>
    <s v="**"/>
    <m/>
    <m/>
    <s v="**"/>
    <m/>
    <m/>
    <m/>
    <m/>
    <m/>
    <n v="3"/>
    <n v="0.01"/>
    <m/>
    <m/>
    <n v="121.12"/>
    <n v="0"/>
    <n v="40.373333333333335"/>
    <s v="Regular Air"/>
    <n v="1.99"/>
    <n v="123.11"/>
    <x v="7"/>
    <s v="Home Office"/>
    <x v="2"/>
    <s v="Computer Peripherals"/>
    <s v="Small Pack"/>
    <d v="2012-05-17T00:00:00"/>
  </r>
  <r>
    <n v="7113"/>
    <n v="59425"/>
    <x v="1195"/>
    <s v="Medium"/>
    <s v="*"/>
    <s v="*"/>
    <s v="*"/>
    <m/>
    <m/>
    <s v="*"/>
    <m/>
    <m/>
    <m/>
    <m/>
    <m/>
    <n v="24"/>
    <n v="3.5000000000000003E-2"/>
    <m/>
    <m/>
    <n v="2094.12"/>
    <n v="1"/>
    <n v="87.254999999999995"/>
    <s v="Regular Air"/>
    <n v="6.13"/>
    <n v="2100.25"/>
    <x v="2"/>
    <s v="Home Office"/>
    <x v="2"/>
    <s v="Computer Peripherals"/>
    <s v="Small Box"/>
    <d v="2012-05-19T00:00:00"/>
  </r>
  <r>
    <n v="7114"/>
    <n v="59425"/>
    <x v="1195"/>
    <s v="Medium"/>
    <s v="*"/>
    <s v="*"/>
    <s v="*"/>
    <m/>
    <m/>
    <s v="*"/>
    <m/>
    <m/>
    <m/>
    <m/>
    <m/>
    <n v="46"/>
    <n v="0.05"/>
    <m/>
    <m/>
    <n v="1714.02"/>
    <n v="1"/>
    <n v="37.261304347826083"/>
    <s v="Regular Air"/>
    <n v="5.08"/>
    <n v="1719.1"/>
    <x v="2"/>
    <s v="Home Office"/>
    <x v="0"/>
    <s v="Paper"/>
    <s v="Wrap Bag"/>
    <d v="2012-05-20T00:00:00"/>
  </r>
  <r>
    <n v="7115"/>
    <n v="39168"/>
    <x v="1195"/>
    <s v="High"/>
    <s v="*"/>
    <s v="**"/>
    <s v="**"/>
    <m/>
    <m/>
    <s v="**"/>
    <m/>
    <m/>
    <m/>
    <m/>
    <m/>
    <n v="50"/>
    <n v="0.06"/>
    <m/>
    <m/>
    <n v="1027.6600000000001"/>
    <n v="1"/>
    <n v="20.5532"/>
    <s v="Regular Air"/>
    <n v="8.68"/>
    <n v="1036.3400000000001"/>
    <x v="1"/>
    <s v="Home Office"/>
    <x v="0"/>
    <s v="Paper"/>
    <s v="Small Box"/>
    <d v="2012-05-19T00:00:00"/>
  </r>
  <r>
    <n v="7116"/>
    <n v="39168"/>
    <x v="1195"/>
    <s v="High"/>
    <s v="*"/>
    <s v="**"/>
    <s v="**"/>
    <m/>
    <m/>
    <s v="**"/>
    <m/>
    <m/>
    <m/>
    <m/>
    <m/>
    <n v="22"/>
    <n v="3.5000000000000003E-2"/>
    <m/>
    <m/>
    <n v="809.91"/>
    <n v="0"/>
    <n v="36.814090909090908"/>
    <s v="Regular Air"/>
    <n v="2.99"/>
    <n v="812.9"/>
    <x v="1"/>
    <s v="Home Office"/>
    <x v="0"/>
    <s v="Binders and Binder Accessories"/>
    <s v="Small Box"/>
    <d v="2012-05-20T00:00:00"/>
  </r>
  <r>
    <n v="7117"/>
    <n v="53667"/>
    <x v="1195"/>
    <s v="Medium"/>
    <s v="*"/>
    <s v="*"/>
    <s v="*"/>
    <m/>
    <m/>
    <s v="*"/>
    <m/>
    <m/>
    <m/>
    <m/>
    <m/>
    <n v="16"/>
    <n v="0.02"/>
    <m/>
    <m/>
    <n v="481.04899999999998"/>
    <n v="0"/>
    <n v="30.065562499999999"/>
    <s v="Regular Air"/>
    <n v="1.1000000000000001"/>
    <n v="482.149"/>
    <x v="8"/>
    <s v="Consumer"/>
    <x v="2"/>
    <s v="Telephones and Communication"/>
    <s v="Small Box"/>
    <d v="2012-05-19T00:00:00"/>
  </r>
  <r>
    <n v="7118"/>
    <n v="39168"/>
    <x v="1195"/>
    <s v="High"/>
    <s v="*"/>
    <s v="**"/>
    <s v="**"/>
    <m/>
    <m/>
    <s v="**"/>
    <m/>
    <m/>
    <m/>
    <m/>
    <m/>
    <n v="30"/>
    <n v="0.04"/>
    <m/>
    <m/>
    <n v="301.38"/>
    <n v="0"/>
    <n v="10.045999999999999"/>
    <s v="Regular Air"/>
    <n v="2.89"/>
    <n v="304.27"/>
    <x v="1"/>
    <s v="Home Office"/>
    <x v="0"/>
    <s v="Pens &amp; Art Supplies"/>
    <s v="Small Pack"/>
    <d v="2012-05-19T00:00:00"/>
  </r>
  <r>
    <n v="7119"/>
    <n v="57602"/>
    <x v="1195"/>
    <s v="Low"/>
    <s v="*"/>
    <s v="*"/>
    <s v="*"/>
    <m/>
    <m/>
    <s v="*"/>
    <m/>
    <m/>
    <m/>
    <m/>
    <m/>
    <n v="43"/>
    <n v="0.05"/>
    <m/>
    <m/>
    <n v="130.36000000000001"/>
    <n v="0"/>
    <n v="3.0316279069767447"/>
    <s v="Regular Air"/>
    <n v="0.5"/>
    <n v="130.86000000000001"/>
    <x v="8"/>
    <s v="Consumer"/>
    <x v="0"/>
    <s v="Labels"/>
    <s v="Small Box"/>
    <d v="2012-05-26T00:00:00"/>
  </r>
  <r>
    <n v="7120"/>
    <n v="53667"/>
    <x v="1195"/>
    <s v="Medium"/>
    <s v="*"/>
    <s v="*"/>
    <s v="*"/>
    <m/>
    <m/>
    <s v="*"/>
    <m/>
    <m/>
    <m/>
    <m/>
    <m/>
    <n v="33"/>
    <n v="0.04"/>
    <m/>
    <m/>
    <n v="112.36"/>
    <n v="0"/>
    <n v="3.4048484848484848"/>
    <s v="Regular Air"/>
    <n v="6.27"/>
    <n v="118.63"/>
    <x v="8"/>
    <s v="Consumer"/>
    <x v="0"/>
    <s v="Binders and Binder Accessories"/>
    <s v="Small Box"/>
    <d v="2012-05-19T00:00:00"/>
  </r>
  <r>
    <n v="7121"/>
    <n v="13572"/>
    <x v="1195"/>
    <s v="Critical"/>
    <s v="***"/>
    <s v="***"/>
    <s v="***"/>
    <m/>
    <m/>
    <s v="***"/>
    <m/>
    <m/>
    <m/>
    <m/>
    <m/>
    <n v="7"/>
    <n v="0.01"/>
    <m/>
    <m/>
    <n v="40.11"/>
    <n v="0"/>
    <n v="5.7299999999999995"/>
    <s v="Regular Air"/>
    <n v="5.14"/>
    <n v="45.25"/>
    <x v="0"/>
    <s v="Home Office"/>
    <x v="2"/>
    <s v="Computer Peripherals"/>
    <s v="Small Pack"/>
    <d v="2012-05-18T00:00:00"/>
  </r>
  <r>
    <n v="7122"/>
    <n v="53120"/>
    <x v="1195"/>
    <s v="Not Specified"/>
    <s v="*"/>
    <s v="*"/>
    <s v="*"/>
    <m/>
    <m/>
    <s v="*"/>
    <m/>
    <m/>
    <m/>
    <m/>
    <m/>
    <n v="5"/>
    <n v="0.01"/>
    <m/>
    <m/>
    <n v="22.75"/>
    <n v="0"/>
    <n v="4.55"/>
    <s v="Regular Air"/>
    <n v="0.88"/>
    <n v="23.63"/>
    <x v="10"/>
    <s v="Corporate"/>
    <x v="0"/>
    <s v="Paper"/>
    <s v="Wrap Bag"/>
    <d v="2012-05-19T00:00:00"/>
  </r>
  <r>
    <n v="7123"/>
    <n v="54181"/>
    <x v="1196"/>
    <s v="High"/>
    <s v="*"/>
    <s v="**"/>
    <s v="**"/>
    <m/>
    <m/>
    <s v="**"/>
    <m/>
    <m/>
    <m/>
    <m/>
    <m/>
    <n v="12"/>
    <n v="0.02"/>
    <m/>
    <m/>
    <n v="2608.79"/>
    <n v="1"/>
    <n v="217.39916666666667"/>
    <s v="Delivery Truck"/>
    <n v="14.7"/>
    <n v="2623.49"/>
    <x v="1"/>
    <s v="Home Office"/>
    <x v="2"/>
    <s v="Office Machines"/>
    <s v="Jumbo Drum"/>
    <d v="2012-05-20T00:00:00"/>
  </r>
  <r>
    <n v="7124"/>
    <n v="1701"/>
    <x v="1196"/>
    <s v="High"/>
    <s v="*"/>
    <s v="**"/>
    <s v="**"/>
    <m/>
    <m/>
    <s v="**"/>
    <m/>
    <m/>
    <m/>
    <m/>
    <m/>
    <n v="49"/>
    <n v="0.05"/>
    <m/>
    <m/>
    <n v="2047.58"/>
    <n v="1"/>
    <n v="41.787346938775507"/>
    <s v="Regular Air"/>
    <n v="1.99"/>
    <n v="2049.5699999999997"/>
    <x v="1"/>
    <s v="Consumer"/>
    <x v="2"/>
    <s v="Computer Peripherals"/>
    <s v="Small Pack"/>
    <d v="2012-05-20T00:00:00"/>
  </r>
  <r>
    <n v="7125"/>
    <n v="9312"/>
    <x v="1196"/>
    <s v="Not Specified"/>
    <s v="*"/>
    <s v="*"/>
    <s v="*"/>
    <m/>
    <m/>
    <s v="*"/>
    <m/>
    <m/>
    <m/>
    <m/>
    <m/>
    <n v="43"/>
    <n v="0.05"/>
    <m/>
    <m/>
    <n v="1160.55"/>
    <n v="1"/>
    <n v="26.989534883720928"/>
    <s v="Delivery Truck"/>
    <n v="14.36"/>
    <n v="1174.9099999999999"/>
    <x v="8"/>
    <s v="Home Office"/>
    <x v="1"/>
    <s v="Chairs &amp; Chairmats"/>
    <s v="Jumbo Drum"/>
    <d v="2012-05-19T00:00:00"/>
  </r>
  <r>
    <n v="7126"/>
    <n v="17447"/>
    <x v="1196"/>
    <s v="Low"/>
    <s v="*"/>
    <s v="*"/>
    <s v="*"/>
    <m/>
    <m/>
    <s v="*"/>
    <m/>
    <m/>
    <m/>
    <m/>
    <m/>
    <n v="42"/>
    <n v="0.05"/>
    <m/>
    <m/>
    <n v="861.41"/>
    <n v="0"/>
    <n v="20.509761904761906"/>
    <s v="Regular Air"/>
    <n v="9.5399999999999991"/>
    <n v="870.94999999999993"/>
    <x v="2"/>
    <s v="Home Office"/>
    <x v="0"/>
    <s v="Paper"/>
    <s v="Small Box"/>
    <d v="2012-05-20T00:00:00"/>
  </r>
  <r>
    <n v="7127"/>
    <n v="1701"/>
    <x v="1196"/>
    <s v="High"/>
    <s v="*"/>
    <s v="**"/>
    <s v="**"/>
    <m/>
    <m/>
    <s v="**"/>
    <m/>
    <m/>
    <m/>
    <m/>
    <m/>
    <n v="1"/>
    <n v="0.01"/>
    <m/>
    <m/>
    <n v="56.61"/>
    <n v="0"/>
    <n v="56.61"/>
    <s v="Regular Air"/>
    <n v="14.45"/>
    <n v="71.06"/>
    <x v="1"/>
    <s v="Consumer"/>
    <x v="1"/>
    <s v="Office Furnishings"/>
    <s v="Large Box"/>
    <d v="2012-05-20T00:00:00"/>
  </r>
  <r>
    <n v="7128"/>
    <n v="23681"/>
    <x v="1197"/>
    <s v="High"/>
    <s v="*"/>
    <s v="**"/>
    <s v="**"/>
    <m/>
    <m/>
    <s v="**"/>
    <m/>
    <m/>
    <m/>
    <m/>
    <m/>
    <n v="42"/>
    <n v="0.05"/>
    <m/>
    <m/>
    <n v="4182.5200000000004"/>
    <n v="1"/>
    <n v="99.583809523809535"/>
    <s v="Express Air"/>
    <n v="35"/>
    <n v="4217.5200000000004"/>
    <x v="1"/>
    <s v="Consumer"/>
    <x v="0"/>
    <s v="Storage &amp; Organization"/>
    <s v="Large Box"/>
    <d v="2012-05-21T00:00:00"/>
  </r>
  <r>
    <n v="7129"/>
    <n v="20642"/>
    <x v="1197"/>
    <s v="High"/>
    <s v="*"/>
    <s v="**"/>
    <s v="**"/>
    <m/>
    <m/>
    <s v="**"/>
    <m/>
    <m/>
    <m/>
    <m/>
    <m/>
    <n v="47"/>
    <n v="0.05"/>
    <m/>
    <m/>
    <n v="1078.98"/>
    <n v="1"/>
    <n v="22.957021276595746"/>
    <s v="Delivery Truck"/>
    <n v="45"/>
    <n v="1123.98"/>
    <x v="5"/>
    <s v="Consumer"/>
    <x v="0"/>
    <s v="Storage &amp; Organization"/>
    <s v="Jumbo Drum"/>
    <d v="2012-05-19T00:00:00"/>
  </r>
  <r>
    <n v="7130"/>
    <n v="20642"/>
    <x v="1197"/>
    <s v="High"/>
    <s v="*"/>
    <s v="**"/>
    <s v="**"/>
    <m/>
    <m/>
    <s v="**"/>
    <m/>
    <m/>
    <m/>
    <m/>
    <m/>
    <n v="32"/>
    <n v="0.04"/>
    <m/>
    <m/>
    <n v="135.19999999999999"/>
    <n v="0"/>
    <n v="4.2249999999999996"/>
    <s v="Regular Air"/>
    <n v="0.5"/>
    <n v="135.69999999999999"/>
    <x v="3"/>
    <s v="Consumer"/>
    <x v="0"/>
    <s v="Labels"/>
    <s v="Small Box"/>
    <d v="2012-05-20T00:00:00"/>
  </r>
  <r>
    <n v="7131"/>
    <n v="49029"/>
    <x v="1198"/>
    <s v="High"/>
    <s v="*"/>
    <s v="**"/>
    <s v="**"/>
    <m/>
    <m/>
    <s v="**"/>
    <m/>
    <m/>
    <m/>
    <m/>
    <m/>
    <n v="49"/>
    <n v="0.05"/>
    <m/>
    <m/>
    <n v="8223.07"/>
    <n v="1"/>
    <n v="167.81775510204082"/>
    <s v="Express Air"/>
    <n v="3.99"/>
    <n v="8227.06"/>
    <x v="12"/>
    <s v="Corporate"/>
    <x v="2"/>
    <s v="Telephones and Communication"/>
    <s v="Small Box"/>
    <d v="2012-05-22T00:00:00"/>
  </r>
  <r>
    <n v="7132"/>
    <n v="7841"/>
    <x v="1198"/>
    <s v="Not Specified"/>
    <s v="*"/>
    <s v="*"/>
    <s v="*"/>
    <m/>
    <m/>
    <s v="*"/>
    <m/>
    <m/>
    <m/>
    <m/>
    <m/>
    <n v="21"/>
    <n v="3.5000000000000003E-2"/>
    <m/>
    <m/>
    <n v="1002.77"/>
    <n v="1"/>
    <n v="47.750952380952377"/>
    <s v="Regular Air"/>
    <n v="10.25"/>
    <n v="1013.02"/>
    <x v="1"/>
    <s v="Consumer"/>
    <x v="1"/>
    <s v="Office Furnishings"/>
    <s v="Large Box"/>
    <d v="2012-05-22T00:00:00"/>
  </r>
  <r>
    <n v="7133"/>
    <n v="1088"/>
    <x v="1198"/>
    <s v="Low"/>
    <s v="*"/>
    <s v="*"/>
    <s v="*"/>
    <m/>
    <m/>
    <s v="*"/>
    <m/>
    <m/>
    <m/>
    <m/>
    <m/>
    <n v="13"/>
    <n v="0.02"/>
    <m/>
    <m/>
    <n v="269.02"/>
    <n v="0"/>
    <n v="20.693846153846152"/>
    <s v="Regular Air"/>
    <n v="6.5"/>
    <n v="275.52"/>
    <x v="6"/>
    <s v="Consumer"/>
    <x v="2"/>
    <s v="Computer Peripherals"/>
    <s v="Small Box"/>
    <d v="2012-05-27T00:00:00"/>
  </r>
  <r>
    <n v="7134"/>
    <n v="22563"/>
    <x v="1198"/>
    <s v="Critical"/>
    <s v="***"/>
    <s v="***"/>
    <s v="***"/>
    <m/>
    <m/>
    <s v="***"/>
    <m/>
    <m/>
    <m/>
    <m/>
    <m/>
    <n v="32"/>
    <n v="0.04"/>
    <m/>
    <m/>
    <n v="251.51"/>
    <n v="0"/>
    <n v="7.8596874999999997"/>
    <s v="Regular Air"/>
    <n v="3.68"/>
    <n v="255.19"/>
    <x v="5"/>
    <s v="Home Office"/>
    <x v="1"/>
    <s v="Office Furnishings"/>
    <s v="Wrap Bag"/>
    <d v="2012-05-23T00:00:00"/>
  </r>
  <r>
    <n v="7135"/>
    <n v="14497"/>
    <x v="1198"/>
    <s v="Medium"/>
    <s v="*"/>
    <s v="*"/>
    <s v="*"/>
    <m/>
    <m/>
    <s v="*"/>
    <m/>
    <m/>
    <m/>
    <m/>
    <m/>
    <n v="34"/>
    <n v="0.04"/>
    <m/>
    <m/>
    <n v="214.03"/>
    <n v="0"/>
    <n v="6.2949999999999999"/>
    <s v="Regular Air"/>
    <n v="7.96"/>
    <n v="221.99"/>
    <x v="5"/>
    <s v="Small Business"/>
    <x v="0"/>
    <s v="Paper"/>
    <s v="Small Box"/>
    <d v="2012-05-23T00:00:00"/>
  </r>
  <r>
    <n v="7136"/>
    <n v="7841"/>
    <x v="1198"/>
    <s v="Not Specified"/>
    <s v="*"/>
    <s v="*"/>
    <s v="*"/>
    <m/>
    <m/>
    <s v="*"/>
    <m/>
    <m/>
    <m/>
    <m/>
    <m/>
    <n v="17"/>
    <n v="0.02"/>
    <m/>
    <m/>
    <n v="178.14"/>
    <n v="0"/>
    <n v="10.478823529411764"/>
    <s v="Regular Air"/>
    <n v="2.06"/>
    <n v="180.2"/>
    <x v="1"/>
    <s v="Consumer"/>
    <x v="1"/>
    <s v="Office Furnishings"/>
    <s v="Wrap Bag"/>
    <d v="2012-05-22T00:00:00"/>
  </r>
  <r>
    <n v="7137"/>
    <n v="37350"/>
    <x v="1198"/>
    <s v="Critical"/>
    <s v="***"/>
    <s v="***"/>
    <s v="***"/>
    <m/>
    <m/>
    <s v="***"/>
    <m/>
    <m/>
    <m/>
    <m/>
    <m/>
    <n v="7"/>
    <n v="0.01"/>
    <m/>
    <m/>
    <n v="163.13999999999999"/>
    <n v="0"/>
    <n v="23.305714285714284"/>
    <s v="Regular Air"/>
    <n v="8.99"/>
    <n v="172.13"/>
    <x v="4"/>
    <s v="Home Office"/>
    <x v="0"/>
    <s v="Pens &amp; Art Supplies"/>
    <s v="Small Pack"/>
    <d v="2012-05-21T00:00:00"/>
  </r>
  <r>
    <n v="7138"/>
    <n v="38817"/>
    <x v="1198"/>
    <s v="Not Specified"/>
    <s v="*"/>
    <s v="*"/>
    <s v="*"/>
    <m/>
    <m/>
    <s v="*"/>
    <m/>
    <m/>
    <m/>
    <m/>
    <m/>
    <n v="1"/>
    <n v="0.01"/>
    <m/>
    <m/>
    <n v="9.6999999999999993"/>
    <n v="0"/>
    <n v="9.6999999999999993"/>
    <s v="Regular Air"/>
    <n v="4.62"/>
    <n v="14.32"/>
    <x v="5"/>
    <s v="Consumer"/>
    <x v="2"/>
    <s v="Computer Peripherals"/>
    <s v="Small Pack"/>
    <d v="2012-05-21T00:00:00"/>
  </r>
  <r>
    <n v="7139"/>
    <n v="30343"/>
    <x v="1199"/>
    <s v="Critical"/>
    <s v="***"/>
    <s v="***"/>
    <s v="***"/>
    <m/>
    <m/>
    <s v="***"/>
    <m/>
    <m/>
    <m/>
    <m/>
    <m/>
    <n v="8"/>
    <n v="0.01"/>
    <m/>
    <m/>
    <n v="41343.21"/>
    <n v="1"/>
    <n v="5167.9012499999999"/>
    <s v="Regular Air"/>
    <n v="24.49"/>
    <n v="41367.699999999997"/>
    <x v="4"/>
    <s v="Corporate"/>
    <x v="2"/>
    <s v="Office Machines"/>
    <s v="Large Box"/>
    <d v="2012-05-23T00:00:00"/>
  </r>
  <r>
    <n v="7140"/>
    <n v="18466"/>
    <x v="1199"/>
    <s v="Low"/>
    <s v="*"/>
    <s v="*"/>
    <s v="*"/>
    <m/>
    <m/>
    <s v="*"/>
    <m/>
    <m/>
    <m/>
    <m/>
    <m/>
    <n v="24"/>
    <n v="3.5000000000000003E-2"/>
    <m/>
    <m/>
    <n v="2694.01"/>
    <n v="1"/>
    <n v="112.25041666666668"/>
    <s v="Express Air"/>
    <n v="7.11"/>
    <n v="2701.1200000000003"/>
    <x v="10"/>
    <s v="Corporate"/>
    <x v="2"/>
    <s v="Office Machines"/>
    <s v="Medium Box"/>
    <d v="2012-05-21T00:00:00"/>
  </r>
  <r>
    <n v="7141"/>
    <n v="30343"/>
    <x v="1199"/>
    <s v="Critical"/>
    <s v="***"/>
    <s v="***"/>
    <s v="***"/>
    <m/>
    <m/>
    <s v="***"/>
    <m/>
    <m/>
    <m/>
    <m/>
    <m/>
    <n v="48"/>
    <n v="0.05"/>
    <m/>
    <m/>
    <n v="1556.42"/>
    <n v="1"/>
    <n v="32.425416666666671"/>
    <s v="Regular Air"/>
    <n v="8.65"/>
    <n v="1565.0700000000002"/>
    <x v="5"/>
    <s v="Corporate"/>
    <x v="2"/>
    <s v="Computer Peripherals"/>
    <s v="Small Box"/>
    <d v="2012-05-22T00:00:00"/>
  </r>
  <r>
    <n v="7142"/>
    <n v="52290"/>
    <x v="1199"/>
    <s v="Low"/>
    <s v="*"/>
    <s v="*"/>
    <s v="*"/>
    <m/>
    <m/>
    <s v="*"/>
    <m/>
    <m/>
    <m/>
    <m/>
    <m/>
    <n v="28"/>
    <n v="3.5000000000000003E-2"/>
    <m/>
    <m/>
    <n v="1470.0495000000001"/>
    <n v="1"/>
    <n v="52.501767857142859"/>
    <s v="Regular Air"/>
    <n v="4.99"/>
    <n v="1475.0395000000001"/>
    <x v="0"/>
    <s v="Small Business"/>
    <x v="2"/>
    <s v="Telephones and Communication"/>
    <s v="Small Box"/>
    <d v="2012-05-30T00:00:00"/>
  </r>
  <r>
    <n v="7143"/>
    <n v="52290"/>
    <x v="1199"/>
    <s v="Low"/>
    <s v="*"/>
    <s v="*"/>
    <s v="*"/>
    <m/>
    <m/>
    <s v="*"/>
    <m/>
    <m/>
    <m/>
    <m/>
    <m/>
    <n v="7"/>
    <n v="0.01"/>
    <m/>
    <m/>
    <n v="1134.05"/>
    <n v="1"/>
    <n v="162.00714285714284"/>
    <s v="Regular Air"/>
    <n v="19.989999999999998"/>
    <n v="1154.04"/>
    <x v="0"/>
    <s v="Small Business"/>
    <x v="0"/>
    <s v="Binders and Binder Accessories"/>
    <s v="Small Box"/>
    <d v="2012-05-25T00:00:00"/>
  </r>
  <r>
    <n v="7144"/>
    <n v="37634"/>
    <x v="1199"/>
    <s v="Medium"/>
    <s v="*"/>
    <s v="*"/>
    <s v="*"/>
    <m/>
    <m/>
    <s v="*"/>
    <m/>
    <m/>
    <m/>
    <m/>
    <m/>
    <n v="32"/>
    <n v="0.04"/>
    <m/>
    <m/>
    <n v="368.18"/>
    <n v="0"/>
    <n v="11.505625"/>
    <s v="Regular Air"/>
    <n v="4.8099999999999996"/>
    <n v="372.99"/>
    <x v="7"/>
    <s v="Corporate"/>
    <x v="0"/>
    <s v="Storage &amp; Organization"/>
    <s v="Small Box"/>
    <d v="2012-05-22T00:00:00"/>
  </r>
  <r>
    <n v="7145"/>
    <n v="18466"/>
    <x v="1199"/>
    <s v="Low"/>
    <s v="*"/>
    <s v="*"/>
    <s v="*"/>
    <m/>
    <m/>
    <s v="*"/>
    <m/>
    <m/>
    <m/>
    <m/>
    <m/>
    <n v="25"/>
    <n v="3.5000000000000003E-2"/>
    <m/>
    <m/>
    <n v="270.16000000000003"/>
    <n v="0"/>
    <n v="10.806400000000002"/>
    <s v="Regular Air"/>
    <n v="5.25"/>
    <n v="275.41000000000003"/>
    <x v="10"/>
    <s v="Corporate"/>
    <x v="0"/>
    <s v="Envelopes"/>
    <s v="Small Box"/>
    <d v="2012-05-30T00:00:00"/>
  </r>
  <r>
    <n v="7146"/>
    <n v="30343"/>
    <x v="1199"/>
    <s v="Critical"/>
    <s v="***"/>
    <s v="***"/>
    <s v="***"/>
    <m/>
    <m/>
    <s v="***"/>
    <m/>
    <m/>
    <m/>
    <m/>
    <m/>
    <n v="28"/>
    <n v="3.5000000000000003E-2"/>
    <m/>
    <m/>
    <n v="130.28"/>
    <n v="0"/>
    <n v="4.652857142857143"/>
    <s v="Regular Air"/>
    <n v="0.5"/>
    <n v="130.78"/>
    <x v="5"/>
    <s v="Corporate"/>
    <x v="0"/>
    <s v="Labels"/>
    <s v="Small Box"/>
    <d v="2012-05-23T00:00:00"/>
  </r>
  <r>
    <n v="7147"/>
    <n v="17701"/>
    <x v="1199"/>
    <s v="Critical"/>
    <s v="***"/>
    <s v="***"/>
    <s v="***"/>
    <m/>
    <m/>
    <s v="***"/>
    <m/>
    <m/>
    <m/>
    <m/>
    <m/>
    <n v="21"/>
    <n v="3.5000000000000003E-2"/>
    <m/>
    <m/>
    <n v="80.45"/>
    <n v="0"/>
    <n v="3.8309523809523811"/>
    <s v="Regular Air"/>
    <n v="4.6900000000000004"/>
    <n v="85.14"/>
    <x v="10"/>
    <s v="Home Office"/>
    <x v="0"/>
    <s v="Binders and Binder Accessories"/>
    <s v="Small Box"/>
    <d v="2012-05-22T00:00:00"/>
  </r>
  <r>
    <n v="7148"/>
    <n v="38182"/>
    <x v="1200"/>
    <s v="High"/>
    <s v="*"/>
    <s v="**"/>
    <s v="**"/>
    <m/>
    <m/>
    <s v="**"/>
    <m/>
    <m/>
    <m/>
    <m/>
    <m/>
    <n v="45"/>
    <n v="0.05"/>
    <m/>
    <m/>
    <n v="2848.83"/>
    <n v="1"/>
    <n v="63.307333333333332"/>
    <s v="Regular Air"/>
    <n v="35"/>
    <n v="2883.83"/>
    <x v="4"/>
    <s v="Home Office"/>
    <x v="0"/>
    <s v="Storage &amp; Organization"/>
    <s v="Large Box"/>
    <d v="2012-05-22T00:00:00"/>
  </r>
  <r>
    <n v="7149"/>
    <n v="32608"/>
    <x v="1200"/>
    <s v="High"/>
    <s v="*"/>
    <s v="**"/>
    <s v="**"/>
    <m/>
    <m/>
    <s v="**"/>
    <m/>
    <m/>
    <m/>
    <m/>
    <m/>
    <n v="20"/>
    <n v="3.5000000000000003E-2"/>
    <m/>
    <m/>
    <n v="1361.91"/>
    <n v="1"/>
    <n v="68.095500000000001"/>
    <s v="Regular Air"/>
    <n v="3.5"/>
    <n v="1365.41"/>
    <x v="1"/>
    <s v="Corporate"/>
    <x v="0"/>
    <s v="Appliances"/>
    <s v="Small Box"/>
    <d v="2012-05-24T00:00:00"/>
  </r>
  <r>
    <n v="7150"/>
    <n v="18757"/>
    <x v="1200"/>
    <s v="Low"/>
    <s v="*"/>
    <s v="*"/>
    <s v="*"/>
    <m/>
    <m/>
    <s v="*"/>
    <m/>
    <m/>
    <m/>
    <m/>
    <m/>
    <n v="43"/>
    <n v="0.05"/>
    <m/>
    <m/>
    <n v="319.95999999999998"/>
    <n v="0"/>
    <n v="7.4409302325581388"/>
    <s v="Express Air"/>
    <n v="1.6"/>
    <n v="321.56"/>
    <x v="8"/>
    <s v="Consumer"/>
    <x v="0"/>
    <s v="Paper"/>
    <s v="Wrap Bag"/>
    <d v="2012-05-29T00:00:00"/>
  </r>
  <r>
    <n v="7151"/>
    <n v="18757"/>
    <x v="1200"/>
    <s v="Low"/>
    <s v="*"/>
    <s v="*"/>
    <s v="*"/>
    <m/>
    <m/>
    <s v="*"/>
    <m/>
    <m/>
    <m/>
    <m/>
    <m/>
    <n v="9"/>
    <n v="0.01"/>
    <m/>
    <m/>
    <n v="222.2"/>
    <n v="0"/>
    <n v="24.688888888888886"/>
    <s v="Regular Air"/>
    <n v="15.1"/>
    <n v="237.29999999999998"/>
    <x v="1"/>
    <s v="Consumer"/>
    <x v="0"/>
    <s v="Binders and Binder Accessories"/>
    <s v="Small Box"/>
    <d v="2012-05-24T00:00:00"/>
  </r>
  <r>
    <n v="7152"/>
    <n v="28294"/>
    <x v="1200"/>
    <s v="High"/>
    <s v="*"/>
    <s v="**"/>
    <s v="**"/>
    <m/>
    <m/>
    <s v="**"/>
    <m/>
    <m/>
    <m/>
    <m/>
    <m/>
    <n v="47"/>
    <n v="0.05"/>
    <m/>
    <m/>
    <n v="63.47"/>
    <n v="0"/>
    <n v="1.3504255319148937"/>
    <s v="Regular Air"/>
    <n v="0.7"/>
    <n v="64.17"/>
    <x v="4"/>
    <s v="Corporate"/>
    <x v="0"/>
    <s v="Rubber Bands"/>
    <s v="Wrap Bag"/>
    <d v="2012-05-23T00:00:00"/>
  </r>
  <r>
    <n v="7153"/>
    <n v="18757"/>
    <x v="1200"/>
    <s v="Low"/>
    <s v="*"/>
    <s v="*"/>
    <s v="*"/>
    <m/>
    <m/>
    <s v="*"/>
    <m/>
    <m/>
    <m/>
    <m/>
    <m/>
    <n v="5"/>
    <n v="0.01"/>
    <m/>
    <m/>
    <n v="39.9"/>
    <n v="0"/>
    <n v="7.9799999999999995"/>
    <s v="Regular Air"/>
    <n v="9.92"/>
    <n v="49.82"/>
    <x v="1"/>
    <s v="Consumer"/>
    <x v="0"/>
    <s v="Binders and Binder Accessories"/>
    <s v="Small Box"/>
    <d v="2012-05-27T00:00:00"/>
  </r>
  <r>
    <n v="7154"/>
    <n v="25447"/>
    <x v="1201"/>
    <s v="Not Specified"/>
    <s v="*"/>
    <s v="*"/>
    <s v="*"/>
    <m/>
    <m/>
    <s v="*"/>
    <m/>
    <m/>
    <m/>
    <m/>
    <m/>
    <n v="18"/>
    <n v="0.02"/>
    <m/>
    <m/>
    <n v="4428.5600000000004"/>
    <n v="1"/>
    <n v="246.03111111111113"/>
    <s v="Delivery Truck"/>
    <n v="54.12"/>
    <n v="4482.68"/>
    <x v="4"/>
    <s v="Corporate"/>
    <x v="1"/>
    <s v="Tables"/>
    <s v="Jumbo Box"/>
    <d v="2012-05-26T00:00:00"/>
  </r>
  <r>
    <n v="7155"/>
    <n v="32100"/>
    <x v="1201"/>
    <s v="Medium"/>
    <s v="*"/>
    <s v="*"/>
    <s v="*"/>
    <m/>
    <m/>
    <s v="*"/>
    <m/>
    <m/>
    <m/>
    <m/>
    <m/>
    <n v="29"/>
    <n v="3.5000000000000003E-2"/>
    <m/>
    <m/>
    <n v="1104.28"/>
    <n v="1"/>
    <n v="38.078620689655175"/>
    <s v="Regular Air"/>
    <n v="1.99"/>
    <n v="1106.27"/>
    <x v="4"/>
    <s v="Corporate"/>
    <x v="2"/>
    <s v="Computer Peripherals"/>
    <s v="Small Pack"/>
    <d v="2012-05-25T00:00:00"/>
  </r>
  <r>
    <n v="7156"/>
    <n v="25447"/>
    <x v="1201"/>
    <s v="Not Specified"/>
    <s v="*"/>
    <s v="*"/>
    <s v="*"/>
    <m/>
    <m/>
    <s v="*"/>
    <m/>
    <m/>
    <m/>
    <m/>
    <m/>
    <n v="25"/>
    <n v="3.5000000000000003E-2"/>
    <m/>
    <m/>
    <n v="536.21"/>
    <n v="0"/>
    <n v="21.448400000000003"/>
    <s v="Regular Air"/>
    <n v="8.99"/>
    <n v="545.20000000000005"/>
    <x v="4"/>
    <s v="Corporate"/>
    <x v="1"/>
    <s v="Office Furnishings"/>
    <s v="Small Pack"/>
    <d v="2012-05-24T00:00:00"/>
  </r>
  <r>
    <n v="7157"/>
    <n v="43523"/>
    <x v="1201"/>
    <s v="Medium"/>
    <s v="*"/>
    <s v="*"/>
    <s v="*"/>
    <m/>
    <m/>
    <s v="*"/>
    <m/>
    <m/>
    <m/>
    <m/>
    <m/>
    <n v="50"/>
    <n v="0.06"/>
    <m/>
    <m/>
    <n v="295.37"/>
    <n v="0"/>
    <n v="5.9074"/>
    <s v="Regular Air"/>
    <n v="5.46"/>
    <n v="300.83"/>
    <x v="2"/>
    <s v="Small Business"/>
    <x v="0"/>
    <s v="Paper"/>
    <s v="Small Box"/>
    <d v="2012-05-25T00:00:00"/>
  </r>
  <r>
    <n v="7158"/>
    <n v="13670"/>
    <x v="1201"/>
    <s v="Critical"/>
    <s v="***"/>
    <s v="***"/>
    <s v="***"/>
    <m/>
    <m/>
    <s v="***"/>
    <m/>
    <m/>
    <m/>
    <m/>
    <m/>
    <n v="27"/>
    <n v="3.5000000000000003E-2"/>
    <m/>
    <m/>
    <n v="116.37"/>
    <n v="0"/>
    <n v="4.3100000000000005"/>
    <s v="Express Air"/>
    <n v="0.5"/>
    <n v="116.87"/>
    <x v="1"/>
    <s v="Home Office"/>
    <x v="0"/>
    <s v="Labels"/>
    <s v="Small Box"/>
    <d v="2012-05-26T00:00:00"/>
  </r>
  <r>
    <n v="7159"/>
    <n v="53285"/>
    <x v="1202"/>
    <s v="Critical"/>
    <s v="***"/>
    <s v="***"/>
    <s v="***"/>
    <m/>
    <m/>
    <s v="***"/>
    <m/>
    <m/>
    <m/>
    <m/>
    <m/>
    <n v="6"/>
    <n v="0.01"/>
    <m/>
    <m/>
    <n v="1042.96"/>
    <n v="1"/>
    <n v="173.82666666666668"/>
    <s v="Regular Air"/>
    <n v="19.989999999999998"/>
    <n v="1062.95"/>
    <x v="1"/>
    <s v="Home Office"/>
    <x v="0"/>
    <s v="Binders and Binder Accessories"/>
    <s v="Small Box"/>
    <d v="2012-05-26T00:00:00"/>
  </r>
  <r>
    <n v="7160"/>
    <n v="35842"/>
    <x v="1202"/>
    <s v="High"/>
    <s v="*"/>
    <s v="**"/>
    <s v="**"/>
    <m/>
    <m/>
    <s v="**"/>
    <m/>
    <m/>
    <m/>
    <m/>
    <m/>
    <n v="18"/>
    <n v="0.02"/>
    <m/>
    <m/>
    <n v="53.79"/>
    <n v="0"/>
    <n v="2.9883333333333333"/>
    <s v="Regular Air"/>
    <n v="0.99"/>
    <n v="54.78"/>
    <x v="4"/>
    <s v="Home Office"/>
    <x v="0"/>
    <s v="Labels"/>
    <s v="Small Box"/>
    <d v="2012-05-26T00:00:00"/>
  </r>
  <r>
    <n v="7161"/>
    <n v="6693"/>
    <x v="1202"/>
    <s v="Critical"/>
    <s v="***"/>
    <s v="***"/>
    <s v="***"/>
    <m/>
    <m/>
    <s v="***"/>
    <m/>
    <m/>
    <m/>
    <m/>
    <m/>
    <n v="16"/>
    <n v="0.02"/>
    <m/>
    <m/>
    <n v="40.85"/>
    <n v="0"/>
    <n v="2.5531250000000001"/>
    <s v="Regular Air"/>
    <n v="0.8"/>
    <n v="41.65"/>
    <x v="10"/>
    <s v="Corporate"/>
    <x v="0"/>
    <s v="Rubber Bands"/>
    <s v="Wrap Bag"/>
    <d v="2012-05-26T00:00:00"/>
  </r>
  <r>
    <n v="7162"/>
    <n v="20451"/>
    <x v="1203"/>
    <s v="Critical"/>
    <s v="***"/>
    <s v="***"/>
    <s v="***"/>
    <m/>
    <m/>
    <s v="***"/>
    <m/>
    <m/>
    <m/>
    <m/>
    <m/>
    <n v="17"/>
    <n v="0.02"/>
    <m/>
    <m/>
    <n v="9150.09"/>
    <n v="1"/>
    <n v="538.24058823529413"/>
    <s v="Delivery Truck"/>
    <n v="45.7"/>
    <n v="9195.7900000000009"/>
    <x v="1"/>
    <s v="Corporate"/>
    <x v="1"/>
    <s v="Tables"/>
    <s v="Jumbo Box"/>
    <d v="2012-05-27T00:00:00"/>
  </r>
  <r>
    <n v="7163"/>
    <n v="17543"/>
    <x v="1203"/>
    <s v="Critical"/>
    <s v="***"/>
    <s v="***"/>
    <s v="***"/>
    <m/>
    <m/>
    <s v="***"/>
    <m/>
    <m/>
    <m/>
    <m/>
    <m/>
    <n v="26"/>
    <n v="3.5000000000000003E-2"/>
    <m/>
    <m/>
    <n v="4300.6260000000002"/>
    <n v="1"/>
    <n v="165.40869230769232"/>
    <s v="Regular Air"/>
    <n v="8.08"/>
    <n v="4308.7060000000001"/>
    <x v="6"/>
    <s v="Consumer"/>
    <x v="2"/>
    <s v="Telephones and Communication"/>
    <s v="Small Box"/>
    <d v="2012-05-27T00:00:00"/>
  </r>
  <r>
    <n v="7164"/>
    <n v="36929"/>
    <x v="1203"/>
    <s v="Low"/>
    <s v="*"/>
    <s v="*"/>
    <s v="*"/>
    <m/>
    <m/>
    <s v="*"/>
    <m/>
    <m/>
    <m/>
    <m/>
    <m/>
    <n v="45"/>
    <n v="0.05"/>
    <m/>
    <m/>
    <n v="3638.27"/>
    <n v="1"/>
    <n v="80.850444444444449"/>
    <s v="Regular Air"/>
    <n v="4.5"/>
    <n v="3642.77"/>
    <x v="1"/>
    <s v="Small Business"/>
    <x v="0"/>
    <s v="Appliances"/>
    <s v="Small Box"/>
    <d v="2012-05-25T00:00:00"/>
  </r>
  <r>
    <n v="7165"/>
    <n v="20451"/>
    <x v="1203"/>
    <s v="Critical"/>
    <s v="***"/>
    <s v="***"/>
    <s v="***"/>
    <m/>
    <m/>
    <s v="***"/>
    <m/>
    <m/>
    <m/>
    <m/>
    <m/>
    <n v="33"/>
    <n v="0.04"/>
    <m/>
    <m/>
    <n v="1809.21"/>
    <n v="1"/>
    <n v="54.824545454545458"/>
    <s v="Regular Air"/>
    <n v="5.08"/>
    <n v="1814.29"/>
    <x v="1"/>
    <s v="Corporate"/>
    <x v="0"/>
    <s v="Storage &amp; Organization"/>
    <s v="Small Box"/>
    <d v="2012-05-27T00:00:00"/>
  </r>
  <r>
    <n v="7166"/>
    <n v="36929"/>
    <x v="1203"/>
    <s v="Low"/>
    <s v="*"/>
    <s v="*"/>
    <s v="*"/>
    <m/>
    <m/>
    <s v="*"/>
    <m/>
    <m/>
    <m/>
    <m/>
    <m/>
    <n v="37"/>
    <n v="0.04"/>
    <m/>
    <m/>
    <n v="1326.69"/>
    <n v="1"/>
    <n v="35.856486486486489"/>
    <s v="Regular Air"/>
    <n v="8.74"/>
    <n v="1335.43"/>
    <x v="1"/>
    <s v="Small Business"/>
    <x v="0"/>
    <s v="Storage &amp; Organization"/>
    <s v="Small Box"/>
    <d v="2012-05-29T00:00:00"/>
  </r>
  <r>
    <n v="7167"/>
    <n v="17543"/>
    <x v="1203"/>
    <s v="Critical"/>
    <s v="***"/>
    <s v="***"/>
    <s v="***"/>
    <m/>
    <m/>
    <s v="***"/>
    <m/>
    <m/>
    <m/>
    <m/>
    <m/>
    <n v="35"/>
    <n v="0.04"/>
    <m/>
    <m/>
    <n v="1041.74"/>
    <n v="1"/>
    <n v="29.763999999999999"/>
    <s v="Regular Air"/>
    <n v="17.079999999999998"/>
    <n v="1058.82"/>
    <x v="6"/>
    <s v="Consumer"/>
    <x v="0"/>
    <s v="Paper"/>
    <s v="Small Box"/>
    <d v="2012-05-27T00:00:00"/>
  </r>
  <r>
    <n v="7168"/>
    <n v="12804"/>
    <x v="1203"/>
    <s v="Medium"/>
    <s v="*"/>
    <s v="*"/>
    <s v="*"/>
    <m/>
    <m/>
    <s v="*"/>
    <m/>
    <m/>
    <m/>
    <m/>
    <m/>
    <n v="34"/>
    <n v="0.04"/>
    <m/>
    <m/>
    <n v="592.91999999999996"/>
    <n v="0"/>
    <n v="17.438823529411764"/>
    <s v="Express Air"/>
    <n v="8.34"/>
    <n v="601.26"/>
    <x v="4"/>
    <s v="Home Office"/>
    <x v="0"/>
    <s v="Storage &amp; Organization"/>
    <s v="Small Box"/>
    <d v="2012-05-27T00:00:00"/>
  </r>
  <r>
    <n v="7169"/>
    <n v="12804"/>
    <x v="1203"/>
    <s v="Medium"/>
    <s v="*"/>
    <s v="*"/>
    <s v="*"/>
    <m/>
    <m/>
    <s v="*"/>
    <m/>
    <m/>
    <m/>
    <m/>
    <m/>
    <n v="50"/>
    <n v="0.06"/>
    <m/>
    <m/>
    <n v="84.01"/>
    <n v="0"/>
    <n v="1.6802000000000001"/>
    <s v="Regular Air"/>
    <n v="0.75"/>
    <n v="84.76"/>
    <x v="4"/>
    <s v="Home Office"/>
    <x v="0"/>
    <s v="Rubber Bands"/>
    <s v="Wrap Bag"/>
    <d v="2012-05-27T00:00:00"/>
  </r>
  <r>
    <n v="7170"/>
    <n v="12804"/>
    <x v="1203"/>
    <s v="Medium"/>
    <s v="*"/>
    <s v="*"/>
    <s v="*"/>
    <m/>
    <m/>
    <s v="*"/>
    <m/>
    <m/>
    <m/>
    <m/>
    <m/>
    <n v="21"/>
    <n v="3.5000000000000003E-2"/>
    <m/>
    <m/>
    <n v="69.06"/>
    <n v="0"/>
    <n v="3.2885714285714287"/>
    <s v="Regular Air"/>
    <n v="0.5"/>
    <n v="69.56"/>
    <x v="4"/>
    <s v="Home Office"/>
    <x v="0"/>
    <s v="Labels"/>
    <s v="Small Box"/>
    <d v="2012-05-28T00:00:00"/>
  </r>
  <r>
    <n v="7171"/>
    <n v="20451"/>
    <x v="1203"/>
    <s v="Critical"/>
    <s v="***"/>
    <s v="***"/>
    <s v="***"/>
    <m/>
    <m/>
    <s v="***"/>
    <m/>
    <m/>
    <m/>
    <m/>
    <m/>
    <n v="6"/>
    <n v="0.01"/>
    <m/>
    <m/>
    <n v="53.72"/>
    <n v="0"/>
    <n v="8.9533333333333331"/>
    <s v="Regular Air"/>
    <n v="2.0099999999999998"/>
    <n v="55.73"/>
    <x v="1"/>
    <s v="Corporate"/>
    <x v="0"/>
    <s v="Paper"/>
    <s v="Wrap Bag"/>
    <d v="2012-05-27T00:00:00"/>
  </r>
  <r>
    <n v="7172"/>
    <n v="17543"/>
    <x v="1203"/>
    <s v="Critical"/>
    <s v="***"/>
    <s v="***"/>
    <s v="***"/>
    <m/>
    <m/>
    <s v="***"/>
    <m/>
    <m/>
    <m/>
    <m/>
    <m/>
    <n v="1"/>
    <n v="0.01"/>
    <m/>
    <m/>
    <n v="15.73"/>
    <n v="0"/>
    <n v="15.73"/>
    <s v="Regular Air"/>
    <n v="9.5399999999999991"/>
    <n v="25.27"/>
    <x v="6"/>
    <s v="Consumer"/>
    <x v="0"/>
    <s v="Paper"/>
    <s v="Small Box"/>
    <d v="2012-05-25T00:00:00"/>
  </r>
  <r>
    <n v="7173"/>
    <n v="44768"/>
    <x v="1204"/>
    <s v="Not Specified"/>
    <s v="*"/>
    <s v="*"/>
    <s v="*"/>
    <m/>
    <m/>
    <s v="*"/>
    <m/>
    <m/>
    <m/>
    <m/>
    <m/>
    <n v="45"/>
    <n v="0.05"/>
    <m/>
    <m/>
    <n v="16699.560000000001"/>
    <n v="1"/>
    <n v="371.10133333333334"/>
    <s v="Delivery Truck"/>
    <n v="58.92"/>
    <n v="16758.48"/>
    <x v="1"/>
    <s v="Corporate"/>
    <x v="1"/>
    <s v="Chairs &amp; Chairmats"/>
    <s v="Jumbo Drum"/>
    <d v="2012-05-27T00:00:00"/>
  </r>
  <r>
    <n v="7174"/>
    <n v="26336"/>
    <x v="1204"/>
    <s v="High"/>
    <s v="*"/>
    <s v="**"/>
    <s v="**"/>
    <m/>
    <m/>
    <s v="**"/>
    <m/>
    <m/>
    <m/>
    <m/>
    <m/>
    <n v="45"/>
    <n v="0.05"/>
    <m/>
    <m/>
    <n v="2752.68"/>
    <n v="1"/>
    <n v="61.170666666666662"/>
    <s v="Regular Air"/>
    <n v="12.78"/>
    <n v="2765.46"/>
    <x v="10"/>
    <s v="Home Office"/>
    <x v="0"/>
    <s v="Storage &amp; Organization"/>
    <s v="Small Box"/>
    <d v="2012-05-27T00:00:00"/>
  </r>
  <r>
    <n v="7175"/>
    <n v="11269"/>
    <x v="1204"/>
    <s v="Low"/>
    <s v="*"/>
    <s v="*"/>
    <s v="*"/>
    <m/>
    <m/>
    <s v="*"/>
    <m/>
    <m/>
    <m/>
    <m/>
    <m/>
    <n v="39"/>
    <n v="0.04"/>
    <m/>
    <m/>
    <n v="2083.0524999999998"/>
    <n v="1"/>
    <n v="53.411602564102559"/>
    <s v="Express Air"/>
    <n v="5.99"/>
    <n v="2089.0424999999996"/>
    <x v="12"/>
    <s v="Home Office"/>
    <x v="2"/>
    <s v="Telephones and Communication"/>
    <s v="Small Box"/>
    <d v="2012-05-30T00:00:00"/>
  </r>
  <r>
    <n v="7176"/>
    <n v="55460"/>
    <x v="1204"/>
    <s v="High"/>
    <s v="*"/>
    <s v="**"/>
    <s v="**"/>
    <m/>
    <m/>
    <s v="**"/>
    <m/>
    <m/>
    <m/>
    <m/>
    <m/>
    <n v="49"/>
    <n v="0.05"/>
    <m/>
    <m/>
    <n v="1944.87"/>
    <n v="1"/>
    <n v="39.691224489795914"/>
    <s v="Regular Air"/>
    <n v="4.5"/>
    <n v="1949.37"/>
    <x v="6"/>
    <s v="Home Office"/>
    <x v="0"/>
    <s v="Appliances"/>
    <s v="Small Box"/>
    <d v="2012-05-28T00:00:00"/>
  </r>
  <r>
    <n v="7177"/>
    <n v="59015"/>
    <x v="1204"/>
    <s v="Medium"/>
    <s v="*"/>
    <s v="*"/>
    <s v="*"/>
    <m/>
    <m/>
    <s v="*"/>
    <m/>
    <m/>
    <m/>
    <m/>
    <m/>
    <n v="32"/>
    <n v="0.04"/>
    <m/>
    <m/>
    <n v="1662.33"/>
    <n v="1"/>
    <n v="51.947812499999998"/>
    <s v="Regular Air"/>
    <n v="5.81"/>
    <n v="1668.1399999999999"/>
    <x v="1"/>
    <s v="Small Business"/>
    <x v="0"/>
    <s v="Paper"/>
    <s v="Small Box"/>
    <d v="2012-05-28T00:00:00"/>
  </r>
  <r>
    <n v="7178"/>
    <n v="26336"/>
    <x v="1204"/>
    <s v="High"/>
    <s v="*"/>
    <s v="**"/>
    <s v="**"/>
    <m/>
    <m/>
    <s v="**"/>
    <m/>
    <m/>
    <m/>
    <m/>
    <m/>
    <n v="39"/>
    <n v="0.04"/>
    <m/>
    <m/>
    <n v="1516.82"/>
    <n v="1"/>
    <n v="38.892820512820514"/>
    <s v="Regular Air"/>
    <n v="6.5"/>
    <n v="1523.32"/>
    <x v="10"/>
    <s v="Home Office"/>
    <x v="2"/>
    <s v="Computer Peripherals"/>
    <s v="Small Box"/>
    <d v="2012-05-28T00:00:00"/>
  </r>
  <r>
    <n v="7179"/>
    <n v="59015"/>
    <x v="1204"/>
    <s v="Medium"/>
    <s v="*"/>
    <s v="*"/>
    <s v="*"/>
    <m/>
    <m/>
    <s v="*"/>
    <m/>
    <m/>
    <m/>
    <m/>
    <m/>
    <n v="32"/>
    <n v="0.04"/>
    <m/>
    <m/>
    <n v="278.19"/>
    <n v="0"/>
    <n v="8.6934374999999999"/>
    <s v="Regular Air"/>
    <n v="0.96"/>
    <n v="279.14999999999998"/>
    <x v="1"/>
    <s v="Small Business"/>
    <x v="1"/>
    <s v="Office Furnishings"/>
    <s v="Wrap Bag"/>
    <d v="2012-05-27T00:00:00"/>
  </r>
  <r>
    <n v="7180"/>
    <n v="59015"/>
    <x v="1204"/>
    <s v="Medium"/>
    <s v="*"/>
    <s v="*"/>
    <s v="*"/>
    <m/>
    <m/>
    <s v="*"/>
    <m/>
    <m/>
    <m/>
    <m/>
    <m/>
    <n v="32"/>
    <n v="0.04"/>
    <m/>
    <m/>
    <n v="254.46"/>
    <n v="0"/>
    <n v="7.9518750000000002"/>
    <s v="Regular Air"/>
    <n v="1.99"/>
    <n v="256.45"/>
    <x v="1"/>
    <s v="Small Business"/>
    <x v="2"/>
    <s v="Computer Peripherals"/>
    <s v="Small Pack"/>
    <d v="2012-05-27T00:00:00"/>
  </r>
  <r>
    <n v="7181"/>
    <n v="11269"/>
    <x v="1204"/>
    <s v="Low"/>
    <s v="*"/>
    <s v="*"/>
    <s v="*"/>
    <m/>
    <m/>
    <s v="*"/>
    <m/>
    <m/>
    <m/>
    <m/>
    <m/>
    <n v="49"/>
    <n v="0.05"/>
    <m/>
    <m/>
    <n v="233.28"/>
    <n v="0"/>
    <n v="4.7608163265306125"/>
    <s v="Regular Air"/>
    <n v="0.5"/>
    <n v="233.78"/>
    <x v="12"/>
    <s v="Home Office"/>
    <x v="0"/>
    <s v="Labels"/>
    <s v="Small Box"/>
    <d v="2012-06-02T00:00:00"/>
  </r>
  <r>
    <n v="7182"/>
    <n v="55460"/>
    <x v="1204"/>
    <s v="High"/>
    <s v="*"/>
    <s v="**"/>
    <s v="**"/>
    <m/>
    <m/>
    <s v="**"/>
    <m/>
    <m/>
    <m/>
    <m/>
    <m/>
    <n v="12"/>
    <n v="0.02"/>
    <m/>
    <m/>
    <n v="61.82"/>
    <n v="0"/>
    <n v="5.1516666666666664"/>
    <s v="Regular Air"/>
    <n v="2.99"/>
    <n v="64.81"/>
    <x v="6"/>
    <s v="Home Office"/>
    <x v="0"/>
    <s v="Binders and Binder Accessories"/>
    <s v="Small Box"/>
    <d v="2012-05-27T00:00:00"/>
  </r>
  <r>
    <n v="7183"/>
    <n v="11269"/>
    <x v="1204"/>
    <s v="Low"/>
    <s v="*"/>
    <s v="*"/>
    <s v="*"/>
    <m/>
    <m/>
    <s v="*"/>
    <m/>
    <m/>
    <m/>
    <m/>
    <m/>
    <n v="1"/>
    <n v="0.01"/>
    <m/>
    <m/>
    <n v="47.01"/>
    <n v="0"/>
    <n v="47.01"/>
    <s v="Regular Air"/>
    <n v="19.989999999999998"/>
    <n v="67"/>
    <x v="12"/>
    <s v="Home Office"/>
    <x v="0"/>
    <s v="Storage &amp; Organization"/>
    <s v="Small Box"/>
    <d v="2012-06-02T00:00:00"/>
  </r>
  <r>
    <n v="7184"/>
    <n v="3650"/>
    <x v="1205"/>
    <s v="Not Specified"/>
    <s v="*"/>
    <s v="*"/>
    <s v="*"/>
    <m/>
    <m/>
    <s v="*"/>
    <m/>
    <m/>
    <m/>
    <m/>
    <m/>
    <n v="24"/>
    <n v="3.5000000000000003E-2"/>
    <m/>
    <m/>
    <n v="5207.5"/>
    <n v="1"/>
    <n v="216.97916666666666"/>
    <s v="Delivery Truck"/>
    <n v="64.2"/>
    <n v="5271.7"/>
    <x v="4"/>
    <s v="Home Office"/>
    <x v="1"/>
    <s v="Chairs &amp; Chairmats"/>
    <s v="Jumbo Drum"/>
    <d v="2012-05-29T00:00:00"/>
  </r>
  <r>
    <n v="7185"/>
    <n v="17216"/>
    <x v="1205"/>
    <s v="Medium"/>
    <s v="*"/>
    <s v="*"/>
    <s v="*"/>
    <m/>
    <m/>
    <s v="*"/>
    <m/>
    <m/>
    <m/>
    <m/>
    <m/>
    <n v="7"/>
    <n v="0.01"/>
    <m/>
    <m/>
    <n v="2236.16"/>
    <n v="1"/>
    <n v="319.45142857142855"/>
    <s v="Delivery Truck"/>
    <n v="58.95"/>
    <n v="2295.1099999999997"/>
    <x v="0"/>
    <s v="Small Business"/>
    <x v="1"/>
    <s v="Chairs &amp; Chairmats"/>
    <s v="Jumbo Drum"/>
    <d v="2012-05-28T00:00:00"/>
  </r>
  <r>
    <n v="7186"/>
    <n v="3650"/>
    <x v="1205"/>
    <s v="Not Specified"/>
    <s v="*"/>
    <s v="*"/>
    <s v="*"/>
    <m/>
    <m/>
    <s v="*"/>
    <m/>
    <m/>
    <m/>
    <m/>
    <m/>
    <n v="36"/>
    <n v="0.04"/>
    <m/>
    <m/>
    <n v="139.94999999999999"/>
    <n v="0"/>
    <n v="3.8874999999999997"/>
    <s v="Express Air"/>
    <n v="5.47"/>
    <n v="145.41999999999999"/>
    <x v="4"/>
    <s v="Home Office"/>
    <x v="0"/>
    <s v="Binders and Binder Accessories"/>
    <s v="Small Box"/>
    <d v="2012-05-29T00:00:00"/>
  </r>
  <r>
    <n v="7187"/>
    <n v="40933"/>
    <x v="1205"/>
    <s v="High"/>
    <s v="*"/>
    <s v="**"/>
    <s v="**"/>
    <m/>
    <m/>
    <s v="**"/>
    <m/>
    <m/>
    <m/>
    <m/>
    <m/>
    <n v="37"/>
    <n v="0.04"/>
    <m/>
    <m/>
    <n v="95.43"/>
    <n v="0"/>
    <n v="2.5791891891891892"/>
    <s v="Regular Air"/>
    <n v="4.28"/>
    <n v="99.710000000000008"/>
    <x v="5"/>
    <s v="Consumer"/>
    <x v="0"/>
    <s v="Pens &amp; Art Supplies"/>
    <s v="Wrap Bag"/>
    <d v="2012-05-28T00:00:00"/>
  </r>
  <r>
    <n v="7188"/>
    <n v="45125"/>
    <x v="1206"/>
    <s v="Critical"/>
    <s v="***"/>
    <s v="***"/>
    <s v="***"/>
    <m/>
    <m/>
    <s v="***"/>
    <m/>
    <m/>
    <m/>
    <m/>
    <m/>
    <n v="32"/>
    <n v="0.04"/>
    <m/>
    <m/>
    <n v="4834.8"/>
    <n v="1"/>
    <n v="151.08750000000001"/>
    <s v="Regular Air"/>
    <n v="4.99"/>
    <n v="4839.79"/>
    <x v="1"/>
    <s v="Home Office"/>
    <x v="2"/>
    <s v="Telephones and Communication"/>
    <s v="Small Box"/>
    <d v="2012-05-29T00:00:00"/>
  </r>
  <r>
    <n v="7189"/>
    <n v="21763"/>
    <x v="1206"/>
    <s v="Low"/>
    <s v="*"/>
    <s v="*"/>
    <s v="*"/>
    <m/>
    <m/>
    <s v="*"/>
    <m/>
    <m/>
    <m/>
    <m/>
    <m/>
    <n v="22"/>
    <n v="3.5000000000000003E-2"/>
    <m/>
    <m/>
    <n v="1239.4445000000001"/>
    <n v="1"/>
    <n v="56.338386363636367"/>
    <s v="Regular Air"/>
    <n v="3.99"/>
    <n v="1243.4345000000001"/>
    <x v="5"/>
    <s v="Small Business"/>
    <x v="2"/>
    <s v="Telephones and Communication"/>
    <s v="Small Box"/>
    <d v="2012-06-02T00:00:00"/>
  </r>
  <r>
    <n v="7190"/>
    <n v="45125"/>
    <x v="1206"/>
    <s v="Critical"/>
    <s v="***"/>
    <s v="***"/>
    <s v="***"/>
    <m/>
    <m/>
    <s v="***"/>
    <m/>
    <m/>
    <m/>
    <m/>
    <m/>
    <n v="6"/>
    <n v="0.01"/>
    <m/>
    <m/>
    <n v="975.5"/>
    <n v="0"/>
    <n v="162.58333333333334"/>
    <s v="Delivery Truck"/>
    <n v="35.020000000000003"/>
    <n v="1010.52"/>
    <x v="1"/>
    <s v="Home Office"/>
    <x v="1"/>
    <s v="Bookcases"/>
    <s v="Jumbo Box"/>
    <d v="2012-05-29T00:00:00"/>
  </r>
  <r>
    <n v="7191"/>
    <n v="34757"/>
    <x v="1206"/>
    <s v="High"/>
    <s v="*"/>
    <s v="**"/>
    <s v="**"/>
    <m/>
    <m/>
    <s v="**"/>
    <m/>
    <m/>
    <m/>
    <m/>
    <m/>
    <n v="40"/>
    <n v="0.05"/>
    <m/>
    <m/>
    <n v="250.6"/>
    <n v="0"/>
    <n v="6.2649999999999997"/>
    <s v="Express Air"/>
    <n v="6.22"/>
    <n v="256.82"/>
    <x v="4"/>
    <s v="Small Business"/>
    <x v="0"/>
    <s v="Paper"/>
    <s v="Small Box"/>
    <d v="2012-05-30T00:00:00"/>
  </r>
  <r>
    <n v="7192"/>
    <n v="59878"/>
    <x v="1206"/>
    <s v="High"/>
    <s v="*"/>
    <s v="**"/>
    <s v="**"/>
    <m/>
    <m/>
    <s v="**"/>
    <m/>
    <m/>
    <m/>
    <m/>
    <m/>
    <n v="23"/>
    <n v="3.5000000000000003E-2"/>
    <m/>
    <m/>
    <n v="249.64"/>
    <n v="0"/>
    <n v="10.85391304347826"/>
    <s v="Regular Air"/>
    <n v="7.46"/>
    <n v="257.09999999999997"/>
    <x v="1"/>
    <s v="Corporate"/>
    <x v="0"/>
    <s v="Storage &amp; Organization"/>
    <s v="Small Box"/>
    <d v="2012-05-29T00:00:00"/>
  </r>
  <r>
    <n v="7193"/>
    <n v="59878"/>
    <x v="1206"/>
    <s v="High"/>
    <s v="*"/>
    <s v="**"/>
    <s v="**"/>
    <m/>
    <m/>
    <s v="**"/>
    <m/>
    <m/>
    <m/>
    <m/>
    <m/>
    <n v="6"/>
    <n v="0.01"/>
    <m/>
    <m/>
    <n v="112.4"/>
    <n v="0"/>
    <n v="18.733333333333334"/>
    <s v="Regular Air"/>
    <n v="8.51"/>
    <n v="120.91000000000001"/>
    <x v="1"/>
    <s v="Corporate"/>
    <x v="2"/>
    <s v="Office Machines"/>
    <s v="Medium Box"/>
    <d v="2012-05-29T00:00:00"/>
  </r>
  <r>
    <n v="7194"/>
    <n v="29218"/>
    <x v="1207"/>
    <s v="Low"/>
    <s v="*"/>
    <s v="*"/>
    <s v="*"/>
    <m/>
    <m/>
    <s v="*"/>
    <m/>
    <m/>
    <m/>
    <m/>
    <m/>
    <n v="13"/>
    <n v="0.02"/>
    <m/>
    <m/>
    <n v="2252.9760000000001"/>
    <n v="1"/>
    <n v="173.30584615384618"/>
    <s v="Regular Air"/>
    <n v="8.99"/>
    <n v="2261.9659999999999"/>
    <x v="5"/>
    <s v="Home Office"/>
    <x v="2"/>
    <s v="Telephones and Communication"/>
    <s v="Small Box"/>
    <d v="2012-05-31T00:00:00"/>
  </r>
  <r>
    <n v="7195"/>
    <n v="29218"/>
    <x v="1207"/>
    <s v="Low"/>
    <s v="*"/>
    <s v="*"/>
    <s v="*"/>
    <m/>
    <m/>
    <s v="*"/>
    <m/>
    <m/>
    <m/>
    <m/>
    <m/>
    <n v="19"/>
    <n v="0.02"/>
    <m/>
    <m/>
    <n v="1823.02"/>
    <n v="1"/>
    <n v="95.948421052631574"/>
    <s v="Express Air"/>
    <n v="39.61"/>
    <n v="1862.6299999999999"/>
    <x v="5"/>
    <s v="Home Office"/>
    <x v="1"/>
    <s v="Office Furnishings"/>
    <s v="Medium Box"/>
    <d v="2012-05-29T00:00:00"/>
  </r>
  <r>
    <n v="7196"/>
    <n v="25635"/>
    <x v="1207"/>
    <s v="Critical"/>
    <s v="***"/>
    <s v="***"/>
    <s v="***"/>
    <m/>
    <m/>
    <s v="***"/>
    <m/>
    <m/>
    <m/>
    <m/>
    <m/>
    <n v="14"/>
    <n v="0.02"/>
    <m/>
    <m/>
    <n v="633.08000000000004"/>
    <n v="0"/>
    <n v="45.220000000000006"/>
    <s v="Express Air"/>
    <n v="4.62"/>
    <n v="637.70000000000005"/>
    <x v="2"/>
    <s v="Corporate"/>
    <x v="0"/>
    <s v="Appliances"/>
    <s v="Small Box"/>
    <d v="2012-05-30T00:00:00"/>
  </r>
  <r>
    <n v="7197"/>
    <n v="29221"/>
    <x v="1207"/>
    <s v="High"/>
    <s v="*"/>
    <s v="**"/>
    <s v="**"/>
    <m/>
    <m/>
    <s v="**"/>
    <m/>
    <m/>
    <m/>
    <m/>
    <m/>
    <n v="41"/>
    <n v="0.05"/>
    <m/>
    <m/>
    <n v="325.33"/>
    <n v="0"/>
    <n v="7.9348780487804875"/>
    <s v="Regular Air"/>
    <n v="5.83"/>
    <n v="331.15999999999997"/>
    <x v="10"/>
    <s v="Consumer"/>
    <x v="0"/>
    <s v="Paper"/>
    <s v="Wrap Bag"/>
    <d v="2012-06-01T00:00:00"/>
  </r>
  <r>
    <n v="7198"/>
    <n v="23363"/>
    <x v="1207"/>
    <s v="Low"/>
    <s v="*"/>
    <s v="*"/>
    <s v="*"/>
    <m/>
    <m/>
    <s v="*"/>
    <m/>
    <m/>
    <m/>
    <m/>
    <m/>
    <n v="46"/>
    <n v="0.05"/>
    <m/>
    <m/>
    <n v="241.81"/>
    <n v="0"/>
    <n v="5.2567391304347826"/>
    <s v="Regular Air"/>
    <n v="4.97"/>
    <n v="246.78"/>
    <x v="4"/>
    <s v="Corporate"/>
    <x v="0"/>
    <s v="Binders and Binder Accessories"/>
    <s v="Small Box"/>
    <d v="2012-06-05T00:00:00"/>
  </r>
  <r>
    <n v="7199"/>
    <n v="25635"/>
    <x v="1207"/>
    <s v="Critical"/>
    <s v="***"/>
    <s v="***"/>
    <s v="***"/>
    <m/>
    <m/>
    <s v="***"/>
    <m/>
    <m/>
    <m/>
    <m/>
    <m/>
    <n v="22"/>
    <n v="3.5000000000000003E-2"/>
    <m/>
    <m/>
    <n v="110.42"/>
    <n v="0"/>
    <n v="5.0190909090909095"/>
    <s v="Regular Air"/>
    <n v="3.63"/>
    <n v="114.05"/>
    <x v="2"/>
    <s v="Corporate"/>
    <x v="1"/>
    <s v="Office Furnishings"/>
    <s v="Wrap Bag"/>
    <d v="2012-05-30T00:00:00"/>
  </r>
  <r>
    <n v="7200"/>
    <n v="56802"/>
    <x v="1207"/>
    <s v="High"/>
    <s v="*"/>
    <s v="**"/>
    <s v="**"/>
    <m/>
    <m/>
    <s v="**"/>
    <m/>
    <m/>
    <m/>
    <m/>
    <m/>
    <n v="50"/>
    <n v="0.06"/>
    <m/>
    <m/>
    <n v="78.2"/>
    <n v="0"/>
    <n v="1.5640000000000001"/>
    <s v="Regular Air"/>
    <n v="1"/>
    <n v="79.2"/>
    <x v="2"/>
    <s v="Home Office"/>
    <x v="0"/>
    <s v="Pens &amp; Art Supplies"/>
    <s v="Wrap Bag"/>
    <d v="2012-05-30T00:00:00"/>
  </r>
  <r>
    <n v="7201"/>
    <n v="29218"/>
    <x v="1207"/>
    <s v="Low"/>
    <s v="*"/>
    <s v="*"/>
    <s v="*"/>
    <m/>
    <m/>
    <s v="*"/>
    <m/>
    <m/>
    <m/>
    <m/>
    <m/>
    <n v="26"/>
    <n v="3.5000000000000003E-2"/>
    <m/>
    <m/>
    <n v="74.02"/>
    <n v="0"/>
    <n v="2.8469230769230767"/>
    <s v="Regular Air"/>
    <n v="0.7"/>
    <n v="74.72"/>
    <x v="5"/>
    <s v="Home Office"/>
    <x v="0"/>
    <s v="Pens &amp; Art Supplies"/>
    <s v="Wrap Bag"/>
    <d v="2012-05-29T00:00:00"/>
  </r>
  <r>
    <n v="7202"/>
    <n v="27138"/>
    <x v="1208"/>
    <s v="High"/>
    <s v="*"/>
    <s v="**"/>
    <s v="**"/>
    <m/>
    <m/>
    <s v="**"/>
    <m/>
    <m/>
    <m/>
    <m/>
    <m/>
    <n v="31"/>
    <n v="0.04"/>
    <m/>
    <m/>
    <n v="2976.21"/>
    <n v="1"/>
    <n v="96.006774193548395"/>
    <s v="Delivery Truck"/>
    <n v="35.840000000000003"/>
    <n v="3012.05"/>
    <x v="5"/>
    <s v="Home Office"/>
    <x v="1"/>
    <s v="Bookcases"/>
    <s v="Jumbo Box"/>
    <d v="2012-06-01T00:00:00"/>
  </r>
  <r>
    <n v="7203"/>
    <n v="27138"/>
    <x v="1208"/>
    <s v="High"/>
    <s v="*"/>
    <s v="**"/>
    <s v="**"/>
    <m/>
    <m/>
    <s v="**"/>
    <m/>
    <m/>
    <m/>
    <m/>
    <m/>
    <n v="37"/>
    <n v="0.04"/>
    <m/>
    <m/>
    <n v="1894.1655000000001"/>
    <n v="1"/>
    <n v="51.193662162162163"/>
    <s v="Regular Air"/>
    <n v="8.99"/>
    <n v="1903.1555000000001"/>
    <x v="5"/>
    <s v="Home Office"/>
    <x v="2"/>
    <s v="Telephones and Communication"/>
    <s v="Small Box"/>
    <d v="2012-06-01T00:00:00"/>
  </r>
  <r>
    <n v="7204"/>
    <n v="42177"/>
    <x v="1208"/>
    <s v="Not Specified"/>
    <s v="*"/>
    <s v="*"/>
    <s v="*"/>
    <m/>
    <m/>
    <s v="*"/>
    <m/>
    <m/>
    <m/>
    <m/>
    <m/>
    <n v="49"/>
    <n v="0.05"/>
    <m/>
    <m/>
    <n v="1201.934"/>
    <n v="1"/>
    <n v="24.529265306122447"/>
    <s v="Regular Air"/>
    <n v="8.59"/>
    <n v="1210.5239999999999"/>
    <x v="2"/>
    <s v="Small Business"/>
    <x v="2"/>
    <s v="Telephones and Communication"/>
    <s v="Medium Box"/>
    <d v="2012-05-31T00:00:00"/>
  </r>
  <r>
    <n v="7205"/>
    <n v="38914"/>
    <x v="1208"/>
    <s v="Medium"/>
    <s v="*"/>
    <s v="*"/>
    <s v="*"/>
    <m/>
    <m/>
    <s v="*"/>
    <m/>
    <m/>
    <m/>
    <m/>
    <m/>
    <n v="43"/>
    <n v="0.05"/>
    <m/>
    <m/>
    <n v="447.12"/>
    <n v="0"/>
    <n v="10.398139534883722"/>
    <s v="Regular Air"/>
    <n v="5.16"/>
    <n v="452.28000000000003"/>
    <x v="5"/>
    <s v="Corporate"/>
    <x v="1"/>
    <s v="Office Furnishings"/>
    <s v="Small Box"/>
    <d v="2012-05-31T00:00:00"/>
  </r>
  <r>
    <n v="7206"/>
    <n v="42177"/>
    <x v="1208"/>
    <s v="Not Specified"/>
    <s v="*"/>
    <s v="*"/>
    <s v="*"/>
    <m/>
    <m/>
    <s v="*"/>
    <m/>
    <m/>
    <m/>
    <m/>
    <m/>
    <n v="38"/>
    <n v="0.04"/>
    <m/>
    <m/>
    <n v="395.84"/>
    <n v="0"/>
    <n v="10.416842105263157"/>
    <s v="Regular Air"/>
    <n v="6.02"/>
    <n v="401.85999999999996"/>
    <x v="2"/>
    <s v="Small Business"/>
    <x v="1"/>
    <s v="Office Furnishings"/>
    <s v="Medium Box"/>
    <d v="2012-06-02T00:00:00"/>
  </r>
  <r>
    <n v="7207"/>
    <n v="50181"/>
    <x v="1208"/>
    <s v="High"/>
    <s v="*"/>
    <s v="**"/>
    <s v="**"/>
    <m/>
    <m/>
    <s v="**"/>
    <m/>
    <m/>
    <m/>
    <m/>
    <m/>
    <n v="2"/>
    <n v="0.01"/>
    <m/>
    <m/>
    <n v="289.73"/>
    <n v="0"/>
    <n v="144.86500000000001"/>
    <s v="Delivery Truck"/>
    <n v="28.63"/>
    <n v="318.36"/>
    <x v="1"/>
    <s v="Small Business"/>
    <x v="1"/>
    <s v="Chairs &amp; Chairmats"/>
    <s v="Jumbo Drum"/>
    <d v="2012-05-31T00:00:00"/>
  </r>
  <r>
    <n v="7208"/>
    <n v="33029"/>
    <x v="1209"/>
    <s v="High"/>
    <s v="*"/>
    <s v="**"/>
    <s v="**"/>
    <m/>
    <m/>
    <s v="**"/>
    <m/>
    <m/>
    <m/>
    <m/>
    <m/>
    <n v="39"/>
    <n v="0.04"/>
    <m/>
    <m/>
    <n v="16028.26"/>
    <n v="1"/>
    <n v="410.98102564102567"/>
    <s v="Delivery Truck"/>
    <n v="75.23"/>
    <n v="16103.49"/>
    <x v="0"/>
    <s v="Consumer"/>
    <x v="1"/>
    <s v="Tables"/>
    <s v="Jumbo Box"/>
    <d v="2012-06-02T00:00:00"/>
  </r>
  <r>
    <n v="7209"/>
    <n v="48614"/>
    <x v="1209"/>
    <s v="Critical"/>
    <s v="***"/>
    <s v="***"/>
    <s v="***"/>
    <m/>
    <m/>
    <s v="***"/>
    <m/>
    <m/>
    <m/>
    <m/>
    <m/>
    <n v="46"/>
    <n v="0.05"/>
    <m/>
    <m/>
    <n v="7965.9025000000001"/>
    <n v="1"/>
    <n v="173.17179347826087"/>
    <s v="Regular Air"/>
    <n v="8.99"/>
    <n v="7974.8924999999999"/>
    <x v="8"/>
    <s v="Corporate"/>
    <x v="2"/>
    <s v="Telephones and Communication"/>
    <s v="Small Box"/>
    <d v="2012-05-31T00:00:00"/>
  </r>
  <r>
    <n v="7210"/>
    <n v="1285"/>
    <x v="1209"/>
    <s v="Critical"/>
    <s v="***"/>
    <s v="***"/>
    <s v="***"/>
    <m/>
    <m/>
    <s v="***"/>
    <m/>
    <m/>
    <m/>
    <m/>
    <m/>
    <n v="27"/>
    <n v="3.5000000000000003E-2"/>
    <m/>
    <m/>
    <n v="3874.12"/>
    <n v="1"/>
    <n v="143.48592592592593"/>
    <s v="Delivery Truck"/>
    <n v="54.74"/>
    <n v="3928.8599999999997"/>
    <x v="3"/>
    <s v="Corporate"/>
    <x v="1"/>
    <s v="Bookcases"/>
    <s v="Jumbo Box"/>
    <d v="2012-05-31T00:00:00"/>
  </r>
  <r>
    <n v="7211"/>
    <n v="1285"/>
    <x v="1209"/>
    <s v="Critical"/>
    <s v="***"/>
    <s v="***"/>
    <s v="***"/>
    <m/>
    <m/>
    <s v="***"/>
    <m/>
    <m/>
    <m/>
    <m/>
    <m/>
    <n v="8"/>
    <n v="0.01"/>
    <m/>
    <m/>
    <n v="1452.2159999999999"/>
    <n v="1"/>
    <n v="181.52699999999999"/>
    <s v="Delivery Truck"/>
    <n v="69.64"/>
    <n v="1521.856"/>
    <x v="3"/>
    <s v="Corporate"/>
    <x v="1"/>
    <s v="Tables"/>
    <s v="Jumbo Box"/>
    <d v="2012-06-01T00:00:00"/>
  </r>
  <r>
    <n v="7212"/>
    <n v="33029"/>
    <x v="1209"/>
    <s v="High"/>
    <s v="*"/>
    <s v="**"/>
    <s v="**"/>
    <m/>
    <m/>
    <s v="**"/>
    <m/>
    <m/>
    <m/>
    <m/>
    <m/>
    <n v="8"/>
    <n v="0.01"/>
    <m/>
    <m/>
    <n v="738.25049999999999"/>
    <n v="0"/>
    <n v="92.281312499999999"/>
    <s v="Regular Air"/>
    <n v="2.5"/>
    <n v="740.75049999999999"/>
    <x v="0"/>
    <s v="Consumer"/>
    <x v="2"/>
    <s v="Telephones and Communication"/>
    <s v="Small Box"/>
    <d v="2012-06-01T00:00:00"/>
  </r>
  <r>
    <n v="7213"/>
    <n v="47456"/>
    <x v="1209"/>
    <s v="Low"/>
    <s v="*"/>
    <s v="*"/>
    <s v="*"/>
    <m/>
    <m/>
    <s v="*"/>
    <m/>
    <m/>
    <m/>
    <m/>
    <m/>
    <n v="43"/>
    <n v="0.05"/>
    <m/>
    <m/>
    <n v="277.08"/>
    <n v="0"/>
    <n v="6.4437209302325575"/>
    <s v="Regular Air"/>
    <n v="7.91"/>
    <n v="284.99"/>
    <x v="5"/>
    <s v="Corporate"/>
    <x v="0"/>
    <s v="Paper"/>
    <s v="Small Box"/>
    <d v="2012-06-07T00:00:00"/>
  </r>
  <r>
    <n v="7214"/>
    <n v="48993"/>
    <x v="1209"/>
    <s v="Low"/>
    <s v="*"/>
    <s v="*"/>
    <s v="*"/>
    <m/>
    <m/>
    <s v="*"/>
    <m/>
    <m/>
    <m/>
    <m/>
    <m/>
    <n v="17"/>
    <n v="0.02"/>
    <m/>
    <m/>
    <n v="122.42"/>
    <n v="0"/>
    <n v="7.2011764705882353"/>
    <s v="Express Air"/>
    <n v="6.22"/>
    <n v="128.64000000000001"/>
    <x v="8"/>
    <s v="Consumer"/>
    <x v="0"/>
    <s v="Paper"/>
    <s v="Small Box"/>
    <d v="2012-05-31T00:00:00"/>
  </r>
  <r>
    <n v="7215"/>
    <n v="50883"/>
    <x v="1210"/>
    <s v="Low"/>
    <s v="*"/>
    <s v="*"/>
    <s v="*"/>
    <m/>
    <m/>
    <s v="*"/>
    <m/>
    <m/>
    <m/>
    <m/>
    <m/>
    <n v="35"/>
    <n v="0.04"/>
    <m/>
    <m/>
    <n v="6739.92"/>
    <n v="1"/>
    <n v="192.56914285714285"/>
    <s v="Delivery Truck"/>
    <n v="30"/>
    <n v="6769.92"/>
    <x v="1"/>
    <s v="Corporate"/>
    <x v="1"/>
    <s v="Chairs &amp; Chairmats"/>
    <s v="Jumbo Drum"/>
    <d v="2012-06-01T00:00:00"/>
  </r>
  <r>
    <n v="7216"/>
    <n v="23911"/>
    <x v="1210"/>
    <s v="Critical"/>
    <s v="***"/>
    <s v="***"/>
    <s v="***"/>
    <m/>
    <m/>
    <s v="***"/>
    <m/>
    <m/>
    <m/>
    <m/>
    <m/>
    <n v="21"/>
    <n v="3.5000000000000003E-2"/>
    <m/>
    <m/>
    <n v="2580.67"/>
    <n v="1"/>
    <n v="122.88904761904762"/>
    <s v="Delivery Truck"/>
    <n v="70.2"/>
    <n v="2650.87"/>
    <x v="5"/>
    <s v="Home Office"/>
    <x v="1"/>
    <s v="Chairs &amp; Chairmats"/>
    <s v="Jumbo Drum"/>
    <d v="2012-06-02T00:00:00"/>
  </r>
  <r>
    <n v="7217"/>
    <n v="23911"/>
    <x v="1210"/>
    <s v="Critical"/>
    <s v="***"/>
    <s v="***"/>
    <s v="***"/>
    <m/>
    <m/>
    <s v="***"/>
    <m/>
    <m/>
    <m/>
    <m/>
    <m/>
    <n v="19"/>
    <n v="0.02"/>
    <m/>
    <m/>
    <n v="955.46"/>
    <n v="0"/>
    <n v="50.287368421052633"/>
    <s v="Regular Air"/>
    <n v="6.5"/>
    <n v="961.96"/>
    <x v="5"/>
    <s v="Home Office"/>
    <x v="2"/>
    <s v="Computer Peripherals"/>
    <s v="Small Box"/>
    <d v="2012-06-02T00:00:00"/>
  </r>
  <r>
    <n v="7218"/>
    <n v="36832"/>
    <x v="1210"/>
    <s v="Low"/>
    <s v="*"/>
    <s v="*"/>
    <s v="*"/>
    <m/>
    <m/>
    <s v="*"/>
    <m/>
    <m/>
    <m/>
    <m/>
    <m/>
    <n v="43"/>
    <n v="0.05"/>
    <m/>
    <m/>
    <n v="532.89"/>
    <n v="0"/>
    <n v="12.392790697674418"/>
    <s v="Regular Air"/>
    <n v="1.49"/>
    <n v="534.38"/>
    <x v="2"/>
    <s v="Small Business"/>
    <x v="0"/>
    <s v="Binders and Binder Accessories"/>
    <s v="Small Box"/>
    <d v="2012-06-08T00:00:00"/>
  </r>
  <r>
    <n v="7219"/>
    <n v="53762"/>
    <x v="1210"/>
    <s v="Critical"/>
    <s v="***"/>
    <s v="***"/>
    <s v="***"/>
    <m/>
    <m/>
    <s v="***"/>
    <m/>
    <m/>
    <m/>
    <m/>
    <m/>
    <n v="28"/>
    <n v="3.5000000000000003E-2"/>
    <m/>
    <m/>
    <n v="136.16"/>
    <n v="0"/>
    <n v="4.862857142857143"/>
    <s v="Regular Air"/>
    <n v="0.49"/>
    <n v="136.65"/>
    <x v="2"/>
    <s v="Consumer"/>
    <x v="0"/>
    <s v="Labels"/>
    <s v="Small Box"/>
    <d v="2012-06-02T00:00:00"/>
  </r>
  <r>
    <n v="7220"/>
    <n v="23911"/>
    <x v="1210"/>
    <s v="Critical"/>
    <s v="***"/>
    <s v="***"/>
    <s v="***"/>
    <m/>
    <m/>
    <s v="***"/>
    <m/>
    <m/>
    <m/>
    <m/>
    <m/>
    <n v="3"/>
    <n v="0.01"/>
    <m/>
    <m/>
    <n v="121.26"/>
    <n v="0"/>
    <n v="40.42"/>
    <s v="Regular Air"/>
    <n v="7.5"/>
    <n v="128.76"/>
    <x v="5"/>
    <s v="Home Office"/>
    <x v="0"/>
    <s v="Paper"/>
    <s v="Small Box"/>
    <d v="2012-06-02T00:00:00"/>
  </r>
  <r>
    <n v="7221"/>
    <n v="36832"/>
    <x v="1210"/>
    <s v="Low"/>
    <s v="*"/>
    <s v="*"/>
    <s v="*"/>
    <m/>
    <m/>
    <s v="*"/>
    <m/>
    <m/>
    <m/>
    <m/>
    <m/>
    <n v="24"/>
    <n v="3.5000000000000003E-2"/>
    <m/>
    <m/>
    <n v="60.69"/>
    <n v="0"/>
    <n v="2.5287500000000001"/>
    <s v="Express Air"/>
    <n v="1.99"/>
    <n v="62.68"/>
    <x v="2"/>
    <s v="Small Business"/>
    <x v="2"/>
    <s v="Computer Peripherals"/>
    <s v="Small Pack"/>
    <d v="2012-06-06T00:00:00"/>
  </r>
  <r>
    <n v="7222"/>
    <n v="3654"/>
    <x v="1211"/>
    <s v="Low"/>
    <s v="*"/>
    <s v="*"/>
    <s v="*"/>
    <m/>
    <m/>
    <s v="*"/>
    <m/>
    <m/>
    <m/>
    <m/>
    <m/>
    <n v="47"/>
    <n v="0.05"/>
    <m/>
    <m/>
    <n v="12569.31"/>
    <n v="1"/>
    <n v="267.43212765957446"/>
    <s v="Delivery Truck"/>
    <n v="23.19"/>
    <n v="12592.5"/>
    <x v="3"/>
    <s v="Corporate"/>
    <x v="0"/>
    <s v="Appliances"/>
    <s v="Jumbo Drum"/>
    <d v="2012-06-02T00:00:00"/>
  </r>
  <r>
    <n v="7223"/>
    <n v="3654"/>
    <x v="1211"/>
    <s v="Low"/>
    <s v="*"/>
    <s v="*"/>
    <s v="*"/>
    <m/>
    <m/>
    <s v="*"/>
    <m/>
    <m/>
    <m/>
    <m/>
    <m/>
    <n v="39"/>
    <n v="0.04"/>
    <m/>
    <m/>
    <n v="7338.79"/>
    <n v="1"/>
    <n v="188.17410256410255"/>
    <s v="Regular Air"/>
    <n v="13.99"/>
    <n v="7352.78"/>
    <x v="3"/>
    <s v="Corporate"/>
    <x v="2"/>
    <s v="Office Machines"/>
    <s v="Medium Box"/>
    <d v="2012-06-07T00:00:00"/>
  </r>
  <r>
    <n v="7224"/>
    <n v="19652"/>
    <x v="1211"/>
    <s v="Critical"/>
    <s v="***"/>
    <s v="***"/>
    <s v="***"/>
    <m/>
    <m/>
    <s v="***"/>
    <m/>
    <m/>
    <m/>
    <m/>
    <m/>
    <n v="28"/>
    <n v="3.5000000000000003E-2"/>
    <m/>
    <m/>
    <n v="2711.14"/>
    <n v="1"/>
    <n v="96.826428571428565"/>
    <s v="Delivery Truck"/>
    <n v="42"/>
    <n v="2753.14"/>
    <x v="5"/>
    <s v="Corporate"/>
    <x v="1"/>
    <s v="Chairs &amp; Chairmats"/>
    <s v="Jumbo Drum"/>
    <d v="2012-06-03T00:00:00"/>
  </r>
  <r>
    <n v="7225"/>
    <n v="9024"/>
    <x v="1211"/>
    <s v="Medium"/>
    <s v="*"/>
    <s v="*"/>
    <s v="*"/>
    <m/>
    <m/>
    <s v="*"/>
    <m/>
    <m/>
    <m/>
    <m/>
    <m/>
    <n v="44"/>
    <n v="0.05"/>
    <m/>
    <m/>
    <n v="2318.2134999999998"/>
    <n v="1"/>
    <n v="52.68667045454545"/>
    <s v="Regular Air"/>
    <n v="2.79"/>
    <n v="2321.0034999999998"/>
    <x v="3"/>
    <s v="Home Office"/>
    <x v="2"/>
    <s v="Telephones and Communication"/>
    <s v="Small Box"/>
    <d v="2012-06-02T00:00:00"/>
  </r>
  <r>
    <n v="7226"/>
    <n v="19652"/>
    <x v="1211"/>
    <s v="Critical"/>
    <s v="***"/>
    <s v="***"/>
    <s v="***"/>
    <m/>
    <m/>
    <s v="***"/>
    <m/>
    <m/>
    <m/>
    <m/>
    <m/>
    <n v="34"/>
    <n v="0.04"/>
    <m/>
    <m/>
    <n v="1829.8715"/>
    <n v="1"/>
    <n v="53.819749999999999"/>
    <s v="Regular Air"/>
    <n v="3.99"/>
    <n v="1833.8615"/>
    <x v="5"/>
    <s v="Corporate"/>
    <x v="2"/>
    <s v="Telephones and Communication"/>
    <s v="Small Box"/>
    <d v="2012-06-04T00:00:00"/>
  </r>
  <r>
    <n v="7227"/>
    <n v="1027"/>
    <x v="1211"/>
    <s v="Medium"/>
    <s v="*"/>
    <s v="*"/>
    <s v="*"/>
    <m/>
    <m/>
    <s v="*"/>
    <m/>
    <m/>
    <m/>
    <m/>
    <m/>
    <n v="19"/>
    <n v="0.02"/>
    <m/>
    <m/>
    <n v="1406.15"/>
    <n v="1"/>
    <n v="74.007894736842104"/>
    <s v="Delivery Truck"/>
    <n v="46.74"/>
    <n v="1452.89"/>
    <x v="5"/>
    <s v="Home Office"/>
    <x v="1"/>
    <s v="Bookcases"/>
    <s v="Jumbo Box"/>
    <d v="2012-06-04T00:00:00"/>
  </r>
  <r>
    <n v="7228"/>
    <n v="46055"/>
    <x v="1211"/>
    <s v="Medium"/>
    <s v="*"/>
    <s v="*"/>
    <s v="*"/>
    <m/>
    <m/>
    <s v="*"/>
    <m/>
    <m/>
    <m/>
    <m/>
    <m/>
    <n v="25"/>
    <n v="3.5000000000000003E-2"/>
    <m/>
    <m/>
    <n v="1291.2"/>
    <n v="1"/>
    <n v="51.648000000000003"/>
    <s v="Regular Air"/>
    <n v="6.5"/>
    <n v="1297.7"/>
    <x v="8"/>
    <s v="Consumer"/>
    <x v="2"/>
    <s v="Computer Peripherals"/>
    <s v="Small Box"/>
    <d v="2012-06-04T00:00:00"/>
  </r>
  <r>
    <n v="7229"/>
    <n v="9024"/>
    <x v="1211"/>
    <s v="Medium"/>
    <s v="*"/>
    <s v="*"/>
    <s v="*"/>
    <m/>
    <m/>
    <s v="*"/>
    <m/>
    <m/>
    <m/>
    <m/>
    <m/>
    <n v="30"/>
    <n v="0.04"/>
    <m/>
    <m/>
    <n v="1136.44"/>
    <n v="1"/>
    <n v="37.881333333333338"/>
    <s v="Regular Air"/>
    <n v="6.5"/>
    <n v="1142.94"/>
    <x v="0"/>
    <s v="Home Office"/>
    <x v="2"/>
    <s v="Computer Peripherals"/>
    <s v="Small Box"/>
    <d v="2012-06-04T00:00:00"/>
  </r>
  <r>
    <n v="7230"/>
    <n v="12292"/>
    <x v="1211"/>
    <s v="Not Specified"/>
    <s v="*"/>
    <s v="*"/>
    <s v="*"/>
    <m/>
    <m/>
    <s v="*"/>
    <m/>
    <m/>
    <m/>
    <m/>
    <m/>
    <n v="32"/>
    <n v="0.04"/>
    <m/>
    <m/>
    <n v="824.24"/>
    <n v="0"/>
    <n v="25.7575"/>
    <s v="Regular Air"/>
    <n v="5.89"/>
    <n v="830.13"/>
    <x v="8"/>
    <s v="Consumer"/>
    <x v="2"/>
    <s v="Computer Peripherals"/>
    <s v="Small Box"/>
    <d v="2012-06-02T00:00:00"/>
  </r>
  <r>
    <n v="7231"/>
    <n v="3172"/>
    <x v="1211"/>
    <s v="Not Specified"/>
    <s v="*"/>
    <s v="*"/>
    <s v="*"/>
    <m/>
    <m/>
    <s v="*"/>
    <m/>
    <m/>
    <m/>
    <m/>
    <m/>
    <n v="33"/>
    <n v="0.04"/>
    <m/>
    <m/>
    <n v="584.51099999999997"/>
    <n v="0"/>
    <n v="17.712454545454545"/>
    <s v="Regular Air"/>
    <n v="3.3"/>
    <n v="587.81099999999992"/>
    <x v="5"/>
    <s v="Consumer"/>
    <x v="2"/>
    <s v="Telephones and Communication"/>
    <s v="Small Pack"/>
    <d v="2012-06-04T00:00:00"/>
  </r>
  <r>
    <n v="7232"/>
    <n v="3654"/>
    <x v="1211"/>
    <s v="Low"/>
    <s v="*"/>
    <s v="*"/>
    <s v="*"/>
    <m/>
    <m/>
    <s v="*"/>
    <m/>
    <m/>
    <m/>
    <m/>
    <m/>
    <n v="41"/>
    <n v="0.05"/>
    <m/>
    <m/>
    <n v="95.73"/>
    <n v="0"/>
    <n v="2.3348780487804879"/>
    <s v="Regular Air"/>
    <n v="5.33"/>
    <n v="101.06"/>
    <x v="10"/>
    <s v="Corporate"/>
    <x v="1"/>
    <s v="Office Furnishings"/>
    <s v="Small Box"/>
    <d v="2012-06-07T00:00:00"/>
  </r>
  <r>
    <n v="7233"/>
    <n v="9024"/>
    <x v="1211"/>
    <s v="Medium"/>
    <s v="*"/>
    <s v="*"/>
    <s v="*"/>
    <m/>
    <m/>
    <s v="*"/>
    <m/>
    <m/>
    <m/>
    <m/>
    <m/>
    <n v="2"/>
    <n v="0.01"/>
    <m/>
    <m/>
    <n v="12.12"/>
    <n v="0"/>
    <n v="6.06"/>
    <s v="Regular Air"/>
    <n v="0.95"/>
    <n v="13.069999999999999"/>
    <x v="0"/>
    <s v="Home Office"/>
    <x v="0"/>
    <s v="Paper"/>
    <s v="Wrap Bag"/>
    <d v="2012-06-03T00:00:00"/>
  </r>
  <r>
    <n v="7234"/>
    <n v="44679"/>
    <x v="1212"/>
    <s v="Medium"/>
    <s v="*"/>
    <s v="*"/>
    <s v="*"/>
    <m/>
    <m/>
    <s v="*"/>
    <m/>
    <m/>
    <m/>
    <m/>
    <m/>
    <n v="35"/>
    <n v="0.04"/>
    <m/>
    <m/>
    <n v="2004.22"/>
    <n v="1"/>
    <n v="57.26342857142857"/>
    <s v="Regular Air"/>
    <n v="12.23"/>
    <n v="2016.45"/>
    <x v="2"/>
    <s v="Small Business"/>
    <x v="1"/>
    <s v="Office Furnishings"/>
    <s v="Medium Box"/>
    <d v="2012-06-05T00:00:00"/>
  </r>
  <r>
    <n v="7235"/>
    <n v="44679"/>
    <x v="1212"/>
    <s v="Medium"/>
    <s v="*"/>
    <s v="*"/>
    <s v="*"/>
    <m/>
    <m/>
    <s v="*"/>
    <m/>
    <m/>
    <m/>
    <m/>
    <m/>
    <n v="22"/>
    <n v="3.5000000000000003E-2"/>
    <m/>
    <m/>
    <n v="127.51"/>
    <n v="0"/>
    <n v="5.7959090909090909"/>
    <s v="Regular Air"/>
    <n v="1.49"/>
    <n v="129"/>
    <x v="2"/>
    <s v="Small Business"/>
    <x v="0"/>
    <s v="Binders and Binder Accessories"/>
    <s v="Small Box"/>
    <d v="2012-06-04T00:00:00"/>
  </r>
  <r>
    <n v="7236"/>
    <n v="34754"/>
    <x v="1213"/>
    <s v="Critical"/>
    <s v="***"/>
    <s v="***"/>
    <s v="***"/>
    <m/>
    <m/>
    <s v="***"/>
    <m/>
    <m/>
    <m/>
    <m/>
    <m/>
    <n v="16"/>
    <n v="0.02"/>
    <m/>
    <m/>
    <n v="623.35"/>
    <n v="0"/>
    <n v="38.959375000000001"/>
    <s v="Regular Air"/>
    <n v="5.08"/>
    <n v="628.43000000000006"/>
    <x v="6"/>
    <s v="Home Office"/>
    <x v="0"/>
    <s v="Paper"/>
    <s v="Wrap Bag"/>
    <d v="2012-06-06T00:00:00"/>
  </r>
  <r>
    <n v="7237"/>
    <n v="23809"/>
    <x v="1213"/>
    <s v="Not Specified"/>
    <s v="*"/>
    <s v="*"/>
    <s v="*"/>
    <m/>
    <m/>
    <s v="*"/>
    <m/>
    <m/>
    <m/>
    <m/>
    <m/>
    <n v="7"/>
    <n v="0.01"/>
    <m/>
    <m/>
    <n v="86.61"/>
    <n v="0"/>
    <n v="12.372857142857143"/>
    <s v="Regular Air"/>
    <n v="1.49"/>
    <n v="88.1"/>
    <x v="6"/>
    <s v="Home Office"/>
    <x v="0"/>
    <s v="Binders and Binder Accessories"/>
    <s v="Small Box"/>
    <d v="2012-06-06T00:00:00"/>
  </r>
  <r>
    <n v="7238"/>
    <n v="56805"/>
    <x v="1214"/>
    <s v="High"/>
    <s v="*"/>
    <s v="**"/>
    <s v="**"/>
    <m/>
    <m/>
    <s v="**"/>
    <m/>
    <m/>
    <m/>
    <m/>
    <m/>
    <n v="38"/>
    <n v="0.04"/>
    <m/>
    <m/>
    <n v="14753.08"/>
    <n v="1"/>
    <n v="388.23894736842107"/>
    <s v="Delivery Truck"/>
    <n v="99"/>
    <n v="14852.08"/>
    <x v="4"/>
    <s v="Small Business"/>
    <x v="0"/>
    <s v="Storage &amp; Organization"/>
    <s v="Jumbo Drum"/>
    <d v="2012-06-06T00:00:00"/>
  </r>
  <r>
    <n v="7239"/>
    <n v="37315"/>
    <x v="1214"/>
    <s v="Low"/>
    <s v="*"/>
    <s v="*"/>
    <s v="*"/>
    <m/>
    <m/>
    <s v="*"/>
    <m/>
    <m/>
    <m/>
    <m/>
    <m/>
    <n v="31"/>
    <n v="0.04"/>
    <m/>
    <m/>
    <n v="4726.5950000000003"/>
    <n v="1"/>
    <n v="152.4708064516129"/>
    <s v="Express Air"/>
    <n v="4.99"/>
    <n v="4731.585"/>
    <x v="2"/>
    <s v="Corporate"/>
    <x v="2"/>
    <s v="Telephones and Communication"/>
    <s v="Small Box"/>
    <d v="2012-06-12T00:00:00"/>
  </r>
  <r>
    <n v="7240"/>
    <n v="36354"/>
    <x v="1214"/>
    <s v="Medium"/>
    <s v="*"/>
    <s v="*"/>
    <s v="*"/>
    <m/>
    <m/>
    <s v="*"/>
    <m/>
    <m/>
    <m/>
    <m/>
    <m/>
    <n v="13"/>
    <n v="0.02"/>
    <m/>
    <m/>
    <n v="4567.3599999999997"/>
    <n v="1"/>
    <n v="351.33538461538461"/>
    <s v="Regular Air"/>
    <n v="19.989999999999998"/>
    <n v="4587.3499999999995"/>
    <x v="8"/>
    <s v="Home Office"/>
    <x v="0"/>
    <s v="Appliances"/>
    <s v="Small Box"/>
    <d v="2012-06-07T00:00:00"/>
  </r>
  <r>
    <n v="7241"/>
    <n v="37315"/>
    <x v="1214"/>
    <s v="Low"/>
    <s v="*"/>
    <s v="*"/>
    <s v="*"/>
    <m/>
    <m/>
    <s v="*"/>
    <m/>
    <m/>
    <m/>
    <m/>
    <m/>
    <n v="43"/>
    <n v="0.05"/>
    <m/>
    <m/>
    <n v="170.81"/>
    <n v="0"/>
    <n v="3.9723255813953489"/>
    <s v="Regular Air"/>
    <n v="5.17"/>
    <n v="175.98"/>
    <x v="2"/>
    <s v="Corporate"/>
    <x v="0"/>
    <s v="Paper"/>
    <s v="Small Box"/>
    <d v="2012-06-12T00:00:00"/>
  </r>
  <r>
    <n v="7242"/>
    <n v="15591"/>
    <x v="1215"/>
    <s v="Critical"/>
    <s v="***"/>
    <s v="***"/>
    <s v="***"/>
    <m/>
    <m/>
    <s v="***"/>
    <m/>
    <m/>
    <m/>
    <m/>
    <m/>
    <n v="31"/>
    <n v="0.04"/>
    <m/>
    <m/>
    <n v="426.34"/>
    <n v="0"/>
    <n v="13.752903225806451"/>
    <s v="Regular Air"/>
    <n v="5.16"/>
    <n v="431.5"/>
    <x v="7"/>
    <s v="Small Business"/>
    <x v="1"/>
    <s v="Office Furnishings"/>
    <s v="Small Box"/>
    <d v="2012-06-08T00:00:00"/>
  </r>
  <r>
    <n v="7243"/>
    <n v="37762"/>
    <x v="1215"/>
    <s v="Medium"/>
    <s v="*"/>
    <s v="*"/>
    <s v="*"/>
    <m/>
    <m/>
    <s v="*"/>
    <m/>
    <m/>
    <m/>
    <m/>
    <m/>
    <n v="20"/>
    <n v="3.5000000000000003E-2"/>
    <m/>
    <m/>
    <n v="135.02000000000001"/>
    <n v="0"/>
    <n v="6.7510000000000003"/>
    <s v="Regular Air"/>
    <n v="6.74"/>
    <n v="141.76000000000002"/>
    <x v="6"/>
    <s v="Small Business"/>
    <x v="0"/>
    <s v="Paper"/>
    <s v="Small Box"/>
    <d v="2012-06-07T00:00:00"/>
  </r>
  <r>
    <n v="7244"/>
    <n v="24390"/>
    <x v="1215"/>
    <s v="Low"/>
    <s v="*"/>
    <s v="*"/>
    <s v="*"/>
    <m/>
    <m/>
    <s v="*"/>
    <m/>
    <m/>
    <m/>
    <m/>
    <m/>
    <n v="2"/>
    <n v="0.01"/>
    <m/>
    <m/>
    <n v="107.67"/>
    <n v="0"/>
    <n v="53.835000000000001"/>
    <s v="Express Air"/>
    <n v="6.5"/>
    <n v="114.17"/>
    <x v="1"/>
    <s v="Home Office"/>
    <x v="2"/>
    <s v="Computer Peripherals"/>
    <s v="Small Box"/>
    <d v="2012-06-08T00:00:00"/>
  </r>
  <r>
    <n v="7245"/>
    <n v="50144"/>
    <x v="1216"/>
    <s v="Critical"/>
    <s v="***"/>
    <s v="***"/>
    <s v="***"/>
    <m/>
    <m/>
    <s v="***"/>
    <m/>
    <m/>
    <m/>
    <m/>
    <m/>
    <n v="36"/>
    <n v="0.04"/>
    <m/>
    <m/>
    <n v="4169.93"/>
    <n v="1"/>
    <n v="115.8313888888889"/>
    <s v="Express Air"/>
    <n v="9.07"/>
    <n v="4179"/>
    <x v="1"/>
    <s v="Home Office"/>
    <x v="0"/>
    <s v="Binders and Binder Accessories"/>
    <s v="Small Box"/>
    <d v="2012-06-07T00:00:00"/>
  </r>
  <r>
    <n v="7246"/>
    <n v="2054"/>
    <x v="1216"/>
    <s v="Not Specified"/>
    <s v="*"/>
    <s v="*"/>
    <s v="*"/>
    <m/>
    <m/>
    <s v="*"/>
    <m/>
    <m/>
    <m/>
    <m/>
    <m/>
    <n v="34"/>
    <n v="0.04"/>
    <m/>
    <m/>
    <n v="826.09"/>
    <n v="0"/>
    <n v="24.296764705882353"/>
    <s v="Regular Air"/>
    <n v="7.58"/>
    <n v="833.67000000000007"/>
    <x v="6"/>
    <s v="Consumer"/>
    <x v="1"/>
    <s v="Office Furnishings"/>
    <s v="Small Box"/>
    <d v="2012-06-09T00:00:00"/>
  </r>
  <r>
    <n v="7247"/>
    <n v="21028"/>
    <x v="1216"/>
    <s v="Critical"/>
    <s v="***"/>
    <s v="***"/>
    <s v="***"/>
    <m/>
    <m/>
    <s v="***"/>
    <m/>
    <m/>
    <m/>
    <m/>
    <m/>
    <n v="38"/>
    <n v="0.04"/>
    <m/>
    <m/>
    <n v="437.86"/>
    <n v="0"/>
    <n v="11.522631578947369"/>
    <s v="Regular Air"/>
    <n v="6.97"/>
    <n v="444.83000000000004"/>
    <x v="1"/>
    <s v="Consumer"/>
    <x v="0"/>
    <s v="Envelopes"/>
    <s v="Small Box"/>
    <d v="2012-06-09T00:00:00"/>
  </r>
  <r>
    <n v="7248"/>
    <n v="2054"/>
    <x v="1216"/>
    <s v="Not Specified"/>
    <s v="*"/>
    <s v="*"/>
    <s v="*"/>
    <m/>
    <m/>
    <s v="*"/>
    <m/>
    <m/>
    <m/>
    <m/>
    <m/>
    <n v="1"/>
    <n v="0.01"/>
    <m/>
    <m/>
    <n v="343.78"/>
    <n v="0"/>
    <n v="343.78"/>
    <s v="Regular Air"/>
    <n v="19.989999999999998"/>
    <n v="363.77"/>
    <x v="6"/>
    <s v="Consumer"/>
    <x v="0"/>
    <s v="Appliances"/>
    <s v="Small Box"/>
    <d v="2012-06-10T00:00:00"/>
  </r>
  <r>
    <n v="7249"/>
    <n v="9505"/>
    <x v="1216"/>
    <s v="High"/>
    <s v="*"/>
    <s v="**"/>
    <s v="**"/>
    <m/>
    <m/>
    <s v="**"/>
    <m/>
    <m/>
    <m/>
    <m/>
    <m/>
    <n v="2"/>
    <n v="0.01"/>
    <m/>
    <m/>
    <n v="316.52"/>
    <n v="0"/>
    <n v="158.26"/>
    <s v="Regular Air"/>
    <n v="4"/>
    <n v="320.52"/>
    <x v="2"/>
    <s v="Home Office"/>
    <x v="2"/>
    <s v="Computer Peripherals"/>
    <s v="Small Box"/>
    <d v="2012-06-09T00:00:00"/>
  </r>
  <r>
    <n v="7250"/>
    <n v="39943"/>
    <x v="1216"/>
    <s v="High"/>
    <s v="*"/>
    <s v="**"/>
    <s v="**"/>
    <m/>
    <m/>
    <s v="**"/>
    <m/>
    <m/>
    <m/>
    <m/>
    <m/>
    <n v="12"/>
    <n v="0.02"/>
    <m/>
    <m/>
    <n v="201.535"/>
    <n v="0"/>
    <n v="16.794583333333332"/>
    <s v="Regular Air"/>
    <n v="3.3"/>
    <n v="204.83500000000001"/>
    <x v="1"/>
    <s v="Consumer"/>
    <x v="2"/>
    <s v="Telephones and Communication"/>
    <s v="Small Pack"/>
    <d v="2012-06-09T00:00:00"/>
  </r>
  <r>
    <n v="7251"/>
    <n v="9505"/>
    <x v="1216"/>
    <s v="High"/>
    <s v="*"/>
    <s v="**"/>
    <s v="**"/>
    <m/>
    <m/>
    <s v="**"/>
    <m/>
    <m/>
    <m/>
    <m/>
    <m/>
    <n v="5"/>
    <n v="0.01"/>
    <m/>
    <m/>
    <n v="155.38999999999999"/>
    <n v="0"/>
    <n v="31.077999999999996"/>
    <s v="Regular Air"/>
    <n v="5.5"/>
    <n v="160.88999999999999"/>
    <x v="2"/>
    <s v="Home Office"/>
    <x v="2"/>
    <s v="Computer Peripherals"/>
    <s v="Small Box"/>
    <d v="2012-06-10T00:00:00"/>
  </r>
  <r>
    <n v="7252"/>
    <n v="39943"/>
    <x v="1216"/>
    <s v="High"/>
    <s v="*"/>
    <s v="**"/>
    <s v="**"/>
    <m/>
    <m/>
    <s v="**"/>
    <m/>
    <m/>
    <m/>
    <m/>
    <m/>
    <n v="16"/>
    <n v="0.02"/>
    <m/>
    <m/>
    <n v="28.65"/>
    <n v="0"/>
    <n v="1.7906249999999999"/>
    <s v="Regular Air"/>
    <n v="1.99"/>
    <n v="30.639999999999997"/>
    <x v="1"/>
    <s v="Consumer"/>
    <x v="2"/>
    <s v="Computer Peripherals"/>
    <s v="Small Pack"/>
    <d v="2012-06-08T00:00:00"/>
  </r>
  <r>
    <n v="7253"/>
    <n v="55431"/>
    <x v="1217"/>
    <s v="Not Specified"/>
    <s v="*"/>
    <s v="*"/>
    <s v="*"/>
    <m/>
    <m/>
    <s v="*"/>
    <m/>
    <m/>
    <m/>
    <m/>
    <m/>
    <n v="13"/>
    <n v="0.02"/>
    <m/>
    <m/>
    <n v="3723.99"/>
    <n v="1"/>
    <n v="286.46076923076919"/>
    <s v="Regular Air"/>
    <n v="19.989999999999998"/>
    <n v="3743.9799999999996"/>
    <x v="1"/>
    <s v="Corporate"/>
    <x v="0"/>
    <s v="Appliances"/>
    <s v="Small Box"/>
    <d v="2012-06-09T00:00:00"/>
  </r>
  <r>
    <n v="7254"/>
    <n v="39686"/>
    <x v="1217"/>
    <s v="Not Specified"/>
    <s v="*"/>
    <s v="*"/>
    <s v="*"/>
    <m/>
    <m/>
    <s v="*"/>
    <m/>
    <m/>
    <m/>
    <m/>
    <m/>
    <n v="48"/>
    <n v="0.05"/>
    <m/>
    <m/>
    <n v="2750.7105000000001"/>
    <n v="1"/>
    <n v="57.306468750000001"/>
    <s v="Regular Air"/>
    <n v="5.26"/>
    <n v="2755.9705000000004"/>
    <x v="1"/>
    <s v="Home Office"/>
    <x v="2"/>
    <s v="Telephones and Communication"/>
    <s v="Small Box"/>
    <d v="2012-06-09T00:00:00"/>
  </r>
  <r>
    <n v="7255"/>
    <n v="35012"/>
    <x v="1217"/>
    <s v="Medium"/>
    <s v="*"/>
    <s v="*"/>
    <s v="*"/>
    <m/>
    <m/>
    <s v="*"/>
    <m/>
    <m/>
    <m/>
    <m/>
    <m/>
    <n v="11"/>
    <n v="0.02"/>
    <m/>
    <m/>
    <n v="1770.2014999999999"/>
    <n v="1"/>
    <n v="160.92740909090909"/>
    <s v="Regular Air"/>
    <n v="4.2"/>
    <n v="1774.4014999999999"/>
    <x v="1"/>
    <s v="Corporate"/>
    <x v="2"/>
    <s v="Telephones and Communication"/>
    <s v="Small Box"/>
    <d v="2012-06-09T00:00:00"/>
  </r>
  <r>
    <n v="7256"/>
    <n v="868"/>
    <x v="1217"/>
    <s v="Not Specified"/>
    <s v="*"/>
    <s v="*"/>
    <s v="*"/>
    <m/>
    <m/>
    <s v="*"/>
    <m/>
    <m/>
    <m/>
    <m/>
    <m/>
    <n v="31"/>
    <n v="0.04"/>
    <m/>
    <m/>
    <n v="1474.33"/>
    <n v="1"/>
    <n v="47.559032258064512"/>
    <s v="Regular Air"/>
    <n v="3.61"/>
    <n v="1477.9399999999998"/>
    <x v="11"/>
    <s v="Home Office"/>
    <x v="2"/>
    <s v="Computer Peripherals"/>
    <s v="Small Pack"/>
    <d v="2012-06-10T00:00:00"/>
  </r>
  <r>
    <n v="7257"/>
    <n v="39686"/>
    <x v="1217"/>
    <s v="Not Specified"/>
    <s v="*"/>
    <s v="*"/>
    <s v="*"/>
    <m/>
    <m/>
    <s v="*"/>
    <m/>
    <m/>
    <m/>
    <m/>
    <m/>
    <n v="2"/>
    <n v="0.01"/>
    <m/>
    <m/>
    <n v="738.8"/>
    <n v="0"/>
    <n v="369.4"/>
    <s v="Delivery Truck"/>
    <n v="91.05"/>
    <n v="829.84999999999991"/>
    <x v="1"/>
    <s v="Home Office"/>
    <x v="0"/>
    <s v="Appliances"/>
    <s v="Jumbo Drum"/>
    <d v="2012-06-09T00:00:00"/>
  </r>
  <r>
    <n v="7258"/>
    <n v="868"/>
    <x v="1217"/>
    <s v="Not Specified"/>
    <s v="*"/>
    <s v="*"/>
    <s v="*"/>
    <m/>
    <m/>
    <s v="*"/>
    <m/>
    <m/>
    <m/>
    <m/>
    <m/>
    <n v="32"/>
    <n v="0.04"/>
    <m/>
    <m/>
    <n v="716.84"/>
    <n v="0"/>
    <n v="22.401250000000001"/>
    <s v="Regular Air"/>
    <n v="5.94"/>
    <n v="722.78000000000009"/>
    <x v="11"/>
    <s v="Home Office"/>
    <x v="0"/>
    <s v="Appliances"/>
    <s v="Medium Box"/>
    <d v="2012-06-09T00:00:00"/>
  </r>
  <r>
    <n v="7259"/>
    <n v="19874"/>
    <x v="1217"/>
    <s v="High"/>
    <s v="*"/>
    <s v="**"/>
    <s v="**"/>
    <m/>
    <m/>
    <s v="**"/>
    <m/>
    <m/>
    <m/>
    <m/>
    <m/>
    <n v="31"/>
    <n v="0.04"/>
    <m/>
    <m/>
    <n v="310.45999999999998"/>
    <n v="0"/>
    <n v="10.014838709677418"/>
    <s v="Regular Air"/>
    <n v="9.4499999999999993"/>
    <n v="319.90999999999997"/>
    <x v="0"/>
    <s v="Small Business"/>
    <x v="0"/>
    <s v="Storage &amp; Organization"/>
    <s v="Small Box"/>
    <d v="2012-06-09T00:00:00"/>
  </r>
  <r>
    <n v="7260"/>
    <n v="35012"/>
    <x v="1217"/>
    <s v="Medium"/>
    <s v="*"/>
    <s v="*"/>
    <s v="*"/>
    <m/>
    <m/>
    <s v="*"/>
    <m/>
    <m/>
    <m/>
    <m/>
    <m/>
    <n v="10"/>
    <n v="0.02"/>
    <m/>
    <m/>
    <n v="126.79"/>
    <n v="0"/>
    <n v="12.679"/>
    <s v="Regular Air"/>
    <n v="4.9800000000000004"/>
    <n v="131.77000000000001"/>
    <x v="1"/>
    <s v="Corporate"/>
    <x v="0"/>
    <s v="Appliances"/>
    <s v="Small Box"/>
    <d v="2012-06-08T00:00:00"/>
  </r>
  <r>
    <n v="7261"/>
    <n v="29856"/>
    <x v="1217"/>
    <s v="Medium"/>
    <s v="*"/>
    <s v="*"/>
    <s v="*"/>
    <m/>
    <m/>
    <s v="*"/>
    <m/>
    <m/>
    <m/>
    <m/>
    <m/>
    <n v="24"/>
    <n v="3.5000000000000003E-2"/>
    <m/>
    <m/>
    <n v="115.54"/>
    <n v="0"/>
    <n v="4.8141666666666669"/>
    <s v="Regular Air"/>
    <n v="0.8"/>
    <n v="116.34"/>
    <x v="1"/>
    <s v="Consumer"/>
    <x v="0"/>
    <s v="Paper"/>
    <s v="Wrap Bag"/>
    <d v="2012-06-11T00:00:00"/>
  </r>
  <r>
    <n v="7262"/>
    <n v="55431"/>
    <x v="1217"/>
    <s v="Not Specified"/>
    <s v="*"/>
    <s v="*"/>
    <s v="*"/>
    <m/>
    <m/>
    <s v="*"/>
    <m/>
    <m/>
    <m/>
    <m/>
    <m/>
    <n v="39"/>
    <n v="0.04"/>
    <m/>
    <m/>
    <n v="61.94"/>
    <n v="0"/>
    <n v="1.5882051282051282"/>
    <s v="Regular Air"/>
    <n v="1.29"/>
    <n v="63.23"/>
    <x v="2"/>
    <s v="Corporate"/>
    <x v="0"/>
    <s v="Pens &amp; Art Supplies"/>
    <s v="Wrap Bag"/>
    <d v="2012-06-09T00:00:00"/>
  </r>
  <r>
    <n v="7263"/>
    <n v="45664"/>
    <x v="1218"/>
    <s v="Not Specified"/>
    <s v="*"/>
    <s v="*"/>
    <s v="*"/>
    <m/>
    <m/>
    <s v="*"/>
    <m/>
    <m/>
    <m/>
    <m/>
    <m/>
    <n v="24"/>
    <n v="3.5000000000000003E-2"/>
    <m/>
    <m/>
    <n v="473.03"/>
    <n v="0"/>
    <n v="19.709583333333331"/>
    <s v="Regular Air"/>
    <n v="10.49"/>
    <n v="483.52"/>
    <x v="2"/>
    <s v="Home Office"/>
    <x v="1"/>
    <s v="Office Furnishings"/>
    <s v="Small Box"/>
    <d v="2012-06-10T00:00:00"/>
  </r>
  <r>
    <n v="7264"/>
    <n v="42887"/>
    <x v="1219"/>
    <s v="Medium"/>
    <s v="*"/>
    <s v="*"/>
    <s v="*"/>
    <m/>
    <m/>
    <s v="*"/>
    <m/>
    <m/>
    <m/>
    <m/>
    <m/>
    <n v="3"/>
    <n v="0.01"/>
    <m/>
    <m/>
    <n v="498.49"/>
    <n v="0"/>
    <n v="166.16333333333333"/>
    <s v="Delivery Truck"/>
    <n v="51.92"/>
    <n v="550.41"/>
    <x v="8"/>
    <s v="Consumer"/>
    <x v="1"/>
    <s v="Tables"/>
    <s v="Jumbo Box"/>
    <d v="2012-06-12T00:00:00"/>
  </r>
  <r>
    <n v="7265"/>
    <n v="42887"/>
    <x v="1219"/>
    <s v="Medium"/>
    <s v="*"/>
    <s v="*"/>
    <s v="*"/>
    <m/>
    <m/>
    <s v="*"/>
    <m/>
    <m/>
    <m/>
    <m/>
    <m/>
    <n v="11"/>
    <n v="0.02"/>
    <m/>
    <m/>
    <n v="234.76"/>
    <n v="0"/>
    <n v="21.34181818181818"/>
    <s v="Regular Air"/>
    <n v="8.99"/>
    <n v="243.75"/>
    <x v="8"/>
    <s v="Consumer"/>
    <x v="0"/>
    <s v="Pens &amp; Art Supplies"/>
    <s v="Small Pack"/>
    <d v="2012-06-12T00:00:00"/>
  </r>
  <r>
    <n v="7266"/>
    <n v="39938"/>
    <x v="1219"/>
    <s v="High"/>
    <s v="*"/>
    <s v="**"/>
    <s v="**"/>
    <m/>
    <m/>
    <s v="**"/>
    <m/>
    <m/>
    <m/>
    <m/>
    <m/>
    <n v="5"/>
    <n v="0.01"/>
    <m/>
    <m/>
    <n v="169.27"/>
    <n v="0"/>
    <n v="33.853999999999999"/>
    <s v="Regular Air"/>
    <n v="8.99"/>
    <n v="178.26000000000002"/>
    <x v="10"/>
    <s v="Corporate"/>
    <x v="0"/>
    <s v="Pens &amp; Art Supplies"/>
    <s v="Small Pack"/>
    <d v="2012-06-11T00:00:00"/>
  </r>
  <r>
    <n v="7267"/>
    <n v="43874"/>
    <x v="1219"/>
    <s v="High"/>
    <s v="*"/>
    <s v="**"/>
    <s v="**"/>
    <m/>
    <m/>
    <s v="**"/>
    <m/>
    <m/>
    <m/>
    <m/>
    <m/>
    <n v="46"/>
    <n v="0.05"/>
    <m/>
    <m/>
    <n v="153.28"/>
    <n v="0"/>
    <n v="3.3321739130434782"/>
    <s v="Regular Air"/>
    <n v="5"/>
    <n v="158.28"/>
    <x v="1"/>
    <s v="Home Office"/>
    <x v="0"/>
    <s v="Pens &amp; Art Supplies"/>
    <s v="Wrap Bag"/>
    <d v="2012-06-11T00:00:00"/>
  </r>
  <r>
    <n v="7268"/>
    <n v="42887"/>
    <x v="1219"/>
    <s v="Medium"/>
    <s v="*"/>
    <s v="*"/>
    <s v="*"/>
    <m/>
    <m/>
    <s v="*"/>
    <m/>
    <m/>
    <m/>
    <m/>
    <m/>
    <n v="3"/>
    <n v="0.01"/>
    <m/>
    <m/>
    <n v="35.68"/>
    <n v="0"/>
    <n v="11.893333333333333"/>
    <s v="Regular Air"/>
    <n v="5.76"/>
    <n v="41.44"/>
    <x v="8"/>
    <s v="Consumer"/>
    <x v="0"/>
    <s v="Envelopes"/>
    <s v="Small Box"/>
    <d v="2012-06-11T00:00:00"/>
  </r>
  <r>
    <n v="7269"/>
    <n v="38851"/>
    <x v="1219"/>
    <s v="Critical"/>
    <s v="***"/>
    <s v="***"/>
    <s v="***"/>
    <m/>
    <m/>
    <s v="***"/>
    <m/>
    <m/>
    <m/>
    <m/>
    <m/>
    <n v="1"/>
    <n v="0.01"/>
    <m/>
    <m/>
    <n v="8.49"/>
    <n v="0"/>
    <n v="8.49"/>
    <s v="Regular Air"/>
    <n v="4.6900000000000004"/>
    <n v="13.18"/>
    <x v="3"/>
    <s v="Corporate"/>
    <x v="0"/>
    <s v="Binders and Binder Accessories"/>
    <s v="Small Box"/>
    <d v="2012-06-11T00:00:00"/>
  </r>
  <r>
    <n v="7270"/>
    <n v="12551"/>
    <x v="1220"/>
    <s v="Low"/>
    <s v="*"/>
    <s v="*"/>
    <s v="*"/>
    <m/>
    <m/>
    <s v="*"/>
    <m/>
    <m/>
    <m/>
    <m/>
    <m/>
    <n v="46"/>
    <n v="0.05"/>
    <m/>
    <m/>
    <n v="5023.2534999999998"/>
    <n v="1"/>
    <n v="109.20116304347826"/>
    <s v="Regular Air"/>
    <n v="5.26"/>
    <n v="5028.5135"/>
    <x v="1"/>
    <s v="Small Business"/>
    <x v="2"/>
    <s v="Telephones and Communication"/>
    <s v="Small Box"/>
    <d v="2012-06-18T00:00:00"/>
  </r>
  <r>
    <n v="7271"/>
    <n v="58658"/>
    <x v="1220"/>
    <s v="Medium"/>
    <s v="*"/>
    <s v="*"/>
    <s v="*"/>
    <m/>
    <m/>
    <s v="*"/>
    <m/>
    <m/>
    <m/>
    <m/>
    <m/>
    <n v="41"/>
    <n v="0.05"/>
    <m/>
    <m/>
    <n v="917.25"/>
    <n v="0"/>
    <n v="22.371951219512194"/>
    <s v="Regular Air"/>
    <n v="6.5"/>
    <n v="923.75"/>
    <x v="5"/>
    <s v="Consumer"/>
    <x v="2"/>
    <s v="Computer Peripherals"/>
    <s v="Small Box"/>
    <d v="2012-06-12T00:00:00"/>
  </r>
  <r>
    <n v="7272"/>
    <n v="44839"/>
    <x v="1220"/>
    <s v="Critical"/>
    <s v="***"/>
    <s v="***"/>
    <s v="***"/>
    <m/>
    <m/>
    <s v="***"/>
    <m/>
    <m/>
    <m/>
    <m/>
    <m/>
    <n v="27"/>
    <n v="3.5000000000000003E-2"/>
    <m/>
    <m/>
    <n v="899.97"/>
    <n v="0"/>
    <n v="33.332222222222221"/>
    <s v="Express Air"/>
    <n v="19.989999999999998"/>
    <n v="919.96"/>
    <x v="7"/>
    <s v="Consumer"/>
    <x v="1"/>
    <s v="Office Furnishings"/>
    <s v="Small Box"/>
    <d v="2012-06-13T00:00:00"/>
  </r>
  <r>
    <n v="7273"/>
    <n v="58658"/>
    <x v="1220"/>
    <s v="Medium"/>
    <s v="*"/>
    <s v="*"/>
    <s v="*"/>
    <m/>
    <m/>
    <s v="*"/>
    <m/>
    <m/>
    <m/>
    <m/>
    <m/>
    <n v="7"/>
    <n v="0.01"/>
    <m/>
    <m/>
    <n v="883.23"/>
    <n v="0"/>
    <n v="126.17571428571429"/>
    <s v="Delivery Truck"/>
    <n v="58.64"/>
    <n v="941.87"/>
    <x v="5"/>
    <s v="Consumer"/>
    <x v="1"/>
    <s v="Bookcases"/>
    <s v="Jumbo Box"/>
    <d v="2012-06-12T00:00:00"/>
  </r>
  <r>
    <n v="7274"/>
    <n v="28901"/>
    <x v="1220"/>
    <s v="High"/>
    <s v="*"/>
    <s v="**"/>
    <s v="**"/>
    <m/>
    <m/>
    <s v="**"/>
    <m/>
    <m/>
    <m/>
    <m/>
    <m/>
    <n v="23"/>
    <n v="3.5000000000000003E-2"/>
    <m/>
    <m/>
    <n v="871.32"/>
    <n v="0"/>
    <n v="37.883478260869566"/>
    <s v="Regular Air"/>
    <n v="5.86"/>
    <n v="877.18000000000006"/>
    <x v="2"/>
    <s v="Small Business"/>
    <x v="0"/>
    <s v="Paper"/>
    <s v="Small Box"/>
    <d v="2012-06-12T00:00:00"/>
  </r>
  <r>
    <n v="7275"/>
    <n v="58658"/>
    <x v="1220"/>
    <s v="Medium"/>
    <s v="*"/>
    <s v="*"/>
    <s v="*"/>
    <m/>
    <m/>
    <s v="*"/>
    <m/>
    <m/>
    <m/>
    <m/>
    <m/>
    <n v="46"/>
    <n v="0.05"/>
    <m/>
    <m/>
    <n v="760.80100000000004"/>
    <n v="0"/>
    <n v="16.539152173913045"/>
    <s v="Regular Air"/>
    <n v="0.99"/>
    <n v="761.79100000000005"/>
    <x v="5"/>
    <s v="Consumer"/>
    <x v="2"/>
    <s v="Telephones and Communication"/>
    <s v="Wrap Bag"/>
    <d v="2012-06-13T00:00:00"/>
  </r>
  <r>
    <n v="7276"/>
    <n v="50977"/>
    <x v="1220"/>
    <s v="Low"/>
    <s v="*"/>
    <s v="*"/>
    <s v="*"/>
    <m/>
    <m/>
    <s v="*"/>
    <m/>
    <m/>
    <m/>
    <m/>
    <m/>
    <n v="1"/>
    <n v="0.01"/>
    <m/>
    <m/>
    <n v="34.090000000000003"/>
    <n v="0"/>
    <n v="34.090000000000003"/>
    <s v="Express Air"/>
    <n v="9.0299999999999994"/>
    <n v="43.120000000000005"/>
    <x v="2"/>
    <s v="Consumer"/>
    <x v="0"/>
    <s v="Paper"/>
    <s v="Small Box"/>
    <d v="2012-06-11T00:00:00"/>
  </r>
  <r>
    <n v="7277"/>
    <n v="43460"/>
    <x v="1220"/>
    <s v="Medium"/>
    <s v="*"/>
    <s v="*"/>
    <s v="*"/>
    <m/>
    <m/>
    <s v="*"/>
    <m/>
    <m/>
    <m/>
    <m/>
    <m/>
    <n v="2"/>
    <n v="0.01"/>
    <m/>
    <m/>
    <n v="25.09"/>
    <n v="0"/>
    <n v="12.545"/>
    <s v="Regular Air"/>
    <n v="8.94"/>
    <n v="34.03"/>
    <x v="9"/>
    <s v="Corporate"/>
    <x v="0"/>
    <s v="Binders and Binder Accessories"/>
    <s v="Small Box"/>
    <d v="2012-06-12T00:00:00"/>
  </r>
  <r>
    <n v="7278"/>
    <n v="17507"/>
    <x v="1221"/>
    <s v="Medium"/>
    <s v="*"/>
    <s v="*"/>
    <s v="*"/>
    <m/>
    <m/>
    <s v="*"/>
    <m/>
    <m/>
    <m/>
    <m/>
    <m/>
    <n v="22"/>
    <n v="3.5000000000000003E-2"/>
    <m/>
    <m/>
    <n v="5393.27"/>
    <n v="1"/>
    <n v="245.14863636363637"/>
    <s v="Delivery Truck"/>
    <n v="28.06"/>
    <n v="5421.3300000000008"/>
    <x v="2"/>
    <s v="Corporate"/>
    <x v="2"/>
    <s v="Office Machines"/>
    <s v="Jumbo Drum"/>
    <d v="2012-06-14T00:00:00"/>
  </r>
  <r>
    <n v="7279"/>
    <n v="17507"/>
    <x v="1221"/>
    <s v="Medium"/>
    <s v="*"/>
    <s v="*"/>
    <s v="*"/>
    <m/>
    <m/>
    <s v="*"/>
    <m/>
    <m/>
    <m/>
    <m/>
    <m/>
    <n v="27"/>
    <n v="3.5000000000000003E-2"/>
    <m/>
    <m/>
    <n v="399.76"/>
    <n v="0"/>
    <n v="14.805925925925926"/>
    <s v="Regular Air"/>
    <n v="3.5"/>
    <n v="403.26"/>
    <x v="2"/>
    <s v="Corporate"/>
    <x v="0"/>
    <s v="Appliances"/>
    <s v="Small Box"/>
    <d v="2012-06-12T00:00:00"/>
  </r>
  <r>
    <n v="7280"/>
    <n v="26274"/>
    <x v="1221"/>
    <s v="Not Specified"/>
    <s v="*"/>
    <s v="*"/>
    <s v="*"/>
    <m/>
    <m/>
    <s v="*"/>
    <m/>
    <m/>
    <m/>
    <m/>
    <m/>
    <n v="41"/>
    <n v="0.05"/>
    <m/>
    <m/>
    <n v="377.83"/>
    <n v="0"/>
    <n v="9.2153658536585361"/>
    <s v="Regular Air"/>
    <n v="2.15"/>
    <n v="379.97999999999996"/>
    <x v="10"/>
    <s v="Corporate"/>
    <x v="0"/>
    <s v="Paper"/>
    <s v="Wrap Bag"/>
    <d v="2012-06-13T00:00:00"/>
  </r>
  <r>
    <n v="7281"/>
    <n v="6535"/>
    <x v="1221"/>
    <s v="Critical"/>
    <s v="***"/>
    <s v="***"/>
    <s v="***"/>
    <m/>
    <m/>
    <s v="***"/>
    <m/>
    <m/>
    <m/>
    <m/>
    <m/>
    <n v="11"/>
    <n v="0.02"/>
    <m/>
    <m/>
    <n v="312.36"/>
    <n v="0"/>
    <n v="28.396363636363638"/>
    <s v="Express Air"/>
    <n v="8.99"/>
    <n v="321.35000000000002"/>
    <x v="11"/>
    <s v="Corporate"/>
    <x v="0"/>
    <s v="Pens &amp; Art Supplies"/>
    <s v="Small Pack"/>
    <d v="2012-06-15T00:00:00"/>
  </r>
  <r>
    <n v="7282"/>
    <n v="10823"/>
    <x v="1221"/>
    <s v="Low"/>
    <s v="*"/>
    <s v="*"/>
    <s v="*"/>
    <m/>
    <m/>
    <s v="*"/>
    <m/>
    <m/>
    <m/>
    <m/>
    <m/>
    <n v="3"/>
    <n v="0.01"/>
    <m/>
    <m/>
    <n v="133.9"/>
    <n v="0"/>
    <n v="44.633333333333333"/>
    <s v="Regular Air"/>
    <n v="2.99"/>
    <n v="136.89000000000001"/>
    <x v="0"/>
    <s v="Home Office"/>
    <x v="0"/>
    <s v="Binders and Binder Accessories"/>
    <s v="Small Box"/>
    <d v="2012-06-12T00:00:00"/>
  </r>
  <r>
    <n v="7283"/>
    <n v="26853"/>
    <x v="1221"/>
    <s v="Low"/>
    <s v="*"/>
    <s v="*"/>
    <s v="*"/>
    <m/>
    <m/>
    <s v="*"/>
    <m/>
    <m/>
    <m/>
    <m/>
    <m/>
    <n v="21"/>
    <n v="3.5000000000000003E-2"/>
    <m/>
    <m/>
    <n v="64.44"/>
    <n v="0"/>
    <n v="3.0685714285714285"/>
    <s v="Regular Air"/>
    <n v="6.35"/>
    <n v="70.789999999999992"/>
    <x v="1"/>
    <s v="Small Business"/>
    <x v="0"/>
    <s v="Envelopes"/>
    <s v="Small Box"/>
    <d v="2012-06-16T00:00:00"/>
  </r>
  <r>
    <n v="7284"/>
    <n v="48868"/>
    <x v="1222"/>
    <s v="Not Specified"/>
    <s v="*"/>
    <s v="*"/>
    <s v="*"/>
    <m/>
    <m/>
    <s v="*"/>
    <m/>
    <m/>
    <m/>
    <m/>
    <m/>
    <n v="47"/>
    <n v="0.05"/>
    <m/>
    <m/>
    <n v="7647.97"/>
    <n v="1"/>
    <n v="162.72276595744682"/>
    <s v="Express Air"/>
    <n v="35"/>
    <n v="7682.97"/>
    <x v="4"/>
    <s v="Corporate"/>
    <x v="0"/>
    <s v="Storage &amp; Organization"/>
    <s v="Large Box"/>
    <d v="2012-06-15T00:00:00"/>
  </r>
  <r>
    <n v="7285"/>
    <n v="48868"/>
    <x v="1222"/>
    <s v="Not Specified"/>
    <s v="*"/>
    <s v="*"/>
    <s v="*"/>
    <m/>
    <m/>
    <s v="*"/>
    <m/>
    <m/>
    <m/>
    <m/>
    <m/>
    <n v="43"/>
    <n v="0.05"/>
    <m/>
    <m/>
    <n v="6861.8545000000004"/>
    <n v="1"/>
    <n v="159.57801162790699"/>
    <s v="Regular Air"/>
    <n v="3.99"/>
    <n v="6865.8445000000002"/>
    <x v="4"/>
    <s v="Corporate"/>
    <x v="2"/>
    <s v="Telephones and Communication"/>
    <s v="Small Box"/>
    <d v="2012-06-14T00:00:00"/>
  </r>
  <r>
    <n v="7286"/>
    <n v="43815"/>
    <x v="1222"/>
    <s v="Not Specified"/>
    <s v="*"/>
    <s v="*"/>
    <s v="*"/>
    <m/>
    <m/>
    <s v="*"/>
    <m/>
    <m/>
    <m/>
    <m/>
    <m/>
    <n v="45"/>
    <n v="0.05"/>
    <m/>
    <m/>
    <n v="3577.81"/>
    <n v="1"/>
    <n v="79.506888888888881"/>
    <s v="Regular Air"/>
    <n v="35"/>
    <n v="3612.81"/>
    <x v="2"/>
    <s v="Home Office"/>
    <x v="0"/>
    <s v="Storage &amp; Organization"/>
    <s v="Large Box"/>
    <d v="2012-06-14T00:00:00"/>
  </r>
  <r>
    <n v="7287"/>
    <n v="43815"/>
    <x v="1222"/>
    <s v="Not Specified"/>
    <s v="*"/>
    <s v="*"/>
    <s v="*"/>
    <m/>
    <m/>
    <s v="*"/>
    <m/>
    <m/>
    <m/>
    <m/>
    <m/>
    <n v="22"/>
    <n v="3.5000000000000003E-2"/>
    <m/>
    <m/>
    <n v="1251.4000000000001"/>
    <n v="1"/>
    <n v="56.881818181818183"/>
    <s v="Regular Air"/>
    <n v="6.79"/>
    <n v="1258.19"/>
    <x v="2"/>
    <s v="Home Office"/>
    <x v="0"/>
    <s v="Paper"/>
    <s v="Small Box"/>
    <d v="2012-06-14T00:00:00"/>
  </r>
  <r>
    <n v="7288"/>
    <n v="43815"/>
    <x v="1222"/>
    <s v="Not Specified"/>
    <s v="*"/>
    <s v="*"/>
    <s v="*"/>
    <m/>
    <m/>
    <s v="*"/>
    <m/>
    <m/>
    <m/>
    <m/>
    <m/>
    <n v="40"/>
    <n v="0.05"/>
    <m/>
    <m/>
    <n v="635.59"/>
    <n v="0"/>
    <n v="15.889750000000001"/>
    <s v="Regular Air"/>
    <n v="2.99"/>
    <n v="638.58000000000004"/>
    <x v="2"/>
    <s v="Home Office"/>
    <x v="0"/>
    <s v="Binders and Binder Accessories"/>
    <s v="Small Box"/>
    <d v="2012-06-14T00:00:00"/>
  </r>
  <r>
    <n v="7289"/>
    <n v="9573"/>
    <x v="1222"/>
    <s v="Medium"/>
    <s v="*"/>
    <s v="*"/>
    <s v="*"/>
    <m/>
    <m/>
    <s v="*"/>
    <m/>
    <m/>
    <m/>
    <m/>
    <m/>
    <n v="21"/>
    <n v="3.5000000000000003E-2"/>
    <m/>
    <m/>
    <n v="146.25"/>
    <n v="0"/>
    <n v="6.9642857142857144"/>
    <s v="Express Air"/>
    <n v="1.02"/>
    <n v="147.27000000000001"/>
    <x v="5"/>
    <s v="Home Office"/>
    <x v="0"/>
    <s v="Paper"/>
    <s v="Wrap Bag"/>
    <d v="2012-06-14T00:00:00"/>
  </r>
  <r>
    <n v="7290"/>
    <n v="9573"/>
    <x v="1222"/>
    <s v="Medium"/>
    <s v="*"/>
    <s v="*"/>
    <s v="*"/>
    <m/>
    <m/>
    <s v="*"/>
    <m/>
    <m/>
    <m/>
    <m/>
    <m/>
    <n v="41"/>
    <n v="0.05"/>
    <m/>
    <m/>
    <n v="133.22999999999999"/>
    <n v="0"/>
    <n v="3.2495121951219508"/>
    <s v="Regular Air"/>
    <n v="1.92"/>
    <n v="135.14999999999998"/>
    <x v="2"/>
    <s v="Home Office"/>
    <x v="0"/>
    <s v="Scissors, Rulers and Trimmers"/>
    <s v="Wrap Bag"/>
    <d v="2012-06-14T00:00:00"/>
  </r>
  <r>
    <n v="7291"/>
    <n v="43045"/>
    <x v="1223"/>
    <s v="Medium"/>
    <s v="*"/>
    <s v="*"/>
    <s v="*"/>
    <m/>
    <m/>
    <s v="*"/>
    <m/>
    <m/>
    <m/>
    <m/>
    <m/>
    <n v="47"/>
    <n v="0.05"/>
    <m/>
    <m/>
    <n v="5301.2"/>
    <n v="1"/>
    <n v="112.79148936170212"/>
    <s v="Regular Air"/>
    <n v="10.119999999999999"/>
    <n v="5311.32"/>
    <x v="4"/>
    <s v="Corporate"/>
    <x v="1"/>
    <s v="Office Furnishings"/>
    <s v="Large Box"/>
    <d v="2012-06-16T00:00:00"/>
  </r>
  <r>
    <n v="7292"/>
    <n v="28899"/>
    <x v="1223"/>
    <s v="Low"/>
    <s v="*"/>
    <s v="*"/>
    <s v="*"/>
    <m/>
    <m/>
    <s v="*"/>
    <m/>
    <m/>
    <m/>
    <m/>
    <m/>
    <n v="27"/>
    <n v="3.5000000000000003E-2"/>
    <m/>
    <m/>
    <n v="4488.2635"/>
    <n v="1"/>
    <n v="166.23198148148148"/>
    <s v="Regular Air"/>
    <n v="5"/>
    <n v="4493.2635"/>
    <x v="4"/>
    <s v="Consumer"/>
    <x v="2"/>
    <s v="Telephones and Communication"/>
    <s v="Small Box"/>
    <d v="2012-06-16T00:00:00"/>
  </r>
  <r>
    <n v="7293"/>
    <n v="43045"/>
    <x v="1223"/>
    <s v="Medium"/>
    <s v="*"/>
    <s v="*"/>
    <s v="*"/>
    <m/>
    <m/>
    <s v="*"/>
    <m/>
    <m/>
    <m/>
    <m/>
    <m/>
    <n v="12"/>
    <n v="0.02"/>
    <m/>
    <m/>
    <n v="418.44"/>
    <n v="0"/>
    <n v="34.869999999999997"/>
    <s v="Delivery Truck"/>
    <n v="45.51"/>
    <n v="463.95"/>
    <x v="4"/>
    <s v="Corporate"/>
    <x v="1"/>
    <s v="Tables"/>
    <s v="Jumbo Box"/>
    <d v="2012-06-14T00:00:00"/>
  </r>
  <r>
    <n v="7294"/>
    <n v="14241"/>
    <x v="1223"/>
    <s v="Critical"/>
    <s v="***"/>
    <s v="***"/>
    <s v="***"/>
    <m/>
    <m/>
    <s v="***"/>
    <m/>
    <m/>
    <m/>
    <m/>
    <m/>
    <n v="22"/>
    <n v="3.5000000000000003E-2"/>
    <m/>
    <m/>
    <n v="263.63"/>
    <n v="0"/>
    <n v="11.983181818181817"/>
    <s v="Regular Air"/>
    <n v="2.36"/>
    <n v="265.99"/>
    <x v="4"/>
    <s v="Home Office"/>
    <x v="0"/>
    <s v="Pens &amp; Art Supplies"/>
    <s v="Wrap Bag"/>
    <d v="2012-06-15T00:00:00"/>
  </r>
  <r>
    <n v="7295"/>
    <n v="6183"/>
    <x v="1224"/>
    <s v="Medium"/>
    <s v="*"/>
    <s v="*"/>
    <s v="*"/>
    <m/>
    <m/>
    <s v="*"/>
    <m/>
    <m/>
    <m/>
    <m/>
    <m/>
    <n v="41"/>
    <n v="0.05"/>
    <m/>
    <m/>
    <n v="1991.93"/>
    <n v="1"/>
    <n v="48.583658536585368"/>
    <s v="Regular Air"/>
    <n v="5.86"/>
    <n v="1997.79"/>
    <x v="6"/>
    <s v="Small Business"/>
    <x v="0"/>
    <s v="Paper"/>
    <s v="Small Box"/>
    <d v="2012-06-16T00:00:00"/>
  </r>
  <r>
    <n v="7296"/>
    <n v="13383"/>
    <x v="1224"/>
    <s v="Not Specified"/>
    <s v="*"/>
    <s v="*"/>
    <s v="*"/>
    <m/>
    <m/>
    <s v="*"/>
    <m/>
    <m/>
    <m/>
    <m/>
    <m/>
    <n v="35"/>
    <n v="0.04"/>
    <m/>
    <m/>
    <n v="750.03"/>
    <n v="0"/>
    <n v="21.42942857142857"/>
    <s v="Regular Air"/>
    <n v="35"/>
    <n v="785.03"/>
    <x v="1"/>
    <s v="Consumer"/>
    <x v="0"/>
    <s v="Storage &amp; Organization"/>
    <s v="Large Box"/>
    <d v="2012-06-17T00:00:00"/>
  </r>
  <r>
    <n v="7297"/>
    <n v="16897"/>
    <x v="1224"/>
    <s v="Not Specified"/>
    <s v="*"/>
    <s v="*"/>
    <s v="*"/>
    <m/>
    <m/>
    <s v="*"/>
    <m/>
    <m/>
    <m/>
    <m/>
    <m/>
    <n v="1"/>
    <n v="0.01"/>
    <m/>
    <m/>
    <n v="379.8"/>
    <n v="0"/>
    <n v="379.8"/>
    <s v="Delivery Truck"/>
    <n v="58.95"/>
    <n v="438.75"/>
    <x v="1"/>
    <s v="Consumer"/>
    <x v="1"/>
    <s v="Chairs &amp; Chairmats"/>
    <s v="Jumbo Drum"/>
    <d v="2012-06-17T00:00:00"/>
  </r>
  <r>
    <n v="7298"/>
    <n v="16897"/>
    <x v="1224"/>
    <s v="Not Specified"/>
    <s v="*"/>
    <s v="*"/>
    <s v="*"/>
    <m/>
    <m/>
    <s v="*"/>
    <m/>
    <m/>
    <m/>
    <m/>
    <m/>
    <n v="48"/>
    <n v="0.05"/>
    <m/>
    <m/>
    <n v="107.7"/>
    <n v="0"/>
    <n v="2.2437499999999999"/>
    <s v="Regular Air"/>
    <n v="1"/>
    <n v="108.7"/>
    <x v="1"/>
    <s v="Consumer"/>
    <x v="0"/>
    <s v="Pens &amp; Art Supplies"/>
    <s v="Wrap Bag"/>
    <d v="2012-06-17T00:00:00"/>
  </r>
  <r>
    <n v="7299"/>
    <n v="29893"/>
    <x v="1225"/>
    <s v="Medium"/>
    <s v="*"/>
    <s v="*"/>
    <s v="*"/>
    <m/>
    <m/>
    <s v="*"/>
    <m/>
    <m/>
    <m/>
    <m/>
    <m/>
    <n v="24"/>
    <n v="3.5000000000000003E-2"/>
    <m/>
    <m/>
    <n v="5452.9"/>
    <n v="1"/>
    <n v="227.20416666666665"/>
    <s v="Delivery Truck"/>
    <n v="28.66"/>
    <n v="5481.5599999999995"/>
    <x v="3"/>
    <s v="Small Business"/>
    <x v="0"/>
    <s v="Storage &amp; Organization"/>
    <s v="Jumbo Drum"/>
    <d v="2012-06-17T00:00:00"/>
  </r>
  <r>
    <n v="7300"/>
    <n v="19972"/>
    <x v="1225"/>
    <s v="Critical"/>
    <s v="***"/>
    <s v="***"/>
    <s v="***"/>
    <m/>
    <m/>
    <s v="***"/>
    <m/>
    <m/>
    <m/>
    <m/>
    <m/>
    <n v="6"/>
    <n v="0.01"/>
    <m/>
    <m/>
    <n v="97.86"/>
    <n v="0"/>
    <n v="16.309999999999999"/>
    <s v="Regular Air"/>
    <n v="8.99"/>
    <n v="106.85"/>
    <x v="2"/>
    <s v="Corporate"/>
    <x v="1"/>
    <s v="Office Furnishings"/>
    <s v="Small Pack"/>
    <d v="2012-06-18T00:00:00"/>
  </r>
  <r>
    <n v="7301"/>
    <n v="53698"/>
    <x v="1225"/>
    <s v="Medium"/>
    <s v="*"/>
    <s v="*"/>
    <s v="*"/>
    <m/>
    <m/>
    <s v="*"/>
    <m/>
    <m/>
    <m/>
    <m/>
    <m/>
    <n v="10"/>
    <n v="0.02"/>
    <m/>
    <m/>
    <n v="55.33"/>
    <n v="0"/>
    <n v="5.5329999999999995"/>
    <s v="Express Air"/>
    <n v="0.71"/>
    <n v="56.04"/>
    <x v="1"/>
    <s v="Consumer"/>
    <x v="0"/>
    <s v="Pens &amp; Art Supplies"/>
    <s v="Wrap Bag"/>
    <d v="2012-06-17T00:00:00"/>
  </r>
  <r>
    <n v="7302"/>
    <n v="1346"/>
    <x v="1226"/>
    <s v="High"/>
    <s v="*"/>
    <s v="**"/>
    <s v="**"/>
    <m/>
    <m/>
    <s v="**"/>
    <m/>
    <m/>
    <m/>
    <m/>
    <m/>
    <n v="48"/>
    <n v="0.05"/>
    <m/>
    <m/>
    <n v="4789.8900000000003"/>
    <n v="1"/>
    <n v="99.789375000000007"/>
    <s v="Delivery Truck"/>
    <n v="26.22"/>
    <n v="4816.1100000000006"/>
    <x v="3"/>
    <s v="Corporate"/>
    <x v="1"/>
    <s v="Bookcases"/>
    <s v="Jumbo Box"/>
    <d v="2012-06-19T00:00:00"/>
  </r>
  <r>
    <n v="7303"/>
    <n v="30147"/>
    <x v="1226"/>
    <s v="Not Specified"/>
    <s v="*"/>
    <s v="*"/>
    <s v="*"/>
    <m/>
    <m/>
    <s v="*"/>
    <m/>
    <m/>
    <m/>
    <m/>
    <m/>
    <n v="37"/>
    <n v="0.04"/>
    <m/>
    <m/>
    <n v="740.14"/>
    <n v="0"/>
    <n v="20.003783783783785"/>
    <s v="Regular Air"/>
    <n v="10.49"/>
    <n v="750.63"/>
    <x v="2"/>
    <s v="Consumer"/>
    <x v="1"/>
    <s v="Office Furnishings"/>
    <s v="Small Box"/>
    <d v="2012-06-19T00:00:00"/>
  </r>
  <r>
    <n v="7304"/>
    <n v="43488"/>
    <x v="1227"/>
    <s v="Critical"/>
    <s v="***"/>
    <s v="***"/>
    <s v="***"/>
    <m/>
    <m/>
    <s v="***"/>
    <m/>
    <m/>
    <m/>
    <m/>
    <m/>
    <n v="46"/>
    <n v="0.05"/>
    <m/>
    <m/>
    <n v="2116.1999999999998"/>
    <n v="1"/>
    <n v="46.004347826086949"/>
    <s v="Regular Air"/>
    <n v="4.5"/>
    <n v="2120.6999999999998"/>
    <x v="0"/>
    <s v="Home Office"/>
    <x v="0"/>
    <s v="Appliances"/>
    <s v="Small Box"/>
    <d v="2012-06-19T00:00:00"/>
  </r>
  <r>
    <n v="7305"/>
    <n v="43488"/>
    <x v="1227"/>
    <s v="Critical"/>
    <s v="***"/>
    <s v="***"/>
    <s v="***"/>
    <m/>
    <m/>
    <s v="***"/>
    <m/>
    <m/>
    <m/>
    <m/>
    <m/>
    <n v="3"/>
    <n v="0.01"/>
    <m/>
    <m/>
    <n v="1294.3499999999999"/>
    <n v="1"/>
    <n v="431.45"/>
    <s v="Regular Air"/>
    <n v="24.49"/>
    <n v="1318.84"/>
    <x v="0"/>
    <s v="Home Office"/>
    <x v="2"/>
    <s v="Copiers and Fax"/>
    <s v="Large Box"/>
    <d v="2012-06-20T00:00:00"/>
  </r>
  <r>
    <n v="7306"/>
    <n v="43488"/>
    <x v="1227"/>
    <s v="Critical"/>
    <s v="***"/>
    <s v="***"/>
    <s v="***"/>
    <m/>
    <m/>
    <s v="***"/>
    <m/>
    <m/>
    <m/>
    <m/>
    <m/>
    <n v="46"/>
    <n v="0.05"/>
    <m/>
    <m/>
    <n v="766.36"/>
    <n v="0"/>
    <n v="16.66"/>
    <s v="Regular Air"/>
    <n v="1.39"/>
    <n v="767.75"/>
    <x v="0"/>
    <s v="Home Office"/>
    <x v="0"/>
    <s v="Envelopes"/>
    <s v="Small Box"/>
    <d v="2012-06-19T00:00:00"/>
  </r>
  <r>
    <n v="7307"/>
    <n v="43488"/>
    <x v="1227"/>
    <s v="Critical"/>
    <s v="***"/>
    <s v="***"/>
    <s v="***"/>
    <m/>
    <m/>
    <s v="***"/>
    <m/>
    <m/>
    <m/>
    <m/>
    <m/>
    <n v="28"/>
    <n v="3.5000000000000003E-2"/>
    <m/>
    <m/>
    <n v="547.32000000000005"/>
    <n v="0"/>
    <n v="19.547142857142859"/>
    <s v="Regular Air"/>
    <n v="6.67"/>
    <n v="553.99"/>
    <x v="0"/>
    <s v="Home Office"/>
    <x v="1"/>
    <s v="Office Furnishings"/>
    <s v="Small Pack"/>
    <d v="2012-06-19T00:00:00"/>
  </r>
  <r>
    <n v="7308"/>
    <n v="43488"/>
    <x v="1227"/>
    <s v="Critical"/>
    <s v="***"/>
    <s v="***"/>
    <s v="***"/>
    <m/>
    <m/>
    <s v="***"/>
    <m/>
    <m/>
    <m/>
    <m/>
    <m/>
    <n v="13"/>
    <n v="0.02"/>
    <m/>
    <m/>
    <n v="192.44"/>
    <n v="0"/>
    <n v="14.803076923076922"/>
    <s v="Regular Air"/>
    <n v="6.46"/>
    <n v="198.9"/>
    <x v="0"/>
    <s v="Home Office"/>
    <x v="0"/>
    <s v="Binders and Binder Accessories"/>
    <s v="Small Box"/>
    <d v="2012-06-20T00:00:00"/>
  </r>
  <r>
    <n v="7309"/>
    <n v="59680"/>
    <x v="1227"/>
    <s v="Critical"/>
    <s v="***"/>
    <s v="***"/>
    <s v="***"/>
    <m/>
    <m/>
    <s v="***"/>
    <m/>
    <m/>
    <m/>
    <m/>
    <m/>
    <n v="15"/>
    <n v="0.02"/>
    <m/>
    <m/>
    <n v="17.77"/>
    <n v="0"/>
    <n v="1.1846666666666665"/>
    <s v="Regular Air"/>
    <n v="2.96"/>
    <n v="20.73"/>
    <x v="6"/>
    <s v="Consumer"/>
    <x v="2"/>
    <s v="Computer Peripherals"/>
    <s v="Small Pack"/>
    <d v="2012-06-19T00:00:00"/>
  </r>
  <r>
    <n v="7310"/>
    <n v="26407"/>
    <x v="1228"/>
    <s v="Critical"/>
    <s v="***"/>
    <s v="***"/>
    <s v="***"/>
    <m/>
    <m/>
    <s v="***"/>
    <m/>
    <m/>
    <m/>
    <m/>
    <m/>
    <n v="34"/>
    <n v="0.04"/>
    <m/>
    <m/>
    <n v="9522.1200000000008"/>
    <n v="1"/>
    <n v="280.06235294117647"/>
    <s v="Regular Air"/>
    <n v="35"/>
    <n v="9557.1200000000008"/>
    <x v="0"/>
    <s v="Home Office"/>
    <x v="0"/>
    <s v="Storage &amp; Organization"/>
    <s v="Large Box"/>
    <d v="2012-06-21T00:00:00"/>
  </r>
  <r>
    <n v="7311"/>
    <n v="26407"/>
    <x v="1228"/>
    <s v="Critical"/>
    <s v="***"/>
    <s v="***"/>
    <s v="***"/>
    <m/>
    <m/>
    <s v="***"/>
    <m/>
    <m/>
    <m/>
    <m/>
    <m/>
    <n v="16"/>
    <n v="0.02"/>
    <m/>
    <m/>
    <n v="1985.6935000000001"/>
    <n v="1"/>
    <n v="124.10584375000001"/>
    <s v="Regular Air"/>
    <n v="8.99"/>
    <n v="1994.6835000000001"/>
    <x v="0"/>
    <s v="Home Office"/>
    <x v="2"/>
    <s v="Telephones and Communication"/>
    <s v="Small Box"/>
    <d v="2012-06-20T00:00:00"/>
  </r>
  <r>
    <n v="7312"/>
    <n v="33222"/>
    <x v="1228"/>
    <s v="Medium"/>
    <s v="*"/>
    <s v="*"/>
    <s v="*"/>
    <m/>
    <m/>
    <s v="*"/>
    <m/>
    <m/>
    <m/>
    <m/>
    <m/>
    <n v="30"/>
    <n v="0.04"/>
    <m/>
    <m/>
    <n v="1676.46"/>
    <n v="1"/>
    <n v="55.881999999999998"/>
    <s v="Delivery Truck"/>
    <n v="30"/>
    <n v="1706.46"/>
    <x v="2"/>
    <s v="Home Office"/>
    <x v="1"/>
    <s v="Chairs &amp; Chairmats"/>
    <s v="Jumbo Drum"/>
    <d v="2012-06-20T00:00:00"/>
  </r>
  <r>
    <n v="7313"/>
    <n v="6885"/>
    <x v="1228"/>
    <s v="Low"/>
    <s v="*"/>
    <s v="*"/>
    <s v="*"/>
    <m/>
    <m/>
    <s v="*"/>
    <m/>
    <m/>
    <m/>
    <m/>
    <m/>
    <n v="40"/>
    <n v="0.05"/>
    <m/>
    <m/>
    <n v="879.54"/>
    <n v="0"/>
    <n v="21.988499999999998"/>
    <s v="Regular Air"/>
    <n v="6.3"/>
    <n v="885.83999999999992"/>
    <x v="3"/>
    <s v="Corporate"/>
    <x v="2"/>
    <s v="Office Machines"/>
    <s v="Medium Box"/>
    <d v="2012-06-19T00:00:00"/>
  </r>
  <r>
    <n v="7314"/>
    <n v="46497"/>
    <x v="1228"/>
    <s v="High"/>
    <s v="*"/>
    <s v="**"/>
    <s v="**"/>
    <m/>
    <m/>
    <s v="**"/>
    <m/>
    <m/>
    <m/>
    <m/>
    <m/>
    <n v="30"/>
    <n v="0.04"/>
    <m/>
    <m/>
    <n v="630.54"/>
    <n v="0"/>
    <n v="21.017999999999997"/>
    <s v="Regular Air"/>
    <n v="8.99"/>
    <n v="639.53"/>
    <x v="1"/>
    <s v="Corporate"/>
    <x v="0"/>
    <s v="Pens &amp; Art Supplies"/>
    <s v="Small Pack"/>
    <d v="2012-06-20T00:00:00"/>
  </r>
  <r>
    <n v="7315"/>
    <n v="33541"/>
    <x v="1228"/>
    <s v="Critical"/>
    <s v="***"/>
    <s v="***"/>
    <s v="***"/>
    <m/>
    <m/>
    <s v="***"/>
    <m/>
    <m/>
    <m/>
    <m/>
    <m/>
    <n v="43"/>
    <n v="0.05"/>
    <m/>
    <m/>
    <n v="512.78"/>
    <n v="0"/>
    <n v="11.925116279069767"/>
    <s v="Regular Air"/>
    <n v="6.02"/>
    <n v="518.79999999999995"/>
    <x v="1"/>
    <s v="Small Business"/>
    <x v="1"/>
    <s v="Office Furnishings"/>
    <s v="Small Pack"/>
    <d v="2012-06-19T00:00:00"/>
  </r>
  <r>
    <n v="7316"/>
    <n v="6885"/>
    <x v="1228"/>
    <s v="Low"/>
    <s v="*"/>
    <s v="*"/>
    <s v="*"/>
    <m/>
    <m/>
    <s v="*"/>
    <m/>
    <m/>
    <m/>
    <m/>
    <m/>
    <n v="4"/>
    <n v="0.01"/>
    <m/>
    <m/>
    <n v="481.27"/>
    <n v="0"/>
    <n v="120.3175"/>
    <s v="Delivery Truck"/>
    <n v="30"/>
    <n v="511.27"/>
    <x v="3"/>
    <s v="Corporate"/>
    <x v="1"/>
    <s v="Chairs &amp; Chairmats"/>
    <s v="Jumbo Drum"/>
    <d v="2012-06-21T00:00:00"/>
  </r>
  <r>
    <n v="7317"/>
    <n v="33222"/>
    <x v="1228"/>
    <s v="Medium"/>
    <s v="*"/>
    <s v="*"/>
    <s v="*"/>
    <m/>
    <m/>
    <s v="*"/>
    <m/>
    <m/>
    <m/>
    <m/>
    <m/>
    <n v="18"/>
    <n v="0.02"/>
    <m/>
    <m/>
    <n v="420.76"/>
    <n v="0"/>
    <n v="23.375555555555554"/>
    <s v="Regular Air"/>
    <n v="15.1"/>
    <n v="435.86"/>
    <x v="2"/>
    <s v="Home Office"/>
    <x v="0"/>
    <s v="Binders and Binder Accessories"/>
    <s v="Small Box"/>
    <d v="2012-06-21T00:00:00"/>
  </r>
  <r>
    <n v="7318"/>
    <n v="33222"/>
    <x v="1228"/>
    <s v="Medium"/>
    <s v="*"/>
    <s v="*"/>
    <s v="*"/>
    <m/>
    <m/>
    <s v="*"/>
    <m/>
    <m/>
    <m/>
    <m/>
    <m/>
    <n v="48"/>
    <n v="0.05"/>
    <m/>
    <m/>
    <n v="145.66"/>
    <n v="0"/>
    <n v="3.0345833333333334"/>
    <s v="Regular Air"/>
    <n v="0.7"/>
    <n v="146.35999999999999"/>
    <x v="2"/>
    <s v="Home Office"/>
    <x v="0"/>
    <s v="Pens &amp; Art Supplies"/>
    <s v="Wrap Bag"/>
    <d v="2012-06-21T00:00:00"/>
  </r>
  <r>
    <n v="7319"/>
    <n v="967"/>
    <x v="1229"/>
    <s v="Medium"/>
    <s v="*"/>
    <s v="*"/>
    <s v="*"/>
    <m/>
    <m/>
    <s v="*"/>
    <m/>
    <m/>
    <m/>
    <m/>
    <m/>
    <n v="48"/>
    <n v="0.05"/>
    <m/>
    <m/>
    <n v="11278.18"/>
    <n v="1"/>
    <n v="234.96208333333334"/>
    <s v="Delivery Truck"/>
    <n v="32.479999999999997"/>
    <n v="11310.66"/>
    <x v="10"/>
    <s v="Consumer"/>
    <x v="1"/>
    <s v="Tables"/>
    <s v="Jumbo Box"/>
    <d v="2012-06-23T00:00:00"/>
  </r>
  <r>
    <n v="7320"/>
    <n v="967"/>
    <x v="1229"/>
    <s v="Medium"/>
    <s v="*"/>
    <s v="*"/>
    <s v="*"/>
    <m/>
    <m/>
    <s v="*"/>
    <m/>
    <m/>
    <m/>
    <m/>
    <m/>
    <n v="42"/>
    <n v="0.05"/>
    <m/>
    <m/>
    <n v="1634.9"/>
    <n v="1"/>
    <n v="38.926190476190477"/>
    <s v="Regular Air"/>
    <n v="2.9"/>
    <n v="1637.8000000000002"/>
    <x v="10"/>
    <s v="Consumer"/>
    <x v="0"/>
    <s v="Pens &amp; Art Supplies"/>
    <s v="Small Pack"/>
    <d v="2012-06-21T00:00:00"/>
  </r>
  <r>
    <n v="7321"/>
    <n v="41667"/>
    <x v="1229"/>
    <s v="High"/>
    <s v="*"/>
    <s v="**"/>
    <s v="**"/>
    <m/>
    <m/>
    <s v="**"/>
    <m/>
    <m/>
    <m/>
    <m/>
    <m/>
    <n v="18"/>
    <n v="0.02"/>
    <m/>
    <m/>
    <n v="1062.2194999999999"/>
    <n v="1"/>
    <n v="59.01219444444444"/>
    <s v="Regular Air"/>
    <n v="5.31"/>
    <n v="1067.5294999999999"/>
    <x v="6"/>
    <s v="Small Business"/>
    <x v="2"/>
    <s v="Telephones and Communication"/>
    <s v="Small Box"/>
    <d v="2012-06-23T00:00:00"/>
  </r>
  <r>
    <n v="7322"/>
    <n v="8294"/>
    <x v="1229"/>
    <s v="Medium"/>
    <s v="*"/>
    <s v="*"/>
    <s v="*"/>
    <m/>
    <m/>
    <s v="*"/>
    <m/>
    <m/>
    <m/>
    <m/>
    <m/>
    <n v="28"/>
    <n v="3.5000000000000003E-2"/>
    <m/>
    <m/>
    <n v="197.57400000000001"/>
    <n v="0"/>
    <n v="7.0562142857142858"/>
    <s v="Regular Air"/>
    <n v="5.03"/>
    <n v="202.60400000000001"/>
    <x v="8"/>
    <s v="Home Office"/>
    <x v="2"/>
    <s v="Telephones and Communication"/>
    <s v="Medium Box"/>
    <d v="2012-06-21T00:00:00"/>
  </r>
  <r>
    <n v="7323"/>
    <n v="967"/>
    <x v="1229"/>
    <s v="Medium"/>
    <s v="*"/>
    <s v="*"/>
    <s v="*"/>
    <m/>
    <m/>
    <s v="*"/>
    <m/>
    <m/>
    <m/>
    <m/>
    <m/>
    <n v="6"/>
    <n v="0.01"/>
    <m/>
    <m/>
    <n v="90.56"/>
    <n v="0"/>
    <n v="15.093333333333334"/>
    <s v="Regular Air"/>
    <n v="7.51"/>
    <n v="98.070000000000007"/>
    <x v="10"/>
    <s v="Consumer"/>
    <x v="2"/>
    <s v="Office Machines"/>
    <s v="Medium Box"/>
    <d v="2012-06-22T00:00:00"/>
  </r>
  <r>
    <n v="7324"/>
    <n v="49255"/>
    <x v="1230"/>
    <s v="High"/>
    <s v="*"/>
    <s v="**"/>
    <s v="**"/>
    <m/>
    <m/>
    <s v="**"/>
    <m/>
    <m/>
    <m/>
    <m/>
    <m/>
    <n v="20"/>
    <n v="3.5000000000000003E-2"/>
    <m/>
    <m/>
    <n v="1357.44"/>
    <n v="1"/>
    <n v="67.872"/>
    <s v="Delivery Truck"/>
    <n v="26.85"/>
    <n v="1384.29"/>
    <x v="1"/>
    <s v="Corporate"/>
    <x v="1"/>
    <s v="Bookcases"/>
    <s v="Jumbo Box"/>
    <d v="2012-06-23T00:00:00"/>
  </r>
  <r>
    <n v="7325"/>
    <n v="25986"/>
    <x v="1230"/>
    <s v="Medium"/>
    <s v="*"/>
    <s v="*"/>
    <s v="*"/>
    <m/>
    <m/>
    <s v="*"/>
    <m/>
    <m/>
    <m/>
    <m/>
    <m/>
    <n v="48"/>
    <n v="0.05"/>
    <m/>
    <m/>
    <n v="278.07"/>
    <n v="0"/>
    <n v="5.7931249999999999"/>
    <s v="Regular Air"/>
    <n v="4.96"/>
    <n v="283.02999999999997"/>
    <x v="10"/>
    <s v="Consumer"/>
    <x v="0"/>
    <s v="Paper"/>
    <s v="Small Box"/>
    <d v="2012-06-23T00:00:00"/>
  </r>
  <r>
    <n v="7326"/>
    <n v="24580"/>
    <x v="1231"/>
    <s v="High"/>
    <s v="*"/>
    <s v="**"/>
    <s v="**"/>
    <m/>
    <m/>
    <s v="**"/>
    <m/>
    <m/>
    <m/>
    <m/>
    <m/>
    <n v="25"/>
    <n v="3.5000000000000003E-2"/>
    <m/>
    <m/>
    <n v="1081.22"/>
    <n v="1"/>
    <n v="43.248800000000003"/>
    <s v="Regular Air"/>
    <n v="8.99"/>
    <n v="1090.21"/>
    <x v="2"/>
    <s v="Corporate"/>
    <x v="0"/>
    <s v="Pens &amp; Art Supplies"/>
    <s v="Small Pack"/>
    <d v="2012-06-24T00:00:00"/>
  </r>
  <r>
    <n v="7327"/>
    <n v="24580"/>
    <x v="1231"/>
    <s v="High"/>
    <s v="*"/>
    <s v="**"/>
    <s v="**"/>
    <m/>
    <m/>
    <s v="**"/>
    <m/>
    <m/>
    <m/>
    <m/>
    <m/>
    <n v="14"/>
    <n v="0.02"/>
    <m/>
    <m/>
    <n v="36.409999999999997"/>
    <n v="0"/>
    <n v="2.6007142857142855"/>
    <s v="Regular Air"/>
    <n v="4.57"/>
    <n v="40.98"/>
    <x v="2"/>
    <s v="Corporate"/>
    <x v="1"/>
    <s v="Office Furnishings"/>
    <s v="Small Pack"/>
    <d v="2012-06-25T00:00:00"/>
  </r>
  <r>
    <n v="7328"/>
    <n v="46691"/>
    <x v="1232"/>
    <s v="Critical"/>
    <s v="***"/>
    <s v="***"/>
    <s v="***"/>
    <m/>
    <m/>
    <s v="***"/>
    <m/>
    <m/>
    <m/>
    <m/>
    <m/>
    <n v="47"/>
    <n v="0.05"/>
    <m/>
    <m/>
    <n v="1676.25"/>
    <n v="1"/>
    <n v="35.664893617021278"/>
    <s v="Regular Air"/>
    <n v="22.6"/>
    <n v="1698.85"/>
    <x v="2"/>
    <s v="Small Business"/>
    <x v="1"/>
    <s v="Office Furnishings"/>
    <s v="Large Box"/>
    <d v="2012-06-26T00:00:00"/>
  </r>
  <r>
    <n v="7329"/>
    <n v="12005"/>
    <x v="1232"/>
    <s v="Not Specified"/>
    <s v="*"/>
    <s v="*"/>
    <s v="*"/>
    <m/>
    <m/>
    <s v="*"/>
    <m/>
    <m/>
    <m/>
    <m/>
    <m/>
    <n v="4"/>
    <n v="0.01"/>
    <m/>
    <m/>
    <n v="1660.86"/>
    <n v="1"/>
    <n v="415.21499999999997"/>
    <s v="Regular Air"/>
    <n v="11.37"/>
    <n v="1672.2299999999998"/>
    <x v="3"/>
    <s v="Home Office"/>
    <x v="0"/>
    <s v="Storage &amp; Organization"/>
    <s v="Small Box"/>
    <d v="2012-06-26T00:00:00"/>
  </r>
  <r>
    <n v="7330"/>
    <n v="19718"/>
    <x v="1232"/>
    <s v="Low"/>
    <s v="*"/>
    <s v="*"/>
    <s v="*"/>
    <m/>
    <m/>
    <s v="*"/>
    <m/>
    <m/>
    <m/>
    <m/>
    <m/>
    <n v="6"/>
    <n v="0.01"/>
    <m/>
    <m/>
    <n v="89.75"/>
    <n v="0"/>
    <n v="14.958333333333334"/>
    <s v="Regular Air"/>
    <n v="7.51"/>
    <n v="97.26"/>
    <x v="8"/>
    <s v="Consumer"/>
    <x v="2"/>
    <s v="Office Machines"/>
    <s v="Medium Box"/>
    <d v="2012-06-29T00:00:00"/>
  </r>
  <r>
    <n v="7331"/>
    <n v="11044"/>
    <x v="1232"/>
    <s v="Medium"/>
    <s v="*"/>
    <s v="*"/>
    <s v="*"/>
    <m/>
    <m/>
    <s v="*"/>
    <m/>
    <m/>
    <m/>
    <m/>
    <m/>
    <n v="3"/>
    <n v="0.01"/>
    <m/>
    <m/>
    <n v="14.49"/>
    <n v="0"/>
    <n v="4.83"/>
    <s v="Regular Air"/>
    <n v="5"/>
    <n v="19.490000000000002"/>
    <x v="1"/>
    <s v="Home Office"/>
    <x v="0"/>
    <s v="Pens &amp; Art Supplies"/>
    <s v="Wrap Bag"/>
    <d v="2012-06-25T00:00:00"/>
  </r>
  <r>
    <n v="7332"/>
    <n v="19074"/>
    <x v="1233"/>
    <s v="Critical"/>
    <s v="***"/>
    <s v="***"/>
    <s v="***"/>
    <m/>
    <m/>
    <s v="***"/>
    <m/>
    <m/>
    <m/>
    <m/>
    <m/>
    <n v="17"/>
    <n v="0.02"/>
    <m/>
    <m/>
    <n v="3816.59"/>
    <n v="1"/>
    <n v="224.50529411764705"/>
    <s v="Delivery Truck"/>
    <n v="68.02"/>
    <n v="3884.61"/>
    <x v="2"/>
    <s v="Corporate"/>
    <x v="0"/>
    <s v="Appliances"/>
    <s v="Jumbo Drum"/>
    <d v="2012-06-27T00:00:00"/>
  </r>
  <r>
    <n v="7333"/>
    <n v="55494"/>
    <x v="1233"/>
    <s v="Not Specified"/>
    <s v="*"/>
    <s v="*"/>
    <s v="*"/>
    <m/>
    <m/>
    <s v="*"/>
    <m/>
    <m/>
    <m/>
    <m/>
    <m/>
    <n v="49"/>
    <n v="0.05"/>
    <m/>
    <m/>
    <n v="544.89"/>
    <n v="0"/>
    <n v="11.120204081632652"/>
    <s v="Regular Air"/>
    <n v="5.81"/>
    <n v="550.69999999999993"/>
    <x v="2"/>
    <s v="Small Business"/>
    <x v="0"/>
    <s v="Pens &amp; Art Supplies"/>
    <s v="Small Pack"/>
    <d v="2012-06-26T00:00:00"/>
  </r>
  <r>
    <n v="7334"/>
    <n v="55494"/>
    <x v="1233"/>
    <s v="Not Specified"/>
    <s v="*"/>
    <s v="*"/>
    <s v="*"/>
    <m/>
    <m/>
    <s v="*"/>
    <m/>
    <m/>
    <m/>
    <m/>
    <m/>
    <n v="4"/>
    <n v="0.01"/>
    <m/>
    <m/>
    <n v="57.82"/>
    <n v="0"/>
    <n v="14.455"/>
    <s v="Express Air"/>
    <n v="4.8"/>
    <n v="62.62"/>
    <x v="2"/>
    <s v="Small Business"/>
    <x v="0"/>
    <s v="Envelopes"/>
    <s v="Small Box"/>
    <d v="2012-06-27T00:00:00"/>
  </r>
  <r>
    <n v="7335"/>
    <n v="24386"/>
    <x v="1234"/>
    <s v="High"/>
    <s v="*"/>
    <s v="**"/>
    <s v="**"/>
    <m/>
    <m/>
    <s v="**"/>
    <m/>
    <m/>
    <m/>
    <m/>
    <m/>
    <n v="41"/>
    <n v="0.05"/>
    <m/>
    <m/>
    <n v="4256.51"/>
    <n v="1"/>
    <n v="103.81731707317074"/>
    <s v="Regular Air"/>
    <n v="7.18"/>
    <n v="4263.6900000000005"/>
    <x v="8"/>
    <s v="Corporate"/>
    <x v="2"/>
    <s v="Computer Peripherals"/>
    <s v="Small Box"/>
    <d v="2012-06-28T00:00:00"/>
  </r>
  <r>
    <n v="7336"/>
    <n v="14210"/>
    <x v="1234"/>
    <s v="Not Specified"/>
    <s v="*"/>
    <s v="*"/>
    <s v="*"/>
    <m/>
    <m/>
    <s v="*"/>
    <m/>
    <m/>
    <m/>
    <m/>
    <m/>
    <n v="19"/>
    <n v="0.02"/>
    <m/>
    <m/>
    <n v="676.79"/>
    <n v="0"/>
    <n v="35.620526315789469"/>
    <s v="Regular Air"/>
    <n v="1.99"/>
    <n v="678.78"/>
    <x v="0"/>
    <s v="Home Office"/>
    <x v="2"/>
    <s v="Computer Peripherals"/>
    <s v="Small Pack"/>
    <d v="2012-06-28T00:00:00"/>
  </r>
  <r>
    <n v="7337"/>
    <n v="24386"/>
    <x v="1234"/>
    <s v="High"/>
    <s v="*"/>
    <s v="**"/>
    <s v="**"/>
    <m/>
    <m/>
    <s v="**"/>
    <m/>
    <m/>
    <m/>
    <m/>
    <m/>
    <n v="12"/>
    <n v="0.02"/>
    <m/>
    <m/>
    <n v="503.08"/>
    <n v="0"/>
    <n v="41.923333333333332"/>
    <s v="Regular Air"/>
    <n v="6.5"/>
    <n v="509.58"/>
    <x v="8"/>
    <s v="Corporate"/>
    <x v="2"/>
    <s v="Computer Peripherals"/>
    <s v="Small Box"/>
    <d v="2012-06-28T00:00:00"/>
  </r>
  <r>
    <n v="7338"/>
    <n v="47620"/>
    <x v="1234"/>
    <s v="Low"/>
    <s v="*"/>
    <s v="*"/>
    <s v="*"/>
    <m/>
    <m/>
    <s v="*"/>
    <m/>
    <m/>
    <m/>
    <m/>
    <m/>
    <n v="27"/>
    <n v="3.5000000000000003E-2"/>
    <m/>
    <m/>
    <n v="302.2"/>
    <n v="0"/>
    <n v="11.192592592592591"/>
    <s v="Regular Air"/>
    <n v="3.37"/>
    <n v="305.57"/>
    <x v="7"/>
    <s v="Corporate"/>
    <x v="0"/>
    <s v="Scissors, Rulers and Trimmers"/>
    <s v="Small Pack"/>
    <d v="2012-07-05T00:00:00"/>
  </r>
  <r>
    <n v="7339"/>
    <n v="24386"/>
    <x v="1234"/>
    <s v="High"/>
    <s v="*"/>
    <s v="**"/>
    <s v="**"/>
    <m/>
    <m/>
    <s v="**"/>
    <m/>
    <m/>
    <m/>
    <m/>
    <m/>
    <n v="15"/>
    <n v="0.02"/>
    <m/>
    <m/>
    <n v="76.94"/>
    <n v="0"/>
    <n v="5.1293333333333333"/>
    <s v="Express Air"/>
    <n v="0.99"/>
    <n v="77.929999999999993"/>
    <x v="8"/>
    <s v="Corporate"/>
    <x v="0"/>
    <s v="Labels"/>
    <s v="Small Box"/>
    <d v="2012-06-27T00:00:00"/>
  </r>
  <r>
    <n v="7340"/>
    <n v="57025"/>
    <x v="1234"/>
    <s v="Medium"/>
    <s v="*"/>
    <s v="*"/>
    <s v="*"/>
    <m/>
    <m/>
    <s v="*"/>
    <m/>
    <m/>
    <m/>
    <m/>
    <m/>
    <n v="8"/>
    <n v="0.01"/>
    <m/>
    <m/>
    <n v="71.099999999999994"/>
    <n v="0"/>
    <n v="8.8874999999999993"/>
    <s v="Regular Air"/>
    <n v="2.99"/>
    <n v="74.089999999999989"/>
    <x v="0"/>
    <s v="Corporate"/>
    <x v="0"/>
    <s v="Binders and Binder Accessories"/>
    <s v="Small Box"/>
    <d v="2012-06-28T00:00:00"/>
  </r>
  <r>
    <n v="7341"/>
    <n v="16706"/>
    <x v="1235"/>
    <s v="High"/>
    <s v="*"/>
    <s v="**"/>
    <s v="**"/>
    <m/>
    <m/>
    <s v="**"/>
    <m/>
    <m/>
    <m/>
    <m/>
    <m/>
    <n v="49"/>
    <n v="0.05"/>
    <m/>
    <m/>
    <n v="6175.777"/>
    <n v="1"/>
    <n v="126.03626530612244"/>
    <s v="Express Air"/>
    <n v="3.9"/>
    <n v="6179.6769999999997"/>
    <x v="7"/>
    <s v="Corporate"/>
    <x v="2"/>
    <s v="Telephones and Communication"/>
    <s v="Small Box"/>
    <d v="2012-06-29T00:00:00"/>
  </r>
  <r>
    <n v="7342"/>
    <n v="16706"/>
    <x v="1235"/>
    <s v="High"/>
    <s v="*"/>
    <s v="**"/>
    <s v="**"/>
    <m/>
    <m/>
    <s v="**"/>
    <m/>
    <m/>
    <m/>
    <m/>
    <m/>
    <n v="47"/>
    <n v="0.05"/>
    <m/>
    <m/>
    <n v="1943.72"/>
    <n v="1"/>
    <n v="41.355744680851068"/>
    <s v="Regular Air"/>
    <n v="34.200000000000003"/>
    <n v="1977.92"/>
    <x v="7"/>
    <s v="Corporate"/>
    <x v="1"/>
    <s v="Office Furnishings"/>
    <s v="Wrap Bag"/>
    <d v="2012-06-28T00:00:00"/>
  </r>
  <r>
    <n v="7343"/>
    <n v="46626"/>
    <x v="1235"/>
    <s v="Low"/>
    <s v="*"/>
    <s v="*"/>
    <s v="*"/>
    <m/>
    <m/>
    <s v="*"/>
    <m/>
    <m/>
    <m/>
    <m/>
    <m/>
    <n v="8"/>
    <n v="0.01"/>
    <m/>
    <m/>
    <n v="825.96"/>
    <n v="0"/>
    <n v="103.245"/>
    <s v="Delivery Truck"/>
    <n v="58.2"/>
    <n v="884.16000000000008"/>
    <x v="1"/>
    <s v="Home Office"/>
    <x v="1"/>
    <s v="Chairs &amp; Chairmats"/>
    <s v="Jumbo Drum"/>
    <d v="2012-07-01T00:00:00"/>
  </r>
  <r>
    <n v="7344"/>
    <n v="43751"/>
    <x v="1235"/>
    <s v="High"/>
    <s v="*"/>
    <s v="**"/>
    <s v="**"/>
    <m/>
    <m/>
    <s v="**"/>
    <m/>
    <m/>
    <m/>
    <m/>
    <m/>
    <n v="43"/>
    <n v="0.05"/>
    <m/>
    <m/>
    <n v="621.44000000000005"/>
    <n v="0"/>
    <n v="14.452093023255815"/>
    <s v="Regular Air"/>
    <n v="4.53"/>
    <n v="625.97"/>
    <x v="1"/>
    <s v="Corporate"/>
    <x v="0"/>
    <s v="Storage &amp; Organization"/>
    <s v="Small Box"/>
    <d v="2012-06-29T00:00:00"/>
  </r>
  <r>
    <n v="7345"/>
    <n v="6695"/>
    <x v="1235"/>
    <s v="Low"/>
    <s v="*"/>
    <s v="*"/>
    <s v="*"/>
    <m/>
    <m/>
    <s v="*"/>
    <m/>
    <m/>
    <m/>
    <m/>
    <m/>
    <n v="49"/>
    <n v="0.05"/>
    <m/>
    <m/>
    <n v="295.24"/>
    <n v="0"/>
    <n v="6.0253061224489795"/>
    <s v="Express Air"/>
    <n v="8.49"/>
    <n v="303.73"/>
    <x v="3"/>
    <s v="Corporate"/>
    <x v="0"/>
    <s v="Binders and Binder Accessories"/>
    <s v="Small Box"/>
    <d v="2012-06-27T00:00:00"/>
  </r>
  <r>
    <n v="7346"/>
    <n v="33793"/>
    <x v="1235"/>
    <s v="Critical"/>
    <s v="***"/>
    <s v="***"/>
    <s v="***"/>
    <m/>
    <m/>
    <s v="***"/>
    <m/>
    <m/>
    <m/>
    <m/>
    <m/>
    <n v="17"/>
    <n v="0.02"/>
    <m/>
    <m/>
    <n v="267.58"/>
    <n v="0"/>
    <n v="15.739999999999998"/>
    <s v="Regular Air"/>
    <n v="15.09"/>
    <n v="282.66999999999996"/>
    <x v="4"/>
    <s v="Home Office"/>
    <x v="0"/>
    <s v="Binders and Binder Accessories"/>
    <s v="Small Box"/>
    <d v="2012-06-28T00:00:00"/>
  </r>
  <r>
    <n v="7347"/>
    <n v="17508"/>
    <x v="1235"/>
    <s v="Low"/>
    <s v="*"/>
    <s v="*"/>
    <s v="*"/>
    <m/>
    <m/>
    <s v="*"/>
    <m/>
    <m/>
    <m/>
    <m/>
    <m/>
    <n v="50"/>
    <n v="0.06"/>
    <m/>
    <m/>
    <n v="99.08"/>
    <n v="0"/>
    <n v="1.9816"/>
    <s v="Express Air"/>
    <n v="0.7"/>
    <n v="99.78"/>
    <x v="8"/>
    <s v="Corporate"/>
    <x v="0"/>
    <s v="Pens &amp; Art Supplies"/>
    <s v="Wrap Bag"/>
    <d v="2012-06-29T00:00:00"/>
  </r>
  <r>
    <n v="7348"/>
    <n v="16706"/>
    <x v="1235"/>
    <s v="High"/>
    <s v="*"/>
    <s v="**"/>
    <s v="**"/>
    <m/>
    <m/>
    <s v="**"/>
    <m/>
    <m/>
    <m/>
    <m/>
    <m/>
    <n v="6"/>
    <n v="0.01"/>
    <m/>
    <m/>
    <n v="18.37"/>
    <n v="0"/>
    <n v="3.061666666666667"/>
    <s v="Regular Air"/>
    <n v="1.2"/>
    <n v="19.57"/>
    <x v="7"/>
    <s v="Corporate"/>
    <x v="0"/>
    <s v="Pens &amp; Art Supplies"/>
    <s v="Wrap Bag"/>
    <d v="2012-06-28T00:00:00"/>
  </r>
  <r>
    <n v="7349"/>
    <n v="24743"/>
    <x v="1236"/>
    <s v="Low"/>
    <s v="*"/>
    <s v="*"/>
    <s v="*"/>
    <m/>
    <m/>
    <s v="*"/>
    <m/>
    <m/>
    <m/>
    <m/>
    <m/>
    <n v="47"/>
    <n v="0.05"/>
    <m/>
    <m/>
    <n v="9633.59"/>
    <n v="1"/>
    <n v="204.97"/>
    <s v="Delivery Truck"/>
    <n v="64.2"/>
    <n v="9697.7900000000009"/>
    <x v="7"/>
    <s v="Corporate"/>
    <x v="1"/>
    <s v="Chairs &amp; Chairmats"/>
    <s v="Jumbo Drum"/>
    <d v="2012-07-05T00:00:00"/>
  </r>
  <r>
    <n v="7350"/>
    <n v="29191"/>
    <x v="1236"/>
    <s v="Medium"/>
    <s v="*"/>
    <s v="*"/>
    <s v="*"/>
    <m/>
    <m/>
    <s v="*"/>
    <m/>
    <m/>
    <m/>
    <m/>
    <m/>
    <n v="26"/>
    <n v="3.5000000000000003E-2"/>
    <m/>
    <m/>
    <n v="7201.89"/>
    <n v="1"/>
    <n v="276.99576923076927"/>
    <s v="Delivery Truck"/>
    <n v="54.12"/>
    <n v="7256.01"/>
    <x v="8"/>
    <s v="Home Office"/>
    <x v="1"/>
    <s v="Tables"/>
    <s v="Jumbo Box"/>
    <d v="2012-06-29T00:00:00"/>
  </r>
  <r>
    <n v="7351"/>
    <n v="50466"/>
    <x v="1236"/>
    <s v="Critical"/>
    <s v="***"/>
    <s v="***"/>
    <s v="***"/>
    <m/>
    <m/>
    <s v="***"/>
    <m/>
    <m/>
    <m/>
    <m/>
    <m/>
    <n v="32"/>
    <n v="0.04"/>
    <m/>
    <m/>
    <n v="6892.07"/>
    <n v="1"/>
    <n v="215.37718749999999"/>
    <s v="Express Air"/>
    <n v="15.01"/>
    <n v="6907.08"/>
    <x v="4"/>
    <s v="Home Office"/>
    <x v="0"/>
    <s v="Binders and Binder Accessories"/>
    <s v="Small Box"/>
    <d v="2012-06-30T00:00:00"/>
  </r>
  <r>
    <n v="7352"/>
    <n v="24743"/>
    <x v="1236"/>
    <s v="Low"/>
    <s v="*"/>
    <s v="*"/>
    <s v="*"/>
    <m/>
    <m/>
    <s v="*"/>
    <m/>
    <m/>
    <m/>
    <m/>
    <m/>
    <n v="26"/>
    <n v="3.5000000000000003E-2"/>
    <m/>
    <m/>
    <n v="3758.77"/>
    <n v="1"/>
    <n v="144.56807692307692"/>
    <s v="Regular Air"/>
    <n v="24.49"/>
    <n v="3783.2599999999998"/>
    <x v="7"/>
    <s v="Corporate"/>
    <x v="1"/>
    <s v="Chairs &amp; Chairmats"/>
    <s v="Large Box"/>
    <d v="2012-07-03T00:00:00"/>
  </r>
  <r>
    <n v="7353"/>
    <n v="44037"/>
    <x v="1236"/>
    <s v="High"/>
    <s v="*"/>
    <s v="**"/>
    <s v="**"/>
    <m/>
    <m/>
    <s v="**"/>
    <m/>
    <m/>
    <m/>
    <m/>
    <m/>
    <n v="38"/>
    <n v="0.04"/>
    <m/>
    <m/>
    <n v="1799.6115"/>
    <n v="1"/>
    <n v="47.358197368421052"/>
    <s v="Regular Air"/>
    <n v="1.25"/>
    <n v="1800.8615"/>
    <x v="12"/>
    <s v="Consumer"/>
    <x v="2"/>
    <s v="Telephones and Communication"/>
    <s v="Small Pack"/>
    <d v="2012-06-30T00:00:00"/>
  </r>
  <r>
    <n v="7354"/>
    <n v="44037"/>
    <x v="1236"/>
    <s v="High"/>
    <s v="*"/>
    <s v="**"/>
    <s v="**"/>
    <m/>
    <m/>
    <s v="**"/>
    <m/>
    <m/>
    <m/>
    <m/>
    <m/>
    <n v="39"/>
    <n v="0.04"/>
    <m/>
    <m/>
    <n v="835.55"/>
    <n v="0"/>
    <n v="21.424358974358974"/>
    <s v="Regular Air"/>
    <n v="5.08"/>
    <n v="840.63"/>
    <x v="12"/>
    <s v="Consumer"/>
    <x v="1"/>
    <s v="Office Furnishings"/>
    <s v="Small Pack"/>
    <d v="2012-06-30T00:00:00"/>
  </r>
  <r>
    <n v="7355"/>
    <n v="23685"/>
    <x v="1237"/>
    <s v="Not Specified"/>
    <s v="*"/>
    <s v="*"/>
    <s v="*"/>
    <m/>
    <m/>
    <s v="*"/>
    <m/>
    <m/>
    <m/>
    <m/>
    <m/>
    <n v="46"/>
    <n v="0.05"/>
    <m/>
    <m/>
    <n v="7928.5619999999999"/>
    <n v="1"/>
    <n v="172.36004347826088"/>
    <s v="Regular Air"/>
    <n v="5"/>
    <n v="7933.5619999999999"/>
    <x v="2"/>
    <s v="Corporate"/>
    <x v="2"/>
    <s v="Telephones and Communication"/>
    <s v="Small Box"/>
    <d v="2012-06-30T00:00:00"/>
  </r>
  <r>
    <n v="7356"/>
    <n v="4416"/>
    <x v="1237"/>
    <s v="Low"/>
    <s v="*"/>
    <s v="*"/>
    <s v="*"/>
    <m/>
    <m/>
    <s v="*"/>
    <m/>
    <m/>
    <m/>
    <m/>
    <m/>
    <n v="46"/>
    <n v="0.05"/>
    <m/>
    <m/>
    <n v="7441.29"/>
    <n v="1"/>
    <n v="161.76717391304348"/>
    <s v="Regular Air"/>
    <n v="19.989999999999998"/>
    <n v="7461.28"/>
    <x v="12"/>
    <s v="Corporate"/>
    <x v="0"/>
    <s v="Binders and Binder Accessories"/>
    <s v="Small Box"/>
    <d v="2012-07-03T00:00:00"/>
  </r>
  <r>
    <n v="7357"/>
    <n v="48067"/>
    <x v="1237"/>
    <s v="Low"/>
    <s v="*"/>
    <s v="*"/>
    <s v="*"/>
    <m/>
    <m/>
    <s v="*"/>
    <m/>
    <m/>
    <m/>
    <m/>
    <m/>
    <n v="24"/>
    <n v="3.5000000000000003E-2"/>
    <m/>
    <m/>
    <n v="4010.9375"/>
    <n v="1"/>
    <n v="167.12239583333334"/>
    <s v="Express Air"/>
    <n v="8.99"/>
    <n v="4019.9274999999998"/>
    <x v="12"/>
    <s v="Small Business"/>
    <x v="2"/>
    <s v="Telephones and Communication"/>
    <s v="Small Box"/>
    <d v="2012-06-29T00:00:00"/>
  </r>
  <r>
    <n v="7358"/>
    <n v="17414"/>
    <x v="1237"/>
    <s v="High"/>
    <s v="*"/>
    <s v="**"/>
    <s v="**"/>
    <m/>
    <m/>
    <s v="**"/>
    <m/>
    <m/>
    <m/>
    <m/>
    <m/>
    <n v="39"/>
    <n v="0.04"/>
    <m/>
    <m/>
    <n v="3755.43"/>
    <n v="1"/>
    <n v="96.293076923076924"/>
    <s v="Regular Air"/>
    <n v="19.989999999999998"/>
    <n v="3775.4199999999996"/>
    <x v="0"/>
    <s v="Corporate"/>
    <x v="2"/>
    <s v="Computer Peripherals"/>
    <s v="Small Box"/>
    <d v="2012-07-01T00:00:00"/>
  </r>
  <r>
    <n v="7359"/>
    <n v="48067"/>
    <x v="1237"/>
    <s v="Low"/>
    <s v="*"/>
    <s v="*"/>
    <s v="*"/>
    <m/>
    <m/>
    <s v="*"/>
    <m/>
    <m/>
    <m/>
    <m/>
    <m/>
    <n v="31"/>
    <n v="0.04"/>
    <m/>
    <m/>
    <n v="3229.66"/>
    <n v="1"/>
    <n v="104.18258064516128"/>
    <s v="Express Air"/>
    <n v="3"/>
    <n v="3232.66"/>
    <x v="12"/>
    <s v="Small Business"/>
    <x v="2"/>
    <s v="Telephones and Communication"/>
    <s v="Small Box"/>
    <d v="2012-07-01T00:00:00"/>
  </r>
  <r>
    <n v="7360"/>
    <n v="28387"/>
    <x v="1237"/>
    <s v="Not Specified"/>
    <s v="*"/>
    <s v="*"/>
    <s v="*"/>
    <m/>
    <m/>
    <s v="*"/>
    <m/>
    <m/>
    <m/>
    <m/>
    <m/>
    <n v="37"/>
    <n v="0.04"/>
    <m/>
    <m/>
    <n v="3212.97"/>
    <n v="1"/>
    <n v="86.83702702702702"/>
    <s v="Regular Air"/>
    <n v="19.989999999999998"/>
    <n v="3232.9599999999996"/>
    <x v="10"/>
    <s v="Consumer"/>
    <x v="0"/>
    <s v="Envelopes"/>
    <s v="Small Box"/>
    <d v="2012-06-30T00:00:00"/>
  </r>
  <r>
    <n v="7361"/>
    <n v="26272"/>
    <x v="1237"/>
    <s v="Low"/>
    <s v="*"/>
    <s v="*"/>
    <s v="*"/>
    <m/>
    <m/>
    <s v="*"/>
    <m/>
    <m/>
    <m/>
    <m/>
    <m/>
    <n v="6"/>
    <n v="0.01"/>
    <m/>
    <m/>
    <n v="905.94"/>
    <n v="0"/>
    <n v="150.99"/>
    <s v="Express Air"/>
    <n v="24.49"/>
    <n v="930.43000000000006"/>
    <x v="7"/>
    <s v="Home Office"/>
    <x v="1"/>
    <s v="Chairs &amp; Chairmats"/>
    <s v="Large Box"/>
    <d v="2012-07-08T00:00:00"/>
  </r>
  <r>
    <n v="7362"/>
    <n v="52324"/>
    <x v="1237"/>
    <s v="Not Specified"/>
    <s v="*"/>
    <s v="*"/>
    <s v="*"/>
    <m/>
    <m/>
    <s v="*"/>
    <m/>
    <m/>
    <m/>
    <m/>
    <m/>
    <n v="4"/>
    <n v="0.01"/>
    <m/>
    <m/>
    <n v="757.11"/>
    <n v="0"/>
    <n v="189.2775"/>
    <s v="Delivery Truck"/>
    <n v="30"/>
    <n v="787.11"/>
    <x v="1"/>
    <s v="Small Business"/>
    <x v="1"/>
    <s v="Chairs &amp; Chairmats"/>
    <s v="Jumbo Drum"/>
    <d v="2012-06-30T00:00:00"/>
  </r>
  <r>
    <n v="7363"/>
    <n v="17414"/>
    <x v="1237"/>
    <s v="High"/>
    <s v="*"/>
    <s v="**"/>
    <s v="**"/>
    <m/>
    <m/>
    <s v="**"/>
    <m/>
    <m/>
    <m/>
    <m/>
    <m/>
    <n v="32"/>
    <n v="0.04"/>
    <m/>
    <m/>
    <n v="347.93"/>
    <n v="0"/>
    <n v="10.8728125"/>
    <s v="Regular Air"/>
    <n v="5.01"/>
    <n v="352.94"/>
    <x v="0"/>
    <s v="Corporate"/>
    <x v="0"/>
    <s v="Paper"/>
    <s v="Small Box"/>
    <d v="2012-07-01T00:00:00"/>
  </r>
  <r>
    <n v="7364"/>
    <n v="28387"/>
    <x v="1237"/>
    <s v="Not Specified"/>
    <s v="*"/>
    <s v="*"/>
    <s v="*"/>
    <m/>
    <m/>
    <s v="*"/>
    <m/>
    <m/>
    <m/>
    <m/>
    <m/>
    <n v="13"/>
    <n v="0.02"/>
    <m/>
    <m/>
    <n v="292.95"/>
    <n v="0"/>
    <n v="22.534615384615385"/>
    <s v="Regular Air"/>
    <n v="5.47"/>
    <n v="298.42"/>
    <x v="10"/>
    <s v="Consumer"/>
    <x v="0"/>
    <s v="Paper"/>
    <s v="Small Box"/>
    <d v="2012-06-30T00:00:00"/>
  </r>
  <r>
    <n v="7365"/>
    <n v="46912"/>
    <x v="1238"/>
    <s v="Low"/>
    <s v="*"/>
    <s v="*"/>
    <s v="*"/>
    <m/>
    <m/>
    <s v="*"/>
    <m/>
    <m/>
    <m/>
    <m/>
    <m/>
    <n v="5"/>
    <n v="0.01"/>
    <m/>
    <m/>
    <n v="294"/>
    <n v="0"/>
    <n v="58.8"/>
    <s v="Regular Air"/>
    <n v="14.83"/>
    <n v="308.83"/>
    <x v="7"/>
    <s v="Home Office"/>
    <x v="1"/>
    <s v="Office Furnishings"/>
    <s v="Small Box"/>
    <d v="2012-06-30T00:00:00"/>
  </r>
  <r>
    <n v="7366"/>
    <n v="17826"/>
    <x v="1238"/>
    <s v="High"/>
    <s v="*"/>
    <s v="**"/>
    <s v="**"/>
    <m/>
    <m/>
    <s v="**"/>
    <m/>
    <m/>
    <m/>
    <m/>
    <m/>
    <n v="18"/>
    <n v="0.02"/>
    <m/>
    <m/>
    <n v="78.930000000000007"/>
    <n v="0"/>
    <n v="4.3850000000000007"/>
    <s v="Regular Air"/>
    <n v="7.01"/>
    <n v="85.940000000000012"/>
    <x v="2"/>
    <s v="Home Office"/>
    <x v="0"/>
    <s v="Binders and Binder Accessories"/>
    <s v="Small Box"/>
    <d v="2012-07-01T00:00:00"/>
  </r>
  <r>
    <n v="7367"/>
    <n v="40801"/>
    <x v="1239"/>
    <s v="Not Specified"/>
    <s v="*"/>
    <s v="*"/>
    <s v="*"/>
    <m/>
    <m/>
    <s v="*"/>
    <m/>
    <m/>
    <m/>
    <m/>
    <m/>
    <n v="20"/>
    <n v="3.5000000000000003E-2"/>
    <m/>
    <m/>
    <n v="129.16"/>
    <n v="0"/>
    <n v="6.4580000000000002"/>
    <s v="Regular Air"/>
    <n v="6.22"/>
    <n v="135.38"/>
    <x v="2"/>
    <s v="Corporate"/>
    <x v="0"/>
    <s v="Paper"/>
    <s v="Small Box"/>
    <d v="2012-07-01T00:00:00"/>
  </r>
  <r>
    <n v="7368"/>
    <n v="23297"/>
    <x v="1240"/>
    <s v="Critical"/>
    <s v="***"/>
    <s v="***"/>
    <s v="***"/>
    <m/>
    <m/>
    <s v="***"/>
    <m/>
    <m/>
    <m/>
    <m/>
    <m/>
    <n v="34"/>
    <n v="0.04"/>
    <m/>
    <m/>
    <n v="5208.78"/>
    <n v="1"/>
    <n v="153.19941176470587"/>
    <s v="Regular Air"/>
    <n v="7.07"/>
    <n v="5215.8499999999995"/>
    <x v="10"/>
    <s v="Corporate"/>
    <x v="0"/>
    <s v="Storage &amp; Organization"/>
    <s v="Small Box"/>
    <d v="2012-07-04T00:00:00"/>
  </r>
  <r>
    <n v="7369"/>
    <n v="37313"/>
    <x v="1240"/>
    <s v="Not Specified"/>
    <s v="*"/>
    <s v="*"/>
    <s v="*"/>
    <m/>
    <m/>
    <s v="*"/>
    <m/>
    <m/>
    <m/>
    <m/>
    <m/>
    <n v="44"/>
    <n v="0.05"/>
    <m/>
    <m/>
    <n v="3304.38"/>
    <n v="1"/>
    <n v="75.099545454545463"/>
    <s v="Regular Air"/>
    <n v="37.58"/>
    <n v="3341.96"/>
    <x v="6"/>
    <s v="Corporate"/>
    <x v="1"/>
    <s v="Office Furnishings"/>
    <s v="Wrap Bag"/>
    <d v="2012-07-03T00:00:00"/>
  </r>
  <r>
    <n v="7370"/>
    <n v="55938"/>
    <x v="1240"/>
    <s v="Not Specified"/>
    <s v="*"/>
    <s v="*"/>
    <s v="*"/>
    <m/>
    <m/>
    <s v="*"/>
    <m/>
    <m/>
    <m/>
    <m/>
    <m/>
    <n v="18"/>
    <n v="0.02"/>
    <m/>
    <m/>
    <n v="1769.9"/>
    <n v="1"/>
    <n v="98.327777777777783"/>
    <s v="Express Air"/>
    <n v="35"/>
    <n v="1804.9"/>
    <x v="3"/>
    <s v="Small Business"/>
    <x v="0"/>
    <s v="Storage &amp; Organization"/>
    <s v="Large Box"/>
    <d v="2012-07-03T00:00:00"/>
  </r>
  <r>
    <n v="7371"/>
    <n v="37313"/>
    <x v="1240"/>
    <s v="Not Specified"/>
    <s v="*"/>
    <s v="*"/>
    <s v="*"/>
    <m/>
    <m/>
    <s v="*"/>
    <m/>
    <m/>
    <m/>
    <m/>
    <m/>
    <n v="17"/>
    <n v="0.02"/>
    <m/>
    <m/>
    <n v="908.41200000000003"/>
    <n v="0"/>
    <n v="53.436"/>
    <s v="Express Air"/>
    <n v="8.99"/>
    <n v="917.40200000000004"/>
    <x v="6"/>
    <s v="Corporate"/>
    <x v="2"/>
    <s v="Telephones and Communication"/>
    <s v="Small Box"/>
    <d v="2012-07-04T00:00:00"/>
  </r>
  <r>
    <n v="7372"/>
    <n v="55938"/>
    <x v="1240"/>
    <s v="Not Specified"/>
    <s v="*"/>
    <s v="*"/>
    <s v="*"/>
    <m/>
    <m/>
    <s v="*"/>
    <m/>
    <m/>
    <m/>
    <m/>
    <m/>
    <n v="42"/>
    <n v="0.05"/>
    <m/>
    <m/>
    <n v="802.46"/>
    <n v="0"/>
    <n v="19.106190476190477"/>
    <s v="Express Air"/>
    <n v="5.97"/>
    <n v="808.43000000000006"/>
    <x v="0"/>
    <s v="Small Business"/>
    <x v="0"/>
    <s v="Paper"/>
    <s v="Small Box"/>
    <d v="2012-07-03T00:00:00"/>
  </r>
  <r>
    <n v="7373"/>
    <n v="23297"/>
    <x v="1240"/>
    <s v="Critical"/>
    <s v="***"/>
    <s v="***"/>
    <s v="***"/>
    <m/>
    <m/>
    <s v="***"/>
    <m/>
    <m/>
    <m/>
    <m/>
    <m/>
    <n v="20"/>
    <n v="3.5000000000000003E-2"/>
    <m/>
    <m/>
    <n v="498.68"/>
    <n v="0"/>
    <n v="24.934000000000001"/>
    <s v="Regular Air"/>
    <n v="5.37"/>
    <n v="504.05"/>
    <x v="10"/>
    <s v="Corporate"/>
    <x v="0"/>
    <s v="Appliances"/>
    <s v="Medium Box"/>
    <d v="2012-07-04T00:00:00"/>
  </r>
  <r>
    <n v="7374"/>
    <n v="55526"/>
    <x v="1240"/>
    <s v="High"/>
    <s v="*"/>
    <s v="**"/>
    <s v="**"/>
    <m/>
    <m/>
    <s v="**"/>
    <m/>
    <m/>
    <m/>
    <m/>
    <m/>
    <n v="23"/>
    <n v="3.5000000000000003E-2"/>
    <m/>
    <m/>
    <n v="445.17"/>
    <n v="0"/>
    <n v="19.355217391304347"/>
    <s v="Regular Air"/>
    <n v="9.0299999999999994"/>
    <n v="454.2"/>
    <x v="1"/>
    <s v="Corporate"/>
    <x v="0"/>
    <s v="Paper"/>
    <s v="Small Box"/>
    <d v="2012-07-03T00:00:00"/>
  </r>
  <r>
    <n v="7375"/>
    <n v="4096"/>
    <x v="1240"/>
    <s v="Not Specified"/>
    <s v="*"/>
    <s v="*"/>
    <s v="*"/>
    <m/>
    <m/>
    <s v="*"/>
    <m/>
    <m/>
    <m/>
    <m/>
    <m/>
    <n v="21"/>
    <n v="3.5000000000000003E-2"/>
    <m/>
    <m/>
    <n v="128.28"/>
    <n v="0"/>
    <n v="6.1085714285714285"/>
    <s v="Regular Air"/>
    <n v="0.5"/>
    <n v="128.78"/>
    <x v="0"/>
    <s v="Corporate"/>
    <x v="0"/>
    <s v="Labels"/>
    <s v="Small Box"/>
    <d v="2012-07-03T00:00:00"/>
  </r>
  <r>
    <n v="7376"/>
    <n v="4103"/>
    <x v="1240"/>
    <s v="Low"/>
    <s v="*"/>
    <s v="*"/>
    <s v="*"/>
    <m/>
    <m/>
    <s v="*"/>
    <m/>
    <m/>
    <m/>
    <m/>
    <m/>
    <n v="3"/>
    <n v="0.01"/>
    <m/>
    <m/>
    <n v="42.5"/>
    <n v="0"/>
    <n v="14.166666666666666"/>
    <s v="Regular Air"/>
    <n v="8.99"/>
    <n v="51.49"/>
    <x v="0"/>
    <s v="Home Office"/>
    <x v="0"/>
    <s v="Pens &amp; Art Supplies"/>
    <s v="Small Pack"/>
    <d v="2012-07-06T00:00:00"/>
  </r>
  <r>
    <n v="7377"/>
    <n v="50914"/>
    <x v="1241"/>
    <s v="Critical"/>
    <s v="***"/>
    <s v="***"/>
    <s v="***"/>
    <m/>
    <m/>
    <s v="***"/>
    <m/>
    <m/>
    <m/>
    <m/>
    <m/>
    <n v="49"/>
    <n v="0.05"/>
    <m/>
    <m/>
    <n v="8551.5439999999999"/>
    <n v="1"/>
    <n v="174.52130612244898"/>
    <s v="Regular Air"/>
    <n v="8.99"/>
    <n v="8560.5339999999997"/>
    <x v="7"/>
    <s v="Corporate"/>
    <x v="2"/>
    <s v="Telephones and Communication"/>
    <s v="Small Box"/>
    <d v="2012-07-03T00:00:00"/>
  </r>
  <r>
    <n v="7378"/>
    <n v="29761"/>
    <x v="1241"/>
    <s v="Medium"/>
    <s v="*"/>
    <s v="*"/>
    <s v="*"/>
    <m/>
    <m/>
    <s v="*"/>
    <m/>
    <m/>
    <m/>
    <m/>
    <m/>
    <n v="48"/>
    <n v="0.05"/>
    <m/>
    <m/>
    <n v="1463.105"/>
    <n v="1"/>
    <n v="30.481354166666666"/>
    <s v="Regular Air"/>
    <n v="1.25"/>
    <n v="1464.355"/>
    <x v="5"/>
    <s v="Corporate"/>
    <x v="2"/>
    <s v="Telephones and Communication"/>
    <s v="Small Pack"/>
    <d v="2012-07-04T00:00:00"/>
  </r>
  <r>
    <n v="7379"/>
    <n v="29761"/>
    <x v="1241"/>
    <s v="Medium"/>
    <s v="*"/>
    <s v="*"/>
    <s v="*"/>
    <m/>
    <m/>
    <s v="*"/>
    <m/>
    <m/>
    <m/>
    <m/>
    <m/>
    <n v="42"/>
    <n v="0.05"/>
    <m/>
    <m/>
    <n v="1085.4000000000001"/>
    <n v="1"/>
    <n v="25.842857142857145"/>
    <s v="Regular Air"/>
    <n v="5.37"/>
    <n v="1090.77"/>
    <x v="5"/>
    <s v="Corporate"/>
    <x v="0"/>
    <s v="Appliances"/>
    <s v="Medium Box"/>
    <d v="2012-07-06T00:00:00"/>
  </r>
  <r>
    <n v="7380"/>
    <n v="29761"/>
    <x v="1241"/>
    <s v="Medium"/>
    <s v="*"/>
    <s v="*"/>
    <s v="*"/>
    <m/>
    <m/>
    <s v="*"/>
    <m/>
    <m/>
    <m/>
    <m/>
    <m/>
    <n v="19"/>
    <n v="0.02"/>
    <m/>
    <m/>
    <n v="123.67"/>
    <n v="0"/>
    <n v="6.5089473684210528"/>
    <s v="Regular Air"/>
    <n v="5.22"/>
    <n v="128.89000000000001"/>
    <x v="5"/>
    <s v="Corporate"/>
    <x v="1"/>
    <s v="Office Furnishings"/>
    <s v="Small Box"/>
    <d v="2012-07-05T00:00:00"/>
  </r>
  <r>
    <n v="7381"/>
    <n v="21509"/>
    <x v="1241"/>
    <s v="High"/>
    <s v="*"/>
    <s v="**"/>
    <s v="**"/>
    <m/>
    <m/>
    <s v="**"/>
    <m/>
    <m/>
    <m/>
    <m/>
    <m/>
    <n v="13"/>
    <n v="0.02"/>
    <m/>
    <m/>
    <n v="47.93"/>
    <n v="0"/>
    <n v="3.686923076923077"/>
    <s v="Regular Air"/>
    <n v="0.5"/>
    <n v="48.43"/>
    <x v="2"/>
    <s v="Consumer"/>
    <x v="0"/>
    <s v="Labels"/>
    <s v="Small Box"/>
    <d v="2012-07-05T00:00:00"/>
  </r>
  <r>
    <n v="7382"/>
    <n v="43555"/>
    <x v="1241"/>
    <s v="Medium"/>
    <s v="*"/>
    <s v="*"/>
    <s v="*"/>
    <m/>
    <m/>
    <s v="*"/>
    <m/>
    <m/>
    <m/>
    <m/>
    <m/>
    <n v="34"/>
    <n v="0.04"/>
    <m/>
    <m/>
    <n v="43.54"/>
    <n v="0"/>
    <n v="1.2805882352941176"/>
    <s v="Regular Air"/>
    <n v="0.7"/>
    <n v="44.24"/>
    <x v="4"/>
    <s v="Corporate"/>
    <x v="0"/>
    <s v="Rubber Bands"/>
    <s v="Wrap Bag"/>
    <d v="2012-07-05T00:00:00"/>
  </r>
  <r>
    <n v="7383"/>
    <n v="46726"/>
    <x v="1242"/>
    <s v="Not Specified"/>
    <s v="*"/>
    <s v="*"/>
    <s v="*"/>
    <m/>
    <m/>
    <s v="*"/>
    <m/>
    <m/>
    <m/>
    <m/>
    <m/>
    <n v="46"/>
    <n v="0.05"/>
    <m/>
    <m/>
    <n v="325.97000000000003"/>
    <n v="0"/>
    <n v="7.0863043478260872"/>
    <s v="Regular Air"/>
    <n v="8.3699999999999992"/>
    <n v="334.34000000000003"/>
    <x v="1"/>
    <s v="Small Business"/>
    <x v="0"/>
    <s v="Scissors, Rulers and Trimmers"/>
    <s v="Small Pack"/>
    <d v="2012-07-05T00:00:00"/>
  </r>
  <r>
    <n v="7384"/>
    <n v="46726"/>
    <x v="1242"/>
    <s v="Not Specified"/>
    <s v="*"/>
    <s v="*"/>
    <s v="*"/>
    <m/>
    <m/>
    <s v="*"/>
    <m/>
    <m/>
    <m/>
    <m/>
    <m/>
    <n v="10"/>
    <n v="0.02"/>
    <m/>
    <m/>
    <n v="49.65"/>
    <n v="0"/>
    <n v="4.9649999999999999"/>
    <s v="Regular Air"/>
    <n v="1.49"/>
    <n v="51.14"/>
    <x v="1"/>
    <s v="Small Business"/>
    <x v="0"/>
    <s v="Binders and Binder Accessories"/>
    <s v="Small Box"/>
    <d v="2012-07-07T00:00:00"/>
  </r>
  <r>
    <n v="7385"/>
    <n v="51747"/>
    <x v="1242"/>
    <s v="Medium"/>
    <s v="*"/>
    <s v="*"/>
    <s v="*"/>
    <m/>
    <m/>
    <s v="*"/>
    <m/>
    <m/>
    <m/>
    <m/>
    <m/>
    <n v="3"/>
    <n v="0.01"/>
    <m/>
    <m/>
    <n v="12.11"/>
    <n v="0"/>
    <n v="4.0366666666666662"/>
    <s v="Regular Air"/>
    <n v="0.5"/>
    <n v="12.61"/>
    <x v="1"/>
    <s v="Small Business"/>
    <x v="0"/>
    <s v="Labels"/>
    <s v="Small Box"/>
    <d v="2012-07-06T00:00:00"/>
  </r>
  <r>
    <n v="7386"/>
    <n v="4741"/>
    <x v="1243"/>
    <s v="Not Specified"/>
    <s v="*"/>
    <s v="*"/>
    <s v="*"/>
    <m/>
    <m/>
    <s v="*"/>
    <m/>
    <m/>
    <m/>
    <m/>
    <m/>
    <n v="40"/>
    <n v="0.05"/>
    <m/>
    <m/>
    <n v="342.97"/>
    <n v="0"/>
    <n v="8.574250000000001"/>
    <s v="Regular Air"/>
    <n v="8.5399999999999991"/>
    <n v="351.51000000000005"/>
    <x v="2"/>
    <s v="Consumer"/>
    <x v="1"/>
    <s v="Office Furnishings"/>
    <s v="Small Pack"/>
    <d v="2012-07-07T00:00:00"/>
  </r>
  <r>
    <n v="7387"/>
    <n v="41120"/>
    <x v="1244"/>
    <s v="Low"/>
    <s v="*"/>
    <s v="*"/>
    <s v="*"/>
    <m/>
    <m/>
    <s v="*"/>
    <m/>
    <m/>
    <m/>
    <m/>
    <m/>
    <n v="35"/>
    <n v="0.04"/>
    <m/>
    <m/>
    <n v="870.75"/>
    <n v="0"/>
    <n v="24.87857142857143"/>
    <s v="Regular Air"/>
    <n v="5.3"/>
    <n v="876.05"/>
    <x v="1"/>
    <s v="Consumer"/>
    <x v="1"/>
    <s v="Chairs &amp; Chairmats"/>
    <s v="Medium Box"/>
    <d v="2012-07-09T00:00:00"/>
  </r>
  <r>
    <n v="7388"/>
    <n v="32835"/>
    <x v="1244"/>
    <s v="Medium"/>
    <s v="*"/>
    <s v="*"/>
    <s v="*"/>
    <m/>
    <m/>
    <s v="*"/>
    <m/>
    <m/>
    <m/>
    <m/>
    <m/>
    <n v="15"/>
    <n v="0.02"/>
    <m/>
    <m/>
    <n v="572.4325"/>
    <n v="0"/>
    <n v="38.162166666666664"/>
    <s v="Regular Air"/>
    <n v="4.99"/>
    <n v="577.42250000000001"/>
    <x v="12"/>
    <s v="Corporate"/>
    <x v="2"/>
    <s v="Telephones and Communication"/>
    <s v="Small Box"/>
    <d v="2012-07-09T00:00:00"/>
  </r>
  <r>
    <n v="7389"/>
    <n v="30436"/>
    <x v="1244"/>
    <s v="Low"/>
    <s v="*"/>
    <s v="*"/>
    <s v="*"/>
    <m/>
    <m/>
    <s v="*"/>
    <m/>
    <m/>
    <m/>
    <m/>
    <m/>
    <n v="30"/>
    <n v="0.04"/>
    <m/>
    <m/>
    <n v="121.19"/>
    <n v="0"/>
    <n v="4.0396666666666663"/>
    <s v="Express Air"/>
    <n v="7.01"/>
    <n v="128.19999999999999"/>
    <x v="1"/>
    <s v="Corporate"/>
    <x v="0"/>
    <s v="Binders and Binder Accessories"/>
    <s v="Small Box"/>
    <d v="2012-07-12T00:00:00"/>
  </r>
  <r>
    <n v="7390"/>
    <n v="41120"/>
    <x v="1244"/>
    <s v="Low"/>
    <s v="*"/>
    <s v="*"/>
    <s v="*"/>
    <m/>
    <m/>
    <s v="*"/>
    <m/>
    <m/>
    <m/>
    <m/>
    <m/>
    <n v="13"/>
    <n v="0.02"/>
    <m/>
    <m/>
    <n v="43.37"/>
    <n v="0"/>
    <n v="3.336153846153846"/>
    <s v="Regular Air"/>
    <n v="0.99"/>
    <n v="44.36"/>
    <x v="1"/>
    <s v="Consumer"/>
    <x v="1"/>
    <s v="Office Furnishings"/>
    <s v="Medium Box"/>
    <d v="2012-07-09T00:00:00"/>
  </r>
  <r>
    <n v="7391"/>
    <n v="13923"/>
    <x v="1245"/>
    <s v="High"/>
    <s v="*"/>
    <s v="**"/>
    <s v="**"/>
    <m/>
    <m/>
    <s v="**"/>
    <m/>
    <m/>
    <m/>
    <m/>
    <m/>
    <n v="27"/>
    <n v="3.5000000000000003E-2"/>
    <m/>
    <m/>
    <n v="6152.8"/>
    <n v="1"/>
    <n v="227.8814814814815"/>
    <s v="Delivery Truck"/>
    <n v="28.66"/>
    <n v="6181.46"/>
    <x v="10"/>
    <s v="Home Office"/>
    <x v="0"/>
    <s v="Storage &amp; Organization"/>
    <s v="Jumbo Drum"/>
    <d v="2012-07-10T00:00:00"/>
  </r>
  <r>
    <n v="7392"/>
    <n v="13923"/>
    <x v="1245"/>
    <s v="High"/>
    <s v="*"/>
    <s v="**"/>
    <s v="**"/>
    <m/>
    <m/>
    <s v="**"/>
    <m/>
    <m/>
    <m/>
    <m/>
    <m/>
    <n v="28"/>
    <n v="3.5000000000000003E-2"/>
    <m/>
    <m/>
    <n v="4332.3"/>
    <n v="1"/>
    <n v="154.72499999999999"/>
    <s v="Delivery Truck"/>
    <n v="15.59"/>
    <n v="4347.8900000000003"/>
    <x v="10"/>
    <s v="Home Office"/>
    <x v="2"/>
    <s v="Office Machines"/>
    <s v="Jumbo Drum"/>
    <d v="2012-07-10T00:00:00"/>
  </r>
  <r>
    <n v="7393"/>
    <n v="13923"/>
    <x v="1245"/>
    <s v="High"/>
    <s v="*"/>
    <s v="**"/>
    <s v="**"/>
    <m/>
    <m/>
    <s v="**"/>
    <m/>
    <m/>
    <m/>
    <m/>
    <m/>
    <n v="49"/>
    <n v="0.05"/>
    <m/>
    <m/>
    <n v="1220.23"/>
    <n v="1"/>
    <n v="24.902653061224491"/>
    <s v="Regular Air"/>
    <n v="11.54"/>
    <n v="1231.77"/>
    <x v="10"/>
    <s v="Home Office"/>
    <x v="0"/>
    <s v="Paper"/>
    <s v="Small Box"/>
    <d v="2012-07-09T00:00:00"/>
  </r>
  <r>
    <n v="7394"/>
    <n v="13923"/>
    <x v="1245"/>
    <s v="High"/>
    <s v="*"/>
    <s v="**"/>
    <s v="**"/>
    <m/>
    <m/>
    <s v="**"/>
    <m/>
    <m/>
    <m/>
    <m/>
    <m/>
    <n v="39"/>
    <n v="0.04"/>
    <m/>
    <m/>
    <n v="220.09"/>
    <n v="0"/>
    <n v="5.6433333333333335"/>
    <s v="Regular Air"/>
    <n v="49"/>
    <n v="269.09000000000003"/>
    <x v="10"/>
    <s v="Home Office"/>
    <x v="0"/>
    <s v="Appliances"/>
    <s v="Large Box"/>
    <d v="2012-07-10T00:00:00"/>
  </r>
  <r>
    <n v="7395"/>
    <n v="48577"/>
    <x v="1245"/>
    <s v="Medium"/>
    <s v="*"/>
    <s v="*"/>
    <s v="*"/>
    <m/>
    <m/>
    <s v="*"/>
    <m/>
    <m/>
    <m/>
    <m/>
    <m/>
    <n v="6"/>
    <n v="0.01"/>
    <m/>
    <m/>
    <n v="201.83"/>
    <n v="0"/>
    <n v="33.638333333333335"/>
    <s v="Regular Air"/>
    <n v="5.09"/>
    <n v="206.92000000000002"/>
    <x v="4"/>
    <s v="Corporate"/>
    <x v="0"/>
    <s v="Paper"/>
    <s v="Small Box"/>
    <d v="2012-07-10T00:00:00"/>
  </r>
  <r>
    <n v="7396"/>
    <n v="2209"/>
    <x v="1246"/>
    <s v="High"/>
    <s v="*"/>
    <s v="**"/>
    <s v="**"/>
    <m/>
    <m/>
    <s v="**"/>
    <m/>
    <m/>
    <m/>
    <m/>
    <m/>
    <n v="27"/>
    <n v="3.5000000000000003E-2"/>
    <m/>
    <m/>
    <n v="9418.73"/>
    <n v="1"/>
    <n v="348.84185185185186"/>
    <s v="Delivery Truck"/>
    <n v="58.95"/>
    <n v="9477.68"/>
    <x v="1"/>
    <s v="Consumer"/>
    <x v="1"/>
    <s v="Chairs &amp; Chairmats"/>
    <s v="Jumbo Drum"/>
    <d v="2012-07-11T00:00:00"/>
  </r>
  <r>
    <n v="7397"/>
    <n v="2209"/>
    <x v="1246"/>
    <s v="High"/>
    <s v="*"/>
    <s v="**"/>
    <s v="**"/>
    <m/>
    <m/>
    <s v="**"/>
    <m/>
    <m/>
    <m/>
    <m/>
    <m/>
    <n v="13"/>
    <n v="0.02"/>
    <m/>
    <m/>
    <n v="1265.4970000000001"/>
    <n v="1"/>
    <n v="97.345923076923086"/>
    <s v="Regular Air"/>
    <n v="3"/>
    <n v="1268.4970000000001"/>
    <x v="1"/>
    <s v="Consumer"/>
    <x v="2"/>
    <s v="Telephones and Communication"/>
    <s v="Small Box"/>
    <d v="2012-07-10T00:00:00"/>
  </r>
  <r>
    <n v="7398"/>
    <n v="52706"/>
    <x v="1246"/>
    <s v="Low"/>
    <s v="*"/>
    <s v="*"/>
    <s v="*"/>
    <m/>
    <m/>
    <s v="*"/>
    <m/>
    <m/>
    <m/>
    <m/>
    <m/>
    <n v="34"/>
    <n v="0.04"/>
    <m/>
    <m/>
    <n v="1041.6600000000001"/>
    <n v="1"/>
    <n v="30.637058823529415"/>
    <s v="Express Air"/>
    <n v="1.49"/>
    <n v="1043.1500000000001"/>
    <x v="5"/>
    <s v="Corporate"/>
    <x v="0"/>
    <s v="Binders and Binder Accessories"/>
    <s v="Small Box"/>
    <d v="2012-07-16T00:00:00"/>
  </r>
  <r>
    <n v="7399"/>
    <n v="24450"/>
    <x v="1246"/>
    <s v="Critical"/>
    <s v="***"/>
    <s v="***"/>
    <s v="***"/>
    <m/>
    <m/>
    <s v="***"/>
    <m/>
    <m/>
    <m/>
    <m/>
    <m/>
    <n v="37"/>
    <n v="0.04"/>
    <m/>
    <m/>
    <n v="443.35"/>
    <n v="0"/>
    <n v="11.982432432432432"/>
    <s v="Regular Air"/>
    <n v="4.9800000000000004"/>
    <n v="448.33000000000004"/>
    <x v="2"/>
    <s v="Consumer"/>
    <x v="0"/>
    <s v="Appliances"/>
    <s v="Small Box"/>
    <d v="2012-07-11T00:00:00"/>
  </r>
  <r>
    <n v="7400"/>
    <n v="24450"/>
    <x v="1246"/>
    <s v="Critical"/>
    <s v="***"/>
    <s v="***"/>
    <s v="***"/>
    <m/>
    <m/>
    <s v="***"/>
    <m/>
    <m/>
    <m/>
    <m/>
    <m/>
    <n v="41"/>
    <n v="0.05"/>
    <m/>
    <m/>
    <n v="392.61"/>
    <n v="0"/>
    <n v="9.5758536585365857"/>
    <s v="Express Air"/>
    <n v="7.29"/>
    <n v="399.90000000000003"/>
    <x v="2"/>
    <s v="Consumer"/>
    <x v="1"/>
    <s v="Office Furnishings"/>
    <s v="Small Pack"/>
    <d v="2012-07-12T00:00:00"/>
  </r>
  <r>
    <n v="7401"/>
    <n v="58368"/>
    <x v="1246"/>
    <s v="High"/>
    <s v="*"/>
    <s v="**"/>
    <s v="**"/>
    <m/>
    <m/>
    <s v="**"/>
    <m/>
    <m/>
    <m/>
    <m/>
    <m/>
    <n v="5"/>
    <n v="0.01"/>
    <m/>
    <m/>
    <n v="325.43"/>
    <n v="0"/>
    <n v="65.085999999999999"/>
    <s v="Express Air"/>
    <n v="6.88"/>
    <n v="332.31"/>
    <x v="12"/>
    <s v="Corporate"/>
    <x v="0"/>
    <s v="Storage &amp; Organization"/>
    <s v="Small Box"/>
    <d v="2012-07-09T00:00:00"/>
  </r>
  <r>
    <n v="7402"/>
    <n v="25569"/>
    <x v="1246"/>
    <s v="High"/>
    <s v="*"/>
    <s v="**"/>
    <s v="**"/>
    <m/>
    <m/>
    <s v="**"/>
    <m/>
    <m/>
    <m/>
    <m/>
    <m/>
    <n v="27"/>
    <n v="3.5000000000000003E-2"/>
    <m/>
    <m/>
    <n v="311.20999999999998"/>
    <n v="0"/>
    <n v="11.526296296296296"/>
    <s v="Regular Air"/>
    <n v="6.47"/>
    <n v="317.68"/>
    <x v="1"/>
    <s v="Small Business"/>
    <x v="0"/>
    <s v="Paper"/>
    <s v="Small Box"/>
    <d v="2012-07-11T00:00:00"/>
  </r>
  <r>
    <n v="7403"/>
    <n v="58368"/>
    <x v="1246"/>
    <s v="High"/>
    <s v="*"/>
    <s v="**"/>
    <s v="**"/>
    <m/>
    <m/>
    <s v="**"/>
    <m/>
    <m/>
    <m/>
    <m/>
    <m/>
    <n v="39"/>
    <n v="0.04"/>
    <m/>
    <m/>
    <n v="272.07"/>
    <n v="0"/>
    <n v="6.9761538461538457"/>
    <s v="Regular Air"/>
    <n v="9.5399999999999991"/>
    <n v="281.61"/>
    <x v="12"/>
    <s v="Corporate"/>
    <x v="0"/>
    <s v="Paper"/>
    <s v="Small Box"/>
    <d v="2012-07-10T00:00:00"/>
  </r>
  <r>
    <n v="7404"/>
    <n v="44486"/>
    <x v="1246"/>
    <s v="Critical"/>
    <s v="***"/>
    <s v="***"/>
    <s v="***"/>
    <m/>
    <m/>
    <s v="***"/>
    <m/>
    <m/>
    <m/>
    <m/>
    <m/>
    <n v="36"/>
    <n v="0.04"/>
    <m/>
    <m/>
    <n v="198.1"/>
    <n v="0"/>
    <n v="5.5027777777777773"/>
    <s v="Regular Air"/>
    <n v="4.96"/>
    <n v="203.06"/>
    <x v="5"/>
    <s v="Small Business"/>
    <x v="0"/>
    <s v="Paper"/>
    <s v="Small Box"/>
    <d v="2012-07-12T00:00:00"/>
  </r>
  <r>
    <n v="7405"/>
    <n v="2209"/>
    <x v="1246"/>
    <s v="High"/>
    <s v="*"/>
    <s v="**"/>
    <s v="**"/>
    <m/>
    <m/>
    <s v="**"/>
    <m/>
    <m/>
    <m/>
    <m/>
    <m/>
    <n v="42"/>
    <n v="0.05"/>
    <m/>
    <m/>
    <n v="174.59"/>
    <n v="0"/>
    <n v="4.1569047619047623"/>
    <s v="Regular Air"/>
    <n v="0.94"/>
    <n v="175.53"/>
    <x v="1"/>
    <s v="Consumer"/>
    <x v="0"/>
    <s v="Pens &amp; Art Supplies"/>
    <s v="Wrap Bag"/>
    <d v="2012-07-09T00:00:00"/>
  </r>
  <r>
    <n v="7406"/>
    <n v="24450"/>
    <x v="1246"/>
    <s v="Critical"/>
    <s v="***"/>
    <s v="***"/>
    <s v="***"/>
    <m/>
    <m/>
    <s v="***"/>
    <m/>
    <m/>
    <m/>
    <m/>
    <m/>
    <n v="4"/>
    <n v="0.01"/>
    <m/>
    <m/>
    <n v="30.85"/>
    <n v="0"/>
    <n v="7.7125000000000004"/>
    <s v="Regular Air"/>
    <n v="5.79"/>
    <n v="36.64"/>
    <x v="2"/>
    <s v="Consumer"/>
    <x v="0"/>
    <s v="Paper"/>
    <s v="Small Box"/>
    <d v="2012-07-11T00:00:00"/>
  </r>
  <r>
    <n v="7407"/>
    <n v="28165"/>
    <x v="1246"/>
    <s v="Not Specified"/>
    <s v="*"/>
    <s v="*"/>
    <s v="*"/>
    <m/>
    <m/>
    <s v="*"/>
    <m/>
    <m/>
    <m/>
    <m/>
    <m/>
    <n v="2"/>
    <n v="0.01"/>
    <m/>
    <m/>
    <n v="24.96"/>
    <n v="0"/>
    <n v="12.48"/>
    <s v="Regular Air"/>
    <n v="2.99"/>
    <n v="27.950000000000003"/>
    <x v="7"/>
    <s v="Corporate"/>
    <x v="0"/>
    <s v="Binders and Binder Accessories"/>
    <s v="Small Box"/>
    <d v="2012-07-11T00:00:00"/>
  </r>
  <r>
    <n v="7408"/>
    <n v="58368"/>
    <x v="1246"/>
    <s v="High"/>
    <s v="*"/>
    <s v="**"/>
    <s v="**"/>
    <m/>
    <m/>
    <s v="**"/>
    <m/>
    <m/>
    <m/>
    <m/>
    <m/>
    <n v="4"/>
    <n v="0.01"/>
    <m/>
    <m/>
    <n v="14.23"/>
    <n v="0"/>
    <n v="3.5575000000000001"/>
    <s v="Regular Air"/>
    <n v="5.33"/>
    <n v="19.560000000000002"/>
    <x v="12"/>
    <s v="Corporate"/>
    <x v="1"/>
    <s v="Office Furnishings"/>
    <s v="Small Box"/>
    <d v="2012-07-11T00:00:00"/>
  </r>
  <r>
    <n v="7409"/>
    <n v="2209"/>
    <x v="1246"/>
    <s v="High"/>
    <s v="*"/>
    <s v="**"/>
    <s v="**"/>
    <m/>
    <m/>
    <s v="**"/>
    <m/>
    <m/>
    <m/>
    <m/>
    <m/>
    <n v="1"/>
    <n v="0.01"/>
    <m/>
    <m/>
    <n v="5.68"/>
    <n v="0"/>
    <n v="5.68"/>
    <s v="Regular Air"/>
    <n v="0.88"/>
    <n v="6.56"/>
    <x v="1"/>
    <s v="Consumer"/>
    <x v="0"/>
    <s v="Paper"/>
    <s v="Wrap Bag"/>
    <d v="2012-07-10T00:00:00"/>
  </r>
  <r>
    <n v="7410"/>
    <n v="30403"/>
    <x v="1247"/>
    <s v="High"/>
    <s v="*"/>
    <s v="**"/>
    <s v="**"/>
    <m/>
    <m/>
    <s v="**"/>
    <m/>
    <m/>
    <m/>
    <m/>
    <m/>
    <n v="24"/>
    <n v="3.5000000000000003E-2"/>
    <m/>
    <m/>
    <n v="3583.52"/>
    <n v="1"/>
    <n v="149.31333333333333"/>
    <s v="Regular Air"/>
    <n v="19.989999999999998"/>
    <n v="3603.5099999999998"/>
    <x v="5"/>
    <s v="Home Office"/>
    <x v="0"/>
    <s v="Storage &amp; Organization"/>
    <s v="Small Box"/>
    <d v="2012-07-11T00:00:00"/>
  </r>
  <r>
    <n v="7411"/>
    <n v="17797"/>
    <x v="1247"/>
    <s v="Low"/>
    <s v="*"/>
    <s v="*"/>
    <s v="*"/>
    <m/>
    <m/>
    <s v="*"/>
    <m/>
    <m/>
    <m/>
    <m/>
    <m/>
    <n v="10"/>
    <n v="0.02"/>
    <m/>
    <m/>
    <n v="1077.28"/>
    <n v="1"/>
    <n v="107.72799999999999"/>
    <s v="Delivery Truck"/>
    <n v="57.38"/>
    <n v="1134.6600000000001"/>
    <x v="1"/>
    <s v="Home Office"/>
    <x v="1"/>
    <s v="Bookcases"/>
    <s v="Jumbo Box"/>
    <d v="2012-07-12T00:00:00"/>
  </r>
  <r>
    <n v="7412"/>
    <n v="34822"/>
    <x v="1247"/>
    <s v="Not Specified"/>
    <s v="*"/>
    <s v="*"/>
    <s v="*"/>
    <m/>
    <m/>
    <s v="*"/>
    <m/>
    <m/>
    <m/>
    <m/>
    <m/>
    <n v="23"/>
    <n v="3.5000000000000003E-2"/>
    <m/>
    <m/>
    <n v="990.5"/>
    <n v="0"/>
    <n v="43.065217391304351"/>
    <s v="Regular Air"/>
    <n v="1.99"/>
    <n v="992.49"/>
    <x v="2"/>
    <s v="Consumer"/>
    <x v="2"/>
    <s v="Computer Peripherals"/>
    <s v="Small Pack"/>
    <d v="2012-07-11T00:00:00"/>
  </r>
  <r>
    <n v="7413"/>
    <n v="45767"/>
    <x v="1247"/>
    <s v="High"/>
    <s v="*"/>
    <s v="**"/>
    <s v="**"/>
    <m/>
    <m/>
    <s v="**"/>
    <m/>
    <m/>
    <m/>
    <m/>
    <m/>
    <n v="49"/>
    <n v="0.05"/>
    <m/>
    <m/>
    <n v="841.51"/>
    <n v="0"/>
    <n v="17.173673469387754"/>
    <s v="Express Air"/>
    <n v="6.25"/>
    <n v="847.76"/>
    <x v="4"/>
    <s v="Corporate"/>
    <x v="0"/>
    <s v="Storage &amp; Organization"/>
    <s v="Small Box"/>
    <d v="2012-07-12T00:00:00"/>
  </r>
  <r>
    <n v="7414"/>
    <n v="30403"/>
    <x v="1247"/>
    <s v="High"/>
    <s v="*"/>
    <s v="**"/>
    <s v="**"/>
    <m/>
    <m/>
    <s v="**"/>
    <m/>
    <m/>
    <m/>
    <m/>
    <m/>
    <n v="41"/>
    <n v="0.05"/>
    <m/>
    <m/>
    <n v="305.01"/>
    <n v="0"/>
    <n v="7.439268292682927"/>
    <s v="Express Air"/>
    <n v="7.72"/>
    <n v="312.73"/>
    <x v="5"/>
    <s v="Home Office"/>
    <x v="0"/>
    <s v="Binders and Binder Accessories"/>
    <s v="Small Box"/>
    <d v="2012-07-12T00:00:00"/>
  </r>
  <r>
    <n v="7415"/>
    <n v="17797"/>
    <x v="1247"/>
    <s v="Low"/>
    <s v="*"/>
    <s v="*"/>
    <s v="*"/>
    <m/>
    <m/>
    <s v="*"/>
    <m/>
    <m/>
    <m/>
    <m/>
    <m/>
    <n v="16"/>
    <n v="0.02"/>
    <m/>
    <m/>
    <n v="61.52"/>
    <n v="0"/>
    <n v="3.8450000000000002"/>
    <s v="Regular Air"/>
    <n v="2.5"/>
    <n v="64.02000000000001"/>
    <x v="1"/>
    <s v="Home Office"/>
    <x v="0"/>
    <s v="Envelopes"/>
    <s v="Small Box"/>
    <d v="2012-07-14T00:00:00"/>
  </r>
  <r>
    <n v="7416"/>
    <n v="53600"/>
    <x v="1247"/>
    <s v="Medium"/>
    <s v="*"/>
    <s v="*"/>
    <s v="*"/>
    <m/>
    <m/>
    <s v="*"/>
    <m/>
    <m/>
    <m/>
    <m/>
    <m/>
    <n v="8"/>
    <n v="0.01"/>
    <m/>
    <m/>
    <n v="55.59"/>
    <n v="0"/>
    <n v="6.9487500000000004"/>
    <s v="Express Air"/>
    <n v="5.74"/>
    <n v="61.330000000000005"/>
    <x v="8"/>
    <s v="Small Business"/>
    <x v="0"/>
    <s v="Binders and Binder Accessories"/>
    <s v="Small Box"/>
    <d v="2012-07-11T00:00:00"/>
  </r>
  <r>
    <n v="7417"/>
    <n v="14016"/>
    <x v="1248"/>
    <s v="Low"/>
    <s v="*"/>
    <s v="*"/>
    <s v="*"/>
    <m/>
    <m/>
    <s v="*"/>
    <m/>
    <m/>
    <m/>
    <m/>
    <m/>
    <n v="9"/>
    <n v="0.01"/>
    <m/>
    <m/>
    <n v="1137.6199999999999"/>
    <n v="1"/>
    <n v="126.40222222222221"/>
    <s v="Delivery Truck"/>
    <n v="51.94"/>
    <n v="1189.56"/>
    <x v="5"/>
    <s v="Corporate"/>
    <x v="1"/>
    <s v="Tables"/>
    <s v="Jumbo Box"/>
    <d v="2012-07-13T00:00:00"/>
  </r>
  <r>
    <n v="7418"/>
    <n v="28228"/>
    <x v="1248"/>
    <s v="Not Specified"/>
    <s v="*"/>
    <s v="*"/>
    <s v="*"/>
    <m/>
    <m/>
    <s v="*"/>
    <m/>
    <m/>
    <m/>
    <m/>
    <m/>
    <n v="5"/>
    <n v="0.01"/>
    <m/>
    <m/>
    <n v="346.23"/>
    <n v="0"/>
    <n v="69.246000000000009"/>
    <s v="Regular Air"/>
    <n v="19.989999999999998"/>
    <n v="366.22"/>
    <x v="8"/>
    <s v="Small Business"/>
    <x v="0"/>
    <s v="Envelopes"/>
    <s v="Small Box"/>
    <d v="2012-07-12T00:00:00"/>
  </r>
  <r>
    <n v="7419"/>
    <n v="1793"/>
    <x v="1248"/>
    <s v="Not Specified"/>
    <s v="*"/>
    <s v="*"/>
    <s v="*"/>
    <m/>
    <m/>
    <s v="*"/>
    <m/>
    <m/>
    <m/>
    <m/>
    <m/>
    <n v="36"/>
    <n v="0.04"/>
    <m/>
    <m/>
    <n v="233.43"/>
    <n v="0"/>
    <n v="6.4841666666666669"/>
    <s v="Regular Air"/>
    <n v="5.36"/>
    <n v="238.79000000000002"/>
    <x v="1"/>
    <s v="Home Office"/>
    <x v="0"/>
    <s v="Binders and Binder Accessories"/>
    <s v="Small Box"/>
    <d v="2012-07-11T00:00:00"/>
  </r>
  <r>
    <n v="7420"/>
    <n v="29985"/>
    <x v="1248"/>
    <s v="Critical"/>
    <s v="***"/>
    <s v="***"/>
    <s v="***"/>
    <m/>
    <m/>
    <s v="***"/>
    <m/>
    <m/>
    <m/>
    <m/>
    <m/>
    <n v="22"/>
    <n v="3.5000000000000003E-2"/>
    <m/>
    <m/>
    <n v="196.75"/>
    <n v="0"/>
    <n v="8.9431818181818183"/>
    <s v="Express Air"/>
    <n v="4.95"/>
    <n v="201.7"/>
    <x v="2"/>
    <s v="Corporate"/>
    <x v="1"/>
    <s v="Office Furnishings"/>
    <s v="Small Box"/>
    <d v="2012-07-12T00:00:00"/>
  </r>
  <r>
    <n v="7421"/>
    <n v="36833"/>
    <x v="1248"/>
    <s v="Low"/>
    <s v="*"/>
    <s v="*"/>
    <s v="*"/>
    <m/>
    <m/>
    <s v="*"/>
    <m/>
    <m/>
    <m/>
    <m/>
    <m/>
    <n v="25"/>
    <n v="3.5000000000000003E-2"/>
    <m/>
    <m/>
    <n v="184.32"/>
    <n v="0"/>
    <n v="7.3727999999999998"/>
    <s v="Regular Air"/>
    <n v="7.3"/>
    <n v="191.62"/>
    <x v="1"/>
    <s v="Home Office"/>
    <x v="0"/>
    <s v="Paper"/>
    <s v="Small Box"/>
    <d v="2012-07-18T00:00:00"/>
  </r>
  <r>
    <n v="7422"/>
    <n v="29985"/>
    <x v="1248"/>
    <s v="Critical"/>
    <s v="***"/>
    <s v="***"/>
    <s v="***"/>
    <m/>
    <m/>
    <s v="***"/>
    <m/>
    <m/>
    <m/>
    <m/>
    <m/>
    <n v="2"/>
    <n v="0.01"/>
    <m/>
    <m/>
    <n v="24.51"/>
    <n v="0"/>
    <n v="12.255000000000001"/>
    <s v="Regular Air"/>
    <n v="8.94"/>
    <n v="33.450000000000003"/>
    <x v="1"/>
    <s v="Corporate"/>
    <x v="0"/>
    <s v="Binders and Binder Accessories"/>
    <s v="Small Box"/>
    <d v="2012-07-13T00:00:00"/>
  </r>
  <r>
    <n v="7423"/>
    <n v="549"/>
    <x v="1249"/>
    <s v="Critical"/>
    <s v="***"/>
    <s v="***"/>
    <s v="***"/>
    <m/>
    <m/>
    <s v="***"/>
    <m/>
    <m/>
    <m/>
    <m/>
    <m/>
    <n v="30"/>
    <n v="0.04"/>
    <m/>
    <m/>
    <n v="1150.8800000000001"/>
    <n v="1"/>
    <n v="38.362666666666669"/>
    <s v="Express Air"/>
    <n v="35"/>
    <n v="1185.8800000000001"/>
    <x v="1"/>
    <s v="Consumer"/>
    <x v="0"/>
    <s v="Storage &amp; Organization"/>
    <s v="Large Box"/>
    <d v="2012-07-12T00:00:00"/>
  </r>
  <r>
    <n v="7424"/>
    <n v="17735"/>
    <x v="1249"/>
    <s v="Low"/>
    <s v="*"/>
    <s v="*"/>
    <s v="*"/>
    <m/>
    <m/>
    <s v="*"/>
    <m/>
    <m/>
    <m/>
    <m/>
    <m/>
    <n v="45"/>
    <n v="0.05"/>
    <m/>
    <m/>
    <n v="311.64999999999998"/>
    <n v="0"/>
    <n v="6.9255555555555555"/>
    <s v="Regular Air"/>
    <n v="5.48"/>
    <n v="317.13"/>
    <x v="1"/>
    <s v="Consumer"/>
    <x v="0"/>
    <s v="Binders and Binder Accessories"/>
    <s v="Small Box"/>
    <d v="2012-07-17T00:00:00"/>
  </r>
  <r>
    <n v="7425"/>
    <n v="21925"/>
    <x v="1249"/>
    <s v="Not Specified"/>
    <s v="*"/>
    <s v="*"/>
    <s v="*"/>
    <m/>
    <m/>
    <s v="*"/>
    <m/>
    <m/>
    <m/>
    <m/>
    <m/>
    <n v="3"/>
    <n v="0.01"/>
    <m/>
    <m/>
    <n v="236.32"/>
    <n v="0"/>
    <n v="78.773333333333326"/>
    <s v="Regular Air"/>
    <n v="4"/>
    <n v="240.32"/>
    <x v="6"/>
    <s v="Home Office"/>
    <x v="2"/>
    <s v="Computer Peripherals"/>
    <s v="Small Box"/>
    <d v="2012-07-14T00:00:00"/>
  </r>
  <r>
    <n v="7426"/>
    <n v="50758"/>
    <x v="1249"/>
    <s v="Medium"/>
    <s v="*"/>
    <s v="*"/>
    <s v="*"/>
    <m/>
    <m/>
    <s v="*"/>
    <m/>
    <m/>
    <m/>
    <m/>
    <m/>
    <n v="17"/>
    <n v="0.02"/>
    <m/>
    <m/>
    <n v="128.5"/>
    <n v="0"/>
    <n v="7.5588235294117645"/>
    <s v="Express Air"/>
    <n v="6.93"/>
    <n v="135.43"/>
    <x v="1"/>
    <s v="Corporate"/>
    <x v="0"/>
    <s v="Paper"/>
    <s v="Small Box"/>
    <d v="2012-07-14T00:00:00"/>
  </r>
  <r>
    <n v="7427"/>
    <n v="17735"/>
    <x v="1249"/>
    <s v="Low"/>
    <s v="*"/>
    <s v="*"/>
    <s v="*"/>
    <m/>
    <m/>
    <s v="*"/>
    <m/>
    <m/>
    <m/>
    <m/>
    <m/>
    <n v="28"/>
    <n v="3.5000000000000003E-2"/>
    <m/>
    <m/>
    <n v="101.19"/>
    <n v="0"/>
    <n v="3.6139285714285712"/>
    <s v="Regular Air"/>
    <n v="0.71"/>
    <n v="101.89999999999999"/>
    <x v="1"/>
    <s v="Consumer"/>
    <x v="0"/>
    <s v="Rubber Bands"/>
    <s v="Wrap Bag"/>
    <d v="2012-07-17T00:00:00"/>
  </r>
  <r>
    <n v="7428"/>
    <n v="549"/>
    <x v="1249"/>
    <s v="Critical"/>
    <s v="***"/>
    <s v="***"/>
    <s v="***"/>
    <m/>
    <m/>
    <s v="***"/>
    <m/>
    <m/>
    <m/>
    <m/>
    <m/>
    <n v="13"/>
    <n v="0.02"/>
    <m/>
    <m/>
    <n v="70.239999999999995"/>
    <n v="0"/>
    <n v="5.4030769230769229"/>
    <s v="Regular Air"/>
    <n v="7.44"/>
    <n v="77.679999999999993"/>
    <x v="1"/>
    <s v="Consumer"/>
    <x v="0"/>
    <s v="Paper"/>
    <s v="Small Box"/>
    <d v="2012-07-13T00:00:00"/>
  </r>
  <r>
    <n v="7429"/>
    <n v="549"/>
    <x v="1249"/>
    <s v="Critical"/>
    <s v="***"/>
    <s v="***"/>
    <s v="***"/>
    <m/>
    <m/>
    <s v="***"/>
    <m/>
    <m/>
    <m/>
    <m/>
    <m/>
    <n v="5"/>
    <n v="0.01"/>
    <m/>
    <m/>
    <n v="40.75"/>
    <n v="0"/>
    <n v="8.15"/>
    <s v="Regular Air"/>
    <n v="8.74"/>
    <n v="49.49"/>
    <x v="1"/>
    <s v="Consumer"/>
    <x v="0"/>
    <s v="Paper"/>
    <s v="Small Box"/>
    <d v="2012-07-13T00:00:00"/>
  </r>
  <r>
    <n v="7430"/>
    <n v="53378"/>
    <x v="1250"/>
    <s v="Medium"/>
    <s v="*"/>
    <s v="*"/>
    <s v="*"/>
    <m/>
    <m/>
    <s v="*"/>
    <m/>
    <m/>
    <m/>
    <m/>
    <m/>
    <n v="50"/>
    <n v="0.06"/>
    <m/>
    <m/>
    <n v="13934.53"/>
    <n v="1"/>
    <n v="278.69060000000002"/>
    <s v="Express Air"/>
    <n v="11.64"/>
    <n v="13946.17"/>
    <x v="4"/>
    <s v="Corporate"/>
    <x v="2"/>
    <s v="Copiers and Fax"/>
    <s v="Large Box"/>
    <d v="2012-07-14T00:00:00"/>
  </r>
  <r>
    <n v="7431"/>
    <n v="5858"/>
    <x v="1250"/>
    <s v="Not Specified"/>
    <s v="*"/>
    <s v="*"/>
    <s v="*"/>
    <m/>
    <m/>
    <s v="*"/>
    <m/>
    <m/>
    <m/>
    <m/>
    <m/>
    <n v="29"/>
    <n v="3.5000000000000003E-2"/>
    <m/>
    <m/>
    <n v="5382.3104999999996"/>
    <n v="1"/>
    <n v="185.59691379310343"/>
    <s v="Regular Air"/>
    <n v="8.99"/>
    <n v="5391.3004999999994"/>
    <x v="5"/>
    <s v="Small Business"/>
    <x v="2"/>
    <s v="Telephones and Communication"/>
    <s v="Small Box"/>
    <d v="2012-07-15T00:00:00"/>
  </r>
  <r>
    <n v="7432"/>
    <n v="5858"/>
    <x v="1250"/>
    <s v="Not Specified"/>
    <s v="*"/>
    <s v="*"/>
    <s v="*"/>
    <m/>
    <m/>
    <s v="*"/>
    <m/>
    <m/>
    <m/>
    <m/>
    <m/>
    <n v="48"/>
    <n v="0.05"/>
    <m/>
    <m/>
    <n v="2531.66"/>
    <n v="1"/>
    <n v="52.742916666666666"/>
    <s v="Regular Air"/>
    <n v="13.66"/>
    <n v="2545.3199999999997"/>
    <x v="5"/>
    <s v="Small Business"/>
    <x v="0"/>
    <s v="Appliances"/>
    <s v="Small Box"/>
    <d v="2012-07-15T00:00:00"/>
  </r>
  <r>
    <n v="7433"/>
    <n v="53378"/>
    <x v="1250"/>
    <s v="Medium"/>
    <s v="*"/>
    <s v="*"/>
    <s v="*"/>
    <m/>
    <m/>
    <s v="*"/>
    <m/>
    <m/>
    <m/>
    <m/>
    <m/>
    <n v="49"/>
    <n v="0.05"/>
    <m/>
    <m/>
    <n v="2377.2800000000002"/>
    <n v="1"/>
    <n v="48.515918367346941"/>
    <s v="Regular Air"/>
    <n v="5"/>
    <n v="2382.2800000000002"/>
    <x v="4"/>
    <s v="Corporate"/>
    <x v="2"/>
    <s v="Telephones and Communication"/>
    <s v="Small Pack"/>
    <d v="2012-07-14T00:00:00"/>
  </r>
  <r>
    <n v="7434"/>
    <n v="41927"/>
    <x v="1250"/>
    <s v="Not Specified"/>
    <s v="*"/>
    <s v="*"/>
    <s v="*"/>
    <m/>
    <m/>
    <s v="*"/>
    <m/>
    <m/>
    <m/>
    <m/>
    <m/>
    <n v="46"/>
    <n v="0.05"/>
    <m/>
    <m/>
    <n v="2332.23"/>
    <n v="1"/>
    <n v="50.700652173913042"/>
    <s v="Express Air"/>
    <n v="7.23"/>
    <n v="2339.46"/>
    <x v="2"/>
    <s v="Home Office"/>
    <x v="0"/>
    <s v="Paper"/>
    <s v="Small Box"/>
    <d v="2012-07-16T00:00:00"/>
  </r>
  <r>
    <n v="7435"/>
    <n v="14215"/>
    <x v="1250"/>
    <s v="Medium"/>
    <s v="*"/>
    <s v="*"/>
    <s v="*"/>
    <m/>
    <m/>
    <s v="*"/>
    <m/>
    <m/>
    <m/>
    <m/>
    <m/>
    <n v="44"/>
    <n v="0.05"/>
    <m/>
    <m/>
    <n v="2277.0300000000002"/>
    <n v="1"/>
    <n v="51.750681818181825"/>
    <s v="Regular Air"/>
    <n v="6.79"/>
    <n v="2283.8200000000002"/>
    <x v="9"/>
    <s v="Home Office"/>
    <x v="0"/>
    <s v="Paper"/>
    <s v="Small Box"/>
    <d v="2012-07-14T00:00:00"/>
  </r>
  <r>
    <n v="7436"/>
    <n v="53378"/>
    <x v="1250"/>
    <s v="Medium"/>
    <s v="*"/>
    <s v="*"/>
    <s v="*"/>
    <m/>
    <m/>
    <s v="*"/>
    <m/>
    <m/>
    <m/>
    <m/>
    <m/>
    <n v="38"/>
    <n v="0.04"/>
    <m/>
    <m/>
    <n v="1233.76"/>
    <n v="1"/>
    <n v="32.467368421052633"/>
    <s v="Regular Air"/>
    <n v="19.989999999999998"/>
    <n v="1253.75"/>
    <x v="4"/>
    <s v="Corporate"/>
    <x v="1"/>
    <s v="Office Furnishings"/>
    <s v="Small Box"/>
    <d v="2012-07-14T00:00:00"/>
  </r>
  <r>
    <n v="7437"/>
    <n v="52325"/>
    <x v="1251"/>
    <s v="Not Specified"/>
    <s v="*"/>
    <s v="*"/>
    <s v="*"/>
    <m/>
    <m/>
    <s v="*"/>
    <m/>
    <m/>
    <m/>
    <m/>
    <m/>
    <n v="23"/>
    <n v="3.5000000000000003E-2"/>
    <m/>
    <m/>
    <n v="5126.3"/>
    <n v="1"/>
    <n v="222.88260869565218"/>
    <s v="Regular Air"/>
    <n v="15.01"/>
    <n v="5141.3100000000004"/>
    <x v="1"/>
    <s v="Corporate"/>
    <x v="0"/>
    <s v="Binders and Binder Accessories"/>
    <s v="Small Box"/>
    <d v="2012-07-14T00:00:00"/>
  </r>
  <r>
    <n v="7438"/>
    <n v="14980"/>
    <x v="1251"/>
    <s v="Critical"/>
    <s v="***"/>
    <s v="***"/>
    <s v="***"/>
    <m/>
    <m/>
    <s v="***"/>
    <m/>
    <m/>
    <m/>
    <m/>
    <m/>
    <n v="27"/>
    <n v="3.5000000000000003E-2"/>
    <m/>
    <m/>
    <n v="898.9"/>
    <n v="0"/>
    <n v="33.292592592592591"/>
    <s v="Regular Air"/>
    <n v="1.99"/>
    <n v="900.89"/>
    <x v="6"/>
    <s v="Consumer"/>
    <x v="2"/>
    <s v="Computer Peripherals"/>
    <s v="Small Pack"/>
    <d v="2012-07-15T00:00:00"/>
  </r>
  <r>
    <n v="7439"/>
    <n v="53223"/>
    <x v="1251"/>
    <s v="Low"/>
    <s v="*"/>
    <s v="*"/>
    <s v="*"/>
    <m/>
    <m/>
    <s v="*"/>
    <m/>
    <m/>
    <m/>
    <m/>
    <m/>
    <n v="2"/>
    <n v="0.01"/>
    <m/>
    <m/>
    <n v="13.29"/>
    <n v="0"/>
    <n v="6.6449999999999996"/>
    <s v="Regular Air"/>
    <n v="5.41"/>
    <n v="18.7"/>
    <x v="0"/>
    <s v="Corporate"/>
    <x v="0"/>
    <s v="Binders and Binder Accessories"/>
    <s v="Small Box"/>
    <d v="2012-07-21T00:00:00"/>
  </r>
  <r>
    <n v="7440"/>
    <n v="55683"/>
    <x v="1252"/>
    <s v="High"/>
    <s v="*"/>
    <s v="**"/>
    <s v="**"/>
    <m/>
    <m/>
    <s v="**"/>
    <m/>
    <m/>
    <m/>
    <m/>
    <m/>
    <n v="23"/>
    <n v="3.5000000000000003E-2"/>
    <m/>
    <m/>
    <n v="1198.0999999999999"/>
    <n v="1"/>
    <n v="52.091304347826082"/>
    <s v="Regular Air"/>
    <n v="19.989999999999998"/>
    <n v="1218.0899999999999"/>
    <x v="4"/>
    <s v="Small Business"/>
    <x v="1"/>
    <s v="Office Furnishings"/>
    <s v="Small Box"/>
    <d v="2012-07-16T00:00:00"/>
  </r>
  <r>
    <n v="7441"/>
    <n v="16103"/>
    <x v="1252"/>
    <s v="Not Specified"/>
    <s v="*"/>
    <s v="*"/>
    <s v="*"/>
    <m/>
    <m/>
    <s v="*"/>
    <m/>
    <m/>
    <m/>
    <m/>
    <m/>
    <n v="22"/>
    <n v="3.5000000000000003E-2"/>
    <m/>
    <m/>
    <n v="426.7"/>
    <n v="0"/>
    <n v="19.395454545454545"/>
    <s v="Regular Air"/>
    <n v="4.0999999999999996"/>
    <n v="430.8"/>
    <x v="8"/>
    <s v="Corporate"/>
    <x v="0"/>
    <s v="Pens &amp; Art Supplies"/>
    <s v="Wrap Bag"/>
    <d v="2012-07-17T00:00:00"/>
  </r>
  <r>
    <n v="7442"/>
    <n v="16103"/>
    <x v="1252"/>
    <s v="Not Specified"/>
    <s v="*"/>
    <s v="*"/>
    <s v="*"/>
    <m/>
    <m/>
    <s v="*"/>
    <m/>
    <m/>
    <m/>
    <m/>
    <m/>
    <n v="31"/>
    <n v="0.04"/>
    <m/>
    <m/>
    <n v="217.14"/>
    <n v="0"/>
    <n v="7.0045161290322575"/>
    <s v="Regular Air"/>
    <n v="6.22"/>
    <n v="223.35999999999999"/>
    <x v="1"/>
    <s v="Corporate"/>
    <x v="0"/>
    <s v="Paper"/>
    <s v="Small Box"/>
    <d v="2012-07-17T00:00:00"/>
  </r>
  <r>
    <n v="7443"/>
    <n v="55683"/>
    <x v="1252"/>
    <s v="High"/>
    <s v="*"/>
    <s v="**"/>
    <s v="**"/>
    <m/>
    <m/>
    <s v="**"/>
    <m/>
    <m/>
    <m/>
    <m/>
    <m/>
    <n v="50"/>
    <n v="0.06"/>
    <m/>
    <m/>
    <n v="172.23"/>
    <n v="0"/>
    <n v="3.4445999999999999"/>
    <s v="Regular Air"/>
    <n v="1.35"/>
    <n v="173.57999999999998"/>
    <x v="4"/>
    <s v="Small Business"/>
    <x v="0"/>
    <s v="Rubber Bands"/>
    <s v="Wrap Bag"/>
    <d v="2012-07-17T00:00:00"/>
  </r>
  <r>
    <n v="7444"/>
    <n v="24613"/>
    <x v="1253"/>
    <s v="Low"/>
    <s v="*"/>
    <s v="*"/>
    <s v="*"/>
    <m/>
    <m/>
    <s v="*"/>
    <m/>
    <m/>
    <m/>
    <m/>
    <m/>
    <n v="16"/>
    <n v="0.02"/>
    <m/>
    <m/>
    <n v="9695.84"/>
    <n v="1"/>
    <n v="605.99"/>
    <s v="Regular Air"/>
    <n v="24.49"/>
    <n v="9720.33"/>
    <x v="0"/>
    <s v="Home Office"/>
    <x v="2"/>
    <s v="Copiers and Fax"/>
    <s v="Large Box"/>
    <d v="2012-07-25T00:00:00"/>
  </r>
  <r>
    <n v="7445"/>
    <n v="46979"/>
    <x v="1253"/>
    <s v="Low"/>
    <s v="*"/>
    <s v="*"/>
    <s v="*"/>
    <m/>
    <m/>
    <s v="*"/>
    <m/>
    <m/>
    <m/>
    <m/>
    <m/>
    <n v="30"/>
    <n v="0.04"/>
    <m/>
    <m/>
    <n v="8718.4599999999991"/>
    <n v="1"/>
    <n v="290.6153333333333"/>
    <s v="Delivery Truck"/>
    <n v="26.53"/>
    <n v="8744.99"/>
    <x v="4"/>
    <s v="Consumer"/>
    <x v="2"/>
    <s v="Office Machines"/>
    <s v="Jumbo Drum"/>
    <d v="2012-07-18T00:00:00"/>
  </r>
  <r>
    <n v="7446"/>
    <n v="33666"/>
    <x v="1253"/>
    <s v="Not Specified"/>
    <s v="*"/>
    <s v="*"/>
    <s v="*"/>
    <m/>
    <m/>
    <s v="*"/>
    <m/>
    <m/>
    <m/>
    <m/>
    <m/>
    <n v="17"/>
    <n v="0.02"/>
    <m/>
    <m/>
    <n v="3801.27"/>
    <n v="1"/>
    <n v="223.60411764705881"/>
    <s v="Regular Air"/>
    <n v="69"/>
    <n v="3870.27"/>
    <x v="0"/>
    <s v="Home Office"/>
    <x v="1"/>
    <s v="Tables"/>
    <s v="Large Box"/>
    <d v="2012-07-18T00:00:00"/>
  </r>
  <r>
    <n v="7447"/>
    <n v="30208"/>
    <x v="1253"/>
    <s v="Low"/>
    <s v="*"/>
    <s v="*"/>
    <s v="*"/>
    <m/>
    <m/>
    <s v="*"/>
    <m/>
    <m/>
    <m/>
    <m/>
    <m/>
    <n v="46"/>
    <n v="0.05"/>
    <m/>
    <m/>
    <n v="1752.0965000000001"/>
    <n v="1"/>
    <n v="38.089054347826092"/>
    <s v="Regular Air"/>
    <n v="4.99"/>
    <n v="1757.0865000000001"/>
    <x v="1"/>
    <s v="Home Office"/>
    <x v="2"/>
    <s v="Telephones and Communication"/>
    <s v="Small Box"/>
    <d v="2012-07-16T00:00:00"/>
  </r>
  <r>
    <n v="7448"/>
    <n v="9892"/>
    <x v="1253"/>
    <s v="Medium"/>
    <s v="*"/>
    <s v="*"/>
    <s v="*"/>
    <m/>
    <m/>
    <s v="*"/>
    <m/>
    <m/>
    <m/>
    <m/>
    <m/>
    <n v="50"/>
    <n v="0.06"/>
    <m/>
    <m/>
    <n v="1406.64"/>
    <n v="1"/>
    <n v="28.132800000000003"/>
    <s v="Regular Air"/>
    <n v="8.23"/>
    <n v="1414.8700000000001"/>
    <x v="2"/>
    <s v="Corporate"/>
    <x v="0"/>
    <s v="Envelopes"/>
    <s v="Small Box"/>
    <d v="2012-07-17T00:00:00"/>
  </r>
  <r>
    <n v="7449"/>
    <n v="24613"/>
    <x v="1253"/>
    <s v="Low"/>
    <s v="*"/>
    <s v="*"/>
    <s v="*"/>
    <m/>
    <m/>
    <s v="*"/>
    <m/>
    <m/>
    <m/>
    <m/>
    <m/>
    <n v="39"/>
    <n v="0.04"/>
    <m/>
    <m/>
    <n v="777.78"/>
    <n v="0"/>
    <n v="19.943076923076923"/>
    <s v="Regular Air"/>
    <n v="4.0999999999999996"/>
    <n v="781.88"/>
    <x v="0"/>
    <s v="Home Office"/>
    <x v="0"/>
    <s v="Pens &amp; Art Supplies"/>
    <s v="Wrap Bag"/>
    <d v="2012-07-25T00:00:00"/>
  </r>
  <r>
    <n v="7450"/>
    <n v="24613"/>
    <x v="1253"/>
    <s v="Low"/>
    <s v="*"/>
    <s v="*"/>
    <s v="*"/>
    <m/>
    <m/>
    <s v="*"/>
    <m/>
    <m/>
    <m/>
    <m/>
    <m/>
    <n v="36"/>
    <n v="0.04"/>
    <m/>
    <m/>
    <n v="246.79"/>
    <n v="0"/>
    <n v="6.8552777777777774"/>
    <s v="Regular Air"/>
    <n v="6.6"/>
    <n v="253.39"/>
    <x v="0"/>
    <s v="Home Office"/>
    <x v="0"/>
    <s v="Paper"/>
    <s v="Small Box"/>
    <d v="2012-07-25T00:00:00"/>
  </r>
  <r>
    <n v="7451"/>
    <n v="46979"/>
    <x v="1253"/>
    <s v="Low"/>
    <s v="*"/>
    <s v="*"/>
    <s v="*"/>
    <m/>
    <m/>
    <s v="*"/>
    <m/>
    <m/>
    <m/>
    <m/>
    <m/>
    <n v="26"/>
    <n v="3.5000000000000003E-2"/>
    <m/>
    <m/>
    <n v="135.88"/>
    <n v="0"/>
    <n v="5.2261538461538457"/>
    <s v="Regular Air"/>
    <n v="5.49"/>
    <n v="141.37"/>
    <x v="4"/>
    <s v="Consumer"/>
    <x v="0"/>
    <s v="Paper"/>
    <s v="Small Box"/>
    <d v="2012-07-25T00:00:00"/>
  </r>
  <r>
    <n v="7452"/>
    <n v="59558"/>
    <x v="1253"/>
    <s v="Not Specified"/>
    <s v="*"/>
    <s v="*"/>
    <s v="*"/>
    <m/>
    <m/>
    <s v="*"/>
    <m/>
    <m/>
    <m/>
    <m/>
    <m/>
    <n v="34"/>
    <n v="0.04"/>
    <m/>
    <m/>
    <n v="94.56"/>
    <n v="0"/>
    <n v="2.7811764705882354"/>
    <s v="Regular Air"/>
    <n v="0.5"/>
    <n v="95.06"/>
    <x v="12"/>
    <s v="Small Business"/>
    <x v="0"/>
    <s v="Labels"/>
    <s v="Small Box"/>
    <d v="2012-07-19T00:00:00"/>
  </r>
  <r>
    <n v="7453"/>
    <n v="30786"/>
    <x v="1253"/>
    <s v="Medium"/>
    <s v="*"/>
    <s v="*"/>
    <s v="*"/>
    <m/>
    <m/>
    <s v="*"/>
    <m/>
    <m/>
    <m/>
    <m/>
    <m/>
    <n v="4"/>
    <n v="0.01"/>
    <m/>
    <m/>
    <n v="72.72"/>
    <n v="0"/>
    <n v="18.18"/>
    <s v="Regular Air"/>
    <n v="10.68"/>
    <n v="83.4"/>
    <x v="5"/>
    <s v="Small Business"/>
    <x v="0"/>
    <s v="Storage &amp; Organization"/>
    <s v="Small Box"/>
    <d v="2012-07-17T00:00:00"/>
  </r>
  <r>
    <n v="7454"/>
    <n v="30786"/>
    <x v="1253"/>
    <s v="Medium"/>
    <s v="*"/>
    <s v="*"/>
    <s v="*"/>
    <m/>
    <m/>
    <s v="*"/>
    <m/>
    <m/>
    <m/>
    <m/>
    <m/>
    <n v="23"/>
    <n v="3.5000000000000003E-2"/>
    <m/>
    <m/>
    <n v="65.91"/>
    <n v="0"/>
    <n v="2.8656521739130434"/>
    <s v="Regular Air"/>
    <n v="1.34"/>
    <n v="67.25"/>
    <x v="5"/>
    <s v="Small Business"/>
    <x v="0"/>
    <s v="Pens &amp; Art Supplies"/>
    <s v="Wrap Bag"/>
    <d v="2012-07-16T00:00:00"/>
  </r>
  <r>
    <n v="7455"/>
    <n v="42374"/>
    <x v="1254"/>
    <s v="Critical"/>
    <s v="***"/>
    <s v="***"/>
    <s v="***"/>
    <m/>
    <m/>
    <s v="***"/>
    <m/>
    <m/>
    <m/>
    <m/>
    <m/>
    <n v="47"/>
    <n v="0.05"/>
    <m/>
    <m/>
    <n v="807.6"/>
    <n v="0"/>
    <n v="17.182978723404254"/>
    <s v="Regular Air"/>
    <n v="5.08"/>
    <n v="812.68000000000006"/>
    <x v="4"/>
    <s v="Corporate"/>
    <x v="0"/>
    <s v="Binders and Binder Accessories"/>
    <s v="Small Box"/>
    <d v="2012-07-18T00:00:00"/>
  </r>
  <r>
    <n v="7456"/>
    <n v="42374"/>
    <x v="1254"/>
    <s v="Critical"/>
    <s v="***"/>
    <s v="***"/>
    <s v="***"/>
    <m/>
    <m/>
    <s v="***"/>
    <m/>
    <m/>
    <m/>
    <m/>
    <m/>
    <n v="11"/>
    <n v="0.02"/>
    <m/>
    <m/>
    <n v="694.17"/>
    <n v="0"/>
    <n v="63.106363636363632"/>
    <s v="Regular Air"/>
    <n v="10.29"/>
    <n v="704.45999999999992"/>
    <x v="4"/>
    <s v="Corporate"/>
    <x v="0"/>
    <s v="Binders and Binder Accessories"/>
    <s v="Small Box"/>
    <d v="2012-07-19T00:00:00"/>
  </r>
  <r>
    <n v="7457"/>
    <n v="45734"/>
    <x v="1254"/>
    <s v="Critical"/>
    <s v="***"/>
    <s v="***"/>
    <s v="***"/>
    <m/>
    <m/>
    <s v="***"/>
    <m/>
    <m/>
    <m/>
    <m/>
    <m/>
    <n v="47"/>
    <n v="0.05"/>
    <m/>
    <m/>
    <n v="557.52"/>
    <n v="0"/>
    <n v="11.862127659574467"/>
    <s v="Express Air"/>
    <n v="7.95"/>
    <n v="565.47"/>
    <x v="4"/>
    <s v="Consumer"/>
    <x v="0"/>
    <s v="Pens &amp; Art Supplies"/>
    <s v="Small Pack"/>
    <d v="2012-07-19T00:00:00"/>
  </r>
  <r>
    <n v="7458"/>
    <n v="42374"/>
    <x v="1254"/>
    <s v="Critical"/>
    <s v="***"/>
    <s v="***"/>
    <s v="***"/>
    <m/>
    <m/>
    <s v="***"/>
    <m/>
    <m/>
    <m/>
    <m/>
    <m/>
    <n v="21"/>
    <n v="3.5000000000000003E-2"/>
    <m/>
    <m/>
    <n v="205.32"/>
    <n v="0"/>
    <n v="9.7771428571428576"/>
    <s v="Express Air"/>
    <n v="1.99"/>
    <n v="207.31"/>
    <x v="4"/>
    <s v="Corporate"/>
    <x v="2"/>
    <s v="Computer Peripherals"/>
    <s v="Small Pack"/>
    <d v="2012-07-17T00:00:00"/>
  </r>
  <r>
    <n v="7459"/>
    <n v="24039"/>
    <x v="1254"/>
    <s v="Not Specified"/>
    <s v="*"/>
    <s v="*"/>
    <s v="*"/>
    <m/>
    <m/>
    <s v="*"/>
    <m/>
    <m/>
    <m/>
    <m/>
    <m/>
    <n v="5"/>
    <n v="0.01"/>
    <m/>
    <m/>
    <n v="199.16"/>
    <n v="0"/>
    <n v="39.832000000000001"/>
    <s v="Regular Air"/>
    <n v="1.99"/>
    <n v="201.15"/>
    <x v="3"/>
    <s v="Corporate"/>
    <x v="2"/>
    <s v="Computer Peripherals"/>
    <s v="Small Pack"/>
    <d v="2012-07-19T00:00:00"/>
  </r>
  <r>
    <n v="7460"/>
    <n v="38532"/>
    <x v="1254"/>
    <s v="High"/>
    <s v="*"/>
    <s v="**"/>
    <s v="**"/>
    <m/>
    <m/>
    <s v="**"/>
    <m/>
    <m/>
    <m/>
    <m/>
    <m/>
    <n v="44"/>
    <n v="0.05"/>
    <m/>
    <m/>
    <n v="128.22"/>
    <n v="0"/>
    <n v="2.9140909090909091"/>
    <s v="Regular Air"/>
    <n v="0.7"/>
    <n v="128.91999999999999"/>
    <x v="1"/>
    <s v="Corporate"/>
    <x v="0"/>
    <s v="Pens &amp; Art Supplies"/>
    <s v="Wrap Bag"/>
    <d v="2012-07-19T00:00:00"/>
  </r>
  <r>
    <n v="7461"/>
    <n v="43907"/>
    <x v="1255"/>
    <s v="Critical"/>
    <s v="***"/>
    <s v="***"/>
    <s v="***"/>
    <m/>
    <m/>
    <s v="***"/>
    <m/>
    <m/>
    <m/>
    <m/>
    <m/>
    <n v="42"/>
    <n v="0.05"/>
    <m/>
    <m/>
    <n v="1392.77"/>
    <n v="1"/>
    <n v="33.161190476190477"/>
    <s v="Delivery Truck"/>
    <n v="45.51"/>
    <n v="1438.28"/>
    <x v="0"/>
    <s v="Corporate"/>
    <x v="1"/>
    <s v="Tables"/>
    <s v="Jumbo Box"/>
    <d v="2012-07-20T00:00:00"/>
  </r>
  <r>
    <n v="7462"/>
    <n v="53635"/>
    <x v="1255"/>
    <s v="Not Specified"/>
    <s v="*"/>
    <s v="*"/>
    <s v="*"/>
    <m/>
    <m/>
    <s v="*"/>
    <m/>
    <m/>
    <m/>
    <m/>
    <m/>
    <n v="33"/>
    <n v="0.04"/>
    <m/>
    <m/>
    <n v="103.92"/>
    <n v="0"/>
    <n v="3.1490909090909089"/>
    <s v="Regular Air"/>
    <n v="1.92"/>
    <n v="105.84"/>
    <x v="2"/>
    <s v="Small Business"/>
    <x v="0"/>
    <s v="Scissors, Rulers and Trimmers"/>
    <s v="Wrap Bag"/>
    <d v="2012-07-20T00:00:00"/>
  </r>
  <r>
    <n v="7463"/>
    <n v="14727"/>
    <x v="1256"/>
    <s v="Medium"/>
    <s v="*"/>
    <s v="*"/>
    <s v="*"/>
    <m/>
    <m/>
    <s v="*"/>
    <m/>
    <m/>
    <m/>
    <m/>
    <m/>
    <n v="50"/>
    <n v="0.06"/>
    <m/>
    <m/>
    <n v="8532.152"/>
    <n v="1"/>
    <n v="170.64304000000001"/>
    <s v="Delivery Truck"/>
    <n v="52.2"/>
    <n v="8584.3520000000008"/>
    <x v="9"/>
    <s v="Small Business"/>
    <x v="1"/>
    <s v="Tables"/>
    <s v="Jumbo Box"/>
    <d v="2012-07-22T00:00:00"/>
  </r>
  <r>
    <n v="7464"/>
    <n v="14727"/>
    <x v="1256"/>
    <s v="Medium"/>
    <s v="*"/>
    <s v="*"/>
    <s v="*"/>
    <m/>
    <m/>
    <s v="*"/>
    <m/>
    <m/>
    <m/>
    <m/>
    <m/>
    <n v="33"/>
    <n v="0.04"/>
    <m/>
    <m/>
    <n v="2269.41"/>
    <n v="1"/>
    <n v="68.77"/>
    <s v="Regular Air"/>
    <n v="3.5"/>
    <n v="2272.91"/>
    <x v="3"/>
    <s v="Small Business"/>
    <x v="0"/>
    <s v="Appliances"/>
    <s v="Small Box"/>
    <d v="2012-07-20T00:00:00"/>
  </r>
  <r>
    <n v="7465"/>
    <n v="11745"/>
    <x v="1256"/>
    <s v="High"/>
    <s v="*"/>
    <s v="**"/>
    <s v="**"/>
    <m/>
    <m/>
    <s v="**"/>
    <m/>
    <m/>
    <m/>
    <m/>
    <m/>
    <n v="17"/>
    <n v="0.02"/>
    <m/>
    <m/>
    <n v="686.27"/>
    <n v="0"/>
    <n v="40.368823529411763"/>
    <s v="Regular Air"/>
    <n v="19.989999999999998"/>
    <n v="706.26"/>
    <x v="2"/>
    <s v="Home Office"/>
    <x v="2"/>
    <s v="Computer Peripherals"/>
    <s v="Small Box"/>
    <d v="2012-07-20T00:00:00"/>
  </r>
  <r>
    <n v="7466"/>
    <n v="34595"/>
    <x v="1256"/>
    <s v="Medium"/>
    <s v="*"/>
    <s v="*"/>
    <s v="*"/>
    <m/>
    <m/>
    <s v="*"/>
    <m/>
    <m/>
    <m/>
    <m/>
    <m/>
    <n v="12"/>
    <n v="0.02"/>
    <m/>
    <m/>
    <n v="488.65"/>
    <n v="0"/>
    <n v="40.720833333333331"/>
    <s v="Regular Air"/>
    <n v="17.48"/>
    <n v="506.13"/>
    <x v="0"/>
    <s v="Small Business"/>
    <x v="0"/>
    <s v="Paper"/>
    <s v="Small Box"/>
    <d v="2012-07-20T00:00:00"/>
  </r>
  <r>
    <n v="7467"/>
    <n v="25825"/>
    <x v="1256"/>
    <s v="Not Specified"/>
    <s v="*"/>
    <s v="*"/>
    <s v="*"/>
    <m/>
    <m/>
    <s v="*"/>
    <m/>
    <m/>
    <m/>
    <m/>
    <m/>
    <n v="45"/>
    <n v="0.05"/>
    <m/>
    <m/>
    <n v="483.74"/>
    <n v="0"/>
    <n v="10.749777777777778"/>
    <s v="Regular Air"/>
    <n v="1.79"/>
    <n v="485.53000000000003"/>
    <x v="3"/>
    <s v="Corporate"/>
    <x v="0"/>
    <s v="Paper"/>
    <s v="Wrap Bag"/>
    <d v="2012-07-22T00:00:00"/>
  </r>
  <r>
    <n v="7468"/>
    <n v="25825"/>
    <x v="1256"/>
    <s v="Not Specified"/>
    <s v="*"/>
    <s v="*"/>
    <s v="*"/>
    <m/>
    <m/>
    <s v="*"/>
    <m/>
    <m/>
    <m/>
    <m/>
    <m/>
    <n v="27"/>
    <n v="3.5000000000000003E-2"/>
    <m/>
    <m/>
    <n v="159.65"/>
    <n v="0"/>
    <n v="5.912962962962963"/>
    <s v="Regular Air"/>
    <n v="2.27"/>
    <n v="161.92000000000002"/>
    <x v="3"/>
    <s v="Corporate"/>
    <x v="0"/>
    <s v="Pens &amp; Art Supplies"/>
    <s v="Wrap Bag"/>
    <d v="2012-07-19T00:00:00"/>
  </r>
  <r>
    <n v="7469"/>
    <n v="5408"/>
    <x v="1257"/>
    <s v="Low"/>
    <s v="*"/>
    <s v="*"/>
    <s v="*"/>
    <m/>
    <m/>
    <s v="*"/>
    <m/>
    <m/>
    <m/>
    <m/>
    <m/>
    <n v="11"/>
    <n v="0.02"/>
    <m/>
    <m/>
    <n v="2392.23"/>
    <n v="1"/>
    <n v="217.47545454545454"/>
    <s v="Regular Air"/>
    <n v="21.21"/>
    <n v="2413.44"/>
    <x v="10"/>
    <s v="Small Business"/>
    <x v="1"/>
    <s v="Office Furnishings"/>
    <s v="Large Box"/>
    <d v="2012-07-29T00:00:00"/>
  </r>
  <r>
    <n v="7470"/>
    <n v="49927"/>
    <x v="1257"/>
    <s v="Not Specified"/>
    <s v="*"/>
    <s v="*"/>
    <s v="*"/>
    <m/>
    <m/>
    <s v="*"/>
    <m/>
    <m/>
    <m/>
    <m/>
    <m/>
    <n v="28"/>
    <n v="3.5000000000000003E-2"/>
    <m/>
    <m/>
    <n v="199.52"/>
    <n v="0"/>
    <n v="7.1257142857142863"/>
    <s v="Regular Air"/>
    <n v="4"/>
    <n v="203.52"/>
    <x v="8"/>
    <s v="Home Office"/>
    <x v="1"/>
    <s v="Office Furnishings"/>
    <s v="Wrap Bag"/>
    <d v="2012-07-22T00:00:00"/>
  </r>
  <r>
    <n v="7471"/>
    <n v="49927"/>
    <x v="1257"/>
    <s v="Not Specified"/>
    <s v="*"/>
    <s v="*"/>
    <s v="*"/>
    <m/>
    <m/>
    <s v="*"/>
    <m/>
    <m/>
    <m/>
    <m/>
    <m/>
    <n v="26"/>
    <n v="3.5000000000000003E-2"/>
    <m/>
    <m/>
    <n v="139.54"/>
    <n v="0"/>
    <n v="5.3669230769230767"/>
    <s v="Regular Air"/>
    <n v="4.95"/>
    <n v="144.48999999999998"/>
    <x v="8"/>
    <s v="Home Office"/>
    <x v="0"/>
    <s v="Binders and Binder Accessories"/>
    <s v="Small Box"/>
    <d v="2012-07-20T00:00:00"/>
  </r>
  <r>
    <n v="7472"/>
    <n v="5408"/>
    <x v="1257"/>
    <s v="Low"/>
    <s v="*"/>
    <s v="*"/>
    <s v="*"/>
    <m/>
    <m/>
    <s v="*"/>
    <m/>
    <m/>
    <m/>
    <m/>
    <m/>
    <n v="20"/>
    <n v="3.5000000000000003E-2"/>
    <m/>
    <m/>
    <n v="88.82"/>
    <n v="0"/>
    <n v="4.4409999999999998"/>
    <s v="Regular Air"/>
    <n v="0.5"/>
    <n v="89.32"/>
    <x v="10"/>
    <s v="Small Business"/>
    <x v="0"/>
    <s v="Labels"/>
    <s v="Small Box"/>
    <d v="2012-07-27T00:00:00"/>
  </r>
  <r>
    <n v="7473"/>
    <n v="49927"/>
    <x v="1257"/>
    <s v="Not Specified"/>
    <s v="*"/>
    <s v="*"/>
    <s v="*"/>
    <m/>
    <m/>
    <s v="*"/>
    <m/>
    <m/>
    <m/>
    <m/>
    <m/>
    <n v="39"/>
    <n v="0.04"/>
    <m/>
    <m/>
    <n v="85.66"/>
    <n v="0"/>
    <n v="2.1964102564102563"/>
    <s v="Regular Air"/>
    <n v="0.78"/>
    <n v="86.44"/>
    <x v="8"/>
    <s v="Home Office"/>
    <x v="0"/>
    <s v="Rubber Bands"/>
    <s v="Wrap Bag"/>
    <d v="2012-07-21T00:00:00"/>
  </r>
  <r>
    <n v="7474"/>
    <n v="11396"/>
    <x v="1258"/>
    <s v="Critical"/>
    <s v="***"/>
    <s v="***"/>
    <s v="***"/>
    <m/>
    <m/>
    <s v="***"/>
    <m/>
    <m/>
    <m/>
    <m/>
    <m/>
    <n v="42"/>
    <n v="0.05"/>
    <m/>
    <m/>
    <n v="12270.3"/>
    <n v="1"/>
    <n v="292.14999999999998"/>
    <s v="Regular Air"/>
    <n v="19.989999999999998"/>
    <n v="12290.289999999999"/>
    <x v="1"/>
    <s v="Corporate"/>
    <x v="0"/>
    <s v="Binders and Binder Accessories"/>
    <s v="Small Box"/>
    <d v="2012-07-22T00:00:00"/>
  </r>
  <r>
    <n v="7475"/>
    <n v="20807"/>
    <x v="1258"/>
    <s v="Not Specified"/>
    <s v="*"/>
    <s v="*"/>
    <s v="*"/>
    <m/>
    <m/>
    <s v="*"/>
    <m/>
    <m/>
    <m/>
    <m/>
    <m/>
    <n v="39"/>
    <n v="0.04"/>
    <m/>
    <m/>
    <n v="6152.52"/>
    <n v="1"/>
    <n v="157.7569230769231"/>
    <s v="Delivery Truck"/>
    <n v="30"/>
    <n v="6182.52"/>
    <x v="2"/>
    <s v="Consumer"/>
    <x v="1"/>
    <s v="Chairs &amp; Chairmats"/>
    <s v="Jumbo Drum"/>
    <d v="2012-07-23T00:00:00"/>
  </r>
  <r>
    <n v="7476"/>
    <n v="41831"/>
    <x v="1258"/>
    <s v="Not Specified"/>
    <s v="*"/>
    <s v="*"/>
    <s v="*"/>
    <m/>
    <m/>
    <s v="*"/>
    <m/>
    <m/>
    <m/>
    <m/>
    <m/>
    <n v="43"/>
    <n v="0.05"/>
    <m/>
    <m/>
    <n v="3441.09"/>
    <n v="1"/>
    <n v="80.025348837209307"/>
    <s v="Delivery Truck"/>
    <n v="30.06"/>
    <n v="3471.15"/>
    <x v="2"/>
    <s v="Corporate"/>
    <x v="2"/>
    <s v="Office Machines"/>
    <s v="Jumbo Box"/>
    <d v="2012-07-23T00:00:00"/>
  </r>
  <r>
    <n v="7477"/>
    <n v="17091"/>
    <x v="1258"/>
    <s v="Medium"/>
    <s v="*"/>
    <s v="*"/>
    <s v="*"/>
    <m/>
    <m/>
    <s v="*"/>
    <m/>
    <m/>
    <m/>
    <m/>
    <m/>
    <n v="45"/>
    <n v="0.05"/>
    <m/>
    <m/>
    <n v="2604.3150000000001"/>
    <n v="1"/>
    <n v="57.873666666666665"/>
    <s v="Regular Air"/>
    <n v="5.26"/>
    <n v="2609.5750000000003"/>
    <x v="1"/>
    <s v="Small Business"/>
    <x v="2"/>
    <s v="Telephones and Communication"/>
    <s v="Small Box"/>
    <d v="2012-07-22T00:00:00"/>
  </r>
  <r>
    <n v="7478"/>
    <n v="22465"/>
    <x v="1258"/>
    <s v="Not Specified"/>
    <s v="*"/>
    <s v="*"/>
    <s v="*"/>
    <m/>
    <m/>
    <s v="*"/>
    <m/>
    <m/>
    <m/>
    <m/>
    <m/>
    <n v="4"/>
    <n v="0.01"/>
    <m/>
    <m/>
    <n v="1121.78"/>
    <n v="1"/>
    <n v="280.44499999999999"/>
    <s v="Delivery Truck"/>
    <n v="50"/>
    <n v="1171.78"/>
    <x v="10"/>
    <s v="Home Office"/>
    <x v="1"/>
    <s v="Chairs &amp; Chairmats"/>
    <s v="Jumbo Drum"/>
    <d v="2012-07-22T00:00:00"/>
  </r>
  <r>
    <n v="7479"/>
    <n v="16098"/>
    <x v="1258"/>
    <s v="Low"/>
    <s v="*"/>
    <s v="*"/>
    <s v="*"/>
    <m/>
    <m/>
    <s v="*"/>
    <m/>
    <m/>
    <m/>
    <m/>
    <m/>
    <n v="44"/>
    <n v="0.05"/>
    <m/>
    <m/>
    <n v="1001.99"/>
    <n v="1"/>
    <n v="22.772500000000001"/>
    <s v="Regular Air"/>
    <n v="2.99"/>
    <n v="1004.98"/>
    <x v="1"/>
    <s v="Home Office"/>
    <x v="0"/>
    <s v="Binders and Binder Accessories"/>
    <s v="Small Box"/>
    <d v="2012-07-23T00:00:00"/>
  </r>
  <r>
    <n v="7480"/>
    <n v="33568"/>
    <x v="1258"/>
    <s v="Medium"/>
    <s v="*"/>
    <s v="*"/>
    <s v="*"/>
    <m/>
    <m/>
    <s v="*"/>
    <m/>
    <m/>
    <m/>
    <m/>
    <m/>
    <n v="10"/>
    <n v="0.02"/>
    <m/>
    <m/>
    <n v="628.73"/>
    <n v="0"/>
    <n v="62.873000000000005"/>
    <s v="Regular Air"/>
    <n v="52.2"/>
    <n v="680.93000000000006"/>
    <x v="5"/>
    <s v="Small Business"/>
    <x v="1"/>
    <s v="Office Furnishings"/>
    <s v="Medium Box"/>
    <d v="2012-07-22T00:00:00"/>
  </r>
  <r>
    <n v="7481"/>
    <n v="17634"/>
    <x v="1258"/>
    <s v="High"/>
    <s v="*"/>
    <s v="**"/>
    <s v="**"/>
    <m/>
    <m/>
    <s v="**"/>
    <m/>
    <m/>
    <m/>
    <m/>
    <m/>
    <n v="5"/>
    <n v="0.01"/>
    <m/>
    <m/>
    <n v="489.07"/>
    <n v="0"/>
    <n v="97.813999999999993"/>
    <s v="Delivery Truck"/>
    <n v="42"/>
    <n v="531.06999999999994"/>
    <x v="1"/>
    <s v="Corporate"/>
    <x v="1"/>
    <s v="Chairs &amp; Chairmats"/>
    <s v="Jumbo Drum"/>
    <d v="2012-07-21T00:00:00"/>
  </r>
  <r>
    <n v="7482"/>
    <n v="16098"/>
    <x v="1258"/>
    <s v="Low"/>
    <s v="*"/>
    <s v="*"/>
    <s v="*"/>
    <m/>
    <m/>
    <s v="*"/>
    <m/>
    <m/>
    <m/>
    <m/>
    <m/>
    <n v="31"/>
    <n v="0.04"/>
    <m/>
    <m/>
    <n v="480.43"/>
    <n v="0"/>
    <n v="15.497741935483871"/>
    <s v="Regular Air"/>
    <n v="8.99"/>
    <n v="489.42"/>
    <x v="1"/>
    <s v="Home Office"/>
    <x v="1"/>
    <s v="Office Furnishings"/>
    <s v="Small Pack"/>
    <d v="2012-07-25T00:00:00"/>
  </r>
  <r>
    <n v="7483"/>
    <n v="20807"/>
    <x v="1258"/>
    <s v="Not Specified"/>
    <s v="*"/>
    <s v="*"/>
    <s v="*"/>
    <m/>
    <m/>
    <s v="*"/>
    <m/>
    <m/>
    <m/>
    <m/>
    <m/>
    <n v="16"/>
    <n v="0.02"/>
    <m/>
    <m/>
    <n v="466.94749999999999"/>
    <n v="0"/>
    <n v="29.184218749999999"/>
    <s v="Regular Air"/>
    <n v="3.3"/>
    <n v="470.2475"/>
    <x v="0"/>
    <s v="Consumer"/>
    <x v="2"/>
    <s v="Telephones and Communication"/>
    <s v="Small Pack"/>
    <d v="2012-07-22T00:00:00"/>
  </r>
  <r>
    <n v="7484"/>
    <n v="33568"/>
    <x v="1258"/>
    <s v="Medium"/>
    <s v="*"/>
    <s v="*"/>
    <s v="*"/>
    <m/>
    <m/>
    <s v="*"/>
    <m/>
    <m/>
    <m/>
    <m/>
    <m/>
    <n v="23"/>
    <n v="3.5000000000000003E-2"/>
    <m/>
    <m/>
    <n v="385.81"/>
    <n v="0"/>
    <n v="16.774347826086956"/>
    <s v="Express Air"/>
    <n v="5.8"/>
    <n v="391.61"/>
    <x v="5"/>
    <s v="Small Business"/>
    <x v="0"/>
    <s v="Storage &amp; Organization"/>
    <s v="Small Box"/>
    <d v="2012-07-22T00:00:00"/>
  </r>
  <r>
    <n v="7485"/>
    <n v="6182"/>
    <x v="1258"/>
    <s v="Low"/>
    <s v="*"/>
    <s v="*"/>
    <s v="*"/>
    <m/>
    <m/>
    <s v="*"/>
    <m/>
    <m/>
    <m/>
    <m/>
    <m/>
    <n v="40"/>
    <n v="0.05"/>
    <m/>
    <m/>
    <n v="255.48"/>
    <n v="0"/>
    <n v="6.3869999999999996"/>
    <s v="Regular Air"/>
    <n v="6.65"/>
    <n v="262.13"/>
    <x v="11"/>
    <s v="Corporate"/>
    <x v="0"/>
    <s v="Paper"/>
    <s v="Small Box"/>
    <d v="2012-07-28T00:00:00"/>
  </r>
  <r>
    <n v="7486"/>
    <n v="40357"/>
    <x v="1258"/>
    <s v="Not Specified"/>
    <s v="*"/>
    <s v="*"/>
    <s v="*"/>
    <m/>
    <m/>
    <s v="*"/>
    <m/>
    <m/>
    <m/>
    <m/>
    <m/>
    <n v="4"/>
    <n v="0.01"/>
    <m/>
    <m/>
    <n v="240.49"/>
    <n v="0"/>
    <n v="60.122500000000002"/>
    <s v="Regular Air"/>
    <n v="13.22"/>
    <n v="253.71"/>
    <x v="5"/>
    <s v="Home Office"/>
    <x v="0"/>
    <s v="Appliances"/>
    <s v="Small Box"/>
    <d v="2012-07-22T00:00:00"/>
  </r>
  <r>
    <n v="7487"/>
    <n v="41831"/>
    <x v="1258"/>
    <s v="Not Specified"/>
    <s v="*"/>
    <s v="*"/>
    <s v="*"/>
    <m/>
    <m/>
    <s v="*"/>
    <m/>
    <m/>
    <m/>
    <m/>
    <m/>
    <n v="38"/>
    <n v="0.04"/>
    <m/>
    <m/>
    <n v="209.61"/>
    <n v="0"/>
    <n v="5.5160526315789475"/>
    <s v="Regular Air"/>
    <n v="5.66"/>
    <n v="215.27"/>
    <x v="2"/>
    <s v="Corporate"/>
    <x v="0"/>
    <s v="Paper"/>
    <s v="Small Box"/>
    <d v="2012-07-22T00:00:00"/>
  </r>
  <r>
    <n v="7488"/>
    <n v="6182"/>
    <x v="1258"/>
    <s v="Low"/>
    <s v="*"/>
    <s v="*"/>
    <s v="*"/>
    <m/>
    <m/>
    <s v="*"/>
    <m/>
    <m/>
    <m/>
    <m/>
    <m/>
    <n v="18"/>
    <n v="0.02"/>
    <m/>
    <m/>
    <n v="130.32"/>
    <n v="0"/>
    <n v="7.2399999999999993"/>
    <s v="Express Air"/>
    <n v="7.86"/>
    <n v="138.18"/>
    <x v="11"/>
    <s v="Corporate"/>
    <x v="0"/>
    <s v="Paper"/>
    <s v="Small Box"/>
    <d v="2012-07-25T00:00:00"/>
  </r>
  <r>
    <n v="7489"/>
    <n v="43556"/>
    <x v="1259"/>
    <s v="Low"/>
    <s v="*"/>
    <s v="*"/>
    <s v="*"/>
    <m/>
    <m/>
    <s v="*"/>
    <m/>
    <m/>
    <m/>
    <m/>
    <m/>
    <n v="31"/>
    <n v="0.04"/>
    <m/>
    <m/>
    <n v="477.16"/>
    <n v="0"/>
    <n v="15.392258064516129"/>
    <s v="Regular Air"/>
    <n v="1.97"/>
    <n v="479.13000000000005"/>
    <x v="4"/>
    <s v="Consumer"/>
    <x v="0"/>
    <s v="Paper"/>
    <s v="Wrap Bag"/>
    <d v="2012-07-27T00:00:00"/>
  </r>
  <r>
    <n v="7490"/>
    <n v="54023"/>
    <x v="1259"/>
    <s v="Not Specified"/>
    <s v="*"/>
    <s v="*"/>
    <s v="*"/>
    <m/>
    <m/>
    <s v="*"/>
    <m/>
    <m/>
    <m/>
    <m/>
    <m/>
    <n v="45"/>
    <n v="0.05"/>
    <m/>
    <m/>
    <n v="405.6"/>
    <n v="0"/>
    <n v="9.0133333333333336"/>
    <s v="Regular Air"/>
    <n v="5.6"/>
    <n v="411.20000000000005"/>
    <x v="1"/>
    <s v="Small Business"/>
    <x v="0"/>
    <s v="Binders and Binder Accessories"/>
    <s v="Small Box"/>
    <d v="2012-07-23T00:00:00"/>
  </r>
  <r>
    <n v="7491"/>
    <n v="29764"/>
    <x v="1259"/>
    <s v="Critical"/>
    <s v="***"/>
    <s v="***"/>
    <s v="***"/>
    <m/>
    <m/>
    <s v="***"/>
    <m/>
    <m/>
    <m/>
    <m/>
    <m/>
    <n v="10"/>
    <n v="0.02"/>
    <m/>
    <m/>
    <n v="165.09"/>
    <n v="0"/>
    <n v="16.509"/>
    <s v="Express Air"/>
    <n v="8.4"/>
    <n v="173.49"/>
    <x v="0"/>
    <s v="Small Business"/>
    <x v="0"/>
    <s v="Binders and Binder Accessories"/>
    <s v="Small Box"/>
    <d v="2012-07-23T00:00:00"/>
  </r>
  <r>
    <n v="7492"/>
    <n v="57574"/>
    <x v="1260"/>
    <s v="Critical"/>
    <s v="***"/>
    <s v="***"/>
    <s v="***"/>
    <m/>
    <m/>
    <s v="***"/>
    <m/>
    <m/>
    <m/>
    <m/>
    <m/>
    <n v="20"/>
    <n v="3.5000000000000003E-2"/>
    <m/>
    <m/>
    <n v="466.36"/>
    <n v="0"/>
    <n v="23.318000000000001"/>
    <s v="Delivery Truck"/>
    <n v="15.68"/>
    <n v="482.04"/>
    <x v="8"/>
    <s v="Consumer"/>
    <x v="1"/>
    <s v="Office Furnishings"/>
    <s v="Jumbo Drum"/>
    <d v="2012-07-24T00:00:00"/>
  </r>
  <r>
    <n v="7493"/>
    <n v="17218"/>
    <x v="1260"/>
    <s v="Critical"/>
    <s v="***"/>
    <s v="***"/>
    <s v="***"/>
    <m/>
    <m/>
    <s v="***"/>
    <m/>
    <m/>
    <m/>
    <m/>
    <m/>
    <n v="32"/>
    <n v="0.04"/>
    <m/>
    <m/>
    <n v="157.85"/>
    <n v="0"/>
    <n v="4.9328124999999998"/>
    <s v="Regular Air"/>
    <n v="2.04"/>
    <n v="159.88999999999999"/>
    <x v="0"/>
    <s v="Consumer"/>
    <x v="0"/>
    <s v="Paper"/>
    <s v="Wrap Bag"/>
    <d v="2012-07-25T00:00:00"/>
  </r>
  <r>
    <n v="7494"/>
    <n v="40388"/>
    <x v="1261"/>
    <s v="Critical"/>
    <s v="***"/>
    <s v="***"/>
    <s v="***"/>
    <m/>
    <m/>
    <s v="***"/>
    <m/>
    <m/>
    <m/>
    <m/>
    <m/>
    <n v="17"/>
    <n v="0.02"/>
    <m/>
    <m/>
    <n v="67.73"/>
    <n v="0"/>
    <n v="3.9841176470588238"/>
    <s v="Regular Air"/>
    <n v="0.94"/>
    <n v="68.67"/>
    <x v="4"/>
    <s v="Home Office"/>
    <x v="0"/>
    <s v="Pens &amp; Art Supplies"/>
    <s v="Wrap Bag"/>
    <d v="2012-07-26T00:00:00"/>
  </r>
  <r>
    <n v="7495"/>
    <n v="27201"/>
    <x v="1262"/>
    <s v="High"/>
    <s v="*"/>
    <s v="**"/>
    <s v="**"/>
    <m/>
    <m/>
    <s v="**"/>
    <m/>
    <m/>
    <m/>
    <m/>
    <m/>
    <n v="10"/>
    <n v="0.02"/>
    <m/>
    <m/>
    <n v="5056.8900000000003"/>
    <n v="1"/>
    <n v="505.68900000000002"/>
    <s v="Delivery Truck"/>
    <n v="26"/>
    <n v="5082.8900000000003"/>
    <x v="1"/>
    <s v="Corporate"/>
    <x v="1"/>
    <s v="Chairs &amp; Chairmats"/>
    <s v="Jumbo Drum"/>
    <d v="2012-07-25T00:00:00"/>
  </r>
  <r>
    <n v="7496"/>
    <n v="27201"/>
    <x v="1262"/>
    <s v="High"/>
    <s v="*"/>
    <s v="**"/>
    <s v="**"/>
    <m/>
    <m/>
    <s v="**"/>
    <m/>
    <m/>
    <m/>
    <m/>
    <m/>
    <n v="45"/>
    <n v="0.05"/>
    <m/>
    <m/>
    <n v="3500.1"/>
    <n v="1"/>
    <n v="77.78"/>
    <s v="Delivery Truck"/>
    <n v="89.3"/>
    <n v="3589.4"/>
    <x v="1"/>
    <s v="Corporate"/>
    <x v="1"/>
    <s v="Tables"/>
    <s v="Jumbo Box"/>
    <d v="2012-07-25T00:00:00"/>
  </r>
  <r>
    <n v="7497"/>
    <n v="5254"/>
    <x v="1262"/>
    <s v="Not Specified"/>
    <s v="*"/>
    <s v="*"/>
    <s v="*"/>
    <m/>
    <m/>
    <s v="*"/>
    <m/>
    <m/>
    <m/>
    <m/>
    <m/>
    <n v="31"/>
    <n v="0.04"/>
    <m/>
    <m/>
    <n v="1735.3515"/>
    <n v="1"/>
    <n v="55.979080645161289"/>
    <s v="Regular Air"/>
    <n v="8.99"/>
    <n v="1744.3415"/>
    <x v="4"/>
    <s v="Corporate"/>
    <x v="2"/>
    <s v="Telephones and Communication"/>
    <s v="Small Box"/>
    <d v="2012-07-27T00:00:00"/>
  </r>
  <r>
    <n v="7498"/>
    <n v="30727"/>
    <x v="1262"/>
    <s v="Medium"/>
    <s v="*"/>
    <s v="*"/>
    <s v="*"/>
    <m/>
    <m/>
    <s v="*"/>
    <m/>
    <m/>
    <m/>
    <m/>
    <m/>
    <n v="28"/>
    <n v="3.5000000000000003E-2"/>
    <m/>
    <m/>
    <n v="1166.29"/>
    <n v="1"/>
    <n v="41.653214285714284"/>
    <s v="Express Air"/>
    <n v="4.5"/>
    <n v="1170.79"/>
    <x v="1"/>
    <s v="Small Business"/>
    <x v="0"/>
    <s v="Appliances"/>
    <s v="Small Box"/>
    <d v="2012-07-27T00:00:00"/>
  </r>
  <r>
    <n v="7499"/>
    <n v="23174"/>
    <x v="1263"/>
    <s v="Low"/>
    <s v="*"/>
    <s v="*"/>
    <s v="*"/>
    <m/>
    <m/>
    <s v="*"/>
    <m/>
    <m/>
    <m/>
    <m/>
    <m/>
    <n v="16"/>
    <n v="0.02"/>
    <m/>
    <m/>
    <n v="3549.9"/>
    <n v="1"/>
    <n v="221.86875000000001"/>
    <s v="Delivery Truck"/>
    <n v="64.2"/>
    <n v="3614.1"/>
    <x v="1"/>
    <s v="Consumer"/>
    <x v="1"/>
    <s v="Chairs &amp; Chairmats"/>
    <s v="Jumbo Drum"/>
    <d v="2012-07-28T00:00:00"/>
  </r>
  <r>
    <n v="7500"/>
    <n v="32903"/>
    <x v="1263"/>
    <s v="Low"/>
    <s v="*"/>
    <s v="*"/>
    <s v="*"/>
    <m/>
    <m/>
    <s v="*"/>
    <m/>
    <m/>
    <m/>
    <m/>
    <m/>
    <n v="31"/>
    <n v="0.04"/>
    <m/>
    <m/>
    <n v="454.58"/>
    <n v="0"/>
    <n v="14.663870967741936"/>
    <s v="Regular Air"/>
    <n v="8.7799999999999994"/>
    <n v="463.35999999999996"/>
    <x v="0"/>
    <s v="Small Business"/>
    <x v="0"/>
    <s v="Storage &amp; Organization"/>
    <s v="Small Box"/>
    <d v="2012-08-02T00:00:00"/>
  </r>
  <r>
    <n v="7501"/>
    <n v="37831"/>
    <x v="1263"/>
    <s v="Not Specified"/>
    <s v="*"/>
    <s v="*"/>
    <s v="*"/>
    <m/>
    <m/>
    <s v="*"/>
    <m/>
    <m/>
    <m/>
    <m/>
    <m/>
    <n v="30"/>
    <n v="0.04"/>
    <m/>
    <m/>
    <n v="453.87"/>
    <n v="0"/>
    <n v="15.129"/>
    <s v="Regular Air"/>
    <n v="4"/>
    <n v="457.87"/>
    <x v="9"/>
    <s v="Corporate"/>
    <x v="2"/>
    <s v="Computer Peripherals"/>
    <s v="Small Box"/>
    <d v="2012-07-28T00:00:00"/>
  </r>
  <r>
    <n v="7502"/>
    <n v="23174"/>
    <x v="1263"/>
    <s v="Low"/>
    <s v="*"/>
    <s v="*"/>
    <s v="*"/>
    <m/>
    <m/>
    <s v="*"/>
    <m/>
    <m/>
    <m/>
    <m/>
    <m/>
    <n v="8"/>
    <n v="0.01"/>
    <m/>
    <m/>
    <n v="138.24"/>
    <n v="0"/>
    <n v="17.28"/>
    <s v="Regular Air"/>
    <n v="7.04"/>
    <n v="145.28"/>
    <x v="1"/>
    <s v="Consumer"/>
    <x v="0"/>
    <s v="Storage &amp; Organization"/>
    <s v="Small Box"/>
    <d v="2012-08-02T00:00:00"/>
  </r>
  <r>
    <n v="7503"/>
    <n v="23812"/>
    <x v="1264"/>
    <s v="Critical"/>
    <s v="***"/>
    <s v="***"/>
    <s v="***"/>
    <m/>
    <m/>
    <s v="***"/>
    <m/>
    <m/>
    <m/>
    <m/>
    <m/>
    <n v="32"/>
    <n v="0.04"/>
    <m/>
    <m/>
    <n v="5845.82"/>
    <n v="1"/>
    <n v="182.68187499999999"/>
    <s v="Delivery Truck"/>
    <n v="15.59"/>
    <n v="5861.41"/>
    <x v="4"/>
    <s v="Home Office"/>
    <x v="2"/>
    <s v="Office Machines"/>
    <s v="Jumbo Drum"/>
    <d v="2012-07-27T00:00:00"/>
  </r>
  <r>
    <n v="7504"/>
    <n v="42982"/>
    <x v="1264"/>
    <s v="Low"/>
    <s v="*"/>
    <s v="*"/>
    <s v="*"/>
    <m/>
    <m/>
    <s v="*"/>
    <m/>
    <m/>
    <m/>
    <m/>
    <m/>
    <n v="42"/>
    <n v="0.05"/>
    <m/>
    <m/>
    <n v="1587.59"/>
    <n v="1"/>
    <n v="37.799761904761901"/>
    <s v="Regular Air"/>
    <n v="3.04"/>
    <n v="1590.6299999999999"/>
    <x v="5"/>
    <s v="Consumer"/>
    <x v="1"/>
    <s v="Office Furnishings"/>
    <s v="Wrap Bag"/>
    <d v="2012-08-01T00:00:00"/>
  </r>
  <r>
    <n v="7505"/>
    <n v="42982"/>
    <x v="1264"/>
    <s v="Low"/>
    <s v="*"/>
    <s v="*"/>
    <s v="*"/>
    <m/>
    <m/>
    <s v="*"/>
    <m/>
    <m/>
    <m/>
    <m/>
    <m/>
    <n v="12"/>
    <n v="0.02"/>
    <m/>
    <m/>
    <n v="1318.34"/>
    <n v="1"/>
    <n v="109.86166666666666"/>
    <s v="Express Air"/>
    <n v="24.49"/>
    <n v="1342.83"/>
    <x v="6"/>
    <s v="Consumer"/>
    <x v="1"/>
    <s v="Office Furnishings"/>
    <s v="Large Box"/>
    <d v="2012-08-05T00:00:00"/>
  </r>
  <r>
    <n v="7506"/>
    <n v="11684"/>
    <x v="1264"/>
    <s v="High"/>
    <s v="*"/>
    <s v="**"/>
    <s v="**"/>
    <m/>
    <m/>
    <s v="**"/>
    <m/>
    <m/>
    <m/>
    <m/>
    <m/>
    <n v="8"/>
    <n v="0.01"/>
    <m/>
    <m/>
    <n v="1173.5"/>
    <n v="1"/>
    <n v="146.6875"/>
    <s v="Regular Air"/>
    <n v="24.49"/>
    <n v="1197.99"/>
    <x v="1"/>
    <s v="Consumer"/>
    <x v="1"/>
    <s v="Chairs &amp; Chairmats"/>
    <s v="Large Box"/>
    <d v="2012-07-29T00:00:00"/>
  </r>
  <r>
    <n v="7507"/>
    <n v="16161"/>
    <x v="1265"/>
    <s v="Medium"/>
    <s v="*"/>
    <s v="*"/>
    <s v="*"/>
    <m/>
    <m/>
    <s v="*"/>
    <m/>
    <m/>
    <m/>
    <m/>
    <m/>
    <n v="49"/>
    <n v="0.05"/>
    <m/>
    <m/>
    <n v="2692.6895"/>
    <n v="1"/>
    <n v="54.952846938775508"/>
    <s v="Regular Air"/>
    <n v="4.2"/>
    <n v="2696.8894999999998"/>
    <x v="2"/>
    <s v="Consumer"/>
    <x v="2"/>
    <s v="Telephones and Communication"/>
    <s v="Small Box"/>
    <d v="2012-07-29T00:00:00"/>
  </r>
  <r>
    <n v="7508"/>
    <n v="55813"/>
    <x v="1265"/>
    <s v="Low"/>
    <s v="*"/>
    <s v="*"/>
    <s v="*"/>
    <m/>
    <m/>
    <s v="*"/>
    <m/>
    <m/>
    <m/>
    <m/>
    <m/>
    <n v="39"/>
    <n v="0.04"/>
    <m/>
    <m/>
    <n v="2650.77"/>
    <n v="1"/>
    <n v="67.96846153846154"/>
    <s v="Regular Air"/>
    <n v="37.58"/>
    <n v="2688.35"/>
    <x v="5"/>
    <s v="Corporate"/>
    <x v="1"/>
    <s v="Office Furnishings"/>
    <s v="Wrap Bag"/>
    <d v="2012-07-28T00:00:00"/>
  </r>
  <r>
    <n v="7509"/>
    <n v="49153"/>
    <x v="1265"/>
    <s v="Medium"/>
    <s v="*"/>
    <s v="*"/>
    <s v="*"/>
    <m/>
    <m/>
    <s v="*"/>
    <m/>
    <m/>
    <m/>
    <m/>
    <m/>
    <n v="31"/>
    <n v="0.04"/>
    <m/>
    <m/>
    <n v="2245.7800000000002"/>
    <n v="1"/>
    <n v="72.444516129032266"/>
    <s v="Delivery Truck"/>
    <n v="30"/>
    <n v="2275.7800000000002"/>
    <x v="2"/>
    <s v="Small Business"/>
    <x v="1"/>
    <s v="Chairs &amp; Chairmats"/>
    <s v="Jumbo Drum"/>
    <d v="2012-07-28T00:00:00"/>
  </r>
  <r>
    <n v="7510"/>
    <n v="11782"/>
    <x v="1265"/>
    <s v="Low"/>
    <s v="*"/>
    <s v="*"/>
    <s v="*"/>
    <m/>
    <m/>
    <s v="*"/>
    <m/>
    <m/>
    <m/>
    <m/>
    <m/>
    <n v="27"/>
    <n v="3.5000000000000003E-2"/>
    <m/>
    <m/>
    <n v="1541.7809999999999"/>
    <n v="1"/>
    <n v="57.103000000000002"/>
    <s v="Regular Air"/>
    <n v="13.99"/>
    <n v="1555.771"/>
    <x v="2"/>
    <s v="Corporate"/>
    <x v="2"/>
    <s v="Telephones and Communication"/>
    <s v="Medium Box"/>
    <d v="2012-08-04T00:00:00"/>
  </r>
  <r>
    <n v="7511"/>
    <n v="11782"/>
    <x v="1265"/>
    <s v="Low"/>
    <s v="*"/>
    <s v="*"/>
    <s v="*"/>
    <m/>
    <m/>
    <s v="*"/>
    <m/>
    <m/>
    <m/>
    <m/>
    <m/>
    <n v="46"/>
    <n v="0.05"/>
    <m/>
    <m/>
    <n v="247.21"/>
    <n v="0"/>
    <n v="5.3741304347826091"/>
    <s v="Regular Air"/>
    <n v="4.75"/>
    <n v="251.96"/>
    <x v="2"/>
    <s v="Corporate"/>
    <x v="0"/>
    <s v="Paper"/>
    <s v="Small Box"/>
    <d v="2012-08-02T00:00:00"/>
  </r>
  <r>
    <n v="7512"/>
    <n v="16161"/>
    <x v="1265"/>
    <s v="Medium"/>
    <s v="*"/>
    <s v="*"/>
    <s v="*"/>
    <m/>
    <m/>
    <s v="*"/>
    <m/>
    <m/>
    <m/>
    <m/>
    <m/>
    <n v="38"/>
    <n v="0.04"/>
    <m/>
    <m/>
    <n v="151.19"/>
    <n v="0"/>
    <n v="3.9786842105263158"/>
    <s v="Regular Air"/>
    <n v="0.71"/>
    <n v="151.9"/>
    <x v="2"/>
    <s v="Consumer"/>
    <x v="0"/>
    <s v="Rubber Bands"/>
    <s v="Wrap Bag"/>
    <d v="2012-07-30T00:00:00"/>
  </r>
  <r>
    <n v="7513"/>
    <n v="59234"/>
    <x v="1266"/>
    <s v="Low"/>
    <s v="*"/>
    <s v="*"/>
    <s v="*"/>
    <m/>
    <m/>
    <s v="*"/>
    <m/>
    <m/>
    <m/>
    <m/>
    <m/>
    <n v="32"/>
    <n v="0.04"/>
    <m/>
    <m/>
    <n v="5686.25"/>
    <n v="1"/>
    <n v="177.6953125"/>
    <s v="Regular Air"/>
    <n v="0.99"/>
    <n v="5687.24"/>
    <x v="12"/>
    <s v="Corporate"/>
    <x v="0"/>
    <s v="Appliances"/>
    <s v="Small Box"/>
    <d v="2012-08-02T00:00:00"/>
  </r>
  <r>
    <n v="7514"/>
    <n v="40901"/>
    <x v="1266"/>
    <s v="Medium"/>
    <s v="*"/>
    <s v="*"/>
    <s v="*"/>
    <m/>
    <m/>
    <s v="*"/>
    <m/>
    <m/>
    <m/>
    <m/>
    <m/>
    <n v="22"/>
    <n v="3.5000000000000003E-2"/>
    <m/>
    <m/>
    <n v="3100.1115"/>
    <n v="1"/>
    <n v="140.9141590909091"/>
    <s v="Express Air"/>
    <n v="8.08"/>
    <n v="3108.1914999999999"/>
    <x v="4"/>
    <s v="Home Office"/>
    <x v="2"/>
    <s v="Telephones and Communication"/>
    <s v="Small Box"/>
    <d v="2012-07-31T00:00:00"/>
  </r>
  <r>
    <n v="7515"/>
    <n v="59234"/>
    <x v="1266"/>
    <s v="Low"/>
    <s v="*"/>
    <s v="*"/>
    <s v="*"/>
    <m/>
    <m/>
    <s v="*"/>
    <m/>
    <m/>
    <m/>
    <m/>
    <m/>
    <n v="16"/>
    <n v="0.02"/>
    <m/>
    <m/>
    <n v="797.24"/>
    <n v="0"/>
    <n v="49.827500000000001"/>
    <s v="Delivery Truck"/>
    <n v="14.19"/>
    <n v="811.43000000000006"/>
    <x v="12"/>
    <s v="Corporate"/>
    <x v="1"/>
    <s v="Chairs &amp; Chairmats"/>
    <s v="Jumbo Drum"/>
    <d v="2012-08-03T00:00:00"/>
  </r>
  <r>
    <n v="7516"/>
    <n v="5699"/>
    <x v="1266"/>
    <s v="Low"/>
    <s v="*"/>
    <s v="*"/>
    <s v="*"/>
    <m/>
    <m/>
    <s v="*"/>
    <m/>
    <m/>
    <m/>
    <m/>
    <m/>
    <n v="41"/>
    <n v="0.05"/>
    <m/>
    <m/>
    <n v="573.89"/>
    <n v="0"/>
    <n v="13.997317073170731"/>
    <s v="Express Air"/>
    <n v="7.69"/>
    <n v="581.58000000000004"/>
    <x v="1"/>
    <s v="Small Business"/>
    <x v="0"/>
    <s v="Storage &amp; Organization"/>
    <s v="Small Box"/>
    <d v="2012-08-03T00:00:00"/>
  </r>
  <r>
    <n v="7517"/>
    <n v="40901"/>
    <x v="1266"/>
    <s v="Medium"/>
    <s v="*"/>
    <s v="*"/>
    <s v="*"/>
    <m/>
    <m/>
    <s v="*"/>
    <m/>
    <m/>
    <m/>
    <m/>
    <m/>
    <n v="40"/>
    <n v="0.05"/>
    <m/>
    <m/>
    <n v="273.14"/>
    <n v="0"/>
    <n v="6.8285"/>
    <s v="Regular Air"/>
    <n v="4.07"/>
    <n v="277.20999999999998"/>
    <x v="4"/>
    <s v="Home Office"/>
    <x v="2"/>
    <s v="Computer Peripherals"/>
    <s v="Small Pack"/>
    <d v="2012-07-31T00:00:00"/>
  </r>
  <r>
    <n v="7518"/>
    <n v="44423"/>
    <x v="1266"/>
    <s v="Critical"/>
    <s v="***"/>
    <s v="***"/>
    <s v="***"/>
    <m/>
    <m/>
    <s v="***"/>
    <m/>
    <m/>
    <m/>
    <m/>
    <m/>
    <n v="39"/>
    <n v="0.04"/>
    <m/>
    <m/>
    <n v="248.64"/>
    <n v="0"/>
    <n v="6.3753846153846148"/>
    <s v="Regular Air"/>
    <n v="5.29"/>
    <n v="253.92999999999998"/>
    <x v="6"/>
    <s v="Corporate"/>
    <x v="1"/>
    <s v="Office Furnishings"/>
    <s v="Small Box"/>
    <d v="2012-07-30T00:00:00"/>
  </r>
  <r>
    <n v="7519"/>
    <n v="20932"/>
    <x v="1266"/>
    <s v="High"/>
    <s v="*"/>
    <s v="**"/>
    <s v="**"/>
    <m/>
    <m/>
    <s v="**"/>
    <m/>
    <m/>
    <m/>
    <m/>
    <m/>
    <n v="38"/>
    <n v="0.04"/>
    <m/>
    <m/>
    <n v="123.26"/>
    <n v="0"/>
    <n v="3.2436842105263159"/>
    <s v="Regular Air"/>
    <n v="1.86"/>
    <n v="125.12"/>
    <x v="3"/>
    <s v="Small Business"/>
    <x v="0"/>
    <s v="Pens &amp; Art Supplies"/>
    <s v="Wrap Bag"/>
    <d v="2012-07-31T00:00:00"/>
  </r>
  <r>
    <n v="7520"/>
    <n v="52678"/>
    <x v="1266"/>
    <s v="High"/>
    <s v="*"/>
    <s v="**"/>
    <s v="**"/>
    <m/>
    <m/>
    <s v="**"/>
    <m/>
    <m/>
    <m/>
    <m/>
    <m/>
    <n v="3"/>
    <n v="0.01"/>
    <m/>
    <m/>
    <n v="112.79"/>
    <n v="0"/>
    <n v="37.596666666666671"/>
    <s v="Delivery Truck"/>
    <n v="53.03"/>
    <n v="165.82"/>
    <x v="4"/>
    <s v="Corporate"/>
    <x v="0"/>
    <s v="Storage &amp; Organization"/>
    <s v="Jumbo Drum"/>
    <d v="2012-07-31T00:00:00"/>
  </r>
  <r>
    <n v="7521"/>
    <n v="26310"/>
    <x v="1266"/>
    <s v="Not Specified"/>
    <s v="*"/>
    <s v="*"/>
    <s v="*"/>
    <m/>
    <m/>
    <s v="*"/>
    <m/>
    <m/>
    <m/>
    <m/>
    <m/>
    <n v="19"/>
    <n v="0.02"/>
    <m/>
    <m/>
    <n v="112.67"/>
    <n v="0"/>
    <n v="5.93"/>
    <s v="Regular Air"/>
    <n v="5.14"/>
    <n v="117.81"/>
    <x v="4"/>
    <s v="Corporate"/>
    <x v="0"/>
    <s v="Paper"/>
    <s v="Small Box"/>
    <d v="2012-07-30T00:00:00"/>
  </r>
  <r>
    <n v="7522"/>
    <n v="26310"/>
    <x v="1266"/>
    <s v="Not Specified"/>
    <s v="*"/>
    <s v="*"/>
    <s v="*"/>
    <m/>
    <m/>
    <s v="*"/>
    <m/>
    <m/>
    <m/>
    <m/>
    <m/>
    <n v="5"/>
    <n v="0.01"/>
    <m/>
    <m/>
    <n v="77.41"/>
    <n v="0"/>
    <n v="15.481999999999999"/>
    <s v="Regular Air"/>
    <n v="1.39"/>
    <n v="78.8"/>
    <x v="4"/>
    <s v="Corporate"/>
    <x v="0"/>
    <s v="Envelopes"/>
    <s v="Small Box"/>
    <d v="2012-07-31T00:00:00"/>
  </r>
  <r>
    <n v="7523"/>
    <n v="36864"/>
    <x v="1266"/>
    <s v="Low"/>
    <s v="*"/>
    <s v="*"/>
    <s v="*"/>
    <m/>
    <m/>
    <s v="*"/>
    <m/>
    <m/>
    <m/>
    <m/>
    <m/>
    <n v="9"/>
    <n v="0.01"/>
    <m/>
    <m/>
    <n v="55.49"/>
    <n v="0"/>
    <n v="6.1655555555555557"/>
    <s v="Regular Air"/>
    <n v="0.91"/>
    <n v="56.4"/>
    <x v="0"/>
    <s v="Home Office"/>
    <x v="0"/>
    <s v="Pens &amp; Art Supplies"/>
    <s v="Wrap Bag"/>
    <d v="2012-07-31T00:00:00"/>
  </r>
  <r>
    <n v="7524"/>
    <n v="5699"/>
    <x v="1266"/>
    <s v="Low"/>
    <s v="*"/>
    <s v="*"/>
    <s v="*"/>
    <m/>
    <m/>
    <s v="*"/>
    <m/>
    <m/>
    <m/>
    <m/>
    <m/>
    <n v="2"/>
    <n v="0.01"/>
    <m/>
    <m/>
    <n v="9.25"/>
    <n v="0"/>
    <n v="4.625"/>
    <s v="Regular Air"/>
    <n v="0.99"/>
    <n v="10.24"/>
    <x v="1"/>
    <s v="Small Business"/>
    <x v="0"/>
    <s v="Labels"/>
    <s v="Small Box"/>
    <d v="2012-08-03T00:00:00"/>
  </r>
  <r>
    <n v="7525"/>
    <n v="26469"/>
    <x v="1267"/>
    <s v="Medium"/>
    <s v="*"/>
    <s v="*"/>
    <s v="*"/>
    <m/>
    <m/>
    <s v="*"/>
    <m/>
    <m/>
    <m/>
    <m/>
    <m/>
    <n v="4"/>
    <n v="0.01"/>
    <m/>
    <m/>
    <n v="7406.49"/>
    <n v="1"/>
    <n v="1851.6224999999999"/>
    <s v="Regular Air"/>
    <n v="19.989999999999998"/>
    <n v="7426.48"/>
    <x v="1"/>
    <s v="Home Office"/>
    <x v="0"/>
    <s v="Binders and Binder Accessories"/>
    <s v="Small Box"/>
    <d v="2012-08-01T00:00:00"/>
  </r>
  <r>
    <n v="7526"/>
    <n v="27616"/>
    <x v="1267"/>
    <s v="Low"/>
    <s v="*"/>
    <s v="*"/>
    <s v="*"/>
    <m/>
    <m/>
    <s v="*"/>
    <m/>
    <m/>
    <m/>
    <m/>
    <m/>
    <n v="3"/>
    <n v="0.01"/>
    <m/>
    <m/>
    <n v="614.14"/>
    <n v="0"/>
    <n v="204.71333333333334"/>
    <s v="Regular Air"/>
    <n v="24.49"/>
    <n v="638.63"/>
    <x v="4"/>
    <s v="Home Office"/>
    <x v="2"/>
    <s v="Copiers and Fax"/>
    <s v="Large Box"/>
    <d v="2012-08-01T00:00:00"/>
  </r>
  <r>
    <n v="7527"/>
    <n v="26469"/>
    <x v="1267"/>
    <s v="Medium"/>
    <s v="*"/>
    <s v="*"/>
    <s v="*"/>
    <m/>
    <m/>
    <s v="*"/>
    <m/>
    <m/>
    <m/>
    <m/>
    <m/>
    <n v="50"/>
    <n v="0.06"/>
    <m/>
    <m/>
    <n v="350.01"/>
    <n v="0"/>
    <n v="7.0001999999999995"/>
    <s v="Regular Air"/>
    <n v="6.93"/>
    <n v="356.94"/>
    <x v="1"/>
    <s v="Home Office"/>
    <x v="0"/>
    <s v="Paper"/>
    <s v="Small Box"/>
    <d v="2012-07-31T00:00:00"/>
  </r>
  <r>
    <n v="7528"/>
    <n v="16352"/>
    <x v="1267"/>
    <s v="Medium"/>
    <s v="*"/>
    <s v="*"/>
    <s v="*"/>
    <m/>
    <m/>
    <s v="*"/>
    <m/>
    <m/>
    <m/>
    <m/>
    <m/>
    <n v="16"/>
    <n v="0.02"/>
    <m/>
    <m/>
    <n v="113.25"/>
    <n v="0"/>
    <n v="7.078125"/>
    <s v="Regular Air"/>
    <n v="6.65"/>
    <n v="119.9"/>
    <x v="0"/>
    <s v="Corporate"/>
    <x v="0"/>
    <s v="Paper"/>
    <s v="Small Box"/>
    <d v="2012-08-01T00:00:00"/>
  </r>
  <r>
    <n v="7529"/>
    <n v="56384"/>
    <x v="1268"/>
    <s v="Critical"/>
    <s v="***"/>
    <s v="***"/>
    <s v="***"/>
    <m/>
    <m/>
    <s v="***"/>
    <m/>
    <m/>
    <m/>
    <m/>
    <m/>
    <n v="29"/>
    <n v="3.5000000000000003E-2"/>
    <m/>
    <m/>
    <n v="6139.34"/>
    <n v="1"/>
    <n v="211.70137931034483"/>
    <s v="Delivery Truck"/>
    <n v="69.64"/>
    <n v="6208.9800000000005"/>
    <x v="1"/>
    <s v="Small Business"/>
    <x v="1"/>
    <s v="Tables"/>
    <s v="Jumbo Box"/>
    <d v="2012-08-02T00:00:00"/>
  </r>
  <r>
    <n v="7530"/>
    <n v="2562"/>
    <x v="1268"/>
    <s v="Critical"/>
    <s v="***"/>
    <s v="***"/>
    <s v="***"/>
    <m/>
    <m/>
    <s v="***"/>
    <m/>
    <m/>
    <m/>
    <m/>
    <m/>
    <n v="17"/>
    <n v="0.02"/>
    <m/>
    <m/>
    <n v="821.18"/>
    <n v="0"/>
    <n v="48.304705882352941"/>
    <s v="Express Air"/>
    <n v="5.81"/>
    <n v="826.9899999999999"/>
    <x v="10"/>
    <s v="Consumer"/>
    <x v="0"/>
    <s v="Paper"/>
    <s v="Small Box"/>
    <d v="2012-08-01T00:00:00"/>
  </r>
  <r>
    <n v="7531"/>
    <n v="56384"/>
    <x v="1268"/>
    <s v="Critical"/>
    <s v="***"/>
    <s v="***"/>
    <s v="***"/>
    <m/>
    <m/>
    <s v="***"/>
    <m/>
    <m/>
    <m/>
    <m/>
    <m/>
    <n v="47"/>
    <n v="0.05"/>
    <m/>
    <m/>
    <n v="257.2"/>
    <n v="0"/>
    <n v="5.4723404255319146"/>
    <s v="Regular Air"/>
    <n v="49"/>
    <n v="306.2"/>
    <x v="1"/>
    <s v="Small Business"/>
    <x v="0"/>
    <s v="Appliances"/>
    <s v="Large Box"/>
    <d v="2012-08-01T00:00:00"/>
  </r>
  <r>
    <n v="7532"/>
    <n v="11808"/>
    <x v="1268"/>
    <s v="Not Specified"/>
    <s v="*"/>
    <s v="*"/>
    <s v="*"/>
    <m/>
    <m/>
    <s v="*"/>
    <m/>
    <m/>
    <m/>
    <m/>
    <m/>
    <n v="1"/>
    <n v="0.01"/>
    <m/>
    <m/>
    <n v="148.34399999999999"/>
    <n v="0"/>
    <n v="148.34399999999999"/>
    <s v="Delivery Truck"/>
    <n v="39.25"/>
    <n v="187.59399999999999"/>
    <x v="1"/>
    <s v="Corporate"/>
    <x v="1"/>
    <s v="Tables"/>
    <s v="Jumbo Box"/>
    <d v="2012-08-01T00:00:00"/>
  </r>
  <r>
    <n v="7533"/>
    <n v="2562"/>
    <x v="1268"/>
    <s v="Critical"/>
    <s v="***"/>
    <s v="***"/>
    <s v="***"/>
    <m/>
    <m/>
    <s v="***"/>
    <m/>
    <m/>
    <m/>
    <m/>
    <m/>
    <n v="6"/>
    <n v="0.01"/>
    <m/>
    <m/>
    <n v="77.599999999999994"/>
    <n v="0"/>
    <n v="12.933333333333332"/>
    <s v="Regular Air"/>
    <n v="11.25"/>
    <n v="88.85"/>
    <x v="10"/>
    <s v="Consumer"/>
    <x v="0"/>
    <s v="Paper"/>
    <s v="Small Box"/>
    <d v="2012-08-02T00:00:00"/>
  </r>
  <r>
    <n v="7534"/>
    <n v="2562"/>
    <x v="1268"/>
    <s v="Critical"/>
    <s v="***"/>
    <s v="***"/>
    <s v="***"/>
    <m/>
    <m/>
    <s v="***"/>
    <m/>
    <m/>
    <m/>
    <m/>
    <m/>
    <n v="28"/>
    <n v="3.5000000000000003E-2"/>
    <m/>
    <m/>
    <n v="64.819999999999993"/>
    <n v="0"/>
    <n v="2.3149999999999999"/>
    <s v="Regular Air"/>
    <n v="1.99"/>
    <n v="66.809999999999988"/>
    <x v="10"/>
    <s v="Consumer"/>
    <x v="2"/>
    <s v="Computer Peripherals"/>
    <s v="Small Pack"/>
    <d v="2012-08-03T00:00:00"/>
  </r>
  <r>
    <n v="7535"/>
    <n v="2247"/>
    <x v="1269"/>
    <s v="Not Specified"/>
    <s v="*"/>
    <s v="*"/>
    <s v="*"/>
    <m/>
    <m/>
    <s v="*"/>
    <m/>
    <m/>
    <m/>
    <m/>
    <m/>
    <n v="6"/>
    <n v="0.01"/>
    <m/>
    <m/>
    <n v="21134.71"/>
    <n v="1"/>
    <n v="3522.4516666666664"/>
    <s v="Delivery Truck"/>
    <n v="8.73"/>
    <n v="21143.439999999999"/>
    <x v="5"/>
    <s v="Small Business"/>
    <x v="2"/>
    <s v="Office Machines"/>
    <s v="Jumbo Box"/>
    <d v="2012-08-03T00:00:00"/>
  </r>
  <r>
    <n v="7536"/>
    <n v="31302"/>
    <x v="1269"/>
    <s v="High"/>
    <s v="*"/>
    <s v="**"/>
    <s v="**"/>
    <m/>
    <m/>
    <s v="**"/>
    <m/>
    <m/>
    <m/>
    <m/>
    <m/>
    <n v="41"/>
    <n v="0.05"/>
    <m/>
    <m/>
    <n v="4648.6400000000003"/>
    <n v="1"/>
    <n v="113.38146341463415"/>
    <s v="Regular Air"/>
    <n v="1.99"/>
    <n v="4650.63"/>
    <x v="6"/>
    <s v="Small Business"/>
    <x v="2"/>
    <s v="Computer Peripherals"/>
    <s v="Small Pack"/>
    <d v="2012-08-03T00:00:00"/>
  </r>
  <r>
    <n v="7537"/>
    <n v="11431"/>
    <x v="1269"/>
    <s v="High"/>
    <s v="*"/>
    <s v="**"/>
    <s v="**"/>
    <m/>
    <m/>
    <s v="**"/>
    <m/>
    <m/>
    <m/>
    <m/>
    <m/>
    <n v="8"/>
    <n v="0.01"/>
    <m/>
    <m/>
    <n v="1273.2660000000001"/>
    <n v="1"/>
    <n v="159.15825000000001"/>
    <s v="Regular Air"/>
    <n v="8.99"/>
    <n v="1282.2560000000001"/>
    <x v="8"/>
    <s v="Small Business"/>
    <x v="2"/>
    <s v="Telephones and Communication"/>
    <s v="Small Box"/>
    <d v="2012-08-02T00:00:00"/>
  </r>
  <r>
    <n v="7538"/>
    <n v="13988"/>
    <x v="1269"/>
    <s v="Not Specified"/>
    <s v="*"/>
    <s v="*"/>
    <s v="*"/>
    <m/>
    <m/>
    <s v="*"/>
    <m/>
    <m/>
    <m/>
    <m/>
    <m/>
    <n v="39"/>
    <n v="0.04"/>
    <m/>
    <m/>
    <n v="626.96"/>
    <n v="0"/>
    <n v="16.075897435897438"/>
    <s v="Regular Air"/>
    <n v="7.69"/>
    <n v="634.65000000000009"/>
    <x v="4"/>
    <s v="Home Office"/>
    <x v="0"/>
    <s v="Storage &amp; Organization"/>
    <s v="Small Box"/>
    <d v="2012-08-02T00:00:00"/>
  </r>
  <r>
    <n v="7539"/>
    <n v="13988"/>
    <x v="1269"/>
    <s v="Not Specified"/>
    <s v="*"/>
    <s v="*"/>
    <s v="*"/>
    <m/>
    <m/>
    <s v="*"/>
    <m/>
    <m/>
    <m/>
    <m/>
    <m/>
    <n v="18"/>
    <n v="0.02"/>
    <m/>
    <m/>
    <n v="236.31"/>
    <n v="0"/>
    <n v="13.128333333333334"/>
    <s v="Express Air"/>
    <n v="4.9800000000000004"/>
    <n v="241.29"/>
    <x v="4"/>
    <s v="Home Office"/>
    <x v="0"/>
    <s v="Appliances"/>
    <s v="Small Box"/>
    <d v="2012-08-02T00:00:00"/>
  </r>
  <r>
    <n v="7540"/>
    <n v="13988"/>
    <x v="1269"/>
    <s v="Not Specified"/>
    <s v="*"/>
    <s v="*"/>
    <s v="*"/>
    <m/>
    <m/>
    <s v="*"/>
    <m/>
    <m/>
    <m/>
    <m/>
    <m/>
    <n v="34"/>
    <n v="0.04"/>
    <m/>
    <m/>
    <n v="180.27"/>
    <n v="0"/>
    <n v="5.3020588235294124"/>
    <s v="Regular Air"/>
    <n v="5.32"/>
    <n v="185.59"/>
    <x v="4"/>
    <s v="Home Office"/>
    <x v="1"/>
    <s v="Office Furnishings"/>
    <s v="Small Box"/>
    <d v="2012-08-02T00:00:00"/>
  </r>
  <r>
    <n v="7541"/>
    <n v="47399"/>
    <x v="1269"/>
    <s v="Low"/>
    <s v="*"/>
    <s v="*"/>
    <s v="*"/>
    <m/>
    <m/>
    <s v="*"/>
    <m/>
    <m/>
    <m/>
    <m/>
    <m/>
    <n v="26"/>
    <n v="3.5000000000000003E-2"/>
    <m/>
    <m/>
    <n v="145.76"/>
    <n v="0"/>
    <n v="5.6061538461538456"/>
    <s v="Regular Air"/>
    <n v="2.99"/>
    <n v="148.75"/>
    <x v="8"/>
    <s v="Consumer"/>
    <x v="0"/>
    <s v="Binders and Binder Accessories"/>
    <s v="Small Box"/>
    <d v="2012-08-01T00:00:00"/>
  </r>
  <r>
    <n v="7542"/>
    <n v="11431"/>
    <x v="1269"/>
    <s v="High"/>
    <s v="*"/>
    <s v="**"/>
    <s v="**"/>
    <m/>
    <m/>
    <s v="**"/>
    <m/>
    <m/>
    <m/>
    <m/>
    <m/>
    <n v="5"/>
    <n v="0.01"/>
    <m/>
    <m/>
    <n v="39.68"/>
    <n v="0"/>
    <n v="7.9359999999999999"/>
    <s v="Regular Air"/>
    <n v="2.87"/>
    <n v="42.55"/>
    <x v="8"/>
    <s v="Small Business"/>
    <x v="0"/>
    <s v="Paper"/>
    <s v="Wrap Bag"/>
    <d v="2012-08-03T00:00:00"/>
  </r>
  <r>
    <n v="7543"/>
    <n v="33445"/>
    <x v="1270"/>
    <s v="Low"/>
    <s v="*"/>
    <s v="*"/>
    <s v="*"/>
    <m/>
    <m/>
    <s v="*"/>
    <m/>
    <m/>
    <m/>
    <m/>
    <m/>
    <n v="49"/>
    <n v="0.05"/>
    <m/>
    <m/>
    <n v="3642.14"/>
    <n v="1"/>
    <n v="74.329387755102033"/>
    <s v="Delivery Truck"/>
    <n v="26.74"/>
    <n v="3668.8799999999997"/>
    <x v="2"/>
    <s v="Small Business"/>
    <x v="1"/>
    <s v="Bookcases"/>
    <s v="Jumbo Box"/>
    <d v="2012-08-07T00:00:00"/>
  </r>
  <r>
    <n v="7544"/>
    <n v="33445"/>
    <x v="1270"/>
    <s v="Low"/>
    <s v="*"/>
    <s v="*"/>
    <s v="*"/>
    <m/>
    <m/>
    <s v="*"/>
    <m/>
    <m/>
    <m/>
    <m/>
    <m/>
    <n v="16"/>
    <n v="0.02"/>
    <m/>
    <m/>
    <n v="2982.5"/>
    <n v="1"/>
    <n v="186.40625"/>
    <s v="Regular Air"/>
    <n v="69"/>
    <n v="3051.5"/>
    <x v="2"/>
    <s v="Small Business"/>
    <x v="1"/>
    <s v="Tables"/>
    <s v="Large Box"/>
    <d v="2012-08-04T00:00:00"/>
  </r>
  <r>
    <n v="7545"/>
    <n v="52039"/>
    <x v="1270"/>
    <s v="Critical"/>
    <s v="***"/>
    <s v="***"/>
    <s v="***"/>
    <m/>
    <m/>
    <s v="***"/>
    <m/>
    <m/>
    <m/>
    <m/>
    <m/>
    <n v="48"/>
    <n v="0.05"/>
    <m/>
    <m/>
    <n v="2006.38"/>
    <n v="1"/>
    <n v="41.799583333333338"/>
    <s v="Regular Air"/>
    <n v="1.99"/>
    <n v="2008.3700000000001"/>
    <x v="0"/>
    <s v="Corporate"/>
    <x v="2"/>
    <s v="Computer Peripherals"/>
    <s v="Small Pack"/>
    <d v="2012-08-04T00:00:00"/>
  </r>
  <r>
    <n v="7546"/>
    <n v="33445"/>
    <x v="1270"/>
    <s v="Low"/>
    <s v="*"/>
    <s v="*"/>
    <s v="*"/>
    <m/>
    <m/>
    <s v="*"/>
    <m/>
    <m/>
    <m/>
    <m/>
    <m/>
    <n v="18"/>
    <n v="0.02"/>
    <m/>
    <m/>
    <n v="1776.96"/>
    <n v="1"/>
    <n v="98.72"/>
    <s v="Delivery Truck"/>
    <n v="35.840000000000003"/>
    <n v="1812.8"/>
    <x v="2"/>
    <s v="Small Business"/>
    <x v="1"/>
    <s v="Bookcases"/>
    <s v="Jumbo Box"/>
    <d v="2012-08-07T00:00:00"/>
  </r>
  <r>
    <n v="7547"/>
    <n v="26691"/>
    <x v="1271"/>
    <s v="Not Specified"/>
    <s v="*"/>
    <s v="*"/>
    <s v="*"/>
    <m/>
    <m/>
    <s v="*"/>
    <m/>
    <m/>
    <m/>
    <m/>
    <m/>
    <n v="37"/>
    <n v="0.04"/>
    <m/>
    <m/>
    <n v="270.43"/>
    <n v="0"/>
    <n v="7.308918918918919"/>
    <s v="Regular Air"/>
    <n v="6.16"/>
    <n v="276.59000000000003"/>
    <x v="1"/>
    <s v="Corporate"/>
    <x v="0"/>
    <s v="Binders and Binder Accessories"/>
    <s v="Small Box"/>
    <d v="2012-08-04T00:00:00"/>
  </r>
  <r>
    <n v="7548"/>
    <n v="37412"/>
    <x v="1271"/>
    <s v="High"/>
    <s v="*"/>
    <s v="**"/>
    <s v="**"/>
    <m/>
    <m/>
    <s v="**"/>
    <m/>
    <m/>
    <m/>
    <m/>
    <m/>
    <n v="17"/>
    <n v="0.02"/>
    <m/>
    <m/>
    <n v="191.67"/>
    <n v="0"/>
    <n v="11.27470588235294"/>
    <s v="Regular Air"/>
    <n v="3.37"/>
    <n v="195.04"/>
    <x v="2"/>
    <s v="Consumer"/>
    <x v="0"/>
    <s v="Scissors, Rulers and Trimmers"/>
    <s v="Small Pack"/>
    <d v="2012-08-05T00:00:00"/>
  </r>
  <r>
    <n v="7549"/>
    <n v="8167"/>
    <x v="1272"/>
    <s v="Critical"/>
    <s v="***"/>
    <s v="***"/>
    <s v="***"/>
    <m/>
    <m/>
    <s v="***"/>
    <m/>
    <m/>
    <m/>
    <m/>
    <m/>
    <n v="48"/>
    <n v="0.05"/>
    <m/>
    <m/>
    <n v="1449.3009999999999"/>
    <n v="1"/>
    <n v="30.193770833333332"/>
    <s v="Regular Air"/>
    <n v="1.25"/>
    <n v="1450.5509999999999"/>
    <x v="5"/>
    <s v="Small Business"/>
    <x v="2"/>
    <s v="Telephones and Communication"/>
    <s v="Small Pack"/>
    <d v="2012-08-06T00:00:00"/>
  </r>
  <r>
    <n v="7550"/>
    <n v="33761"/>
    <x v="1272"/>
    <s v="High"/>
    <s v="*"/>
    <s v="**"/>
    <s v="**"/>
    <m/>
    <m/>
    <s v="**"/>
    <m/>
    <m/>
    <m/>
    <m/>
    <m/>
    <n v="45"/>
    <n v="0.05"/>
    <m/>
    <m/>
    <n v="463.93"/>
    <n v="0"/>
    <n v="10.309555555555555"/>
    <s v="Regular Air"/>
    <n v="2.89"/>
    <n v="466.82"/>
    <x v="0"/>
    <s v="Home Office"/>
    <x v="0"/>
    <s v="Pens &amp; Art Supplies"/>
    <s v="Small Pack"/>
    <d v="2012-08-05T00:00:00"/>
  </r>
  <r>
    <n v="7551"/>
    <n v="54886"/>
    <x v="1272"/>
    <s v="Critical"/>
    <s v="***"/>
    <s v="***"/>
    <s v="***"/>
    <m/>
    <m/>
    <s v="***"/>
    <m/>
    <m/>
    <m/>
    <m/>
    <m/>
    <n v="39"/>
    <n v="0.04"/>
    <m/>
    <m/>
    <n v="419.95"/>
    <n v="0"/>
    <n v="10.767948717948718"/>
    <s v="Regular Air"/>
    <n v="5.16"/>
    <n v="425.11"/>
    <x v="2"/>
    <s v="Small Business"/>
    <x v="1"/>
    <s v="Office Furnishings"/>
    <s v="Small Box"/>
    <d v="2012-08-05T00:00:00"/>
  </r>
  <r>
    <n v="7552"/>
    <n v="52197"/>
    <x v="1272"/>
    <s v="Critical"/>
    <s v="***"/>
    <s v="***"/>
    <s v="***"/>
    <m/>
    <m/>
    <s v="***"/>
    <m/>
    <m/>
    <m/>
    <m/>
    <m/>
    <n v="6"/>
    <n v="0.01"/>
    <m/>
    <m/>
    <n v="377.03"/>
    <n v="0"/>
    <n v="62.838333333333331"/>
    <s v="Regular Air"/>
    <n v="6.88"/>
    <n v="383.90999999999997"/>
    <x v="4"/>
    <s v="Corporate"/>
    <x v="0"/>
    <s v="Storage &amp; Organization"/>
    <s v="Small Box"/>
    <d v="2012-08-06T00:00:00"/>
  </r>
  <r>
    <n v="7553"/>
    <n v="36803"/>
    <x v="1272"/>
    <s v="Not Specified"/>
    <s v="*"/>
    <s v="*"/>
    <s v="*"/>
    <m/>
    <m/>
    <s v="*"/>
    <m/>
    <m/>
    <m/>
    <m/>
    <m/>
    <n v="42"/>
    <n v="0.05"/>
    <m/>
    <m/>
    <n v="121.65"/>
    <n v="0"/>
    <n v="2.8964285714285714"/>
    <s v="Regular Air"/>
    <n v="0.99"/>
    <n v="122.64"/>
    <x v="2"/>
    <s v="Corporate"/>
    <x v="0"/>
    <s v="Labels"/>
    <s v="Small Box"/>
    <d v="2012-08-06T00:00:00"/>
  </r>
  <r>
    <n v="7554"/>
    <n v="36803"/>
    <x v="1272"/>
    <s v="Not Specified"/>
    <s v="*"/>
    <s v="*"/>
    <s v="*"/>
    <m/>
    <m/>
    <s v="*"/>
    <m/>
    <m/>
    <m/>
    <m/>
    <m/>
    <n v="2"/>
    <n v="0.01"/>
    <m/>
    <m/>
    <n v="103.105"/>
    <n v="0"/>
    <n v="51.552500000000002"/>
    <s v="Regular Air"/>
    <n v="2.5"/>
    <n v="105.605"/>
    <x v="2"/>
    <s v="Corporate"/>
    <x v="2"/>
    <s v="Telephones and Communication"/>
    <s v="Small Box"/>
    <d v="2012-08-06T00:00:00"/>
  </r>
  <r>
    <n v="7555"/>
    <n v="52197"/>
    <x v="1272"/>
    <s v="Critical"/>
    <s v="***"/>
    <s v="***"/>
    <s v="***"/>
    <m/>
    <m/>
    <s v="***"/>
    <m/>
    <m/>
    <m/>
    <m/>
    <m/>
    <n v="23"/>
    <n v="3.5000000000000003E-2"/>
    <m/>
    <m/>
    <n v="91.94"/>
    <n v="0"/>
    <n v="3.997391304347826"/>
    <s v="Regular Air"/>
    <n v="2"/>
    <n v="93.94"/>
    <x v="4"/>
    <s v="Corporate"/>
    <x v="0"/>
    <s v="Rubber Bands"/>
    <s v="Wrap Bag"/>
    <d v="2012-08-05T00:00:00"/>
  </r>
  <r>
    <n v="7556"/>
    <n v="1540"/>
    <x v="1272"/>
    <s v="High"/>
    <s v="*"/>
    <s v="**"/>
    <s v="**"/>
    <m/>
    <m/>
    <s v="**"/>
    <m/>
    <m/>
    <m/>
    <m/>
    <m/>
    <n v="30"/>
    <n v="0.04"/>
    <m/>
    <m/>
    <n v="80.900000000000006"/>
    <n v="0"/>
    <n v="2.6966666666666668"/>
    <s v="Regular Air"/>
    <n v="0.7"/>
    <n v="81.600000000000009"/>
    <x v="11"/>
    <s v="Home Office"/>
    <x v="0"/>
    <s v="Pens &amp; Art Supplies"/>
    <s v="Wrap Bag"/>
    <d v="2012-08-06T00:00:00"/>
  </r>
  <r>
    <n v="7557"/>
    <n v="933"/>
    <x v="1272"/>
    <s v="Not Specified"/>
    <s v="*"/>
    <s v="*"/>
    <s v="*"/>
    <m/>
    <m/>
    <s v="*"/>
    <m/>
    <m/>
    <m/>
    <m/>
    <m/>
    <n v="15"/>
    <n v="0.02"/>
    <m/>
    <m/>
    <n v="80.61"/>
    <n v="0"/>
    <n v="5.3739999999999997"/>
    <s v="Regular Air"/>
    <n v="2.99"/>
    <n v="83.6"/>
    <x v="11"/>
    <s v="Small Business"/>
    <x v="0"/>
    <s v="Binders and Binder Accessories"/>
    <s v="Small Box"/>
    <d v="2012-08-04T00:00:00"/>
  </r>
  <r>
    <n v="7558"/>
    <n v="8167"/>
    <x v="1272"/>
    <s v="Critical"/>
    <s v="***"/>
    <s v="***"/>
    <s v="***"/>
    <m/>
    <m/>
    <s v="***"/>
    <m/>
    <m/>
    <m/>
    <m/>
    <m/>
    <n v="4"/>
    <n v="0.01"/>
    <m/>
    <m/>
    <n v="30.95"/>
    <n v="0"/>
    <n v="7.7374999999999998"/>
    <s v="Regular Air"/>
    <n v="6.22"/>
    <n v="37.17"/>
    <x v="5"/>
    <s v="Small Business"/>
    <x v="0"/>
    <s v="Paper"/>
    <s v="Small Box"/>
    <d v="2012-08-06T00:00:00"/>
  </r>
  <r>
    <n v="7559"/>
    <n v="36803"/>
    <x v="1272"/>
    <s v="Not Specified"/>
    <s v="*"/>
    <s v="*"/>
    <s v="*"/>
    <m/>
    <m/>
    <s v="*"/>
    <m/>
    <m/>
    <m/>
    <m/>
    <m/>
    <n v="2"/>
    <n v="0.01"/>
    <m/>
    <m/>
    <n v="19.02"/>
    <n v="0"/>
    <n v="9.51"/>
    <s v="Express Air"/>
    <n v="5.33"/>
    <n v="24.35"/>
    <x v="2"/>
    <s v="Corporate"/>
    <x v="1"/>
    <s v="Office Furnishings"/>
    <s v="Small Box"/>
    <d v="2012-08-06T00:00:00"/>
  </r>
  <r>
    <n v="7560"/>
    <n v="59909"/>
    <x v="1273"/>
    <s v="Low"/>
    <s v="*"/>
    <s v="*"/>
    <s v="*"/>
    <m/>
    <m/>
    <s v="*"/>
    <m/>
    <m/>
    <m/>
    <m/>
    <m/>
    <n v="11"/>
    <n v="0.02"/>
    <m/>
    <m/>
    <n v="1255.48"/>
    <n v="1"/>
    <n v="114.13454545454546"/>
    <s v="Delivery Truck"/>
    <n v="56.14"/>
    <n v="1311.6200000000001"/>
    <x v="1"/>
    <s v="Small Business"/>
    <x v="2"/>
    <s v="Office Machines"/>
    <s v="Jumbo Drum"/>
    <d v="2012-08-07T00:00:00"/>
  </r>
  <r>
    <n v="7561"/>
    <n v="27299"/>
    <x v="1273"/>
    <s v="Critical"/>
    <s v="***"/>
    <s v="***"/>
    <s v="***"/>
    <m/>
    <m/>
    <s v="***"/>
    <m/>
    <m/>
    <m/>
    <m/>
    <m/>
    <n v="41"/>
    <n v="0.05"/>
    <m/>
    <m/>
    <n v="802.16"/>
    <n v="0"/>
    <n v="19.564878048780486"/>
    <s v="Regular Air"/>
    <n v="14.87"/>
    <n v="817.03"/>
    <x v="1"/>
    <s v="Corporate"/>
    <x v="1"/>
    <s v="Office Furnishings"/>
    <s v="Large Box"/>
    <d v="2012-08-07T00:00:00"/>
  </r>
  <r>
    <n v="7562"/>
    <n v="18849"/>
    <x v="1273"/>
    <s v="High"/>
    <s v="*"/>
    <s v="**"/>
    <s v="**"/>
    <m/>
    <m/>
    <s v="**"/>
    <m/>
    <m/>
    <m/>
    <m/>
    <m/>
    <n v="6"/>
    <n v="0.01"/>
    <m/>
    <m/>
    <n v="751.71"/>
    <n v="0"/>
    <n v="125.28500000000001"/>
    <s v="Regular Air"/>
    <n v="0.99"/>
    <n v="752.7"/>
    <x v="3"/>
    <s v="Corporate"/>
    <x v="0"/>
    <s v="Appliances"/>
    <s v="Small Box"/>
    <d v="2012-08-05T00:00:00"/>
  </r>
  <r>
    <n v="7563"/>
    <n v="30597"/>
    <x v="1273"/>
    <s v="High"/>
    <s v="*"/>
    <s v="**"/>
    <s v="**"/>
    <m/>
    <m/>
    <s v="**"/>
    <m/>
    <m/>
    <m/>
    <m/>
    <m/>
    <n v="42"/>
    <n v="0.05"/>
    <m/>
    <m/>
    <n v="639.84"/>
    <n v="0"/>
    <n v="15.234285714285715"/>
    <s v="Regular Air"/>
    <n v="4.53"/>
    <n v="644.37"/>
    <x v="1"/>
    <s v="Consumer"/>
    <x v="0"/>
    <s v="Storage &amp; Organization"/>
    <s v="Small Box"/>
    <d v="2012-08-06T00:00:00"/>
  </r>
  <r>
    <n v="7564"/>
    <n v="18849"/>
    <x v="1273"/>
    <s v="High"/>
    <s v="*"/>
    <s v="**"/>
    <s v="**"/>
    <m/>
    <m/>
    <s v="**"/>
    <m/>
    <m/>
    <m/>
    <m/>
    <m/>
    <n v="39"/>
    <n v="0.04"/>
    <m/>
    <m/>
    <n v="539.6"/>
    <n v="0"/>
    <n v="13.835897435897436"/>
    <s v="Regular Air"/>
    <n v="8.7799999999999994"/>
    <n v="548.38"/>
    <x v="10"/>
    <s v="Corporate"/>
    <x v="1"/>
    <s v="Office Furnishings"/>
    <s v="Small Box"/>
    <d v="2012-08-07T00:00:00"/>
  </r>
  <r>
    <n v="7565"/>
    <n v="18849"/>
    <x v="1273"/>
    <s v="High"/>
    <s v="*"/>
    <s v="**"/>
    <s v="**"/>
    <m/>
    <m/>
    <s v="**"/>
    <m/>
    <m/>
    <m/>
    <m/>
    <m/>
    <n v="43"/>
    <n v="0.05"/>
    <m/>
    <m/>
    <n v="471.87"/>
    <n v="0"/>
    <n v="10.973720930232558"/>
    <s v="Regular Air"/>
    <n v="5.25"/>
    <n v="477.12"/>
    <x v="10"/>
    <s v="Corporate"/>
    <x v="0"/>
    <s v="Envelopes"/>
    <s v="Small Box"/>
    <d v="2012-08-05T00:00:00"/>
  </r>
  <r>
    <n v="7566"/>
    <n v="59909"/>
    <x v="1273"/>
    <s v="Low"/>
    <s v="*"/>
    <s v="*"/>
    <s v="*"/>
    <m/>
    <m/>
    <s v="*"/>
    <m/>
    <m/>
    <m/>
    <m/>
    <m/>
    <n v="46"/>
    <n v="0.05"/>
    <m/>
    <m/>
    <n v="411.56"/>
    <n v="0"/>
    <n v="8.9469565217391303"/>
    <s v="Express Air"/>
    <n v="7.28"/>
    <n v="418.84"/>
    <x v="1"/>
    <s v="Small Business"/>
    <x v="0"/>
    <s v="Storage &amp; Organization"/>
    <s v="Small Box"/>
    <d v="2012-08-12T00:00:00"/>
  </r>
  <r>
    <n v="7567"/>
    <n v="16423"/>
    <x v="1273"/>
    <s v="Medium"/>
    <s v="*"/>
    <s v="*"/>
    <s v="*"/>
    <m/>
    <m/>
    <s v="*"/>
    <m/>
    <m/>
    <m/>
    <m/>
    <m/>
    <n v="19"/>
    <n v="0.02"/>
    <m/>
    <m/>
    <n v="128.21"/>
    <n v="0"/>
    <n v="6.7478947368421061"/>
    <s v="Regular Air"/>
    <n v="6.57"/>
    <n v="134.78"/>
    <x v="7"/>
    <s v="Corporate"/>
    <x v="0"/>
    <s v="Paper"/>
    <s v="Small Box"/>
    <d v="2012-08-07T00:00:00"/>
  </r>
  <r>
    <n v="7568"/>
    <n v="30597"/>
    <x v="1273"/>
    <s v="High"/>
    <s v="*"/>
    <s v="**"/>
    <s v="**"/>
    <m/>
    <m/>
    <s v="**"/>
    <m/>
    <m/>
    <m/>
    <m/>
    <m/>
    <n v="18"/>
    <n v="0.02"/>
    <m/>
    <m/>
    <n v="93.02"/>
    <n v="0"/>
    <n v="5.1677777777777774"/>
    <s v="Regular Air"/>
    <n v="2.0299999999999998"/>
    <n v="95.05"/>
    <x v="1"/>
    <s v="Consumer"/>
    <x v="1"/>
    <s v="Office Furnishings"/>
    <s v="Wrap Bag"/>
    <d v="2012-08-07T00:00:00"/>
  </r>
  <r>
    <n v="7569"/>
    <n v="28454"/>
    <x v="1274"/>
    <s v="Medium"/>
    <s v="*"/>
    <s v="*"/>
    <s v="*"/>
    <m/>
    <m/>
    <s v="*"/>
    <m/>
    <m/>
    <m/>
    <m/>
    <m/>
    <n v="25"/>
    <n v="3.5000000000000003E-2"/>
    <m/>
    <m/>
    <n v="157.4"/>
    <n v="0"/>
    <n v="6.2960000000000003"/>
    <s v="Regular Air"/>
    <n v="6.74"/>
    <n v="164.14000000000001"/>
    <x v="1"/>
    <s v="Corporate"/>
    <x v="0"/>
    <s v="Paper"/>
    <s v="Small Box"/>
    <d v="2012-08-07T00:00:00"/>
  </r>
  <r>
    <n v="7570"/>
    <n v="11398"/>
    <x v="1274"/>
    <s v="High"/>
    <s v="*"/>
    <s v="**"/>
    <s v="**"/>
    <m/>
    <m/>
    <s v="**"/>
    <m/>
    <m/>
    <m/>
    <m/>
    <m/>
    <n v="16"/>
    <n v="0.02"/>
    <m/>
    <m/>
    <n v="109.7"/>
    <n v="0"/>
    <n v="6.8562500000000002"/>
    <s v="Regular Air"/>
    <n v="10.39"/>
    <n v="120.09"/>
    <x v="1"/>
    <s v="Home Office"/>
    <x v="0"/>
    <s v="Paper"/>
    <s v="Small Box"/>
    <d v="2012-08-07T00:00:00"/>
  </r>
  <r>
    <n v="7571"/>
    <n v="11398"/>
    <x v="1274"/>
    <s v="High"/>
    <s v="*"/>
    <s v="**"/>
    <s v="**"/>
    <m/>
    <m/>
    <s v="**"/>
    <m/>
    <m/>
    <m/>
    <m/>
    <m/>
    <n v="26"/>
    <n v="3.5000000000000003E-2"/>
    <m/>
    <m/>
    <n v="80.89"/>
    <n v="0"/>
    <n v="3.1111538461538464"/>
    <s v="Regular Air"/>
    <n v="0.81"/>
    <n v="81.7"/>
    <x v="1"/>
    <s v="Home Office"/>
    <x v="0"/>
    <s v="Pens &amp; Art Supplies"/>
    <s v="Wrap Bag"/>
    <d v="2012-08-08T00:00:00"/>
  </r>
  <r>
    <n v="7572"/>
    <n v="25861"/>
    <x v="1275"/>
    <s v="High"/>
    <s v="*"/>
    <s v="**"/>
    <s v="**"/>
    <m/>
    <m/>
    <s v="**"/>
    <m/>
    <m/>
    <m/>
    <m/>
    <m/>
    <n v="44"/>
    <n v="0.05"/>
    <m/>
    <m/>
    <n v="23775.56"/>
    <n v="1"/>
    <n v="540.35363636363638"/>
    <s v="Delivery Truck"/>
    <n v="14.7"/>
    <n v="23790.260000000002"/>
    <x v="5"/>
    <s v="Small Business"/>
    <x v="2"/>
    <s v="Office Machines"/>
    <s v="Jumbo Drum"/>
    <d v="2012-08-08T00:00:00"/>
  </r>
  <r>
    <n v="7573"/>
    <n v="44323"/>
    <x v="1275"/>
    <s v="Medium"/>
    <s v="*"/>
    <s v="*"/>
    <s v="*"/>
    <m/>
    <m/>
    <s v="*"/>
    <m/>
    <m/>
    <m/>
    <m/>
    <m/>
    <n v="27"/>
    <n v="3.5000000000000003E-2"/>
    <m/>
    <m/>
    <n v="21320.58"/>
    <n v="1"/>
    <n v="789.65111111111116"/>
    <s v="Delivery Truck"/>
    <n v="16.059999999999999"/>
    <n v="21336.640000000003"/>
    <x v="2"/>
    <s v="Corporate"/>
    <x v="2"/>
    <s v="Office Machines"/>
    <s v="Jumbo Drum"/>
    <d v="2012-08-09T00:00:00"/>
  </r>
  <r>
    <n v="7574"/>
    <n v="32327"/>
    <x v="1275"/>
    <s v="Low"/>
    <s v="*"/>
    <s v="*"/>
    <s v="*"/>
    <m/>
    <m/>
    <s v="*"/>
    <m/>
    <m/>
    <m/>
    <m/>
    <m/>
    <n v="45"/>
    <n v="0.05"/>
    <m/>
    <m/>
    <n v="20333.815999999999"/>
    <n v="1"/>
    <n v="451.86257777777774"/>
    <s v="Delivery Truck"/>
    <n v="147.12"/>
    <n v="20480.935999999998"/>
    <x v="12"/>
    <s v="Small Business"/>
    <x v="1"/>
    <s v="Tables"/>
    <s v="Jumbo Box"/>
    <d v="2012-08-14T00:00:00"/>
  </r>
  <r>
    <n v="7575"/>
    <n v="15296"/>
    <x v="1275"/>
    <s v="Not Specified"/>
    <s v="*"/>
    <s v="*"/>
    <s v="*"/>
    <m/>
    <m/>
    <s v="*"/>
    <m/>
    <m/>
    <m/>
    <m/>
    <m/>
    <n v="38"/>
    <n v="0.04"/>
    <m/>
    <m/>
    <n v="6216.6"/>
    <n v="1"/>
    <n v="163.59473684210528"/>
    <s v="Regular Air"/>
    <n v="19.989999999999998"/>
    <n v="6236.59"/>
    <x v="8"/>
    <s v="Corporate"/>
    <x v="0"/>
    <s v="Storage &amp; Organization"/>
    <s v="Small Box"/>
    <d v="2012-08-09T00:00:00"/>
  </r>
  <r>
    <n v="7576"/>
    <n v="51365"/>
    <x v="1275"/>
    <s v="High"/>
    <s v="*"/>
    <s v="**"/>
    <s v="**"/>
    <m/>
    <m/>
    <s v="**"/>
    <m/>
    <m/>
    <m/>
    <m/>
    <m/>
    <n v="35"/>
    <n v="0.04"/>
    <m/>
    <m/>
    <n v="4051.8"/>
    <n v="1"/>
    <n v="115.7657142857143"/>
    <s v="Delivery Truck"/>
    <n v="51.94"/>
    <n v="4103.74"/>
    <x v="8"/>
    <s v="Corporate"/>
    <x v="1"/>
    <s v="Tables"/>
    <s v="Jumbo Box"/>
    <d v="2012-08-08T00:00:00"/>
  </r>
  <r>
    <n v="7577"/>
    <n v="51365"/>
    <x v="1275"/>
    <s v="High"/>
    <s v="*"/>
    <s v="**"/>
    <s v="**"/>
    <m/>
    <m/>
    <s v="**"/>
    <m/>
    <m/>
    <m/>
    <m/>
    <m/>
    <n v="35"/>
    <n v="0.04"/>
    <m/>
    <m/>
    <n v="195.23"/>
    <n v="0"/>
    <n v="5.5779999999999994"/>
    <s v="Regular Air"/>
    <n v="5.57"/>
    <n v="200.79999999999998"/>
    <x v="8"/>
    <s v="Corporate"/>
    <x v="1"/>
    <s v="Office Furnishings"/>
    <s v="Small Box"/>
    <d v="2012-08-09T00:00:00"/>
  </r>
  <r>
    <n v="7578"/>
    <n v="45670"/>
    <x v="1275"/>
    <s v="Low"/>
    <s v="*"/>
    <s v="*"/>
    <s v="*"/>
    <m/>
    <m/>
    <s v="*"/>
    <m/>
    <m/>
    <m/>
    <m/>
    <m/>
    <n v="2"/>
    <n v="0.01"/>
    <m/>
    <m/>
    <n v="20.16"/>
    <n v="0"/>
    <n v="10.08"/>
    <s v="Regular Air"/>
    <n v="7.86"/>
    <n v="28.02"/>
    <x v="0"/>
    <s v="Corporate"/>
    <x v="0"/>
    <s v="Paper"/>
    <s v="Small Box"/>
    <d v="2012-08-11T00:00:00"/>
  </r>
  <r>
    <n v="7579"/>
    <n v="13543"/>
    <x v="1276"/>
    <s v="Medium"/>
    <s v="*"/>
    <s v="*"/>
    <s v="*"/>
    <m/>
    <m/>
    <s v="*"/>
    <m/>
    <m/>
    <m/>
    <m/>
    <m/>
    <n v="2"/>
    <n v="0.01"/>
    <m/>
    <m/>
    <n v="27.83"/>
    <n v="0"/>
    <n v="13.914999999999999"/>
    <s v="Regular Air"/>
    <n v="9.4499999999999993"/>
    <n v="37.28"/>
    <x v="4"/>
    <s v="Corporate"/>
    <x v="0"/>
    <s v="Storage &amp; Organization"/>
    <s v="Small Box"/>
    <d v="2012-08-08T00:00:00"/>
  </r>
  <r>
    <n v="7580"/>
    <n v="42436"/>
    <x v="1277"/>
    <s v="Critical"/>
    <s v="***"/>
    <s v="***"/>
    <s v="***"/>
    <m/>
    <m/>
    <s v="***"/>
    <m/>
    <m/>
    <m/>
    <m/>
    <m/>
    <n v="30"/>
    <n v="0.04"/>
    <m/>
    <m/>
    <n v="10994.74"/>
    <n v="1"/>
    <n v="366.49133333333333"/>
    <s v="Delivery Truck"/>
    <n v="48.26"/>
    <n v="11043"/>
    <x v="5"/>
    <s v="Corporate"/>
    <x v="2"/>
    <s v="Office Machines"/>
    <s v="Jumbo Box"/>
    <d v="2012-08-10T00:00:00"/>
  </r>
  <r>
    <n v="7581"/>
    <n v="48774"/>
    <x v="1277"/>
    <s v="High"/>
    <s v="*"/>
    <s v="**"/>
    <s v="**"/>
    <m/>
    <m/>
    <s v="**"/>
    <m/>
    <m/>
    <m/>
    <m/>
    <m/>
    <n v="31"/>
    <n v="0.04"/>
    <m/>
    <m/>
    <n v="7323.78"/>
    <n v="1"/>
    <n v="236.25096774193548"/>
    <s v="Delivery Truck"/>
    <n v="62.94"/>
    <n v="7386.7199999999993"/>
    <x v="0"/>
    <s v="Small Business"/>
    <x v="1"/>
    <s v="Chairs &amp; Chairmats"/>
    <s v="Jumbo Drum"/>
    <d v="2012-08-11T00:00:00"/>
  </r>
  <r>
    <n v="7582"/>
    <n v="42400"/>
    <x v="1277"/>
    <s v="Low"/>
    <s v="*"/>
    <s v="*"/>
    <s v="*"/>
    <m/>
    <m/>
    <s v="*"/>
    <m/>
    <m/>
    <m/>
    <m/>
    <m/>
    <n v="44"/>
    <n v="0.05"/>
    <m/>
    <m/>
    <n v="865.27"/>
    <n v="0"/>
    <n v="19.665227272727272"/>
    <s v="Regular Air"/>
    <n v="4"/>
    <n v="869.27"/>
    <x v="12"/>
    <s v="Home Office"/>
    <x v="2"/>
    <s v="Computer Peripherals"/>
    <s v="Small Box"/>
    <d v="2012-08-11T00:00:00"/>
  </r>
  <r>
    <n v="7583"/>
    <n v="45440"/>
    <x v="1277"/>
    <s v="Critical"/>
    <s v="***"/>
    <s v="***"/>
    <s v="***"/>
    <m/>
    <m/>
    <s v="***"/>
    <m/>
    <m/>
    <m/>
    <m/>
    <m/>
    <n v="5"/>
    <n v="0.01"/>
    <m/>
    <m/>
    <n v="748.29"/>
    <n v="0"/>
    <n v="149.65799999999999"/>
    <s v="Delivery Truck"/>
    <n v="28.63"/>
    <n v="776.92"/>
    <x v="7"/>
    <s v="Corporate"/>
    <x v="1"/>
    <s v="Chairs &amp; Chairmats"/>
    <s v="Jumbo Drum"/>
    <d v="2012-08-11T00:00:00"/>
  </r>
  <r>
    <n v="7584"/>
    <n v="42400"/>
    <x v="1277"/>
    <s v="Low"/>
    <s v="*"/>
    <s v="*"/>
    <s v="*"/>
    <m/>
    <m/>
    <s v="*"/>
    <m/>
    <m/>
    <m/>
    <m/>
    <m/>
    <n v="41"/>
    <n v="0.05"/>
    <m/>
    <m/>
    <n v="429.28"/>
    <n v="0"/>
    <n v="10.470243902439023"/>
    <s v="Regular Air"/>
    <n v="6.5"/>
    <n v="435.78"/>
    <x v="12"/>
    <s v="Home Office"/>
    <x v="2"/>
    <s v="Computer Peripherals"/>
    <s v="Small Box"/>
    <d v="2012-08-14T00:00:00"/>
  </r>
  <r>
    <n v="7585"/>
    <n v="9347"/>
    <x v="1277"/>
    <s v="Low"/>
    <s v="*"/>
    <s v="*"/>
    <s v="*"/>
    <m/>
    <m/>
    <s v="*"/>
    <m/>
    <m/>
    <m/>
    <m/>
    <m/>
    <n v="31"/>
    <n v="0.04"/>
    <m/>
    <m/>
    <n v="131.19999999999999"/>
    <n v="0"/>
    <n v="4.2322580645161283"/>
    <s v="Regular Air"/>
    <n v="5.13"/>
    <n v="136.32999999999998"/>
    <x v="0"/>
    <s v="Corporate"/>
    <x v="0"/>
    <s v="Appliances"/>
    <s v="Small Box"/>
    <d v="2012-08-18T00:00:00"/>
  </r>
  <r>
    <n v="7586"/>
    <n v="49442"/>
    <x v="1277"/>
    <s v="High"/>
    <s v="*"/>
    <s v="**"/>
    <s v="**"/>
    <m/>
    <m/>
    <s v="**"/>
    <m/>
    <m/>
    <m/>
    <m/>
    <m/>
    <n v="11"/>
    <n v="0.02"/>
    <m/>
    <m/>
    <n v="131.12"/>
    <n v="0"/>
    <n v="11.92"/>
    <s v="Regular Air"/>
    <n v="7.19"/>
    <n v="138.31"/>
    <x v="5"/>
    <s v="Corporate"/>
    <x v="0"/>
    <s v="Binders and Binder Accessories"/>
    <s v="Small Box"/>
    <d v="2012-08-09T00:00:00"/>
  </r>
  <r>
    <n v="7587"/>
    <n v="23748"/>
    <x v="1278"/>
    <s v="High"/>
    <s v="*"/>
    <s v="**"/>
    <s v="**"/>
    <m/>
    <m/>
    <s v="**"/>
    <m/>
    <m/>
    <m/>
    <m/>
    <m/>
    <n v="26"/>
    <n v="3.5000000000000003E-2"/>
    <m/>
    <m/>
    <n v="6163.52"/>
    <n v="1"/>
    <n v="237.05846153846156"/>
    <s v="Delivery Truck"/>
    <n v="28.66"/>
    <n v="6192.18"/>
    <x v="1"/>
    <s v="Small Business"/>
    <x v="0"/>
    <s v="Storage &amp; Organization"/>
    <s v="Jumbo Drum"/>
    <d v="2012-08-12T00:00:00"/>
  </r>
  <r>
    <n v="7588"/>
    <n v="35299"/>
    <x v="1278"/>
    <s v="Not Specified"/>
    <s v="*"/>
    <s v="*"/>
    <s v="*"/>
    <m/>
    <m/>
    <s v="*"/>
    <m/>
    <m/>
    <m/>
    <m/>
    <m/>
    <n v="41"/>
    <n v="0.05"/>
    <m/>
    <m/>
    <n v="4359"/>
    <n v="1"/>
    <n v="106.3170731707317"/>
    <s v="Regular Air"/>
    <n v="19.989999999999998"/>
    <n v="4378.99"/>
    <x v="4"/>
    <s v="Corporate"/>
    <x v="2"/>
    <s v="Computer Peripherals"/>
    <s v="Small Box"/>
    <d v="2012-08-12T00:00:00"/>
  </r>
  <r>
    <n v="7589"/>
    <n v="8801"/>
    <x v="1278"/>
    <s v="Low"/>
    <s v="*"/>
    <s v="*"/>
    <s v="*"/>
    <m/>
    <m/>
    <s v="*"/>
    <m/>
    <m/>
    <m/>
    <m/>
    <m/>
    <n v="32"/>
    <n v="0.04"/>
    <m/>
    <m/>
    <n v="2593.08"/>
    <n v="1"/>
    <n v="81.033749999999998"/>
    <s v="Express Air"/>
    <n v="48.2"/>
    <n v="2641.2799999999997"/>
    <x v="2"/>
    <s v="Consumer"/>
    <x v="1"/>
    <s v="Office Furnishings"/>
    <s v="Medium Box"/>
    <d v="2012-08-15T00:00:00"/>
  </r>
  <r>
    <n v="7590"/>
    <n v="8801"/>
    <x v="1278"/>
    <s v="Low"/>
    <s v="*"/>
    <s v="*"/>
    <s v="*"/>
    <m/>
    <m/>
    <s v="*"/>
    <m/>
    <m/>
    <m/>
    <m/>
    <m/>
    <n v="25"/>
    <n v="3.5000000000000003E-2"/>
    <m/>
    <m/>
    <n v="2529.3960000000002"/>
    <n v="1"/>
    <n v="101.17584000000001"/>
    <s v="Express Air"/>
    <n v="3"/>
    <n v="2532.3960000000002"/>
    <x v="2"/>
    <s v="Consumer"/>
    <x v="2"/>
    <s v="Telephones and Communication"/>
    <s v="Small Box"/>
    <d v="2012-08-12T00:00:00"/>
  </r>
  <r>
    <n v="7591"/>
    <n v="28738"/>
    <x v="1278"/>
    <s v="Medium"/>
    <s v="*"/>
    <s v="*"/>
    <s v="*"/>
    <m/>
    <m/>
    <s v="*"/>
    <m/>
    <m/>
    <m/>
    <m/>
    <m/>
    <n v="10"/>
    <n v="0.02"/>
    <m/>
    <m/>
    <n v="1539.83"/>
    <n v="1"/>
    <n v="153.983"/>
    <s v="Regular Air"/>
    <n v="19.989999999999998"/>
    <n v="1559.82"/>
    <x v="6"/>
    <s v="Small Business"/>
    <x v="0"/>
    <s v="Storage &amp; Organization"/>
    <s v="Small Box"/>
    <d v="2012-08-11T00:00:00"/>
  </r>
  <r>
    <n v="7592"/>
    <n v="8293"/>
    <x v="1278"/>
    <s v="Low"/>
    <s v="*"/>
    <s v="*"/>
    <s v="*"/>
    <m/>
    <m/>
    <s v="*"/>
    <m/>
    <m/>
    <m/>
    <m/>
    <m/>
    <n v="50"/>
    <n v="0.06"/>
    <m/>
    <m/>
    <n v="1497.7594999999999"/>
    <n v="1"/>
    <n v="29.955189999999998"/>
    <s v="Regular Air"/>
    <n v="1.1000000000000001"/>
    <n v="1498.8594999999998"/>
    <x v="0"/>
    <s v="Small Business"/>
    <x v="2"/>
    <s v="Telephones and Communication"/>
    <s v="Small Box"/>
    <d v="2012-08-15T00:00:00"/>
  </r>
  <r>
    <n v="7593"/>
    <n v="38656"/>
    <x v="1278"/>
    <s v="Low"/>
    <s v="*"/>
    <s v="*"/>
    <s v="*"/>
    <m/>
    <m/>
    <s v="*"/>
    <m/>
    <m/>
    <m/>
    <m/>
    <m/>
    <n v="3"/>
    <n v="0.01"/>
    <m/>
    <m/>
    <n v="561.42999999999995"/>
    <n v="0"/>
    <n v="187.14333333333332"/>
    <s v="Delivery Truck"/>
    <n v="26.2"/>
    <n v="587.63"/>
    <x v="1"/>
    <s v="Consumer"/>
    <x v="1"/>
    <s v="Chairs &amp; Chairmats"/>
    <s v="Jumbo Drum"/>
    <d v="2012-08-15T00:00:00"/>
  </r>
  <r>
    <n v="7594"/>
    <n v="38656"/>
    <x v="1278"/>
    <s v="Low"/>
    <s v="*"/>
    <s v="*"/>
    <s v="*"/>
    <m/>
    <m/>
    <s v="*"/>
    <m/>
    <m/>
    <m/>
    <m/>
    <m/>
    <n v="41"/>
    <n v="0.05"/>
    <m/>
    <m/>
    <n v="162.51"/>
    <n v="0"/>
    <n v="3.9636585365853656"/>
    <s v="Regular Air"/>
    <n v="5.34"/>
    <n v="167.85"/>
    <x v="1"/>
    <s v="Consumer"/>
    <x v="0"/>
    <s v="Binders and Binder Accessories"/>
    <s v="Small Box"/>
    <d v="2012-08-17T00:00:00"/>
  </r>
  <r>
    <n v="7595"/>
    <n v="8293"/>
    <x v="1278"/>
    <s v="Low"/>
    <s v="*"/>
    <s v="*"/>
    <s v="*"/>
    <m/>
    <m/>
    <s v="*"/>
    <m/>
    <m/>
    <m/>
    <m/>
    <m/>
    <n v="22"/>
    <n v="3.5000000000000003E-2"/>
    <m/>
    <m/>
    <n v="75.03"/>
    <n v="0"/>
    <n v="3.4104545454545456"/>
    <s v="Regular Air"/>
    <n v="1.92"/>
    <n v="76.95"/>
    <x v="4"/>
    <s v="Small Business"/>
    <x v="0"/>
    <s v="Scissors, Rulers and Trimmers"/>
    <s v="Wrap Bag"/>
    <d v="2012-08-14T00:00:00"/>
  </r>
  <r>
    <n v="7596"/>
    <n v="54630"/>
    <x v="1278"/>
    <s v="Low"/>
    <s v="*"/>
    <s v="*"/>
    <s v="*"/>
    <m/>
    <m/>
    <s v="*"/>
    <m/>
    <m/>
    <m/>
    <m/>
    <m/>
    <n v="11"/>
    <n v="0.02"/>
    <m/>
    <m/>
    <n v="73.22"/>
    <n v="0"/>
    <n v="6.6563636363636363"/>
    <s v="Regular Air"/>
    <n v="6.22"/>
    <n v="79.44"/>
    <x v="10"/>
    <s v="Home Office"/>
    <x v="0"/>
    <s v="Paper"/>
    <s v="Small Box"/>
    <d v="2012-08-14T00:00:00"/>
  </r>
  <r>
    <n v="7597"/>
    <n v="38656"/>
    <x v="1278"/>
    <s v="Low"/>
    <s v="*"/>
    <s v="*"/>
    <s v="*"/>
    <m/>
    <m/>
    <s v="*"/>
    <m/>
    <m/>
    <m/>
    <m/>
    <m/>
    <n v="13"/>
    <n v="0.02"/>
    <m/>
    <m/>
    <n v="64.459999999999994"/>
    <n v="0"/>
    <n v="4.9584615384615383"/>
    <s v="Regular Air"/>
    <n v="0.5"/>
    <n v="64.959999999999994"/>
    <x v="2"/>
    <s v="Consumer"/>
    <x v="0"/>
    <s v="Labels"/>
    <s v="Small Box"/>
    <d v="2012-08-10T00:00:00"/>
  </r>
  <r>
    <n v="7598"/>
    <n v="28738"/>
    <x v="1278"/>
    <s v="Medium"/>
    <s v="*"/>
    <s v="*"/>
    <s v="*"/>
    <m/>
    <m/>
    <s v="*"/>
    <m/>
    <m/>
    <m/>
    <m/>
    <m/>
    <n v="2"/>
    <n v="0.01"/>
    <m/>
    <m/>
    <n v="23.54"/>
    <n v="0"/>
    <n v="11.77"/>
    <s v="Regular Air"/>
    <n v="6.19"/>
    <n v="29.73"/>
    <x v="6"/>
    <s v="Small Business"/>
    <x v="0"/>
    <s v="Binders and Binder Accessories"/>
    <s v="Small Box"/>
    <d v="2012-08-12T00:00:00"/>
  </r>
  <r>
    <n v="7599"/>
    <n v="47846"/>
    <x v="1279"/>
    <s v="High"/>
    <s v="*"/>
    <s v="**"/>
    <s v="**"/>
    <m/>
    <m/>
    <s v="**"/>
    <m/>
    <m/>
    <m/>
    <m/>
    <m/>
    <n v="50"/>
    <n v="0.06"/>
    <m/>
    <m/>
    <n v="5513.82"/>
    <n v="1"/>
    <n v="110.2764"/>
    <s v="Regular Air"/>
    <n v="13.99"/>
    <n v="5527.8099999999995"/>
    <x v="12"/>
    <s v="Corporate"/>
    <x v="1"/>
    <s v="Office Furnishings"/>
    <s v="Medium Box"/>
    <d v="2012-08-12T00:00:00"/>
  </r>
  <r>
    <n v="7600"/>
    <n v="29376"/>
    <x v="1279"/>
    <s v="Critical"/>
    <s v="***"/>
    <s v="***"/>
    <s v="***"/>
    <m/>
    <m/>
    <s v="***"/>
    <m/>
    <m/>
    <m/>
    <m/>
    <m/>
    <n v="20"/>
    <n v="3.5000000000000003E-2"/>
    <m/>
    <m/>
    <n v="2850.31"/>
    <n v="1"/>
    <n v="142.5155"/>
    <s v="Regular Air"/>
    <n v="7.07"/>
    <n v="2857.38"/>
    <x v="6"/>
    <s v="Consumer"/>
    <x v="0"/>
    <s v="Storage &amp; Organization"/>
    <s v="Small Box"/>
    <d v="2012-08-13T00:00:00"/>
  </r>
  <r>
    <n v="7601"/>
    <n v="47846"/>
    <x v="1279"/>
    <s v="High"/>
    <s v="*"/>
    <s v="**"/>
    <s v="**"/>
    <m/>
    <m/>
    <s v="**"/>
    <m/>
    <m/>
    <m/>
    <m/>
    <m/>
    <n v="25"/>
    <n v="3.5000000000000003E-2"/>
    <m/>
    <m/>
    <n v="2674.18"/>
    <n v="1"/>
    <n v="106.96719999999999"/>
    <s v="Regular Air"/>
    <n v="13.99"/>
    <n v="2688.1699999999996"/>
    <x v="12"/>
    <s v="Corporate"/>
    <x v="1"/>
    <s v="Office Furnishings"/>
    <s v="Medium Box"/>
    <d v="2012-08-13T00:00:00"/>
  </r>
  <r>
    <n v="7602"/>
    <n v="47846"/>
    <x v="1279"/>
    <s v="High"/>
    <s v="*"/>
    <s v="**"/>
    <s v="**"/>
    <m/>
    <m/>
    <s v="**"/>
    <m/>
    <m/>
    <m/>
    <m/>
    <m/>
    <n v="37"/>
    <n v="0.04"/>
    <m/>
    <m/>
    <n v="241.14"/>
    <n v="0"/>
    <n v="6.5172972972972971"/>
    <s v="Regular Air"/>
    <n v="6.93"/>
    <n v="248.07"/>
    <x v="12"/>
    <s v="Corporate"/>
    <x v="0"/>
    <s v="Paper"/>
    <s v="Small Box"/>
    <d v="2012-08-12T00:00:00"/>
  </r>
  <r>
    <n v="7603"/>
    <n v="47846"/>
    <x v="1279"/>
    <s v="High"/>
    <s v="*"/>
    <s v="**"/>
    <s v="**"/>
    <m/>
    <m/>
    <s v="**"/>
    <m/>
    <m/>
    <m/>
    <m/>
    <m/>
    <n v="5"/>
    <n v="0.01"/>
    <m/>
    <m/>
    <n v="66.430000000000007"/>
    <n v="0"/>
    <n v="13.286000000000001"/>
    <s v="Regular Air"/>
    <n v="13.04"/>
    <n v="79.47"/>
    <x v="12"/>
    <s v="Corporate"/>
    <x v="1"/>
    <s v="Office Furnishings"/>
    <s v="Large Box"/>
    <d v="2012-08-13T00:00:00"/>
  </r>
  <r>
    <n v="7604"/>
    <n v="19905"/>
    <x v="1280"/>
    <s v="Critical"/>
    <s v="***"/>
    <s v="***"/>
    <s v="***"/>
    <m/>
    <m/>
    <s v="***"/>
    <m/>
    <m/>
    <m/>
    <m/>
    <m/>
    <n v="25"/>
    <n v="3.5000000000000003E-2"/>
    <m/>
    <m/>
    <n v="13701.35"/>
    <n v="1"/>
    <n v="548.05399999999997"/>
    <s v="Delivery Truck"/>
    <n v="64.59"/>
    <n v="13765.94"/>
    <x v="3"/>
    <s v="Home Office"/>
    <x v="1"/>
    <s v="Tables"/>
    <s v="Jumbo Box"/>
    <d v="2012-08-14T00:00:00"/>
  </r>
  <r>
    <n v="7605"/>
    <n v="13284"/>
    <x v="1280"/>
    <s v="High"/>
    <s v="*"/>
    <s v="**"/>
    <s v="**"/>
    <m/>
    <m/>
    <s v="**"/>
    <m/>
    <m/>
    <m/>
    <m/>
    <m/>
    <n v="22"/>
    <n v="3.5000000000000003E-2"/>
    <m/>
    <m/>
    <n v="9062.44"/>
    <n v="1"/>
    <n v="411.92909090909092"/>
    <s v="Regular Air"/>
    <n v="19.989999999999998"/>
    <n v="9082.43"/>
    <x v="3"/>
    <s v="Consumer"/>
    <x v="0"/>
    <s v="Binders and Binder Accessories"/>
    <s v="Small Box"/>
    <d v="2012-08-13T00:00:00"/>
  </r>
  <r>
    <n v="7606"/>
    <n v="39490"/>
    <x v="1280"/>
    <s v="Low"/>
    <s v="*"/>
    <s v="*"/>
    <s v="*"/>
    <m/>
    <m/>
    <s v="*"/>
    <m/>
    <m/>
    <m/>
    <m/>
    <m/>
    <n v="17"/>
    <n v="0.02"/>
    <m/>
    <m/>
    <n v="2844.64"/>
    <n v="1"/>
    <n v="167.33176470588234"/>
    <s v="Delivery Truck"/>
    <n v="60"/>
    <n v="2904.64"/>
    <x v="10"/>
    <s v="Small Business"/>
    <x v="1"/>
    <s v="Tables"/>
    <s v="Jumbo Drum"/>
    <d v="2012-08-16T00:00:00"/>
  </r>
  <r>
    <n v="7607"/>
    <n v="29347"/>
    <x v="1280"/>
    <s v="Medium"/>
    <s v="*"/>
    <s v="*"/>
    <s v="*"/>
    <m/>
    <m/>
    <s v="*"/>
    <m/>
    <m/>
    <m/>
    <m/>
    <m/>
    <n v="50"/>
    <n v="0.06"/>
    <m/>
    <m/>
    <n v="2040.39"/>
    <n v="1"/>
    <n v="40.8078"/>
    <s v="Regular Air"/>
    <n v="19.989999999999998"/>
    <n v="2060.38"/>
    <x v="8"/>
    <s v="Corporate"/>
    <x v="0"/>
    <s v="Paper"/>
    <s v="Small Box"/>
    <d v="2012-08-14T00:00:00"/>
  </r>
  <r>
    <n v="7608"/>
    <n v="13284"/>
    <x v="1280"/>
    <s v="High"/>
    <s v="*"/>
    <s v="**"/>
    <s v="**"/>
    <m/>
    <m/>
    <s v="**"/>
    <m/>
    <m/>
    <m/>
    <m/>
    <m/>
    <n v="49"/>
    <n v="0.05"/>
    <m/>
    <m/>
    <n v="1662.57"/>
    <n v="1"/>
    <n v="33.93"/>
    <s v="Regular Air"/>
    <n v="2.99"/>
    <n v="1665.56"/>
    <x v="3"/>
    <s v="Consumer"/>
    <x v="0"/>
    <s v="Binders and Binder Accessories"/>
    <s v="Small Box"/>
    <d v="2012-08-13T00:00:00"/>
  </r>
  <r>
    <n v="7609"/>
    <n v="39490"/>
    <x v="1280"/>
    <s v="Low"/>
    <s v="*"/>
    <s v="*"/>
    <s v="*"/>
    <m/>
    <m/>
    <s v="*"/>
    <m/>
    <m/>
    <m/>
    <m/>
    <m/>
    <n v="38"/>
    <n v="0.04"/>
    <m/>
    <m/>
    <n v="456.03"/>
    <n v="0"/>
    <n v="12.000789473684209"/>
    <s v="Regular Air"/>
    <n v="5.81"/>
    <n v="461.84"/>
    <x v="10"/>
    <s v="Small Business"/>
    <x v="0"/>
    <s v="Pens &amp; Art Supplies"/>
    <s v="Small Pack"/>
    <d v="2012-08-12T00:00:00"/>
  </r>
  <r>
    <n v="7610"/>
    <n v="58883"/>
    <x v="1280"/>
    <s v="Low"/>
    <s v="*"/>
    <s v="*"/>
    <s v="*"/>
    <m/>
    <m/>
    <s v="*"/>
    <m/>
    <m/>
    <m/>
    <m/>
    <m/>
    <n v="36"/>
    <n v="0.04"/>
    <m/>
    <m/>
    <n v="161.56"/>
    <n v="0"/>
    <n v="4.4877777777777776"/>
    <s v="Regular Air"/>
    <n v="0.99"/>
    <n v="162.55000000000001"/>
    <x v="4"/>
    <s v="Corporate"/>
    <x v="0"/>
    <s v="Labels"/>
    <s v="Small Box"/>
    <d v="2012-08-17T00:00:00"/>
  </r>
  <r>
    <n v="7611"/>
    <n v="27078"/>
    <x v="1280"/>
    <s v="Not Specified"/>
    <s v="*"/>
    <s v="*"/>
    <s v="*"/>
    <m/>
    <m/>
    <s v="*"/>
    <m/>
    <m/>
    <m/>
    <m/>
    <m/>
    <n v="22"/>
    <n v="3.5000000000000003E-2"/>
    <m/>
    <m/>
    <n v="152.44"/>
    <n v="0"/>
    <n v="6.9290909090909087"/>
    <s v="Regular Air"/>
    <n v="5.86"/>
    <n v="158.30000000000001"/>
    <x v="6"/>
    <s v="Corporate"/>
    <x v="0"/>
    <s v="Paper"/>
    <s v="Small Box"/>
    <d v="2012-08-13T00:00:00"/>
  </r>
  <r>
    <n v="7612"/>
    <n v="19905"/>
    <x v="1280"/>
    <s v="Critical"/>
    <s v="***"/>
    <s v="***"/>
    <s v="***"/>
    <m/>
    <m/>
    <s v="***"/>
    <m/>
    <m/>
    <m/>
    <m/>
    <m/>
    <n v="20"/>
    <n v="3.5000000000000003E-2"/>
    <m/>
    <m/>
    <n v="82.97"/>
    <n v="0"/>
    <n v="4.1485000000000003"/>
    <s v="Regular Air"/>
    <n v="0.5"/>
    <n v="83.47"/>
    <x v="3"/>
    <s v="Home Office"/>
    <x v="0"/>
    <s v="Labels"/>
    <s v="Small Box"/>
    <d v="2012-08-14T00:00:00"/>
  </r>
  <r>
    <n v="7613"/>
    <n v="45860"/>
    <x v="1280"/>
    <s v="Low"/>
    <s v="*"/>
    <s v="*"/>
    <s v="*"/>
    <m/>
    <m/>
    <s v="*"/>
    <m/>
    <m/>
    <m/>
    <m/>
    <m/>
    <n v="12"/>
    <n v="0.02"/>
    <m/>
    <m/>
    <n v="69.97"/>
    <n v="0"/>
    <n v="5.8308333333333335"/>
    <s v="Regular Air"/>
    <n v="0.95"/>
    <n v="70.92"/>
    <x v="8"/>
    <s v="Consumer"/>
    <x v="0"/>
    <s v="Paper"/>
    <s v="Wrap Bag"/>
    <d v="2012-08-12T00:00:00"/>
  </r>
  <r>
    <n v="7614"/>
    <n v="20002"/>
    <x v="1280"/>
    <s v="Medium"/>
    <s v="*"/>
    <s v="*"/>
    <s v="*"/>
    <m/>
    <m/>
    <s v="*"/>
    <m/>
    <m/>
    <m/>
    <m/>
    <m/>
    <n v="9"/>
    <n v="0.01"/>
    <m/>
    <m/>
    <n v="41.03"/>
    <n v="0"/>
    <n v="4.5588888888888892"/>
    <s v="Regular Air"/>
    <n v="2.39"/>
    <n v="43.42"/>
    <x v="10"/>
    <s v="Corporate"/>
    <x v="2"/>
    <s v="Computer Peripherals"/>
    <s v="Small Pack"/>
    <d v="2012-08-13T00:00:00"/>
  </r>
  <r>
    <n v="7615"/>
    <n v="48000"/>
    <x v="1281"/>
    <s v="High"/>
    <s v="*"/>
    <s v="**"/>
    <s v="**"/>
    <m/>
    <m/>
    <s v="**"/>
    <m/>
    <m/>
    <m/>
    <m/>
    <m/>
    <n v="12"/>
    <n v="0.02"/>
    <m/>
    <m/>
    <n v="214.94"/>
    <n v="0"/>
    <n v="17.911666666666665"/>
    <s v="Regular Air"/>
    <n v="1.99"/>
    <n v="216.93"/>
    <x v="5"/>
    <s v="Small Business"/>
    <x v="2"/>
    <s v="Computer Peripherals"/>
    <s v="Small Pack"/>
    <d v="2012-08-14T00:00:00"/>
  </r>
  <r>
    <n v="7616"/>
    <n v="10948"/>
    <x v="1281"/>
    <s v="Medium"/>
    <s v="*"/>
    <s v="*"/>
    <s v="*"/>
    <m/>
    <m/>
    <s v="*"/>
    <m/>
    <m/>
    <m/>
    <m/>
    <m/>
    <n v="50"/>
    <n v="0.06"/>
    <m/>
    <m/>
    <n v="193.11"/>
    <n v="0"/>
    <n v="3.8622000000000001"/>
    <s v="Regular Air"/>
    <n v="7.01"/>
    <n v="200.12"/>
    <x v="10"/>
    <s v="Corporate"/>
    <x v="0"/>
    <s v="Binders and Binder Accessories"/>
    <s v="Small Box"/>
    <d v="2012-08-13T00:00:00"/>
  </r>
  <r>
    <n v="7617"/>
    <n v="51175"/>
    <x v="1282"/>
    <s v="High"/>
    <s v="*"/>
    <s v="**"/>
    <s v="**"/>
    <m/>
    <m/>
    <s v="**"/>
    <m/>
    <m/>
    <m/>
    <m/>
    <m/>
    <n v="3"/>
    <n v="0.01"/>
    <m/>
    <m/>
    <n v="2136.9299999999998"/>
    <n v="1"/>
    <n v="712.31"/>
    <s v="Regular Air"/>
    <n v="24.49"/>
    <n v="2161.4199999999996"/>
    <x v="6"/>
    <s v="Consumer"/>
    <x v="2"/>
    <s v="Copiers and Fax"/>
    <s v="Large Box"/>
    <d v="2012-08-15T00:00:00"/>
  </r>
  <r>
    <n v="7618"/>
    <n v="51175"/>
    <x v="1282"/>
    <s v="High"/>
    <s v="*"/>
    <s v="**"/>
    <s v="**"/>
    <m/>
    <m/>
    <s v="**"/>
    <m/>
    <m/>
    <m/>
    <m/>
    <m/>
    <n v="28"/>
    <n v="3.5000000000000003E-2"/>
    <m/>
    <m/>
    <n v="1135.24"/>
    <n v="1"/>
    <n v="40.544285714285714"/>
    <s v="Regular Air"/>
    <n v="4.5"/>
    <n v="1139.74"/>
    <x v="6"/>
    <s v="Consumer"/>
    <x v="0"/>
    <s v="Appliances"/>
    <s v="Small Box"/>
    <d v="2012-08-14T00:00:00"/>
  </r>
  <r>
    <n v="7619"/>
    <n v="50532"/>
    <x v="1282"/>
    <s v="Medium"/>
    <s v="*"/>
    <s v="*"/>
    <s v="*"/>
    <m/>
    <m/>
    <s v="*"/>
    <m/>
    <m/>
    <m/>
    <m/>
    <m/>
    <n v="10"/>
    <n v="0.02"/>
    <m/>
    <m/>
    <n v="267.06"/>
    <n v="0"/>
    <n v="26.706"/>
    <s v="Regular Air"/>
    <n v="2.99"/>
    <n v="270.05"/>
    <x v="4"/>
    <s v="Small Business"/>
    <x v="0"/>
    <s v="Binders and Binder Accessories"/>
    <s v="Small Box"/>
    <d v="2012-08-16T00:00:00"/>
  </r>
  <r>
    <n v="7620"/>
    <n v="24608"/>
    <x v="1282"/>
    <s v="Medium"/>
    <s v="*"/>
    <s v="*"/>
    <s v="*"/>
    <m/>
    <m/>
    <s v="*"/>
    <m/>
    <m/>
    <m/>
    <m/>
    <m/>
    <n v="50"/>
    <n v="0.06"/>
    <m/>
    <m/>
    <n v="197.36"/>
    <n v="0"/>
    <n v="3.9472000000000005"/>
    <s v="Regular Air"/>
    <n v="2.99"/>
    <n v="200.35000000000002"/>
    <x v="10"/>
    <s v="Home Office"/>
    <x v="0"/>
    <s v="Binders and Binder Accessories"/>
    <s v="Small Box"/>
    <d v="2012-08-15T00:00:00"/>
  </r>
  <r>
    <n v="7621"/>
    <n v="50532"/>
    <x v="1282"/>
    <s v="Medium"/>
    <s v="*"/>
    <s v="*"/>
    <s v="*"/>
    <m/>
    <m/>
    <s v="*"/>
    <m/>
    <m/>
    <m/>
    <m/>
    <m/>
    <n v="22"/>
    <n v="3.5000000000000003E-2"/>
    <m/>
    <m/>
    <n v="82.98"/>
    <n v="0"/>
    <n v="3.771818181818182"/>
    <s v="Regular Air"/>
    <n v="1.3"/>
    <n v="84.28"/>
    <x v="4"/>
    <s v="Small Business"/>
    <x v="0"/>
    <s v="Paper"/>
    <s v="Wrap Bag"/>
    <d v="2012-08-15T00:00:00"/>
  </r>
  <r>
    <n v="7622"/>
    <n v="42596"/>
    <x v="1282"/>
    <s v="Medium"/>
    <s v="*"/>
    <s v="*"/>
    <s v="*"/>
    <m/>
    <m/>
    <s v="*"/>
    <m/>
    <m/>
    <m/>
    <m/>
    <m/>
    <n v="9"/>
    <n v="0.01"/>
    <m/>
    <m/>
    <n v="51.75"/>
    <n v="0"/>
    <n v="5.75"/>
    <s v="Regular Air"/>
    <n v="0.7"/>
    <n v="52.45"/>
    <x v="1"/>
    <s v="Corporate"/>
    <x v="0"/>
    <s v="Pens &amp; Art Supplies"/>
    <s v="Wrap Bag"/>
    <d v="2012-08-16T00:00:00"/>
  </r>
  <r>
    <n v="7623"/>
    <n v="2500"/>
    <x v="1282"/>
    <s v="High"/>
    <s v="*"/>
    <s v="**"/>
    <s v="**"/>
    <m/>
    <m/>
    <s v="**"/>
    <m/>
    <m/>
    <m/>
    <m/>
    <m/>
    <n v="5"/>
    <n v="0.01"/>
    <m/>
    <m/>
    <n v="22.56"/>
    <n v="0"/>
    <n v="4.5119999999999996"/>
    <s v="Regular Air"/>
    <n v="6.27"/>
    <n v="28.83"/>
    <x v="10"/>
    <s v="Small Business"/>
    <x v="0"/>
    <s v="Binders and Binder Accessories"/>
    <s v="Small Box"/>
    <d v="2012-08-16T00:00:00"/>
  </r>
  <r>
    <n v="7624"/>
    <n v="4294"/>
    <x v="1282"/>
    <s v="Medium"/>
    <s v="*"/>
    <s v="*"/>
    <s v="*"/>
    <m/>
    <m/>
    <s v="*"/>
    <m/>
    <m/>
    <m/>
    <m/>
    <m/>
    <n v="8"/>
    <n v="0.01"/>
    <m/>
    <m/>
    <n v="17.72"/>
    <n v="0"/>
    <n v="2.2149999999999999"/>
    <s v="Regular Air"/>
    <n v="4.08"/>
    <n v="21.799999999999997"/>
    <x v="2"/>
    <s v="Small Business"/>
    <x v="1"/>
    <s v="Office Furnishings"/>
    <s v="Small Pack"/>
    <d v="2012-08-16T00:00:00"/>
  </r>
  <r>
    <n v="7625"/>
    <n v="54209"/>
    <x v="1283"/>
    <s v="Medium"/>
    <s v="*"/>
    <s v="*"/>
    <s v="*"/>
    <m/>
    <m/>
    <s v="*"/>
    <m/>
    <m/>
    <m/>
    <m/>
    <m/>
    <n v="21"/>
    <n v="3.5000000000000003E-2"/>
    <m/>
    <m/>
    <n v="664.98900000000003"/>
    <n v="0"/>
    <n v="31.666142857142859"/>
    <s v="Regular Air"/>
    <n v="5.99"/>
    <n v="670.97900000000004"/>
    <x v="1"/>
    <s v="Home Office"/>
    <x v="2"/>
    <s v="Telephones and Communication"/>
    <s v="Wrap Bag"/>
    <d v="2012-08-17T00:00:00"/>
  </r>
  <r>
    <n v="7626"/>
    <n v="5635"/>
    <x v="1283"/>
    <s v="Medium"/>
    <s v="*"/>
    <s v="*"/>
    <s v="*"/>
    <m/>
    <m/>
    <s v="*"/>
    <m/>
    <m/>
    <m/>
    <m/>
    <m/>
    <n v="50"/>
    <n v="0.06"/>
    <m/>
    <m/>
    <n v="281.58"/>
    <n v="0"/>
    <n v="5.6315999999999997"/>
    <s v="Regular Air"/>
    <n v="5.92"/>
    <n v="287.5"/>
    <x v="8"/>
    <s v="Corporate"/>
    <x v="1"/>
    <s v="Office Furnishings"/>
    <s v="Medium Box"/>
    <d v="2012-08-17T00:00:00"/>
  </r>
  <r>
    <n v="7627"/>
    <n v="8454"/>
    <x v="1283"/>
    <s v="Medium"/>
    <s v="*"/>
    <s v="*"/>
    <s v="*"/>
    <m/>
    <m/>
    <s v="*"/>
    <m/>
    <m/>
    <m/>
    <m/>
    <m/>
    <n v="38"/>
    <n v="0.04"/>
    <m/>
    <m/>
    <n v="218.77"/>
    <n v="0"/>
    <n v="5.7571052631578947"/>
    <s v="Regular Air"/>
    <n v="7.78"/>
    <n v="226.55"/>
    <x v="1"/>
    <s v="Small Business"/>
    <x v="0"/>
    <s v="Binders and Binder Accessories"/>
    <s v="Small Box"/>
    <d v="2012-08-18T00:00:00"/>
  </r>
  <r>
    <n v="7628"/>
    <n v="5635"/>
    <x v="1283"/>
    <s v="Medium"/>
    <s v="*"/>
    <s v="*"/>
    <s v="*"/>
    <m/>
    <m/>
    <s v="*"/>
    <m/>
    <m/>
    <m/>
    <m/>
    <m/>
    <n v="17"/>
    <n v="0.02"/>
    <m/>
    <m/>
    <n v="198.78"/>
    <n v="0"/>
    <n v="11.692941176470589"/>
    <s v="Regular Air"/>
    <n v="7.19"/>
    <n v="205.97"/>
    <x v="8"/>
    <s v="Corporate"/>
    <x v="0"/>
    <s v="Binders and Binder Accessories"/>
    <s v="Small Box"/>
    <d v="2012-08-17T00:00:00"/>
  </r>
  <r>
    <n v="7629"/>
    <n v="39425"/>
    <x v="1284"/>
    <s v="Critical"/>
    <s v="***"/>
    <s v="***"/>
    <s v="***"/>
    <m/>
    <m/>
    <s v="***"/>
    <m/>
    <m/>
    <m/>
    <m/>
    <m/>
    <n v="23"/>
    <n v="3.5000000000000003E-2"/>
    <m/>
    <m/>
    <n v="1267.4604999999999"/>
    <n v="1"/>
    <n v="55.10697826086956"/>
    <s v="Regular Air"/>
    <n v="5.99"/>
    <n v="1273.4504999999999"/>
    <x v="5"/>
    <s v="Small Business"/>
    <x v="2"/>
    <s v="Telephones and Communication"/>
    <s v="Small Box"/>
    <d v="2012-08-18T00:00:00"/>
  </r>
  <r>
    <n v="7630"/>
    <n v="13601"/>
    <x v="1284"/>
    <s v="Low"/>
    <s v="*"/>
    <s v="*"/>
    <s v="*"/>
    <m/>
    <m/>
    <s v="*"/>
    <m/>
    <m/>
    <m/>
    <m/>
    <m/>
    <n v="17"/>
    <n v="0.02"/>
    <m/>
    <m/>
    <n v="822.91"/>
    <n v="0"/>
    <n v="48.406470588235294"/>
    <s v="Regular Air"/>
    <n v="19.989999999999998"/>
    <n v="842.9"/>
    <x v="1"/>
    <s v="Consumer"/>
    <x v="0"/>
    <s v="Appliances"/>
    <s v="Small Box"/>
    <d v="2012-08-20T00:00:00"/>
  </r>
  <r>
    <n v="7631"/>
    <n v="11108"/>
    <x v="1284"/>
    <s v="Not Specified"/>
    <s v="*"/>
    <s v="*"/>
    <s v="*"/>
    <m/>
    <m/>
    <s v="*"/>
    <m/>
    <m/>
    <m/>
    <m/>
    <m/>
    <n v="20"/>
    <n v="3.5000000000000003E-2"/>
    <m/>
    <m/>
    <n v="131.71"/>
    <n v="0"/>
    <n v="6.5855000000000006"/>
    <s v="Regular Air"/>
    <n v="5.74"/>
    <n v="137.45000000000002"/>
    <x v="4"/>
    <s v="Small Business"/>
    <x v="0"/>
    <s v="Paper"/>
    <s v="Small Box"/>
    <d v="2012-08-18T00:00:00"/>
  </r>
  <r>
    <n v="7632"/>
    <n v="36038"/>
    <x v="1284"/>
    <s v="High"/>
    <s v="*"/>
    <s v="**"/>
    <s v="**"/>
    <m/>
    <m/>
    <s v="**"/>
    <m/>
    <m/>
    <m/>
    <m/>
    <m/>
    <n v="26"/>
    <n v="3.5000000000000003E-2"/>
    <m/>
    <m/>
    <n v="95.26"/>
    <n v="0"/>
    <n v="3.663846153846154"/>
    <s v="Regular Air"/>
    <n v="5"/>
    <n v="100.26"/>
    <x v="5"/>
    <s v="Home Office"/>
    <x v="0"/>
    <s v="Pens &amp; Art Supplies"/>
    <s v="Wrap Bag"/>
    <d v="2012-08-18T00:00:00"/>
  </r>
  <r>
    <n v="7633"/>
    <n v="39877"/>
    <x v="1284"/>
    <s v="Critical"/>
    <s v="***"/>
    <s v="***"/>
    <s v="***"/>
    <m/>
    <m/>
    <s v="***"/>
    <m/>
    <m/>
    <m/>
    <m/>
    <m/>
    <n v="41"/>
    <n v="0.05"/>
    <m/>
    <m/>
    <n v="90.88"/>
    <n v="0"/>
    <n v="2.2165853658536583"/>
    <s v="Regular Air"/>
    <n v="0.78"/>
    <n v="91.66"/>
    <x v="2"/>
    <s v="Home Office"/>
    <x v="0"/>
    <s v="Rubber Bands"/>
    <s v="Wrap Bag"/>
    <d v="2012-08-18T00:00:00"/>
  </r>
  <r>
    <n v="7634"/>
    <n v="38884"/>
    <x v="1285"/>
    <s v="High"/>
    <s v="*"/>
    <s v="**"/>
    <s v="**"/>
    <m/>
    <m/>
    <s v="**"/>
    <m/>
    <m/>
    <m/>
    <m/>
    <m/>
    <n v="20"/>
    <n v="3.5000000000000003E-2"/>
    <m/>
    <m/>
    <n v="6067.76"/>
    <n v="1"/>
    <n v="303.38800000000003"/>
    <s v="Delivery Truck"/>
    <n v="54.12"/>
    <n v="6121.88"/>
    <x v="7"/>
    <s v="Consumer"/>
    <x v="1"/>
    <s v="Tables"/>
    <s v="Jumbo Box"/>
    <d v="2012-08-18T00:00:00"/>
  </r>
  <r>
    <n v="7635"/>
    <n v="56930"/>
    <x v="1285"/>
    <s v="Low"/>
    <s v="*"/>
    <s v="*"/>
    <s v="*"/>
    <m/>
    <m/>
    <s v="*"/>
    <m/>
    <m/>
    <m/>
    <m/>
    <m/>
    <n v="10"/>
    <n v="0.02"/>
    <m/>
    <m/>
    <n v="987.54"/>
    <n v="0"/>
    <n v="98.753999999999991"/>
    <s v="Regular Air"/>
    <n v="35"/>
    <n v="1022.54"/>
    <x v="1"/>
    <s v="Home Office"/>
    <x v="0"/>
    <s v="Storage &amp; Organization"/>
    <s v="Large Box"/>
    <d v="2012-08-17T00:00:00"/>
  </r>
  <r>
    <n v="7636"/>
    <n v="38884"/>
    <x v="1285"/>
    <s v="High"/>
    <s v="*"/>
    <s v="**"/>
    <s v="**"/>
    <m/>
    <m/>
    <s v="**"/>
    <m/>
    <m/>
    <m/>
    <m/>
    <m/>
    <n v="47"/>
    <n v="0.05"/>
    <m/>
    <m/>
    <n v="256"/>
    <n v="0"/>
    <n v="5.4468085106382977"/>
    <s v="Regular Air"/>
    <n v="5.66"/>
    <n v="261.66000000000003"/>
    <x v="7"/>
    <s v="Consumer"/>
    <x v="0"/>
    <s v="Paper"/>
    <s v="Small Box"/>
    <d v="2012-08-18T00:00:00"/>
  </r>
  <r>
    <n v="7637"/>
    <n v="56930"/>
    <x v="1285"/>
    <s v="Low"/>
    <s v="*"/>
    <s v="*"/>
    <s v="*"/>
    <m/>
    <m/>
    <s v="*"/>
    <m/>
    <m/>
    <m/>
    <m/>
    <m/>
    <n v="47"/>
    <n v="0.05"/>
    <m/>
    <m/>
    <n v="228.31"/>
    <n v="0"/>
    <n v="4.8576595744680855"/>
    <s v="Regular Air"/>
    <n v="0.7"/>
    <n v="229.01"/>
    <x v="2"/>
    <s v="Home Office"/>
    <x v="0"/>
    <s v="Rubber Bands"/>
    <s v="Wrap Bag"/>
    <d v="2012-08-24T00:00:00"/>
  </r>
  <r>
    <n v="7638"/>
    <n v="487"/>
    <x v="1285"/>
    <s v="Critical"/>
    <s v="***"/>
    <s v="***"/>
    <s v="***"/>
    <m/>
    <m/>
    <s v="***"/>
    <m/>
    <m/>
    <m/>
    <m/>
    <m/>
    <n v="19"/>
    <n v="0.02"/>
    <m/>
    <m/>
    <n v="210.4"/>
    <n v="0"/>
    <n v="11.073684210526316"/>
    <s v="Regular Air"/>
    <n v="4.5"/>
    <n v="214.9"/>
    <x v="8"/>
    <s v="Corporate"/>
    <x v="0"/>
    <s v="Appliances"/>
    <s v="Small Box"/>
    <d v="2012-08-18T00:00:00"/>
  </r>
  <r>
    <n v="7639"/>
    <n v="25571"/>
    <x v="1286"/>
    <s v="Critical"/>
    <s v="***"/>
    <s v="***"/>
    <s v="***"/>
    <m/>
    <m/>
    <s v="***"/>
    <m/>
    <m/>
    <m/>
    <m/>
    <m/>
    <n v="42"/>
    <n v="0.05"/>
    <m/>
    <m/>
    <n v="3749"/>
    <n v="1"/>
    <n v="89.261904761904759"/>
    <s v="Regular Air"/>
    <n v="35"/>
    <n v="3784"/>
    <x v="2"/>
    <s v="Consumer"/>
    <x v="0"/>
    <s v="Storage &amp; Organization"/>
    <s v="Large Box"/>
    <d v="2012-08-20T00:00:00"/>
  </r>
  <r>
    <n v="7640"/>
    <n v="31297"/>
    <x v="1286"/>
    <s v="Low"/>
    <s v="*"/>
    <s v="*"/>
    <s v="*"/>
    <m/>
    <m/>
    <s v="*"/>
    <m/>
    <m/>
    <m/>
    <m/>
    <m/>
    <n v="44"/>
    <n v="0.05"/>
    <m/>
    <m/>
    <n v="1579.56"/>
    <n v="1"/>
    <n v="35.899090909090908"/>
    <s v="Regular Air"/>
    <n v="4.92"/>
    <n v="1584.48"/>
    <x v="2"/>
    <s v="Corporate"/>
    <x v="0"/>
    <s v="Paper"/>
    <s v="Small Box"/>
    <d v="2012-08-27T00:00:00"/>
  </r>
  <r>
    <n v="7641"/>
    <n v="3907"/>
    <x v="1286"/>
    <s v="Medium"/>
    <s v="*"/>
    <s v="*"/>
    <s v="*"/>
    <m/>
    <m/>
    <s v="*"/>
    <m/>
    <m/>
    <m/>
    <m/>
    <m/>
    <n v="36"/>
    <n v="0.04"/>
    <m/>
    <m/>
    <n v="1083.19"/>
    <n v="1"/>
    <n v="30.088611111111113"/>
    <s v="Express Air"/>
    <n v="5.5"/>
    <n v="1088.69"/>
    <x v="2"/>
    <s v="Small Business"/>
    <x v="2"/>
    <s v="Computer Peripherals"/>
    <s v="Small Box"/>
    <d v="2012-08-19T00:00:00"/>
  </r>
  <r>
    <n v="7642"/>
    <n v="3907"/>
    <x v="1286"/>
    <s v="Medium"/>
    <s v="*"/>
    <s v="*"/>
    <s v="*"/>
    <m/>
    <m/>
    <s v="*"/>
    <m/>
    <m/>
    <m/>
    <m/>
    <m/>
    <n v="34"/>
    <n v="0.04"/>
    <m/>
    <m/>
    <n v="729.83"/>
    <n v="0"/>
    <n v="21.465588235294121"/>
    <s v="Regular Air"/>
    <n v="15.1"/>
    <n v="744.93000000000006"/>
    <x v="2"/>
    <s v="Small Business"/>
    <x v="0"/>
    <s v="Binders and Binder Accessories"/>
    <s v="Small Box"/>
    <d v="2012-08-20T00:00:00"/>
  </r>
  <r>
    <n v="7643"/>
    <n v="31297"/>
    <x v="1286"/>
    <s v="Low"/>
    <s v="*"/>
    <s v="*"/>
    <s v="*"/>
    <m/>
    <m/>
    <s v="*"/>
    <m/>
    <m/>
    <m/>
    <m/>
    <m/>
    <n v="39"/>
    <n v="0.04"/>
    <m/>
    <m/>
    <n v="679.95"/>
    <n v="0"/>
    <n v="17.434615384615388"/>
    <s v="Regular Air"/>
    <n v="8.65"/>
    <n v="688.6"/>
    <x v="2"/>
    <s v="Corporate"/>
    <x v="0"/>
    <s v="Pens &amp; Art Supplies"/>
    <s v="Small Box"/>
    <d v="2012-08-25T00:00:00"/>
  </r>
  <r>
    <n v="7644"/>
    <n v="3907"/>
    <x v="1286"/>
    <s v="Medium"/>
    <s v="*"/>
    <s v="*"/>
    <s v="*"/>
    <m/>
    <m/>
    <s v="*"/>
    <m/>
    <m/>
    <m/>
    <m/>
    <m/>
    <n v="36"/>
    <n v="0.04"/>
    <m/>
    <m/>
    <n v="218.12"/>
    <n v="0"/>
    <n v="6.0588888888888892"/>
    <s v="Regular Air"/>
    <n v="49"/>
    <n v="267.12"/>
    <x v="2"/>
    <s v="Small Business"/>
    <x v="0"/>
    <s v="Appliances"/>
    <s v="Large Box"/>
    <d v="2012-08-18T00:00:00"/>
  </r>
  <r>
    <n v="7645"/>
    <n v="6018"/>
    <x v="1286"/>
    <s v="Low"/>
    <s v="*"/>
    <s v="*"/>
    <s v="*"/>
    <m/>
    <m/>
    <s v="*"/>
    <m/>
    <m/>
    <m/>
    <m/>
    <m/>
    <n v="39"/>
    <n v="0.04"/>
    <m/>
    <m/>
    <n v="206.09"/>
    <n v="0"/>
    <n v="5.2843589743589741"/>
    <s v="Regular Air"/>
    <n v="2.0299999999999998"/>
    <n v="208.12"/>
    <x v="4"/>
    <s v="Home Office"/>
    <x v="1"/>
    <s v="Office Furnishings"/>
    <s v="Wrap Bag"/>
    <d v="2012-08-20T00:00:00"/>
  </r>
  <r>
    <n v="7646"/>
    <n v="31173"/>
    <x v="1286"/>
    <s v="Low"/>
    <s v="*"/>
    <s v="*"/>
    <s v="*"/>
    <m/>
    <m/>
    <s v="*"/>
    <m/>
    <m/>
    <m/>
    <m/>
    <m/>
    <n v="24"/>
    <n v="3.5000000000000003E-2"/>
    <m/>
    <m/>
    <n v="169.35400000000001"/>
    <n v="0"/>
    <n v="7.0564166666666672"/>
    <s v="Express Air"/>
    <n v="5.03"/>
    <n v="174.38400000000001"/>
    <x v="1"/>
    <s v="Consumer"/>
    <x v="2"/>
    <s v="Telephones and Communication"/>
    <s v="Medium Box"/>
    <d v="2012-08-25T00:00:00"/>
  </r>
  <r>
    <n v="7647"/>
    <n v="6018"/>
    <x v="1286"/>
    <s v="Low"/>
    <s v="*"/>
    <s v="*"/>
    <s v="*"/>
    <m/>
    <m/>
    <s v="*"/>
    <m/>
    <m/>
    <m/>
    <m/>
    <m/>
    <n v="2"/>
    <n v="0.01"/>
    <m/>
    <m/>
    <n v="124.25"/>
    <n v="0"/>
    <n v="62.125"/>
    <s v="Regular Air"/>
    <n v="13.88"/>
    <n v="138.13"/>
    <x v="4"/>
    <s v="Home Office"/>
    <x v="0"/>
    <s v="Paper"/>
    <s v="Small Box"/>
    <d v="2012-08-23T00:00:00"/>
  </r>
  <r>
    <n v="7648"/>
    <n v="20096"/>
    <x v="1287"/>
    <s v="Low"/>
    <s v="*"/>
    <s v="*"/>
    <s v="*"/>
    <m/>
    <m/>
    <s v="*"/>
    <m/>
    <m/>
    <m/>
    <m/>
    <m/>
    <n v="35"/>
    <n v="0.04"/>
    <m/>
    <m/>
    <n v="6116.11"/>
    <n v="1"/>
    <n v="174.74599999999998"/>
    <s v="Delivery Truck"/>
    <n v="29.21"/>
    <n v="6145.32"/>
    <x v="10"/>
    <s v="Consumer"/>
    <x v="1"/>
    <s v="Tables"/>
    <s v="Jumbo Box"/>
    <d v="2012-08-24T00:00:00"/>
  </r>
  <r>
    <n v="7649"/>
    <n v="32610"/>
    <x v="1287"/>
    <s v="Not Specified"/>
    <s v="*"/>
    <s v="*"/>
    <s v="*"/>
    <m/>
    <m/>
    <s v="*"/>
    <m/>
    <m/>
    <m/>
    <m/>
    <m/>
    <n v="20"/>
    <n v="3.5000000000000003E-2"/>
    <m/>
    <m/>
    <n v="1991.8985"/>
    <n v="1"/>
    <n v="99.594925000000003"/>
    <s v="Regular Air"/>
    <n v="7.69"/>
    <n v="1999.5885000000001"/>
    <x v="5"/>
    <s v="Consumer"/>
    <x v="2"/>
    <s v="Telephones and Communication"/>
    <s v="Small Box"/>
    <d v="2012-08-20T00:00:00"/>
  </r>
  <r>
    <n v="7650"/>
    <n v="32230"/>
    <x v="1287"/>
    <s v="High"/>
    <s v="*"/>
    <s v="**"/>
    <s v="**"/>
    <m/>
    <m/>
    <s v="**"/>
    <m/>
    <m/>
    <m/>
    <m/>
    <m/>
    <n v="46"/>
    <n v="0.05"/>
    <m/>
    <m/>
    <n v="1753.75"/>
    <n v="1"/>
    <n v="38.125"/>
    <s v="Regular Air"/>
    <n v="9.1999999999999993"/>
    <n v="1762.95"/>
    <x v="1"/>
    <s v="Consumer"/>
    <x v="1"/>
    <s v="Office Furnishings"/>
    <s v="Wrap Bag"/>
    <d v="2012-08-20T00:00:00"/>
  </r>
  <r>
    <n v="7651"/>
    <n v="40608"/>
    <x v="1287"/>
    <s v="Not Specified"/>
    <s v="*"/>
    <s v="*"/>
    <s v="*"/>
    <m/>
    <m/>
    <s v="*"/>
    <m/>
    <m/>
    <m/>
    <m/>
    <m/>
    <n v="29"/>
    <n v="3.5000000000000003E-2"/>
    <m/>
    <m/>
    <n v="573.97"/>
    <n v="0"/>
    <n v="19.792068965517242"/>
    <s v="Regular Air"/>
    <n v="9.5399999999999991"/>
    <n v="583.51"/>
    <x v="2"/>
    <s v="Corporate"/>
    <x v="0"/>
    <s v="Paper"/>
    <s v="Small Box"/>
    <d v="2012-08-21T00:00:00"/>
  </r>
  <r>
    <n v="7652"/>
    <n v="32610"/>
    <x v="1287"/>
    <s v="Not Specified"/>
    <s v="*"/>
    <s v="*"/>
    <s v="*"/>
    <m/>
    <m/>
    <s v="*"/>
    <m/>
    <m/>
    <m/>
    <m/>
    <m/>
    <n v="47"/>
    <n v="0.05"/>
    <m/>
    <m/>
    <n v="316.99"/>
    <n v="0"/>
    <n v="6.7444680851063827"/>
    <s v="Regular Air"/>
    <n v="8.3699999999999992"/>
    <n v="325.36"/>
    <x v="5"/>
    <s v="Consumer"/>
    <x v="0"/>
    <s v="Scissors, Rulers and Trimmers"/>
    <s v="Small Pack"/>
    <d v="2012-08-20T00:00:00"/>
  </r>
  <r>
    <n v="7653"/>
    <n v="58084"/>
    <x v="1287"/>
    <s v="Medium"/>
    <s v="*"/>
    <s v="*"/>
    <s v="*"/>
    <m/>
    <m/>
    <s v="*"/>
    <m/>
    <m/>
    <m/>
    <m/>
    <m/>
    <n v="36"/>
    <n v="0.04"/>
    <m/>
    <m/>
    <n v="266.16000000000003"/>
    <n v="0"/>
    <n v="7.3933333333333344"/>
    <s v="Regular Air"/>
    <n v="1.77"/>
    <n v="267.93"/>
    <x v="2"/>
    <s v="Small Business"/>
    <x v="0"/>
    <s v="Paper"/>
    <s v="Wrap Bag"/>
    <d v="2012-08-21T00:00:00"/>
  </r>
  <r>
    <n v="7654"/>
    <n v="40608"/>
    <x v="1287"/>
    <s v="Not Specified"/>
    <s v="*"/>
    <s v="*"/>
    <s v="*"/>
    <m/>
    <m/>
    <s v="*"/>
    <m/>
    <m/>
    <m/>
    <m/>
    <m/>
    <n v="39"/>
    <n v="0.04"/>
    <m/>
    <m/>
    <n v="223.79"/>
    <n v="0"/>
    <n v="5.7382051282051281"/>
    <s v="Regular Air"/>
    <n v="5.66"/>
    <n v="229.45"/>
    <x v="2"/>
    <s v="Corporate"/>
    <x v="0"/>
    <s v="Paper"/>
    <s v="Small Box"/>
    <d v="2012-08-20T00:00:00"/>
  </r>
  <r>
    <n v="7655"/>
    <n v="58084"/>
    <x v="1287"/>
    <s v="Medium"/>
    <s v="*"/>
    <s v="*"/>
    <s v="*"/>
    <m/>
    <m/>
    <s v="*"/>
    <m/>
    <m/>
    <m/>
    <m/>
    <m/>
    <n v="3"/>
    <n v="0.01"/>
    <m/>
    <m/>
    <n v="21.55"/>
    <n v="0"/>
    <n v="7.1833333333333336"/>
    <s v="Regular Air"/>
    <n v="0.49"/>
    <n v="22.04"/>
    <x v="2"/>
    <s v="Small Business"/>
    <x v="0"/>
    <s v="Labels"/>
    <s v="Small Box"/>
    <d v="2012-08-19T00:00:00"/>
  </r>
  <r>
    <n v="7656"/>
    <n v="4099"/>
    <x v="1288"/>
    <s v="Critical"/>
    <s v="***"/>
    <s v="***"/>
    <s v="***"/>
    <m/>
    <m/>
    <s v="***"/>
    <m/>
    <m/>
    <m/>
    <m/>
    <m/>
    <n v="39"/>
    <n v="0.04"/>
    <m/>
    <m/>
    <n v="3607.8505"/>
    <n v="1"/>
    <n v="92.508987179487178"/>
    <s v="Regular Air"/>
    <n v="8.99"/>
    <n v="3616.8404999999998"/>
    <x v="10"/>
    <s v="Consumer"/>
    <x v="2"/>
    <s v="Telephones and Communication"/>
    <s v="Small Box"/>
    <d v="2012-08-22T00:00:00"/>
  </r>
  <r>
    <n v="7657"/>
    <n v="4099"/>
    <x v="1288"/>
    <s v="Critical"/>
    <s v="***"/>
    <s v="***"/>
    <s v="***"/>
    <m/>
    <m/>
    <s v="***"/>
    <m/>
    <m/>
    <m/>
    <m/>
    <m/>
    <n v="42"/>
    <n v="0.05"/>
    <m/>
    <m/>
    <n v="1691.51"/>
    <n v="1"/>
    <n v="40.274047619047622"/>
    <s v="Regular Air"/>
    <n v="6.22"/>
    <n v="1697.73"/>
    <x v="10"/>
    <s v="Consumer"/>
    <x v="0"/>
    <s v="Storage &amp; Organization"/>
    <s v="Small Box"/>
    <d v="2012-08-21T00:00:00"/>
  </r>
  <r>
    <n v="7658"/>
    <n v="17953"/>
    <x v="1288"/>
    <s v="High"/>
    <s v="*"/>
    <s v="**"/>
    <s v="**"/>
    <m/>
    <m/>
    <s v="**"/>
    <m/>
    <m/>
    <m/>
    <m/>
    <m/>
    <n v="21"/>
    <n v="3.5000000000000003E-2"/>
    <m/>
    <m/>
    <n v="1490.56"/>
    <n v="1"/>
    <n v="70.97904761904762"/>
    <s v="Delivery Truck"/>
    <n v="60"/>
    <n v="1550.56"/>
    <x v="0"/>
    <s v="Small Business"/>
    <x v="0"/>
    <s v="Appliances"/>
    <s v="Jumbo Drum"/>
    <d v="2012-08-22T00:00:00"/>
  </r>
  <r>
    <n v="7659"/>
    <n v="17953"/>
    <x v="1288"/>
    <s v="High"/>
    <s v="*"/>
    <s v="**"/>
    <s v="**"/>
    <m/>
    <m/>
    <s v="**"/>
    <m/>
    <m/>
    <m/>
    <m/>
    <m/>
    <n v="30"/>
    <n v="0.04"/>
    <m/>
    <m/>
    <n v="975.12"/>
    <n v="0"/>
    <n v="32.503999999999998"/>
    <s v="Regular Air"/>
    <n v="19.510000000000002"/>
    <n v="994.63"/>
    <x v="1"/>
    <s v="Small Business"/>
    <x v="0"/>
    <s v="Envelopes"/>
    <s v="Small Box"/>
    <d v="2012-08-22T00:00:00"/>
  </r>
  <r>
    <n v="7660"/>
    <n v="36294"/>
    <x v="1288"/>
    <s v="Medium"/>
    <s v="*"/>
    <s v="*"/>
    <s v="*"/>
    <m/>
    <m/>
    <s v="*"/>
    <m/>
    <m/>
    <m/>
    <m/>
    <m/>
    <n v="46"/>
    <n v="0.05"/>
    <m/>
    <m/>
    <n v="611.16"/>
    <n v="0"/>
    <n v="13.286086956521739"/>
    <s v="Regular Air"/>
    <n v="4.9800000000000004"/>
    <n v="616.14"/>
    <x v="9"/>
    <s v="Corporate"/>
    <x v="0"/>
    <s v="Binders and Binder Accessories"/>
    <s v="Small Box"/>
    <d v="2012-08-22T00:00:00"/>
  </r>
  <r>
    <n v="7661"/>
    <n v="36101"/>
    <x v="1288"/>
    <s v="High"/>
    <s v="*"/>
    <s v="**"/>
    <s v="**"/>
    <m/>
    <m/>
    <s v="**"/>
    <m/>
    <m/>
    <m/>
    <m/>
    <m/>
    <n v="3"/>
    <n v="0.01"/>
    <m/>
    <m/>
    <n v="446.05"/>
    <n v="0"/>
    <n v="148.68333333333334"/>
    <s v="Delivery Truck"/>
    <n v="53.48"/>
    <n v="499.53000000000003"/>
    <x v="5"/>
    <s v="Corporate"/>
    <x v="1"/>
    <s v="Bookcases"/>
    <s v="Jumbo Box"/>
    <d v="2012-08-21T00:00:00"/>
  </r>
  <r>
    <n v="7662"/>
    <n v="11875"/>
    <x v="1288"/>
    <s v="Medium"/>
    <s v="*"/>
    <s v="*"/>
    <s v="*"/>
    <m/>
    <m/>
    <s v="*"/>
    <m/>
    <m/>
    <m/>
    <m/>
    <m/>
    <n v="19"/>
    <n v="0.02"/>
    <m/>
    <m/>
    <n v="242.63"/>
    <n v="0"/>
    <n v="12.77"/>
    <s v="Regular Air"/>
    <n v="6.27"/>
    <n v="248.9"/>
    <x v="2"/>
    <s v="Small Business"/>
    <x v="0"/>
    <s v="Storage &amp; Organization"/>
    <s v="Medium Box"/>
    <d v="2012-08-21T00:00:00"/>
  </r>
  <r>
    <n v="7663"/>
    <n v="4099"/>
    <x v="1288"/>
    <s v="Critical"/>
    <s v="***"/>
    <s v="***"/>
    <s v="***"/>
    <m/>
    <m/>
    <s v="***"/>
    <m/>
    <m/>
    <m/>
    <m/>
    <m/>
    <n v="12"/>
    <n v="0.02"/>
    <m/>
    <m/>
    <n v="122.93"/>
    <n v="0"/>
    <n v="10.244166666666667"/>
    <s v="Regular Air"/>
    <n v="5.76"/>
    <n v="128.69"/>
    <x v="10"/>
    <s v="Consumer"/>
    <x v="0"/>
    <s v="Envelopes"/>
    <s v="Small Box"/>
    <d v="2012-08-23T00:00:00"/>
  </r>
  <r>
    <n v="7664"/>
    <n v="17953"/>
    <x v="1288"/>
    <s v="High"/>
    <s v="*"/>
    <s v="**"/>
    <s v="**"/>
    <m/>
    <m/>
    <s v="**"/>
    <m/>
    <m/>
    <m/>
    <m/>
    <m/>
    <n v="17"/>
    <n v="0.02"/>
    <m/>
    <m/>
    <n v="105.44"/>
    <n v="0"/>
    <n v="6.2023529411764704"/>
    <s v="Regular Air"/>
    <n v="1.2"/>
    <n v="106.64"/>
    <x v="0"/>
    <s v="Small Business"/>
    <x v="0"/>
    <s v="Pens &amp; Art Supplies"/>
    <s v="Wrap Bag"/>
    <d v="2012-08-22T00:00:00"/>
  </r>
  <r>
    <n v="7665"/>
    <n v="4099"/>
    <x v="1288"/>
    <s v="Critical"/>
    <s v="***"/>
    <s v="***"/>
    <s v="***"/>
    <m/>
    <m/>
    <s v="***"/>
    <m/>
    <m/>
    <m/>
    <m/>
    <m/>
    <n v="4"/>
    <n v="0.01"/>
    <m/>
    <m/>
    <n v="47.86"/>
    <n v="0"/>
    <n v="11.965"/>
    <s v="Regular Air"/>
    <n v="7.29"/>
    <n v="55.15"/>
    <x v="10"/>
    <s v="Consumer"/>
    <x v="1"/>
    <s v="Office Furnishings"/>
    <s v="Small Pack"/>
    <d v="2012-08-21T00:00:00"/>
  </r>
  <r>
    <n v="7666"/>
    <n v="4896"/>
    <x v="1289"/>
    <s v="Critical"/>
    <s v="***"/>
    <s v="***"/>
    <s v="***"/>
    <m/>
    <m/>
    <s v="***"/>
    <m/>
    <m/>
    <m/>
    <m/>
    <m/>
    <n v="10"/>
    <n v="0.02"/>
    <m/>
    <m/>
    <n v="1089.8699999999999"/>
    <n v="1"/>
    <n v="108.98699999999999"/>
    <s v="Express Air"/>
    <n v="5.99"/>
    <n v="1095.8599999999999"/>
    <x v="3"/>
    <s v="Small Business"/>
    <x v="2"/>
    <s v="Telephones and Communication"/>
    <s v="Small Box"/>
    <d v="2012-08-23T00:00:00"/>
  </r>
  <r>
    <n v="7667"/>
    <n v="4896"/>
    <x v="1289"/>
    <s v="Critical"/>
    <s v="***"/>
    <s v="***"/>
    <s v="***"/>
    <m/>
    <m/>
    <s v="***"/>
    <m/>
    <m/>
    <m/>
    <m/>
    <m/>
    <n v="25"/>
    <n v="3.5000000000000003E-2"/>
    <m/>
    <m/>
    <n v="831.52"/>
    <n v="0"/>
    <n v="33.260799999999996"/>
    <s v="Regular Air"/>
    <n v="1.99"/>
    <n v="833.51"/>
    <x v="3"/>
    <s v="Small Business"/>
    <x v="2"/>
    <s v="Computer Peripherals"/>
    <s v="Small Pack"/>
    <d v="2012-08-21T00:00:00"/>
  </r>
  <r>
    <n v="7668"/>
    <n v="25313"/>
    <x v="1289"/>
    <s v="Critical"/>
    <s v="***"/>
    <s v="***"/>
    <s v="***"/>
    <m/>
    <m/>
    <s v="***"/>
    <m/>
    <m/>
    <m/>
    <m/>
    <m/>
    <n v="19"/>
    <n v="0.02"/>
    <m/>
    <m/>
    <n v="418.7"/>
    <n v="0"/>
    <n v="22.036842105263158"/>
    <s v="Regular Air"/>
    <n v="5.53"/>
    <n v="424.22999999999996"/>
    <x v="1"/>
    <s v="Corporate"/>
    <x v="0"/>
    <s v="Pens &amp; Art Supplies"/>
    <s v="Small Pack"/>
    <d v="2012-08-23T00:00:00"/>
  </r>
  <r>
    <n v="7669"/>
    <n v="34148"/>
    <x v="1289"/>
    <s v="Critical"/>
    <s v="***"/>
    <s v="***"/>
    <s v="***"/>
    <m/>
    <m/>
    <s v="***"/>
    <m/>
    <m/>
    <m/>
    <m/>
    <m/>
    <n v="33"/>
    <n v="0.04"/>
    <m/>
    <m/>
    <n v="136.79"/>
    <n v="0"/>
    <n v="4.1451515151515146"/>
    <s v="Regular Air"/>
    <n v="0.99"/>
    <n v="137.78"/>
    <x v="0"/>
    <s v="Small Business"/>
    <x v="0"/>
    <s v="Labels"/>
    <s v="Small Box"/>
    <d v="2012-08-22T00:00:00"/>
  </r>
  <r>
    <n v="7670"/>
    <n v="4896"/>
    <x v="1289"/>
    <s v="Critical"/>
    <s v="***"/>
    <s v="***"/>
    <s v="***"/>
    <m/>
    <m/>
    <s v="***"/>
    <m/>
    <m/>
    <m/>
    <m/>
    <m/>
    <n v="21"/>
    <n v="3.5000000000000003E-2"/>
    <m/>
    <m/>
    <n v="121.3"/>
    <n v="0"/>
    <n v="5.7761904761904761"/>
    <s v="Regular Air"/>
    <n v="5.59"/>
    <n v="126.89"/>
    <x v="0"/>
    <s v="Small Business"/>
    <x v="0"/>
    <s v="Binders and Binder Accessories"/>
    <s v="Small Box"/>
    <d v="2012-08-23T00:00:00"/>
  </r>
  <r>
    <n v="7671"/>
    <n v="24067"/>
    <x v="1290"/>
    <s v="High"/>
    <s v="*"/>
    <s v="**"/>
    <s v="**"/>
    <m/>
    <m/>
    <s v="**"/>
    <m/>
    <m/>
    <m/>
    <m/>
    <m/>
    <n v="46"/>
    <n v="0.05"/>
    <m/>
    <m/>
    <n v="2640.6864999999998"/>
    <n v="1"/>
    <n v="57.406228260869561"/>
    <s v="Express Air"/>
    <n v="5.92"/>
    <n v="2646.6064999999999"/>
    <x v="12"/>
    <s v="Corporate"/>
    <x v="2"/>
    <s v="Telephones and Communication"/>
    <s v="Small Box"/>
    <d v="2012-08-23T00:00:00"/>
  </r>
  <r>
    <n v="7672"/>
    <n v="49350"/>
    <x v="1290"/>
    <s v="High"/>
    <s v="*"/>
    <s v="**"/>
    <s v="**"/>
    <m/>
    <m/>
    <s v="**"/>
    <m/>
    <m/>
    <m/>
    <m/>
    <m/>
    <n v="50"/>
    <n v="0.06"/>
    <m/>
    <m/>
    <n v="375.11"/>
    <n v="0"/>
    <n v="7.5022000000000002"/>
    <s v="Regular Air"/>
    <n v="11.15"/>
    <n v="386.26"/>
    <x v="1"/>
    <s v="Small Business"/>
    <x v="0"/>
    <s v="Paper"/>
    <s v="Small Box"/>
    <d v="2012-08-24T00:00:00"/>
  </r>
  <r>
    <n v="7673"/>
    <n v="44869"/>
    <x v="1290"/>
    <s v="Medium"/>
    <s v="*"/>
    <s v="*"/>
    <s v="*"/>
    <m/>
    <m/>
    <s v="*"/>
    <m/>
    <m/>
    <m/>
    <m/>
    <m/>
    <n v="43"/>
    <n v="0.05"/>
    <m/>
    <m/>
    <n v="283.18"/>
    <n v="0"/>
    <n v="6.5855813953488376"/>
    <s v="Regular Air"/>
    <n v="7.49"/>
    <n v="290.67"/>
    <x v="5"/>
    <s v="Corporate"/>
    <x v="0"/>
    <s v="Paper"/>
    <s v="Small Box"/>
    <d v="2012-08-24T00:00:00"/>
  </r>
  <r>
    <n v="7674"/>
    <n v="3361"/>
    <x v="1290"/>
    <s v="Not Specified"/>
    <s v="*"/>
    <s v="*"/>
    <s v="*"/>
    <m/>
    <m/>
    <s v="*"/>
    <m/>
    <m/>
    <m/>
    <m/>
    <m/>
    <n v="49"/>
    <n v="0.05"/>
    <m/>
    <m/>
    <n v="213.71"/>
    <n v="0"/>
    <n v="4.3614285714285712"/>
    <s v="Regular Air"/>
    <n v="6.72"/>
    <n v="220.43"/>
    <x v="3"/>
    <s v="Corporate"/>
    <x v="0"/>
    <s v="Paper"/>
    <s v="Small Box"/>
    <d v="2012-08-22T00:00:00"/>
  </r>
  <r>
    <n v="7675"/>
    <n v="3361"/>
    <x v="1290"/>
    <s v="Not Specified"/>
    <s v="*"/>
    <s v="*"/>
    <s v="*"/>
    <m/>
    <m/>
    <s v="*"/>
    <m/>
    <m/>
    <m/>
    <m/>
    <m/>
    <n v="23"/>
    <n v="3.5000000000000003E-2"/>
    <m/>
    <m/>
    <n v="133.66"/>
    <n v="0"/>
    <n v="5.8113043478260868"/>
    <s v="Regular Air"/>
    <n v="2.27"/>
    <n v="135.93"/>
    <x v="3"/>
    <s v="Corporate"/>
    <x v="0"/>
    <s v="Pens &amp; Art Supplies"/>
    <s v="Wrap Bag"/>
    <d v="2012-08-23T00:00:00"/>
  </r>
  <r>
    <n v="7676"/>
    <n v="24067"/>
    <x v="1290"/>
    <s v="High"/>
    <s v="*"/>
    <s v="**"/>
    <s v="**"/>
    <m/>
    <m/>
    <s v="**"/>
    <m/>
    <m/>
    <m/>
    <m/>
    <m/>
    <n v="30"/>
    <n v="0.04"/>
    <m/>
    <m/>
    <n v="128.25"/>
    <n v="0"/>
    <n v="4.2750000000000004"/>
    <s v="Express Air"/>
    <n v="5.26"/>
    <n v="133.51"/>
    <x v="3"/>
    <s v="Corporate"/>
    <x v="0"/>
    <s v="Binders and Binder Accessories"/>
    <s v="Small Box"/>
    <d v="2012-08-24T00:00:00"/>
  </r>
  <r>
    <n v="7677"/>
    <n v="24067"/>
    <x v="1290"/>
    <s v="High"/>
    <s v="*"/>
    <s v="**"/>
    <s v="**"/>
    <m/>
    <m/>
    <s v="**"/>
    <m/>
    <m/>
    <m/>
    <m/>
    <m/>
    <n v="19"/>
    <n v="0.02"/>
    <m/>
    <m/>
    <n v="120.56"/>
    <n v="0"/>
    <n v="6.3452631578947374"/>
    <s v="Regular Air"/>
    <n v="7.5"/>
    <n v="128.06"/>
    <x v="12"/>
    <s v="Corporate"/>
    <x v="0"/>
    <s v="Paper"/>
    <s v="Small Box"/>
    <d v="2012-08-23T00:00:00"/>
  </r>
  <r>
    <n v="7678"/>
    <n v="36709"/>
    <x v="1291"/>
    <s v="Critical"/>
    <s v="***"/>
    <s v="***"/>
    <s v="***"/>
    <m/>
    <m/>
    <s v="***"/>
    <m/>
    <m/>
    <m/>
    <m/>
    <m/>
    <n v="42"/>
    <n v="0.05"/>
    <m/>
    <m/>
    <n v="2245.6914999999999"/>
    <n v="1"/>
    <n v="53.468845238095234"/>
    <s v="Regular Air"/>
    <n v="8.99"/>
    <n v="2254.6814999999997"/>
    <x v="4"/>
    <s v="Corporate"/>
    <x v="2"/>
    <s v="Telephones and Communication"/>
    <s v="Small Box"/>
    <d v="2012-08-25T00:00:00"/>
  </r>
  <r>
    <n v="7679"/>
    <n v="8039"/>
    <x v="1291"/>
    <s v="Medium"/>
    <s v="*"/>
    <s v="*"/>
    <s v="*"/>
    <m/>
    <m/>
    <s v="*"/>
    <m/>
    <m/>
    <m/>
    <m/>
    <m/>
    <n v="37"/>
    <n v="0.04"/>
    <m/>
    <m/>
    <n v="1199.7"/>
    <n v="1"/>
    <n v="32.424324324324324"/>
    <s v="Regular Air"/>
    <n v="19.510000000000002"/>
    <n v="1219.21"/>
    <x v="0"/>
    <s v="Small Business"/>
    <x v="0"/>
    <s v="Envelopes"/>
    <s v="Small Box"/>
    <d v="2012-08-24T00:00:00"/>
  </r>
  <r>
    <n v="7680"/>
    <n v="1185"/>
    <x v="1291"/>
    <s v="Low"/>
    <s v="*"/>
    <s v="*"/>
    <s v="*"/>
    <m/>
    <m/>
    <s v="*"/>
    <m/>
    <m/>
    <m/>
    <m/>
    <m/>
    <n v="7"/>
    <n v="0.01"/>
    <m/>
    <m/>
    <n v="374.78"/>
    <n v="0"/>
    <n v="53.54"/>
    <s v="Regular Air"/>
    <n v="14.3"/>
    <n v="389.08"/>
    <x v="6"/>
    <s v="Home Office"/>
    <x v="0"/>
    <s v="Paper"/>
    <s v="Small Box"/>
    <d v="2012-08-27T00:00:00"/>
  </r>
  <r>
    <n v="7681"/>
    <n v="16452"/>
    <x v="1291"/>
    <s v="Medium"/>
    <s v="*"/>
    <s v="*"/>
    <s v="*"/>
    <m/>
    <m/>
    <s v="*"/>
    <m/>
    <m/>
    <m/>
    <m/>
    <m/>
    <n v="46"/>
    <n v="0.05"/>
    <m/>
    <m/>
    <n v="134.41999999999999"/>
    <n v="0"/>
    <n v="2.9221739130434781"/>
    <s v="Regular Air"/>
    <n v="1.01"/>
    <n v="135.42999999999998"/>
    <x v="3"/>
    <s v="Home Office"/>
    <x v="0"/>
    <s v="Pens &amp; Art Supplies"/>
    <s v="Wrap Bag"/>
    <d v="2012-08-24T00:00:00"/>
  </r>
  <r>
    <n v="7682"/>
    <n v="33031"/>
    <x v="1292"/>
    <s v="High"/>
    <s v="*"/>
    <s v="**"/>
    <s v="**"/>
    <m/>
    <m/>
    <s v="**"/>
    <m/>
    <m/>
    <m/>
    <m/>
    <m/>
    <n v="24"/>
    <n v="3.5000000000000003E-2"/>
    <m/>
    <m/>
    <n v="550.67999999999995"/>
    <n v="0"/>
    <n v="22.944999999999997"/>
    <s v="Delivery Truck"/>
    <n v="15.68"/>
    <n v="566.3599999999999"/>
    <x v="0"/>
    <s v="Home Office"/>
    <x v="1"/>
    <s v="Office Furnishings"/>
    <s v="Jumbo Drum"/>
    <d v="2012-08-26T00:00:00"/>
  </r>
  <r>
    <n v="7683"/>
    <n v="33031"/>
    <x v="1292"/>
    <s v="High"/>
    <s v="*"/>
    <s v="**"/>
    <s v="**"/>
    <m/>
    <m/>
    <s v="**"/>
    <m/>
    <m/>
    <m/>
    <m/>
    <m/>
    <n v="18"/>
    <n v="0.02"/>
    <m/>
    <m/>
    <n v="120.96"/>
    <n v="0"/>
    <n v="6.72"/>
    <s v="Regular Air"/>
    <n v="6.65"/>
    <n v="127.61"/>
    <x v="0"/>
    <s v="Home Office"/>
    <x v="0"/>
    <s v="Paper"/>
    <s v="Small Box"/>
    <d v="2012-08-25T00:00:00"/>
  </r>
  <r>
    <n v="7684"/>
    <n v="2497"/>
    <x v="1293"/>
    <s v="Critical"/>
    <s v="***"/>
    <s v="***"/>
    <s v="***"/>
    <m/>
    <m/>
    <s v="***"/>
    <m/>
    <m/>
    <m/>
    <m/>
    <m/>
    <n v="21"/>
    <n v="3.5000000000000003E-2"/>
    <m/>
    <m/>
    <n v="3629.1174999999998"/>
    <n v="1"/>
    <n v="172.81511904761905"/>
    <s v="Regular Air"/>
    <n v="5.26"/>
    <n v="3634.3775000000001"/>
    <x v="8"/>
    <s v="Corporate"/>
    <x v="2"/>
    <s v="Telephones and Communication"/>
    <s v="Small Box"/>
    <d v="2012-08-28T00:00:00"/>
  </r>
  <r>
    <n v="7685"/>
    <n v="20933"/>
    <x v="1293"/>
    <s v="High"/>
    <s v="*"/>
    <s v="**"/>
    <s v="**"/>
    <m/>
    <m/>
    <s v="**"/>
    <m/>
    <m/>
    <m/>
    <m/>
    <m/>
    <n v="45"/>
    <n v="0.05"/>
    <m/>
    <m/>
    <n v="2079.4740000000002"/>
    <n v="1"/>
    <n v="46.210533333333338"/>
    <s v="Regular Air"/>
    <n v="5"/>
    <n v="2084.4740000000002"/>
    <x v="6"/>
    <s v="Corporate"/>
    <x v="2"/>
    <s v="Telephones and Communication"/>
    <s v="Small Pack"/>
    <d v="2012-08-28T00:00:00"/>
  </r>
  <r>
    <n v="7686"/>
    <n v="31460"/>
    <x v="1293"/>
    <s v="High"/>
    <s v="*"/>
    <s v="**"/>
    <s v="**"/>
    <m/>
    <m/>
    <s v="**"/>
    <m/>
    <m/>
    <m/>
    <m/>
    <m/>
    <n v="9"/>
    <n v="0.01"/>
    <m/>
    <m/>
    <n v="990.67"/>
    <n v="0"/>
    <n v="110.07444444444444"/>
    <s v="Regular Air"/>
    <n v="35"/>
    <n v="1025.67"/>
    <x v="10"/>
    <s v="Corporate"/>
    <x v="0"/>
    <s v="Storage &amp; Organization"/>
    <s v="Large Box"/>
    <d v="2012-08-28T00:00:00"/>
  </r>
  <r>
    <n v="7687"/>
    <n v="43682"/>
    <x v="1294"/>
    <s v="Medium"/>
    <s v="*"/>
    <s v="*"/>
    <s v="*"/>
    <m/>
    <m/>
    <s v="*"/>
    <m/>
    <m/>
    <m/>
    <m/>
    <m/>
    <n v="14"/>
    <n v="0.02"/>
    <m/>
    <m/>
    <n v="1849.6"/>
    <n v="1"/>
    <n v="132.1142857142857"/>
    <s v="Regular Air"/>
    <n v="8.99"/>
    <n v="1858.59"/>
    <x v="2"/>
    <s v="Corporate"/>
    <x v="2"/>
    <s v="Telephones and Communication"/>
    <s v="Small Box"/>
    <d v="2012-08-29T00:00:00"/>
  </r>
  <r>
    <n v="7688"/>
    <n v="39266"/>
    <x v="1294"/>
    <s v="High"/>
    <s v="*"/>
    <s v="**"/>
    <s v="**"/>
    <m/>
    <m/>
    <s v="**"/>
    <m/>
    <m/>
    <m/>
    <m/>
    <m/>
    <n v="16"/>
    <n v="0.02"/>
    <m/>
    <m/>
    <n v="981.26"/>
    <n v="0"/>
    <n v="61.328749999999999"/>
    <s v="Regular Air"/>
    <n v="49"/>
    <n v="1030.26"/>
    <x v="1"/>
    <s v="Small Business"/>
    <x v="0"/>
    <s v="Appliances"/>
    <s v="Large Box"/>
    <d v="2012-08-29T00:00:00"/>
  </r>
  <r>
    <n v="7689"/>
    <n v="1504"/>
    <x v="1294"/>
    <s v="Medium"/>
    <s v="*"/>
    <s v="*"/>
    <s v="*"/>
    <m/>
    <m/>
    <s v="*"/>
    <m/>
    <m/>
    <m/>
    <m/>
    <m/>
    <n v="31"/>
    <n v="0.04"/>
    <m/>
    <m/>
    <n v="293.18"/>
    <n v="0"/>
    <n v="9.4574193548387093"/>
    <s v="Regular Air"/>
    <n v="1.99"/>
    <n v="295.17"/>
    <x v="6"/>
    <s v="Corporate"/>
    <x v="2"/>
    <s v="Computer Peripherals"/>
    <s v="Small Pack"/>
    <d v="2012-08-28T00:00:00"/>
  </r>
  <r>
    <n v="7690"/>
    <n v="39266"/>
    <x v="1294"/>
    <s v="High"/>
    <s v="*"/>
    <s v="**"/>
    <s v="**"/>
    <m/>
    <m/>
    <s v="**"/>
    <m/>
    <m/>
    <m/>
    <m/>
    <m/>
    <n v="4"/>
    <n v="0.01"/>
    <m/>
    <m/>
    <n v="64.09"/>
    <n v="0"/>
    <n v="16.022500000000001"/>
    <s v="Regular Air"/>
    <n v="1.39"/>
    <n v="65.48"/>
    <x v="3"/>
    <s v="Small Business"/>
    <x v="0"/>
    <s v="Envelopes"/>
    <s v="Small Box"/>
    <d v="2012-08-28T00:00:00"/>
  </r>
  <r>
    <n v="7691"/>
    <n v="39266"/>
    <x v="1294"/>
    <s v="High"/>
    <s v="*"/>
    <s v="**"/>
    <s v="**"/>
    <m/>
    <m/>
    <s v="**"/>
    <m/>
    <m/>
    <m/>
    <m/>
    <m/>
    <n v="14"/>
    <n v="0.02"/>
    <m/>
    <m/>
    <n v="36.409999999999997"/>
    <n v="0"/>
    <n v="2.6007142857142855"/>
    <s v="Regular Air"/>
    <n v="0.5"/>
    <n v="36.909999999999997"/>
    <x v="0"/>
    <s v="Small Business"/>
    <x v="0"/>
    <s v="Labels"/>
    <s v="Small Box"/>
    <d v="2012-08-29T00:00:00"/>
  </r>
  <r>
    <n v="7692"/>
    <n v="23616"/>
    <x v="1295"/>
    <s v="Not Specified"/>
    <s v="*"/>
    <s v="*"/>
    <s v="*"/>
    <m/>
    <m/>
    <s v="*"/>
    <m/>
    <m/>
    <m/>
    <m/>
    <m/>
    <n v="47"/>
    <n v="0.05"/>
    <m/>
    <m/>
    <n v="9262.35"/>
    <n v="1"/>
    <n v="197.07127659574468"/>
    <s v="Regular Air"/>
    <n v="24.49"/>
    <n v="9286.84"/>
    <x v="1"/>
    <s v="Home Office"/>
    <x v="2"/>
    <s v="Copiers and Fax"/>
    <s v="Large Box"/>
    <d v="2012-08-28T00:00:00"/>
  </r>
  <r>
    <n v="7693"/>
    <n v="18113"/>
    <x v="1295"/>
    <s v="Not Specified"/>
    <s v="*"/>
    <s v="*"/>
    <s v="*"/>
    <m/>
    <m/>
    <s v="*"/>
    <m/>
    <m/>
    <m/>
    <m/>
    <m/>
    <n v="27"/>
    <n v="3.5000000000000003E-2"/>
    <m/>
    <m/>
    <n v="3316.08"/>
    <n v="1"/>
    <n v="122.81777777777778"/>
    <s v="Delivery Truck"/>
    <n v="30"/>
    <n v="3346.08"/>
    <x v="7"/>
    <s v="Consumer"/>
    <x v="1"/>
    <s v="Chairs &amp; Chairmats"/>
    <s v="Jumbo Drum"/>
    <d v="2012-08-30T00:00:00"/>
  </r>
  <r>
    <n v="7694"/>
    <n v="23489"/>
    <x v="1295"/>
    <s v="High"/>
    <s v="*"/>
    <s v="**"/>
    <s v="**"/>
    <m/>
    <m/>
    <s v="**"/>
    <m/>
    <m/>
    <m/>
    <m/>
    <m/>
    <n v="42"/>
    <n v="0.05"/>
    <m/>
    <m/>
    <n v="2004.6"/>
    <n v="1"/>
    <n v="47.728571428571428"/>
    <s v="Express Air"/>
    <n v="3.61"/>
    <n v="2008.2099999999998"/>
    <x v="1"/>
    <s v="Corporate"/>
    <x v="2"/>
    <s v="Computer Peripherals"/>
    <s v="Small Pack"/>
    <d v="2012-08-28T00:00:00"/>
  </r>
  <r>
    <n v="7695"/>
    <n v="33186"/>
    <x v="1295"/>
    <s v="Low"/>
    <s v="*"/>
    <s v="*"/>
    <s v="*"/>
    <m/>
    <m/>
    <s v="*"/>
    <m/>
    <m/>
    <m/>
    <m/>
    <m/>
    <n v="24"/>
    <n v="3.5000000000000003E-2"/>
    <m/>
    <m/>
    <n v="1350.5309999999999"/>
    <n v="1"/>
    <n v="56.272124999999996"/>
    <s v="Regular Air"/>
    <n v="5.26"/>
    <n v="1355.7909999999999"/>
    <x v="7"/>
    <s v="Corporate"/>
    <x v="2"/>
    <s v="Telephones and Communication"/>
    <s v="Small Box"/>
    <d v="2012-08-30T00:00:00"/>
  </r>
  <r>
    <n v="7696"/>
    <n v="52676"/>
    <x v="1295"/>
    <s v="High"/>
    <s v="*"/>
    <s v="**"/>
    <s v="**"/>
    <m/>
    <m/>
    <s v="**"/>
    <m/>
    <m/>
    <m/>
    <m/>
    <m/>
    <n v="46"/>
    <n v="0.05"/>
    <m/>
    <m/>
    <n v="979.44"/>
    <n v="0"/>
    <n v="21.292173913043481"/>
    <s v="Regular Air"/>
    <n v="5.86"/>
    <n v="985.30000000000007"/>
    <x v="4"/>
    <s v="Home Office"/>
    <x v="0"/>
    <s v="Paper"/>
    <s v="Small Box"/>
    <d v="2012-08-30T00:00:00"/>
  </r>
  <r>
    <n v="7697"/>
    <n v="52580"/>
    <x v="1295"/>
    <s v="High"/>
    <s v="*"/>
    <s v="**"/>
    <s v="**"/>
    <m/>
    <m/>
    <s v="**"/>
    <m/>
    <m/>
    <m/>
    <m/>
    <m/>
    <n v="16"/>
    <n v="0.02"/>
    <m/>
    <m/>
    <n v="367.09"/>
    <n v="0"/>
    <n v="22.943124999999998"/>
    <s v="Regular Air"/>
    <n v="1.99"/>
    <n v="369.08"/>
    <x v="2"/>
    <s v="Corporate"/>
    <x v="2"/>
    <s v="Computer Peripherals"/>
    <s v="Small Pack"/>
    <d v="2012-08-30T00:00:00"/>
  </r>
  <r>
    <n v="7698"/>
    <n v="7267"/>
    <x v="1295"/>
    <s v="High"/>
    <s v="*"/>
    <s v="**"/>
    <s v="**"/>
    <m/>
    <m/>
    <s v="**"/>
    <m/>
    <m/>
    <m/>
    <m/>
    <m/>
    <n v="19"/>
    <n v="0.02"/>
    <m/>
    <m/>
    <n v="262.32"/>
    <n v="0"/>
    <n v="13.806315789473684"/>
    <s v="Regular Air"/>
    <n v="6.46"/>
    <n v="268.77999999999997"/>
    <x v="6"/>
    <s v="Consumer"/>
    <x v="0"/>
    <s v="Binders and Binder Accessories"/>
    <s v="Small Box"/>
    <d v="2012-08-28T00:00:00"/>
  </r>
  <r>
    <n v="7699"/>
    <n v="52580"/>
    <x v="1295"/>
    <s v="High"/>
    <s v="*"/>
    <s v="**"/>
    <s v="**"/>
    <m/>
    <m/>
    <s v="**"/>
    <m/>
    <m/>
    <m/>
    <m/>
    <m/>
    <n v="23"/>
    <n v="3.5000000000000003E-2"/>
    <m/>
    <m/>
    <n v="139.66"/>
    <n v="0"/>
    <n v="6.0721739130434784"/>
    <s v="Regular Air"/>
    <n v="1.39"/>
    <n v="141.04999999999998"/>
    <x v="2"/>
    <s v="Corporate"/>
    <x v="0"/>
    <s v="Envelopes"/>
    <s v="Small Box"/>
    <d v="2012-08-30T00:00:00"/>
  </r>
  <r>
    <n v="7700"/>
    <n v="28544"/>
    <x v="1295"/>
    <s v="Critical"/>
    <s v="***"/>
    <s v="***"/>
    <s v="***"/>
    <m/>
    <m/>
    <s v="***"/>
    <m/>
    <m/>
    <m/>
    <m/>
    <m/>
    <n v="24"/>
    <n v="3.5000000000000003E-2"/>
    <m/>
    <m/>
    <n v="68.5"/>
    <n v="0"/>
    <n v="2.8541666666666665"/>
    <s v="Regular Air"/>
    <n v="1.49"/>
    <n v="69.989999999999995"/>
    <x v="5"/>
    <s v="Consumer"/>
    <x v="0"/>
    <s v="Binders and Binder Accessories"/>
    <s v="Small Box"/>
    <d v="2012-08-29T00:00:00"/>
  </r>
  <r>
    <n v="7701"/>
    <n v="31232"/>
    <x v="1296"/>
    <s v="High"/>
    <s v="*"/>
    <s v="**"/>
    <s v="**"/>
    <m/>
    <m/>
    <s v="**"/>
    <m/>
    <m/>
    <m/>
    <m/>
    <m/>
    <n v="9"/>
    <n v="0.01"/>
    <m/>
    <m/>
    <n v="2643.15"/>
    <n v="1"/>
    <n v="293.68333333333334"/>
    <s v="Delivery Truck"/>
    <n v="61.76"/>
    <n v="2704.9100000000003"/>
    <x v="1"/>
    <s v="Home Office"/>
    <x v="1"/>
    <s v="Tables"/>
    <s v="Jumbo Box"/>
    <d v="2012-09-01T00:00:00"/>
  </r>
  <r>
    <n v="7702"/>
    <n v="59361"/>
    <x v="1296"/>
    <s v="High"/>
    <s v="*"/>
    <s v="**"/>
    <s v="**"/>
    <m/>
    <m/>
    <s v="**"/>
    <m/>
    <m/>
    <m/>
    <m/>
    <m/>
    <n v="45"/>
    <n v="0.05"/>
    <m/>
    <m/>
    <n v="1008.34"/>
    <n v="1"/>
    <n v="22.407555555555557"/>
    <s v="Regular Air"/>
    <n v="6.3"/>
    <n v="1014.64"/>
    <x v="8"/>
    <s v="Consumer"/>
    <x v="2"/>
    <s v="Office Machines"/>
    <s v="Medium Box"/>
    <d v="2012-08-31T00:00:00"/>
  </r>
  <r>
    <n v="7703"/>
    <n v="38178"/>
    <x v="1296"/>
    <s v="Medium"/>
    <s v="*"/>
    <s v="*"/>
    <s v="*"/>
    <m/>
    <m/>
    <s v="*"/>
    <m/>
    <m/>
    <m/>
    <m/>
    <m/>
    <n v="32"/>
    <n v="0.04"/>
    <m/>
    <m/>
    <n v="153.97999999999999"/>
    <n v="0"/>
    <n v="4.8118749999999997"/>
    <s v="Regular Air"/>
    <n v="0.5"/>
    <n v="154.47999999999999"/>
    <x v="5"/>
    <s v="Small Business"/>
    <x v="0"/>
    <s v="Labels"/>
    <s v="Small Box"/>
    <d v="2012-08-30T00:00:00"/>
  </r>
  <r>
    <n v="7704"/>
    <n v="22434"/>
    <x v="1296"/>
    <s v="Critical"/>
    <s v="***"/>
    <s v="***"/>
    <s v="***"/>
    <m/>
    <m/>
    <s v="***"/>
    <m/>
    <m/>
    <m/>
    <m/>
    <m/>
    <n v="39"/>
    <n v="0.04"/>
    <m/>
    <m/>
    <n v="140.74"/>
    <n v="0"/>
    <n v="3.608717948717949"/>
    <s v="Regular Air"/>
    <n v="3.97"/>
    <n v="144.71"/>
    <x v="1"/>
    <s v="Consumer"/>
    <x v="0"/>
    <s v="Pens &amp; Art Supplies"/>
    <s v="Wrap Bag"/>
    <d v="2012-08-31T00:00:00"/>
  </r>
  <r>
    <n v="7705"/>
    <n v="13575"/>
    <x v="1296"/>
    <s v="Critical"/>
    <s v="***"/>
    <s v="***"/>
    <s v="***"/>
    <m/>
    <m/>
    <s v="***"/>
    <m/>
    <m/>
    <m/>
    <m/>
    <m/>
    <n v="15"/>
    <n v="0.02"/>
    <m/>
    <m/>
    <n v="106.1"/>
    <n v="0"/>
    <n v="7.0733333333333333"/>
    <s v="Express Air"/>
    <n v="8.19"/>
    <n v="114.28999999999999"/>
    <x v="4"/>
    <s v="Small Business"/>
    <x v="0"/>
    <s v="Paper"/>
    <s v="Small Box"/>
    <d v="2012-09-01T00:00:00"/>
  </r>
  <r>
    <n v="7706"/>
    <n v="22434"/>
    <x v="1296"/>
    <s v="Critical"/>
    <s v="***"/>
    <s v="***"/>
    <s v="***"/>
    <m/>
    <m/>
    <s v="***"/>
    <m/>
    <m/>
    <m/>
    <m/>
    <m/>
    <n v="3"/>
    <n v="0.01"/>
    <m/>
    <m/>
    <n v="18.7"/>
    <n v="0"/>
    <n v="6.2333333333333334"/>
    <s v="Regular Air"/>
    <n v="5.83"/>
    <n v="24.53"/>
    <x v="1"/>
    <s v="Consumer"/>
    <x v="0"/>
    <s v="Binders and Binder Accessories"/>
    <s v="Small Box"/>
    <d v="2012-08-31T00:00:00"/>
  </r>
  <r>
    <n v="7707"/>
    <n v="52230"/>
    <x v="1297"/>
    <s v="Critical"/>
    <s v="***"/>
    <s v="***"/>
    <s v="***"/>
    <m/>
    <m/>
    <s v="***"/>
    <m/>
    <m/>
    <m/>
    <m/>
    <m/>
    <n v="29"/>
    <n v="3.5000000000000003E-2"/>
    <m/>
    <m/>
    <n v="2700.78"/>
    <n v="1"/>
    <n v="93.130344827586214"/>
    <s v="Delivery Truck"/>
    <n v="58.2"/>
    <n v="2758.98"/>
    <x v="5"/>
    <s v="Consumer"/>
    <x v="1"/>
    <s v="Chairs &amp; Chairmats"/>
    <s v="Jumbo Drum"/>
    <d v="2012-09-01T00:00:00"/>
  </r>
  <r>
    <n v="7708"/>
    <n v="58369"/>
    <x v="1297"/>
    <s v="High"/>
    <s v="*"/>
    <s v="**"/>
    <s v="**"/>
    <m/>
    <m/>
    <s v="**"/>
    <m/>
    <m/>
    <m/>
    <m/>
    <m/>
    <n v="16"/>
    <n v="0.02"/>
    <m/>
    <m/>
    <n v="2013.8"/>
    <n v="1"/>
    <n v="125.8625"/>
    <s v="Delivery Truck"/>
    <n v="56.14"/>
    <n v="2069.94"/>
    <x v="2"/>
    <s v="Home Office"/>
    <x v="2"/>
    <s v="Office Machines"/>
    <s v="Jumbo Box"/>
    <d v="2012-08-30T00:00:00"/>
  </r>
  <r>
    <n v="7709"/>
    <n v="14439"/>
    <x v="1297"/>
    <s v="High"/>
    <s v="*"/>
    <s v="**"/>
    <s v="**"/>
    <m/>
    <m/>
    <s v="**"/>
    <m/>
    <m/>
    <m/>
    <m/>
    <m/>
    <n v="27"/>
    <n v="3.5000000000000003E-2"/>
    <m/>
    <m/>
    <n v="1428.64"/>
    <n v="1"/>
    <n v="52.912592592592596"/>
    <s v="Regular Air"/>
    <n v="10.75"/>
    <n v="1439.39"/>
    <x v="10"/>
    <s v="Corporate"/>
    <x v="0"/>
    <s v="Paper"/>
    <s v="Small Box"/>
    <d v="2012-08-31T00:00:00"/>
  </r>
  <r>
    <n v="7710"/>
    <n v="26981"/>
    <x v="1297"/>
    <s v="Medium"/>
    <s v="*"/>
    <s v="*"/>
    <s v="*"/>
    <m/>
    <m/>
    <s v="*"/>
    <m/>
    <m/>
    <m/>
    <m/>
    <m/>
    <n v="44"/>
    <n v="0.05"/>
    <m/>
    <m/>
    <n v="770.53"/>
    <n v="0"/>
    <n v="17.512045454545454"/>
    <s v="Regular Air"/>
    <n v="6.25"/>
    <n v="776.78"/>
    <x v="2"/>
    <s v="Home Office"/>
    <x v="0"/>
    <s v="Storage &amp; Organization"/>
    <s v="Small Box"/>
    <d v="2012-08-31T00:00:00"/>
  </r>
  <r>
    <n v="7711"/>
    <n v="50565"/>
    <x v="1297"/>
    <s v="High"/>
    <s v="*"/>
    <s v="**"/>
    <s v="**"/>
    <m/>
    <m/>
    <s v="**"/>
    <m/>
    <m/>
    <m/>
    <m/>
    <m/>
    <n v="43"/>
    <n v="0.05"/>
    <m/>
    <m/>
    <n v="683.46"/>
    <n v="0"/>
    <n v="15.894418604651163"/>
    <s v="Regular Air"/>
    <n v="12.39"/>
    <n v="695.85"/>
    <x v="7"/>
    <s v="Corporate"/>
    <x v="0"/>
    <s v="Envelopes"/>
    <s v="Small Box"/>
    <d v="2012-08-30T00:00:00"/>
  </r>
  <r>
    <n v="7712"/>
    <n v="26981"/>
    <x v="1297"/>
    <s v="Medium"/>
    <s v="*"/>
    <s v="*"/>
    <s v="*"/>
    <m/>
    <m/>
    <s v="*"/>
    <m/>
    <m/>
    <m/>
    <m/>
    <m/>
    <n v="13"/>
    <n v="0.02"/>
    <m/>
    <m/>
    <n v="603.34699999999998"/>
    <n v="0"/>
    <n v="46.411307692307687"/>
    <s v="Regular Air"/>
    <n v="1.25"/>
    <n v="604.59699999999998"/>
    <x v="2"/>
    <s v="Home Office"/>
    <x v="2"/>
    <s v="Telephones and Communication"/>
    <s v="Small Pack"/>
    <d v="2012-08-30T00:00:00"/>
  </r>
  <r>
    <n v="7713"/>
    <n v="9155"/>
    <x v="1297"/>
    <s v="Critical"/>
    <s v="***"/>
    <s v="***"/>
    <s v="***"/>
    <m/>
    <m/>
    <s v="***"/>
    <m/>
    <m/>
    <m/>
    <m/>
    <m/>
    <n v="17"/>
    <n v="0.02"/>
    <m/>
    <m/>
    <n v="518.79999999999995"/>
    <n v="0"/>
    <n v="30.517647058823528"/>
    <s v="Regular Air"/>
    <n v="11.63"/>
    <n v="530.42999999999995"/>
    <x v="8"/>
    <s v="Consumer"/>
    <x v="0"/>
    <s v="Binders and Binder Accessories"/>
    <s v="Small Box"/>
    <d v="2012-08-31T00:00:00"/>
  </r>
  <r>
    <n v="7714"/>
    <n v="58369"/>
    <x v="1297"/>
    <s v="High"/>
    <s v="*"/>
    <s v="**"/>
    <s v="**"/>
    <m/>
    <m/>
    <s v="**"/>
    <m/>
    <m/>
    <m/>
    <m/>
    <m/>
    <n v="46"/>
    <n v="0.05"/>
    <m/>
    <m/>
    <n v="320.57"/>
    <n v="0"/>
    <n v="6.9689130434782607"/>
    <s v="Regular Air"/>
    <n v="6.05"/>
    <n v="326.62"/>
    <x v="2"/>
    <s v="Home Office"/>
    <x v="0"/>
    <s v="Binders and Binder Accessories"/>
    <s v="Small Box"/>
    <d v="2012-08-31T00:00:00"/>
  </r>
  <r>
    <n v="7715"/>
    <n v="40007"/>
    <x v="1297"/>
    <s v="Not Specified"/>
    <s v="*"/>
    <s v="*"/>
    <s v="*"/>
    <m/>
    <m/>
    <s v="*"/>
    <m/>
    <m/>
    <m/>
    <m/>
    <m/>
    <n v="45"/>
    <n v="0.05"/>
    <m/>
    <m/>
    <n v="188.77"/>
    <n v="0"/>
    <n v="4.1948888888888893"/>
    <s v="Regular Air"/>
    <n v="1.17"/>
    <n v="189.94"/>
    <x v="5"/>
    <s v="Home Office"/>
    <x v="0"/>
    <s v="Pens &amp; Art Supplies"/>
    <s v="Wrap Bag"/>
    <d v="2012-09-01T00:00:00"/>
  </r>
  <r>
    <n v="7716"/>
    <n v="43588"/>
    <x v="1298"/>
    <s v="Medium"/>
    <s v="*"/>
    <s v="*"/>
    <s v="*"/>
    <m/>
    <m/>
    <s v="*"/>
    <m/>
    <m/>
    <m/>
    <m/>
    <m/>
    <n v="16"/>
    <n v="0.02"/>
    <m/>
    <m/>
    <n v="3075.752"/>
    <n v="1"/>
    <n v="192.2345"/>
    <s v="Delivery Truck"/>
    <n v="59.24"/>
    <n v="3134.9919999999997"/>
    <x v="3"/>
    <s v="Home Office"/>
    <x v="1"/>
    <s v="Tables"/>
    <s v="Jumbo Box"/>
    <d v="2012-09-04T00:00:00"/>
  </r>
  <r>
    <n v="7717"/>
    <n v="37253"/>
    <x v="1298"/>
    <s v="High"/>
    <s v="*"/>
    <s v="**"/>
    <s v="**"/>
    <m/>
    <m/>
    <s v="**"/>
    <m/>
    <m/>
    <m/>
    <m/>
    <m/>
    <n v="46"/>
    <n v="0.05"/>
    <m/>
    <m/>
    <n v="1184.32"/>
    <n v="1"/>
    <n v="25.746086956521737"/>
    <s v="Regular Air"/>
    <n v="5.89"/>
    <n v="1190.21"/>
    <x v="7"/>
    <s v="Small Business"/>
    <x v="2"/>
    <s v="Computer Peripherals"/>
    <s v="Small Box"/>
    <d v="2012-09-01T00:00:00"/>
  </r>
  <r>
    <n v="7718"/>
    <n v="25797"/>
    <x v="1298"/>
    <s v="Not Specified"/>
    <s v="*"/>
    <s v="*"/>
    <s v="*"/>
    <m/>
    <m/>
    <s v="*"/>
    <m/>
    <m/>
    <m/>
    <m/>
    <m/>
    <n v="28"/>
    <n v="3.5000000000000003E-2"/>
    <m/>
    <m/>
    <n v="925.43"/>
    <n v="0"/>
    <n v="33.051071428571426"/>
    <s v="Regular Air"/>
    <n v="1.99"/>
    <n v="927.42"/>
    <x v="10"/>
    <s v="Corporate"/>
    <x v="2"/>
    <s v="Computer Peripherals"/>
    <s v="Small Pack"/>
    <d v="2012-09-03T00:00:00"/>
  </r>
  <r>
    <n v="7719"/>
    <n v="43270"/>
    <x v="1298"/>
    <s v="Critical"/>
    <s v="***"/>
    <s v="***"/>
    <s v="***"/>
    <m/>
    <m/>
    <s v="***"/>
    <m/>
    <m/>
    <m/>
    <m/>
    <m/>
    <n v="35"/>
    <n v="0.04"/>
    <m/>
    <m/>
    <n v="343.92"/>
    <n v="0"/>
    <n v="9.8262857142857154"/>
    <s v="Regular Air"/>
    <n v="0.99"/>
    <n v="344.91"/>
    <x v="0"/>
    <s v="Consumer"/>
    <x v="0"/>
    <s v="Labels"/>
    <s v="Small Box"/>
    <d v="2012-09-03T00:00:00"/>
  </r>
  <r>
    <n v="7720"/>
    <n v="30054"/>
    <x v="1298"/>
    <s v="Not Specified"/>
    <s v="*"/>
    <s v="*"/>
    <s v="*"/>
    <m/>
    <m/>
    <s v="*"/>
    <m/>
    <m/>
    <m/>
    <m/>
    <m/>
    <n v="33"/>
    <n v="0.04"/>
    <m/>
    <m/>
    <n v="311.19"/>
    <n v="0"/>
    <n v="9.43"/>
    <s v="Regular Air"/>
    <n v="4.93"/>
    <n v="316.12"/>
    <x v="1"/>
    <s v="Corporate"/>
    <x v="1"/>
    <s v="Office Furnishings"/>
    <s v="Small Box"/>
    <d v="2012-09-03T00:00:00"/>
  </r>
  <r>
    <n v="7721"/>
    <n v="43588"/>
    <x v="1298"/>
    <s v="Medium"/>
    <s v="*"/>
    <s v="*"/>
    <s v="*"/>
    <m/>
    <m/>
    <s v="*"/>
    <m/>
    <m/>
    <m/>
    <m/>
    <m/>
    <n v="6"/>
    <n v="0.01"/>
    <m/>
    <m/>
    <n v="20.47"/>
    <n v="0"/>
    <n v="3.4116666666666666"/>
    <s v="Regular Air"/>
    <n v="1.0900000000000001"/>
    <n v="21.56"/>
    <x v="1"/>
    <s v="Home Office"/>
    <x v="0"/>
    <s v="Paper"/>
    <s v="Wrap Bag"/>
    <d v="2012-09-02T00:00:00"/>
  </r>
  <r>
    <n v="7722"/>
    <n v="25666"/>
    <x v="1299"/>
    <s v="Critical"/>
    <s v="***"/>
    <s v="***"/>
    <s v="***"/>
    <m/>
    <m/>
    <s v="***"/>
    <m/>
    <m/>
    <m/>
    <m/>
    <m/>
    <n v="36"/>
    <n v="0.04"/>
    <m/>
    <m/>
    <n v="5072.34"/>
    <n v="1"/>
    <n v="140.89833333333334"/>
    <s v="Regular Air"/>
    <n v="19.989999999999998"/>
    <n v="5092.33"/>
    <x v="3"/>
    <s v="Consumer"/>
    <x v="0"/>
    <s v="Storage &amp; Organization"/>
    <s v="Small Box"/>
    <d v="2012-09-03T00:00:00"/>
  </r>
  <r>
    <n v="7723"/>
    <n v="39808"/>
    <x v="1299"/>
    <s v="Low"/>
    <s v="*"/>
    <s v="*"/>
    <s v="*"/>
    <m/>
    <m/>
    <s v="*"/>
    <m/>
    <m/>
    <m/>
    <m/>
    <m/>
    <n v="31"/>
    <n v="0.04"/>
    <m/>
    <m/>
    <n v="3413.4555"/>
    <n v="1"/>
    <n v="110.11146774193548"/>
    <s v="Regular Air"/>
    <n v="2.5"/>
    <n v="3415.9555"/>
    <x v="2"/>
    <s v="Corporate"/>
    <x v="2"/>
    <s v="Telephones and Communication"/>
    <s v="Small Box"/>
    <d v="2012-09-06T00:00:00"/>
  </r>
  <r>
    <n v="7724"/>
    <n v="40193"/>
    <x v="1299"/>
    <s v="High"/>
    <s v="*"/>
    <s v="**"/>
    <s v="**"/>
    <m/>
    <m/>
    <s v="**"/>
    <m/>
    <m/>
    <m/>
    <m/>
    <m/>
    <n v="34"/>
    <n v="0.04"/>
    <m/>
    <m/>
    <n v="3130.2015000000001"/>
    <n v="1"/>
    <n v="92.064750000000004"/>
    <s v="Express Air"/>
    <n v="2.5"/>
    <n v="3132.7015000000001"/>
    <x v="1"/>
    <s v="Corporate"/>
    <x v="2"/>
    <s v="Telephones and Communication"/>
    <s v="Small Box"/>
    <d v="2012-09-02T00:00:00"/>
  </r>
  <r>
    <n v="7725"/>
    <n v="39808"/>
    <x v="1299"/>
    <s v="Low"/>
    <s v="*"/>
    <s v="*"/>
    <s v="*"/>
    <m/>
    <m/>
    <s v="*"/>
    <m/>
    <m/>
    <m/>
    <m/>
    <m/>
    <n v="50"/>
    <n v="0.06"/>
    <m/>
    <m/>
    <n v="2026.42"/>
    <n v="1"/>
    <n v="40.528400000000005"/>
    <s v="Regular Air"/>
    <n v="9.83"/>
    <n v="2036.25"/>
    <x v="2"/>
    <s v="Corporate"/>
    <x v="0"/>
    <s v="Envelopes"/>
    <s v="Small Box"/>
    <d v="2012-09-09T00:00:00"/>
  </r>
  <r>
    <n v="7726"/>
    <n v="20066"/>
    <x v="1299"/>
    <s v="Critical"/>
    <s v="***"/>
    <s v="***"/>
    <s v="***"/>
    <m/>
    <m/>
    <s v="***"/>
    <m/>
    <m/>
    <m/>
    <m/>
    <m/>
    <n v="16"/>
    <n v="0.02"/>
    <m/>
    <m/>
    <n v="524.25"/>
    <n v="0"/>
    <n v="32.765625"/>
    <s v="Regular Air"/>
    <n v="8.74"/>
    <n v="532.99"/>
    <x v="10"/>
    <s v="Home Office"/>
    <x v="0"/>
    <s v="Paper"/>
    <s v="Small Box"/>
    <d v="2012-09-04T00:00:00"/>
  </r>
  <r>
    <n v="7727"/>
    <n v="13345"/>
    <x v="1299"/>
    <s v="Not Specified"/>
    <s v="*"/>
    <s v="*"/>
    <s v="*"/>
    <m/>
    <m/>
    <s v="*"/>
    <m/>
    <m/>
    <m/>
    <m/>
    <m/>
    <n v="45"/>
    <n v="0.05"/>
    <m/>
    <m/>
    <n v="483.64"/>
    <n v="0"/>
    <n v="10.747555555555556"/>
    <s v="Regular Air"/>
    <n v="3.37"/>
    <n v="487.01"/>
    <x v="1"/>
    <s v="Corporate"/>
    <x v="0"/>
    <s v="Scissors, Rulers and Trimmers"/>
    <s v="Small Pack"/>
    <d v="2012-09-02T00:00:00"/>
  </r>
  <r>
    <n v="7728"/>
    <n v="25666"/>
    <x v="1299"/>
    <s v="Critical"/>
    <s v="***"/>
    <s v="***"/>
    <s v="***"/>
    <m/>
    <m/>
    <s v="***"/>
    <m/>
    <m/>
    <m/>
    <m/>
    <m/>
    <n v="23"/>
    <n v="3.5000000000000003E-2"/>
    <m/>
    <m/>
    <n v="260.08"/>
    <n v="0"/>
    <n v="11.307826086956521"/>
    <s v="Regular Air"/>
    <n v="4.8099999999999996"/>
    <n v="264.89"/>
    <x v="1"/>
    <s v="Consumer"/>
    <x v="0"/>
    <s v="Storage &amp; Organization"/>
    <s v="Small Box"/>
    <d v="2012-09-02T00:00:00"/>
  </r>
  <r>
    <n v="7729"/>
    <n v="25985"/>
    <x v="1299"/>
    <s v="Low"/>
    <s v="*"/>
    <s v="*"/>
    <s v="*"/>
    <m/>
    <m/>
    <s v="*"/>
    <m/>
    <m/>
    <m/>
    <m/>
    <m/>
    <n v="50"/>
    <n v="0.06"/>
    <m/>
    <m/>
    <n v="230.63"/>
    <n v="0"/>
    <n v="4.6125999999999996"/>
    <s v="Regular Air"/>
    <n v="3.05"/>
    <n v="233.68"/>
    <x v="0"/>
    <s v="Small Business"/>
    <x v="1"/>
    <s v="Office Furnishings"/>
    <s v="Small Pack"/>
    <d v="2012-09-04T00:00:00"/>
  </r>
  <r>
    <n v="7730"/>
    <n v="13345"/>
    <x v="1299"/>
    <s v="Not Specified"/>
    <s v="*"/>
    <s v="*"/>
    <s v="*"/>
    <m/>
    <m/>
    <s v="*"/>
    <m/>
    <m/>
    <m/>
    <m/>
    <m/>
    <n v="24"/>
    <n v="3.5000000000000003E-2"/>
    <m/>
    <m/>
    <n v="116.82"/>
    <n v="0"/>
    <n v="4.8674999999999997"/>
    <s v="Regular Air"/>
    <n v="2.39"/>
    <n v="119.21"/>
    <x v="1"/>
    <s v="Corporate"/>
    <x v="2"/>
    <s v="Computer Peripherals"/>
    <s v="Small Pack"/>
    <d v="2012-09-03T00:00:00"/>
  </r>
  <r>
    <n v="7731"/>
    <n v="25985"/>
    <x v="1299"/>
    <s v="Low"/>
    <s v="*"/>
    <s v="*"/>
    <s v="*"/>
    <m/>
    <m/>
    <s v="*"/>
    <m/>
    <m/>
    <m/>
    <m/>
    <m/>
    <n v="22"/>
    <n v="3.5000000000000003E-2"/>
    <m/>
    <m/>
    <n v="80.790000000000006"/>
    <n v="0"/>
    <n v="3.6722727272727274"/>
    <s v="Regular Air"/>
    <n v="0.71"/>
    <n v="81.5"/>
    <x v="0"/>
    <s v="Small Business"/>
    <x v="0"/>
    <s v="Rubber Bands"/>
    <s v="Wrap Bag"/>
    <d v="2012-09-06T00:00:00"/>
  </r>
  <r>
    <n v="7732"/>
    <n v="33702"/>
    <x v="1299"/>
    <s v="Not Specified"/>
    <s v="*"/>
    <s v="*"/>
    <s v="*"/>
    <m/>
    <m/>
    <s v="*"/>
    <m/>
    <m/>
    <m/>
    <m/>
    <m/>
    <n v="14"/>
    <n v="0.02"/>
    <m/>
    <m/>
    <n v="56.26"/>
    <n v="0"/>
    <n v="4.0185714285714287"/>
    <s v="Express Air"/>
    <n v="0.5"/>
    <n v="56.76"/>
    <x v="2"/>
    <s v="Corporate"/>
    <x v="0"/>
    <s v="Labels"/>
    <s v="Small Box"/>
    <d v="2012-09-03T00:00:00"/>
  </r>
  <r>
    <n v="7733"/>
    <n v="20066"/>
    <x v="1299"/>
    <s v="Critical"/>
    <s v="***"/>
    <s v="***"/>
    <s v="***"/>
    <m/>
    <m/>
    <s v="***"/>
    <m/>
    <m/>
    <m/>
    <m/>
    <m/>
    <n v="3"/>
    <n v="0.01"/>
    <m/>
    <m/>
    <n v="40.79"/>
    <n v="0"/>
    <n v="13.596666666666666"/>
    <s v="Regular Air"/>
    <n v="5.72"/>
    <n v="46.51"/>
    <x v="10"/>
    <s v="Home Office"/>
    <x v="0"/>
    <s v="Envelopes"/>
    <s v="Small Box"/>
    <d v="2012-09-03T00:00:00"/>
  </r>
  <r>
    <n v="7734"/>
    <n v="40802"/>
    <x v="1300"/>
    <s v="High"/>
    <s v="*"/>
    <s v="**"/>
    <s v="**"/>
    <m/>
    <m/>
    <s v="**"/>
    <m/>
    <m/>
    <m/>
    <m/>
    <m/>
    <n v="28"/>
    <n v="3.5000000000000003E-2"/>
    <m/>
    <m/>
    <n v="3361.02"/>
    <n v="1"/>
    <n v="120.03642857142857"/>
    <s v="Delivery Truck"/>
    <n v="56.14"/>
    <n v="3417.16"/>
    <x v="1"/>
    <s v="Consumer"/>
    <x v="2"/>
    <s v="Office Machines"/>
    <s v="Jumbo Drum"/>
    <d v="2012-09-04T00:00:00"/>
  </r>
  <r>
    <n v="7735"/>
    <n v="4581"/>
    <x v="1300"/>
    <s v="Not Specified"/>
    <s v="*"/>
    <s v="*"/>
    <s v="*"/>
    <m/>
    <m/>
    <s v="*"/>
    <m/>
    <m/>
    <m/>
    <m/>
    <m/>
    <n v="25"/>
    <n v="3.5000000000000003E-2"/>
    <m/>
    <m/>
    <n v="2325.42"/>
    <n v="1"/>
    <n v="93.016800000000003"/>
    <s v="Regular Air"/>
    <n v="19.989999999999998"/>
    <n v="2345.41"/>
    <x v="10"/>
    <s v="Home Office"/>
    <x v="0"/>
    <s v="Envelopes"/>
    <s v="Small Box"/>
    <d v="2012-09-05T00:00:00"/>
  </r>
  <r>
    <n v="7736"/>
    <n v="49094"/>
    <x v="1300"/>
    <s v="Critical"/>
    <s v="***"/>
    <s v="***"/>
    <s v="***"/>
    <m/>
    <m/>
    <s v="***"/>
    <m/>
    <m/>
    <m/>
    <m/>
    <m/>
    <n v="31"/>
    <n v="0.04"/>
    <m/>
    <m/>
    <n v="846.85"/>
    <n v="0"/>
    <n v="27.317741935483873"/>
    <s v="Regular Air"/>
    <n v="4"/>
    <n v="850.85"/>
    <x v="1"/>
    <s v="Consumer"/>
    <x v="2"/>
    <s v="Computer Peripherals"/>
    <s v="Small Box"/>
    <d v="2012-09-05T00:00:00"/>
  </r>
  <r>
    <n v="7737"/>
    <n v="15781"/>
    <x v="1300"/>
    <s v="High"/>
    <s v="*"/>
    <s v="**"/>
    <s v="**"/>
    <m/>
    <m/>
    <s v="**"/>
    <m/>
    <m/>
    <m/>
    <m/>
    <m/>
    <n v="29"/>
    <n v="3.5000000000000003E-2"/>
    <m/>
    <m/>
    <n v="824.51"/>
    <n v="0"/>
    <n v="28.431379310344827"/>
    <s v="Regular Air"/>
    <n v="4"/>
    <n v="828.51"/>
    <x v="9"/>
    <s v="Home Office"/>
    <x v="2"/>
    <s v="Computer Peripherals"/>
    <s v="Small Box"/>
    <d v="2012-09-04T00:00:00"/>
  </r>
  <r>
    <n v="7738"/>
    <n v="57152"/>
    <x v="1300"/>
    <s v="Low"/>
    <s v="*"/>
    <s v="*"/>
    <s v="*"/>
    <m/>
    <m/>
    <s v="*"/>
    <m/>
    <m/>
    <m/>
    <m/>
    <m/>
    <n v="18"/>
    <n v="0.02"/>
    <m/>
    <m/>
    <n v="271.85000000000002"/>
    <n v="0"/>
    <n v="15.10277777777778"/>
    <s v="Regular Air"/>
    <n v="1.39"/>
    <n v="273.24"/>
    <x v="5"/>
    <s v="Home Office"/>
    <x v="0"/>
    <s v="Envelopes"/>
    <s v="Small Box"/>
    <d v="2012-09-10T00:00:00"/>
  </r>
  <r>
    <n v="7739"/>
    <n v="57152"/>
    <x v="1300"/>
    <s v="Low"/>
    <s v="*"/>
    <s v="*"/>
    <s v="*"/>
    <m/>
    <m/>
    <s v="*"/>
    <m/>
    <m/>
    <m/>
    <m/>
    <m/>
    <n v="6"/>
    <n v="0.01"/>
    <m/>
    <m/>
    <n v="22.89"/>
    <n v="0"/>
    <n v="3.8149999999999999"/>
    <s v="Regular Air"/>
    <n v="1.49"/>
    <n v="24.38"/>
    <x v="5"/>
    <s v="Home Office"/>
    <x v="0"/>
    <s v="Binders and Binder Accessories"/>
    <s v="Small Box"/>
    <d v="2012-09-03T00:00:00"/>
  </r>
  <r>
    <n v="7740"/>
    <n v="16231"/>
    <x v="1301"/>
    <s v="Low"/>
    <s v="*"/>
    <s v="*"/>
    <s v="*"/>
    <m/>
    <m/>
    <s v="*"/>
    <m/>
    <m/>
    <m/>
    <m/>
    <m/>
    <n v="20"/>
    <n v="3.5000000000000003E-2"/>
    <m/>
    <m/>
    <n v="2506.38"/>
    <n v="1"/>
    <n v="125.319"/>
    <s v="Delivery Truck"/>
    <n v="51.94"/>
    <n v="2558.3200000000002"/>
    <x v="3"/>
    <s v="Consumer"/>
    <x v="1"/>
    <s v="Tables"/>
    <s v="Jumbo Box"/>
    <d v="2012-09-09T00:00:00"/>
  </r>
  <r>
    <n v="7741"/>
    <n v="39555"/>
    <x v="1301"/>
    <s v="Low"/>
    <s v="*"/>
    <s v="*"/>
    <s v="*"/>
    <m/>
    <m/>
    <s v="*"/>
    <m/>
    <m/>
    <m/>
    <m/>
    <m/>
    <n v="38"/>
    <n v="0.04"/>
    <m/>
    <m/>
    <n v="1112.54"/>
    <n v="1"/>
    <n v="29.277368421052632"/>
    <s v="Regular Air"/>
    <n v="8.23"/>
    <n v="1120.77"/>
    <x v="1"/>
    <s v="Corporate"/>
    <x v="0"/>
    <s v="Envelopes"/>
    <s v="Small Box"/>
    <d v="2012-09-09T00:00:00"/>
  </r>
  <r>
    <n v="7742"/>
    <n v="2560"/>
    <x v="1301"/>
    <s v="Critical"/>
    <s v="***"/>
    <s v="***"/>
    <s v="***"/>
    <m/>
    <m/>
    <s v="***"/>
    <m/>
    <m/>
    <m/>
    <m/>
    <m/>
    <n v="32"/>
    <n v="0.04"/>
    <m/>
    <m/>
    <n v="731.22"/>
    <n v="0"/>
    <n v="22.850625000000001"/>
    <s v="Regular Air"/>
    <n v="6.5"/>
    <n v="737.72"/>
    <x v="1"/>
    <s v="Home Office"/>
    <x v="2"/>
    <s v="Computer Peripherals"/>
    <s v="Small Box"/>
    <d v="2012-09-05T00:00:00"/>
  </r>
  <r>
    <n v="7743"/>
    <n v="2560"/>
    <x v="1301"/>
    <s v="Critical"/>
    <s v="***"/>
    <s v="***"/>
    <s v="***"/>
    <m/>
    <m/>
    <s v="***"/>
    <m/>
    <m/>
    <m/>
    <m/>
    <m/>
    <n v="23"/>
    <n v="3.5000000000000003E-2"/>
    <m/>
    <m/>
    <n v="114.14"/>
    <n v="0"/>
    <n v="4.9626086956521736"/>
    <s v="Regular Air"/>
    <n v="5.49"/>
    <n v="119.63"/>
    <x v="1"/>
    <s v="Home Office"/>
    <x v="0"/>
    <s v="Paper"/>
    <s v="Small Box"/>
    <d v="2012-09-06T00:00:00"/>
  </r>
  <r>
    <n v="7744"/>
    <n v="23649"/>
    <x v="1302"/>
    <s v="Not Specified"/>
    <s v="*"/>
    <s v="*"/>
    <s v="*"/>
    <m/>
    <m/>
    <s v="*"/>
    <m/>
    <m/>
    <m/>
    <m/>
    <m/>
    <n v="30"/>
    <n v="0.04"/>
    <m/>
    <m/>
    <n v="4587.9260000000004"/>
    <n v="1"/>
    <n v="152.93086666666667"/>
    <s v="Regular Air"/>
    <n v="4.2"/>
    <n v="4592.1260000000002"/>
    <x v="1"/>
    <s v="Corporate"/>
    <x v="2"/>
    <s v="Telephones and Communication"/>
    <s v="Small Box"/>
    <d v="2012-09-08T00:00:00"/>
  </r>
  <r>
    <n v="7745"/>
    <n v="23649"/>
    <x v="1302"/>
    <s v="Not Specified"/>
    <s v="*"/>
    <s v="*"/>
    <s v="*"/>
    <m/>
    <m/>
    <s v="*"/>
    <m/>
    <m/>
    <m/>
    <m/>
    <m/>
    <n v="42"/>
    <n v="0.05"/>
    <m/>
    <m/>
    <n v="4541.924"/>
    <n v="1"/>
    <n v="108.14104761904761"/>
    <s v="Regular Air"/>
    <n v="8.08"/>
    <n v="4550.0039999999999"/>
    <x v="1"/>
    <s v="Corporate"/>
    <x v="2"/>
    <s v="Telephones and Communication"/>
    <s v="Small Box"/>
    <d v="2012-09-06T00:00:00"/>
  </r>
  <r>
    <n v="7746"/>
    <n v="22182"/>
    <x v="1302"/>
    <s v="Medium"/>
    <s v="*"/>
    <s v="*"/>
    <s v="*"/>
    <m/>
    <m/>
    <s v="*"/>
    <m/>
    <m/>
    <m/>
    <m/>
    <m/>
    <n v="48"/>
    <n v="0.05"/>
    <m/>
    <m/>
    <n v="2271.37"/>
    <n v="1"/>
    <n v="47.320208333333333"/>
    <s v="Express Air"/>
    <n v="10.25"/>
    <n v="2281.62"/>
    <x v="4"/>
    <s v="Small Business"/>
    <x v="1"/>
    <s v="Office Furnishings"/>
    <s v="Large Box"/>
    <d v="2012-09-07T00:00:00"/>
  </r>
  <r>
    <n v="7747"/>
    <n v="14695"/>
    <x v="1302"/>
    <s v="High"/>
    <s v="*"/>
    <s v="**"/>
    <s v="**"/>
    <m/>
    <m/>
    <s v="**"/>
    <m/>
    <m/>
    <m/>
    <m/>
    <m/>
    <n v="40"/>
    <n v="0.05"/>
    <m/>
    <m/>
    <n v="1992.45"/>
    <n v="1"/>
    <n v="49.811250000000001"/>
    <s v="Delivery Truck"/>
    <n v="54.11"/>
    <n v="2046.56"/>
    <x v="1"/>
    <s v="Corporate"/>
    <x v="1"/>
    <s v="Bookcases"/>
    <s v="Jumbo Box"/>
    <d v="2012-09-06T00:00:00"/>
  </r>
  <r>
    <n v="7748"/>
    <n v="52130"/>
    <x v="1302"/>
    <s v="Low"/>
    <s v="*"/>
    <s v="*"/>
    <s v="*"/>
    <m/>
    <m/>
    <s v="*"/>
    <m/>
    <m/>
    <m/>
    <m/>
    <m/>
    <n v="36"/>
    <n v="0.04"/>
    <m/>
    <m/>
    <n v="1436.55"/>
    <n v="1"/>
    <n v="39.904166666666669"/>
    <s v="Regular Air"/>
    <n v="18.98"/>
    <n v="1455.53"/>
    <x v="8"/>
    <s v="Consumer"/>
    <x v="1"/>
    <s v="Office Furnishings"/>
    <s v="Small Box"/>
    <d v="2012-09-07T00:00:00"/>
  </r>
  <r>
    <n v="7749"/>
    <n v="56548"/>
    <x v="1302"/>
    <s v="Medium"/>
    <s v="*"/>
    <s v="*"/>
    <s v="*"/>
    <m/>
    <m/>
    <s v="*"/>
    <m/>
    <m/>
    <m/>
    <m/>
    <m/>
    <n v="7"/>
    <n v="0.01"/>
    <m/>
    <m/>
    <n v="1339.0239999999999"/>
    <n v="1"/>
    <n v="191.28914285714285"/>
    <s v="Delivery Truck"/>
    <n v="69.64"/>
    <n v="1408.664"/>
    <x v="4"/>
    <s v="Small Business"/>
    <x v="1"/>
    <s v="Tables"/>
    <s v="Jumbo Box"/>
    <d v="2012-09-07T00:00:00"/>
  </r>
  <r>
    <n v="7750"/>
    <n v="30660"/>
    <x v="1302"/>
    <s v="Critical"/>
    <s v="***"/>
    <s v="***"/>
    <s v="***"/>
    <m/>
    <m/>
    <s v="***"/>
    <m/>
    <m/>
    <m/>
    <m/>
    <m/>
    <n v="16"/>
    <n v="0.02"/>
    <m/>
    <m/>
    <n v="986.27200000000005"/>
    <n v="0"/>
    <n v="61.642000000000003"/>
    <s v="Regular Air"/>
    <n v="69"/>
    <n v="1055.2719999999999"/>
    <x v="2"/>
    <s v="Small Business"/>
    <x v="1"/>
    <s v="Tables"/>
    <s v="Large Box"/>
    <d v="2012-09-08T00:00:00"/>
  </r>
  <r>
    <n v="7751"/>
    <n v="2147"/>
    <x v="1302"/>
    <s v="Not Specified"/>
    <s v="*"/>
    <s v="*"/>
    <s v="*"/>
    <m/>
    <m/>
    <s v="*"/>
    <m/>
    <m/>
    <m/>
    <m/>
    <m/>
    <n v="15"/>
    <n v="0.02"/>
    <m/>
    <m/>
    <n v="605.1"/>
    <n v="0"/>
    <n v="40.340000000000003"/>
    <s v="Express Air"/>
    <n v="5.33"/>
    <n v="610.43000000000006"/>
    <x v="8"/>
    <s v="Home Office"/>
    <x v="0"/>
    <s v="Appliances"/>
    <s v="Small Box"/>
    <d v="2012-09-07T00:00:00"/>
  </r>
  <r>
    <n v="7752"/>
    <n v="22182"/>
    <x v="1302"/>
    <s v="Medium"/>
    <s v="*"/>
    <s v="*"/>
    <s v="*"/>
    <m/>
    <m/>
    <s v="*"/>
    <m/>
    <m/>
    <m/>
    <m/>
    <m/>
    <n v="9"/>
    <n v="0.01"/>
    <m/>
    <m/>
    <n v="174.72"/>
    <n v="0"/>
    <n v="19.413333333333334"/>
    <s v="Regular Air"/>
    <n v="4"/>
    <n v="178.72"/>
    <x v="4"/>
    <s v="Small Business"/>
    <x v="2"/>
    <s v="Computer Peripherals"/>
    <s v="Small Box"/>
    <d v="2012-09-08T00:00:00"/>
  </r>
  <r>
    <n v="7753"/>
    <n v="52130"/>
    <x v="1302"/>
    <s v="Low"/>
    <s v="*"/>
    <s v="*"/>
    <s v="*"/>
    <m/>
    <m/>
    <s v="*"/>
    <m/>
    <m/>
    <m/>
    <m/>
    <m/>
    <n v="13"/>
    <n v="0.02"/>
    <m/>
    <m/>
    <n v="63.33"/>
    <n v="0"/>
    <n v="4.8715384615384618"/>
    <s v="Regular Air"/>
    <n v="5.34"/>
    <n v="68.67"/>
    <x v="8"/>
    <s v="Consumer"/>
    <x v="0"/>
    <s v="Binders and Binder Accessories"/>
    <s v="Small Box"/>
    <d v="2012-09-07T00:00:00"/>
  </r>
  <r>
    <n v="7754"/>
    <n v="22182"/>
    <x v="1302"/>
    <s v="Medium"/>
    <s v="*"/>
    <s v="*"/>
    <s v="*"/>
    <m/>
    <m/>
    <s v="*"/>
    <m/>
    <m/>
    <m/>
    <m/>
    <m/>
    <n v="4"/>
    <n v="0.01"/>
    <m/>
    <m/>
    <n v="55.97"/>
    <n v="0"/>
    <n v="13.9925"/>
    <s v="Regular Air"/>
    <n v="7.17"/>
    <n v="63.14"/>
    <x v="4"/>
    <s v="Small Business"/>
    <x v="0"/>
    <s v="Binders and Binder Accessories"/>
    <s v="Small Box"/>
    <d v="2012-09-06T00:00:00"/>
  </r>
  <r>
    <n v="7755"/>
    <n v="34852"/>
    <x v="1302"/>
    <s v="Low"/>
    <s v="*"/>
    <s v="*"/>
    <s v="*"/>
    <m/>
    <m/>
    <s v="*"/>
    <m/>
    <m/>
    <m/>
    <m/>
    <m/>
    <n v="26"/>
    <n v="3.5000000000000003E-2"/>
    <m/>
    <m/>
    <n v="53.93"/>
    <n v="0"/>
    <n v="2.0742307692307693"/>
    <s v="Regular Air"/>
    <n v="1.49"/>
    <n v="55.42"/>
    <x v="2"/>
    <s v="Corporate"/>
    <x v="0"/>
    <s v="Binders and Binder Accessories"/>
    <s v="Small Box"/>
    <d v="2012-09-09T00:00:00"/>
  </r>
  <r>
    <n v="7756"/>
    <n v="1991"/>
    <x v="1303"/>
    <s v="Not Specified"/>
    <s v="*"/>
    <s v="*"/>
    <s v="*"/>
    <m/>
    <m/>
    <s v="*"/>
    <m/>
    <m/>
    <m/>
    <m/>
    <m/>
    <n v="37"/>
    <n v="0.04"/>
    <m/>
    <m/>
    <n v="14383.83"/>
    <n v="1"/>
    <n v="388.75216216216216"/>
    <s v="Delivery Truck"/>
    <n v="12.06"/>
    <n v="14395.89"/>
    <x v="1"/>
    <s v="Corporate"/>
    <x v="2"/>
    <s v="Office Machines"/>
    <s v="Jumbo Box"/>
    <d v="2012-09-07T00:00:00"/>
  </r>
  <r>
    <n v="7757"/>
    <n v="54086"/>
    <x v="1303"/>
    <s v="Low"/>
    <s v="*"/>
    <s v="*"/>
    <s v="*"/>
    <m/>
    <m/>
    <s v="*"/>
    <m/>
    <m/>
    <m/>
    <m/>
    <m/>
    <n v="23"/>
    <n v="3.5000000000000003E-2"/>
    <m/>
    <m/>
    <n v="5062.18"/>
    <n v="1"/>
    <n v="220.09478260869565"/>
    <s v="Delivery Truck"/>
    <n v="28.06"/>
    <n v="5090.2400000000007"/>
    <x v="2"/>
    <s v="Small Business"/>
    <x v="2"/>
    <s v="Office Machines"/>
    <s v="Jumbo Drum"/>
    <d v="2012-09-08T00:00:00"/>
  </r>
  <r>
    <n v="7758"/>
    <n v="1991"/>
    <x v="1303"/>
    <s v="Not Specified"/>
    <s v="*"/>
    <s v="*"/>
    <s v="*"/>
    <m/>
    <m/>
    <s v="*"/>
    <m/>
    <m/>
    <m/>
    <m/>
    <m/>
    <n v="27"/>
    <n v="3.5000000000000003E-2"/>
    <m/>
    <m/>
    <n v="3491.06"/>
    <n v="1"/>
    <n v="129.29851851851851"/>
    <s v="Regular Air"/>
    <n v="24.49"/>
    <n v="3515.5499999999997"/>
    <x v="1"/>
    <s v="Corporate"/>
    <x v="1"/>
    <s v="Office Furnishings"/>
    <s v="Large Box"/>
    <d v="2012-09-06T00:00:00"/>
  </r>
  <r>
    <n v="7759"/>
    <n v="34309"/>
    <x v="1303"/>
    <s v="High"/>
    <s v="*"/>
    <s v="**"/>
    <s v="**"/>
    <m/>
    <m/>
    <s v="**"/>
    <m/>
    <m/>
    <m/>
    <m/>
    <m/>
    <n v="16"/>
    <n v="0.02"/>
    <m/>
    <m/>
    <n v="75.77"/>
    <n v="0"/>
    <n v="4.7356249999999998"/>
    <s v="Regular Air"/>
    <n v="5.15"/>
    <n v="80.92"/>
    <x v="0"/>
    <s v="Small Business"/>
    <x v="0"/>
    <s v="Appliances"/>
    <s v="Small Box"/>
    <d v="2012-09-08T00:00:00"/>
  </r>
  <r>
    <n v="7760"/>
    <n v="29536"/>
    <x v="1304"/>
    <s v="Medium"/>
    <s v="*"/>
    <s v="*"/>
    <s v="*"/>
    <m/>
    <m/>
    <s v="*"/>
    <m/>
    <m/>
    <m/>
    <m/>
    <m/>
    <n v="11"/>
    <n v="0.02"/>
    <m/>
    <m/>
    <n v="2483.5300000000002"/>
    <n v="1"/>
    <n v="225.77545454545455"/>
    <s v="Delivery Truck"/>
    <n v="64.66"/>
    <n v="2548.19"/>
    <x v="5"/>
    <s v="Consumer"/>
    <x v="1"/>
    <s v="Bookcases"/>
    <s v="Jumbo Box"/>
    <d v="2012-09-09T00:00:00"/>
  </r>
  <r>
    <n v="7761"/>
    <n v="29536"/>
    <x v="1304"/>
    <s v="Medium"/>
    <s v="*"/>
    <s v="*"/>
    <s v="*"/>
    <m/>
    <m/>
    <s v="*"/>
    <m/>
    <m/>
    <m/>
    <m/>
    <m/>
    <n v="26"/>
    <n v="3.5000000000000003E-2"/>
    <m/>
    <m/>
    <n v="967.41"/>
    <n v="0"/>
    <n v="37.208076923076923"/>
    <s v="Regular Air"/>
    <n v="19.989999999999998"/>
    <n v="987.4"/>
    <x v="5"/>
    <s v="Consumer"/>
    <x v="0"/>
    <s v="Paper"/>
    <s v="Small Box"/>
    <d v="2012-09-09T00:00:00"/>
  </r>
  <r>
    <n v="7762"/>
    <n v="29536"/>
    <x v="1304"/>
    <s v="Medium"/>
    <s v="*"/>
    <s v="*"/>
    <s v="*"/>
    <m/>
    <m/>
    <s v="*"/>
    <m/>
    <m/>
    <m/>
    <m/>
    <m/>
    <n v="5"/>
    <n v="0.01"/>
    <m/>
    <m/>
    <n v="495.32"/>
    <n v="0"/>
    <n v="99.063999999999993"/>
    <s v="Delivery Truck"/>
    <n v="15.66"/>
    <n v="510.98"/>
    <x v="5"/>
    <s v="Consumer"/>
    <x v="0"/>
    <s v="Appliances"/>
    <s v="Jumbo Drum"/>
    <d v="2012-09-09T00:00:00"/>
  </r>
  <r>
    <n v="7763"/>
    <n v="43713"/>
    <x v="1304"/>
    <s v="Medium"/>
    <s v="*"/>
    <s v="*"/>
    <s v="*"/>
    <m/>
    <m/>
    <s v="*"/>
    <m/>
    <m/>
    <m/>
    <m/>
    <m/>
    <n v="12"/>
    <n v="0.02"/>
    <m/>
    <m/>
    <n v="34.409999999999997"/>
    <n v="0"/>
    <n v="2.8674999999999997"/>
    <s v="Regular Air"/>
    <n v="2.4"/>
    <n v="36.809999999999995"/>
    <x v="1"/>
    <s v="Small Business"/>
    <x v="0"/>
    <s v="Pens &amp; Art Supplies"/>
    <s v="Wrap Bag"/>
    <d v="2012-09-09T00:00:00"/>
  </r>
  <r>
    <n v="7764"/>
    <n v="18661"/>
    <x v="1305"/>
    <s v="Low"/>
    <s v="*"/>
    <s v="*"/>
    <s v="*"/>
    <m/>
    <m/>
    <s v="*"/>
    <m/>
    <m/>
    <m/>
    <m/>
    <m/>
    <n v="11"/>
    <n v="0.02"/>
    <m/>
    <m/>
    <n v="2618.1120000000001"/>
    <n v="1"/>
    <n v="238.01018181818182"/>
    <s v="Delivery Truck"/>
    <n v="61.76"/>
    <n v="2679.8720000000003"/>
    <x v="1"/>
    <s v="Corporate"/>
    <x v="1"/>
    <s v="Tables"/>
    <s v="Jumbo Box"/>
    <d v="2012-09-10T00:00:00"/>
  </r>
  <r>
    <n v="7765"/>
    <n v="18661"/>
    <x v="1305"/>
    <s v="Low"/>
    <s v="*"/>
    <s v="*"/>
    <s v="*"/>
    <m/>
    <m/>
    <s v="*"/>
    <m/>
    <m/>
    <m/>
    <m/>
    <m/>
    <n v="12"/>
    <n v="0.02"/>
    <m/>
    <m/>
    <n v="1207.08"/>
    <n v="1"/>
    <n v="100.58999999999999"/>
    <s v="Delivery Truck"/>
    <n v="58.2"/>
    <n v="1265.28"/>
    <x v="1"/>
    <s v="Corporate"/>
    <x v="1"/>
    <s v="Chairs &amp; Chairmats"/>
    <s v="Jumbo Drum"/>
    <d v="2012-09-12T00:00:00"/>
  </r>
  <r>
    <n v="7766"/>
    <n v="59202"/>
    <x v="1305"/>
    <s v="Medium"/>
    <s v="*"/>
    <s v="*"/>
    <s v="*"/>
    <m/>
    <m/>
    <s v="*"/>
    <m/>
    <m/>
    <m/>
    <m/>
    <m/>
    <n v="36"/>
    <n v="0.04"/>
    <m/>
    <m/>
    <n v="218.81"/>
    <n v="0"/>
    <n v="6.0780555555555553"/>
    <s v="Regular Air"/>
    <n v="2.27"/>
    <n v="221.08"/>
    <x v="12"/>
    <s v="Consumer"/>
    <x v="0"/>
    <s v="Pens &amp; Art Supplies"/>
    <s v="Wrap Bag"/>
    <d v="2012-09-09T00:00:00"/>
  </r>
  <r>
    <n v="7767"/>
    <n v="59202"/>
    <x v="1305"/>
    <s v="Medium"/>
    <s v="*"/>
    <s v="*"/>
    <s v="*"/>
    <m/>
    <m/>
    <s v="*"/>
    <m/>
    <m/>
    <m/>
    <m/>
    <m/>
    <n v="7"/>
    <n v="0.01"/>
    <m/>
    <m/>
    <n v="83.81"/>
    <n v="0"/>
    <n v="11.972857142857142"/>
    <s v="Regular Air"/>
    <n v="0.5"/>
    <n v="84.31"/>
    <x v="12"/>
    <s v="Consumer"/>
    <x v="0"/>
    <s v="Labels"/>
    <s v="Small Box"/>
    <d v="2012-09-08T00:00:00"/>
  </r>
  <r>
    <n v="7768"/>
    <n v="36743"/>
    <x v="1305"/>
    <s v="Critical"/>
    <s v="***"/>
    <s v="***"/>
    <s v="***"/>
    <m/>
    <m/>
    <s v="***"/>
    <m/>
    <m/>
    <m/>
    <m/>
    <m/>
    <n v="3"/>
    <n v="0.01"/>
    <m/>
    <m/>
    <n v="26.13"/>
    <n v="0"/>
    <n v="8.7099999999999991"/>
    <s v="Regular Air"/>
    <n v="4"/>
    <n v="30.13"/>
    <x v="0"/>
    <s v="Home Office"/>
    <x v="1"/>
    <s v="Office Furnishings"/>
    <s v="Wrap Bag"/>
    <d v="2012-09-09T00:00:00"/>
  </r>
  <r>
    <n v="7769"/>
    <n v="17959"/>
    <x v="1306"/>
    <s v="Medium"/>
    <s v="*"/>
    <s v="*"/>
    <s v="*"/>
    <m/>
    <m/>
    <s v="*"/>
    <m/>
    <m/>
    <m/>
    <m/>
    <m/>
    <n v="21"/>
    <n v="3.5000000000000003E-2"/>
    <m/>
    <m/>
    <n v="2784.57"/>
    <n v="1"/>
    <n v="132.59857142857143"/>
    <s v="Regular Air"/>
    <n v="24.49"/>
    <n v="2809.06"/>
    <x v="0"/>
    <s v="Home Office"/>
    <x v="1"/>
    <s v="Office Furnishings"/>
    <s v="Large Box"/>
    <d v="2012-09-12T00:00:00"/>
  </r>
  <r>
    <n v="7770"/>
    <n v="17959"/>
    <x v="1306"/>
    <s v="Medium"/>
    <s v="*"/>
    <s v="*"/>
    <s v="*"/>
    <m/>
    <m/>
    <s v="*"/>
    <m/>
    <m/>
    <m/>
    <m/>
    <m/>
    <n v="28"/>
    <n v="3.5000000000000003E-2"/>
    <m/>
    <m/>
    <n v="1201.68"/>
    <n v="1"/>
    <n v="42.917142857142856"/>
    <s v="Regular Air"/>
    <n v="19.989999999999998"/>
    <n v="1221.67"/>
    <x v="0"/>
    <s v="Home Office"/>
    <x v="0"/>
    <s v="Paper"/>
    <s v="Small Box"/>
    <d v="2012-09-12T00:00:00"/>
  </r>
  <r>
    <n v="7771"/>
    <n v="11874"/>
    <x v="1306"/>
    <s v="Medium"/>
    <s v="*"/>
    <s v="*"/>
    <s v="*"/>
    <m/>
    <m/>
    <s v="*"/>
    <m/>
    <m/>
    <m/>
    <m/>
    <m/>
    <n v="20"/>
    <n v="3.5000000000000003E-2"/>
    <m/>
    <m/>
    <n v="775.77"/>
    <n v="0"/>
    <n v="38.788499999999999"/>
    <s v="Regular Air"/>
    <n v="9.83"/>
    <n v="785.6"/>
    <x v="1"/>
    <s v="Corporate"/>
    <x v="0"/>
    <s v="Envelopes"/>
    <s v="Small Box"/>
    <d v="2012-09-09T00:00:00"/>
  </r>
  <r>
    <n v="7772"/>
    <n v="32804"/>
    <x v="1306"/>
    <s v="Medium"/>
    <s v="*"/>
    <s v="*"/>
    <s v="*"/>
    <m/>
    <m/>
    <s v="*"/>
    <m/>
    <m/>
    <m/>
    <m/>
    <m/>
    <n v="49"/>
    <n v="0.05"/>
    <m/>
    <m/>
    <n v="174.81"/>
    <n v="0"/>
    <n v="3.5675510204081635"/>
    <s v="Regular Air"/>
    <n v="0.5"/>
    <n v="175.31"/>
    <x v="4"/>
    <s v="Corporate"/>
    <x v="0"/>
    <s v="Labels"/>
    <s v="Small Box"/>
    <d v="2012-09-10T00:00:00"/>
  </r>
  <r>
    <n v="7773"/>
    <n v="32804"/>
    <x v="1306"/>
    <s v="Medium"/>
    <s v="*"/>
    <s v="*"/>
    <s v="*"/>
    <m/>
    <m/>
    <s v="*"/>
    <m/>
    <m/>
    <m/>
    <m/>
    <m/>
    <n v="20"/>
    <n v="3.5000000000000003E-2"/>
    <m/>
    <m/>
    <n v="89.51"/>
    <n v="0"/>
    <n v="4.4755000000000003"/>
    <s v="Regular Air"/>
    <n v="5.26"/>
    <n v="94.77000000000001"/>
    <x v="4"/>
    <s v="Corporate"/>
    <x v="0"/>
    <s v="Binders and Binder Accessories"/>
    <s v="Small Box"/>
    <d v="2012-09-11T00:00:00"/>
  </r>
  <r>
    <n v="7774"/>
    <n v="31744"/>
    <x v="1306"/>
    <s v="Medium"/>
    <s v="*"/>
    <s v="*"/>
    <s v="*"/>
    <m/>
    <m/>
    <s v="*"/>
    <m/>
    <m/>
    <m/>
    <m/>
    <m/>
    <n v="12"/>
    <n v="0.02"/>
    <m/>
    <m/>
    <n v="86.69"/>
    <n v="0"/>
    <n v="7.2241666666666662"/>
    <s v="Regular Air"/>
    <n v="7.37"/>
    <n v="94.06"/>
    <x v="8"/>
    <s v="Consumer"/>
    <x v="0"/>
    <s v="Paper"/>
    <s v="Small Box"/>
    <d v="2012-09-10T00:00:00"/>
  </r>
  <r>
    <n v="7775"/>
    <n v="11874"/>
    <x v="1306"/>
    <s v="Medium"/>
    <s v="*"/>
    <s v="*"/>
    <s v="*"/>
    <m/>
    <m/>
    <s v="*"/>
    <m/>
    <m/>
    <m/>
    <m/>
    <m/>
    <n v="1"/>
    <n v="0.01"/>
    <m/>
    <m/>
    <n v="40.29"/>
    <n v="0"/>
    <n v="40.29"/>
    <s v="Regular Air"/>
    <n v="8.65"/>
    <n v="48.94"/>
    <x v="1"/>
    <s v="Corporate"/>
    <x v="2"/>
    <s v="Computer Peripherals"/>
    <s v="Small Box"/>
    <d v="2012-09-11T00:00:00"/>
  </r>
  <r>
    <n v="7776"/>
    <n v="11362"/>
    <x v="1307"/>
    <s v="Low"/>
    <s v="*"/>
    <s v="*"/>
    <s v="*"/>
    <m/>
    <m/>
    <s v="*"/>
    <m/>
    <m/>
    <m/>
    <m/>
    <m/>
    <n v="9"/>
    <n v="0.01"/>
    <m/>
    <m/>
    <n v="6420.87"/>
    <n v="1"/>
    <n v="713.43"/>
    <s v="Regular Air"/>
    <n v="24.49"/>
    <n v="6445.36"/>
    <x v="12"/>
    <s v="Corporate"/>
    <x v="2"/>
    <s v="Copiers and Fax"/>
    <s v="Large Box"/>
    <d v="2012-09-15T00:00:00"/>
  </r>
  <r>
    <n v="7777"/>
    <n v="58278"/>
    <x v="1307"/>
    <s v="High"/>
    <s v="*"/>
    <s v="**"/>
    <s v="**"/>
    <m/>
    <m/>
    <s v="**"/>
    <m/>
    <m/>
    <m/>
    <m/>
    <m/>
    <n v="37"/>
    <n v="0.04"/>
    <m/>
    <m/>
    <n v="3512.9"/>
    <n v="1"/>
    <n v="94.943243243243245"/>
    <s v="Regular Air"/>
    <n v="8.99"/>
    <n v="3521.89"/>
    <x v="8"/>
    <s v="Corporate"/>
    <x v="1"/>
    <s v="Office Furnishings"/>
    <s v="Small Pack"/>
    <d v="2012-09-12T00:00:00"/>
  </r>
  <r>
    <n v="7778"/>
    <n v="11362"/>
    <x v="1307"/>
    <s v="Low"/>
    <s v="*"/>
    <s v="*"/>
    <s v="*"/>
    <m/>
    <m/>
    <s v="*"/>
    <m/>
    <m/>
    <m/>
    <m/>
    <m/>
    <n v="32"/>
    <n v="0.04"/>
    <m/>
    <m/>
    <n v="3245.73"/>
    <n v="1"/>
    <n v="101.4290625"/>
    <s v="Regular Air"/>
    <n v="13.99"/>
    <n v="3259.72"/>
    <x v="12"/>
    <s v="Corporate"/>
    <x v="1"/>
    <s v="Office Furnishings"/>
    <s v="Medium Box"/>
    <d v="2012-09-12T00:00:00"/>
  </r>
  <r>
    <n v="7779"/>
    <n v="11362"/>
    <x v="1307"/>
    <s v="Low"/>
    <s v="*"/>
    <s v="*"/>
    <s v="*"/>
    <m/>
    <m/>
    <s v="*"/>
    <m/>
    <m/>
    <m/>
    <m/>
    <m/>
    <n v="25"/>
    <n v="3.5000000000000003E-2"/>
    <m/>
    <m/>
    <n v="2407.6930000000002"/>
    <n v="1"/>
    <n v="96.307720000000003"/>
    <s v="Regular Air"/>
    <n v="8.99"/>
    <n v="2416.683"/>
    <x v="12"/>
    <s v="Corporate"/>
    <x v="2"/>
    <s v="Telephones and Communication"/>
    <s v="Small Box"/>
    <d v="2012-09-14T00:00:00"/>
  </r>
  <r>
    <n v="7780"/>
    <n v="43332"/>
    <x v="1307"/>
    <s v="High"/>
    <s v="*"/>
    <s v="**"/>
    <s v="**"/>
    <m/>
    <m/>
    <s v="**"/>
    <m/>
    <m/>
    <m/>
    <m/>
    <m/>
    <n v="31"/>
    <n v="0.04"/>
    <m/>
    <m/>
    <n v="1750"/>
    <n v="1"/>
    <n v="56.451612903225808"/>
    <s v="Express Air"/>
    <n v="14.3"/>
    <n v="1764.3"/>
    <x v="0"/>
    <s v="Home Office"/>
    <x v="0"/>
    <s v="Paper"/>
    <s v="Small Box"/>
    <d v="2012-09-10T00:00:00"/>
  </r>
  <r>
    <n v="7781"/>
    <n v="7552"/>
    <x v="1307"/>
    <s v="Critical"/>
    <s v="***"/>
    <s v="***"/>
    <s v="***"/>
    <m/>
    <m/>
    <s v="***"/>
    <m/>
    <m/>
    <m/>
    <m/>
    <m/>
    <n v="47"/>
    <n v="0.05"/>
    <m/>
    <m/>
    <n v="1406.49"/>
    <n v="1"/>
    <n v="29.925319148936172"/>
    <s v="Regular Air"/>
    <n v="6.17"/>
    <n v="1412.66"/>
    <x v="5"/>
    <s v="Corporate"/>
    <x v="0"/>
    <s v="Pens &amp; Art Supplies"/>
    <s v="Small Pack"/>
    <d v="2012-09-12T00:00:00"/>
  </r>
  <r>
    <n v="7782"/>
    <n v="7552"/>
    <x v="1307"/>
    <s v="Critical"/>
    <s v="***"/>
    <s v="***"/>
    <s v="***"/>
    <m/>
    <m/>
    <s v="***"/>
    <m/>
    <m/>
    <m/>
    <m/>
    <m/>
    <n v="49"/>
    <n v="0.05"/>
    <m/>
    <m/>
    <n v="587.71"/>
    <n v="0"/>
    <n v="11.994081632653062"/>
    <s v="Regular Air"/>
    <n v="3.14"/>
    <n v="590.85"/>
    <x v="5"/>
    <s v="Corporate"/>
    <x v="0"/>
    <s v="Scissors, Rulers and Trimmers"/>
    <s v="Small Pack"/>
    <d v="2012-09-12T00:00:00"/>
  </r>
  <r>
    <n v="7783"/>
    <n v="58278"/>
    <x v="1307"/>
    <s v="High"/>
    <s v="*"/>
    <s v="**"/>
    <s v="**"/>
    <m/>
    <m/>
    <s v="**"/>
    <m/>
    <m/>
    <m/>
    <m/>
    <m/>
    <n v="4"/>
    <n v="0.01"/>
    <m/>
    <m/>
    <n v="281.5455"/>
    <n v="0"/>
    <n v="70.386375000000001"/>
    <s v="Regular Air"/>
    <n v="0.99"/>
    <n v="282.53550000000001"/>
    <x v="8"/>
    <s v="Corporate"/>
    <x v="2"/>
    <s v="Telephones and Communication"/>
    <s v="Wrap Bag"/>
    <d v="2012-09-13T00:00:00"/>
  </r>
  <r>
    <n v="7784"/>
    <n v="11362"/>
    <x v="1307"/>
    <s v="Low"/>
    <s v="*"/>
    <s v="*"/>
    <s v="*"/>
    <m/>
    <m/>
    <s v="*"/>
    <m/>
    <m/>
    <m/>
    <m/>
    <m/>
    <n v="27"/>
    <n v="3.5000000000000003E-2"/>
    <m/>
    <m/>
    <n v="63.02"/>
    <n v="0"/>
    <n v="2.3340740740740742"/>
    <s v="Regular Air"/>
    <n v="5"/>
    <n v="68.02000000000001"/>
    <x v="12"/>
    <s v="Corporate"/>
    <x v="0"/>
    <s v="Scissors, Rulers and Trimmers"/>
    <s v="Wrap Bag"/>
    <d v="2012-09-12T00:00:00"/>
  </r>
  <r>
    <n v="7785"/>
    <n v="41766"/>
    <x v="1308"/>
    <s v="Critical"/>
    <s v="***"/>
    <s v="***"/>
    <s v="***"/>
    <m/>
    <m/>
    <s v="***"/>
    <m/>
    <m/>
    <m/>
    <m/>
    <m/>
    <n v="10"/>
    <n v="0.02"/>
    <m/>
    <m/>
    <n v="5158.09"/>
    <n v="1"/>
    <n v="515.80899999999997"/>
    <s v="Delivery Truck"/>
    <n v="28.14"/>
    <n v="5186.2300000000005"/>
    <x v="4"/>
    <s v="Corporate"/>
    <x v="2"/>
    <s v="Office Machines"/>
    <s v="Jumbo Drum"/>
    <d v="2012-09-12T00:00:00"/>
  </r>
  <r>
    <n v="7786"/>
    <n v="41766"/>
    <x v="1308"/>
    <s v="Critical"/>
    <s v="***"/>
    <s v="***"/>
    <s v="***"/>
    <m/>
    <m/>
    <s v="***"/>
    <m/>
    <m/>
    <m/>
    <m/>
    <m/>
    <n v="7"/>
    <n v="0.01"/>
    <m/>
    <m/>
    <n v="273.42"/>
    <n v="0"/>
    <n v="39.06"/>
    <s v="Regular Air"/>
    <n v="14.72"/>
    <n v="288.14000000000004"/>
    <x v="3"/>
    <s v="Corporate"/>
    <x v="0"/>
    <s v="Binders and Binder Accessories"/>
    <s v="Small Box"/>
    <d v="2012-09-12T00:00:00"/>
  </r>
  <r>
    <n v="7787"/>
    <n v="19653"/>
    <x v="1308"/>
    <s v="Not Specified"/>
    <s v="*"/>
    <s v="*"/>
    <s v="*"/>
    <m/>
    <m/>
    <s v="*"/>
    <m/>
    <m/>
    <m/>
    <m/>
    <m/>
    <n v="34"/>
    <n v="0.04"/>
    <m/>
    <m/>
    <n v="125.46"/>
    <n v="0"/>
    <n v="3.69"/>
    <s v="Regular Air"/>
    <n v="5.47"/>
    <n v="130.93"/>
    <x v="1"/>
    <s v="Home Office"/>
    <x v="0"/>
    <s v="Binders and Binder Accessories"/>
    <s v="Small Box"/>
    <d v="2012-09-11T00:00:00"/>
  </r>
  <r>
    <n v="7788"/>
    <n v="47622"/>
    <x v="1309"/>
    <s v="Not Specified"/>
    <s v="*"/>
    <s v="*"/>
    <s v="*"/>
    <m/>
    <m/>
    <s v="*"/>
    <m/>
    <m/>
    <m/>
    <m/>
    <m/>
    <n v="41"/>
    <n v="0.05"/>
    <m/>
    <m/>
    <n v="8188.19"/>
    <n v="1"/>
    <n v="199.71195121951217"/>
    <s v="Regular Air"/>
    <n v="13.99"/>
    <n v="8202.18"/>
    <x v="8"/>
    <s v="Corporate"/>
    <x v="2"/>
    <s v="Office Machines"/>
    <s v="Medium Box"/>
    <d v="2012-09-13T00:00:00"/>
  </r>
  <r>
    <n v="7789"/>
    <n v="42564"/>
    <x v="1309"/>
    <s v="Low"/>
    <s v="*"/>
    <s v="*"/>
    <s v="*"/>
    <m/>
    <m/>
    <s v="*"/>
    <m/>
    <m/>
    <m/>
    <m/>
    <m/>
    <n v="35"/>
    <n v="0.04"/>
    <m/>
    <m/>
    <n v="7468.86"/>
    <n v="1"/>
    <n v="213.39599999999999"/>
    <s v="Delivery Truck"/>
    <n v="23.76"/>
    <n v="7492.62"/>
    <x v="7"/>
    <s v="Small Business"/>
    <x v="1"/>
    <s v="Chairs &amp; Chairmats"/>
    <s v="Jumbo Drum"/>
    <d v="2012-09-19T00:00:00"/>
  </r>
  <r>
    <n v="7790"/>
    <n v="46212"/>
    <x v="1309"/>
    <s v="Not Specified"/>
    <s v="*"/>
    <s v="*"/>
    <s v="*"/>
    <m/>
    <m/>
    <s v="*"/>
    <m/>
    <m/>
    <m/>
    <m/>
    <m/>
    <n v="7"/>
    <n v="0.01"/>
    <m/>
    <m/>
    <n v="3877.88"/>
    <n v="1"/>
    <n v="553.98285714285714"/>
    <s v="Delivery Truck"/>
    <n v="45.7"/>
    <n v="3923.58"/>
    <x v="1"/>
    <s v="Consumer"/>
    <x v="1"/>
    <s v="Tables"/>
    <s v="Jumbo Box"/>
    <d v="2012-09-14T00:00:00"/>
  </r>
  <r>
    <n v="7791"/>
    <n v="4578"/>
    <x v="1309"/>
    <s v="Low"/>
    <s v="*"/>
    <s v="*"/>
    <s v="*"/>
    <m/>
    <m/>
    <s v="*"/>
    <m/>
    <m/>
    <m/>
    <m/>
    <m/>
    <n v="48"/>
    <n v="0.05"/>
    <m/>
    <m/>
    <n v="724.13"/>
    <n v="0"/>
    <n v="15.086041666666667"/>
    <s v="Regular Air"/>
    <n v="13.32"/>
    <n v="737.45"/>
    <x v="8"/>
    <s v="Corporate"/>
    <x v="0"/>
    <s v="Appliances"/>
    <s v="Small Box"/>
    <d v="2012-09-19T00:00:00"/>
  </r>
  <r>
    <n v="7792"/>
    <n v="46212"/>
    <x v="1309"/>
    <s v="Not Specified"/>
    <s v="*"/>
    <s v="*"/>
    <s v="*"/>
    <m/>
    <m/>
    <s v="*"/>
    <m/>
    <m/>
    <m/>
    <m/>
    <m/>
    <n v="43"/>
    <n v="0.05"/>
    <m/>
    <m/>
    <n v="322.47000000000003"/>
    <n v="0"/>
    <n v="7.4993023255813958"/>
    <s v="Express Air"/>
    <n v="2.5"/>
    <n v="324.97000000000003"/>
    <x v="5"/>
    <s v="Consumer"/>
    <x v="0"/>
    <s v="Envelopes"/>
    <s v="Small Box"/>
    <d v="2012-09-14T00:00:00"/>
  </r>
  <r>
    <n v="7793"/>
    <n v="4578"/>
    <x v="1309"/>
    <s v="Low"/>
    <s v="*"/>
    <s v="*"/>
    <s v="*"/>
    <m/>
    <m/>
    <s v="*"/>
    <m/>
    <m/>
    <m/>
    <m/>
    <m/>
    <n v="15"/>
    <n v="0.02"/>
    <m/>
    <m/>
    <n v="294.66000000000003"/>
    <n v="0"/>
    <n v="19.644000000000002"/>
    <s v="Regular Air"/>
    <n v="6.67"/>
    <n v="301.33000000000004"/>
    <x v="8"/>
    <s v="Corporate"/>
    <x v="1"/>
    <s v="Office Furnishings"/>
    <s v="Small Pack"/>
    <d v="2012-09-19T00:00:00"/>
  </r>
  <r>
    <n v="7794"/>
    <n v="4578"/>
    <x v="1309"/>
    <s v="Low"/>
    <s v="*"/>
    <s v="*"/>
    <s v="*"/>
    <m/>
    <m/>
    <s v="*"/>
    <m/>
    <m/>
    <m/>
    <m/>
    <m/>
    <n v="45"/>
    <n v="0.05"/>
    <m/>
    <m/>
    <n v="282.70999999999998"/>
    <n v="0"/>
    <n v="6.2824444444444438"/>
    <s v="Regular Air"/>
    <n v="6.74"/>
    <n v="289.45"/>
    <x v="8"/>
    <s v="Corporate"/>
    <x v="0"/>
    <s v="Paper"/>
    <s v="Small Box"/>
    <d v="2012-09-17T00:00:00"/>
  </r>
  <r>
    <n v="7795"/>
    <n v="27302"/>
    <x v="1309"/>
    <s v="Low"/>
    <s v="*"/>
    <s v="*"/>
    <s v="*"/>
    <m/>
    <m/>
    <s v="*"/>
    <m/>
    <m/>
    <m/>
    <m/>
    <m/>
    <n v="16"/>
    <n v="0.02"/>
    <m/>
    <m/>
    <n v="237.54"/>
    <n v="0"/>
    <n v="14.84625"/>
    <s v="Regular Air"/>
    <n v="8.7799999999999994"/>
    <n v="246.32"/>
    <x v="4"/>
    <s v="Corporate"/>
    <x v="1"/>
    <s v="Office Furnishings"/>
    <s v="Small Box"/>
    <d v="2012-09-12T00:00:00"/>
  </r>
  <r>
    <n v="7796"/>
    <n v="27302"/>
    <x v="1309"/>
    <s v="Low"/>
    <s v="*"/>
    <s v="*"/>
    <s v="*"/>
    <m/>
    <m/>
    <s v="*"/>
    <m/>
    <m/>
    <m/>
    <m/>
    <m/>
    <n v="3"/>
    <n v="0.01"/>
    <m/>
    <m/>
    <n v="143.5"/>
    <n v="0"/>
    <n v="47.833333333333336"/>
    <s v="Regular Air"/>
    <n v="5.81"/>
    <n v="149.31"/>
    <x v="4"/>
    <s v="Corporate"/>
    <x v="0"/>
    <s v="Paper"/>
    <s v="Small Box"/>
    <d v="2012-09-12T00:00:00"/>
  </r>
  <r>
    <n v="7797"/>
    <n v="49862"/>
    <x v="1309"/>
    <s v="Not Specified"/>
    <s v="*"/>
    <s v="*"/>
    <s v="*"/>
    <m/>
    <m/>
    <s v="*"/>
    <m/>
    <m/>
    <m/>
    <m/>
    <m/>
    <n v="24"/>
    <n v="3.5000000000000003E-2"/>
    <m/>
    <m/>
    <n v="75.73"/>
    <n v="0"/>
    <n v="3.155416666666667"/>
    <s v="Regular Air"/>
    <n v="0.5"/>
    <n v="76.23"/>
    <x v="6"/>
    <s v="Small Business"/>
    <x v="0"/>
    <s v="Labels"/>
    <s v="Small Box"/>
    <d v="2012-09-14T00:00:00"/>
  </r>
  <r>
    <n v="7798"/>
    <n v="32000"/>
    <x v="1310"/>
    <s v="Low"/>
    <s v="*"/>
    <s v="*"/>
    <s v="*"/>
    <m/>
    <m/>
    <s v="*"/>
    <m/>
    <m/>
    <m/>
    <m/>
    <m/>
    <n v="26"/>
    <n v="3.5000000000000003E-2"/>
    <m/>
    <m/>
    <n v="15168.82"/>
    <n v="1"/>
    <n v="583.41615384615386"/>
    <s v="Delivery Truck"/>
    <n v="147.12"/>
    <n v="15315.94"/>
    <x v="1"/>
    <s v="Home Office"/>
    <x v="1"/>
    <s v="Tables"/>
    <s v="Jumbo Box"/>
    <d v="2012-09-20T00:00:00"/>
  </r>
  <r>
    <n v="7799"/>
    <n v="2146"/>
    <x v="1310"/>
    <s v="Not Specified"/>
    <s v="*"/>
    <s v="*"/>
    <s v="*"/>
    <m/>
    <m/>
    <s v="*"/>
    <m/>
    <m/>
    <m/>
    <m/>
    <m/>
    <n v="41"/>
    <n v="0.05"/>
    <m/>
    <m/>
    <n v="6111.1684999999998"/>
    <n v="1"/>
    <n v="149.05289024390243"/>
    <s v="Regular Air"/>
    <n v="4.99"/>
    <n v="6116.1584999999995"/>
    <x v="1"/>
    <s v="Small Business"/>
    <x v="2"/>
    <s v="Telephones and Communication"/>
    <s v="Small Box"/>
    <d v="2012-09-14T00:00:00"/>
  </r>
  <r>
    <n v="7800"/>
    <n v="4996"/>
    <x v="1310"/>
    <s v="Medium"/>
    <s v="*"/>
    <s v="*"/>
    <s v="*"/>
    <m/>
    <m/>
    <s v="*"/>
    <m/>
    <m/>
    <m/>
    <m/>
    <m/>
    <n v="30"/>
    <n v="0.04"/>
    <m/>
    <m/>
    <n v="4305.79"/>
    <n v="1"/>
    <n v="143.52633333333333"/>
    <s v="Regular Air"/>
    <n v="19.989999999999998"/>
    <n v="4325.78"/>
    <x v="2"/>
    <s v="Corporate"/>
    <x v="0"/>
    <s v="Storage &amp; Organization"/>
    <s v="Small Box"/>
    <d v="2012-09-14T00:00:00"/>
  </r>
  <r>
    <n v="7801"/>
    <n v="46053"/>
    <x v="1310"/>
    <s v="High"/>
    <s v="*"/>
    <s v="**"/>
    <s v="**"/>
    <m/>
    <m/>
    <s v="**"/>
    <m/>
    <m/>
    <m/>
    <m/>
    <m/>
    <n v="31"/>
    <n v="0.04"/>
    <m/>
    <m/>
    <n v="2447.1075000000001"/>
    <n v="1"/>
    <n v="78.938951612903224"/>
    <s v="Regular Air"/>
    <n v="0.99"/>
    <n v="2448.0974999999999"/>
    <x v="2"/>
    <s v="Consumer"/>
    <x v="2"/>
    <s v="Telephones and Communication"/>
    <s v="Wrap Bag"/>
    <d v="2012-09-14T00:00:00"/>
  </r>
  <r>
    <n v="7802"/>
    <n v="46053"/>
    <x v="1310"/>
    <s v="High"/>
    <s v="*"/>
    <s v="**"/>
    <s v="**"/>
    <m/>
    <m/>
    <s v="**"/>
    <m/>
    <m/>
    <m/>
    <m/>
    <m/>
    <n v="25"/>
    <n v="3.5000000000000003E-2"/>
    <m/>
    <m/>
    <n v="1458.83"/>
    <n v="1"/>
    <n v="58.353199999999994"/>
    <s v="Regular Air"/>
    <n v="3.5"/>
    <n v="1462.33"/>
    <x v="5"/>
    <s v="Consumer"/>
    <x v="0"/>
    <s v="Appliances"/>
    <s v="Small Box"/>
    <d v="2012-09-14T00:00:00"/>
  </r>
  <r>
    <n v="7803"/>
    <n v="36130"/>
    <x v="1310"/>
    <s v="Critical"/>
    <s v="***"/>
    <s v="***"/>
    <s v="***"/>
    <m/>
    <m/>
    <s v="***"/>
    <m/>
    <m/>
    <m/>
    <m/>
    <m/>
    <n v="23"/>
    <n v="3.5000000000000003E-2"/>
    <m/>
    <m/>
    <n v="394.8"/>
    <n v="0"/>
    <n v="17.165217391304349"/>
    <s v="Regular Air"/>
    <n v="4"/>
    <n v="398.8"/>
    <x v="1"/>
    <s v="Home Office"/>
    <x v="2"/>
    <s v="Computer Peripherals"/>
    <s v="Small Box"/>
    <d v="2012-09-14T00:00:00"/>
  </r>
  <r>
    <n v="7804"/>
    <n v="36901"/>
    <x v="1310"/>
    <s v="Critical"/>
    <s v="***"/>
    <s v="***"/>
    <s v="***"/>
    <m/>
    <m/>
    <s v="***"/>
    <m/>
    <m/>
    <m/>
    <m/>
    <m/>
    <n v="30"/>
    <n v="0.04"/>
    <m/>
    <m/>
    <n v="201.09"/>
    <n v="0"/>
    <n v="6.7030000000000003"/>
    <s v="Regular Air"/>
    <n v="5.66"/>
    <n v="206.75"/>
    <x v="2"/>
    <s v="Corporate"/>
    <x v="0"/>
    <s v="Paper"/>
    <s v="Small Box"/>
    <d v="2012-09-14T00:00:00"/>
  </r>
  <r>
    <n v="7805"/>
    <n v="32000"/>
    <x v="1310"/>
    <s v="Low"/>
    <s v="*"/>
    <s v="*"/>
    <s v="*"/>
    <m/>
    <m/>
    <s v="*"/>
    <m/>
    <m/>
    <m/>
    <m/>
    <m/>
    <n v="49"/>
    <n v="0.05"/>
    <m/>
    <m/>
    <n v="162.16"/>
    <n v="0"/>
    <n v="3.3093877551020405"/>
    <s v="Regular Air"/>
    <n v="1.35"/>
    <n v="163.51"/>
    <x v="1"/>
    <s v="Home Office"/>
    <x v="0"/>
    <s v="Rubber Bands"/>
    <s v="Wrap Bag"/>
    <d v="2012-09-15T00:00:00"/>
  </r>
  <r>
    <n v="7806"/>
    <n v="2146"/>
    <x v="1310"/>
    <s v="Not Specified"/>
    <s v="*"/>
    <s v="*"/>
    <s v="*"/>
    <m/>
    <m/>
    <s v="*"/>
    <m/>
    <m/>
    <m/>
    <m/>
    <m/>
    <n v="44"/>
    <n v="0.05"/>
    <m/>
    <m/>
    <n v="113.71"/>
    <n v="0"/>
    <n v="2.5843181818181815"/>
    <s v="Regular Air"/>
    <n v="0.5"/>
    <n v="114.21"/>
    <x v="1"/>
    <s v="Small Business"/>
    <x v="0"/>
    <s v="Labels"/>
    <s v="Small Box"/>
    <d v="2012-09-15T00:00:00"/>
  </r>
  <r>
    <n v="7807"/>
    <n v="44805"/>
    <x v="1311"/>
    <s v="High"/>
    <s v="*"/>
    <s v="**"/>
    <s v="**"/>
    <m/>
    <m/>
    <s v="**"/>
    <m/>
    <m/>
    <m/>
    <m/>
    <m/>
    <n v="40"/>
    <n v="0.05"/>
    <m/>
    <m/>
    <n v="1710.65"/>
    <n v="1"/>
    <n v="42.766249999999999"/>
    <s v="Regular Air"/>
    <n v="2.99"/>
    <n v="1713.64"/>
    <x v="4"/>
    <s v="Corporate"/>
    <x v="0"/>
    <s v="Binders and Binder Accessories"/>
    <s v="Small Box"/>
    <d v="2012-09-15T00:00:00"/>
  </r>
  <r>
    <n v="7808"/>
    <n v="42306"/>
    <x v="1311"/>
    <s v="High"/>
    <s v="*"/>
    <s v="**"/>
    <s v="**"/>
    <m/>
    <m/>
    <s v="**"/>
    <m/>
    <m/>
    <m/>
    <m/>
    <m/>
    <n v="19"/>
    <n v="0.02"/>
    <m/>
    <m/>
    <n v="773.83"/>
    <n v="0"/>
    <n v="40.72789473684211"/>
    <s v="Regular Air"/>
    <n v="5.33"/>
    <n v="779.16000000000008"/>
    <x v="3"/>
    <s v="Consumer"/>
    <x v="0"/>
    <s v="Appliances"/>
    <s v="Small Box"/>
    <d v="2012-09-16T00:00:00"/>
  </r>
  <r>
    <n v="7809"/>
    <n v="51140"/>
    <x v="1311"/>
    <s v="Low"/>
    <s v="*"/>
    <s v="*"/>
    <s v="*"/>
    <m/>
    <m/>
    <s v="*"/>
    <m/>
    <m/>
    <m/>
    <m/>
    <m/>
    <n v="14"/>
    <n v="0.02"/>
    <m/>
    <m/>
    <n v="626.33000000000004"/>
    <n v="0"/>
    <n v="44.737857142857145"/>
    <s v="Regular Air"/>
    <n v="1.99"/>
    <n v="628.32000000000005"/>
    <x v="1"/>
    <s v="Corporate"/>
    <x v="2"/>
    <s v="Computer Peripherals"/>
    <s v="Small Pack"/>
    <d v="2012-09-18T00:00:00"/>
  </r>
  <r>
    <n v="7810"/>
    <n v="51140"/>
    <x v="1311"/>
    <s v="Low"/>
    <s v="*"/>
    <s v="*"/>
    <s v="*"/>
    <m/>
    <m/>
    <s v="*"/>
    <m/>
    <m/>
    <m/>
    <m/>
    <m/>
    <n v="3"/>
    <n v="0.01"/>
    <m/>
    <m/>
    <n v="394.34"/>
    <n v="0"/>
    <n v="131.44666666666666"/>
    <s v="Regular Air"/>
    <n v="24.49"/>
    <n v="418.83"/>
    <x v="1"/>
    <s v="Corporate"/>
    <x v="1"/>
    <s v="Office Furnishings"/>
    <s v="Large Box"/>
    <d v="2012-09-21T00:00:00"/>
  </r>
  <r>
    <n v="7811"/>
    <n v="26021"/>
    <x v="1311"/>
    <s v="Critical"/>
    <s v="***"/>
    <s v="***"/>
    <s v="***"/>
    <m/>
    <m/>
    <s v="***"/>
    <m/>
    <m/>
    <m/>
    <m/>
    <m/>
    <n v="17"/>
    <n v="0.02"/>
    <m/>
    <m/>
    <n v="328.62700000000001"/>
    <n v="0"/>
    <n v="19.331"/>
    <s v="Regular Air"/>
    <n v="4.8099999999999996"/>
    <n v="333.43700000000001"/>
    <x v="10"/>
    <s v="Consumer"/>
    <x v="2"/>
    <s v="Telephones and Communication"/>
    <s v="Medium Box"/>
    <d v="2012-09-16T00:00:00"/>
  </r>
  <r>
    <n v="7812"/>
    <n v="51140"/>
    <x v="1311"/>
    <s v="Low"/>
    <s v="*"/>
    <s v="*"/>
    <s v="*"/>
    <m/>
    <m/>
    <s v="*"/>
    <m/>
    <m/>
    <m/>
    <m/>
    <m/>
    <n v="28"/>
    <n v="3.5000000000000003E-2"/>
    <m/>
    <m/>
    <n v="132.01"/>
    <n v="0"/>
    <n v="4.7146428571428567"/>
    <s v="Regular Air"/>
    <n v="5.15"/>
    <n v="137.16"/>
    <x v="1"/>
    <s v="Corporate"/>
    <x v="0"/>
    <s v="Appliances"/>
    <s v="Small Box"/>
    <d v="2012-09-14T00:00:00"/>
  </r>
  <r>
    <n v="7813"/>
    <n v="42054"/>
    <x v="1311"/>
    <s v="Medium"/>
    <s v="*"/>
    <s v="*"/>
    <s v="*"/>
    <m/>
    <m/>
    <s v="*"/>
    <m/>
    <m/>
    <m/>
    <m/>
    <m/>
    <n v="32"/>
    <n v="0.04"/>
    <m/>
    <m/>
    <n v="94.55"/>
    <n v="0"/>
    <n v="2.9546874999999999"/>
    <s v="Regular Air"/>
    <n v="1.49"/>
    <n v="96.039999999999992"/>
    <x v="2"/>
    <s v="Consumer"/>
    <x v="0"/>
    <s v="Binders and Binder Accessories"/>
    <s v="Small Box"/>
    <d v="2012-09-16T00:00:00"/>
  </r>
  <r>
    <n v="7814"/>
    <n v="42306"/>
    <x v="1311"/>
    <s v="High"/>
    <s v="*"/>
    <s v="**"/>
    <s v="**"/>
    <m/>
    <m/>
    <s v="**"/>
    <m/>
    <m/>
    <m/>
    <m/>
    <m/>
    <n v="18"/>
    <n v="0.02"/>
    <m/>
    <m/>
    <n v="47.4"/>
    <n v="0"/>
    <n v="2.6333333333333333"/>
    <s v="Regular Air"/>
    <n v="5.2"/>
    <n v="52.6"/>
    <x v="9"/>
    <s v="Consumer"/>
    <x v="0"/>
    <s v="Pens &amp; Art Supplies"/>
    <s v="Wrap Bag"/>
    <d v="2012-09-16T00:00:00"/>
  </r>
  <r>
    <n v="7815"/>
    <n v="42306"/>
    <x v="1311"/>
    <s v="High"/>
    <s v="*"/>
    <s v="**"/>
    <s v="**"/>
    <m/>
    <m/>
    <s v="**"/>
    <m/>
    <m/>
    <m/>
    <m/>
    <m/>
    <n v="4"/>
    <n v="0.01"/>
    <m/>
    <m/>
    <n v="36.46"/>
    <n v="0"/>
    <n v="9.1150000000000002"/>
    <s v="Regular Air"/>
    <n v="2.99"/>
    <n v="39.450000000000003"/>
    <x v="2"/>
    <s v="Consumer"/>
    <x v="0"/>
    <s v="Binders and Binder Accessories"/>
    <s v="Small Box"/>
    <d v="2012-09-16T00:00:00"/>
  </r>
  <r>
    <n v="7816"/>
    <n v="31874"/>
    <x v="1312"/>
    <s v="High"/>
    <s v="*"/>
    <s v="**"/>
    <s v="**"/>
    <m/>
    <m/>
    <s v="**"/>
    <m/>
    <m/>
    <m/>
    <m/>
    <m/>
    <n v="39"/>
    <n v="0.04"/>
    <m/>
    <m/>
    <n v="13244.04"/>
    <n v="1"/>
    <n v="339.59076923076924"/>
    <s v="Delivery Truck"/>
    <n v="84.84"/>
    <n v="13328.880000000001"/>
    <x v="2"/>
    <s v="Corporate"/>
    <x v="1"/>
    <s v="Tables"/>
    <s v="Jumbo Box"/>
    <d v="2012-09-15T00:00:00"/>
  </r>
  <r>
    <n v="7817"/>
    <n v="55335"/>
    <x v="1312"/>
    <s v="Not Specified"/>
    <s v="*"/>
    <s v="*"/>
    <s v="*"/>
    <m/>
    <m/>
    <s v="*"/>
    <m/>
    <m/>
    <m/>
    <m/>
    <m/>
    <n v="30"/>
    <n v="0.04"/>
    <m/>
    <m/>
    <n v="8684.23"/>
    <n v="1"/>
    <n v="289.47433333333333"/>
    <s v="Delivery Truck"/>
    <n v="35.67"/>
    <n v="8719.9"/>
    <x v="6"/>
    <s v="Consumer"/>
    <x v="1"/>
    <s v="Tables"/>
    <s v="Jumbo Box"/>
    <d v="2012-09-17T00:00:00"/>
  </r>
  <r>
    <n v="7818"/>
    <n v="57798"/>
    <x v="1312"/>
    <s v="High"/>
    <s v="*"/>
    <s v="**"/>
    <s v="**"/>
    <m/>
    <m/>
    <s v="**"/>
    <m/>
    <m/>
    <m/>
    <m/>
    <m/>
    <n v="20"/>
    <n v="3.5000000000000003E-2"/>
    <m/>
    <m/>
    <n v="3050.81"/>
    <n v="1"/>
    <n v="152.54050000000001"/>
    <s v="Delivery Truck"/>
    <n v="36.090000000000003"/>
    <n v="3086.9"/>
    <x v="6"/>
    <s v="Small Business"/>
    <x v="1"/>
    <s v="Bookcases"/>
    <s v="Jumbo Box"/>
    <d v="2012-09-16T00:00:00"/>
  </r>
  <r>
    <n v="7819"/>
    <n v="3333"/>
    <x v="1312"/>
    <s v="Not Specified"/>
    <s v="*"/>
    <s v="*"/>
    <s v="*"/>
    <m/>
    <m/>
    <s v="*"/>
    <m/>
    <m/>
    <m/>
    <m/>
    <m/>
    <n v="42"/>
    <n v="0.05"/>
    <m/>
    <m/>
    <n v="927.97"/>
    <n v="0"/>
    <n v="22.09452380952381"/>
    <s v="Regular Air"/>
    <n v="4.5"/>
    <n v="932.47"/>
    <x v="1"/>
    <s v="Home Office"/>
    <x v="0"/>
    <s v="Appliances"/>
    <s v="Small Box"/>
    <d v="2012-09-17T00:00:00"/>
  </r>
  <r>
    <n v="7820"/>
    <n v="24263"/>
    <x v="1312"/>
    <s v="Low"/>
    <s v="*"/>
    <s v="*"/>
    <s v="*"/>
    <m/>
    <m/>
    <s v="*"/>
    <m/>
    <m/>
    <m/>
    <m/>
    <m/>
    <n v="16"/>
    <n v="0.02"/>
    <m/>
    <m/>
    <n v="512.80999999999995"/>
    <n v="0"/>
    <n v="32.050624999999997"/>
    <s v="Delivery Truck"/>
    <n v="19.190000000000001"/>
    <n v="532"/>
    <x v="1"/>
    <s v="Consumer"/>
    <x v="1"/>
    <s v="Chairs &amp; Chairmats"/>
    <s v="Jumbo Drum"/>
    <d v="2012-09-22T00:00:00"/>
  </r>
  <r>
    <n v="7821"/>
    <n v="31874"/>
    <x v="1312"/>
    <s v="High"/>
    <s v="*"/>
    <s v="**"/>
    <s v="**"/>
    <m/>
    <m/>
    <s v="**"/>
    <m/>
    <m/>
    <m/>
    <m/>
    <m/>
    <n v="29"/>
    <n v="3.5000000000000003E-2"/>
    <m/>
    <m/>
    <n v="321.95"/>
    <n v="0"/>
    <n v="11.101724137931035"/>
    <s v="Express Air"/>
    <n v="3.37"/>
    <n v="325.32"/>
    <x v="2"/>
    <s v="Corporate"/>
    <x v="0"/>
    <s v="Scissors, Rulers and Trimmers"/>
    <s v="Small Pack"/>
    <d v="2012-09-15T00:00:00"/>
  </r>
  <r>
    <n v="7822"/>
    <n v="32640"/>
    <x v="1312"/>
    <s v="High"/>
    <s v="*"/>
    <s v="**"/>
    <s v="**"/>
    <m/>
    <m/>
    <s v="**"/>
    <m/>
    <m/>
    <m/>
    <m/>
    <m/>
    <n v="12"/>
    <n v="0.02"/>
    <m/>
    <m/>
    <n v="162.11000000000001"/>
    <n v="0"/>
    <n v="13.509166666666667"/>
    <s v="Express Air"/>
    <n v="6.47"/>
    <n v="168.58"/>
    <x v="0"/>
    <s v="Small Business"/>
    <x v="0"/>
    <s v="Paper"/>
    <s v="Small Box"/>
    <d v="2012-09-17T00:00:00"/>
  </r>
  <r>
    <n v="7823"/>
    <n v="32640"/>
    <x v="1312"/>
    <s v="High"/>
    <s v="*"/>
    <s v="**"/>
    <s v="**"/>
    <m/>
    <m/>
    <s v="**"/>
    <m/>
    <m/>
    <m/>
    <m/>
    <m/>
    <n v="18"/>
    <n v="0.02"/>
    <m/>
    <m/>
    <n v="126.69"/>
    <n v="0"/>
    <n v="7.0383333333333331"/>
    <s v="Regular Air"/>
    <n v="5.48"/>
    <n v="132.16999999999999"/>
    <x v="0"/>
    <s v="Small Business"/>
    <x v="0"/>
    <s v="Binders and Binder Accessories"/>
    <s v="Small Box"/>
    <d v="2012-09-17T00:00:00"/>
  </r>
  <r>
    <n v="7824"/>
    <n v="3333"/>
    <x v="1312"/>
    <s v="Not Specified"/>
    <s v="*"/>
    <s v="*"/>
    <s v="*"/>
    <m/>
    <m/>
    <s v="*"/>
    <m/>
    <m/>
    <m/>
    <m/>
    <m/>
    <n v="9"/>
    <n v="0.01"/>
    <m/>
    <m/>
    <n v="59.05"/>
    <n v="0"/>
    <n v="6.5611111111111109"/>
    <s v="Regular Air"/>
    <n v="5.4"/>
    <n v="64.45"/>
    <x v="1"/>
    <s v="Home Office"/>
    <x v="0"/>
    <s v="Paper"/>
    <s v="Small Box"/>
    <d v="2012-09-15T00:00:00"/>
  </r>
  <r>
    <n v="7825"/>
    <n v="42951"/>
    <x v="1313"/>
    <s v="Critical"/>
    <s v="***"/>
    <s v="***"/>
    <s v="***"/>
    <m/>
    <m/>
    <s v="***"/>
    <m/>
    <m/>
    <m/>
    <m/>
    <m/>
    <n v="20"/>
    <n v="3.5000000000000003E-2"/>
    <m/>
    <m/>
    <n v="2104.991"/>
    <n v="1"/>
    <n v="105.24955"/>
    <s v="Regular Air"/>
    <n v="8.8000000000000007"/>
    <n v="2113.7910000000002"/>
    <x v="0"/>
    <s v="Home Office"/>
    <x v="2"/>
    <s v="Telephones and Communication"/>
    <s v="Small Box"/>
    <d v="2012-09-18T00:00:00"/>
  </r>
  <r>
    <n v="7826"/>
    <n v="31684"/>
    <x v="1313"/>
    <s v="Critical"/>
    <s v="***"/>
    <s v="***"/>
    <s v="***"/>
    <m/>
    <m/>
    <s v="***"/>
    <m/>
    <m/>
    <m/>
    <m/>
    <m/>
    <n v="28"/>
    <n v="3.5000000000000003E-2"/>
    <m/>
    <m/>
    <n v="456.91"/>
    <n v="0"/>
    <n v="16.318214285714287"/>
    <s v="Express Air"/>
    <n v="17.78"/>
    <n v="474.69000000000005"/>
    <x v="7"/>
    <s v="Corporate"/>
    <x v="0"/>
    <s v="Storage &amp; Organization"/>
    <s v="Small Box"/>
    <d v="2012-09-18T00:00:00"/>
  </r>
  <r>
    <n v="7827"/>
    <n v="41286"/>
    <x v="1313"/>
    <s v="Medium"/>
    <s v="*"/>
    <s v="*"/>
    <s v="*"/>
    <m/>
    <m/>
    <s v="*"/>
    <m/>
    <m/>
    <m/>
    <m/>
    <m/>
    <n v="40"/>
    <n v="0.05"/>
    <m/>
    <m/>
    <n v="260.95999999999998"/>
    <n v="0"/>
    <n v="6.5239999999999991"/>
    <s v="Regular Air"/>
    <n v="6.22"/>
    <n v="267.18"/>
    <x v="2"/>
    <s v="Home Office"/>
    <x v="0"/>
    <s v="Paper"/>
    <s v="Small Box"/>
    <d v="2012-09-17T00:00:00"/>
  </r>
  <r>
    <n v="7828"/>
    <n v="32994"/>
    <x v="1313"/>
    <s v="Critical"/>
    <s v="***"/>
    <s v="***"/>
    <s v="***"/>
    <m/>
    <m/>
    <s v="***"/>
    <m/>
    <m/>
    <m/>
    <m/>
    <m/>
    <n v="34"/>
    <n v="0.04"/>
    <m/>
    <m/>
    <n v="226.41"/>
    <n v="0"/>
    <n v="6.6591176470588236"/>
    <s v="Regular Air"/>
    <n v="8.73"/>
    <n v="235.14"/>
    <x v="5"/>
    <s v="Consumer"/>
    <x v="0"/>
    <s v="Paper"/>
    <s v="Small Box"/>
    <d v="2012-09-16T00:00:00"/>
  </r>
  <r>
    <n v="7829"/>
    <n v="3810"/>
    <x v="1313"/>
    <s v="Critical"/>
    <s v="***"/>
    <s v="***"/>
    <s v="***"/>
    <m/>
    <m/>
    <s v="***"/>
    <m/>
    <m/>
    <m/>
    <m/>
    <m/>
    <n v="40"/>
    <n v="0.05"/>
    <m/>
    <m/>
    <n v="221.86"/>
    <n v="0"/>
    <n v="5.5465"/>
    <s v="Regular Air"/>
    <n v="49"/>
    <n v="270.86"/>
    <x v="8"/>
    <s v="Corporate"/>
    <x v="0"/>
    <s v="Appliances"/>
    <s v="Large Box"/>
    <d v="2012-09-18T00:00:00"/>
  </r>
  <r>
    <n v="7830"/>
    <n v="31684"/>
    <x v="1313"/>
    <s v="Critical"/>
    <s v="***"/>
    <s v="***"/>
    <s v="***"/>
    <m/>
    <m/>
    <s v="***"/>
    <m/>
    <m/>
    <m/>
    <m/>
    <m/>
    <n v="15"/>
    <n v="0.02"/>
    <m/>
    <m/>
    <n v="89.97"/>
    <n v="0"/>
    <n v="5.9980000000000002"/>
    <s v="Regular Air"/>
    <n v="1.46"/>
    <n v="91.429999999999993"/>
    <x v="7"/>
    <s v="Corporate"/>
    <x v="0"/>
    <s v="Paper"/>
    <s v="Wrap Bag"/>
    <d v="2012-09-19T00:00:00"/>
  </r>
  <r>
    <n v="7831"/>
    <n v="3810"/>
    <x v="1313"/>
    <s v="Critical"/>
    <s v="***"/>
    <s v="***"/>
    <s v="***"/>
    <m/>
    <m/>
    <s v="***"/>
    <m/>
    <m/>
    <m/>
    <m/>
    <m/>
    <n v="25"/>
    <n v="3.5000000000000003E-2"/>
    <m/>
    <m/>
    <n v="78.260000000000005"/>
    <n v="0"/>
    <n v="3.1304000000000003"/>
    <s v="Express Air"/>
    <n v="0.5"/>
    <n v="78.760000000000005"/>
    <x v="8"/>
    <s v="Corporate"/>
    <x v="0"/>
    <s v="Labels"/>
    <s v="Small Box"/>
    <d v="2012-09-18T00:00:00"/>
  </r>
  <r>
    <n v="7832"/>
    <n v="27841"/>
    <x v="1313"/>
    <s v="High"/>
    <s v="*"/>
    <s v="**"/>
    <s v="**"/>
    <m/>
    <m/>
    <s v="**"/>
    <m/>
    <m/>
    <m/>
    <m/>
    <m/>
    <n v="33"/>
    <n v="0.04"/>
    <m/>
    <m/>
    <n v="67.849999999999994"/>
    <n v="0"/>
    <n v="2.0560606060606057"/>
    <s v="Regular Air"/>
    <n v="0.7"/>
    <n v="68.55"/>
    <x v="0"/>
    <s v="Corporate"/>
    <x v="0"/>
    <s v="Pens &amp; Art Supplies"/>
    <s v="Wrap Bag"/>
    <d v="2012-09-18T00:00:00"/>
  </r>
  <r>
    <n v="7833"/>
    <n v="56291"/>
    <x v="1314"/>
    <s v="Not Specified"/>
    <s v="*"/>
    <s v="*"/>
    <s v="*"/>
    <m/>
    <m/>
    <s v="*"/>
    <m/>
    <m/>
    <m/>
    <m/>
    <m/>
    <n v="22"/>
    <n v="3.5000000000000003E-2"/>
    <m/>
    <m/>
    <n v="11022.53"/>
    <n v="1"/>
    <n v="501.02409090909094"/>
    <s v="Delivery Truck"/>
    <n v="16.63"/>
    <n v="11039.16"/>
    <x v="0"/>
    <s v="Corporate"/>
    <x v="2"/>
    <s v="Office Machines"/>
    <s v="Jumbo Box"/>
    <d v="2012-09-19T00:00:00"/>
  </r>
  <r>
    <n v="7834"/>
    <n v="56291"/>
    <x v="1314"/>
    <s v="Not Specified"/>
    <s v="*"/>
    <s v="*"/>
    <s v="*"/>
    <m/>
    <m/>
    <s v="*"/>
    <m/>
    <m/>
    <m/>
    <m/>
    <m/>
    <n v="47"/>
    <n v="0.05"/>
    <m/>
    <m/>
    <n v="1200.7"/>
    <n v="1"/>
    <n v="25.5468085106383"/>
    <s v="Regular Air"/>
    <n v="8.7899999999999991"/>
    <n v="1209.49"/>
    <x v="0"/>
    <s v="Corporate"/>
    <x v="0"/>
    <s v="Storage &amp; Organization"/>
    <s v="Small Box"/>
    <d v="2012-09-18T00:00:00"/>
  </r>
  <r>
    <n v="7835"/>
    <n v="24261"/>
    <x v="1314"/>
    <s v="Critical"/>
    <s v="***"/>
    <s v="***"/>
    <s v="***"/>
    <m/>
    <m/>
    <s v="***"/>
    <m/>
    <m/>
    <m/>
    <m/>
    <m/>
    <n v="28"/>
    <n v="3.5000000000000003E-2"/>
    <m/>
    <m/>
    <n v="946.27"/>
    <n v="0"/>
    <n v="33.795357142857142"/>
    <s v="Regular Air"/>
    <n v="8.74"/>
    <n v="955.01"/>
    <x v="5"/>
    <s v="Small Business"/>
    <x v="0"/>
    <s v="Storage &amp; Organization"/>
    <s v="Small Box"/>
    <d v="2012-09-19T00:00:00"/>
  </r>
  <r>
    <n v="7836"/>
    <n v="56291"/>
    <x v="1314"/>
    <s v="Not Specified"/>
    <s v="*"/>
    <s v="*"/>
    <s v="*"/>
    <m/>
    <m/>
    <s v="*"/>
    <m/>
    <m/>
    <m/>
    <m/>
    <m/>
    <n v="25"/>
    <n v="3.5000000000000003E-2"/>
    <m/>
    <m/>
    <n v="377.37"/>
    <n v="0"/>
    <n v="15.094799999999999"/>
    <s v="Regular Air"/>
    <n v="1.97"/>
    <n v="379.34000000000003"/>
    <x v="0"/>
    <s v="Corporate"/>
    <x v="0"/>
    <s v="Paper"/>
    <s v="Wrap Bag"/>
    <d v="2012-09-17T00:00:00"/>
  </r>
  <r>
    <n v="7837"/>
    <n v="52419"/>
    <x v="1315"/>
    <s v="High"/>
    <s v="*"/>
    <s v="**"/>
    <s v="**"/>
    <m/>
    <m/>
    <s v="**"/>
    <m/>
    <m/>
    <m/>
    <m/>
    <m/>
    <n v="32"/>
    <n v="0.04"/>
    <m/>
    <m/>
    <n v="3500.49"/>
    <n v="1"/>
    <n v="109.39031249999999"/>
    <s v="Regular Air"/>
    <n v="8.64"/>
    <n v="3509.1299999999997"/>
    <x v="4"/>
    <s v="Corporate"/>
    <x v="0"/>
    <s v="Storage &amp; Organization"/>
    <s v="Small Box"/>
    <d v="2012-09-19T00:00:00"/>
  </r>
  <r>
    <n v="7838"/>
    <n v="57537"/>
    <x v="1315"/>
    <s v="Medium"/>
    <s v="*"/>
    <s v="*"/>
    <s v="*"/>
    <m/>
    <m/>
    <s v="*"/>
    <m/>
    <m/>
    <m/>
    <m/>
    <m/>
    <n v="29"/>
    <n v="3.5000000000000003E-2"/>
    <m/>
    <m/>
    <n v="2948.63"/>
    <n v="1"/>
    <n v="101.67689655172414"/>
    <s v="Regular Air"/>
    <n v="7.18"/>
    <n v="2955.81"/>
    <x v="6"/>
    <s v="Home Office"/>
    <x v="2"/>
    <s v="Computer Peripherals"/>
    <s v="Small Box"/>
    <d v="2012-09-19T00:00:00"/>
  </r>
  <r>
    <n v="7839"/>
    <n v="33479"/>
    <x v="1315"/>
    <s v="Critical"/>
    <s v="***"/>
    <s v="***"/>
    <s v="***"/>
    <m/>
    <m/>
    <s v="***"/>
    <m/>
    <m/>
    <m/>
    <m/>
    <m/>
    <n v="50"/>
    <n v="0.06"/>
    <m/>
    <m/>
    <n v="762.2"/>
    <n v="0"/>
    <n v="15.244000000000002"/>
    <s v="Regular Air"/>
    <n v="8.4"/>
    <n v="770.6"/>
    <x v="5"/>
    <s v="Home Office"/>
    <x v="0"/>
    <s v="Binders and Binder Accessories"/>
    <s v="Small Box"/>
    <d v="2012-09-20T00:00:00"/>
  </r>
  <r>
    <n v="7840"/>
    <n v="2885"/>
    <x v="1315"/>
    <s v="Not Specified"/>
    <s v="*"/>
    <s v="*"/>
    <s v="*"/>
    <m/>
    <m/>
    <s v="*"/>
    <m/>
    <m/>
    <m/>
    <m/>
    <m/>
    <n v="46"/>
    <n v="0.05"/>
    <m/>
    <m/>
    <n v="712.18"/>
    <n v="0"/>
    <n v="15.482173913043477"/>
    <s v="Regular Air"/>
    <n v="5.41"/>
    <n v="717.58999999999992"/>
    <x v="6"/>
    <s v="Home Office"/>
    <x v="0"/>
    <s v="Storage &amp; Organization"/>
    <s v="Small Box"/>
    <d v="2012-09-20T00:00:00"/>
  </r>
  <r>
    <n v="7841"/>
    <n v="33479"/>
    <x v="1315"/>
    <s v="Critical"/>
    <s v="***"/>
    <s v="***"/>
    <s v="***"/>
    <m/>
    <m/>
    <s v="***"/>
    <m/>
    <m/>
    <m/>
    <m/>
    <m/>
    <n v="27"/>
    <n v="3.5000000000000003E-2"/>
    <m/>
    <m/>
    <n v="235.45"/>
    <n v="0"/>
    <n v="8.7203703703703699"/>
    <s v="Regular Air"/>
    <n v="5.16"/>
    <n v="240.60999999999999"/>
    <x v="5"/>
    <s v="Home Office"/>
    <x v="0"/>
    <s v="Paper"/>
    <s v="Wrap Bag"/>
    <d v="2012-09-20T00:00:00"/>
  </r>
  <r>
    <n v="7842"/>
    <n v="2885"/>
    <x v="1315"/>
    <s v="Not Specified"/>
    <s v="*"/>
    <s v="*"/>
    <s v="*"/>
    <m/>
    <m/>
    <s v="*"/>
    <m/>
    <m/>
    <m/>
    <m/>
    <m/>
    <n v="29"/>
    <n v="3.5000000000000003E-2"/>
    <m/>
    <m/>
    <n v="197.41"/>
    <n v="0"/>
    <n v="6.8072413793103443"/>
    <s v="Regular Air"/>
    <n v="8.4"/>
    <n v="205.81"/>
    <x v="6"/>
    <s v="Home Office"/>
    <x v="0"/>
    <s v="Paper"/>
    <s v="Small Box"/>
    <d v="2012-09-18T00:00:00"/>
  </r>
  <r>
    <n v="7843"/>
    <n v="33479"/>
    <x v="1315"/>
    <s v="Critical"/>
    <s v="***"/>
    <s v="***"/>
    <s v="***"/>
    <m/>
    <m/>
    <s v="***"/>
    <m/>
    <m/>
    <m/>
    <m/>
    <m/>
    <n v="24"/>
    <n v="3.5000000000000003E-2"/>
    <m/>
    <m/>
    <n v="161.87"/>
    <n v="0"/>
    <n v="6.7445833333333338"/>
    <s v="Regular Air"/>
    <n v="5.1100000000000003"/>
    <n v="166.98000000000002"/>
    <x v="8"/>
    <s v="Home Office"/>
    <x v="0"/>
    <s v="Paper"/>
    <s v="Small Box"/>
    <d v="2012-09-20T00:00:00"/>
  </r>
  <r>
    <n v="7844"/>
    <n v="57537"/>
    <x v="1315"/>
    <s v="Medium"/>
    <s v="*"/>
    <s v="*"/>
    <s v="*"/>
    <m/>
    <m/>
    <s v="*"/>
    <m/>
    <m/>
    <m/>
    <m/>
    <m/>
    <n v="13"/>
    <n v="0.02"/>
    <m/>
    <m/>
    <n v="76.38"/>
    <n v="0"/>
    <n v="5.8753846153846148"/>
    <s v="Express Air"/>
    <n v="5.24"/>
    <n v="81.61999999999999"/>
    <x v="6"/>
    <s v="Home Office"/>
    <x v="0"/>
    <s v="Binders and Binder Accessories"/>
    <s v="Small Box"/>
    <d v="2012-09-19T00:00:00"/>
  </r>
  <r>
    <n v="7845"/>
    <n v="57537"/>
    <x v="1315"/>
    <s v="Medium"/>
    <s v="*"/>
    <s v="*"/>
    <s v="*"/>
    <m/>
    <m/>
    <s v="*"/>
    <m/>
    <m/>
    <m/>
    <m/>
    <m/>
    <n v="4"/>
    <n v="0.01"/>
    <m/>
    <m/>
    <n v="18.329999999999998"/>
    <n v="0"/>
    <n v="4.5824999999999996"/>
    <s v="Regular Air"/>
    <n v="2.97"/>
    <n v="21.299999999999997"/>
    <x v="6"/>
    <s v="Home Office"/>
    <x v="0"/>
    <s v="Paper"/>
    <s v="Wrap Bag"/>
    <d v="2012-09-18T00:00:00"/>
  </r>
  <r>
    <n v="7846"/>
    <n v="12096"/>
    <x v="1316"/>
    <s v="Medium"/>
    <s v="*"/>
    <s v="*"/>
    <s v="*"/>
    <m/>
    <m/>
    <s v="*"/>
    <m/>
    <m/>
    <m/>
    <m/>
    <m/>
    <n v="46"/>
    <n v="0.05"/>
    <m/>
    <m/>
    <n v="8009.5924999999997"/>
    <n v="1"/>
    <n v="174.12157608695651"/>
    <s v="Regular Air"/>
    <n v="8.08"/>
    <n v="8017.6724999999997"/>
    <x v="7"/>
    <s v="Home Office"/>
    <x v="2"/>
    <s v="Telephones and Communication"/>
    <s v="Small Box"/>
    <d v="2012-09-19T00:00:00"/>
  </r>
  <r>
    <n v="7847"/>
    <n v="33729"/>
    <x v="1316"/>
    <s v="Not Specified"/>
    <s v="*"/>
    <s v="*"/>
    <s v="*"/>
    <m/>
    <m/>
    <s v="*"/>
    <m/>
    <m/>
    <m/>
    <m/>
    <m/>
    <n v="26"/>
    <n v="3.5000000000000003E-2"/>
    <m/>
    <m/>
    <n v="6995.56"/>
    <n v="1"/>
    <n v="269.06"/>
    <s v="Regular Air"/>
    <n v="35"/>
    <n v="7030.56"/>
    <x v="2"/>
    <s v="Small Business"/>
    <x v="0"/>
    <s v="Storage &amp; Organization"/>
    <s v="Large Box"/>
    <d v="2012-09-20T00:00:00"/>
  </r>
  <r>
    <n v="7848"/>
    <n v="12096"/>
    <x v="1316"/>
    <s v="Medium"/>
    <s v="*"/>
    <s v="*"/>
    <s v="*"/>
    <m/>
    <m/>
    <s v="*"/>
    <m/>
    <m/>
    <m/>
    <m/>
    <m/>
    <n v="23"/>
    <n v="3.5000000000000003E-2"/>
    <m/>
    <m/>
    <n v="4689.66"/>
    <n v="1"/>
    <n v="203.89826086956521"/>
    <s v="Regular Air"/>
    <n v="11.54"/>
    <n v="4701.2"/>
    <x v="7"/>
    <s v="Home Office"/>
    <x v="1"/>
    <s v="Office Furnishings"/>
    <s v="Large Box"/>
    <d v="2012-09-21T00:00:00"/>
  </r>
  <r>
    <n v="7849"/>
    <n v="17157"/>
    <x v="1316"/>
    <s v="Low"/>
    <s v="*"/>
    <s v="*"/>
    <s v="*"/>
    <m/>
    <m/>
    <s v="*"/>
    <m/>
    <m/>
    <m/>
    <m/>
    <m/>
    <n v="31"/>
    <n v="0.04"/>
    <m/>
    <m/>
    <n v="3081.471"/>
    <n v="1"/>
    <n v="99.40229032258064"/>
    <s v="Regular Air"/>
    <n v="4.2"/>
    <n v="3085.6709999999998"/>
    <x v="9"/>
    <s v="Corporate"/>
    <x v="2"/>
    <s v="Telephones and Communication"/>
    <s v="Small Box"/>
    <d v="2012-09-23T00:00:00"/>
  </r>
  <r>
    <n v="7850"/>
    <n v="29537"/>
    <x v="1316"/>
    <s v="Low"/>
    <s v="*"/>
    <s v="*"/>
    <s v="*"/>
    <m/>
    <m/>
    <s v="*"/>
    <m/>
    <m/>
    <m/>
    <m/>
    <m/>
    <n v="30"/>
    <n v="0.04"/>
    <m/>
    <m/>
    <n v="318.56"/>
    <n v="0"/>
    <n v="10.618666666666666"/>
    <s v="Express Air"/>
    <n v="4.5"/>
    <n v="323.06"/>
    <x v="1"/>
    <s v="Home Office"/>
    <x v="0"/>
    <s v="Appliances"/>
    <s v="Small Box"/>
    <d v="2012-09-28T00:00:00"/>
  </r>
  <r>
    <n v="7851"/>
    <n v="20354"/>
    <x v="1316"/>
    <s v="Critical"/>
    <s v="***"/>
    <s v="***"/>
    <s v="***"/>
    <m/>
    <m/>
    <s v="***"/>
    <m/>
    <m/>
    <m/>
    <m/>
    <m/>
    <n v="24"/>
    <n v="3.5000000000000003E-2"/>
    <m/>
    <m/>
    <n v="76.06"/>
    <n v="0"/>
    <n v="3.1691666666666669"/>
    <s v="Regular Air"/>
    <n v="0.49"/>
    <n v="76.55"/>
    <x v="0"/>
    <s v="Corporate"/>
    <x v="0"/>
    <s v="Labels"/>
    <s v="Small Box"/>
    <d v="2012-09-21T00:00:00"/>
  </r>
  <r>
    <n v="7852"/>
    <n v="38723"/>
    <x v="1317"/>
    <s v="Critical"/>
    <s v="***"/>
    <s v="***"/>
    <s v="***"/>
    <m/>
    <m/>
    <s v="***"/>
    <m/>
    <m/>
    <m/>
    <m/>
    <m/>
    <n v="39"/>
    <n v="0.04"/>
    <m/>
    <m/>
    <n v="2617.13"/>
    <n v="1"/>
    <n v="67.105897435897433"/>
    <s v="Regular Air"/>
    <n v="6.88"/>
    <n v="2624.01"/>
    <x v="3"/>
    <s v="Home Office"/>
    <x v="0"/>
    <s v="Storage &amp; Organization"/>
    <s v="Small Box"/>
    <d v="2012-09-22T00:00:00"/>
  </r>
  <r>
    <n v="7853"/>
    <n v="39783"/>
    <x v="1317"/>
    <s v="Not Specified"/>
    <s v="*"/>
    <s v="*"/>
    <s v="*"/>
    <m/>
    <m/>
    <s v="*"/>
    <m/>
    <m/>
    <m/>
    <m/>
    <m/>
    <n v="31"/>
    <n v="0.04"/>
    <m/>
    <m/>
    <n v="295.97000000000003"/>
    <n v="0"/>
    <n v="9.547419354838711"/>
    <s v="Regular Air"/>
    <n v="5.6"/>
    <n v="301.57000000000005"/>
    <x v="2"/>
    <s v="Corporate"/>
    <x v="0"/>
    <s v="Binders and Binder Accessories"/>
    <s v="Small Box"/>
    <d v="2012-09-22T00:00:00"/>
  </r>
  <r>
    <n v="7854"/>
    <n v="33893"/>
    <x v="1317"/>
    <s v="Not Specified"/>
    <s v="*"/>
    <s v="*"/>
    <s v="*"/>
    <m/>
    <m/>
    <s v="*"/>
    <m/>
    <m/>
    <m/>
    <m/>
    <m/>
    <n v="6"/>
    <n v="0.01"/>
    <m/>
    <m/>
    <n v="232.21"/>
    <n v="0"/>
    <n v="38.701666666666668"/>
    <s v="Regular Air"/>
    <n v="14.72"/>
    <n v="246.93"/>
    <x v="2"/>
    <s v="Consumer"/>
    <x v="0"/>
    <s v="Envelopes"/>
    <s v="Small Box"/>
    <d v="2012-09-22T00:00:00"/>
  </r>
  <r>
    <n v="7855"/>
    <n v="38723"/>
    <x v="1317"/>
    <s v="Critical"/>
    <s v="***"/>
    <s v="***"/>
    <s v="***"/>
    <m/>
    <m/>
    <s v="***"/>
    <m/>
    <m/>
    <m/>
    <m/>
    <m/>
    <n v="9"/>
    <n v="0.01"/>
    <m/>
    <m/>
    <n v="169.27"/>
    <n v="0"/>
    <n v="18.80777777777778"/>
    <s v="Regular Air"/>
    <n v="4"/>
    <n v="173.27"/>
    <x v="1"/>
    <s v="Home Office"/>
    <x v="2"/>
    <s v="Computer Peripherals"/>
    <s v="Small Box"/>
    <d v="2012-09-21T00:00:00"/>
  </r>
  <r>
    <n v="7856"/>
    <n v="17799"/>
    <x v="1317"/>
    <s v="Medium"/>
    <s v="*"/>
    <s v="*"/>
    <s v="*"/>
    <m/>
    <m/>
    <s v="*"/>
    <m/>
    <m/>
    <m/>
    <m/>
    <m/>
    <n v="8"/>
    <n v="0.01"/>
    <m/>
    <m/>
    <n v="149.51"/>
    <n v="0"/>
    <n v="18.688749999999999"/>
    <s v="Regular Air"/>
    <n v="12.39"/>
    <n v="161.89999999999998"/>
    <x v="10"/>
    <s v="Consumer"/>
    <x v="1"/>
    <s v="Office Furnishings"/>
    <s v="Large Box"/>
    <d v="2012-09-22T00:00:00"/>
  </r>
  <r>
    <n v="7857"/>
    <n v="39783"/>
    <x v="1317"/>
    <s v="Not Specified"/>
    <s v="*"/>
    <s v="*"/>
    <s v="*"/>
    <m/>
    <m/>
    <s v="*"/>
    <m/>
    <m/>
    <m/>
    <m/>
    <m/>
    <n v="29"/>
    <n v="3.5000000000000003E-2"/>
    <m/>
    <m/>
    <n v="94.5"/>
    <n v="0"/>
    <n v="3.2586206896551726"/>
    <s v="Regular Air"/>
    <n v="0.5"/>
    <n v="95"/>
    <x v="2"/>
    <s v="Corporate"/>
    <x v="0"/>
    <s v="Labels"/>
    <s v="Small Box"/>
    <d v="2012-09-21T00:00:00"/>
  </r>
  <r>
    <n v="7858"/>
    <n v="33893"/>
    <x v="1317"/>
    <s v="Not Specified"/>
    <s v="*"/>
    <s v="*"/>
    <s v="*"/>
    <m/>
    <m/>
    <s v="*"/>
    <m/>
    <m/>
    <m/>
    <m/>
    <m/>
    <n v="16"/>
    <n v="0.02"/>
    <m/>
    <m/>
    <n v="88.3"/>
    <n v="0"/>
    <n v="5.5187499999999998"/>
    <s v="Regular Air"/>
    <n v="2.27"/>
    <n v="90.57"/>
    <x v="2"/>
    <s v="Consumer"/>
    <x v="0"/>
    <s v="Pens &amp; Art Supplies"/>
    <s v="Wrap Bag"/>
    <d v="2012-09-21T00:00:00"/>
  </r>
  <r>
    <n v="7859"/>
    <n v="39783"/>
    <x v="1317"/>
    <s v="Not Specified"/>
    <s v="*"/>
    <s v="*"/>
    <s v="*"/>
    <m/>
    <m/>
    <s v="*"/>
    <m/>
    <m/>
    <m/>
    <m/>
    <m/>
    <n v="19"/>
    <n v="0.02"/>
    <m/>
    <m/>
    <n v="82.43"/>
    <n v="0"/>
    <n v="4.3384210526315794"/>
    <s v="Regular Air"/>
    <n v="6.89"/>
    <n v="89.320000000000007"/>
    <x v="2"/>
    <s v="Corporate"/>
    <x v="0"/>
    <s v="Appliances"/>
    <s v="Small Box"/>
    <d v="2012-09-22T00:00:00"/>
  </r>
  <r>
    <n v="7860"/>
    <n v="36229"/>
    <x v="1318"/>
    <s v="Not Specified"/>
    <s v="*"/>
    <s v="*"/>
    <s v="*"/>
    <m/>
    <m/>
    <s v="*"/>
    <m/>
    <m/>
    <m/>
    <m/>
    <m/>
    <n v="24"/>
    <n v="3.5000000000000003E-2"/>
    <m/>
    <m/>
    <n v="3590.33"/>
    <n v="1"/>
    <n v="149.59708333333333"/>
    <s v="Delivery Truck"/>
    <n v="43.75"/>
    <n v="3634.08"/>
    <x v="1"/>
    <s v="Home Office"/>
    <x v="1"/>
    <s v="Tables"/>
    <s v="Jumbo Box"/>
    <d v="2012-09-23T00:00:00"/>
  </r>
  <r>
    <n v="7861"/>
    <n v="36229"/>
    <x v="1318"/>
    <s v="Not Specified"/>
    <s v="*"/>
    <s v="*"/>
    <s v="*"/>
    <m/>
    <m/>
    <s v="*"/>
    <m/>
    <m/>
    <m/>
    <m/>
    <m/>
    <n v="12"/>
    <n v="0.02"/>
    <m/>
    <m/>
    <n v="1465.29"/>
    <n v="1"/>
    <n v="122.1075"/>
    <s v="Regular Air"/>
    <n v="7.11"/>
    <n v="1472.3999999999999"/>
    <x v="1"/>
    <s v="Home Office"/>
    <x v="2"/>
    <s v="Office Machines"/>
    <s v="Medium Box"/>
    <d v="2012-09-24T00:00:00"/>
  </r>
  <r>
    <n v="7862"/>
    <n v="55170"/>
    <x v="1318"/>
    <s v="Critical"/>
    <s v="***"/>
    <s v="***"/>
    <s v="***"/>
    <m/>
    <m/>
    <s v="***"/>
    <m/>
    <m/>
    <m/>
    <m/>
    <m/>
    <n v="22"/>
    <n v="3.5000000000000003E-2"/>
    <m/>
    <m/>
    <n v="985.29"/>
    <n v="0"/>
    <n v="44.785909090909087"/>
    <s v="Express Air"/>
    <n v="8.99"/>
    <n v="994.28"/>
    <x v="2"/>
    <s v="Small Business"/>
    <x v="0"/>
    <s v="Pens &amp; Art Supplies"/>
    <s v="Small Pack"/>
    <d v="2012-09-23T00:00:00"/>
  </r>
  <r>
    <n v="7863"/>
    <n v="3556"/>
    <x v="1319"/>
    <s v="Not Specified"/>
    <s v="*"/>
    <s v="*"/>
    <s v="*"/>
    <m/>
    <m/>
    <s v="*"/>
    <m/>
    <m/>
    <m/>
    <m/>
    <m/>
    <n v="41"/>
    <n v="0.05"/>
    <m/>
    <m/>
    <n v="4933.99"/>
    <n v="1"/>
    <n v="120.34121951219511"/>
    <s v="Regular Air"/>
    <n v="12.65"/>
    <n v="4946.6399999999994"/>
    <x v="3"/>
    <s v="Home Office"/>
    <x v="1"/>
    <s v="Chairs &amp; Chairmats"/>
    <s v="Medium Box"/>
    <d v="2012-09-22T00:00:00"/>
  </r>
  <r>
    <n v="7864"/>
    <n v="30913"/>
    <x v="1319"/>
    <s v="Medium"/>
    <s v="*"/>
    <s v="*"/>
    <s v="*"/>
    <m/>
    <m/>
    <s v="*"/>
    <m/>
    <m/>
    <m/>
    <m/>
    <m/>
    <n v="36"/>
    <n v="0.04"/>
    <m/>
    <m/>
    <n v="795.52"/>
    <n v="0"/>
    <n v="22.097777777777779"/>
    <s v="Regular Air"/>
    <n v="1.99"/>
    <n v="797.51"/>
    <x v="5"/>
    <s v="Corporate"/>
    <x v="2"/>
    <s v="Computer Peripherals"/>
    <s v="Small Pack"/>
    <d v="2012-09-24T00:00:00"/>
  </r>
  <r>
    <n v="7865"/>
    <n v="59585"/>
    <x v="1319"/>
    <s v="High"/>
    <s v="*"/>
    <s v="**"/>
    <s v="**"/>
    <m/>
    <m/>
    <s v="**"/>
    <m/>
    <m/>
    <m/>
    <m/>
    <m/>
    <n v="45"/>
    <n v="0.05"/>
    <m/>
    <m/>
    <n v="712.04"/>
    <n v="0"/>
    <n v="15.82311111111111"/>
    <s v="Regular Air"/>
    <n v="9.4"/>
    <n v="721.43999999999994"/>
    <x v="12"/>
    <s v="Consumer"/>
    <x v="2"/>
    <s v="Office Machines"/>
    <s v="Small Box"/>
    <d v="2012-09-23T00:00:00"/>
  </r>
  <r>
    <n v="7866"/>
    <n v="25443"/>
    <x v="1319"/>
    <s v="Medium"/>
    <s v="*"/>
    <s v="*"/>
    <s v="*"/>
    <m/>
    <m/>
    <s v="*"/>
    <m/>
    <m/>
    <m/>
    <m/>
    <m/>
    <n v="33"/>
    <n v="0.04"/>
    <m/>
    <m/>
    <n v="570.24"/>
    <n v="0"/>
    <n v="17.28"/>
    <s v="Regular Air"/>
    <n v="11.28"/>
    <n v="581.52"/>
    <x v="4"/>
    <s v="Corporate"/>
    <x v="2"/>
    <s v="Office Machines"/>
    <s v="Medium Box"/>
    <d v="2012-09-22T00:00:00"/>
  </r>
  <r>
    <n v="7867"/>
    <n v="30913"/>
    <x v="1319"/>
    <s v="Medium"/>
    <s v="*"/>
    <s v="*"/>
    <s v="*"/>
    <m/>
    <m/>
    <s v="*"/>
    <m/>
    <m/>
    <m/>
    <m/>
    <m/>
    <n v="24"/>
    <n v="3.5000000000000003E-2"/>
    <m/>
    <m/>
    <n v="496.62"/>
    <n v="0"/>
    <n v="20.692499999999999"/>
    <s v="Express Air"/>
    <n v="10.49"/>
    <n v="507.11"/>
    <x v="5"/>
    <s v="Corporate"/>
    <x v="1"/>
    <s v="Office Furnishings"/>
    <s v="Small Box"/>
    <d v="2012-09-24T00:00:00"/>
  </r>
  <r>
    <n v="7868"/>
    <n v="3556"/>
    <x v="1319"/>
    <s v="Not Specified"/>
    <s v="*"/>
    <s v="*"/>
    <s v="*"/>
    <m/>
    <m/>
    <s v="*"/>
    <m/>
    <m/>
    <m/>
    <m/>
    <m/>
    <n v="48"/>
    <n v="0.05"/>
    <m/>
    <m/>
    <n v="269.37"/>
    <n v="0"/>
    <n v="5.6118750000000004"/>
    <s v="Regular Air"/>
    <n v="5.01"/>
    <n v="274.38"/>
    <x v="3"/>
    <s v="Home Office"/>
    <x v="0"/>
    <s v="Binders and Binder Accessories"/>
    <s v="Small Box"/>
    <d v="2012-09-25T00:00:00"/>
  </r>
  <r>
    <n v="7869"/>
    <n v="37158"/>
    <x v="1319"/>
    <s v="Low"/>
    <s v="*"/>
    <s v="*"/>
    <s v="*"/>
    <m/>
    <m/>
    <s v="*"/>
    <m/>
    <m/>
    <m/>
    <m/>
    <m/>
    <n v="25"/>
    <n v="3.5000000000000003E-2"/>
    <m/>
    <m/>
    <n v="172.04"/>
    <n v="0"/>
    <n v="6.8815999999999997"/>
    <s v="Regular Air"/>
    <n v="7.37"/>
    <n v="179.41"/>
    <x v="2"/>
    <s v="Consumer"/>
    <x v="0"/>
    <s v="Paper"/>
    <s v="Small Box"/>
    <d v="2012-09-27T00:00:00"/>
  </r>
  <r>
    <n v="7870"/>
    <n v="30913"/>
    <x v="1319"/>
    <s v="Medium"/>
    <s v="*"/>
    <s v="*"/>
    <s v="*"/>
    <m/>
    <m/>
    <s v="*"/>
    <m/>
    <m/>
    <m/>
    <m/>
    <m/>
    <n v="23"/>
    <n v="3.5000000000000003E-2"/>
    <m/>
    <m/>
    <n v="143.1"/>
    <n v="0"/>
    <n v="6.2217391304347824"/>
    <s v="Regular Air"/>
    <n v="1.49"/>
    <n v="144.59"/>
    <x v="5"/>
    <s v="Corporate"/>
    <x v="0"/>
    <s v="Binders and Binder Accessories"/>
    <s v="Small Box"/>
    <d v="2012-09-23T00:00:00"/>
  </r>
  <r>
    <n v="7871"/>
    <n v="30913"/>
    <x v="1319"/>
    <s v="Medium"/>
    <s v="*"/>
    <s v="*"/>
    <s v="*"/>
    <m/>
    <m/>
    <s v="*"/>
    <m/>
    <m/>
    <m/>
    <m/>
    <m/>
    <n v="44"/>
    <n v="0.05"/>
    <m/>
    <m/>
    <n v="126.36"/>
    <n v="0"/>
    <n v="2.8718181818181816"/>
    <s v="Regular Air"/>
    <n v="0.5"/>
    <n v="126.86"/>
    <x v="5"/>
    <s v="Corporate"/>
    <x v="0"/>
    <s v="Labels"/>
    <s v="Small Box"/>
    <d v="2012-09-24T00:00:00"/>
  </r>
  <r>
    <n v="7872"/>
    <n v="22055"/>
    <x v="1320"/>
    <s v="Medium"/>
    <s v="*"/>
    <s v="*"/>
    <s v="*"/>
    <m/>
    <m/>
    <s v="*"/>
    <m/>
    <m/>
    <m/>
    <m/>
    <m/>
    <n v="40"/>
    <n v="0.05"/>
    <m/>
    <m/>
    <n v="6147.24"/>
    <n v="1"/>
    <n v="153.68099999999998"/>
    <s v="Delivery Truck"/>
    <n v="30"/>
    <n v="6177.24"/>
    <x v="0"/>
    <s v="Corporate"/>
    <x v="1"/>
    <s v="Chairs &amp; Chairmats"/>
    <s v="Jumbo Drum"/>
    <d v="2012-09-25T00:00:00"/>
  </r>
  <r>
    <n v="7873"/>
    <n v="45571"/>
    <x v="1320"/>
    <s v="Medium"/>
    <s v="*"/>
    <s v="*"/>
    <s v="*"/>
    <m/>
    <m/>
    <s v="*"/>
    <m/>
    <m/>
    <m/>
    <m/>
    <m/>
    <n v="47"/>
    <n v="0.05"/>
    <m/>
    <m/>
    <n v="5975.0495000000001"/>
    <n v="1"/>
    <n v="127.12871276595745"/>
    <s v="Regular Air"/>
    <n v="8.99"/>
    <n v="5984.0394999999999"/>
    <x v="8"/>
    <s v="Consumer"/>
    <x v="2"/>
    <s v="Telephones and Communication"/>
    <s v="Small Box"/>
    <d v="2012-09-25T00:00:00"/>
  </r>
  <r>
    <n v="7874"/>
    <n v="17187"/>
    <x v="1320"/>
    <s v="High"/>
    <s v="*"/>
    <s v="**"/>
    <s v="**"/>
    <m/>
    <m/>
    <s v="**"/>
    <m/>
    <m/>
    <m/>
    <m/>
    <m/>
    <n v="4"/>
    <n v="0.01"/>
    <m/>
    <m/>
    <n v="2951.97"/>
    <n v="1"/>
    <n v="737.99249999999995"/>
    <s v="Delivery Truck"/>
    <n v="16.059999999999999"/>
    <n v="2968.0299999999997"/>
    <x v="1"/>
    <s v="Corporate"/>
    <x v="2"/>
    <s v="Office Machines"/>
    <s v="Jumbo Drum"/>
    <d v="2012-09-25T00:00:00"/>
  </r>
  <r>
    <n v="7875"/>
    <n v="19361"/>
    <x v="1320"/>
    <s v="Low"/>
    <s v="*"/>
    <s v="*"/>
    <s v="*"/>
    <m/>
    <m/>
    <s v="*"/>
    <m/>
    <m/>
    <m/>
    <m/>
    <m/>
    <n v="21"/>
    <n v="3.5000000000000003E-2"/>
    <m/>
    <m/>
    <n v="788.85"/>
    <n v="0"/>
    <n v="37.564285714285717"/>
    <s v="Regular Air"/>
    <n v="2.99"/>
    <n v="791.84"/>
    <x v="8"/>
    <s v="Consumer"/>
    <x v="0"/>
    <s v="Binders and Binder Accessories"/>
    <s v="Small Box"/>
    <d v="2012-10-02T00:00:00"/>
  </r>
  <r>
    <n v="7876"/>
    <n v="45571"/>
    <x v="1320"/>
    <s v="Medium"/>
    <s v="*"/>
    <s v="*"/>
    <s v="*"/>
    <m/>
    <m/>
    <s v="*"/>
    <m/>
    <m/>
    <m/>
    <m/>
    <m/>
    <n v="44"/>
    <n v="0.05"/>
    <m/>
    <m/>
    <n v="720.52"/>
    <n v="0"/>
    <n v="16.375454545454545"/>
    <s v="Regular Air"/>
    <n v="8.51"/>
    <n v="729.03"/>
    <x v="8"/>
    <s v="Consumer"/>
    <x v="2"/>
    <s v="Office Machines"/>
    <s v="Medium Box"/>
    <d v="2012-09-25T00:00:00"/>
  </r>
  <r>
    <n v="7877"/>
    <n v="19361"/>
    <x v="1320"/>
    <s v="Low"/>
    <s v="*"/>
    <s v="*"/>
    <s v="*"/>
    <m/>
    <m/>
    <s v="*"/>
    <m/>
    <m/>
    <m/>
    <m/>
    <m/>
    <n v="21"/>
    <n v="3.5000000000000003E-2"/>
    <m/>
    <m/>
    <n v="535.57000000000005"/>
    <n v="0"/>
    <n v="25.503333333333337"/>
    <s v="Regular Air"/>
    <n v="8.99"/>
    <n v="544.56000000000006"/>
    <x v="4"/>
    <s v="Consumer"/>
    <x v="1"/>
    <s v="Office Furnishings"/>
    <s v="Small Pack"/>
    <d v="2012-09-25T00:00:00"/>
  </r>
  <r>
    <n v="7878"/>
    <n v="45571"/>
    <x v="1320"/>
    <s v="Medium"/>
    <s v="*"/>
    <s v="*"/>
    <s v="*"/>
    <m/>
    <m/>
    <s v="*"/>
    <m/>
    <m/>
    <m/>
    <m/>
    <m/>
    <n v="43"/>
    <n v="0.05"/>
    <m/>
    <m/>
    <n v="528.53"/>
    <n v="0"/>
    <n v="12.291395348837209"/>
    <s v="Regular Air"/>
    <n v="4.8099999999999996"/>
    <n v="533.33999999999992"/>
    <x v="8"/>
    <s v="Consumer"/>
    <x v="0"/>
    <s v="Storage &amp; Organization"/>
    <s v="Small Box"/>
    <d v="2012-09-24T00:00:00"/>
  </r>
  <r>
    <n v="7879"/>
    <n v="19361"/>
    <x v="1320"/>
    <s v="Low"/>
    <s v="*"/>
    <s v="*"/>
    <s v="*"/>
    <m/>
    <m/>
    <s v="*"/>
    <m/>
    <m/>
    <m/>
    <m/>
    <m/>
    <n v="43"/>
    <n v="0.05"/>
    <m/>
    <m/>
    <n v="364.59"/>
    <n v="0"/>
    <n v="8.4788372093023252"/>
    <s v="Regular Air"/>
    <n v="5.16"/>
    <n v="369.75"/>
    <x v="8"/>
    <s v="Consumer"/>
    <x v="0"/>
    <s v="Paper"/>
    <s v="Wrap Bag"/>
    <d v="2012-09-30T00:00:00"/>
  </r>
  <r>
    <n v="7880"/>
    <n v="23648"/>
    <x v="1321"/>
    <s v="Critical"/>
    <s v="***"/>
    <s v="***"/>
    <s v="***"/>
    <m/>
    <m/>
    <s v="***"/>
    <m/>
    <m/>
    <m/>
    <m/>
    <m/>
    <n v="44"/>
    <n v="0.05"/>
    <m/>
    <m/>
    <n v="6768.16"/>
    <n v="1"/>
    <n v="153.82181818181817"/>
    <s v="Regular Air"/>
    <n v="6.5"/>
    <n v="6774.66"/>
    <x v="4"/>
    <s v="Corporate"/>
    <x v="2"/>
    <s v="Computer Peripherals"/>
    <s v="Small Box"/>
    <d v="2012-09-25T00:00:00"/>
  </r>
  <r>
    <n v="7881"/>
    <n v="35554"/>
    <x v="1321"/>
    <s v="Not Specified"/>
    <s v="*"/>
    <s v="*"/>
    <s v="*"/>
    <m/>
    <m/>
    <s v="*"/>
    <m/>
    <m/>
    <m/>
    <m/>
    <m/>
    <n v="34"/>
    <n v="0.04"/>
    <m/>
    <m/>
    <n v="4581.54"/>
    <n v="1"/>
    <n v="134.75117647058823"/>
    <s v="Delivery Truck"/>
    <n v="54.74"/>
    <n v="4636.28"/>
    <x v="1"/>
    <s v="Consumer"/>
    <x v="1"/>
    <s v="Bookcases"/>
    <s v="Jumbo Box"/>
    <d v="2012-09-26T00:00:00"/>
  </r>
  <r>
    <n v="7882"/>
    <n v="55655"/>
    <x v="1321"/>
    <s v="Low"/>
    <s v="*"/>
    <s v="*"/>
    <s v="*"/>
    <m/>
    <m/>
    <s v="*"/>
    <m/>
    <m/>
    <m/>
    <m/>
    <m/>
    <n v="33"/>
    <n v="0.04"/>
    <m/>
    <m/>
    <n v="3671.1415000000002"/>
    <n v="1"/>
    <n v="111.24671212121213"/>
    <s v="Regular Air"/>
    <n v="8.99"/>
    <n v="3680.1315"/>
    <x v="4"/>
    <s v="Home Office"/>
    <x v="2"/>
    <s v="Telephones and Communication"/>
    <s v="Small Box"/>
    <d v="2012-09-26T00:00:00"/>
  </r>
  <r>
    <n v="7883"/>
    <n v="13984"/>
    <x v="1321"/>
    <s v="Critical"/>
    <s v="***"/>
    <s v="***"/>
    <s v="***"/>
    <m/>
    <m/>
    <s v="***"/>
    <m/>
    <m/>
    <m/>
    <m/>
    <m/>
    <n v="30"/>
    <n v="0.04"/>
    <m/>
    <m/>
    <n v="2052.8200000000002"/>
    <n v="1"/>
    <n v="68.427333333333337"/>
    <s v="Regular Air"/>
    <n v="37.58"/>
    <n v="2090.4"/>
    <x v="2"/>
    <s v="Home Office"/>
    <x v="1"/>
    <s v="Office Furnishings"/>
    <s v="Wrap Bag"/>
    <d v="2012-09-24T00:00:00"/>
  </r>
  <r>
    <n v="7884"/>
    <n v="11650"/>
    <x v="1321"/>
    <s v="Not Specified"/>
    <s v="*"/>
    <s v="*"/>
    <s v="*"/>
    <m/>
    <m/>
    <s v="*"/>
    <m/>
    <m/>
    <m/>
    <m/>
    <m/>
    <n v="26"/>
    <n v="3.5000000000000003E-2"/>
    <m/>
    <m/>
    <n v="1090.4000000000001"/>
    <n v="1"/>
    <n v="41.938461538461539"/>
    <s v="Regular Air"/>
    <n v="8.99"/>
    <n v="1099.3900000000001"/>
    <x v="0"/>
    <s v="Home Office"/>
    <x v="0"/>
    <s v="Pens &amp; Art Supplies"/>
    <s v="Small Pack"/>
    <d v="2012-09-26T00:00:00"/>
  </r>
  <r>
    <n v="7885"/>
    <n v="11650"/>
    <x v="1321"/>
    <s v="Not Specified"/>
    <s v="*"/>
    <s v="*"/>
    <s v="*"/>
    <m/>
    <m/>
    <s v="*"/>
    <m/>
    <m/>
    <m/>
    <m/>
    <m/>
    <n v="30"/>
    <n v="0.04"/>
    <m/>
    <m/>
    <n v="243.49"/>
    <n v="0"/>
    <n v="8.1163333333333334"/>
    <s v="Regular Air"/>
    <n v="2.38"/>
    <n v="245.87"/>
    <x v="0"/>
    <s v="Home Office"/>
    <x v="2"/>
    <s v="Computer Peripherals"/>
    <s v="Small Pack"/>
    <d v="2012-09-25T00:00:00"/>
  </r>
  <r>
    <n v="7886"/>
    <n v="19425"/>
    <x v="1321"/>
    <s v="Not Specified"/>
    <s v="*"/>
    <s v="*"/>
    <s v="*"/>
    <m/>
    <m/>
    <s v="*"/>
    <m/>
    <m/>
    <m/>
    <m/>
    <m/>
    <n v="34"/>
    <n v="0.04"/>
    <m/>
    <m/>
    <n v="210.24"/>
    <n v="0"/>
    <n v="6.1835294117647059"/>
    <s v="Regular Air"/>
    <n v="3.6"/>
    <n v="213.84"/>
    <x v="5"/>
    <s v="Home Office"/>
    <x v="0"/>
    <s v="Scissors, Rulers and Trimmers"/>
    <s v="Small Pack"/>
    <d v="2012-09-25T00:00:00"/>
  </r>
  <r>
    <n v="7887"/>
    <n v="52320"/>
    <x v="1321"/>
    <s v="Low"/>
    <s v="*"/>
    <s v="*"/>
    <s v="*"/>
    <m/>
    <m/>
    <s v="*"/>
    <m/>
    <m/>
    <m/>
    <m/>
    <m/>
    <n v="41"/>
    <n v="0.05"/>
    <m/>
    <m/>
    <n v="112.6"/>
    <n v="0"/>
    <n v="2.7463414634146339"/>
    <s v="Regular Air"/>
    <n v="1.01"/>
    <n v="113.61"/>
    <x v="5"/>
    <s v="Home Office"/>
    <x v="0"/>
    <s v="Pens &amp; Art Supplies"/>
    <s v="Wrap Bag"/>
    <d v="2012-09-28T00:00:00"/>
  </r>
  <r>
    <n v="7888"/>
    <n v="23648"/>
    <x v="1321"/>
    <s v="Critical"/>
    <s v="***"/>
    <s v="***"/>
    <s v="***"/>
    <m/>
    <m/>
    <s v="***"/>
    <m/>
    <m/>
    <m/>
    <m/>
    <m/>
    <n v="4"/>
    <n v="0.01"/>
    <m/>
    <m/>
    <n v="10.65"/>
    <n v="0"/>
    <n v="2.6625000000000001"/>
    <s v="Regular Air"/>
    <n v="0.5"/>
    <n v="11.15"/>
    <x v="4"/>
    <s v="Corporate"/>
    <x v="0"/>
    <s v="Labels"/>
    <s v="Small Box"/>
    <d v="2012-09-25T00:00:00"/>
  </r>
  <r>
    <n v="7889"/>
    <n v="51107"/>
    <x v="1322"/>
    <s v="Not Specified"/>
    <s v="*"/>
    <s v="*"/>
    <s v="*"/>
    <m/>
    <m/>
    <s v="*"/>
    <m/>
    <m/>
    <m/>
    <m/>
    <m/>
    <n v="36"/>
    <n v="0.04"/>
    <m/>
    <m/>
    <n v="772.67"/>
    <n v="0"/>
    <n v="21.463055555555556"/>
    <s v="Regular Air"/>
    <n v="2.99"/>
    <n v="775.66"/>
    <x v="3"/>
    <s v="Corporate"/>
    <x v="0"/>
    <s v="Binders and Binder Accessories"/>
    <s v="Small Box"/>
    <d v="2012-09-26T00:00:00"/>
  </r>
  <r>
    <n v="7890"/>
    <n v="21792"/>
    <x v="1322"/>
    <s v="Not Specified"/>
    <s v="*"/>
    <s v="*"/>
    <s v="*"/>
    <m/>
    <m/>
    <s v="*"/>
    <m/>
    <m/>
    <m/>
    <m/>
    <m/>
    <n v="26"/>
    <n v="3.5000000000000003E-2"/>
    <m/>
    <m/>
    <n v="362.76"/>
    <n v="0"/>
    <n v="13.952307692307691"/>
    <s v="Regular Air"/>
    <n v="6.46"/>
    <n v="369.21999999999997"/>
    <x v="5"/>
    <s v="Consumer"/>
    <x v="0"/>
    <s v="Binders and Binder Accessories"/>
    <s v="Small Box"/>
    <d v="2012-09-27T00:00:00"/>
  </r>
  <r>
    <n v="7891"/>
    <n v="39972"/>
    <x v="1322"/>
    <s v="Not Specified"/>
    <s v="*"/>
    <s v="*"/>
    <s v="*"/>
    <m/>
    <m/>
    <s v="*"/>
    <m/>
    <m/>
    <m/>
    <m/>
    <m/>
    <n v="35"/>
    <n v="0.04"/>
    <m/>
    <m/>
    <n v="224.58"/>
    <n v="0"/>
    <n v="6.4165714285714293"/>
    <s v="Regular Air"/>
    <n v="0.5"/>
    <n v="225.08"/>
    <x v="0"/>
    <s v="Corporate"/>
    <x v="0"/>
    <s v="Labels"/>
    <s v="Small Box"/>
    <d v="2012-09-26T00:00:00"/>
  </r>
  <r>
    <n v="7892"/>
    <n v="39972"/>
    <x v="1322"/>
    <s v="Not Specified"/>
    <s v="*"/>
    <s v="*"/>
    <s v="*"/>
    <m/>
    <m/>
    <s v="*"/>
    <m/>
    <m/>
    <m/>
    <m/>
    <m/>
    <n v="36"/>
    <n v="0.04"/>
    <m/>
    <m/>
    <n v="138.59"/>
    <n v="0"/>
    <n v="3.8497222222222223"/>
    <s v="Regular Air"/>
    <n v="0.5"/>
    <n v="139.09"/>
    <x v="0"/>
    <s v="Corporate"/>
    <x v="0"/>
    <s v="Labels"/>
    <s v="Small Box"/>
    <d v="2012-09-27T00:00:00"/>
  </r>
  <r>
    <n v="7893"/>
    <n v="39972"/>
    <x v="1322"/>
    <s v="Not Specified"/>
    <s v="*"/>
    <s v="*"/>
    <s v="*"/>
    <m/>
    <m/>
    <s v="*"/>
    <m/>
    <m/>
    <m/>
    <m/>
    <m/>
    <n v="19"/>
    <n v="0.02"/>
    <m/>
    <m/>
    <n v="97.06"/>
    <n v="0"/>
    <n v="5.108421052631579"/>
    <s v="Regular Air"/>
    <n v="2.99"/>
    <n v="100.05"/>
    <x v="0"/>
    <s v="Corporate"/>
    <x v="0"/>
    <s v="Binders and Binder Accessories"/>
    <s v="Small Box"/>
    <d v="2012-09-28T00:00:00"/>
  </r>
  <r>
    <n v="7894"/>
    <n v="30720"/>
    <x v="1323"/>
    <s v="Low"/>
    <s v="*"/>
    <s v="*"/>
    <s v="*"/>
    <m/>
    <m/>
    <s v="*"/>
    <m/>
    <m/>
    <m/>
    <m/>
    <m/>
    <n v="27"/>
    <n v="3.5000000000000003E-2"/>
    <m/>
    <m/>
    <n v="2398.9"/>
    <n v="1"/>
    <n v="88.848148148148155"/>
    <s v="Express Air"/>
    <n v="18.13"/>
    <n v="2417.0300000000002"/>
    <x v="3"/>
    <s v="Small Business"/>
    <x v="1"/>
    <s v="Office Furnishings"/>
    <s v="Large Box"/>
    <d v="2012-10-02T00:00:00"/>
  </r>
  <r>
    <n v="7895"/>
    <n v="30720"/>
    <x v="1323"/>
    <s v="Low"/>
    <s v="*"/>
    <s v="*"/>
    <s v="*"/>
    <m/>
    <m/>
    <s v="*"/>
    <m/>
    <m/>
    <m/>
    <m/>
    <m/>
    <n v="37"/>
    <n v="0.04"/>
    <m/>
    <m/>
    <n v="1701.53"/>
    <n v="1"/>
    <n v="45.987297297297296"/>
    <s v="Express Air"/>
    <n v="1.99"/>
    <n v="1703.52"/>
    <x v="10"/>
    <s v="Small Business"/>
    <x v="2"/>
    <s v="Computer Peripherals"/>
    <s v="Small Pack"/>
    <d v="2012-10-04T00:00:00"/>
  </r>
  <r>
    <n v="7896"/>
    <n v="30720"/>
    <x v="1323"/>
    <s v="Low"/>
    <s v="*"/>
    <s v="*"/>
    <s v="*"/>
    <m/>
    <m/>
    <s v="*"/>
    <m/>
    <m/>
    <m/>
    <m/>
    <m/>
    <n v="5"/>
    <n v="0.01"/>
    <m/>
    <m/>
    <n v="32.770000000000003"/>
    <n v="0"/>
    <n v="6.5540000000000003"/>
    <s v="Regular Air"/>
    <n v="5.01"/>
    <n v="37.78"/>
    <x v="10"/>
    <s v="Small Business"/>
    <x v="0"/>
    <s v="Binders and Binder Accessories"/>
    <s v="Small Box"/>
    <d v="2012-10-04T00:00:00"/>
  </r>
  <r>
    <n v="7897"/>
    <n v="57570"/>
    <x v="1324"/>
    <s v="High"/>
    <s v="*"/>
    <s v="**"/>
    <s v="**"/>
    <m/>
    <m/>
    <s v="**"/>
    <m/>
    <m/>
    <m/>
    <m/>
    <m/>
    <n v="27"/>
    <n v="3.5000000000000003E-2"/>
    <m/>
    <m/>
    <n v="1823.04"/>
    <n v="1"/>
    <n v="67.52"/>
    <s v="Delivery Truck"/>
    <n v="26.74"/>
    <n v="1849.78"/>
    <x v="1"/>
    <s v="Corporate"/>
    <x v="1"/>
    <s v="Bookcases"/>
    <s v="Jumbo Box"/>
    <d v="2012-09-30T00:00:00"/>
  </r>
  <r>
    <n v="7898"/>
    <n v="57570"/>
    <x v="1324"/>
    <s v="High"/>
    <s v="*"/>
    <s v="**"/>
    <s v="**"/>
    <m/>
    <m/>
    <s v="**"/>
    <m/>
    <m/>
    <m/>
    <m/>
    <m/>
    <n v="15"/>
    <n v="0.02"/>
    <m/>
    <m/>
    <n v="675.23"/>
    <n v="0"/>
    <n v="45.015333333333338"/>
    <s v="Regular Air"/>
    <n v="7.23"/>
    <n v="682.46"/>
    <x v="1"/>
    <s v="Corporate"/>
    <x v="0"/>
    <s v="Paper"/>
    <s v="Small Box"/>
    <d v="2012-09-30T00:00:00"/>
  </r>
  <r>
    <n v="7899"/>
    <n v="34406"/>
    <x v="1324"/>
    <s v="Medium"/>
    <s v="*"/>
    <s v="*"/>
    <s v="*"/>
    <m/>
    <m/>
    <s v="*"/>
    <m/>
    <m/>
    <m/>
    <m/>
    <m/>
    <n v="29"/>
    <n v="3.5000000000000003E-2"/>
    <m/>
    <m/>
    <n v="142.59"/>
    <n v="0"/>
    <n v="4.9168965517241379"/>
    <s v="Regular Air"/>
    <n v="0.7"/>
    <n v="143.29"/>
    <x v="2"/>
    <s v="Home Office"/>
    <x v="0"/>
    <s v="Rubber Bands"/>
    <s v="Wrap Bag"/>
    <d v="2012-09-29T00:00:00"/>
  </r>
  <r>
    <n v="7900"/>
    <n v="16518"/>
    <x v="1325"/>
    <s v="Critical"/>
    <s v="***"/>
    <s v="***"/>
    <s v="***"/>
    <m/>
    <m/>
    <s v="***"/>
    <m/>
    <m/>
    <m/>
    <m/>
    <m/>
    <n v="36"/>
    <n v="0.04"/>
    <m/>
    <m/>
    <n v="2628.9225000000001"/>
    <n v="1"/>
    <n v="73.025625000000005"/>
    <s v="Regular Air"/>
    <n v="0.99"/>
    <n v="2629.9124999999999"/>
    <x v="5"/>
    <s v="Corporate"/>
    <x v="2"/>
    <s v="Telephones and Communication"/>
    <s v="Wrap Bag"/>
    <d v="2012-10-02T00:00:00"/>
  </r>
  <r>
    <n v="7901"/>
    <n v="26657"/>
    <x v="1325"/>
    <s v="Medium"/>
    <s v="*"/>
    <s v="*"/>
    <s v="*"/>
    <m/>
    <m/>
    <s v="*"/>
    <m/>
    <m/>
    <m/>
    <m/>
    <m/>
    <n v="28"/>
    <n v="3.5000000000000003E-2"/>
    <m/>
    <m/>
    <n v="1107.6400000000001"/>
    <n v="1"/>
    <n v="39.558571428571433"/>
    <s v="Regular Air"/>
    <n v="7.47"/>
    <n v="1115.1100000000001"/>
    <x v="8"/>
    <s v="Home Office"/>
    <x v="0"/>
    <s v="Binders and Binder Accessories"/>
    <s v="Small Box"/>
    <d v="2012-10-01T00:00:00"/>
  </r>
  <r>
    <n v="7902"/>
    <n v="36998"/>
    <x v="1325"/>
    <s v="Low"/>
    <s v="*"/>
    <s v="*"/>
    <s v="*"/>
    <m/>
    <m/>
    <s v="*"/>
    <m/>
    <m/>
    <m/>
    <m/>
    <m/>
    <n v="50"/>
    <n v="0.06"/>
    <m/>
    <m/>
    <n v="481.23"/>
    <n v="0"/>
    <n v="9.6246000000000009"/>
    <s v="Regular Air"/>
    <n v="12.52"/>
    <n v="493.75"/>
    <x v="5"/>
    <s v="Corporate"/>
    <x v="1"/>
    <s v="Office Furnishings"/>
    <s v="Small Box"/>
    <d v="2012-10-04T00:00:00"/>
  </r>
  <r>
    <n v="7903"/>
    <n v="36998"/>
    <x v="1325"/>
    <s v="Low"/>
    <s v="*"/>
    <s v="*"/>
    <s v="*"/>
    <m/>
    <m/>
    <s v="*"/>
    <m/>
    <m/>
    <m/>
    <m/>
    <m/>
    <n v="41"/>
    <n v="0.05"/>
    <m/>
    <m/>
    <n v="265.39"/>
    <n v="0"/>
    <n v="6.4729268292682924"/>
    <s v="Regular Air"/>
    <n v="9.5399999999999991"/>
    <n v="274.93"/>
    <x v="5"/>
    <s v="Corporate"/>
    <x v="0"/>
    <s v="Paper"/>
    <s v="Small Box"/>
    <d v="2012-10-06T00:00:00"/>
  </r>
  <r>
    <n v="7904"/>
    <n v="16518"/>
    <x v="1325"/>
    <s v="Critical"/>
    <s v="***"/>
    <s v="***"/>
    <s v="***"/>
    <m/>
    <m/>
    <s v="***"/>
    <m/>
    <m/>
    <m/>
    <m/>
    <m/>
    <n v="4"/>
    <n v="0.01"/>
    <m/>
    <m/>
    <n v="80.290000000000006"/>
    <n v="0"/>
    <n v="20.072500000000002"/>
    <s v="Regular Air"/>
    <n v="5.21"/>
    <n v="85.5"/>
    <x v="5"/>
    <s v="Corporate"/>
    <x v="0"/>
    <s v="Paper"/>
    <s v="Small Box"/>
    <d v="2012-09-30T00:00:00"/>
  </r>
  <r>
    <n v="7905"/>
    <n v="36998"/>
    <x v="1325"/>
    <s v="Low"/>
    <s v="*"/>
    <s v="*"/>
    <s v="*"/>
    <m/>
    <m/>
    <s v="*"/>
    <m/>
    <m/>
    <m/>
    <m/>
    <m/>
    <n v="8"/>
    <n v="0.01"/>
    <m/>
    <m/>
    <n v="56.5"/>
    <n v="0"/>
    <n v="7.0625"/>
    <s v="Regular Air"/>
    <n v="5.19"/>
    <n v="61.69"/>
    <x v="5"/>
    <s v="Corporate"/>
    <x v="0"/>
    <s v="Paper"/>
    <s v="Small Box"/>
    <d v="2012-10-01T00:00:00"/>
  </r>
  <r>
    <n v="7906"/>
    <n v="27300"/>
    <x v="1326"/>
    <s v="Not Specified"/>
    <s v="*"/>
    <s v="*"/>
    <s v="*"/>
    <m/>
    <m/>
    <s v="*"/>
    <m/>
    <m/>
    <m/>
    <m/>
    <m/>
    <n v="50"/>
    <n v="0.06"/>
    <m/>
    <m/>
    <n v="3333.1"/>
    <n v="1"/>
    <n v="66.661999999999992"/>
    <s v="Regular Air"/>
    <n v="4"/>
    <n v="3337.1"/>
    <x v="1"/>
    <s v="Consumer"/>
    <x v="2"/>
    <s v="Computer Peripherals"/>
    <s v="Small Box"/>
    <d v="2012-10-01T00:00:00"/>
  </r>
  <r>
    <n v="7907"/>
    <n v="8678"/>
    <x v="1326"/>
    <s v="Low"/>
    <s v="*"/>
    <s v="*"/>
    <s v="*"/>
    <m/>
    <m/>
    <s v="*"/>
    <m/>
    <m/>
    <m/>
    <m/>
    <m/>
    <n v="31"/>
    <n v="0.04"/>
    <m/>
    <m/>
    <n v="937.8"/>
    <n v="0"/>
    <n v="30.251612903225805"/>
    <s v="Regular Air"/>
    <n v="6.64"/>
    <n v="944.43999999999994"/>
    <x v="8"/>
    <s v="Consumer"/>
    <x v="0"/>
    <s v="Storage &amp; Organization"/>
    <s v="Small Box"/>
    <d v="2012-10-05T00:00:00"/>
  </r>
  <r>
    <n v="7908"/>
    <n v="39654"/>
    <x v="1326"/>
    <s v="Medium"/>
    <s v="*"/>
    <s v="*"/>
    <s v="*"/>
    <m/>
    <m/>
    <s v="*"/>
    <m/>
    <m/>
    <m/>
    <m/>
    <m/>
    <n v="39"/>
    <n v="0.04"/>
    <m/>
    <m/>
    <n v="856.15"/>
    <n v="0"/>
    <n v="21.952564102564104"/>
    <s v="Express Air"/>
    <n v="2.99"/>
    <n v="859.14"/>
    <x v="2"/>
    <s v="Corporate"/>
    <x v="0"/>
    <s v="Binders and Binder Accessories"/>
    <s v="Small Box"/>
    <d v="2012-10-01T00:00:00"/>
  </r>
  <r>
    <n v="7909"/>
    <n v="18374"/>
    <x v="1326"/>
    <s v="Low"/>
    <s v="*"/>
    <s v="*"/>
    <s v="*"/>
    <m/>
    <m/>
    <s v="*"/>
    <m/>
    <m/>
    <m/>
    <m/>
    <m/>
    <n v="21"/>
    <n v="3.5000000000000003E-2"/>
    <m/>
    <m/>
    <n v="150.16"/>
    <n v="0"/>
    <n v="7.1504761904761907"/>
    <s v="Regular Air"/>
    <n v="5.47"/>
    <n v="155.63"/>
    <x v="4"/>
    <s v="Corporate"/>
    <x v="0"/>
    <s v="Paper"/>
    <s v="Small Box"/>
    <d v="2012-10-02T00:00:00"/>
  </r>
  <r>
    <n v="7910"/>
    <n v="55968"/>
    <x v="1326"/>
    <s v="Low"/>
    <s v="*"/>
    <s v="*"/>
    <s v="*"/>
    <m/>
    <m/>
    <s v="*"/>
    <m/>
    <m/>
    <m/>
    <m/>
    <m/>
    <n v="40"/>
    <n v="0.05"/>
    <m/>
    <m/>
    <n v="73.62"/>
    <n v="0"/>
    <n v="1.8405"/>
    <s v="Regular Air"/>
    <n v="1"/>
    <n v="74.62"/>
    <x v="0"/>
    <s v="Home Office"/>
    <x v="0"/>
    <s v="Pens &amp; Art Supplies"/>
    <s v="Wrap Bag"/>
    <d v="2012-10-02T00:00:00"/>
  </r>
  <r>
    <n v="7911"/>
    <n v="27300"/>
    <x v="1326"/>
    <s v="Not Specified"/>
    <s v="*"/>
    <s v="*"/>
    <s v="*"/>
    <m/>
    <m/>
    <s v="*"/>
    <m/>
    <m/>
    <m/>
    <m/>
    <m/>
    <n v="27"/>
    <n v="3.5000000000000003E-2"/>
    <m/>
    <m/>
    <n v="55.68"/>
    <n v="0"/>
    <n v="2.0622222222222222"/>
    <s v="Regular Air"/>
    <n v="0.7"/>
    <n v="56.38"/>
    <x v="1"/>
    <s v="Consumer"/>
    <x v="0"/>
    <s v="Pens &amp; Art Supplies"/>
    <s v="Wrap Bag"/>
    <d v="2012-09-30T00:00:00"/>
  </r>
  <r>
    <n v="7912"/>
    <n v="18592"/>
    <x v="1326"/>
    <s v="Critical"/>
    <s v="***"/>
    <s v="***"/>
    <s v="***"/>
    <m/>
    <m/>
    <s v="***"/>
    <m/>
    <m/>
    <m/>
    <m/>
    <m/>
    <n v="2"/>
    <n v="0.01"/>
    <m/>
    <m/>
    <n v="25.72"/>
    <n v="0"/>
    <n v="12.86"/>
    <s v="Regular Air"/>
    <n v="3.37"/>
    <n v="29.09"/>
    <x v="8"/>
    <s v="Corporate"/>
    <x v="0"/>
    <s v="Scissors, Rulers and Trimmers"/>
    <s v="Small Pack"/>
    <d v="2012-10-01T00:00:00"/>
  </r>
  <r>
    <n v="7913"/>
    <n v="293"/>
    <x v="1327"/>
    <s v="High"/>
    <s v="*"/>
    <s v="**"/>
    <s v="**"/>
    <m/>
    <m/>
    <s v="**"/>
    <m/>
    <m/>
    <m/>
    <m/>
    <m/>
    <n v="49"/>
    <n v="0.05"/>
    <m/>
    <m/>
    <n v="10123.02"/>
    <n v="1"/>
    <n v="206.5922448979592"/>
    <s v="Delivery Truck"/>
    <n v="68.02"/>
    <n v="10191.040000000001"/>
    <x v="11"/>
    <s v="Consumer"/>
    <x v="0"/>
    <s v="Appliances"/>
    <s v="Jumbo Drum"/>
    <d v="2012-10-02T00:00:00"/>
  </r>
  <r>
    <n v="7914"/>
    <n v="20579"/>
    <x v="1327"/>
    <s v="Medium"/>
    <s v="*"/>
    <s v="*"/>
    <s v="*"/>
    <m/>
    <m/>
    <s v="*"/>
    <m/>
    <m/>
    <m/>
    <m/>
    <m/>
    <n v="16"/>
    <n v="0.02"/>
    <m/>
    <m/>
    <n v="1434.086"/>
    <n v="1"/>
    <n v="89.630375000000001"/>
    <s v="Regular Air"/>
    <n v="8.99"/>
    <n v="1443.076"/>
    <x v="6"/>
    <s v="Small Business"/>
    <x v="2"/>
    <s v="Telephones and Communication"/>
    <s v="Small Box"/>
    <d v="2012-10-04T00:00:00"/>
  </r>
  <r>
    <n v="7915"/>
    <n v="293"/>
    <x v="1327"/>
    <s v="High"/>
    <s v="*"/>
    <s v="**"/>
    <s v="**"/>
    <m/>
    <m/>
    <s v="**"/>
    <m/>
    <m/>
    <m/>
    <m/>
    <m/>
    <n v="27"/>
    <n v="3.5000000000000003E-2"/>
    <m/>
    <m/>
    <n v="244.57"/>
    <n v="0"/>
    <n v="9.0581481481481472"/>
    <s v="Regular Air"/>
    <n v="2.99"/>
    <n v="247.56"/>
    <x v="11"/>
    <s v="Consumer"/>
    <x v="0"/>
    <s v="Binders and Binder Accessories"/>
    <s v="Small Box"/>
    <d v="2012-10-03T00:00:00"/>
  </r>
  <r>
    <n v="7916"/>
    <n v="929"/>
    <x v="1327"/>
    <s v="High"/>
    <s v="*"/>
    <s v="**"/>
    <s v="**"/>
    <m/>
    <m/>
    <s v="**"/>
    <m/>
    <m/>
    <m/>
    <m/>
    <m/>
    <n v="21"/>
    <n v="3.5000000000000003E-2"/>
    <m/>
    <m/>
    <n v="227.66"/>
    <n v="0"/>
    <n v="10.84095238095238"/>
    <s v="Regular Air"/>
    <n v="6.5"/>
    <n v="234.16"/>
    <x v="10"/>
    <s v="Corporate"/>
    <x v="2"/>
    <s v="Computer Peripherals"/>
    <s v="Small Box"/>
    <d v="2012-10-04T00:00:00"/>
  </r>
  <r>
    <n v="7917"/>
    <n v="22980"/>
    <x v="1327"/>
    <s v="Not Specified"/>
    <s v="*"/>
    <s v="*"/>
    <s v="*"/>
    <m/>
    <m/>
    <s v="*"/>
    <m/>
    <m/>
    <m/>
    <m/>
    <m/>
    <n v="17"/>
    <n v="0.02"/>
    <m/>
    <m/>
    <n v="224.09"/>
    <n v="0"/>
    <n v="13.181764705882353"/>
    <s v="Regular Air"/>
    <n v="6.27"/>
    <n v="230.36"/>
    <x v="2"/>
    <s v="Consumer"/>
    <x v="0"/>
    <s v="Storage &amp; Organization"/>
    <s v="Medium Box"/>
    <d v="2012-10-02T00:00:00"/>
  </r>
  <r>
    <n v="7918"/>
    <n v="6150"/>
    <x v="1327"/>
    <s v="Critical"/>
    <s v="***"/>
    <s v="***"/>
    <s v="***"/>
    <m/>
    <m/>
    <s v="***"/>
    <m/>
    <m/>
    <m/>
    <m/>
    <m/>
    <n v="38"/>
    <n v="0.04"/>
    <m/>
    <m/>
    <n v="191.14"/>
    <n v="0"/>
    <n v="5.0299999999999994"/>
    <s v="Regular Air"/>
    <n v="0.8"/>
    <n v="191.94"/>
    <x v="5"/>
    <s v="Small Business"/>
    <x v="0"/>
    <s v="Paper"/>
    <s v="Wrap Bag"/>
    <d v="2012-10-02T00:00:00"/>
  </r>
  <r>
    <n v="7919"/>
    <n v="929"/>
    <x v="1327"/>
    <s v="High"/>
    <s v="*"/>
    <s v="**"/>
    <s v="**"/>
    <m/>
    <m/>
    <s v="**"/>
    <m/>
    <m/>
    <m/>
    <m/>
    <m/>
    <n v="39"/>
    <n v="0.04"/>
    <m/>
    <m/>
    <n v="84.33"/>
    <n v="0"/>
    <n v="2.1623076923076923"/>
    <s v="Regular Air"/>
    <n v="2.56"/>
    <n v="86.89"/>
    <x v="10"/>
    <s v="Corporate"/>
    <x v="0"/>
    <s v="Scissors, Rulers and Trimmers"/>
    <s v="Small Pack"/>
    <d v="2012-10-03T00:00:00"/>
  </r>
  <r>
    <n v="7920"/>
    <n v="22980"/>
    <x v="1327"/>
    <s v="Not Specified"/>
    <s v="*"/>
    <s v="*"/>
    <s v="*"/>
    <m/>
    <m/>
    <s v="*"/>
    <m/>
    <m/>
    <m/>
    <m/>
    <m/>
    <n v="10"/>
    <n v="0.02"/>
    <m/>
    <m/>
    <n v="56.05"/>
    <n v="0"/>
    <n v="5.6049999999999995"/>
    <s v="Regular Air"/>
    <n v="5.49"/>
    <n v="61.54"/>
    <x v="1"/>
    <s v="Consumer"/>
    <x v="0"/>
    <s v="Paper"/>
    <s v="Small Box"/>
    <d v="2012-10-02T00:00:00"/>
  </r>
  <r>
    <n v="7921"/>
    <n v="25476"/>
    <x v="1328"/>
    <s v="Not Specified"/>
    <s v="*"/>
    <s v="*"/>
    <s v="*"/>
    <m/>
    <m/>
    <s v="*"/>
    <m/>
    <m/>
    <m/>
    <m/>
    <m/>
    <n v="4"/>
    <n v="0.01"/>
    <m/>
    <m/>
    <n v="13698.96"/>
    <n v="1"/>
    <n v="3424.74"/>
    <s v="Regular Air"/>
    <n v="24.49"/>
    <n v="13723.449999999999"/>
    <x v="10"/>
    <s v="Consumer"/>
    <x v="2"/>
    <s v="Copiers and Fax"/>
    <s v="Large Box"/>
    <d v="2012-10-03T00:00:00"/>
  </r>
  <r>
    <n v="7922"/>
    <n v="4261"/>
    <x v="1328"/>
    <s v="Critical"/>
    <s v="***"/>
    <s v="***"/>
    <s v="***"/>
    <m/>
    <m/>
    <s v="***"/>
    <m/>
    <m/>
    <m/>
    <m/>
    <m/>
    <n v="32"/>
    <n v="0.04"/>
    <m/>
    <m/>
    <n v="9235.9699999999993"/>
    <n v="1"/>
    <n v="288.62406249999998"/>
    <s v="Regular Air"/>
    <n v="24.49"/>
    <n v="9260.4599999999991"/>
    <x v="2"/>
    <s v="Corporate"/>
    <x v="0"/>
    <s v="Appliances"/>
    <s v="Large Box"/>
    <d v="2012-10-04T00:00:00"/>
  </r>
  <r>
    <n v="7923"/>
    <n v="18596"/>
    <x v="1328"/>
    <s v="Low"/>
    <s v="*"/>
    <s v="*"/>
    <s v="*"/>
    <m/>
    <m/>
    <s v="*"/>
    <m/>
    <m/>
    <m/>
    <m/>
    <m/>
    <n v="42"/>
    <n v="0.05"/>
    <m/>
    <m/>
    <n v="4917.6899999999996"/>
    <n v="1"/>
    <n v="117.08785714285713"/>
    <s v="Delivery Truck"/>
    <n v="30"/>
    <n v="4947.6899999999996"/>
    <x v="5"/>
    <s v="Small Business"/>
    <x v="1"/>
    <s v="Chairs &amp; Chairmats"/>
    <s v="Jumbo Drum"/>
    <d v="2012-10-04T00:00:00"/>
  </r>
  <r>
    <n v="7924"/>
    <n v="4261"/>
    <x v="1328"/>
    <s v="Critical"/>
    <s v="***"/>
    <s v="***"/>
    <s v="***"/>
    <m/>
    <m/>
    <s v="***"/>
    <m/>
    <m/>
    <m/>
    <m/>
    <m/>
    <n v="22"/>
    <n v="3.5000000000000003E-2"/>
    <m/>
    <m/>
    <n v="1556.87"/>
    <n v="1"/>
    <n v="70.766818181818181"/>
    <s v="Delivery Truck"/>
    <n v="60"/>
    <n v="1616.87"/>
    <x v="2"/>
    <s v="Corporate"/>
    <x v="0"/>
    <s v="Appliances"/>
    <s v="Jumbo Drum"/>
    <d v="2012-10-03T00:00:00"/>
  </r>
  <r>
    <n v="7925"/>
    <n v="25476"/>
    <x v="1328"/>
    <s v="Not Specified"/>
    <s v="*"/>
    <s v="*"/>
    <s v="*"/>
    <m/>
    <m/>
    <s v="*"/>
    <m/>
    <m/>
    <m/>
    <m/>
    <m/>
    <n v="21"/>
    <n v="3.5000000000000003E-2"/>
    <m/>
    <m/>
    <n v="676.69"/>
    <n v="0"/>
    <n v="32.223333333333336"/>
    <s v="Regular Air"/>
    <n v="1.99"/>
    <n v="678.68000000000006"/>
    <x v="10"/>
    <s v="Consumer"/>
    <x v="2"/>
    <s v="Computer Peripherals"/>
    <s v="Small Pack"/>
    <d v="2012-10-04T00:00:00"/>
  </r>
  <r>
    <n v="7926"/>
    <n v="18596"/>
    <x v="1328"/>
    <s v="Low"/>
    <s v="*"/>
    <s v="*"/>
    <s v="*"/>
    <m/>
    <m/>
    <s v="*"/>
    <m/>
    <m/>
    <m/>
    <m/>
    <m/>
    <n v="32"/>
    <n v="0.04"/>
    <m/>
    <m/>
    <n v="416.8"/>
    <n v="0"/>
    <n v="13.025"/>
    <s v="Regular Air"/>
    <n v="0.5"/>
    <n v="417.3"/>
    <x v="5"/>
    <s v="Small Business"/>
    <x v="0"/>
    <s v="Labels"/>
    <s v="Small Box"/>
    <d v="2012-10-04T00:00:00"/>
  </r>
  <r>
    <n v="7927"/>
    <n v="4261"/>
    <x v="1328"/>
    <s v="Critical"/>
    <s v="***"/>
    <s v="***"/>
    <s v="***"/>
    <m/>
    <m/>
    <s v="***"/>
    <m/>
    <m/>
    <m/>
    <m/>
    <m/>
    <n v="48"/>
    <n v="0.05"/>
    <m/>
    <m/>
    <n v="274.38"/>
    <n v="0"/>
    <n v="5.7162499999999996"/>
    <s v="Regular Air"/>
    <n v="5.37"/>
    <n v="279.75"/>
    <x v="2"/>
    <s v="Corporate"/>
    <x v="0"/>
    <s v="Paper"/>
    <s v="Small Box"/>
    <d v="2012-10-04T00:00:00"/>
  </r>
  <r>
    <n v="7928"/>
    <n v="4261"/>
    <x v="1328"/>
    <s v="Critical"/>
    <s v="***"/>
    <s v="***"/>
    <s v="***"/>
    <m/>
    <m/>
    <s v="***"/>
    <m/>
    <m/>
    <m/>
    <m/>
    <m/>
    <n v="33"/>
    <n v="0.04"/>
    <m/>
    <m/>
    <n v="195.98"/>
    <n v="0"/>
    <n v="5.9387878787878785"/>
    <s v="Regular Air"/>
    <n v="5.35"/>
    <n v="201.32999999999998"/>
    <x v="2"/>
    <s v="Corporate"/>
    <x v="0"/>
    <s v="Paper"/>
    <s v="Small Box"/>
    <d v="2012-10-04T00:00:00"/>
  </r>
  <r>
    <n v="7929"/>
    <n v="31266"/>
    <x v="1329"/>
    <s v="High"/>
    <s v="*"/>
    <s v="**"/>
    <s v="**"/>
    <m/>
    <m/>
    <s v="**"/>
    <m/>
    <m/>
    <m/>
    <m/>
    <m/>
    <n v="16"/>
    <n v="0.02"/>
    <m/>
    <m/>
    <n v="6573.75"/>
    <n v="1"/>
    <n v="410.859375"/>
    <s v="Delivery Truck"/>
    <n v="12.06"/>
    <n v="6585.81"/>
    <x v="1"/>
    <s v="Corporate"/>
    <x v="2"/>
    <s v="Office Machines"/>
    <s v="Jumbo Box"/>
    <d v="2012-10-04T00:00:00"/>
  </r>
  <r>
    <n v="7930"/>
    <n v="46534"/>
    <x v="1329"/>
    <s v="High"/>
    <s v="*"/>
    <s v="**"/>
    <s v="**"/>
    <m/>
    <m/>
    <s v="**"/>
    <m/>
    <m/>
    <m/>
    <m/>
    <m/>
    <n v="13"/>
    <n v="0.02"/>
    <m/>
    <m/>
    <n v="1341.31"/>
    <n v="1"/>
    <n v="103.1776923076923"/>
    <s v="Regular Air"/>
    <n v="19.989999999999998"/>
    <n v="1361.3"/>
    <x v="1"/>
    <s v="Consumer"/>
    <x v="2"/>
    <s v="Office Machines"/>
    <s v="Small Box"/>
    <d v="2012-10-05T00:00:00"/>
  </r>
  <r>
    <n v="7931"/>
    <n v="51333"/>
    <x v="1330"/>
    <s v="Not Specified"/>
    <s v="*"/>
    <s v="*"/>
    <s v="*"/>
    <m/>
    <m/>
    <s v="*"/>
    <m/>
    <m/>
    <m/>
    <m/>
    <m/>
    <n v="30"/>
    <n v="0.04"/>
    <m/>
    <m/>
    <n v="2219.79"/>
    <n v="1"/>
    <n v="73.992999999999995"/>
    <s v="Delivery Truck"/>
    <n v="33.6"/>
    <n v="2253.39"/>
    <x v="8"/>
    <s v="Corporate"/>
    <x v="2"/>
    <s v="Office Machines"/>
    <s v="Jumbo Drum"/>
    <d v="2012-10-06T00:00:00"/>
  </r>
  <r>
    <n v="7932"/>
    <n v="15651"/>
    <x v="1330"/>
    <s v="Critical"/>
    <s v="***"/>
    <s v="***"/>
    <s v="***"/>
    <m/>
    <m/>
    <s v="***"/>
    <m/>
    <m/>
    <m/>
    <m/>
    <m/>
    <n v="40"/>
    <n v="0.05"/>
    <m/>
    <m/>
    <n v="2182.91"/>
    <n v="1"/>
    <n v="54.572749999999999"/>
    <s v="Express Air"/>
    <n v="3.5"/>
    <n v="2186.41"/>
    <x v="6"/>
    <s v="Small Business"/>
    <x v="0"/>
    <s v="Appliances"/>
    <s v="Small Box"/>
    <d v="2012-10-07T00:00:00"/>
  </r>
  <r>
    <n v="7933"/>
    <n v="15651"/>
    <x v="1330"/>
    <s v="Critical"/>
    <s v="***"/>
    <s v="***"/>
    <s v="***"/>
    <m/>
    <m/>
    <s v="***"/>
    <m/>
    <m/>
    <m/>
    <m/>
    <m/>
    <n v="8"/>
    <n v="0.01"/>
    <m/>
    <m/>
    <n v="1496.83"/>
    <n v="1"/>
    <n v="187.10374999999999"/>
    <s v="Delivery Truck"/>
    <n v="56.2"/>
    <n v="1553.03"/>
    <x v="6"/>
    <s v="Small Business"/>
    <x v="1"/>
    <s v="Tables"/>
    <s v="Jumbo Box"/>
    <d v="2012-10-06T00:00:00"/>
  </r>
  <r>
    <n v="7934"/>
    <n v="15651"/>
    <x v="1330"/>
    <s v="Critical"/>
    <s v="***"/>
    <s v="***"/>
    <s v="***"/>
    <m/>
    <m/>
    <s v="***"/>
    <m/>
    <m/>
    <m/>
    <m/>
    <m/>
    <n v="14"/>
    <n v="0.02"/>
    <m/>
    <m/>
    <n v="1144.3499999999999"/>
    <n v="1"/>
    <n v="81.739285714285714"/>
    <s v="Regular Air"/>
    <n v="35"/>
    <n v="1179.3499999999999"/>
    <x v="6"/>
    <s v="Small Business"/>
    <x v="0"/>
    <s v="Storage &amp; Organization"/>
    <s v="Large Box"/>
    <d v="2012-10-06T00:00:00"/>
  </r>
  <r>
    <n v="7935"/>
    <n v="44000"/>
    <x v="1330"/>
    <s v="Not Specified"/>
    <s v="*"/>
    <s v="*"/>
    <s v="*"/>
    <m/>
    <m/>
    <s v="*"/>
    <m/>
    <m/>
    <m/>
    <m/>
    <m/>
    <n v="15"/>
    <n v="0.02"/>
    <m/>
    <m/>
    <n v="502.8"/>
    <n v="0"/>
    <n v="33.520000000000003"/>
    <s v="Regular Air"/>
    <n v="19.510000000000002"/>
    <n v="522.31000000000006"/>
    <x v="9"/>
    <s v="Small Business"/>
    <x v="0"/>
    <s v="Envelopes"/>
    <s v="Small Box"/>
    <d v="2012-10-04T00:00:00"/>
  </r>
  <r>
    <n v="7936"/>
    <n v="5697"/>
    <x v="1330"/>
    <s v="Critical"/>
    <s v="***"/>
    <s v="***"/>
    <s v="***"/>
    <m/>
    <m/>
    <s v="***"/>
    <m/>
    <m/>
    <m/>
    <m/>
    <m/>
    <n v="31"/>
    <n v="0.04"/>
    <m/>
    <m/>
    <n v="371.68"/>
    <n v="0"/>
    <n v="11.989677419354839"/>
    <s v="Regular Air"/>
    <n v="5.03"/>
    <n v="376.71"/>
    <x v="1"/>
    <s v="Home Office"/>
    <x v="0"/>
    <s v="Storage &amp; Organization"/>
    <s v="Small Box"/>
    <d v="2012-10-06T00:00:00"/>
  </r>
  <r>
    <n v="7937"/>
    <n v="44000"/>
    <x v="1330"/>
    <s v="Not Specified"/>
    <s v="*"/>
    <s v="*"/>
    <s v="*"/>
    <m/>
    <m/>
    <s v="*"/>
    <m/>
    <m/>
    <m/>
    <m/>
    <m/>
    <n v="19"/>
    <n v="0.02"/>
    <m/>
    <m/>
    <n v="332.38"/>
    <n v="0"/>
    <n v="17.493684210526315"/>
    <s v="Regular Air"/>
    <n v="5.03"/>
    <n v="337.40999999999997"/>
    <x v="2"/>
    <s v="Small Business"/>
    <x v="1"/>
    <s v="Office Furnishings"/>
    <s v="Small Box"/>
    <d v="2012-10-05T00:00:00"/>
  </r>
  <r>
    <n v="7938"/>
    <n v="50849"/>
    <x v="1330"/>
    <s v="Low"/>
    <s v="*"/>
    <s v="*"/>
    <s v="*"/>
    <m/>
    <m/>
    <s v="*"/>
    <m/>
    <m/>
    <m/>
    <m/>
    <m/>
    <n v="47"/>
    <n v="0.05"/>
    <m/>
    <m/>
    <n v="307.37"/>
    <n v="0"/>
    <n v="6.5397872340425529"/>
    <s v="Express Air"/>
    <n v="9.17"/>
    <n v="316.54000000000002"/>
    <x v="5"/>
    <s v="Home Office"/>
    <x v="0"/>
    <s v="Paper"/>
    <s v="Small Box"/>
    <d v="2012-10-09T00:00:00"/>
  </r>
  <r>
    <n v="7939"/>
    <n v="51333"/>
    <x v="1330"/>
    <s v="Not Specified"/>
    <s v="*"/>
    <s v="*"/>
    <s v="*"/>
    <m/>
    <m/>
    <s v="*"/>
    <m/>
    <m/>
    <m/>
    <m/>
    <m/>
    <n v="25"/>
    <n v="3.5000000000000003E-2"/>
    <m/>
    <m/>
    <n v="237.36"/>
    <n v="0"/>
    <n v="9.4944000000000006"/>
    <s v="Regular Air"/>
    <n v="9.86"/>
    <n v="247.22000000000003"/>
    <x v="8"/>
    <s v="Corporate"/>
    <x v="0"/>
    <s v="Paper"/>
    <s v="Small Box"/>
    <d v="2012-10-06T00:00:00"/>
  </r>
  <r>
    <n v="7940"/>
    <n v="44000"/>
    <x v="1330"/>
    <s v="Not Specified"/>
    <s v="*"/>
    <s v="*"/>
    <s v="*"/>
    <m/>
    <m/>
    <s v="*"/>
    <m/>
    <m/>
    <m/>
    <m/>
    <m/>
    <n v="17"/>
    <n v="0.02"/>
    <m/>
    <m/>
    <n v="119.51"/>
    <n v="0"/>
    <n v="7.03"/>
    <s v="Regular Air"/>
    <n v="6.05"/>
    <n v="125.56"/>
    <x v="2"/>
    <s v="Small Business"/>
    <x v="0"/>
    <s v="Binders and Binder Accessories"/>
    <s v="Small Box"/>
    <d v="2012-10-04T00:00:00"/>
  </r>
  <r>
    <n v="7941"/>
    <n v="44000"/>
    <x v="1330"/>
    <s v="Not Specified"/>
    <s v="*"/>
    <s v="*"/>
    <s v="*"/>
    <m/>
    <m/>
    <s v="*"/>
    <m/>
    <m/>
    <m/>
    <m/>
    <m/>
    <n v="18"/>
    <n v="0.02"/>
    <m/>
    <m/>
    <n v="85.03"/>
    <n v="0"/>
    <n v="4.7238888888888892"/>
    <s v="Regular Air"/>
    <n v="6.72"/>
    <n v="91.75"/>
    <x v="3"/>
    <s v="Small Business"/>
    <x v="0"/>
    <s v="Paper"/>
    <s v="Small Box"/>
    <d v="2012-10-04T00:00:00"/>
  </r>
  <r>
    <n v="7942"/>
    <n v="55623"/>
    <x v="1331"/>
    <s v="Critical"/>
    <s v="***"/>
    <s v="***"/>
    <s v="***"/>
    <m/>
    <m/>
    <s v="***"/>
    <m/>
    <m/>
    <m/>
    <m/>
    <m/>
    <n v="47"/>
    <n v="0.05"/>
    <m/>
    <m/>
    <n v="10348.73"/>
    <n v="1"/>
    <n v="220.18574468085106"/>
    <s v="Delivery Truck"/>
    <n v="32.479999999999997"/>
    <n v="10381.209999999999"/>
    <x v="8"/>
    <s v="Corporate"/>
    <x v="1"/>
    <s v="Tables"/>
    <s v="Jumbo Box"/>
    <d v="2012-10-06T00:00:00"/>
  </r>
  <r>
    <n v="7943"/>
    <n v="3655"/>
    <x v="1331"/>
    <s v="Critical"/>
    <s v="***"/>
    <s v="***"/>
    <s v="***"/>
    <m/>
    <m/>
    <s v="***"/>
    <m/>
    <m/>
    <m/>
    <m/>
    <m/>
    <n v="24"/>
    <n v="3.5000000000000003E-2"/>
    <m/>
    <m/>
    <n v="2750.107"/>
    <n v="1"/>
    <n v="114.58779166666666"/>
    <s v="Regular Air"/>
    <n v="7.69"/>
    <n v="2757.797"/>
    <x v="5"/>
    <s v="Small Business"/>
    <x v="2"/>
    <s v="Telephones and Communication"/>
    <s v="Small Box"/>
    <d v="2012-10-06T00:00:00"/>
  </r>
  <r>
    <n v="7944"/>
    <n v="38336"/>
    <x v="1331"/>
    <s v="Critical"/>
    <s v="***"/>
    <s v="***"/>
    <s v="***"/>
    <m/>
    <m/>
    <s v="***"/>
    <m/>
    <m/>
    <m/>
    <m/>
    <m/>
    <n v="31"/>
    <n v="0.04"/>
    <m/>
    <m/>
    <n v="346.57"/>
    <n v="0"/>
    <n v="11.179677419354839"/>
    <s v="Regular Air"/>
    <n v="6.5"/>
    <n v="353.07"/>
    <x v="2"/>
    <s v="Corporate"/>
    <x v="2"/>
    <s v="Computer Peripherals"/>
    <s v="Small Box"/>
    <d v="2012-10-06T00:00:00"/>
  </r>
  <r>
    <n v="7945"/>
    <n v="29991"/>
    <x v="1331"/>
    <s v="Low"/>
    <s v="*"/>
    <s v="*"/>
    <s v="*"/>
    <m/>
    <m/>
    <s v="*"/>
    <m/>
    <m/>
    <m/>
    <m/>
    <m/>
    <n v="41"/>
    <n v="0.05"/>
    <m/>
    <m/>
    <n v="123.11"/>
    <n v="0"/>
    <n v="3.0026829268292681"/>
    <s v="Regular Air"/>
    <n v="0.49"/>
    <n v="123.6"/>
    <x v="8"/>
    <s v="Small Business"/>
    <x v="0"/>
    <s v="Labels"/>
    <s v="Small Box"/>
    <d v="2012-10-07T00:00:00"/>
  </r>
  <r>
    <n v="7946"/>
    <n v="38336"/>
    <x v="1331"/>
    <s v="Critical"/>
    <s v="***"/>
    <s v="***"/>
    <s v="***"/>
    <m/>
    <m/>
    <s v="***"/>
    <m/>
    <m/>
    <m/>
    <m/>
    <m/>
    <n v="14"/>
    <n v="0.02"/>
    <m/>
    <m/>
    <n v="91.75"/>
    <n v="0"/>
    <n v="6.5535714285714288"/>
    <s v="Regular Air"/>
    <n v="2.99"/>
    <n v="94.74"/>
    <x v="2"/>
    <s v="Corporate"/>
    <x v="0"/>
    <s v="Binders and Binder Accessories"/>
    <s v="Small Box"/>
    <d v="2012-10-06T00:00:00"/>
  </r>
  <r>
    <n v="7947"/>
    <n v="3655"/>
    <x v="1331"/>
    <s v="Critical"/>
    <s v="***"/>
    <s v="***"/>
    <s v="***"/>
    <m/>
    <m/>
    <s v="***"/>
    <m/>
    <m/>
    <m/>
    <m/>
    <m/>
    <n v="3"/>
    <n v="0.01"/>
    <m/>
    <m/>
    <n v="62.54"/>
    <n v="0"/>
    <n v="20.846666666666668"/>
    <s v="Regular Air"/>
    <n v="13.18"/>
    <n v="75.72"/>
    <x v="5"/>
    <s v="Small Business"/>
    <x v="0"/>
    <s v="Binders and Binder Accessories"/>
    <s v="Small Box"/>
    <d v="2012-10-05T00:00:00"/>
  </r>
  <r>
    <n v="7948"/>
    <n v="50818"/>
    <x v="1332"/>
    <s v="Medium"/>
    <s v="*"/>
    <s v="*"/>
    <s v="*"/>
    <m/>
    <m/>
    <s v="*"/>
    <m/>
    <m/>
    <m/>
    <m/>
    <m/>
    <n v="34"/>
    <n v="0.04"/>
    <m/>
    <m/>
    <n v="5518.5315000000001"/>
    <n v="1"/>
    <n v="162.30975000000001"/>
    <s v="Regular Air"/>
    <n v="8.99"/>
    <n v="5527.5214999999998"/>
    <x v="4"/>
    <s v="Small Business"/>
    <x v="2"/>
    <s v="Telephones and Communication"/>
    <s v="Small Box"/>
    <d v="2012-10-08T00:00:00"/>
  </r>
  <r>
    <n v="7949"/>
    <n v="42848"/>
    <x v="1332"/>
    <s v="Not Specified"/>
    <s v="*"/>
    <s v="*"/>
    <s v="*"/>
    <m/>
    <m/>
    <s v="*"/>
    <m/>
    <m/>
    <m/>
    <m/>
    <m/>
    <n v="50"/>
    <n v="0.06"/>
    <m/>
    <m/>
    <n v="387.79"/>
    <n v="0"/>
    <n v="7.7558000000000007"/>
    <s v="Regular Air"/>
    <n v="5.83"/>
    <n v="393.62"/>
    <x v="1"/>
    <s v="Consumer"/>
    <x v="0"/>
    <s v="Paper"/>
    <s v="Wrap Bag"/>
    <d v="2012-10-08T00:00:00"/>
  </r>
  <r>
    <n v="7950"/>
    <n v="33444"/>
    <x v="1332"/>
    <s v="Medium"/>
    <s v="*"/>
    <s v="*"/>
    <s v="*"/>
    <m/>
    <m/>
    <s v="*"/>
    <m/>
    <m/>
    <m/>
    <m/>
    <m/>
    <n v="8"/>
    <n v="0.01"/>
    <m/>
    <m/>
    <n v="127.8"/>
    <n v="0"/>
    <n v="15.975"/>
    <s v="Regular Air"/>
    <n v="7.51"/>
    <n v="135.31"/>
    <x v="7"/>
    <s v="Corporate"/>
    <x v="0"/>
    <s v="Storage &amp; Organization"/>
    <s v="Small Box"/>
    <d v="2012-10-08T00:00:00"/>
  </r>
  <r>
    <n v="7951"/>
    <n v="4067"/>
    <x v="1332"/>
    <s v="High"/>
    <s v="*"/>
    <s v="**"/>
    <s v="**"/>
    <m/>
    <m/>
    <s v="**"/>
    <m/>
    <m/>
    <m/>
    <m/>
    <m/>
    <n v="16"/>
    <n v="0.02"/>
    <m/>
    <m/>
    <n v="118.38"/>
    <n v="0"/>
    <n v="7.3987499999999997"/>
    <s v="Regular Air"/>
    <n v="6.05"/>
    <n v="124.42999999999999"/>
    <x v="2"/>
    <s v="Corporate"/>
    <x v="0"/>
    <s v="Binders and Binder Accessories"/>
    <s v="Small Box"/>
    <d v="2012-10-08T00:00:00"/>
  </r>
  <r>
    <n v="7952"/>
    <n v="33444"/>
    <x v="1332"/>
    <s v="Medium"/>
    <s v="*"/>
    <s v="*"/>
    <s v="*"/>
    <m/>
    <m/>
    <s v="*"/>
    <m/>
    <m/>
    <m/>
    <m/>
    <m/>
    <n v="11"/>
    <n v="0.02"/>
    <m/>
    <m/>
    <n v="30.51"/>
    <n v="0"/>
    <n v="2.7736363636363639"/>
    <s v="Regular Air"/>
    <n v="2.4"/>
    <n v="32.910000000000004"/>
    <x v="7"/>
    <s v="Corporate"/>
    <x v="0"/>
    <s v="Pens &amp; Art Supplies"/>
    <s v="Wrap Bag"/>
    <d v="2012-10-07T00:00:00"/>
  </r>
  <r>
    <n v="7953"/>
    <n v="16709"/>
    <x v="1332"/>
    <s v="High"/>
    <s v="*"/>
    <s v="**"/>
    <s v="**"/>
    <m/>
    <m/>
    <s v="**"/>
    <m/>
    <m/>
    <m/>
    <m/>
    <m/>
    <n v="3"/>
    <n v="0.01"/>
    <m/>
    <m/>
    <n v="24.36"/>
    <n v="0"/>
    <n v="8.1199999999999992"/>
    <s v="Regular Air"/>
    <n v="5.74"/>
    <n v="30.1"/>
    <x v="10"/>
    <s v="Small Business"/>
    <x v="0"/>
    <s v="Paper"/>
    <s v="Small Box"/>
    <d v="2012-10-08T00:00:00"/>
  </r>
  <r>
    <n v="7954"/>
    <n v="9509"/>
    <x v="1333"/>
    <s v="Not Specified"/>
    <s v="*"/>
    <s v="*"/>
    <s v="*"/>
    <m/>
    <m/>
    <s v="*"/>
    <m/>
    <m/>
    <m/>
    <m/>
    <m/>
    <n v="36"/>
    <n v="0.04"/>
    <m/>
    <m/>
    <n v="12175.82"/>
    <n v="1"/>
    <n v="338.21722222222223"/>
    <s v="Delivery Truck"/>
    <n v="58.95"/>
    <n v="12234.77"/>
    <x v="7"/>
    <s v="Home Office"/>
    <x v="1"/>
    <s v="Chairs &amp; Chairmats"/>
    <s v="Jumbo Drum"/>
    <d v="2012-10-08T00:00:00"/>
  </r>
  <r>
    <n v="7955"/>
    <n v="481"/>
    <x v="1333"/>
    <s v="High"/>
    <s v="*"/>
    <s v="**"/>
    <s v="**"/>
    <m/>
    <m/>
    <s v="**"/>
    <m/>
    <m/>
    <m/>
    <m/>
    <m/>
    <n v="44"/>
    <n v="0.05"/>
    <m/>
    <m/>
    <n v="4509.3774999999996"/>
    <n v="1"/>
    <n v="102.48585227272726"/>
    <s v="Regular Air"/>
    <n v="5.26"/>
    <n v="4514.6374999999998"/>
    <x v="2"/>
    <s v="Home Office"/>
    <x v="2"/>
    <s v="Telephones and Communication"/>
    <s v="Small Box"/>
    <d v="2012-10-09T00:00:00"/>
  </r>
  <r>
    <n v="7956"/>
    <n v="8677"/>
    <x v="1333"/>
    <s v="High"/>
    <s v="*"/>
    <s v="**"/>
    <s v="**"/>
    <m/>
    <m/>
    <s v="**"/>
    <m/>
    <m/>
    <m/>
    <m/>
    <m/>
    <n v="38"/>
    <n v="0.04"/>
    <m/>
    <m/>
    <n v="1610.76"/>
    <n v="1"/>
    <n v="42.388421052631578"/>
    <s v="Regular Air"/>
    <n v="16.36"/>
    <n v="1627.12"/>
    <x v="0"/>
    <s v="Corporate"/>
    <x v="0"/>
    <s v="Storage &amp; Organization"/>
    <s v="Small Box"/>
    <d v="2012-10-09T00:00:00"/>
  </r>
  <r>
    <n v="7957"/>
    <n v="9509"/>
    <x v="1333"/>
    <s v="Not Specified"/>
    <s v="*"/>
    <s v="*"/>
    <s v="*"/>
    <m/>
    <m/>
    <s v="*"/>
    <m/>
    <m/>
    <m/>
    <m/>
    <m/>
    <n v="32"/>
    <n v="0.04"/>
    <m/>
    <m/>
    <n v="1585.64"/>
    <n v="1"/>
    <n v="49.551250000000003"/>
    <s v="Regular Air"/>
    <n v="5.81"/>
    <n v="1591.45"/>
    <x v="7"/>
    <s v="Home Office"/>
    <x v="0"/>
    <s v="Paper"/>
    <s v="Small Box"/>
    <d v="2012-10-07T00:00:00"/>
  </r>
  <r>
    <n v="7958"/>
    <n v="42722"/>
    <x v="1333"/>
    <s v="Not Specified"/>
    <s v="*"/>
    <s v="*"/>
    <s v="*"/>
    <m/>
    <m/>
    <s v="*"/>
    <m/>
    <m/>
    <m/>
    <m/>
    <m/>
    <n v="23"/>
    <n v="3.5000000000000003E-2"/>
    <m/>
    <m/>
    <n v="1152.1600000000001"/>
    <n v="1"/>
    <n v="50.093913043478267"/>
    <s v="Regular Air"/>
    <n v="4.5"/>
    <n v="1156.6600000000001"/>
    <x v="2"/>
    <s v="Home Office"/>
    <x v="0"/>
    <s v="Appliances"/>
    <s v="Small Box"/>
    <d v="2012-10-08T00:00:00"/>
  </r>
  <r>
    <n v="7959"/>
    <n v="45825"/>
    <x v="1333"/>
    <s v="Medium"/>
    <s v="*"/>
    <s v="*"/>
    <s v="*"/>
    <m/>
    <m/>
    <s v="*"/>
    <m/>
    <m/>
    <m/>
    <m/>
    <m/>
    <n v="43"/>
    <n v="0.05"/>
    <m/>
    <m/>
    <n v="272.63"/>
    <n v="0"/>
    <n v="6.3402325581395349"/>
    <s v="Regular Air"/>
    <n v="5.14"/>
    <n v="277.77"/>
    <x v="4"/>
    <s v="Corporate"/>
    <x v="0"/>
    <s v="Paper"/>
    <s v="Small Box"/>
    <d v="2012-10-07T00:00:00"/>
  </r>
  <r>
    <n v="7960"/>
    <n v="9509"/>
    <x v="1333"/>
    <s v="Not Specified"/>
    <s v="*"/>
    <s v="*"/>
    <s v="*"/>
    <m/>
    <m/>
    <s v="*"/>
    <m/>
    <m/>
    <m/>
    <m/>
    <m/>
    <n v="5"/>
    <n v="0.01"/>
    <m/>
    <m/>
    <n v="101.21"/>
    <n v="0"/>
    <n v="20.241999999999997"/>
    <s v="Express Air"/>
    <n v="5.21"/>
    <n v="106.41999999999999"/>
    <x v="7"/>
    <s v="Home Office"/>
    <x v="0"/>
    <s v="Paper"/>
    <s v="Small Box"/>
    <d v="2012-10-08T00:00:00"/>
  </r>
  <r>
    <n v="7961"/>
    <n v="58181"/>
    <x v="1333"/>
    <s v="Not Specified"/>
    <s v="*"/>
    <s v="*"/>
    <s v="*"/>
    <m/>
    <m/>
    <s v="*"/>
    <m/>
    <m/>
    <m/>
    <m/>
    <m/>
    <n v="5"/>
    <n v="0.01"/>
    <m/>
    <m/>
    <n v="36.43"/>
    <n v="0"/>
    <n v="7.2859999999999996"/>
    <s v="Regular Air"/>
    <n v="7.15"/>
    <n v="43.58"/>
    <x v="4"/>
    <s v="Corporate"/>
    <x v="0"/>
    <s v="Paper"/>
    <s v="Small Box"/>
    <d v="2012-10-09T00:00:00"/>
  </r>
  <r>
    <n v="7962"/>
    <n v="42722"/>
    <x v="1333"/>
    <s v="Not Specified"/>
    <s v="*"/>
    <s v="*"/>
    <s v="*"/>
    <m/>
    <m/>
    <s v="*"/>
    <m/>
    <m/>
    <m/>
    <m/>
    <m/>
    <n v="2"/>
    <n v="0.01"/>
    <m/>
    <m/>
    <n v="19.899999999999999"/>
    <n v="0"/>
    <n v="9.9499999999999993"/>
    <s v="Regular Air"/>
    <n v="5.21"/>
    <n v="25.11"/>
    <x v="2"/>
    <s v="Home Office"/>
    <x v="1"/>
    <s v="Office Furnishings"/>
    <s v="Small Box"/>
    <d v="2012-10-09T00:00:00"/>
  </r>
  <r>
    <n v="7963"/>
    <n v="33731"/>
    <x v="1334"/>
    <s v="High"/>
    <s v="*"/>
    <s v="**"/>
    <s v="**"/>
    <m/>
    <m/>
    <s v="**"/>
    <m/>
    <m/>
    <m/>
    <m/>
    <m/>
    <n v="27"/>
    <n v="3.5000000000000003E-2"/>
    <m/>
    <m/>
    <n v="8213.3700000000008"/>
    <n v="1"/>
    <n v="304.19888888888892"/>
    <s v="Delivery Truck"/>
    <n v="69.55"/>
    <n v="8282.92"/>
    <x v="4"/>
    <s v="Corporate"/>
    <x v="1"/>
    <s v="Chairs &amp; Chairmats"/>
    <s v="Jumbo Drum"/>
    <d v="2012-10-09T00:00:00"/>
  </r>
  <r>
    <n v="7964"/>
    <n v="34241"/>
    <x v="1334"/>
    <s v="Low"/>
    <s v="*"/>
    <s v="*"/>
    <s v="*"/>
    <m/>
    <m/>
    <s v="*"/>
    <m/>
    <m/>
    <m/>
    <m/>
    <m/>
    <n v="4"/>
    <n v="0.01"/>
    <m/>
    <m/>
    <n v="207.55"/>
    <n v="0"/>
    <n v="51.887500000000003"/>
    <s v="Regular Air"/>
    <n v="2.5"/>
    <n v="210.05"/>
    <x v="2"/>
    <s v="Home Office"/>
    <x v="0"/>
    <s v="Envelopes"/>
    <s v="Small Box"/>
    <d v="2012-10-08T00:00:00"/>
  </r>
  <r>
    <n v="7965"/>
    <n v="33731"/>
    <x v="1334"/>
    <s v="High"/>
    <s v="*"/>
    <s v="**"/>
    <s v="**"/>
    <m/>
    <m/>
    <s v="**"/>
    <m/>
    <m/>
    <m/>
    <m/>
    <m/>
    <n v="12"/>
    <n v="0.02"/>
    <m/>
    <m/>
    <n v="138.88"/>
    <n v="0"/>
    <n v="11.573333333333332"/>
    <s v="Regular Air"/>
    <n v="5.03"/>
    <n v="143.91"/>
    <x v="4"/>
    <s v="Corporate"/>
    <x v="0"/>
    <s v="Storage &amp; Organization"/>
    <s v="Small Box"/>
    <d v="2012-10-10T00:00:00"/>
  </r>
  <r>
    <n v="7966"/>
    <n v="33731"/>
    <x v="1334"/>
    <s v="High"/>
    <s v="*"/>
    <s v="**"/>
    <s v="**"/>
    <m/>
    <m/>
    <s v="**"/>
    <m/>
    <m/>
    <m/>
    <m/>
    <m/>
    <n v="32"/>
    <n v="0.04"/>
    <m/>
    <m/>
    <n v="109.01"/>
    <n v="0"/>
    <n v="3.4065625000000002"/>
    <s v="Regular Air"/>
    <n v="1.63"/>
    <n v="110.64"/>
    <x v="4"/>
    <s v="Corporate"/>
    <x v="0"/>
    <s v="Rubber Bands"/>
    <s v="Wrap Bag"/>
    <d v="2012-10-08T00:00:00"/>
  </r>
  <r>
    <n v="7967"/>
    <n v="3232"/>
    <x v="1334"/>
    <s v="Critical"/>
    <s v="***"/>
    <s v="***"/>
    <s v="***"/>
    <m/>
    <m/>
    <s v="***"/>
    <m/>
    <m/>
    <m/>
    <m/>
    <m/>
    <n v="5"/>
    <n v="0.01"/>
    <m/>
    <m/>
    <n v="42.66"/>
    <n v="0"/>
    <n v="8.532"/>
    <s v="Regular Air"/>
    <n v="4.71"/>
    <n v="47.37"/>
    <x v="11"/>
    <s v="Small Business"/>
    <x v="0"/>
    <s v="Binders and Binder Accessories"/>
    <s v="Small Box"/>
    <d v="2012-10-10T00:00:00"/>
  </r>
  <r>
    <n v="7968"/>
    <n v="40994"/>
    <x v="1335"/>
    <s v="High"/>
    <s v="*"/>
    <s v="**"/>
    <s v="**"/>
    <m/>
    <m/>
    <s v="**"/>
    <m/>
    <m/>
    <m/>
    <m/>
    <m/>
    <n v="42"/>
    <n v="0.05"/>
    <m/>
    <m/>
    <n v="793.04"/>
    <n v="0"/>
    <n v="18.88190476190476"/>
    <s v="Regular Air"/>
    <n v="1.49"/>
    <n v="794.53"/>
    <x v="9"/>
    <s v="Small Business"/>
    <x v="0"/>
    <s v="Binders and Binder Accessories"/>
    <s v="Small Box"/>
    <d v="2012-10-11T00:00:00"/>
  </r>
  <r>
    <n v="7969"/>
    <n v="28929"/>
    <x v="1335"/>
    <s v="Medium"/>
    <s v="*"/>
    <s v="*"/>
    <s v="*"/>
    <m/>
    <m/>
    <s v="*"/>
    <m/>
    <m/>
    <m/>
    <m/>
    <m/>
    <n v="46"/>
    <n v="0.05"/>
    <m/>
    <m/>
    <n v="723.17"/>
    <n v="0"/>
    <n v="15.721086956521738"/>
    <s v="Regular Air"/>
    <n v="12.39"/>
    <n v="735.56"/>
    <x v="4"/>
    <s v="Corporate"/>
    <x v="0"/>
    <s v="Envelopes"/>
    <s v="Small Box"/>
    <d v="2012-10-11T00:00:00"/>
  </r>
  <r>
    <n v="7970"/>
    <n v="43010"/>
    <x v="1335"/>
    <s v="Critical"/>
    <s v="***"/>
    <s v="***"/>
    <s v="***"/>
    <m/>
    <m/>
    <s v="***"/>
    <m/>
    <m/>
    <m/>
    <m/>
    <m/>
    <n v="24"/>
    <n v="3.5000000000000003E-2"/>
    <m/>
    <m/>
    <n v="245.53"/>
    <n v="0"/>
    <n v="10.230416666666667"/>
    <s v="Regular Air"/>
    <n v="2.27"/>
    <n v="247.8"/>
    <x v="2"/>
    <s v="Home Office"/>
    <x v="0"/>
    <s v="Paper"/>
    <s v="Wrap Bag"/>
    <d v="2012-10-11T00:00:00"/>
  </r>
  <r>
    <n v="7971"/>
    <n v="43010"/>
    <x v="1335"/>
    <s v="Critical"/>
    <s v="***"/>
    <s v="***"/>
    <s v="***"/>
    <m/>
    <m/>
    <s v="***"/>
    <m/>
    <m/>
    <m/>
    <m/>
    <m/>
    <n v="40"/>
    <n v="0.05"/>
    <m/>
    <m/>
    <n v="233.2"/>
    <n v="0"/>
    <n v="5.83"/>
    <s v="Regular Air"/>
    <n v="1.46"/>
    <n v="234.66"/>
    <x v="2"/>
    <s v="Home Office"/>
    <x v="0"/>
    <s v="Paper"/>
    <s v="Wrap Bag"/>
    <d v="2012-10-09T00:00:00"/>
  </r>
  <r>
    <n v="7972"/>
    <n v="28929"/>
    <x v="1335"/>
    <s v="Medium"/>
    <s v="*"/>
    <s v="*"/>
    <s v="*"/>
    <m/>
    <m/>
    <s v="*"/>
    <m/>
    <m/>
    <m/>
    <m/>
    <m/>
    <n v="37"/>
    <n v="0.04"/>
    <m/>
    <m/>
    <n v="230.97"/>
    <n v="0"/>
    <n v="6.2424324324324321"/>
    <s v="Regular Air"/>
    <n v="8.19"/>
    <n v="239.16"/>
    <x v="4"/>
    <s v="Corporate"/>
    <x v="0"/>
    <s v="Paper"/>
    <s v="Small Box"/>
    <d v="2012-10-10T00:00:00"/>
  </r>
  <r>
    <n v="7973"/>
    <n v="32356"/>
    <x v="1336"/>
    <s v="Not Specified"/>
    <s v="*"/>
    <s v="*"/>
    <s v="*"/>
    <m/>
    <m/>
    <s v="*"/>
    <m/>
    <m/>
    <m/>
    <m/>
    <m/>
    <n v="47"/>
    <n v="0.05"/>
    <m/>
    <m/>
    <n v="5238.192"/>
    <n v="1"/>
    <n v="111.45089361702128"/>
    <s v="Delivery Truck"/>
    <n v="46.2"/>
    <n v="5284.3919999999998"/>
    <x v="4"/>
    <s v="Home Office"/>
    <x v="1"/>
    <s v="Tables"/>
    <s v="Jumbo Box"/>
    <d v="2012-10-12T00:00:00"/>
  </r>
  <r>
    <n v="7974"/>
    <n v="32356"/>
    <x v="1336"/>
    <s v="Not Specified"/>
    <s v="*"/>
    <s v="*"/>
    <s v="*"/>
    <m/>
    <m/>
    <s v="*"/>
    <m/>
    <m/>
    <m/>
    <m/>
    <m/>
    <n v="12"/>
    <n v="0.02"/>
    <m/>
    <m/>
    <n v="768.41"/>
    <n v="0"/>
    <n v="64.034166666666664"/>
    <s v="Regular Air"/>
    <n v="19.989999999999998"/>
    <n v="788.4"/>
    <x v="4"/>
    <s v="Home Office"/>
    <x v="0"/>
    <s v="Binders and Binder Accessories"/>
    <s v="Small Box"/>
    <d v="2012-10-11T00:00:00"/>
  </r>
  <r>
    <n v="7975"/>
    <n v="55366"/>
    <x v="1336"/>
    <s v="Critical"/>
    <s v="***"/>
    <s v="***"/>
    <s v="***"/>
    <m/>
    <m/>
    <s v="***"/>
    <m/>
    <m/>
    <m/>
    <m/>
    <m/>
    <n v="7"/>
    <n v="0.01"/>
    <m/>
    <m/>
    <n v="387.17"/>
    <n v="0"/>
    <n v="55.31"/>
    <s v="Regular Air"/>
    <n v="6.55"/>
    <n v="393.72"/>
    <x v="7"/>
    <s v="Corporate"/>
    <x v="2"/>
    <s v="Computer Peripherals"/>
    <s v="Small Box"/>
    <d v="2012-10-11T00:00:00"/>
  </r>
  <r>
    <n v="7976"/>
    <n v="58722"/>
    <x v="1337"/>
    <s v="Critical"/>
    <s v="***"/>
    <s v="***"/>
    <s v="***"/>
    <m/>
    <m/>
    <s v="***"/>
    <m/>
    <m/>
    <m/>
    <m/>
    <m/>
    <n v="45"/>
    <n v="0.05"/>
    <m/>
    <m/>
    <n v="4042.96"/>
    <n v="1"/>
    <n v="89.843555555555554"/>
    <s v="Delivery Truck"/>
    <n v="42"/>
    <n v="4084.96"/>
    <x v="5"/>
    <s v="Small Business"/>
    <x v="1"/>
    <s v="Chairs &amp; Chairmats"/>
    <s v="Jumbo Drum"/>
    <d v="2012-10-13T00:00:00"/>
  </r>
  <r>
    <n v="7977"/>
    <n v="9473"/>
    <x v="1337"/>
    <s v="Not Specified"/>
    <s v="*"/>
    <s v="*"/>
    <s v="*"/>
    <m/>
    <m/>
    <s v="*"/>
    <m/>
    <m/>
    <m/>
    <m/>
    <m/>
    <n v="34"/>
    <n v="0.04"/>
    <m/>
    <m/>
    <n v="563.82000000000005"/>
    <n v="0"/>
    <n v="16.582941176470591"/>
    <s v="Regular Air"/>
    <n v="2.99"/>
    <n v="566.81000000000006"/>
    <x v="4"/>
    <s v="Corporate"/>
    <x v="0"/>
    <s v="Binders and Binder Accessories"/>
    <s v="Small Box"/>
    <d v="2012-10-12T00:00:00"/>
  </r>
  <r>
    <n v="7978"/>
    <n v="9473"/>
    <x v="1337"/>
    <s v="Not Specified"/>
    <s v="*"/>
    <s v="*"/>
    <s v="*"/>
    <m/>
    <m/>
    <s v="*"/>
    <m/>
    <m/>
    <m/>
    <m/>
    <m/>
    <n v="31"/>
    <n v="0.04"/>
    <m/>
    <m/>
    <n v="502.44"/>
    <n v="0"/>
    <n v="16.20774193548387"/>
    <s v="Regular Air"/>
    <n v="17.78"/>
    <n v="520.22"/>
    <x v="4"/>
    <s v="Corporate"/>
    <x v="0"/>
    <s v="Storage &amp; Organization"/>
    <s v="Small Box"/>
    <d v="2012-10-13T00:00:00"/>
  </r>
  <r>
    <n v="7979"/>
    <n v="47686"/>
    <x v="1337"/>
    <s v="Not Specified"/>
    <s v="*"/>
    <s v="*"/>
    <s v="*"/>
    <m/>
    <m/>
    <s v="*"/>
    <m/>
    <m/>
    <m/>
    <m/>
    <m/>
    <n v="48"/>
    <n v="0.05"/>
    <m/>
    <m/>
    <n v="179.65"/>
    <n v="0"/>
    <n v="3.7427083333333333"/>
    <s v="Regular Air"/>
    <n v="1.23"/>
    <n v="180.88"/>
    <x v="1"/>
    <s v="Home Office"/>
    <x v="0"/>
    <s v="Pens &amp; Art Supplies"/>
    <s v="Wrap Bag"/>
    <d v="2012-10-13T00:00:00"/>
  </r>
  <r>
    <n v="7980"/>
    <n v="9473"/>
    <x v="1337"/>
    <s v="Not Specified"/>
    <s v="*"/>
    <s v="*"/>
    <s v="*"/>
    <m/>
    <m/>
    <s v="*"/>
    <m/>
    <m/>
    <m/>
    <m/>
    <m/>
    <n v="3"/>
    <n v="0.01"/>
    <m/>
    <m/>
    <n v="31.95"/>
    <n v="0"/>
    <n v="10.65"/>
    <s v="Regular Air"/>
    <n v="8.94"/>
    <n v="40.89"/>
    <x v="4"/>
    <s v="Corporate"/>
    <x v="0"/>
    <s v="Binders and Binder Accessories"/>
    <s v="Small Box"/>
    <d v="2012-10-13T00:00:00"/>
  </r>
  <r>
    <n v="7981"/>
    <n v="9765"/>
    <x v="1338"/>
    <s v="Low"/>
    <s v="*"/>
    <s v="*"/>
    <s v="*"/>
    <m/>
    <m/>
    <s v="*"/>
    <m/>
    <m/>
    <m/>
    <m/>
    <m/>
    <n v="26"/>
    <n v="3.5000000000000003E-2"/>
    <m/>
    <m/>
    <n v="3505.6"/>
    <n v="1"/>
    <n v="134.83076923076922"/>
    <s v="Regular Air"/>
    <n v="12.65"/>
    <n v="3518.25"/>
    <x v="1"/>
    <s v="Home Office"/>
    <x v="1"/>
    <s v="Chairs &amp; Chairmats"/>
    <s v="Medium Box"/>
    <d v="2012-10-19T00:00:00"/>
  </r>
  <r>
    <n v="7982"/>
    <n v="6500"/>
    <x v="1338"/>
    <s v="Critical"/>
    <s v="***"/>
    <s v="***"/>
    <s v="***"/>
    <m/>
    <m/>
    <s v="***"/>
    <m/>
    <m/>
    <m/>
    <m/>
    <m/>
    <n v="15"/>
    <n v="0.02"/>
    <m/>
    <m/>
    <n v="448.07"/>
    <n v="0"/>
    <n v="29.871333333333332"/>
    <s v="Regular Air"/>
    <n v="8.65"/>
    <n v="456.71999999999997"/>
    <x v="5"/>
    <s v="Home Office"/>
    <x v="2"/>
    <s v="Computer Peripherals"/>
    <s v="Small Box"/>
    <d v="2012-10-14T00:00:00"/>
  </r>
  <r>
    <n v="7983"/>
    <n v="36390"/>
    <x v="1338"/>
    <s v="High"/>
    <s v="*"/>
    <s v="**"/>
    <s v="**"/>
    <m/>
    <m/>
    <s v="**"/>
    <m/>
    <m/>
    <m/>
    <m/>
    <m/>
    <n v="3"/>
    <n v="0.01"/>
    <m/>
    <m/>
    <n v="329.63"/>
    <n v="0"/>
    <n v="109.87666666666667"/>
    <s v="Regular Air"/>
    <n v="8.99"/>
    <n v="338.62"/>
    <x v="3"/>
    <s v="Corporate"/>
    <x v="2"/>
    <s v="Telephones and Communication"/>
    <s v="Small Box"/>
    <d v="2012-10-14T00:00:00"/>
  </r>
  <r>
    <n v="7984"/>
    <n v="6500"/>
    <x v="1338"/>
    <s v="Critical"/>
    <s v="***"/>
    <s v="***"/>
    <s v="***"/>
    <m/>
    <m/>
    <s v="***"/>
    <m/>
    <m/>
    <m/>
    <m/>
    <m/>
    <n v="20"/>
    <n v="3.5000000000000003E-2"/>
    <m/>
    <m/>
    <n v="38.29"/>
    <n v="0"/>
    <n v="1.9144999999999999"/>
    <s v="Regular Air"/>
    <n v="1.63"/>
    <n v="39.92"/>
    <x v="5"/>
    <s v="Home Office"/>
    <x v="0"/>
    <s v="Pens &amp; Art Supplies"/>
    <s v="Wrap Bag"/>
    <d v="2012-10-13T00:00:00"/>
  </r>
  <r>
    <n v="7985"/>
    <n v="48801"/>
    <x v="1339"/>
    <s v="High"/>
    <s v="*"/>
    <s v="**"/>
    <s v="**"/>
    <m/>
    <m/>
    <s v="**"/>
    <m/>
    <m/>
    <m/>
    <m/>
    <m/>
    <n v="43"/>
    <n v="0.05"/>
    <m/>
    <m/>
    <n v="2387.61"/>
    <n v="1"/>
    <n v="55.525813953488374"/>
    <s v="Regular Air"/>
    <n v="11.1"/>
    <n v="2398.71"/>
    <x v="5"/>
    <s v="Home Office"/>
    <x v="1"/>
    <s v="Office Furnishings"/>
    <s v="Medium Box"/>
    <d v="2012-10-13T00:00:00"/>
  </r>
  <r>
    <n v="7986"/>
    <n v="44678"/>
    <x v="1339"/>
    <s v="Low"/>
    <s v="*"/>
    <s v="*"/>
    <s v="*"/>
    <m/>
    <m/>
    <s v="*"/>
    <m/>
    <m/>
    <m/>
    <m/>
    <m/>
    <n v="36"/>
    <n v="0.04"/>
    <m/>
    <m/>
    <n v="1152.6300000000001"/>
    <n v="1"/>
    <n v="32.017500000000005"/>
    <s v="Regular Air"/>
    <n v="7.09"/>
    <n v="1159.72"/>
    <x v="4"/>
    <s v="Small Business"/>
    <x v="1"/>
    <s v="Office Furnishings"/>
    <s v="Small Box"/>
    <d v="2012-10-13T00:00:00"/>
  </r>
  <r>
    <n v="7987"/>
    <n v="59683"/>
    <x v="1339"/>
    <s v="Not Specified"/>
    <s v="*"/>
    <s v="*"/>
    <s v="*"/>
    <m/>
    <m/>
    <s v="*"/>
    <m/>
    <m/>
    <m/>
    <m/>
    <m/>
    <n v="37"/>
    <n v="0.04"/>
    <m/>
    <m/>
    <n v="191.36"/>
    <n v="0"/>
    <n v="5.1718918918918924"/>
    <s v="Regular Air"/>
    <n v="4.97"/>
    <n v="196.33"/>
    <x v="1"/>
    <s v="Small Business"/>
    <x v="0"/>
    <s v="Binders and Binder Accessories"/>
    <s v="Small Box"/>
    <d v="2012-10-14T00:00:00"/>
  </r>
  <r>
    <n v="7988"/>
    <n v="44678"/>
    <x v="1339"/>
    <s v="Low"/>
    <s v="*"/>
    <s v="*"/>
    <s v="*"/>
    <m/>
    <m/>
    <s v="*"/>
    <m/>
    <m/>
    <m/>
    <m/>
    <m/>
    <n v="4"/>
    <n v="0.01"/>
    <m/>
    <m/>
    <n v="7.56"/>
    <n v="0"/>
    <n v="1.89"/>
    <s v="Regular Air"/>
    <n v="0.76"/>
    <n v="8.32"/>
    <x v="4"/>
    <s v="Small Business"/>
    <x v="0"/>
    <s v="Rubber Bands"/>
    <s v="Wrap Bag"/>
    <d v="2012-10-15T00:00:00"/>
  </r>
  <r>
    <n v="7989"/>
    <n v="25473"/>
    <x v="1340"/>
    <s v="High"/>
    <s v="*"/>
    <s v="**"/>
    <s v="**"/>
    <m/>
    <m/>
    <s v="**"/>
    <m/>
    <m/>
    <m/>
    <m/>
    <m/>
    <n v="36"/>
    <n v="0.04"/>
    <m/>
    <m/>
    <n v="17304.849999999999"/>
    <n v="1"/>
    <n v="480.69027777777774"/>
    <s v="Delivery Truck"/>
    <n v="28.14"/>
    <n v="17332.989999999998"/>
    <x v="8"/>
    <s v="Corporate"/>
    <x v="2"/>
    <s v="Office Machines"/>
    <s v="Jumbo Drum"/>
    <d v="2012-10-16T00:00:00"/>
  </r>
  <r>
    <n v="7990"/>
    <n v="32165"/>
    <x v="1340"/>
    <s v="Not Specified"/>
    <s v="*"/>
    <s v="*"/>
    <s v="*"/>
    <m/>
    <m/>
    <s v="*"/>
    <m/>
    <m/>
    <m/>
    <m/>
    <m/>
    <n v="47"/>
    <n v="0.05"/>
    <m/>
    <m/>
    <n v="3413.69"/>
    <n v="1"/>
    <n v="72.63170212765958"/>
    <s v="Regular Air"/>
    <n v="14.52"/>
    <n v="3428.21"/>
    <x v="5"/>
    <s v="Small Business"/>
    <x v="2"/>
    <s v="Computer Peripherals"/>
    <s v="Small Box"/>
    <d v="2012-10-16T00:00:00"/>
  </r>
  <r>
    <n v="7991"/>
    <n v="32165"/>
    <x v="1340"/>
    <s v="Not Specified"/>
    <s v="*"/>
    <s v="*"/>
    <s v="*"/>
    <m/>
    <m/>
    <s v="*"/>
    <m/>
    <m/>
    <m/>
    <m/>
    <m/>
    <n v="38"/>
    <n v="0.04"/>
    <m/>
    <m/>
    <n v="2939.6824999999999"/>
    <n v="1"/>
    <n v="77.36006578947368"/>
    <s v="Regular Air"/>
    <n v="0.99"/>
    <n v="2940.6724999999997"/>
    <x v="5"/>
    <s v="Small Business"/>
    <x v="2"/>
    <s v="Telephones and Communication"/>
    <s v="Wrap Bag"/>
    <d v="2012-10-15T00:00:00"/>
  </r>
  <r>
    <n v="7992"/>
    <n v="1447"/>
    <x v="1340"/>
    <s v="High"/>
    <s v="*"/>
    <s v="**"/>
    <s v="**"/>
    <m/>
    <m/>
    <s v="**"/>
    <m/>
    <m/>
    <m/>
    <m/>
    <m/>
    <n v="40"/>
    <n v="0.05"/>
    <m/>
    <m/>
    <n v="2135.9735000000001"/>
    <n v="1"/>
    <n v="53.399337500000001"/>
    <s v="Regular Air"/>
    <n v="8.99"/>
    <n v="2144.9634999999998"/>
    <x v="0"/>
    <s v="Consumer"/>
    <x v="2"/>
    <s v="Telephones and Communication"/>
    <s v="Small Box"/>
    <d v="2012-10-17T00:00:00"/>
  </r>
  <r>
    <n v="7993"/>
    <n v="25473"/>
    <x v="1340"/>
    <s v="High"/>
    <s v="*"/>
    <s v="**"/>
    <s v="**"/>
    <m/>
    <m/>
    <s v="**"/>
    <m/>
    <m/>
    <m/>
    <m/>
    <m/>
    <n v="20"/>
    <n v="3.5000000000000003E-2"/>
    <m/>
    <m/>
    <n v="794.32"/>
    <n v="0"/>
    <n v="39.716000000000001"/>
    <s v="Regular Air"/>
    <n v="17.48"/>
    <n v="811.80000000000007"/>
    <x v="8"/>
    <s v="Corporate"/>
    <x v="0"/>
    <s v="Paper"/>
    <s v="Small Box"/>
    <d v="2012-10-17T00:00:00"/>
  </r>
  <r>
    <n v="7994"/>
    <n v="56069"/>
    <x v="1340"/>
    <s v="Low"/>
    <s v="*"/>
    <s v="*"/>
    <s v="*"/>
    <m/>
    <m/>
    <s v="*"/>
    <m/>
    <m/>
    <m/>
    <m/>
    <m/>
    <n v="10"/>
    <n v="0.02"/>
    <m/>
    <m/>
    <n v="55.66"/>
    <n v="0"/>
    <n v="5.5659999999999998"/>
    <s v="Regular Air"/>
    <n v="1.39"/>
    <n v="57.05"/>
    <x v="5"/>
    <s v="Corporate"/>
    <x v="0"/>
    <s v="Envelopes"/>
    <s v="Small Box"/>
    <d v="2012-10-19T00:00:00"/>
  </r>
  <r>
    <n v="7995"/>
    <n v="15715"/>
    <x v="1341"/>
    <s v="Critical"/>
    <s v="***"/>
    <s v="***"/>
    <s v="***"/>
    <m/>
    <m/>
    <s v="***"/>
    <m/>
    <m/>
    <m/>
    <m/>
    <m/>
    <n v="43"/>
    <n v="0.05"/>
    <m/>
    <m/>
    <n v="2123.64"/>
    <n v="1"/>
    <n v="49.386976744186043"/>
    <s v="Regular Air"/>
    <n v="5.86"/>
    <n v="2129.5"/>
    <x v="4"/>
    <s v="Home Office"/>
    <x v="0"/>
    <s v="Paper"/>
    <s v="Small Box"/>
    <d v="2012-10-18T00:00:00"/>
  </r>
  <r>
    <n v="7996"/>
    <n v="21665"/>
    <x v="1341"/>
    <s v="High"/>
    <s v="*"/>
    <s v="**"/>
    <s v="**"/>
    <m/>
    <m/>
    <s v="**"/>
    <m/>
    <m/>
    <m/>
    <m/>
    <m/>
    <n v="5"/>
    <n v="0.01"/>
    <m/>
    <m/>
    <n v="474.79300000000001"/>
    <n v="0"/>
    <n v="94.958600000000004"/>
    <s v="Express Air"/>
    <n v="2.5"/>
    <n v="477.29300000000001"/>
    <x v="1"/>
    <s v="Home Office"/>
    <x v="2"/>
    <s v="Telephones and Communication"/>
    <s v="Small Box"/>
    <d v="2012-10-16T00:00:00"/>
  </r>
  <r>
    <n v="7997"/>
    <n v="25152"/>
    <x v="1341"/>
    <s v="Critical"/>
    <s v="***"/>
    <s v="***"/>
    <s v="***"/>
    <m/>
    <m/>
    <s v="***"/>
    <m/>
    <m/>
    <m/>
    <m/>
    <m/>
    <n v="29"/>
    <n v="3.5000000000000003E-2"/>
    <m/>
    <m/>
    <n v="195.21"/>
    <n v="0"/>
    <n v="6.7313793103448276"/>
    <s v="Regular Air"/>
    <n v="2.35"/>
    <n v="197.56"/>
    <x v="1"/>
    <s v="Corporate"/>
    <x v="0"/>
    <s v="Pens &amp; Art Supplies"/>
    <s v="Wrap Bag"/>
    <d v="2012-10-17T00:00:00"/>
  </r>
  <r>
    <n v="7998"/>
    <n v="56740"/>
    <x v="1342"/>
    <s v="Low"/>
    <s v="*"/>
    <s v="*"/>
    <s v="*"/>
    <m/>
    <m/>
    <s v="*"/>
    <m/>
    <m/>
    <m/>
    <m/>
    <m/>
    <n v="29"/>
    <n v="3.5000000000000003E-2"/>
    <m/>
    <m/>
    <n v="23516.31"/>
    <n v="1"/>
    <n v="810.90724137931034"/>
    <s v="Regular Air"/>
    <n v="24.49"/>
    <n v="23540.800000000003"/>
    <x v="2"/>
    <s v="Consumer"/>
    <x v="0"/>
    <s v="Scissors, Rulers and Trimmers"/>
    <s v="Medium Box"/>
    <d v="2012-10-20T00:00:00"/>
  </r>
  <r>
    <n v="7999"/>
    <n v="56740"/>
    <x v="1342"/>
    <s v="Critical"/>
    <s v="***"/>
    <s v="***"/>
    <s v="***"/>
    <m/>
    <m/>
    <s v="***"/>
    <m/>
    <m/>
    <m/>
    <m/>
    <m/>
    <n v="33"/>
    <n v="0.04"/>
    <m/>
    <m/>
    <n v="662.21"/>
    <n v="0"/>
    <n v="20.066969696969696"/>
    <s v="Regular Air"/>
    <n v="3.62"/>
    <n v="665.83"/>
    <x v="3"/>
    <s v="Consumer"/>
    <x v="1"/>
    <s v="Office Furnishings"/>
    <s v="Wrap Bag"/>
    <d v="2012-10-23T00:00:00"/>
  </r>
  <r>
    <n v="8000"/>
    <n v="14630"/>
    <x v="1342"/>
    <s v="Low"/>
    <s v="*"/>
    <s v="*"/>
    <s v="*"/>
    <m/>
    <m/>
    <s v="*"/>
    <m/>
    <m/>
    <m/>
    <m/>
    <m/>
    <n v="17"/>
    <n v="0.02"/>
    <m/>
    <m/>
    <n v="363.54"/>
    <n v="0"/>
    <n v="21.384705882352943"/>
    <s v="Regular Air"/>
    <n v="5.53"/>
    <n v="369.07"/>
    <x v="10"/>
    <s v="Corporate"/>
    <x v="0"/>
    <s v="Pens &amp; Art Supplies"/>
    <s v="Small Pack"/>
    <d v="2012-10-16T00:00:00"/>
  </r>
  <r>
    <n v="8001"/>
    <n v="26084"/>
    <x v="1342"/>
    <s v="Low"/>
    <s v="*"/>
    <s v="*"/>
    <s v="*"/>
    <m/>
    <m/>
    <s v="*"/>
    <m/>
    <m/>
    <m/>
    <m/>
    <m/>
    <n v="33"/>
    <n v="0.04"/>
    <m/>
    <m/>
    <n v="228.82"/>
    <n v="0"/>
    <n v="6.9339393939393936"/>
    <s v="Express Air"/>
    <n v="7.3"/>
    <n v="236.12"/>
    <x v="4"/>
    <s v="Corporate"/>
    <x v="0"/>
    <s v="Paper"/>
    <s v="Small Box"/>
    <d v="2012-10-21T00:00:00"/>
  </r>
  <r>
    <n v="8002"/>
    <n v="56740"/>
    <x v="1342"/>
    <s v="Low"/>
    <s v="*"/>
    <s v="*"/>
    <s v="*"/>
    <m/>
    <m/>
    <s v="*"/>
    <m/>
    <m/>
    <m/>
    <m/>
    <m/>
    <n v="6"/>
    <n v="0.01"/>
    <m/>
    <m/>
    <n v="34.29"/>
    <n v="0"/>
    <n v="5.7149999999999999"/>
    <s v="Regular Air"/>
    <n v="2.99"/>
    <n v="37.28"/>
    <x v="2"/>
    <s v="Consumer"/>
    <x v="0"/>
    <s v="Binders and Binder Accessories"/>
    <s v="Small Box"/>
    <d v="2012-10-18T00:00:00"/>
  </r>
  <r>
    <n v="8003"/>
    <n v="36034"/>
    <x v="1342"/>
    <s v="High"/>
    <s v="*"/>
    <s v="**"/>
    <s v="**"/>
    <m/>
    <m/>
    <s v="**"/>
    <m/>
    <m/>
    <m/>
    <m/>
    <m/>
    <n v="10"/>
    <n v="0.02"/>
    <m/>
    <m/>
    <n v="19.36"/>
    <n v="0"/>
    <n v="1.9359999999999999"/>
    <s v="Regular Air"/>
    <n v="0.7"/>
    <n v="20.059999999999999"/>
    <x v="0"/>
    <s v="Consumer"/>
    <x v="0"/>
    <s v="Pens &amp; Art Supplies"/>
    <s v="Wrap Bag"/>
    <d v="2012-10-18T00:00:00"/>
  </r>
  <r>
    <n v="8004"/>
    <n v="35713"/>
    <x v="1343"/>
    <s v="Medium"/>
    <s v="*"/>
    <s v="*"/>
    <s v="*"/>
    <m/>
    <m/>
    <s v="*"/>
    <m/>
    <m/>
    <m/>
    <m/>
    <m/>
    <n v="49"/>
    <n v="0.05"/>
    <m/>
    <m/>
    <n v="1355.47"/>
    <n v="1"/>
    <n v="27.662653061224489"/>
    <s v="Regular Air"/>
    <n v="1.49"/>
    <n v="1356.96"/>
    <x v="1"/>
    <s v="Corporate"/>
    <x v="0"/>
    <s v="Binders and Binder Accessories"/>
    <s v="Small Box"/>
    <d v="2012-10-17T00:00:00"/>
  </r>
  <r>
    <n v="8005"/>
    <n v="34182"/>
    <x v="1343"/>
    <s v="Critical"/>
    <s v="***"/>
    <s v="***"/>
    <s v="***"/>
    <m/>
    <m/>
    <s v="***"/>
    <m/>
    <m/>
    <m/>
    <m/>
    <m/>
    <n v="31"/>
    <n v="0.04"/>
    <m/>
    <m/>
    <n v="336.34"/>
    <n v="0"/>
    <n v="10.849677419354839"/>
    <s v="Regular Air"/>
    <n v="7.94"/>
    <n v="344.28"/>
    <x v="0"/>
    <s v="Home Office"/>
    <x v="1"/>
    <s v="Office Furnishings"/>
    <s v="Small Pack"/>
    <d v="2012-10-19T00:00:00"/>
  </r>
  <r>
    <n v="8006"/>
    <n v="51940"/>
    <x v="1343"/>
    <s v="High"/>
    <s v="*"/>
    <s v="**"/>
    <s v="**"/>
    <m/>
    <m/>
    <s v="**"/>
    <m/>
    <m/>
    <m/>
    <m/>
    <m/>
    <n v="11"/>
    <n v="0.02"/>
    <m/>
    <m/>
    <n v="65.5"/>
    <n v="0"/>
    <n v="5.9545454545454541"/>
    <s v="Regular Air"/>
    <n v="4.38"/>
    <n v="69.88"/>
    <x v="1"/>
    <s v="Corporate"/>
    <x v="2"/>
    <s v="Computer Peripherals"/>
    <s v="Small Pack"/>
    <d v="2012-10-18T00:00:00"/>
  </r>
  <r>
    <n v="8007"/>
    <n v="48643"/>
    <x v="1344"/>
    <s v="Medium"/>
    <s v="*"/>
    <s v="*"/>
    <s v="*"/>
    <m/>
    <m/>
    <s v="*"/>
    <m/>
    <m/>
    <m/>
    <m/>
    <m/>
    <n v="14"/>
    <n v="0.02"/>
    <m/>
    <m/>
    <n v="9171.7099999999991"/>
    <n v="1"/>
    <n v="655.12214285714276"/>
    <s v="Delivery Truck"/>
    <n v="55.3"/>
    <n v="9227.0099999999984"/>
    <x v="6"/>
    <s v="Home Office"/>
    <x v="2"/>
    <s v="Office Machines"/>
    <s v="Jumbo Drum"/>
    <d v="2012-10-20T00:00:00"/>
  </r>
  <r>
    <n v="8008"/>
    <n v="33924"/>
    <x v="1344"/>
    <s v="Not Specified"/>
    <s v="*"/>
    <s v="*"/>
    <s v="*"/>
    <m/>
    <m/>
    <s v="*"/>
    <m/>
    <m/>
    <m/>
    <m/>
    <m/>
    <n v="12"/>
    <n v="0.02"/>
    <m/>
    <m/>
    <n v="6168.07"/>
    <n v="1"/>
    <n v="514.00583333333327"/>
    <s v="Delivery Truck"/>
    <n v="28.14"/>
    <n v="6196.21"/>
    <x v="2"/>
    <s v="Consumer"/>
    <x v="2"/>
    <s v="Office Machines"/>
    <s v="Jumbo Drum"/>
    <d v="2012-10-20T00:00:00"/>
  </r>
  <r>
    <n v="8009"/>
    <n v="48643"/>
    <x v="1344"/>
    <s v="Medium"/>
    <s v="*"/>
    <s v="*"/>
    <s v="*"/>
    <m/>
    <m/>
    <s v="*"/>
    <m/>
    <m/>
    <m/>
    <m/>
    <m/>
    <n v="50"/>
    <n v="0.06"/>
    <m/>
    <m/>
    <n v="2896.3580000000002"/>
    <n v="1"/>
    <n v="57.927160000000001"/>
    <s v="Regular Air"/>
    <n v="8.99"/>
    <n v="2905.348"/>
    <x v="6"/>
    <s v="Home Office"/>
    <x v="2"/>
    <s v="Telephones and Communication"/>
    <s v="Small Box"/>
    <d v="2012-10-20T00:00:00"/>
  </r>
  <r>
    <n v="8010"/>
    <n v="54721"/>
    <x v="1344"/>
    <s v="Not Specified"/>
    <s v="*"/>
    <s v="*"/>
    <s v="*"/>
    <m/>
    <m/>
    <s v="*"/>
    <m/>
    <m/>
    <m/>
    <m/>
    <m/>
    <n v="19"/>
    <n v="0.02"/>
    <m/>
    <m/>
    <n v="2002.4"/>
    <n v="1"/>
    <n v="105.38947368421053"/>
    <s v="Delivery Truck"/>
    <n v="26.22"/>
    <n v="2028.6200000000001"/>
    <x v="0"/>
    <s v="Corporate"/>
    <x v="1"/>
    <s v="Bookcases"/>
    <s v="Jumbo Box"/>
    <d v="2012-10-19T00:00:00"/>
  </r>
  <r>
    <n v="8011"/>
    <n v="55296"/>
    <x v="1344"/>
    <s v="Low"/>
    <s v="*"/>
    <s v="*"/>
    <s v="*"/>
    <m/>
    <m/>
    <s v="*"/>
    <m/>
    <m/>
    <m/>
    <m/>
    <m/>
    <n v="32"/>
    <n v="0.04"/>
    <m/>
    <m/>
    <n v="317.06"/>
    <n v="0"/>
    <n v="9.9081250000000001"/>
    <s v="Regular Air"/>
    <n v="2.06"/>
    <n v="319.12"/>
    <x v="4"/>
    <s v="Corporate"/>
    <x v="0"/>
    <s v="Paper"/>
    <s v="Wrap Bag"/>
    <d v="2012-10-22T00:00:00"/>
  </r>
  <r>
    <n v="8012"/>
    <n v="12356"/>
    <x v="1344"/>
    <s v="Critical"/>
    <s v="***"/>
    <s v="***"/>
    <s v="***"/>
    <m/>
    <m/>
    <s v="***"/>
    <m/>
    <m/>
    <m/>
    <m/>
    <m/>
    <n v="39"/>
    <n v="0.04"/>
    <m/>
    <m/>
    <n v="243.05"/>
    <n v="0"/>
    <n v="6.2320512820512821"/>
    <s v="Regular Air"/>
    <n v="5.35"/>
    <n v="248.4"/>
    <x v="5"/>
    <s v="Consumer"/>
    <x v="0"/>
    <s v="Paper"/>
    <s v="Small Box"/>
    <d v="2012-10-21T00:00:00"/>
  </r>
  <r>
    <n v="8013"/>
    <n v="30401"/>
    <x v="1344"/>
    <s v="Medium"/>
    <s v="*"/>
    <s v="*"/>
    <s v="*"/>
    <m/>
    <m/>
    <s v="*"/>
    <m/>
    <m/>
    <m/>
    <m/>
    <m/>
    <n v="39"/>
    <n v="0.04"/>
    <m/>
    <m/>
    <n v="239.4"/>
    <n v="0"/>
    <n v="6.1384615384615389"/>
    <s v="Regular Air"/>
    <n v="5.15"/>
    <n v="244.55"/>
    <x v="5"/>
    <s v="Corporate"/>
    <x v="0"/>
    <s v="Paper"/>
    <s v="Small Box"/>
    <d v="2012-10-20T00:00:00"/>
  </r>
  <r>
    <n v="8014"/>
    <n v="8231"/>
    <x v="1344"/>
    <s v="Critical"/>
    <s v="***"/>
    <s v="***"/>
    <s v="***"/>
    <m/>
    <m/>
    <s v="***"/>
    <m/>
    <m/>
    <m/>
    <m/>
    <m/>
    <n v="5"/>
    <n v="0.01"/>
    <m/>
    <m/>
    <n v="110.03"/>
    <n v="0"/>
    <n v="22.006"/>
    <s v="Regular Air"/>
    <n v="10.49"/>
    <n v="120.52"/>
    <x v="1"/>
    <s v="Corporate"/>
    <x v="1"/>
    <s v="Office Furnishings"/>
    <s v="Small Box"/>
    <d v="2012-10-19T00:00:00"/>
  </r>
  <r>
    <n v="8015"/>
    <n v="50308"/>
    <x v="1344"/>
    <s v="Low"/>
    <s v="*"/>
    <s v="*"/>
    <s v="*"/>
    <m/>
    <m/>
    <s v="*"/>
    <m/>
    <m/>
    <m/>
    <m/>
    <m/>
    <n v="19"/>
    <n v="0.02"/>
    <m/>
    <m/>
    <n v="86.48"/>
    <n v="0"/>
    <n v="4.5515789473684212"/>
    <s v="Regular Air"/>
    <n v="0.5"/>
    <n v="86.98"/>
    <x v="0"/>
    <s v="Home Office"/>
    <x v="0"/>
    <s v="Labels"/>
    <s v="Small Box"/>
    <d v="2012-10-25T00:00:00"/>
  </r>
  <r>
    <n v="8016"/>
    <n v="8231"/>
    <x v="1344"/>
    <s v="Critical"/>
    <s v="***"/>
    <s v="***"/>
    <s v="***"/>
    <m/>
    <m/>
    <s v="***"/>
    <m/>
    <m/>
    <m/>
    <m/>
    <m/>
    <n v="27"/>
    <n v="3.5000000000000003E-2"/>
    <m/>
    <m/>
    <n v="79.44"/>
    <n v="0"/>
    <n v="2.9422222222222221"/>
    <s v="Regular Air"/>
    <n v="0.5"/>
    <n v="79.94"/>
    <x v="1"/>
    <s v="Corporate"/>
    <x v="0"/>
    <s v="Labels"/>
    <s v="Small Box"/>
    <d v="2012-10-20T00:00:00"/>
  </r>
  <r>
    <n v="8017"/>
    <n v="50055"/>
    <x v="1344"/>
    <s v="Medium"/>
    <s v="*"/>
    <s v="*"/>
    <s v="*"/>
    <m/>
    <m/>
    <s v="*"/>
    <m/>
    <m/>
    <m/>
    <m/>
    <m/>
    <n v="11"/>
    <n v="0.02"/>
    <m/>
    <m/>
    <n v="75.790000000000006"/>
    <n v="0"/>
    <n v="6.8900000000000006"/>
    <s v="Regular Air"/>
    <n v="4.91"/>
    <n v="80.7"/>
    <x v="4"/>
    <s v="Small Business"/>
    <x v="0"/>
    <s v="Paper"/>
    <s v="Small Box"/>
    <d v="2012-10-20T00:00:00"/>
  </r>
  <r>
    <n v="8018"/>
    <n v="19782"/>
    <x v="1344"/>
    <s v="Low"/>
    <s v="*"/>
    <s v="*"/>
    <s v="*"/>
    <m/>
    <m/>
    <s v="*"/>
    <m/>
    <m/>
    <m/>
    <m/>
    <m/>
    <n v="18"/>
    <n v="0.02"/>
    <m/>
    <m/>
    <n v="33.21"/>
    <n v="0"/>
    <n v="1.845"/>
    <s v="Regular Air"/>
    <n v="0.75"/>
    <n v="33.96"/>
    <x v="1"/>
    <s v="Consumer"/>
    <x v="0"/>
    <s v="Rubber Bands"/>
    <s v="Wrap Bag"/>
    <d v="2012-10-22T00:00:00"/>
  </r>
  <r>
    <n v="8019"/>
    <n v="48643"/>
    <x v="1344"/>
    <s v="Medium"/>
    <s v="*"/>
    <s v="*"/>
    <s v="*"/>
    <m/>
    <m/>
    <s v="*"/>
    <m/>
    <m/>
    <m/>
    <m/>
    <m/>
    <n v="6"/>
    <n v="0.01"/>
    <m/>
    <m/>
    <n v="18.05"/>
    <n v="0"/>
    <n v="3.0083333333333333"/>
    <s v="Regular Air"/>
    <n v="0.99"/>
    <n v="19.04"/>
    <x v="6"/>
    <s v="Home Office"/>
    <x v="0"/>
    <s v="Labels"/>
    <s v="Small Box"/>
    <d v="2012-10-20T00:00:00"/>
  </r>
  <r>
    <n v="8020"/>
    <n v="50055"/>
    <x v="1344"/>
    <s v="Medium"/>
    <s v="*"/>
    <s v="*"/>
    <s v="*"/>
    <m/>
    <m/>
    <s v="*"/>
    <m/>
    <m/>
    <m/>
    <m/>
    <m/>
    <n v="1"/>
    <n v="0.01"/>
    <m/>
    <m/>
    <n v="13.45"/>
    <n v="0"/>
    <n v="13.45"/>
    <s v="Regular Air"/>
    <n v="7.78"/>
    <n v="21.23"/>
    <x v="4"/>
    <s v="Small Business"/>
    <x v="0"/>
    <s v="Binders and Binder Accessories"/>
    <s v="Small Box"/>
    <d v="2012-10-20T00:00:00"/>
  </r>
  <r>
    <n v="8021"/>
    <n v="27750"/>
    <x v="1345"/>
    <s v="Low"/>
    <s v="*"/>
    <s v="*"/>
    <s v="*"/>
    <m/>
    <m/>
    <s v="*"/>
    <m/>
    <m/>
    <m/>
    <m/>
    <m/>
    <n v="18"/>
    <n v="0.02"/>
    <m/>
    <m/>
    <n v="7370.84"/>
    <n v="1"/>
    <n v="409.49111111111114"/>
    <s v="Delivery Truck"/>
    <n v="49"/>
    <n v="7419.84"/>
    <x v="5"/>
    <s v="Small Business"/>
    <x v="2"/>
    <s v="Copiers and Fax"/>
    <s v="Jumbo Drum"/>
    <d v="2012-10-19T00:00:00"/>
  </r>
  <r>
    <n v="8022"/>
    <n v="19777"/>
    <x v="1345"/>
    <s v="Not Specified"/>
    <s v="*"/>
    <s v="*"/>
    <s v="*"/>
    <m/>
    <m/>
    <s v="*"/>
    <m/>
    <m/>
    <m/>
    <m/>
    <m/>
    <n v="24"/>
    <n v="3.5000000000000003E-2"/>
    <m/>
    <m/>
    <n v="3268.7514999999999"/>
    <n v="1"/>
    <n v="136.19797916666667"/>
    <s v="Regular Air"/>
    <n v="8.08"/>
    <n v="3276.8314999999998"/>
    <x v="1"/>
    <s v="Corporate"/>
    <x v="2"/>
    <s v="Telephones and Communication"/>
    <s v="Small Box"/>
    <d v="2012-10-21T00:00:00"/>
  </r>
  <r>
    <n v="8023"/>
    <n v="27750"/>
    <x v="1345"/>
    <s v="Low"/>
    <s v="*"/>
    <s v="*"/>
    <s v="*"/>
    <m/>
    <m/>
    <s v="*"/>
    <m/>
    <m/>
    <m/>
    <m/>
    <m/>
    <n v="12"/>
    <n v="0.02"/>
    <m/>
    <m/>
    <n v="769.17"/>
    <n v="0"/>
    <n v="64.097499999999997"/>
    <s v="Delivery Truck"/>
    <n v="36.61"/>
    <n v="805.78"/>
    <x v="5"/>
    <s v="Small Business"/>
    <x v="1"/>
    <s v="Bookcases"/>
    <s v="Jumbo Box"/>
    <d v="2012-10-23T00:00:00"/>
  </r>
  <r>
    <n v="8024"/>
    <n v="19777"/>
    <x v="1345"/>
    <s v="Not Specified"/>
    <s v="*"/>
    <s v="*"/>
    <s v="*"/>
    <m/>
    <m/>
    <s v="*"/>
    <m/>
    <m/>
    <m/>
    <m/>
    <m/>
    <n v="22"/>
    <n v="3.5000000000000003E-2"/>
    <m/>
    <m/>
    <n v="321.91000000000003"/>
    <n v="0"/>
    <n v="14.632272727272728"/>
    <s v="Regular Air"/>
    <n v="8.4"/>
    <n v="330.31"/>
    <x v="1"/>
    <s v="Corporate"/>
    <x v="0"/>
    <s v="Binders and Binder Accessories"/>
    <s v="Small Box"/>
    <d v="2012-10-19T00:00:00"/>
  </r>
  <r>
    <n v="8025"/>
    <n v="33477"/>
    <x v="1345"/>
    <s v="High"/>
    <s v="*"/>
    <s v="**"/>
    <s v="**"/>
    <m/>
    <m/>
    <s v="**"/>
    <m/>
    <m/>
    <m/>
    <m/>
    <m/>
    <n v="28"/>
    <n v="3.5000000000000003E-2"/>
    <m/>
    <m/>
    <n v="269.27999999999997"/>
    <n v="0"/>
    <n v="9.6171428571428557"/>
    <s v="Regular Air"/>
    <n v="0.99"/>
    <n v="270.27"/>
    <x v="1"/>
    <s v="Small Business"/>
    <x v="0"/>
    <s v="Labels"/>
    <s v="Small Box"/>
    <d v="2012-10-21T00:00:00"/>
  </r>
  <r>
    <n v="8026"/>
    <n v="19777"/>
    <x v="1345"/>
    <s v="Not Specified"/>
    <s v="*"/>
    <s v="*"/>
    <s v="*"/>
    <m/>
    <m/>
    <s v="*"/>
    <m/>
    <m/>
    <m/>
    <m/>
    <m/>
    <n v="2"/>
    <n v="0.01"/>
    <m/>
    <m/>
    <n v="132.96"/>
    <n v="0"/>
    <n v="66.48"/>
    <s v="Regular Air"/>
    <n v="10.29"/>
    <n v="143.25"/>
    <x v="1"/>
    <s v="Corporate"/>
    <x v="0"/>
    <s v="Binders and Binder Accessories"/>
    <s v="Small Box"/>
    <d v="2012-10-21T00:00:00"/>
  </r>
  <r>
    <n v="8027"/>
    <n v="612"/>
    <x v="1346"/>
    <s v="Medium"/>
    <s v="*"/>
    <s v="*"/>
    <s v="*"/>
    <m/>
    <m/>
    <s v="*"/>
    <m/>
    <m/>
    <m/>
    <m/>
    <m/>
    <n v="43"/>
    <n v="0.05"/>
    <m/>
    <m/>
    <n v="2531.0875000000001"/>
    <n v="1"/>
    <n v="58.862500000000004"/>
    <s v="Regular Air"/>
    <n v="2.5"/>
    <n v="2533.5875000000001"/>
    <x v="8"/>
    <s v="Corporate"/>
    <x v="2"/>
    <s v="Telephones and Communication"/>
    <s v="Small Box"/>
    <d v="2012-10-22T00:00:00"/>
  </r>
  <r>
    <n v="8028"/>
    <n v="27780"/>
    <x v="1346"/>
    <s v="Critical"/>
    <s v="***"/>
    <s v="***"/>
    <s v="***"/>
    <m/>
    <m/>
    <s v="***"/>
    <m/>
    <m/>
    <m/>
    <m/>
    <m/>
    <n v="39"/>
    <n v="0.04"/>
    <m/>
    <m/>
    <n v="1678.34"/>
    <n v="1"/>
    <n v="43.034358974358973"/>
    <s v="Regular Air"/>
    <n v="1.99"/>
    <n v="1680.33"/>
    <x v="5"/>
    <s v="Small Business"/>
    <x v="2"/>
    <s v="Computer Peripherals"/>
    <s v="Small Pack"/>
    <d v="2012-10-21T00:00:00"/>
  </r>
  <r>
    <n v="8029"/>
    <n v="612"/>
    <x v="1346"/>
    <s v="Medium"/>
    <s v="*"/>
    <s v="*"/>
    <s v="*"/>
    <m/>
    <m/>
    <s v="*"/>
    <m/>
    <m/>
    <m/>
    <m/>
    <m/>
    <n v="50"/>
    <n v="0.06"/>
    <m/>
    <m/>
    <n v="262.87"/>
    <n v="0"/>
    <n v="5.2574000000000005"/>
    <s v="Regular Air"/>
    <n v="6.26"/>
    <n v="269.13"/>
    <x v="8"/>
    <s v="Corporate"/>
    <x v="0"/>
    <s v="Paper"/>
    <s v="Small Box"/>
    <d v="2012-10-22T00:00:00"/>
  </r>
  <r>
    <n v="8030"/>
    <n v="27780"/>
    <x v="1346"/>
    <s v="Critical"/>
    <s v="***"/>
    <s v="***"/>
    <s v="***"/>
    <m/>
    <m/>
    <s v="***"/>
    <m/>
    <m/>
    <m/>
    <m/>
    <m/>
    <n v="39"/>
    <n v="0.04"/>
    <m/>
    <m/>
    <n v="147.71"/>
    <n v="0"/>
    <n v="3.7874358974358975"/>
    <s v="Regular Air"/>
    <n v="1.32"/>
    <n v="149.03"/>
    <x v="5"/>
    <s v="Small Business"/>
    <x v="0"/>
    <s v="Scissors, Rulers and Trimmers"/>
    <s v="Wrap Bag"/>
    <d v="2012-10-20T00:00:00"/>
  </r>
  <r>
    <n v="8031"/>
    <n v="27780"/>
    <x v="1346"/>
    <s v="Critical"/>
    <s v="***"/>
    <s v="***"/>
    <s v="***"/>
    <m/>
    <m/>
    <s v="***"/>
    <m/>
    <m/>
    <m/>
    <m/>
    <m/>
    <n v="18"/>
    <n v="0.02"/>
    <m/>
    <m/>
    <n v="56.41"/>
    <n v="0"/>
    <n v="3.1338888888888885"/>
    <s v="Regular Air"/>
    <n v="0.99"/>
    <n v="57.4"/>
    <x v="5"/>
    <s v="Small Business"/>
    <x v="0"/>
    <s v="Labels"/>
    <s v="Small Box"/>
    <d v="2012-10-21T00:00:00"/>
  </r>
  <r>
    <n v="8032"/>
    <n v="8065"/>
    <x v="1347"/>
    <s v="Medium"/>
    <s v="*"/>
    <s v="*"/>
    <s v="*"/>
    <m/>
    <m/>
    <s v="*"/>
    <m/>
    <m/>
    <m/>
    <m/>
    <m/>
    <n v="17"/>
    <n v="0.02"/>
    <m/>
    <m/>
    <n v="1125.76"/>
    <n v="1"/>
    <n v="66.221176470588233"/>
    <s v="Regular Air"/>
    <n v="12.23"/>
    <n v="1137.99"/>
    <x v="0"/>
    <s v="Small Business"/>
    <x v="1"/>
    <s v="Office Furnishings"/>
    <s v="Medium Box"/>
    <d v="2012-10-23T00:00:00"/>
  </r>
  <r>
    <n v="8033"/>
    <n v="2275"/>
    <x v="1347"/>
    <s v="Not Specified"/>
    <s v="*"/>
    <s v="*"/>
    <s v="*"/>
    <m/>
    <m/>
    <s v="*"/>
    <m/>
    <m/>
    <m/>
    <m/>
    <m/>
    <n v="49"/>
    <n v="0.05"/>
    <m/>
    <m/>
    <n v="278"/>
    <n v="0"/>
    <n v="5.6734693877551017"/>
    <s v="Regular Air"/>
    <n v="1.17"/>
    <n v="279.17"/>
    <x v="11"/>
    <s v="Small Business"/>
    <x v="0"/>
    <s v="Pens &amp; Art Supplies"/>
    <s v="Wrap Bag"/>
    <d v="2012-10-22T00:00:00"/>
  </r>
  <r>
    <n v="8034"/>
    <n v="11168"/>
    <x v="1347"/>
    <s v="Critical"/>
    <s v="***"/>
    <s v="***"/>
    <s v="***"/>
    <m/>
    <m/>
    <s v="***"/>
    <m/>
    <m/>
    <m/>
    <m/>
    <m/>
    <n v="35"/>
    <n v="0.04"/>
    <m/>
    <m/>
    <n v="182.86"/>
    <n v="0"/>
    <n v="5.2245714285714291"/>
    <s v="Regular Air"/>
    <n v="5.72"/>
    <n v="188.58"/>
    <x v="5"/>
    <s v="Home Office"/>
    <x v="1"/>
    <s v="Office Furnishings"/>
    <s v="Small Pack"/>
    <d v="2012-10-23T00:00:00"/>
  </r>
  <r>
    <n v="8035"/>
    <n v="55716"/>
    <x v="1348"/>
    <s v="High"/>
    <s v="*"/>
    <s v="**"/>
    <s v="**"/>
    <m/>
    <m/>
    <s v="**"/>
    <m/>
    <m/>
    <m/>
    <m/>
    <m/>
    <n v="9"/>
    <n v="0.01"/>
    <m/>
    <m/>
    <n v="14665.55"/>
    <n v="1"/>
    <n v="1629.5055555555555"/>
    <s v="Regular Air"/>
    <n v="24.49"/>
    <n v="14690.039999999999"/>
    <x v="1"/>
    <s v="Home Office"/>
    <x v="0"/>
    <s v="Scissors, Rulers and Trimmers"/>
    <s v="Medium Box"/>
    <d v="2012-10-23T00:00:00"/>
  </r>
  <r>
    <n v="8036"/>
    <n v="31845"/>
    <x v="1348"/>
    <s v="Low"/>
    <s v="*"/>
    <s v="*"/>
    <s v="*"/>
    <m/>
    <m/>
    <s v="*"/>
    <m/>
    <m/>
    <m/>
    <m/>
    <m/>
    <n v="36"/>
    <n v="0.04"/>
    <m/>
    <m/>
    <n v="3645.12"/>
    <n v="1"/>
    <n v="101.25333333333333"/>
    <s v="Delivery Truck"/>
    <n v="15.66"/>
    <n v="3660.7799999999997"/>
    <x v="3"/>
    <s v="Corporate"/>
    <x v="0"/>
    <s v="Appliances"/>
    <s v="Jumbo Drum"/>
    <d v="2012-10-22T00:00:00"/>
  </r>
  <r>
    <n v="8037"/>
    <n v="54180"/>
    <x v="1348"/>
    <s v="Critical"/>
    <s v="***"/>
    <s v="***"/>
    <s v="***"/>
    <m/>
    <m/>
    <s v="***"/>
    <m/>
    <m/>
    <m/>
    <m/>
    <m/>
    <n v="43"/>
    <n v="0.05"/>
    <m/>
    <m/>
    <n v="913.99"/>
    <n v="0"/>
    <n v="21.255581395348838"/>
    <s v="Regular Air"/>
    <n v="8.99"/>
    <n v="922.98"/>
    <x v="2"/>
    <s v="Consumer"/>
    <x v="0"/>
    <s v="Pens &amp; Art Supplies"/>
    <s v="Small Pack"/>
    <d v="2012-10-24T00:00:00"/>
  </r>
  <r>
    <n v="8038"/>
    <n v="31845"/>
    <x v="1348"/>
    <s v="Low"/>
    <s v="*"/>
    <s v="*"/>
    <s v="*"/>
    <m/>
    <m/>
    <s v="*"/>
    <m/>
    <m/>
    <m/>
    <m/>
    <m/>
    <n v="11"/>
    <n v="0.02"/>
    <m/>
    <m/>
    <n v="114.55"/>
    <n v="0"/>
    <n v="10.413636363636364"/>
    <s v="Regular Air"/>
    <n v="2.06"/>
    <n v="116.61"/>
    <x v="9"/>
    <s v="Corporate"/>
    <x v="0"/>
    <s v="Paper"/>
    <s v="Wrap Bag"/>
    <d v="2012-10-29T00:00:00"/>
  </r>
  <r>
    <n v="8039"/>
    <n v="14372"/>
    <x v="1349"/>
    <s v="Critical"/>
    <s v="***"/>
    <s v="***"/>
    <s v="***"/>
    <m/>
    <m/>
    <s v="***"/>
    <m/>
    <m/>
    <m/>
    <m/>
    <m/>
    <n v="34"/>
    <n v="0.04"/>
    <m/>
    <m/>
    <n v="5350.61"/>
    <n v="1"/>
    <n v="157.37088235294118"/>
    <s v="Delivery Truck"/>
    <n v="60.49"/>
    <n v="5411.0999999999995"/>
    <x v="7"/>
    <s v="Corporate"/>
    <x v="1"/>
    <s v="Bookcases"/>
    <s v="Jumbo Box"/>
    <d v="2012-10-25T00:00:00"/>
  </r>
  <r>
    <n v="8040"/>
    <n v="35712"/>
    <x v="1349"/>
    <s v="High"/>
    <s v="*"/>
    <s v="**"/>
    <s v="**"/>
    <m/>
    <m/>
    <s v="**"/>
    <m/>
    <m/>
    <m/>
    <m/>
    <m/>
    <n v="42"/>
    <n v="0.05"/>
    <m/>
    <m/>
    <n v="3931.17"/>
    <n v="1"/>
    <n v="93.599285714285713"/>
    <s v="Regular Air"/>
    <n v="7.18"/>
    <n v="3938.35"/>
    <x v="1"/>
    <s v="Consumer"/>
    <x v="2"/>
    <s v="Computer Peripherals"/>
    <s v="Small Box"/>
    <d v="2012-10-24T00:00:00"/>
  </r>
  <r>
    <n v="8041"/>
    <n v="2630"/>
    <x v="1349"/>
    <s v="Low"/>
    <s v="*"/>
    <s v="*"/>
    <s v="*"/>
    <m/>
    <m/>
    <s v="*"/>
    <m/>
    <m/>
    <m/>
    <m/>
    <m/>
    <n v="31"/>
    <n v="0.04"/>
    <m/>
    <m/>
    <n v="146.51"/>
    <n v="0"/>
    <n v="4.726129032258064"/>
    <s v="Regular Air"/>
    <n v="1.52"/>
    <n v="148.03"/>
    <x v="8"/>
    <s v="Corporate"/>
    <x v="0"/>
    <s v="Paper"/>
    <s v="Wrap Bag"/>
    <d v="2012-10-23T00:00:00"/>
  </r>
  <r>
    <n v="8042"/>
    <n v="3559"/>
    <x v="1349"/>
    <s v="Medium"/>
    <s v="*"/>
    <s v="*"/>
    <s v="*"/>
    <m/>
    <m/>
    <s v="*"/>
    <m/>
    <m/>
    <m/>
    <m/>
    <m/>
    <n v="34"/>
    <n v="0.04"/>
    <m/>
    <m/>
    <n v="136.66999999999999"/>
    <n v="0"/>
    <n v="4.019705882352941"/>
    <s v="Express Air"/>
    <n v="5.44"/>
    <n v="142.10999999999999"/>
    <x v="0"/>
    <s v="Corporate"/>
    <x v="0"/>
    <s v="Binders and Binder Accessories"/>
    <s v="Small Box"/>
    <d v="2012-10-24T00:00:00"/>
  </r>
  <r>
    <n v="8043"/>
    <n v="35712"/>
    <x v="1349"/>
    <s v="High"/>
    <s v="*"/>
    <s v="**"/>
    <s v="**"/>
    <m/>
    <m/>
    <s v="**"/>
    <m/>
    <m/>
    <m/>
    <m/>
    <m/>
    <n v="24"/>
    <n v="3.5000000000000003E-2"/>
    <m/>
    <m/>
    <n v="134.88"/>
    <n v="0"/>
    <n v="5.62"/>
    <s v="Regular Air"/>
    <n v="8.16"/>
    <n v="143.04"/>
    <x v="1"/>
    <s v="Consumer"/>
    <x v="0"/>
    <s v="Paper"/>
    <s v="Small Box"/>
    <d v="2012-10-23T00:00:00"/>
  </r>
  <r>
    <n v="8044"/>
    <n v="47522"/>
    <x v="1349"/>
    <s v="High"/>
    <s v="*"/>
    <s v="**"/>
    <s v="**"/>
    <m/>
    <m/>
    <s v="**"/>
    <m/>
    <m/>
    <m/>
    <m/>
    <m/>
    <n v="5"/>
    <n v="0.01"/>
    <m/>
    <m/>
    <n v="80.56"/>
    <n v="0"/>
    <n v="16.112000000000002"/>
    <s v="Regular Air"/>
    <n v="1.39"/>
    <n v="81.95"/>
    <x v="2"/>
    <s v="Corporate"/>
    <x v="0"/>
    <s v="Envelopes"/>
    <s v="Small Box"/>
    <d v="2012-10-24T00:00:00"/>
  </r>
  <r>
    <n v="8045"/>
    <n v="48902"/>
    <x v="1349"/>
    <s v="Medium"/>
    <s v="*"/>
    <s v="*"/>
    <s v="*"/>
    <m/>
    <m/>
    <s v="*"/>
    <m/>
    <m/>
    <m/>
    <m/>
    <m/>
    <n v="7"/>
    <n v="0.01"/>
    <m/>
    <m/>
    <n v="53.29"/>
    <n v="0"/>
    <n v="7.612857142857143"/>
    <s v="Regular Air"/>
    <n v="7.49"/>
    <n v="60.78"/>
    <x v="1"/>
    <s v="Corporate"/>
    <x v="0"/>
    <s v="Paper"/>
    <s v="Small Box"/>
    <d v="2012-10-25T00:00:00"/>
  </r>
  <r>
    <n v="8046"/>
    <n v="30976"/>
    <x v="1350"/>
    <s v="High"/>
    <s v="*"/>
    <s v="**"/>
    <s v="**"/>
    <m/>
    <m/>
    <s v="**"/>
    <m/>
    <m/>
    <m/>
    <m/>
    <m/>
    <n v="10"/>
    <n v="0.02"/>
    <m/>
    <m/>
    <n v="403.88"/>
    <n v="0"/>
    <n v="40.387999999999998"/>
    <s v="Regular Air"/>
    <n v="1.99"/>
    <n v="405.87"/>
    <x v="4"/>
    <s v="Small Business"/>
    <x v="2"/>
    <s v="Computer Peripherals"/>
    <s v="Small Pack"/>
    <d v="2012-10-24T00:00:00"/>
  </r>
  <r>
    <n v="8047"/>
    <n v="53445"/>
    <x v="1350"/>
    <s v="High"/>
    <s v="*"/>
    <s v="**"/>
    <s v="**"/>
    <m/>
    <m/>
    <s v="**"/>
    <m/>
    <m/>
    <m/>
    <m/>
    <m/>
    <n v="8"/>
    <n v="0.01"/>
    <m/>
    <m/>
    <n v="105.95"/>
    <n v="0"/>
    <n v="13.24375"/>
    <s v="Regular Air"/>
    <n v="8.99"/>
    <n v="114.94"/>
    <x v="1"/>
    <s v="Small Business"/>
    <x v="0"/>
    <s v="Pens &amp; Art Supplies"/>
    <s v="Small Pack"/>
    <d v="2012-10-26T00:00:00"/>
  </r>
  <r>
    <n v="8048"/>
    <n v="53445"/>
    <x v="1350"/>
    <s v="High"/>
    <s v="*"/>
    <s v="**"/>
    <s v="**"/>
    <m/>
    <m/>
    <s v="**"/>
    <m/>
    <m/>
    <m/>
    <m/>
    <m/>
    <n v="21"/>
    <n v="3.5000000000000003E-2"/>
    <m/>
    <m/>
    <n v="73.8"/>
    <n v="0"/>
    <n v="3.5142857142857142"/>
    <s v="Regular Air"/>
    <n v="1.35"/>
    <n v="75.149999999999991"/>
    <x v="1"/>
    <s v="Small Business"/>
    <x v="0"/>
    <s v="Rubber Bands"/>
    <s v="Wrap Bag"/>
    <d v="2012-10-26T00:00:00"/>
  </r>
  <r>
    <n v="8049"/>
    <n v="5378"/>
    <x v="1350"/>
    <s v="Critical"/>
    <s v="***"/>
    <s v="***"/>
    <s v="***"/>
    <m/>
    <m/>
    <s v="***"/>
    <m/>
    <m/>
    <m/>
    <m/>
    <m/>
    <n v="6"/>
    <n v="0.01"/>
    <m/>
    <m/>
    <n v="54.28"/>
    <n v="0"/>
    <n v="9.0466666666666669"/>
    <s v="Express Air"/>
    <n v="5.22"/>
    <n v="59.5"/>
    <x v="6"/>
    <s v="Corporate"/>
    <x v="1"/>
    <s v="Office Furnishings"/>
    <s v="Small Box"/>
    <d v="2012-10-26T00:00:00"/>
  </r>
  <r>
    <n v="8050"/>
    <n v="56224"/>
    <x v="1351"/>
    <s v="Medium"/>
    <s v="*"/>
    <s v="*"/>
    <s v="*"/>
    <m/>
    <m/>
    <s v="*"/>
    <m/>
    <m/>
    <m/>
    <m/>
    <m/>
    <n v="32"/>
    <n v="0.04"/>
    <m/>
    <m/>
    <n v="3205.24"/>
    <n v="1"/>
    <n v="100.16374999999999"/>
    <s v="Delivery Truck"/>
    <n v="74.349999999999994"/>
    <n v="3279.5899999999997"/>
    <x v="2"/>
    <s v="Home Office"/>
    <x v="1"/>
    <s v="Chairs &amp; Chairmats"/>
    <s v="Jumbo Drum"/>
    <d v="2012-10-26T00:00:00"/>
  </r>
  <r>
    <n v="8051"/>
    <n v="56224"/>
    <x v="1351"/>
    <s v="Medium"/>
    <s v="*"/>
    <s v="*"/>
    <s v="*"/>
    <m/>
    <m/>
    <s v="*"/>
    <m/>
    <m/>
    <m/>
    <m/>
    <m/>
    <n v="9"/>
    <n v="0.01"/>
    <m/>
    <m/>
    <n v="902.024"/>
    <n v="0"/>
    <n v="100.22488888888888"/>
    <s v="Delivery Truck"/>
    <n v="51.94"/>
    <n v="953.96399999999994"/>
    <x v="2"/>
    <s v="Home Office"/>
    <x v="1"/>
    <s v="Tables"/>
    <s v="Jumbo Box"/>
    <d v="2012-10-26T00:00:00"/>
  </r>
  <r>
    <n v="8052"/>
    <n v="56224"/>
    <x v="1351"/>
    <s v="Medium"/>
    <s v="*"/>
    <s v="*"/>
    <s v="*"/>
    <m/>
    <m/>
    <s v="*"/>
    <m/>
    <m/>
    <m/>
    <m/>
    <m/>
    <n v="46"/>
    <n v="0.05"/>
    <m/>
    <m/>
    <n v="339.27"/>
    <n v="0"/>
    <n v="7.3754347826086954"/>
    <s v="Regular Air"/>
    <n v="2.82"/>
    <n v="342.09"/>
    <x v="2"/>
    <s v="Home Office"/>
    <x v="0"/>
    <s v="Rubber Bands"/>
    <s v="Wrap Bag"/>
    <d v="2012-10-25T00:00:00"/>
  </r>
  <r>
    <n v="8053"/>
    <n v="17831"/>
    <x v="1351"/>
    <s v="Critical"/>
    <s v="***"/>
    <s v="***"/>
    <s v="***"/>
    <m/>
    <m/>
    <s v="***"/>
    <m/>
    <m/>
    <m/>
    <m/>
    <m/>
    <n v="38"/>
    <n v="0.04"/>
    <m/>
    <m/>
    <n v="260.41000000000003"/>
    <n v="0"/>
    <n v="6.8528947368421056"/>
    <s v="Express Air"/>
    <n v="5.35"/>
    <n v="265.76000000000005"/>
    <x v="2"/>
    <s v="Corporate"/>
    <x v="0"/>
    <s v="Paper"/>
    <s v="Small Box"/>
    <d v="2012-10-28T00:00:00"/>
  </r>
  <r>
    <n v="8054"/>
    <n v="17831"/>
    <x v="1351"/>
    <s v="Critical"/>
    <s v="***"/>
    <s v="***"/>
    <s v="***"/>
    <m/>
    <m/>
    <s v="***"/>
    <m/>
    <m/>
    <m/>
    <m/>
    <m/>
    <n v="34"/>
    <n v="0.04"/>
    <m/>
    <m/>
    <n v="239.3"/>
    <n v="0"/>
    <n v="7.0382352941176478"/>
    <s v="Regular Air"/>
    <n v="2.83"/>
    <n v="242.13000000000002"/>
    <x v="2"/>
    <s v="Corporate"/>
    <x v="1"/>
    <s v="Office Furnishings"/>
    <s v="Small Pack"/>
    <d v="2012-10-26T00:00:00"/>
  </r>
  <r>
    <n v="8055"/>
    <n v="56676"/>
    <x v="1351"/>
    <s v="Critical"/>
    <s v="***"/>
    <s v="***"/>
    <s v="***"/>
    <m/>
    <m/>
    <s v="***"/>
    <m/>
    <m/>
    <m/>
    <m/>
    <m/>
    <n v="39"/>
    <n v="0.04"/>
    <m/>
    <m/>
    <n v="206.47"/>
    <n v="0"/>
    <n v="5.2941025641025643"/>
    <s v="Regular Air"/>
    <n v="5.66"/>
    <n v="212.13"/>
    <x v="2"/>
    <s v="Consumer"/>
    <x v="0"/>
    <s v="Paper"/>
    <s v="Small Box"/>
    <d v="2012-10-26T00:00:00"/>
  </r>
  <r>
    <n v="8056"/>
    <n v="3521"/>
    <x v="1351"/>
    <s v="Low"/>
    <s v="*"/>
    <s v="*"/>
    <s v="*"/>
    <m/>
    <m/>
    <s v="*"/>
    <m/>
    <m/>
    <m/>
    <m/>
    <m/>
    <n v="50"/>
    <n v="0.06"/>
    <m/>
    <m/>
    <n v="204.11"/>
    <n v="0"/>
    <n v="4.0822000000000003"/>
    <s v="Regular Air"/>
    <n v="0.94"/>
    <n v="205.05"/>
    <x v="12"/>
    <s v="Home Office"/>
    <x v="0"/>
    <s v="Pens &amp; Art Supplies"/>
    <s v="Wrap Bag"/>
    <d v="2012-10-27T00:00:00"/>
  </r>
  <r>
    <n v="8057"/>
    <n v="56224"/>
    <x v="1351"/>
    <s v="Medium"/>
    <s v="*"/>
    <s v="*"/>
    <s v="*"/>
    <m/>
    <m/>
    <s v="*"/>
    <m/>
    <m/>
    <m/>
    <m/>
    <m/>
    <n v="35"/>
    <n v="0.04"/>
    <m/>
    <m/>
    <n v="144.06"/>
    <n v="0"/>
    <n v="4.1159999999999997"/>
    <s v="Regular Air"/>
    <n v="5.44"/>
    <n v="149.5"/>
    <x v="2"/>
    <s v="Home Office"/>
    <x v="0"/>
    <s v="Binders and Binder Accessories"/>
    <s v="Small Box"/>
    <d v="2012-10-27T00:00:00"/>
  </r>
  <r>
    <n v="8058"/>
    <n v="57861"/>
    <x v="1351"/>
    <s v="Medium"/>
    <s v="*"/>
    <s v="*"/>
    <s v="*"/>
    <m/>
    <m/>
    <s v="*"/>
    <m/>
    <m/>
    <m/>
    <m/>
    <m/>
    <n v="40"/>
    <n v="0.05"/>
    <m/>
    <m/>
    <n v="120.15"/>
    <n v="0"/>
    <n v="3.0037500000000001"/>
    <s v="Regular Air"/>
    <n v="1.49"/>
    <n v="121.64"/>
    <x v="2"/>
    <s v="Small Business"/>
    <x v="0"/>
    <s v="Binders and Binder Accessories"/>
    <s v="Small Box"/>
    <d v="2012-10-27T00:00:00"/>
  </r>
  <r>
    <n v="8059"/>
    <n v="32871"/>
    <x v="1352"/>
    <s v="High"/>
    <s v="*"/>
    <s v="**"/>
    <s v="**"/>
    <m/>
    <m/>
    <s v="**"/>
    <m/>
    <m/>
    <m/>
    <m/>
    <m/>
    <n v="14"/>
    <n v="0.02"/>
    <m/>
    <m/>
    <n v="2151.08"/>
    <n v="1"/>
    <n v="153.64857142857142"/>
    <s v="Delivery Truck"/>
    <n v="17.850000000000001"/>
    <n v="2168.9299999999998"/>
    <x v="1"/>
    <s v="Small Business"/>
    <x v="2"/>
    <s v="Office Machines"/>
    <s v="Jumbo Drum"/>
    <d v="2012-10-28T00:00:00"/>
  </r>
  <r>
    <n v="8060"/>
    <n v="32871"/>
    <x v="1352"/>
    <s v="High"/>
    <s v="*"/>
    <s v="**"/>
    <s v="**"/>
    <m/>
    <m/>
    <s v="**"/>
    <m/>
    <m/>
    <m/>
    <m/>
    <m/>
    <n v="42"/>
    <n v="0.05"/>
    <m/>
    <m/>
    <n v="939.77"/>
    <n v="0"/>
    <n v="22.375476190476189"/>
    <s v="Express Air"/>
    <n v="4"/>
    <n v="943.77"/>
    <x v="2"/>
    <s v="Small Business"/>
    <x v="2"/>
    <s v="Computer Peripherals"/>
    <s v="Small Box"/>
    <d v="2012-10-29T00:00:00"/>
  </r>
  <r>
    <n v="8061"/>
    <n v="55171"/>
    <x v="1352"/>
    <s v="High"/>
    <s v="*"/>
    <s v="**"/>
    <s v="**"/>
    <m/>
    <m/>
    <s v="**"/>
    <m/>
    <m/>
    <m/>
    <m/>
    <m/>
    <n v="29"/>
    <n v="3.5000000000000003E-2"/>
    <m/>
    <m/>
    <n v="575.89"/>
    <n v="0"/>
    <n v="19.858275862068965"/>
    <s v="Regular Air"/>
    <n v="4"/>
    <n v="579.89"/>
    <x v="4"/>
    <s v="Home Office"/>
    <x v="2"/>
    <s v="Computer Peripherals"/>
    <s v="Small Box"/>
    <d v="2012-10-27T00:00:00"/>
  </r>
  <r>
    <n v="8062"/>
    <n v="39269"/>
    <x v="1352"/>
    <s v="Low"/>
    <s v="*"/>
    <s v="*"/>
    <s v="*"/>
    <m/>
    <m/>
    <s v="*"/>
    <m/>
    <m/>
    <m/>
    <m/>
    <m/>
    <n v="16"/>
    <n v="0.02"/>
    <m/>
    <m/>
    <n v="464.69499999999999"/>
    <n v="0"/>
    <n v="29.0434375"/>
    <s v="Regular Air"/>
    <n v="2.5"/>
    <n v="467.19499999999999"/>
    <x v="1"/>
    <s v="Home Office"/>
    <x v="2"/>
    <s v="Telephones and Communication"/>
    <s v="Small Pack"/>
    <d v="2012-11-02T00:00:00"/>
  </r>
  <r>
    <n v="8063"/>
    <n v="55171"/>
    <x v="1352"/>
    <s v="High"/>
    <s v="*"/>
    <s v="**"/>
    <s v="**"/>
    <m/>
    <m/>
    <s v="**"/>
    <m/>
    <m/>
    <m/>
    <m/>
    <m/>
    <n v="43"/>
    <n v="0.05"/>
    <m/>
    <m/>
    <n v="260.60000000000002"/>
    <n v="0"/>
    <n v="6.0604651162790706"/>
    <s v="Regular Air"/>
    <n v="7.96"/>
    <n v="268.56"/>
    <x v="4"/>
    <s v="Home Office"/>
    <x v="0"/>
    <s v="Paper"/>
    <s v="Small Box"/>
    <d v="2012-10-26T00:00:00"/>
  </r>
  <r>
    <n v="8064"/>
    <n v="16197"/>
    <x v="1352"/>
    <s v="Critical"/>
    <s v="***"/>
    <s v="***"/>
    <s v="***"/>
    <m/>
    <m/>
    <s v="***"/>
    <m/>
    <m/>
    <m/>
    <m/>
    <m/>
    <n v="23"/>
    <n v="3.5000000000000003E-2"/>
    <m/>
    <m/>
    <n v="218.71"/>
    <n v="0"/>
    <n v="9.5091304347826089"/>
    <s v="Express Air"/>
    <n v="2.15"/>
    <n v="220.86"/>
    <x v="6"/>
    <s v="Consumer"/>
    <x v="0"/>
    <s v="Paper"/>
    <s v="Wrap Bag"/>
    <d v="2012-10-26T00:00:00"/>
  </r>
  <r>
    <n v="8065"/>
    <n v="32871"/>
    <x v="1352"/>
    <s v="High"/>
    <s v="*"/>
    <s v="**"/>
    <s v="**"/>
    <m/>
    <m/>
    <s v="**"/>
    <m/>
    <m/>
    <m/>
    <m/>
    <m/>
    <n v="9"/>
    <n v="0.01"/>
    <m/>
    <m/>
    <n v="107.92"/>
    <n v="0"/>
    <n v="11.991111111111111"/>
    <s v="Regular Air"/>
    <n v="6.5"/>
    <n v="114.42"/>
    <x v="1"/>
    <s v="Small Business"/>
    <x v="2"/>
    <s v="Computer Peripherals"/>
    <s v="Small Box"/>
    <d v="2012-10-28T00:00:00"/>
  </r>
  <r>
    <n v="8066"/>
    <n v="16197"/>
    <x v="1352"/>
    <s v="Critical"/>
    <s v="***"/>
    <s v="***"/>
    <s v="***"/>
    <m/>
    <m/>
    <s v="***"/>
    <m/>
    <m/>
    <m/>
    <m/>
    <m/>
    <n v="19"/>
    <n v="0.02"/>
    <m/>
    <m/>
    <n v="103.68"/>
    <n v="0"/>
    <n v="5.4568421052631582"/>
    <s v="Regular Air"/>
    <n v="5.85"/>
    <n v="109.53"/>
    <x v="6"/>
    <s v="Consumer"/>
    <x v="0"/>
    <s v="Paper"/>
    <s v="Small Box"/>
    <d v="2012-10-27T00:00:00"/>
  </r>
  <r>
    <n v="8067"/>
    <n v="18918"/>
    <x v="1353"/>
    <s v="Not Specified"/>
    <s v="*"/>
    <s v="*"/>
    <s v="*"/>
    <m/>
    <m/>
    <s v="*"/>
    <m/>
    <m/>
    <m/>
    <m/>
    <m/>
    <n v="7"/>
    <n v="0.01"/>
    <m/>
    <m/>
    <n v="6362.94"/>
    <n v="1"/>
    <n v="908.99142857142851"/>
    <s v="Regular Air"/>
    <n v="13.99"/>
    <n v="6376.9299999999994"/>
    <x v="10"/>
    <s v="Corporate"/>
    <x v="2"/>
    <s v="Office Machines"/>
    <s v="Medium Box"/>
    <d v="2012-10-28T00:00:00"/>
  </r>
  <r>
    <n v="8068"/>
    <n v="1345"/>
    <x v="1353"/>
    <s v="Low"/>
    <s v="*"/>
    <s v="*"/>
    <s v="*"/>
    <m/>
    <m/>
    <s v="*"/>
    <m/>
    <m/>
    <m/>
    <m/>
    <m/>
    <n v="24"/>
    <n v="3.5000000000000003E-2"/>
    <m/>
    <m/>
    <n v="2443.85"/>
    <n v="1"/>
    <n v="101.82708333333333"/>
    <s v="Delivery Truck"/>
    <n v="35.840000000000003"/>
    <n v="2479.69"/>
    <x v="1"/>
    <s v="Corporate"/>
    <x v="1"/>
    <s v="Bookcases"/>
    <s v="Jumbo Box"/>
    <d v="2012-10-31T00:00:00"/>
  </r>
  <r>
    <n v="8069"/>
    <n v="17700"/>
    <x v="1353"/>
    <s v="Critical"/>
    <s v="***"/>
    <s v="***"/>
    <s v="***"/>
    <m/>
    <m/>
    <s v="***"/>
    <m/>
    <m/>
    <m/>
    <m/>
    <m/>
    <n v="20"/>
    <n v="3.5000000000000003E-2"/>
    <m/>
    <m/>
    <n v="2305.75"/>
    <n v="1"/>
    <n v="115.28749999999999"/>
    <s v="Regular Air"/>
    <n v="35"/>
    <n v="2340.75"/>
    <x v="10"/>
    <s v="Home Office"/>
    <x v="1"/>
    <s v="Office Furnishings"/>
    <s v="Small Box"/>
    <d v="2012-10-28T00:00:00"/>
  </r>
  <r>
    <n v="8070"/>
    <n v="23395"/>
    <x v="1353"/>
    <s v="Medium"/>
    <s v="*"/>
    <s v="*"/>
    <s v="*"/>
    <m/>
    <m/>
    <s v="*"/>
    <m/>
    <m/>
    <m/>
    <m/>
    <m/>
    <n v="31"/>
    <n v="0.04"/>
    <m/>
    <m/>
    <n v="1296.46"/>
    <n v="1"/>
    <n v="41.821290322580644"/>
    <s v="Regular Air"/>
    <n v="1.99"/>
    <n v="1298.45"/>
    <x v="10"/>
    <s v="Corporate"/>
    <x v="2"/>
    <s v="Computer Peripherals"/>
    <s v="Small Pack"/>
    <d v="2012-10-29T00:00:00"/>
  </r>
  <r>
    <n v="8071"/>
    <n v="16132"/>
    <x v="1353"/>
    <s v="Medium"/>
    <s v="*"/>
    <s v="*"/>
    <s v="*"/>
    <m/>
    <m/>
    <s v="*"/>
    <m/>
    <m/>
    <m/>
    <m/>
    <m/>
    <n v="26"/>
    <n v="3.5000000000000003E-2"/>
    <m/>
    <m/>
    <n v="519.96"/>
    <n v="0"/>
    <n v="19.998461538461541"/>
    <s v="Regular Air"/>
    <n v="2.99"/>
    <n v="522.95000000000005"/>
    <x v="5"/>
    <s v="Small Business"/>
    <x v="0"/>
    <s v="Binders and Binder Accessories"/>
    <s v="Small Box"/>
    <d v="2012-10-28T00:00:00"/>
  </r>
  <r>
    <n v="8072"/>
    <n v="51556"/>
    <x v="1353"/>
    <s v="High"/>
    <s v="*"/>
    <s v="**"/>
    <s v="**"/>
    <m/>
    <m/>
    <s v="**"/>
    <m/>
    <m/>
    <m/>
    <m/>
    <m/>
    <n v="10"/>
    <n v="0.02"/>
    <m/>
    <m/>
    <n v="45.69"/>
    <n v="0"/>
    <n v="4.569"/>
    <s v="Express Air"/>
    <n v="4.17"/>
    <n v="49.86"/>
    <x v="0"/>
    <s v="Corporate"/>
    <x v="0"/>
    <s v="Pens &amp; Art Supplies"/>
    <s v="Small Pack"/>
    <d v="2012-10-29T00:00:00"/>
  </r>
  <r>
    <n v="8073"/>
    <n v="38912"/>
    <x v="1354"/>
    <s v="Low"/>
    <s v="*"/>
    <s v="*"/>
    <s v="*"/>
    <m/>
    <m/>
    <s v="*"/>
    <m/>
    <m/>
    <m/>
    <m/>
    <m/>
    <n v="46"/>
    <n v="0.05"/>
    <m/>
    <m/>
    <n v="6943.94"/>
    <n v="1"/>
    <n v="150.95521739130433"/>
    <s v="Regular Air"/>
    <n v="4"/>
    <n v="6947.94"/>
    <x v="0"/>
    <s v="Corporate"/>
    <x v="2"/>
    <s v="Computer Peripherals"/>
    <s v="Small Box"/>
    <d v="2012-10-30T00:00:00"/>
  </r>
  <r>
    <n v="8074"/>
    <n v="43104"/>
    <x v="1354"/>
    <s v="High"/>
    <s v="*"/>
    <s v="**"/>
    <s v="**"/>
    <m/>
    <m/>
    <s v="**"/>
    <m/>
    <m/>
    <m/>
    <m/>
    <m/>
    <n v="50"/>
    <n v="0.06"/>
    <m/>
    <m/>
    <n v="4648.5200000000004"/>
    <n v="1"/>
    <n v="92.970400000000012"/>
    <s v="Delivery Truck"/>
    <n v="14"/>
    <n v="4662.5200000000004"/>
    <x v="5"/>
    <s v="Small Business"/>
    <x v="2"/>
    <s v="Office Machines"/>
    <s v="Jumbo Drum"/>
    <d v="2012-10-31T00:00:00"/>
  </r>
  <r>
    <n v="8075"/>
    <n v="21634"/>
    <x v="1354"/>
    <s v="Not Specified"/>
    <s v="*"/>
    <s v="*"/>
    <s v="*"/>
    <m/>
    <m/>
    <s v="*"/>
    <m/>
    <m/>
    <m/>
    <m/>
    <m/>
    <n v="1"/>
    <n v="0.01"/>
    <m/>
    <m/>
    <n v="1946.55"/>
    <n v="1"/>
    <n v="1946.55"/>
    <s v="Regular Air"/>
    <n v="13.99"/>
    <n v="1960.54"/>
    <x v="1"/>
    <s v="Home Office"/>
    <x v="2"/>
    <s v="Office Machines"/>
    <s v="Medium Box"/>
    <d v="2012-10-31T00:00:00"/>
  </r>
  <r>
    <n v="8076"/>
    <n v="21634"/>
    <x v="1354"/>
    <s v="Not Specified"/>
    <s v="*"/>
    <s v="*"/>
    <s v="*"/>
    <m/>
    <m/>
    <s v="*"/>
    <m/>
    <m/>
    <m/>
    <m/>
    <m/>
    <n v="8"/>
    <n v="0.01"/>
    <m/>
    <m/>
    <n v="1611.73"/>
    <n v="1"/>
    <n v="201.46625"/>
    <s v="Delivery Truck"/>
    <n v="68.02"/>
    <n v="1679.75"/>
    <x v="1"/>
    <s v="Home Office"/>
    <x v="0"/>
    <s v="Appliances"/>
    <s v="Jumbo Drum"/>
    <d v="2012-10-29T00:00:00"/>
  </r>
  <r>
    <n v="8077"/>
    <n v="38912"/>
    <x v="1354"/>
    <s v="Low"/>
    <s v="*"/>
    <s v="*"/>
    <s v="*"/>
    <m/>
    <m/>
    <s v="*"/>
    <m/>
    <m/>
    <m/>
    <m/>
    <m/>
    <n v="26"/>
    <n v="3.5000000000000003E-2"/>
    <m/>
    <m/>
    <n v="1514.9635000000001"/>
    <n v="1"/>
    <n v="58.267826923076925"/>
    <s v="Regular Air"/>
    <n v="4.99"/>
    <n v="1519.9535000000001"/>
    <x v="9"/>
    <s v="Corporate"/>
    <x v="2"/>
    <s v="Telephones and Communication"/>
    <s v="Small Box"/>
    <d v="2012-11-04T00:00:00"/>
  </r>
  <r>
    <n v="8078"/>
    <n v="23428"/>
    <x v="1354"/>
    <s v="High"/>
    <s v="*"/>
    <s v="**"/>
    <s v="**"/>
    <m/>
    <m/>
    <s v="**"/>
    <m/>
    <m/>
    <m/>
    <m/>
    <m/>
    <n v="41"/>
    <n v="0.05"/>
    <m/>
    <m/>
    <n v="980.95"/>
    <n v="0"/>
    <n v="23.925609756097561"/>
    <s v="Regular Air"/>
    <n v="8.18"/>
    <n v="989.13"/>
    <x v="3"/>
    <s v="Small Business"/>
    <x v="0"/>
    <s v="Paper"/>
    <s v="Small Box"/>
    <d v="2012-10-30T00:00:00"/>
  </r>
  <r>
    <n v="8079"/>
    <n v="9861"/>
    <x v="1354"/>
    <s v="Low"/>
    <s v="*"/>
    <s v="*"/>
    <s v="*"/>
    <m/>
    <m/>
    <s v="*"/>
    <m/>
    <m/>
    <m/>
    <m/>
    <m/>
    <n v="47"/>
    <n v="0.05"/>
    <m/>
    <m/>
    <n v="706.68"/>
    <n v="0"/>
    <n v="15.035744680851062"/>
    <s v="Regular Air"/>
    <n v="5.45"/>
    <n v="712.13"/>
    <x v="3"/>
    <s v="Corporate"/>
    <x v="0"/>
    <s v="Pens &amp; Art Supplies"/>
    <s v="Small Pack"/>
    <d v="2012-11-01T00:00:00"/>
  </r>
  <r>
    <n v="8080"/>
    <n v="8289"/>
    <x v="1354"/>
    <s v="Low"/>
    <s v="*"/>
    <s v="*"/>
    <s v="*"/>
    <m/>
    <m/>
    <s v="*"/>
    <m/>
    <m/>
    <m/>
    <m/>
    <m/>
    <n v="38"/>
    <n v="0.04"/>
    <m/>
    <m/>
    <n v="572.74"/>
    <n v="0"/>
    <n v="15.072105263157894"/>
    <s v="Regular Air"/>
    <n v="7.17"/>
    <n v="579.91"/>
    <x v="5"/>
    <s v="Consumer"/>
    <x v="0"/>
    <s v="Binders and Binder Accessories"/>
    <s v="Small Box"/>
    <d v="2012-10-28T00:00:00"/>
  </r>
  <r>
    <n v="8081"/>
    <n v="41504"/>
    <x v="1354"/>
    <s v="Critical"/>
    <s v="***"/>
    <s v="***"/>
    <s v="***"/>
    <m/>
    <m/>
    <s v="***"/>
    <m/>
    <m/>
    <m/>
    <m/>
    <m/>
    <n v="20"/>
    <n v="3.5000000000000003E-2"/>
    <m/>
    <m/>
    <n v="302.94"/>
    <n v="0"/>
    <n v="15.147"/>
    <s v="Regular Air"/>
    <n v="5.8"/>
    <n v="308.74"/>
    <x v="1"/>
    <s v="Corporate"/>
    <x v="0"/>
    <s v="Storage &amp; Organization"/>
    <s v="Small Box"/>
    <d v="2012-10-30T00:00:00"/>
  </r>
  <r>
    <n v="8082"/>
    <n v="16864"/>
    <x v="1355"/>
    <s v="Not Specified"/>
    <s v="*"/>
    <s v="*"/>
    <s v="*"/>
    <m/>
    <m/>
    <s v="*"/>
    <m/>
    <m/>
    <m/>
    <m/>
    <m/>
    <n v="42"/>
    <n v="0.05"/>
    <m/>
    <m/>
    <n v="12837.11"/>
    <n v="1"/>
    <n v="305.64547619047619"/>
    <s v="Delivery Truck"/>
    <n v="43.57"/>
    <n v="12880.68"/>
    <x v="10"/>
    <s v="Consumer"/>
    <x v="1"/>
    <s v="Tables"/>
    <s v="Jumbo Box"/>
    <d v="2012-10-29T00:00:00"/>
  </r>
  <r>
    <n v="8083"/>
    <n v="41378"/>
    <x v="1355"/>
    <s v="Not Specified"/>
    <s v="*"/>
    <s v="*"/>
    <s v="*"/>
    <m/>
    <m/>
    <s v="*"/>
    <m/>
    <m/>
    <m/>
    <m/>
    <m/>
    <n v="30"/>
    <n v="0.04"/>
    <m/>
    <m/>
    <n v="5454.51"/>
    <n v="1"/>
    <n v="181.81700000000001"/>
    <s v="Delivery Truck"/>
    <n v="30"/>
    <n v="5484.51"/>
    <x v="1"/>
    <s v="Home Office"/>
    <x v="1"/>
    <s v="Chairs &amp; Chairmats"/>
    <s v="Jumbo Drum"/>
    <d v="2012-11-01T00:00:00"/>
  </r>
  <r>
    <n v="8084"/>
    <n v="3014"/>
    <x v="1355"/>
    <s v="Not Specified"/>
    <s v="*"/>
    <s v="*"/>
    <s v="*"/>
    <m/>
    <m/>
    <s v="*"/>
    <m/>
    <m/>
    <m/>
    <m/>
    <m/>
    <n v="13"/>
    <n v="0.02"/>
    <m/>
    <m/>
    <n v="4002.14"/>
    <n v="1"/>
    <n v="307.85692307692307"/>
    <s v="Regular Air"/>
    <n v="19.989999999999998"/>
    <n v="4022.1299999999997"/>
    <x v="0"/>
    <s v="Consumer"/>
    <x v="0"/>
    <s v="Binders and Binder Accessories"/>
    <s v="Small Box"/>
    <d v="2012-10-31T00:00:00"/>
  </r>
  <r>
    <n v="8085"/>
    <n v="40672"/>
    <x v="1355"/>
    <s v="Low"/>
    <s v="*"/>
    <s v="*"/>
    <s v="*"/>
    <m/>
    <m/>
    <s v="*"/>
    <m/>
    <m/>
    <m/>
    <m/>
    <m/>
    <n v="16"/>
    <n v="0.02"/>
    <m/>
    <m/>
    <n v="1617.91"/>
    <n v="1"/>
    <n v="101.11937500000001"/>
    <s v="Delivery Truck"/>
    <n v="35.840000000000003"/>
    <n v="1653.75"/>
    <x v="0"/>
    <s v="Consumer"/>
    <x v="1"/>
    <s v="Bookcases"/>
    <s v="Jumbo Box"/>
    <d v="2012-10-31T00:00:00"/>
  </r>
  <r>
    <n v="8086"/>
    <n v="18531"/>
    <x v="1355"/>
    <s v="Critical"/>
    <s v="***"/>
    <s v="***"/>
    <s v="***"/>
    <m/>
    <m/>
    <s v="***"/>
    <m/>
    <m/>
    <m/>
    <m/>
    <m/>
    <n v="50"/>
    <n v="0.06"/>
    <m/>
    <m/>
    <n v="1298.81"/>
    <n v="1"/>
    <n v="25.976199999999999"/>
    <s v="Delivery Truck"/>
    <n v="14.36"/>
    <n v="1313.1699999999998"/>
    <x v="1"/>
    <s v="Small Business"/>
    <x v="1"/>
    <s v="Chairs &amp; Chairmats"/>
    <s v="Jumbo Drum"/>
    <d v="2012-10-31T00:00:00"/>
  </r>
  <r>
    <n v="8087"/>
    <n v="41378"/>
    <x v="1355"/>
    <s v="Not Specified"/>
    <s v="*"/>
    <s v="*"/>
    <s v="*"/>
    <m/>
    <m/>
    <s v="*"/>
    <m/>
    <m/>
    <m/>
    <m/>
    <m/>
    <n v="42"/>
    <n v="0.05"/>
    <m/>
    <m/>
    <n v="1264.17"/>
    <n v="1"/>
    <n v="30.099285714285717"/>
    <s v="Regular Air"/>
    <n v="1.99"/>
    <n v="1266.1600000000001"/>
    <x v="1"/>
    <s v="Home Office"/>
    <x v="2"/>
    <s v="Computer Peripherals"/>
    <s v="Small Pack"/>
    <d v="2012-10-31T00:00:00"/>
  </r>
  <r>
    <n v="8088"/>
    <n v="26116"/>
    <x v="1355"/>
    <s v="Critical"/>
    <s v="***"/>
    <s v="***"/>
    <s v="***"/>
    <m/>
    <m/>
    <s v="***"/>
    <m/>
    <m/>
    <m/>
    <m/>
    <m/>
    <n v="36"/>
    <n v="0.04"/>
    <m/>
    <m/>
    <n v="697.41"/>
    <n v="0"/>
    <n v="19.372499999999999"/>
    <s v="Regular Air"/>
    <n v="9.0299999999999994"/>
    <n v="706.43999999999994"/>
    <x v="7"/>
    <s v="Small Business"/>
    <x v="0"/>
    <s v="Paper"/>
    <s v="Small Box"/>
    <d v="2012-10-30T00:00:00"/>
  </r>
  <r>
    <n v="8089"/>
    <n v="47971"/>
    <x v="1355"/>
    <s v="High"/>
    <s v="*"/>
    <s v="**"/>
    <s v="**"/>
    <m/>
    <m/>
    <s v="**"/>
    <m/>
    <m/>
    <m/>
    <m/>
    <m/>
    <n v="24"/>
    <n v="3.5000000000000003E-2"/>
    <m/>
    <m/>
    <n v="113.43"/>
    <n v="0"/>
    <n v="4.7262500000000003"/>
    <s v="Regular Air"/>
    <n v="5.32"/>
    <n v="118.75"/>
    <x v="1"/>
    <s v="Home Office"/>
    <x v="1"/>
    <s v="Office Furnishings"/>
    <s v="Small Box"/>
    <d v="2012-10-30T00:00:00"/>
  </r>
  <r>
    <n v="8090"/>
    <n v="26306"/>
    <x v="1356"/>
    <s v="Low"/>
    <s v="*"/>
    <s v="*"/>
    <s v="*"/>
    <m/>
    <m/>
    <s v="*"/>
    <m/>
    <m/>
    <m/>
    <m/>
    <m/>
    <n v="39"/>
    <n v="0.04"/>
    <m/>
    <m/>
    <n v="7725.66"/>
    <n v="1"/>
    <n v="198.09384615384616"/>
    <s v="Delivery Truck"/>
    <n v="55.96"/>
    <n v="7781.62"/>
    <x v="10"/>
    <s v="Corporate"/>
    <x v="1"/>
    <s v="Bookcases"/>
    <s v="Jumbo Box"/>
    <d v="2012-11-03T00:00:00"/>
  </r>
  <r>
    <n v="8091"/>
    <n v="15872"/>
    <x v="1356"/>
    <s v="Not Specified"/>
    <s v="*"/>
    <s v="*"/>
    <s v="*"/>
    <m/>
    <m/>
    <s v="*"/>
    <m/>
    <m/>
    <m/>
    <m/>
    <m/>
    <n v="48"/>
    <n v="0.05"/>
    <m/>
    <m/>
    <n v="5198.12"/>
    <n v="1"/>
    <n v="108.29416666666667"/>
    <s v="Delivery Truck"/>
    <n v="15.66"/>
    <n v="5213.78"/>
    <x v="8"/>
    <s v="Corporate"/>
    <x v="0"/>
    <s v="Appliances"/>
    <s v="Jumbo Drum"/>
    <d v="2012-10-30T00:00:00"/>
  </r>
  <r>
    <n v="8092"/>
    <n v="26306"/>
    <x v="1356"/>
    <s v="Low"/>
    <s v="*"/>
    <s v="*"/>
    <s v="*"/>
    <m/>
    <m/>
    <s v="*"/>
    <m/>
    <m/>
    <m/>
    <m/>
    <m/>
    <n v="15"/>
    <n v="0.02"/>
    <m/>
    <m/>
    <n v="2567.64"/>
    <n v="1"/>
    <n v="171.17599999999999"/>
    <s v="Regular Air"/>
    <n v="69"/>
    <n v="2636.64"/>
    <x v="0"/>
    <s v="Corporate"/>
    <x v="1"/>
    <s v="Tables"/>
    <s v="Large Box"/>
    <d v="2012-11-04T00:00:00"/>
  </r>
  <r>
    <n v="8093"/>
    <n v="53536"/>
    <x v="1356"/>
    <s v="High"/>
    <s v="*"/>
    <s v="**"/>
    <s v="**"/>
    <m/>
    <m/>
    <s v="**"/>
    <m/>
    <m/>
    <m/>
    <m/>
    <m/>
    <n v="5"/>
    <n v="0.01"/>
    <m/>
    <m/>
    <n v="1015.4"/>
    <n v="1"/>
    <n v="203.07999999999998"/>
    <s v="Delivery Truck"/>
    <n v="56.2"/>
    <n v="1071.5999999999999"/>
    <x v="2"/>
    <s v="Home Office"/>
    <x v="1"/>
    <s v="Tables"/>
    <s v="Jumbo Box"/>
    <d v="2012-11-01T00:00:00"/>
  </r>
  <r>
    <n v="8094"/>
    <n v="53536"/>
    <x v="1356"/>
    <s v="High"/>
    <s v="*"/>
    <s v="**"/>
    <s v="**"/>
    <m/>
    <m/>
    <s v="**"/>
    <m/>
    <m/>
    <m/>
    <m/>
    <m/>
    <n v="35"/>
    <n v="0.04"/>
    <m/>
    <m/>
    <n v="738.69"/>
    <n v="0"/>
    <n v="21.105428571428572"/>
    <s v="Regular Air"/>
    <n v="7.58"/>
    <n v="746.2700000000001"/>
    <x v="2"/>
    <s v="Home Office"/>
    <x v="1"/>
    <s v="Office Furnishings"/>
    <s v="Small Box"/>
    <d v="2012-11-01T00:00:00"/>
  </r>
  <r>
    <n v="8095"/>
    <n v="15872"/>
    <x v="1356"/>
    <s v="Not Specified"/>
    <s v="*"/>
    <s v="*"/>
    <s v="*"/>
    <m/>
    <m/>
    <s v="*"/>
    <m/>
    <m/>
    <m/>
    <m/>
    <m/>
    <n v="19"/>
    <n v="0.02"/>
    <m/>
    <m/>
    <n v="718.41"/>
    <n v="0"/>
    <n v="37.811052631578946"/>
    <s v="Regular Air"/>
    <n v="17.48"/>
    <n v="735.89"/>
    <x v="8"/>
    <s v="Corporate"/>
    <x v="0"/>
    <s v="Paper"/>
    <s v="Small Box"/>
    <d v="2012-10-31T00:00:00"/>
  </r>
  <r>
    <n v="8096"/>
    <n v="43653"/>
    <x v="1356"/>
    <s v="High"/>
    <s v="*"/>
    <s v="**"/>
    <s v="**"/>
    <m/>
    <m/>
    <s v="**"/>
    <m/>
    <m/>
    <m/>
    <m/>
    <m/>
    <n v="39"/>
    <n v="0.04"/>
    <m/>
    <m/>
    <n v="666.4"/>
    <n v="0"/>
    <n v="17.087179487179487"/>
    <s v="Express Air"/>
    <n v="7.42"/>
    <n v="673.81999999999994"/>
    <x v="4"/>
    <s v="Small Business"/>
    <x v="0"/>
    <s v="Scissors, Rulers and Trimmers"/>
    <s v="Small Pack"/>
    <d v="2012-10-31T00:00:00"/>
  </r>
  <r>
    <n v="8097"/>
    <n v="17510"/>
    <x v="1356"/>
    <s v="Critical"/>
    <s v="***"/>
    <s v="***"/>
    <s v="***"/>
    <m/>
    <m/>
    <s v="***"/>
    <m/>
    <m/>
    <m/>
    <m/>
    <m/>
    <n v="28"/>
    <n v="3.5000000000000003E-2"/>
    <m/>
    <m/>
    <n v="462.12"/>
    <n v="0"/>
    <n v="16.504285714285714"/>
    <s v="Regular Air"/>
    <n v="1.39"/>
    <n v="463.51"/>
    <x v="10"/>
    <s v="Small Business"/>
    <x v="0"/>
    <s v="Envelopes"/>
    <s v="Small Box"/>
    <d v="2012-10-31T00:00:00"/>
  </r>
  <r>
    <n v="8098"/>
    <n v="43653"/>
    <x v="1356"/>
    <s v="High"/>
    <s v="*"/>
    <s v="**"/>
    <s v="**"/>
    <m/>
    <m/>
    <s v="**"/>
    <m/>
    <m/>
    <m/>
    <m/>
    <m/>
    <n v="10"/>
    <n v="0.02"/>
    <m/>
    <m/>
    <n v="351.3"/>
    <n v="0"/>
    <n v="35.130000000000003"/>
    <s v="Regular Air"/>
    <n v="8.2200000000000006"/>
    <n v="359.52000000000004"/>
    <x v="4"/>
    <s v="Small Business"/>
    <x v="0"/>
    <s v="Storage &amp; Organization"/>
    <s v="Small Box"/>
    <d v="2012-11-01T00:00:00"/>
  </r>
  <r>
    <n v="8099"/>
    <n v="30499"/>
    <x v="1356"/>
    <s v="High"/>
    <s v="*"/>
    <s v="**"/>
    <s v="**"/>
    <m/>
    <m/>
    <s v="**"/>
    <m/>
    <m/>
    <m/>
    <m/>
    <m/>
    <n v="33"/>
    <n v="0.04"/>
    <m/>
    <m/>
    <n v="199.62"/>
    <n v="0"/>
    <n v="6.0490909090909089"/>
    <s v="Regular Air"/>
    <n v="1.2"/>
    <n v="200.82"/>
    <x v="12"/>
    <s v="Consumer"/>
    <x v="0"/>
    <s v="Pens &amp; Art Supplies"/>
    <s v="Wrap Bag"/>
    <d v="2012-11-01T00:00:00"/>
  </r>
  <r>
    <n v="8100"/>
    <n v="15872"/>
    <x v="1356"/>
    <s v="Not Specified"/>
    <s v="*"/>
    <s v="*"/>
    <s v="*"/>
    <m/>
    <m/>
    <s v="*"/>
    <m/>
    <m/>
    <m/>
    <m/>
    <m/>
    <n v="23"/>
    <n v="3.5000000000000003E-2"/>
    <m/>
    <m/>
    <n v="188.53"/>
    <n v="0"/>
    <n v="8.1969565217391303"/>
    <s v="Regular Air"/>
    <n v="5.96"/>
    <n v="194.49"/>
    <x v="8"/>
    <s v="Corporate"/>
    <x v="0"/>
    <s v="Paper"/>
    <s v="Small Box"/>
    <d v="2012-11-01T00:00:00"/>
  </r>
  <r>
    <n v="8101"/>
    <n v="48706"/>
    <x v="1356"/>
    <s v="Low"/>
    <s v="*"/>
    <s v="*"/>
    <s v="*"/>
    <m/>
    <m/>
    <s v="*"/>
    <m/>
    <m/>
    <m/>
    <m/>
    <m/>
    <n v="18"/>
    <n v="0.02"/>
    <m/>
    <m/>
    <n v="132.78"/>
    <n v="0"/>
    <n v="7.3766666666666669"/>
    <s v="Regular Air"/>
    <n v="11.15"/>
    <n v="143.93"/>
    <x v="3"/>
    <s v="Small Business"/>
    <x v="0"/>
    <s v="Paper"/>
    <s v="Small Box"/>
    <d v="2012-11-06T00:00:00"/>
  </r>
  <r>
    <n v="8102"/>
    <n v="30499"/>
    <x v="1356"/>
    <s v="High"/>
    <s v="*"/>
    <s v="**"/>
    <s v="**"/>
    <m/>
    <m/>
    <s v="**"/>
    <m/>
    <m/>
    <m/>
    <m/>
    <m/>
    <n v="16"/>
    <n v="0.02"/>
    <m/>
    <m/>
    <n v="92.06"/>
    <n v="0"/>
    <n v="5.7537500000000001"/>
    <s v="Regular Air"/>
    <n v="2.5"/>
    <n v="94.56"/>
    <x v="12"/>
    <s v="Consumer"/>
    <x v="0"/>
    <s v="Envelopes"/>
    <s v="Small Box"/>
    <d v="2012-11-01T00:00:00"/>
  </r>
  <r>
    <n v="8103"/>
    <n v="17061"/>
    <x v="1356"/>
    <s v="Critical"/>
    <s v="***"/>
    <s v="***"/>
    <s v="***"/>
    <m/>
    <m/>
    <s v="***"/>
    <m/>
    <m/>
    <m/>
    <m/>
    <m/>
    <n v="28"/>
    <n v="3.5000000000000003E-2"/>
    <m/>
    <m/>
    <n v="80.53"/>
    <n v="0"/>
    <n v="2.8760714285714286"/>
    <s v="Regular Air"/>
    <n v="0.7"/>
    <n v="81.23"/>
    <x v="1"/>
    <s v="Consumer"/>
    <x v="0"/>
    <s v="Pens &amp; Art Supplies"/>
    <s v="Wrap Bag"/>
    <d v="2012-11-01T00:00:00"/>
  </r>
  <r>
    <n v="8104"/>
    <n v="48706"/>
    <x v="1356"/>
    <s v="Low"/>
    <s v="*"/>
    <s v="*"/>
    <s v="*"/>
    <m/>
    <m/>
    <s v="*"/>
    <m/>
    <m/>
    <m/>
    <m/>
    <m/>
    <n v="28"/>
    <n v="3.5000000000000003E-2"/>
    <m/>
    <m/>
    <n v="31.2"/>
    <n v="0"/>
    <n v="1.1142857142857143"/>
    <s v="Regular Air"/>
    <n v="0.7"/>
    <n v="31.9"/>
    <x v="0"/>
    <s v="Small Business"/>
    <x v="0"/>
    <s v="Rubber Bands"/>
    <s v="Wrap Bag"/>
    <d v="2012-11-03T00:00:00"/>
  </r>
  <r>
    <n v="8105"/>
    <n v="43653"/>
    <x v="1356"/>
    <s v="High"/>
    <s v="*"/>
    <s v="**"/>
    <s v="**"/>
    <m/>
    <m/>
    <s v="**"/>
    <m/>
    <m/>
    <m/>
    <m/>
    <m/>
    <n v="3"/>
    <n v="0.01"/>
    <m/>
    <m/>
    <n v="10.62"/>
    <n v="0"/>
    <n v="3.5399999999999996"/>
    <s v="Regular Air"/>
    <n v="1.35"/>
    <n v="11.969999999999999"/>
    <x v="4"/>
    <s v="Small Business"/>
    <x v="0"/>
    <s v="Rubber Bands"/>
    <s v="Wrap Bag"/>
    <d v="2012-10-30T00:00:00"/>
  </r>
  <r>
    <n v="8106"/>
    <n v="9350"/>
    <x v="1357"/>
    <s v="Critical"/>
    <s v="***"/>
    <s v="***"/>
    <s v="***"/>
    <m/>
    <m/>
    <s v="***"/>
    <m/>
    <m/>
    <m/>
    <m/>
    <m/>
    <n v="13"/>
    <n v="0.02"/>
    <m/>
    <m/>
    <n v="1735.94"/>
    <n v="1"/>
    <n v="133.53384615384616"/>
    <s v="Delivery Truck"/>
    <n v="53.48"/>
    <n v="1789.42"/>
    <x v="1"/>
    <s v="Corporate"/>
    <x v="1"/>
    <s v="Bookcases"/>
    <s v="Jumbo Box"/>
    <d v="2012-11-01T00:00:00"/>
  </r>
  <r>
    <n v="8107"/>
    <n v="48423"/>
    <x v="1357"/>
    <s v="High"/>
    <s v="*"/>
    <s v="**"/>
    <s v="**"/>
    <m/>
    <m/>
    <s v="**"/>
    <m/>
    <m/>
    <m/>
    <m/>
    <m/>
    <n v="49"/>
    <n v="0.05"/>
    <m/>
    <m/>
    <n v="414.11"/>
    <n v="0"/>
    <n v="8.4512244897959192"/>
    <s v="Regular Air"/>
    <n v="8.2899999999999991"/>
    <n v="422.40000000000003"/>
    <x v="8"/>
    <s v="Home Office"/>
    <x v="0"/>
    <s v="Envelopes"/>
    <s v="Small Box"/>
    <d v="2012-10-31T00:00:00"/>
  </r>
  <r>
    <n v="8108"/>
    <n v="9350"/>
    <x v="1357"/>
    <s v="Critical"/>
    <s v="***"/>
    <s v="***"/>
    <s v="***"/>
    <m/>
    <m/>
    <s v="***"/>
    <m/>
    <m/>
    <m/>
    <m/>
    <m/>
    <n v="2"/>
    <n v="0.01"/>
    <m/>
    <m/>
    <n v="337.6"/>
    <n v="0"/>
    <n v="168.8"/>
    <s v="Regular Air"/>
    <n v="19.989999999999998"/>
    <n v="357.59000000000003"/>
    <x v="1"/>
    <s v="Corporate"/>
    <x v="1"/>
    <s v="Office Furnishings"/>
    <s v="Medium Box"/>
    <d v="2012-11-02T00:00:00"/>
  </r>
  <r>
    <n v="8109"/>
    <n v="23585"/>
    <x v="1357"/>
    <s v="Critical"/>
    <s v="***"/>
    <s v="***"/>
    <s v="***"/>
    <m/>
    <m/>
    <s v="***"/>
    <m/>
    <m/>
    <m/>
    <m/>
    <m/>
    <n v="44"/>
    <n v="0.05"/>
    <m/>
    <m/>
    <n v="192.78"/>
    <n v="0"/>
    <n v="4.3813636363636368"/>
    <s v="Regular Air"/>
    <n v="1.6"/>
    <n v="194.38"/>
    <x v="5"/>
    <s v="Home Office"/>
    <x v="0"/>
    <s v="Pens &amp; Art Supplies"/>
    <s v="Wrap Bag"/>
    <d v="2012-11-01T00:00:00"/>
  </r>
  <r>
    <n v="8110"/>
    <n v="59492"/>
    <x v="1357"/>
    <s v="Not Specified"/>
    <s v="*"/>
    <s v="*"/>
    <s v="*"/>
    <m/>
    <m/>
    <s v="*"/>
    <m/>
    <m/>
    <m/>
    <m/>
    <m/>
    <n v="25"/>
    <n v="3.5000000000000003E-2"/>
    <m/>
    <m/>
    <n v="170.4"/>
    <n v="0"/>
    <n v="6.8159999999999998"/>
    <s v="Regular Air"/>
    <n v="10.050000000000001"/>
    <n v="180.45000000000002"/>
    <x v="8"/>
    <s v="Home Office"/>
    <x v="0"/>
    <s v="Paper"/>
    <s v="Small Box"/>
    <d v="2012-11-01T00:00:00"/>
  </r>
  <r>
    <n v="8111"/>
    <n v="37185"/>
    <x v="1357"/>
    <s v="High"/>
    <s v="*"/>
    <s v="**"/>
    <s v="**"/>
    <m/>
    <m/>
    <s v="**"/>
    <m/>
    <m/>
    <m/>
    <m/>
    <m/>
    <n v="8"/>
    <n v="0.01"/>
    <m/>
    <m/>
    <n v="23.19"/>
    <n v="0"/>
    <n v="2.8987500000000002"/>
    <s v="Regular Air"/>
    <n v="2.4"/>
    <n v="25.59"/>
    <x v="12"/>
    <s v="Corporate"/>
    <x v="0"/>
    <s v="Pens &amp; Art Supplies"/>
    <s v="Wrap Bag"/>
    <d v="2012-11-01T00:00:00"/>
  </r>
  <r>
    <n v="8112"/>
    <n v="53990"/>
    <x v="1358"/>
    <s v="Not Specified"/>
    <s v="*"/>
    <s v="*"/>
    <s v="*"/>
    <m/>
    <m/>
    <s v="*"/>
    <m/>
    <m/>
    <m/>
    <m/>
    <m/>
    <n v="44"/>
    <n v="0.05"/>
    <m/>
    <m/>
    <n v="4263.9314999999997"/>
    <n v="1"/>
    <n v="96.907534090909081"/>
    <s v="Regular Air"/>
    <n v="2.5"/>
    <n v="4266.4314999999997"/>
    <x v="7"/>
    <s v="Corporate"/>
    <x v="2"/>
    <s v="Telephones and Communication"/>
    <s v="Small Box"/>
    <d v="2012-11-02T00:00:00"/>
  </r>
  <r>
    <n v="8113"/>
    <n v="37287"/>
    <x v="1358"/>
    <s v="Low"/>
    <s v="*"/>
    <s v="*"/>
    <s v="*"/>
    <m/>
    <m/>
    <s v="*"/>
    <m/>
    <m/>
    <m/>
    <m/>
    <m/>
    <n v="22"/>
    <n v="3.5000000000000003E-2"/>
    <m/>
    <m/>
    <n v="2052.2655"/>
    <n v="1"/>
    <n v="93.28479545454546"/>
    <s v="Regular Air"/>
    <n v="2.5"/>
    <n v="2054.7655"/>
    <x v="0"/>
    <s v="Corporate"/>
    <x v="2"/>
    <s v="Telephones and Communication"/>
    <s v="Small Box"/>
    <d v="2012-11-05T00:00:00"/>
  </r>
  <r>
    <n v="8114"/>
    <n v="32325"/>
    <x v="1358"/>
    <s v="Critical"/>
    <s v="***"/>
    <s v="***"/>
    <s v="***"/>
    <m/>
    <m/>
    <s v="***"/>
    <m/>
    <m/>
    <m/>
    <m/>
    <m/>
    <n v="45"/>
    <n v="0.05"/>
    <m/>
    <m/>
    <n v="1103.73"/>
    <n v="1"/>
    <n v="24.527333333333335"/>
    <s v="Regular Air"/>
    <n v="7.58"/>
    <n v="1111.31"/>
    <x v="5"/>
    <s v="Corporate"/>
    <x v="1"/>
    <s v="Office Furnishings"/>
    <s v="Small Box"/>
    <d v="2012-11-02T00:00:00"/>
  </r>
  <r>
    <n v="8115"/>
    <n v="32231"/>
    <x v="1358"/>
    <s v="Low"/>
    <s v="*"/>
    <s v="*"/>
    <s v="*"/>
    <m/>
    <m/>
    <s v="*"/>
    <m/>
    <m/>
    <m/>
    <m/>
    <m/>
    <n v="44"/>
    <n v="0.05"/>
    <m/>
    <m/>
    <n v="192.33"/>
    <n v="0"/>
    <n v="4.3711363636363636"/>
    <s v="Regular Air"/>
    <n v="1.2"/>
    <n v="193.53"/>
    <x v="1"/>
    <s v="Consumer"/>
    <x v="0"/>
    <s v="Pens &amp; Art Supplies"/>
    <s v="Wrap Bag"/>
    <d v="2012-11-05T00:00:00"/>
  </r>
  <r>
    <n v="8116"/>
    <n v="37287"/>
    <x v="1358"/>
    <s v="Low"/>
    <s v="*"/>
    <s v="*"/>
    <s v="*"/>
    <m/>
    <m/>
    <s v="*"/>
    <m/>
    <m/>
    <m/>
    <m/>
    <m/>
    <n v="45"/>
    <n v="0.05"/>
    <m/>
    <m/>
    <n v="130.25"/>
    <n v="0"/>
    <n v="2.8944444444444444"/>
    <s v="Regular Air"/>
    <n v="1.58"/>
    <n v="131.83000000000001"/>
    <x v="9"/>
    <s v="Corporate"/>
    <x v="0"/>
    <s v="Rubber Bands"/>
    <s v="Wrap Bag"/>
    <d v="2012-11-06T00:00:00"/>
  </r>
  <r>
    <n v="8117"/>
    <n v="37287"/>
    <x v="1358"/>
    <s v="Low"/>
    <s v="*"/>
    <s v="*"/>
    <s v="*"/>
    <m/>
    <m/>
    <s v="*"/>
    <m/>
    <m/>
    <m/>
    <m/>
    <m/>
    <n v="18"/>
    <n v="0.02"/>
    <m/>
    <m/>
    <n v="122.41"/>
    <n v="0"/>
    <n v="6.8005555555555555"/>
    <s v="Regular Air"/>
    <n v="4.95"/>
    <n v="127.36"/>
    <x v="3"/>
    <s v="Corporate"/>
    <x v="1"/>
    <s v="Office Furnishings"/>
    <s v="Small Pack"/>
    <d v="2012-11-05T00:00:00"/>
  </r>
  <r>
    <n v="8118"/>
    <n v="19586"/>
    <x v="1358"/>
    <s v="Not Specified"/>
    <s v="*"/>
    <s v="*"/>
    <s v="*"/>
    <m/>
    <m/>
    <s v="*"/>
    <m/>
    <m/>
    <m/>
    <m/>
    <m/>
    <n v="36"/>
    <n v="0.04"/>
    <m/>
    <m/>
    <n v="70.63"/>
    <n v="0"/>
    <n v="1.9619444444444443"/>
    <s v="Regular Air"/>
    <n v="2.56"/>
    <n v="73.19"/>
    <x v="8"/>
    <s v="Home Office"/>
    <x v="0"/>
    <s v="Scissors, Rulers and Trimmers"/>
    <s v="Small Pack"/>
    <d v="2012-11-03T00:00:00"/>
  </r>
  <r>
    <n v="8119"/>
    <n v="35456"/>
    <x v="1358"/>
    <s v="Critical"/>
    <s v="***"/>
    <s v="***"/>
    <s v="***"/>
    <m/>
    <m/>
    <s v="***"/>
    <m/>
    <m/>
    <m/>
    <m/>
    <m/>
    <n v="37"/>
    <n v="0.04"/>
    <m/>
    <m/>
    <n v="46.37"/>
    <n v="0"/>
    <n v="1.2532432432432432"/>
    <s v="Regular Air"/>
    <n v="0.7"/>
    <n v="47.07"/>
    <x v="10"/>
    <s v="Corporate"/>
    <x v="0"/>
    <s v="Rubber Bands"/>
    <s v="Wrap Bag"/>
    <d v="2012-11-03T00:00:00"/>
  </r>
  <r>
    <n v="8120"/>
    <n v="3297"/>
    <x v="1359"/>
    <s v="High"/>
    <s v="*"/>
    <s v="**"/>
    <s v="**"/>
    <m/>
    <m/>
    <s v="**"/>
    <m/>
    <m/>
    <m/>
    <m/>
    <m/>
    <n v="40"/>
    <n v="0.05"/>
    <m/>
    <m/>
    <n v="158.69999999999999"/>
    <n v="0"/>
    <n v="3.9674999999999998"/>
    <s v="Regular Air"/>
    <n v="7.5"/>
    <n v="166.2"/>
    <x v="5"/>
    <s v="Consumer"/>
    <x v="0"/>
    <s v="Labels"/>
    <s v="Small Box"/>
    <d v="2012-11-03T00:00:00"/>
  </r>
  <r>
    <n v="8121"/>
    <n v="5890"/>
    <x v="1360"/>
    <s v="High"/>
    <s v="*"/>
    <s v="**"/>
    <s v="**"/>
    <m/>
    <m/>
    <s v="**"/>
    <m/>
    <m/>
    <m/>
    <m/>
    <m/>
    <n v="42"/>
    <n v="0.05"/>
    <m/>
    <m/>
    <n v="813.53499999999997"/>
    <n v="0"/>
    <n v="19.369880952380953"/>
    <s v="Express Air"/>
    <n v="0.99"/>
    <n v="814.52499999999998"/>
    <x v="3"/>
    <s v="Consumer"/>
    <x v="2"/>
    <s v="Telephones and Communication"/>
    <s v="Wrap Bag"/>
    <d v="2012-11-04T00:00:00"/>
  </r>
  <r>
    <n v="8122"/>
    <n v="34022"/>
    <x v="1360"/>
    <s v="Not Specified"/>
    <s v="*"/>
    <s v="*"/>
    <s v="*"/>
    <m/>
    <m/>
    <s v="*"/>
    <m/>
    <m/>
    <m/>
    <m/>
    <m/>
    <n v="50"/>
    <n v="0.06"/>
    <m/>
    <m/>
    <n v="236.28"/>
    <n v="0"/>
    <n v="4.7256"/>
    <s v="Regular Air"/>
    <n v="3.05"/>
    <n v="239.33"/>
    <x v="0"/>
    <s v="Small Business"/>
    <x v="1"/>
    <s v="Office Furnishings"/>
    <s v="Small Pack"/>
    <d v="2012-11-03T00:00:00"/>
  </r>
  <r>
    <n v="8123"/>
    <n v="34022"/>
    <x v="1360"/>
    <s v="Not Specified"/>
    <s v="*"/>
    <s v="*"/>
    <s v="*"/>
    <m/>
    <m/>
    <s v="*"/>
    <m/>
    <m/>
    <m/>
    <m/>
    <m/>
    <n v="6"/>
    <n v="0.01"/>
    <m/>
    <m/>
    <n v="43.9"/>
    <n v="0"/>
    <n v="7.3166666666666664"/>
    <s v="Regular Air"/>
    <n v="4.95"/>
    <n v="48.85"/>
    <x v="0"/>
    <s v="Small Business"/>
    <x v="1"/>
    <s v="Office Furnishings"/>
    <s v="Small Pack"/>
    <d v="2012-11-05T00:00:00"/>
  </r>
  <r>
    <n v="8124"/>
    <n v="37798"/>
    <x v="1361"/>
    <s v="High"/>
    <s v="*"/>
    <s v="**"/>
    <s v="**"/>
    <m/>
    <m/>
    <s v="**"/>
    <m/>
    <m/>
    <m/>
    <m/>
    <m/>
    <n v="23"/>
    <n v="3.5000000000000003E-2"/>
    <m/>
    <m/>
    <n v="6276.83"/>
    <n v="1"/>
    <n v="272.90565217391304"/>
    <s v="Delivery Truck"/>
    <n v="48.8"/>
    <n v="6325.63"/>
    <x v="2"/>
    <s v="Consumer"/>
    <x v="1"/>
    <s v="Chairs &amp; Chairmats"/>
    <s v="Jumbo Drum"/>
    <d v="2012-11-04T00:00:00"/>
  </r>
  <r>
    <n v="8125"/>
    <n v="19143"/>
    <x v="1361"/>
    <s v="High"/>
    <s v="*"/>
    <s v="**"/>
    <s v="**"/>
    <m/>
    <m/>
    <s v="**"/>
    <m/>
    <m/>
    <m/>
    <m/>
    <m/>
    <n v="3"/>
    <n v="0.01"/>
    <m/>
    <m/>
    <n v="2421.02"/>
    <n v="1"/>
    <n v="807.00666666666666"/>
    <s v="Delivery Truck"/>
    <n v="16.059999999999999"/>
    <n v="2437.08"/>
    <x v="10"/>
    <s v="Home Office"/>
    <x v="2"/>
    <s v="Office Machines"/>
    <s v="Jumbo Drum"/>
    <d v="2012-11-05T00:00:00"/>
  </r>
  <r>
    <n v="8126"/>
    <n v="53188"/>
    <x v="1362"/>
    <s v="High"/>
    <s v="*"/>
    <s v="**"/>
    <s v="**"/>
    <m/>
    <m/>
    <s v="**"/>
    <m/>
    <m/>
    <m/>
    <m/>
    <m/>
    <n v="22"/>
    <n v="3.5000000000000003E-2"/>
    <m/>
    <m/>
    <n v="621.21"/>
    <n v="0"/>
    <n v="28.236818181818183"/>
    <s v="Regular Air"/>
    <n v="6.64"/>
    <n v="627.85"/>
    <x v="0"/>
    <s v="Home Office"/>
    <x v="0"/>
    <s v="Storage &amp; Organization"/>
    <s v="Small Box"/>
    <d v="2012-11-06T00:00:00"/>
  </r>
  <r>
    <n v="8127"/>
    <n v="36163"/>
    <x v="1362"/>
    <s v="Low"/>
    <s v="*"/>
    <s v="*"/>
    <s v="*"/>
    <m/>
    <m/>
    <s v="*"/>
    <m/>
    <m/>
    <m/>
    <m/>
    <m/>
    <n v="32"/>
    <n v="0.04"/>
    <m/>
    <m/>
    <n v="463"/>
    <n v="0"/>
    <n v="14.46875"/>
    <s v="Regular Air"/>
    <n v="7.17"/>
    <n v="470.17"/>
    <x v="1"/>
    <s v="Small Business"/>
    <x v="0"/>
    <s v="Binders and Binder Accessories"/>
    <s v="Small Box"/>
    <d v="2012-11-05T00:00:00"/>
  </r>
  <r>
    <n v="8128"/>
    <n v="20032"/>
    <x v="1362"/>
    <s v="Medium"/>
    <s v="*"/>
    <s v="*"/>
    <s v="*"/>
    <m/>
    <m/>
    <s v="*"/>
    <m/>
    <m/>
    <m/>
    <m/>
    <m/>
    <n v="8"/>
    <n v="0.01"/>
    <m/>
    <m/>
    <n v="137.38"/>
    <n v="0"/>
    <n v="17.172499999999999"/>
    <s v="Regular Air"/>
    <n v="1.99"/>
    <n v="139.37"/>
    <x v="4"/>
    <s v="Corporate"/>
    <x v="2"/>
    <s v="Computer Peripherals"/>
    <s v="Small Pack"/>
    <d v="2012-11-07T00:00:00"/>
  </r>
  <r>
    <n v="8129"/>
    <n v="25249"/>
    <x v="1363"/>
    <s v="Medium"/>
    <s v="*"/>
    <s v="*"/>
    <s v="*"/>
    <m/>
    <m/>
    <s v="*"/>
    <m/>
    <m/>
    <m/>
    <m/>
    <m/>
    <n v="34"/>
    <n v="0.04"/>
    <m/>
    <m/>
    <n v="926.85"/>
    <n v="0"/>
    <n v="27.26029411764706"/>
    <s v="Regular Air"/>
    <n v="1.49"/>
    <n v="928.34"/>
    <x v="0"/>
    <s v="Consumer"/>
    <x v="0"/>
    <s v="Binders and Binder Accessories"/>
    <s v="Small Box"/>
    <d v="2012-11-08T00:00:00"/>
  </r>
  <r>
    <n v="8130"/>
    <n v="10951"/>
    <x v="1363"/>
    <s v="Not Specified"/>
    <s v="*"/>
    <s v="*"/>
    <s v="*"/>
    <m/>
    <m/>
    <s v="*"/>
    <m/>
    <m/>
    <m/>
    <m/>
    <m/>
    <n v="14"/>
    <n v="0.02"/>
    <m/>
    <m/>
    <n v="677.43"/>
    <n v="0"/>
    <n v="48.387857142857136"/>
    <s v="Regular Air"/>
    <n v="22.24"/>
    <n v="699.67"/>
    <x v="4"/>
    <s v="Corporate"/>
    <x v="1"/>
    <s v="Office Furnishings"/>
    <s v="Large Box"/>
    <d v="2012-11-06T00:00:00"/>
  </r>
  <r>
    <n v="8131"/>
    <n v="15937"/>
    <x v="1363"/>
    <s v="Low"/>
    <s v="*"/>
    <s v="*"/>
    <s v="*"/>
    <m/>
    <m/>
    <s v="*"/>
    <m/>
    <m/>
    <m/>
    <m/>
    <m/>
    <n v="32"/>
    <n v="0.04"/>
    <m/>
    <m/>
    <n v="311.44"/>
    <n v="0"/>
    <n v="9.7324999999999999"/>
    <s v="Regular Air"/>
    <n v="1.99"/>
    <n v="313.43"/>
    <x v="7"/>
    <s v="Corporate"/>
    <x v="2"/>
    <s v="Computer Peripherals"/>
    <s v="Small Pack"/>
    <d v="2012-11-10T00:00:00"/>
  </r>
  <r>
    <n v="8132"/>
    <n v="15937"/>
    <x v="1363"/>
    <s v="Low"/>
    <s v="*"/>
    <s v="*"/>
    <s v="*"/>
    <m/>
    <m/>
    <s v="*"/>
    <m/>
    <m/>
    <m/>
    <m/>
    <m/>
    <n v="17"/>
    <n v="0.02"/>
    <m/>
    <m/>
    <n v="215.65"/>
    <n v="0"/>
    <n v="12.685294117647059"/>
    <s v="Express Air"/>
    <n v="2.85"/>
    <n v="218.5"/>
    <x v="7"/>
    <s v="Corporate"/>
    <x v="1"/>
    <s v="Office Furnishings"/>
    <s v="Small Pack"/>
    <d v="2012-11-15T00:00:00"/>
  </r>
  <r>
    <n v="8133"/>
    <n v="50370"/>
    <x v="1363"/>
    <s v="Critical"/>
    <s v="***"/>
    <s v="***"/>
    <s v="***"/>
    <m/>
    <m/>
    <s v="***"/>
    <m/>
    <m/>
    <m/>
    <m/>
    <m/>
    <n v="25"/>
    <n v="3.5000000000000003E-2"/>
    <m/>
    <m/>
    <n v="122.05"/>
    <n v="0"/>
    <n v="4.8819999999999997"/>
    <s v="Express Air"/>
    <n v="5.41"/>
    <n v="127.46"/>
    <x v="8"/>
    <s v="Corporate"/>
    <x v="0"/>
    <s v="Binders and Binder Accessories"/>
    <s v="Small Box"/>
    <d v="2012-11-07T00:00:00"/>
  </r>
  <r>
    <n v="8134"/>
    <n v="29927"/>
    <x v="1364"/>
    <s v="High"/>
    <s v="*"/>
    <s v="**"/>
    <s v="**"/>
    <m/>
    <m/>
    <s v="**"/>
    <m/>
    <m/>
    <m/>
    <m/>
    <m/>
    <n v="19"/>
    <n v="0.02"/>
    <m/>
    <m/>
    <n v="257.97000000000003"/>
    <n v="0"/>
    <n v="13.577368421052633"/>
    <s v="Regular Air"/>
    <n v="4.9800000000000004"/>
    <n v="262.95000000000005"/>
    <x v="1"/>
    <s v="Corporate"/>
    <x v="0"/>
    <s v="Binders and Binder Accessories"/>
    <s v="Small Box"/>
    <d v="2012-11-08T00:00:00"/>
  </r>
  <r>
    <n v="8135"/>
    <n v="31681"/>
    <x v="1364"/>
    <s v="Not Specified"/>
    <s v="*"/>
    <s v="*"/>
    <s v="*"/>
    <m/>
    <m/>
    <s v="*"/>
    <m/>
    <m/>
    <m/>
    <m/>
    <m/>
    <n v="38"/>
    <n v="0.04"/>
    <m/>
    <m/>
    <n v="212.12"/>
    <n v="0"/>
    <n v="5.5821052631578949"/>
    <s v="Regular Air"/>
    <n v="5.66"/>
    <n v="217.78"/>
    <x v="8"/>
    <s v="Corporate"/>
    <x v="0"/>
    <s v="Paper"/>
    <s v="Small Box"/>
    <d v="2012-11-08T00:00:00"/>
  </r>
  <r>
    <n v="8136"/>
    <n v="57671"/>
    <x v="1364"/>
    <s v="Not Specified"/>
    <s v="*"/>
    <s v="*"/>
    <s v="*"/>
    <m/>
    <m/>
    <s v="*"/>
    <m/>
    <m/>
    <m/>
    <m/>
    <m/>
    <n v="6"/>
    <n v="0.01"/>
    <m/>
    <m/>
    <n v="22.78"/>
    <n v="0"/>
    <n v="3.7966666666666669"/>
    <s v="Regular Air"/>
    <n v="0.5"/>
    <n v="23.28"/>
    <x v="3"/>
    <s v="Consumer"/>
    <x v="0"/>
    <s v="Labels"/>
    <s v="Small Box"/>
    <d v="2012-11-08T00:00:00"/>
  </r>
  <r>
    <n v="8137"/>
    <n v="57056"/>
    <x v="1365"/>
    <s v="Low"/>
    <s v="*"/>
    <s v="*"/>
    <s v="*"/>
    <m/>
    <m/>
    <s v="*"/>
    <m/>
    <m/>
    <m/>
    <m/>
    <m/>
    <n v="29"/>
    <n v="3.5000000000000003E-2"/>
    <m/>
    <m/>
    <n v="2185.61"/>
    <n v="1"/>
    <n v="75.365862068965527"/>
    <s v="Delivery Truck"/>
    <n v="89.3"/>
    <n v="2274.9100000000003"/>
    <x v="3"/>
    <s v="Corporate"/>
    <x v="1"/>
    <s v="Tables"/>
    <s v="Jumbo Box"/>
    <d v="2012-11-15T00:00:00"/>
  </r>
  <r>
    <n v="8138"/>
    <n v="42469"/>
    <x v="1365"/>
    <s v="Not Specified"/>
    <s v="*"/>
    <s v="*"/>
    <s v="*"/>
    <m/>
    <m/>
    <s v="*"/>
    <m/>
    <m/>
    <m/>
    <m/>
    <m/>
    <n v="18"/>
    <n v="0.02"/>
    <m/>
    <m/>
    <n v="2130.8200000000002"/>
    <n v="1"/>
    <n v="118.37888888888889"/>
    <s v="Regular Air"/>
    <n v="9.07"/>
    <n v="2139.8900000000003"/>
    <x v="3"/>
    <s v="Consumer"/>
    <x v="0"/>
    <s v="Binders and Binder Accessories"/>
    <s v="Small Box"/>
    <d v="2012-11-09T00:00:00"/>
  </r>
  <r>
    <n v="8139"/>
    <n v="42469"/>
    <x v="1365"/>
    <s v="Not Specified"/>
    <s v="*"/>
    <s v="*"/>
    <s v="*"/>
    <m/>
    <m/>
    <s v="*"/>
    <m/>
    <m/>
    <m/>
    <m/>
    <m/>
    <n v="31"/>
    <n v="0.04"/>
    <m/>
    <m/>
    <n v="934.87"/>
    <n v="0"/>
    <n v="30.157096774193548"/>
    <s v="Regular Air"/>
    <n v="12.62"/>
    <n v="947.49"/>
    <x v="9"/>
    <s v="Consumer"/>
    <x v="0"/>
    <s v="Binders and Binder Accessories"/>
    <s v="Small Box"/>
    <d v="2012-11-09T00:00:00"/>
  </r>
  <r>
    <n v="8140"/>
    <n v="20292"/>
    <x v="1365"/>
    <s v="Medium"/>
    <s v="*"/>
    <s v="*"/>
    <s v="*"/>
    <m/>
    <m/>
    <s v="*"/>
    <m/>
    <m/>
    <m/>
    <m/>
    <m/>
    <n v="26"/>
    <n v="3.5000000000000003E-2"/>
    <m/>
    <m/>
    <n v="452.39"/>
    <n v="0"/>
    <n v="17.399615384615384"/>
    <s v="Regular Air"/>
    <n v="8.17"/>
    <n v="460.56"/>
    <x v="4"/>
    <s v="Corporate"/>
    <x v="0"/>
    <s v="Appliances"/>
    <s v="Medium Box"/>
    <d v="2012-11-08T00:00:00"/>
  </r>
  <r>
    <n v="8141"/>
    <n v="20292"/>
    <x v="1365"/>
    <s v="Medium"/>
    <s v="*"/>
    <s v="*"/>
    <s v="*"/>
    <m/>
    <m/>
    <s v="*"/>
    <m/>
    <m/>
    <m/>
    <m/>
    <m/>
    <n v="5"/>
    <n v="0.01"/>
    <m/>
    <m/>
    <n v="117.13"/>
    <n v="0"/>
    <n v="23.425999999999998"/>
    <s v="Regular Air"/>
    <n v="4"/>
    <n v="121.13"/>
    <x v="4"/>
    <s v="Corporate"/>
    <x v="2"/>
    <s v="Computer Peripherals"/>
    <s v="Small Box"/>
    <d v="2012-11-09T00:00:00"/>
  </r>
  <r>
    <n v="8142"/>
    <n v="51109"/>
    <x v="1365"/>
    <s v="High"/>
    <s v="*"/>
    <s v="**"/>
    <s v="**"/>
    <m/>
    <m/>
    <s v="**"/>
    <m/>
    <m/>
    <m/>
    <m/>
    <m/>
    <n v="28"/>
    <n v="3.5000000000000003E-2"/>
    <m/>
    <m/>
    <n v="112.05"/>
    <n v="0"/>
    <n v="4.0017857142857141"/>
    <s v="Regular Air"/>
    <n v="1.3"/>
    <n v="113.35"/>
    <x v="1"/>
    <s v="Home Office"/>
    <x v="0"/>
    <s v="Paper"/>
    <s v="Wrap Bag"/>
    <d v="2012-11-10T00:00:00"/>
  </r>
  <r>
    <n v="8143"/>
    <n v="39364"/>
    <x v="1366"/>
    <s v="High"/>
    <s v="*"/>
    <s v="**"/>
    <s v="**"/>
    <m/>
    <m/>
    <s v="**"/>
    <m/>
    <m/>
    <m/>
    <m/>
    <m/>
    <n v="15"/>
    <n v="0.02"/>
    <m/>
    <m/>
    <n v="19417.55"/>
    <n v="1"/>
    <n v="1294.5033333333333"/>
    <s v="Regular Air"/>
    <n v="19.989999999999998"/>
    <n v="19437.54"/>
    <x v="7"/>
    <s v="Corporate"/>
    <x v="0"/>
    <s v="Binders and Binder Accessories"/>
    <s v="Small Box"/>
    <d v="2012-11-11T00:00:00"/>
  </r>
  <r>
    <n v="8144"/>
    <n v="39364"/>
    <x v="1366"/>
    <s v="High"/>
    <s v="*"/>
    <s v="**"/>
    <s v="**"/>
    <m/>
    <m/>
    <s v="**"/>
    <m/>
    <m/>
    <m/>
    <m/>
    <m/>
    <n v="29"/>
    <n v="3.5000000000000003E-2"/>
    <m/>
    <m/>
    <n v="2754.93"/>
    <n v="1"/>
    <n v="94.997586206896543"/>
    <s v="Regular Air"/>
    <n v="39.61"/>
    <n v="2794.54"/>
    <x v="7"/>
    <s v="Corporate"/>
    <x v="1"/>
    <s v="Office Furnishings"/>
    <s v="Medium Box"/>
    <d v="2012-11-10T00:00:00"/>
  </r>
  <r>
    <n v="8145"/>
    <n v="21827"/>
    <x v="1366"/>
    <s v="Not Specified"/>
    <s v="*"/>
    <s v="*"/>
    <s v="*"/>
    <m/>
    <m/>
    <s v="*"/>
    <m/>
    <m/>
    <m/>
    <m/>
    <m/>
    <n v="21"/>
    <n v="3.5000000000000003E-2"/>
    <m/>
    <m/>
    <n v="1560.96"/>
    <n v="1"/>
    <n v="74.331428571428575"/>
    <s v="Express Air"/>
    <n v="4"/>
    <n v="1564.96"/>
    <x v="10"/>
    <s v="Corporate"/>
    <x v="2"/>
    <s v="Computer Peripherals"/>
    <s v="Small Box"/>
    <d v="2012-11-10T00:00:00"/>
  </r>
  <r>
    <n v="8146"/>
    <n v="21827"/>
    <x v="1366"/>
    <s v="Not Specified"/>
    <s v="*"/>
    <s v="*"/>
    <s v="*"/>
    <m/>
    <m/>
    <s v="*"/>
    <m/>
    <m/>
    <m/>
    <m/>
    <m/>
    <n v="25"/>
    <n v="3.5000000000000003E-2"/>
    <m/>
    <m/>
    <n v="1351.78"/>
    <n v="1"/>
    <n v="54.071199999999997"/>
    <s v="Regular Air"/>
    <n v="13.22"/>
    <n v="1365"/>
    <x v="10"/>
    <s v="Corporate"/>
    <x v="0"/>
    <s v="Appliances"/>
    <s v="Small Box"/>
    <d v="2012-11-11T00:00:00"/>
  </r>
  <r>
    <n v="8147"/>
    <n v="23847"/>
    <x v="1366"/>
    <s v="Not Specified"/>
    <s v="*"/>
    <s v="*"/>
    <s v="*"/>
    <m/>
    <m/>
    <s v="*"/>
    <m/>
    <m/>
    <m/>
    <m/>
    <m/>
    <n v="7"/>
    <n v="0.01"/>
    <m/>
    <m/>
    <n v="1278.6465000000001"/>
    <n v="1"/>
    <n v="182.66378571428572"/>
    <s v="Regular Air"/>
    <n v="4.2"/>
    <n v="1282.8465000000001"/>
    <x v="1"/>
    <s v="Home Office"/>
    <x v="2"/>
    <s v="Telephones and Communication"/>
    <s v="Small Box"/>
    <d v="2012-11-11T00:00:00"/>
  </r>
  <r>
    <n v="8148"/>
    <n v="48803"/>
    <x v="1366"/>
    <s v="Critical"/>
    <s v="***"/>
    <s v="***"/>
    <s v="***"/>
    <m/>
    <m/>
    <s v="***"/>
    <m/>
    <m/>
    <m/>
    <m/>
    <m/>
    <n v="19"/>
    <n v="0.02"/>
    <m/>
    <m/>
    <n v="200.41"/>
    <n v="0"/>
    <n v="10.547894736842105"/>
    <s v="Regular Air"/>
    <n v="4.68"/>
    <n v="205.09"/>
    <x v="2"/>
    <s v="Home Office"/>
    <x v="0"/>
    <s v="Scissors, Rulers and Trimmers"/>
    <s v="Small Pack"/>
    <d v="2012-11-10T00:00:00"/>
  </r>
  <r>
    <n v="8149"/>
    <n v="4864"/>
    <x v="1367"/>
    <s v="Low"/>
    <s v="*"/>
    <s v="*"/>
    <s v="*"/>
    <m/>
    <m/>
    <s v="*"/>
    <m/>
    <m/>
    <m/>
    <m/>
    <m/>
    <n v="16"/>
    <n v="0.02"/>
    <m/>
    <m/>
    <n v="4901.99"/>
    <n v="1"/>
    <n v="306.37437499999999"/>
    <s v="Regular Air"/>
    <n v="19.989999999999998"/>
    <n v="4921.9799999999996"/>
    <x v="2"/>
    <s v="Corporate"/>
    <x v="0"/>
    <s v="Binders and Binder Accessories"/>
    <s v="Small Box"/>
    <d v="2012-11-14T00:00:00"/>
  </r>
  <r>
    <n v="8150"/>
    <n v="9602"/>
    <x v="1367"/>
    <s v="Critical"/>
    <s v="***"/>
    <s v="***"/>
    <s v="***"/>
    <m/>
    <m/>
    <s v="***"/>
    <m/>
    <m/>
    <m/>
    <m/>
    <m/>
    <n v="27"/>
    <n v="3.5000000000000003E-2"/>
    <m/>
    <m/>
    <n v="2654.16"/>
    <n v="1"/>
    <n v="98.302222222222213"/>
    <s v="Delivery Truck"/>
    <n v="28"/>
    <n v="2682.16"/>
    <x v="9"/>
    <s v="Consumer"/>
    <x v="2"/>
    <s v="Office Machines"/>
    <s v="Jumbo Drum"/>
    <d v="2012-11-12T00:00:00"/>
  </r>
  <r>
    <n v="8151"/>
    <n v="57699"/>
    <x v="1367"/>
    <s v="Low"/>
    <s v="*"/>
    <s v="*"/>
    <s v="*"/>
    <m/>
    <m/>
    <s v="*"/>
    <m/>
    <m/>
    <m/>
    <m/>
    <m/>
    <n v="36"/>
    <n v="0.04"/>
    <m/>
    <m/>
    <n v="2160.83"/>
    <n v="1"/>
    <n v="60.023055555555551"/>
    <s v="Regular Air"/>
    <n v="19.989999999999998"/>
    <n v="2180.8199999999997"/>
    <x v="1"/>
    <s v="Corporate"/>
    <x v="0"/>
    <s v="Envelopes"/>
    <s v="Small Box"/>
    <d v="2012-11-14T00:00:00"/>
  </r>
  <r>
    <n v="8152"/>
    <n v="57699"/>
    <x v="1367"/>
    <s v="Low"/>
    <s v="*"/>
    <s v="*"/>
    <s v="*"/>
    <m/>
    <m/>
    <s v="*"/>
    <m/>
    <m/>
    <m/>
    <m/>
    <m/>
    <n v="47"/>
    <n v="0.05"/>
    <m/>
    <m/>
    <n v="1857.88"/>
    <n v="1"/>
    <n v="39.529361702127659"/>
    <s v="Regular Air"/>
    <n v="1.99"/>
    <n v="1859.8700000000001"/>
    <x v="1"/>
    <s v="Corporate"/>
    <x v="2"/>
    <s v="Computer Peripherals"/>
    <s v="Small Pack"/>
    <d v="2012-11-15T00:00:00"/>
  </r>
  <r>
    <n v="8153"/>
    <n v="42758"/>
    <x v="1367"/>
    <s v="Critical"/>
    <s v="***"/>
    <s v="***"/>
    <s v="***"/>
    <m/>
    <m/>
    <s v="***"/>
    <m/>
    <m/>
    <m/>
    <m/>
    <m/>
    <n v="12"/>
    <n v="0.02"/>
    <m/>
    <m/>
    <n v="1769.74"/>
    <n v="1"/>
    <n v="147.47833333333332"/>
    <s v="Regular Air"/>
    <n v="4"/>
    <n v="1773.74"/>
    <x v="0"/>
    <s v="Home Office"/>
    <x v="2"/>
    <s v="Computer Peripherals"/>
    <s v="Small Box"/>
    <d v="2012-11-12T00:00:00"/>
  </r>
  <r>
    <n v="8154"/>
    <n v="9602"/>
    <x v="1367"/>
    <s v="Critical"/>
    <s v="***"/>
    <s v="***"/>
    <s v="***"/>
    <m/>
    <m/>
    <s v="***"/>
    <m/>
    <m/>
    <m/>
    <m/>
    <m/>
    <n v="15"/>
    <n v="0.02"/>
    <m/>
    <m/>
    <n v="1722.65"/>
    <n v="1"/>
    <n v="114.84333333333333"/>
    <s v="Delivery Truck"/>
    <n v="51.42"/>
    <n v="1774.0700000000002"/>
    <x v="9"/>
    <s v="Consumer"/>
    <x v="1"/>
    <s v="Bookcases"/>
    <s v="Jumbo Box"/>
    <d v="2012-11-11T00:00:00"/>
  </r>
  <r>
    <n v="8155"/>
    <n v="42758"/>
    <x v="1367"/>
    <s v="Critical"/>
    <s v="***"/>
    <s v="***"/>
    <s v="***"/>
    <m/>
    <m/>
    <s v="***"/>
    <m/>
    <m/>
    <m/>
    <m/>
    <m/>
    <n v="42"/>
    <n v="0.05"/>
    <m/>
    <m/>
    <n v="638.07000000000005"/>
    <n v="0"/>
    <n v="15.192142857142859"/>
    <s v="Regular Air"/>
    <n v="1.97"/>
    <n v="640.04000000000008"/>
    <x v="0"/>
    <s v="Home Office"/>
    <x v="0"/>
    <s v="Paper"/>
    <s v="Wrap Bag"/>
    <d v="2012-11-11T00:00:00"/>
  </r>
  <r>
    <n v="8156"/>
    <n v="55777"/>
    <x v="1367"/>
    <s v="Not Specified"/>
    <s v="*"/>
    <s v="*"/>
    <s v="*"/>
    <m/>
    <m/>
    <s v="*"/>
    <m/>
    <m/>
    <m/>
    <m/>
    <m/>
    <n v="6"/>
    <n v="0.01"/>
    <m/>
    <m/>
    <n v="323.52999999999997"/>
    <n v="0"/>
    <n v="53.92166666666666"/>
    <s v="Regular Air"/>
    <n v="19.989999999999998"/>
    <n v="343.52"/>
    <x v="2"/>
    <s v="Corporate"/>
    <x v="1"/>
    <s v="Office Furnishings"/>
    <s v="Small Box"/>
    <d v="2012-11-11T00:00:00"/>
  </r>
  <r>
    <n v="8157"/>
    <n v="55777"/>
    <x v="1367"/>
    <s v="Not Specified"/>
    <s v="*"/>
    <s v="*"/>
    <s v="*"/>
    <m/>
    <m/>
    <s v="*"/>
    <m/>
    <m/>
    <m/>
    <m/>
    <m/>
    <n v="1"/>
    <n v="0.01"/>
    <m/>
    <m/>
    <n v="65.747500000000002"/>
    <n v="0"/>
    <n v="65.747500000000002"/>
    <s v="Express Air"/>
    <n v="3.99"/>
    <n v="69.737499999999997"/>
    <x v="2"/>
    <s v="Corporate"/>
    <x v="2"/>
    <s v="Telephones and Communication"/>
    <s v="Small Box"/>
    <d v="2012-11-12T00:00:00"/>
  </r>
  <r>
    <n v="8158"/>
    <n v="57699"/>
    <x v="1367"/>
    <s v="Low"/>
    <s v="*"/>
    <s v="*"/>
    <s v="*"/>
    <m/>
    <m/>
    <s v="*"/>
    <m/>
    <m/>
    <m/>
    <m/>
    <m/>
    <n v="20"/>
    <n v="3.5000000000000003E-2"/>
    <m/>
    <m/>
    <n v="43.94"/>
    <n v="0"/>
    <n v="2.1970000000000001"/>
    <s v="Regular Air"/>
    <n v="5.33"/>
    <n v="49.269999999999996"/>
    <x v="1"/>
    <s v="Corporate"/>
    <x v="1"/>
    <s v="Office Furnishings"/>
    <s v="Small Box"/>
    <d v="2012-11-12T00:00:00"/>
  </r>
  <r>
    <n v="8159"/>
    <n v="9602"/>
    <x v="1367"/>
    <s v="Critical"/>
    <s v="***"/>
    <s v="***"/>
    <s v="***"/>
    <m/>
    <m/>
    <s v="***"/>
    <m/>
    <m/>
    <m/>
    <m/>
    <m/>
    <n v="16"/>
    <n v="0.02"/>
    <m/>
    <m/>
    <n v="36.229999999999997"/>
    <n v="0"/>
    <n v="2.2643749999999998"/>
    <s v="Regular Air"/>
    <n v="1.99"/>
    <n v="38.22"/>
    <x v="3"/>
    <s v="Consumer"/>
    <x v="2"/>
    <s v="Computer Peripherals"/>
    <s v="Small Pack"/>
    <d v="2012-11-12T00:00:00"/>
  </r>
  <r>
    <n v="8160"/>
    <n v="22819"/>
    <x v="1367"/>
    <s v="High"/>
    <s v="*"/>
    <s v="**"/>
    <s v="**"/>
    <m/>
    <m/>
    <s v="**"/>
    <m/>
    <m/>
    <m/>
    <m/>
    <m/>
    <n v="1"/>
    <n v="0.01"/>
    <m/>
    <m/>
    <n v="6.77"/>
    <n v="0"/>
    <n v="6.77"/>
    <s v="Regular Air"/>
    <n v="4.28"/>
    <n v="11.05"/>
    <x v="6"/>
    <s v="Home Office"/>
    <x v="0"/>
    <s v="Pens &amp; Art Supplies"/>
    <s v="Wrap Bag"/>
    <d v="2012-11-12T00:00:00"/>
  </r>
  <r>
    <n v="8161"/>
    <n v="57600"/>
    <x v="1368"/>
    <s v="Critical"/>
    <s v="***"/>
    <s v="***"/>
    <s v="***"/>
    <m/>
    <m/>
    <s v="***"/>
    <m/>
    <m/>
    <m/>
    <m/>
    <m/>
    <n v="32"/>
    <n v="0.04"/>
    <m/>
    <m/>
    <n v="1882.12"/>
    <n v="1"/>
    <n v="58.816249999999997"/>
    <s v="Regular Air"/>
    <n v="10.29"/>
    <n v="1892.4099999999999"/>
    <x v="7"/>
    <s v="Small Business"/>
    <x v="0"/>
    <s v="Binders and Binder Accessories"/>
    <s v="Small Box"/>
    <d v="2012-11-13T00:00:00"/>
  </r>
  <r>
    <n v="8162"/>
    <n v="31552"/>
    <x v="1368"/>
    <s v="High"/>
    <s v="*"/>
    <s v="**"/>
    <s v="**"/>
    <m/>
    <m/>
    <s v="**"/>
    <m/>
    <m/>
    <m/>
    <m/>
    <m/>
    <n v="24"/>
    <n v="3.5000000000000003E-2"/>
    <m/>
    <m/>
    <n v="731.71"/>
    <n v="0"/>
    <n v="30.487916666666667"/>
    <s v="Regular Air"/>
    <n v="1.99"/>
    <n v="733.7"/>
    <x v="1"/>
    <s v="Corporate"/>
    <x v="2"/>
    <s v="Computer Peripherals"/>
    <s v="Small Pack"/>
    <d v="2012-11-12T00:00:00"/>
  </r>
  <r>
    <n v="8163"/>
    <n v="57600"/>
    <x v="1368"/>
    <s v="Critical"/>
    <s v="***"/>
    <s v="***"/>
    <s v="***"/>
    <m/>
    <m/>
    <s v="***"/>
    <m/>
    <m/>
    <m/>
    <m/>
    <m/>
    <n v="12"/>
    <n v="0.02"/>
    <m/>
    <m/>
    <n v="407.2"/>
    <n v="0"/>
    <n v="33.93333333333333"/>
    <s v="Regular Air"/>
    <n v="17.079999999999998"/>
    <n v="424.28"/>
    <x v="12"/>
    <s v="Small Business"/>
    <x v="0"/>
    <s v="Paper"/>
    <s v="Small Box"/>
    <d v="2012-11-13T00:00:00"/>
  </r>
  <r>
    <n v="8164"/>
    <n v="31552"/>
    <x v="1368"/>
    <s v="High"/>
    <s v="*"/>
    <s v="**"/>
    <s v="**"/>
    <m/>
    <m/>
    <s v="**"/>
    <m/>
    <m/>
    <m/>
    <m/>
    <m/>
    <n v="17"/>
    <n v="0.02"/>
    <m/>
    <m/>
    <n v="378.08"/>
    <n v="0"/>
    <n v="22.24"/>
    <s v="Regular Air"/>
    <n v="1.99"/>
    <n v="380.07"/>
    <x v="1"/>
    <s v="Corporate"/>
    <x v="2"/>
    <s v="Computer Peripherals"/>
    <s v="Small Pack"/>
    <d v="2012-11-14T00:00:00"/>
  </r>
  <r>
    <n v="8165"/>
    <n v="51297"/>
    <x v="1368"/>
    <s v="Low"/>
    <s v="*"/>
    <s v="*"/>
    <s v="*"/>
    <m/>
    <m/>
    <s v="*"/>
    <m/>
    <m/>
    <m/>
    <m/>
    <m/>
    <n v="41"/>
    <n v="0.05"/>
    <m/>
    <m/>
    <n v="356.28"/>
    <n v="0"/>
    <n v="8.6897560975609753"/>
    <s v="Express Air"/>
    <n v="2.99"/>
    <n v="359.27"/>
    <x v="5"/>
    <s v="Small Business"/>
    <x v="0"/>
    <s v="Binders and Binder Accessories"/>
    <s v="Small Box"/>
    <d v="2012-11-20T00:00:00"/>
  </r>
  <r>
    <n v="8166"/>
    <n v="57600"/>
    <x v="1368"/>
    <s v="Critical"/>
    <s v="***"/>
    <s v="***"/>
    <s v="***"/>
    <m/>
    <m/>
    <s v="***"/>
    <m/>
    <m/>
    <m/>
    <m/>
    <m/>
    <n v="44"/>
    <n v="0.05"/>
    <m/>
    <m/>
    <n v="186.94"/>
    <n v="0"/>
    <n v="4.248636363636364"/>
    <s v="Regular Air"/>
    <n v="0.5"/>
    <n v="187.44"/>
    <x v="12"/>
    <s v="Small Business"/>
    <x v="0"/>
    <s v="Labels"/>
    <s v="Small Box"/>
    <d v="2012-11-13T00:00:00"/>
  </r>
  <r>
    <n v="8167"/>
    <n v="58564"/>
    <x v="1369"/>
    <s v="Critical"/>
    <s v="***"/>
    <s v="***"/>
    <s v="***"/>
    <m/>
    <m/>
    <s v="***"/>
    <m/>
    <m/>
    <m/>
    <m/>
    <m/>
    <n v="49"/>
    <n v="0.05"/>
    <m/>
    <m/>
    <n v="103.03"/>
    <n v="0"/>
    <n v="2.10265306122449"/>
    <s v="Regular Air"/>
    <n v="2.56"/>
    <n v="105.59"/>
    <x v="10"/>
    <s v="Home Office"/>
    <x v="0"/>
    <s v="Scissors, Rulers and Trimmers"/>
    <s v="Small Pack"/>
    <d v="2012-11-13T00:00:00"/>
  </r>
  <r>
    <n v="8168"/>
    <n v="45700"/>
    <x v="1370"/>
    <s v="High"/>
    <s v="*"/>
    <s v="**"/>
    <s v="**"/>
    <m/>
    <m/>
    <s v="**"/>
    <m/>
    <m/>
    <m/>
    <m/>
    <m/>
    <n v="43"/>
    <n v="0.05"/>
    <m/>
    <m/>
    <n v="1704.58"/>
    <n v="1"/>
    <n v="39.641395348837207"/>
    <s v="Regular Air"/>
    <n v="4.5"/>
    <n v="1709.08"/>
    <x v="1"/>
    <s v="Home Office"/>
    <x v="0"/>
    <s v="Appliances"/>
    <s v="Small Box"/>
    <d v="2012-11-13T00:00:00"/>
  </r>
  <r>
    <n v="8169"/>
    <n v="19936"/>
    <x v="1370"/>
    <s v="Critical"/>
    <s v="***"/>
    <s v="***"/>
    <s v="***"/>
    <m/>
    <m/>
    <s v="***"/>
    <m/>
    <m/>
    <m/>
    <m/>
    <m/>
    <n v="41"/>
    <n v="0.05"/>
    <m/>
    <m/>
    <n v="1115.2"/>
    <n v="1"/>
    <n v="27.200000000000003"/>
    <s v="Regular Air"/>
    <n v="1.99"/>
    <n v="1117.19"/>
    <x v="2"/>
    <s v="Home Office"/>
    <x v="2"/>
    <s v="Computer Peripherals"/>
    <s v="Small Pack"/>
    <d v="2012-11-14T00:00:00"/>
  </r>
  <r>
    <n v="8170"/>
    <n v="19936"/>
    <x v="1370"/>
    <s v="Critical"/>
    <s v="***"/>
    <s v="***"/>
    <s v="***"/>
    <m/>
    <m/>
    <s v="***"/>
    <m/>
    <m/>
    <m/>
    <m/>
    <m/>
    <n v="19"/>
    <n v="0.02"/>
    <m/>
    <m/>
    <n v="36.75"/>
    <n v="0"/>
    <n v="1.9342105263157894"/>
    <s v="Regular Air"/>
    <n v="1.49"/>
    <n v="38.24"/>
    <x v="2"/>
    <s v="Home Office"/>
    <x v="0"/>
    <s v="Binders and Binder Accessories"/>
    <s v="Small Box"/>
    <d v="2012-11-14T00:00:00"/>
  </r>
  <r>
    <n v="8171"/>
    <n v="21191"/>
    <x v="1371"/>
    <s v="High"/>
    <s v="*"/>
    <s v="**"/>
    <s v="**"/>
    <m/>
    <m/>
    <s v="**"/>
    <m/>
    <m/>
    <m/>
    <m/>
    <m/>
    <n v="48"/>
    <n v="0.05"/>
    <m/>
    <m/>
    <n v="7235.83"/>
    <n v="1"/>
    <n v="150.74645833333332"/>
    <s v="Regular Air"/>
    <n v="13.99"/>
    <n v="7249.82"/>
    <x v="10"/>
    <s v="Home Office"/>
    <x v="2"/>
    <s v="Office Machines"/>
    <s v="Medium Box"/>
    <d v="2012-11-14T00:00:00"/>
  </r>
  <r>
    <n v="8172"/>
    <n v="24801"/>
    <x v="1372"/>
    <s v="High"/>
    <s v="*"/>
    <s v="**"/>
    <s v="**"/>
    <m/>
    <m/>
    <s v="**"/>
    <m/>
    <m/>
    <m/>
    <m/>
    <m/>
    <n v="10"/>
    <n v="0.02"/>
    <m/>
    <m/>
    <n v="1024.165"/>
    <n v="1"/>
    <n v="102.4165"/>
    <s v="Regular Air"/>
    <n v="5.99"/>
    <n v="1030.155"/>
    <x v="5"/>
    <s v="Home Office"/>
    <x v="2"/>
    <s v="Telephones and Communication"/>
    <s v="Small Box"/>
    <d v="2012-11-16T00:00:00"/>
  </r>
  <r>
    <n v="8173"/>
    <n v="45346"/>
    <x v="1372"/>
    <s v="High"/>
    <s v="*"/>
    <s v="**"/>
    <s v="**"/>
    <m/>
    <m/>
    <s v="**"/>
    <m/>
    <m/>
    <m/>
    <m/>
    <m/>
    <n v="37"/>
    <n v="0.04"/>
    <m/>
    <m/>
    <n v="692.15"/>
    <n v="0"/>
    <n v="18.706756756756757"/>
    <s v="Regular Air"/>
    <n v="5.97"/>
    <n v="698.12"/>
    <x v="5"/>
    <s v="Consumer"/>
    <x v="0"/>
    <s v="Paper"/>
    <s v="Small Box"/>
    <d v="2012-11-15T00:00:00"/>
  </r>
  <r>
    <n v="8174"/>
    <n v="24801"/>
    <x v="1372"/>
    <s v="High"/>
    <s v="*"/>
    <s v="**"/>
    <s v="**"/>
    <m/>
    <m/>
    <s v="**"/>
    <m/>
    <m/>
    <m/>
    <m/>
    <m/>
    <n v="7"/>
    <n v="0.01"/>
    <m/>
    <m/>
    <n v="685.7"/>
    <n v="0"/>
    <n v="97.95714285714287"/>
    <s v="Regular Air"/>
    <n v="20.79"/>
    <n v="706.49"/>
    <x v="5"/>
    <s v="Home Office"/>
    <x v="1"/>
    <s v="Office Furnishings"/>
    <s v="Large Box"/>
    <d v="2012-11-16T00:00:00"/>
  </r>
  <r>
    <n v="8175"/>
    <n v="13346"/>
    <x v="1372"/>
    <s v="Low"/>
    <s v="*"/>
    <s v="*"/>
    <s v="*"/>
    <m/>
    <m/>
    <s v="*"/>
    <m/>
    <m/>
    <m/>
    <m/>
    <m/>
    <n v="44"/>
    <n v="0.05"/>
    <m/>
    <m/>
    <n v="268.33999999999997"/>
    <n v="0"/>
    <n v="6.0986363636363627"/>
    <s v="Regular Air"/>
    <n v="8.8800000000000008"/>
    <n v="277.21999999999997"/>
    <x v="7"/>
    <s v="Corporate"/>
    <x v="0"/>
    <s v="Paper"/>
    <s v="Small Box"/>
    <d v="2012-11-20T00:00:00"/>
  </r>
  <r>
    <n v="8176"/>
    <n v="31456"/>
    <x v="1372"/>
    <s v="High"/>
    <s v="*"/>
    <s v="**"/>
    <s v="**"/>
    <m/>
    <m/>
    <s v="**"/>
    <m/>
    <m/>
    <m/>
    <m/>
    <m/>
    <n v="10"/>
    <n v="0.02"/>
    <m/>
    <m/>
    <n v="225.09"/>
    <n v="0"/>
    <n v="22.509"/>
    <s v="Regular Air"/>
    <n v="2.99"/>
    <n v="228.08"/>
    <x v="1"/>
    <s v="Home Office"/>
    <x v="0"/>
    <s v="Binders and Binder Accessories"/>
    <s v="Small Box"/>
    <d v="2012-11-17T00:00:00"/>
  </r>
  <r>
    <n v="8177"/>
    <n v="24801"/>
    <x v="1372"/>
    <s v="High"/>
    <s v="*"/>
    <s v="**"/>
    <s v="**"/>
    <m/>
    <m/>
    <s v="**"/>
    <m/>
    <m/>
    <m/>
    <m/>
    <m/>
    <n v="3"/>
    <n v="0.01"/>
    <m/>
    <m/>
    <n v="18.91"/>
    <n v="0"/>
    <n v="6.3033333333333337"/>
    <s v="Regular Air"/>
    <n v="7.01"/>
    <n v="25.92"/>
    <x v="5"/>
    <s v="Home Office"/>
    <x v="0"/>
    <s v="Binders and Binder Accessories"/>
    <s v="Small Box"/>
    <d v="2012-11-16T00:00:00"/>
  </r>
  <r>
    <n v="8178"/>
    <n v="47682"/>
    <x v="1373"/>
    <s v="Not Specified"/>
    <s v="*"/>
    <s v="*"/>
    <s v="*"/>
    <m/>
    <m/>
    <s v="*"/>
    <m/>
    <m/>
    <m/>
    <m/>
    <m/>
    <n v="38"/>
    <n v="0.04"/>
    <m/>
    <m/>
    <n v="3191.24"/>
    <n v="1"/>
    <n v="83.97999999999999"/>
    <s v="Regular Air"/>
    <n v="5.01"/>
    <n v="3196.25"/>
    <x v="1"/>
    <s v="Small Business"/>
    <x v="0"/>
    <s v="Envelopes"/>
    <s v="Small Box"/>
    <d v="2012-11-17T00:00:00"/>
  </r>
  <r>
    <n v="8179"/>
    <n v="48448"/>
    <x v="1373"/>
    <s v="Low"/>
    <s v="*"/>
    <s v="*"/>
    <s v="*"/>
    <m/>
    <m/>
    <s v="*"/>
    <m/>
    <m/>
    <m/>
    <m/>
    <m/>
    <n v="20"/>
    <n v="3.5000000000000003E-2"/>
    <m/>
    <m/>
    <n v="340.952"/>
    <n v="0"/>
    <n v="17.047599999999999"/>
    <s v="Regular Air"/>
    <n v="0.99"/>
    <n v="341.94200000000001"/>
    <x v="4"/>
    <s v="Home Office"/>
    <x v="2"/>
    <s v="Telephones and Communication"/>
    <s v="Wrap Bag"/>
    <d v="2012-11-16T00:00:00"/>
  </r>
  <r>
    <n v="8180"/>
    <n v="35938"/>
    <x v="1374"/>
    <s v="Not Specified"/>
    <s v="*"/>
    <s v="*"/>
    <s v="*"/>
    <m/>
    <m/>
    <s v="*"/>
    <m/>
    <m/>
    <m/>
    <m/>
    <m/>
    <n v="6"/>
    <n v="0.01"/>
    <m/>
    <m/>
    <n v="1770.7"/>
    <n v="1"/>
    <n v="295.11666666666667"/>
    <s v="Delivery Truck"/>
    <n v="57"/>
    <n v="1827.7"/>
    <x v="2"/>
    <s v="Corporate"/>
    <x v="1"/>
    <s v="Chairs &amp; Chairmats"/>
    <s v="Jumbo Drum"/>
    <d v="2012-11-19T00:00:00"/>
  </r>
  <r>
    <n v="8181"/>
    <n v="35938"/>
    <x v="1374"/>
    <s v="Not Specified"/>
    <s v="*"/>
    <s v="*"/>
    <s v="*"/>
    <m/>
    <m/>
    <s v="*"/>
    <m/>
    <m/>
    <m/>
    <m/>
    <m/>
    <n v="48"/>
    <n v="0.05"/>
    <m/>
    <m/>
    <n v="628.33000000000004"/>
    <n v="0"/>
    <n v="13.090208333333335"/>
    <s v="Regular Air"/>
    <n v="9.3699999999999992"/>
    <n v="637.70000000000005"/>
    <x v="2"/>
    <s v="Corporate"/>
    <x v="0"/>
    <s v="Storage &amp; Organization"/>
    <s v="Small Box"/>
    <d v="2012-11-18T00:00:00"/>
  </r>
  <r>
    <n v="8182"/>
    <n v="24579"/>
    <x v="1375"/>
    <s v="High"/>
    <s v="*"/>
    <s v="**"/>
    <s v="**"/>
    <m/>
    <m/>
    <s v="**"/>
    <m/>
    <m/>
    <m/>
    <m/>
    <m/>
    <n v="45"/>
    <n v="0.05"/>
    <m/>
    <m/>
    <n v="13921.6"/>
    <n v="1"/>
    <n v="309.36888888888888"/>
    <s v="Regular Air"/>
    <n v="24.49"/>
    <n v="13946.09"/>
    <x v="1"/>
    <s v="Small Business"/>
    <x v="0"/>
    <s v="Appliances"/>
    <s v="Large Box"/>
    <d v="2012-11-19T00:00:00"/>
  </r>
  <r>
    <n v="8183"/>
    <n v="42944"/>
    <x v="1375"/>
    <s v="Critical"/>
    <s v="***"/>
    <s v="***"/>
    <s v="***"/>
    <m/>
    <m/>
    <s v="***"/>
    <m/>
    <m/>
    <m/>
    <m/>
    <m/>
    <n v="43"/>
    <n v="0.05"/>
    <m/>
    <m/>
    <n v="9750.5499999999993"/>
    <n v="1"/>
    <n v="226.75697674418603"/>
    <s v="Delivery Truck"/>
    <n v="64.2"/>
    <n v="9814.75"/>
    <x v="12"/>
    <s v="Small Business"/>
    <x v="1"/>
    <s v="Chairs &amp; Chairmats"/>
    <s v="Jumbo Drum"/>
    <d v="2012-11-19T00:00:00"/>
  </r>
  <r>
    <n v="8184"/>
    <n v="3328"/>
    <x v="1375"/>
    <s v="Low"/>
    <s v="*"/>
    <s v="*"/>
    <s v="*"/>
    <m/>
    <m/>
    <s v="*"/>
    <m/>
    <m/>
    <m/>
    <m/>
    <m/>
    <n v="12"/>
    <n v="0.02"/>
    <m/>
    <m/>
    <n v="1736.41"/>
    <n v="1"/>
    <n v="144.70083333333335"/>
    <s v="Delivery Truck"/>
    <n v="80.2"/>
    <n v="1816.6100000000001"/>
    <x v="10"/>
    <s v="Corporate"/>
    <x v="1"/>
    <s v="Tables"/>
    <s v="Jumbo Box"/>
    <d v="2012-11-25T00:00:00"/>
  </r>
  <r>
    <n v="8185"/>
    <n v="24579"/>
    <x v="1375"/>
    <s v="High"/>
    <s v="*"/>
    <s v="**"/>
    <s v="**"/>
    <m/>
    <m/>
    <s v="**"/>
    <m/>
    <m/>
    <m/>
    <m/>
    <m/>
    <n v="40"/>
    <n v="0.05"/>
    <m/>
    <m/>
    <n v="467.5"/>
    <n v="0"/>
    <n v="11.6875"/>
    <s v="Regular Air"/>
    <n v="4.9800000000000004"/>
    <n v="472.48"/>
    <x v="1"/>
    <s v="Small Business"/>
    <x v="0"/>
    <s v="Appliances"/>
    <s v="Small Box"/>
    <d v="2012-11-20T00:00:00"/>
  </r>
  <r>
    <n v="8186"/>
    <n v="129"/>
    <x v="1375"/>
    <s v="Low"/>
    <s v="*"/>
    <s v="*"/>
    <s v="*"/>
    <m/>
    <m/>
    <s v="*"/>
    <m/>
    <m/>
    <m/>
    <m/>
    <m/>
    <n v="4"/>
    <n v="0.01"/>
    <m/>
    <m/>
    <n v="32.72"/>
    <n v="0"/>
    <n v="8.18"/>
    <s v="Regular Air"/>
    <n v="8.19"/>
    <n v="40.909999999999997"/>
    <x v="1"/>
    <s v="Corporate"/>
    <x v="0"/>
    <s v="Paper"/>
    <s v="Small Box"/>
    <d v="2012-11-27T00:00:00"/>
  </r>
  <r>
    <n v="8187"/>
    <n v="16134"/>
    <x v="1376"/>
    <s v="High"/>
    <s v="*"/>
    <s v="**"/>
    <s v="**"/>
    <m/>
    <m/>
    <s v="**"/>
    <m/>
    <m/>
    <m/>
    <m/>
    <m/>
    <n v="43"/>
    <n v="0.05"/>
    <m/>
    <m/>
    <n v="21921.279999999999"/>
    <n v="1"/>
    <n v="509.79720930232554"/>
    <s v="Delivery Truck"/>
    <n v="28.14"/>
    <n v="21949.42"/>
    <x v="6"/>
    <s v="Home Office"/>
    <x v="2"/>
    <s v="Office Machines"/>
    <s v="Jumbo Drum"/>
    <d v="2012-11-21T00:00:00"/>
  </r>
  <r>
    <n v="8188"/>
    <n v="31042"/>
    <x v="1376"/>
    <s v="Medium"/>
    <s v="*"/>
    <s v="*"/>
    <s v="*"/>
    <m/>
    <m/>
    <s v="*"/>
    <m/>
    <m/>
    <m/>
    <m/>
    <m/>
    <n v="26"/>
    <n v="3.5000000000000003E-2"/>
    <m/>
    <m/>
    <n v="3227.38"/>
    <n v="1"/>
    <n v="124.13000000000001"/>
    <s v="Delivery Truck"/>
    <n v="30"/>
    <n v="3257.38"/>
    <x v="8"/>
    <s v="Consumer"/>
    <x v="1"/>
    <s v="Chairs &amp; Chairmats"/>
    <s v="Jumbo Drum"/>
    <d v="2012-11-20T00:00:00"/>
  </r>
  <r>
    <n v="8189"/>
    <n v="44737"/>
    <x v="1376"/>
    <s v="Medium"/>
    <s v="*"/>
    <s v="*"/>
    <s v="*"/>
    <m/>
    <m/>
    <s v="*"/>
    <m/>
    <m/>
    <m/>
    <m/>
    <m/>
    <n v="11"/>
    <n v="0.02"/>
    <m/>
    <m/>
    <n v="773.74"/>
    <n v="0"/>
    <n v="70.34"/>
    <s v="Regular Air"/>
    <n v="35"/>
    <n v="808.74"/>
    <x v="1"/>
    <s v="Home Office"/>
    <x v="0"/>
    <s v="Storage &amp; Organization"/>
    <s v="Large Box"/>
    <d v="2012-11-20T00:00:00"/>
  </r>
  <r>
    <n v="8190"/>
    <n v="44737"/>
    <x v="1376"/>
    <s v="Medium"/>
    <s v="*"/>
    <s v="*"/>
    <s v="*"/>
    <m/>
    <m/>
    <s v="*"/>
    <m/>
    <m/>
    <m/>
    <m/>
    <m/>
    <n v="16"/>
    <n v="0.02"/>
    <m/>
    <m/>
    <n v="302.13249999999999"/>
    <n v="0"/>
    <n v="18.88328125"/>
    <s v="Regular Air"/>
    <n v="0.99"/>
    <n v="303.1225"/>
    <x v="1"/>
    <s v="Home Office"/>
    <x v="2"/>
    <s v="Telephones and Communication"/>
    <s v="Wrap Bag"/>
    <d v="2012-11-21T00:00:00"/>
  </r>
  <r>
    <n v="8191"/>
    <n v="34659"/>
    <x v="1376"/>
    <s v="High"/>
    <s v="*"/>
    <s v="**"/>
    <s v="**"/>
    <m/>
    <m/>
    <s v="**"/>
    <m/>
    <m/>
    <m/>
    <m/>
    <m/>
    <n v="42"/>
    <n v="0.05"/>
    <m/>
    <m/>
    <n v="259.43"/>
    <n v="0"/>
    <n v="6.1769047619047619"/>
    <s v="Regular Air"/>
    <n v="4.97"/>
    <n v="264.40000000000003"/>
    <x v="10"/>
    <s v="Consumer"/>
    <x v="0"/>
    <s v="Binders and Binder Accessories"/>
    <s v="Small Box"/>
    <d v="2012-11-21T00:00:00"/>
  </r>
  <r>
    <n v="8192"/>
    <n v="1187"/>
    <x v="1376"/>
    <s v="Medium"/>
    <s v="*"/>
    <s v="*"/>
    <s v="*"/>
    <m/>
    <m/>
    <s v="*"/>
    <m/>
    <m/>
    <m/>
    <m/>
    <m/>
    <n v="14"/>
    <n v="0.02"/>
    <m/>
    <m/>
    <n v="222.91"/>
    <n v="0"/>
    <n v="15.922142857142857"/>
    <s v="Regular Air"/>
    <n v="4"/>
    <n v="226.91"/>
    <x v="12"/>
    <s v="Corporate"/>
    <x v="2"/>
    <s v="Computer Peripherals"/>
    <s v="Small Box"/>
    <d v="2012-11-20T00:00:00"/>
  </r>
  <r>
    <n v="8193"/>
    <n v="31042"/>
    <x v="1376"/>
    <s v="Medium"/>
    <s v="*"/>
    <s v="*"/>
    <s v="*"/>
    <m/>
    <m/>
    <s v="*"/>
    <m/>
    <m/>
    <m/>
    <m/>
    <m/>
    <n v="48"/>
    <n v="0.05"/>
    <m/>
    <m/>
    <n v="134.52000000000001"/>
    <n v="0"/>
    <n v="2.8025000000000002"/>
    <s v="Regular Air"/>
    <n v="1.2"/>
    <n v="135.72"/>
    <x v="8"/>
    <s v="Consumer"/>
    <x v="0"/>
    <s v="Pens &amp; Art Supplies"/>
    <s v="Wrap Bag"/>
    <d v="2012-11-20T00:00:00"/>
  </r>
  <r>
    <n v="8194"/>
    <n v="54656"/>
    <x v="1376"/>
    <s v="High"/>
    <s v="*"/>
    <s v="**"/>
    <s v="**"/>
    <m/>
    <m/>
    <s v="**"/>
    <m/>
    <m/>
    <m/>
    <m/>
    <m/>
    <n v="22"/>
    <n v="3.5000000000000003E-2"/>
    <m/>
    <m/>
    <n v="109.52"/>
    <n v="0"/>
    <n v="4.9781818181818176"/>
    <s v="Express Air"/>
    <n v="5.83"/>
    <n v="115.35"/>
    <x v="5"/>
    <s v="Corporate"/>
    <x v="0"/>
    <s v="Binders and Binder Accessories"/>
    <s v="Small Box"/>
    <d v="2012-11-21T00:00:00"/>
  </r>
  <r>
    <n v="8195"/>
    <n v="50017"/>
    <x v="1377"/>
    <s v="Low"/>
    <s v="*"/>
    <s v="*"/>
    <s v="*"/>
    <m/>
    <m/>
    <s v="*"/>
    <m/>
    <m/>
    <m/>
    <m/>
    <m/>
    <n v="24"/>
    <n v="3.5000000000000003E-2"/>
    <m/>
    <m/>
    <n v="2014.13"/>
    <n v="1"/>
    <n v="83.922083333333333"/>
    <s v="Regular Air"/>
    <n v="35"/>
    <n v="2049.13"/>
    <x v="1"/>
    <s v="Home Office"/>
    <x v="0"/>
    <s v="Storage &amp; Organization"/>
    <s v="Large Box"/>
    <d v="2012-11-20T00:00:00"/>
  </r>
  <r>
    <n v="8196"/>
    <n v="50017"/>
    <x v="1377"/>
    <s v="Low"/>
    <s v="*"/>
    <s v="*"/>
    <s v="*"/>
    <m/>
    <m/>
    <s v="*"/>
    <m/>
    <m/>
    <m/>
    <m/>
    <m/>
    <n v="43"/>
    <n v="0.05"/>
    <m/>
    <m/>
    <n v="1502.47"/>
    <n v="1"/>
    <n v="34.941162790697675"/>
    <s v="Regular Air"/>
    <n v="8.99"/>
    <n v="1511.46"/>
    <x v="1"/>
    <s v="Home Office"/>
    <x v="0"/>
    <s v="Pens &amp; Art Supplies"/>
    <s v="Small Pack"/>
    <d v="2012-11-22T00:00:00"/>
  </r>
  <r>
    <n v="8197"/>
    <n v="13158"/>
    <x v="1377"/>
    <s v="Critical"/>
    <s v="***"/>
    <s v="***"/>
    <s v="***"/>
    <m/>
    <m/>
    <s v="***"/>
    <m/>
    <m/>
    <m/>
    <m/>
    <m/>
    <n v="26"/>
    <n v="3.5000000000000003E-2"/>
    <m/>
    <m/>
    <n v="187.16"/>
    <n v="0"/>
    <n v="7.1984615384615385"/>
    <s v="Regular Air"/>
    <n v="2.99"/>
    <n v="190.15"/>
    <x v="2"/>
    <s v="Corporate"/>
    <x v="0"/>
    <s v="Binders and Binder Accessories"/>
    <s v="Small Box"/>
    <d v="2012-11-22T00:00:00"/>
  </r>
  <r>
    <n v="8198"/>
    <n v="1796"/>
    <x v="1377"/>
    <s v="High"/>
    <s v="*"/>
    <s v="**"/>
    <s v="**"/>
    <m/>
    <m/>
    <s v="**"/>
    <m/>
    <m/>
    <m/>
    <m/>
    <m/>
    <n v="43"/>
    <n v="0.05"/>
    <m/>
    <m/>
    <n v="183.41"/>
    <n v="0"/>
    <n v="4.2653488372093022"/>
    <s v="Regular Air"/>
    <n v="5.04"/>
    <n v="188.45"/>
    <x v="6"/>
    <s v="Corporate"/>
    <x v="0"/>
    <s v="Binders and Binder Accessories"/>
    <s v="Small Box"/>
    <d v="2012-11-20T00:00:00"/>
  </r>
  <r>
    <n v="8199"/>
    <n v="22817"/>
    <x v="1378"/>
    <s v="Critical"/>
    <s v="***"/>
    <s v="***"/>
    <s v="***"/>
    <m/>
    <m/>
    <s v="***"/>
    <m/>
    <m/>
    <m/>
    <m/>
    <m/>
    <n v="27"/>
    <n v="3.5000000000000003E-2"/>
    <m/>
    <m/>
    <n v="6785.86"/>
    <n v="1"/>
    <n v="251.32814814814813"/>
    <s v="Delivery Truck"/>
    <n v="62.74"/>
    <n v="6848.5999999999995"/>
    <x v="5"/>
    <s v="Home Office"/>
    <x v="1"/>
    <s v="Tables"/>
    <s v="Jumbo Box"/>
    <d v="2012-11-23T00:00:00"/>
  </r>
  <r>
    <n v="8200"/>
    <n v="41063"/>
    <x v="1378"/>
    <s v="Low"/>
    <s v="*"/>
    <s v="*"/>
    <s v="*"/>
    <m/>
    <m/>
    <s v="*"/>
    <m/>
    <m/>
    <m/>
    <m/>
    <m/>
    <n v="26"/>
    <n v="3.5000000000000003E-2"/>
    <m/>
    <m/>
    <n v="1911.4034999999999"/>
    <n v="1"/>
    <n v="73.515519230769229"/>
    <s v="Regular Air"/>
    <n v="1.25"/>
    <n v="1912.6534999999999"/>
    <x v="7"/>
    <s v="Home Office"/>
    <x v="2"/>
    <s v="Telephones and Communication"/>
    <s v="Small Pack"/>
    <d v="2012-11-28T00:00:00"/>
  </r>
  <r>
    <n v="8201"/>
    <n v="50503"/>
    <x v="1378"/>
    <s v="Medium"/>
    <s v="*"/>
    <s v="*"/>
    <s v="*"/>
    <m/>
    <m/>
    <s v="*"/>
    <m/>
    <m/>
    <m/>
    <m/>
    <m/>
    <n v="28"/>
    <n v="3.5000000000000003E-2"/>
    <m/>
    <m/>
    <n v="1538.8655000000001"/>
    <n v="1"/>
    <n v="54.959482142857148"/>
    <s v="Regular Air"/>
    <n v="19.989999999999998"/>
    <n v="1558.8555000000001"/>
    <x v="2"/>
    <s v="Home Office"/>
    <x v="2"/>
    <s v="Telephones and Communication"/>
    <s v="Small Box"/>
    <d v="2012-11-23T00:00:00"/>
  </r>
  <r>
    <n v="8202"/>
    <n v="41063"/>
    <x v="1378"/>
    <s v="Low"/>
    <s v="*"/>
    <s v="*"/>
    <s v="*"/>
    <m/>
    <m/>
    <s v="*"/>
    <m/>
    <m/>
    <m/>
    <m/>
    <m/>
    <n v="22"/>
    <n v="3.5000000000000003E-2"/>
    <m/>
    <m/>
    <n v="483.96"/>
    <n v="0"/>
    <n v="21.998181818181816"/>
    <s v="Regular Air"/>
    <n v="8.99"/>
    <n v="492.95"/>
    <x v="7"/>
    <s v="Home Office"/>
    <x v="0"/>
    <s v="Pens &amp; Art Supplies"/>
    <s v="Small Pack"/>
    <d v="2012-11-23T00:00:00"/>
  </r>
  <r>
    <n v="8203"/>
    <n v="41063"/>
    <x v="1378"/>
    <s v="Low"/>
    <s v="*"/>
    <s v="*"/>
    <s v="*"/>
    <m/>
    <m/>
    <s v="*"/>
    <m/>
    <m/>
    <m/>
    <m/>
    <m/>
    <n v="10"/>
    <n v="0.02"/>
    <m/>
    <m/>
    <n v="308.363"/>
    <n v="0"/>
    <n v="30.836300000000001"/>
    <s v="Regular Air"/>
    <n v="0.99"/>
    <n v="309.35300000000001"/>
    <x v="7"/>
    <s v="Home Office"/>
    <x v="2"/>
    <s v="Telephones and Communication"/>
    <s v="Small Pack"/>
    <d v="2012-11-28T00:00:00"/>
  </r>
  <r>
    <n v="8204"/>
    <n v="16775"/>
    <x v="1379"/>
    <s v="Low"/>
    <s v="*"/>
    <s v="*"/>
    <s v="*"/>
    <m/>
    <m/>
    <s v="*"/>
    <m/>
    <m/>
    <m/>
    <m/>
    <m/>
    <n v="49"/>
    <n v="0.05"/>
    <m/>
    <m/>
    <n v="2469.15"/>
    <n v="1"/>
    <n v="50.390816326530611"/>
    <s v="Regular Air"/>
    <n v="5.86"/>
    <n v="2475.0100000000002"/>
    <x v="8"/>
    <s v="Corporate"/>
    <x v="0"/>
    <s v="Paper"/>
    <s v="Small Box"/>
    <d v="2012-11-26T00:00:00"/>
  </r>
  <r>
    <n v="8205"/>
    <n v="36160"/>
    <x v="1379"/>
    <s v="Low"/>
    <s v="*"/>
    <s v="*"/>
    <s v="*"/>
    <m/>
    <m/>
    <s v="*"/>
    <m/>
    <m/>
    <m/>
    <m/>
    <m/>
    <n v="12"/>
    <n v="0.02"/>
    <m/>
    <m/>
    <n v="2218.8910000000001"/>
    <n v="1"/>
    <n v="184.90758333333335"/>
    <s v="Express Air"/>
    <n v="8.99"/>
    <n v="2227.8809999999999"/>
    <x v="2"/>
    <s v="Home Office"/>
    <x v="2"/>
    <s v="Telephones and Communication"/>
    <s v="Small Box"/>
    <d v="2012-11-29T00:00:00"/>
  </r>
  <r>
    <n v="8206"/>
    <n v="20676"/>
    <x v="1379"/>
    <s v="Low"/>
    <s v="*"/>
    <s v="*"/>
    <s v="*"/>
    <m/>
    <m/>
    <s v="*"/>
    <m/>
    <m/>
    <m/>
    <m/>
    <m/>
    <n v="22"/>
    <n v="3.5000000000000003E-2"/>
    <m/>
    <m/>
    <n v="43.97"/>
    <n v="0"/>
    <n v="1.9986363636363635"/>
    <s v="Regular Air"/>
    <n v="1.49"/>
    <n v="45.46"/>
    <x v="2"/>
    <s v="Corporate"/>
    <x v="0"/>
    <s v="Binders and Binder Accessories"/>
    <s v="Small Box"/>
    <d v="2012-11-26T00:00:00"/>
  </r>
  <r>
    <n v="8207"/>
    <n v="31270"/>
    <x v="1380"/>
    <s v="Medium"/>
    <s v="*"/>
    <s v="*"/>
    <s v="*"/>
    <m/>
    <m/>
    <s v="*"/>
    <m/>
    <m/>
    <m/>
    <m/>
    <m/>
    <n v="21"/>
    <n v="3.5000000000000003E-2"/>
    <m/>
    <m/>
    <n v="6806.66"/>
    <n v="1"/>
    <n v="324.12666666666667"/>
    <s v="Delivery Truck"/>
    <n v="87.01"/>
    <n v="6893.67"/>
    <x v="7"/>
    <s v="Corporate"/>
    <x v="1"/>
    <s v="Chairs &amp; Chairmats"/>
    <s v="Jumbo Drum"/>
    <d v="2012-11-24T00:00:00"/>
  </r>
  <r>
    <n v="8208"/>
    <n v="31270"/>
    <x v="1380"/>
    <s v="Medium"/>
    <s v="*"/>
    <s v="*"/>
    <s v="*"/>
    <m/>
    <m/>
    <s v="*"/>
    <m/>
    <m/>
    <m/>
    <m/>
    <m/>
    <n v="3"/>
    <n v="0.01"/>
    <m/>
    <m/>
    <n v="891.61"/>
    <n v="0"/>
    <n v="297.20333333333332"/>
    <s v="Delivery Truck"/>
    <n v="48.8"/>
    <n v="940.41"/>
    <x v="7"/>
    <s v="Corporate"/>
    <x v="1"/>
    <s v="Chairs &amp; Chairmats"/>
    <s v="Jumbo Drum"/>
    <d v="2012-11-25T00:00:00"/>
  </r>
  <r>
    <n v="8209"/>
    <n v="31270"/>
    <x v="1380"/>
    <s v="Medium"/>
    <s v="*"/>
    <s v="*"/>
    <s v="*"/>
    <m/>
    <m/>
    <s v="*"/>
    <m/>
    <m/>
    <m/>
    <m/>
    <m/>
    <n v="5"/>
    <n v="0.01"/>
    <m/>
    <m/>
    <n v="165.04"/>
    <n v="0"/>
    <n v="33.007999999999996"/>
    <s v="Regular Air"/>
    <n v="8.65"/>
    <n v="173.69"/>
    <x v="7"/>
    <s v="Corporate"/>
    <x v="2"/>
    <s v="Computer Peripherals"/>
    <s v="Small Box"/>
    <d v="2012-11-25T00:00:00"/>
  </r>
  <r>
    <n v="8210"/>
    <n v="34976"/>
    <x v="1381"/>
    <s v="Medium"/>
    <s v="*"/>
    <s v="*"/>
    <s v="*"/>
    <m/>
    <m/>
    <s v="*"/>
    <m/>
    <m/>
    <m/>
    <m/>
    <m/>
    <n v="45"/>
    <n v="0.05"/>
    <m/>
    <m/>
    <n v="4475"/>
    <n v="1"/>
    <n v="99.444444444444443"/>
    <s v="Delivery Truck"/>
    <n v="74.349999999999994"/>
    <n v="4549.3500000000004"/>
    <x v="5"/>
    <s v="Home Office"/>
    <x v="1"/>
    <s v="Chairs &amp; Chairmats"/>
    <s v="Jumbo Drum"/>
    <d v="2012-11-26T00:00:00"/>
  </r>
  <r>
    <n v="8211"/>
    <n v="37765"/>
    <x v="1381"/>
    <s v="Low"/>
    <s v="*"/>
    <s v="*"/>
    <s v="*"/>
    <m/>
    <m/>
    <s v="*"/>
    <m/>
    <m/>
    <m/>
    <m/>
    <m/>
    <n v="12"/>
    <n v="0.02"/>
    <m/>
    <m/>
    <n v="1465.33"/>
    <n v="1"/>
    <n v="122.11083333333333"/>
    <s v="Delivery Truck"/>
    <n v="30"/>
    <n v="1495.33"/>
    <x v="4"/>
    <s v="Consumer"/>
    <x v="1"/>
    <s v="Chairs &amp; Chairmats"/>
    <s v="Jumbo Drum"/>
    <d v="2012-11-29T00:00:00"/>
  </r>
  <r>
    <n v="8212"/>
    <n v="37765"/>
    <x v="1381"/>
    <s v="Low"/>
    <s v="*"/>
    <s v="*"/>
    <s v="*"/>
    <m/>
    <m/>
    <s v="*"/>
    <m/>
    <m/>
    <m/>
    <m/>
    <m/>
    <n v="18"/>
    <n v="0.02"/>
    <m/>
    <m/>
    <n v="655.58"/>
    <n v="0"/>
    <n v="36.421111111111117"/>
    <s v="Regular Air"/>
    <n v="5.09"/>
    <n v="660.67000000000007"/>
    <x v="4"/>
    <s v="Consumer"/>
    <x v="0"/>
    <s v="Paper"/>
    <s v="Small Box"/>
    <d v="2012-11-28T00:00:00"/>
  </r>
  <r>
    <n v="8213"/>
    <n v="33637"/>
    <x v="1381"/>
    <s v="Low"/>
    <s v="*"/>
    <s v="*"/>
    <s v="*"/>
    <m/>
    <m/>
    <s v="*"/>
    <m/>
    <m/>
    <m/>
    <m/>
    <m/>
    <n v="35"/>
    <n v="0.04"/>
    <m/>
    <m/>
    <n v="192.21"/>
    <n v="0"/>
    <n v="5.491714285714286"/>
    <s v="Regular Air"/>
    <n v="5.26"/>
    <n v="197.47"/>
    <x v="8"/>
    <s v="Small Business"/>
    <x v="1"/>
    <s v="Office Furnishings"/>
    <s v="Small Pack"/>
    <d v="2012-11-26T00:00:00"/>
  </r>
  <r>
    <n v="8214"/>
    <n v="34976"/>
    <x v="1381"/>
    <s v="Medium"/>
    <s v="*"/>
    <s v="*"/>
    <s v="*"/>
    <m/>
    <m/>
    <s v="*"/>
    <m/>
    <m/>
    <m/>
    <m/>
    <m/>
    <n v="29"/>
    <n v="3.5000000000000003E-2"/>
    <m/>
    <m/>
    <n v="168.2"/>
    <n v="0"/>
    <n v="5.8"/>
    <s v="Regular Air"/>
    <n v="5.46"/>
    <n v="173.66"/>
    <x v="5"/>
    <s v="Home Office"/>
    <x v="0"/>
    <s v="Paper"/>
    <s v="Small Box"/>
    <d v="2012-11-25T00:00:00"/>
  </r>
  <r>
    <n v="8215"/>
    <n v="37765"/>
    <x v="1381"/>
    <s v="Low"/>
    <s v="*"/>
    <s v="*"/>
    <s v="*"/>
    <m/>
    <m/>
    <s v="*"/>
    <m/>
    <m/>
    <m/>
    <m/>
    <m/>
    <n v="7"/>
    <n v="0.01"/>
    <m/>
    <m/>
    <n v="42.66"/>
    <n v="0"/>
    <n v="6.0942857142857134"/>
    <s v="Express Air"/>
    <n v="6.89"/>
    <n v="49.55"/>
    <x v="4"/>
    <s v="Consumer"/>
    <x v="0"/>
    <s v="Appliances"/>
    <s v="Small Box"/>
    <d v="2012-11-29T00:00:00"/>
  </r>
  <r>
    <n v="8216"/>
    <n v="26055"/>
    <x v="1382"/>
    <s v="Not Specified"/>
    <s v="*"/>
    <s v="*"/>
    <s v="*"/>
    <m/>
    <m/>
    <s v="*"/>
    <m/>
    <m/>
    <m/>
    <m/>
    <m/>
    <n v="46"/>
    <n v="0.05"/>
    <m/>
    <m/>
    <n v="6733.52"/>
    <n v="1"/>
    <n v="146.38086956521741"/>
    <s v="Regular Air"/>
    <n v="4"/>
    <n v="6737.52"/>
    <x v="10"/>
    <s v="Home Office"/>
    <x v="2"/>
    <s v="Computer Peripherals"/>
    <s v="Small Box"/>
    <d v="2012-11-26T00:00:00"/>
  </r>
  <r>
    <n v="8217"/>
    <n v="9504"/>
    <x v="1382"/>
    <s v="Medium"/>
    <s v="*"/>
    <s v="*"/>
    <s v="*"/>
    <m/>
    <m/>
    <s v="*"/>
    <m/>
    <m/>
    <m/>
    <m/>
    <m/>
    <n v="17"/>
    <n v="0.02"/>
    <m/>
    <m/>
    <n v="1954.796"/>
    <n v="1"/>
    <n v="114.988"/>
    <s v="Regular Air"/>
    <n v="4.2"/>
    <n v="1958.9960000000001"/>
    <x v="5"/>
    <s v="Small Business"/>
    <x v="2"/>
    <s v="Telephones and Communication"/>
    <s v="Small Box"/>
    <d v="2012-11-27T00:00:00"/>
  </r>
  <r>
    <n v="8218"/>
    <n v="47777"/>
    <x v="1382"/>
    <s v="Low"/>
    <s v="*"/>
    <s v="*"/>
    <s v="*"/>
    <m/>
    <m/>
    <s v="*"/>
    <m/>
    <m/>
    <m/>
    <m/>
    <m/>
    <n v="13"/>
    <n v="0.02"/>
    <m/>
    <m/>
    <n v="87.91"/>
    <n v="0"/>
    <n v="6.7623076923076919"/>
    <s v="Regular Air"/>
    <n v="5.41"/>
    <n v="93.32"/>
    <x v="8"/>
    <s v="Home Office"/>
    <x v="0"/>
    <s v="Paper"/>
    <s v="Small Box"/>
    <d v="2012-11-27T00:00:00"/>
  </r>
  <r>
    <n v="8219"/>
    <n v="25377"/>
    <x v="1383"/>
    <s v="Low"/>
    <s v="*"/>
    <s v="*"/>
    <s v="*"/>
    <m/>
    <m/>
    <s v="*"/>
    <m/>
    <m/>
    <m/>
    <m/>
    <m/>
    <n v="3"/>
    <n v="0.01"/>
    <m/>
    <m/>
    <n v="4343.51"/>
    <n v="1"/>
    <n v="1447.8366666666668"/>
    <s v="Delivery Truck"/>
    <n v="29.7"/>
    <n v="4373.21"/>
    <x v="7"/>
    <s v="Corporate"/>
    <x v="2"/>
    <s v="Office Machines"/>
    <s v="Jumbo Drum"/>
    <d v="2012-12-03T00:00:00"/>
  </r>
  <r>
    <n v="8220"/>
    <n v="23777"/>
    <x v="1383"/>
    <s v="Not Specified"/>
    <s v="*"/>
    <s v="*"/>
    <s v="*"/>
    <m/>
    <m/>
    <s v="*"/>
    <m/>
    <m/>
    <m/>
    <m/>
    <m/>
    <n v="16"/>
    <n v="0.02"/>
    <m/>
    <m/>
    <n v="487.7"/>
    <n v="0"/>
    <n v="30.481249999999999"/>
    <s v="Regular Air"/>
    <n v="6.72"/>
    <n v="494.42"/>
    <x v="6"/>
    <s v="Consumer"/>
    <x v="0"/>
    <s v="Storage &amp; Organization"/>
    <s v="Small Box"/>
    <d v="2012-11-27T00:00:00"/>
  </r>
  <r>
    <n v="8221"/>
    <n v="40838"/>
    <x v="1383"/>
    <s v="Not Specified"/>
    <s v="*"/>
    <s v="*"/>
    <s v="*"/>
    <m/>
    <m/>
    <s v="*"/>
    <m/>
    <m/>
    <m/>
    <m/>
    <m/>
    <n v="40"/>
    <n v="0.05"/>
    <m/>
    <m/>
    <n v="323.95999999999998"/>
    <n v="0"/>
    <n v="8.0990000000000002"/>
    <s v="Regular Air"/>
    <n v="7.96"/>
    <n v="331.91999999999996"/>
    <x v="5"/>
    <s v="Consumer"/>
    <x v="1"/>
    <s v="Office Furnishings"/>
    <s v="Small Box"/>
    <d v="2012-11-29T00:00:00"/>
  </r>
  <r>
    <n v="8222"/>
    <n v="40838"/>
    <x v="1383"/>
    <s v="Not Specified"/>
    <s v="*"/>
    <s v="*"/>
    <s v="*"/>
    <m/>
    <m/>
    <s v="*"/>
    <m/>
    <m/>
    <m/>
    <m/>
    <m/>
    <n v="10"/>
    <n v="0.02"/>
    <m/>
    <m/>
    <n v="175.85650000000001"/>
    <n v="0"/>
    <n v="17.585650000000001"/>
    <s v="Regular Air"/>
    <n v="1.25"/>
    <n v="177.10650000000001"/>
    <x v="5"/>
    <s v="Consumer"/>
    <x v="2"/>
    <s v="Telephones and Communication"/>
    <s v="Small Pack"/>
    <d v="2012-11-27T00:00:00"/>
  </r>
  <r>
    <n v="8223"/>
    <n v="6529"/>
    <x v="1383"/>
    <s v="Medium"/>
    <s v="*"/>
    <s v="*"/>
    <s v="*"/>
    <m/>
    <m/>
    <s v="*"/>
    <m/>
    <m/>
    <m/>
    <m/>
    <m/>
    <n v="35"/>
    <n v="0.04"/>
    <m/>
    <m/>
    <n v="89.71"/>
    <n v="0"/>
    <n v="2.5631428571428572"/>
    <s v="Regular Air"/>
    <n v="0.8"/>
    <n v="90.509999999999991"/>
    <x v="4"/>
    <s v="Small Business"/>
    <x v="0"/>
    <s v="Rubber Bands"/>
    <s v="Wrap Bag"/>
    <d v="2012-11-28T00:00:00"/>
  </r>
  <r>
    <n v="8224"/>
    <n v="40289"/>
    <x v="1383"/>
    <s v="Not Specified"/>
    <s v="*"/>
    <s v="*"/>
    <s v="*"/>
    <m/>
    <m/>
    <s v="*"/>
    <m/>
    <m/>
    <m/>
    <m/>
    <m/>
    <n v="26"/>
    <n v="3.5000000000000003E-2"/>
    <m/>
    <m/>
    <n v="78.09"/>
    <n v="0"/>
    <n v="3.0034615384615386"/>
    <s v="Regular Air"/>
    <n v="0.99"/>
    <n v="79.08"/>
    <x v="6"/>
    <s v="Consumer"/>
    <x v="0"/>
    <s v="Labels"/>
    <s v="Small Box"/>
    <d v="2012-11-27T00:00:00"/>
  </r>
  <r>
    <n v="8225"/>
    <n v="40289"/>
    <x v="1383"/>
    <s v="Not Specified"/>
    <s v="*"/>
    <s v="*"/>
    <s v="*"/>
    <m/>
    <m/>
    <s v="*"/>
    <m/>
    <m/>
    <m/>
    <m/>
    <m/>
    <n v="4"/>
    <n v="0.01"/>
    <m/>
    <m/>
    <n v="42.77"/>
    <n v="0"/>
    <n v="10.692500000000001"/>
    <s v="Regular Air"/>
    <n v="2.27"/>
    <n v="45.040000000000006"/>
    <x v="6"/>
    <s v="Consumer"/>
    <x v="0"/>
    <s v="Paper"/>
    <s v="Wrap Bag"/>
    <d v="2012-11-27T00:00:00"/>
  </r>
  <r>
    <n v="8226"/>
    <n v="23618"/>
    <x v="1384"/>
    <s v="Medium"/>
    <s v="*"/>
    <s v="*"/>
    <s v="*"/>
    <m/>
    <m/>
    <s v="*"/>
    <m/>
    <m/>
    <m/>
    <m/>
    <m/>
    <n v="45"/>
    <n v="0.05"/>
    <m/>
    <m/>
    <n v="2601.7905000000001"/>
    <n v="1"/>
    <n v="57.817566666666671"/>
    <s v="Regular Air"/>
    <n v="5.26"/>
    <n v="2607.0505000000003"/>
    <x v="8"/>
    <s v="Consumer"/>
    <x v="2"/>
    <s v="Telephones and Communication"/>
    <s v="Small Box"/>
    <d v="2012-11-29T00:00:00"/>
  </r>
  <r>
    <n v="8227"/>
    <n v="28934"/>
    <x v="1385"/>
    <s v="Medium"/>
    <s v="*"/>
    <s v="*"/>
    <s v="*"/>
    <m/>
    <m/>
    <s v="*"/>
    <m/>
    <m/>
    <m/>
    <m/>
    <m/>
    <n v="26"/>
    <n v="3.5000000000000003E-2"/>
    <m/>
    <m/>
    <n v="4000.35"/>
    <n v="1"/>
    <n v="153.85961538461538"/>
    <s v="Delivery Truck"/>
    <n v="30"/>
    <n v="4030.35"/>
    <x v="5"/>
    <s v="Consumer"/>
    <x v="1"/>
    <s v="Chairs &amp; Chairmats"/>
    <s v="Jumbo Drum"/>
    <d v="2012-11-30T00:00:00"/>
  </r>
  <r>
    <n v="8228"/>
    <n v="23713"/>
    <x v="1385"/>
    <s v="Not Specified"/>
    <s v="*"/>
    <s v="*"/>
    <s v="*"/>
    <m/>
    <m/>
    <s v="*"/>
    <m/>
    <m/>
    <m/>
    <m/>
    <m/>
    <n v="38"/>
    <n v="0.04"/>
    <m/>
    <m/>
    <n v="3701.5205000000001"/>
    <n v="1"/>
    <n v="97.408434210526323"/>
    <s v="Regular Air"/>
    <n v="5.92"/>
    <n v="3707.4405000000002"/>
    <x v="8"/>
    <s v="Consumer"/>
    <x v="2"/>
    <s v="Telephones and Communication"/>
    <s v="Small Box"/>
    <d v="2012-12-01T00:00:00"/>
  </r>
  <r>
    <n v="8229"/>
    <n v="28934"/>
    <x v="1385"/>
    <s v="Medium"/>
    <s v="*"/>
    <s v="*"/>
    <s v="*"/>
    <m/>
    <m/>
    <s v="*"/>
    <m/>
    <m/>
    <m/>
    <m/>
    <m/>
    <n v="26"/>
    <n v="3.5000000000000003E-2"/>
    <m/>
    <m/>
    <n v="3356.92"/>
    <n v="1"/>
    <n v="129.1123076923077"/>
    <s v="Express Air"/>
    <n v="7.11"/>
    <n v="3364.03"/>
    <x v="5"/>
    <s v="Consumer"/>
    <x v="2"/>
    <s v="Office Machines"/>
    <s v="Medium Box"/>
    <d v="2012-11-30T00:00:00"/>
  </r>
  <r>
    <n v="8230"/>
    <n v="22432"/>
    <x v="1385"/>
    <s v="Not Specified"/>
    <s v="*"/>
    <s v="*"/>
    <s v="*"/>
    <m/>
    <m/>
    <s v="*"/>
    <m/>
    <m/>
    <m/>
    <m/>
    <m/>
    <n v="45"/>
    <n v="0.05"/>
    <m/>
    <m/>
    <n v="2728.42"/>
    <n v="1"/>
    <n v="60.631555555555558"/>
    <s v="Regular Air"/>
    <n v="19.989999999999998"/>
    <n v="2748.41"/>
    <x v="6"/>
    <s v="Small Business"/>
    <x v="0"/>
    <s v="Envelopes"/>
    <s v="Small Box"/>
    <d v="2012-11-29T00:00:00"/>
  </r>
  <r>
    <n v="8231"/>
    <n v="28934"/>
    <x v="1385"/>
    <s v="Medium"/>
    <s v="*"/>
    <s v="*"/>
    <s v="*"/>
    <m/>
    <m/>
    <s v="*"/>
    <m/>
    <m/>
    <m/>
    <m/>
    <m/>
    <n v="12"/>
    <n v="0.02"/>
    <m/>
    <m/>
    <n v="1272.3499999999999"/>
    <n v="1"/>
    <n v="106.02916666666665"/>
    <s v="Regular Air"/>
    <n v="7.18"/>
    <n v="1279.53"/>
    <x v="5"/>
    <s v="Consumer"/>
    <x v="2"/>
    <s v="Computer Peripherals"/>
    <s v="Small Box"/>
    <d v="2012-11-29T00:00:00"/>
  </r>
  <r>
    <n v="8232"/>
    <n v="56644"/>
    <x v="1385"/>
    <s v="Not Specified"/>
    <s v="*"/>
    <s v="*"/>
    <s v="*"/>
    <m/>
    <m/>
    <s v="*"/>
    <m/>
    <m/>
    <m/>
    <m/>
    <m/>
    <n v="36"/>
    <n v="0.04"/>
    <m/>
    <m/>
    <n v="82.09"/>
    <n v="0"/>
    <n v="2.2802777777777781"/>
    <s v="Regular Air"/>
    <n v="1"/>
    <n v="83.09"/>
    <x v="4"/>
    <s v="Home Office"/>
    <x v="0"/>
    <s v="Pens &amp; Art Supplies"/>
    <s v="Wrap Bag"/>
    <d v="2012-11-30T00:00:00"/>
  </r>
  <r>
    <n v="8233"/>
    <n v="29282"/>
    <x v="1385"/>
    <s v="Medium"/>
    <s v="*"/>
    <s v="*"/>
    <s v="*"/>
    <m/>
    <m/>
    <s v="*"/>
    <m/>
    <m/>
    <m/>
    <m/>
    <m/>
    <n v="4"/>
    <n v="0.01"/>
    <m/>
    <m/>
    <n v="34.270000000000003"/>
    <n v="0"/>
    <n v="8.5675000000000008"/>
    <s v="Regular Air"/>
    <n v="9.5399999999999991"/>
    <n v="43.81"/>
    <x v="8"/>
    <s v="Corporate"/>
    <x v="0"/>
    <s v="Paper"/>
    <s v="Small Box"/>
    <d v="2012-11-30T00:00:00"/>
  </r>
  <r>
    <n v="8234"/>
    <n v="11137"/>
    <x v="1386"/>
    <s v="High"/>
    <s v="*"/>
    <s v="**"/>
    <s v="**"/>
    <m/>
    <m/>
    <s v="**"/>
    <m/>
    <m/>
    <m/>
    <m/>
    <m/>
    <n v="48"/>
    <n v="0.05"/>
    <m/>
    <m/>
    <n v="5188.8599999999997"/>
    <n v="1"/>
    <n v="108.10124999999999"/>
    <s v="Regular Air"/>
    <n v="8.64"/>
    <n v="5197.5"/>
    <x v="7"/>
    <s v="Small Business"/>
    <x v="0"/>
    <s v="Storage &amp; Organization"/>
    <s v="Small Box"/>
    <d v="2012-11-30T00:00:00"/>
  </r>
  <r>
    <n v="8235"/>
    <n v="54501"/>
    <x v="1386"/>
    <s v="Critical"/>
    <s v="***"/>
    <s v="***"/>
    <s v="***"/>
    <m/>
    <m/>
    <s v="***"/>
    <m/>
    <m/>
    <m/>
    <m/>
    <m/>
    <n v="36"/>
    <n v="0.04"/>
    <m/>
    <m/>
    <n v="2039.0820000000001"/>
    <n v="1"/>
    <n v="56.64116666666667"/>
    <s v="Regular Air"/>
    <n v="4.99"/>
    <n v="2044.0720000000001"/>
    <x v="8"/>
    <s v="Corporate"/>
    <x v="2"/>
    <s v="Telephones and Communication"/>
    <s v="Small Box"/>
    <d v="2012-11-30T00:00:00"/>
  </r>
  <r>
    <n v="8236"/>
    <n v="54501"/>
    <x v="1386"/>
    <s v="Critical"/>
    <s v="***"/>
    <s v="***"/>
    <s v="***"/>
    <m/>
    <m/>
    <s v="***"/>
    <m/>
    <m/>
    <m/>
    <m/>
    <m/>
    <n v="38"/>
    <n v="0.04"/>
    <m/>
    <m/>
    <n v="783.96"/>
    <n v="0"/>
    <n v="20.630526315789474"/>
    <s v="Regular Air"/>
    <n v="35"/>
    <n v="818.96"/>
    <x v="8"/>
    <s v="Corporate"/>
    <x v="0"/>
    <s v="Storage &amp; Organization"/>
    <s v="Large Box"/>
    <d v="2012-12-01T00:00:00"/>
  </r>
  <r>
    <n v="8237"/>
    <n v="54501"/>
    <x v="1386"/>
    <s v="Critical"/>
    <s v="***"/>
    <s v="***"/>
    <s v="***"/>
    <m/>
    <m/>
    <s v="***"/>
    <m/>
    <m/>
    <m/>
    <m/>
    <m/>
    <n v="16"/>
    <n v="0.02"/>
    <m/>
    <m/>
    <n v="225.46"/>
    <n v="0"/>
    <n v="14.09125"/>
    <s v="Regular Air"/>
    <n v="7.51"/>
    <n v="232.97"/>
    <x v="8"/>
    <s v="Corporate"/>
    <x v="2"/>
    <s v="Office Machines"/>
    <s v="Medium Box"/>
    <d v="2012-12-01T00:00:00"/>
  </r>
  <r>
    <n v="8238"/>
    <n v="40032"/>
    <x v="1387"/>
    <s v="Low"/>
    <s v="*"/>
    <s v="*"/>
    <s v="*"/>
    <m/>
    <m/>
    <s v="*"/>
    <m/>
    <m/>
    <m/>
    <m/>
    <m/>
    <n v="9"/>
    <n v="0.01"/>
    <m/>
    <m/>
    <n v="23300.12"/>
    <n v="1"/>
    <n v="2588.902222222222"/>
    <s v="Delivery Truck"/>
    <n v="29.7"/>
    <n v="23329.82"/>
    <x v="8"/>
    <s v="Small Business"/>
    <x v="2"/>
    <s v="Office Machines"/>
    <s v="Jumbo Drum"/>
    <d v="2012-12-07T00:00:00"/>
  </r>
  <r>
    <n v="8239"/>
    <n v="18368"/>
    <x v="1387"/>
    <s v="Not Specified"/>
    <s v="*"/>
    <s v="*"/>
    <s v="*"/>
    <m/>
    <m/>
    <s v="*"/>
    <m/>
    <m/>
    <m/>
    <m/>
    <m/>
    <n v="3"/>
    <n v="0.01"/>
    <m/>
    <m/>
    <n v="5972.59"/>
    <n v="1"/>
    <n v="1990.8633333333335"/>
    <s v="Delivery Truck"/>
    <n v="14.7"/>
    <n v="5987.29"/>
    <x v="5"/>
    <s v="Corporate"/>
    <x v="2"/>
    <s v="Office Machines"/>
    <s v="Jumbo Drum"/>
    <d v="2012-12-02T00:00:00"/>
  </r>
  <r>
    <n v="8240"/>
    <n v="614"/>
    <x v="1387"/>
    <s v="High"/>
    <s v="*"/>
    <s v="**"/>
    <s v="**"/>
    <m/>
    <m/>
    <s v="**"/>
    <m/>
    <m/>
    <m/>
    <m/>
    <m/>
    <n v="24"/>
    <n v="3.5000000000000003E-2"/>
    <m/>
    <m/>
    <n v="3366.1"/>
    <n v="1"/>
    <n v="140.25416666666666"/>
    <s v="Delivery Truck"/>
    <n v="52.42"/>
    <n v="3418.52"/>
    <x v="0"/>
    <s v="Corporate"/>
    <x v="1"/>
    <s v="Tables"/>
    <s v="Jumbo Box"/>
    <d v="2012-12-01T00:00:00"/>
  </r>
  <r>
    <n v="8241"/>
    <n v="18368"/>
    <x v="1387"/>
    <s v="Not Specified"/>
    <s v="*"/>
    <s v="*"/>
    <s v="*"/>
    <m/>
    <m/>
    <s v="*"/>
    <m/>
    <m/>
    <m/>
    <m/>
    <m/>
    <n v="35"/>
    <n v="0.04"/>
    <m/>
    <m/>
    <n v="1275.6099999999999"/>
    <n v="1"/>
    <n v="36.445999999999998"/>
    <s v="Regular Air"/>
    <n v="5.08"/>
    <n v="1280.6899999999998"/>
    <x v="5"/>
    <s v="Corporate"/>
    <x v="0"/>
    <s v="Paper"/>
    <s v="Wrap Bag"/>
    <d v="2012-12-01T00:00:00"/>
  </r>
  <r>
    <n v="8242"/>
    <n v="614"/>
    <x v="1387"/>
    <s v="High"/>
    <s v="*"/>
    <s v="**"/>
    <s v="**"/>
    <m/>
    <m/>
    <s v="**"/>
    <m/>
    <m/>
    <m/>
    <m/>
    <m/>
    <n v="41"/>
    <n v="0.05"/>
    <m/>
    <m/>
    <n v="628.22"/>
    <n v="0"/>
    <n v="15.322439024390244"/>
    <s v="Regular Air"/>
    <n v="5"/>
    <n v="633.22"/>
    <x v="0"/>
    <s v="Corporate"/>
    <x v="1"/>
    <s v="Office Furnishings"/>
    <s v="Small Pack"/>
    <d v="2012-12-02T00:00:00"/>
  </r>
  <r>
    <n v="8243"/>
    <n v="18368"/>
    <x v="1387"/>
    <s v="Not Specified"/>
    <s v="*"/>
    <s v="*"/>
    <s v="*"/>
    <m/>
    <m/>
    <s v="*"/>
    <m/>
    <m/>
    <m/>
    <m/>
    <m/>
    <n v="3"/>
    <n v="0.01"/>
    <m/>
    <m/>
    <n v="212.91"/>
    <n v="0"/>
    <n v="70.97"/>
    <s v="Regular Air"/>
    <n v="3.5"/>
    <n v="216.41"/>
    <x v="5"/>
    <s v="Corporate"/>
    <x v="0"/>
    <s v="Appliances"/>
    <s v="Small Box"/>
    <d v="2012-12-02T00:00:00"/>
  </r>
  <r>
    <n v="8244"/>
    <n v="14435"/>
    <x v="1388"/>
    <s v="Not Specified"/>
    <s v="*"/>
    <s v="*"/>
    <s v="*"/>
    <m/>
    <m/>
    <s v="*"/>
    <m/>
    <m/>
    <m/>
    <m/>
    <m/>
    <n v="9"/>
    <n v="0.01"/>
    <m/>
    <m/>
    <n v="33367.85"/>
    <n v="1"/>
    <n v="3707.5388888888888"/>
    <s v="Regular Air"/>
    <n v="24.49"/>
    <n v="33392.339999999997"/>
    <x v="0"/>
    <s v="Small Business"/>
    <x v="2"/>
    <s v="Copiers and Fax"/>
    <s v="Large Box"/>
    <d v="2012-12-04T00:00:00"/>
  </r>
  <r>
    <n v="8245"/>
    <n v="14435"/>
    <x v="1388"/>
    <s v="Not Specified"/>
    <s v="*"/>
    <s v="*"/>
    <s v="*"/>
    <m/>
    <m/>
    <s v="*"/>
    <m/>
    <m/>
    <m/>
    <m/>
    <m/>
    <n v="41"/>
    <n v="0.05"/>
    <m/>
    <m/>
    <n v="3731.59"/>
    <n v="1"/>
    <n v="91.01439024390244"/>
    <s v="Delivery Truck"/>
    <n v="42"/>
    <n v="3773.59"/>
    <x v="0"/>
    <s v="Small Business"/>
    <x v="1"/>
    <s v="Chairs &amp; Chairmats"/>
    <s v="Jumbo Drum"/>
    <d v="2012-12-02T00:00:00"/>
  </r>
  <r>
    <n v="8246"/>
    <n v="14435"/>
    <x v="1388"/>
    <s v="Not Specified"/>
    <s v="*"/>
    <s v="*"/>
    <s v="*"/>
    <m/>
    <m/>
    <s v="*"/>
    <m/>
    <m/>
    <m/>
    <m/>
    <m/>
    <n v="44"/>
    <n v="0.05"/>
    <m/>
    <m/>
    <n v="1299.9100000000001"/>
    <n v="1"/>
    <n v="29.543409090909094"/>
    <s v="Regular Air"/>
    <n v="5.76"/>
    <n v="1305.67"/>
    <x v="0"/>
    <s v="Small Business"/>
    <x v="0"/>
    <s v="Paper"/>
    <s v="Small Box"/>
    <d v="2012-12-01T00:00:00"/>
  </r>
  <r>
    <n v="8247"/>
    <n v="48576"/>
    <x v="1388"/>
    <s v="Not Specified"/>
    <s v="*"/>
    <s v="*"/>
    <s v="*"/>
    <m/>
    <m/>
    <s v="*"/>
    <m/>
    <m/>
    <m/>
    <m/>
    <m/>
    <n v="17"/>
    <n v="0.02"/>
    <m/>
    <m/>
    <n v="464.59"/>
    <n v="0"/>
    <n v="27.328823529411764"/>
    <s v="Regular Air"/>
    <n v="1.49"/>
    <n v="466.08"/>
    <x v="1"/>
    <s v="Home Office"/>
    <x v="0"/>
    <s v="Binders and Binder Accessories"/>
    <s v="Small Box"/>
    <d v="2012-12-02T00:00:00"/>
  </r>
  <r>
    <n v="8248"/>
    <n v="48576"/>
    <x v="1388"/>
    <s v="Not Specified"/>
    <s v="*"/>
    <s v="*"/>
    <s v="*"/>
    <m/>
    <m/>
    <s v="*"/>
    <m/>
    <m/>
    <m/>
    <m/>
    <m/>
    <n v="47"/>
    <n v="0.05"/>
    <m/>
    <m/>
    <n v="316.68"/>
    <n v="0"/>
    <n v="6.7378723404255316"/>
    <s v="Regular Air"/>
    <n v="7.49"/>
    <n v="324.17"/>
    <x v="1"/>
    <s v="Home Office"/>
    <x v="0"/>
    <s v="Paper"/>
    <s v="Small Box"/>
    <d v="2012-12-03T00:00:00"/>
  </r>
  <r>
    <n v="8249"/>
    <n v="55747"/>
    <x v="1389"/>
    <s v="High"/>
    <s v="*"/>
    <s v="**"/>
    <s v="**"/>
    <m/>
    <m/>
    <s v="**"/>
    <m/>
    <m/>
    <m/>
    <m/>
    <m/>
    <n v="42"/>
    <n v="0.05"/>
    <m/>
    <m/>
    <n v="19845.696"/>
    <n v="1"/>
    <n v="472.51657142857141"/>
    <s v="Delivery Truck"/>
    <n v="64.59"/>
    <n v="19910.286"/>
    <x v="1"/>
    <s v="Small Business"/>
    <x v="1"/>
    <s v="Tables"/>
    <s v="Jumbo Box"/>
    <d v="2012-12-04T00:00:00"/>
  </r>
  <r>
    <n v="8250"/>
    <n v="5954"/>
    <x v="1389"/>
    <s v="Critical"/>
    <s v="***"/>
    <s v="***"/>
    <s v="***"/>
    <m/>
    <m/>
    <s v="***"/>
    <m/>
    <m/>
    <m/>
    <m/>
    <m/>
    <n v="32"/>
    <n v="0.04"/>
    <m/>
    <m/>
    <n v="18316.3"/>
    <n v="1"/>
    <n v="572.38437499999998"/>
    <s v="Delivery Truck"/>
    <n v="14.7"/>
    <n v="18331"/>
    <x v="4"/>
    <s v="Corporate"/>
    <x v="2"/>
    <s v="Office Machines"/>
    <s v="Jumbo Drum"/>
    <d v="2012-12-04T00:00:00"/>
  </r>
  <r>
    <n v="8251"/>
    <n v="55747"/>
    <x v="1389"/>
    <s v="High"/>
    <s v="*"/>
    <s v="**"/>
    <s v="**"/>
    <m/>
    <m/>
    <s v="**"/>
    <m/>
    <m/>
    <m/>
    <m/>
    <m/>
    <n v="36"/>
    <n v="0.04"/>
    <m/>
    <m/>
    <n v="17560.95"/>
    <n v="1"/>
    <n v="487.80416666666667"/>
    <s v="Delivery Truck"/>
    <n v="26"/>
    <n v="17586.95"/>
    <x v="1"/>
    <s v="Small Business"/>
    <x v="1"/>
    <s v="Chairs &amp; Chairmats"/>
    <s v="Jumbo Drum"/>
    <d v="2012-12-03T00:00:00"/>
  </r>
  <r>
    <n v="8252"/>
    <n v="56708"/>
    <x v="1389"/>
    <s v="Not Specified"/>
    <s v="*"/>
    <s v="*"/>
    <s v="*"/>
    <m/>
    <m/>
    <s v="*"/>
    <m/>
    <m/>
    <m/>
    <m/>
    <m/>
    <n v="36"/>
    <n v="0.04"/>
    <m/>
    <m/>
    <n v="10006.280000000001"/>
    <n v="1"/>
    <n v="277.95222222222225"/>
    <s v="Delivery Truck"/>
    <n v="61.76"/>
    <n v="10068.040000000001"/>
    <x v="8"/>
    <s v="Corporate"/>
    <x v="1"/>
    <s v="Tables"/>
    <s v="Jumbo Box"/>
    <d v="2012-12-02T00:00:00"/>
  </r>
  <r>
    <n v="8253"/>
    <n v="13570"/>
    <x v="1389"/>
    <s v="Not Specified"/>
    <s v="*"/>
    <s v="*"/>
    <s v="*"/>
    <m/>
    <m/>
    <s v="*"/>
    <m/>
    <m/>
    <m/>
    <m/>
    <m/>
    <n v="42"/>
    <n v="0.05"/>
    <m/>
    <m/>
    <n v="4077.7559999999999"/>
    <n v="1"/>
    <n v="97.08942857142857"/>
    <s v="Regular Air"/>
    <n v="8.99"/>
    <n v="4086.7459999999996"/>
    <x v="10"/>
    <s v="Corporate"/>
    <x v="2"/>
    <s v="Telephones and Communication"/>
    <s v="Small Box"/>
    <d v="2012-12-02T00:00:00"/>
  </r>
  <r>
    <n v="8254"/>
    <n v="12837"/>
    <x v="1389"/>
    <s v="Medium"/>
    <s v="*"/>
    <s v="*"/>
    <s v="*"/>
    <m/>
    <m/>
    <s v="*"/>
    <m/>
    <m/>
    <m/>
    <m/>
    <m/>
    <n v="50"/>
    <n v="0.06"/>
    <m/>
    <m/>
    <n v="1100.21"/>
    <n v="1"/>
    <n v="22.004200000000001"/>
    <s v="Regular Air"/>
    <n v="1.99"/>
    <n v="1102.2"/>
    <x v="0"/>
    <s v="Home Office"/>
    <x v="2"/>
    <s v="Computer Peripherals"/>
    <s v="Small Pack"/>
    <d v="2012-12-02T00:00:00"/>
  </r>
  <r>
    <n v="8255"/>
    <n v="35590"/>
    <x v="1389"/>
    <s v="Critical"/>
    <s v="***"/>
    <s v="***"/>
    <s v="***"/>
    <m/>
    <m/>
    <s v="***"/>
    <m/>
    <m/>
    <m/>
    <m/>
    <m/>
    <n v="4"/>
    <n v="0.01"/>
    <m/>
    <m/>
    <n v="423.95"/>
    <n v="0"/>
    <n v="105.9875"/>
    <s v="Regular Air"/>
    <n v="19.989999999999998"/>
    <n v="443.94"/>
    <x v="8"/>
    <s v="Small Business"/>
    <x v="2"/>
    <s v="Computer Peripherals"/>
    <s v="Small Box"/>
    <d v="2012-12-03T00:00:00"/>
  </r>
  <r>
    <n v="8256"/>
    <n v="56708"/>
    <x v="1389"/>
    <s v="Not Specified"/>
    <s v="*"/>
    <s v="*"/>
    <s v="*"/>
    <m/>
    <m/>
    <s v="*"/>
    <m/>
    <m/>
    <m/>
    <m/>
    <m/>
    <n v="36"/>
    <n v="0.04"/>
    <m/>
    <m/>
    <n v="407.17"/>
    <n v="0"/>
    <n v="11.310277777777777"/>
    <s v="Regular Air"/>
    <n v="6.97"/>
    <n v="414.14000000000004"/>
    <x v="8"/>
    <s v="Corporate"/>
    <x v="0"/>
    <s v="Envelopes"/>
    <s v="Small Box"/>
    <d v="2012-12-05T00:00:00"/>
  </r>
  <r>
    <n v="8257"/>
    <n v="12837"/>
    <x v="1389"/>
    <s v="Medium"/>
    <s v="*"/>
    <s v="*"/>
    <s v="*"/>
    <m/>
    <m/>
    <s v="*"/>
    <m/>
    <m/>
    <m/>
    <m/>
    <m/>
    <n v="22"/>
    <n v="3.5000000000000003E-2"/>
    <m/>
    <m/>
    <n v="66.19"/>
    <n v="0"/>
    <n v="3.0086363636363633"/>
    <s v="Regular Air"/>
    <n v="0.99"/>
    <n v="67.179999999999993"/>
    <x v="1"/>
    <s v="Home Office"/>
    <x v="0"/>
    <s v="Labels"/>
    <s v="Small Box"/>
    <d v="2012-12-03T00:00:00"/>
  </r>
  <r>
    <n v="8258"/>
    <n v="13570"/>
    <x v="1389"/>
    <s v="Not Specified"/>
    <s v="*"/>
    <s v="*"/>
    <s v="*"/>
    <m/>
    <m/>
    <s v="*"/>
    <m/>
    <m/>
    <m/>
    <m/>
    <m/>
    <n v="2"/>
    <n v="0.01"/>
    <m/>
    <m/>
    <n v="16.97"/>
    <n v="0"/>
    <n v="8.4849999999999994"/>
    <s v="Regular Air"/>
    <n v="0.96"/>
    <n v="17.93"/>
    <x v="10"/>
    <s v="Corporate"/>
    <x v="1"/>
    <s v="Office Furnishings"/>
    <s v="Wrap Bag"/>
    <d v="2012-12-03T00:00:00"/>
  </r>
  <r>
    <n v="8259"/>
    <n v="24451"/>
    <x v="1390"/>
    <s v="Critical"/>
    <s v="***"/>
    <s v="***"/>
    <s v="***"/>
    <m/>
    <m/>
    <s v="***"/>
    <m/>
    <m/>
    <m/>
    <m/>
    <m/>
    <n v="24"/>
    <n v="3.5000000000000003E-2"/>
    <m/>
    <m/>
    <n v="1689.97"/>
    <n v="1"/>
    <n v="70.415416666666673"/>
    <s v="Delivery Truck"/>
    <n v="60"/>
    <n v="1749.97"/>
    <x v="12"/>
    <s v="Corporate"/>
    <x v="0"/>
    <s v="Appliances"/>
    <s v="Jumbo Drum"/>
    <d v="2012-12-04T00:00:00"/>
  </r>
  <r>
    <n v="8260"/>
    <n v="55239"/>
    <x v="1390"/>
    <s v="Critical"/>
    <s v="***"/>
    <s v="***"/>
    <s v="***"/>
    <m/>
    <m/>
    <s v="***"/>
    <m/>
    <m/>
    <m/>
    <m/>
    <m/>
    <n v="6"/>
    <n v="0.01"/>
    <m/>
    <m/>
    <n v="1008.872"/>
    <n v="1"/>
    <n v="168.14533333333333"/>
    <s v="Express Air"/>
    <n v="69"/>
    <n v="1077.8719999999998"/>
    <x v="0"/>
    <s v="Consumer"/>
    <x v="1"/>
    <s v="Tables"/>
    <s v="Large Box"/>
    <d v="2012-12-03T00:00:00"/>
  </r>
  <r>
    <n v="8261"/>
    <n v="21505"/>
    <x v="1390"/>
    <s v="Low"/>
    <s v="*"/>
    <s v="*"/>
    <s v="*"/>
    <m/>
    <m/>
    <s v="*"/>
    <m/>
    <m/>
    <m/>
    <m/>
    <m/>
    <n v="3"/>
    <n v="0.01"/>
    <m/>
    <m/>
    <n v="912.35"/>
    <n v="0"/>
    <n v="304.11666666666667"/>
    <s v="Delivery Truck"/>
    <n v="69.55"/>
    <n v="981.9"/>
    <x v="0"/>
    <s v="Home Office"/>
    <x v="1"/>
    <s v="Chairs &amp; Chairmats"/>
    <s v="Jumbo Drum"/>
    <d v="2012-12-03T00:00:00"/>
  </r>
  <r>
    <n v="8262"/>
    <n v="41671"/>
    <x v="1390"/>
    <s v="Critical"/>
    <s v="***"/>
    <s v="***"/>
    <s v="***"/>
    <m/>
    <m/>
    <s v="***"/>
    <m/>
    <m/>
    <m/>
    <m/>
    <m/>
    <n v="49"/>
    <n v="0.05"/>
    <m/>
    <m/>
    <n v="638.91"/>
    <n v="0"/>
    <n v="13.038979591836734"/>
    <s v="Regular Air"/>
    <n v="3.14"/>
    <n v="642.04999999999995"/>
    <x v="2"/>
    <s v="Corporate"/>
    <x v="0"/>
    <s v="Scissors, Rulers and Trimmers"/>
    <s v="Small Pack"/>
    <d v="2012-12-05T00:00:00"/>
  </r>
  <r>
    <n v="8263"/>
    <n v="48615"/>
    <x v="1390"/>
    <s v="Low"/>
    <s v="*"/>
    <s v="*"/>
    <s v="*"/>
    <m/>
    <m/>
    <s v="*"/>
    <m/>
    <m/>
    <m/>
    <m/>
    <m/>
    <n v="8"/>
    <n v="0.01"/>
    <m/>
    <m/>
    <n v="464.66"/>
    <n v="0"/>
    <n v="58.082500000000003"/>
    <s v="Regular Air"/>
    <n v="14.83"/>
    <n v="479.49"/>
    <x v="1"/>
    <s v="Corporate"/>
    <x v="1"/>
    <s v="Office Furnishings"/>
    <s v="Small Box"/>
    <d v="2012-12-08T00:00:00"/>
  </r>
  <r>
    <n v="8264"/>
    <n v="55239"/>
    <x v="1390"/>
    <s v="Critical"/>
    <s v="***"/>
    <s v="***"/>
    <s v="***"/>
    <m/>
    <m/>
    <s v="***"/>
    <m/>
    <m/>
    <m/>
    <m/>
    <m/>
    <n v="13"/>
    <n v="0.02"/>
    <m/>
    <m/>
    <n v="95.68"/>
    <n v="0"/>
    <n v="7.36"/>
    <s v="Express Air"/>
    <n v="5.14"/>
    <n v="100.82000000000001"/>
    <x v="3"/>
    <s v="Consumer"/>
    <x v="0"/>
    <s v="Paper"/>
    <s v="Small Box"/>
    <d v="2012-12-04T00:00:00"/>
  </r>
  <r>
    <n v="8265"/>
    <n v="48615"/>
    <x v="1390"/>
    <s v="Low"/>
    <s v="*"/>
    <s v="*"/>
    <s v="*"/>
    <m/>
    <m/>
    <s v="*"/>
    <m/>
    <m/>
    <m/>
    <m/>
    <m/>
    <n v="4"/>
    <n v="0.01"/>
    <m/>
    <m/>
    <n v="16.91"/>
    <n v="0"/>
    <n v="4.2275"/>
    <s v="Regular Air"/>
    <n v="0.5"/>
    <n v="17.41"/>
    <x v="1"/>
    <s v="Corporate"/>
    <x v="0"/>
    <s v="Labels"/>
    <s v="Small Box"/>
    <d v="2012-12-07T00:00:00"/>
  </r>
  <r>
    <n v="8266"/>
    <n v="53216"/>
    <x v="1391"/>
    <s v="High"/>
    <s v="*"/>
    <s v="**"/>
    <s v="**"/>
    <m/>
    <m/>
    <s v="**"/>
    <m/>
    <m/>
    <m/>
    <m/>
    <m/>
    <n v="36"/>
    <n v="0.04"/>
    <m/>
    <m/>
    <n v="228.01"/>
    <n v="0"/>
    <n v="6.3336111111111109"/>
    <s v="Regular Air"/>
    <n v="8.73"/>
    <n v="236.73999999999998"/>
    <x v="2"/>
    <s v="Corporate"/>
    <x v="0"/>
    <s v="Paper"/>
    <s v="Small Box"/>
    <d v="2012-12-07T00:00:00"/>
  </r>
  <r>
    <n v="8267"/>
    <n v="59329"/>
    <x v="1391"/>
    <s v="Critical"/>
    <s v="***"/>
    <s v="***"/>
    <s v="***"/>
    <m/>
    <m/>
    <s v="***"/>
    <m/>
    <m/>
    <m/>
    <m/>
    <m/>
    <n v="41"/>
    <n v="0.05"/>
    <m/>
    <m/>
    <n v="214.23"/>
    <n v="0"/>
    <n v="5.2251219512195117"/>
    <s v="Regular Air"/>
    <n v="7.1"/>
    <n v="221.32999999999998"/>
    <x v="5"/>
    <s v="Corporate"/>
    <x v="1"/>
    <s v="Office Furnishings"/>
    <s v="Small Box"/>
    <d v="2012-12-06T00:00:00"/>
  </r>
  <r>
    <n v="8268"/>
    <n v="59329"/>
    <x v="1391"/>
    <s v="Critical"/>
    <s v="***"/>
    <s v="***"/>
    <s v="***"/>
    <m/>
    <m/>
    <s v="***"/>
    <m/>
    <m/>
    <m/>
    <m/>
    <m/>
    <n v="41"/>
    <n v="0.05"/>
    <m/>
    <m/>
    <n v="214.19"/>
    <n v="0"/>
    <n v="5.2241463414634142"/>
    <s v="Regular Air"/>
    <n v="4.7"/>
    <n v="218.89"/>
    <x v="5"/>
    <s v="Corporate"/>
    <x v="0"/>
    <s v="Paper"/>
    <s v="Small Box"/>
    <d v="2012-12-05T00:00:00"/>
  </r>
  <r>
    <n v="8269"/>
    <n v="13031"/>
    <x v="1391"/>
    <s v="Low"/>
    <s v="*"/>
    <s v="*"/>
    <s v="*"/>
    <m/>
    <m/>
    <s v="*"/>
    <m/>
    <m/>
    <m/>
    <m/>
    <m/>
    <n v="34"/>
    <n v="0.04"/>
    <m/>
    <m/>
    <n v="210.06"/>
    <n v="0"/>
    <n v="6.1782352941176475"/>
    <s v="Regular Air"/>
    <n v="7.37"/>
    <n v="217.43"/>
    <x v="5"/>
    <s v="Consumer"/>
    <x v="0"/>
    <s v="Paper"/>
    <s v="Small Box"/>
    <d v="2012-12-09T00:00:00"/>
  </r>
  <r>
    <n v="8270"/>
    <n v="59329"/>
    <x v="1391"/>
    <s v="Critical"/>
    <s v="***"/>
    <s v="***"/>
    <s v="***"/>
    <m/>
    <m/>
    <s v="***"/>
    <m/>
    <m/>
    <m/>
    <m/>
    <m/>
    <n v="25"/>
    <n v="3.5000000000000003E-2"/>
    <m/>
    <m/>
    <n v="165.62"/>
    <n v="0"/>
    <n v="6.6248000000000005"/>
    <s v="Regular Air"/>
    <n v="5.22"/>
    <n v="170.84"/>
    <x v="5"/>
    <s v="Corporate"/>
    <x v="1"/>
    <s v="Office Furnishings"/>
    <s v="Small Box"/>
    <d v="2012-12-04T00:00:00"/>
  </r>
  <r>
    <n v="8271"/>
    <n v="59329"/>
    <x v="1391"/>
    <s v="Critical"/>
    <s v="***"/>
    <s v="***"/>
    <s v="***"/>
    <m/>
    <m/>
    <s v="***"/>
    <m/>
    <m/>
    <m/>
    <m/>
    <m/>
    <n v="35"/>
    <n v="0.04"/>
    <m/>
    <m/>
    <n v="128.12"/>
    <n v="0"/>
    <n v="3.6605714285714286"/>
    <s v="Regular Air"/>
    <n v="5.44"/>
    <n v="133.56"/>
    <x v="5"/>
    <s v="Corporate"/>
    <x v="0"/>
    <s v="Binders and Binder Accessories"/>
    <s v="Small Box"/>
    <d v="2012-12-06T00:00:00"/>
  </r>
  <r>
    <n v="8272"/>
    <n v="15712"/>
    <x v="1391"/>
    <s v="High"/>
    <s v="*"/>
    <s v="**"/>
    <s v="**"/>
    <m/>
    <m/>
    <s v="**"/>
    <m/>
    <m/>
    <m/>
    <m/>
    <m/>
    <n v="1"/>
    <n v="0.01"/>
    <m/>
    <m/>
    <n v="102.9"/>
    <n v="0"/>
    <n v="102.9"/>
    <s v="Delivery Truck"/>
    <n v="54.11"/>
    <n v="157.01"/>
    <x v="8"/>
    <s v="Corporate"/>
    <x v="1"/>
    <s v="Bookcases"/>
    <s v="Jumbo Box"/>
    <d v="2012-12-06T00:00:00"/>
  </r>
  <r>
    <n v="8273"/>
    <n v="23745"/>
    <x v="1392"/>
    <s v="Low"/>
    <s v="*"/>
    <s v="*"/>
    <s v="*"/>
    <m/>
    <m/>
    <s v="*"/>
    <m/>
    <m/>
    <m/>
    <m/>
    <m/>
    <n v="47"/>
    <n v="0.05"/>
    <m/>
    <m/>
    <n v="10941.23"/>
    <n v="1"/>
    <n v="232.79212765957445"/>
    <s v="Delivery Truck"/>
    <n v="32.479999999999997"/>
    <n v="10973.71"/>
    <x v="2"/>
    <s v="Corporate"/>
    <x v="1"/>
    <s v="Tables"/>
    <s v="Jumbo Box"/>
    <d v="2012-12-09T00:00:00"/>
  </r>
  <r>
    <n v="8274"/>
    <n v="23745"/>
    <x v="1392"/>
    <s v="Low"/>
    <s v="*"/>
    <s v="*"/>
    <s v="*"/>
    <m/>
    <m/>
    <s v="*"/>
    <m/>
    <m/>
    <m/>
    <m/>
    <m/>
    <n v="12"/>
    <n v="0.02"/>
    <m/>
    <m/>
    <n v="715.8"/>
    <n v="0"/>
    <n v="59.65"/>
    <s v="Regular Air"/>
    <n v="52.2"/>
    <n v="768"/>
    <x v="2"/>
    <s v="Corporate"/>
    <x v="1"/>
    <s v="Office Furnishings"/>
    <s v="Medium Box"/>
    <d v="2012-12-05T00:00:00"/>
  </r>
  <r>
    <n v="8275"/>
    <n v="21729"/>
    <x v="1393"/>
    <s v="Low"/>
    <s v="*"/>
    <s v="*"/>
    <s v="*"/>
    <m/>
    <m/>
    <s v="*"/>
    <m/>
    <m/>
    <m/>
    <m/>
    <m/>
    <n v="14"/>
    <n v="0.02"/>
    <m/>
    <m/>
    <n v="1082.6600000000001"/>
    <n v="1"/>
    <n v="77.332857142857151"/>
    <s v="Regular Air"/>
    <n v="48.2"/>
    <n v="1130.8600000000001"/>
    <x v="1"/>
    <s v="Corporate"/>
    <x v="1"/>
    <s v="Office Furnishings"/>
    <s v="Medium Box"/>
    <d v="2012-12-13T00:00:00"/>
  </r>
  <r>
    <n v="8276"/>
    <n v="58210"/>
    <x v="1393"/>
    <s v="Medium"/>
    <s v="*"/>
    <s v="*"/>
    <s v="*"/>
    <m/>
    <m/>
    <s v="*"/>
    <m/>
    <m/>
    <m/>
    <m/>
    <m/>
    <n v="38"/>
    <n v="0.04"/>
    <m/>
    <m/>
    <n v="144.03"/>
    <n v="0"/>
    <n v="3.7902631578947368"/>
    <s v="Regular Air"/>
    <n v="5.47"/>
    <n v="149.5"/>
    <x v="1"/>
    <s v="Home Office"/>
    <x v="0"/>
    <s v="Binders and Binder Accessories"/>
    <s v="Small Box"/>
    <d v="2012-12-07T00:00:00"/>
  </r>
  <r>
    <n v="8277"/>
    <n v="21729"/>
    <x v="1393"/>
    <s v="Low"/>
    <s v="*"/>
    <s v="*"/>
    <s v="*"/>
    <m/>
    <m/>
    <s v="*"/>
    <m/>
    <m/>
    <m/>
    <m/>
    <m/>
    <n v="28"/>
    <n v="3.5000000000000003E-2"/>
    <m/>
    <m/>
    <n v="120.98"/>
    <n v="0"/>
    <n v="4.3207142857142857"/>
    <s v="Regular Air"/>
    <n v="5.34"/>
    <n v="126.32000000000001"/>
    <x v="1"/>
    <s v="Corporate"/>
    <x v="0"/>
    <s v="Binders and Binder Accessories"/>
    <s v="Small Box"/>
    <d v="2012-12-10T00:00:00"/>
  </r>
  <r>
    <n v="8278"/>
    <n v="20450"/>
    <x v="1394"/>
    <s v="Critical"/>
    <s v="***"/>
    <s v="***"/>
    <s v="***"/>
    <m/>
    <m/>
    <s v="***"/>
    <m/>
    <m/>
    <m/>
    <m/>
    <m/>
    <n v="26"/>
    <n v="3.5000000000000003E-2"/>
    <m/>
    <m/>
    <n v="6878.55"/>
    <n v="1"/>
    <n v="264.55961538461537"/>
    <s v="Delivery Truck"/>
    <n v="66.67"/>
    <n v="6945.22"/>
    <x v="10"/>
    <s v="Home Office"/>
    <x v="1"/>
    <s v="Tables"/>
    <s v="Jumbo Box"/>
    <d v="2012-12-10T00:00:00"/>
  </r>
  <r>
    <n v="8279"/>
    <n v="22752"/>
    <x v="1394"/>
    <s v="Low"/>
    <s v="*"/>
    <s v="*"/>
    <s v="*"/>
    <m/>
    <m/>
    <s v="*"/>
    <m/>
    <m/>
    <m/>
    <m/>
    <m/>
    <n v="2"/>
    <n v="0.01"/>
    <m/>
    <m/>
    <n v="238.76"/>
    <n v="0"/>
    <n v="119.38"/>
    <s v="Regular Air"/>
    <n v="35"/>
    <n v="273.76"/>
    <x v="10"/>
    <s v="Corporate"/>
    <x v="0"/>
    <s v="Storage &amp; Organization"/>
    <s v="Large Box"/>
    <d v="2012-12-12T00:00:00"/>
  </r>
  <r>
    <n v="8280"/>
    <n v="49798"/>
    <x v="1395"/>
    <s v="Critical"/>
    <s v="***"/>
    <s v="***"/>
    <s v="***"/>
    <m/>
    <m/>
    <s v="***"/>
    <m/>
    <m/>
    <m/>
    <m/>
    <m/>
    <n v="5"/>
    <n v="0.01"/>
    <m/>
    <m/>
    <n v="1424.95"/>
    <n v="1"/>
    <n v="284.99"/>
    <s v="Delivery Truck"/>
    <n v="57"/>
    <n v="1481.95"/>
    <x v="5"/>
    <s v="Home Office"/>
    <x v="1"/>
    <s v="Chairs &amp; Chairmats"/>
    <s v="Jumbo Drum"/>
    <d v="2012-12-09T00:00:00"/>
  </r>
  <r>
    <n v="8281"/>
    <n v="41634"/>
    <x v="1395"/>
    <s v="Not Specified"/>
    <s v="*"/>
    <s v="*"/>
    <s v="*"/>
    <m/>
    <m/>
    <s v="*"/>
    <m/>
    <m/>
    <m/>
    <m/>
    <m/>
    <n v="10"/>
    <n v="0.02"/>
    <m/>
    <m/>
    <n v="371.45"/>
    <n v="0"/>
    <n v="37.144999999999996"/>
    <s v="Regular Air"/>
    <n v="7.73"/>
    <n v="379.18"/>
    <x v="4"/>
    <s v="Home Office"/>
    <x v="0"/>
    <s v="Pens &amp; Art Supplies"/>
    <s v="Small Box"/>
    <d v="2012-12-10T00:00:00"/>
  </r>
  <r>
    <n v="8282"/>
    <n v="49798"/>
    <x v="1395"/>
    <s v="Critical"/>
    <s v="***"/>
    <s v="***"/>
    <s v="***"/>
    <m/>
    <m/>
    <s v="***"/>
    <m/>
    <m/>
    <m/>
    <m/>
    <m/>
    <n v="29"/>
    <n v="3.5000000000000003E-2"/>
    <m/>
    <m/>
    <n v="321.5"/>
    <n v="0"/>
    <n v="11.086206896551724"/>
    <s v="Regular Air"/>
    <n v="3.37"/>
    <n v="324.87"/>
    <x v="5"/>
    <s v="Home Office"/>
    <x v="0"/>
    <s v="Scissors, Rulers and Trimmers"/>
    <s v="Small Pack"/>
    <d v="2012-12-08T00:00:00"/>
  </r>
  <r>
    <n v="8283"/>
    <n v="41634"/>
    <x v="1395"/>
    <s v="Not Specified"/>
    <s v="*"/>
    <s v="*"/>
    <s v="*"/>
    <m/>
    <m/>
    <s v="*"/>
    <m/>
    <m/>
    <m/>
    <m/>
    <m/>
    <n v="7"/>
    <n v="0.01"/>
    <m/>
    <m/>
    <n v="57.35"/>
    <n v="0"/>
    <n v="8.1928571428571431"/>
    <s v="Regular Air"/>
    <n v="1.99"/>
    <n v="59.34"/>
    <x v="4"/>
    <s v="Home Office"/>
    <x v="2"/>
    <s v="Computer Peripherals"/>
    <s v="Small Pack"/>
    <d v="2012-12-09T00:00:00"/>
  </r>
  <r>
    <n v="8284"/>
    <n v="46276"/>
    <x v="1396"/>
    <s v="Critical"/>
    <s v="***"/>
    <s v="***"/>
    <s v="***"/>
    <m/>
    <m/>
    <s v="***"/>
    <m/>
    <m/>
    <m/>
    <m/>
    <m/>
    <n v="23"/>
    <n v="3.5000000000000003E-2"/>
    <m/>
    <m/>
    <n v="16743.759999999998"/>
    <n v="1"/>
    <n v="727.98956521739126"/>
    <s v="Regular Air"/>
    <n v="24.49"/>
    <n v="16768.25"/>
    <x v="1"/>
    <s v="Small Business"/>
    <x v="2"/>
    <s v="Copiers and Fax"/>
    <s v="Large Box"/>
    <d v="2012-12-11T00:00:00"/>
  </r>
  <r>
    <n v="8285"/>
    <n v="32449"/>
    <x v="1396"/>
    <s v="Critical"/>
    <s v="***"/>
    <s v="***"/>
    <s v="***"/>
    <m/>
    <m/>
    <s v="***"/>
    <m/>
    <m/>
    <m/>
    <m/>
    <m/>
    <n v="44"/>
    <n v="0.05"/>
    <m/>
    <m/>
    <n v="7195.2584999999999"/>
    <n v="1"/>
    <n v="163.52860227272728"/>
    <s v="Express Air"/>
    <n v="8.08"/>
    <n v="7203.3384999999998"/>
    <x v="5"/>
    <s v="Corporate"/>
    <x v="2"/>
    <s v="Telephones and Communication"/>
    <s v="Small Box"/>
    <d v="2012-12-10T00:00:00"/>
  </r>
  <r>
    <n v="8286"/>
    <n v="34723"/>
    <x v="1396"/>
    <s v="Medium"/>
    <s v="*"/>
    <s v="*"/>
    <s v="*"/>
    <m/>
    <m/>
    <s v="*"/>
    <m/>
    <m/>
    <m/>
    <m/>
    <m/>
    <n v="4"/>
    <n v="0.01"/>
    <m/>
    <m/>
    <n v="6095.14"/>
    <n v="1"/>
    <n v="1523.7850000000001"/>
    <s v="Delivery Truck"/>
    <n v="29.7"/>
    <n v="6124.84"/>
    <x v="4"/>
    <s v="Small Business"/>
    <x v="2"/>
    <s v="Office Machines"/>
    <s v="Jumbo Drum"/>
    <d v="2012-12-11T00:00:00"/>
  </r>
  <r>
    <n v="8287"/>
    <n v="32449"/>
    <x v="1396"/>
    <s v="Critical"/>
    <s v="***"/>
    <s v="***"/>
    <s v="***"/>
    <m/>
    <m/>
    <s v="***"/>
    <m/>
    <m/>
    <m/>
    <m/>
    <m/>
    <n v="12"/>
    <n v="0.02"/>
    <m/>
    <m/>
    <n v="4887.1400000000003"/>
    <n v="1"/>
    <n v="407.26166666666671"/>
    <s v="Delivery Truck"/>
    <n v="110.2"/>
    <n v="4997.34"/>
    <x v="5"/>
    <s v="Corporate"/>
    <x v="1"/>
    <s v="Tables"/>
    <s v="Jumbo Box"/>
    <d v="2012-12-10T00:00:00"/>
  </r>
  <r>
    <n v="8288"/>
    <n v="34723"/>
    <x v="1396"/>
    <s v="Medium"/>
    <s v="*"/>
    <s v="*"/>
    <s v="*"/>
    <m/>
    <m/>
    <s v="*"/>
    <m/>
    <m/>
    <m/>
    <m/>
    <m/>
    <n v="46"/>
    <n v="0.05"/>
    <m/>
    <m/>
    <n v="3776.28"/>
    <n v="1"/>
    <n v="82.093043478260867"/>
    <s v="Delivery Truck"/>
    <n v="30.06"/>
    <n v="3806.34"/>
    <x v="4"/>
    <s v="Small Business"/>
    <x v="2"/>
    <s v="Office Machines"/>
    <s v="Jumbo Box"/>
    <d v="2012-12-12T00:00:00"/>
  </r>
  <r>
    <n v="8289"/>
    <n v="21344"/>
    <x v="1396"/>
    <s v="Low"/>
    <s v="*"/>
    <s v="*"/>
    <s v="*"/>
    <m/>
    <m/>
    <s v="*"/>
    <m/>
    <m/>
    <m/>
    <m/>
    <m/>
    <n v="48"/>
    <n v="0.05"/>
    <m/>
    <m/>
    <n v="2011.46"/>
    <n v="1"/>
    <n v="41.905416666666667"/>
    <s v="Regular Air"/>
    <n v="8.66"/>
    <n v="2020.1200000000001"/>
    <x v="3"/>
    <s v="Corporate"/>
    <x v="1"/>
    <s v="Office Furnishings"/>
    <s v="Medium Box"/>
    <d v="2012-12-16T00:00:00"/>
  </r>
  <r>
    <n v="8290"/>
    <n v="34723"/>
    <x v="1396"/>
    <s v="Medium"/>
    <s v="*"/>
    <s v="*"/>
    <s v="*"/>
    <m/>
    <m/>
    <s v="*"/>
    <m/>
    <m/>
    <m/>
    <m/>
    <m/>
    <n v="29"/>
    <n v="3.5000000000000003E-2"/>
    <m/>
    <m/>
    <n v="1487.8995"/>
    <n v="1"/>
    <n v="51.306879310344826"/>
    <s v="Regular Air"/>
    <n v="8.99"/>
    <n v="1496.8895"/>
    <x v="4"/>
    <s v="Small Business"/>
    <x v="2"/>
    <s v="Telephones and Communication"/>
    <s v="Small Box"/>
    <d v="2012-12-11T00:00:00"/>
  </r>
  <r>
    <n v="8291"/>
    <n v="37063"/>
    <x v="1396"/>
    <s v="Not Specified"/>
    <s v="*"/>
    <s v="*"/>
    <s v="*"/>
    <m/>
    <m/>
    <s v="*"/>
    <m/>
    <m/>
    <m/>
    <m/>
    <m/>
    <n v="50"/>
    <n v="0.06"/>
    <m/>
    <m/>
    <n v="919"/>
    <n v="0"/>
    <n v="18.38"/>
    <s v="Regular Air"/>
    <n v="8.99"/>
    <n v="927.99"/>
    <x v="2"/>
    <s v="Home Office"/>
    <x v="1"/>
    <s v="Office Furnishings"/>
    <s v="Small Pack"/>
    <d v="2012-12-10T00:00:00"/>
  </r>
  <r>
    <n v="8292"/>
    <n v="21344"/>
    <x v="1396"/>
    <s v="Low"/>
    <s v="*"/>
    <s v="*"/>
    <s v="*"/>
    <m/>
    <m/>
    <s v="*"/>
    <m/>
    <m/>
    <m/>
    <m/>
    <m/>
    <n v="29"/>
    <n v="3.5000000000000003E-2"/>
    <m/>
    <m/>
    <n v="587.20000000000005"/>
    <n v="0"/>
    <n v="20.248275862068969"/>
    <s v="Regular Air"/>
    <n v="1.99"/>
    <n v="589.19000000000005"/>
    <x v="0"/>
    <s v="Corporate"/>
    <x v="2"/>
    <s v="Computer Peripherals"/>
    <s v="Small Pack"/>
    <d v="2012-12-13T00:00:00"/>
  </r>
  <r>
    <n v="8293"/>
    <n v="32449"/>
    <x v="1396"/>
    <s v="Critical"/>
    <s v="***"/>
    <s v="***"/>
    <s v="***"/>
    <m/>
    <m/>
    <s v="***"/>
    <m/>
    <m/>
    <m/>
    <m/>
    <m/>
    <n v="39"/>
    <n v="0.04"/>
    <m/>
    <m/>
    <n v="277.58"/>
    <n v="0"/>
    <n v="7.1174358974358967"/>
    <s v="Regular Air"/>
    <n v="11.15"/>
    <n v="288.72999999999996"/>
    <x v="5"/>
    <s v="Corporate"/>
    <x v="0"/>
    <s v="Paper"/>
    <s v="Small Box"/>
    <d v="2012-12-10T00:00:00"/>
  </r>
  <r>
    <n v="8294"/>
    <n v="3680"/>
    <x v="1396"/>
    <s v="Not Specified"/>
    <s v="*"/>
    <s v="*"/>
    <s v="*"/>
    <m/>
    <m/>
    <s v="*"/>
    <m/>
    <m/>
    <m/>
    <m/>
    <m/>
    <n v="27"/>
    <n v="3.5000000000000003E-2"/>
    <m/>
    <m/>
    <n v="177.95"/>
    <n v="0"/>
    <n v="6.5907407407407401"/>
    <s v="Regular Air"/>
    <n v="6"/>
    <n v="183.95"/>
    <x v="3"/>
    <s v="Corporate"/>
    <x v="0"/>
    <s v="Paper"/>
    <s v="Small Box"/>
    <d v="2012-12-11T00:00:00"/>
  </r>
  <r>
    <n v="8295"/>
    <n v="46276"/>
    <x v="1396"/>
    <s v="Critical"/>
    <s v="***"/>
    <s v="***"/>
    <s v="***"/>
    <m/>
    <m/>
    <s v="***"/>
    <m/>
    <m/>
    <m/>
    <m/>
    <m/>
    <n v="4"/>
    <n v="0.01"/>
    <m/>
    <m/>
    <n v="114.83"/>
    <n v="0"/>
    <n v="28.7075"/>
    <s v="Regular Air"/>
    <n v="1.99"/>
    <n v="116.82"/>
    <x v="1"/>
    <s v="Small Business"/>
    <x v="2"/>
    <s v="Computer Peripherals"/>
    <s v="Small Pack"/>
    <d v="2012-12-10T00:00:00"/>
  </r>
  <r>
    <n v="8296"/>
    <n v="21344"/>
    <x v="1396"/>
    <s v="Low"/>
    <s v="*"/>
    <s v="*"/>
    <s v="*"/>
    <m/>
    <m/>
    <s v="*"/>
    <m/>
    <m/>
    <m/>
    <m/>
    <m/>
    <n v="39"/>
    <n v="0.04"/>
    <m/>
    <m/>
    <n v="110.79"/>
    <n v="0"/>
    <n v="2.8407692307692307"/>
    <s v="Regular Air"/>
    <n v="0.5"/>
    <n v="111.29"/>
    <x v="0"/>
    <s v="Corporate"/>
    <x v="0"/>
    <s v="Labels"/>
    <s v="Small Box"/>
    <d v="2012-12-18T00:00:00"/>
  </r>
  <r>
    <n v="8297"/>
    <n v="3680"/>
    <x v="1396"/>
    <s v="Not Specified"/>
    <s v="*"/>
    <s v="*"/>
    <s v="*"/>
    <m/>
    <m/>
    <s v="*"/>
    <m/>
    <m/>
    <m/>
    <m/>
    <m/>
    <n v="24"/>
    <n v="3.5000000000000003E-2"/>
    <m/>
    <m/>
    <n v="99.53"/>
    <n v="0"/>
    <n v="4.1470833333333337"/>
    <s v="Express Air"/>
    <n v="1.49"/>
    <n v="101.02"/>
    <x v="0"/>
    <s v="Corporate"/>
    <x v="0"/>
    <s v="Binders and Binder Accessories"/>
    <s v="Small Box"/>
    <d v="2012-12-11T00:00:00"/>
  </r>
  <r>
    <n v="8298"/>
    <n v="10982"/>
    <x v="1397"/>
    <s v="Not Specified"/>
    <s v="*"/>
    <s v="*"/>
    <s v="*"/>
    <m/>
    <m/>
    <s v="*"/>
    <m/>
    <m/>
    <m/>
    <m/>
    <m/>
    <n v="30"/>
    <n v="0.04"/>
    <m/>
    <m/>
    <n v="3665.41"/>
    <n v="1"/>
    <n v="122.18033333333332"/>
    <s v="Regular Air"/>
    <n v="19.989999999999998"/>
    <n v="3685.3999999999996"/>
    <x v="5"/>
    <s v="Home Office"/>
    <x v="0"/>
    <s v="Binders and Binder Accessories"/>
    <s v="Small Box"/>
    <d v="2012-12-12T00:00:00"/>
  </r>
  <r>
    <n v="8299"/>
    <n v="26919"/>
    <x v="1397"/>
    <s v="Low"/>
    <s v="*"/>
    <s v="*"/>
    <s v="*"/>
    <m/>
    <m/>
    <s v="*"/>
    <m/>
    <m/>
    <m/>
    <m/>
    <m/>
    <n v="12"/>
    <n v="0.02"/>
    <m/>
    <m/>
    <n v="3534.56"/>
    <n v="1"/>
    <n v="294.54666666666668"/>
    <s v="Regular Air"/>
    <n v="24.49"/>
    <n v="3559.0499999999997"/>
    <x v="8"/>
    <s v="Home Office"/>
    <x v="0"/>
    <s v="Appliances"/>
    <s v="Large Box"/>
    <d v="2012-12-12T00:00:00"/>
  </r>
  <r>
    <n v="8300"/>
    <n v="59685"/>
    <x v="1397"/>
    <s v="Critical"/>
    <s v="***"/>
    <s v="***"/>
    <s v="***"/>
    <m/>
    <m/>
    <s v="***"/>
    <m/>
    <m/>
    <m/>
    <m/>
    <m/>
    <n v="46"/>
    <n v="0.05"/>
    <m/>
    <m/>
    <n v="562.91"/>
    <n v="0"/>
    <n v="12.237173913043478"/>
    <s v="Regular Air"/>
    <n v="14.37"/>
    <n v="577.28"/>
    <x v="1"/>
    <s v="Consumer"/>
    <x v="1"/>
    <s v="Office Furnishings"/>
    <s v="Large Box"/>
    <d v="2012-12-11T00:00:00"/>
  </r>
  <r>
    <n v="8301"/>
    <n v="10982"/>
    <x v="1397"/>
    <s v="Not Specified"/>
    <s v="*"/>
    <s v="*"/>
    <s v="*"/>
    <m/>
    <m/>
    <s v="*"/>
    <m/>
    <m/>
    <m/>
    <m/>
    <m/>
    <n v="29"/>
    <n v="3.5000000000000003E-2"/>
    <m/>
    <m/>
    <n v="538.27"/>
    <n v="0"/>
    <n v="18.561034482758622"/>
    <s v="Regular Air"/>
    <n v="1.49"/>
    <n v="539.76"/>
    <x v="5"/>
    <s v="Home Office"/>
    <x v="0"/>
    <s v="Binders and Binder Accessories"/>
    <s v="Small Box"/>
    <d v="2012-12-11T00:00:00"/>
  </r>
  <r>
    <n v="8302"/>
    <n v="59685"/>
    <x v="1397"/>
    <s v="Critical"/>
    <s v="***"/>
    <s v="***"/>
    <s v="***"/>
    <m/>
    <m/>
    <s v="***"/>
    <m/>
    <m/>
    <m/>
    <m/>
    <m/>
    <n v="12"/>
    <n v="0.02"/>
    <m/>
    <m/>
    <n v="505.2"/>
    <n v="0"/>
    <n v="42.1"/>
    <s v="Regular Air"/>
    <n v="5.33"/>
    <n v="510.53"/>
    <x v="1"/>
    <s v="Consumer"/>
    <x v="0"/>
    <s v="Appliances"/>
    <s v="Small Box"/>
    <d v="2012-12-12T00:00:00"/>
  </r>
  <r>
    <n v="8303"/>
    <n v="51205"/>
    <x v="1397"/>
    <s v="High"/>
    <s v="*"/>
    <s v="**"/>
    <s v="**"/>
    <m/>
    <m/>
    <s v="**"/>
    <m/>
    <m/>
    <m/>
    <m/>
    <m/>
    <n v="17"/>
    <n v="0.02"/>
    <m/>
    <m/>
    <n v="233.01"/>
    <n v="0"/>
    <n v="13.706470588235293"/>
    <s v="Express Air"/>
    <n v="1.49"/>
    <n v="234.5"/>
    <x v="1"/>
    <s v="Home Office"/>
    <x v="0"/>
    <s v="Binders and Binder Accessories"/>
    <s v="Small Box"/>
    <d v="2012-12-11T00:00:00"/>
  </r>
  <r>
    <n v="8304"/>
    <n v="51205"/>
    <x v="1397"/>
    <s v="High"/>
    <s v="*"/>
    <s v="**"/>
    <s v="**"/>
    <m/>
    <m/>
    <s v="**"/>
    <m/>
    <m/>
    <m/>
    <m/>
    <m/>
    <n v="5"/>
    <n v="0.01"/>
    <m/>
    <m/>
    <n v="225.72"/>
    <n v="0"/>
    <n v="45.143999999999998"/>
    <s v="Regular Air"/>
    <n v="9.83"/>
    <n v="235.55"/>
    <x v="1"/>
    <s v="Home Office"/>
    <x v="0"/>
    <s v="Envelopes"/>
    <s v="Small Box"/>
    <d v="2012-12-11T00:00:00"/>
  </r>
  <r>
    <n v="8305"/>
    <n v="53984"/>
    <x v="1397"/>
    <s v="Medium"/>
    <s v="*"/>
    <s v="*"/>
    <s v="*"/>
    <m/>
    <m/>
    <s v="*"/>
    <m/>
    <m/>
    <m/>
    <m/>
    <m/>
    <n v="23"/>
    <n v="3.5000000000000003E-2"/>
    <m/>
    <m/>
    <n v="172.9"/>
    <n v="0"/>
    <n v="7.517391304347826"/>
    <s v="Regular Air"/>
    <n v="2"/>
    <n v="174.9"/>
    <x v="1"/>
    <s v="Corporate"/>
    <x v="0"/>
    <s v="Paper"/>
    <s v="Wrap Bag"/>
    <d v="2012-12-11T00:00:00"/>
  </r>
  <r>
    <n v="8306"/>
    <n v="26919"/>
    <x v="1397"/>
    <s v="Low"/>
    <s v="*"/>
    <s v="*"/>
    <s v="*"/>
    <m/>
    <m/>
    <s v="*"/>
    <m/>
    <m/>
    <m/>
    <m/>
    <m/>
    <n v="32"/>
    <n v="0.04"/>
    <m/>
    <m/>
    <n v="155.27000000000001"/>
    <n v="0"/>
    <n v="4.8521875000000003"/>
    <s v="Regular Air"/>
    <n v="7.54"/>
    <n v="162.81"/>
    <x v="8"/>
    <s v="Home Office"/>
    <x v="0"/>
    <s v="Paper"/>
    <s v="Small Box"/>
    <d v="2012-12-12T00:00:00"/>
  </r>
  <r>
    <n v="8307"/>
    <n v="35011"/>
    <x v="1397"/>
    <s v="Not Specified"/>
    <s v="*"/>
    <s v="*"/>
    <s v="*"/>
    <m/>
    <m/>
    <s v="*"/>
    <m/>
    <m/>
    <m/>
    <m/>
    <m/>
    <n v="14"/>
    <n v="0.02"/>
    <m/>
    <m/>
    <n v="154.44999999999999"/>
    <n v="0"/>
    <n v="11.032142857142857"/>
    <s v="Regular Air"/>
    <n v="3.37"/>
    <n v="157.82"/>
    <x v="2"/>
    <s v="Corporate"/>
    <x v="0"/>
    <s v="Scissors, Rulers and Trimmers"/>
    <s v="Small Pack"/>
    <d v="2012-12-12T00:00:00"/>
  </r>
  <r>
    <n v="8308"/>
    <n v="10982"/>
    <x v="1397"/>
    <s v="Not Specified"/>
    <s v="*"/>
    <s v="*"/>
    <s v="*"/>
    <m/>
    <m/>
    <s v="*"/>
    <m/>
    <m/>
    <m/>
    <m/>
    <m/>
    <n v="14"/>
    <n v="0.02"/>
    <m/>
    <m/>
    <n v="20.95"/>
    <n v="0"/>
    <n v="1.4964285714285714"/>
    <s v="Express Air"/>
    <n v="0.7"/>
    <n v="21.65"/>
    <x v="5"/>
    <s v="Home Office"/>
    <x v="0"/>
    <s v="Rubber Bands"/>
    <s v="Wrap Bag"/>
    <d v="2012-12-12T00:00:00"/>
  </r>
  <r>
    <n v="8309"/>
    <n v="34532"/>
    <x v="1398"/>
    <s v="Low"/>
    <s v="*"/>
    <s v="*"/>
    <s v="*"/>
    <m/>
    <m/>
    <s v="*"/>
    <m/>
    <m/>
    <m/>
    <m/>
    <m/>
    <n v="41"/>
    <n v="0.05"/>
    <m/>
    <m/>
    <n v="1234.3599999999999"/>
    <n v="1"/>
    <n v="30.106341463414633"/>
    <s v="Express Air"/>
    <n v="19.510000000000002"/>
    <n v="1253.8699999999999"/>
    <x v="2"/>
    <s v="Small Business"/>
    <x v="0"/>
    <s v="Envelopes"/>
    <s v="Small Box"/>
    <d v="2012-12-18T00:00:00"/>
  </r>
  <r>
    <n v="8310"/>
    <n v="24576"/>
    <x v="1398"/>
    <s v="Not Specified"/>
    <s v="*"/>
    <s v="*"/>
    <s v="*"/>
    <m/>
    <m/>
    <s v="*"/>
    <m/>
    <m/>
    <m/>
    <m/>
    <m/>
    <n v="29"/>
    <n v="3.5000000000000003E-2"/>
    <m/>
    <m/>
    <n v="531.06299999999999"/>
    <n v="0"/>
    <n v="18.312517241379311"/>
    <s v="Regular Air"/>
    <n v="4.8099999999999996"/>
    <n v="535.87299999999993"/>
    <x v="2"/>
    <s v="Corporate"/>
    <x v="2"/>
    <s v="Telephones and Communication"/>
    <s v="Medium Box"/>
    <d v="2012-12-13T00:00:00"/>
  </r>
  <r>
    <n v="8311"/>
    <n v="46048"/>
    <x v="1398"/>
    <s v="Medium"/>
    <s v="*"/>
    <s v="*"/>
    <s v="*"/>
    <m/>
    <m/>
    <s v="*"/>
    <m/>
    <m/>
    <m/>
    <m/>
    <m/>
    <n v="35"/>
    <n v="0.04"/>
    <m/>
    <m/>
    <n v="447.25"/>
    <n v="0"/>
    <n v="12.778571428571428"/>
    <s v="Regular Air"/>
    <n v="4.51"/>
    <n v="451.76"/>
    <x v="5"/>
    <s v="Home Office"/>
    <x v="0"/>
    <s v="Storage &amp; Organization"/>
    <s v="Small Box"/>
    <d v="2012-12-13T00:00:00"/>
  </r>
  <r>
    <n v="8312"/>
    <n v="6339"/>
    <x v="1398"/>
    <s v="Critical"/>
    <s v="***"/>
    <s v="***"/>
    <s v="***"/>
    <m/>
    <m/>
    <s v="***"/>
    <m/>
    <m/>
    <m/>
    <m/>
    <m/>
    <n v="20"/>
    <n v="3.5000000000000003E-2"/>
    <m/>
    <m/>
    <n v="303.69"/>
    <n v="0"/>
    <n v="15.1845"/>
    <s v="Regular Air"/>
    <n v="7.69"/>
    <n v="311.38"/>
    <x v="4"/>
    <s v="Corporate"/>
    <x v="0"/>
    <s v="Storage &amp; Organization"/>
    <s v="Small Box"/>
    <d v="2012-12-12T00:00:00"/>
  </r>
  <r>
    <n v="8313"/>
    <n v="23555"/>
    <x v="1398"/>
    <s v="High"/>
    <s v="*"/>
    <s v="**"/>
    <s v="**"/>
    <m/>
    <m/>
    <s v="**"/>
    <m/>
    <m/>
    <m/>
    <m/>
    <m/>
    <n v="5"/>
    <n v="0.01"/>
    <m/>
    <m/>
    <n v="284.45249999999999"/>
    <n v="0"/>
    <n v="56.890499999999996"/>
    <s v="Regular Air"/>
    <n v="8.99"/>
    <n v="293.4425"/>
    <x v="10"/>
    <s v="Corporate"/>
    <x v="2"/>
    <s v="Telephones and Communication"/>
    <s v="Small Box"/>
    <d v="2012-12-12T00:00:00"/>
  </r>
  <r>
    <n v="8314"/>
    <n v="24576"/>
    <x v="1398"/>
    <s v="Not Specified"/>
    <s v="*"/>
    <s v="*"/>
    <s v="*"/>
    <m/>
    <m/>
    <s v="*"/>
    <m/>
    <m/>
    <m/>
    <m/>
    <m/>
    <n v="10"/>
    <n v="0.02"/>
    <m/>
    <m/>
    <n v="152.84"/>
    <n v="0"/>
    <n v="15.284000000000001"/>
    <s v="Regular Air"/>
    <n v="7.4"/>
    <n v="160.24"/>
    <x v="2"/>
    <s v="Corporate"/>
    <x v="1"/>
    <s v="Office Furnishings"/>
    <s v="Small Box"/>
    <d v="2012-12-13T00:00:00"/>
  </r>
  <r>
    <n v="8315"/>
    <n v="46048"/>
    <x v="1398"/>
    <s v="Medium"/>
    <s v="*"/>
    <s v="*"/>
    <s v="*"/>
    <m/>
    <m/>
    <s v="*"/>
    <m/>
    <m/>
    <m/>
    <m/>
    <m/>
    <n v="10"/>
    <n v="0.02"/>
    <m/>
    <m/>
    <n v="135.77000000000001"/>
    <n v="0"/>
    <n v="13.577000000000002"/>
    <s v="Express Air"/>
    <n v="3.14"/>
    <n v="138.91"/>
    <x v="5"/>
    <s v="Home Office"/>
    <x v="0"/>
    <s v="Scissors, Rulers and Trimmers"/>
    <s v="Small Pack"/>
    <d v="2012-12-13T00:00:00"/>
  </r>
  <r>
    <n v="8316"/>
    <n v="23555"/>
    <x v="1398"/>
    <s v="High"/>
    <s v="*"/>
    <s v="**"/>
    <s v="**"/>
    <m/>
    <m/>
    <s v="**"/>
    <m/>
    <m/>
    <m/>
    <m/>
    <m/>
    <n v="29"/>
    <n v="3.5000000000000003E-2"/>
    <m/>
    <m/>
    <n v="104.7"/>
    <n v="0"/>
    <n v="3.6103448275862071"/>
    <s v="Regular Air"/>
    <n v="0.5"/>
    <n v="105.2"/>
    <x v="10"/>
    <s v="Corporate"/>
    <x v="0"/>
    <s v="Labels"/>
    <s v="Small Box"/>
    <d v="2012-12-12T00:00:00"/>
  </r>
  <r>
    <n v="8317"/>
    <n v="49190"/>
    <x v="1398"/>
    <s v="High"/>
    <s v="*"/>
    <s v="**"/>
    <s v="**"/>
    <m/>
    <m/>
    <s v="**"/>
    <m/>
    <m/>
    <m/>
    <m/>
    <m/>
    <n v="4"/>
    <n v="0.01"/>
    <m/>
    <m/>
    <n v="28.04"/>
    <n v="0"/>
    <n v="7.01"/>
    <s v="Regular Air"/>
    <n v="2"/>
    <n v="30.04"/>
    <x v="1"/>
    <s v="Corporate"/>
    <x v="0"/>
    <s v="Paper"/>
    <s v="Wrap Bag"/>
    <d v="2012-12-12T00:00:00"/>
  </r>
  <r>
    <n v="8318"/>
    <n v="59781"/>
    <x v="1399"/>
    <s v="Not Specified"/>
    <s v="*"/>
    <s v="*"/>
    <s v="*"/>
    <m/>
    <m/>
    <s v="*"/>
    <m/>
    <m/>
    <m/>
    <m/>
    <m/>
    <n v="28"/>
    <n v="3.5000000000000003E-2"/>
    <m/>
    <m/>
    <n v="24391.16"/>
    <n v="1"/>
    <n v="871.11285714285714"/>
    <s v="Delivery Truck"/>
    <n v="44.55"/>
    <n v="24435.71"/>
    <x v="0"/>
    <s v="Corporate"/>
    <x v="1"/>
    <s v="Bookcases"/>
    <s v="Jumbo Box"/>
    <d v="2012-12-13T00:00:00"/>
  </r>
  <r>
    <n v="8319"/>
    <n v="59781"/>
    <x v="1399"/>
    <s v="Not Specified"/>
    <s v="*"/>
    <s v="*"/>
    <s v="*"/>
    <m/>
    <m/>
    <s v="*"/>
    <m/>
    <m/>
    <m/>
    <m/>
    <m/>
    <n v="24"/>
    <n v="3.5000000000000003E-2"/>
    <m/>
    <m/>
    <n v="4408.2700000000004"/>
    <n v="1"/>
    <n v="183.67791666666668"/>
    <s v="Delivery Truck"/>
    <n v="30"/>
    <n v="4438.2700000000004"/>
    <x v="3"/>
    <s v="Corporate"/>
    <x v="1"/>
    <s v="Chairs &amp; Chairmats"/>
    <s v="Jumbo Drum"/>
    <d v="2012-12-13T00:00:00"/>
  </r>
  <r>
    <n v="8320"/>
    <n v="59781"/>
    <x v="1399"/>
    <s v="Not Specified"/>
    <s v="*"/>
    <s v="*"/>
    <s v="*"/>
    <m/>
    <m/>
    <s v="*"/>
    <m/>
    <m/>
    <m/>
    <m/>
    <m/>
    <n v="18"/>
    <n v="0.02"/>
    <m/>
    <m/>
    <n v="1837.94"/>
    <n v="1"/>
    <n v="102.10777777777778"/>
    <s v="Regular Air"/>
    <n v="8.99"/>
    <n v="1846.93"/>
    <x v="0"/>
    <s v="Corporate"/>
    <x v="1"/>
    <s v="Office Furnishings"/>
    <s v="Small Pack"/>
    <d v="2012-12-14T00:00:00"/>
  </r>
  <r>
    <n v="8321"/>
    <n v="49889"/>
    <x v="1399"/>
    <s v="Critical"/>
    <s v="***"/>
    <s v="***"/>
    <s v="***"/>
    <m/>
    <m/>
    <s v="***"/>
    <m/>
    <m/>
    <m/>
    <m/>
    <m/>
    <n v="47"/>
    <n v="0.05"/>
    <m/>
    <m/>
    <n v="533.47"/>
    <n v="0"/>
    <n v="11.350425531914894"/>
    <s v="Regular Air"/>
    <n v="7.19"/>
    <n v="540.66000000000008"/>
    <x v="1"/>
    <s v="Home Office"/>
    <x v="0"/>
    <s v="Binders and Binder Accessories"/>
    <s v="Small Box"/>
    <d v="2012-12-14T00:00:00"/>
  </r>
  <r>
    <n v="8322"/>
    <n v="59781"/>
    <x v="1399"/>
    <s v="Not Specified"/>
    <s v="*"/>
    <s v="*"/>
    <s v="*"/>
    <m/>
    <m/>
    <s v="*"/>
    <m/>
    <m/>
    <m/>
    <m/>
    <m/>
    <n v="43"/>
    <n v="0.05"/>
    <m/>
    <m/>
    <n v="262.13"/>
    <n v="0"/>
    <n v="6.0960465116279066"/>
    <s v="Express Air"/>
    <n v="5.3"/>
    <n v="267.43"/>
    <x v="2"/>
    <s v="Corporate"/>
    <x v="0"/>
    <s v="Envelopes"/>
    <s v="Small Box"/>
    <d v="2012-12-13T00:00:00"/>
  </r>
  <r>
    <n v="8323"/>
    <n v="59781"/>
    <x v="1399"/>
    <s v="Not Specified"/>
    <s v="*"/>
    <s v="*"/>
    <s v="*"/>
    <m/>
    <m/>
    <s v="*"/>
    <m/>
    <m/>
    <m/>
    <m/>
    <m/>
    <n v="24"/>
    <n v="3.5000000000000003E-2"/>
    <m/>
    <m/>
    <n v="173.12"/>
    <n v="0"/>
    <n v="7.2133333333333338"/>
    <s v="Regular Air"/>
    <n v="11.15"/>
    <n v="184.27"/>
    <x v="2"/>
    <s v="Corporate"/>
    <x v="0"/>
    <s v="Paper"/>
    <s v="Small Box"/>
    <d v="2012-12-13T00:00:00"/>
  </r>
  <r>
    <n v="8324"/>
    <n v="49889"/>
    <x v="1399"/>
    <s v="Critical"/>
    <s v="***"/>
    <s v="***"/>
    <s v="***"/>
    <m/>
    <m/>
    <s v="***"/>
    <m/>
    <m/>
    <m/>
    <m/>
    <m/>
    <n v="21"/>
    <n v="3.5000000000000003E-2"/>
    <m/>
    <m/>
    <n v="61.94"/>
    <n v="0"/>
    <n v="2.9495238095238094"/>
    <s v="Express Air"/>
    <n v="2.0299999999999998"/>
    <n v="63.97"/>
    <x v="1"/>
    <s v="Home Office"/>
    <x v="0"/>
    <s v="Pens &amp; Art Supplies"/>
    <s v="Wrap Bag"/>
    <d v="2012-12-14T00:00:00"/>
  </r>
  <r>
    <n v="8325"/>
    <n v="49381"/>
    <x v="1400"/>
    <s v="Not Specified"/>
    <s v="*"/>
    <s v="*"/>
    <s v="*"/>
    <m/>
    <m/>
    <s v="*"/>
    <m/>
    <m/>
    <m/>
    <m/>
    <m/>
    <n v="21"/>
    <n v="3.5000000000000003E-2"/>
    <m/>
    <m/>
    <n v="1537.5"/>
    <n v="1"/>
    <n v="73.214285714285708"/>
    <s v="Regular Air"/>
    <n v="35"/>
    <n v="1572.5"/>
    <x v="0"/>
    <s v="Consumer"/>
    <x v="0"/>
    <s v="Storage &amp; Organization"/>
    <s v="Large Box"/>
    <d v="2012-12-14T00:00:00"/>
  </r>
  <r>
    <n v="8326"/>
    <n v="4771"/>
    <x v="1400"/>
    <s v="Critical"/>
    <s v="***"/>
    <s v="***"/>
    <s v="***"/>
    <m/>
    <m/>
    <s v="***"/>
    <m/>
    <m/>
    <m/>
    <m/>
    <m/>
    <n v="4"/>
    <n v="0.01"/>
    <m/>
    <m/>
    <n v="135.928"/>
    <n v="0"/>
    <n v="33.981999999999999"/>
    <s v="Delivery Truck"/>
    <n v="45.51"/>
    <n v="181.43799999999999"/>
    <x v="10"/>
    <s v="Consumer"/>
    <x v="1"/>
    <s v="Tables"/>
    <s v="Jumbo Box"/>
    <d v="2012-12-15T00:00:00"/>
  </r>
  <r>
    <n v="8327"/>
    <n v="32102"/>
    <x v="1401"/>
    <s v="Medium"/>
    <s v="*"/>
    <s v="*"/>
    <s v="*"/>
    <m/>
    <m/>
    <s v="*"/>
    <m/>
    <m/>
    <m/>
    <m/>
    <m/>
    <n v="2"/>
    <n v="0.01"/>
    <m/>
    <m/>
    <n v="19.809999999999999"/>
    <n v="0"/>
    <n v="9.9049999999999994"/>
    <s v="Regular Air"/>
    <n v="6.22"/>
    <n v="26.029999999999998"/>
    <x v="0"/>
    <s v="Home Office"/>
    <x v="0"/>
    <s v="Paper"/>
    <s v="Small Box"/>
    <d v="2012-12-16T00:00:00"/>
  </r>
  <r>
    <n v="8328"/>
    <n v="7427"/>
    <x v="1402"/>
    <s v="Not Specified"/>
    <s v="*"/>
    <s v="*"/>
    <s v="*"/>
    <m/>
    <m/>
    <s v="*"/>
    <m/>
    <m/>
    <m/>
    <m/>
    <m/>
    <n v="47"/>
    <n v="0.05"/>
    <m/>
    <m/>
    <n v="16002.29"/>
    <n v="1"/>
    <n v="340.47425531914894"/>
    <s v="Regular Air"/>
    <n v="19.989999999999998"/>
    <n v="16022.28"/>
    <x v="2"/>
    <s v="Corporate"/>
    <x v="0"/>
    <s v="Appliances"/>
    <s v="Small Box"/>
    <d v="2012-12-15T00:00:00"/>
  </r>
  <r>
    <n v="8329"/>
    <n v="388"/>
    <x v="1402"/>
    <s v="Not Specified"/>
    <s v="*"/>
    <s v="*"/>
    <s v="*"/>
    <m/>
    <m/>
    <s v="*"/>
    <m/>
    <m/>
    <m/>
    <m/>
    <m/>
    <n v="46"/>
    <n v="0.05"/>
    <m/>
    <m/>
    <n v="517.92999999999995"/>
    <n v="0"/>
    <n v="11.259347826086955"/>
    <s v="Regular Air"/>
    <n v="6.96"/>
    <n v="524.89"/>
    <x v="1"/>
    <s v="Home Office"/>
    <x v="0"/>
    <s v="Appliances"/>
    <s v="Medium Box"/>
    <d v="2012-12-18T00:00:00"/>
  </r>
  <r>
    <n v="8330"/>
    <n v="7427"/>
    <x v="1402"/>
    <s v="Not Specified"/>
    <s v="*"/>
    <s v="*"/>
    <s v="*"/>
    <m/>
    <m/>
    <s v="*"/>
    <m/>
    <m/>
    <m/>
    <m/>
    <m/>
    <n v="9"/>
    <n v="0.01"/>
    <m/>
    <m/>
    <n v="182.26"/>
    <n v="0"/>
    <n v="20.251111111111111"/>
    <s v="Regular Air"/>
    <n v="1.49"/>
    <n v="183.75"/>
    <x v="2"/>
    <s v="Corporate"/>
    <x v="0"/>
    <s v="Binders and Binder Accessories"/>
    <s v="Small Box"/>
    <d v="2012-12-16T00:00:00"/>
  </r>
  <r>
    <n v="8331"/>
    <n v="16935"/>
    <x v="1402"/>
    <s v="Not Specified"/>
    <s v="*"/>
    <s v="*"/>
    <s v="*"/>
    <m/>
    <m/>
    <s v="*"/>
    <m/>
    <m/>
    <m/>
    <m/>
    <m/>
    <n v="43"/>
    <n v="0.05"/>
    <m/>
    <m/>
    <n v="117.68"/>
    <n v="0"/>
    <n v="2.7367441860465118"/>
    <s v="Express Air"/>
    <n v="0.7"/>
    <n v="118.38000000000001"/>
    <x v="4"/>
    <s v="Corporate"/>
    <x v="0"/>
    <s v="Pens &amp; Art Supplies"/>
    <s v="Wrap Bag"/>
    <d v="2012-12-17T00:00:00"/>
  </r>
  <r>
    <n v="8332"/>
    <n v="48353"/>
    <x v="1402"/>
    <s v="Not Specified"/>
    <s v="*"/>
    <s v="*"/>
    <s v="*"/>
    <m/>
    <m/>
    <s v="*"/>
    <m/>
    <m/>
    <m/>
    <m/>
    <m/>
    <n v="18"/>
    <n v="0.02"/>
    <m/>
    <m/>
    <n v="71.22"/>
    <n v="0"/>
    <n v="3.9566666666666666"/>
    <s v="Regular Air"/>
    <n v="0.7"/>
    <n v="71.92"/>
    <x v="2"/>
    <s v="Corporate"/>
    <x v="0"/>
    <s v="Pens &amp; Art Supplies"/>
    <s v="Wrap Bag"/>
    <d v="2012-12-17T00:00:00"/>
  </r>
  <r>
    <n v="8333"/>
    <n v="16935"/>
    <x v="1402"/>
    <s v="Not Specified"/>
    <s v="*"/>
    <s v="*"/>
    <s v="*"/>
    <m/>
    <m/>
    <s v="*"/>
    <m/>
    <m/>
    <m/>
    <m/>
    <m/>
    <n v="3"/>
    <n v="0.01"/>
    <m/>
    <m/>
    <n v="14.74"/>
    <n v="0"/>
    <n v="4.9133333333333331"/>
    <s v="Regular Air"/>
    <n v="1.22"/>
    <n v="15.96"/>
    <x v="4"/>
    <s v="Corporate"/>
    <x v="0"/>
    <s v="Paper"/>
    <s v="Wrap Bag"/>
    <d v="2012-12-16T00:00:00"/>
  </r>
  <r>
    <n v="8334"/>
    <n v="33570"/>
    <x v="1403"/>
    <s v="Not Specified"/>
    <s v="*"/>
    <s v="*"/>
    <s v="*"/>
    <m/>
    <m/>
    <s v="*"/>
    <m/>
    <m/>
    <m/>
    <m/>
    <m/>
    <n v="19"/>
    <n v="0.02"/>
    <m/>
    <m/>
    <n v="3093.864"/>
    <n v="1"/>
    <n v="162.83494736842104"/>
    <s v="Regular Air"/>
    <n v="5.26"/>
    <n v="3099.1240000000003"/>
    <x v="2"/>
    <s v="Corporate"/>
    <x v="2"/>
    <s v="Telephones and Communication"/>
    <s v="Small Box"/>
    <d v="2012-12-16T00:00:00"/>
  </r>
  <r>
    <n v="8335"/>
    <n v="58949"/>
    <x v="1403"/>
    <s v="Critical"/>
    <s v="***"/>
    <s v="***"/>
    <s v="***"/>
    <m/>
    <m/>
    <s v="***"/>
    <m/>
    <m/>
    <m/>
    <m/>
    <m/>
    <n v="50"/>
    <n v="0.06"/>
    <m/>
    <m/>
    <n v="1558.9425000000001"/>
    <n v="1"/>
    <n v="31.178850000000001"/>
    <s v="Regular Air"/>
    <n v="1.1000000000000001"/>
    <n v="1560.0425"/>
    <x v="5"/>
    <s v="Small Business"/>
    <x v="2"/>
    <s v="Telephones and Communication"/>
    <s v="Small Box"/>
    <d v="2012-12-17T00:00:00"/>
  </r>
  <r>
    <n v="8336"/>
    <n v="33570"/>
    <x v="1403"/>
    <s v="Not Specified"/>
    <s v="*"/>
    <s v="*"/>
    <s v="*"/>
    <m/>
    <m/>
    <s v="*"/>
    <m/>
    <m/>
    <m/>
    <m/>
    <m/>
    <n v="1"/>
    <n v="0.01"/>
    <m/>
    <m/>
    <n v="1500.82"/>
    <n v="1"/>
    <n v="1500.82"/>
    <s v="Delivery Truck"/>
    <n v="29.7"/>
    <n v="1530.52"/>
    <x v="2"/>
    <s v="Corporate"/>
    <x v="2"/>
    <s v="Office Machines"/>
    <s v="Jumbo Drum"/>
    <d v="2012-12-18T00:00:00"/>
  </r>
  <r>
    <n v="8337"/>
    <n v="33570"/>
    <x v="1403"/>
    <s v="Not Specified"/>
    <s v="*"/>
    <s v="*"/>
    <s v="*"/>
    <m/>
    <m/>
    <s v="*"/>
    <m/>
    <m/>
    <m/>
    <m/>
    <m/>
    <n v="46"/>
    <n v="0.05"/>
    <m/>
    <m/>
    <n v="265.88"/>
    <n v="0"/>
    <n v="5.78"/>
    <s v="Regular Air"/>
    <n v="5.01"/>
    <n v="270.89"/>
    <x v="2"/>
    <s v="Corporate"/>
    <x v="0"/>
    <s v="Binders and Binder Accessories"/>
    <s v="Small Box"/>
    <d v="2012-12-18T00:00:00"/>
  </r>
  <r>
    <n v="8338"/>
    <n v="38848"/>
    <x v="1403"/>
    <s v="High"/>
    <s v="*"/>
    <s v="**"/>
    <s v="**"/>
    <m/>
    <m/>
    <s v="**"/>
    <m/>
    <m/>
    <m/>
    <m/>
    <m/>
    <n v="6"/>
    <n v="0.01"/>
    <m/>
    <m/>
    <n v="259.52"/>
    <n v="0"/>
    <n v="43.25333333333333"/>
    <s v="Regular Air"/>
    <n v="2.99"/>
    <n v="262.51"/>
    <x v="6"/>
    <s v="Home Office"/>
    <x v="0"/>
    <s v="Binders and Binder Accessories"/>
    <s v="Small Box"/>
    <d v="2012-12-17T00:00:00"/>
  </r>
  <r>
    <n v="8339"/>
    <n v="18851"/>
    <x v="1403"/>
    <s v="Critical"/>
    <s v="***"/>
    <s v="***"/>
    <s v="***"/>
    <m/>
    <m/>
    <s v="***"/>
    <m/>
    <m/>
    <m/>
    <m/>
    <m/>
    <n v="32"/>
    <n v="0.04"/>
    <m/>
    <m/>
    <n v="204.21"/>
    <n v="0"/>
    <n v="6.3815625000000002"/>
    <s v="Express Air"/>
    <n v="10.39"/>
    <n v="214.60000000000002"/>
    <x v="8"/>
    <s v="Consumer"/>
    <x v="0"/>
    <s v="Paper"/>
    <s v="Small Box"/>
    <d v="2012-12-17T00:00:00"/>
  </r>
  <r>
    <n v="8340"/>
    <n v="39399"/>
    <x v="1404"/>
    <s v="Medium"/>
    <s v="*"/>
    <s v="*"/>
    <s v="*"/>
    <m/>
    <m/>
    <s v="*"/>
    <m/>
    <m/>
    <m/>
    <m/>
    <m/>
    <n v="28"/>
    <n v="3.5000000000000003E-2"/>
    <m/>
    <m/>
    <n v="303.97000000000003"/>
    <n v="0"/>
    <n v="10.856071428571429"/>
    <s v="Regular Air"/>
    <n v="5.14"/>
    <n v="309.11"/>
    <x v="8"/>
    <s v="Home Office"/>
    <x v="0"/>
    <s v="Binders and Binder Accessories"/>
    <s v="Small Box"/>
    <d v="2012-12-19T00:00:00"/>
  </r>
  <r>
    <n v="8341"/>
    <n v="19745"/>
    <x v="1405"/>
    <s v="High"/>
    <s v="*"/>
    <s v="**"/>
    <s v="**"/>
    <m/>
    <m/>
    <s v="**"/>
    <m/>
    <m/>
    <m/>
    <m/>
    <m/>
    <n v="29"/>
    <n v="3.5000000000000003E-2"/>
    <m/>
    <m/>
    <n v="8635.61"/>
    <n v="1"/>
    <n v="297.77965517241381"/>
    <s v="Regular Air"/>
    <n v="7.18"/>
    <n v="8642.7900000000009"/>
    <x v="5"/>
    <s v="Small Business"/>
    <x v="2"/>
    <s v="Computer Peripherals"/>
    <s v="Small Box"/>
    <d v="2012-12-19T00:00:00"/>
  </r>
  <r>
    <n v="8342"/>
    <n v="19745"/>
    <x v="1405"/>
    <s v="High"/>
    <s v="*"/>
    <s v="**"/>
    <s v="**"/>
    <m/>
    <m/>
    <s v="**"/>
    <m/>
    <m/>
    <m/>
    <m/>
    <m/>
    <n v="25"/>
    <n v="3.5000000000000003E-2"/>
    <m/>
    <m/>
    <n v="1071.77"/>
    <n v="1"/>
    <n v="42.870800000000003"/>
    <s v="Regular Air"/>
    <n v="4.8"/>
    <n v="1076.57"/>
    <x v="5"/>
    <s v="Small Business"/>
    <x v="1"/>
    <s v="Office Furnishings"/>
    <s v="Wrap Bag"/>
    <d v="2012-12-19T00:00:00"/>
  </r>
  <r>
    <n v="8343"/>
    <n v="19745"/>
    <x v="1405"/>
    <s v="High"/>
    <s v="*"/>
    <s v="**"/>
    <s v="**"/>
    <m/>
    <m/>
    <s v="**"/>
    <m/>
    <m/>
    <m/>
    <m/>
    <m/>
    <n v="50"/>
    <n v="0.06"/>
    <m/>
    <m/>
    <n v="833"/>
    <n v="0"/>
    <n v="16.66"/>
    <s v="Regular Air"/>
    <n v="1.39"/>
    <n v="834.39"/>
    <x v="5"/>
    <s v="Small Business"/>
    <x v="0"/>
    <s v="Envelopes"/>
    <s v="Small Box"/>
    <d v="2012-12-19T00:00:00"/>
  </r>
  <r>
    <n v="8344"/>
    <n v="12256"/>
    <x v="1405"/>
    <s v="Medium"/>
    <s v="*"/>
    <s v="*"/>
    <s v="*"/>
    <m/>
    <m/>
    <s v="*"/>
    <m/>
    <m/>
    <m/>
    <m/>
    <m/>
    <n v="44"/>
    <n v="0.05"/>
    <m/>
    <m/>
    <n v="117.97"/>
    <n v="0"/>
    <n v="2.6811363636363637"/>
    <s v="Regular Air"/>
    <n v="0.5"/>
    <n v="118.47"/>
    <x v="1"/>
    <s v="Home Office"/>
    <x v="0"/>
    <s v="Labels"/>
    <s v="Small Box"/>
    <d v="2012-12-20T00:00:00"/>
  </r>
  <r>
    <n v="8345"/>
    <n v="19745"/>
    <x v="1405"/>
    <s v="High"/>
    <s v="*"/>
    <s v="**"/>
    <s v="**"/>
    <m/>
    <m/>
    <s v="**"/>
    <m/>
    <m/>
    <m/>
    <m/>
    <m/>
    <n v="2"/>
    <n v="0.01"/>
    <m/>
    <m/>
    <n v="63.96"/>
    <n v="0"/>
    <n v="31.98"/>
    <s v="Regular Air"/>
    <n v="1.99"/>
    <n v="65.95"/>
    <x v="5"/>
    <s v="Small Business"/>
    <x v="2"/>
    <s v="Computer Peripherals"/>
    <s v="Small Pack"/>
    <d v="2012-12-20T00:00:00"/>
  </r>
  <r>
    <n v="8346"/>
    <n v="26661"/>
    <x v="1406"/>
    <s v="Medium"/>
    <s v="*"/>
    <s v="*"/>
    <s v="*"/>
    <m/>
    <m/>
    <s v="*"/>
    <m/>
    <m/>
    <m/>
    <m/>
    <m/>
    <n v="31"/>
    <n v="0.04"/>
    <m/>
    <m/>
    <n v="1772.2245"/>
    <n v="1"/>
    <n v="57.168532258064516"/>
    <s v="Regular Air"/>
    <n v="4.99"/>
    <n v="1777.2145"/>
    <x v="1"/>
    <s v="Corporate"/>
    <x v="2"/>
    <s v="Telephones and Communication"/>
    <s v="Small Box"/>
    <d v="2012-12-20T00:00:00"/>
  </r>
  <r>
    <n v="8347"/>
    <n v="28224"/>
    <x v="1406"/>
    <s v="Critical"/>
    <s v="***"/>
    <s v="***"/>
    <s v="***"/>
    <m/>
    <m/>
    <s v="***"/>
    <m/>
    <m/>
    <m/>
    <m/>
    <m/>
    <n v="25"/>
    <n v="3.5000000000000003E-2"/>
    <m/>
    <m/>
    <n v="163.41"/>
    <n v="0"/>
    <n v="6.5363999999999995"/>
    <s v="Regular Air"/>
    <n v="6.97"/>
    <n v="170.38"/>
    <x v="10"/>
    <s v="Corporate"/>
    <x v="0"/>
    <s v="Binders and Binder Accessories"/>
    <s v="Small Box"/>
    <d v="2012-12-20T00:00:00"/>
  </r>
  <r>
    <n v="8348"/>
    <n v="54791"/>
    <x v="1407"/>
    <s v="High"/>
    <s v="*"/>
    <s v="**"/>
    <s v="**"/>
    <m/>
    <m/>
    <s v="**"/>
    <m/>
    <m/>
    <m/>
    <m/>
    <m/>
    <n v="42"/>
    <n v="0.05"/>
    <m/>
    <m/>
    <n v="4273.3500000000004"/>
    <n v="1"/>
    <n v="101.74642857142858"/>
    <s v="Regular Air"/>
    <n v="35"/>
    <n v="4308.3500000000004"/>
    <x v="6"/>
    <s v="Corporate"/>
    <x v="0"/>
    <s v="Storage &amp; Organization"/>
    <s v="Large Box"/>
    <d v="2012-12-22T00:00:00"/>
  </r>
  <r>
    <n v="8349"/>
    <n v="54791"/>
    <x v="1407"/>
    <s v="High"/>
    <s v="*"/>
    <s v="**"/>
    <s v="**"/>
    <m/>
    <m/>
    <s v="**"/>
    <m/>
    <m/>
    <m/>
    <m/>
    <m/>
    <n v="45"/>
    <n v="0.05"/>
    <m/>
    <m/>
    <n v="4165.04"/>
    <n v="1"/>
    <n v="92.556444444444438"/>
    <s v="Delivery Truck"/>
    <n v="30"/>
    <n v="4195.04"/>
    <x v="1"/>
    <s v="Corporate"/>
    <x v="1"/>
    <s v="Chairs &amp; Chairmats"/>
    <s v="Jumbo Drum"/>
    <d v="2012-12-22T00:00:00"/>
  </r>
  <r>
    <n v="8350"/>
    <n v="8803"/>
    <x v="1407"/>
    <s v="Not Specified"/>
    <s v="*"/>
    <s v="*"/>
    <s v="*"/>
    <m/>
    <m/>
    <s v="*"/>
    <m/>
    <m/>
    <m/>
    <m/>
    <m/>
    <n v="6"/>
    <n v="0.01"/>
    <m/>
    <m/>
    <n v="1184.1099999999999"/>
    <n v="1"/>
    <n v="197.35166666666666"/>
    <s v="Regular Air"/>
    <n v="19.989999999999998"/>
    <n v="1204.0999999999999"/>
    <x v="4"/>
    <s v="Corporate"/>
    <x v="0"/>
    <s v="Storage &amp; Organization"/>
    <s v="Small Box"/>
    <d v="2012-12-21T00:00:00"/>
  </r>
  <r>
    <n v="8351"/>
    <n v="54791"/>
    <x v="1407"/>
    <s v="High"/>
    <s v="*"/>
    <s v="**"/>
    <s v="**"/>
    <m/>
    <m/>
    <s v="**"/>
    <m/>
    <m/>
    <m/>
    <m/>
    <m/>
    <n v="27"/>
    <n v="3.5000000000000003E-2"/>
    <m/>
    <m/>
    <n v="1087.58"/>
    <n v="1"/>
    <n v="40.28074074074074"/>
    <s v="Regular Air"/>
    <n v="3.04"/>
    <n v="1090.6199999999999"/>
    <x v="6"/>
    <s v="Corporate"/>
    <x v="1"/>
    <s v="Office Furnishings"/>
    <s v="Wrap Bag"/>
    <d v="2012-12-21T00:00:00"/>
  </r>
  <r>
    <n v="8352"/>
    <n v="8803"/>
    <x v="1407"/>
    <s v="Not Specified"/>
    <s v="*"/>
    <s v="*"/>
    <s v="*"/>
    <m/>
    <m/>
    <s v="*"/>
    <m/>
    <m/>
    <m/>
    <m/>
    <m/>
    <n v="17"/>
    <n v="0.02"/>
    <m/>
    <m/>
    <n v="514.22"/>
    <n v="0"/>
    <n v="30.248235294117649"/>
    <s v="Regular Air"/>
    <n v="2.99"/>
    <n v="517.21"/>
    <x v="4"/>
    <s v="Corporate"/>
    <x v="0"/>
    <s v="Binders and Binder Accessories"/>
    <s v="Small Box"/>
    <d v="2012-12-23T00:00:00"/>
  </r>
  <r>
    <n v="8353"/>
    <n v="23619"/>
    <x v="1408"/>
    <s v="Medium"/>
    <s v="*"/>
    <s v="*"/>
    <s v="*"/>
    <m/>
    <m/>
    <s v="*"/>
    <m/>
    <m/>
    <m/>
    <m/>
    <m/>
    <n v="48"/>
    <n v="0.05"/>
    <m/>
    <m/>
    <n v="2611.8035"/>
    <n v="1"/>
    <n v="54.412572916666669"/>
    <s v="Regular Air"/>
    <n v="5.92"/>
    <n v="2617.7235000000001"/>
    <x v="3"/>
    <s v="Small Business"/>
    <x v="2"/>
    <s v="Telephones and Communication"/>
    <s v="Small Box"/>
    <d v="2012-12-24T00:00:00"/>
  </r>
  <r>
    <n v="8354"/>
    <n v="10341"/>
    <x v="1408"/>
    <s v="High"/>
    <s v="*"/>
    <s v="**"/>
    <s v="**"/>
    <m/>
    <m/>
    <s v="**"/>
    <m/>
    <m/>
    <m/>
    <m/>
    <m/>
    <n v="17"/>
    <n v="0.02"/>
    <m/>
    <m/>
    <n v="2312.96"/>
    <n v="1"/>
    <n v="136.0564705882353"/>
    <s v="Delivery Truck"/>
    <n v="17.850000000000001"/>
    <n v="2330.81"/>
    <x v="5"/>
    <s v="Small Business"/>
    <x v="2"/>
    <s v="Office Machines"/>
    <s v="Jumbo Drum"/>
    <d v="2012-12-22T00:00:00"/>
  </r>
  <r>
    <n v="8355"/>
    <n v="51813"/>
    <x v="1408"/>
    <s v="Not Specified"/>
    <s v="*"/>
    <s v="*"/>
    <s v="*"/>
    <m/>
    <m/>
    <s v="*"/>
    <m/>
    <m/>
    <m/>
    <m/>
    <m/>
    <n v="13"/>
    <n v="0.02"/>
    <m/>
    <m/>
    <n v="1390.17"/>
    <n v="1"/>
    <n v="106.93615384615386"/>
    <s v="Regular Air"/>
    <n v="35"/>
    <n v="1425.17"/>
    <x v="1"/>
    <s v="Corporate"/>
    <x v="0"/>
    <s v="Storage &amp; Organization"/>
    <s v="Large Box"/>
    <d v="2012-12-23T00:00:00"/>
  </r>
  <r>
    <n v="8356"/>
    <n v="23619"/>
    <x v="1408"/>
    <s v="Medium"/>
    <s v="*"/>
    <s v="*"/>
    <s v="*"/>
    <m/>
    <m/>
    <s v="*"/>
    <m/>
    <m/>
    <m/>
    <m/>
    <m/>
    <n v="7"/>
    <n v="0.01"/>
    <m/>
    <m/>
    <n v="1043.1199999999999"/>
    <n v="1"/>
    <n v="149.01714285714283"/>
    <s v="Regular Air"/>
    <n v="13.99"/>
    <n v="1057.1099999999999"/>
    <x v="9"/>
    <s v="Small Business"/>
    <x v="2"/>
    <s v="Office Machines"/>
    <s v="Medium Box"/>
    <d v="2012-12-22T00:00:00"/>
  </r>
  <r>
    <n v="8357"/>
    <n v="43109"/>
    <x v="1408"/>
    <s v="Critical"/>
    <s v="***"/>
    <s v="***"/>
    <s v="***"/>
    <m/>
    <m/>
    <s v="***"/>
    <m/>
    <m/>
    <m/>
    <m/>
    <m/>
    <n v="25"/>
    <n v="3.5000000000000003E-2"/>
    <m/>
    <m/>
    <n v="509.52"/>
    <n v="0"/>
    <n v="20.380800000000001"/>
    <s v="Regular Air"/>
    <n v="6.5"/>
    <n v="516.02"/>
    <x v="7"/>
    <s v="Corporate"/>
    <x v="2"/>
    <s v="Computer Peripherals"/>
    <s v="Small Box"/>
    <d v="2012-12-22T00:00:00"/>
  </r>
  <r>
    <n v="8358"/>
    <n v="23619"/>
    <x v="1408"/>
    <s v="Medium"/>
    <s v="*"/>
    <s v="*"/>
    <s v="*"/>
    <m/>
    <m/>
    <s v="*"/>
    <m/>
    <m/>
    <m/>
    <m/>
    <m/>
    <n v="45"/>
    <n v="0.05"/>
    <m/>
    <m/>
    <n v="285.91000000000003"/>
    <n v="0"/>
    <n v="6.3535555555555563"/>
    <s v="Regular Air"/>
    <n v="5.22"/>
    <n v="291.13000000000005"/>
    <x v="3"/>
    <s v="Small Business"/>
    <x v="1"/>
    <s v="Office Furnishings"/>
    <s v="Small Box"/>
    <d v="2012-12-23T00:00:00"/>
  </r>
  <r>
    <n v="8359"/>
    <n v="43109"/>
    <x v="1408"/>
    <s v="Critical"/>
    <s v="***"/>
    <s v="***"/>
    <s v="***"/>
    <m/>
    <m/>
    <s v="***"/>
    <m/>
    <m/>
    <m/>
    <m/>
    <m/>
    <n v="19"/>
    <n v="0.02"/>
    <m/>
    <m/>
    <n v="281.83999999999997"/>
    <n v="0"/>
    <n v="14.833684210526314"/>
    <s v="Regular Air"/>
    <n v="8.4"/>
    <n v="290.23999999999995"/>
    <x v="7"/>
    <s v="Corporate"/>
    <x v="0"/>
    <s v="Binders and Binder Accessories"/>
    <s v="Small Box"/>
    <d v="2012-12-22T00:00:00"/>
  </r>
  <r>
    <n v="8360"/>
    <n v="6117"/>
    <x v="1408"/>
    <s v="Critical"/>
    <s v="***"/>
    <s v="***"/>
    <s v="***"/>
    <m/>
    <m/>
    <s v="***"/>
    <m/>
    <m/>
    <m/>
    <m/>
    <m/>
    <n v="7"/>
    <n v="0.01"/>
    <m/>
    <m/>
    <n v="157.03"/>
    <n v="0"/>
    <n v="22.432857142857141"/>
    <s v="Regular Air"/>
    <n v="5.08"/>
    <n v="162.11000000000001"/>
    <x v="5"/>
    <s v="Home Office"/>
    <x v="1"/>
    <s v="Office Furnishings"/>
    <s v="Small Pack"/>
    <d v="2012-12-22T00:00:00"/>
  </r>
  <r>
    <n v="8361"/>
    <n v="43109"/>
    <x v="1408"/>
    <s v="Critical"/>
    <s v="***"/>
    <s v="***"/>
    <s v="***"/>
    <m/>
    <m/>
    <s v="***"/>
    <m/>
    <m/>
    <m/>
    <m/>
    <m/>
    <n v="10"/>
    <n v="0.02"/>
    <m/>
    <m/>
    <n v="97.02"/>
    <n v="0"/>
    <n v="9.702"/>
    <s v="Regular Air"/>
    <n v="1.99"/>
    <n v="99.009999999999991"/>
    <x v="7"/>
    <s v="Corporate"/>
    <x v="2"/>
    <s v="Computer Peripherals"/>
    <s v="Small Pack"/>
    <d v="2012-12-22T00:00:00"/>
  </r>
  <r>
    <n v="8362"/>
    <n v="21220"/>
    <x v="1409"/>
    <s v="Not Specified"/>
    <s v="*"/>
    <s v="*"/>
    <s v="*"/>
    <m/>
    <m/>
    <s v="*"/>
    <m/>
    <m/>
    <m/>
    <m/>
    <m/>
    <n v="4"/>
    <n v="0.01"/>
    <m/>
    <m/>
    <n v="476.31"/>
    <n v="0"/>
    <n v="119.0775"/>
    <s v="Delivery Truck"/>
    <n v="26.3"/>
    <n v="502.61"/>
    <x v="4"/>
    <s v="Home Office"/>
    <x v="2"/>
    <s v="Office Machines"/>
    <s v="Jumbo Drum"/>
    <d v="2012-12-25T00:00:00"/>
  </r>
  <r>
    <n v="8363"/>
    <n v="7751"/>
    <x v="1410"/>
    <s v="Not Specified"/>
    <s v="*"/>
    <s v="*"/>
    <s v="*"/>
    <m/>
    <m/>
    <s v="*"/>
    <m/>
    <m/>
    <m/>
    <m/>
    <m/>
    <n v="45"/>
    <n v="0.05"/>
    <m/>
    <m/>
    <n v="4547.8999999999996"/>
    <n v="1"/>
    <n v="101.06444444444443"/>
    <s v="Delivery Truck"/>
    <n v="58.2"/>
    <n v="4606.0999999999995"/>
    <x v="3"/>
    <s v="Corporate"/>
    <x v="1"/>
    <s v="Chairs &amp; Chairmats"/>
    <s v="Jumbo Drum"/>
    <d v="2012-12-24T00:00:00"/>
  </r>
  <r>
    <n v="8364"/>
    <n v="3202"/>
    <x v="1410"/>
    <s v="Low"/>
    <s v="*"/>
    <s v="*"/>
    <s v="*"/>
    <m/>
    <m/>
    <s v="*"/>
    <m/>
    <m/>
    <m/>
    <m/>
    <m/>
    <n v="10"/>
    <n v="0.02"/>
    <m/>
    <m/>
    <n v="554.21"/>
    <n v="0"/>
    <n v="55.421000000000006"/>
    <s v="Regular Air"/>
    <n v="5.5"/>
    <n v="559.71"/>
    <x v="4"/>
    <s v="Consumer"/>
    <x v="2"/>
    <s v="Computer Peripherals"/>
    <s v="Small Box"/>
    <d v="2012-12-27T00:00:00"/>
  </r>
  <r>
    <n v="8365"/>
    <n v="44992"/>
    <x v="1411"/>
    <s v="Critical"/>
    <s v="***"/>
    <s v="***"/>
    <s v="***"/>
    <m/>
    <m/>
    <s v="***"/>
    <m/>
    <m/>
    <m/>
    <m/>
    <m/>
    <n v="32"/>
    <n v="0.04"/>
    <m/>
    <m/>
    <n v="7110.24"/>
    <n v="1"/>
    <n v="222.19499999999999"/>
    <s v="Delivery Truck"/>
    <n v="69.64"/>
    <n v="7179.88"/>
    <x v="1"/>
    <s v="Corporate"/>
    <x v="1"/>
    <s v="Tables"/>
    <s v="Jumbo Box"/>
    <d v="2012-12-26T00:00:00"/>
  </r>
  <r>
    <n v="8366"/>
    <n v="44992"/>
    <x v="1411"/>
    <s v="Critical"/>
    <s v="***"/>
    <s v="***"/>
    <s v="***"/>
    <m/>
    <m/>
    <s v="***"/>
    <m/>
    <m/>
    <m/>
    <m/>
    <m/>
    <n v="32"/>
    <n v="0.04"/>
    <m/>
    <m/>
    <n v="1673.53"/>
    <n v="1"/>
    <n v="52.297812499999999"/>
    <s v="Regular Air"/>
    <n v="10.17"/>
    <n v="1683.7"/>
    <x v="1"/>
    <s v="Corporate"/>
    <x v="2"/>
    <s v="Office Machines"/>
    <s v="Medium Box"/>
    <d v="2012-12-26T00:00:00"/>
  </r>
  <r>
    <n v="8367"/>
    <n v="34400"/>
    <x v="1411"/>
    <s v="Low"/>
    <s v="*"/>
    <s v="*"/>
    <s v="*"/>
    <m/>
    <m/>
    <s v="*"/>
    <m/>
    <m/>
    <m/>
    <m/>
    <m/>
    <n v="17"/>
    <n v="0.02"/>
    <m/>
    <m/>
    <n v="988.64350000000002"/>
    <n v="0"/>
    <n v="58.155500000000004"/>
    <s v="Regular Air"/>
    <n v="4.2"/>
    <n v="992.84350000000006"/>
    <x v="8"/>
    <s v="Corporate"/>
    <x v="2"/>
    <s v="Telephones and Communication"/>
    <s v="Small Box"/>
    <d v="2012-12-29T00:00:00"/>
  </r>
  <r>
    <n v="8368"/>
    <n v="34400"/>
    <x v="1411"/>
    <s v="Low"/>
    <s v="*"/>
    <s v="*"/>
    <s v="*"/>
    <m/>
    <m/>
    <s v="*"/>
    <m/>
    <m/>
    <m/>
    <m/>
    <m/>
    <n v="25"/>
    <n v="3.5000000000000003E-2"/>
    <m/>
    <m/>
    <n v="92.53"/>
    <n v="0"/>
    <n v="3.7012"/>
    <s v="Regular Air"/>
    <n v="4.17"/>
    <n v="96.7"/>
    <x v="8"/>
    <s v="Corporate"/>
    <x v="0"/>
    <s v="Pens &amp; Art Supplies"/>
    <s v="Small Pack"/>
    <d v="2012-12-28T00:00:00"/>
  </r>
  <r>
    <n v="8369"/>
    <n v="16005"/>
    <x v="1411"/>
    <s v="Not Specified"/>
    <s v="*"/>
    <s v="*"/>
    <s v="*"/>
    <m/>
    <m/>
    <s v="*"/>
    <m/>
    <m/>
    <m/>
    <m/>
    <m/>
    <n v="7"/>
    <n v="0.01"/>
    <m/>
    <m/>
    <n v="51.03"/>
    <n v="0"/>
    <n v="7.29"/>
    <s v="Regular Air"/>
    <n v="5.48"/>
    <n v="56.510000000000005"/>
    <x v="8"/>
    <s v="Corporate"/>
    <x v="0"/>
    <s v="Binders and Binder Accessories"/>
    <s v="Small Box"/>
    <d v="2012-12-26T00:00:00"/>
  </r>
  <r>
    <n v="8370"/>
    <n v="12129"/>
    <x v="1412"/>
    <s v="Medium"/>
    <s v="*"/>
    <s v="*"/>
    <s v="*"/>
    <m/>
    <m/>
    <s v="*"/>
    <m/>
    <m/>
    <m/>
    <m/>
    <m/>
    <n v="36"/>
    <n v="0.04"/>
    <m/>
    <m/>
    <n v="4852.05"/>
    <n v="1"/>
    <n v="134.77916666666667"/>
    <s v="Delivery Truck"/>
    <n v="70.2"/>
    <n v="4922.25"/>
    <x v="2"/>
    <s v="Corporate"/>
    <x v="1"/>
    <s v="Chairs &amp; Chairmats"/>
    <s v="Jumbo Drum"/>
    <d v="2012-12-28T00:00:00"/>
  </r>
  <r>
    <n v="8371"/>
    <n v="19394"/>
    <x v="1412"/>
    <s v="Medium"/>
    <s v="*"/>
    <s v="*"/>
    <s v="*"/>
    <m/>
    <m/>
    <s v="*"/>
    <m/>
    <m/>
    <m/>
    <m/>
    <m/>
    <n v="5"/>
    <n v="0.01"/>
    <m/>
    <m/>
    <n v="539.20600000000002"/>
    <n v="0"/>
    <n v="107.8412"/>
    <s v="Regular Air"/>
    <n v="8.8000000000000007"/>
    <n v="548.00599999999997"/>
    <x v="1"/>
    <s v="Corporate"/>
    <x v="2"/>
    <s v="Telephones and Communication"/>
    <s v="Small Box"/>
    <d v="2012-12-28T00:00:00"/>
  </r>
  <r>
    <n v="8372"/>
    <n v="30469"/>
    <x v="1412"/>
    <s v="Not Specified"/>
    <s v="*"/>
    <s v="*"/>
    <s v="*"/>
    <m/>
    <m/>
    <s v="*"/>
    <m/>
    <m/>
    <m/>
    <m/>
    <m/>
    <n v="46"/>
    <n v="0.05"/>
    <m/>
    <m/>
    <n v="304.26"/>
    <n v="0"/>
    <n v="6.6143478260869566"/>
    <s v="Regular Air"/>
    <n v="2.35"/>
    <n v="306.61"/>
    <x v="10"/>
    <s v="Corporate"/>
    <x v="0"/>
    <s v="Pens &amp; Art Supplies"/>
    <s v="Wrap Bag"/>
    <d v="2012-12-27T00:00:00"/>
  </r>
  <r>
    <n v="8373"/>
    <n v="19394"/>
    <x v="1412"/>
    <s v="Medium"/>
    <s v="*"/>
    <s v="*"/>
    <s v="*"/>
    <m/>
    <m/>
    <s v="*"/>
    <m/>
    <m/>
    <m/>
    <m/>
    <m/>
    <n v="16"/>
    <n v="0.02"/>
    <m/>
    <m/>
    <n v="279.327"/>
    <n v="0"/>
    <n v="17.4579375"/>
    <s v="Regular Air"/>
    <n v="0.99"/>
    <n v="280.31700000000001"/>
    <x v="1"/>
    <s v="Corporate"/>
    <x v="2"/>
    <s v="Telephones and Communication"/>
    <s v="Wrap Bag"/>
    <d v="2012-12-26T00:00:00"/>
  </r>
  <r>
    <n v="8374"/>
    <n v="10466"/>
    <x v="1412"/>
    <s v="High"/>
    <s v="*"/>
    <s v="**"/>
    <s v="**"/>
    <m/>
    <m/>
    <s v="**"/>
    <m/>
    <m/>
    <m/>
    <m/>
    <m/>
    <n v="27"/>
    <n v="3.5000000000000003E-2"/>
    <m/>
    <m/>
    <n v="114.86"/>
    <n v="0"/>
    <n v="4.2540740740740741"/>
    <s v="Regular Air"/>
    <n v="0.94"/>
    <n v="115.8"/>
    <x v="10"/>
    <s v="Corporate"/>
    <x v="0"/>
    <s v="Pens &amp; Art Supplies"/>
    <s v="Wrap Bag"/>
    <d v="2012-12-26T00:00:00"/>
  </r>
  <r>
    <n v="8375"/>
    <n v="48672"/>
    <x v="1413"/>
    <s v="High"/>
    <s v="*"/>
    <s v="**"/>
    <s v="**"/>
    <m/>
    <m/>
    <s v="**"/>
    <m/>
    <m/>
    <m/>
    <m/>
    <m/>
    <n v="43"/>
    <n v="0.05"/>
    <m/>
    <m/>
    <n v="255.7"/>
    <n v="0"/>
    <n v="5.9465116279069763"/>
    <s v="Regular Air"/>
    <n v="3.37"/>
    <n v="259.07"/>
    <x v="2"/>
    <s v="Small Business"/>
    <x v="0"/>
    <s v="Rubber Bands"/>
    <s v="Wrap Bag"/>
    <d v="2012-12-26T00:00:00"/>
  </r>
  <r>
    <n v="8376"/>
    <n v="16772"/>
    <x v="1413"/>
    <s v="High"/>
    <s v="*"/>
    <s v="**"/>
    <s v="**"/>
    <m/>
    <m/>
    <s v="**"/>
    <m/>
    <m/>
    <m/>
    <m/>
    <m/>
    <n v="38"/>
    <n v="0.04"/>
    <m/>
    <m/>
    <n v="95.71"/>
    <n v="0"/>
    <n v="2.5186842105263154"/>
    <s v="Regular Air"/>
    <n v="0.5"/>
    <n v="96.21"/>
    <x v="5"/>
    <s v="Home Office"/>
    <x v="0"/>
    <s v="Labels"/>
    <s v="Small Box"/>
    <d v="2012-12-28T00:00:00"/>
  </r>
  <r>
    <n v="8377"/>
    <n v="28611"/>
    <x v="1414"/>
    <s v="Low"/>
    <s v="*"/>
    <s v="*"/>
    <s v="*"/>
    <m/>
    <m/>
    <s v="*"/>
    <m/>
    <m/>
    <m/>
    <m/>
    <m/>
    <n v="30"/>
    <n v="0.04"/>
    <m/>
    <m/>
    <n v="15337.58"/>
    <n v="1"/>
    <n v="511.25266666666664"/>
    <s v="Regular Air"/>
    <n v="19.989999999999998"/>
    <n v="15357.57"/>
    <x v="0"/>
    <s v="Consumer"/>
    <x v="0"/>
    <s v="Binders and Binder Accessories"/>
    <s v="Small Box"/>
    <d v="2012-12-30T00:00:00"/>
  </r>
  <r>
    <n v="8378"/>
    <n v="28611"/>
    <x v="1414"/>
    <s v="Low"/>
    <s v="*"/>
    <s v="*"/>
    <s v="*"/>
    <m/>
    <m/>
    <s v="*"/>
    <m/>
    <m/>
    <m/>
    <m/>
    <m/>
    <n v="42"/>
    <n v="0.05"/>
    <m/>
    <m/>
    <n v="3883.4715000000001"/>
    <n v="1"/>
    <n v="92.463607142857143"/>
    <s v="Regular Air"/>
    <n v="8.99"/>
    <n v="3892.4614999999999"/>
    <x v="0"/>
    <s v="Consumer"/>
    <x v="2"/>
    <s v="Telephones and Communication"/>
    <s v="Small Box"/>
    <d v="2012-12-29T00:00:00"/>
  </r>
  <r>
    <n v="8379"/>
    <n v="26726"/>
    <x v="1414"/>
    <s v="High"/>
    <s v="*"/>
    <s v="**"/>
    <s v="**"/>
    <m/>
    <m/>
    <s v="**"/>
    <m/>
    <m/>
    <m/>
    <m/>
    <m/>
    <n v="41"/>
    <n v="0.05"/>
    <m/>
    <m/>
    <n v="833.51"/>
    <n v="0"/>
    <n v="20.32951219512195"/>
    <s v="Regular Air"/>
    <n v="1.49"/>
    <n v="835"/>
    <x v="3"/>
    <s v="Small Business"/>
    <x v="0"/>
    <s v="Binders and Binder Accessories"/>
    <s v="Small Box"/>
    <d v="2012-12-28T00:00:00"/>
  </r>
  <r>
    <n v="8380"/>
    <n v="1573"/>
    <x v="1414"/>
    <s v="High"/>
    <s v="*"/>
    <s v="**"/>
    <s v="**"/>
    <m/>
    <m/>
    <s v="**"/>
    <m/>
    <m/>
    <m/>
    <m/>
    <m/>
    <n v="13"/>
    <n v="0.02"/>
    <m/>
    <m/>
    <n v="759.94"/>
    <n v="0"/>
    <n v="58.456923076923083"/>
    <s v="Delivery Truck"/>
    <n v="32.409999999999997"/>
    <n v="792.35"/>
    <x v="1"/>
    <s v="Small Business"/>
    <x v="1"/>
    <s v="Chairs &amp; Chairmats"/>
    <s v="Jumbo Drum"/>
    <d v="2012-12-29T00:00:00"/>
  </r>
  <r>
    <n v="8381"/>
    <n v="26726"/>
    <x v="1414"/>
    <s v="High"/>
    <s v="*"/>
    <s v="**"/>
    <s v="**"/>
    <m/>
    <m/>
    <s v="**"/>
    <m/>
    <m/>
    <m/>
    <m/>
    <m/>
    <n v="37"/>
    <n v="0.04"/>
    <m/>
    <m/>
    <n v="173.11"/>
    <n v="0"/>
    <n v="4.6786486486486494"/>
    <s v="Regular Air"/>
    <n v="5.15"/>
    <n v="178.26000000000002"/>
    <x v="3"/>
    <s v="Small Business"/>
    <x v="0"/>
    <s v="Appliances"/>
    <s v="Small Box"/>
    <d v="2012-12-27T00:00:00"/>
  </r>
  <r>
    <n v="8382"/>
    <n v="26726"/>
    <x v="1414"/>
    <s v="High"/>
    <s v="*"/>
    <s v="**"/>
    <s v="**"/>
    <m/>
    <m/>
    <s v="**"/>
    <m/>
    <m/>
    <m/>
    <m/>
    <m/>
    <n v="11"/>
    <n v="0.02"/>
    <m/>
    <m/>
    <n v="86.68"/>
    <n v="0"/>
    <n v="7.8800000000000008"/>
    <s v="Regular Air"/>
    <n v="49"/>
    <n v="135.68"/>
    <x v="3"/>
    <s v="Small Business"/>
    <x v="0"/>
    <s v="Appliances"/>
    <s v="Large Box"/>
    <d v="2012-12-29T00:00:00"/>
  </r>
  <r>
    <n v="8383"/>
    <n v="29505"/>
    <x v="1414"/>
    <s v="Medium"/>
    <s v="*"/>
    <s v="*"/>
    <s v="*"/>
    <m/>
    <m/>
    <s v="*"/>
    <m/>
    <m/>
    <m/>
    <m/>
    <m/>
    <n v="22"/>
    <n v="3.5000000000000003E-2"/>
    <m/>
    <m/>
    <n v="45.21"/>
    <n v="0"/>
    <n v="2.0550000000000002"/>
    <s v="Express Air"/>
    <n v="0.7"/>
    <n v="45.910000000000004"/>
    <x v="10"/>
    <s v="Home Office"/>
    <x v="0"/>
    <s v="Pens &amp; Art Supplies"/>
    <s v="Wrap Bag"/>
    <d v="2012-12-28T00:00:00"/>
  </r>
  <r>
    <n v="8384"/>
    <n v="4706"/>
    <x v="1415"/>
    <s v="Not Specified"/>
    <s v="*"/>
    <s v="*"/>
    <s v="*"/>
    <m/>
    <m/>
    <s v="*"/>
    <m/>
    <m/>
    <m/>
    <m/>
    <m/>
    <n v="30"/>
    <n v="0.04"/>
    <m/>
    <m/>
    <n v="2116.6999999999998"/>
    <n v="1"/>
    <n v="70.556666666666658"/>
    <s v="Regular Air"/>
    <n v="19.989999999999998"/>
    <n v="2136.6899999999996"/>
    <x v="10"/>
    <s v="Small Business"/>
    <x v="0"/>
    <s v="Binders and Binder Accessories"/>
    <s v="Small Box"/>
    <d v="2012-12-30T00:00:00"/>
  </r>
  <r>
    <n v="8385"/>
    <n v="28453"/>
    <x v="1415"/>
    <s v="Critical"/>
    <s v="***"/>
    <s v="***"/>
    <s v="***"/>
    <m/>
    <m/>
    <s v="***"/>
    <m/>
    <m/>
    <m/>
    <m/>
    <m/>
    <n v="26"/>
    <n v="3.5000000000000003E-2"/>
    <m/>
    <m/>
    <n v="560.03"/>
    <n v="0"/>
    <n v="21.539615384615384"/>
    <s v="Regular Air"/>
    <n v="13.99"/>
    <n v="574.02"/>
    <x v="4"/>
    <s v="Home Office"/>
    <x v="0"/>
    <s v="Appliances"/>
    <s v="Medium Box"/>
    <d v="2012-12-28T00:00:00"/>
  </r>
  <r>
    <n v="8386"/>
    <n v="5891"/>
    <x v="1415"/>
    <s v="Medium"/>
    <s v="*"/>
    <s v="*"/>
    <s v="*"/>
    <m/>
    <m/>
    <s v="*"/>
    <m/>
    <m/>
    <m/>
    <m/>
    <m/>
    <n v="2"/>
    <n v="0.01"/>
    <m/>
    <m/>
    <n v="44.45"/>
    <n v="0"/>
    <n v="22.225000000000001"/>
    <s v="Regular Air"/>
    <n v="1.49"/>
    <n v="45.940000000000005"/>
    <x v="2"/>
    <s v="Home Office"/>
    <x v="0"/>
    <s v="Binders and Binder Accessories"/>
    <s v="Small Box"/>
    <d v="2012-12-30T00:00:00"/>
  </r>
  <r>
    <n v="8387"/>
    <n v="29220"/>
    <x v="1416"/>
    <s v="Medium"/>
    <s v="*"/>
    <s v="*"/>
    <s v="*"/>
    <m/>
    <m/>
    <s v="*"/>
    <m/>
    <m/>
    <m/>
    <m/>
    <m/>
    <n v="36"/>
    <n v="0.04"/>
    <m/>
    <m/>
    <n v="12690.33"/>
    <n v="1"/>
    <n v="352.50916666666666"/>
    <s v="Express Air"/>
    <n v="19.989999999999998"/>
    <n v="12710.32"/>
    <x v="0"/>
    <s v="Corporate"/>
    <x v="0"/>
    <s v="Binders and Binder Accessories"/>
    <s v="Small Box"/>
    <d v="2012-12-29T00:00:00"/>
  </r>
  <r>
    <n v="8388"/>
    <n v="29216"/>
    <x v="1416"/>
    <s v="Critical"/>
    <s v="***"/>
    <s v="***"/>
    <s v="***"/>
    <m/>
    <m/>
    <s v="***"/>
    <m/>
    <m/>
    <m/>
    <m/>
    <m/>
    <n v="17"/>
    <n v="0.02"/>
    <m/>
    <m/>
    <n v="3711.04"/>
    <n v="1"/>
    <n v="218.29647058823528"/>
    <s v="Delivery Truck"/>
    <n v="69.64"/>
    <n v="3780.68"/>
    <x v="4"/>
    <s v="Home Office"/>
    <x v="1"/>
    <s v="Tables"/>
    <s v="Jumbo Box"/>
    <d v="2012-12-30T00:00:00"/>
  </r>
  <r>
    <n v="8389"/>
    <n v="29216"/>
    <x v="1416"/>
    <s v="Critical"/>
    <s v="***"/>
    <s v="***"/>
    <s v="***"/>
    <m/>
    <m/>
    <s v="***"/>
    <m/>
    <m/>
    <m/>
    <m/>
    <m/>
    <n v="46"/>
    <n v="0.05"/>
    <m/>
    <m/>
    <n v="1936.45"/>
    <n v="1"/>
    <n v="42.096739130434784"/>
    <s v="Regular Air"/>
    <n v="4"/>
    <n v="1940.45"/>
    <x v="4"/>
    <s v="Home Office"/>
    <x v="2"/>
    <s v="Computer Peripherals"/>
    <s v="Small Box"/>
    <d v="2012-12-30T00:00:00"/>
  </r>
  <r>
    <n v="8390"/>
    <n v="53730"/>
    <x v="1416"/>
    <s v="High"/>
    <s v="*"/>
    <s v="**"/>
    <s v="**"/>
    <m/>
    <m/>
    <s v="**"/>
    <m/>
    <m/>
    <m/>
    <m/>
    <m/>
    <n v="40"/>
    <n v="0.05"/>
    <m/>
    <m/>
    <n v="181.8"/>
    <n v="0"/>
    <n v="4.5449999999999999"/>
    <s v="Regular Air"/>
    <n v="5.83"/>
    <n v="187.63000000000002"/>
    <x v="0"/>
    <s v="Corporate"/>
    <x v="0"/>
    <s v="Binders and Binder Accessories"/>
    <s v="Small Box"/>
    <d v="2012-12-30T00:00:00"/>
  </r>
  <r>
    <n v="8391"/>
    <n v="42945"/>
    <x v="1416"/>
    <s v="Not Specified"/>
    <s v="*"/>
    <s v="*"/>
    <s v="*"/>
    <m/>
    <m/>
    <s v="*"/>
    <m/>
    <m/>
    <m/>
    <m/>
    <m/>
    <n v="45"/>
    <n v="0.05"/>
    <m/>
    <m/>
    <n v="178.7"/>
    <n v="0"/>
    <n v="3.971111111111111"/>
    <s v="Regular Air"/>
    <n v="5.13"/>
    <n v="183.82999999999998"/>
    <x v="5"/>
    <s v="Corporate"/>
    <x v="0"/>
    <s v="Appliances"/>
    <s v="Small Box"/>
    <d v="2012-12-29T00:00:00"/>
  </r>
  <r>
    <n v="8392"/>
    <n v="13507"/>
    <x v="1416"/>
    <s v="Medium"/>
    <s v="*"/>
    <s v="*"/>
    <s v="*"/>
    <m/>
    <m/>
    <s v="*"/>
    <m/>
    <m/>
    <m/>
    <m/>
    <m/>
    <n v="27"/>
    <n v="3.5000000000000003E-2"/>
    <m/>
    <m/>
    <n v="176.1"/>
    <n v="0"/>
    <n v="6.5222222222222221"/>
    <s v="Regular Air"/>
    <n v="6.18"/>
    <n v="182.28"/>
    <x v="2"/>
    <s v="Small Business"/>
    <x v="0"/>
    <s v="Paper"/>
    <s v="Small Box"/>
    <d v="2012-12-30T00:00:00"/>
  </r>
  <r>
    <n v="8393"/>
    <n v="49344"/>
    <x v="1417"/>
    <s v="Low"/>
    <s v="*"/>
    <s v="*"/>
    <s v="*"/>
    <m/>
    <m/>
    <s v="*"/>
    <m/>
    <m/>
    <m/>
    <m/>
    <m/>
    <n v="1"/>
    <n v="0.01"/>
    <m/>
    <m/>
    <n v="803.33"/>
    <n v="0"/>
    <n v="803.33"/>
    <s v="Regular Air"/>
    <n v="24.49"/>
    <n v="827.82"/>
    <x v="4"/>
    <s v="Home Office"/>
    <x v="0"/>
    <s v="Scissors, Rulers and Trimmers"/>
    <s v="Medium Box"/>
    <d v="2012-12-30T00:00:00"/>
  </r>
  <r>
    <n v="8394"/>
    <n v="49344"/>
    <x v="1417"/>
    <s v="Low"/>
    <s v="*"/>
    <s v="*"/>
    <s v="*"/>
    <m/>
    <m/>
    <s v="*"/>
    <m/>
    <m/>
    <m/>
    <m/>
    <m/>
    <n v="31"/>
    <n v="0.04"/>
    <m/>
    <m/>
    <n v="672.93"/>
    <n v="0"/>
    <n v="21.707419354838709"/>
    <s v="Regular Air"/>
    <n v="4"/>
    <n v="676.93"/>
    <x v="4"/>
    <s v="Home Office"/>
    <x v="2"/>
    <s v="Computer Peripherals"/>
    <s v="Small Box"/>
    <d v="2012-12-30T00:00:00"/>
  </r>
  <r>
    <n v="8395"/>
    <n v="47815"/>
    <x v="1417"/>
    <s v="Not Specified"/>
    <s v="*"/>
    <s v="*"/>
    <s v="*"/>
    <m/>
    <m/>
    <s v="*"/>
    <m/>
    <m/>
    <m/>
    <m/>
    <m/>
    <n v="45"/>
    <n v="0.05"/>
    <m/>
    <m/>
    <n v="580.96"/>
    <n v="0"/>
    <n v="12.910222222222224"/>
    <s v="Regular Air"/>
    <n v="6.85"/>
    <n v="587.81000000000006"/>
    <x v="6"/>
    <s v="Small Business"/>
    <x v="1"/>
    <s v="Office Furnishings"/>
    <s v="Wrap Bag"/>
    <d v="2012-12-30T00:00:00"/>
  </r>
  <r>
    <n v="8396"/>
    <n v="50950"/>
    <x v="1417"/>
    <s v="Not Specified"/>
    <s v="*"/>
    <s v="*"/>
    <s v="*"/>
    <m/>
    <m/>
    <s v="*"/>
    <m/>
    <m/>
    <m/>
    <m/>
    <m/>
    <n v="35"/>
    <n v="0.04"/>
    <m/>
    <m/>
    <n v="448.1"/>
    <n v="0"/>
    <n v="12.802857142857144"/>
    <s v="Express Air"/>
    <n v="4.51"/>
    <n v="452.61"/>
    <x v="2"/>
    <s v="Corporate"/>
    <x v="0"/>
    <s v="Storage &amp; Organization"/>
    <s v="Small Box"/>
    <d v="2012-12-30T00:00:00"/>
  </r>
  <r>
    <n v="8397"/>
    <n v="50950"/>
    <x v="1417"/>
    <s v="Not Specified"/>
    <s v="*"/>
    <s v="*"/>
    <s v="*"/>
    <m/>
    <m/>
    <s v="*"/>
    <m/>
    <m/>
    <m/>
    <m/>
    <m/>
    <n v="6"/>
    <n v="0.01"/>
    <m/>
    <m/>
    <n v="391.12"/>
    <n v="0"/>
    <n v="65.186666666666667"/>
    <s v="Delivery Truck"/>
    <n v="30"/>
    <n v="421.12"/>
    <x v="2"/>
    <s v="Corporate"/>
    <x v="1"/>
    <s v="Chairs &amp; Chairmats"/>
    <s v="Jumbo Drum"/>
    <d v="2012-12-30T00:00:00"/>
  </r>
  <r>
    <n v="8398"/>
    <n v="25542"/>
    <x v="1417"/>
    <s v="Low"/>
    <s v="*"/>
    <s v="*"/>
    <s v="*"/>
    <m/>
    <m/>
    <s v="*"/>
    <m/>
    <m/>
    <m/>
    <m/>
    <m/>
    <n v="37"/>
    <n v="0.04"/>
    <m/>
    <m/>
    <n v="257.45999999999998"/>
    <n v="0"/>
    <n v="6.9583783783783781"/>
    <s v="Express Air"/>
    <n v="4.2300000000000004"/>
    <n v="261.69"/>
    <x v="1"/>
    <s v="Home Office"/>
    <x v="0"/>
    <s v="Paper"/>
    <s v="Wrap Bag"/>
    <d v="2012-12-30T00:00:00"/>
  </r>
  <r>
    <n v="8399"/>
    <n v="45127"/>
    <x v="1417"/>
    <s v="Medium"/>
    <s v="*"/>
    <s v="*"/>
    <s v="*"/>
    <m/>
    <m/>
    <s v="*"/>
    <m/>
    <m/>
    <m/>
    <m/>
    <m/>
    <n v="10"/>
    <n v="0.02"/>
    <m/>
    <m/>
    <n v="14.15"/>
    <n v="0"/>
    <n v="1.415"/>
    <s v="Regular Air"/>
    <n v="0.7"/>
    <n v="14.85"/>
    <x v="8"/>
    <s v="Consumer"/>
    <x v="0"/>
    <s v="Rubber Bands"/>
    <s v="Wrap Bag"/>
    <d v="2012-12-3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X58" firstHeaderRow="1" firstDataRow="3" firstDataCol="1"/>
  <pivotFields count="32">
    <pivotField showAll="0"/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numFmtId="2" showAll="0"/>
    <pivotField showAll="0"/>
    <pivotField showAll="0"/>
    <pivotField numFmtId="2" showAll="0"/>
    <pivotField axis="axisRow" showAll="0">
      <items count="14">
        <item x="5"/>
        <item x="2"/>
        <item x="8"/>
        <item x="6"/>
        <item x="9"/>
        <item x="7"/>
        <item x="3"/>
        <item x="11"/>
        <item x="1"/>
        <item x="12"/>
        <item x="0"/>
        <item x="4"/>
        <item x="10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4" showAll="0"/>
    <pivotField axis="axisCol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5"/>
    <field x="27"/>
  </rowFields>
  <rowItems count="5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>
      <x v="9"/>
    </i>
    <i r="1">
      <x/>
    </i>
    <i r="1">
      <x v="1"/>
    </i>
    <i r="1">
      <x v="2"/>
    </i>
    <i>
      <x v="10"/>
    </i>
    <i r="1">
      <x/>
    </i>
    <i r="1">
      <x v="1"/>
    </i>
    <i r="1">
      <x v="2"/>
    </i>
    <i>
      <x v="11"/>
    </i>
    <i r="1">
      <x/>
    </i>
    <i r="1">
      <x v="1"/>
    </i>
    <i r="1">
      <x v="2"/>
    </i>
    <i>
      <x v="12"/>
    </i>
    <i r="1">
      <x/>
    </i>
    <i r="1">
      <x v="1"/>
    </i>
    <i r="1">
      <x v="2"/>
    </i>
    <i t="grand">
      <x/>
    </i>
  </rowItems>
  <colFields count="2">
    <field x="31"/>
    <field x="2"/>
  </colFields>
  <col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colItems>
  <dataFields count="1">
    <dataField name="Sum of Sales" fld="19" baseField="2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8" firstHeaderRow="1" firstDataRow="2" firstDataCol="1"/>
  <pivotFields count="32"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numFmtId="2" showAll="0"/>
    <pivotField showAll="0"/>
    <pivotField showAll="0"/>
    <pivotField numFmtId="2" showAll="0"/>
    <pivotField axis="axisCol" showAll="0">
      <items count="14">
        <item x="5"/>
        <item x="2"/>
        <item h="1" x="8"/>
        <item x="6"/>
        <item h="1" x="9"/>
        <item h="1" x="7"/>
        <item h="1" x="3"/>
        <item h="1" x="11"/>
        <item x="1"/>
        <item h="1" x="12"/>
        <item h="1" x="0"/>
        <item h="1" x="4"/>
        <item h="1" x="10"/>
        <item t="default"/>
      </items>
    </pivotField>
    <pivotField showAll="0"/>
    <pivotField showAll="0"/>
    <pivotField showAll="0"/>
    <pivotField showAll="0"/>
    <pivotField numFmtId="14" showAll="0"/>
    <pivotField axis="axisRow" showAll="0" defaultSubtotal="0">
      <items count="6">
        <item h="1" x="0"/>
        <item h="1" sd="0" x="1"/>
        <item x="2"/>
        <item h="1" sd="0" x="3"/>
        <item h="1" sd="0" x="4"/>
        <item h="1" x="5"/>
      </items>
    </pivotField>
  </pivotFields>
  <rowFields count="2">
    <field x="31"/>
    <field x="2"/>
  </rowFields>
  <rowItems count="14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25"/>
  </colFields>
  <colItems count="5">
    <i>
      <x/>
    </i>
    <i>
      <x v="1"/>
    </i>
    <i>
      <x v="3"/>
    </i>
    <i>
      <x v="8"/>
    </i>
    <i t="grand">
      <x/>
    </i>
  </colItems>
  <dataFields count="1">
    <dataField name="Sum of Sales" fld="19" baseField="0" baseItem="0"/>
  </dataFields>
  <chartFormats count="2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8"/>
  <sheetViews>
    <sheetView workbookViewId="0">
      <selection activeCell="AV3" sqref="AV3"/>
    </sheetView>
  </sheetViews>
  <sheetFormatPr defaultRowHeight="15" x14ac:dyDescent="0.25"/>
  <cols>
    <col min="1" max="1" width="19.5" bestFit="1" customWidth="1"/>
    <col min="2" max="2" width="14.125" customWidth="1"/>
    <col min="3" max="3" width="11.875" bestFit="1" customWidth="1"/>
    <col min="4" max="4" width="10.875" customWidth="1"/>
    <col min="5" max="5" width="11.875" bestFit="1" customWidth="1"/>
    <col min="6" max="9" width="10.875" customWidth="1"/>
    <col min="10" max="11" width="11.875" bestFit="1" customWidth="1"/>
    <col min="12" max="12" width="10.875" bestFit="1" customWidth="1"/>
    <col min="13" max="14" width="11.875" bestFit="1" customWidth="1"/>
    <col min="15" max="15" width="10.875" bestFit="1" customWidth="1"/>
    <col min="16" max="16" width="11.875" bestFit="1" customWidth="1"/>
    <col min="17" max="19" width="10.875" bestFit="1" customWidth="1"/>
    <col min="20" max="20" width="11.875" bestFit="1" customWidth="1"/>
    <col min="21" max="21" width="10.875" bestFit="1" customWidth="1"/>
    <col min="22" max="22" width="11.875" bestFit="1" customWidth="1"/>
    <col min="23" max="23" width="10.875" bestFit="1" customWidth="1"/>
    <col min="24" max="24" width="11.875" bestFit="1" customWidth="1"/>
    <col min="25" max="26" width="10.875" bestFit="1" customWidth="1"/>
    <col min="27" max="27" width="11.875" bestFit="1" customWidth="1"/>
    <col min="28" max="30" width="10.875" bestFit="1" customWidth="1"/>
    <col min="31" max="33" width="11.875" bestFit="1" customWidth="1"/>
    <col min="34" max="36" width="10.875" bestFit="1" customWidth="1"/>
    <col min="37" max="37" width="11.875" bestFit="1" customWidth="1"/>
    <col min="38" max="41" width="10.875" bestFit="1" customWidth="1"/>
    <col min="42" max="47" width="11.875" bestFit="1" customWidth="1"/>
    <col min="48" max="48" width="10.875" bestFit="1" customWidth="1"/>
    <col min="49" max="50" width="11.875" bestFit="1" customWidth="1"/>
    <col min="51" max="57" width="9.375" bestFit="1" customWidth="1"/>
    <col min="58" max="58" width="10.875" bestFit="1" customWidth="1"/>
    <col min="59" max="59" width="9.875" bestFit="1" customWidth="1"/>
    <col min="60" max="60" width="9.375" bestFit="1" customWidth="1"/>
    <col min="61" max="61" width="9.875" bestFit="1" customWidth="1"/>
    <col min="62" max="62" width="8.875" customWidth="1"/>
    <col min="63" max="63" width="8.375" customWidth="1"/>
    <col min="64" max="64" width="8.875" customWidth="1"/>
    <col min="65" max="65" width="10.875" bestFit="1" customWidth="1"/>
    <col min="66" max="68" width="8.375" customWidth="1"/>
    <col min="69" max="69" width="10.875" bestFit="1" customWidth="1"/>
    <col min="70" max="70" width="9.375" bestFit="1" customWidth="1"/>
    <col min="71" max="71" width="9.875" bestFit="1" customWidth="1"/>
    <col min="72" max="72" width="10.875" bestFit="1" customWidth="1"/>
    <col min="73" max="73" width="9.375" bestFit="1" customWidth="1"/>
    <col min="74" max="74" width="10.875" bestFit="1" customWidth="1"/>
    <col min="75" max="77" width="9.375" bestFit="1" customWidth="1"/>
    <col min="78" max="78" width="10.875" bestFit="1" customWidth="1"/>
    <col min="79" max="80" width="9.375" bestFit="1" customWidth="1"/>
    <col min="81" max="81" width="10.875" bestFit="1" customWidth="1"/>
    <col min="82" max="83" width="9.375" bestFit="1" customWidth="1"/>
    <col min="84" max="84" width="9.875" bestFit="1" customWidth="1"/>
    <col min="85" max="86" width="9.375" bestFit="1" customWidth="1"/>
    <col min="87" max="88" width="10.875" bestFit="1" customWidth="1"/>
    <col min="89" max="89" width="9.875" bestFit="1" customWidth="1"/>
    <col min="90" max="91" width="9.375" bestFit="1" customWidth="1"/>
    <col min="92" max="92" width="9.875" bestFit="1" customWidth="1"/>
    <col min="93" max="93" width="8.875" customWidth="1"/>
    <col min="94" max="94" width="8.375" customWidth="1"/>
    <col min="95" max="95" width="8.875" customWidth="1"/>
    <col min="96" max="97" width="9.875" bestFit="1" customWidth="1"/>
    <col min="98" max="98" width="8.875" customWidth="1"/>
    <col min="99" max="99" width="8.375" customWidth="1"/>
    <col min="100" max="101" width="9.875" bestFit="1" customWidth="1"/>
    <col min="102" max="106" width="9.375" bestFit="1" customWidth="1"/>
    <col min="107" max="107" width="10.875" bestFit="1" customWidth="1"/>
    <col min="108" max="109" width="9.875" bestFit="1" customWidth="1"/>
    <col min="110" max="117" width="9.375" bestFit="1" customWidth="1"/>
    <col min="118" max="118" width="10.875" bestFit="1" customWidth="1"/>
    <col min="119" max="119" width="9.375" bestFit="1" customWidth="1"/>
    <col min="120" max="120" width="10.875" bestFit="1" customWidth="1"/>
    <col min="121" max="121" width="9.875" bestFit="1" customWidth="1"/>
    <col min="122" max="122" width="8.375" customWidth="1"/>
    <col min="123" max="123" width="9.875" bestFit="1" customWidth="1"/>
    <col min="124" max="124" width="8.375" customWidth="1"/>
    <col min="125" max="126" width="10.875" bestFit="1" customWidth="1"/>
    <col min="127" max="127" width="8.375" customWidth="1"/>
    <col min="128" max="128" width="9.875" bestFit="1" customWidth="1"/>
    <col min="129" max="129" width="8.375" customWidth="1"/>
    <col min="130" max="130" width="9.875" bestFit="1" customWidth="1"/>
    <col min="131" max="131" width="9.375" bestFit="1" customWidth="1"/>
    <col min="132" max="132" width="9.875" bestFit="1" customWidth="1"/>
    <col min="133" max="134" width="9.375" bestFit="1" customWidth="1"/>
    <col min="135" max="135" width="9.875" bestFit="1" customWidth="1"/>
    <col min="136" max="138" width="9.375" bestFit="1" customWidth="1"/>
    <col min="139" max="139" width="10.875" bestFit="1" customWidth="1"/>
    <col min="140" max="140" width="9.375" bestFit="1" customWidth="1"/>
    <col min="141" max="142" width="9.875" bestFit="1" customWidth="1"/>
    <col min="143" max="145" width="9.375" bestFit="1" customWidth="1"/>
    <col min="146" max="146" width="9.875" bestFit="1" customWidth="1"/>
    <col min="147" max="147" width="10.875" bestFit="1" customWidth="1"/>
    <col min="148" max="151" width="9.375" bestFit="1" customWidth="1"/>
    <col min="152" max="152" width="8.875" customWidth="1"/>
    <col min="153" max="153" width="9.875" bestFit="1" customWidth="1"/>
    <col min="154" max="154" width="10.875" bestFit="1" customWidth="1"/>
    <col min="155" max="155" width="8.875" customWidth="1"/>
    <col min="156" max="157" width="8.375" customWidth="1"/>
    <col min="158" max="158" width="8.875" customWidth="1"/>
    <col min="159" max="160" width="8.375" customWidth="1"/>
    <col min="161" max="161" width="9.375" bestFit="1" customWidth="1"/>
    <col min="162" max="164" width="9.875" bestFit="1" customWidth="1"/>
    <col min="165" max="172" width="9.375" bestFit="1" customWidth="1"/>
    <col min="173" max="173" width="9.875" bestFit="1" customWidth="1"/>
    <col min="174" max="174" width="9.375" bestFit="1" customWidth="1"/>
    <col min="175" max="176" width="9.875" bestFit="1" customWidth="1"/>
    <col min="177" max="180" width="9.375" bestFit="1" customWidth="1"/>
    <col min="181" max="181" width="9.875" bestFit="1" customWidth="1"/>
    <col min="182" max="182" width="8.875" customWidth="1"/>
    <col min="183" max="183" width="9.875" bestFit="1" customWidth="1"/>
    <col min="184" max="184" width="8.875" customWidth="1"/>
    <col min="185" max="185" width="8.375" customWidth="1"/>
    <col min="186" max="186" width="9.875" bestFit="1" customWidth="1"/>
    <col min="187" max="187" width="10.875" bestFit="1" customWidth="1"/>
    <col min="188" max="188" width="8.375" customWidth="1"/>
    <col min="189" max="189" width="9.875" bestFit="1" customWidth="1"/>
    <col min="190" max="191" width="9.375" bestFit="1" customWidth="1"/>
    <col min="192" max="192" width="10.875" bestFit="1" customWidth="1"/>
    <col min="193" max="194" width="9.375" bestFit="1" customWidth="1"/>
    <col min="195" max="195" width="9.875" bestFit="1" customWidth="1"/>
    <col min="196" max="197" width="9.375" bestFit="1" customWidth="1"/>
    <col min="198" max="199" width="10.875" bestFit="1" customWidth="1"/>
    <col min="200" max="201" width="9.875" bestFit="1" customWidth="1"/>
    <col min="202" max="202" width="9.375" bestFit="1" customWidth="1"/>
    <col min="203" max="203" width="10.875" bestFit="1" customWidth="1"/>
    <col min="204" max="206" width="9.375" bestFit="1" customWidth="1"/>
    <col min="207" max="207" width="9.875" bestFit="1" customWidth="1"/>
    <col min="208" max="208" width="9.375" bestFit="1" customWidth="1"/>
    <col min="209" max="209" width="8.875" customWidth="1"/>
    <col min="210" max="210" width="8.375" customWidth="1"/>
    <col min="211" max="211" width="9.875" bestFit="1" customWidth="1"/>
    <col min="212" max="212" width="10.875" bestFit="1" customWidth="1"/>
    <col min="213" max="214" width="9.875" bestFit="1" customWidth="1"/>
    <col min="215" max="215" width="8.875" customWidth="1"/>
    <col min="216" max="216" width="9.875" bestFit="1" customWidth="1"/>
    <col min="217" max="217" width="8.375" customWidth="1"/>
    <col min="218" max="218" width="9.875" bestFit="1" customWidth="1"/>
    <col min="219" max="219" width="9.375" bestFit="1" customWidth="1"/>
    <col min="220" max="220" width="9.875" bestFit="1" customWidth="1"/>
    <col min="221" max="221" width="9.375" bestFit="1" customWidth="1"/>
    <col min="222" max="222" width="10.875" bestFit="1" customWidth="1"/>
    <col min="223" max="223" width="9.875" bestFit="1" customWidth="1"/>
    <col min="224" max="225" width="9.375" bestFit="1" customWidth="1"/>
    <col min="226" max="227" width="9.875" bestFit="1" customWidth="1"/>
    <col min="228" max="228" width="9.375" bestFit="1" customWidth="1"/>
    <col min="229" max="232" width="9.875" bestFit="1" customWidth="1"/>
    <col min="233" max="235" width="9.375" bestFit="1" customWidth="1"/>
    <col min="236" max="236" width="10.875" bestFit="1" customWidth="1"/>
    <col min="237" max="239" width="9.375" bestFit="1" customWidth="1"/>
    <col min="240" max="240" width="10.875" bestFit="1" customWidth="1"/>
    <col min="241" max="241" width="8.875" customWidth="1"/>
    <col min="242" max="242" width="8.375" customWidth="1"/>
    <col min="243" max="243" width="10.875" bestFit="1" customWidth="1"/>
    <col min="244" max="244" width="9.875" bestFit="1" customWidth="1"/>
    <col min="245" max="245" width="8.875" customWidth="1"/>
    <col min="246" max="248" width="8.375" customWidth="1"/>
    <col min="249" max="250" width="9.875" bestFit="1" customWidth="1"/>
    <col min="251" max="251" width="10.875" bestFit="1" customWidth="1"/>
    <col min="252" max="252" width="9.875" bestFit="1" customWidth="1"/>
    <col min="253" max="258" width="9.375" bestFit="1" customWidth="1"/>
    <col min="259" max="259" width="9.875" bestFit="1" customWidth="1"/>
    <col min="260" max="261" width="9.375" bestFit="1" customWidth="1"/>
    <col min="262" max="262" width="9.875" bestFit="1" customWidth="1"/>
    <col min="263" max="263" width="9.375" bestFit="1" customWidth="1"/>
    <col min="264" max="264" width="10.875" bestFit="1" customWidth="1"/>
    <col min="265" max="269" width="9.375" bestFit="1" customWidth="1"/>
    <col min="270" max="270" width="10.875" bestFit="1" customWidth="1"/>
    <col min="271" max="271" width="9.375" bestFit="1" customWidth="1"/>
    <col min="272" max="272" width="10.875" bestFit="1" customWidth="1"/>
    <col min="273" max="273" width="9.875" bestFit="1" customWidth="1"/>
    <col min="274" max="274" width="9.375" bestFit="1" customWidth="1"/>
    <col min="275" max="276" width="9.875" bestFit="1" customWidth="1"/>
    <col min="277" max="277" width="10.875" bestFit="1" customWidth="1"/>
    <col min="278" max="280" width="10.375" bestFit="1" customWidth="1"/>
    <col min="281" max="281" width="10.875" bestFit="1" customWidth="1"/>
    <col min="282" max="285" width="10.375" bestFit="1" customWidth="1"/>
    <col min="286" max="286" width="10.875" bestFit="1" customWidth="1"/>
    <col min="287" max="297" width="10.375" bestFit="1" customWidth="1"/>
    <col min="298" max="298" width="9.375" bestFit="1" customWidth="1"/>
    <col min="299" max="299" width="10.875" bestFit="1" customWidth="1"/>
    <col min="300" max="300" width="9.875" bestFit="1" customWidth="1"/>
    <col min="301" max="301" width="9.375" bestFit="1" customWidth="1"/>
    <col min="302" max="302" width="10.875" bestFit="1" customWidth="1"/>
    <col min="303" max="304" width="9.375" bestFit="1" customWidth="1"/>
    <col min="305" max="305" width="9.875" bestFit="1" customWidth="1"/>
    <col min="306" max="306" width="9.375" bestFit="1" customWidth="1"/>
    <col min="307" max="316" width="10.375" bestFit="1" customWidth="1"/>
    <col min="317" max="317" width="10.875" bestFit="1" customWidth="1"/>
    <col min="318" max="321" width="10.375" bestFit="1" customWidth="1"/>
    <col min="322" max="322" width="10.875" bestFit="1" customWidth="1"/>
    <col min="323" max="327" width="10.375" bestFit="1" customWidth="1"/>
    <col min="328" max="335" width="9.375" bestFit="1" customWidth="1"/>
    <col min="336" max="336" width="9.875" bestFit="1" customWidth="1"/>
    <col min="337" max="358" width="10.375" bestFit="1" customWidth="1"/>
    <col min="359" max="359" width="8.375" customWidth="1"/>
    <col min="360" max="360" width="9.875" bestFit="1" customWidth="1"/>
    <col min="361" max="361" width="8.875" customWidth="1"/>
    <col min="362" max="362" width="8.375" customWidth="1"/>
    <col min="363" max="363" width="8.875" customWidth="1"/>
    <col min="364" max="365" width="8.375" customWidth="1"/>
    <col min="366" max="366" width="9.875" bestFit="1" customWidth="1"/>
    <col min="367" max="367" width="8.875" customWidth="1"/>
    <col min="368" max="375" width="9.375" bestFit="1" customWidth="1"/>
    <col min="376" max="376" width="9.875" bestFit="1" customWidth="1"/>
    <col min="377" max="382" width="9.375" bestFit="1" customWidth="1"/>
    <col min="383" max="383" width="9.875" bestFit="1" customWidth="1"/>
    <col min="384" max="387" width="9.375" bestFit="1" customWidth="1"/>
    <col min="388" max="388" width="9.875" bestFit="1" customWidth="1"/>
    <col min="389" max="389" width="9.375" bestFit="1" customWidth="1"/>
    <col min="390" max="390" width="8.875" customWidth="1"/>
    <col min="391" max="391" width="8.375" customWidth="1"/>
    <col min="392" max="392" width="9.875" bestFit="1" customWidth="1"/>
    <col min="393" max="393" width="8.875" customWidth="1"/>
    <col min="394" max="394" width="8.375" customWidth="1"/>
    <col min="395" max="398" width="8.875" customWidth="1"/>
    <col min="399" max="399" width="10.875" bestFit="1" customWidth="1"/>
    <col min="400" max="413" width="9.375" bestFit="1" customWidth="1"/>
    <col min="414" max="414" width="9.875" bestFit="1" customWidth="1"/>
    <col min="415" max="415" width="9.375" bestFit="1" customWidth="1"/>
    <col min="416" max="416" width="9.875" bestFit="1" customWidth="1"/>
    <col min="417" max="417" width="9.375" bestFit="1" customWidth="1"/>
    <col min="418" max="418" width="8.375" customWidth="1"/>
    <col min="419" max="419" width="8.875" customWidth="1"/>
    <col min="420" max="420" width="9.875" bestFit="1" customWidth="1"/>
    <col min="421" max="421" width="8.375" customWidth="1"/>
    <col min="422" max="422" width="8.875" customWidth="1"/>
    <col min="423" max="423" width="8.375" customWidth="1"/>
    <col min="424" max="424" width="10.875" bestFit="1" customWidth="1"/>
    <col min="425" max="426" width="8.875" customWidth="1"/>
    <col min="427" max="427" width="9.375" bestFit="1" customWidth="1"/>
    <col min="428" max="432" width="9.875" bestFit="1" customWidth="1"/>
    <col min="433" max="441" width="9.375" bestFit="1" customWidth="1"/>
    <col min="442" max="443" width="9.875" bestFit="1" customWidth="1"/>
    <col min="444" max="448" width="9.375" bestFit="1" customWidth="1"/>
    <col min="449" max="450" width="8.875" customWidth="1"/>
    <col min="451" max="451" width="10.875" bestFit="1" customWidth="1"/>
    <col min="452" max="452" width="8.875" customWidth="1"/>
    <col min="453" max="454" width="8.375" customWidth="1"/>
    <col min="455" max="455" width="9.875" bestFit="1" customWidth="1"/>
    <col min="456" max="456" width="8.375" customWidth="1"/>
    <col min="457" max="459" width="9.875" bestFit="1" customWidth="1"/>
    <col min="460" max="461" width="10.875" bestFit="1" customWidth="1"/>
    <col min="462" max="465" width="9.375" bestFit="1" customWidth="1"/>
    <col min="466" max="466" width="9.875" bestFit="1" customWidth="1"/>
    <col min="467" max="474" width="9.375" bestFit="1" customWidth="1"/>
    <col min="475" max="476" width="9.875" bestFit="1" customWidth="1"/>
    <col min="477" max="479" width="8.375" customWidth="1"/>
    <col min="480" max="482" width="8.875" customWidth="1"/>
    <col min="483" max="484" width="8.375" customWidth="1"/>
    <col min="485" max="485" width="9.375" bestFit="1" customWidth="1"/>
    <col min="486" max="486" width="9.875" bestFit="1" customWidth="1"/>
    <col min="487" max="487" width="9.375" bestFit="1" customWidth="1"/>
    <col min="488" max="488" width="10.875" bestFit="1" customWidth="1"/>
    <col min="489" max="489" width="9.875" bestFit="1" customWidth="1"/>
    <col min="490" max="491" width="9.375" bestFit="1" customWidth="1"/>
    <col min="492" max="492" width="9.875" bestFit="1" customWidth="1"/>
    <col min="493" max="493" width="9.375" bestFit="1" customWidth="1"/>
    <col min="494" max="494" width="9.875" bestFit="1" customWidth="1"/>
    <col min="495" max="497" width="9.375" bestFit="1" customWidth="1"/>
    <col min="498" max="498" width="9.875" bestFit="1" customWidth="1"/>
    <col min="499" max="499" width="9.375" bestFit="1" customWidth="1"/>
    <col min="500" max="500" width="10.875" bestFit="1" customWidth="1"/>
    <col min="501" max="503" width="9.375" bestFit="1" customWidth="1"/>
    <col min="504" max="504" width="9.875" bestFit="1" customWidth="1"/>
    <col min="505" max="506" width="9.375" bestFit="1" customWidth="1"/>
    <col min="507" max="509" width="8.875" customWidth="1"/>
    <col min="510" max="510" width="8.375" customWidth="1"/>
    <col min="511" max="513" width="9.875" bestFit="1" customWidth="1"/>
    <col min="514" max="514" width="8.875" customWidth="1"/>
    <col min="515" max="515" width="8.375" customWidth="1"/>
    <col min="516" max="520" width="9.375" bestFit="1" customWidth="1"/>
    <col min="521" max="522" width="10.875" bestFit="1" customWidth="1"/>
    <col min="523" max="523" width="9.375" bestFit="1" customWidth="1"/>
    <col min="524" max="524" width="10.875" bestFit="1" customWidth="1"/>
    <col min="525" max="527" width="9.375" bestFit="1" customWidth="1"/>
    <col min="528" max="528" width="10.875" bestFit="1" customWidth="1"/>
    <col min="529" max="529" width="9.375" bestFit="1" customWidth="1"/>
    <col min="530" max="530" width="9.875" bestFit="1" customWidth="1"/>
    <col min="531" max="531" width="9.375" bestFit="1" customWidth="1"/>
    <col min="532" max="533" width="10.875" bestFit="1" customWidth="1"/>
    <col min="534" max="535" width="9.375" bestFit="1" customWidth="1"/>
    <col min="536" max="536" width="10.875" bestFit="1" customWidth="1"/>
    <col min="537" max="538" width="8.375" customWidth="1"/>
    <col min="539" max="539" width="8.875" customWidth="1"/>
    <col min="540" max="540" width="8.375" customWidth="1"/>
    <col min="541" max="543" width="9.375" bestFit="1" customWidth="1"/>
    <col min="544" max="545" width="9.875" bestFit="1" customWidth="1"/>
    <col min="546" max="547" width="9.375" bestFit="1" customWidth="1"/>
    <col min="548" max="548" width="10.875" bestFit="1" customWidth="1"/>
    <col min="549" max="549" width="9.875" bestFit="1" customWidth="1"/>
    <col min="550" max="551" width="9.375" bestFit="1" customWidth="1"/>
    <col min="552" max="552" width="9.875" bestFit="1" customWidth="1"/>
    <col min="553" max="553" width="9.375" bestFit="1" customWidth="1"/>
    <col min="554" max="555" width="9.875" bestFit="1" customWidth="1"/>
    <col min="556" max="557" width="9.375" bestFit="1" customWidth="1"/>
    <col min="558" max="558" width="9.875" bestFit="1" customWidth="1"/>
    <col min="559" max="560" width="9.375" bestFit="1" customWidth="1"/>
    <col min="561" max="561" width="8.375" customWidth="1"/>
    <col min="562" max="562" width="8.875" customWidth="1"/>
    <col min="563" max="563" width="10.875" bestFit="1" customWidth="1"/>
    <col min="564" max="564" width="9.875" bestFit="1" customWidth="1"/>
    <col min="565" max="565" width="8.375" customWidth="1"/>
    <col min="566" max="566" width="8.875" customWidth="1"/>
    <col min="567" max="568" width="8.375" customWidth="1"/>
    <col min="569" max="569" width="8.875" customWidth="1"/>
    <col min="570" max="572" width="9.375" bestFit="1" customWidth="1"/>
    <col min="573" max="573" width="9.875" bestFit="1" customWidth="1"/>
    <col min="574" max="575" width="9.375" bestFit="1" customWidth="1"/>
    <col min="576" max="576" width="10.875" bestFit="1" customWidth="1"/>
    <col min="577" max="585" width="9.375" bestFit="1" customWidth="1"/>
    <col min="586" max="586" width="10.875" bestFit="1" customWidth="1"/>
    <col min="587" max="588" width="9.875" bestFit="1" customWidth="1"/>
    <col min="589" max="589" width="9.375" bestFit="1" customWidth="1"/>
    <col min="590" max="590" width="9.875" bestFit="1" customWidth="1"/>
    <col min="591" max="591" width="9.375" bestFit="1" customWidth="1"/>
    <col min="592" max="592" width="9.875" bestFit="1" customWidth="1"/>
    <col min="593" max="594" width="8.375" customWidth="1"/>
    <col min="595" max="595" width="9.875" bestFit="1" customWidth="1"/>
    <col min="596" max="597" width="8.875" customWidth="1"/>
    <col min="598" max="600" width="8.375" customWidth="1"/>
    <col min="601" max="603" width="9.375" bestFit="1" customWidth="1"/>
    <col min="604" max="604" width="9.875" bestFit="1" customWidth="1"/>
    <col min="605" max="607" width="9.375" bestFit="1" customWidth="1"/>
    <col min="608" max="608" width="9.875" bestFit="1" customWidth="1"/>
    <col min="609" max="609" width="10.875" bestFit="1" customWidth="1"/>
    <col min="610" max="611" width="9.375" bestFit="1" customWidth="1"/>
    <col min="612" max="612" width="9.875" bestFit="1" customWidth="1"/>
    <col min="613" max="614" width="10.875" bestFit="1" customWidth="1"/>
    <col min="615" max="616" width="9.875" bestFit="1" customWidth="1"/>
    <col min="617" max="625" width="9.375" bestFit="1" customWidth="1"/>
    <col min="626" max="628" width="9.875" bestFit="1" customWidth="1"/>
    <col min="629" max="629" width="9.375" bestFit="1" customWidth="1"/>
    <col min="630" max="631" width="10.375" bestFit="1" customWidth="1"/>
    <col min="632" max="632" width="10.875" bestFit="1" customWidth="1"/>
    <col min="633" max="635" width="10.375" bestFit="1" customWidth="1"/>
    <col min="636" max="636" width="10.875" bestFit="1" customWidth="1"/>
    <col min="637" max="642" width="10.375" bestFit="1" customWidth="1"/>
    <col min="643" max="643" width="10.875" bestFit="1" customWidth="1"/>
    <col min="644" max="651" width="10.375" bestFit="1" customWidth="1"/>
    <col min="652" max="652" width="9.875" bestFit="1" customWidth="1"/>
    <col min="653" max="653" width="9.375" bestFit="1" customWidth="1"/>
    <col min="654" max="654" width="10.875" bestFit="1" customWidth="1"/>
    <col min="655" max="655" width="9.375" bestFit="1" customWidth="1"/>
    <col min="656" max="656" width="9.875" bestFit="1" customWidth="1"/>
    <col min="657" max="658" width="9.375" bestFit="1" customWidth="1"/>
    <col min="659" max="659" width="9.875" bestFit="1" customWidth="1"/>
    <col min="660" max="672" width="10.375" bestFit="1" customWidth="1"/>
    <col min="673" max="673" width="10.875" bestFit="1" customWidth="1"/>
    <col min="674" max="675" width="10.375" bestFit="1" customWidth="1"/>
    <col min="676" max="676" width="10.875" bestFit="1" customWidth="1"/>
    <col min="677" max="678" width="10.375" bestFit="1" customWidth="1"/>
    <col min="679" max="679" width="9.875" bestFit="1" customWidth="1"/>
    <col min="680" max="682" width="9.375" bestFit="1" customWidth="1"/>
    <col min="683" max="683" width="9.875" bestFit="1" customWidth="1"/>
    <col min="684" max="687" width="9.375" bestFit="1" customWidth="1"/>
    <col min="688" max="694" width="10.375" bestFit="1" customWidth="1"/>
    <col min="695" max="695" width="10.875" bestFit="1" customWidth="1"/>
    <col min="696" max="697" width="10.375" bestFit="1" customWidth="1"/>
    <col min="698" max="698" width="10.875" bestFit="1" customWidth="1"/>
    <col min="699" max="703" width="10.375" bestFit="1" customWidth="1"/>
    <col min="704" max="704" width="10.875" bestFit="1" customWidth="1"/>
    <col min="705" max="709" width="10.375" bestFit="1" customWidth="1"/>
    <col min="710" max="710" width="8.375" customWidth="1"/>
    <col min="711" max="711" width="8.875" customWidth="1"/>
    <col min="712" max="712" width="9.875" bestFit="1" customWidth="1"/>
    <col min="713" max="713" width="10.875" bestFit="1" customWidth="1"/>
    <col min="714" max="714" width="8.375" customWidth="1"/>
    <col min="715" max="715" width="8.875" customWidth="1"/>
    <col min="716" max="717" width="9.875" bestFit="1" customWidth="1"/>
    <col min="718" max="718" width="8.875" customWidth="1"/>
    <col min="719" max="719" width="9.875" bestFit="1" customWidth="1"/>
    <col min="720" max="720" width="9.375" bestFit="1" customWidth="1"/>
    <col min="721" max="721" width="9.875" bestFit="1" customWidth="1"/>
    <col min="722" max="725" width="9.375" bestFit="1" customWidth="1"/>
    <col min="726" max="726" width="9.875" bestFit="1" customWidth="1"/>
    <col min="727" max="734" width="9.375" bestFit="1" customWidth="1"/>
    <col min="735" max="735" width="9.875" bestFit="1" customWidth="1"/>
    <col min="736" max="736" width="9.375" bestFit="1" customWidth="1"/>
    <col min="737" max="737" width="9.875" bestFit="1" customWidth="1"/>
    <col min="738" max="739" width="9.375" bestFit="1" customWidth="1"/>
    <col min="740" max="740" width="8.875" customWidth="1"/>
    <col min="741" max="741" width="9.875" bestFit="1" customWidth="1"/>
    <col min="742" max="742" width="8.375" customWidth="1"/>
    <col min="743" max="743" width="9.875" bestFit="1" customWidth="1"/>
    <col min="744" max="744" width="10.875" bestFit="1" customWidth="1"/>
    <col min="745" max="746" width="9.875" bestFit="1" customWidth="1"/>
    <col min="747" max="747" width="8.375" customWidth="1"/>
    <col min="748" max="749" width="9.875" bestFit="1" customWidth="1"/>
    <col min="750" max="751" width="9.375" bestFit="1" customWidth="1"/>
    <col min="752" max="753" width="9.875" bestFit="1" customWidth="1"/>
    <col min="754" max="758" width="9.375" bestFit="1" customWidth="1"/>
    <col min="759" max="759" width="10.875" bestFit="1" customWidth="1"/>
    <col min="760" max="762" width="9.375" bestFit="1" customWidth="1"/>
    <col min="763" max="763" width="9.875" bestFit="1" customWidth="1"/>
    <col min="764" max="765" width="9.375" bestFit="1" customWidth="1"/>
    <col min="766" max="766" width="9.875" bestFit="1" customWidth="1"/>
    <col min="767" max="767" width="9.375" bestFit="1" customWidth="1"/>
    <col min="768" max="769" width="8.875" customWidth="1"/>
    <col min="770" max="770" width="9.875" bestFit="1" customWidth="1"/>
    <col min="771" max="771" width="8.875" customWidth="1"/>
    <col min="772" max="772" width="10.875" bestFit="1" customWidth="1"/>
    <col min="773" max="773" width="8.875" customWidth="1"/>
    <col min="774" max="775" width="8.375" customWidth="1"/>
    <col min="776" max="776" width="10.875" bestFit="1" customWidth="1"/>
    <col min="777" max="778" width="9.375" bestFit="1" customWidth="1"/>
    <col min="779" max="779" width="9.875" bestFit="1" customWidth="1"/>
    <col min="780" max="780" width="9.375" bestFit="1" customWidth="1"/>
    <col min="781" max="781" width="10.875" bestFit="1" customWidth="1"/>
    <col min="782" max="783" width="9.375" bestFit="1" customWidth="1"/>
    <col min="784" max="784" width="9.875" bestFit="1" customWidth="1"/>
    <col min="785" max="786" width="9.375" bestFit="1" customWidth="1"/>
    <col min="787" max="787" width="9.875" bestFit="1" customWidth="1"/>
    <col min="788" max="791" width="9.375" bestFit="1" customWidth="1"/>
    <col min="792" max="792" width="10.875" bestFit="1" customWidth="1"/>
    <col min="793" max="795" width="9.375" bestFit="1" customWidth="1"/>
    <col min="796" max="796" width="9.875" bestFit="1" customWidth="1"/>
    <col min="797" max="797" width="9.375" bestFit="1" customWidth="1"/>
    <col min="798" max="799" width="8.375" customWidth="1"/>
    <col min="800" max="800" width="8.875" customWidth="1"/>
    <col min="801" max="801" width="9.875" bestFit="1" customWidth="1"/>
    <col min="802" max="802" width="10.875" bestFit="1" customWidth="1"/>
    <col min="803" max="804" width="8.375" customWidth="1"/>
    <col min="805" max="805" width="10.875" bestFit="1" customWidth="1"/>
    <col min="806" max="806" width="8.875" customWidth="1"/>
    <col min="807" max="807" width="9.375" bestFit="1" customWidth="1"/>
    <col min="808" max="808" width="10.875" bestFit="1" customWidth="1"/>
    <col min="809" max="812" width="9.375" bestFit="1" customWidth="1"/>
    <col min="813" max="814" width="9.875" bestFit="1" customWidth="1"/>
    <col min="815" max="816" width="9.375" bestFit="1" customWidth="1"/>
    <col min="817" max="817" width="9.875" bestFit="1" customWidth="1"/>
    <col min="818" max="818" width="9.375" bestFit="1" customWidth="1"/>
    <col min="819" max="819" width="10.875" bestFit="1" customWidth="1"/>
    <col min="820" max="824" width="9.375" bestFit="1" customWidth="1"/>
    <col min="825" max="825" width="9.875" bestFit="1" customWidth="1"/>
    <col min="826" max="826" width="10.875" bestFit="1" customWidth="1"/>
    <col min="827" max="827" width="8.875" customWidth="1"/>
    <col min="828" max="828" width="10.875" bestFit="1" customWidth="1"/>
    <col min="829" max="831" width="9.875" bestFit="1" customWidth="1"/>
    <col min="832" max="832" width="8.875" customWidth="1"/>
    <col min="833" max="833" width="8.375" customWidth="1"/>
    <col min="834" max="834" width="10.875" bestFit="1" customWidth="1"/>
    <col min="835" max="835" width="8.375" customWidth="1"/>
    <col min="836" max="841" width="9.375" bestFit="1" customWidth="1"/>
    <col min="842" max="843" width="9.875" bestFit="1" customWidth="1"/>
    <col min="844" max="844" width="9.375" bestFit="1" customWidth="1"/>
    <col min="845" max="845" width="9.875" bestFit="1" customWidth="1"/>
    <col min="846" max="846" width="10.875" bestFit="1" customWidth="1"/>
    <col min="847" max="847" width="9.875" bestFit="1" customWidth="1"/>
    <col min="848" max="848" width="10.875" bestFit="1" customWidth="1"/>
    <col min="849" max="850" width="9.375" bestFit="1" customWidth="1"/>
    <col min="851" max="851" width="10.875" bestFit="1" customWidth="1"/>
    <col min="852" max="852" width="9.375" bestFit="1" customWidth="1"/>
    <col min="853" max="853" width="9.875" bestFit="1" customWidth="1"/>
    <col min="854" max="856" width="9.375" bestFit="1" customWidth="1"/>
    <col min="857" max="857" width="8.875" customWidth="1"/>
    <col min="858" max="858" width="9.875" bestFit="1" customWidth="1"/>
    <col min="859" max="860" width="8.375" customWidth="1"/>
    <col min="861" max="861" width="8.875" customWidth="1"/>
    <col min="862" max="862" width="8.375" customWidth="1"/>
    <col min="863" max="863" width="9.875" bestFit="1" customWidth="1"/>
    <col min="864" max="864" width="8.375" customWidth="1"/>
    <col min="865" max="865" width="9.875" bestFit="1" customWidth="1"/>
    <col min="866" max="866" width="10.875" bestFit="1" customWidth="1"/>
    <col min="867" max="875" width="9.375" bestFit="1" customWidth="1"/>
    <col min="876" max="876" width="9.875" bestFit="1" customWidth="1"/>
    <col min="877" max="877" width="9.375" bestFit="1" customWidth="1"/>
    <col min="878" max="878" width="10.875" bestFit="1" customWidth="1"/>
    <col min="879" max="880" width="9.375" bestFit="1" customWidth="1"/>
    <col min="881" max="881" width="9.875" bestFit="1" customWidth="1"/>
    <col min="882" max="884" width="9.375" bestFit="1" customWidth="1"/>
    <col min="885" max="887" width="9.875" bestFit="1" customWidth="1"/>
    <col min="888" max="888" width="8.875" customWidth="1"/>
    <col min="889" max="890" width="9.875" bestFit="1" customWidth="1"/>
    <col min="891" max="893" width="8.875" customWidth="1"/>
    <col min="894" max="894" width="8.375" customWidth="1"/>
    <col min="895" max="895" width="9.875" bestFit="1" customWidth="1"/>
    <col min="896" max="899" width="9.375" bestFit="1" customWidth="1"/>
    <col min="900" max="900" width="10.875" bestFit="1" customWidth="1"/>
    <col min="901" max="901" width="9.875" bestFit="1" customWidth="1"/>
    <col min="902" max="902" width="9.375" bestFit="1" customWidth="1"/>
    <col min="903" max="903" width="10.875" bestFit="1" customWidth="1"/>
    <col min="904" max="906" width="9.375" bestFit="1" customWidth="1"/>
    <col min="907" max="907" width="9.875" bestFit="1" customWidth="1"/>
    <col min="908" max="916" width="9.375" bestFit="1" customWidth="1"/>
    <col min="917" max="917" width="8.375" customWidth="1"/>
    <col min="918" max="918" width="8.875" customWidth="1"/>
    <col min="919" max="919" width="8.375" customWidth="1"/>
    <col min="920" max="920" width="9.875" bestFit="1" customWidth="1"/>
    <col min="921" max="922" width="8.375" customWidth="1"/>
    <col min="923" max="923" width="8.875" customWidth="1"/>
    <col min="924" max="925" width="8.375" customWidth="1"/>
    <col min="926" max="927" width="9.375" bestFit="1" customWidth="1"/>
    <col min="928" max="928" width="9.875" bestFit="1" customWidth="1"/>
    <col min="929" max="933" width="9.375" bestFit="1" customWidth="1"/>
    <col min="934" max="934" width="9.875" bestFit="1" customWidth="1"/>
    <col min="935" max="935" width="9.375" bestFit="1" customWidth="1"/>
    <col min="936" max="937" width="9.875" bestFit="1" customWidth="1"/>
    <col min="938" max="938" width="9.375" bestFit="1" customWidth="1"/>
    <col min="939" max="940" width="9.875" bestFit="1" customWidth="1"/>
    <col min="941" max="941" width="10.875" bestFit="1" customWidth="1"/>
    <col min="942" max="942" width="9.875" bestFit="1" customWidth="1"/>
    <col min="943" max="943" width="9.375" bestFit="1" customWidth="1"/>
    <col min="944" max="944" width="9.875" bestFit="1" customWidth="1"/>
    <col min="945" max="945" width="10.875" bestFit="1" customWidth="1"/>
    <col min="946" max="946" width="8.375" customWidth="1"/>
    <col min="947" max="947" width="9.875" bestFit="1" customWidth="1"/>
    <col min="948" max="948" width="10.875" bestFit="1" customWidth="1"/>
    <col min="949" max="949" width="9.875" bestFit="1" customWidth="1"/>
    <col min="950" max="951" width="8.875" customWidth="1"/>
    <col min="952" max="952" width="9.875" bestFit="1" customWidth="1"/>
    <col min="953" max="953" width="8.375" customWidth="1"/>
    <col min="954" max="954" width="10.875" bestFit="1" customWidth="1"/>
    <col min="955" max="957" width="9.375" bestFit="1" customWidth="1"/>
    <col min="958" max="958" width="9.875" bestFit="1" customWidth="1"/>
    <col min="959" max="959" width="9.375" bestFit="1" customWidth="1"/>
    <col min="960" max="960" width="10.875" bestFit="1" customWidth="1"/>
    <col min="961" max="963" width="9.375" bestFit="1" customWidth="1"/>
    <col min="964" max="964" width="10.875" bestFit="1" customWidth="1"/>
    <col min="965" max="966" width="9.375" bestFit="1" customWidth="1"/>
    <col min="967" max="967" width="9.875" bestFit="1" customWidth="1"/>
    <col min="968" max="969" width="9.375" bestFit="1" customWidth="1"/>
    <col min="970" max="970" width="10.875" bestFit="1" customWidth="1"/>
    <col min="971" max="971" width="9.375" bestFit="1" customWidth="1"/>
    <col min="972" max="973" width="9.875" bestFit="1" customWidth="1"/>
    <col min="974" max="975" width="9.375" bestFit="1" customWidth="1"/>
    <col min="976" max="976" width="10.875" bestFit="1" customWidth="1"/>
    <col min="977" max="977" width="9.375" bestFit="1" customWidth="1"/>
    <col min="978" max="979" width="9.875" bestFit="1" customWidth="1"/>
    <col min="980" max="980" width="9.375" bestFit="1" customWidth="1"/>
    <col min="981" max="981" width="10.875" bestFit="1" customWidth="1"/>
    <col min="982" max="982" width="9.375" bestFit="1" customWidth="1"/>
    <col min="983" max="983" width="9.875" bestFit="1" customWidth="1"/>
    <col min="984" max="984" width="9.375" bestFit="1" customWidth="1"/>
    <col min="985" max="990" width="10.375" bestFit="1" customWidth="1"/>
    <col min="991" max="991" width="10.875" bestFit="1" customWidth="1"/>
    <col min="992" max="994" width="10.375" bestFit="1" customWidth="1"/>
    <col min="995" max="995" width="10.875" bestFit="1" customWidth="1"/>
    <col min="996" max="999" width="10.375" bestFit="1" customWidth="1"/>
    <col min="1000" max="1000" width="10.875" bestFit="1" customWidth="1"/>
    <col min="1001" max="1006" width="10.375" bestFit="1" customWidth="1"/>
    <col min="1007" max="1008" width="10.875" bestFit="1" customWidth="1"/>
    <col min="1009" max="1009" width="9.375" bestFit="1" customWidth="1"/>
    <col min="1010" max="1010" width="10.875" bestFit="1" customWidth="1"/>
    <col min="1011" max="1011" width="9.875" bestFit="1" customWidth="1"/>
    <col min="1012" max="1012" width="9.375" bestFit="1" customWidth="1"/>
    <col min="1013" max="1013" width="10.875" bestFit="1" customWidth="1"/>
    <col min="1014" max="1014" width="9.375" bestFit="1" customWidth="1"/>
    <col min="1015" max="1015" width="10.875" bestFit="1" customWidth="1"/>
    <col min="1016" max="1016" width="10.375" bestFit="1" customWidth="1"/>
    <col min="1017" max="1018" width="10.875" bestFit="1" customWidth="1"/>
    <col min="1019" max="1020" width="10.375" bestFit="1" customWidth="1"/>
    <col min="1021" max="1021" width="10.875" bestFit="1" customWidth="1"/>
    <col min="1022" max="1023" width="10.375" bestFit="1" customWidth="1"/>
    <col min="1024" max="1024" width="10.875" bestFit="1" customWidth="1"/>
    <col min="1025" max="1035" width="10.375" bestFit="1" customWidth="1"/>
    <col min="1036" max="1036" width="9.375" bestFit="1" customWidth="1"/>
    <col min="1037" max="1039" width="9.875" bestFit="1" customWidth="1"/>
    <col min="1040" max="1040" width="9.375" bestFit="1" customWidth="1"/>
    <col min="1041" max="1041" width="9.875" bestFit="1" customWidth="1"/>
    <col min="1042" max="1042" width="10.875" bestFit="1" customWidth="1"/>
    <col min="1043" max="1044" width="9.875" bestFit="1" customWidth="1"/>
    <col min="1045" max="1050" width="10.375" bestFit="1" customWidth="1"/>
    <col min="1051" max="1052" width="10.875" bestFit="1" customWidth="1"/>
    <col min="1053" max="1065" width="10.375" bestFit="1" customWidth="1"/>
    <col min="1066" max="1067" width="8.375" customWidth="1"/>
    <col min="1068" max="1068" width="9.875" bestFit="1" customWidth="1"/>
    <col min="1069" max="1069" width="8.875" customWidth="1"/>
    <col min="1070" max="1070" width="9.875" bestFit="1" customWidth="1"/>
    <col min="1071" max="1071" width="8.875" customWidth="1"/>
    <col min="1072" max="1072" width="8.375" customWidth="1"/>
    <col min="1073" max="1073" width="8.875" customWidth="1"/>
    <col min="1074" max="1074" width="9.875" bestFit="1" customWidth="1"/>
    <col min="1075" max="1077" width="9.375" bestFit="1" customWidth="1"/>
    <col min="1078" max="1078" width="9.875" bestFit="1" customWidth="1"/>
    <col min="1079" max="1081" width="9.375" bestFit="1" customWidth="1"/>
    <col min="1082" max="1082" width="10.875" bestFit="1" customWidth="1"/>
    <col min="1083" max="1083" width="9.875" bestFit="1" customWidth="1"/>
    <col min="1084" max="1084" width="10.875" bestFit="1" customWidth="1"/>
    <col min="1085" max="1086" width="9.375" bestFit="1" customWidth="1"/>
    <col min="1087" max="1087" width="9.875" bestFit="1" customWidth="1"/>
    <col min="1088" max="1090" width="9.375" bestFit="1" customWidth="1"/>
    <col min="1091" max="1092" width="9.875" bestFit="1" customWidth="1"/>
    <col min="1093" max="1093" width="9.375" bestFit="1" customWidth="1"/>
    <col min="1094" max="1094" width="10.875" bestFit="1" customWidth="1"/>
    <col min="1095" max="1095" width="9.375" bestFit="1" customWidth="1"/>
    <col min="1096" max="1096" width="10.875" bestFit="1" customWidth="1"/>
    <col min="1097" max="1098" width="8.375" customWidth="1"/>
    <col min="1099" max="1099" width="8.875" customWidth="1"/>
    <col min="1100" max="1100" width="10.875" bestFit="1" customWidth="1"/>
    <col min="1101" max="1101" width="8.875" customWidth="1"/>
    <col min="1102" max="1103" width="9.875" bestFit="1" customWidth="1"/>
    <col min="1104" max="1104" width="9.375" bestFit="1" customWidth="1"/>
    <col min="1105" max="1105" width="10.875" bestFit="1" customWidth="1"/>
    <col min="1106" max="1107" width="9.375" bestFit="1" customWidth="1"/>
    <col min="1108" max="1108" width="9.875" bestFit="1" customWidth="1"/>
    <col min="1109" max="1109" width="10.875" bestFit="1" customWidth="1"/>
    <col min="1110" max="1110" width="9.375" bestFit="1" customWidth="1"/>
    <col min="1111" max="1111" width="10.875" bestFit="1" customWidth="1"/>
    <col min="1112" max="1112" width="9.875" bestFit="1" customWidth="1"/>
    <col min="1113" max="1119" width="9.375" bestFit="1" customWidth="1"/>
    <col min="1120" max="1120" width="10.875" bestFit="1" customWidth="1"/>
    <col min="1121" max="1121" width="9.375" bestFit="1" customWidth="1"/>
    <col min="1122" max="1122" width="8.375" customWidth="1"/>
    <col min="1123" max="1123" width="10.875" bestFit="1" customWidth="1"/>
    <col min="1124" max="1125" width="9.875" bestFit="1" customWidth="1"/>
    <col min="1126" max="1126" width="8.875" customWidth="1"/>
    <col min="1127" max="1127" width="9.875" bestFit="1" customWidth="1"/>
    <col min="1128" max="1128" width="8.875" customWidth="1"/>
    <col min="1129" max="1129" width="8.375" customWidth="1"/>
    <col min="1130" max="1130" width="8.875" customWidth="1"/>
    <col min="1131" max="1131" width="10.875" bestFit="1" customWidth="1"/>
    <col min="1132" max="1132" width="9.375" bestFit="1" customWidth="1"/>
    <col min="1133" max="1133" width="10.875" bestFit="1" customWidth="1"/>
    <col min="1134" max="1138" width="9.375" bestFit="1" customWidth="1"/>
    <col min="1139" max="1139" width="9.875" bestFit="1" customWidth="1"/>
    <col min="1140" max="1140" width="10.875" bestFit="1" customWidth="1"/>
    <col min="1141" max="1141" width="9.875" bestFit="1" customWidth="1"/>
    <col min="1142" max="1143" width="9.375" bestFit="1" customWidth="1"/>
    <col min="1144" max="1144" width="9.875" bestFit="1" customWidth="1"/>
    <col min="1145" max="1146" width="9.375" bestFit="1" customWidth="1"/>
    <col min="1147" max="1147" width="9.875" bestFit="1" customWidth="1"/>
    <col min="1148" max="1148" width="9.375" bestFit="1" customWidth="1"/>
    <col min="1149" max="1149" width="9.875" bestFit="1" customWidth="1"/>
    <col min="1150" max="1150" width="9.375" bestFit="1" customWidth="1"/>
    <col min="1151" max="1151" width="10.875" bestFit="1" customWidth="1"/>
    <col min="1152" max="1152" width="9.375" bestFit="1" customWidth="1"/>
    <col min="1153" max="1154" width="8.375" customWidth="1"/>
    <col min="1155" max="1155" width="8.875" customWidth="1"/>
    <col min="1156" max="1157" width="8.375" customWidth="1"/>
    <col min="1158" max="1159" width="8.875" customWidth="1"/>
    <col min="1160" max="1160" width="8.375" customWidth="1"/>
    <col min="1161" max="1161" width="10.875" bestFit="1" customWidth="1"/>
    <col min="1162" max="1162" width="9.375" bestFit="1" customWidth="1"/>
    <col min="1163" max="1163" width="10.875" bestFit="1" customWidth="1"/>
    <col min="1164" max="1164" width="9.375" bestFit="1" customWidth="1"/>
    <col min="1165" max="1166" width="10.875" bestFit="1" customWidth="1"/>
    <col min="1167" max="1167" width="9.875" bestFit="1" customWidth="1"/>
    <col min="1168" max="1168" width="9.375" bestFit="1" customWidth="1"/>
    <col min="1169" max="1169" width="9.875" bestFit="1" customWidth="1"/>
    <col min="1170" max="1173" width="9.375" bestFit="1" customWidth="1"/>
    <col min="1174" max="1174" width="10.875" bestFit="1" customWidth="1"/>
    <col min="1175" max="1175" width="9.875" bestFit="1" customWidth="1"/>
    <col min="1176" max="1176" width="9.375" bestFit="1" customWidth="1"/>
    <col min="1177" max="1177" width="9.875" bestFit="1" customWidth="1"/>
    <col min="1178" max="1178" width="10.875" bestFit="1" customWidth="1"/>
    <col min="1179" max="1179" width="9.375" bestFit="1" customWidth="1"/>
    <col min="1180" max="1180" width="10.875" bestFit="1" customWidth="1"/>
    <col min="1181" max="1181" width="9.375" bestFit="1" customWidth="1"/>
    <col min="1182" max="1182" width="8.375" customWidth="1"/>
    <col min="1183" max="1185" width="9.875" bestFit="1" customWidth="1"/>
    <col min="1186" max="1186" width="8.875" customWidth="1"/>
    <col min="1187" max="1187" width="10.875" bestFit="1" customWidth="1"/>
    <col min="1188" max="1189" width="8.875" customWidth="1"/>
    <col min="1190" max="1191" width="9.875" bestFit="1" customWidth="1"/>
    <col min="1192" max="1192" width="9.375" bestFit="1" customWidth="1"/>
    <col min="1193" max="1193" width="9.875" bestFit="1" customWidth="1"/>
    <col min="1194" max="1194" width="10.875" bestFit="1" customWidth="1"/>
    <col min="1195" max="1200" width="9.375" bestFit="1" customWidth="1"/>
    <col min="1201" max="1201" width="10.875" bestFit="1" customWidth="1"/>
    <col min="1202" max="1204" width="9.375" bestFit="1" customWidth="1"/>
    <col min="1205" max="1205" width="9.875" bestFit="1" customWidth="1"/>
    <col min="1206" max="1206" width="10.875" bestFit="1" customWidth="1"/>
    <col min="1207" max="1207" width="9.375" bestFit="1" customWidth="1"/>
    <col min="1208" max="1208" width="9.875" bestFit="1" customWidth="1"/>
    <col min="1209" max="1209" width="9.375" bestFit="1" customWidth="1"/>
    <col min="1210" max="1210" width="9.875" bestFit="1" customWidth="1"/>
    <col min="1211" max="1211" width="10.875" bestFit="1" customWidth="1"/>
    <col min="1212" max="1212" width="8.875" customWidth="1"/>
    <col min="1213" max="1213" width="10.875" bestFit="1" customWidth="1"/>
    <col min="1214" max="1215" width="8.375" customWidth="1"/>
    <col min="1216" max="1216" width="9.875" bestFit="1" customWidth="1"/>
    <col min="1217" max="1217" width="8.375" customWidth="1"/>
    <col min="1218" max="1218" width="8.875" customWidth="1"/>
    <col min="1219" max="1219" width="9.875" bestFit="1" customWidth="1"/>
    <col min="1220" max="1220" width="8.375" customWidth="1"/>
    <col min="1221" max="1221" width="9.375" bestFit="1" customWidth="1"/>
    <col min="1222" max="1222" width="9.875" bestFit="1" customWidth="1"/>
    <col min="1223" max="1223" width="9.375" bestFit="1" customWidth="1"/>
    <col min="1224" max="1225" width="10.875" bestFit="1" customWidth="1"/>
    <col min="1226" max="1229" width="9.375" bestFit="1" customWidth="1"/>
    <col min="1230" max="1231" width="10.875" bestFit="1" customWidth="1"/>
    <col min="1232" max="1236" width="9.375" bestFit="1" customWidth="1"/>
    <col min="1237" max="1237" width="9.875" bestFit="1" customWidth="1"/>
    <col min="1238" max="1239" width="10.875" bestFit="1" customWidth="1"/>
    <col min="1240" max="1240" width="9.375" bestFit="1" customWidth="1"/>
    <col min="1241" max="1241" width="8.375" customWidth="1"/>
    <col min="1242" max="1243" width="9.875" bestFit="1" customWidth="1"/>
    <col min="1244" max="1245" width="8.375" customWidth="1"/>
    <col min="1246" max="1246" width="9.875" bestFit="1" customWidth="1"/>
    <col min="1247" max="1247" width="8.875" customWidth="1"/>
    <col min="1248" max="1248" width="9.875" bestFit="1" customWidth="1"/>
    <col min="1249" max="1251" width="9.375" bestFit="1" customWidth="1"/>
    <col min="1252" max="1252" width="10.875" bestFit="1" customWidth="1"/>
    <col min="1253" max="1254" width="9.375" bestFit="1" customWidth="1"/>
    <col min="1255" max="1255" width="10.875" bestFit="1" customWidth="1"/>
    <col min="1256" max="1257" width="9.375" bestFit="1" customWidth="1"/>
    <col min="1258" max="1258" width="9.875" bestFit="1" customWidth="1"/>
    <col min="1259" max="1259" width="9.375" bestFit="1" customWidth="1"/>
    <col min="1260" max="1260" width="10.875" bestFit="1" customWidth="1"/>
    <col min="1261" max="1263" width="9.375" bestFit="1" customWidth="1"/>
    <col min="1264" max="1264" width="10.875" bestFit="1" customWidth="1"/>
    <col min="1265" max="1266" width="9.375" bestFit="1" customWidth="1"/>
    <col min="1267" max="1267" width="9.875" bestFit="1" customWidth="1"/>
    <col min="1268" max="1268" width="10.875" bestFit="1" customWidth="1"/>
    <col min="1269" max="1270" width="9.375" bestFit="1" customWidth="1"/>
    <col min="1271" max="1271" width="9.875" bestFit="1" customWidth="1"/>
    <col min="1272" max="1272" width="8.875" customWidth="1"/>
    <col min="1273" max="1273" width="8.375" customWidth="1"/>
    <col min="1274" max="1274" width="8.875" customWidth="1"/>
    <col min="1275" max="1276" width="8.375" customWidth="1"/>
    <col min="1277" max="1277" width="9.875" bestFit="1" customWidth="1"/>
    <col min="1278" max="1278" width="8.375" customWidth="1"/>
    <col min="1279" max="1279" width="8.875" customWidth="1"/>
    <col min="1280" max="1280" width="10.875" bestFit="1" customWidth="1"/>
    <col min="1281" max="1285" width="9.375" bestFit="1" customWidth="1"/>
    <col min="1286" max="1286" width="9.875" bestFit="1" customWidth="1"/>
    <col min="1287" max="1288" width="9.375" bestFit="1" customWidth="1"/>
    <col min="1289" max="1289" width="10.875" bestFit="1" customWidth="1"/>
    <col min="1290" max="1290" width="9.875" bestFit="1" customWidth="1"/>
    <col min="1291" max="1291" width="9.375" bestFit="1" customWidth="1"/>
    <col min="1292" max="1293" width="9.875" bestFit="1" customWidth="1"/>
    <col min="1294" max="1294" width="9.375" bestFit="1" customWidth="1"/>
    <col min="1295" max="1295" width="9.875" bestFit="1" customWidth="1"/>
    <col min="1296" max="1296" width="9.375" bestFit="1" customWidth="1"/>
    <col min="1297" max="1297" width="9.875" bestFit="1" customWidth="1"/>
    <col min="1298" max="1299" width="9.375" bestFit="1" customWidth="1"/>
    <col min="1300" max="1300" width="8.875" customWidth="1"/>
    <col min="1301" max="1301" width="9.875" bestFit="1" customWidth="1"/>
    <col min="1302" max="1303" width="8.375" customWidth="1"/>
    <col min="1304" max="1304" width="9.875" bestFit="1" customWidth="1"/>
    <col min="1305" max="1305" width="8.875" customWidth="1"/>
    <col min="1306" max="1306" width="8.375" customWidth="1"/>
    <col min="1307" max="1307" width="8.875" customWidth="1"/>
    <col min="1308" max="1308" width="8.375" customWidth="1"/>
    <col min="1309" max="1309" width="10.875" bestFit="1" customWidth="1"/>
    <col min="1310" max="1311" width="9.375" bestFit="1" customWidth="1"/>
    <col min="1312" max="1312" width="10.875" bestFit="1" customWidth="1"/>
    <col min="1313" max="1317" width="9.375" bestFit="1" customWidth="1"/>
    <col min="1318" max="1318" width="10.875" bestFit="1" customWidth="1"/>
    <col min="1319" max="1321" width="9.375" bestFit="1" customWidth="1"/>
    <col min="1322" max="1323" width="10.875" bestFit="1" customWidth="1"/>
    <col min="1324" max="1326" width="9.375" bestFit="1" customWidth="1"/>
    <col min="1327" max="1327" width="9.875" bestFit="1" customWidth="1"/>
    <col min="1328" max="1328" width="9.375" bestFit="1" customWidth="1"/>
    <col min="1329" max="1329" width="9.875" bestFit="1" customWidth="1"/>
    <col min="1330" max="1332" width="9.375" bestFit="1" customWidth="1"/>
    <col min="1333" max="1334" width="9.875" bestFit="1" customWidth="1"/>
    <col min="1335" max="1335" width="10.875" bestFit="1" customWidth="1"/>
    <col min="1336" max="1337" width="9.375" bestFit="1" customWidth="1"/>
    <col min="1338" max="1346" width="10.375" bestFit="1" customWidth="1"/>
    <col min="1347" max="1347" width="10.875" bestFit="1" customWidth="1"/>
    <col min="1348" max="1355" width="10.375" bestFit="1" customWidth="1"/>
    <col min="1356" max="1356" width="10.875" bestFit="1" customWidth="1"/>
    <col min="1357" max="1359" width="10.375" bestFit="1" customWidth="1"/>
    <col min="1360" max="1360" width="9.875" bestFit="1" customWidth="1"/>
    <col min="1361" max="1367" width="9.375" bestFit="1" customWidth="1"/>
    <col min="1368" max="1369" width="10.875" bestFit="1" customWidth="1"/>
    <col min="1370" max="1377" width="10.375" bestFit="1" customWidth="1"/>
    <col min="1378" max="1378" width="10.875" bestFit="1" customWidth="1"/>
    <col min="1379" max="1386" width="10.375" bestFit="1" customWidth="1"/>
    <col min="1387" max="1387" width="10.875" bestFit="1" customWidth="1"/>
    <col min="1388" max="1389" width="10.375" bestFit="1" customWidth="1"/>
    <col min="1390" max="1390" width="9.375" bestFit="1" customWidth="1"/>
    <col min="1391" max="1391" width="9.875" bestFit="1" customWidth="1"/>
    <col min="1392" max="1397" width="9.375" bestFit="1" customWidth="1"/>
    <col min="1398" max="1398" width="10.875" bestFit="1" customWidth="1"/>
    <col min="1399" max="1415" width="10.375" bestFit="1" customWidth="1"/>
    <col min="1416" max="1416" width="10.875" bestFit="1" customWidth="1"/>
    <col min="1417" max="1419" width="10.375" bestFit="1" customWidth="1"/>
    <col min="1420" max="1420" width="11.875" bestFit="1" customWidth="1"/>
  </cols>
  <sheetData>
    <row r="3" spans="1:50" x14ac:dyDescent="0.25">
      <c r="A3" s="10" t="s">
        <v>94</v>
      </c>
      <c r="B3" s="10" t="s">
        <v>95</v>
      </c>
    </row>
    <row r="4" spans="1:50" x14ac:dyDescent="0.25">
      <c r="B4" t="s">
        <v>96</v>
      </c>
      <c r="N4" t="s">
        <v>97</v>
      </c>
      <c r="Z4" t="s">
        <v>98</v>
      </c>
      <c r="AL4" t="s">
        <v>99</v>
      </c>
      <c r="AX4" t="s">
        <v>93</v>
      </c>
    </row>
    <row r="5" spans="1:50" x14ac:dyDescent="0.25">
      <c r="A5" s="10" t="s">
        <v>92</v>
      </c>
      <c r="B5" s="12" t="s">
        <v>100</v>
      </c>
      <c r="C5" s="12" t="s">
        <v>101</v>
      </c>
      <c r="D5" s="12" t="s">
        <v>102</v>
      </c>
      <c r="E5" s="12" t="s">
        <v>103</v>
      </c>
      <c r="F5" s="12" t="s">
        <v>104</v>
      </c>
      <c r="G5" s="12" t="s">
        <v>105</v>
      </c>
      <c r="H5" s="12" t="s">
        <v>106</v>
      </c>
      <c r="I5" s="12" t="s">
        <v>107</v>
      </c>
      <c r="J5" s="12" t="s">
        <v>108</v>
      </c>
      <c r="K5" s="12" t="s">
        <v>109</v>
      </c>
      <c r="L5" s="12" t="s">
        <v>110</v>
      </c>
      <c r="M5" s="12" t="s">
        <v>111</v>
      </c>
      <c r="N5" s="12" t="s">
        <v>100</v>
      </c>
      <c r="O5" s="12" t="s">
        <v>101</v>
      </c>
      <c r="P5" s="12" t="s">
        <v>102</v>
      </c>
      <c r="Q5" s="12" t="s">
        <v>103</v>
      </c>
      <c r="R5" s="12" t="s">
        <v>104</v>
      </c>
      <c r="S5" s="12" t="s">
        <v>105</v>
      </c>
      <c r="T5" s="12" t="s">
        <v>106</v>
      </c>
      <c r="U5" s="12" t="s">
        <v>107</v>
      </c>
      <c r="V5" s="12" t="s">
        <v>108</v>
      </c>
      <c r="W5" s="12" t="s">
        <v>109</v>
      </c>
      <c r="X5" s="12" t="s">
        <v>110</v>
      </c>
      <c r="Y5" s="12" t="s">
        <v>111</v>
      </c>
      <c r="Z5" s="12" t="s">
        <v>100</v>
      </c>
      <c r="AA5" s="12" t="s">
        <v>101</v>
      </c>
      <c r="AB5" s="12" t="s">
        <v>102</v>
      </c>
      <c r="AC5" s="12" t="s">
        <v>103</v>
      </c>
      <c r="AD5" s="12" t="s">
        <v>104</v>
      </c>
      <c r="AE5" s="12" t="s">
        <v>105</v>
      </c>
      <c r="AF5" s="12" t="s">
        <v>106</v>
      </c>
      <c r="AG5" s="12" t="s">
        <v>107</v>
      </c>
      <c r="AH5" s="12" t="s">
        <v>108</v>
      </c>
      <c r="AI5" s="12" t="s">
        <v>109</v>
      </c>
      <c r="AJ5" s="12" t="s">
        <v>110</v>
      </c>
      <c r="AK5" s="12" t="s">
        <v>111</v>
      </c>
      <c r="AL5" s="12" t="s">
        <v>100</v>
      </c>
      <c r="AM5" s="12" t="s">
        <v>101</v>
      </c>
      <c r="AN5" s="12" t="s">
        <v>102</v>
      </c>
      <c r="AO5" s="12" t="s">
        <v>103</v>
      </c>
      <c r="AP5" s="12" t="s">
        <v>104</v>
      </c>
      <c r="AQ5" s="12" t="s">
        <v>105</v>
      </c>
      <c r="AR5" s="12" t="s">
        <v>106</v>
      </c>
      <c r="AS5" s="12" t="s">
        <v>107</v>
      </c>
      <c r="AT5" s="12" t="s">
        <v>108</v>
      </c>
      <c r="AU5" s="12" t="s">
        <v>109</v>
      </c>
      <c r="AV5" s="12" t="s">
        <v>110</v>
      </c>
      <c r="AW5" s="12" t="s">
        <v>111</v>
      </c>
    </row>
    <row r="6" spans="1:50" x14ac:dyDescent="0.25">
      <c r="A6" s="3" t="s">
        <v>46</v>
      </c>
      <c r="B6" s="11">
        <v>61597.99</v>
      </c>
      <c r="C6" s="11">
        <v>39610.021000000001</v>
      </c>
      <c r="D6" s="11">
        <v>29406.427499999998</v>
      </c>
      <c r="E6" s="11">
        <v>11931.8115</v>
      </c>
      <c r="F6" s="11">
        <v>55309.885999999999</v>
      </c>
      <c r="G6" s="11">
        <v>18477.854500000001</v>
      </c>
      <c r="H6" s="11">
        <v>79663.89</v>
      </c>
      <c r="I6" s="11">
        <v>67286.930999999997</v>
      </c>
      <c r="J6" s="11">
        <v>52791.422999999995</v>
      </c>
      <c r="K6" s="11">
        <v>27599.181</v>
      </c>
      <c r="L6" s="11">
        <v>3514.7840000000001</v>
      </c>
      <c r="M6" s="11">
        <v>35057.036</v>
      </c>
      <c r="N6" s="11">
        <v>42052.417000000001</v>
      </c>
      <c r="O6" s="11">
        <v>23476.55</v>
      </c>
      <c r="P6" s="11">
        <v>16476.815000000002</v>
      </c>
      <c r="Q6" s="11">
        <v>91495.165500000003</v>
      </c>
      <c r="R6" s="11">
        <v>31024.585500000001</v>
      </c>
      <c r="S6" s="11">
        <v>12986.924999999999</v>
      </c>
      <c r="T6" s="11">
        <v>33848.699999999997</v>
      </c>
      <c r="U6" s="11">
        <v>7805.2219999999998</v>
      </c>
      <c r="V6" s="11">
        <v>45904.215500000006</v>
      </c>
      <c r="W6" s="11">
        <v>18340.397000000001</v>
      </c>
      <c r="X6" s="11">
        <v>21379.846000000001</v>
      </c>
      <c r="Y6" s="11">
        <v>11370.629500000001</v>
      </c>
      <c r="Z6" s="11">
        <v>5232.24</v>
      </c>
      <c r="AA6" s="11">
        <v>34093.274000000005</v>
      </c>
      <c r="AB6" s="11">
        <v>32301.228000000003</v>
      </c>
      <c r="AC6" s="11">
        <v>33435.870500000005</v>
      </c>
      <c r="AD6" s="11">
        <v>24519.050500000001</v>
      </c>
      <c r="AE6" s="11">
        <v>10757.46</v>
      </c>
      <c r="AF6" s="11">
        <v>90192.593500000003</v>
      </c>
      <c r="AG6" s="11">
        <v>19838.434999999998</v>
      </c>
      <c r="AH6" s="11">
        <v>63179.335500000001</v>
      </c>
      <c r="AI6" s="11">
        <v>76370.05799999999</v>
      </c>
      <c r="AJ6" s="11">
        <v>43226.629499999995</v>
      </c>
      <c r="AK6" s="11">
        <v>17020.268</v>
      </c>
      <c r="AL6" s="11">
        <v>45517.603999999999</v>
      </c>
      <c r="AM6" s="11">
        <v>69843.665000000008</v>
      </c>
      <c r="AN6" s="11">
        <v>34514.689000000006</v>
      </c>
      <c r="AO6" s="11">
        <v>20482.292999999998</v>
      </c>
      <c r="AP6" s="11">
        <v>21815.944500000001</v>
      </c>
      <c r="AQ6" s="11">
        <v>12896.593499999999</v>
      </c>
      <c r="AR6" s="11">
        <v>22484.075499999999</v>
      </c>
      <c r="AS6" s="11">
        <v>65244.19</v>
      </c>
      <c r="AT6" s="11">
        <v>15946.362499999999</v>
      </c>
      <c r="AU6" s="11">
        <v>38593.389500000005</v>
      </c>
      <c r="AV6" s="11">
        <v>34123.557499999995</v>
      </c>
      <c r="AW6" s="11">
        <v>34753.981</v>
      </c>
      <c r="AX6" s="11">
        <v>1704791.4909999999</v>
      </c>
    </row>
    <row r="7" spans="1:50" x14ac:dyDescent="0.25">
      <c r="A7" s="13" t="s">
        <v>17</v>
      </c>
      <c r="B7" s="11">
        <v>23813.88</v>
      </c>
      <c r="C7" s="11">
        <v>13907.07</v>
      </c>
      <c r="D7" s="11">
        <v>3330.53</v>
      </c>
      <c r="E7" s="11">
        <v>4987.7299999999996</v>
      </c>
      <c r="F7" s="11">
        <v>48020.020000000004</v>
      </c>
      <c r="G7" s="11">
        <v>3759.8819999999996</v>
      </c>
      <c r="H7" s="11">
        <v>2453.3000000000002</v>
      </c>
      <c r="I7" s="11">
        <v>30431.65</v>
      </c>
      <c r="J7" s="11">
        <v>16830.12</v>
      </c>
      <c r="K7" s="11">
        <v>1548.43</v>
      </c>
      <c r="L7" s="11">
        <v>1081.31</v>
      </c>
      <c r="M7" s="11">
        <v>10328.516</v>
      </c>
      <c r="N7" s="11">
        <v>29665.87</v>
      </c>
      <c r="O7" s="11">
        <v>16026.57</v>
      </c>
      <c r="P7" s="11">
        <v>12185.582</v>
      </c>
      <c r="Q7" s="11">
        <v>34326.896000000001</v>
      </c>
      <c r="R7" s="11">
        <v>6824.6900000000005</v>
      </c>
      <c r="S7" s="11">
        <v>467.15</v>
      </c>
      <c r="T7" s="11">
        <v>21254.93</v>
      </c>
      <c r="U7" s="11">
        <v>2511.9899999999998</v>
      </c>
      <c r="V7" s="11">
        <v>9985.0499999999993</v>
      </c>
      <c r="W7" s="11">
        <v>9815.52</v>
      </c>
      <c r="X7" s="11">
        <v>306.77</v>
      </c>
      <c r="Y7" s="11">
        <v>909.92</v>
      </c>
      <c r="Z7" s="11">
        <v>477.39</v>
      </c>
      <c r="AA7" s="11">
        <v>20784.02</v>
      </c>
      <c r="AB7" s="11">
        <v>7622.4960000000001</v>
      </c>
      <c r="AC7" s="11">
        <v>3304.74</v>
      </c>
      <c r="AD7" s="11">
        <v>978.4</v>
      </c>
      <c r="AE7" s="11">
        <v>9909.3499999999985</v>
      </c>
      <c r="AF7" s="11">
        <v>13922.25</v>
      </c>
      <c r="AG7" s="11">
        <v>11855.09</v>
      </c>
      <c r="AH7" s="11">
        <v>1594.3020000000001</v>
      </c>
      <c r="AI7" s="11">
        <v>30771.567999999999</v>
      </c>
      <c r="AJ7" s="11">
        <v>4615.91</v>
      </c>
      <c r="AK7" s="11">
        <v>5692.33</v>
      </c>
      <c r="AL7" s="11">
        <v>4771.18</v>
      </c>
      <c r="AM7" s="11">
        <v>23533.657999999999</v>
      </c>
      <c r="AN7" s="11">
        <v>21592.710000000003</v>
      </c>
      <c r="AO7" s="11">
        <v>3134.23</v>
      </c>
      <c r="AP7" s="11">
        <v>5497.86</v>
      </c>
      <c r="AQ7" s="11">
        <v>7581.1899999999987</v>
      </c>
      <c r="AR7" s="11">
        <v>6128.3799999999992</v>
      </c>
      <c r="AS7" s="11">
        <v>3146.8300000000004</v>
      </c>
      <c r="AT7" s="11">
        <v>3461.38</v>
      </c>
      <c r="AU7" s="11">
        <v>12300.29</v>
      </c>
      <c r="AV7" s="11">
        <v>17374.599999999999</v>
      </c>
      <c r="AW7" s="11">
        <v>7920.7400000000007</v>
      </c>
      <c r="AX7" s="11">
        <v>532744.27</v>
      </c>
    </row>
    <row r="8" spans="1:50" x14ac:dyDescent="0.25">
      <c r="A8" s="13" t="s">
        <v>29</v>
      </c>
      <c r="B8" s="11">
        <v>25583.569999999996</v>
      </c>
      <c r="C8" s="11">
        <v>2230.6</v>
      </c>
      <c r="D8" s="11">
        <v>1092.7199999999998</v>
      </c>
      <c r="E8" s="11">
        <v>3775.8199999999997</v>
      </c>
      <c r="F8" s="11">
        <v>2565.4500000000003</v>
      </c>
      <c r="G8" s="11">
        <v>3308.5700000000006</v>
      </c>
      <c r="H8" s="11">
        <v>2313.9199999999996</v>
      </c>
      <c r="I8" s="11">
        <v>6534.92</v>
      </c>
      <c r="J8" s="11">
        <v>16573.020000000004</v>
      </c>
      <c r="K8" s="11">
        <v>968.26999999999987</v>
      </c>
      <c r="L8" s="11">
        <v>1397.17</v>
      </c>
      <c r="M8" s="11">
        <v>4046.1800000000007</v>
      </c>
      <c r="N8" s="11">
        <v>7034.3700000000008</v>
      </c>
      <c r="O8" s="11">
        <v>5279.92</v>
      </c>
      <c r="P8" s="11">
        <v>1133.96</v>
      </c>
      <c r="Q8" s="11">
        <v>23845.170000000002</v>
      </c>
      <c r="R8" s="11">
        <v>4907.47</v>
      </c>
      <c r="S8" s="11">
        <v>12088.91</v>
      </c>
      <c r="T8" s="11">
        <v>7892.079999999999</v>
      </c>
      <c r="U8" s="11">
        <v>3004.59</v>
      </c>
      <c r="V8" s="11">
        <v>3627.6800000000003</v>
      </c>
      <c r="W8" s="11">
        <v>5642.17</v>
      </c>
      <c r="X8" s="11">
        <v>14017.33</v>
      </c>
      <c r="Y8" s="11">
        <v>4354.1900000000005</v>
      </c>
      <c r="Z8" s="11">
        <v>4754.8499999999995</v>
      </c>
      <c r="AA8" s="11">
        <v>5999.25</v>
      </c>
      <c r="AB8" s="11">
        <v>16194.1</v>
      </c>
      <c r="AC8" s="11">
        <v>10553.24</v>
      </c>
      <c r="AD8" s="11">
        <v>5469.9100000000008</v>
      </c>
      <c r="AE8" s="11">
        <v>848.11000000000024</v>
      </c>
      <c r="AF8" s="11">
        <v>17520.23</v>
      </c>
      <c r="AG8" s="11">
        <v>1628.73</v>
      </c>
      <c r="AH8" s="11">
        <v>7153.5</v>
      </c>
      <c r="AI8" s="11">
        <v>5661.1299999999992</v>
      </c>
      <c r="AJ8" s="11">
        <v>11390.050000000001</v>
      </c>
      <c r="AK8" s="11">
        <v>4696.34</v>
      </c>
      <c r="AL8" s="11">
        <v>11897.17</v>
      </c>
      <c r="AM8" s="11">
        <v>2870.3700000000003</v>
      </c>
      <c r="AN8" s="11">
        <v>4812.920000000001</v>
      </c>
      <c r="AO8" s="11">
        <v>6058.49</v>
      </c>
      <c r="AP8" s="11">
        <v>5518.6100000000006</v>
      </c>
      <c r="AQ8" s="11">
        <v>267.51</v>
      </c>
      <c r="AR8" s="11">
        <v>9510.2799999999988</v>
      </c>
      <c r="AS8" s="11">
        <v>1268.75</v>
      </c>
      <c r="AT8" s="11">
        <v>9060.5399999999991</v>
      </c>
      <c r="AU8" s="11">
        <v>3043.85</v>
      </c>
      <c r="AV8" s="11">
        <v>2992.2799999999997</v>
      </c>
      <c r="AW8" s="11">
        <v>7066.5099999999993</v>
      </c>
      <c r="AX8" s="11">
        <v>319454.76999999996</v>
      </c>
    </row>
    <row r="9" spans="1:50" x14ac:dyDescent="0.25">
      <c r="A9" s="13" t="s">
        <v>24</v>
      </c>
      <c r="B9" s="11">
        <v>12200.54</v>
      </c>
      <c r="C9" s="11">
        <v>23472.351000000002</v>
      </c>
      <c r="D9" s="11">
        <v>24983.177499999998</v>
      </c>
      <c r="E9" s="11">
        <v>3168.2615000000001</v>
      </c>
      <c r="F9" s="11">
        <v>4724.4160000000002</v>
      </c>
      <c r="G9" s="11">
        <v>11409.4025</v>
      </c>
      <c r="H9" s="11">
        <v>74896.67</v>
      </c>
      <c r="I9" s="11">
        <v>30320.360999999997</v>
      </c>
      <c r="J9" s="11">
        <v>19388.282999999999</v>
      </c>
      <c r="K9" s="11">
        <v>25082.481</v>
      </c>
      <c r="L9" s="11">
        <v>1036.3040000000001</v>
      </c>
      <c r="M9" s="11">
        <v>20682.34</v>
      </c>
      <c r="N9" s="11">
        <v>5352.1769999999997</v>
      </c>
      <c r="O9" s="11">
        <v>2170.06</v>
      </c>
      <c r="P9" s="11">
        <v>3157.2730000000001</v>
      </c>
      <c r="Q9" s="11">
        <v>33323.099500000004</v>
      </c>
      <c r="R9" s="11">
        <v>19292.425500000001</v>
      </c>
      <c r="S9" s="11">
        <v>430.86500000000001</v>
      </c>
      <c r="T9" s="11">
        <v>4701.6899999999996</v>
      </c>
      <c r="U9" s="11">
        <v>2288.6419999999998</v>
      </c>
      <c r="V9" s="11">
        <v>32291.485500000003</v>
      </c>
      <c r="W9" s="11">
        <v>2882.7069999999999</v>
      </c>
      <c r="X9" s="11">
        <v>7055.7460000000001</v>
      </c>
      <c r="Y9" s="11">
        <v>6106.5195000000003</v>
      </c>
      <c r="Z9" s="11"/>
      <c r="AA9" s="11">
        <v>7310.0040000000008</v>
      </c>
      <c r="AB9" s="11">
        <v>8484.6319999999996</v>
      </c>
      <c r="AC9" s="11">
        <v>19577.890500000001</v>
      </c>
      <c r="AD9" s="11">
        <v>18070.7405</v>
      </c>
      <c r="AE9" s="11"/>
      <c r="AF9" s="11">
        <v>58750.113500000007</v>
      </c>
      <c r="AG9" s="11">
        <v>6354.6149999999998</v>
      </c>
      <c r="AH9" s="11">
        <v>54431.533499999998</v>
      </c>
      <c r="AI9" s="11">
        <v>39937.360000000001</v>
      </c>
      <c r="AJ9" s="11">
        <v>27220.669499999996</v>
      </c>
      <c r="AK9" s="11">
        <v>6631.598</v>
      </c>
      <c r="AL9" s="11">
        <v>28849.254000000001</v>
      </c>
      <c r="AM9" s="11">
        <v>43439.637000000002</v>
      </c>
      <c r="AN9" s="11">
        <v>8109.0590000000002</v>
      </c>
      <c r="AO9" s="11">
        <v>11289.573</v>
      </c>
      <c r="AP9" s="11">
        <v>10799.4745</v>
      </c>
      <c r="AQ9" s="11">
        <v>5047.893500000001</v>
      </c>
      <c r="AR9" s="11">
        <v>6845.4154999999992</v>
      </c>
      <c r="AS9" s="11">
        <v>60828.61</v>
      </c>
      <c r="AT9" s="11">
        <v>3424.4425000000001</v>
      </c>
      <c r="AU9" s="11">
        <v>23249.249500000002</v>
      </c>
      <c r="AV9" s="11">
        <v>13756.6775</v>
      </c>
      <c r="AW9" s="11">
        <v>19766.731</v>
      </c>
      <c r="AX9" s="11">
        <v>852592.45099999988</v>
      </c>
    </row>
    <row r="10" spans="1:50" x14ac:dyDescent="0.25">
      <c r="A10" s="3" t="s">
        <v>15</v>
      </c>
      <c r="B10" s="11">
        <v>35684.198499999999</v>
      </c>
      <c r="C10" s="11">
        <v>66496.117499999993</v>
      </c>
      <c r="D10" s="11">
        <v>34562.718000000001</v>
      </c>
      <c r="E10" s="11">
        <v>66323.440499999997</v>
      </c>
      <c r="F10" s="11">
        <v>27600.094499999999</v>
      </c>
      <c r="G10" s="11">
        <v>26671.784000000003</v>
      </c>
      <c r="H10" s="11">
        <v>44484.1875</v>
      </c>
      <c r="I10" s="11">
        <v>83140.681499999992</v>
      </c>
      <c r="J10" s="11">
        <v>44297.904000000002</v>
      </c>
      <c r="K10" s="11">
        <v>30697.708999999999</v>
      </c>
      <c r="L10" s="11">
        <v>49343.7745</v>
      </c>
      <c r="M10" s="11">
        <v>54293.563499999989</v>
      </c>
      <c r="N10" s="11">
        <v>66242.5625</v>
      </c>
      <c r="O10" s="11">
        <v>44456.880000000005</v>
      </c>
      <c r="P10" s="11">
        <v>10030.416000000001</v>
      </c>
      <c r="Q10" s="11">
        <v>47325.494500000001</v>
      </c>
      <c r="R10" s="11">
        <v>40829.83</v>
      </c>
      <c r="S10" s="11">
        <v>74297.585500000001</v>
      </c>
      <c r="T10" s="11">
        <v>37881.990000000005</v>
      </c>
      <c r="U10" s="11">
        <v>20181.11</v>
      </c>
      <c r="V10" s="11">
        <v>36802.118000000002</v>
      </c>
      <c r="W10" s="11">
        <v>46036.824999999997</v>
      </c>
      <c r="X10" s="11">
        <v>41791.173999999999</v>
      </c>
      <c r="Y10" s="11">
        <v>29752.972999999998</v>
      </c>
      <c r="Z10" s="11">
        <v>46664.231499999994</v>
      </c>
      <c r="AA10" s="11">
        <v>8952.3339999999989</v>
      </c>
      <c r="AB10" s="11">
        <v>6893.2445000000007</v>
      </c>
      <c r="AC10" s="11">
        <v>49286.204500000007</v>
      </c>
      <c r="AD10" s="11">
        <v>52058.983999999997</v>
      </c>
      <c r="AE10" s="11">
        <v>32863.500499999995</v>
      </c>
      <c r="AF10" s="11">
        <v>34429.674500000001</v>
      </c>
      <c r="AG10" s="11">
        <v>25466.899999999998</v>
      </c>
      <c r="AH10" s="11">
        <v>33762.781499999997</v>
      </c>
      <c r="AI10" s="11">
        <v>23820.723499999996</v>
      </c>
      <c r="AJ10" s="11">
        <v>35206.46</v>
      </c>
      <c r="AK10" s="11">
        <v>41216.804000000004</v>
      </c>
      <c r="AL10" s="11">
        <v>19972.647499999999</v>
      </c>
      <c r="AM10" s="11">
        <v>33256.270499999999</v>
      </c>
      <c r="AN10" s="11">
        <v>68443.999000000011</v>
      </c>
      <c r="AO10" s="11">
        <v>23286.523499999999</v>
      </c>
      <c r="AP10" s="11">
        <v>18529.706999999999</v>
      </c>
      <c r="AQ10" s="11">
        <v>39363.777000000002</v>
      </c>
      <c r="AR10" s="11">
        <v>23785.050500000001</v>
      </c>
      <c r="AS10" s="11">
        <v>51533.767999999996</v>
      </c>
      <c r="AT10" s="11">
        <v>44508.325000000004</v>
      </c>
      <c r="AU10" s="11">
        <v>57687.601499999997</v>
      </c>
      <c r="AV10" s="11">
        <v>19308.373999999996</v>
      </c>
      <c r="AW10" s="11">
        <v>43234.767</v>
      </c>
      <c r="AX10" s="11">
        <v>1892757.7845000001</v>
      </c>
    </row>
    <row r="11" spans="1:50" x14ac:dyDescent="0.25">
      <c r="A11" s="13" t="s">
        <v>17</v>
      </c>
      <c r="B11" s="11">
        <v>17544.29</v>
      </c>
      <c r="C11" s="11">
        <v>22724.813999999998</v>
      </c>
      <c r="D11" s="11">
        <v>15779.060000000001</v>
      </c>
      <c r="E11" s="11">
        <v>18847.39</v>
      </c>
      <c r="F11" s="11">
        <v>6310.69</v>
      </c>
      <c r="G11" s="11">
        <v>12281.740000000002</v>
      </c>
      <c r="H11" s="11">
        <v>3416.38</v>
      </c>
      <c r="I11" s="11">
        <v>36324.207999999991</v>
      </c>
      <c r="J11" s="11">
        <v>23226.11</v>
      </c>
      <c r="K11" s="11">
        <v>17910.27</v>
      </c>
      <c r="L11" s="11">
        <v>15342.21</v>
      </c>
      <c r="M11" s="11">
        <v>43648.689999999995</v>
      </c>
      <c r="N11" s="11">
        <v>9110.1099999999988</v>
      </c>
      <c r="O11" s="11">
        <v>10724.7</v>
      </c>
      <c r="P11" s="11">
        <v>638.27</v>
      </c>
      <c r="Q11" s="11">
        <v>25546.763999999999</v>
      </c>
      <c r="R11" s="11">
        <v>11665.84</v>
      </c>
      <c r="S11" s="11">
        <v>2524.48</v>
      </c>
      <c r="T11" s="11">
        <v>8904.7400000000016</v>
      </c>
      <c r="U11" s="11">
        <v>7876.3600000000006</v>
      </c>
      <c r="V11" s="11">
        <v>24006.7</v>
      </c>
      <c r="W11" s="11">
        <v>8215.33</v>
      </c>
      <c r="X11" s="11">
        <v>4492.1400000000003</v>
      </c>
      <c r="Y11" s="11">
        <v>19331.539999999997</v>
      </c>
      <c r="Z11" s="11">
        <v>12004.539999999999</v>
      </c>
      <c r="AA11" s="11">
        <v>466.98</v>
      </c>
      <c r="AB11" s="11">
        <v>821.49</v>
      </c>
      <c r="AC11" s="11">
        <v>22532.780000000002</v>
      </c>
      <c r="AD11" s="11">
        <v>39882.713999999993</v>
      </c>
      <c r="AE11" s="11">
        <v>155.66</v>
      </c>
      <c r="AF11" s="11">
        <v>13196.227999999999</v>
      </c>
      <c r="AG11" s="11">
        <v>23509.87</v>
      </c>
      <c r="AH11" s="11">
        <v>13631</v>
      </c>
      <c r="AI11" s="11">
        <v>3220.31</v>
      </c>
      <c r="AJ11" s="11">
        <v>8200.3100000000013</v>
      </c>
      <c r="AK11" s="11">
        <v>17927.650000000001</v>
      </c>
      <c r="AL11" s="11"/>
      <c r="AM11" s="11">
        <v>20406.257999999998</v>
      </c>
      <c r="AN11" s="11">
        <v>14820.781999999999</v>
      </c>
      <c r="AO11" s="11">
        <v>79.680000000000007</v>
      </c>
      <c r="AP11" s="11">
        <v>6430.5099999999993</v>
      </c>
      <c r="AQ11" s="11">
        <v>6704.37</v>
      </c>
      <c r="AR11" s="11">
        <v>9330.630000000001</v>
      </c>
      <c r="AS11" s="11">
        <v>11451.369999999999</v>
      </c>
      <c r="AT11" s="11">
        <v>16283.132000000001</v>
      </c>
      <c r="AU11" s="11">
        <v>6452.9339999999993</v>
      </c>
      <c r="AV11" s="11">
        <v>8371.06</v>
      </c>
      <c r="AW11" s="11">
        <v>17972.039999999997</v>
      </c>
      <c r="AX11" s="11">
        <v>640245.12400000007</v>
      </c>
    </row>
    <row r="12" spans="1:50" x14ac:dyDescent="0.25">
      <c r="A12" s="13" t="s">
        <v>29</v>
      </c>
      <c r="B12" s="11">
        <v>13991.220000000001</v>
      </c>
      <c r="C12" s="11">
        <v>10297.9</v>
      </c>
      <c r="D12" s="11">
        <v>6153.97</v>
      </c>
      <c r="E12" s="11">
        <v>5842.38</v>
      </c>
      <c r="F12" s="11">
        <v>9266.2999999999993</v>
      </c>
      <c r="G12" s="11">
        <v>11696.530000000002</v>
      </c>
      <c r="H12" s="11">
        <v>18922.070000000003</v>
      </c>
      <c r="I12" s="11">
        <v>15175.949999999999</v>
      </c>
      <c r="J12" s="11">
        <v>3336.4099999999994</v>
      </c>
      <c r="K12" s="11">
        <v>10866.15</v>
      </c>
      <c r="L12" s="11">
        <v>1482.73</v>
      </c>
      <c r="M12" s="11">
        <v>926.45</v>
      </c>
      <c r="N12" s="11">
        <v>5563.3600000000006</v>
      </c>
      <c r="O12" s="11">
        <v>25453.46</v>
      </c>
      <c r="P12" s="11">
        <v>1731.95</v>
      </c>
      <c r="Q12" s="11">
        <v>5991.2900000000009</v>
      </c>
      <c r="R12" s="11">
        <v>11906.94</v>
      </c>
      <c r="S12" s="11">
        <v>12874.99</v>
      </c>
      <c r="T12" s="11">
        <v>10415.780000000001</v>
      </c>
      <c r="U12" s="11">
        <v>6387.0199999999995</v>
      </c>
      <c r="V12" s="11">
        <v>5376.96</v>
      </c>
      <c r="W12" s="11">
        <v>9263.2999999999993</v>
      </c>
      <c r="X12" s="11">
        <v>5764.4699999999993</v>
      </c>
      <c r="Y12" s="11">
        <v>1690.66</v>
      </c>
      <c r="Z12" s="11">
        <v>4353.87</v>
      </c>
      <c r="AA12" s="11">
        <v>6890.73</v>
      </c>
      <c r="AB12" s="11">
        <v>4160.7100000000009</v>
      </c>
      <c r="AC12" s="11">
        <v>9293.07</v>
      </c>
      <c r="AD12" s="11">
        <v>3606.83</v>
      </c>
      <c r="AE12" s="11">
        <v>16336.189999999999</v>
      </c>
      <c r="AF12" s="11">
        <v>8445.59</v>
      </c>
      <c r="AG12" s="11">
        <v>1060.5999999999999</v>
      </c>
      <c r="AH12" s="11">
        <v>11958.91</v>
      </c>
      <c r="AI12" s="11">
        <v>858.80999999999983</v>
      </c>
      <c r="AJ12" s="11">
        <v>6365.2699999999995</v>
      </c>
      <c r="AK12" s="11">
        <v>16390.64</v>
      </c>
      <c r="AL12" s="11">
        <v>5355.72</v>
      </c>
      <c r="AM12" s="11">
        <v>7369.9900000000007</v>
      </c>
      <c r="AN12" s="11">
        <v>35356.060000000005</v>
      </c>
      <c r="AO12" s="11">
        <v>13441.56</v>
      </c>
      <c r="AP12" s="11">
        <v>4331.5199999999995</v>
      </c>
      <c r="AQ12" s="11">
        <v>14078.38</v>
      </c>
      <c r="AR12" s="11">
        <v>5102.0899999999992</v>
      </c>
      <c r="AS12" s="11">
        <v>10212.289999999999</v>
      </c>
      <c r="AT12" s="11">
        <v>17302.45</v>
      </c>
      <c r="AU12" s="11">
        <v>39270.879999999997</v>
      </c>
      <c r="AV12" s="11">
        <v>5998.61</v>
      </c>
      <c r="AW12" s="11">
        <v>20136.98</v>
      </c>
      <c r="AX12" s="11">
        <v>478055.98999999993</v>
      </c>
    </row>
    <row r="13" spans="1:50" x14ac:dyDescent="0.25">
      <c r="A13" s="13" t="s">
        <v>24</v>
      </c>
      <c r="B13" s="11">
        <v>4148.6885000000002</v>
      </c>
      <c r="C13" s="11">
        <v>33473.4035</v>
      </c>
      <c r="D13" s="11">
        <v>12629.688</v>
      </c>
      <c r="E13" s="11">
        <v>41633.6705</v>
      </c>
      <c r="F13" s="11">
        <v>12023.104500000001</v>
      </c>
      <c r="G13" s="11">
        <v>2693.5140000000001</v>
      </c>
      <c r="H13" s="11">
        <v>22145.737499999999</v>
      </c>
      <c r="I13" s="11">
        <v>31640.523500000003</v>
      </c>
      <c r="J13" s="11">
        <v>17735.384000000002</v>
      </c>
      <c r="K13" s="11">
        <v>1921.289</v>
      </c>
      <c r="L13" s="11">
        <v>32518.834499999997</v>
      </c>
      <c r="M13" s="11">
        <v>9718.423499999999</v>
      </c>
      <c r="N13" s="11">
        <v>51569.092499999999</v>
      </c>
      <c r="O13" s="11">
        <v>8278.7199999999993</v>
      </c>
      <c r="P13" s="11">
        <v>7660.1959999999999</v>
      </c>
      <c r="Q13" s="11">
        <v>15787.440500000001</v>
      </c>
      <c r="R13" s="11">
        <v>17257.05</v>
      </c>
      <c r="S13" s="11">
        <v>58898.1155</v>
      </c>
      <c r="T13" s="11">
        <v>18561.47</v>
      </c>
      <c r="U13" s="11">
        <v>5917.7300000000005</v>
      </c>
      <c r="V13" s="11">
        <v>7418.4579999999996</v>
      </c>
      <c r="W13" s="11">
        <v>28558.195</v>
      </c>
      <c r="X13" s="11">
        <v>31534.564000000002</v>
      </c>
      <c r="Y13" s="11">
        <v>8730.7729999999992</v>
      </c>
      <c r="Z13" s="11">
        <v>30305.821499999998</v>
      </c>
      <c r="AA13" s="11">
        <v>1594.6239999999998</v>
      </c>
      <c r="AB13" s="11">
        <v>1911.0445</v>
      </c>
      <c r="AC13" s="11">
        <v>17460.354500000001</v>
      </c>
      <c r="AD13" s="11">
        <v>8569.44</v>
      </c>
      <c r="AE13" s="11">
        <v>16371.6505</v>
      </c>
      <c r="AF13" s="11">
        <v>12787.856500000002</v>
      </c>
      <c r="AG13" s="11">
        <v>896.43</v>
      </c>
      <c r="AH13" s="11">
        <v>8172.8714999999993</v>
      </c>
      <c r="AI13" s="11">
        <v>19741.603499999997</v>
      </c>
      <c r="AJ13" s="11">
        <v>20640.879999999997</v>
      </c>
      <c r="AK13" s="11">
        <v>6898.5140000000001</v>
      </c>
      <c r="AL13" s="11">
        <v>14616.9275</v>
      </c>
      <c r="AM13" s="11">
        <v>5480.0225</v>
      </c>
      <c r="AN13" s="11">
        <v>18267.156999999999</v>
      </c>
      <c r="AO13" s="11">
        <v>9765.2834999999995</v>
      </c>
      <c r="AP13" s="11">
        <v>7767.6770000000006</v>
      </c>
      <c r="AQ13" s="11">
        <v>18581.027000000002</v>
      </c>
      <c r="AR13" s="11">
        <v>9352.3305</v>
      </c>
      <c r="AS13" s="11">
        <v>29870.108</v>
      </c>
      <c r="AT13" s="11">
        <v>10922.743</v>
      </c>
      <c r="AU13" s="11">
        <v>11963.787499999999</v>
      </c>
      <c r="AV13" s="11">
        <v>4938.7039999999997</v>
      </c>
      <c r="AW13" s="11">
        <v>5125.7470000000003</v>
      </c>
      <c r="AX13" s="11">
        <v>774456.67049999989</v>
      </c>
    </row>
    <row r="14" spans="1:50" x14ac:dyDescent="0.25">
      <c r="A14" s="3" t="s">
        <v>51</v>
      </c>
      <c r="B14" s="11">
        <v>33578.891000000003</v>
      </c>
      <c r="C14" s="11">
        <v>29313.35</v>
      </c>
      <c r="D14" s="11">
        <v>16469.449499999999</v>
      </c>
      <c r="E14" s="11">
        <v>55533.647499999999</v>
      </c>
      <c r="F14" s="11">
        <v>15519.56</v>
      </c>
      <c r="G14" s="11">
        <v>35356.363500000007</v>
      </c>
      <c r="H14" s="11">
        <v>13887.5615</v>
      </c>
      <c r="I14" s="11">
        <v>20860.074000000001</v>
      </c>
      <c r="J14" s="11">
        <v>38041.017</v>
      </c>
      <c r="K14" s="11">
        <v>23115.115000000002</v>
      </c>
      <c r="L14" s="11">
        <v>19781.879999999997</v>
      </c>
      <c r="M14" s="11">
        <v>25319.396000000001</v>
      </c>
      <c r="N14" s="11">
        <v>38772.479999999996</v>
      </c>
      <c r="O14" s="11">
        <v>19633.36</v>
      </c>
      <c r="P14" s="11">
        <v>12407.177</v>
      </c>
      <c r="Q14" s="11">
        <v>16667.155500000001</v>
      </c>
      <c r="R14" s="11">
        <v>15890.299499999999</v>
      </c>
      <c r="S14" s="11">
        <v>23434.79</v>
      </c>
      <c r="T14" s="11">
        <v>23196.5245</v>
      </c>
      <c r="U14" s="11">
        <v>34335.356</v>
      </c>
      <c r="V14" s="11">
        <v>21730.4715</v>
      </c>
      <c r="W14" s="11">
        <v>33993.990000000005</v>
      </c>
      <c r="X14" s="11">
        <v>18017.808999999997</v>
      </c>
      <c r="Y14" s="11">
        <v>33083.706999999995</v>
      </c>
      <c r="Z14" s="11">
        <v>19600.923999999999</v>
      </c>
      <c r="AA14" s="11">
        <v>38775.177499999998</v>
      </c>
      <c r="AB14" s="11">
        <v>71083.464500000002</v>
      </c>
      <c r="AC14" s="11">
        <v>26255.902500000004</v>
      </c>
      <c r="AD14" s="11">
        <v>28803.4725</v>
      </c>
      <c r="AE14" s="11">
        <v>39089.733</v>
      </c>
      <c r="AF14" s="11">
        <v>19963.9575</v>
      </c>
      <c r="AG14" s="11">
        <v>13214.389999999998</v>
      </c>
      <c r="AH14" s="11">
        <v>19468.537</v>
      </c>
      <c r="AI14" s="11">
        <v>28025.155500000001</v>
      </c>
      <c r="AJ14" s="11">
        <v>70858.337999999989</v>
      </c>
      <c r="AK14" s="11">
        <v>11504.754499999999</v>
      </c>
      <c r="AL14" s="11">
        <v>51071.192500000005</v>
      </c>
      <c r="AM14" s="11">
        <v>19937.608500000002</v>
      </c>
      <c r="AN14" s="11">
        <v>62519.465500000006</v>
      </c>
      <c r="AO14" s="11">
        <v>35635.844499999999</v>
      </c>
      <c r="AP14" s="11">
        <v>35094.042999999998</v>
      </c>
      <c r="AQ14" s="11">
        <v>19876.554</v>
      </c>
      <c r="AR14" s="11">
        <v>1719.6</v>
      </c>
      <c r="AS14" s="11">
        <v>19879.713499999998</v>
      </c>
      <c r="AT14" s="11">
        <v>26386.495000000003</v>
      </c>
      <c r="AU14" s="11">
        <v>40658.197500000002</v>
      </c>
      <c r="AV14" s="11">
        <v>39202.172999999995</v>
      </c>
      <c r="AW14" s="11">
        <v>16284.663499999999</v>
      </c>
      <c r="AX14" s="11">
        <v>1372848.7820000001</v>
      </c>
    </row>
    <row r="15" spans="1:50" x14ac:dyDescent="0.25">
      <c r="A15" s="13" t="s">
        <v>17</v>
      </c>
      <c r="B15" s="11">
        <v>16730.738000000001</v>
      </c>
      <c r="C15" s="11">
        <v>18481.099999999999</v>
      </c>
      <c r="D15" s="11">
        <v>2772.92</v>
      </c>
      <c r="E15" s="11">
        <v>24092.74</v>
      </c>
      <c r="F15" s="11">
        <v>4999.7</v>
      </c>
      <c r="G15" s="11">
        <v>32931.630000000005</v>
      </c>
      <c r="H15" s="11">
        <v>1310.44</v>
      </c>
      <c r="I15" s="11">
        <v>16226.359999999999</v>
      </c>
      <c r="J15" s="11">
        <v>25570.339999999997</v>
      </c>
      <c r="K15" s="11">
        <v>1714.22</v>
      </c>
      <c r="L15" s="11">
        <v>13197.99</v>
      </c>
      <c r="M15" s="11">
        <v>4559.0599999999995</v>
      </c>
      <c r="N15" s="11">
        <v>1414.81</v>
      </c>
      <c r="O15" s="11">
        <v>13910.76</v>
      </c>
      <c r="P15" s="11">
        <v>6733.03</v>
      </c>
      <c r="Q15" s="11">
        <v>6323.47</v>
      </c>
      <c r="R15" s="11">
        <v>6783.7199999999993</v>
      </c>
      <c r="S15" s="11">
        <v>5524.65</v>
      </c>
      <c r="T15" s="11">
        <v>4095.43</v>
      </c>
      <c r="U15" s="11">
        <v>24906.13</v>
      </c>
      <c r="V15" s="11">
        <v>1194.06</v>
      </c>
      <c r="W15" s="11">
        <v>689.67</v>
      </c>
      <c r="X15" s="11">
        <v>11736.239999999998</v>
      </c>
      <c r="Y15" s="11">
        <v>14560.269999999999</v>
      </c>
      <c r="Z15" s="11">
        <v>15869.5</v>
      </c>
      <c r="AA15" s="11">
        <v>4101.93</v>
      </c>
      <c r="AB15" s="11">
        <v>9155</v>
      </c>
      <c r="AC15" s="11">
        <v>12784.970000000001</v>
      </c>
      <c r="AD15" s="11">
        <v>15704.87</v>
      </c>
      <c r="AE15" s="11">
        <v>6153.7200000000012</v>
      </c>
      <c r="AF15" s="11">
        <v>6181.57</v>
      </c>
      <c r="AG15" s="11">
        <v>2056.9499999999998</v>
      </c>
      <c r="AH15" s="11"/>
      <c r="AI15" s="11">
        <v>11160.81</v>
      </c>
      <c r="AJ15" s="11">
        <v>47472.66</v>
      </c>
      <c r="AK15" s="11">
        <v>3109.18</v>
      </c>
      <c r="AL15" s="11">
        <v>30352.240000000002</v>
      </c>
      <c r="AM15" s="11">
        <v>11469.6</v>
      </c>
      <c r="AN15" s="11">
        <v>11738.76</v>
      </c>
      <c r="AO15" s="11">
        <v>9410.57</v>
      </c>
      <c r="AP15" s="11">
        <v>12436.529999999999</v>
      </c>
      <c r="AQ15" s="11">
        <v>7700.38</v>
      </c>
      <c r="AR15" s="11">
        <v>665.88</v>
      </c>
      <c r="AS15" s="11">
        <v>4528.6099999999997</v>
      </c>
      <c r="AT15" s="11">
        <v>5244.11</v>
      </c>
      <c r="AU15" s="11">
        <v>10348.73</v>
      </c>
      <c r="AV15" s="11">
        <v>3419.59</v>
      </c>
      <c r="AW15" s="11">
        <v>10109.18</v>
      </c>
      <c r="AX15" s="11">
        <v>511634.81799999997</v>
      </c>
    </row>
    <row r="16" spans="1:50" x14ac:dyDescent="0.25">
      <c r="A16" s="13" t="s">
        <v>29</v>
      </c>
      <c r="B16" s="11">
        <v>9302.81</v>
      </c>
      <c r="C16" s="11">
        <v>7088.41</v>
      </c>
      <c r="D16" s="11">
        <v>8142.36</v>
      </c>
      <c r="E16" s="11">
        <v>10753.43</v>
      </c>
      <c r="F16" s="11">
        <v>10323.279999999999</v>
      </c>
      <c r="G16" s="11">
        <v>1136.0999999999999</v>
      </c>
      <c r="H16" s="11">
        <v>4290.74</v>
      </c>
      <c r="I16" s="11">
        <v>918.73</v>
      </c>
      <c r="J16" s="11">
        <v>6224.7499999999991</v>
      </c>
      <c r="K16" s="11">
        <v>8822.8200000000015</v>
      </c>
      <c r="L16" s="11">
        <v>3848.25</v>
      </c>
      <c r="M16" s="11">
        <v>2422.4699999999998</v>
      </c>
      <c r="N16" s="11">
        <v>15521.83</v>
      </c>
      <c r="O16" s="11">
        <v>623.75</v>
      </c>
      <c r="P16" s="11">
        <v>1845.26</v>
      </c>
      <c r="Q16" s="11">
        <v>1377.5900000000001</v>
      </c>
      <c r="R16" s="11">
        <v>1411.76</v>
      </c>
      <c r="S16" s="11">
        <v>16471.43</v>
      </c>
      <c r="T16" s="11">
        <v>8291.9699999999993</v>
      </c>
      <c r="U16" s="11">
        <v>6181.68</v>
      </c>
      <c r="V16" s="11">
        <v>8338.08</v>
      </c>
      <c r="W16" s="11">
        <v>2832.2400000000002</v>
      </c>
      <c r="X16" s="11">
        <v>1139.1300000000001</v>
      </c>
      <c r="Y16" s="11">
        <v>15094.709999999995</v>
      </c>
      <c r="Z16" s="11">
        <v>3489.1400000000003</v>
      </c>
      <c r="AA16" s="11">
        <v>13127.889999999998</v>
      </c>
      <c r="AB16" s="11">
        <v>23382.73</v>
      </c>
      <c r="AC16" s="11">
        <v>6810.29</v>
      </c>
      <c r="AD16" s="11">
        <v>5063.5399999999991</v>
      </c>
      <c r="AE16" s="11">
        <v>4746.21</v>
      </c>
      <c r="AF16" s="11">
        <v>1707.54</v>
      </c>
      <c r="AG16" s="11">
        <v>9699.659999999998</v>
      </c>
      <c r="AH16" s="11">
        <v>7261.32</v>
      </c>
      <c r="AI16" s="11">
        <v>10824.380000000001</v>
      </c>
      <c r="AJ16" s="11">
        <v>1829.59</v>
      </c>
      <c r="AK16" s="11">
        <v>6417.14</v>
      </c>
      <c r="AL16" s="11">
        <v>4902.1100000000015</v>
      </c>
      <c r="AM16" s="11">
        <v>1870.31</v>
      </c>
      <c r="AN16" s="11">
        <v>5018.4800000000005</v>
      </c>
      <c r="AO16" s="11">
        <v>24519.460000000003</v>
      </c>
      <c r="AP16" s="11">
        <v>12922.28</v>
      </c>
      <c r="AQ16" s="11">
        <v>5013.82</v>
      </c>
      <c r="AR16" s="11">
        <v>1053.72</v>
      </c>
      <c r="AS16" s="11">
        <v>9440.3799999999992</v>
      </c>
      <c r="AT16" s="11">
        <v>5977.0800000000008</v>
      </c>
      <c r="AU16" s="11">
        <v>8253.74</v>
      </c>
      <c r="AV16" s="11">
        <v>3914.61</v>
      </c>
      <c r="AW16" s="11">
        <v>4762.8899999999994</v>
      </c>
      <c r="AX16" s="11">
        <v>334411.89000000007</v>
      </c>
    </row>
    <row r="17" spans="1:50" x14ac:dyDescent="0.25">
      <c r="A17" s="13" t="s">
        <v>24</v>
      </c>
      <c r="B17" s="11">
        <v>7545.3429999999989</v>
      </c>
      <c r="C17" s="11">
        <v>3743.84</v>
      </c>
      <c r="D17" s="11">
        <v>5554.1695</v>
      </c>
      <c r="E17" s="11">
        <v>20687.477500000001</v>
      </c>
      <c r="F17" s="11">
        <v>196.58</v>
      </c>
      <c r="G17" s="11">
        <v>1288.6334999999999</v>
      </c>
      <c r="H17" s="11">
        <v>8286.3814999999995</v>
      </c>
      <c r="I17" s="11">
        <v>3714.9839999999999</v>
      </c>
      <c r="J17" s="11">
        <v>6245.9270000000006</v>
      </c>
      <c r="K17" s="11">
        <v>12578.075000000001</v>
      </c>
      <c r="L17" s="11">
        <v>2735.64</v>
      </c>
      <c r="M17" s="11">
        <v>18337.866000000002</v>
      </c>
      <c r="N17" s="11">
        <v>21835.84</v>
      </c>
      <c r="O17" s="11">
        <v>5098.8500000000004</v>
      </c>
      <c r="P17" s="11">
        <v>3828.8869999999997</v>
      </c>
      <c r="Q17" s="11">
        <v>8966.0954999999994</v>
      </c>
      <c r="R17" s="11">
        <v>7694.8194999999996</v>
      </c>
      <c r="S17" s="11">
        <v>1438.71</v>
      </c>
      <c r="T17" s="11">
        <v>10809.124500000002</v>
      </c>
      <c r="U17" s="11">
        <v>3247.5459999999998</v>
      </c>
      <c r="V17" s="11">
        <v>12198.3315</v>
      </c>
      <c r="W17" s="11">
        <v>30472.080000000002</v>
      </c>
      <c r="X17" s="11">
        <v>5142.4389999999994</v>
      </c>
      <c r="Y17" s="11">
        <v>3428.7269999999999</v>
      </c>
      <c r="Z17" s="11">
        <v>242.28399999999999</v>
      </c>
      <c r="AA17" s="11">
        <v>21545.357499999998</v>
      </c>
      <c r="AB17" s="11">
        <v>38545.734499999999</v>
      </c>
      <c r="AC17" s="11">
        <v>6660.6424999999999</v>
      </c>
      <c r="AD17" s="11">
        <v>8035.0625</v>
      </c>
      <c r="AE17" s="11">
        <v>28189.803</v>
      </c>
      <c r="AF17" s="11">
        <v>12074.8475</v>
      </c>
      <c r="AG17" s="11">
        <v>1457.78</v>
      </c>
      <c r="AH17" s="11">
        <v>12207.217000000001</v>
      </c>
      <c r="AI17" s="11">
        <v>6039.9655000000002</v>
      </c>
      <c r="AJ17" s="11">
        <v>21556.087999999996</v>
      </c>
      <c r="AK17" s="11">
        <v>1978.4345000000001</v>
      </c>
      <c r="AL17" s="11">
        <v>15816.842500000001</v>
      </c>
      <c r="AM17" s="11">
        <v>6597.6985000000004</v>
      </c>
      <c r="AN17" s="11">
        <v>45762.2255</v>
      </c>
      <c r="AO17" s="11">
        <v>1705.8145</v>
      </c>
      <c r="AP17" s="11">
        <v>9735.2330000000002</v>
      </c>
      <c r="AQ17" s="11">
        <v>7162.3540000000003</v>
      </c>
      <c r="AR17" s="11"/>
      <c r="AS17" s="11">
        <v>5910.7235000000001</v>
      </c>
      <c r="AT17" s="11">
        <v>15165.305</v>
      </c>
      <c r="AU17" s="11">
        <v>22055.727500000001</v>
      </c>
      <c r="AV17" s="11">
        <v>31867.972999999998</v>
      </c>
      <c r="AW17" s="11">
        <v>1412.5934999999999</v>
      </c>
      <c r="AX17" s="11">
        <v>526802.07400000002</v>
      </c>
    </row>
    <row r="18" spans="1:50" x14ac:dyDescent="0.25">
      <c r="A18" s="3" t="s">
        <v>54</v>
      </c>
      <c r="B18" s="11">
        <v>32808.871500000001</v>
      </c>
      <c r="C18" s="11">
        <v>473.67</v>
      </c>
      <c r="D18" s="11">
        <v>120927.63800000001</v>
      </c>
      <c r="E18" s="11">
        <v>15463.734499999999</v>
      </c>
      <c r="F18" s="11">
        <v>2126.9335000000001</v>
      </c>
      <c r="G18" s="11">
        <v>6119.27</v>
      </c>
      <c r="H18" s="11">
        <v>22652.27</v>
      </c>
      <c r="I18" s="11">
        <v>13194.419499999998</v>
      </c>
      <c r="J18" s="11">
        <v>30852.364500000003</v>
      </c>
      <c r="K18" s="11">
        <v>35209.81</v>
      </c>
      <c r="L18" s="11">
        <v>10790.482</v>
      </c>
      <c r="M18" s="11">
        <v>27152.805999999997</v>
      </c>
      <c r="N18" s="11">
        <v>4147.8999999999996</v>
      </c>
      <c r="O18" s="11">
        <v>14338.8</v>
      </c>
      <c r="P18" s="11">
        <v>1804.24</v>
      </c>
      <c r="Q18" s="11">
        <v>3644.6480000000001</v>
      </c>
      <c r="R18" s="11">
        <v>18436.93</v>
      </c>
      <c r="S18" s="11">
        <v>1204.55</v>
      </c>
      <c r="T18" s="11">
        <v>426.64</v>
      </c>
      <c r="U18" s="11">
        <v>21022.915499999999</v>
      </c>
      <c r="V18" s="11">
        <v>22324.303500000002</v>
      </c>
      <c r="W18" s="11">
        <v>28830.34</v>
      </c>
      <c r="X18" s="11">
        <v>16588.212500000001</v>
      </c>
      <c r="Y18" s="11">
        <v>22599.255499999999</v>
      </c>
      <c r="Z18" s="11">
        <v>11747.97</v>
      </c>
      <c r="AA18" s="11">
        <v>81.78</v>
      </c>
      <c r="AB18" s="11">
        <v>3874.0000000000005</v>
      </c>
      <c r="AC18" s="11">
        <v>4490.5899999999992</v>
      </c>
      <c r="AD18" s="11">
        <v>726.13</v>
      </c>
      <c r="AE18" s="11">
        <v>9438.0599999999977</v>
      </c>
      <c r="AF18" s="11">
        <v>1266.1300000000001</v>
      </c>
      <c r="AG18" s="11">
        <v>866.51</v>
      </c>
      <c r="AH18" s="11">
        <v>2743.71</v>
      </c>
      <c r="AI18" s="11">
        <v>3535.328</v>
      </c>
      <c r="AJ18" s="11">
        <v>3066.6390000000001</v>
      </c>
      <c r="AK18" s="11">
        <v>7935.6</v>
      </c>
      <c r="AL18" s="11">
        <v>8085.41</v>
      </c>
      <c r="AM18" s="11">
        <v>10221.4905</v>
      </c>
      <c r="AN18" s="11">
        <v>1987.3865000000001</v>
      </c>
      <c r="AO18" s="11">
        <v>9519.4395000000004</v>
      </c>
      <c r="AP18" s="11">
        <v>37851.385999999999</v>
      </c>
      <c r="AQ18" s="11">
        <v>5086.7695000000003</v>
      </c>
      <c r="AR18" s="11">
        <v>6914.9920000000002</v>
      </c>
      <c r="AS18" s="11">
        <v>15496.683999999999</v>
      </c>
      <c r="AT18" s="11">
        <v>15763.7</v>
      </c>
      <c r="AU18" s="11">
        <v>18720.964</v>
      </c>
      <c r="AV18" s="11">
        <v>25448.44</v>
      </c>
      <c r="AW18" s="11">
        <v>6201.4100000000008</v>
      </c>
      <c r="AX18" s="11">
        <v>684211.52349999989</v>
      </c>
    </row>
    <row r="19" spans="1:50" x14ac:dyDescent="0.25">
      <c r="A19" s="13" t="s">
        <v>17</v>
      </c>
      <c r="B19" s="11">
        <v>4737.7199999999993</v>
      </c>
      <c r="C19" s="11"/>
      <c r="D19" s="11">
        <v>10405.810000000001</v>
      </c>
      <c r="E19" s="11">
        <v>4353.0200000000004</v>
      </c>
      <c r="F19" s="11"/>
      <c r="G19" s="11">
        <v>2161.36</v>
      </c>
      <c r="H19" s="11">
        <v>86.7</v>
      </c>
      <c r="I19" s="11">
        <v>321.25</v>
      </c>
      <c r="J19" s="11"/>
      <c r="K19" s="11">
        <v>6219.11</v>
      </c>
      <c r="L19" s="11">
        <v>3169.9920000000002</v>
      </c>
      <c r="M19" s="11">
        <v>16049.93</v>
      </c>
      <c r="N19" s="11">
        <v>864.16</v>
      </c>
      <c r="O19" s="11">
        <v>10512.22</v>
      </c>
      <c r="P19" s="11">
        <v>490.79</v>
      </c>
      <c r="Q19" s="11"/>
      <c r="R19" s="11">
        <v>10964.86</v>
      </c>
      <c r="S19" s="11"/>
      <c r="T19" s="11">
        <v>426.64</v>
      </c>
      <c r="U19" s="11">
        <v>10492.701999999999</v>
      </c>
      <c r="V19" s="11">
        <v>8487.17</v>
      </c>
      <c r="W19" s="11">
        <v>688.02</v>
      </c>
      <c r="X19" s="11">
        <v>279.63</v>
      </c>
      <c r="Y19" s="11">
        <v>16249.482</v>
      </c>
      <c r="Z19" s="11"/>
      <c r="AA19" s="11"/>
      <c r="AB19" s="11">
        <v>410.27</v>
      </c>
      <c r="AC19" s="11"/>
      <c r="AD19" s="11">
        <v>404.54</v>
      </c>
      <c r="AE19" s="11">
        <v>804.14</v>
      </c>
      <c r="AF19" s="11"/>
      <c r="AG19" s="11">
        <v>417.53</v>
      </c>
      <c r="AH19" s="11">
        <v>1210.1599999999999</v>
      </c>
      <c r="AI19" s="11">
        <v>2108.21</v>
      </c>
      <c r="AJ19" s="11">
        <v>102.15</v>
      </c>
      <c r="AK19" s="11">
        <v>7413.29</v>
      </c>
      <c r="AL19" s="11"/>
      <c r="AM19" s="11">
        <v>2409.424</v>
      </c>
      <c r="AN19" s="11"/>
      <c r="AO19" s="11">
        <v>55.82</v>
      </c>
      <c r="AP19" s="11">
        <v>181.32</v>
      </c>
      <c r="AQ19" s="11">
        <v>826.09</v>
      </c>
      <c r="AR19" s="11">
        <v>4871.3600000000006</v>
      </c>
      <c r="AS19" s="11"/>
      <c r="AT19" s="11">
        <v>11735.039999999999</v>
      </c>
      <c r="AU19" s="11">
        <v>1551.11</v>
      </c>
      <c r="AV19" s="11"/>
      <c r="AW19" s="11">
        <v>1668.54</v>
      </c>
      <c r="AX19" s="11">
        <v>143129.56000000003</v>
      </c>
    </row>
    <row r="20" spans="1:50" x14ac:dyDescent="0.25">
      <c r="A20" s="13" t="s">
        <v>29</v>
      </c>
      <c r="B20" s="11">
        <v>19217.440000000002</v>
      </c>
      <c r="C20" s="11">
        <v>473.67</v>
      </c>
      <c r="D20" s="11">
        <v>7494.9900000000007</v>
      </c>
      <c r="E20" s="11">
        <v>7109.0999999999995</v>
      </c>
      <c r="F20" s="11">
        <v>778.8900000000001</v>
      </c>
      <c r="G20" s="11">
        <v>3957.9100000000003</v>
      </c>
      <c r="H20" s="11">
        <v>609.54</v>
      </c>
      <c r="I20" s="11">
        <v>1060.01</v>
      </c>
      <c r="J20" s="11">
        <v>22110.65</v>
      </c>
      <c r="K20" s="11">
        <v>2863.78</v>
      </c>
      <c r="L20" s="11">
        <v>5975.9000000000005</v>
      </c>
      <c r="M20" s="11">
        <v>3412.35</v>
      </c>
      <c r="N20" s="11">
        <v>3283.74</v>
      </c>
      <c r="O20" s="11">
        <v>3826.58</v>
      </c>
      <c r="P20" s="11">
        <v>470.41999999999996</v>
      </c>
      <c r="Q20" s="11">
        <v>3175.21</v>
      </c>
      <c r="R20" s="11">
        <v>3375.86</v>
      </c>
      <c r="S20" s="11">
        <v>959.65</v>
      </c>
      <c r="T20" s="11"/>
      <c r="U20" s="11">
        <v>1171.24</v>
      </c>
      <c r="V20" s="11">
        <v>4718.24</v>
      </c>
      <c r="W20" s="11">
        <v>2704.2299999999996</v>
      </c>
      <c r="X20" s="11">
        <v>4771.3500000000004</v>
      </c>
      <c r="Y20" s="11">
        <v>2492.0500000000002</v>
      </c>
      <c r="Z20" s="11">
        <v>11747.97</v>
      </c>
      <c r="AA20" s="11">
        <v>81.78</v>
      </c>
      <c r="AB20" s="11">
        <v>374.38</v>
      </c>
      <c r="AC20" s="11">
        <v>4490.5899999999992</v>
      </c>
      <c r="AD20" s="11">
        <v>321.58999999999997</v>
      </c>
      <c r="AE20" s="11">
        <v>8633.9199999999983</v>
      </c>
      <c r="AF20" s="11">
        <v>1044.71</v>
      </c>
      <c r="AG20" s="11">
        <v>448.97999999999996</v>
      </c>
      <c r="AH20" s="11">
        <v>1312.76</v>
      </c>
      <c r="AI20" s="11">
        <v>759.12</v>
      </c>
      <c r="AJ20" s="11">
        <v>1580.57</v>
      </c>
      <c r="AK20" s="11">
        <v>522.30999999999995</v>
      </c>
      <c r="AL20" s="11">
        <v>8085.41</v>
      </c>
      <c r="AM20" s="11">
        <v>108.1</v>
      </c>
      <c r="AN20" s="11">
        <v>324.83</v>
      </c>
      <c r="AO20" s="11">
        <v>481.5200000000001</v>
      </c>
      <c r="AP20" s="11">
        <v>10955.05</v>
      </c>
      <c r="AQ20" s="11">
        <v>3180.69</v>
      </c>
      <c r="AR20" s="11"/>
      <c r="AS20" s="11">
        <v>6338.4599999999991</v>
      </c>
      <c r="AT20" s="11">
        <v>1080.0299999999997</v>
      </c>
      <c r="AU20" s="11">
        <v>3667.7</v>
      </c>
      <c r="AV20" s="11">
        <v>3527.16</v>
      </c>
      <c r="AW20" s="11">
        <v>4532.8700000000008</v>
      </c>
      <c r="AX20" s="11">
        <v>179613.30000000002</v>
      </c>
    </row>
    <row r="21" spans="1:50" x14ac:dyDescent="0.25">
      <c r="A21" s="13" t="s">
        <v>24</v>
      </c>
      <c r="B21" s="11">
        <v>8853.7114999999994</v>
      </c>
      <c r="C21" s="11"/>
      <c r="D21" s="11">
        <v>103026.838</v>
      </c>
      <c r="E21" s="11">
        <v>4001.6144999999997</v>
      </c>
      <c r="F21" s="11">
        <v>1348.0434999999998</v>
      </c>
      <c r="G21" s="11"/>
      <c r="H21" s="11">
        <v>21956.03</v>
      </c>
      <c r="I21" s="11">
        <v>11813.159499999998</v>
      </c>
      <c r="J21" s="11">
        <v>8741.7145</v>
      </c>
      <c r="K21" s="11">
        <v>26126.92</v>
      </c>
      <c r="L21" s="11">
        <v>1644.59</v>
      </c>
      <c r="M21" s="11">
        <v>7690.5259999999998</v>
      </c>
      <c r="N21" s="11"/>
      <c r="O21" s="11"/>
      <c r="P21" s="11">
        <v>843.03</v>
      </c>
      <c r="Q21" s="11">
        <v>469.43799999999999</v>
      </c>
      <c r="R21" s="11">
        <v>4096.21</v>
      </c>
      <c r="S21" s="11">
        <v>244.9</v>
      </c>
      <c r="T21" s="11"/>
      <c r="U21" s="11">
        <v>9358.9735000000001</v>
      </c>
      <c r="V21" s="11">
        <v>9118.8935000000001</v>
      </c>
      <c r="W21" s="11">
        <v>25438.09</v>
      </c>
      <c r="X21" s="11">
        <v>11537.2325</v>
      </c>
      <c r="Y21" s="11">
        <v>3857.7235000000001</v>
      </c>
      <c r="Z21" s="11"/>
      <c r="AA21" s="11"/>
      <c r="AB21" s="11">
        <v>3089.3500000000004</v>
      </c>
      <c r="AC21" s="11"/>
      <c r="AD21" s="11"/>
      <c r="AE21" s="11"/>
      <c r="AF21" s="11">
        <v>221.42</v>
      </c>
      <c r="AG21" s="11"/>
      <c r="AH21" s="11">
        <v>220.79</v>
      </c>
      <c r="AI21" s="11">
        <v>667.99800000000005</v>
      </c>
      <c r="AJ21" s="11">
        <v>1383.9190000000001</v>
      </c>
      <c r="AK21" s="11"/>
      <c r="AL21" s="11"/>
      <c r="AM21" s="11">
        <v>7703.9665000000005</v>
      </c>
      <c r="AN21" s="11">
        <v>1662.5565000000001</v>
      </c>
      <c r="AO21" s="11">
        <v>8982.0995000000003</v>
      </c>
      <c r="AP21" s="11">
        <v>26715.016</v>
      </c>
      <c r="AQ21" s="11">
        <v>1079.9894999999999</v>
      </c>
      <c r="AR21" s="11">
        <v>2043.6320000000001</v>
      </c>
      <c r="AS21" s="11">
        <v>9158.2240000000002</v>
      </c>
      <c r="AT21" s="11">
        <v>2948.63</v>
      </c>
      <c r="AU21" s="11">
        <v>13502.153999999999</v>
      </c>
      <c r="AV21" s="11">
        <v>21921.279999999999</v>
      </c>
      <c r="AW21" s="11"/>
      <c r="AX21" s="11">
        <v>361468.66349999991</v>
      </c>
    </row>
    <row r="22" spans="1:50" x14ac:dyDescent="0.25">
      <c r="A22" s="3" t="s">
        <v>64</v>
      </c>
      <c r="B22" s="11">
        <v>2357.4499999999998</v>
      </c>
      <c r="C22" s="11">
        <v>928.88</v>
      </c>
      <c r="D22" s="11">
        <v>200.75299999999999</v>
      </c>
      <c r="E22" s="11">
        <v>5275.9500000000007</v>
      </c>
      <c r="F22" s="11">
        <v>1298.28</v>
      </c>
      <c r="G22" s="11">
        <v>874.56</v>
      </c>
      <c r="H22" s="11">
        <v>215.31</v>
      </c>
      <c r="I22" s="11"/>
      <c r="J22" s="11">
        <v>1142.3599999999999</v>
      </c>
      <c r="K22" s="11">
        <v>1461.3600000000001</v>
      </c>
      <c r="L22" s="11"/>
      <c r="M22" s="11">
        <v>10063.049999999999</v>
      </c>
      <c r="N22" s="11">
        <v>1216.5</v>
      </c>
      <c r="O22" s="11">
        <v>1540.6175000000001</v>
      </c>
      <c r="P22" s="11">
        <v>14610.0825</v>
      </c>
      <c r="Q22" s="11"/>
      <c r="R22" s="11">
        <v>809.27</v>
      </c>
      <c r="S22" s="11">
        <v>2310.6354999999999</v>
      </c>
      <c r="T22" s="11"/>
      <c r="U22" s="11">
        <v>7570.8649999999998</v>
      </c>
      <c r="V22" s="11">
        <v>166.37</v>
      </c>
      <c r="W22" s="11">
        <v>1243.72</v>
      </c>
      <c r="X22" s="11">
        <v>461.55</v>
      </c>
      <c r="Y22" s="11">
        <v>468.46</v>
      </c>
      <c r="Z22" s="11">
        <v>2942.09</v>
      </c>
      <c r="AA22" s="11">
        <v>8363.65</v>
      </c>
      <c r="AB22" s="11">
        <v>1834.79</v>
      </c>
      <c r="AC22" s="11"/>
      <c r="AD22" s="11"/>
      <c r="AE22" s="11">
        <v>303.62</v>
      </c>
      <c r="AF22" s="11">
        <v>871.3</v>
      </c>
      <c r="AG22" s="11">
        <v>70.900000000000006</v>
      </c>
      <c r="AH22" s="11">
        <v>515.80999999999995</v>
      </c>
      <c r="AI22" s="11"/>
      <c r="AJ22" s="11">
        <v>4413.5434999999998</v>
      </c>
      <c r="AK22" s="11"/>
      <c r="AL22" s="11">
        <v>1666</v>
      </c>
      <c r="AM22" s="11">
        <v>577.74799999999993</v>
      </c>
      <c r="AN22" s="11">
        <v>596.15599999999995</v>
      </c>
      <c r="AO22" s="11">
        <v>670.51</v>
      </c>
      <c r="AP22" s="11">
        <v>618.84</v>
      </c>
      <c r="AQ22" s="11">
        <v>25.09</v>
      </c>
      <c r="AR22" s="11">
        <v>11263.052000000001</v>
      </c>
      <c r="AS22" s="11">
        <v>611.16</v>
      </c>
      <c r="AT22" s="11">
        <v>3953.3809999999999</v>
      </c>
      <c r="AU22" s="11">
        <v>2925.3535000000002</v>
      </c>
      <c r="AV22" s="11">
        <v>5441.93</v>
      </c>
      <c r="AW22" s="11">
        <v>1043.1199999999999</v>
      </c>
      <c r="AX22" s="11">
        <v>102924.06749999999</v>
      </c>
    </row>
    <row r="23" spans="1:50" x14ac:dyDescent="0.25">
      <c r="A23" s="13" t="s">
        <v>17</v>
      </c>
      <c r="B23" s="11">
        <v>2357.4499999999998</v>
      </c>
      <c r="C23" s="11"/>
      <c r="D23" s="11"/>
      <c r="E23" s="11">
        <v>1386.65</v>
      </c>
      <c r="F23" s="11"/>
      <c r="G23" s="11"/>
      <c r="H23" s="11"/>
      <c r="I23" s="11"/>
      <c r="J23" s="11"/>
      <c r="K23" s="11"/>
      <c r="L23" s="11"/>
      <c r="M23" s="11">
        <v>5748.2</v>
      </c>
      <c r="N23" s="11"/>
      <c r="O23" s="11"/>
      <c r="P23" s="11">
        <v>12098.87</v>
      </c>
      <c r="Q23" s="11"/>
      <c r="R23" s="11"/>
      <c r="S23" s="11"/>
      <c r="T23" s="11"/>
      <c r="U23" s="11">
        <v>7323.07</v>
      </c>
      <c r="V23" s="11"/>
      <c r="W23" s="11"/>
      <c r="X23" s="11">
        <v>461.55</v>
      </c>
      <c r="Y23" s="11">
        <v>468.46</v>
      </c>
      <c r="Z23" s="11">
        <v>2860.19</v>
      </c>
      <c r="AA23" s="11">
        <v>8363.65</v>
      </c>
      <c r="AB23" s="11">
        <v>1825.42</v>
      </c>
      <c r="AC23" s="11"/>
      <c r="AD23" s="11"/>
      <c r="AE23" s="11"/>
      <c r="AF23" s="11"/>
      <c r="AG23" s="11">
        <v>62.03</v>
      </c>
      <c r="AH23" s="11"/>
      <c r="AI23" s="11"/>
      <c r="AJ23" s="11"/>
      <c r="AK23" s="11"/>
      <c r="AL23" s="11"/>
      <c r="AM23" s="11"/>
      <c r="AN23" s="11"/>
      <c r="AO23" s="11"/>
      <c r="AP23" s="11">
        <v>618.84</v>
      </c>
      <c r="AQ23" s="11"/>
      <c r="AR23" s="11">
        <v>8532.152</v>
      </c>
      <c r="AS23" s="11"/>
      <c r="AT23" s="11"/>
      <c r="AU23" s="11"/>
      <c r="AV23" s="11">
        <v>1722.65</v>
      </c>
      <c r="AW23" s="11"/>
      <c r="AX23" s="11">
        <v>53829.181999999993</v>
      </c>
    </row>
    <row r="24" spans="1:50" x14ac:dyDescent="0.25">
      <c r="A24" s="13" t="s">
        <v>29</v>
      </c>
      <c r="B24" s="11"/>
      <c r="C24" s="11">
        <v>928.88</v>
      </c>
      <c r="D24" s="11"/>
      <c r="E24" s="11">
        <v>963.52</v>
      </c>
      <c r="F24" s="11">
        <v>1298.28</v>
      </c>
      <c r="G24" s="11">
        <v>817.53</v>
      </c>
      <c r="H24" s="11">
        <v>215.31</v>
      </c>
      <c r="I24" s="11"/>
      <c r="J24" s="11"/>
      <c r="K24" s="11">
        <v>1461.3600000000001</v>
      </c>
      <c r="L24" s="11"/>
      <c r="M24" s="11">
        <v>4314.8499999999995</v>
      </c>
      <c r="N24" s="11">
        <v>1216.5</v>
      </c>
      <c r="O24" s="11">
        <v>161.28</v>
      </c>
      <c r="P24" s="11">
        <v>334.66</v>
      </c>
      <c r="Q24" s="11"/>
      <c r="R24" s="11">
        <v>809.27</v>
      </c>
      <c r="S24" s="11">
        <v>750.86</v>
      </c>
      <c r="T24" s="11"/>
      <c r="U24" s="11">
        <v>158.46</v>
      </c>
      <c r="V24" s="11">
        <v>166.37</v>
      </c>
      <c r="W24" s="11">
        <v>1243.72</v>
      </c>
      <c r="X24" s="11"/>
      <c r="Y24" s="11"/>
      <c r="Z24" s="11">
        <v>81.900000000000006</v>
      </c>
      <c r="AA24" s="11"/>
      <c r="AB24" s="11">
        <v>9.3699999999999992</v>
      </c>
      <c r="AC24" s="11"/>
      <c r="AD24" s="11"/>
      <c r="AE24" s="11"/>
      <c r="AF24" s="11">
        <v>71.319999999999993</v>
      </c>
      <c r="AG24" s="11">
        <v>8.8699999999999992</v>
      </c>
      <c r="AH24" s="11">
        <v>515.80999999999995</v>
      </c>
      <c r="AI24" s="11"/>
      <c r="AJ24" s="11">
        <v>39.69</v>
      </c>
      <c r="AK24" s="11"/>
      <c r="AL24" s="11">
        <v>1666</v>
      </c>
      <c r="AM24" s="11">
        <v>516.65</v>
      </c>
      <c r="AN24" s="11"/>
      <c r="AO24" s="11">
        <v>670.51</v>
      </c>
      <c r="AP24" s="11"/>
      <c r="AQ24" s="11">
        <v>25.09</v>
      </c>
      <c r="AR24" s="11">
        <v>2277.0300000000002</v>
      </c>
      <c r="AS24" s="11">
        <v>611.16</v>
      </c>
      <c r="AT24" s="11">
        <v>47.4</v>
      </c>
      <c r="AU24" s="11">
        <v>1410.3899999999999</v>
      </c>
      <c r="AV24" s="11">
        <v>1065.1199999999999</v>
      </c>
      <c r="AW24" s="11"/>
      <c r="AX24" s="11">
        <v>23857.16</v>
      </c>
    </row>
    <row r="25" spans="1:50" x14ac:dyDescent="0.25">
      <c r="A25" s="13" t="s">
        <v>24</v>
      </c>
      <c r="B25" s="11"/>
      <c r="C25" s="11"/>
      <c r="D25" s="11">
        <v>200.75299999999999</v>
      </c>
      <c r="E25" s="11">
        <v>2925.78</v>
      </c>
      <c r="F25" s="11"/>
      <c r="G25" s="11">
        <v>57.03</v>
      </c>
      <c r="H25" s="11"/>
      <c r="I25" s="11"/>
      <c r="J25" s="11">
        <v>1142.3599999999999</v>
      </c>
      <c r="K25" s="11"/>
      <c r="L25" s="11"/>
      <c r="M25" s="11"/>
      <c r="N25" s="11"/>
      <c r="O25" s="11">
        <v>1379.3375000000001</v>
      </c>
      <c r="P25" s="11">
        <v>2176.5524999999998</v>
      </c>
      <c r="Q25" s="11"/>
      <c r="R25" s="11"/>
      <c r="S25" s="11">
        <v>1559.7755</v>
      </c>
      <c r="T25" s="11"/>
      <c r="U25" s="11">
        <v>89.334999999999994</v>
      </c>
      <c r="V25" s="11"/>
      <c r="W25" s="11"/>
      <c r="X25" s="11"/>
      <c r="Y25" s="11"/>
      <c r="Z25" s="11"/>
      <c r="AA25" s="11"/>
      <c r="AB25" s="11"/>
      <c r="AC25" s="11"/>
      <c r="AD25" s="11"/>
      <c r="AE25" s="11">
        <v>303.62</v>
      </c>
      <c r="AF25" s="11">
        <v>799.98</v>
      </c>
      <c r="AG25" s="11"/>
      <c r="AH25" s="11"/>
      <c r="AI25" s="11"/>
      <c r="AJ25" s="11">
        <v>4373.8535000000002</v>
      </c>
      <c r="AK25" s="11"/>
      <c r="AL25" s="11"/>
      <c r="AM25" s="11">
        <v>61.097999999999999</v>
      </c>
      <c r="AN25" s="11">
        <v>596.15599999999995</v>
      </c>
      <c r="AO25" s="11"/>
      <c r="AP25" s="11"/>
      <c r="AQ25" s="11"/>
      <c r="AR25" s="11">
        <v>453.87</v>
      </c>
      <c r="AS25" s="11"/>
      <c r="AT25" s="11">
        <v>3905.9809999999998</v>
      </c>
      <c r="AU25" s="11">
        <v>1514.9635000000001</v>
      </c>
      <c r="AV25" s="11">
        <v>2654.16</v>
      </c>
      <c r="AW25" s="11">
        <v>1043.1199999999999</v>
      </c>
      <c r="AX25" s="11">
        <v>25237.725500000004</v>
      </c>
    </row>
    <row r="26" spans="1:50" x14ac:dyDescent="0.25">
      <c r="A26" s="3" t="s">
        <v>39</v>
      </c>
      <c r="B26" s="11">
        <v>45955.15</v>
      </c>
      <c r="C26" s="11">
        <v>16078.509999999998</v>
      </c>
      <c r="D26" s="11">
        <v>7879.1095000000014</v>
      </c>
      <c r="E26" s="11">
        <v>2205.7584999999999</v>
      </c>
      <c r="F26" s="11">
        <v>8023.9459999999999</v>
      </c>
      <c r="G26" s="11">
        <v>25039.02</v>
      </c>
      <c r="H26" s="11">
        <v>14864.96</v>
      </c>
      <c r="I26" s="11">
        <v>22939.8315</v>
      </c>
      <c r="J26" s="11">
        <v>10324.905500000001</v>
      </c>
      <c r="K26" s="11">
        <v>21286.686000000002</v>
      </c>
      <c r="L26" s="11">
        <v>15715.892499999998</v>
      </c>
      <c r="M26" s="11">
        <v>64.030500000000004</v>
      </c>
      <c r="N26" s="11">
        <v>15959.91</v>
      </c>
      <c r="O26" s="11">
        <v>44533.048999999992</v>
      </c>
      <c r="P26" s="11">
        <v>22266.400000000001</v>
      </c>
      <c r="Q26" s="11">
        <v>3658.87</v>
      </c>
      <c r="R26" s="11">
        <v>32300.9</v>
      </c>
      <c r="S26" s="11">
        <v>9004.5355</v>
      </c>
      <c r="T26" s="11">
        <v>3384.08</v>
      </c>
      <c r="U26" s="11">
        <v>17247.46</v>
      </c>
      <c r="V26" s="11">
        <v>10725.858</v>
      </c>
      <c r="W26" s="11">
        <v>8269.8364999999994</v>
      </c>
      <c r="X26" s="11">
        <v>22679.272499999999</v>
      </c>
      <c r="Y26" s="11">
        <v>10147.805</v>
      </c>
      <c r="Z26" s="11">
        <v>12491.58</v>
      </c>
      <c r="AA26" s="11">
        <v>895.96</v>
      </c>
      <c r="AB26" s="11">
        <v>31983.190000000002</v>
      </c>
      <c r="AC26" s="11">
        <v>14840.089999999997</v>
      </c>
      <c r="AD26" s="11">
        <v>8234.2435000000005</v>
      </c>
      <c r="AE26" s="11">
        <v>12812.51</v>
      </c>
      <c r="AF26" s="11">
        <v>9950.64</v>
      </c>
      <c r="AG26" s="11">
        <v>55653.845500000003</v>
      </c>
      <c r="AH26" s="11">
        <v>12125.55</v>
      </c>
      <c r="AI26" s="11">
        <v>31588.29</v>
      </c>
      <c r="AJ26" s="11">
        <v>46503.207500000004</v>
      </c>
      <c r="AK26" s="11">
        <v>3619.63</v>
      </c>
      <c r="AL26" s="11">
        <v>1845.1849999999999</v>
      </c>
      <c r="AM26" s="11">
        <v>9450.4485000000004</v>
      </c>
      <c r="AN26" s="11">
        <v>10463.17</v>
      </c>
      <c r="AO26" s="11">
        <v>6338.5305000000008</v>
      </c>
      <c r="AP26" s="11">
        <v>3552.74</v>
      </c>
      <c r="AQ26" s="11">
        <v>24358.676999999996</v>
      </c>
      <c r="AR26" s="11">
        <v>8576.503999999999</v>
      </c>
      <c r="AS26" s="11">
        <v>12550.331000000002</v>
      </c>
      <c r="AT26" s="11">
        <v>21899.3125</v>
      </c>
      <c r="AU26" s="11">
        <v>20456.169999999998</v>
      </c>
      <c r="AV26" s="11">
        <v>49213.368000000002</v>
      </c>
      <c r="AW26" s="11">
        <v>888.37999999999988</v>
      </c>
      <c r="AX26" s="11">
        <v>800847.32949999999</v>
      </c>
    </row>
    <row r="27" spans="1:50" x14ac:dyDescent="0.25">
      <c r="A27" s="13" t="s">
        <v>17</v>
      </c>
      <c r="B27" s="11">
        <v>26133.39</v>
      </c>
      <c r="C27" s="11">
        <v>15566.55</v>
      </c>
      <c r="D27" s="11">
        <v>74.3</v>
      </c>
      <c r="E27" s="11"/>
      <c r="F27" s="11"/>
      <c r="G27" s="11">
        <v>1246.0899999999999</v>
      </c>
      <c r="H27" s="11">
        <v>30.68</v>
      </c>
      <c r="I27" s="11">
        <v>565.40000000000009</v>
      </c>
      <c r="J27" s="11">
        <v>338.52</v>
      </c>
      <c r="K27" s="11">
        <v>2027.93</v>
      </c>
      <c r="L27" s="11">
        <v>413.86</v>
      </c>
      <c r="M27" s="11"/>
      <c r="N27" s="11">
        <v>6269</v>
      </c>
      <c r="O27" s="11"/>
      <c r="P27" s="11">
        <v>18911.370000000003</v>
      </c>
      <c r="Q27" s="11">
        <v>2569.69</v>
      </c>
      <c r="R27" s="11">
        <v>4717.76</v>
      </c>
      <c r="S27" s="11">
        <v>5474.84</v>
      </c>
      <c r="T27" s="11">
        <v>671.16</v>
      </c>
      <c r="U27" s="11">
        <v>10809.630000000001</v>
      </c>
      <c r="V27" s="11">
        <v>1810.67</v>
      </c>
      <c r="W27" s="11"/>
      <c r="X27" s="11">
        <v>12349.306</v>
      </c>
      <c r="Y27" s="11">
        <v>291.66000000000003</v>
      </c>
      <c r="Z27" s="11">
        <v>6277.32</v>
      </c>
      <c r="AA27" s="11"/>
      <c r="AB27" s="11">
        <v>6502.65</v>
      </c>
      <c r="AC27" s="11">
        <v>11683.669999999998</v>
      </c>
      <c r="AD27" s="11">
        <v>4244.8099999999995</v>
      </c>
      <c r="AE27" s="11">
        <v>5349.8</v>
      </c>
      <c r="AF27" s="11">
        <v>965.69</v>
      </c>
      <c r="AG27" s="11">
        <v>30307.279999999999</v>
      </c>
      <c r="AH27" s="11">
        <v>5595.8600000000006</v>
      </c>
      <c r="AI27" s="11">
        <v>3881.89</v>
      </c>
      <c r="AJ27" s="11">
        <v>23249.802</v>
      </c>
      <c r="AK27" s="11"/>
      <c r="AL27" s="11"/>
      <c r="AM27" s="11">
        <v>6061.5</v>
      </c>
      <c r="AN27" s="11"/>
      <c r="AO27" s="11"/>
      <c r="AP27" s="11">
        <v>97.57</v>
      </c>
      <c r="AQ27" s="11">
        <v>17862.329999999998</v>
      </c>
      <c r="AR27" s="11"/>
      <c r="AS27" s="11">
        <v>10132.130000000001</v>
      </c>
      <c r="AT27" s="11">
        <v>12158.52</v>
      </c>
      <c r="AU27" s="11">
        <v>17526.43</v>
      </c>
      <c r="AV27" s="11">
        <v>10668.85</v>
      </c>
      <c r="AW27" s="11"/>
      <c r="AX27" s="11">
        <v>282837.908</v>
      </c>
    </row>
    <row r="28" spans="1:50" x14ac:dyDescent="0.25">
      <c r="A28" s="13" t="s">
        <v>29</v>
      </c>
      <c r="B28" s="11">
        <v>1549.08</v>
      </c>
      <c r="C28" s="11">
        <v>440.49</v>
      </c>
      <c r="D28" s="11">
        <v>5050.2500000000009</v>
      </c>
      <c r="E28" s="11"/>
      <c r="F28" s="11">
        <v>7782.24</v>
      </c>
      <c r="G28" s="11">
        <v>23792.93</v>
      </c>
      <c r="H28" s="11">
        <v>2240.37</v>
      </c>
      <c r="I28" s="11">
        <v>14990.509999999998</v>
      </c>
      <c r="J28" s="11">
        <v>3467.7499999999995</v>
      </c>
      <c r="K28" s="11">
        <v>136.18</v>
      </c>
      <c r="L28" s="11">
        <v>4696.9499999999989</v>
      </c>
      <c r="M28" s="11"/>
      <c r="N28" s="11">
        <v>9690.91</v>
      </c>
      <c r="O28" s="11">
        <v>6397.5199999999986</v>
      </c>
      <c r="P28" s="11">
        <v>3355.03</v>
      </c>
      <c r="Q28" s="11">
        <v>1089.18</v>
      </c>
      <c r="R28" s="11">
        <v>4277.0199999999995</v>
      </c>
      <c r="S28" s="11">
        <v>1572.9400000000003</v>
      </c>
      <c r="T28" s="11">
        <v>2119.6</v>
      </c>
      <c r="U28" s="11">
        <v>1304.44</v>
      </c>
      <c r="V28" s="11">
        <v>305.36</v>
      </c>
      <c r="W28" s="11">
        <v>4150.83</v>
      </c>
      <c r="X28" s="11">
        <v>2919.08</v>
      </c>
      <c r="Y28" s="11">
        <v>8972.4</v>
      </c>
      <c r="Z28" s="11">
        <v>810.89</v>
      </c>
      <c r="AA28" s="11">
        <v>139.81</v>
      </c>
      <c r="AB28" s="11">
        <v>8092.89</v>
      </c>
      <c r="AC28" s="11">
        <v>2454.96</v>
      </c>
      <c r="AD28" s="11">
        <v>2486.88</v>
      </c>
      <c r="AE28" s="11">
        <v>993.86999999999989</v>
      </c>
      <c r="AF28" s="11">
        <v>7221.3499999999995</v>
      </c>
      <c r="AG28" s="11">
        <v>20426.52</v>
      </c>
      <c r="AH28" s="11">
        <v>1057.57</v>
      </c>
      <c r="AI28" s="11">
        <v>5626.9299999999994</v>
      </c>
      <c r="AJ28" s="11">
        <v>19942.46</v>
      </c>
      <c r="AK28" s="11">
        <v>600.22</v>
      </c>
      <c r="AL28" s="11">
        <v>192.58</v>
      </c>
      <c r="AM28" s="11">
        <v>693.42000000000007</v>
      </c>
      <c r="AN28" s="11">
        <v>1776.2299999999998</v>
      </c>
      <c r="AO28" s="11">
        <v>970.24</v>
      </c>
      <c r="AP28" s="11">
        <v>1035.73</v>
      </c>
      <c r="AQ28" s="11">
        <v>320.57</v>
      </c>
      <c r="AR28" s="11">
        <v>24.96</v>
      </c>
      <c r="AS28" s="11">
        <v>1067.67</v>
      </c>
      <c r="AT28" s="11">
        <v>546.88</v>
      </c>
      <c r="AU28" s="11">
        <v>2542.5700000000002</v>
      </c>
      <c r="AV28" s="11">
        <v>27240.829999999998</v>
      </c>
      <c r="AW28" s="11">
        <v>281.83999999999997</v>
      </c>
      <c r="AX28" s="11">
        <v>216848.93000000002</v>
      </c>
    </row>
    <row r="29" spans="1:50" x14ac:dyDescent="0.25">
      <c r="A29" s="13" t="s">
        <v>24</v>
      </c>
      <c r="B29" s="11">
        <v>18272.68</v>
      </c>
      <c r="C29" s="11">
        <v>71.47</v>
      </c>
      <c r="D29" s="11">
        <v>2754.5595000000003</v>
      </c>
      <c r="E29" s="11">
        <v>2205.7584999999999</v>
      </c>
      <c r="F29" s="11">
        <v>241.70599999999999</v>
      </c>
      <c r="G29" s="11"/>
      <c r="H29" s="11">
        <v>12593.91</v>
      </c>
      <c r="I29" s="11">
        <v>7383.9215000000004</v>
      </c>
      <c r="J29" s="11">
        <v>6518.6355000000003</v>
      </c>
      <c r="K29" s="11">
        <v>19122.576000000001</v>
      </c>
      <c r="L29" s="11">
        <v>10605.0825</v>
      </c>
      <c r="M29" s="11">
        <v>64.030500000000004</v>
      </c>
      <c r="N29" s="11"/>
      <c r="O29" s="11">
        <v>38135.528999999995</v>
      </c>
      <c r="P29" s="11"/>
      <c r="Q29" s="11"/>
      <c r="R29" s="11">
        <v>23306.120000000003</v>
      </c>
      <c r="S29" s="11">
        <v>1956.7555</v>
      </c>
      <c r="T29" s="11">
        <v>593.32000000000005</v>
      </c>
      <c r="U29" s="11">
        <v>5133.3899999999994</v>
      </c>
      <c r="V29" s="11">
        <v>8609.8279999999995</v>
      </c>
      <c r="W29" s="11">
        <v>4119.0064999999995</v>
      </c>
      <c r="X29" s="11">
        <v>7410.8864999999996</v>
      </c>
      <c r="Y29" s="11">
        <v>883.745</v>
      </c>
      <c r="Z29" s="11">
        <v>5403.37</v>
      </c>
      <c r="AA29" s="11">
        <v>756.15</v>
      </c>
      <c r="AB29" s="11">
        <v>17387.650000000001</v>
      </c>
      <c r="AC29" s="11">
        <v>701.46</v>
      </c>
      <c r="AD29" s="11">
        <v>1502.5535</v>
      </c>
      <c r="AE29" s="11">
        <v>6468.84</v>
      </c>
      <c r="AF29" s="11">
        <v>1763.6</v>
      </c>
      <c r="AG29" s="11">
        <v>4920.0455000000002</v>
      </c>
      <c r="AH29" s="11">
        <v>5472.12</v>
      </c>
      <c r="AI29" s="11">
        <v>22079.47</v>
      </c>
      <c r="AJ29" s="11">
        <v>3310.9454999999998</v>
      </c>
      <c r="AK29" s="11">
        <v>3019.41</v>
      </c>
      <c r="AL29" s="11">
        <v>1652.605</v>
      </c>
      <c r="AM29" s="11">
        <v>2695.5285000000003</v>
      </c>
      <c r="AN29" s="11">
        <v>8686.94</v>
      </c>
      <c r="AO29" s="11">
        <v>5368.290500000001</v>
      </c>
      <c r="AP29" s="11">
        <v>2419.44</v>
      </c>
      <c r="AQ29" s="11">
        <v>6175.777</v>
      </c>
      <c r="AR29" s="11">
        <v>8551.5439999999999</v>
      </c>
      <c r="AS29" s="11">
        <v>1350.5309999999999</v>
      </c>
      <c r="AT29" s="11">
        <v>9193.9125000000004</v>
      </c>
      <c r="AU29" s="11">
        <v>387.17</v>
      </c>
      <c r="AV29" s="11">
        <v>11303.688</v>
      </c>
      <c r="AW29" s="11">
        <v>606.54</v>
      </c>
      <c r="AX29" s="11">
        <v>301160.49149999995</v>
      </c>
    </row>
    <row r="30" spans="1:50" x14ac:dyDescent="0.25">
      <c r="A30" s="3" t="s">
        <v>53</v>
      </c>
      <c r="B30" s="11">
        <v>36556.28</v>
      </c>
      <c r="C30" s="11">
        <v>10833.578</v>
      </c>
      <c r="D30" s="11">
        <v>17148.623500000002</v>
      </c>
      <c r="E30" s="11">
        <v>6173.4620000000004</v>
      </c>
      <c r="F30" s="11">
        <v>5382.066499999999</v>
      </c>
      <c r="G30" s="11">
        <v>21552.822500000002</v>
      </c>
      <c r="H30" s="11">
        <v>27765.612999999998</v>
      </c>
      <c r="I30" s="11">
        <v>16030.3025</v>
      </c>
      <c r="J30" s="11">
        <v>16344.6525</v>
      </c>
      <c r="K30" s="11">
        <v>17528.7415</v>
      </c>
      <c r="L30" s="11">
        <v>2278.6970000000001</v>
      </c>
      <c r="M30" s="11">
        <v>39051.760000000002</v>
      </c>
      <c r="N30" s="11">
        <v>47229.838499999998</v>
      </c>
      <c r="O30" s="11">
        <v>10879.18</v>
      </c>
      <c r="P30" s="11">
        <v>16308.473000000002</v>
      </c>
      <c r="Q30" s="11">
        <v>8528.89</v>
      </c>
      <c r="R30" s="11">
        <v>9742.2000000000007</v>
      </c>
      <c r="S30" s="11">
        <v>28520.629499999999</v>
      </c>
      <c r="T30" s="11">
        <v>13066.307500000001</v>
      </c>
      <c r="U30" s="11">
        <v>3663.48</v>
      </c>
      <c r="V30" s="11">
        <v>17839.181499999999</v>
      </c>
      <c r="W30" s="11">
        <v>32940.602499999994</v>
      </c>
      <c r="X30" s="11">
        <v>3643.2</v>
      </c>
      <c r="Y30" s="11">
        <v>23628.691999999999</v>
      </c>
      <c r="Z30" s="11">
        <v>10531.682499999999</v>
      </c>
      <c r="AA30" s="11">
        <v>9022.6759999999995</v>
      </c>
      <c r="AB30" s="11">
        <v>14053.656999999999</v>
      </c>
      <c r="AC30" s="11">
        <v>51537.369999999995</v>
      </c>
      <c r="AD30" s="11">
        <v>3372.08</v>
      </c>
      <c r="AE30" s="11">
        <v>3402.0604999999996</v>
      </c>
      <c r="AF30" s="11">
        <v>19048.84</v>
      </c>
      <c r="AG30" s="11">
        <v>24747.426500000001</v>
      </c>
      <c r="AH30" s="11">
        <v>4197.01</v>
      </c>
      <c r="AI30" s="11">
        <v>9762.1045000000013</v>
      </c>
      <c r="AJ30" s="11">
        <v>13320.194</v>
      </c>
      <c r="AK30" s="11">
        <v>31696.5425</v>
      </c>
      <c r="AL30" s="11">
        <v>26715.158000000003</v>
      </c>
      <c r="AM30" s="11">
        <v>6515.9195</v>
      </c>
      <c r="AN30" s="11">
        <v>15023.38</v>
      </c>
      <c r="AO30" s="11">
        <v>7613.1239999999998</v>
      </c>
      <c r="AP30" s="11">
        <v>16096.839999999998</v>
      </c>
      <c r="AQ30" s="11">
        <v>35794.503499999999</v>
      </c>
      <c r="AR30" s="11">
        <v>5005.12</v>
      </c>
      <c r="AS30" s="11">
        <v>27856.559999999998</v>
      </c>
      <c r="AT30" s="11">
        <v>22693.781999999999</v>
      </c>
      <c r="AU30" s="11">
        <v>6542.4000000000005</v>
      </c>
      <c r="AV30" s="11">
        <v>5311.3850000000011</v>
      </c>
      <c r="AW30" s="11">
        <v>15232.273500000001</v>
      </c>
      <c r="AX30" s="11">
        <v>817729.36249999981</v>
      </c>
    </row>
    <row r="31" spans="1:50" x14ac:dyDescent="0.25">
      <c r="A31" s="13" t="s">
        <v>17</v>
      </c>
      <c r="B31" s="11">
        <v>30891.68</v>
      </c>
      <c r="C31" s="11"/>
      <c r="D31" s="11">
        <v>5511.31</v>
      </c>
      <c r="E31" s="11">
        <v>4212.7520000000004</v>
      </c>
      <c r="F31" s="11"/>
      <c r="G31" s="11">
        <v>8456.99</v>
      </c>
      <c r="H31" s="11">
        <v>15082.15</v>
      </c>
      <c r="I31" s="11">
        <v>7817.45</v>
      </c>
      <c r="J31" s="11">
        <v>6698.76</v>
      </c>
      <c r="K31" s="11">
        <v>4363.28</v>
      </c>
      <c r="L31" s="11">
        <v>160.29</v>
      </c>
      <c r="M31" s="11">
        <v>15164.91</v>
      </c>
      <c r="N31" s="11">
        <v>5332.42</v>
      </c>
      <c r="O31" s="11">
        <v>316.61</v>
      </c>
      <c r="P31" s="11">
        <v>2012.14</v>
      </c>
      <c r="Q31" s="11">
        <v>2994.9399999999996</v>
      </c>
      <c r="R31" s="11">
        <v>5941.79</v>
      </c>
      <c r="S31" s="11">
        <v>24022.75</v>
      </c>
      <c r="T31" s="11">
        <v>3263.1200000000003</v>
      </c>
      <c r="U31" s="11"/>
      <c r="V31" s="11">
        <v>16521.727999999999</v>
      </c>
      <c r="W31" s="11">
        <v>2108.2599999999998</v>
      </c>
      <c r="X31" s="11"/>
      <c r="Y31" s="11">
        <v>14386.84</v>
      </c>
      <c r="Z31" s="11">
        <v>8594.4500000000007</v>
      </c>
      <c r="AA31" s="11">
        <v>2438.63</v>
      </c>
      <c r="AB31" s="11">
        <v>4206.3100000000004</v>
      </c>
      <c r="AC31" s="11">
        <v>20480.939999999999</v>
      </c>
      <c r="AD31" s="11">
        <v>979.52</v>
      </c>
      <c r="AE31" s="11">
        <v>1867.93</v>
      </c>
      <c r="AF31" s="11">
        <v>689.49</v>
      </c>
      <c r="AG31" s="11">
        <v>4222.8100000000004</v>
      </c>
      <c r="AH31" s="11">
        <v>2122.35</v>
      </c>
      <c r="AI31" s="11">
        <v>709.04</v>
      </c>
      <c r="AJ31" s="11">
        <v>1875.18</v>
      </c>
      <c r="AK31" s="11">
        <v>30283.94</v>
      </c>
      <c r="AL31" s="11">
        <v>18982.058000000001</v>
      </c>
      <c r="AM31" s="11">
        <v>3752.6800000000003</v>
      </c>
      <c r="AN31" s="11">
        <v>7000.16</v>
      </c>
      <c r="AO31" s="11">
        <v>5740.6239999999998</v>
      </c>
      <c r="AP31" s="11">
        <v>5326.3359999999993</v>
      </c>
      <c r="AQ31" s="11">
        <v>5271.16</v>
      </c>
      <c r="AR31" s="11"/>
      <c r="AS31" s="11">
        <v>13701.35</v>
      </c>
      <c r="AT31" s="11">
        <v>12915.021999999999</v>
      </c>
      <c r="AU31" s="11">
        <v>662.21</v>
      </c>
      <c r="AV31" s="11">
        <v>2308.02</v>
      </c>
      <c r="AW31" s="11">
        <v>11253.54</v>
      </c>
      <c r="AX31" s="11">
        <v>340643.91999999993</v>
      </c>
    </row>
    <row r="32" spans="1:50" x14ac:dyDescent="0.25">
      <c r="A32" s="13" t="s">
        <v>29</v>
      </c>
      <c r="B32" s="11">
        <v>1133.26</v>
      </c>
      <c r="C32" s="11">
        <v>2594.8199999999997</v>
      </c>
      <c r="D32" s="11">
        <v>2598.4300000000003</v>
      </c>
      <c r="E32" s="11">
        <v>65.16</v>
      </c>
      <c r="F32" s="11">
        <v>2440.6499999999996</v>
      </c>
      <c r="G32" s="11">
        <v>2140.59</v>
      </c>
      <c r="H32" s="11">
        <v>3929.86</v>
      </c>
      <c r="I32" s="11">
        <v>973.48</v>
      </c>
      <c r="J32" s="11">
        <v>7790.75</v>
      </c>
      <c r="K32" s="11">
        <v>11615.61</v>
      </c>
      <c r="L32" s="11">
        <v>289.02</v>
      </c>
      <c r="M32" s="11">
        <v>2169.4899999999998</v>
      </c>
      <c r="N32" s="11">
        <v>7041.91</v>
      </c>
      <c r="O32" s="11">
        <v>5824.5099999999993</v>
      </c>
      <c r="P32" s="11">
        <v>4694.6299999999992</v>
      </c>
      <c r="Q32" s="11">
        <v>3172.8500000000004</v>
      </c>
      <c r="R32" s="11">
        <v>2862.04</v>
      </c>
      <c r="S32" s="11">
        <v>458.41999999999996</v>
      </c>
      <c r="T32" s="11">
        <v>348.46999999999997</v>
      </c>
      <c r="U32" s="11">
        <v>3663.48</v>
      </c>
      <c r="V32" s="11">
        <v>1032.78</v>
      </c>
      <c r="W32" s="11">
        <v>3542.6499999999996</v>
      </c>
      <c r="X32" s="11">
        <v>2630.33</v>
      </c>
      <c r="Y32" s="11">
        <v>943.88</v>
      </c>
      <c r="Z32" s="11">
        <v>598.38</v>
      </c>
      <c r="AA32" s="11">
        <v>6121.6799999999994</v>
      </c>
      <c r="AB32" s="11">
        <v>2395.2099999999996</v>
      </c>
      <c r="AC32" s="11">
        <v>2225.59</v>
      </c>
      <c r="AD32" s="11">
        <v>2207.8199999999997</v>
      </c>
      <c r="AE32" s="11">
        <v>882.92</v>
      </c>
      <c r="AF32" s="11">
        <v>203.54000000000002</v>
      </c>
      <c r="AG32" s="11">
        <v>10707.36</v>
      </c>
      <c r="AH32" s="11">
        <v>1043.5999999999999</v>
      </c>
      <c r="AI32" s="11">
        <v>2213.8200000000002</v>
      </c>
      <c r="AJ32" s="11">
        <v>3614.25</v>
      </c>
      <c r="AK32" s="11">
        <v>886.14</v>
      </c>
      <c r="AL32" s="11">
        <v>7733.1000000000013</v>
      </c>
      <c r="AM32" s="11">
        <v>457.49</v>
      </c>
      <c r="AN32" s="11">
        <v>5582.62</v>
      </c>
      <c r="AO32" s="11">
        <v>271.32</v>
      </c>
      <c r="AP32" s="11">
        <v>2227.6499999999996</v>
      </c>
      <c r="AQ32" s="11">
        <v>19986.8</v>
      </c>
      <c r="AR32" s="11">
        <v>4805.96</v>
      </c>
      <c r="AS32" s="11">
        <v>12233.82</v>
      </c>
      <c r="AT32" s="11">
        <v>9778.760000000002</v>
      </c>
      <c r="AU32" s="11">
        <v>5550.56</v>
      </c>
      <c r="AV32" s="11">
        <v>2153.6000000000004</v>
      </c>
      <c r="AW32" s="11">
        <v>1366.93</v>
      </c>
      <c r="AX32" s="11">
        <v>179205.99000000002</v>
      </c>
    </row>
    <row r="33" spans="1:50" x14ac:dyDescent="0.25">
      <c r="A33" s="13" t="s">
        <v>24</v>
      </c>
      <c r="B33" s="11">
        <v>4531.34</v>
      </c>
      <c r="C33" s="11">
        <v>8238.7579999999998</v>
      </c>
      <c r="D33" s="11">
        <v>9038.8834999999999</v>
      </c>
      <c r="E33" s="11">
        <v>1895.55</v>
      </c>
      <c r="F33" s="11">
        <v>2941.4164999999998</v>
      </c>
      <c r="G33" s="11">
        <v>10955.2425</v>
      </c>
      <c r="H33" s="11">
        <v>8753.603000000001</v>
      </c>
      <c r="I33" s="11">
        <v>7239.3724999999995</v>
      </c>
      <c r="J33" s="11">
        <v>1855.1424999999999</v>
      </c>
      <c r="K33" s="11">
        <v>1549.8515</v>
      </c>
      <c r="L33" s="11">
        <v>1829.3869999999999</v>
      </c>
      <c r="M33" s="11">
        <v>21717.360000000001</v>
      </c>
      <c r="N33" s="11">
        <v>34855.508499999996</v>
      </c>
      <c r="O33" s="11">
        <v>4738.0600000000004</v>
      </c>
      <c r="P33" s="11">
        <v>9601.7030000000013</v>
      </c>
      <c r="Q33" s="11">
        <v>2361.1</v>
      </c>
      <c r="R33" s="11">
        <v>938.37</v>
      </c>
      <c r="S33" s="11">
        <v>4039.4594999999999</v>
      </c>
      <c r="T33" s="11">
        <v>9454.7175000000007</v>
      </c>
      <c r="U33" s="11"/>
      <c r="V33" s="11">
        <v>284.67349999999999</v>
      </c>
      <c r="W33" s="11">
        <v>27289.692499999997</v>
      </c>
      <c r="X33" s="11">
        <v>1012.87</v>
      </c>
      <c r="Y33" s="11">
        <v>8297.9719999999998</v>
      </c>
      <c r="Z33" s="11">
        <v>1338.8525</v>
      </c>
      <c r="AA33" s="11">
        <v>462.36599999999999</v>
      </c>
      <c r="AB33" s="11">
        <v>7452.1369999999997</v>
      </c>
      <c r="AC33" s="11">
        <v>28830.84</v>
      </c>
      <c r="AD33" s="11">
        <v>184.74</v>
      </c>
      <c r="AE33" s="11">
        <v>651.21049999999991</v>
      </c>
      <c r="AF33" s="11">
        <v>18155.810000000001</v>
      </c>
      <c r="AG33" s="11">
        <v>9817.2564999999995</v>
      </c>
      <c r="AH33" s="11">
        <v>1031.06</v>
      </c>
      <c r="AI33" s="11">
        <v>6839.2445000000007</v>
      </c>
      <c r="AJ33" s="11">
        <v>7830.7639999999992</v>
      </c>
      <c r="AK33" s="11">
        <v>526.46249999999998</v>
      </c>
      <c r="AL33" s="11"/>
      <c r="AM33" s="11">
        <v>2305.7495000000004</v>
      </c>
      <c r="AN33" s="11">
        <v>2440.6</v>
      </c>
      <c r="AO33" s="11">
        <v>1601.1799999999998</v>
      </c>
      <c r="AP33" s="11">
        <v>8542.8539999999994</v>
      </c>
      <c r="AQ33" s="11">
        <v>10536.5435</v>
      </c>
      <c r="AR33" s="11">
        <v>199.16</v>
      </c>
      <c r="AS33" s="11">
        <v>1921.3899999999999</v>
      </c>
      <c r="AT33" s="11"/>
      <c r="AU33" s="11">
        <v>329.63</v>
      </c>
      <c r="AV33" s="11">
        <v>849.76499999999999</v>
      </c>
      <c r="AW33" s="11">
        <v>2611.8035</v>
      </c>
      <c r="AX33" s="11">
        <v>297879.4524999999</v>
      </c>
    </row>
    <row r="34" spans="1:50" x14ac:dyDescent="0.25">
      <c r="A34" s="3" t="s">
        <v>60</v>
      </c>
      <c r="B34" s="11">
        <v>1798.5</v>
      </c>
      <c r="C34" s="11"/>
      <c r="D34" s="11">
        <v>9620.82</v>
      </c>
      <c r="E34" s="11"/>
      <c r="F34" s="11"/>
      <c r="G34" s="11"/>
      <c r="H34" s="11"/>
      <c r="I34" s="11">
        <v>623.36</v>
      </c>
      <c r="J34" s="11"/>
      <c r="K34" s="11">
        <v>7288.7</v>
      </c>
      <c r="L34" s="11">
        <v>248.26</v>
      </c>
      <c r="M34" s="11"/>
      <c r="N34" s="11"/>
      <c r="O34" s="11">
        <v>364.7</v>
      </c>
      <c r="P34" s="11">
        <v>976.79399999999998</v>
      </c>
      <c r="Q34" s="11">
        <v>118.97</v>
      </c>
      <c r="R34" s="11"/>
      <c r="S34" s="11">
        <v>1187.94</v>
      </c>
      <c r="T34" s="11"/>
      <c r="U34" s="11">
        <v>540.96</v>
      </c>
      <c r="V34" s="11">
        <v>1168.04</v>
      </c>
      <c r="W34" s="11">
        <v>261.54000000000002</v>
      </c>
      <c r="X34" s="11">
        <v>821.51</v>
      </c>
      <c r="Y34" s="11">
        <v>26252.05</v>
      </c>
      <c r="Z34" s="11">
        <v>911.86</v>
      </c>
      <c r="AA34" s="11"/>
      <c r="AB34" s="11">
        <v>3478.6400000000003</v>
      </c>
      <c r="AC34" s="11"/>
      <c r="AD34" s="11">
        <v>1921.65</v>
      </c>
      <c r="AE34" s="11">
        <v>998.62</v>
      </c>
      <c r="AF34" s="11">
        <v>8579.5995000000003</v>
      </c>
      <c r="AG34" s="11">
        <v>13363.4005</v>
      </c>
      <c r="AH34" s="11">
        <v>520.64</v>
      </c>
      <c r="AI34" s="11">
        <v>708.10699999999997</v>
      </c>
      <c r="AJ34" s="11">
        <v>8355.5325000000012</v>
      </c>
      <c r="AK34" s="11">
        <v>61.871499999999997</v>
      </c>
      <c r="AL34" s="11">
        <v>257.19</v>
      </c>
      <c r="AM34" s="11">
        <v>5126.0139999999992</v>
      </c>
      <c r="AN34" s="11"/>
      <c r="AO34" s="11">
        <v>3315.8245000000002</v>
      </c>
      <c r="AP34" s="11">
        <v>3766.3</v>
      </c>
      <c r="AQ34" s="11">
        <v>2503.5299999999997</v>
      </c>
      <c r="AR34" s="11">
        <v>385.79999999999995</v>
      </c>
      <c r="AS34" s="11">
        <v>161.51</v>
      </c>
      <c r="AT34" s="11"/>
      <c r="AU34" s="11">
        <v>10688.25</v>
      </c>
      <c r="AV34" s="11"/>
      <c r="AW34" s="11"/>
      <c r="AX34" s="11">
        <v>116376.4835</v>
      </c>
    </row>
    <row r="35" spans="1:50" x14ac:dyDescent="0.25">
      <c r="A35" s="13" t="s">
        <v>17</v>
      </c>
      <c r="B35" s="11"/>
      <c r="C35" s="11"/>
      <c r="D35" s="11"/>
      <c r="E35" s="11"/>
      <c r="F35" s="11"/>
      <c r="G35" s="11"/>
      <c r="H35" s="11"/>
      <c r="I35" s="11"/>
      <c r="J35" s="11"/>
      <c r="K35" s="11">
        <v>5586.33</v>
      </c>
      <c r="L35" s="11"/>
      <c r="M35" s="11"/>
      <c r="N35" s="11"/>
      <c r="O35" s="11"/>
      <c r="P35" s="11"/>
      <c r="Q35" s="11">
        <v>118.97</v>
      </c>
      <c r="R35" s="11"/>
      <c r="S35" s="11"/>
      <c r="T35" s="11"/>
      <c r="U35" s="11">
        <v>146.69</v>
      </c>
      <c r="V35" s="11"/>
      <c r="W35" s="11"/>
      <c r="X35" s="11"/>
      <c r="Y35" s="11">
        <v>14223.82</v>
      </c>
      <c r="Z35" s="11"/>
      <c r="AA35" s="11"/>
      <c r="AB35" s="11"/>
      <c r="AC35" s="11"/>
      <c r="AD35" s="11">
        <v>1815.49</v>
      </c>
      <c r="AE35" s="11"/>
      <c r="AF35" s="11">
        <v>3554.46</v>
      </c>
      <c r="AG35" s="11">
        <v>7662.92</v>
      </c>
      <c r="AH35" s="11"/>
      <c r="AI35" s="11"/>
      <c r="AJ35" s="11">
        <v>5310.92</v>
      </c>
      <c r="AK35" s="11"/>
      <c r="AL35" s="11"/>
      <c r="AM35" s="11">
        <v>5126.0139999999992</v>
      </c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>
        <v>43545.614000000001</v>
      </c>
    </row>
    <row r="36" spans="1:50" x14ac:dyDescent="0.25">
      <c r="A36" s="13" t="s">
        <v>29</v>
      </c>
      <c r="B36" s="11">
        <v>513.13</v>
      </c>
      <c r="C36" s="11"/>
      <c r="D36" s="11">
        <v>9620.82</v>
      </c>
      <c r="E36" s="11"/>
      <c r="F36" s="11"/>
      <c r="G36" s="11"/>
      <c r="H36" s="11"/>
      <c r="I36" s="11">
        <v>623.36</v>
      </c>
      <c r="J36" s="11"/>
      <c r="K36" s="11">
        <v>1702.37</v>
      </c>
      <c r="L36" s="11">
        <v>248.26</v>
      </c>
      <c r="M36" s="11"/>
      <c r="N36" s="11"/>
      <c r="O36" s="11">
        <v>364.7</v>
      </c>
      <c r="P36" s="11">
        <v>156.51</v>
      </c>
      <c r="Q36" s="11"/>
      <c r="R36" s="11"/>
      <c r="S36" s="11">
        <v>1187.94</v>
      </c>
      <c r="T36" s="11"/>
      <c r="U36" s="11">
        <v>394.27</v>
      </c>
      <c r="V36" s="11">
        <v>89.55</v>
      </c>
      <c r="W36" s="11">
        <v>261.54000000000002</v>
      </c>
      <c r="X36" s="11">
        <v>821.51</v>
      </c>
      <c r="Y36" s="11"/>
      <c r="Z36" s="11">
        <v>845.32</v>
      </c>
      <c r="AA36" s="11"/>
      <c r="AB36" s="11">
        <v>3293.65</v>
      </c>
      <c r="AC36" s="11"/>
      <c r="AD36" s="11">
        <v>106.16</v>
      </c>
      <c r="AE36" s="11">
        <v>998.62</v>
      </c>
      <c r="AF36" s="11">
        <v>59.38</v>
      </c>
      <c r="AG36" s="11">
        <v>237.42000000000002</v>
      </c>
      <c r="AH36" s="11">
        <v>520.64</v>
      </c>
      <c r="AI36" s="11">
        <v>282.07</v>
      </c>
      <c r="AJ36" s="11"/>
      <c r="AK36" s="11"/>
      <c r="AL36" s="11">
        <v>257.19</v>
      </c>
      <c r="AM36" s="11"/>
      <c r="AN36" s="11"/>
      <c r="AO36" s="11"/>
      <c r="AP36" s="11">
        <v>3766.3</v>
      </c>
      <c r="AQ36" s="11">
        <v>1029.2</v>
      </c>
      <c r="AR36" s="11">
        <v>385.79999999999995</v>
      </c>
      <c r="AS36" s="11">
        <v>161.51</v>
      </c>
      <c r="AT36" s="11"/>
      <c r="AU36" s="11">
        <v>10688.25</v>
      </c>
      <c r="AV36" s="11"/>
      <c r="AW36" s="11"/>
      <c r="AX36" s="11">
        <v>38615.47</v>
      </c>
    </row>
    <row r="37" spans="1:50" x14ac:dyDescent="0.25">
      <c r="A37" s="13" t="s">
        <v>24</v>
      </c>
      <c r="B37" s="11">
        <v>1285.3699999999999</v>
      </c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>
        <v>820.28399999999999</v>
      </c>
      <c r="Q37" s="11"/>
      <c r="R37" s="11"/>
      <c r="S37" s="11"/>
      <c r="T37" s="11"/>
      <c r="U37" s="11"/>
      <c r="V37" s="11">
        <v>1078.49</v>
      </c>
      <c r="W37" s="11"/>
      <c r="X37" s="11"/>
      <c r="Y37" s="11">
        <v>12028.23</v>
      </c>
      <c r="Z37" s="11">
        <v>66.540000000000006</v>
      </c>
      <c r="AA37" s="11"/>
      <c r="AB37" s="11">
        <v>184.99</v>
      </c>
      <c r="AC37" s="11"/>
      <c r="AD37" s="11"/>
      <c r="AE37" s="11"/>
      <c r="AF37" s="11">
        <v>4965.7595000000001</v>
      </c>
      <c r="AG37" s="11">
        <v>5463.0604999999996</v>
      </c>
      <c r="AH37" s="11"/>
      <c r="AI37" s="11">
        <v>426.03699999999998</v>
      </c>
      <c r="AJ37" s="11">
        <v>3044.6125000000002</v>
      </c>
      <c r="AK37" s="11">
        <v>61.871499999999997</v>
      </c>
      <c r="AL37" s="11"/>
      <c r="AM37" s="11"/>
      <c r="AN37" s="11"/>
      <c r="AO37" s="11">
        <v>3315.8245000000002</v>
      </c>
      <c r="AP37" s="11"/>
      <c r="AQ37" s="11">
        <v>1474.33</v>
      </c>
      <c r="AR37" s="11"/>
      <c r="AS37" s="11"/>
      <c r="AT37" s="11"/>
      <c r="AU37" s="11"/>
      <c r="AV37" s="11"/>
      <c r="AW37" s="11"/>
      <c r="AX37" s="11">
        <v>34215.3995</v>
      </c>
    </row>
    <row r="38" spans="1:50" x14ac:dyDescent="0.25">
      <c r="A38" s="3" t="s">
        <v>22</v>
      </c>
      <c r="B38" s="11">
        <v>112336.4785</v>
      </c>
      <c r="C38" s="11">
        <v>72713.758499999996</v>
      </c>
      <c r="D38" s="11">
        <v>50142.344499999999</v>
      </c>
      <c r="E38" s="11">
        <v>126484.37650000001</v>
      </c>
      <c r="F38" s="11">
        <v>49540.343999999997</v>
      </c>
      <c r="G38" s="11">
        <v>81641.886500000008</v>
      </c>
      <c r="H38" s="11">
        <v>71201.010500000004</v>
      </c>
      <c r="I38" s="11">
        <v>25265.322999999997</v>
      </c>
      <c r="J38" s="11">
        <v>85608.377999999997</v>
      </c>
      <c r="K38" s="11">
        <v>66083.143000000011</v>
      </c>
      <c r="L38" s="11">
        <v>81768.397499999992</v>
      </c>
      <c r="M38" s="11">
        <v>82854.014999999999</v>
      </c>
      <c r="N38" s="11">
        <v>54589.085500000001</v>
      </c>
      <c r="O38" s="11">
        <v>40295.669000000002</v>
      </c>
      <c r="P38" s="11">
        <v>50781.298999999999</v>
      </c>
      <c r="Q38" s="11">
        <v>41547.11</v>
      </c>
      <c r="R38" s="11">
        <v>31787.982499999998</v>
      </c>
      <c r="S38" s="11">
        <v>77882.692999999999</v>
      </c>
      <c r="T38" s="11">
        <v>65924.358999999997</v>
      </c>
      <c r="U38" s="11">
        <v>33903.0095</v>
      </c>
      <c r="V38" s="11">
        <v>140874.932</v>
      </c>
      <c r="W38" s="11">
        <v>88353.870500000005</v>
      </c>
      <c r="X38" s="11">
        <v>52672.21149999999</v>
      </c>
      <c r="Y38" s="11">
        <v>94006.258000000002</v>
      </c>
      <c r="Z38" s="11">
        <v>46096.546499999997</v>
      </c>
      <c r="AA38" s="11">
        <v>100237.2395</v>
      </c>
      <c r="AB38" s="11">
        <v>54366.312499999993</v>
      </c>
      <c r="AC38" s="11">
        <v>59024.434499999988</v>
      </c>
      <c r="AD38" s="11">
        <v>53451.735499999995</v>
      </c>
      <c r="AE38" s="11">
        <v>52400.617499999993</v>
      </c>
      <c r="AF38" s="11">
        <v>23445.419000000002</v>
      </c>
      <c r="AG38" s="11">
        <v>45435.030000000006</v>
      </c>
      <c r="AH38" s="11">
        <v>43799.277000000002</v>
      </c>
      <c r="AI38" s="11">
        <v>44714.649000000005</v>
      </c>
      <c r="AJ38" s="11">
        <v>66790.151500000007</v>
      </c>
      <c r="AK38" s="11">
        <v>66980.573000000004</v>
      </c>
      <c r="AL38" s="11">
        <v>24912.596500000003</v>
      </c>
      <c r="AM38" s="11">
        <v>29358.608500000002</v>
      </c>
      <c r="AN38" s="11">
        <v>73836.689500000008</v>
      </c>
      <c r="AO38" s="11">
        <v>97194.454500000022</v>
      </c>
      <c r="AP38" s="11">
        <v>109791.71000000002</v>
      </c>
      <c r="AQ38" s="11">
        <v>32165.190500000004</v>
      </c>
      <c r="AR38" s="11">
        <v>70373.092499999999</v>
      </c>
      <c r="AS38" s="11">
        <v>32196.733000000004</v>
      </c>
      <c r="AT38" s="11">
        <v>91731.542000000016</v>
      </c>
      <c r="AU38" s="11">
        <v>57192.139499999997</v>
      </c>
      <c r="AV38" s="11">
        <v>31611.639000000006</v>
      </c>
      <c r="AW38" s="11">
        <v>77848.16350000001</v>
      </c>
      <c r="AX38" s="11">
        <v>3063212.4794999994</v>
      </c>
    </row>
    <row r="39" spans="1:50" x14ac:dyDescent="0.25">
      <c r="A39" s="13" t="s">
        <v>17</v>
      </c>
      <c r="B39" s="11">
        <v>56684.24</v>
      </c>
      <c r="C39" s="11">
        <v>39417.259999999995</v>
      </c>
      <c r="D39" s="11">
        <v>10544.14</v>
      </c>
      <c r="E39" s="11">
        <v>49159.200000000004</v>
      </c>
      <c r="F39" s="11">
        <v>15526.22</v>
      </c>
      <c r="G39" s="11">
        <v>20342.742000000002</v>
      </c>
      <c r="H39" s="11">
        <v>41750.14</v>
      </c>
      <c r="I39" s="11">
        <v>351.27</v>
      </c>
      <c r="J39" s="11">
        <v>22125.18</v>
      </c>
      <c r="K39" s="11">
        <v>26406.720000000005</v>
      </c>
      <c r="L39" s="11">
        <v>25083.879999999997</v>
      </c>
      <c r="M39" s="11">
        <v>15619.34</v>
      </c>
      <c r="N39" s="11">
        <v>34175.99</v>
      </c>
      <c r="O39" s="11">
        <v>18414.312000000002</v>
      </c>
      <c r="P39" s="11">
        <v>11437.099999999999</v>
      </c>
      <c r="Q39" s="11">
        <v>23652.05</v>
      </c>
      <c r="R39" s="11">
        <v>2850.87</v>
      </c>
      <c r="S39" s="11">
        <v>14237.562</v>
      </c>
      <c r="T39" s="11">
        <v>26695.222000000002</v>
      </c>
      <c r="U39" s="11">
        <v>9363.61</v>
      </c>
      <c r="V39" s="11">
        <v>70443.189999999988</v>
      </c>
      <c r="W39" s="11">
        <v>38192.960000000006</v>
      </c>
      <c r="X39" s="11">
        <v>5163.2299999999996</v>
      </c>
      <c r="Y39" s="11">
        <v>28201.83</v>
      </c>
      <c r="Z39" s="11">
        <v>10473.89</v>
      </c>
      <c r="AA39" s="11">
        <v>30690.710000000003</v>
      </c>
      <c r="AB39" s="11">
        <v>44349.479999999996</v>
      </c>
      <c r="AC39" s="11">
        <v>21771.735999999997</v>
      </c>
      <c r="AD39" s="11">
        <v>23007.94</v>
      </c>
      <c r="AE39" s="11">
        <v>13636.060000000001</v>
      </c>
      <c r="AF39" s="11">
        <v>11961.300000000001</v>
      </c>
      <c r="AG39" s="11">
        <v>31032.880000000005</v>
      </c>
      <c r="AH39" s="11">
        <v>15501.66</v>
      </c>
      <c r="AI39" s="11">
        <v>9469.83</v>
      </c>
      <c r="AJ39" s="11">
        <v>27588.555999999997</v>
      </c>
      <c r="AK39" s="11">
        <v>23351.872000000003</v>
      </c>
      <c r="AL39" s="11">
        <v>208.59</v>
      </c>
      <c r="AM39" s="11">
        <v>10650.992</v>
      </c>
      <c r="AN39" s="11">
        <v>6350.9100000000008</v>
      </c>
      <c r="AO39" s="11">
        <v>22562.274000000005</v>
      </c>
      <c r="AP39" s="11">
        <v>46631.880000000012</v>
      </c>
      <c r="AQ39" s="11">
        <v>10573.010000000002</v>
      </c>
      <c r="AR39" s="11">
        <v>31947.704000000002</v>
      </c>
      <c r="AS39" s="11">
        <v>5853.51</v>
      </c>
      <c r="AT39" s="11">
        <v>39568.652000000002</v>
      </c>
      <c r="AU39" s="11">
        <v>14999.77</v>
      </c>
      <c r="AV39" s="11">
        <v>43.94</v>
      </c>
      <c r="AW39" s="11">
        <v>51552.096000000012</v>
      </c>
      <c r="AX39" s="11">
        <v>1109617.4999999995</v>
      </c>
    </row>
    <row r="40" spans="1:50" x14ac:dyDescent="0.25">
      <c r="A40" s="13" t="s">
        <v>29</v>
      </c>
      <c r="B40" s="11">
        <v>24667.61</v>
      </c>
      <c r="C40" s="11">
        <v>18596.580000000002</v>
      </c>
      <c r="D40" s="11">
        <v>22212.61</v>
      </c>
      <c r="E40" s="11">
        <v>48369.600000000006</v>
      </c>
      <c r="F40" s="11">
        <v>13576.53</v>
      </c>
      <c r="G40" s="11">
        <v>39202.590000000004</v>
      </c>
      <c r="H40" s="11">
        <v>21503.500000000007</v>
      </c>
      <c r="I40" s="11">
        <v>8287.19</v>
      </c>
      <c r="J40" s="11">
        <v>36452.89</v>
      </c>
      <c r="K40" s="11">
        <v>27636.84</v>
      </c>
      <c r="L40" s="11">
        <v>20921.590000000004</v>
      </c>
      <c r="M40" s="11">
        <v>18360.829999999998</v>
      </c>
      <c r="N40" s="11">
        <v>10928.779999999999</v>
      </c>
      <c r="O40" s="11">
        <v>13840.72</v>
      </c>
      <c r="P40" s="11">
        <v>25450.78</v>
      </c>
      <c r="Q40" s="11">
        <v>7706.09</v>
      </c>
      <c r="R40" s="11">
        <v>9909.17</v>
      </c>
      <c r="S40" s="11">
        <v>21378.919999999995</v>
      </c>
      <c r="T40" s="11">
        <v>23454.719999999998</v>
      </c>
      <c r="U40" s="11">
        <v>17104.439999999999</v>
      </c>
      <c r="V40" s="11">
        <v>25692.650000000005</v>
      </c>
      <c r="W40" s="11">
        <v>39475.799999999996</v>
      </c>
      <c r="X40" s="11">
        <v>20769.079999999994</v>
      </c>
      <c r="Y40" s="11">
        <v>22984.989999999998</v>
      </c>
      <c r="Z40" s="11">
        <v>14165.67</v>
      </c>
      <c r="AA40" s="11">
        <v>37751.79</v>
      </c>
      <c r="AB40" s="11">
        <v>2957.8500000000004</v>
      </c>
      <c r="AC40" s="11">
        <v>11510.82</v>
      </c>
      <c r="AD40" s="11">
        <v>12473.7</v>
      </c>
      <c r="AE40" s="11">
        <v>23210.839999999997</v>
      </c>
      <c r="AF40" s="11">
        <v>6344.7000000000007</v>
      </c>
      <c r="AG40" s="11">
        <v>4185.83</v>
      </c>
      <c r="AH40" s="11">
        <v>10636.369999999999</v>
      </c>
      <c r="AI40" s="11">
        <v>24439.660000000003</v>
      </c>
      <c r="AJ40" s="11">
        <v>10207.410000000003</v>
      </c>
      <c r="AK40" s="11">
        <v>11556.509999999998</v>
      </c>
      <c r="AL40" s="11">
        <v>5127.5199999999995</v>
      </c>
      <c r="AM40" s="11">
        <v>14471.52</v>
      </c>
      <c r="AN40" s="11">
        <v>30712.989999999998</v>
      </c>
      <c r="AO40" s="11">
        <v>28010.760000000002</v>
      </c>
      <c r="AP40" s="11">
        <v>25516.720000000001</v>
      </c>
      <c r="AQ40" s="11">
        <v>11710.160000000003</v>
      </c>
      <c r="AR40" s="11">
        <v>32803.479999999996</v>
      </c>
      <c r="AS40" s="11">
        <v>12986.450000000003</v>
      </c>
      <c r="AT40" s="11">
        <v>5370.880000000001</v>
      </c>
      <c r="AU40" s="11">
        <v>20602.679999999997</v>
      </c>
      <c r="AV40" s="11">
        <v>27019.250000000007</v>
      </c>
      <c r="AW40" s="11">
        <v>5173.1899999999996</v>
      </c>
      <c r="AX40" s="11">
        <v>927431.24999999988</v>
      </c>
    </row>
    <row r="41" spans="1:50" x14ac:dyDescent="0.25">
      <c r="A41" s="13" t="s">
        <v>24</v>
      </c>
      <c r="B41" s="11">
        <v>30984.628499999999</v>
      </c>
      <c r="C41" s="11">
        <v>14699.9185</v>
      </c>
      <c r="D41" s="11">
        <v>17385.594499999999</v>
      </c>
      <c r="E41" s="11">
        <v>28955.576499999999</v>
      </c>
      <c r="F41" s="11">
        <v>20437.593999999997</v>
      </c>
      <c r="G41" s="11">
        <v>22096.554499999998</v>
      </c>
      <c r="H41" s="11">
        <v>7947.3705</v>
      </c>
      <c r="I41" s="11">
        <v>16626.862999999998</v>
      </c>
      <c r="J41" s="11">
        <v>27030.308000000001</v>
      </c>
      <c r="K41" s="11">
        <v>12039.583000000001</v>
      </c>
      <c r="L41" s="11">
        <v>35762.927499999998</v>
      </c>
      <c r="M41" s="11">
        <v>48873.845000000001</v>
      </c>
      <c r="N41" s="11">
        <v>9484.3155000000024</v>
      </c>
      <c r="O41" s="11">
        <v>8040.6370000000006</v>
      </c>
      <c r="P41" s="11">
        <v>13893.419000000002</v>
      </c>
      <c r="Q41" s="11">
        <v>10188.970000000001</v>
      </c>
      <c r="R41" s="11">
        <v>19027.942499999997</v>
      </c>
      <c r="S41" s="11">
        <v>42266.210999999996</v>
      </c>
      <c r="T41" s="11">
        <v>15774.417000000001</v>
      </c>
      <c r="U41" s="11">
        <v>7434.959499999999</v>
      </c>
      <c r="V41" s="11">
        <v>44739.092000000004</v>
      </c>
      <c r="W41" s="11">
        <v>10685.110500000001</v>
      </c>
      <c r="X41" s="11">
        <v>26739.9015</v>
      </c>
      <c r="Y41" s="11">
        <v>42819.438000000002</v>
      </c>
      <c r="Z41" s="11">
        <v>21456.986499999999</v>
      </c>
      <c r="AA41" s="11">
        <v>31794.7395</v>
      </c>
      <c r="AB41" s="11">
        <v>7058.982500000001</v>
      </c>
      <c r="AC41" s="11">
        <v>25741.878499999995</v>
      </c>
      <c r="AD41" s="11">
        <v>17970.095499999999</v>
      </c>
      <c r="AE41" s="11">
        <v>15553.717499999999</v>
      </c>
      <c r="AF41" s="11">
        <v>5139.4190000000008</v>
      </c>
      <c r="AG41" s="11">
        <v>10216.32</v>
      </c>
      <c r="AH41" s="11">
        <v>17661.247000000003</v>
      </c>
      <c r="AI41" s="11">
        <v>10805.159</v>
      </c>
      <c r="AJ41" s="11">
        <v>28994.1855</v>
      </c>
      <c r="AK41" s="11">
        <v>32072.190999999999</v>
      </c>
      <c r="AL41" s="11">
        <v>19576.486500000003</v>
      </c>
      <c r="AM41" s="11">
        <v>4236.0964999999997</v>
      </c>
      <c r="AN41" s="11">
        <v>36772.789500000006</v>
      </c>
      <c r="AO41" s="11">
        <v>46621.420500000007</v>
      </c>
      <c r="AP41" s="11">
        <v>37643.110000000008</v>
      </c>
      <c r="AQ41" s="11">
        <v>9882.0204999999987</v>
      </c>
      <c r="AR41" s="11">
        <v>5621.9084999999995</v>
      </c>
      <c r="AS41" s="11">
        <v>13356.773000000001</v>
      </c>
      <c r="AT41" s="11">
        <v>46792.01</v>
      </c>
      <c r="AU41" s="11">
        <v>21589.6895</v>
      </c>
      <c r="AV41" s="11">
        <v>4548.4489999999996</v>
      </c>
      <c r="AW41" s="11">
        <v>21122.877499999999</v>
      </c>
      <c r="AX41" s="11">
        <v>1026163.7295</v>
      </c>
    </row>
    <row r="42" spans="1:50" x14ac:dyDescent="0.25">
      <c r="A42" s="3" t="s">
        <v>50</v>
      </c>
      <c r="B42" s="11">
        <v>11756.54</v>
      </c>
      <c r="C42" s="11">
        <v>29201.78</v>
      </c>
      <c r="D42" s="11">
        <v>10242.932499999999</v>
      </c>
      <c r="E42" s="11">
        <v>2190.67</v>
      </c>
      <c r="F42" s="11">
        <v>10244.946</v>
      </c>
      <c r="G42" s="11">
        <v>727.09</v>
      </c>
      <c r="H42" s="11">
        <v>4484.34</v>
      </c>
      <c r="I42" s="11">
        <v>429.24</v>
      </c>
      <c r="J42" s="11">
        <v>319.26</v>
      </c>
      <c r="K42" s="11">
        <v>599.76</v>
      </c>
      <c r="L42" s="11">
        <v>6911.52</v>
      </c>
      <c r="M42" s="11">
        <v>33048.379999999997</v>
      </c>
      <c r="N42" s="11"/>
      <c r="O42" s="11"/>
      <c r="P42" s="11">
        <v>1593.4399999999998</v>
      </c>
      <c r="Q42" s="11">
        <v>10735.565000000001</v>
      </c>
      <c r="R42" s="11">
        <v>11294.560000000001</v>
      </c>
      <c r="S42" s="11">
        <v>5606.16</v>
      </c>
      <c r="T42" s="11">
        <v>293.3</v>
      </c>
      <c r="U42" s="11">
        <v>12890.970500000001</v>
      </c>
      <c r="V42" s="11">
        <v>17552.909500000002</v>
      </c>
      <c r="W42" s="11">
        <v>30291.963499999998</v>
      </c>
      <c r="X42" s="11">
        <v>924.01</v>
      </c>
      <c r="Y42" s="11">
        <v>15487.730000000001</v>
      </c>
      <c r="Z42" s="11">
        <v>11453.96</v>
      </c>
      <c r="AA42" s="11">
        <v>1382.65</v>
      </c>
      <c r="AB42" s="11">
        <v>4289.7099999999991</v>
      </c>
      <c r="AC42" s="11">
        <v>6478.1100000000006</v>
      </c>
      <c r="AD42" s="11">
        <v>13443.468000000001</v>
      </c>
      <c r="AE42" s="11">
        <v>8944.4804999999997</v>
      </c>
      <c r="AF42" s="11">
        <v>1317.99</v>
      </c>
      <c r="AG42" s="11">
        <v>7450.6100000000006</v>
      </c>
      <c r="AH42" s="11">
        <v>5581.8119999999999</v>
      </c>
      <c r="AI42" s="11">
        <v>2065.5695000000001</v>
      </c>
      <c r="AJ42" s="11"/>
      <c r="AK42" s="11">
        <v>31083.420000000002</v>
      </c>
      <c r="AL42" s="11">
        <v>1124.4335000000001</v>
      </c>
      <c r="AM42" s="11"/>
      <c r="AN42" s="11">
        <v>2434.84</v>
      </c>
      <c r="AO42" s="11">
        <v>1025.75</v>
      </c>
      <c r="AP42" s="11">
        <v>10586.4125</v>
      </c>
      <c r="AQ42" s="11">
        <v>17317.048999999999</v>
      </c>
      <c r="AR42" s="11">
        <v>7762.2124999999996</v>
      </c>
      <c r="AS42" s="11">
        <v>32885.182500000003</v>
      </c>
      <c r="AT42" s="11">
        <v>13151.972999999998</v>
      </c>
      <c r="AU42" s="11">
        <v>518.98</v>
      </c>
      <c r="AV42" s="11">
        <v>10567.599999999999</v>
      </c>
      <c r="AW42" s="11">
        <v>1689.97</v>
      </c>
      <c r="AX42" s="11">
        <v>409383.25</v>
      </c>
    </row>
    <row r="43" spans="1:50" x14ac:dyDescent="0.25">
      <c r="A43" s="13" t="s">
        <v>17</v>
      </c>
      <c r="B43" s="11">
        <v>6654.39</v>
      </c>
      <c r="C43" s="11">
        <v>22434.3</v>
      </c>
      <c r="D43" s="11">
        <v>3314.37</v>
      </c>
      <c r="E43" s="11"/>
      <c r="F43" s="11">
        <v>10244.946</v>
      </c>
      <c r="G43" s="11">
        <v>178.4</v>
      </c>
      <c r="H43" s="11"/>
      <c r="I43" s="11"/>
      <c r="J43" s="11">
        <v>34.880000000000003</v>
      </c>
      <c r="K43" s="11">
        <v>566.12</v>
      </c>
      <c r="L43" s="11">
        <v>5203.8999999999996</v>
      </c>
      <c r="M43" s="11">
        <v>5161.93</v>
      </c>
      <c r="N43" s="11"/>
      <c r="O43" s="11"/>
      <c r="P43" s="11">
        <v>1445.6</v>
      </c>
      <c r="Q43" s="11">
        <v>7528.6</v>
      </c>
      <c r="R43" s="11">
        <v>45.8</v>
      </c>
      <c r="S43" s="11"/>
      <c r="T43" s="11"/>
      <c r="U43" s="11">
        <v>14.4</v>
      </c>
      <c r="V43" s="11"/>
      <c r="W43" s="11">
        <v>19143.759999999998</v>
      </c>
      <c r="X43" s="11">
        <v>684.66</v>
      </c>
      <c r="Y43" s="11">
        <v>1280.3399999999999</v>
      </c>
      <c r="Z43" s="11">
        <v>181.26</v>
      </c>
      <c r="AA43" s="11">
        <v>906.02</v>
      </c>
      <c r="AB43" s="11">
        <v>1475.58</v>
      </c>
      <c r="AC43" s="11"/>
      <c r="AD43" s="11">
        <v>11674.968000000001</v>
      </c>
      <c r="AE43" s="11"/>
      <c r="AF43" s="11"/>
      <c r="AG43" s="11">
        <v>4896.93</v>
      </c>
      <c r="AH43" s="11">
        <v>2348.4</v>
      </c>
      <c r="AI43" s="11">
        <v>208.6</v>
      </c>
      <c r="AJ43" s="11"/>
      <c r="AK43" s="11">
        <v>21511.18</v>
      </c>
      <c r="AL43" s="11"/>
      <c r="AM43" s="11"/>
      <c r="AN43" s="11">
        <v>753.24</v>
      </c>
      <c r="AO43" s="11"/>
      <c r="AP43" s="11"/>
      <c r="AQ43" s="11">
        <v>835.55</v>
      </c>
      <c r="AR43" s="11">
        <v>811.47</v>
      </c>
      <c r="AS43" s="11">
        <v>28588.245999999999</v>
      </c>
      <c r="AT43" s="11">
        <v>3245.73</v>
      </c>
      <c r="AU43" s="11"/>
      <c r="AV43" s="11">
        <v>9750.5499999999993</v>
      </c>
      <c r="AW43" s="11"/>
      <c r="AX43" s="11">
        <v>171124.11999999997</v>
      </c>
    </row>
    <row r="44" spans="1:50" x14ac:dyDescent="0.25">
      <c r="A44" s="13" t="s">
        <v>29</v>
      </c>
      <c r="B44" s="11">
        <v>672.46</v>
      </c>
      <c r="C44" s="11">
        <v>475.72</v>
      </c>
      <c r="D44" s="11">
        <v>1355.8700000000001</v>
      </c>
      <c r="E44" s="11">
        <v>767.32</v>
      </c>
      <c r="F44" s="11"/>
      <c r="G44" s="11">
        <v>548.69000000000005</v>
      </c>
      <c r="H44" s="11">
        <v>811.45</v>
      </c>
      <c r="I44" s="11">
        <v>429.24</v>
      </c>
      <c r="J44" s="11">
        <v>284.38</v>
      </c>
      <c r="K44" s="11">
        <v>33.64</v>
      </c>
      <c r="L44" s="11">
        <v>1156.44</v>
      </c>
      <c r="M44" s="11">
        <v>3147.3999999999996</v>
      </c>
      <c r="N44" s="11"/>
      <c r="O44" s="11"/>
      <c r="P44" s="11">
        <v>147.84</v>
      </c>
      <c r="Q44" s="11"/>
      <c r="R44" s="11">
        <v>3744.76</v>
      </c>
      <c r="S44" s="11">
        <v>1344.22</v>
      </c>
      <c r="T44" s="11">
        <v>293.3</v>
      </c>
      <c r="U44" s="11">
        <v>12094.12</v>
      </c>
      <c r="V44" s="11">
        <v>2158.84</v>
      </c>
      <c r="W44" s="11">
        <v>2926.91</v>
      </c>
      <c r="X44" s="11">
        <v>239.35</v>
      </c>
      <c r="Y44" s="11">
        <v>12625.260000000002</v>
      </c>
      <c r="Z44" s="11">
        <v>2343.4199999999996</v>
      </c>
      <c r="AA44" s="11">
        <v>476.63</v>
      </c>
      <c r="AB44" s="11">
        <v>2814.1299999999997</v>
      </c>
      <c r="AC44" s="11">
        <v>6478.1100000000006</v>
      </c>
      <c r="AD44" s="11">
        <v>1358.07</v>
      </c>
      <c r="AE44" s="11">
        <v>8048.3</v>
      </c>
      <c r="AF44" s="11">
        <v>434.62</v>
      </c>
      <c r="AG44" s="11">
        <v>937.04</v>
      </c>
      <c r="AH44" s="11">
        <v>1375.49</v>
      </c>
      <c r="AI44" s="11"/>
      <c r="AJ44" s="11"/>
      <c r="AK44" s="11">
        <v>7608.88</v>
      </c>
      <c r="AL44" s="11"/>
      <c r="AM44" s="11"/>
      <c r="AN44" s="11"/>
      <c r="AO44" s="11">
        <v>1025.75</v>
      </c>
      <c r="AP44" s="11">
        <v>280.29000000000002</v>
      </c>
      <c r="AQ44" s="11">
        <v>7441.29</v>
      </c>
      <c r="AR44" s="11">
        <v>6378.3099999999995</v>
      </c>
      <c r="AS44" s="11">
        <v>361.7</v>
      </c>
      <c r="AT44" s="11">
        <v>365.64</v>
      </c>
      <c r="AU44" s="11">
        <v>518.98</v>
      </c>
      <c r="AV44" s="11">
        <v>594.14</v>
      </c>
      <c r="AW44" s="11">
        <v>1689.97</v>
      </c>
      <c r="AX44" s="11">
        <v>95787.969999999972</v>
      </c>
    </row>
    <row r="45" spans="1:50" x14ac:dyDescent="0.25">
      <c r="A45" s="13" t="s">
        <v>24</v>
      </c>
      <c r="B45" s="11">
        <v>4429.6899999999996</v>
      </c>
      <c r="C45" s="11">
        <v>6291.76</v>
      </c>
      <c r="D45" s="11">
        <v>5572.6925000000001</v>
      </c>
      <c r="E45" s="11">
        <v>1423.35</v>
      </c>
      <c r="F45" s="11"/>
      <c r="G45" s="11"/>
      <c r="H45" s="11">
        <v>3672.89</v>
      </c>
      <c r="I45" s="11"/>
      <c r="J45" s="11"/>
      <c r="K45" s="11"/>
      <c r="L45" s="11">
        <v>551.17999999999995</v>
      </c>
      <c r="M45" s="11">
        <v>24739.05</v>
      </c>
      <c r="N45" s="11"/>
      <c r="O45" s="11"/>
      <c r="P45" s="11"/>
      <c r="Q45" s="11">
        <v>3206.9650000000001</v>
      </c>
      <c r="R45" s="11">
        <v>7504</v>
      </c>
      <c r="S45" s="11">
        <v>4261.9399999999996</v>
      </c>
      <c r="T45" s="11"/>
      <c r="U45" s="11">
        <v>782.45050000000003</v>
      </c>
      <c r="V45" s="11">
        <v>15394.0695</v>
      </c>
      <c r="W45" s="11">
        <v>8221.2934999999998</v>
      </c>
      <c r="X45" s="11"/>
      <c r="Y45" s="11">
        <v>1582.1299999999999</v>
      </c>
      <c r="Z45" s="11">
        <v>8929.2800000000007</v>
      </c>
      <c r="AA45" s="11"/>
      <c r="AB45" s="11"/>
      <c r="AC45" s="11"/>
      <c r="AD45" s="11">
        <v>410.43</v>
      </c>
      <c r="AE45" s="11">
        <v>896.18050000000005</v>
      </c>
      <c r="AF45" s="11">
        <v>883.37</v>
      </c>
      <c r="AG45" s="11">
        <v>1616.64</v>
      </c>
      <c r="AH45" s="11">
        <v>1857.922</v>
      </c>
      <c r="AI45" s="11">
        <v>1856.9694999999999</v>
      </c>
      <c r="AJ45" s="11"/>
      <c r="AK45" s="11">
        <v>1963.36</v>
      </c>
      <c r="AL45" s="11">
        <v>1124.4335000000001</v>
      </c>
      <c r="AM45" s="11"/>
      <c r="AN45" s="11">
        <v>1681.6</v>
      </c>
      <c r="AO45" s="11"/>
      <c r="AP45" s="11">
        <v>10306.122499999999</v>
      </c>
      <c r="AQ45" s="11">
        <v>9040.2089999999989</v>
      </c>
      <c r="AR45" s="11">
        <v>572.4325</v>
      </c>
      <c r="AS45" s="11">
        <v>3935.2365</v>
      </c>
      <c r="AT45" s="11">
        <v>9540.6029999999992</v>
      </c>
      <c r="AU45" s="11"/>
      <c r="AV45" s="11">
        <v>222.91</v>
      </c>
      <c r="AW45" s="11"/>
      <c r="AX45" s="11">
        <v>142471.16000000003</v>
      </c>
    </row>
    <row r="46" spans="1:50" x14ac:dyDescent="0.25">
      <c r="A46" s="3" t="s">
        <v>44</v>
      </c>
      <c r="B46" s="11">
        <v>67497.990000000005</v>
      </c>
      <c r="C46" s="11">
        <v>7741.6034999999993</v>
      </c>
      <c r="D46" s="11">
        <v>32795.285499999998</v>
      </c>
      <c r="E46" s="11">
        <v>28813.81</v>
      </c>
      <c r="F46" s="11">
        <v>14533.7395</v>
      </c>
      <c r="G46" s="11">
        <v>23202.45</v>
      </c>
      <c r="H46" s="11">
        <v>16017.731</v>
      </c>
      <c r="I46" s="11">
        <v>20086.047500000001</v>
      </c>
      <c r="J46" s="11">
        <v>7715.09</v>
      </c>
      <c r="K46" s="11">
        <v>68952.248999999996</v>
      </c>
      <c r="L46" s="11">
        <v>13663.42</v>
      </c>
      <c r="M46" s="11">
        <v>69303.603499999997</v>
      </c>
      <c r="N46" s="11">
        <v>36874.652000000002</v>
      </c>
      <c r="O46" s="11">
        <v>22038.2935</v>
      </c>
      <c r="P46" s="11">
        <v>43380.709500000004</v>
      </c>
      <c r="Q46" s="11">
        <v>19953.044999999998</v>
      </c>
      <c r="R46" s="11">
        <v>39175.417499999996</v>
      </c>
      <c r="S46" s="11">
        <v>18203.860999999997</v>
      </c>
      <c r="T46" s="11">
        <v>20406.909499999998</v>
      </c>
      <c r="U46" s="11">
        <v>9119.4094999999998</v>
      </c>
      <c r="V46" s="11">
        <v>33255.8315</v>
      </c>
      <c r="W46" s="11">
        <v>37255.830499999996</v>
      </c>
      <c r="X46" s="11">
        <v>23862.139500000001</v>
      </c>
      <c r="Y46" s="11">
        <v>66212.859499999991</v>
      </c>
      <c r="Z46" s="11">
        <v>38740.921499999997</v>
      </c>
      <c r="AA46" s="11">
        <v>17470.004000000001</v>
      </c>
      <c r="AB46" s="11">
        <v>13809.1415</v>
      </c>
      <c r="AC46" s="11">
        <v>11151.733</v>
      </c>
      <c r="AD46" s="11">
        <v>17896.568499999998</v>
      </c>
      <c r="AE46" s="11">
        <v>6710.2699999999995</v>
      </c>
      <c r="AF46" s="11">
        <v>12990.34</v>
      </c>
      <c r="AG46" s="11">
        <v>37540.025499999996</v>
      </c>
      <c r="AH46" s="11">
        <v>37697.044000000002</v>
      </c>
      <c r="AI46" s="11">
        <v>27839.0825</v>
      </c>
      <c r="AJ46" s="11">
        <v>25763.786499999998</v>
      </c>
      <c r="AK46" s="11">
        <v>71929.370999999999</v>
      </c>
      <c r="AL46" s="11">
        <v>79483.676500000001</v>
      </c>
      <c r="AM46" s="11">
        <v>53333.081999999995</v>
      </c>
      <c r="AN46" s="11">
        <v>30728.629500000003</v>
      </c>
      <c r="AO46" s="11">
        <v>34088.362500000003</v>
      </c>
      <c r="AP46" s="11">
        <v>31394.959500000001</v>
      </c>
      <c r="AQ46" s="11">
        <v>22868.6535</v>
      </c>
      <c r="AR46" s="11">
        <v>18802.837500000001</v>
      </c>
      <c r="AS46" s="11">
        <v>15205.049500000001</v>
      </c>
      <c r="AT46" s="11">
        <v>29646.771000000001</v>
      </c>
      <c r="AU46" s="11">
        <v>22662.263499999997</v>
      </c>
      <c r="AV46" s="11">
        <v>10282.6355</v>
      </c>
      <c r="AW46" s="11">
        <v>102097.89349999999</v>
      </c>
      <c r="AX46" s="11">
        <v>1510195.08</v>
      </c>
    </row>
    <row r="47" spans="1:50" x14ac:dyDescent="0.25">
      <c r="A47" s="13" t="s">
        <v>17</v>
      </c>
      <c r="B47" s="11">
        <v>17193.36</v>
      </c>
      <c r="C47" s="11"/>
      <c r="D47" s="11">
        <v>15520.242</v>
      </c>
      <c r="E47" s="11">
        <v>19943.41</v>
      </c>
      <c r="F47" s="11">
        <v>4434.9799999999996</v>
      </c>
      <c r="G47" s="11">
        <v>13919.22</v>
      </c>
      <c r="H47" s="11">
        <v>7005.7</v>
      </c>
      <c r="I47" s="11">
        <v>8615.275999999998</v>
      </c>
      <c r="J47" s="11">
        <v>369.7</v>
      </c>
      <c r="K47" s="11">
        <v>1266.26</v>
      </c>
      <c r="L47" s="11">
        <v>9572.77</v>
      </c>
      <c r="M47" s="11">
        <v>3743.29</v>
      </c>
      <c r="N47" s="11">
        <v>25736.809999999998</v>
      </c>
      <c r="O47" s="11">
        <v>12296.49</v>
      </c>
      <c r="P47" s="11">
        <v>35274.536</v>
      </c>
      <c r="Q47" s="11">
        <v>14270.96</v>
      </c>
      <c r="R47" s="11">
        <v>19979.649999999998</v>
      </c>
      <c r="S47" s="11">
        <v>11304.92</v>
      </c>
      <c r="T47" s="11">
        <v>12216.63</v>
      </c>
      <c r="U47" s="11">
        <v>24.36</v>
      </c>
      <c r="V47" s="11">
        <v>7249.34</v>
      </c>
      <c r="W47" s="11">
        <v>11951.079999999998</v>
      </c>
      <c r="X47" s="11">
        <v>11834.28</v>
      </c>
      <c r="Y47" s="11">
        <v>21784.235999999997</v>
      </c>
      <c r="Z47" s="11">
        <v>22365.71</v>
      </c>
      <c r="AA47" s="11">
        <v>8419.7339999999986</v>
      </c>
      <c r="AB47" s="11">
        <v>7715.13</v>
      </c>
      <c r="AC47" s="11">
        <v>258.79000000000002</v>
      </c>
      <c r="AD47" s="11">
        <v>3617.64</v>
      </c>
      <c r="AE47" s="11">
        <v>2152.3199999999997</v>
      </c>
      <c r="AF47" s="11"/>
      <c r="AG47" s="11">
        <v>27904.153999999999</v>
      </c>
      <c r="AH47" s="11">
        <v>27295.99</v>
      </c>
      <c r="AI47" s="11">
        <v>14666.216</v>
      </c>
      <c r="AJ47" s="11">
        <v>13923.05</v>
      </c>
      <c r="AK47" s="11">
        <v>12988.938</v>
      </c>
      <c r="AL47" s="11">
        <v>55847.57</v>
      </c>
      <c r="AM47" s="11">
        <v>27352.18</v>
      </c>
      <c r="AN47" s="11">
        <v>2463.25</v>
      </c>
      <c r="AO47" s="11">
        <v>4723.82</v>
      </c>
      <c r="AP47" s="11">
        <v>21971.3</v>
      </c>
      <c r="AQ47" s="11">
        <v>547.32000000000005</v>
      </c>
      <c r="AR47" s="11">
        <v>5194.04</v>
      </c>
      <c r="AS47" s="11">
        <v>7874.46</v>
      </c>
      <c r="AT47" s="11">
        <v>9188.57</v>
      </c>
      <c r="AU47" s="11">
        <v>7650.0499999999993</v>
      </c>
      <c r="AV47" s="11">
        <v>4274.5</v>
      </c>
      <c r="AW47" s="11">
        <v>31881.912</v>
      </c>
      <c r="AX47" s="11">
        <v>605784.14399999997</v>
      </c>
    </row>
    <row r="48" spans="1:50" x14ac:dyDescent="0.25">
      <c r="A48" s="13" t="s">
        <v>29</v>
      </c>
      <c r="B48" s="11">
        <v>2261.1999999999998</v>
      </c>
      <c r="C48" s="11">
        <v>1590.65</v>
      </c>
      <c r="D48" s="11">
        <v>2118.3000000000002</v>
      </c>
      <c r="E48" s="11">
        <v>3905.7</v>
      </c>
      <c r="F48" s="11">
        <v>7915.67</v>
      </c>
      <c r="G48" s="11">
        <v>2947.3500000000004</v>
      </c>
      <c r="H48" s="11">
        <v>2855.77</v>
      </c>
      <c r="I48" s="11">
        <v>5404.0700000000006</v>
      </c>
      <c r="J48" s="11">
        <v>7048.55</v>
      </c>
      <c r="K48" s="11">
        <v>41553.15</v>
      </c>
      <c r="L48" s="11">
        <v>1905.55</v>
      </c>
      <c r="M48" s="11">
        <v>10397.209999999999</v>
      </c>
      <c r="N48" s="11">
        <v>7631.69</v>
      </c>
      <c r="O48" s="11">
        <v>3409.5499999999997</v>
      </c>
      <c r="P48" s="11">
        <v>5189.7599999999993</v>
      </c>
      <c r="Q48" s="11">
        <v>1140.96</v>
      </c>
      <c r="R48" s="11">
        <v>8928.27</v>
      </c>
      <c r="S48" s="11">
        <v>4100.13</v>
      </c>
      <c r="T48" s="11">
        <v>1598.6599999999999</v>
      </c>
      <c r="U48" s="11">
        <v>1412.29</v>
      </c>
      <c r="V48" s="11">
        <v>3543.52</v>
      </c>
      <c r="W48" s="11">
        <v>5906.3100000000013</v>
      </c>
      <c r="X48" s="11">
        <v>4826.47</v>
      </c>
      <c r="Y48" s="11">
        <v>28703.870000000003</v>
      </c>
      <c r="Z48" s="11">
        <v>2411.23</v>
      </c>
      <c r="AA48" s="11">
        <v>1017.0899999999999</v>
      </c>
      <c r="AB48" s="11">
        <v>1814.46</v>
      </c>
      <c r="AC48" s="11">
        <v>2122</v>
      </c>
      <c r="AD48" s="11">
        <v>2442.6199999999994</v>
      </c>
      <c r="AE48" s="11">
        <v>4005.08</v>
      </c>
      <c r="AF48" s="11">
        <v>7635.85</v>
      </c>
      <c r="AG48" s="11">
        <v>4186.3600000000006</v>
      </c>
      <c r="AH48" s="11">
        <v>9276.81</v>
      </c>
      <c r="AI48" s="11">
        <v>9013.0700000000015</v>
      </c>
      <c r="AJ48" s="11">
        <v>4713.87</v>
      </c>
      <c r="AK48" s="11">
        <v>17912.560000000001</v>
      </c>
      <c r="AL48" s="11">
        <v>22174.710000000003</v>
      </c>
      <c r="AM48" s="11">
        <v>4069.87</v>
      </c>
      <c r="AN48" s="11">
        <v>12889.78</v>
      </c>
      <c r="AO48" s="11">
        <v>7877.83</v>
      </c>
      <c r="AP48" s="11">
        <v>4736.88</v>
      </c>
      <c r="AQ48" s="11">
        <v>13472.630000000001</v>
      </c>
      <c r="AR48" s="11">
        <v>3446.0099999999998</v>
      </c>
      <c r="AS48" s="11">
        <v>3826.45</v>
      </c>
      <c r="AT48" s="11">
        <v>7087.1900000000005</v>
      </c>
      <c r="AU48" s="11">
        <v>5932.3</v>
      </c>
      <c r="AV48" s="11">
        <v>2186.13</v>
      </c>
      <c r="AW48" s="11">
        <v>31277.249999999996</v>
      </c>
      <c r="AX48" s="11">
        <v>351822.68000000005</v>
      </c>
    </row>
    <row r="49" spans="1:50" x14ac:dyDescent="0.25">
      <c r="A49" s="13" t="s">
        <v>24</v>
      </c>
      <c r="B49" s="11">
        <v>48043.43</v>
      </c>
      <c r="C49" s="11">
        <v>6150.9534999999996</v>
      </c>
      <c r="D49" s="11">
        <v>15156.7435</v>
      </c>
      <c r="E49" s="11">
        <v>4964.7</v>
      </c>
      <c r="F49" s="11">
        <v>2183.0895</v>
      </c>
      <c r="G49" s="11">
        <v>6335.88</v>
      </c>
      <c r="H49" s="11">
        <v>6156.2609999999995</v>
      </c>
      <c r="I49" s="11">
        <v>6066.701500000001</v>
      </c>
      <c r="J49" s="11">
        <v>296.83999999999997</v>
      </c>
      <c r="K49" s="11">
        <v>26132.838999999996</v>
      </c>
      <c r="L49" s="11">
        <v>2185.1</v>
      </c>
      <c r="M49" s="11">
        <v>55163.103500000005</v>
      </c>
      <c r="N49" s="11">
        <v>3506.152</v>
      </c>
      <c r="O49" s="11">
        <v>6332.2534999999998</v>
      </c>
      <c r="P49" s="11">
        <v>2916.4135000000001</v>
      </c>
      <c r="Q49" s="11">
        <v>4541.125</v>
      </c>
      <c r="R49" s="11">
        <v>10267.497499999999</v>
      </c>
      <c r="S49" s="11">
        <v>2798.8109999999997</v>
      </c>
      <c r="T49" s="11">
        <v>6591.6194999999998</v>
      </c>
      <c r="U49" s="11">
        <v>7682.7594999999992</v>
      </c>
      <c r="V49" s="11">
        <v>22462.9715</v>
      </c>
      <c r="W49" s="11">
        <v>19398.440500000001</v>
      </c>
      <c r="X49" s="11">
        <v>7201.3895000000002</v>
      </c>
      <c r="Y49" s="11">
        <v>15724.753499999999</v>
      </c>
      <c r="Z49" s="11">
        <v>13963.981500000002</v>
      </c>
      <c r="AA49" s="11">
        <v>8033.18</v>
      </c>
      <c r="AB49" s="11">
        <v>4279.5514999999996</v>
      </c>
      <c r="AC49" s="11">
        <v>8770.9429999999993</v>
      </c>
      <c r="AD49" s="11">
        <v>11836.308499999999</v>
      </c>
      <c r="AE49" s="11">
        <v>552.87</v>
      </c>
      <c r="AF49" s="11">
        <v>5354.49</v>
      </c>
      <c r="AG49" s="11">
        <v>5449.5114999999996</v>
      </c>
      <c r="AH49" s="11">
        <v>1124.2439999999999</v>
      </c>
      <c r="AI49" s="11">
        <v>4159.7965000000004</v>
      </c>
      <c r="AJ49" s="11">
        <v>7126.8665000000001</v>
      </c>
      <c r="AK49" s="11">
        <v>41027.873</v>
      </c>
      <c r="AL49" s="11">
        <v>1461.3965000000001</v>
      </c>
      <c r="AM49" s="11">
        <v>21911.031999999999</v>
      </c>
      <c r="AN49" s="11">
        <v>15375.5995</v>
      </c>
      <c r="AO49" s="11">
        <v>21486.712500000001</v>
      </c>
      <c r="AP49" s="11">
        <v>4686.7794999999996</v>
      </c>
      <c r="AQ49" s="11">
        <v>8848.7034999999996</v>
      </c>
      <c r="AR49" s="11">
        <v>10162.7875</v>
      </c>
      <c r="AS49" s="11">
        <v>3504.1395000000002</v>
      </c>
      <c r="AT49" s="11">
        <v>13371.011</v>
      </c>
      <c r="AU49" s="11">
        <v>9079.9134999999987</v>
      </c>
      <c r="AV49" s="11">
        <v>3822.0055000000002</v>
      </c>
      <c r="AW49" s="11">
        <v>38938.731499999994</v>
      </c>
      <c r="AX49" s="11">
        <v>552588.25600000005</v>
      </c>
    </row>
    <row r="50" spans="1:50" x14ac:dyDescent="0.25">
      <c r="A50" s="3" t="s">
        <v>49</v>
      </c>
      <c r="B50" s="11">
        <v>69692.440000000017</v>
      </c>
      <c r="C50" s="11">
        <v>25073.379499999999</v>
      </c>
      <c r="D50" s="11">
        <v>65045.887500000004</v>
      </c>
      <c r="E50" s="11">
        <v>49245.097999999998</v>
      </c>
      <c r="F50" s="11">
        <v>23064.959499999997</v>
      </c>
      <c r="G50" s="11">
        <v>13334.366999999998</v>
      </c>
      <c r="H50" s="11">
        <v>62960.932500000003</v>
      </c>
      <c r="I50" s="11">
        <v>34199.554499999998</v>
      </c>
      <c r="J50" s="11">
        <v>28595.0985</v>
      </c>
      <c r="K50" s="11">
        <v>40854.502</v>
      </c>
      <c r="L50" s="11">
        <v>31926.345999999998</v>
      </c>
      <c r="M50" s="11">
        <v>11757.547500000001</v>
      </c>
      <c r="N50" s="11">
        <v>19384.272000000001</v>
      </c>
      <c r="O50" s="11">
        <v>49008.568999999996</v>
      </c>
      <c r="P50" s="11">
        <v>15962.320499999998</v>
      </c>
      <c r="Q50" s="11">
        <v>11638.919</v>
      </c>
      <c r="R50" s="11">
        <v>21362.53</v>
      </c>
      <c r="S50" s="11">
        <v>5899.24</v>
      </c>
      <c r="T50" s="11">
        <v>6654.8014999999996</v>
      </c>
      <c r="U50" s="11">
        <v>25671.034</v>
      </c>
      <c r="V50" s="11">
        <v>22008.197</v>
      </c>
      <c r="W50" s="11">
        <v>24547.8295</v>
      </c>
      <c r="X50" s="11">
        <v>37456.181500000006</v>
      </c>
      <c r="Y50" s="11">
        <v>14252.808999999999</v>
      </c>
      <c r="Z50" s="11">
        <v>34149.807000000001</v>
      </c>
      <c r="AA50" s="11">
        <v>20352.453000000001</v>
      </c>
      <c r="AB50" s="11">
        <v>35806.513999999996</v>
      </c>
      <c r="AC50" s="11">
        <v>16572.652000000002</v>
      </c>
      <c r="AD50" s="11">
        <v>19379.9905</v>
      </c>
      <c r="AE50" s="11">
        <v>11934.346000000001</v>
      </c>
      <c r="AF50" s="11">
        <v>46905.752499999995</v>
      </c>
      <c r="AG50" s="11">
        <v>26032.856</v>
      </c>
      <c r="AH50" s="11">
        <v>34677.056500000006</v>
      </c>
      <c r="AI50" s="11">
        <v>40324.139500000005</v>
      </c>
      <c r="AJ50" s="11">
        <v>20054.423999999999</v>
      </c>
      <c r="AK50" s="11">
        <v>18726.804</v>
      </c>
      <c r="AL50" s="11">
        <v>66770.389500000005</v>
      </c>
      <c r="AM50" s="11">
        <v>30430.523999999998</v>
      </c>
      <c r="AN50" s="11">
        <v>25022.036</v>
      </c>
      <c r="AO50" s="11">
        <v>23932.333500000001</v>
      </c>
      <c r="AP50" s="11">
        <v>82964.68299999999</v>
      </c>
      <c r="AQ50" s="11">
        <v>46894.088000000003</v>
      </c>
      <c r="AR50" s="11">
        <v>43538.053</v>
      </c>
      <c r="AS50" s="11">
        <v>10279.2515</v>
      </c>
      <c r="AT50" s="11">
        <v>26561.595499999996</v>
      </c>
      <c r="AU50" s="11">
        <v>28535.443500000005</v>
      </c>
      <c r="AV50" s="11">
        <v>4060.6519999999996</v>
      </c>
      <c r="AW50" s="11">
        <v>40953.159499999994</v>
      </c>
      <c r="AX50" s="11">
        <v>1464455.8195000002</v>
      </c>
    </row>
    <row r="51" spans="1:50" x14ac:dyDescent="0.25">
      <c r="A51" s="13" t="s">
        <v>17</v>
      </c>
      <c r="B51" s="11">
        <v>5755.4100000000008</v>
      </c>
      <c r="C51" s="11">
        <v>8911.9079999999994</v>
      </c>
      <c r="D51" s="11">
        <v>30548.106</v>
      </c>
      <c r="E51" s="11">
        <v>13442.109999999999</v>
      </c>
      <c r="F51" s="11">
        <v>11618.484</v>
      </c>
      <c r="G51" s="11">
        <v>1186.06</v>
      </c>
      <c r="H51" s="11">
        <v>20366.871999999999</v>
      </c>
      <c r="I51" s="11">
        <v>13356.719999999998</v>
      </c>
      <c r="J51" s="11">
        <v>12523.263999999999</v>
      </c>
      <c r="K51" s="11">
        <v>9107.26</v>
      </c>
      <c r="L51" s="11">
        <v>10165.405999999999</v>
      </c>
      <c r="M51" s="11">
        <v>2567.13</v>
      </c>
      <c r="N51" s="11">
        <v>1541.78</v>
      </c>
      <c r="O51" s="11">
        <v>10461.823999999999</v>
      </c>
      <c r="P51" s="11">
        <v>6134.57</v>
      </c>
      <c r="Q51" s="11">
        <v>225.37</v>
      </c>
      <c r="R51" s="11">
        <v>14257.48</v>
      </c>
      <c r="S51" s="11">
        <v>2207.9</v>
      </c>
      <c r="T51" s="11">
        <v>1178.5</v>
      </c>
      <c r="U51" s="11">
        <v>10311.412</v>
      </c>
      <c r="V51" s="11">
        <v>3859.02</v>
      </c>
      <c r="W51" s="11">
        <v>1331.2239999999999</v>
      </c>
      <c r="X51" s="11">
        <v>26288.690000000002</v>
      </c>
      <c r="Y51" s="11">
        <v>262.29000000000002</v>
      </c>
      <c r="Z51" s="11">
        <v>14277.572</v>
      </c>
      <c r="AA51" s="11">
        <v>8728.11</v>
      </c>
      <c r="AB51" s="11">
        <v>6356.68</v>
      </c>
      <c r="AC51" s="11">
        <v>5541.15</v>
      </c>
      <c r="AD51" s="11">
        <v>9269.41</v>
      </c>
      <c r="AE51" s="11">
        <v>2727.3940000000002</v>
      </c>
      <c r="AF51" s="11">
        <v>1448.6399999999999</v>
      </c>
      <c r="AG51" s="11">
        <v>169.4</v>
      </c>
      <c r="AH51" s="11">
        <v>18648.48</v>
      </c>
      <c r="AI51" s="11">
        <v>21853.46</v>
      </c>
      <c r="AJ51" s="11">
        <v>7022.9440000000004</v>
      </c>
      <c r="AK51" s="11">
        <v>3923.27</v>
      </c>
      <c r="AL51" s="11">
        <v>16516.53</v>
      </c>
      <c r="AM51" s="11">
        <v>6121.79</v>
      </c>
      <c r="AN51" s="11">
        <v>8412.8379999999997</v>
      </c>
      <c r="AO51" s="11">
        <v>14173.724</v>
      </c>
      <c r="AP51" s="11">
        <v>11376.77</v>
      </c>
      <c r="AQ51" s="11">
        <v>5719.6399999999994</v>
      </c>
      <c r="AR51" s="11">
        <v>2431.8599999999997</v>
      </c>
      <c r="AS51" s="11">
        <v>386.36</v>
      </c>
      <c r="AT51" s="11">
        <v>4383.5039999999999</v>
      </c>
      <c r="AU51" s="11">
        <v>14604.192000000003</v>
      </c>
      <c r="AV51" s="11">
        <v>2142.7599999999998</v>
      </c>
      <c r="AW51" s="11">
        <v>3711.04</v>
      </c>
      <c r="AX51" s="11">
        <v>407556.3079999999</v>
      </c>
    </row>
    <row r="52" spans="1:50" x14ac:dyDescent="0.25">
      <c r="A52" s="13" t="s">
        <v>29</v>
      </c>
      <c r="B52" s="11">
        <v>10406.330000000002</v>
      </c>
      <c r="C52" s="11">
        <v>3357.93</v>
      </c>
      <c r="D52" s="11">
        <v>5421.36</v>
      </c>
      <c r="E52" s="11">
        <v>25455.38</v>
      </c>
      <c r="F52" s="11">
        <v>5386.53</v>
      </c>
      <c r="G52" s="11">
        <v>9401.25</v>
      </c>
      <c r="H52" s="11">
        <v>29279.86</v>
      </c>
      <c r="I52" s="11">
        <v>2599.66</v>
      </c>
      <c r="J52" s="11">
        <v>6757.91</v>
      </c>
      <c r="K52" s="11">
        <v>25347.69</v>
      </c>
      <c r="L52" s="11">
        <v>15511.66</v>
      </c>
      <c r="M52" s="11">
        <v>4043.1</v>
      </c>
      <c r="N52" s="11">
        <v>7894.67</v>
      </c>
      <c r="O52" s="11">
        <v>19827.55</v>
      </c>
      <c r="P52" s="11">
        <v>3064.0299999999997</v>
      </c>
      <c r="Q52" s="11">
        <v>10051.209999999999</v>
      </c>
      <c r="R52" s="11">
        <v>5277.7099999999982</v>
      </c>
      <c r="S52" s="11">
        <v>3691.34</v>
      </c>
      <c r="T52" s="11">
        <v>3777.89</v>
      </c>
      <c r="U52" s="11">
        <v>5365.1600000000008</v>
      </c>
      <c r="V52" s="11">
        <v>3185.49</v>
      </c>
      <c r="W52" s="11">
        <v>9553.9500000000007</v>
      </c>
      <c r="X52" s="11">
        <v>4796.6700000000019</v>
      </c>
      <c r="Y52" s="11">
        <v>3537.44</v>
      </c>
      <c r="Z52" s="11">
        <v>4976.5200000000004</v>
      </c>
      <c r="AA52" s="11">
        <v>2514.7200000000003</v>
      </c>
      <c r="AB52" s="11">
        <v>3632.4399999999991</v>
      </c>
      <c r="AC52" s="11">
        <v>1682.76</v>
      </c>
      <c r="AD52" s="11">
        <v>4968.1799999999985</v>
      </c>
      <c r="AE52" s="11">
        <v>3826.6000000000004</v>
      </c>
      <c r="AF52" s="11">
        <v>5679.65</v>
      </c>
      <c r="AG52" s="11">
        <v>9198.25</v>
      </c>
      <c r="AH52" s="11">
        <v>10054.140000000001</v>
      </c>
      <c r="AI52" s="11">
        <v>11235.12</v>
      </c>
      <c r="AJ52" s="11">
        <v>836.84</v>
      </c>
      <c r="AK52" s="11">
        <v>5303.369999999999</v>
      </c>
      <c r="AL52" s="11">
        <v>15778.050000000003</v>
      </c>
      <c r="AM52" s="11">
        <v>7547.45</v>
      </c>
      <c r="AN52" s="11">
        <v>4782.25</v>
      </c>
      <c r="AO52" s="11">
        <v>3122.3</v>
      </c>
      <c r="AP52" s="11">
        <v>11673.19</v>
      </c>
      <c r="AQ52" s="11">
        <v>29824.33</v>
      </c>
      <c r="AR52" s="11">
        <v>4302.04</v>
      </c>
      <c r="AS52" s="11">
        <v>3288.2</v>
      </c>
      <c r="AT52" s="11">
        <v>5835.74</v>
      </c>
      <c r="AU52" s="11">
        <v>7432.95</v>
      </c>
      <c r="AV52" s="11">
        <v>1322.43</v>
      </c>
      <c r="AW52" s="11">
        <v>3869.25</v>
      </c>
      <c r="AX52" s="11">
        <v>385678.54000000004</v>
      </c>
    </row>
    <row r="53" spans="1:50" x14ac:dyDescent="0.25">
      <c r="A53" s="13" t="s">
        <v>24</v>
      </c>
      <c r="B53" s="11">
        <v>53530.700000000012</v>
      </c>
      <c r="C53" s="11">
        <v>12803.541499999999</v>
      </c>
      <c r="D53" s="11">
        <v>29076.421500000004</v>
      </c>
      <c r="E53" s="11">
        <v>10347.608</v>
      </c>
      <c r="F53" s="11">
        <v>6059.9454999999998</v>
      </c>
      <c r="G53" s="11">
        <v>2747.0569999999998</v>
      </c>
      <c r="H53" s="11">
        <v>13314.200499999999</v>
      </c>
      <c r="I53" s="11">
        <v>18243.174500000001</v>
      </c>
      <c r="J53" s="11">
        <v>9313.924500000001</v>
      </c>
      <c r="K53" s="11">
        <v>6399.5520000000006</v>
      </c>
      <c r="L53" s="11">
        <v>6249.28</v>
      </c>
      <c r="M53" s="11">
        <v>5147.3175000000001</v>
      </c>
      <c r="N53" s="11">
        <v>9947.8220000000001</v>
      </c>
      <c r="O53" s="11">
        <v>18719.195</v>
      </c>
      <c r="P53" s="11">
        <v>6763.7204999999994</v>
      </c>
      <c r="Q53" s="11">
        <v>1362.3390000000002</v>
      </c>
      <c r="R53" s="11">
        <v>1827.3399999999997</v>
      </c>
      <c r="S53" s="11"/>
      <c r="T53" s="11">
        <v>1698.4115000000002</v>
      </c>
      <c r="U53" s="11">
        <v>9994.4619999999995</v>
      </c>
      <c r="V53" s="11">
        <v>14963.687</v>
      </c>
      <c r="W53" s="11">
        <v>13662.655499999999</v>
      </c>
      <c r="X53" s="11">
        <v>6370.8215000000009</v>
      </c>
      <c r="Y53" s="11">
        <v>10453.079</v>
      </c>
      <c r="Z53" s="11">
        <v>14895.715</v>
      </c>
      <c r="AA53" s="11">
        <v>9109.6229999999996</v>
      </c>
      <c r="AB53" s="11">
        <v>25817.393999999997</v>
      </c>
      <c r="AC53" s="11">
        <v>9348.7420000000002</v>
      </c>
      <c r="AD53" s="11">
        <v>5142.4004999999997</v>
      </c>
      <c r="AE53" s="11">
        <v>5380.3520000000008</v>
      </c>
      <c r="AF53" s="11">
        <v>39777.462499999994</v>
      </c>
      <c r="AG53" s="11">
        <v>16665.205999999998</v>
      </c>
      <c r="AH53" s="11">
        <v>5974.4364999999998</v>
      </c>
      <c r="AI53" s="11">
        <v>7235.5594999999994</v>
      </c>
      <c r="AJ53" s="11">
        <v>12194.64</v>
      </c>
      <c r="AK53" s="11">
        <v>9500.1640000000007</v>
      </c>
      <c r="AL53" s="11">
        <v>34475.809500000003</v>
      </c>
      <c r="AM53" s="11">
        <v>16761.284</v>
      </c>
      <c r="AN53" s="11">
        <v>11826.948</v>
      </c>
      <c r="AO53" s="11">
        <v>6636.3094999999994</v>
      </c>
      <c r="AP53" s="11">
        <v>59914.722999999998</v>
      </c>
      <c r="AQ53" s="11">
        <v>11350.118</v>
      </c>
      <c r="AR53" s="11">
        <v>36804.152999999998</v>
      </c>
      <c r="AS53" s="11">
        <v>6604.6914999999999</v>
      </c>
      <c r="AT53" s="11">
        <v>16342.351499999999</v>
      </c>
      <c r="AU53" s="11">
        <v>6498.3015000000005</v>
      </c>
      <c r="AV53" s="11">
        <v>595.46199999999999</v>
      </c>
      <c r="AW53" s="11">
        <v>33372.869499999993</v>
      </c>
      <c r="AX53" s="11">
        <v>671220.9715000001</v>
      </c>
    </row>
    <row r="54" spans="1:50" x14ac:dyDescent="0.25">
      <c r="A54" s="3" t="s">
        <v>42</v>
      </c>
      <c r="B54" s="11">
        <v>4682.18</v>
      </c>
      <c r="C54" s="11">
        <v>34015.988499999999</v>
      </c>
      <c r="D54" s="11">
        <v>17186.739999999998</v>
      </c>
      <c r="E54" s="11">
        <v>23634.723000000002</v>
      </c>
      <c r="F54" s="11">
        <v>17500.782500000001</v>
      </c>
      <c r="G54" s="11">
        <v>10458.599999999999</v>
      </c>
      <c r="H54" s="11">
        <v>22306.164000000001</v>
      </c>
      <c r="I54" s="11">
        <v>25698.95</v>
      </c>
      <c r="J54" s="11">
        <v>9259.8614999999991</v>
      </c>
      <c r="K54" s="11">
        <v>20878.309999999998</v>
      </c>
      <c r="L54" s="11">
        <v>12989.9725</v>
      </c>
      <c r="M54" s="11">
        <v>27844.162499999995</v>
      </c>
      <c r="N54" s="11">
        <v>10057.063</v>
      </c>
      <c r="O54" s="11">
        <v>1014.8399999999999</v>
      </c>
      <c r="P54" s="11">
        <v>11209.840000000002</v>
      </c>
      <c r="Q54" s="11">
        <v>11654.7565</v>
      </c>
      <c r="R54" s="11">
        <v>30879.780000000002</v>
      </c>
      <c r="S54" s="11">
        <v>32541.120000000003</v>
      </c>
      <c r="T54" s="11">
        <v>24801.886500000001</v>
      </c>
      <c r="U54" s="11">
        <v>13985.217000000001</v>
      </c>
      <c r="V54" s="11">
        <v>47990.8505</v>
      </c>
      <c r="W54" s="11">
        <v>14885.24</v>
      </c>
      <c r="X54" s="11">
        <v>50373.228999999999</v>
      </c>
      <c r="Y54" s="11">
        <v>20830.7255</v>
      </c>
      <c r="Z54" s="11">
        <v>10903.415000000001</v>
      </c>
      <c r="AA54" s="11">
        <v>60262.942999999999</v>
      </c>
      <c r="AB54" s="11">
        <v>22261.978999999999</v>
      </c>
      <c r="AC54" s="11">
        <v>15140.439999999999</v>
      </c>
      <c r="AD54" s="11">
        <v>38821.123</v>
      </c>
      <c r="AE54" s="11">
        <v>8085.5674999999992</v>
      </c>
      <c r="AF54" s="11">
        <v>18942.95</v>
      </c>
      <c r="AG54" s="11">
        <v>4898.1504999999997</v>
      </c>
      <c r="AH54" s="11">
        <v>17781.232500000002</v>
      </c>
      <c r="AI54" s="11">
        <v>16907.243999999999</v>
      </c>
      <c r="AJ54" s="11">
        <v>30210.589999999997</v>
      </c>
      <c r="AK54" s="11">
        <v>27101.675999999999</v>
      </c>
      <c r="AL54" s="11">
        <v>13205.023999999999</v>
      </c>
      <c r="AM54" s="11">
        <v>8081.1200000000008</v>
      </c>
      <c r="AN54" s="11">
        <v>22637.883999999998</v>
      </c>
      <c r="AO54" s="11">
        <v>4921.9800000000005</v>
      </c>
      <c r="AP54" s="11">
        <v>12524.495999999999</v>
      </c>
      <c r="AQ54" s="11">
        <v>17430.460000000003</v>
      </c>
      <c r="AR54" s="11">
        <v>22199.31</v>
      </c>
      <c r="AS54" s="11">
        <v>18844.9905</v>
      </c>
      <c r="AT54" s="11">
        <v>6028.3269999999993</v>
      </c>
      <c r="AU54" s="11">
        <v>46065.58</v>
      </c>
      <c r="AV54" s="11">
        <v>21448.350000000002</v>
      </c>
      <c r="AW54" s="11">
        <v>14481.556499999999</v>
      </c>
      <c r="AX54" s="11">
        <v>975867.37100000028</v>
      </c>
    </row>
    <row r="55" spans="1:50" x14ac:dyDescent="0.25">
      <c r="A55" s="13" t="s">
        <v>17</v>
      </c>
      <c r="B55" s="11">
        <v>11.08</v>
      </c>
      <c r="C55" s="11">
        <v>1252.54</v>
      </c>
      <c r="D55" s="11">
        <v>14984.41</v>
      </c>
      <c r="E55" s="11">
        <v>7334.2860000000001</v>
      </c>
      <c r="F55" s="11">
        <v>661</v>
      </c>
      <c r="G55" s="11">
        <v>6739.15</v>
      </c>
      <c r="H55" s="11">
        <v>5649.1600000000008</v>
      </c>
      <c r="I55" s="11">
        <v>19092.850000000002</v>
      </c>
      <c r="J55" s="11">
        <v>198.44</v>
      </c>
      <c r="K55" s="11">
        <v>10982.29</v>
      </c>
      <c r="L55" s="11">
        <v>4454.6100000000006</v>
      </c>
      <c r="M55" s="11">
        <v>19600.059999999998</v>
      </c>
      <c r="N55" s="11">
        <v>883.31</v>
      </c>
      <c r="O55" s="11"/>
      <c r="P55" s="11">
        <v>5855.14</v>
      </c>
      <c r="Q55" s="11">
        <v>6803</v>
      </c>
      <c r="R55" s="11">
        <v>1209.1679999999999</v>
      </c>
      <c r="S55" s="11">
        <v>12567.524000000001</v>
      </c>
      <c r="T55" s="11">
        <v>3680.7700000000004</v>
      </c>
      <c r="U55" s="11">
        <v>3632.6</v>
      </c>
      <c r="V55" s="11">
        <v>6180.0700000000006</v>
      </c>
      <c r="W55" s="11">
        <v>1418.67</v>
      </c>
      <c r="X55" s="11">
        <v>19189.925999999999</v>
      </c>
      <c r="Y55" s="11">
        <v>6027.55</v>
      </c>
      <c r="Z55" s="11">
        <v>6474.59</v>
      </c>
      <c r="AA55" s="11">
        <v>18630.084000000003</v>
      </c>
      <c r="AB55" s="11">
        <v>13200.903999999999</v>
      </c>
      <c r="AC55" s="11">
        <v>14372.779999999999</v>
      </c>
      <c r="AD55" s="11">
        <v>5741.5</v>
      </c>
      <c r="AE55" s="11">
        <v>1025.8800000000001</v>
      </c>
      <c r="AF55" s="11">
        <v>17.43</v>
      </c>
      <c r="AG55" s="11"/>
      <c r="AH55" s="11">
        <v>6902.9140000000007</v>
      </c>
      <c r="AI55" s="11">
        <v>9752.25</v>
      </c>
      <c r="AJ55" s="11">
        <v>7654.45</v>
      </c>
      <c r="AK55" s="11">
        <v>16892.008000000002</v>
      </c>
      <c r="AL55" s="11">
        <v>1510.5940000000001</v>
      </c>
      <c r="AM55" s="11">
        <v>5480.4800000000005</v>
      </c>
      <c r="AN55" s="11">
        <v>13612.588</v>
      </c>
      <c r="AO55" s="11"/>
      <c r="AP55" s="11"/>
      <c r="AQ55" s="11">
        <v>11373.91</v>
      </c>
      <c r="AR55" s="11">
        <v>3514.01</v>
      </c>
      <c r="AS55" s="11">
        <v>9548.2099999999991</v>
      </c>
      <c r="AT55" s="11">
        <v>149.51</v>
      </c>
      <c r="AU55" s="11">
        <v>22868.52</v>
      </c>
      <c r="AV55" s="11">
        <v>1736.41</v>
      </c>
      <c r="AW55" s="11">
        <v>7031.4480000000003</v>
      </c>
      <c r="AX55" s="11">
        <v>335898.07400000002</v>
      </c>
    </row>
    <row r="56" spans="1:50" x14ac:dyDescent="0.25">
      <c r="A56" s="13" t="s">
        <v>29</v>
      </c>
      <c r="B56" s="11">
        <v>1861.47</v>
      </c>
      <c r="C56" s="11">
        <v>1434.8899999999999</v>
      </c>
      <c r="D56" s="11">
        <v>625.97</v>
      </c>
      <c r="E56" s="11">
        <v>9489.44</v>
      </c>
      <c r="F56" s="11">
        <v>9554.75</v>
      </c>
      <c r="G56" s="11">
        <v>3719.45</v>
      </c>
      <c r="H56" s="11">
        <v>7999.12</v>
      </c>
      <c r="I56" s="11">
        <v>1318.0700000000002</v>
      </c>
      <c r="J56" s="11">
        <v>1749.3899999999999</v>
      </c>
      <c r="K56" s="11">
        <v>11.89</v>
      </c>
      <c r="L56" s="11">
        <v>1726.65</v>
      </c>
      <c r="M56" s="11">
        <v>1526.17</v>
      </c>
      <c r="N56" s="11">
        <v>8365.08</v>
      </c>
      <c r="O56" s="11">
        <v>377.8</v>
      </c>
      <c r="P56" s="11">
        <v>2378.5100000000002</v>
      </c>
      <c r="Q56" s="11">
        <v>3030.3</v>
      </c>
      <c r="R56" s="11">
        <v>3453.74</v>
      </c>
      <c r="S56" s="11">
        <v>4088.76</v>
      </c>
      <c r="T56" s="11">
        <v>5374.7999999999984</v>
      </c>
      <c r="U56" s="11">
        <v>5266.71</v>
      </c>
      <c r="V56" s="11">
        <v>12957.78</v>
      </c>
      <c r="W56" s="11">
        <v>12953.699999999999</v>
      </c>
      <c r="X56" s="11">
        <v>9914.69</v>
      </c>
      <c r="Y56" s="11">
        <v>5212.9399999999996</v>
      </c>
      <c r="Z56" s="11">
        <v>2753.09</v>
      </c>
      <c r="AA56" s="11">
        <v>10164.709999999999</v>
      </c>
      <c r="AB56" s="11">
        <v>622.87</v>
      </c>
      <c r="AC56" s="11">
        <v>634.07000000000005</v>
      </c>
      <c r="AD56" s="11">
        <v>6786.51</v>
      </c>
      <c r="AE56" s="11">
        <v>5552.8499999999995</v>
      </c>
      <c r="AF56" s="11">
        <v>3656.83</v>
      </c>
      <c r="AG56" s="11">
        <v>3566.85</v>
      </c>
      <c r="AH56" s="11">
        <v>2920.2400000000002</v>
      </c>
      <c r="AI56" s="11">
        <v>3676.7599999999998</v>
      </c>
      <c r="AJ56" s="11">
        <v>8233.8700000000008</v>
      </c>
      <c r="AK56" s="11">
        <v>2711.2999999999993</v>
      </c>
      <c r="AL56" s="11">
        <v>11230.599999999999</v>
      </c>
      <c r="AM56" s="11">
        <v>1887.79</v>
      </c>
      <c r="AN56" s="11">
        <v>3761.98</v>
      </c>
      <c r="AO56" s="11">
        <v>1325.39</v>
      </c>
      <c r="AP56" s="11">
        <v>3492.22</v>
      </c>
      <c r="AQ56" s="11">
        <v>5965.99</v>
      </c>
      <c r="AR56" s="11">
        <v>14288.18</v>
      </c>
      <c r="AS56" s="11">
        <v>5647.9</v>
      </c>
      <c r="AT56" s="11">
        <v>2923.23</v>
      </c>
      <c r="AU56" s="11">
        <v>934.35</v>
      </c>
      <c r="AV56" s="11">
        <v>1760.61</v>
      </c>
      <c r="AW56" s="11">
        <v>3087.8999999999996</v>
      </c>
      <c r="AX56" s="11">
        <v>221978.16000000003</v>
      </c>
    </row>
    <row r="57" spans="1:50" x14ac:dyDescent="0.25">
      <c r="A57" s="13" t="s">
        <v>24</v>
      </c>
      <c r="B57" s="11">
        <v>2809.63</v>
      </c>
      <c r="C57" s="11">
        <v>31328.558499999999</v>
      </c>
      <c r="D57" s="11">
        <v>1576.3600000000001</v>
      </c>
      <c r="E57" s="11">
        <v>6810.9969999999994</v>
      </c>
      <c r="F57" s="11">
        <v>7285.0324999999993</v>
      </c>
      <c r="G57" s="11"/>
      <c r="H57" s="11">
        <v>8657.884</v>
      </c>
      <c r="I57" s="11">
        <v>5288.03</v>
      </c>
      <c r="J57" s="11">
        <v>7312.0315000000001</v>
      </c>
      <c r="K57" s="11">
        <v>9884.1299999999992</v>
      </c>
      <c r="L57" s="11">
        <v>6808.7125000000005</v>
      </c>
      <c r="M57" s="11">
        <v>6717.9324999999999</v>
      </c>
      <c r="N57" s="11">
        <v>808.673</v>
      </c>
      <c r="O57" s="11">
        <v>637.04</v>
      </c>
      <c r="P57" s="11">
        <v>2976.19</v>
      </c>
      <c r="Q57" s="11">
        <v>1821.4564999999998</v>
      </c>
      <c r="R57" s="11">
        <v>26216.872000000003</v>
      </c>
      <c r="S57" s="11">
        <v>15884.836000000001</v>
      </c>
      <c r="T57" s="11">
        <v>15746.316500000001</v>
      </c>
      <c r="U57" s="11">
        <v>5085.9070000000002</v>
      </c>
      <c r="V57" s="11">
        <v>28853.000499999998</v>
      </c>
      <c r="W57" s="11">
        <v>512.87</v>
      </c>
      <c r="X57" s="11">
        <v>21268.612999999998</v>
      </c>
      <c r="Y57" s="11">
        <v>9590.2354999999989</v>
      </c>
      <c r="Z57" s="11">
        <v>1675.7350000000001</v>
      </c>
      <c r="AA57" s="11">
        <v>31468.149000000001</v>
      </c>
      <c r="AB57" s="11">
        <v>8438.2049999999999</v>
      </c>
      <c r="AC57" s="11">
        <v>133.59</v>
      </c>
      <c r="AD57" s="11">
        <v>26293.112999999998</v>
      </c>
      <c r="AE57" s="11">
        <v>1506.8375000000001</v>
      </c>
      <c r="AF57" s="11">
        <v>15268.69</v>
      </c>
      <c r="AG57" s="11">
        <v>1331.3005000000001</v>
      </c>
      <c r="AH57" s="11">
        <v>7958.0785000000005</v>
      </c>
      <c r="AI57" s="11">
        <v>3478.2340000000004</v>
      </c>
      <c r="AJ57" s="11">
        <v>14322.269999999999</v>
      </c>
      <c r="AK57" s="11">
        <v>7498.3680000000004</v>
      </c>
      <c r="AL57" s="11">
        <v>463.83</v>
      </c>
      <c r="AM57" s="11">
        <v>712.84999999999991</v>
      </c>
      <c r="AN57" s="11">
        <v>5263.3159999999998</v>
      </c>
      <c r="AO57" s="11">
        <v>3596.59</v>
      </c>
      <c r="AP57" s="11">
        <v>9032.2759999999998</v>
      </c>
      <c r="AQ57" s="11">
        <v>90.56</v>
      </c>
      <c r="AR57" s="11">
        <v>4397.12</v>
      </c>
      <c r="AS57" s="11">
        <v>3648.8805000000002</v>
      </c>
      <c r="AT57" s="11">
        <v>2955.587</v>
      </c>
      <c r="AU57" s="11">
        <v>22262.71</v>
      </c>
      <c r="AV57" s="11">
        <v>17951.330000000002</v>
      </c>
      <c r="AW57" s="11">
        <v>4362.2084999999997</v>
      </c>
      <c r="AX57" s="11">
        <v>417991.13700000016</v>
      </c>
    </row>
    <row r="58" spans="1:50" x14ac:dyDescent="0.25">
      <c r="A58" s="3" t="s">
        <v>93</v>
      </c>
      <c r="B58" s="11">
        <v>516302.9595</v>
      </c>
      <c r="C58" s="11">
        <v>332480.63650000002</v>
      </c>
      <c r="D58" s="11">
        <v>411628.72899999993</v>
      </c>
      <c r="E58" s="11">
        <v>393276.48200000002</v>
      </c>
      <c r="F58" s="11">
        <v>230145.53800000003</v>
      </c>
      <c r="G58" s="11">
        <v>263456.06800000003</v>
      </c>
      <c r="H58" s="11">
        <v>380503.97000000003</v>
      </c>
      <c r="I58" s="11">
        <v>329754.71500000003</v>
      </c>
      <c r="J58" s="11">
        <v>325292.31450000004</v>
      </c>
      <c r="K58" s="11">
        <v>361555.26650000003</v>
      </c>
      <c r="L58" s="11">
        <v>248933.42599999992</v>
      </c>
      <c r="M58" s="11">
        <v>415809.3505</v>
      </c>
      <c r="N58" s="11">
        <v>336526.68050000002</v>
      </c>
      <c r="O58" s="11">
        <v>271580.50799999991</v>
      </c>
      <c r="P58" s="11">
        <v>217808.00650000005</v>
      </c>
      <c r="Q58" s="11">
        <v>266968.58899999992</v>
      </c>
      <c r="R58" s="11">
        <v>283534.28500000003</v>
      </c>
      <c r="S58" s="11">
        <v>293080.66499999998</v>
      </c>
      <c r="T58" s="11">
        <v>229885.49849999999</v>
      </c>
      <c r="U58" s="11">
        <v>207937.00900000002</v>
      </c>
      <c r="V58" s="11">
        <v>418343.27850000007</v>
      </c>
      <c r="W58" s="11">
        <v>365251.98499999999</v>
      </c>
      <c r="X58" s="11">
        <v>290670.3455</v>
      </c>
      <c r="Y58" s="11">
        <v>368093.95399999997</v>
      </c>
      <c r="Z58" s="11">
        <v>251467.22799999994</v>
      </c>
      <c r="AA58" s="11">
        <v>299890.14099999995</v>
      </c>
      <c r="AB58" s="11">
        <v>296035.87099999993</v>
      </c>
      <c r="AC58" s="11">
        <v>288213.397</v>
      </c>
      <c r="AD58" s="11">
        <v>262628.49599999998</v>
      </c>
      <c r="AE58" s="11">
        <v>197740.84549999997</v>
      </c>
      <c r="AF58" s="11">
        <v>287905.18650000001</v>
      </c>
      <c r="AG58" s="11">
        <v>274578.47950000002</v>
      </c>
      <c r="AH58" s="11">
        <v>276049.79600000003</v>
      </c>
      <c r="AI58" s="11">
        <v>305660.451</v>
      </c>
      <c r="AJ58" s="11">
        <v>367769.4960000001</v>
      </c>
      <c r="AK58" s="11">
        <v>328877.31450000004</v>
      </c>
      <c r="AL58" s="11">
        <v>340626.50699999998</v>
      </c>
      <c r="AM58" s="11">
        <v>276132.49899999995</v>
      </c>
      <c r="AN58" s="11">
        <v>348208.32499999995</v>
      </c>
      <c r="AO58" s="11">
        <v>268024.97000000003</v>
      </c>
      <c r="AP58" s="11">
        <v>384588.06150000007</v>
      </c>
      <c r="AQ58" s="11">
        <v>276580.93550000002</v>
      </c>
      <c r="AR58" s="11">
        <v>242809.69950000002</v>
      </c>
      <c r="AS58" s="11">
        <v>302745.12350000016</v>
      </c>
      <c r="AT58" s="11">
        <v>318271.56650000002</v>
      </c>
      <c r="AU58" s="11">
        <v>351246.7325000001</v>
      </c>
      <c r="AV58" s="11">
        <v>256020.10399999999</v>
      </c>
      <c r="AW58" s="11">
        <v>354709.33799999993</v>
      </c>
      <c r="AX58" s="11">
        <v>14915600.823999995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8"/>
  <sheetViews>
    <sheetView tabSelected="1" workbookViewId="0">
      <selection activeCell="A18" sqref="A18"/>
    </sheetView>
  </sheetViews>
  <sheetFormatPr defaultRowHeight="15" x14ac:dyDescent="0.25"/>
  <cols>
    <col min="1" max="1" width="11.5" customWidth="1"/>
    <col min="2" max="2" width="14.125" customWidth="1"/>
    <col min="3" max="3" width="13.75" customWidth="1"/>
    <col min="4" max="4" width="12.75" customWidth="1"/>
    <col min="5" max="5" width="11.875" bestFit="1" customWidth="1"/>
    <col min="6" max="6" width="11.875" customWidth="1"/>
    <col min="7" max="7" width="17.875" bestFit="1" customWidth="1"/>
    <col min="8" max="10" width="11.875" customWidth="1"/>
    <col min="11" max="11" width="17.125" customWidth="1"/>
    <col min="12" max="14" width="11.875" customWidth="1"/>
    <col min="15" max="15" width="11.875" bestFit="1" customWidth="1"/>
  </cols>
  <sheetData>
    <row r="3" spans="1:6" x14ac:dyDescent="0.25">
      <c r="A3" s="10" t="s">
        <v>94</v>
      </c>
      <c r="B3" s="10" t="s">
        <v>95</v>
      </c>
    </row>
    <row r="4" spans="1:6" x14ac:dyDescent="0.25">
      <c r="A4" s="10" t="s">
        <v>92</v>
      </c>
      <c r="B4" t="s">
        <v>46</v>
      </c>
      <c r="C4" t="s">
        <v>15</v>
      </c>
      <c r="D4" t="s">
        <v>54</v>
      </c>
      <c r="E4" t="s">
        <v>22</v>
      </c>
      <c r="F4" t="s">
        <v>93</v>
      </c>
    </row>
    <row r="5" spans="1:6" x14ac:dyDescent="0.25">
      <c r="A5" s="3" t="s">
        <v>97</v>
      </c>
      <c r="B5" s="11"/>
      <c r="C5" s="11"/>
      <c r="D5" s="11"/>
      <c r="E5" s="11"/>
      <c r="F5" s="11"/>
    </row>
    <row r="6" spans="1:6" x14ac:dyDescent="0.25">
      <c r="A6" s="14" t="s">
        <v>100</v>
      </c>
      <c r="B6" s="11">
        <v>42052.417000000001</v>
      </c>
      <c r="C6" s="11">
        <v>66242.5625</v>
      </c>
      <c r="D6" s="11">
        <v>4147.8999999999996</v>
      </c>
      <c r="E6" s="11">
        <v>54589.085500000016</v>
      </c>
      <c r="F6" s="11">
        <v>167031.96500000003</v>
      </c>
    </row>
    <row r="7" spans="1:6" x14ac:dyDescent="0.25">
      <c r="A7" s="14" t="s">
        <v>101</v>
      </c>
      <c r="B7" s="11">
        <v>23476.549999999996</v>
      </c>
      <c r="C7" s="11">
        <v>44456.88</v>
      </c>
      <c r="D7" s="11">
        <v>14338.800000000001</v>
      </c>
      <c r="E7" s="11">
        <v>40295.669000000016</v>
      </c>
      <c r="F7" s="11">
        <v>122567.899</v>
      </c>
    </row>
    <row r="8" spans="1:6" x14ac:dyDescent="0.25">
      <c r="A8" s="14" t="s">
        <v>102</v>
      </c>
      <c r="B8" s="11">
        <v>16476.814999999999</v>
      </c>
      <c r="C8" s="11">
        <v>10030.415999999999</v>
      </c>
      <c r="D8" s="11">
        <v>1804.24</v>
      </c>
      <c r="E8" s="11">
        <v>50781.298999999977</v>
      </c>
      <c r="F8" s="11">
        <v>79092.769999999975</v>
      </c>
    </row>
    <row r="9" spans="1:6" x14ac:dyDescent="0.25">
      <c r="A9" s="14" t="s">
        <v>103</v>
      </c>
      <c r="B9" s="11">
        <v>91495.165499999988</v>
      </c>
      <c r="C9" s="11">
        <v>47325.494500000001</v>
      </c>
      <c r="D9" s="11">
        <v>3644.6480000000001</v>
      </c>
      <c r="E9" s="11">
        <v>41547.11</v>
      </c>
      <c r="F9" s="11">
        <v>184012.41799999995</v>
      </c>
    </row>
    <row r="10" spans="1:6" x14ac:dyDescent="0.25">
      <c r="A10" s="14" t="s">
        <v>104</v>
      </c>
      <c r="B10" s="11">
        <v>31024.585500000001</v>
      </c>
      <c r="C10" s="11">
        <v>40829.829999999994</v>
      </c>
      <c r="D10" s="11">
        <v>18436.93</v>
      </c>
      <c r="E10" s="11">
        <v>31787.982500000002</v>
      </c>
      <c r="F10" s="11">
        <v>122079.32799999999</v>
      </c>
    </row>
    <row r="11" spans="1:6" x14ac:dyDescent="0.25">
      <c r="A11" s="14" t="s">
        <v>105</v>
      </c>
      <c r="B11" s="11">
        <v>12986.924999999997</v>
      </c>
      <c r="C11" s="11">
        <v>74297.585500000001</v>
      </c>
      <c r="D11" s="11">
        <v>1204.55</v>
      </c>
      <c r="E11" s="11">
        <v>77882.692999999999</v>
      </c>
      <c r="F11" s="11">
        <v>166371.75349999999</v>
      </c>
    </row>
    <row r="12" spans="1:6" x14ac:dyDescent="0.25">
      <c r="A12" s="14" t="s">
        <v>106</v>
      </c>
      <c r="B12" s="11">
        <v>33848.699999999997</v>
      </c>
      <c r="C12" s="11">
        <v>37881.989999999991</v>
      </c>
      <c r="D12" s="11">
        <v>426.64</v>
      </c>
      <c r="E12" s="11">
        <v>65924.358999999997</v>
      </c>
      <c r="F12" s="11">
        <v>138081.68899999998</v>
      </c>
    </row>
    <row r="13" spans="1:6" x14ac:dyDescent="0.25">
      <c r="A13" s="14" t="s">
        <v>107</v>
      </c>
      <c r="B13" s="11">
        <v>7805.2219999999998</v>
      </c>
      <c r="C13" s="11">
        <v>20181.11</v>
      </c>
      <c r="D13" s="11">
        <v>21022.915499999999</v>
      </c>
      <c r="E13" s="11">
        <v>33903.009499999993</v>
      </c>
      <c r="F13" s="11">
        <v>82912.256999999983</v>
      </c>
    </row>
    <row r="14" spans="1:6" x14ac:dyDescent="0.25">
      <c r="A14" s="14" t="s">
        <v>108</v>
      </c>
      <c r="B14" s="11">
        <v>45904.215499999998</v>
      </c>
      <c r="C14" s="11">
        <v>36802.118000000009</v>
      </c>
      <c r="D14" s="11">
        <v>22324.303499999998</v>
      </c>
      <c r="E14" s="11">
        <v>140874.93200000003</v>
      </c>
      <c r="F14" s="11">
        <v>245905.56900000002</v>
      </c>
    </row>
    <row r="15" spans="1:6" x14ac:dyDescent="0.25">
      <c r="A15" s="14" t="s">
        <v>109</v>
      </c>
      <c r="B15" s="11">
        <v>18340.397000000001</v>
      </c>
      <c r="C15" s="11">
        <v>46036.825000000012</v>
      </c>
      <c r="D15" s="11">
        <v>28830.34</v>
      </c>
      <c r="E15" s="11">
        <v>88353.87049999999</v>
      </c>
      <c r="F15" s="11">
        <v>181561.4325</v>
      </c>
    </row>
    <row r="16" spans="1:6" x14ac:dyDescent="0.25">
      <c r="A16" s="14" t="s">
        <v>110</v>
      </c>
      <c r="B16" s="11">
        <v>21379.845999999998</v>
      </c>
      <c r="C16" s="11">
        <v>41791.173999999999</v>
      </c>
      <c r="D16" s="11">
        <v>16588.212500000001</v>
      </c>
      <c r="E16" s="11">
        <v>52672.211499999998</v>
      </c>
      <c r="F16" s="11">
        <v>132431.44399999999</v>
      </c>
    </row>
    <row r="17" spans="1:6" x14ac:dyDescent="0.25">
      <c r="A17" s="14" t="s">
        <v>111</v>
      </c>
      <c r="B17" s="11">
        <v>11370.629499999997</v>
      </c>
      <c r="C17" s="11">
        <v>29752.972999999994</v>
      </c>
      <c r="D17" s="11">
        <v>22599.255499999999</v>
      </c>
      <c r="E17" s="11">
        <v>94006.258000000002</v>
      </c>
      <c r="F17" s="11">
        <v>157729.11599999998</v>
      </c>
    </row>
    <row r="18" spans="1:6" x14ac:dyDescent="0.25">
      <c r="A18" s="3" t="s">
        <v>93</v>
      </c>
      <c r="B18" s="11">
        <v>356161.46799999999</v>
      </c>
      <c r="C18" s="11">
        <v>495628.95850000001</v>
      </c>
      <c r="D18" s="11">
        <v>155368.73499999999</v>
      </c>
      <c r="E18" s="11">
        <v>772618.47950000002</v>
      </c>
      <c r="F18" s="11">
        <v>1779777.6410000001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418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2" max="2" width="12.875" style="1" customWidth="1"/>
    <col min="3" max="3" width="18.25" style="1" customWidth="1"/>
    <col min="4" max="15" width="15.375" style="1" customWidth="1"/>
    <col min="16" max="19" width="18.125" style="1" customWidth="1"/>
    <col min="20" max="20" width="13.625" style="4" customWidth="1"/>
    <col min="21" max="21" width="20.375" style="9" bestFit="1" customWidth="1"/>
    <col min="22" max="22" width="13.625" style="4" customWidth="1"/>
    <col min="23" max="23" width="16.875" style="1" customWidth="1"/>
    <col min="24" max="25" width="17" style="1" customWidth="1"/>
    <col min="26" max="26" width="24.25" style="1" customWidth="1"/>
    <col min="27" max="27" width="21.375" style="1" customWidth="1"/>
    <col min="28" max="28" width="20.75" style="1" customWidth="1"/>
    <col min="29" max="29" width="30.375" style="1" customWidth="1"/>
    <col min="30" max="30" width="20.75" style="1" customWidth="1"/>
    <col min="31" max="31" width="14.125" style="1" customWidth="1"/>
  </cols>
  <sheetData>
    <row r="1" spans="1:31" x14ac:dyDescent="0.25">
      <c r="A1" t="s">
        <v>67</v>
      </c>
      <c r="B1" s="1" t="s">
        <v>0</v>
      </c>
      <c r="C1" s="1" t="s">
        <v>1</v>
      </c>
      <c r="D1" s="1" t="s">
        <v>2</v>
      </c>
      <c r="E1" s="1" t="s">
        <v>78</v>
      </c>
      <c r="F1" s="1" t="s">
        <v>80</v>
      </c>
      <c r="G1" s="1" t="s">
        <v>81</v>
      </c>
      <c r="H1" s="1" t="s">
        <v>87</v>
      </c>
      <c r="I1" s="1" t="s">
        <v>87</v>
      </c>
      <c r="J1" s="1" t="s">
        <v>86</v>
      </c>
      <c r="K1" s="1" t="s">
        <v>88</v>
      </c>
      <c r="L1" s="1" t="s">
        <v>89</v>
      </c>
      <c r="M1" s="1" t="s">
        <v>90</v>
      </c>
      <c r="N1" s="1" t="s">
        <v>90</v>
      </c>
      <c r="O1" s="1" t="s">
        <v>90</v>
      </c>
      <c r="P1" s="1" t="s">
        <v>3</v>
      </c>
      <c r="Q1" s="1" t="s">
        <v>85</v>
      </c>
      <c r="R1" s="1" t="s">
        <v>91</v>
      </c>
      <c r="S1" s="1" t="s">
        <v>91</v>
      </c>
      <c r="T1" s="4" t="s">
        <v>4</v>
      </c>
      <c r="U1" s="9" t="s">
        <v>79</v>
      </c>
      <c r="V1" s="4" t="s">
        <v>65</v>
      </c>
      <c r="W1" s="1" t="s">
        <v>5</v>
      </c>
      <c r="X1" s="1" t="s">
        <v>6</v>
      </c>
      <c r="Y1" s="1" t="s">
        <v>66</v>
      </c>
      <c r="Z1" s="1" t="s">
        <v>7</v>
      </c>
      <c r="AA1" s="1" t="s">
        <v>8</v>
      </c>
      <c r="AB1" s="1" t="s">
        <v>9</v>
      </c>
      <c r="AC1" s="1" t="s">
        <v>10</v>
      </c>
      <c r="AD1" s="1" t="s">
        <v>11</v>
      </c>
      <c r="AE1" s="1" t="s">
        <v>12</v>
      </c>
    </row>
    <row r="2" spans="1:31" x14ac:dyDescent="0.25">
      <c r="A2">
        <v>1</v>
      </c>
      <c r="B2" s="1">
        <v>13729</v>
      </c>
      <c r="C2" s="2">
        <v>39814</v>
      </c>
      <c r="D2" s="1" t="s">
        <v>27</v>
      </c>
      <c r="E2" s="1" t="str">
        <f>IF(D2="Critical","***","*")</f>
        <v>*</v>
      </c>
      <c r="F2" s="1" t="str">
        <f>IF(D2="Critical","***",IF(D2="High","**","*"))</f>
        <v>*</v>
      </c>
      <c r="G2" s="1" t="str">
        <f>VLOOKUP(D2,$H$6:$I$10,2,FALSE)</f>
        <v>*</v>
      </c>
      <c r="J2" s="1" t="str">
        <f>HLOOKUP(D2,$K$5:$O$6,2,FALSE)</f>
        <v>*</v>
      </c>
      <c r="P2" s="1">
        <v>9</v>
      </c>
      <c r="Q2" s="1">
        <f>VLOOKUP(P2,$R$5:$S$10,2,TRUE)</f>
        <v>0.01</v>
      </c>
      <c r="T2" s="4">
        <v>872.48</v>
      </c>
      <c r="U2" s="9">
        <f>IF(T2&gt;1000,1,0)</f>
        <v>0</v>
      </c>
      <c r="V2" s="4">
        <f>T2/P2</f>
        <v>96.942222222222227</v>
      </c>
      <c r="W2" s="1" t="s">
        <v>14</v>
      </c>
      <c r="X2" s="1">
        <v>35</v>
      </c>
      <c r="Y2" s="4">
        <f>X2+T2</f>
        <v>907.48</v>
      </c>
      <c r="Z2" s="1" t="s">
        <v>44</v>
      </c>
      <c r="AA2" s="1" t="s">
        <v>37</v>
      </c>
      <c r="AB2" s="1" t="s">
        <v>29</v>
      </c>
      <c r="AC2" s="1" t="s">
        <v>55</v>
      </c>
      <c r="AD2" s="1" t="s">
        <v>48</v>
      </c>
      <c r="AE2" s="2">
        <v>39816</v>
      </c>
    </row>
    <row r="3" spans="1:31" x14ac:dyDescent="0.25">
      <c r="A3">
        <f>A2+1</f>
        <v>2</v>
      </c>
      <c r="B3" s="1">
        <v>28774</v>
      </c>
      <c r="C3" s="2">
        <v>39814</v>
      </c>
      <c r="D3" s="1" t="s">
        <v>20</v>
      </c>
      <c r="E3" s="1" t="str">
        <f t="shared" ref="E3:E66" si="0">IF(D3="Critical","***","*")</f>
        <v>*</v>
      </c>
      <c r="F3" s="1" t="str">
        <f t="shared" ref="F3:F66" si="1">IF(D3="Critical","***",IF(D3="High","**","*"))</f>
        <v>**</v>
      </c>
      <c r="G3" s="1" t="str">
        <f t="shared" ref="G3:G66" si="2">VLOOKUP(D3,$H$6:$I$10,2,FALSE)</f>
        <v>**</v>
      </c>
      <c r="J3" s="1" t="str">
        <f t="shared" ref="J3:J66" si="3">HLOOKUP(D3,$K$5:$O$6,2,FALSE)</f>
        <v>**</v>
      </c>
      <c r="P3" s="1">
        <v>32</v>
      </c>
      <c r="Q3" s="1">
        <f>VLOOKUP(P3,$R$5:$S$10,2,TRUE)</f>
        <v>0.04</v>
      </c>
      <c r="T3" s="4">
        <v>180.36</v>
      </c>
      <c r="U3" s="9">
        <f t="shared" ref="U3:U66" si="4">IF(T3&gt;1000,1,0)</f>
        <v>0</v>
      </c>
      <c r="V3" s="4">
        <f t="shared" ref="V3:V66" si="5">T3/P3</f>
        <v>5.6362500000000004</v>
      </c>
      <c r="W3" s="1" t="s">
        <v>21</v>
      </c>
      <c r="X3" s="1">
        <v>4.6900000000000004</v>
      </c>
      <c r="Y3" s="4">
        <f t="shared" ref="Y3:Y66" si="6">X3+T3</f>
        <v>185.05</v>
      </c>
      <c r="Z3" s="1" t="s">
        <v>22</v>
      </c>
      <c r="AA3" s="1" t="s">
        <v>23</v>
      </c>
      <c r="AB3" s="1" t="s">
        <v>29</v>
      </c>
      <c r="AC3" s="1" t="s">
        <v>55</v>
      </c>
      <c r="AD3" s="1" t="s">
        <v>19</v>
      </c>
      <c r="AE3" s="2">
        <v>39815</v>
      </c>
    </row>
    <row r="4" spans="1:31" x14ac:dyDescent="0.25">
      <c r="A4">
        <f t="shared" ref="A4:A67" si="7">A3+1</f>
        <v>3</v>
      </c>
      <c r="B4" s="1">
        <v>37537</v>
      </c>
      <c r="C4" s="2">
        <v>39815</v>
      </c>
      <c r="D4" s="1" t="s">
        <v>13</v>
      </c>
      <c r="E4" s="1" t="str">
        <f t="shared" si="0"/>
        <v>*</v>
      </c>
      <c r="F4" s="1" t="str">
        <f t="shared" si="1"/>
        <v>*</v>
      </c>
      <c r="G4" s="1" t="str">
        <f t="shared" si="2"/>
        <v>*</v>
      </c>
      <c r="J4" s="1" t="str">
        <f t="shared" si="3"/>
        <v>*</v>
      </c>
      <c r="P4" s="1">
        <v>32</v>
      </c>
      <c r="Q4" s="1">
        <f t="shared" ref="Q4:Q67" si="8">VLOOKUP(P4,$R$5:$S$10,2,TRUE)</f>
        <v>0.04</v>
      </c>
      <c r="T4" s="4">
        <v>4902.38</v>
      </c>
      <c r="U4" s="9">
        <f t="shared" si="4"/>
        <v>1</v>
      </c>
      <c r="V4" s="4">
        <f t="shared" si="5"/>
        <v>153.199375</v>
      </c>
      <c r="W4" s="1" t="s">
        <v>21</v>
      </c>
      <c r="X4" s="1">
        <v>7.07</v>
      </c>
      <c r="Y4" s="4">
        <f t="shared" si="6"/>
        <v>4909.45</v>
      </c>
      <c r="Z4" s="1" t="s">
        <v>15</v>
      </c>
      <c r="AA4" s="1" t="s">
        <v>28</v>
      </c>
      <c r="AB4" s="1" t="s">
        <v>29</v>
      </c>
      <c r="AC4" s="1" t="s">
        <v>55</v>
      </c>
      <c r="AD4" s="1" t="s">
        <v>19</v>
      </c>
      <c r="AE4" s="2">
        <v>39822</v>
      </c>
    </row>
    <row r="5" spans="1:31" x14ac:dyDescent="0.25">
      <c r="A5">
        <f t="shared" si="7"/>
        <v>4</v>
      </c>
      <c r="B5" s="1">
        <v>37537</v>
      </c>
      <c r="C5" s="2">
        <v>39815</v>
      </c>
      <c r="D5" s="1" t="s">
        <v>13</v>
      </c>
      <c r="E5" s="1" t="str">
        <f t="shared" si="0"/>
        <v>*</v>
      </c>
      <c r="F5" s="1" t="str">
        <f t="shared" si="1"/>
        <v>*</v>
      </c>
      <c r="G5" s="1" t="str">
        <f t="shared" si="2"/>
        <v>*</v>
      </c>
      <c r="J5" s="1" t="str">
        <f t="shared" si="3"/>
        <v>*</v>
      </c>
      <c r="K5" s="1" t="s">
        <v>13</v>
      </c>
      <c r="L5" s="1" t="s">
        <v>36</v>
      </c>
      <c r="M5" s="1" t="s">
        <v>20</v>
      </c>
      <c r="N5" s="1" t="s">
        <v>32</v>
      </c>
      <c r="O5" s="1" t="s">
        <v>27</v>
      </c>
      <c r="P5" s="1">
        <v>43</v>
      </c>
      <c r="Q5" s="1">
        <f t="shared" si="8"/>
        <v>0.05</v>
      </c>
      <c r="R5" s="1">
        <v>1</v>
      </c>
      <c r="S5" s="1">
        <v>0.01</v>
      </c>
      <c r="T5" s="4">
        <v>4083.19</v>
      </c>
      <c r="U5" s="9">
        <f t="shared" si="4"/>
        <v>1</v>
      </c>
      <c r="V5" s="4">
        <f t="shared" si="5"/>
        <v>94.957906976744184</v>
      </c>
      <c r="W5" s="1" t="s">
        <v>33</v>
      </c>
      <c r="X5" s="1">
        <v>45</v>
      </c>
      <c r="Y5" s="4">
        <f t="shared" si="6"/>
        <v>4128.1900000000005</v>
      </c>
      <c r="Z5" s="1" t="s">
        <v>15</v>
      </c>
      <c r="AA5" s="1" t="s">
        <v>28</v>
      </c>
      <c r="AB5" s="1" t="s">
        <v>17</v>
      </c>
      <c r="AC5" s="1" t="s">
        <v>34</v>
      </c>
      <c r="AD5" s="1" t="s">
        <v>35</v>
      </c>
      <c r="AE5" s="2">
        <v>39817</v>
      </c>
    </row>
    <row r="6" spans="1:31" x14ac:dyDescent="0.25">
      <c r="A6">
        <f t="shared" si="7"/>
        <v>5</v>
      </c>
      <c r="B6" s="1">
        <v>37537</v>
      </c>
      <c r="C6" s="2">
        <v>39815</v>
      </c>
      <c r="D6" s="1" t="s">
        <v>13</v>
      </c>
      <c r="E6" s="1" t="str">
        <f t="shared" si="0"/>
        <v>*</v>
      </c>
      <c r="F6" s="1" t="str">
        <f t="shared" si="1"/>
        <v>*</v>
      </c>
      <c r="G6" s="1" t="str">
        <f t="shared" si="2"/>
        <v>*</v>
      </c>
      <c r="H6" s="1" t="s">
        <v>32</v>
      </c>
      <c r="I6" s="1" t="s">
        <v>84</v>
      </c>
      <c r="J6" s="1" t="str">
        <f t="shared" si="3"/>
        <v>*</v>
      </c>
      <c r="K6" s="1" t="s">
        <v>82</v>
      </c>
      <c r="L6" s="1" t="s">
        <v>82</v>
      </c>
      <c r="M6" s="1" t="s">
        <v>83</v>
      </c>
      <c r="N6" s="1" t="s">
        <v>84</v>
      </c>
      <c r="O6" s="1" t="s">
        <v>82</v>
      </c>
      <c r="P6" s="1">
        <v>4</v>
      </c>
      <c r="Q6" s="1">
        <f t="shared" si="8"/>
        <v>0.01</v>
      </c>
      <c r="R6" s="1">
        <v>10</v>
      </c>
      <c r="S6" s="1">
        <v>0.02</v>
      </c>
      <c r="T6" s="4">
        <v>1239.06</v>
      </c>
      <c r="U6" s="9">
        <f t="shared" si="4"/>
        <v>1</v>
      </c>
      <c r="V6" s="4">
        <f t="shared" si="5"/>
        <v>309.76499999999999</v>
      </c>
      <c r="W6" s="1" t="s">
        <v>33</v>
      </c>
      <c r="X6" s="1">
        <v>48.8</v>
      </c>
      <c r="Y6" s="4">
        <f t="shared" si="6"/>
        <v>1287.8599999999999</v>
      </c>
      <c r="Z6" s="1" t="s">
        <v>15</v>
      </c>
      <c r="AA6" s="1" t="s">
        <v>28</v>
      </c>
      <c r="AB6" s="1" t="s">
        <v>17</v>
      </c>
      <c r="AC6" s="1" t="s">
        <v>34</v>
      </c>
      <c r="AD6" s="1" t="s">
        <v>35</v>
      </c>
      <c r="AE6" s="2">
        <v>39815</v>
      </c>
    </row>
    <row r="7" spans="1:31" x14ac:dyDescent="0.25">
      <c r="A7">
        <f t="shared" si="7"/>
        <v>6</v>
      </c>
      <c r="B7" s="1">
        <v>44069</v>
      </c>
      <c r="C7" s="2">
        <v>39815</v>
      </c>
      <c r="D7" s="1" t="s">
        <v>32</v>
      </c>
      <c r="E7" s="1" t="str">
        <f t="shared" si="0"/>
        <v>***</v>
      </c>
      <c r="F7" s="1" t="str">
        <f t="shared" si="1"/>
        <v>***</v>
      </c>
      <c r="G7" s="1" t="str">
        <f t="shared" si="2"/>
        <v>***</v>
      </c>
      <c r="H7" s="1" t="s">
        <v>20</v>
      </c>
      <c r="I7" s="1" t="s">
        <v>83</v>
      </c>
      <c r="J7" s="1" t="str">
        <f t="shared" si="3"/>
        <v>***</v>
      </c>
      <c r="P7" s="1">
        <v>43</v>
      </c>
      <c r="Q7" s="1">
        <f t="shared" si="8"/>
        <v>0.05</v>
      </c>
      <c r="R7" s="1">
        <v>20</v>
      </c>
      <c r="S7" s="1">
        <v>3.5000000000000003E-2</v>
      </c>
      <c r="T7" s="4">
        <v>614.79999999999995</v>
      </c>
      <c r="U7" s="9">
        <f t="shared" si="4"/>
        <v>0</v>
      </c>
      <c r="V7" s="4">
        <f t="shared" si="5"/>
        <v>14.29767441860465</v>
      </c>
      <c r="W7" s="1" t="s">
        <v>21</v>
      </c>
      <c r="X7" s="1">
        <v>1.97</v>
      </c>
      <c r="Y7" s="4">
        <f t="shared" si="6"/>
        <v>616.77</v>
      </c>
      <c r="Z7" s="1" t="s">
        <v>15</v>
      </c>
      <c r="AA7" s="1" t="s">
        <v>16</v>
      </c>
      <c r="AB7" s="1" t="s">
        <v>29</v>
      </c>
      <c r="AC7" s="1" t="s">
        <v>40</v>
      </c>
      <c r="AD7" s="1" t="s">
        <v>31</v>
      </c>
      <c r="AE7" s="2">
        <v>39815</v>
      </c>
    </row>
    <row r="8" spans="1:31" x14ac:dyDescent="0.25">
      <c r="A8">
        <f t="shared" si="7"/>
        <v>7</v>
      </c>
      <c r="B8" s="1">
        <v>44069</v>
      </c>
      <c r="C8" s="2">
        <v>39815</v>
      </c>
      <c r="D8" s="1" t="s">
        <v>32</v>
      </c>
      <c r="E8" s="1" t="str">
        <f t="shared" si="0"/>
        <v>***</v>
      </c>
      <c r="F8" s="1" t="str">
        <f t="shared" si="1"/>
        <v>***</v>
      </c>
      <c r="G8" s="1" t="str">
        <f t="shared" si="2"/>
        <v>***</v>
      </c>
      <c r="H8" s="1" t="s">
        <v>13</v>
      </c>
      <c r="I8" s="1" t="s">
        <v>82</v>
      </c>
      <c r="J8" s="1" t="str">
        <f t="shared" si="3"/>
        <v>***</v>
      </c>
      <c r="P8" s="1">
        <v>16</v>
      </c>
      <c r="Q8" s="1">
        <f t="shared" si="8"/>
        <v>0.02</v>
      </c>
      <c r="R8" s="1">
        <v>30</v>
      </c>
      <c r="S8" s="1">
        <v>0.04</v>
      </c>
      <c r="T8" s="4">
        <v>137.63</v>
      </c>
      <c r="U8" s="9">
        <f t="shared" si="4"/>
        <v>0</v>
      </c>
      <c r="V8" s="4">
        <f t="shared" si="5"/>
        <v>8.6018749999999997</v>
      </c>
      <c r="W8" s="1" t="s">
        <v>14</v>
      </c>
      <c r="X8" s="1">
        <v>2.15</v>
      </c>
      <c r="Y8" s="4">
        <f t="shared" si="6"/>
        <v>139.78</v>
      </c>
      <c r="Z8" s="1" t="s">
        <v>15</v>
      </c>
      <c r="AA8" s="1" t="s">
        <v>16</v>
      </c>
      <c r="AB8" s="1" t="s">
        <v>29</v>
      </c>
      <c r="AC8" s="1" t="s">
        <v>40</v>
      </c>
      <c r="AD8" s="1" t="s">
        <v>31</v>
      </c>
      <c r="AE8" s="2">
        <v>39817</v>
      </c>
    </row>
    <row r="9" spans="1:31" x14ac:dyDescent="0.25">
      <c r="A9">
        <f t="shared" si="7"/>
        <v>8</v>
      </c>
      <c r="B9" s="1">
        <v>9285</v>
      </c>
      <c r="C9" s="2">
        <v>39815</v>
      </c>
      <c r="D9" s="1" t="s">
        <v>32</v>
      </c>
      <c r="E9" s="1" t="str">
        <f t="shared" si="0"/>
        <v>***</v>
      </c>
      <c r="F9" s="1" t="str">
        <f t="shared" si="1"/>
        <v>***</v>
      </c>
      <c r="G9" s="1" t="str">
        <f t="shared" si="2"/>
        <v>***</v>
      </c>
      <c r="H9" s="1" t="s">
        <v>36</v>
      </c>
      <c r="I9" s="1" t="s">
        <v>82</v>
      </c>
      <c r="J9" s="1" t="str">
        <f t="shared" si="3"/>
        <v>***</v>
      </c>
      <c r="P9" s="1">
        <v>3</v>
      </c>
      <c r="Q9" s="1">
        <f t="shared" si="8"/>
        <v>0.01</v>
      </c>
      <c r="R9" s="1">
        <v>40</v>
      </c>
      <c r="S9" s="1">
        <v>0.05</v>
      </c>
      <c r="T9" s="4">
        <v>124.81</v>
      </c>
      <c r="U9" s="9">
        <f t="shared" si="4"/>
        <v>0</v>
      </c>
      <c r="V9" s="4">
        <f t="shared" si="5"/>
        <v>41.603333333333332</v>
      </c>
      <c r="W9" s="1" t="s">
        <v>21</v>
      </c>
      <c r="X9" s="1">
        <v>2.99</v>
      </c>
      <c r="Y9" s="4">
        <f t="shared" si="6"/>
        <v>127.8</v>
      </c>
      <c r="Z9" s="1" t="s">
        <v>53</v>
      </c>
      <c r="AA9" s="1" t="s">
        <v>16</v>
      </c>
      <c r="AB9" s="1" t="s">
        <v>29</v>
      </c>
      <c r="AC9" s="1" t="s">
        <v>43</v>
      </c>
      <c r="AD9" s="1" t="s">
        <v>19</v>
      </c>
      <c r="AE9" s="2">
        <v>39817</v>
      </c>
    </row>
    <row r="10" spans="1:31" x14ac:dyDescent="0.25">
      <c r="A10">
        <f t="shared" si="7"/>
        <v>9</v>
      </c>
      <c r="B10" s="1">
        <v>9637</v>
      </c>
      <c r="C10" s="2">
        <v>39816</v>
      </c>
      <c r="D10" s="1" t="s">
        <v>13</v>
      </c>
      <c r="E10" s="1" t="str">
        <f t="shared" si="0"/>
        <v>*</v>
      </c>
      <c r="F10" s="1" t="str">
        <f t="shared" si="1"/>
        <v>*</v>
      </c>
      <c r="G10" s="1" t="str">
        <f t="shared" si="2"/>
        <v>*</v>
      </c>
      <c r="H10" s="1" t="s">
        <v>27</v>
      </c>
      <c r="I10" s="1" t="s">
        <v>82</v>
      </c>
      <c r="J10" s="1" t="str">
        <f t="shared" si="3"/>
        <v>*</v>
      </c>
      <c r="P10" s="1">
        <v>49</v>
      </c>
      <c r="Q10" s="1">
        <f t="shared" si="8"/>
        <v>0.05</v>
      </c>
      <c r="R10" s="1">
        <v>50</v>
      </c>
      <c r="S10" s="1">
        <v>0.06</v>
      </c>
      <c r="T10" s="4">
        <v>28359.4</v>
      </c>
      <c r="U10" s="9">
        <f t="shared" si="4"/>
        <v>1</v>
      </c>
      <c r="V10" s="4">
        <f t="shared" si="5"/>
        <v>578.76326530612243</v>
      </c>
      <c r="W10" s="1" t="s">
        <v>21</v>
      </c>
      <c r="X10" s="1">
        <v>24.49</v>
      </c>
      <c r="Y10" s="4">
        <f t="shared" si="6"/>
        <v>28383.890000000003</v>
      </c>
      <c r="Z10" s="1" t="s">
        <v>49</v>
      </c>
      <c r="AA10" s="1" t="s">
        <v>28</v>
      </c>
      <c r="AB10" s="1" t="s">
        <v>24</v>
      </c>
      <c r="AC10" s="1" t="s">
        <v>56</v>
      </c>
      <c r="AD10" s="1" t="s">
        <v>48</v>
      </c>
      <c r="AE10" s="2">
        <v>39823</v>
      </c>
    </row>
    <row r="11" spans="1:31" x14ac:dyDescent="0.25">
      <c r="A11">
        <f t="shared" si="7"/>
        <v>10</v>
      </c>
      <c r="B11" s="1">
        <v>11972</v>
      </c>
      <c r="C11" s="2">
        <v>39816</v>
      </c>
      <c r="D11" s="1" t="s">
        <v>27</v>
      </c>
      <c r="E11" s="1" t="str">
        <f t="shared" si="0"/>
        <v>*</v>
      </c>
      <c r="F11" s="1" t="str">
        <f t="shared" si="1"/>
        <v>*</v>
      </c>
      <c r="G11" s="1" t="str">
        <f t="shared" si="2"/>
        <v>*</v>
      </c>
      <c r="J11" s="1" t="str">
        <f t="shared" si="3"/>
        <v>*</v>
      </c>
      <c r="P11" s="1">
        <v>4</v>
      </c>
      <c r="Q11" s="1">
        <f t="shared" si="8"/>
        <v>0.01</v>
      </c>
      <c r="T11" s="4">
        <v>896.49</v>
      </c>
      <c r="U11" s="9">
        <f t="shared" si="4"/>
        <v>0</v>
      </c>
      <c r="V11" s="4">
        <f t="shared" si="5"/>
        <v>224.1225</v>
      </c>
      <c r="W11" s="1" t="s">
        <v>33</v>
      </c>
      <c r="X11" s="1">
        <v>14.7</v>
      </c>
      <c r="Y11" s="4">
        <f t="shared" si="6"/>
        <v>911.19</v>
      </c>
      <c r="Z11" s="1" t="s">
        <v>46</v>
      </c>
      <c r="AA11" s="1" t="s">
        <v>28</v>
      </c>
      <c r="AB11" s="1" t="s">
        <v>24</v>
      </c>
      <c r="AC11" s="1" t="s">
        <v>56</v>
      </c>
      <c r="AD11" s="1" t="s">
        <v>35</v>
      </c>
      <c r="AE11" s="2">
        <v>39818</v>
      </c>
    </row>
    <row r="12" spans="1:31" x14ac:dyDescent="0.25">
      <c r="A12">
        <f t="shared" si="7"/>
        <v>11</v>
      </c>
      <c r="B12" s="1">
        <v>30016</v>
      </c>
      <c r="C12" s="2">
        <v>39816</v>
      </c>
      <c r="D12" s="1" t="s">
        <v>32</v>
      </c>
      <c r="E12" s="1" t="str">
        <f t="shared" si="0"/>
        <v>***</v>
      </c>
      <c r="F12" s="1" t="str">
        <f t="shared" si="1"/>
        <v>***</v>
      </c>
      <c r="G12" s="1" t="str">
        <f t="shared" si="2"/>
        <v>***</v>
      </c>
      <c r="J12" s="1" t="str">
        <f t="shared" si="3"/>
        <v>***</v>
      </c>
      <c r="P12" s="1">
        <v>8</v>
      </c>
      <c r="Q12" s="1">
        <f t="shared" si="8"/>
        <v>0.01</v>
      </c>
      <c r="T12" s="4">
        <v>754.65549999999996</v>
      </c>
      <c r="U12" s="9">
        <f t="shared" si="4"/>
        <v>0</v>
      </c>
      <c r="V12" s="4">
        <f t="shared" si="5"/>
        <v>94.331937499999995</v>
      </c>
      <c r="W12" s="1" t="s">
        <v>21</v>
      </c>
      <c r="X12" s="1">
        <v>2.5</v>
      </c>
      <c r="Y12" s="4">
        <f t="shared" si="6"/>
        <v>757.15549999999996</v>
      </c>
      <c r="Z12" s="1" t="s">
        <v>22</v>
      </c>
      <c r="AA12" s="1" t="s">
        <v>28</v>
      </c>
      <c r="AB12" s="1" t="s">
        <v>24</v>
      </c>
      <c r="AC12" s="1" t="s">
        <v>25</v>
      </c>
      <c r="AD12" s="1" t="s">
        <v>19</v>
      </c>
      <c r="AE12" s="2">
        <v>39819</v>
      </c>
    </row>
    <row r="13" spans="1:31" x14ac:dyDescent="0.25">
      <c r="A13">
        <f t="shared" si="7"/>
        <v>12</v>
      </c>
      <c r="B13" s="1">
        <v>40354</v>
      </c>
      <c r="C13" s="2">
        <v>39816</v>
      </c>
      <c r="D13" s="1" t="s">
        <v>20</v>
      </c>
      <c r="E13" s="1" t="str">
        <f t="shared" si="0"/>
        <v>*</v>
      </c>
      <c r="F13" s="1" t="str">
        <f t="shared" si="1"/>
        <v>**</v>
      </c>
      <c r="G13" s="1" t="str">
        <f t="shared" si="2"/>
        <v>**</v>
      </c>
      <c r="J13" s="1" t="str">
        <f t="shared" si="3"/>
        <v>**</v>
      </c>
      <c r="P13" s="1">
        <v>4</v>
      </c>
      <c r="Q13" s="1">
        <f t="shared" si="8"/>
        <v>0.01</v>
      </c>
      <c r="T13" s="4">
        <v>698</v>
      </c>
      <c r="U13" s="9">
        <f t="shared" si="4"/>
        <v>0</v>
      </c>
      <c r="V13" s="4">
        <f t="shared" si="5"/>
        <v>174.5</v>
      </c>
      <c r="W13" s="1" t="s">
        <v>33</v>
      </c>
      <c r="X13" s="1">
        <v>52.2</v>
      </c>
      <c r="Y13" s="4">
        <f t="shared" si="6"/>
        <v>750.2</v>
      </c>
      <c r="Z13" s="1" t="s">
        <v>54</v>
      </c>
      <c r="AA13" s="1" t="s">
        <v>37</v>
      </c>
      <c r="AB13" s="1" t="s">
        <v>17</v>
      </c>
      <c r="AC13" s="1" t="s">
        <v>52</v>
      </c>
      <c r="AD13" s="1" t="s">
        <v>59</v>
      </c>
      <c r="AE13" s="2">
        <v>39817</v>
      </c>
    </row>
    <row r="14" spans="1:31" x14ac:dyDescent="0.25">
      <c r="A14">
        <f t="shared" si="7"/>
        <v>13</v>
      </c>
      <c r="B14" s="1">
        <v>9637</v>
      </c>
      <c r="C14" s="2">
        <v>39816</v>
      </c>
      <c r="D14" s="1" t="s">
        <v>13</v>
      </c>
      <c r="E14" s="1" t="str">
        <f t="shared" si="0"/>
        <v>*</v>
      </c>
      <c r="F14" s="1" t="str">
        <f t="shared" si="1"/>
        <v>*</v>
      </c>
      <c r="G14" s="1" t="str">
        <f t="shared" si="2"/>
        <v>*</v>
      </c>
      <c r="J14" s="1" t="str">
        <f t="shared" si="3"/>
        <v>*</v>
      </c>
      <c r="P14" s="1">
        <v>12</v>
      </c>
      <c r="Q14" s="1">
        <f t="shared" si="8"/>
        <v>0.02</v>
      </c>
      <c r="T14" s="4">
        <v>522.49</v>
      </c>
      <c r="U14" s="9">
        <f t="shared" si="4"/>
        <v>0</v>
      </c>
      <c r="V14" s="4">
        <f t="shared" si="5"/>
        <v>43.540833333333332</v>
      </c>
      <c r="W14" s="1" t="s">
        <v>21</v>
      </c>
      <c r="X14" s="1">
        <v>16.71</v>
      </c>
      <c r="Y14" s="4">
        <f t="shared" si="6"/>
        <v>539.20000000000005</v>
      </c>
      <c r="Z14" s="1" t="s">
        <v>49</v>
      </c>
      <c r="AA14" s="1" t="s">
        <v>28</v>
      </c>
      <c r="AB14" s="1" t="s">
        <v>24</v>
      </c>
      <c r="AC14" s="1" t="s">
        <v>38</v>
      </c>
      <c r="AD14" s="1" t="s">
        <v>19</v>
      </c>
      <c r="AE14" s="2">
        <v>39818</v>
      </c>
    </row>
    <row r="15" spans="1:31" x14ac:dyDescent="0.25">
      <c r="A15">
        <f t="shared" si="7"/>
        <v>14</v>
      </c>
      <c r="B15" s="1">
        <v>9762</v>
      </c>
      <c r="C15" s="2">
        <v>39816</v>
      </c>
      <c r="D15" s="1" t="s">
        <v>20</v>
      </c>
      <c r="E15" s="1" t="str">
        <f t="shared" si="0"/>
        <v>*</v>
      </c>
      <c r="F15" s="1" t="str">
        <f t="shared" si="1"/>
        <v>**</v>
      </c>
      <c r="G15" s="1" t="str">
        <f t="shared" si="2"/>
        <v>**</v>
      </c>
      <c r="J15" s="1" t="str">
        <f t="shared" si="3"/>
        <v>**</v>
      </c>
      <c r="P15" s="1">
        <v>12</v>
      </c>
      <c r="Q15" s="1">
        <f t="shared" si="8"/>
        <v>0.02</v>
      </c>
      <c r="T15" s="4">
        <v>262.76</v>
      </c>
      <c r="U15" s="9">
        <f t="shared" si="4"/>
        <v>0</v>
      </c>
      <c r="V15" s="4">
        <f t="shared" si="5"/>
        <v>21.896666666666665</v>
      </c>
      <c r="W15" s="1" t="s">
        <v>21</v>
      </c>
      <c r="X15" s="1">
        <v>21.2</v>
      </c>
      <c r="Y15" s="4">
        <f t="shared" si="6"/>
        <v>283.95999999999998</v>
      </c>
      <c r="Z15" s="1" t="s">
        <v>46</v>
      </c>
      <c r="AA15" s="1" t="s">
        <v>37</v>
      </c>
      <c r="AB15" s="1" t="s">
        <v>17</v>
      </c>
      <c r="AC15" s="1" t="s">
        <v>18</v>
      </c>
      <c r="AD15" s="1" t="s">
        <v>26</v>
      </c>
      <c r="AE15" s="2">
        <v>39817</v>
      </c>
    </row>
    <row r="16" spans="1:31" x14ac:dyDescent="0.25">
      <c r="A16">
        <f t="shared" si="7"/>
        <v>15</v>
      </c>
      <c r="B16" s="1">
        <v>40354</v>
      </c>
      <c r="C16" s="2">
        <v>39816</v>
      </c>
      <c r="D16" s="1" t="s">
        <v>20</v>
      </c>
      <c r="E16" s="1" t="str">
        <f t="shared" si="0"/>
        <v>*</v>
      </c>
      <c r="F16" s="1" t="str">
        <f t="shared" si="1"/>
        <v>**</v>
      </c>
      <c r="G16" s="1" t="str">
        <f t="shared" si="2"/>
        <v>**</v>
      </c>
      <c r="J16" s="1" t="str">
        <f t="shared" si="3"/>
        <v>**</v>
      </c>
      <c r="P16" s="1">
        <v>29</v>
      </c>
      <c r="Q16" s="1">
        <f t="shared" si="8"/>
        <v>3.5000000000000003E-2</v>
      </c>
      <c r="T16" s="4">
        <v>172.51</v>
      </c>
      <c r="U16" s="9">
        <f t="shared" si="4"/>
        <v>0</v>
      </c>
      <c r="V16" s="4">
        <f t="shared" si="5"/>
        <v>5.9486206896551721</v>
      </c>
      <c r="W16" s="1" t="s">
        <v>21</v>
      </c>
      <c r="X16" s="1">
        <v>2.99</v>
      </c>
      <c r="Y16" s="4">
        <f t="shared" si="6"/>
        <v>175.5</v>
      </c>
      <c r="Z16" s="1" t="s">
        <v>54</v>
      </c>
      <c r="AA16" s="1" t="s">
        <v>37</v>
      </c>
      <c r="AB16" s="1" t="s">
        <v>29</v>
      </c>
      <c r="AC16" s="1" t="s">
        <v>43</v>
      </c>
      <c r="AD16" s="1" t="s">
        <v>19</v>
      </c>
      <c r="AE16" s="2">
        <v>39817</v>
      </c>
    </row>
    <row r="17" spans="1:31" x14ac:dyDescent="0.25">
      <c r="A17">
        <f t="shared" si="7"/>
        <v>16</v>
      </c>
      <c r="B17" s="1">
        <v>9637</v>
      </c>
      <c r="C17" s="2">
        <v>39816</v>
      </c>
      <c r="D17" s="1" t="s">
        <v>13</v>
      </c>
      <c r="E17" s="1" t="str">
        <f t="shared" si="0"/>
        <v>*</v>
      </c>
      <c r="F17" s="1" t="str">
        <f t="shared" si="1"/>
        <v>*</v>
      </c>
      <c r="G17" s="1" t="str">
        <f t="shared" si="2"/>
        <v>*</v>
      </c>
      <c r="J17" s="1" t="str">
        <f t="shared" si="3"/>
        <v>*</v>
      </c>
      <c r="P17" s="1">
        <v>12</v>
      </c>
      <c r="Q17" s="1">
        <f t="shared" si="8"/>
        <v>0.02</v>
      </c>
      <c r="T17" s="4">
        <v>123.76</v>
      </c>
      <c r="U17" s="9">
        <f t="shared" si="4"/>
        <v>0</v>
      </c>
      <c r="V17" s="4">
        <f t="shared" si="5"/>
        <v>10.313333333333334</v>
      </c>
      <c r="W17" s="1" t="s">
        <v>21</v>
      </c>
      <c r="X17" s="1">
        <v>2.27</v>
      </c>
      <c r="Y17" s="4">
        <f t="shared" si="6"/>
        <v>126.03</v>
      </c>
      <c r="Z17" s="1" t="s">
        <v>49</v>
      </c>
      <c r="AA17" s="1" t="s">
        <v>28</v>
      </c>
      <c r="AB17" s="1" t="s">
        <v>29</v>
      </c>
      <c r="AC17" s="1" t="s">
        <v>40</v>
      </c>
      <c r="AD17" s="1" t="s">
        <v>31</v>
      </c>
      <c r="AE17" s="2">
        <v>39820</v>
      </c>
    </row>
    <row r="18" spans="1:31" x14ac:dyDescent="0.25">
      <c r="A18">
        <f t="shared" si="7"/>
        <v>17</v>
      </c>
      <c r="B18" s="1">
        <v>7909</v>
      </c>
      <c r="C18" s="2">
        <v>39816</v>
      </c>
      <c r="D18" s="1" t="s">
        <v>20</v>
      </c>
      <c r="E18" s="1" t="str">
        <f t="shared" si="0"/>
        <v>*</v>
      </c>
      <c r="F18" s="1" t="str">
        <f t="shared" si="1"/>
        <v>**</v>
      </c>
      <c r="G18" s="1" t="str">
        <f t="shared" si="2"/>
        <v>**</v>
      </c>
      <c r="J18" s="1" t="str">
        <f t="shared" si="3"/>
        <v>**</v>
      </c>
      <c r="P18" s="1">
        <v>29</v>
      </c>
      <c r="Q18" s="1">
        <f t="shared" si="8"/>
        <v>3.5000000000000003E-2</v>
      </c>
      <c r="T18" s="4">
        <v>122.23</v>
      </c>
      <c r="U18" s="9">
        <f t="shared" si="4"/>
        <v>0</v>
      </c>
      <c r="V18" s="4">
        <f t="shared" si="5"/>
        <v>4.2148275862068969</v>
      </c>
      <c r="W18" s="1" t="s">
        <v>21</v>
      </c>
      <c r="X18" s="1">
        <v>1.2</v>
      </c>
      <c r="Y18" s="4">
        <f t="shared" si="6"/>
        <v>123.43</v>
      </c>
      <c r="Z18" s="1" t="s">
        <v>46</v>
      </c>
      <c r="AA18" s="1" t="s">
        <v>37</v>
      </c>
      <c r="AB18" s="1" t="s">
        <v>29</v>
      </c>
      <c r="AC18" s="1" t="s">
        <v>30</v>
      </c>
      <c r="AD18" s="1" t="s">
        <v>31</v>
      </c>
      <c r="AE18" s="2">
        <v>39817</v>
      </c>
    </row>
    <row r="19" spans="1:31" x14ac:dyDescent="0.25">
      <c r="A19">
        <f t="shared" si="7"/>
        <v>18</v>
      </c>
      <c r="B19" s="1">
        <v>30016</v>
      </c>
      <c r="C19" s="2">
        <v>39816</v>
      </c>
      <c r="D19" s="1" t="s">
        <v>32</v>
      </c>
      <c r="E19" s="1" t="str">
        <f t="shared" si="0"/>
        <v>***</v>
      </c>
      <c r="F19" s="1" t="str">
        <f t="shared" si="1"/>
        <v>***</v>
      </c>
      <c r="G19" s="1" t="str">
        <f t="shared" si="2"/>
        <v>***</v>
      </c>
      <c r="J19" s="1" t="str">
        <f t="shared" si="3"/>
        <v>***</v>
      </c>
      <c r="P19" s="1">
        <v>15</v>
      </c>
      <c r="Q19" s="1">
        <f t="shared" si="8"/>
        <v>0.02</v>
      </c>
      <c r="T19" s="4">
        <v>85.56</v>
      </c>
      <c r="U19" s="9">
        <f t="shared" si="4"/>
        <v>0</v>
      </c>
      <c r="V19" s="4">
        <f t="shared" si="5"/>
        <v>5.7039999999999997</v>
      </c>
      <c r="W19" s="1" t="s">
        <v>21</v>
      </c>
      <c r="X19" s="1">
        <v>5.66</v>
      </c>
      <c r="Y19" s="4">
        <f t="shared" si="6"/>
        <v>91.22</v>
      </c>
      <c r="Z19" s="1" t="s">
        <v>22</v>
      </c>
      <c r="AA19" s="1" t="s">
        <v>28</v>
      </c>
      <c r="AB19" s="1" t="s">
        <v>29</v>
      </c>
      <c r="AC19" s="1" t="s">
        <v>40</v>
      </c>
      <c r="AD19" s="1" t="s">
        <v>19</v>
      </c>
      <c r="AE19" s="2">
        <v>39818</v>
      </c>
    </row>
    <row r="20" spans="1:31" x14ac:dyDescent="0.25">
      <c r="A20">
        <f t="shared" si="7"/>
        <v>19</v>
      </c>
      <c r="B20" s="1">
        <v>49730</v>
      </c>
      <c r="C20" s="2">
        <v>39817</v>
      </c>
      <c r="D20" s="1" t="s">
        <v>20</v>
      </c>
      <c r="E20" s="1" t="str">
        <f t="shared" si="0"/>
        <v>*</v>
      </c>
      <c r="F20" s="1" t="str">
        <f t="shared" si="1"/>
        <v>**</v>
      </c>
      <c r="G20" s="1" t="str">
        <f t="shared" si="2"/>
        <v>**</v>
      </c>
      <c r="J20" s="1" t="str">
        <f t="shared" si="3"/>
        <v>**</v>
      </c>
      <c r="P20" s="1">
        <v>3</v>
      </c>
      <c r="Q20" s="1">
        <f t="shared" si="8"/>
        <v>0.01</v>
      </c>
      <c r="T20" s="4">
        <v>1039.56</v>
      </c>
      <c r="U20" s="9">
        <f t="shared" si="4"/>
        <v>1</v>
      </c>
      <c r="V20" s="4">
        <f t="shared" si="5"/>
        <v>346.52</v>
      </c>
      <c r="W20" s="1" t="s">
        <v>33</v>
      </c>
      <c r="X20" s="1">
        <v>30</v>
      </c>
      <c r="Y20" s="4">
        <f t="shared" si="6"/>
        <v>1069.56</v>
      </c>
      <c r="Z20" s="1" t="s">
        <v>22</v>
      </c>
      <c r="AA20" s="1" t="s">
        <v>37</v>
      </c>
      <c r="AB20" s="1" t="s">
        <v>17</v>
      </c>
      <c r="AC20" s="1" t="s">
        <v>34</v>
      </c>
      <c r="AD20" s="1" t="s">
        <v>35</v>
      </c>
      <c r="AE20" s="2">
        <v>39818</v>
      </c>
    </row>
    <row r="21" spans="1:31" x14ac:dyDescent="0.25">
      <c r="A21">
        <f t="shared" si="7"/>
        <v>20</v>
      </c>
      <c r="B21" s="1">
        <v>8710</v>
      </c>
      <c r="C21" s="2">
        <v>39817</v>
      </c>
      <c r="D21" s="1" t="s">
        <v>32</v>
      </c>
      <c r="E21" s="1" t="str">
        <f t="shared" si="0"/>
        <v>***</v>
      </c>
      <c r="F21" s="1" t="str">
        <f t="shared" si="1"/>
        <v>***</v>
      </c>
      <c r="G21" s="1" t="str">
        <f t="shared" si="2"/>
        <v>***</v>
      </c>
      <c r="J21" s="1" t="str">
        <f t="shared" si="3"/>
        <v>***</v>
      </c>
      <c r="P21" s="1">
        <v>42</v>
      </c>
      <c r="Q21" s="1">
        <f t="shared" si="8"/>
        <v>0.05</v>
      </c>
      <c r="T21" s="4">
        <v>151.35</v>
      </c>
      <c r="U21" s="9">
        <f t="shared" si="4"/>
        <v>0</v>
      </c>
      <c r="V21" s="4">
        <f t="shared" si="5"/>
        <v>3.6035714285714286</v>
      </c>
      <c r="W21" s="1" t="s">
        <v>14</v>
      </c>
      <c r="X21" s="1">
        <v>1.93</v>
      </c>
      <c r="Y21" s="4">
        <f t="shared" si="6"/>
        <v>153.28</v>
      </c>
      <c r="Z21" s="1" t="s">
        <v>22</v>
      </c>
      <c r="AA21" s="1" t="s">
        <v>28</v>
      </c>
      <c r="AB21" s="1" t="s">
        <v>29</v>
      </c>
      <c r="AC21" s="1" t="s">
        <v>40</v>
      </c>
      <c r="AD21" s="1" t="s">
        <v>31</v>
      </c>
      <c r="AE21" s="2">
        <v>39819</v>
      </c>
    </row>
    <row r="22" spans="1:31" x14ac:dyDescent="0.25">
      <c r="A22">
        <f t="shared" si="7"/>
        <v>21</v>
      </c>
      <c r="B22" s="1">
        <v>8710</v>
      </c>
      <c r="C22" s="2">
        <v>39817</v>
      </c>
      <c r="D22" s="1" t="s">
        <v>32</v>
      </c>
      <c r="E22" s="1" t="str">
        <f t="shared" si="0"/>
        <v>***</v>
      </c>
      <c r="F22" s="1" t="str">
        <f t="shared" si="1"/>
        <v>***</v>
      </c>
      <c r="G22" s="1" t="str">
        <f t="shared" si="2"/>
        <v>***</v>
      </c>
      <c r="J22" s="1" t="str">
        <f t="shared" si="3"/>
        <v>***</v>
      </c>
      <c r="P22" s="1">
        <v>17</v>
      </c>
      <c r="Q22" s="1">
        <f t="shared" si="8"/>
        <v>0.02</v>
      </c>
      <c r="T22" s="4">
        <v>63.34</v>
      </c>
      <c r="U22" s="9">
        <f t="shared" si="4"/>
        <v>0</v>
      </c>
      <c r="V22" s="4">
        <f t="shared" si="5"/>
        <v>3.7258823529411766</v>
      </c>
      <c r="W22" s="1" t="s">
        <v>21</v>
      </c>
      <c r="X22" s="1">
        <v>6.27</v>
      </c>
      <c r="Y22" s="4">
        <f t="shared" si="6"/>
        <v>69.61</v>
      </c>
      <c r="Z22" s="1" t="s">
        <v>22</v>
      </c>
      <c r="AA22" s="1" t="s">
        <v>28</v>
      </c>
      <c r="AB22" s="1" t="s">
        <v>29</v>
      </c>
      <c r="AC22" s="1" t="s">
        <v>43</v>
      </c>
      <c r="AD22" s="1" t="s">
        <v>19</v>
      </c>
      <c r="AE22" s="2">
        <v>39818</v>
      </c>
    </row>
    <row r="23" spans="1:31" x14ac:dyDescent="0.25">
      <c r="A23">
        <f t="shared" si="7"/>
        <v>22</v>
      </c>
      <c r="B23" s="1">
        <v>57253</v>
      </c>
      <c r="C23" s="2">
        <v>39818</v>
      </c>
      <c r="D23" s="1" t="s">
        <v>32</v>
      </c>
      <c r="E23" s="1" t="str">
        <f t="shared" si="0"/>
        <v>***</v>
      </c>
      <c r="F23" s="1" t="str">
        <f t="shared" si="1"/>
        <v>***</v>
      </c>
      <c r="G23" s="1" t="str">
        <f t="shared" si="2"/>
        <v>***</v>
      </c>
      <c r="J23" s="1" t="str">
        <f t="shared" si="3"/>
        <v>***</v>
      </c>
      <c r="P23" s="1">
        <v>48</v>
      </c>
      <c r="Q23" s="1">
        <f t="shared" si="8"/>
        <v>0.05</v>
      </c>
      <c r="T23" s="4">
        <v>12635.75</v>
      </c>
      <c r="U23" s="9">
        <f t="shared" si="4"/>
        <v>1</v>
      </c>
      <c r="V23" s="4">
        <f t="shared" si="5"/>
        <v>263.24479166666669</v>
      </c>
      <c r="W23" s="1" t="s">
        <v>21</v>
      </c>
      <c r="X23" s="1">
        <v>35</v>
      </c>
      <c r="Y23" s="4">
        <f t="shared" si="6"/>
        <v>12670.75</v>
      </c>
      <c r="Z23" s="1" t="s">
        <v>22</v>
      </c>
      <c r="AA23" s="1" t="s">
        <v>16</v>
      </c>
      <c r="AB23" s="1" t="s">
        <v>17</v>
      </c>
      <c r="AC23" s="1" t="s">
        <v>18</v>
      </c>
      <c r="AD23" s="1" t="s">
        <v>48</v>
      </c>
      <c r="AE23" s="2">
        <v>39818</v>
      </c>
    </row>
    <row r="24" spans="1:31" x14ac:dyDescent="0.25">
      <c r="A24">
        <f t="shared" si="7"/>
        <v>23</v>
      </c>
      <c r="B24" s="1">
        <v>28451</v>
      </c>
      <c r="C24" s="2">
        <v>39818</v>
      </c>
      <c r="D24" s="1" t="s">
        <v>32</v>
      </c>
      <c r="E24" s="1" t="str">
        <f t="shared" si="0"/>
        <v>***</v>
      </c>
      <c r="F24" s="1" t="str">
        <f t="shared" si="1"/>
        <v>***</v>
      </c>
      <c r="G24" s="1" t="str">
        <f t="shared" si="2"/>
        <v>***</v>
      </c>
      <c r="J24" s="1" t="str">
        <f t="shared" si="3"/>
        <v>***</v>
      </c>
      <c r="P24" s="1">
        <v>41</v>
      </c>
      <c r="Q24" s="1">
        <f t="shared" si="8"/>
        <v>0.05</v>
      </c>
      <c r="T24" s="4">
        <v>8958.4599999999991</v>
      </c>
      <c r="U24" s="9">
        <f t="shared" si="4"/>
        <v>1</v>
      </c>
      <c r="V24" s="4">
        <f t="shared" si="5"/>
        <v>218.49902439024387</v>
      </c>
      <c r="W24" s="1" t="s">
        <v>21</v>
      </c>
      <c r="X24" s="1">
        <v>21.21</v>
      </c>
      <c r="Y24" s="4">
        <f t="shared" si="6"/>
        <v>8979.6699999999983</v>
      </c>
      <c r="Z24" s="1" t="s">
        <v>22</v>
      </c>
      <c r="AA24" s="1" t="s">
        <v>23</v>
      </c>
      <c r="AB24" s="1" t="s">
        <v>17</v>
      </c>
      <c r="AC24" s="1" t="s">
        <v>18</v>
      </c>
      <c r="AD24" s="1" t="s">
        <v>48</v>
      </c>
      <c r="AE24" s="2">
        <v>39819</v>
      </c>
    </row>
    <row r="25" spans="1:31" x14ac:dyDescent="0.25">
      <c r="A25">
        <f t="shared" si="7"/>
        <v>24</v>
      </c>
      <c r="B25" s="1">
        <v>28451</v>
      </c>
      <c r="C25" s="2">
        <v>39818</v>
      </c>
      <c r="D25" s="1" t="s">
        <v>32</v>
      </c>
      <c r="E25" s="1" t="str">
        <f t="shared" si="0"/>
        <v>***</v>
      </c>
      <c r="F25" s="1" t="str">
        <f t="shared" si="1"/>
        <v>***</v>
      </c>
      <c r="G25" s="1" t="str">
        <f t="shared" si="2"/>
        <v>***</v>
      </c>
      <c r="J25" s="1" t="str">
        <f t="shared" si="3"/>
        <v>***</v>
      </c>
      <c r="P25" s="1">
        <v>33</v>
      </c>
      <c r="Q25" s="1">
        <f t="shared" si="8"/>
        <v>0.04</v>
      </c>
      <c r="T25" s="4">
        <v>4913.7</v>
      </c>
      <c r="U25" s="9">
        <f t="shared" si="4"/>
        <v>1</v>
      </c>
      <c r="V25" s="4">
        <f t="shared" si="5"/>
        <v>148.9</v>
      </c>
      <c r="W25" s="1" t="s">
        <v>33</v>
      </c>
      <c r="X25" s="1">
        <v>17.850000000000001</v>
      </c>
      <c r="Y25" s="4">
        <f t="shared" si="6"/>
        <v>4931.55</v>
      </c>
      <c r="Z25" s="1" t="s">
        <v>22</v>
      </c>
      <c r="AA25" s="1" t="s">
        <v>23</v>
      </c>
      <c r="AB25" s="1" t="s">
        <v>24</v>
      </c>
      <c r="AC25" s="1" t="s">
        <v>56</v>
      </c>
      <c r="AD25" s="1" t="s">
        <v>35</v>
      </c>
      <c r="AE25" s="2">
        <v>39820</v>
      </c>
    </row>
    <row r="26" spans="1:31" x14ac:dyDescent="0.25">
      <c r="A26">
        <f t="shared" si="7"/>
        <v>25</v>
      </c>
      <c r="B26" s="1">
        <v>28451</v>
      </c>
      <c r="C26" s="2">
        <v>39818</v>
      </c>
      <c r="D26" s="1" t="s">
        <v>32</v>
      </c>
      <c r="E26" s="1" t="str">
        <f t="shared" si="0"/>
        <v>***</v>
      </c>
      <c r="F26" s="1" t="str">
        <f t="shared" si="1"/>
        <v>***</v>
      </c>
      <c r="G26" s="1" t="str">
        <f t="shared" si="2"/>
        <v>***</v>
      </c>
      <c r="J26" s="1" t="str">
        <f t="shared" si="3"/>
        <v>***</v>
      </c>
      <c r="P26" s="1">
        <v>21</v>
      </c>
      <c r="Q26" s="1">
        <f t="shared" si="8"/>
        <v>3.5000000000000003E-2</v>
      </c>
      <c r="T26" s="4">
        <v>4201.08</v>
      </c>
      <c r="U26" s="9">
        <f t="shared" si="4"/>
        <v>1</v>
      </c>
      <c r="V26" s="4">
        <f t="shared" si="5"/>
        <v>200.05142857142857</v>
      </c>
      <c r="W26" s="1" t="s">
        <v>21</v>
      </c>
      <c r="X26" s="1">
        <v>11.54</v>
      </c>
      <c r="Y26" s="4">
        <f t="shared" si="6"/>
        <v>4212.62</v>
      </c>
      <c r="Z26" s="1" t="s">
        <v>22</v>
      </c>
      <c r="AA26" s="1" t="s">
        <v>23</v>
      </c>
      <c r="AB26" s="1" t="s">
        <v>17</v>
      </c>
      <c r="AC26" s="1" t="s">
        <v>18</v>
      </c>
      <c r="AD26" s="1" t="s">
        <v>48</v>
      </c>
      <c r="AE26" s="2">
        <v>39820</v>
      </c>
    </row>
    <row r="27" spans="1:31" x14ac:dyDescent="0.25">
      <c r="A27">
        <f t="shared" si="7"/>
        <v>26</v>
      </c>
      <c r="B27" s="1">
        <v>57253</v>
      </c>
      <c r="C27" s="2">
        <v>39818</v>
      </c>
      <c r="D27" s="1" t="s">
        <v>32</v>
      </c>
      <c r="E27" s="1" t="str">
        <f t="shared" si="0"/>
        <v>***</v>
      </c>
      <c r="F27" s="1" t="str">
        <f t="shared" si="1"/>
        <v>***</v>
      </c>
      <c r="G27" s="1" t="str">
        <f t="shared" si="2"/>
        <v>***</v>
      </c>
      <c r="J27" s="1" t="str">
        <f t="shared" si="3"/>
        <v>***</v>
      </c>
      <c r="P27" s="1">
        <v>25</v>
      </c>
      <c r="Q27" s="1">
        <f t="shared" si="8"/>
        <v>3.5000000000000003E-2</v>
      </c>
      <c r="T27" s="4">
        <v>2750.107</v>
      </c>
      <c r="U27" s="9">
        <f t="shared" si="4"/>
        <v>1</v>
      </c>
      <c r="V27" s="4">
        <f t="shared" si="5"/>
        <v>110.00427999999999</v>
      </c>
      <c r="W27" s="1" t="s">
        <v>21</v>
      </c>
      <c r="X27" s="1">
        <v>5.26</v>
      </c>
      <c r="Y27" s="4">
        <f t="shared" si="6"/>
        <v>2755.3670000000002</v>
      </c>
      <c r="Z27" s="1" t="s">
        <v>22</v>
      </c>
      <c r="AA27" s="1" t="s">
        <v>16</v>
      </c>
      <c r="AB27" s="1" t="s">
        <v>24</v>
      </c>
      <c r="AC27" s="1" t="s">
        <v>25</v>
      </c>
      <c r="AD27" s="1" t="s">
        <v>19</v>
      </c>
      <c r="AE27" s="2">
        <v>39818</v>
      </c>
    </row>
    <row r="28" spans="1:31" x14ac:dyDescent="0.25">
      <c r="A28">
        <f t="shared" si="7"/>
        <v>27</v>
      </c>
      <c r="B28" s="1">
        <v>1028</v>
      </c>
      <c r="C28" s="2">
        <v>39818</v>
      </c>
      <c r="D28" s="1" t="s">
        <v>20</v>
      </c>
      <c r="E28" s="1" t="str">
        <f t="shared" si="0"/>
        <v>*</v>
      </c>
      <c r="F28" s="1" t="str">
        <f t="shared" si="1"/>
        <v>**</v>
      </c>
      <c r="G28" s="1" t="str">
        <f t="shared" si="2"/>
        <v>**</v>
      </c>
      <c r="J28" s="1" t="str">
        <f t="shared" si="3"/>
        <v>**</v>
      </c>
      <c r="P28" s="1">
        <v>11</v>
      </c>
      <c r="Q28" s="1">
        <f t="shared" si="8"/>
        <v>0.02</v>
      </c>
      <c r="T28" s="4">
        <v>2021.1469999999999</v>
      </c>
      <c r="U28" s="9">
        <f t="shared" si="4"/>
        <v>1</v>
      </c>
      <c r="V28" s="4">
        <f t="shared" si="5"/>
        <v>183.74063636363636</v>
      </c>
      <c r="W28" s="1" t="s">
        <v>21</v>
      </c>
      <c r="X28" s="1">
        <v>5.99</v>
      </c>
      <c r="Y28" s="4">
        <f t="shared" si="6"/>
        <v>2027.1369999999999</v>
      </c>
      <c r="Z28" s="1" t="s">
        <v>15</v>
      </c>
      <c r="AA28" s="1" t="s">
        <v>16</v>
      </c>
      <c r="AB28" s="1" t="s">
        <v>24</v>
      </c>
      <c r="AC28" s="1" t="s">
        <v>25</v>
      </c>
      <c r="AD28" s="1" t="s">
        <v>19</v>
      </c>
      <c r="AE28" s="2">
        <v>39820</v>
      </c>
    </row>
    <row r="29" spans="1:31" x14ac:dyDescent="0.25">
      <c r="A29">
        <f t="shared" si="7"/>
        <v>28</v>
      </c>
      <c r="B29" s="1">
        <v>32418</v>
      </c>
      <c r="C29" s="2">
        <v>39818</v>
      </c>
      <c r="D29" s="1" t="s">
        <v>27</v>
      </c>
      <c r="E29" s="1" t="str">
        <f t="shared" si="0"/>
        <v>*</v>
      </c>
      <c r="F29" s="1" t="str">
        <f t="shared" si="1"/>
        <v>*</v>
      </c>
      <c r="G29" s="1" t="str">
        <f t="shared" si="2"/>
        <v>*</v>
      </c>
      <c r="J29" s="1" t="str">
        <f t="shared" si="3"/>
        <v>*</v>
      </c>
      <c r="P29" s="1">
        <v>5</v>
      </c>
      <c r="Q29" s="1">
        <f t="shared" si="8"/>
        <v>0.01</v>
      </c>
      <c r="T29" s="4">
        <v>1244.19</v>
      </c>
      <c r="U29" s="9">
        <f t="shared" si="4"/>
        <v>1</v>
      </c>
      <c r="V29" s="4">
        <f t="shared" si="5"/>
        <v>248.83800000000002</v>
      </c>
      <c r="W29" s="1" t="s">
        <v>33</v>
      </c>
      <c r="X29" s="1">
        <v>43.32</v>
      </c>
      <c r="Y29" s="4">
        <f t="shared" si="6"/>
        <v>1287.51</v>
      </c>
      <c r="Z29" s="1" t="s">
        <v>15</v>
      </c>
      <c r="AA29" s="1" t="s">
        <v>28</v>
      </c>
      <c r="AB29" s="1" t="s">
        <v>17</v>
      </c>
      <c r="AC29" s="1" t="s">
        <v>34</v>
      </c>
      <c r="AD29" s="1" t="s">
        <v>35</v>
      </c>
      <c r="AE29" s="2">
        <v>39819</v>
      </c>
    </row>
    <row r="30" spans="1:31" x14ac:dyDescent="0.25">
      <c r="A30">
        <f t="shared" si="7"/>
        <v>29</v>
      </c>
      <c r="B30" s="1">
        <v>59232</v>
      </c>
      <c r="C30" s="2">
        <v>39818</v>
      </c>
      <c r="D30" s="1" t="s">
        <v>20</v>
      </c>
      <c r="E30" s="1" t="str">
        <f t="shared" si="0"/>
        <v>*</v>
      </c>
      <c r="F30" s="1" t="str">
        <f t="shared" si="1"/>
        <v>**</v>
      </c>
      <c r="G30" s="1" t="str">
        <f t="shared" si="2"/>
        <v>**</v>
      </c>
      <c r="J30" s="1" t="str">
        <f t="shared" si="3"/>
        <v>**</v>
      </c>
      <c r="P30" s="1">
        <v>23</v>
      </c>
      <c r="Q30" s="1">
        <f t="shared" si="8"/>
        <v>3.5000000000000003E-2</v>
      </c>
      <c r="T30" s="4">
        <v>725.43</v>
      </c>
      <c r="U30" s="9">
        <f t="shared" si="4"/>
        <v>0</v>
      </c>
      <c r="V30" s="4">
        <f t="shared" si="5"/>
        <v>31.540434782608692</v>
      </c>
      <c r="W30" s="1" t="s">
        <v>21</v>
      </c>
      <c r="X30" s="1">
        <v>5.76</v>
      </c>
      <c r="Y30" s="4">
        <f t="shared" si="6"/>
        <v>731.18999999999994</v>
      </c>
      <c r="Z30" s="1" t="s">
        <v>49</v>
      </c>
      <c r="AA30" s="1" t="s">
        <v>37</v>
      </c>
      <c r="AB30" s="1" t="s">
        <v>29</v>
      </c>
      <c r="AC30" s="1" t="s">
        <v>40</v>
      </c>
      <c r="AD30" s="1" t="s">
        <v>19</v>
      </c>
      <c r="AE30" s="2">
        <v>39820</v>
      </c>
    </row>
    <row r="31" spans="1:31" x14ac:dyDescent="0.25">
      <c r="A31">
        <f t="shared" si="7"/>
        <v>30</v>
      </c>
      <c r="B31" s="1">
        <v>52386</v>
      </c>
      <c r="C31" s="2">
        <v>39818</v>
      </c>
      <c r="D31" s="1" t="s">
        <v>20</v>
      </c>
      <c r="E31" s="1" t="str">
        <f t="shared" si="0"/>
        <v>*</v>
      </c>
      <c r="F31" s="1" t="str">
        <f t="shared" si="1"/>
        <v>**</v>
      </c>
      <c r="G31" s="1" t="str">
        <f t="shared" si="2"/>
        <v>**</v>
      </c>
      <c r="J31" s="1" t="str">
        <f t="shared" si="3"/>
        <v>**</v>
      </c>
      <c r="P31" s="1">
        <v>6</v>
      </c>
      <c r="Q31" s="1">
        <f t="shared" si="8"/>
        <v>0.01</v>
      </c>
      <c r="T31" s="4">
        <v>700.73</v>
      </c>
      <c r="U31" s="9">
        <f t="shared" si="4"/>
        <v>0</v>
      </c>
      <c r="V31" s="4">
        <f t="shared" si="5"/>
        <v>116.78833333333334</v>
      </c>
      <c r="W31" s="1" t="s">
        <v>33</v>
      </c>
      <c r="X31" s="1">
        <v>26.3</v>
      </c>
      <c r="Y31" s="4">
        <f t="shared" si="6"/>
        <v>727.03</v>
      </c>
      <c r="Z31" s="1" t="s">
        <v>39</v>
      </c>
      <c r="AA31" s="1" t="s">
        <v>37</v>
      </c>
      <c r="AB31" s="1" t="s">
        <v>24</v>
      </c>
      <c r="AC31" s="1" t="s">
        <v>56</v>
      </c>
      <c r="AD31" s="1" t="s">
        <v>35</v>
      </c>
      <c r="AE31" s="2">
        <v>39820</v>
      </c>
    </row>
    <row r="32" spans="1:31" x14ac:dyDescent="0.25">
      <c r="A32">
        <f t="shared" si="7"/>
        <v>31</v>
      </c>
      <c r="B32" s="1">
        <v>57253</v>
      </c>
      <c r="C32" s="2">
        <v>39818</v>
      </c>
      <c r="D32" s="1" t="s">
        <v>32</v>
      </c>
      <c r="E32" s="1" t="str">
        <f t="shared" si="0"/>
        <v>***</v>
      </c>
      <c r="F32" s="1" t="str">
        <f t="shared" si="1"/>
        <v>***</v>
      </c>
      <c r="G32" s="1" t="str">
        <f t="shared" si="2"/>
        <v>***</v>
      </c>
      <c r="J32" s="1" t="str">
        <f t="shared" si="3"/>
        <v>***</v>
      </c>
      <c r="P32" s="1">
        <v>29</v>
      </c>
      <c r="Q32" s="1">
        <f t="shared" si="8"/>
        <v>3.5000000000000003E-2</v>
      </c>
      <c r="T32" s="4">
        <v>653.54</v>
      </c>
      <c r="U32" s="9">
        <f t="shared" si="4"/>
        <v>0</v>
      </c>
      <c r="V32" s="4">
        <f t="shared" si="5"/>
        <v>22.535862068965518</v>
      </c>
      <c r="W32" s="1" t="s">
        <v>33</v>
      </c>
      <c r="X32" s="1">
        <v>53.03</v>
      </c>
      <c r="Y32" s="4">
        <f t="shared" si="6"/>
        <v>706.56999999999994</v>
      </c>
      <c r="Z32" s="1" t="s">
        <v>22</v>
      </c>
      <c r="AA32" s="1" t="s">
        <v>16</v>
      </c>
      <c r="AB32" s="1" t="s">
        <v>17</v>
      </c>
      <c r="AC32" s="1" t="s">
        <v>34</v>
      </c>
      <c r="AD32" s="1" t="s">
        <v>35</v>
      </c>
      <c r="AE32" s="2">
        <v>39820</v>
      </c>
    </row>
    <row r="33" spans="1:31" x14ac:dyDescent="0.25">
      <c r="A33">
        <f t="shared" si="7"/>
        <v>32</v>
      </c>
      <c r="B33" s="1">
        <v>25601</v>
      </c>
      <c r="C33" s="2">
        <v>39818</v>
      </c>
      <c r="D33" s="1" t="s">
        <v>36</v>
      </c>
      <c r="E33" s="1" t="str">
        <f t="shared" si="0"/>
        <v>*</v>
      </c>
      <c r="F33" s="1" t="str">
        <f t="shared" si="1"/>
        <v>*</v>
      </c>
      <c r="G33" s="1" t="str">
        <f t="shared" si="2"/>
        <v>*</v>
      </c>
      <c r="J33" s="1" t="str">
        <f t="shared" si="3"/>
        <v>*</v>
      </c>
      <c r="P33" s="1">
        <v>43</v>
      </c>
      <c r="Q33" s="1">
        <f t="shared" si="8"/>
        <v>0.05</v>
      </c>
      <c r="T33" s="4">
        <v>257.41000000000003</v>
      </c>
      <c r="U33" s="9">
        <f t="shared" si="4"/>
        <v>0</v>
      </c>
      <c r="V33" s="4">
        <f t="shared" si="5"/>
        <v>5.9862790697674422</v>
      </c>
      <c r="W33" s="1" t="s">
        <v>21</v>
      </c>
      <c r="X33" s="1">
        <v>4.6900000000000004</v>
      </c>
      <c r="Y33" s="4">
        <f t="shared" si="6"/>
        <v>262.10000000000002</v>
      </c>
      <c r="Z33" s="1" t="s">
        <v>51</v>
      </c>
      <c r="AA33" s="1" t="s">
        <v>28</v>
      </c>
      <c r="AB33" s="1" t="s">
        <v>29</v>
      </c>
      <c r="AC33" s="1" t="s">
        <v>55</v>
      </c>
      <c r="AD33" s="1" t="s">
        <v>19</v>
      </c>
      <c r="AE33" s="2">
        <v>39819</v>
      </c>
    </row>
    <row r="34" spans="1:31" x14ac:dyDescent="0.25">
      <c r="A34">
        <f t="shared" si="7"/>
        <v>33</v>
      </c>
      <c r="B34" s="1">
        <v>57253</v>
      </c>
      <c r="C34" s="2">
        <v>39818</v>
      </c>
      <c r="D34" s="1" t="s">
        <v>32</v>
      </c>
      <c r="E34" s="1" t="str">
        <f t="shared" si="0"/>
        <v>***</v>
      </c>
      <c r="F34" s="1" t="str">
        <f t="shared" si="1"/>
        <v>***</v>
      </c>
      <c r="G34" s="1" t="str">
        <f t="shared" si="2"/>
        <v>***</v>
      </c>
      <c r="J34" s="1" t="str">
        <f t="shared" si="3"/>
        <v>***</v>
      </c>
      <c r="P34" s="1">
        <v>49</v>
      </c>
      <c r="Q34" s="1">
        <f t="shared" si="8"/>
        <v>0.05</v>
      </c>
      <c r="T34" s="4">
        <v>240.3</v>
      </c>
      <c r="U34" s="9">
        <f t="shared" si="4"/>
        <v>0</v>
      </c>
      <c r="V34" s="4">
        <f t="shared" si="5"/>
        <v>4.9040816326530612</v>
      </c>
      <c r="W34" s="1" t="s">
        <v>21</v>
      </c>
      <c r="X34" s="1">
        <v>5.68</v>
      </c>
      <c r="Y34" s="4">
        <f t="shared" si="6"/>
        <v>245.98000000000002</v>
      </c>
      <c r="Z34" s="1" t="s">
        <v>22</v>
      </c>
      <c r="AA34" s="1" t="s">
        <v>16</v>
      </c>
      <c r="AB34" s="1" t="s">
        <v>17</v>
      </c>
      <c r="AC34" s="1" t="s">
        <v>52</v>
      </c>
      <c r="AD34" s="1" t="s">
        <v>59</v>
      </c>
      <c r="AE34" s="2">
        <v>39819</v>
      </c>
    </row>
    <row r="35" spans="1:31" x14ac:dyDescent="0.25">
      <c r="A35">
        <f t="shared" si="7"/>
        <v>34</v>
      </c>
      <c r="B35" s="1">
        <v>290</v>
      </c>
      <c r="C35" s="2">
        <v>39818</v>
      </c>
      <c r="D35" s="1" t="s">
        <v>27</v>
      </c>
      <c r="E35" s="1" t="str">
        <f t="shared" si="0"/>
        <v>*</v>
      </c>
      <c r="F35" s="1" t="str">
        <f t="shared" si="1"/>
        <v>*</v>
      </c>
      <c r="G35" s="1" t="str">
        <f t="shared" si="2"/>
        <v>*</v>
      </c>
      <c r="J35" s="1" t="str">
        <f t="shared" si="3"/>
        <v>*</v>
      </c>
      <c r="P35" s="1">
        <v>24</v>
      </c>
      <c r="Q35" s="1">
        <f t="shared" si="8"/>
        <v>3.5000000000000003E-2</v>
      </c>
      <c r="T35" s="4">
        <v>188.73</v>
      </c>
      <c r="U35" s="9">
        <f t="shared" si="4"/>
        <v>0</v>
      </c>
      <c r="V35" s="4">
        <f t="shared" si="5"/>
        <v>7.8637499999999996</v>
      </c>
      <c r="W35" s="1" t="s">
        <v>21</v>
      </c>
      <c r="X35" s="1">
        <v>5.83</v>
      </c>
      <c r="Y35" s="4">
        <f t="shared" si="6"/>
        <v>194.56</v>
      </c>
      <c r="Z35" s="1" t="s">
        <v>44</v>
      </c>
      <c r="AA35" s="1" t="s">
        <v>37</v>
      </c>
      <c r="AB35" s="1" t="s">
        <v>29</v>
      </c>
      <c r="AC35" s="1" t="s">
        <v>40</v>
      </c>
      <c r="AD35" s="1" t="s">
        <v>31</v>
      </c>
      <c r="AE35" s="2">
        <v>39819</v>
      </c>
    </row>
    <row r="36" spans="1:31" x14ac:dyDescent="0.25">
      <c r="A36">
        <f t="shared" si="7"/>
        <v>35</v>
      </c>
      <c r="B36" s="1">
        <v>1028</v>
      </c>
      <c r="C36" s="2">
        <v>39818</v>
      </c>
      <c r="D36" s="1" t="s">
        <v>20</v>
      </c>
      <c r="E36" s="1" t="str">
        <f t="shared" si="0"/>
        <v>*</v>
      </c>
      <c r="F36" s="1" t="str">
        <f t="shared" si="1"/>
        <v>**</v>
      </c>
      <c r="G36" s="1" t="str">
        <f t="shared" si="2"/>
        <v>**</v>
      </c>
      <c r="J36" s="1" t="str">
        <f t="shared" si="3"/>
        <v>**</v>
      </c>
      <c r="P36" s="1">
        <v>6</v>
      </c>
      <c r="Q36" s="1">
        <f t="shared" si="8"/>
        <v>0.01</v>
      </c>
      <c r="T36" s="4">
        <v>165.75</v>
      </c>
      <c r="U36" s="9">
        <f t="shared" si="4"/>
        <v>0</v>
      </c>
      <c r="V36" s="4">
        <f t="shared" si="5"/>
        <v>27.625</v>
      </c>
      <c r="W36" s="1" t="s">
        <v>21</v>
      </c>
      <c r="X36" s="1">
        <v>1.99</v>
      </c>
      <c r="Y36" s="4">
        <f t="shared" si="6"/>
        <v>167.74</v>
      </c>
      <c r="Z36" s="1" t="s">
        <v>15</v>
      </c>
      <c r="AA36" s="1" t="s">
        <v>16</v>
      </c>
      <c r="AB36" s="1" t="s">
        <v>24</v>
      </c>
      <c r="AC36" s="1" t="s">
        <v>38</v>
      </c>
      <c r="AD36" s="1" t="s">
        <v>41</v>
      </c>
      <c r="AE36" s="2">
        <v>39819</v>
      </c>
    </row>
    <row r="37" spans="1:31" x14ac:dyDescent="0.25">
      <c r="A37">
        <f t="shared" si="7"/>
        <v>36</v>
      </c>
      <c r="B37" s="1">
        <v>57253</v>
      </c>
      <c r="C37" s="2">
        <v>39818</v>
      </c>
      <c r="D37" s="1" t="s">
        <v>32</v>
      </c>
      <c r="E37" s="1" t="str">
        <f t="shared" si="0"/>
        <v>***</v>
      </c>
      <c r="F37" s="1" t="str">
        <f t="shared" si="1"/>
        <v>***</v>
      </c>
      <c r="G37" s="1" t="str">
        <f t="shared" si="2"/>
        <v>***</v>
      </c>
      <c r="J37" s="1" t="str">
        <f t="shared" si="3"/>
        <v>***</v>
      </c>
      <c r="P37" s="1">
        <v>43</v>
      </c>
      <c r="Q37" s="1">
        <f t="shared" si="8"/>
        <v>0.05</v>
      </c>
      <c r="T37" s="4">
        <v>78.08</v>
      </c>
      <c r="U37" s="9">
        <f t="shared" si="4"/>
        <v>0</v>
      </c>
      <c r="V37" s="4">
        <f t="shared" si="5"/>
        <v>1.8158139534883722</v>
      </c>
      <c r="W37" s="1" t="s">
        <v>21</v>
      </c>
      <c r="X37" s="1">
        <v>0.75</v>
      </c>
      <c r="Y37" s="4">
        <f t="shared" si="6"/>
        <v>78.83</v>
      </c>
      <c r="Z37" s="1" t="s">
        <v>22</v>
      </c>
      <c r="AA37" s="1" t="s">
        <v>16</v>
      </c>
      <c r="AB37" s="1" t="s">
        <v>17</v>
      </c>
      <c r="AC37" s="1" t="s">
        <v>34</v>
      </c>
      <c r="AD37" s="1" t="s">
        <v>35</v>
      </c>
      <c r="AE37" s="2">
        <v>39819</v>
      </c>
    </row>
    <row r="38" spans="1:31" x14ac:dyDescent="0.25">
      <c r="A38">
        <f t="shared" si="7"/>
        <v>37</v>
      </c>
      <c r="B38" s="1">
        <v>23488</v>
      </c>
      <c r="C38" s="2">
        <v>39819</v>
      </c>
      <c r="D38" s="1" t="s">
        <v>32</v>
      </c>
      <c r="E38" s="1" t="str">
        <f t="shared" si="0"/>
        <v>***</v>
      </c>
      <c r="F38" s="1" t="str">
        <f t="shared" si="1"/>
        <v>***</v>
      </c>
      <c r="G38" s="1" t="str">
        <f t="shared" si="2"/>
        <v>***</v>
      </c>
      <c r="J38" s="1" t="str">
        <f t="shared" si="3"/>
        <v>***</v>
      </c>
      <c r="P38" s="1">
        <v>30</v>
      </c>
      <c r="Q38" s="1">
        <f t="shared" si="8"/>
        <v>0.04</v>
      </c>
      <c r="T38" s="4">
        <v>26133.39</v>
      </c>
      <c r="U38" s="9">
        <f t="shared" si="4"/>
        <v>1</v>
      </c>
      <c r="V38" s="4">
        <f t="shared" si="5"/>
        <v>871.11299999999994</v>
      </c>
      <c r="W38" s="1" t="s">
        <v>33</v>
      </c>
      <c r="X38" s="1">
        <v>44.55</v>
      </c>
      <c r="Y38" s="4">
        <f t="shared" si="6"/>
        <v>26177.94</v>
      </c>
      <c r="Z38" s="1" t="s">
        <v>39</v>
      </c>
      <c r="AA38" s="1" t="s">
        <v>37</v>
      </c>
      <c r="AB38" s="1" t="s">
        <v>17</v>
      </c>
      <c r="AC38" s="1" t="s">
        <v>62</v>
      </c>
      <c r="AD38" s="1" t="s">
        <v>59</v>
      </c>
      <c r="AE38" s="2">
        <v>39820</v>
      </c>
    </row>
    <row r="39" spans="1:31" x14ac:dyDescent="0.25">
      <c r="A39">
        <f t="shared" si="7"/>
        <v>38</v>
      </c>
      <c r="B39" s="1">
        <v>14274</v>
      </c>
      <c r="C39" s="2">
        <v>39819</v>
      </c>
      <c r="D39" s="1" t="s">
        <v>27</v>
      </c>
      <c r="E39" s="1" t="str">
        <f t="shared" si="0"/>
        <v>*</v>
      </c>
      <c r="F39" s="1" t="str">
        <f t="shared" si="1"/>
        <v>*</v>
      </c>
      <c r="G39" s="1" t="str">
        <f t="shared" si="2"/>
        <v>*</v>
      </c>
      <c r="J39" s="1" t="str">
        <f t="shared" si="3"/>
        <v>*</v>
      </c>
      <c r="P39" s="1">
        <v>23</v>
      </c>
      <c r="Q39" s="1">
        <f t="shared" si="8"/>
        <v>3.5000000000000003E-2</v>
      </c>
      <c r="T39" s="4">
        <v>3674.08</v>
      </c>
      <c r="U39" s="9">
        <f t="shared" si="4"/>
        <v>1</v>
      </c>
      <c r="V39" s="4">
        <f t="shared" si="5"/>
        <v>159.74260869565217</v>
      </c>
      <c r="W39" s="1" t="s">
        <v>33</v>
      </c>
      <c r="X39" s="1">
        <v>30</v>
      </c>
      <c r="Y39" s="4">
        <f t="shared" si="6"/>
        <v>3704.08</v>
      </c>
      <c r="Z39" s="1" t="s">
        <v>49</v>
      </c>
      <c r="AA39" s="1" t="s">
        <v>16</v>
      </c>
      <c r="AB39" s="1" t="s">
        <v>17</v>
      </c>
      <c r="AC39" s="1" t="s">
        <v>34</v>
      </c>
      <c r="AD39" s="1" t="s">
        <v>35</v>
      </c>
      <c r="AE39" s="2">
        <v>39821</v>
      </c>
    </row>
    <row r="40" spans="1:31" x14ac:dyDescent="0.25">
      <c r="A40">
        <f t="shared" si="7"/>
        <v>39</v>
      </c>
      <c r="B40" s="1">
        <v>48226</v>
      </c>
      <c r="C40" s="2">
        <v>39819</v>
      </c>
      <c r="D40" s="1" t="s">
        <v>13</v>
      </c>
      <c r="E40" s="1" t="str">
        <f t="shared" si="0"/>
        <v>*</v>
      </c>
      <c r="F40" s="1" t="str">
        <f t="shared" si="1"/>
        <v>*</v>
      </c>
      <c r="G40" s="1" t="str">
        <f t="shared" si="2"/>
        <v>*</v>
      </c>
      <c r="J40" s="1" t="str">
        <f t="shared" si="3"/>
        <v>*</v>
      </c>
      <c r="P40" s="1">
        <v>23</v>
      </c>
      <c r="Q40" s="1">
        <f t="shared" si="8"/>
        <v>3.5000000000000003E-2</v>
      </c>
      <c r="T40" s="4">
        <v>2357.4499999999998</v>
      </c>
      <c r="U40" s="9">
        <f t="shared" si="4"/>
        <v>1</v>
      </c>
      <c r="V40" s="4">
        <f t="shared" si="5"/>
        <v>102.49782608695651</v>
      </c>
      <c r="W40" s="1" t="s">
        <v>33</v>
      </c>
      <c r="X40" s="1">
        <v>35.840000000000003</v>
      </c>
      <c r="Y40" s="4">
        <f t="shared" si="6"/>
        <v>2393.29</v>
      </c>
      <c r="Z40" s="1" t="s">
        <v>64</v>
      </c>
      <c r="AA40" s="1" t="s">
        <v>23</v>
      </c>
      <c r="AB40" s="1" t="s">
        <v>17</v>
      </c>
      <c r="AC40" s="1" t="s">
        <v>62</v>
      </c>
      <c r="AD40" s="1" t="s">
        <v>59</v>
      </c>
      <c r="AE40" s="2">
        <v>39819</v>
      </c>
    </row>
    <row r="41" spans="1:31" x14ac:dyDescent="0.25">
      <c r="A41">
        <f t="shared" si="7"/>
        <v>40</v>
      </c>
      <c r="B41" s="1">
        <v>14274</v>
      </c>
      <c r="C41" s="2">
        <v>39819</v>
      </c>
      <c r="D41" s="1" t="s">
        <v>27</v>
      </c>
      <c r="E41" s="1" t="str">
        <f t="shared" si="0"/>
        <v>*</v>
      </c>
      <c r="F41" s="1" t="str">
        <f t="shared" si="1"/>
        <v>*</v>
      </c>
      <c r="G41" s="1" t="str">
        <f t="shared" si="2"/>
        <v>*</v>
      </c>
      <c r="J41" s="1" t="str">
        <f t="shared" si="3"/>
        <v>*</v>
      </c>
      <c r="P41" s="1">
        <v>46</v>
      </c>
      <c r="Q41" s="1">
        <f t="shared" si="8"/>
        <v>0.05</v>
      </c>
      <c r="T41" s="4">
        <v>1413.89</v>
      </c>
      <c r="U41" s="9">
        <f t="shared" si="4"/>
        <v>1</v>
      </c>
      <c r="V41" s="4">
        <f t="shared" si="5"/>
        <v>30.736739130434785</v>
      </c>
      <c r="W41" s="1" t="s">
        <v>14</v>
      </c>
      <c r="X41" s="1">
        <v>13.99</v>
      </c>
      <c r="Y41" s="4">
        <f t="shared" si="6"/>
        <v>1427.88</v>
      </c>
      <c r="Z41" s="1" t="s">
        <v>49</v>
      </c>
      <c r="AA41" s="1" t="s">
        <v>16</v>
      </c>
      <c r="AB41" s="1" t="s">
        <v>29</v>
      </c>
      <c r="AC41" s="1" t="s">
        <v>55</v>
      </c>
      <c r="AD41" s="1" t="s">
        <v>26</v>
      </c>
      <c r="AE41" s="2">
        <v>39821</v>
      </c>
    </row>
    <row r="42" spans="1:31" x14ac:dyDescent="0.25">
      <c r="A42">
        <f t="shared" si="7"/>
        <v>41</v>
      </c>
      <c r="B42" s="1">
        <v>16961</v>
      </c>
      <c r="C42" s="2">
        <v>39819</v>
      </c>
      <c r="D42" s="1" t="s">
        <v>27</v>
      </c>
      <c r="E42" s="1" t="str">
        <f t="shared" si="0"/>
        <v>*</v>
      </c>
      <c r="F42" s="1" t="str">
        <f t="shared" si="1"/>
        <v>*</v>
      </c>
      <c r="G42" s="1" t="str">
        <f t="shared" si="2"/>
        <v>*</v>
      </c>
      <c r="J42" s="1" t="str">
        <f t="shared" si="3"/>
        <v>*</v>
      </c>
      <c r="P42" s="1">
        <v>34</v>
      </c>
      <c r="Q42" s="1">
        <f t="shared" si="8"/>
        <v>0.04</v>
      </c>
      <c r="T42" s="4">
        <v>1089.5899999999999</v>
      </c>
      <c r="U42" s="9">
        <f t="shared" si="4"/>
        <v>1</v>
      </c>
      <c r="V42" s="4">
        <f t="shared" si="5"/>
        <v>32.046764705882353</v>
      </c>
      <c r="W42" s="1" t="s">
        <v>21</v>
      </c>
      <c r="X42" s="1">
        <v>5.09</v>
      </c>
      <c r="Y42" s="4">
        <f t="shared" si="6"/>
        <v>1094.6799999999998</v>
      </c>
      <c r="Z42" s="1" t="s">
        <v>54</v>
      </c>
      <c r="AA42" s="1" t="s">
        <v>16</v>
      </c>
      <c r="AB42" s="1" t="s">
        <v>29</v>
      </c>
      <c r="AC42" s="1" t="s">
        <v>40</v>
      </c>
      <c r="AD42" s="1" t="s">
        <v>19</v>
      </c>
      <c r="AE42" s="2">
        <v>39821</v>
      </c>
    </row>
    <row r="43" spans="1:31" x14ac:dyDescent="0.25">
      <c r="A43">
        <f t="shared" si="7"/>
        <v>42</v>
      </c>
      <c r="B43" s="1">
        <v>41094</v>
      </c>
      <c r="C43" s="2">
        <v>39819</v>
      </c>
      <c r="D43" s="1" t="s">
        <v>13</v>
      </c>
      <c r="E43" s="1" t="str">
        <f t="shared" si="0"/>
        <v>*</v>
      </c>
      <c r="F43" s="1" t="str">
        <f t="shared" si="1"/>
        <v>*</v>
      </c>
      <c r="G43" s="1" t="str">
        <f t="shared" si="2"/>
        <v>*</v>
      </c>
      <c r="J43" s="1" t="str">
        <f t="shared" si="3"/>
        <v>*</v>
      </c>
      <c r="P43" s="1">
        <v>46</v>
      </c>
      <c r="Q43" s="1">
        <f t="shared" si="8"/>
        <v>0.05</v>
      </c>
      <c r="T43" s="4">
        <v>298.97000000000003</v>
      </c>
      <c r="U43" s="9">
        <f t="shared" si="4"/>
        <v>0</v>
      </c>
      <c r="V43" s="4">
        <f t="shared" si="5"/>
        <v>6.4993478260869573</v>
      </c>
      <c r="W43" s="1" t="s">
        <v>21</v>
      </c>
      <c r="X43" s="1">
        <v>8.73</v>
      </c>
      <c r="Y43" s="4">
        <f t="shared" si="6"/>
        <v>307.70000000000005</v>
      </c>
      <c r="Z43" s="1" t="s">
        <v>54</v>
      </c>
      <c r="AA43" s="1" t="s">
        <v>28</v>
      </c>
      <c r="AB43" s="1" t="s">
        <v>29</v>
      </c>
      <c r="AC43" s="1" t="s">
        <v>40</v>
      </c>
      <c r="AD43" s="1" t="s">
        <v>19</v>
      </c>
      <c r="AE43" s="2">
        <v>39821</v>
      </c>
    </row>
    <row r="44" spans="1:31" x14ac:dyDescent="0.25">
      <c r="A44">
        <f t="shared" si="7"/>
        <v>43</v>
      </c>
      <c r="B44" s="1">
        <v>41094</v>
      </c>
      <c r="C44" s="2">
        <v>39819</v>
      </c>
      <c r="D44" s="1" t="s">
        <v>13</v>
      </c>
      <c r="E44" s="1" t="str">
        <f t="shared" si="0"/>
        <v>*</v>
      </c>
      <c r="F44" s="1" t="str">
        <f t="shared" si="1"/>
        <v>*</v>
      </c>
      <c r="G44" s="1" t="str">
        <f t="shared" si="2"/>
        <v>*</v>
      </c>
      <c r="J44" s="1" t="str">
        <f t="shared" si="3"/>
        <v>*</v>
      </c>
      <c r="P44" s="1">
        <v>6</v>
      </c>
      <c r="Q44" s="1">
        <f t="shared" si="8"/>
        <v>0.01</v>
      </c>
      <c r="T44" s="4">
        <v>159.05000000000001</v>
      </c>
      <c r="U44" s="9">
        <f t="shared" si="4"/>
        <v>0</v>
      </c>
      <c r="V44" s="4">
        <f t="shared" si="5"/>
        <v>26.508333333333336</v>
      </c>
      <c r="W44" s="1" t="s">
        <v>21</v>
      </c>
      <c r="X44" s="1">
        <v>35</v>
      </c>
      <c r="Y44" s="4">
        <f t="shared" si="6"/>
        <v>194.05</v>
      </c>
      <c r="Z44" s="1" t="s">
        <v>54</v>
      </c>
      <c r="AA44" s="1" t="s">
        <v>28</v>
      </c>
      <c r="AB44" s="1" t="s">
        <v>29</v>
      </c>
      <c r="AC44" s="1" t="s">
        <v>55</v>
      </c>
      <c r="AD44" s="1" t="s">
        <v>48</v>
      </c>
      <c r="AE44" s="2">
        <v>39823</v>
      </c>
    </row>
    <row r="45" spans="1:31" x14ac:dyDescent="0.25">
      <c r="A45">
        <f t="shared" si="7"/>
        <v>44</v>
      </c>
      <c r="B45" s="1">
        <v>6854</v>
      </c>
      <c r="C45" s="2">
        <v>39819</v>
      </c>
      <c r="D45" s="1" t="s">
        <v>36</v>
      </c>
      <c r="E45" s="1" t="str">
        <f t="shared" si="0"/>
        <v>*</v>
      </c>
      <c r="F45" s="1" t="str">
        <f t="shared" si="1"/>
        <v>*</v>
      </c>
      <c r="G45" s="1" t="str">
        <f t="shared" si="2"/>
        <v>*</v>
      </c>
      <c r="J45" s="1" t="str">
        <f t="shared" si="3"/>
        <v>*</v>
      </c>
      <c r="P45" s="1">
        <v>19</v>
      </c>
      <c r="Q45" s="1">
        <f t="shared" si="8"/>
        <v>0.02</v>
      </c>
      <c r="T45" s="4">
        <v>129.84</v>
      </c>
      <c r="U45" s="9">
        <f t="shared" si="4"/>
        <v>0</v>
      </c>
      <c r="V45" s="4">
        <f t="shared" si="5"/>
        <v>6.8336842105263162</v>
      </c>
      <c r="W45" s="1" t="s">
        <v>14</v>
      </c>
      <c r="X45" s="1">
        <v>4.95</v>
      </c>
      <c r="Y45" s="4">
        <f t="shared" si="6"/>
        <v>134.79</v>
      </c>
      <c r="Z45" s="1" t="s">
        <v>51</v>
      </c>
      <c r="AA45" s="1" t="s">
        <v>16</v>
      </c>
      <c r="AB45" s="1" t="s">
        <v>17</v>
      </c>
      <c r="AC45" s="1" t="s">
        <v>18</v>
      </c>
      <c r="AD45" s="1" t="s">
        <v>41</v>
      </c>
      <c r="AE45" s="2">
        <v>39821</v>
      </c>
    </row>
    <row r="46" spans="1:31" x14ac:dyDescent="0.25">
      <c r="A46">
        <f t="shared" si="7"/>
        <v>45</v>
      </c>
      <c r="B46" s="1">
        <v>23488</v>
      </c>
      <c r="C46" s="2">
        <v>39819</v>
      </c>
      <c r="D46" s="1" t="s">
        <v>20</v>
      </c>
      <c r="E46" s="1" t="str">
        <f t="shared" si="0"/>
        <v>*</v>
      </c>
      <c r="F46" s="1" t="str">
        <f t="shared" si="1"/>
        <v>**</v>
      </c>
      <c r="G46" s="1" t="str">
        <f t="shared" si="2"/>
        <v>**</v>
      </c>
      <c r="J46" s="1" t="str">
        <f t="shared" si="3"/>
        <v>**</v>
      </c>
      <c r="P46" s="1">
        <v>29</v>
      </c>
      <c r="Q46" s="1">
        <f t="shared" si="8"/>
        <v>3.5000000000000003E-2</v>
      </c>
      <c r="T46" s="4">
        <v>101.77</v>
      </c>
      <c r="U46" s="9">
        <f t="shared" si="4"/>
        <v>0</v>
      </c>
      <c r="V46" s="4">
        <f t="shared" si="5"/>
        <v>3.5093103448275862</v>
      </c>
      <c r="W46" s="1" t="s">
        <v>21</v>
      </c>
      <c r="X46" s="1">
        <v>3.97</v>
      </c>
      <c r="Y46" s="4">
        <f t="shared" si="6"/>
        <v>105.74</v>
      </c>
      <c r="Z46" s="1" t="s">
        <v>42</v>
      </c>
      <c r="AA46" s="1" t="s">
        <v>37</v>
      </c>
      <c r="AB46" s="1" t="s">
        <v>29</v>
      </c>
      <c r="AC46" s="1" t="s">
        <v>30</v>
      </c>
      <c r="AD46" s="1" t="s">
        <v>31</v>
      </c>
      <c r="AE46" s="2">
        <v>39821</v>
      </c>
    </row>
    <row r="47" spans="1:31" x14ac:dyDescent="0.25">
      <c r="A47">
        <f t="shared" si="7"/>
        <v>46</v>
      </c>
      <c r="B47" s="1">
        <v>14274</v>
      </c>
      <c r="C47" s="2">
        <v>39819</v>
      </c>
      <c r="D47" s="1" t="s">
        <v>27</v>
      </c>
      <c r="E47" s="1" t="str">
        <f t="shared" si="0"/>
        <v>*</v>
      </c>
      <c r="F47" s="1" t="str">
        <f t="shared" si="1"/>
        <v>*</v>
      </c>
      <c r="G47" s="1" t="str">
        <f t="shared" si="2"/>
        <v>*</v>
      </c>
      <c r="J47" s="1" t="str">
        <f t="shared" si="3"/>
        <v>*</v>
      </c>
      <c r="P47" s="1">
        <v>2</v>
      </c>
      <c r="Q47" s="1">
        <f t="shared" si="8"/>
        <v>0.01</v>
      </c>
      <c r="T47" s="4">
        <v>61.718499999999999</v>
      </c>
      <c r="U47" s="9">
        <f t="shared" si="4"/>
        <v>0</v>
      </c>
      <c r="V47" s="4">
        <f t="shared" si="5"/>
        <v>30.859249999999999</v>
      </c>
      <c r="W47" s="1" t="s">
        <v>21</v>
      </c>
      <c r="X47" s="1">
        <v>1.1000000000000001</v>
      </c>
      <c r="Y47" s="4">
        <f t="shared" si="6"/>
        <v>62.8185</v>
      </c>
      <c r="Z47" s="1" t="s">
        <v>49</v>
      </c>
      <c r="AA47" s="1" t="s">
        <v>16</v>
      </c>
      <c r="AB47" s="1" t="s">
        <v>24</v>
      </c>
      <c r="AC47" s="1" t="s">
        <v>25</v>
      </c>
      <c r="AD47" s="1" t="s">
        <v>19</v>
      </c>
      <c r="AE47" s="2">
        <v>39820</v>
      </c>
    </row>
    <row r="48" spans="1:31" x14ac:dyDescent="0.25">
      <c r="A48">
        <f t="shared" si="7"/>
        <v>47</v>
      </c>
      <c r="B48" s="1">
        <v>16961</v>
      </c>
      <c r="C48" s="2">
        <v>39819</v>
      </c>
      <c r="D48" s="1" t="s">
        <v>27</v>
      </c>
      <c r="E48" s="1" t="str">
        <f t="shared" si="0"/>
        <v>*</v>
      </c>
      <c r="F48" s="1" t="str">
        <f t="shared" si="1"/>
        <v>*</v>
      </c>
      <c r="G48" s="1" t="str">
        <f t="shared" si="2"/>
        <v>*</v>
      </c>
      <c r="J48" s="1" t="str">
        <f t="shared" si="3"/>
        <v>*</v>
      </c>
      <c r="P48" s="1">
        <v>27</v>
      </c>
      <c r="Q48" s="1">
        <f t="shared" si="8"/>
        <v>3.5000000000000003E-2</v>
      </c>
      <c r="T48" s="4">
        <v>46.86</v>
      </c>
      <c r="U48" s="9">
        <f t="shared" si="4"/>
        <v>0</v>
      </c>
      <c r="V48" s="4">
        <f t="shared" si="5"/>
        <v>1.7355555555555555</v>
      </c>
      <c r="W48" s="1" t="s">
        <v>21</v>
      </c>
      <c r="X48" s="1">
        <v>1.99</v>
      </c>
      <c r="Y48" s="4">
        <f t="shared" si="6"/>
        <v>48.85</v>
      </c>
      <c r="Z48" s="1" t="s">
        <v>54</v>
      </c>
      <c r="AA48" s="1" t="s">
        <v>16</v>
      </c>
      <c r="AB48" s="1" t="s">
        <v>24</v>
      </c>
      <c r="AC48" s="1" t="s">
        <v>38</v>
      </c>
      <c r="AD48" s="1" t="s">
        <v>41</v>
      </c>
      <c r="AE48" s="2">
        <v>39820</v>
      </c>
    </row>
    <row r="49" spans="1:31" x14ac:dyDescent="0.25">
      <c r="A49">
        <f t="shared" si="7"/>
        <v>48</v>
      </c>
      <c r="B49" s="1">
        <v>16770</v>
      </c>
      <c r="C49" s="2">
        <v>39819</v>
      </c>
      <c r="D49" s="1" t="s">
        <v>32</v>
      </c>
      <c r="E49" s="1" t="str">
        <f t="shared" si="0"/>
        <v>***</v>
      </c>
      <c r="F49" s="1" t="str">
        <f t="shared" si="1"/>
        <v>***</v>
      </c>
      <c r="G49" s="1" t="str">
        <f t="shared" si="2"/>
        <v>***</v>
      </c>
      <c r="J49" s="1" t="str">
        <f t="shared" si="3"/>
        <v>***</v>
      </c>
      <c r="P49" s="1">
        <v>17</v>
      </c>
      <c r="Q49" s="1">
        <f t="shared" si="8"/>
        <v>0.02</v>
      </c>
      <c r="T49" s="4">
        <v>37.06</v>
      </c>
      <c r="U49" s="9">
        <f t="shared" si="4"/>
        <v>0</v>
      </c>
      <c r="V49" s="4">
        <f t="shared" si="5"/>
        <v>2.1800000000000002</v>
      </c>
      <c r="W49" s="1" t="s">
        <v>21</v>
      </c>
      <c r="X49" s="1">
        <v>0.7</v>
      </c>
      <c r="Y49" s="4">
        <f t="shared" si="6"/>
        <v>37.760000000000005</v>
      </c>
      <c r="Z49" s="1" t="s">
        <v>54</v>
      </c>
      <c r="AA49" s="1" t="s">
        <v>16</v>
      </c>
      <c r="AB49" s="1" t="s">
        <v>29</v>
      </c>
      <c r="AC49" s="1" t="s">
        <v>30</v>
      </c>
      <c r="AD49" s="1" t="s">
        <v>31</v>
      </c>
      <c r="AE49" s="2">
        <v>39820</v>
      </c>
    </row>
    <row r="50" spans="1:31" x14ac:dyDescent="0.25">
      <c r="A50">
        <f t="shared" si="7"/>
        <v>49</v>
      </c>
      <c r="B50" s="1">
        <v>6854</v>
      </c>
      <c r="C50" s="2">
        <v>39819</v>
      </c>
      <c r="D50" s="1" t="s">
        <v>36</v>
      </c>
      <c r="E50" s="1" t="str">
        <f t="shared" si="0"/>
        <v>*</v>
      </c>
      <c r="F50" s="1" t="str">
        <f t="shared" si="1"/>
        <v>*</v>
      </c>
      <c r="G50" s="1" t="str">
        <f t="shared" si="2"/>
        <v>*</v>
      </c>
      <c r="J50" s="1" t="str">
        <f t="shared" si="3"/>
        <v>*</v>
      </c>
      <c r="P50" s="1">
        <v>1</v>
      </c>
      <c r="Q50" s="1">
        <f t="shared" si="8"/>
        <v>0.01</v>
      </c>
      <c r="T50" s="4">
        <v>22.13</v>
      </c>
      <c r="U50" s="9">
        <f t="shared" si="4"/>
        <v>0</v>
      </c>
      <c r="V50" s="4">
        <f t="shared" si="5"/>
        <v>22.13</v>
      </c>
      <c r="W50" s="1" t="s">
        <v>14</v>
      </c>
      <c r="X50" s="1">
        <v>6.16</v>
      </c>
      <c r="Y50" s="4">
        <f t="shared" si="6"/>
        <v>28.29</v>
      </c>
      <c r="Z50" s="1" t="s">
        <v>51</v>
      </c>
      <c r="AA50" s="1" t="s">
        <v>16</v>
      </c>
      <c r="AB50" s="1" t="s">
        <v>29</v>
      </c>
      <c r="AC50" s="1" t="s">
        <v>43</v>
      </c>
      <c r="AD50" s="1" t="s">
        <v>19</v>
      </c>
      <c r="AE50" s="2">
        <v>39821</v>
      </c>
    </row>
    <row r="51" spans="1:31" x14ac:dyDescent="0.25">
      <c r="A51">
        <f t="shared" si="7"/>
        <v>50</v>
      </c>
      <c r="B51" s="1">
        <v>3073</v>
      </c>
      <c r="C51" s="2">
        <v>39820</v>
      </c>
      <c r="D51" s="1" t="s">
        <v>36</v>
      </c>
      <c r="E51" s="1" t="str">
        <f t="shared" si="0"/>
        <v>*</v>
      </c>
      <c r="F51" s="1" t="str">
        <f t="shared" si="1"/>
        <v>*</v>
      </c>
      <c r="G51" s="1" t="str">
        <f t="shared" si="2"/>
        <v>*</v>
      </c>
      <c r="J51" s="1" t="str">
        <f t="shared" si="3"/>
        <v>*</v>
      </c>
      <c r="P51" s="1">
        <v>7</v>
      </c>
      <c r="Q51" s="1">
        <f t="shared" si="8"/>
        <v>0.01</v>
      </c>
      <c r="T51" s="4">
        <v>45923.76</v>
      </c>
      <c r="U51" s="9">
        <f t="shared" si="4"/>
        <v>1</v>
      </c>
      <c r="V51" s="4">
        <f t="shared" si="5"/>
        <v>6560.5371428571434</v>
      </c>
      <c r="W51" s="1" t="s">
        <v>21</v>
      </c>
      <c r="X51" s="1">
        <v>24.49</v>
      </c>
      <c r="Y51" s="4">
        <f t="shared" si="6"/>
        <v>45948.25</v>
      </c>
      <c r="Z51" s="1" t="s">
        <v>44</v>
      </c>
      <c r="AA51" s="1" t="s">
        <v>37</v>
      </c>
      <c r="AB51" s="1" t="s">
        <v>24</v>
      </c>
      <c r="AC51" s="1" t="s">
        <v>56</v>
      </c>
      <c r="AD51" s="1" t="s">
        <v>48</v>
      </c>
      <c r="AE51" s="2">
        <v>39821</v>
      </c>
    </row>
    <row r="52" spans="1:31" x14ac:dyDescent="0.25">
      <c r="A52">
        <f t="shared" si="7"/>
        <v>51</v>
      </c>
      <c r="B52" s="1">
        <v>3073</v>
      </c>
      <c r="C52" s="2">
        <v>39820</v>
      </c>
      <c r="D52" s="1" t="s">
        <v>36</v>
      </c>
      <c r="E52" s="1" t="str">
        <f t="shared" si="0"/>
        <v>*</v>
      </c>
      <c r="F52" s="1" t="str">
        <f t="shared" si="1"/>
        <v>*</v>
      </c>
      <c r="G52" s="1" t="str">
        <f t="shared" si="2"/>
        <v>*</v>
      </c>
      <c r="J52" s="1" t="str">
        <f t="shared" si="3"/>
        <v>*</v>
      </c>
      <c r="P52" s="1">
        <v>3</v>
      </c>
      <c r="Q52" s="1">
        <f t="shared" si="8"/>
        <v>0.01</v>
      </c>
      <c r="T52" s="4">
        <v>2119.67</v>
      </c>
      <c r="U52" s="9">
        <f t="shared" si="4"/>
        <v>1</v>
      </c>
      <c r="V52" s="4">
        <f t="shared" si="5"/>
        <v>706.55666666666673</v>
      </c>
      <c r="W52" s="1" t="s">
        <v>14</v>
      </c>
      <c r="X52" s="1">
        <v>24.49</v>
      </c>
      <c r="Y52" s="4">
        <f t="shared" si="6"/>
        <v>2144.16</v>
      </c>
      <c r="Z52" s="1" t="s">
        <v>44</v>
      </c>
      <c r="AA52" s="1" t="s">
        <v>37</v>
      </c>
      <c r="AB52" s="1" t="s">
        <v>24</v>
      </c>
      <c r="AC52" s="1" t="s">
        <v>47</v>
      </c>
      <c r="AD52" s="1" t="s">
        <v>48</v>
      </c>
      <c r="AE52" s="2">
        <v>39821</v>
      </c>
    </row>
    <row r="53" spans="1:31" x14ac:dyDescent="0.25">
      <c r="A53">
        <f t="shared" si="7"/>
        <v>52</v>
      </c>
      <c r="B53" s="1">
        <v>33923</v>
      </c>
      <c r="C53" s="2">
        <v>39820</v>
      </c>
      <c r="D53" s="1" t="s">
        <v>13</v>
      </c>
      <c r="E53" s="1" t="str">
        <f t="shared" si="0"/>
        <v>*</v>
      </c>
      <c r="F53" s="1" t="str">
        <f t="shared" si="1"/>
        <v>*</v>
      </c>
      <c r="G53" s="1" t="str">
        <f t="shared" si="2"/>
        <v>*</v>
      </c>
      <c r="J53" s="1" t="str">
        <f t="shared" si="3"/>
        <v>*</v>
      </c>
      <c r="P53" s="1">
        <v>34</v>
      </c>
      <c r="Q53" s="1">
        <f t="shared" si="8"/>
        <v>0.04</v>
      </c>
      <c r="T53" s="4">
        <v>1961.7915</v>
      </c>
      <c r="U53" s="9">
        <f t="shared" si="4"/>
        <v>1</v>
      </c>
      <c r="V53" s="4">
        <f t="shared" si="5"/>
        <v>57.699750000000002</v>
      </c>
      <c r="W53" s="1" t="s">
        <v>21</v>
      </c>
      <c r="X53" s="1">
        <v>5.99</v>
      </c>
      <c r="Y53" s="4">
        <f t="shared" si="6"/>
        <v>1967.7815000000001</v>
      </c>
      <c r="Z53" s="1" t="s">
        <v>15</v>
      </c>
      <c r="AA53" s="1" t="s">
        <v>23</v>
      </c>
      <c r="AB53" s="1" t="s">
        <v>24</v>
      </c>
      <c r="AC53" s="1" t="s">
        <v>25</v>
      </c>
      <c r="AD53" s="1" t="s">
        <v>19</v>
      </c>
      <c r="AE53" s="2">
        <v>39824</v>
      </c>
    </row>
    <row r="54" spans="1:31" x14ac:dyDescent="0.25">
      <c r="A54">
        <f t="shared" si="7"/>
        <v>53</v>
      </c>
      <c r="B54" s="1">
        <v>43909</v>
      </c>
      <c r="C54" s="2">
        <v>39820</v>
      </c>
      <c r="D54" s="1" t="s">
        <v>20</v>
      </c>
      <c r="E54" s="1" t="str">
        <f t="shared" si="0"/>
        <v>*</v>
      </c>
      <c r="F54" s="1" t="str">
        <f t="shared" si="1"/>
        <v>**</v>
      </c>
      <c r="G54" s="1" t="str">
        <f t="shared" si="2"/>
        <v>**</v>
      </c>
      <c r="J54" s="1" t="str">
        <f t="shared" si="3"/>
        <v>**</v>
      </c>
      <c r="P54" s="1">
        <v>46</v>
      </c>
      <c r="Q54" s="1">
        <f t="shared" si="8"/>
        <v>0.05</v>
      </c>
      <c r="T54" s="4">
        <v>737.25</v>
      </c>
      <c r="U54" s="9">
        <f t="shared" si="4"/>
        <v>0</v>
      </c>
      <c r="V54" s="4">
        <f t="shared" si="5"/>
        <v>16.027173913043477</v>
      </c>
      <c r="W54" s="1" t="s">
        <v>21</v>
      </c>
      <c r="X54" s="1">
        <v>13.18</v>
      </c>
      <c r="Y54" s="4">
        <f t="shared" si="6"/>
        <v>750.43</v>
      </c>
      <c r="Z54" s="1" t="s">
        <v>46</v>
      </c>
      <c r="AA54" s="1" t="s">
        <v>16</v>
      </c>
      <c r="AB54" s="1" t="s">
        <v>29</v>
      </c>
      <c r="AC54" s="1" t="s">
        <v>43</v>
      </c>
      <c r="AD54" s="1" t="s">
        <v>19</v>
      </c>
      <c r="AE54" s="2">
        <v>39821</v>
      </c>
    </row>
    <row r="55" spans="1:31" x14ac:dyDescent="0.25">
      <c r="A55">
        <f t="shared" si="7"/>
        <v>54</v>
      </c>
      <c r="B55" s="1">
        <v>18405</v>
      </c>
      <c r="C55" s="2">
        <v>39820</v>
      </c>
      <c r="D55" s="1" t="s">
        <v>36</v>
      </c>
      <c r="E55" s="1" t="str">
        <f t="shared" si="0"/>
        <v>*</v>
      </c>
      <c r="F55" s="1" t="str">
        <f t="shared" si="1"/>
        <v>*</v>
      </c>
      <c r="G55" s="1" t="str">
        <f t="shared" si="2"/>
        <v>*</v>
      </c>
      <c r="J55" s="1" t="str">
        <f t="shared" si="3"/>
        <v>*</v>
      </c>
      <c r="P55" s="1">
        <v>30</v>
      </c>
      <c r="Q55" s="1">
        <f t="shared" si="8"/>
        <v>0.04</v>
      </c>
      <c r="T55" s="4">
        <v>610.65</v>
      </c>
      <c r="U55" s="9">
        <f t="shared" si="4"/>
        <v>0</v>
      </c>
      <c r="V55" s="4">
        <f t="shared" si="5"/>
        <v>20.355</v>
      </c>
      <c r="W55" s="1" t="s">
        <v>14</v>
      </c>
      <c r="X55" s="1">
        <v>8.83</v>
      </c>
      <c r="Y55" s="4">
        <f t="shared" si="6"/>
        <v>619.48</v>
      </c>
      <c r="Z55" s="1" t="s">
        <v>22</v>
      </c>
      <c r="AA55" s="1" t="s">
        <v>16</v>
      </c>
      <c r="AB55" s="1" t="s">
        <v>29</v>
      </c>
      <c r="AC55" s="1" t="s">
        <v>43</v>
      </c>
      <c r="AD55" s="1" t="s">
        <v>19</v>
      </c>
      <c r="AE55" s="2">
        <v>39822</v>
      </c>
    </row>
    <row r="56" spans="1:31" x14ac:dyDescent="0.25">
      <c r="A56">
        <f t="shared" si="7"/>
        <v>55</v>
      </c>
      <c r="B56" s="1">
        <v>32295</v>
      </c>
      <c r="C56" s="2">
        <v>39820</v>
      </c>
      <c r="D56" s="1" t="s">
        <v>20</v>
      </c>
      <c r="E56" s="1" t="str">
        <f t="shared" si="0"/>
        <v>*</v>
      </c>
      <c r="F56" s="1" t="str">
        <f t="shared" si="1"/>
        <v>**</v>
      </c>
      <c r="G56" s="1" t="str">
        <f t="shared" si="2"/>
        <v>**</v>
      </c>
      <c r="J56" s="1" t="str">
        <f t="shared" si="3"/>
        <v>**</v>
      </c>
      <c r="P56" s="1">
        <v>11</v>
      </c>
      <c r="Q56" s="1">
        <f t="shared" si="8"/>
        <v>0.02</v>
      </c>
      <c r="T56" s="4">
        <v>607.59699999999998</v>
      </c>
      <c r="U56" s="9">
        <f t="shared" si="4"/>
        <v>0</v>
      </c>
      <c r="V56" s="4">
        <f t="shared" si="5"/>
        <v>55.236090909090905</v>
      </c>
      <c r="W56" s="1" t="s">
        <v>21</v>
      </c>
      <c r="X56" s="1">
        <v>5.99</v>
      </c>
      <c r="Y56" s="4">
        <f t="shared" si="6"/>
        <v>613.58699999999999</v>
      </c>
      <c r="Z56" s="1" t="s">
        <v>22</v>
      </c>
      <c r="AA56" s="1" t="s">
        <v>23</v>
      </c>
      <c r="AB56" s="1" t="s">
        <v>24</v>
      </c>
      <c r="AC56" s="1" t="s">
        <v>25</v>
      </c>
      <c r="AD56" s="1" t="s">
        <v>19</v>
      </c>
      <c r="AE56" s="2">
        <v>39821</v>
      </c>
    </row>
    <row r="57" spans="1:31" x14ac:dyDescent="0.25">
      <c r="A57">
        <f t="shared" si="7"/>
        <v>56</v>
      </c>
      <c r="B57" s="1">
        <v>18405</v>
      </c>
      <c r="C57" s="2">
        <v>39820</v>
      </c>
      <c r="D57" s="1" t="s">
        <v>36</v>
      </c>
      <c r="E57" s="1" t="str">
        <f t="shared" si="0"/>
        <v>*</v>
      </c>
      <c r="F57" s="1" t="str">
        <f t="shared" si="1"/>
        <v>*</v>
      </c>
      <c r="G57" s="1" t="str">
        <f t="shared" si="2"/>
        <v>*</v>
      </c>
      <c r="J57" s="1" t="str">
        <f t="shared" si="3"/>
        <v>*</v>
      </c>
      <c r="P57" s="1">
        <v>2</v>
      </c>
      <c r="Q57" s="1">
        <f t="shared" si="8"/>
        <v>0.01</v>
      </c>
      <c r="T57" s="4">
        <v>158.04</v>
      </c>
      <c r="U57" s="9">
        <f t="shared" si="4"/>
        <v>0</v>
      </c>
      <c r="V57" s="4">
        <f t="shared" si="5"/>
        <v>79.02</v>
      </c>
      <c r="W57" s="1" t="s">
        <v>21</v>
      </c>
      <c r="X57" s="1">
        <v>14.52</v>
      </c>
      <c r="Y57" s="4">
        <f t="shared" si="6"/>
        <v>172.56</v>
      </c>
      <c r="Z57" s="1" t="s">
        <v>22</v>
      </c>
      <c r="AA57" s="1" t="s">
        <v>16</v>
      </c>
      <c r="AB57" s="1" t="s">
        <v>24</v>
      </c>
      <c r="AC57" s="1" t="s">
        <v>38</v>
      </c>
      <c r="AD57" s="1" t="s">
        <v>19</v>
      </c>
      <c r="AE57" s="2">
        <v>39823</v>
      </c>
    </row>
    <row r="58" spans="1:31" x14ac:dyDescent="0.25">
      <c r="A58">
        <f t="shared" si="7"/>
        <v>57</v>
      </c>
      <c r="B58" s="1">
        <v>40704</v>
      </c>
      <c r="C58" s="2">
        <v>39820</v>
      </c>
      <c r="D58" s="1" t="s">
        <v>13</v>
      </c>
      <c r="E58" s="1" t="str">
        <f t="shared" si="0"/>
        <v>*</v>
      </c>
      <c r="F58" s="1" t="str">
        <f t="shared" si="1"/>
        <v>*</v>
      </c>
      <c r="G58" s="1" t="str">
        <f t="shared" si="2"/>
        <v>*</v>
      </c>
      <c r="J58" s="1" t="str">
        <f t="shared" si="3"/>
        <v>*</v>
      </c>
      <c r="P58" s="1">
        <v>6</v>
      </c>
      <c r="Q58" s="1">
        <f t="shared" si="8"/>
        <v>0.01</v>
      </c>
      <c r="T58" s="4">
        <v>11.57</v>
      </c>
      <c r="U58" s="9">
        <f t="shared" si="4"/>
        <v>0</v>
      </c>
      <c r="V58" s="4">
        <f t="shared" si="5"/>
        <v>1.9283333333333335</v>
      </c>
      <c r="W58" s="1" t="s">
        <v>21</v>
      </c>
      <c r="X58" s="1">
        <v>0.7</v>
      </c>
      <c r="Y58" s="4">
        <f t="shared" si="6"/>
        <v>12.27</v>
      </c>
      <c r="Z58" s="1" t="s">
        <v>53</v>
      </c>
      <c r="AA58" s="1" t="s">
        <v>28</v>
      </c>
      <c r="AB58" s="1" t="s">
        <v>29</v>
      </c>
      <c r="AC58" s="1" t="s">
        <v>30</v>
      </c>
      <c r="AD58" s="1" t="s">
        <v>31</v>
      </c>
      <c r="AE58" s="2">
        <v>39825</v>
      </c>
    </row>
    <row r="59" spans="1:31" x14ac:dyDescent="0.25">
      <c r="A59">
        <f t="shared" si="7"/>
        <v>58</v>
      </c>
      <c r="B59" s="1">
        <v>3073</v>
      </c>
      <c r="C59" s="2">
        <v>39820</v>
      </c>
      <c r="D59" s="1" t="s">
        <v>36</v>
      </c>
      <c r="E59" s="1" t="str">
        <f t="shared" si="0"/>
        <v>*</v>
      </c>
      <c r="F59" s="1" t="str">
        <f t="shared" si="1"/>
        <v>*</v>
      </c>
      <c r="G59" s="1" t="str">
        <f t="shared" si="2"/>
        <v>*</v>
      </c>
      <c r="J59" s="1" t="str">
        <f t="shared" si="3"/>
        <v>*</v>
      </c>
      <c r="P59" s="1">
        <v>3</v>
      </c>
      <c r="Q59" s="1">
        <f t="shared" si="8"/>
        <v>0.01</v>
      </c>
      <c r="T59" s="4">
        <v>10.58</v>
      </c>
      <c r="U59" s="9">
        <f t="shared" si="4"/>
        <v>0</v>
      </c>
      <c r="V59" s="4">
        <f t="shared" si="5"/>
        <v>3.5266666666666668</v>
      </c>
      <c r="W59" s="1" t="s">
        <v>21</v>
      </c>
      <c r="X59" s="1">
        <v>4.7699999999999996</v>
      </c>
      <c r="Y59" s="4">
        <f t="shared" si="6"/>
        <v>15.35</v>
      </c>
      <c r="Z59" s="1" t="s">
        <v>44</v>
      </c>
      <c r="AA59" s="1" t="s">
        <v>37</v>
      </c>
      <c r="AB59" s="1" t="s">
        <v>29</v>
      </c>
      <c r="AC59" s="1" t="s">
        <v>43</v>
      </c>
      <c r="AD59" s="1" t="s">
        <v>19</v>
      </c>
      <c r="AE59" s="2">
        <v>39821</v>
      </c>
    </row>
    <row r="60" spans="1:31" x14ac:dyDescent="0.25">
      <c r="A60">
        <f t="shared" si="7"/>
        <v>59</v>
      </c>
      <c r="B60" s="1">
        <v>7203</v>
      </c>
      <c r="C60" s="2">
        <v>39821</v>
      </c>
      <c r="D60" s="1" t="s">
        <v>20</v>
      </c>
      <c r="E60" s="1" t="str">
        <f t="shared" si="0"/>
        <v>*</v>
      </c>
      <c r="F60" s="1" t="str">
        <f t="shared" si="1"/>
        <v>**</v>
      </c>
      <c r="G60" s="1" t="str">
        <f t="shared" si="2"/>
        <v>**</v>
      </c>
      <c r="J60" s="1" t="str">
        <f t="shared" si="3"/>
        <v>**</v>
      </c>
      <c r="P60" s="1">
        <v>25</v>
      </c>
      <c r="Q60" s="1">
        <f t="shared" si="8"/>
        <v>3.5000000000000003E-2</v>
      </c>
      <c r="T60" s="4">
        <v>21752.01</v>
      </c>
      <c r="U60" s="9">
        <f t="shared" si="4"/>
        <v>1</v>
      </c>
      <c r="V60" s="4">
        <f t="shared" si="5"/>
        <v>870.08039999999994</v>
      </c>
      <c r="W60" s="1" t="s">
        <v>21</v>
      </c>
      <c r="X60" s="1">
        <v>19.989999999999998</v>
      </c>
      <c r="Y60" s="4">
        <f t="shared" si="6"/>
        <v>21772</v>
      </c>
      <c r="Z60" s="1" t="s">
        <v>46</v>
      </c>
      <c r="AA60" s="1" t="s">
        <v>28</v>
      </c>
      <c r="AB60" s="1" t="s">
        <v>29</v>
      </c>
      <c r="AC60" s="1" t="s">
        <v>43</v>
      </c>
      <c r="AD60" s="1" t="s">
        <v>19</v>
      </c>
      <c r="AE60" s="2">
        <v>39823</v>
      </c>
    </row>
    <row r="61" spans="1:31" x14ac:dyDescent="0.25">
      <c r="A61">
        <f t="shared" si="7"/>
        <v>60</v>
      </c>
      <c r="B61" s="1">
        <v>30083</v>
      </c>
      <c r="C61" s="2">
        <v>39821</v>
      </c>
      <c r="D61" s="1" t="s">
        <v>27</v>
      </c>
      <c r="E61" s="1" t="str">
        <f t="shared" si="0"/>
        <v>*</v>
      </c>
      <c r="F61" s="1" t="str">
        <f t="shared" si="1"/>
        <v>*</v>
      </c>
      <c r="G61" s="1" t="str">
        <f t="shared" si="2"/>
        <v>*</v>
      </c>
      <c r="J61" s="1" t="str">
        <f t="shared" si="3"/>
        <v>*</v>
      </c>
      <c r="P61" s="1">
        <v>23</v>
      </c>
      <c r="Q61" s="1">
        <f t="shared" si="8"/>
        <v>3.5000000000000003E-2</v>
      </c>
      <c r="T61" s="4">
        <v>324.27999999999997</v>
      </c>
      <c r="U61" s="9">
        <f t="shared" si="4"/>
        <v>0</v>
      </c>
      <c r="V61" s="4">
        <f t="shared" si="5"/>
        <v>14.099130434782607</v>
      </c>
      <c r="W61" s="1" t="s">
        <v>21</v>
      </c>
      <c r="X61" s="1">
        <v>3.5</v>
      </c>
      <c r="Y61" s="4">
        <f t="shared" si="6"/>
        <v>327.78</v>
      </c>
      <c r="Z61" s="1" t="s">
        <v>49</v>
      </c>
      <c r="AA61" s="1" t="s">
        <v>37</v>
      </c>
      <c r="AB61" s="1" t="s">
        <v>29</v>
      </c>
      <c r="AC61" s="1" t="s">
        <v>63</v>
      </c>
      <c r="AD61" s="1" t="s">
        <v>19</v>
      </c>
      <c r="AE61" s="2">
        <v>39822</v>
      </c>
    </row>
    <row r="62" spans="1:31" x14ac:dyDescent="0.25">
      <c r="A62">
        <f t="shared" si="7"/>
        <v>61</v>
      </c>
      <c r="B62" s="1">
        <v>4193</v>
      </c>
      <c r="C62" s="2">
        <v>39821</v>
      </c>
      <c r="D62" s="1" t="s">
        <v>20</v>
      </c>
      <c r="E62" s="1" t="str">
        <f t="shared" si="0"/>
        <v>*</v>
      </c>
      <c r="F62" s="1" t="str">
        <f t="shared" si="1"/>
        <v>**</v>
      </c>
      <c r="G62" s="1" t="str">
        <f t="shared" si="2"/>
        <v>**</v>
      </c>
      <c r="J62" s="1" t="str">
        <f t="shared" si="3"/>
        <v>**</v>
      </c>
      <c r="P62" s="1">
        <v>3</v>
      </c>
      <c r="Q62" s="1">
        <f t="shared" si="8"/>
        <v>0.01</v>
      </c>
      <c r="T62" s="4">
        <v>75.77</v>
      </c>
      <c r="U62" s="9">
        <f t="shared" si="4"/>
        <v>0</v>
      </c>
      <c r="V62" s="4">
        <f t="shared" si="5"/>
        <v>25.256666666666664</v>
      </c>
      <c r="W62" s="1" t="s">
        <v>21</v>
      </c>
      <c r="X62" s="1">
        <v>8.99</v>
      </c>
      <c r="Y62" s="4">
        <f t="shared" si="6"/>
        <v>84.759999999999991</v>
      </c>
      <c r="Z62" s="1" t="s">
        <v>22</v>
      </c>
      <c r="AA62" s="1" t="s">
        <v>37</v>
      </c>
      <c r="AB62" s="1" t="s">
        <v>17</v>
      </c>
      <c r="AC62" s="1" t="s">
        <v>18</v>
      </c>
      <c r="AD62" s="1" t="s">
        <v>41</v>
      </c>
      <c r="AE62" s="2">
        <v>39821</v>
      </c>
    </row>
    <row r="63" spans="1:31" x14ac:dyDescent="0.25">
      <c r="A63">
        <f t="shared" si="7"/>
        <v>62</v>
      </c>
      <c r="B63" s="1">
        <v>4193</v>
      </c>
      <c r="C63" s="2">
        <v>39821</v>
      </c>
      <c r="D63" s="1" t="s">
        <v>20</v>
      </c>
      <c r="E63" s="1" t="str">
        <f t="shared" si="0"/>
        <v>*</v>
      </c>
      <c r="F63" s="1" t="str">
        <f t="shared" si="1"/>
        <v>**</v>
      </c>
      <c r="G63" s="1" t="str">
        <f t="shared" si="2"/>
        <v>**</v>
      </c>
      <c r="J63" s="1" t="str">
        <f t="shared" si="3"/>
        <v>**</v>
      </c>
      <c r="P63" s="1">
        <v>16</v>
      </c>
      <c r="Q63" s="1">
        <f t="shared" si="8"/>
        <v>0.02</v>
      </c>
      <c r="T63" s="4">
        <v>64.290000000000006</v>
      </c>
      <c r="U63" s="9">
        <f t="shared" si="4"/>
        <v>0</v>
      </c>
      <c r="V63" s="4">
        <f t="shared" si="5"/>
        <v>4.0181250000000004</v>
      </c>
      <c r="W63" s="1" t="s">
        <v>21</v>
      </c>
      <c r="X63" s="1">
        <v>0.99</v>
      </c>
      <c r="Y63" s="4">
        <f t="shared" si="6"/>
        <v>65.28</v>
      </c>
      <c r="Z63" s="1" t="s">
        <v>22</v>
      </c>
      <c r="AA63" s="1" t="s">
        <v>37</v>
      </c>
      <c r="AB63" s="1" t="s">
        <v>29</v>
      </c>
      <c r="AC63" s="1" t="s">
        <v>58</v>
      </c>
      <c r="AD63" s="1" t="s">
        <v>19</v>
      </c>
      <c r="AE63" s="2">
        <v>39821</v>
      </c>
    </row>
    <row r="64" spans="1:31" x14ac:dyDescent="0.25">
      <c r="A64">
        <f t="shared" si="7"/>
        <v>63</v>
      </c>
      <c r="B64" s="1">
        <v>8576</v>
      </c>
      <c r="C64" s="2">
        <v>39822</v>
      </c>
      <c r="D64" s="1" t="s">
        <v>20</v>
      </c>
      <c r="E64" s="1" t="str">
        <f t="shared" si="0"/>
        <v>*</v>
      </c>
      <c r="F64" s="1" t="str">
        <f t="shared" si="1"/>
        <v>**</v>
      </c>
      <c r="G64" s="1" t="str">
        <f t="shared" si="2"/>
        <v>**</v>
      </c>
      <c r="J64" s="1" t="str">
        <f t="shared" si="3"/>
        <v>**</v>
      </c>
      <c r="P64" s="1">
        <v>43</v>
      </c>
      <c r="Q64" s="1">
        <f t="shared" si="8"/>
        <v>0.05</v>
      </c>
      <c r="T64" s="4">
        <v>541.45000000000005</v>
      </c>
      <c r="U64" s="9">
        <f t="shared" si="4"/>
        <v>0</v>
      </c>
      <c r="V64" s="4">
        <f t="shared" si="5"/>
        <v>12.59186046511628</v>
      </c>
      <c r="W64" s="1" t="s">
        <v>14</v>
      </c>
      <c r="X64" s="1">
        <v>8.99</v>
      </c>
      <c r="Y64" s="4">
        <f t="shared" si="6"/>
        <v>550.44000000000005</v>
      </c>
      <c r="Z64" s="1" t="s">
        <v>42</v>
      </c>
      <c r="AA64" s="1" t="s">
        <v>28</v>
      </c>
      <c r="AB64" s="1" t="s">
        <v>29</v>
      </c>
      <c r="AC64" s="1" t="s">
        <v>30</v>
      </c>
      <c r="AD64" s="1" t="s">
        <v>41</v>
      </c>
      <c r="AE64" s="2">
        <v>39824</v>
      </c>
    </row>
    <row r="65" spans="1:31" x14ac:dyDescent="0.25">
      <c r="A65">
        <f t="shared" si="7"/>
        <v>64</v>
      </c>
      <c r="B65" s="1">
        <v>31715</v>
      </c>
      <c r="C65" s="2">
        <v>39822</v>
      </c>
      <c r="D65" s="1" t="s">
        <v>27</v>
      </c>
      <c r="E65" s="1" t="str">
        <f t="shared" si="0"/>
        <v>*</v>
      </c>
      <c r="F65" s="1" t="str">
        <f t="shared" si="1"/>
        <v>*</v>
      </c>
      <c r="G65" s="1" t="str">
        <f t="shared" si="2"/>
        <v>*</v>
      </c>
      <c r="J65" s="1" t="str">
        <f t="shared" si="3"/>
        <v>*</v>
      </c>
      <c r="P65" s="1">
        <v>44</v>
      </c>
      <c r="Q65" s="1">
        <f t="shared" si="8"/>
        <v>0.05</v>
      </c>
      <c r="T65" s="4">
        <v>145.19</v>
      </c>
      <c r="U65" s="9">
        <f t="shared" si="4"/>
        <v>0</v>
      </c>
      <c r="V65" s="4">
        <f t="shared" si="5"/>
        <v>3.2997727272727273</v>
      </c>
      <c r="W65" s="1" t="s">
        <v>21</v>
      </c>
      <c r="X65" s="1">
        <v>3.97</v>
      </c>
      <c r="Y65" s="4">
        <f t="shared" si="6"/>
        <v>149.16</v>
      </c>
      <c r="Z65" s="1" t="s">
        <v>15</v>
      </c>
      <c r="AA65" s="1" t="s">
        <v>23</v>
      </c>
      <c r="AB65" s="1" t="s">
        <v>29</v>
      </c>
      <c r="AC65" s="1" t="s">
        <v>30</v>
      </c>
      <c r="AD65" s="1" t="s">
        <v>31</v>
      </c>
      <c r="AE65" s="2">
        <v>39822</v>
      </c>
    </row>
    <row r="66" spans="1:31" x14ac:dyDescent="0.25">
      <c r="A66">
        <f t="shared" si="7"/>
        <v>65</v>
      </c>
      <c r="B66" s="1">
        <v>58343</v>
      </c>
      <c r="C66" s="2">
        <v>39822</v>
      </c>
      <c r="D66" s="1" t="s">
        <v>27</v>
      </c>
      <c r="E66" s="1" t="str">
        <f t="shared" si="0"/>
        <v>*</v>
      </c>
      <c r="F66" s="1" t="str">
        <f t="shared" si="1"/>
        <v>*</v>
      </c>
      <c r="G66" s="1" t="str">
        <f t="shared" si="2"/>
        <v>*</v>
      </c>
      <c r="J66" s="1" t="str">
        <f t="shared" si="3"/>
        <v>*</v>
      </c>
      <c r="P66" s="1">
        <v>39</v>
      </c>
      <c r="Q66" s="1">
        <f t="shared" si="8"/>
        <v>0.04</v>
      </c>
      <c r="T66" s="4">
        <v>121.87</v>
      </c>
      <c r="U66" s="9">
        <f t="shared" si="4"/>
        <v>0</v>
      </c>
      <c r="V66" s="4">
        <f t="shared" si="5"/>
        <v>3.1248717948717948</v>
      </c>
      <c r="W66" s="1" t="s">
        <v>21</v>
      </c>
      <c r="X66" s="1">
        <v>1.35</v>
      </c>
      <c r="Y66" s="4">
        <f t="shared" si="6"/>
        <v>123.22</v>
      </c>
      <c r="Z66" s="1" t="s">
        <v>44</v>
      </c>
      <c r="AA66" s="1" t="s">
        <v>28</v>
      </c>
      <c r="AB66" s="1" t="s">
        <v>29</v>
      </c>
      <c r="AC66" s="1" t="s">
        <v>61</v>
      </c>
      <c r="AD66" s="1" t="s">
        <v>31</v>
      </c>
      <c r="AE66" s="2">
        <v>39824</v>
      </c>
    </row>
    <row r="67" spans="1:31" x14ac:dyDescent="0.25">
      <c r="A67">
        <f t="shared" si="7"/>
        <v>66</v>
      </c>
      <c r="B67" s="1">
        <v>40097</v>
      </c>
      <c r="C67" s="2">
        <v>39822</v>
      </c>
      <c r="D67" s="1" t="s">
        <v>13</v>
      </c>
      <c r="E67" s="1" t="str">
        <f t="shared" ref="E67:E130" si="9">IF(D67="Critical","***","*")</f>
        <v>*</v>
      </c>
      <c r="F67" s="1" t="str">
        <f t="shared" ref="F67:F130" si="10">IF(D67="Critical","***",IF(D67="High","**","*"))</f>
        <v>*</v>
      </c>
      <c r="G67" s="1" t="str">
        <f t="shared" ref="G67:G130" si="11">VLOOKUP(D67,$H$6:$I$10,2,FALSE)</f>
        <v>*</v>
      </c>
      <c r="J67" s="1" t="str">
        <f t="shared" ref="J67:J130" si="12">HLOOKUP(D67,$K$5:$O$6,2,FALSE)</f>
        <v>*</v>
      </c>
      <c r="P67" s="1">
        <v>47</v>
      </c>
      <c r="Q67" s="1">
        <f t="shared" si="8"/>
        <v>0.05</v>
      </c>
      <c r="T67" s="4">
        <v>117.88</v>
      </c>
      <c r="U67" s="9">
        <f t="shared" ref="U67:U130" si="13">IF(T67&gt;1000,1,0)</f>
        <v>0</v>
      </c>
      <c r="V67" s="4">
        <f t="shared" ref="V67:V130" si="14">T67/P67</f>
        <v>2.5080851063829788</v>
      </c>
      <c r="W67" s="1" t="s">
        <v>21</v>
      </c>
      <c r="X67" s="1">
        <v>2.4</v>
      </c>
      <c r="Y67" s="4">
        <f t="shared" ref="Y67:Y130" si="15">X67+T67</f>
        <v>120.28</v>
      </c>
      <c r="Z67" s="1" t="s">
        <v>22</v>
      </c>
      <c r="AA67" s="1" t="s">
        <v>37</v>
      </c>
      <c r="AB67" s="1" t="s">
        <v>29</v>
      </c>
      <c r="AC67" s="1" t="s">
        <v>30</v>
      </c>
      <c r="AD67" s="1" t="s">
        <v>31</v>
      </c>
      <c r="AE67" s="2">
        <v>39827</v>
      </c>
    </row>
    <row r="68" spans="1:31" x14ac:dyDescent="0.25">
      <c r="A68">
        <f t="shared" ref="A68:A131" si="16">A67+1</f>
        <v>67</v>
      </c>
      <c r="B68" s="1">
        <v>47138</v>
      </c>
      <c r="C68" s="2">
        <v>39822</v>
      </c>
      <c r="D68" s="1" t="s">
        <v>13</v>
      </c>
      <c r="E68" s="1" t="str">
        <f t="shared" si="9"/>
        <v>*</v>
      </c>
      <c r="F68" s="1" t="str">
        <f t="shared" si="10"/>
        <v>*</v>
      </c>
      <c r="G68" s="1" t="str">
        <f t="shared" si="11"/>
        <v>*</v>
      </c>
      <c r="J68" s="1" t="str">
        <f t="shared" si="12"/>
        <v>*</v>
      </c>
      <c r="P68" s="1">
        <v>1</v>
      </c>
      <c r="Q68" s="1">
        <f t="shared" ref="Q68:Q131" si="17">VLOOKUP(P68,$R$5:$S$10,2,TRUE)</f>
        <v>0.01</v>
      </c>
      <c r="T68" s="4">
        <v>107.95</v>
      </c>
      <c r="U68" s="9">
        <f t="shared" si="13"/>
        <v>0</v>
      </c>
      <c r="V68" s="4">
        <f t="shared" si="14"/>
        <v>107.95</v>
      </c>
      <c r="W68" s="1" t="s">
        <v>21</v>
      </c>
      <c r="X68" s="1">
        <v>8.99</v>
      </c>
      <c r="Y68" s="4">
        <f t="shared" si="15"/>
        <v>116.94</v>
      </c>
      <c r="Z68" s="1" t="s">
        <v>22</v>
      </c>
      <c r="AA68" s="1" t="s">
        <v>28</v>
      </c>
      <c r="AB68" s="1" t="s">
        <v>24</v>
      </c>
      <c r="AC68" s="1" t="s">
        <v>25</v>
      </c>
      <c r="AD68" s="1" t="s">
        <v>19</v>
      </c>
      <c r="AE68" s="2">
        <v>39829</v>
      </c>
    </row>
    <row r="69" spans="1:31" x14ac:dyDescent="0.25">
      <c r="A69">
        <f t="shared" si="16"/>
        <v>68</v>
      </c>
      <c r="B69" s="1">
        <v>31715</v>
      </c>
      <c r="C69" s="2">
        <v>39822</v>
      </c>
      <c r="D69" s="1" t="s">
        <v>27</v>
      </c>
      <c r="E69" s="1" t="str">
        <f t="shared" si="9"/>
        <v>*</v>
      </c>
      <c r="F69" s="1" t="str">
        <f t="shared" si="10"/>
        <v>*</v>
      </c>
      <c r="G69" s="1" t="str">
        <f t="shared" si="11"/>
        <v>*</v>
      </c>
      <c r="J69" s="1" t="str">
        <f t="shared" si="12"/>
        <v>*</v>
      </c>
      <c r="P69" s="1">
        <v>11</v>
      </c>
      <c r="Q69" s="1">
        <f t="shared" si="17"/>
        <v>0.02</v>
      </c>
      <c r="T69" s="4">
        <v>68.5</v>
      </c>
      <c r="U69" s="9">
        <f t="shared" si="13"/>
        <v>0</v>
      </c>
      <c r="V69" s="4">
        <f t="shared" si="14"/>
        <v>6.2272727272727275</v>
      </c>
      <c r="W69" s="1" t="s">
        <v>21</v>
      </c>
      <c r="X69" s="1">
        <v>7.57</v>
      </c>
      <c r="Y69" s="4">
        <f t="shared" si="15"/>
        <v>76.069999999999993</v>
      </c>
      <c r="Z69" s="1" t="s">
        <v>15</v>
      </c>
      <c r="AA69" s="1" t="s">
        <v>23</v>
      </c>
      <c r="AB69" s="1" t="s">
        <v>29</v>
      </c>
      <c r="AC69" s="1" t="s">
        <v>43</v>
      </c>
      <c r="AD69" s="1" t="s">
        <v>19</v>
      </c>
      <c r="AE69" s="2">
        <v>39823</v>
      </c>
    </row>
    <row r="70" spans="1:31" x14ac:dyDescent="0.25">
      <c r="A70">
        <f t="shared" si="16"/>
        <v>69</v>
      </c>
      <c r="B70" s="1">
        <v>31715</v>
      </c>
      <c r="C70" s="2">
        <v>39822</v>
      </c>
      <c r="D70" s="1" t="s">
        <v>27</v>
      </c>
      <c r="E70" s="1" t="str">
        <f t="shared" si="9"/>
        <v>*</v>
      </c>
      <c r="F70" s="1" t="str">
        <f t="shared" si="10"/>
        <v>*</v>
      </c>
      <c r="G70" s="1" t="str">
        <f t="shared" si="11"/>
        <v>*</v>
      </c>
      <c r="J70" s="1" t="str">
        <f t="shared" si="12"/>
        <v>*</v>
      </c>
      <c r="P70" s="1">
        <v>24</v>
      </c>
      <c r="Q70" s="1">
        <f t="shared" si="17"/>
        <v>3.5000000000000003E-2</v>
      </c>
      <c r="T70" s="4">
        <v>64.11</v>
      </c>
      <c r="U70" s="9">
        <f t="shared" si="13"/>
        <v>0</v>
      </c>
      <c r="V70" s="4">
        <f t="shared" si="14"/>
        <v>2.6712500000000001</v>
      </c>
      <c r="W70" s="1" t="s">
        <v>21</v>
      </c>
      <c r="X70" s="1">
        <v>0.97</v>
      </c>
      <c r="Y70" s="4">
        <f t="shared" si="15"/>
        <v>65.08</v>
      </c>
      <c r="Z70" s="1" t="s">
        <v>53</v>
      </c>
      <c r="AA70" s="1" t="s">
        <v>23</v>
      </c>
      <c r="AB70" s="1" t="s">
        <v>29</v>
      </c>
      <c r="AC70" s="1" t="s">
        <v>30</v>
      </c>
      <c r="AD70" s="1" t="s">
        <v>31</v>
      </c>
      <c r="AE70" s="2">
        <v>39824</v>
      </c>
    </row>
    <row r="71" spans="1:31" x14ac:dyDescent="0.25">
      <c r="A71">
        <f t="shared" si="16"/>
        <v>70</v>
      </c>
      <c r="B71" s="1">
        <v>18561</v>
      </c>
      <c r="C71" s="2">
        <v>39822</v>
      </c>
      <c r="D71" s="1" t="s">
        <v>27</v>
      </c>
      <c r="E71" s="1" t="str">
        <f t="shared" si="9"/>
        <v>*</v>
      </c>
      <c r="F71" s="1" t="str">
        <f t="shared" si="10"/>
        <v>*</v>
      </c>
      <c r="G71" s="1" t="str">
        <f t="shared" si="11"/>
        <v>*</v>
      </c>
      <c r="J71" s="1" t="str">
        <f t="shared" si="12"/>
        <v>*</v>
      </c>
      <c r="P71" s="1">
        <v>9</v>
      </c>
      <c r="Q71" s="1">
        <f t="shared" si="17"/>
        <v>0.01</v>
      </c>
      <c r="T71" s="4">
        <v>45.87</v>
      </c>
      <c r="U71" s="9">
        <f t="shared" si="13"/>
        <v>0</v>
      </c>
      <c r="V71" s="4">
        <f t="shared" si="14"/>
        <v>5.0966666666666667</v>
      </c>
      <c r="W71" s="1" t="s">
        <v>21</v>
      </c>
      <c r="X71" s="1">
        <v>6.89</v>
      </c>
      <c r="Y71" s="4">
        <f t="shared" si="15"/>
        <v>52.76</v>
      </c>
      <c r="Z71" s="1" t="s">
        <v>22</v>
      </c>
      <c r="AA71" s="1" t="s">
        <v>37</v>
      </c>
      <c r="AB71" s="1" t="s">
        <v>29</v>
      </c>
      <c r="AC71" s="1" t="s">
        <v>58</v>
      </c>
      <c r="AD71" s="1" t="s">
        <v>19</v>
      </c>
      <c r="AE71" s="2">
        <v>39823</v>
      </c>
    </row>
    <row r="72" spans="1:31" x14ac:dyDescent="0.25">
      <c r="A72">
        <f t="shared" si="16"/>
        <v>71</v>
      </c>
      <c r="B72" s="1">
        <v>20037</v>
      </c>
      <c r="C72" s="2">
        <v>39823</v>
      </c>
      <c r="D72" s="1" t="s">
        <v>13</v>
      </c>
      <c r="E72" s="1" t="str">
        <f t="shared" si="9"/>
        <v>*</v>
      </c>
      <c r="F72" s="1" t="str">
        <f t="shared" si="10"/>
        <v>*</v>
      </c>
      <c r="G72" s="1" t="str">
        <f t="shared" si="11"/>
        <v>*</v>
      </c>
      <c r="J72" s="1" t="str">
        <f t="shared" si="12"/>
        <v>*</v>
      </c>
      <c r="P72" s="1">
        <v>49</v>
      </c>
      <c r="Q72" s="1">
        <f t="shared" si="17"/>
        <v>0.05</v>
      </c>
      <c r="T72" s="4">
        <v>15137.11</v>
      </c>
      <c r="U72" s="9">
        <f t="shared" si="13"/>
        <v>1</v>
      </c>
      <c r="V72" s="4">
        <f t="shared" si="14"/>
        <v>308.920612244898</v>
      </c>
      <c r="W72" s="1" t="s">
        <v>33</v>
      </c>
      <c r="X72" s="1">
        <v>14.7</v>
      </c>
      <c r="Y72" s="4">
        <f t="shared" si="15"/>
        <v>15151.810000000001</v>
      </c>
      <c r="Z72" s="1" t="s">
        <v>49</v>
      </c>
      <c r="AA72" s="1" t="s">
        <v>28</v>
      </c>
      <c r="AB72" s="1" t="s">
        <v>24</v>
      </c>
      <c r="AC72" s="1" t="s">
        <v>56</v>
      </c>
      <c r="AD72" s="1" t="s">
        <v>35</v>
      </c>
      <c r="AE72" s="2">
        <v>39828</v>
      </c>
    </row>
    <row r="73" spans="1:31" x14ac:dyDescent="0.25">
      <c r="A73">
        <f t="shared" si="16"/>
        <v>72</v>
      </c>
      <c r="B73" s="1">
        <v>31553</v>
      </c>
      <c r="C73" s="2">
        <v>39823</v>
      </c>
      <c r="D73" s="1" t="s">
        <v>32</v>
      </c>
      <c r="E73" s="1" t="str">
        <f t="shared" si="9"/>
        <v>***</v>
      </c>
      <c r="F73" s="1" t="str">
        <f t="shared" si="10"/>
        <v>***</v>
      </c>
      <c r="G73" s="1" t="str">
        <f t="shared" si="11"/>
        <v>***</v>
      </c>
      <c r="J73" s="1" t="str">
        <f t="shared" si="12"/>
        <v>***</v>
      </c>
      <c r="P73" s="1">
        <v>32</v>
      </c>
      <c r="Q73" s="1">
        <f t="shared" si="17"/>
        <v>0.04</v>
      </c>
      <c r="T73" s="4">
        <v>4906.8500000000004</v>
      </c>
      <c r="U73" s="9">
        <f t="shared" si="13"/>
        <v>1</v>
      </c>
      <c r="V73" s="4">
        <f t="shared" si="14"/>
        <v>153.33906250000001</v>
      </c>
      <c r="W73" s="1" t="s">
        <v>21</v>
      </c>
      <c r="X73" s="1">
        <v>19.989999999999998</v>
      </c>
      <c r="Y73" s="4">
        <f t="shared" si="15"/>
        <v>4926.84</v>
      </c>
      <c r="Z73" s="1" t="s">
        <v>15</v>
      </c>
      <c r="AA73" s="1" t="s">
        <v>28</v>
      </c>
      <c r="AB73" s="1" t="s">
        <v>29</v>
      </c>
      <c r="AC73" s="1" t="s">
        <v>57</v>
      </c>
      <c r="AD73" s="1" t="s">
        <v>19</v>
      </c>
      <c r="AE73" s="2">
        <v>39825</v>
      </c>
    </row>
    <row r="74" spans="1:31" x14ac:dyDescent="0.25">
      <c r="A74">
        <f t="shared" si="16"/>
        <v>73</v>
      </c>
      <c r="B74" s="1">
        <v>55367</v>
      </c>
      <c r="C74" s="2">
        <v>39823</v>
      </c>
      <c r="D74" s="1" t="s">
        <v>32</v>
      </c>
      <c r="E74" s="1" t="str">
        <f t="shared" si="9"/>
        <v>***</v>
      </c>
      <c r="F74" s="1" t="str">
        <f t="shared" si="10"/>
        <v>***</v>
      </c>
      <c r="G74" s="1" t="str">
        <f t="shared" si="11"/>
        <v>***</v>
      </c>
      <c r="J74" s="1" t="str">
        <f t="shared" si="12"/>
        <v>***</v>
      </c>
      <c r="P74" s="1">
        <v>31</v>
      </c>
      <c r="Q74" s="1">
        <f t="shared" si="17"/>
        <v>0.04</v>
      </c>
      <c r="T74" s="4">
        <v>2137.1</v>
      </c>
      <c r="U74" s="9">
        <f t="shared" si="13"/>
        <v>1</v>
      </c>
      <c r="V74" s="4">
        <f t="shared" si="14"/>
        <v>68.938709677419354</v>
      </c>
      <c r="W74" s="1" t="s">
        <v>33</v>
      </c>
      <c r="X74" s="1">
        <v>46.74</v>
      </c>
      <c r="Y74" s="4">
        <f t="shared" si="15"/>
        <v>2183.8399999999997</v>
      </c>
      <c r="Z74" s="1" t="s">
        <v>53</v>
      </c>
      <c r="AA74" s="1" t="s">
        <v>16</v>
      </c>
      <c r="AB74" s="1" t="s">
        <v>17</v>
      </c>
      <c r="AC74" s="1" t="s">
        <v>62</v>
      </c>
      <c r="AD74" s="1" t="s">
        <v>59</v>
      </c>
      <c r="AE74" s="2">
        <v>39824</v>
      </c>
    </row>
    <row r="75" spans="1:31" x14ac:dyDescent="0.25">
      <c r="A75">
        <f t="shared" si="16"/>
        <v>74</v>
      </c>
      <c r="B75" s="1">
        <v>28290</v>
      </c>
      <c r="C75" s="2">
        <v>39823</v>
      </c>
      <c r="D75" s="1" t="s">
        <v>13</v>
      </c>
      <c r="E75" s="1" t="str">
        <f t="shared" si="9"/>
        <v>*</v>
      </c>
      <c r="F75" s="1" t="str">
        <f t="shared" si="10"/>
        <v>*</v>
      </c>
      <c r="G75" s="1" t="str">
        <f t="shared" si="11"/>
        <v>*</v>
      </c>
      <c r="J75" s="1" t="str">
        <f t="shared" si="12"/>
        <v>*</v>
      </c>
      <c r="P75" s="1">
        <v>43</v>
      </c>
      <c r="Q75" s="1">
        <f t="shared" si="17"/>
        <v>0.05</v>
      </c>
      <c r="T75" s="4">
        <v>1307.3499999999999</v>
      </c>
      <c r="U75" s="9">
        <f t="shared" si="13"/>
        <v>1</v>
      </c>
      <c r="V75" s="4">
        <f t="shared" si="14"/>
        <v>30.403488372093022</v>
      </c>
      <c r="W75" s="1" t="s">
        <v>14</v>
      </c>
      <c r="X75" s="1">
        <v>8.65</v>
      </c>
      <c r="Y75" s="4">
        <f t="shared" si="15"/>
        <v>1316</v>
      </c>
      <c r="Z75" s="1" t="s">
        <v>22</v>
      </c>
      <c r="AA75" s="1" t="s">
        <v>37</v>
      </c>
      <c r="AB75" s="1" t="s">
        <v>24</v>
      </c>
      <c r="AC75" s="1" t="s">
        <v>38</v>
      </c>
      <c r="AD75" s="1" t="s">
        <v>19</v>
      </c>
      <c r="AE75" s="2">
        <v>39827</v>
      </c>
    </row>
    <row r="76" spans="1:31" x14ac:dyDescent="0.25">
      <c r="A76">
        <f t="shared" si="16"/>
        <v>75</v>
      </c>
      <c r="B76" s="1">
        <v>28999</v>
      </c>
      <c r="C76" s="2">
        <v>39823</v>
      </c>
      <c r="D76" s="1" t="s">
        <v>20</v>
      </c>
      <c r="E76" s="1" t="str">
        <f t="shared" si="9"/>
        <v>*</v>
      </c>
      <c r="F76" s="1" t="str">
        <f t="shared" si="10"/>
        <v>**</v>
      </c>
      <c r="G76" s="1" t="str">
        <f t="shared" si="11"/>
        <v>**</v>
      </c>
      <c r="J76" s="1" t="str">
        <f t="shared" si="12"/>
        <v>**</v>
      </c>
      <c r="P76" s="1">
        <v>34</v>
      </c>
      <c r="Q76" s="1">
        <f t="shared" si="17"/>
        <v>0.04</v>
      </c>
      <c r="T76" s="4">
        <v>1177.5</v>
      </c>
      <c r="U76" s="9">
        <f t="shared" si="13"/>
        <v>1</v>
      </c>
      <c r="V76" s="4">
        <f t="shared" si="14"/>
        <v>34.632352941176471</v>
      </c>
      <c r="W76" s="1" t="s">
        <v>21</v>
      </c>
      <c r="X76" s="1">
        <v>1.99</v>
      </c>
      <c r="Y76" s="4">
        <f t="shared" si="15"/>
        <v>1179.49</v>
      </c>
      <c r="Z76" s="1" t="s">
        <v>22</v>
      </c>
      <c r="AA76" s="1" t="s">
        <v>28</v>
      </c>
      <c r="AB76" s="1" t="s">
        <v>24</v>
      </c>
      <c r="AC76" s="1" t="s">
        <v>38</v>
      </c>
      <c r="AD76" s="1" t="s">
        <v>41</v>
      </c>
      <c r="AE76" s="2">
        <v>39824</v>
      </c>
    </row>
    <row r="77" spans="1:31" x14ac:dyDescent="0.25">
      <c r="A77">
        <f t="shared" si="16"/>
        <v>76</v>
      </c>
      <c r="B77" s="1">
        <v>20037</v>
      </c>
      <c r="C77" s="2">
        <v>39823</v>
      </c>
      <c r="D77" s="1" t="s">
        <v>13</v>
      </c>
      <c r="E77" s="1" t="str">
        <f t="shared" si="9"/>
        <v>*</v>
      </c>
      <c r="F77" s="1" t="str">
        <f t="shared" si="10"/>
        <v>*</v>
      </c>
      <c r="G77" s="1" t="str">
        <f t="shared" si="11"/>
        <v>*</v>
      </c>
      <c r="J77" s="1" t="str">
        <f t="shared" si="12"/>
        <v>*</v>
      </c>
      <c r="P77" s="1">
        <v>35</v>
      </c>
      <c r="Q77" s="1">
        <f t="shared" si="17"/>
        <v>0.04</v>
      </c>
      <c r="T77" s="4">
        <v>1009.42</v>
      </c>
      <c r="U77" s="9">
        <f t="shared" si="13"/>
        <v>1</v>
      </c>
      <c r="V77" s="4">
        <f t="shared" si="14"/>
        <v>28.840571428571426</v>
      </c>
      <c r="W77" s="1" t="s">
        <v>21</v>
      </c>
      <c r="X77" s="1">
        <v>8.5500000000000007</v>
      </c>
      <c r="Y77" s="4">
        <f t="shared" si="15"/>
        <v>1017.9699999999999</v>
      </c>
      <c r="Z77" s="1" t="s">
        <v>49</v>
      </c>
      <c r="AA77" s="1" t="s">
        <v>28</v>
      </c>
      <c r="AB77" s="1" t="s">
        <v>17</v>
      </c>
      <c r="AC77" s="1" t="s">
        <v>18</v>
      </c>
      <c r="AD77" s="1" t="s">
        <v>19</v>
      </c>
      <c r="AE77" s="2">
        <v>39828</v>
      </c>
    </row>
    <row r="78" spans="1:31" x14ac:dyDescent="0.25">
      <c r="A78">
        <f t="shared" si="16"/>
        <v>77</v>
      </c>
      <c r="B78" s="1">
        <v>55367</v>
      </c>
      <c r="C78" s="2">
        <v>39823</v>
      </c>
      <c r="D78" s="1" t="s">
        <v>32</v>
      </c>
      <c r="E78" s="1" t="str">
        <f t="shared" si="9"/>
        <v>***</v>
      </c>
      <c r="F78" s="1" t="str">
        <f t="shared" si="10"/>
        <v>***</v>
      </c>
      <c r="G78" s="1" t="str">
        <f t="shared" si="11"/>
        <v>***</v>
      </c>
      <c r="J78" s="1" t="str">
        <f t="shared" si="12"/>
        <v>***</v>
      </c>
      <c r="P78" s="1">
        <v>48</v>
      </c>
      <c r="Q78" s="1">
        <f t="shared" si="17"/>
        <v>0.05</v>
      </c>
      <c r="T78" s="4">
        <v>571.16999999999996</v>
      </c>
      <c r="U78" s="9">
        <f t="shared" si="13"/>
        <v>0</v>
      </c>
      <c r="V78" s="4">
        <f t="shared" si="14"/>
        <v>11.899374999999999</v>
      </c>
      <c r="W78" s="1" t="s">
        <v>21</v>
      </c>
      <c r="X78" s="1">
        <v>2.36</v>
      </c>
      <c r="Y78" s="4">
        <f t="shared" si="15"/>
        <v>573.53</v>
      </c>
      <c r="Z78" s="1" t="s">
        <v>53</v>
      </c>
      <c r="AA78" s="1" t="s">
        <v>16</v>
      </c>
      <c r="AB78" s="1" t="s">
        <v>29</v>
      </c>
      <c r="AC78" s="1" t="s">
        <v>30</v>
      </c>
      <c r="AD78" s="1" t="s">
        <v>31</v>
      </c>
      <c r="AE78" s="2">
        <v>39825</v>
      </c>
    </row>
    <row r="79" spans="1:31" x14ac:dyDescent="0.25">
      <c r="A79">
        <f t="shared" si="16"/>
        <v>78</v>
      </c>
      <c r="B79" s="1">
        <v>28290</v>
      </c>
      <c r="C79" s="2">
        <v>39823</v>
      </c>
      <c r="D79" s="1" t="s">
        <v>13</v>
      </c>
      <c r="E79" s="1" t="str">
        <f t="shared" si="9"/>
        <v>*</v>
      </c>
      <c r="F79" s="1" t="str">
        <f t="shared" si="10"/>
        <v>*</v>
      </c>
      <c r="G79" s="1" t="str">
        <f t="shared" si="11"/>
        <v>*</v>
      </c>
      <c r="J79" s="1" t="str">
        <f t="shared" si="12"/>
        <v>*</v>
      </c>
      <c r="P79" s="1">
        <v>3</v>
      </c>
      <c r="Q79" s="1">
        <f t="shared" si="17"/>
        <v>0.01</v>
      </c>
      <c r="T79" s="4">
        <v>523.58000000000004</v>
      </c>
      <c r="U79" s="9">
        <f t="shared" si="13"/>
        <v>0</v>
      </c>
      <c r="V79" s="4">
        <f t="shared" si="14"/>
        <v>174.52666666666667</v>
      </c>
      <c r="W79" s="1" t="s">
        <v>14</v>
      </c>
      <c r="X79" s="1">
        <v>19.989999999999998</v>
      </c>
      <c r="Y79" s="4">
        <f t="shared" si="15"/>
        <v>543.57000000000005</v>
      </c>
      <c r="Z79" s="1" t="s">
        <v>22</v>
      </c>
      <c r="AA79" s="1" t="s">
        <v>37</v>
      </c>
      <c r="AB79" s="1" t="s">
        <v>29</v>
      </c>
      <c r="AC79" s="1" t="s">
        <v>55</v>
      </c>
      <c r="AD79" s="1" t="s">
        <v>19</v>
      </c>
      <c r="AE79" s="2">
        <v>39825</v>
      </c>
    </row>
    <row r="80" spans="1:31" x14ac:dyDescent="0.25">
      <c r="A80">
        <f t="shared" si="16"/>
        <v>79</v>
      </c>
      <c r="B80" s="1">
        <v>14596</v>
      </c>
      <c r="C80" s="2">
        <v>39823</v>
      </c>
      <c r="D80" s="1" t="s">
        <v>32</v>
      </c>
      <c r="E80" s="1" t="str">
        <f t="shared" si="9"/>
        <v>***</v>
      </c>
      <c r="F80" s="1" t="str">
        <f t="shared" si="10"/>
        <v>***</v>
      </c>
      <c r="G80" s="1" t="str">
        <f t="shared" si="11"/>
        <v>***</v>
      </c>
      <c r="J80" s="1" t="str">
        <f t="shared" si="12"/>
        <v>***</v>
      </c>
      <c r="P80" s="1">
        <v>24</v>
      </c>
      <c r="Q80" s="1">
        <f t="shared" si="17"/>
        <v>3.5000000000000003E-2</v>
      </c>
      <c r="T80" s="4">
        <v>199.12</v>
      </c>
      <c r="U80" s="9">
        <f t="shared" si="13"/>
        <v>0</v>
      </c>
      <c r="V80" s="4">
        <f t="shared" si="14"/>
        <v>8.2966666666666669</v>
      </c>
      <c r="W80" s="1" t="s">
        <v>21</v>
      </c>
      <c r="X80" s="1">
        <v>0.96</v>
      </c>
      <c r="Y80" s="4">
        <f t="shared" si="15"/>
        <v>200.08</v>
      </c>
      <c r="Z80" s="1" t="s">
        <v>22</v>
      </c>
      <c r="AA80" s="1" t="s">
        <v>28</v>
      </c>
      <c r="AB80" s="1" t="s">
        <v>17</v>
      </c>
      <c r="AC80" s="1" t="s">
        <v>18</v>
      </c>
      <c r="AD80" s="1" t="s">
        <v>31</v>
      </c>
      <c r="AE80" s="2">
        <v>39825</v>
      </c>
    </row>
    <row r="81" spans="1:31" x14ac:dyDescent="0.25">
      <c r="A81">
        <f t="shared" si="16"/>
        <v>80</v>
      </c>
      <c r="B81" s="1">
        <v>33988</v>
      </c>
      <c r="C81" s="2">
        <v>39823</v>
      </c>
      <c r="D81" s="1" t="s">
        <v>36</v>
      </c>
      <c r="E81" s="1" t="str">
        <f t="shared" si="9"/>
        <v>*</v>
      </c>
      <c r="F81" s="1" t="str">
        <f t="shared" si="10"/>
        <v>*</v>
      </c>
      <c r="G81" s="1" t="str">
        <f t="shared" si="11"/>
        <v>*</v>
      </c>
      <c r="J81" s="1" t="str">
        <f t="shared" si="12"/>
        <v>*</v>
      </c>
      <c r="P81" s="1">
        <v>30</v>
      </c>
      <c r="Q81" s="1">
        <f t="shared" si="17"/>
        <v>0.04</v>
      </c>
      <c r="T81" s="4">
        <v>164.78</v>
      </c>
      <c r="U81" s="9">
        <f t="shared" si="13"/>
        <v>0</v>
      </c>
      <c r="V81" s="4">
        <f t="shared" si="14"/>
        <v>5.4926666666666666</v>
      </c>
      <c r="W81" s="1" t="s">
        <v>21</v>
      </c>
      <c r="X81" s="1">
        <v>5.14</v>
      </c>
      <c r="Y81" s="4">
        <f t="shared" si="15"/>
        <v>169.92</v>
      </c>
      <c r="Z81" s="1" t="s">
        <v>22</v>
      </c>
      <c r="AA81" s="1" t="s">
        <v>16</v>
      </c>
      <c r="AB81" s="1" t="s">
        <v>24</v>
      </c>
      <c r="AC81" s="1" t="s">
        <v>38</v>
      </c>
      <c r="AD81" s="1" t="s">
        <v>41</v>
      </c>
      <c r="AE81" s="2">
        <v>39824</v>
      </c>
    </row>
    <row r="82" spans="1:31" x14ac:dyDescent="0.25">
      <c r="A82">
        <f t="shared" si="16"/>
        <v>81</v>
      </c>
      <c r="B82" s="1">
        <v>44391</v>
      </c>
      <c r="C82" s="2">
        <v>39823</v>
      </c>
      <c r="D82" s="1" t="s">
        <v>27</v>
      </c>
      <c r="E82" s="1" t="str">
        <f t="shared" si="9"/>
        <v>*</v>
      </c>
      <c r="F82" s="1" t="str">
        <f t="shared" si="10"/>
        <v>*</v>
      </c>
      <c r="G82" s="1" t="str">
        <f t="shared" si="11"/>
        <v>*</v>
      </c>
      <c r="J82" s="1" t="str">
        <f t="shared" si="12"/>
        <v>*</v>
      </c>
      <c r="P82" s="1">
        <v>16</v>
      </c>
      <c r="Q82" s="1">
        <f t="shared" si="17"/>
        <v>0.02</v>
      </c>
      <c r="T82" s="4">
        <v>112.81</v>
      </c>
      <c r="U82" s="9">
        <f t="shared" si="13"/>
        <v>0</v>
      </c>
      <c r="V82" s="4">
        <f t="shared" si="14"/>
        <v>7.0506250000000001</v>
      </c>
      <c r="W82" s="1" t="s">
        <v>21</v>
      </c>
      <c r="X82" s="1">
        <v>9.17</v>
      </c>
      <c r="Y82" s="4">
        <f t="shared" si="15"/>
        <v>121.98</v>
      </c>
      <c r="Z82" s="1" t="s">
        <v>46</v>
      </c>
      <c r="AA82" s="1" t="s">
        <v>28</v>
      </c>
      <c r="AB82" s="1" t="s">
        <v>29</v>
      </c>
      <c r="AC82" s="1" t="s">
        <v>40</v>
      </c>
      <c r="AD82" s="1" t="s">
        <v>19</v>
      </c>
      <c r="AE82" s="2">
        <v>39824</v>
      </c>
    </row>
    <row r="83" spans="1:31" x14ac:dyDescent="0.25">
      <c r="A83">
        <f t="shared" si="16"/>
        <v>82</v>
      </c>
      <c r="B83" s="1">
        <v>14596</v>
      </c>
      <c r="C83" s="2">
        <v>39823</v>
      </c>
      <c r="D83" s="1" t="s">
        <v>32</v>
      </c>
      <c r="E83" s="1" t="str">
        <f t="shared" si="9"/>
        <v>***</v>
      </c>
      <c r="F83" s="1" t="str">
        <f t="shared" si="10"/>
        <v>***</v>
      </c>
      <c r="G83" s="1" t="str">
        <f t="shared" si="11"/>
        <v>***</v>
      </c>
      <c r="J83" s="1" t="str">
        <f t="shared" si="12"/>
        <v>***</v>
      </c>
      <c r="P83" s="1">
        <v>19</v>
      </c>
      <c r="Q83" s="1">
        <f t="shared" si="17"/>
        <v>0.02</v>
      </c>
      <c r="T83" s="4">
        <v>63.14</v>
      </c>
      <c r="U83" s="9">
        <f t="shared" si="13"/>
        <v>0</v>
      </c>
      <c r="V83" s="4">
        <f t="shared" si="14"/>
        <v>3.3231578947368421</v>
      </c>
      <c r="W83" s="1" t="s">
        <v>21</v>
      </c>
      <c r="X83" s="1">
        <v>3.97</v>
      </c>
      <c r="Y83" s="4">
        <f t="shared" si="15"/>
        <v>67.11</v>
      </c>
      <c r="Z83" s="1" t="s">
        <v>22</v>
      </c>
      <c r="AA83" s="1" t="s">
        <v>28</v>
      </c>
      <c r="AB83" s="1" t="s">
        <v>29</v>
      </c>
      <c r="AC83" s="1" t="s">
        <v>30</v>
      </c>
      <c r="AD83" s="1" t="s">
        <v>31</v>
      </c>
      <c r="AE83" s="2">
        <v>39824</v>
      </c>
    </row>
    <row r="84" spans="1:31" x14ac:dyDescent="0.25">
      <c r="A84">
        <f t="shared" si="16"/>
        <v>83</v>
      </c>
      <c r="B84" s="1">
        <v>21830</v>
      </c>
      <c r="C84" s="2">
        <v>39824</v>
      </c>
      <c r="D84" s="1" t="s">
        <v>13</v>
      </c>
      <c r="E84" s="1" t="str">
        <f t="shared" si="9"/>
        <v>*</v>
      </c>
      <c r="F84" s="1" t="str">
        <f t="shared" si="10"/>
        <v>*</v>
      </c>
      <c r="G84" s="1" t="str">
        <f t="shared" si="11"/>
        <v>*</v>
      </c>
      <c r="J84" s="1" t="str">
        <f t="shared" si="12"/>
        <v>*</v>
      </c>
      <c r="P84" s="1">
        <v>19</v>
      </c>
      <c r="Q84" s="1">
        <f t="shared" si="17"/>
        <v>0.02</v>
      </c>
      <c r="T84" s="4">
        <v>6991.65</v>
      </c>
      <c r="U84" s="9">
        <f t="shared" si="13"/>
        <v>1</v>
      </c>
      <c r="V84" s="4">
        <f t="shared" si="14"/>
        <v>367.9815789473684</v>
      </c>
      <c r="W84" s="1" t="s">
        <v>33</v>
      </c>
      <c r="X84" s="1">
        <v>12.06</v>
      </c>
      <c r="Y84" s="4">
        <f t="shared" si="15"/>
        <v>7003.71</v>
      </c>
      <c r="Z84" s="1" t="s">
        <v>49</v>
      </c>
      <c r="AA84" s="1" t="s">
        <v>16</v>
      </c>
      <c r="AB84" s="1" t="s">
        <v>24</v>
      </c>
      <c r="AC84" s="1" t="s">
        <v>56</v>
      </c>
      <c r="AD84" s="1" t="s">
        <v>59</v>
      </c>
      <c r="AE84" s="2">
        <v>39831</v>
      </c>
    </row>
    <row r="85" spans="1:31" x14ac:dyDescent="0.25">
      <c r="A85">
        <f t="shared" si="16"/>
        <v>84</v>
      </c>
      <c r="B85" s="1">
        <v>33797</v>
      </c>
      <c r="C85" s="2">
        <v>39824</v>
      </c>
      <c r="D85" s="1" t="s">
        <v>27</v>
      </c>
      <c r="E85" s="1" t="str">
        <f t="shared" si="9"/>
        <v>*</v>
      </c>
      <c r="F85" s="1" t="str">
        <f t="shared" si="10"/>
        <v>*</v>
      </c>
      <c r="G85" s="1" t="str">
        <f t="shared" si="11"/>
        <v>*</v>
      </c>
      <c r="J85" s="1" t="str">
        <f t="shared" si="12"/>
        <v>*</v>
      </c>
      <c r="P85" s="1">
        <v>20</v>
      </c>
      <c r="Q85" s="1">
        <f t="shared" si="17"/>
        <v>3.5000000000000003E-2</v>
      </c>
      <c r="T85" s="4">
        <v>4531.34</v>
      </c>
      <c r="U85" s="9">
        <f t="shared" si="13"/>
        <v>1</v>
      </c>
      <c r="V85" s="4">
        <f t="shared" si="14"/>
        <v>226.56700000000001</v>
      </c>
      <c r="W85" s="1" t="s">
        <v>33</v>
      </c>
      <c r="X85" s="1">
        <v>14.7</v>
      </c>
      <c r="Y85" s="4">
        <f t="shared" si="15"/>
        <v>4546.04</v>
      </c>
      <c r="Z85" s="1" t="s">
        <v>53</v>
      </c>
      <c r="AA85" s="1" t="s">
        <v>23</v>
      </c>
      <c r="AB85" s="1" t="s">
        <v>24</v>
      </c>
      <c r="AC85" s="1" t="s">
        <v>56</v>
      </c>
      <c r="AD85" s="1" t="s">
        <v>35</v>
      </c>
      <c r="AE85" s="2">
        <v>39824</v>
      </c>
    </row>
    <row r="86" spans="1:31" x14ac:dyDescent="0.25">
      <c r="A86">
        <f t="shared" si="16"/>
        <v>85</v>
      </c>
      <c r="B86" s="1">
        <v>19655</v>
      </c>
      <c r="C86" s="2">
        <v>39824</v>
      </c>
      <c r="D86" s="1" t="s">
        <v>20</v>
      </c>
      <c r="E86" s="1" t="str">
        <f t="shared" si="9"/>
        <v>*</v>
      </c>
      <c r="F86" s="1" t="str">
        <f t="shared" si="10"/>
        <v>**</v>
      </c>
      <c r="G86" s="1" t="str">
        <f t="shared" si="11"/>
        <v>**</v>
      </c>
      <c r="J86" s="1" t="str">
        <f t="shared" si="12"/>
        <v>**</v>
      </c>
      <c r="P86" s="1">
        <v>31</v>
      </c>
      <c r="Q86" s="1">
        <f t="shared" si="17"/>
        <v>0.04</v>
      </c>
      <c r="T86" s="4">
        <v>1143.45</v>
      </c>
      <c r="U86" s="9">
        <f t="shared" si="13"/>
        <v>1</v>
      </c>
      <c r="V86" s="4">
        <f t="shared" si="14"/>
        <v>36.885483870967747</v>
      </c>
      <c r="W86" s="1" t="s">
        <v>21</v>
      </c>
      <c r="X86" s="1">
        <v>1.99</v>
      </c>
      <c r="Y86" s="4">
        <f t="shared" si="15"/>
        <v>1145.44</v>
      </c>
      <c r="Z86" s="1" t="s">
        <v>39</v>
      </c>
      <c r="AA86" s="1" t="s">
        <v>28</v>
      </c>
      <c r="AB86" s="1" t="s">
        <v>24</v>
      </c>
      <c r="AC86" s="1" t="s">
        <v>38</v>
      </c>
      <c r="AD86" s="1" t="s">
        <v>41</v>
      </c>
      <c r="AE86" s="2">
        <v>39825</v>
      </c>
    </row>
    <row r="87" spans="1:31" x14ac:dyDescent="0.25">
      <c r="A87">
        <f t="shared" si="16"/>
        <v>86</v>
      </c>
      <c r="B87" s="1">
        <v>33797</v>
      </c>
      <c r="C87" s="2">
        <v>39824</v>
      </c>
      <c r="D87" s="1" t="s">
        <v>27</v>
      </c>
      <c r="E87" s="1" t="str">
        <f t="shared" si="9"/>
        <v>*</v>
      </c>
      <c r="F87" s="1" t="str">
        <f t="shared" si="10"/>
        <v>*</v>
      </c>
      <c r="G87" s="1" t="str">
        <f t="shared" si="11"/>
        <v>*</v>
      </c>
      <c r="J87" s="1" t="str">
        <f t="shared" si="12"/>
        <v>*</v>
      </c>
      <c r="P87" s="1">
        <v>44</v>
      </c>
      <c r="Q87" s="1">
        <f t="shared" si="17"/>
        <v>0.05</v>
      </c>
      <c r="T87" s="4">
        <v>574.5</v>
      </c>
      <c r="U87" s="9">
        <f t="shared" si="13"/>
        <v>0</v>
      </c>
      <c r="V87" s="4">
        <f t="shared" si="14"/>
        <v>13.056818181818182</v>
      </c>
      <c r="W87" s="1" t="s">
        <v>21</v>
      </c>
      <c r="X87" s="1">
        <v>14.37</v>
      </c>
      <c r="Y87" s="4">
        <f t="shared" si="15"/>
        <v>588.87</v>
      </c>
      <c r="Z87" s="1" t="s">
        <v>53</v>
      </c>
      <c r="AA87" s="1" t="s">
        <v>23</v>
      </c>
      <c r="AB87" s="1" t="s">
        <v>17</v>
      </c>
      <c r="AC87" s="1" t="s">
        <v>18</v>
      </c>
      <c r="AD87" s="1" t="s">
        <v>48</v>
      </c>
      <c r="AE87" s="2">
        <v>39825</v>
      </c>
    </row>
    <row r="88" spans="1:31" x14ac:dyDescent="0.25">
      <c r="A88">
        <f t="shared" si="16"/>
        <v>87</v>
      </c>
      <c r="B88" s="1">
        <v>33797</v>
      </c>
      <c r="C88" s="2">
        <v>39824</v>
      </c>
      <c r="D88" s="1" t="s">
        <v>27</v>
      </c>
      <c r="E88" s="1" t="str">
        <f t="shared" si="9"/>
        <v>*</v>
      </c>
      <c r="F88" s="1" t="str">
        <f t="shared" si="10"/>
        <v>*</v>
      </c>
      <c r="G88" s="1" t="str">
        <f t="shared" si="11"/>
        <v>*</v>
      </c>
      <c r="J88" s="1" t="str">
        <f t="shared" si="12"/>
        <v>*</v>
      </c>
      <c r="P88" s="1">
        <v>18</v>
      </c>
      <c r="Q88" s="1">
        <f t="shared" si="17"/>
        <v>0.02</v>
      </c>
      <c r="T88" s="4">
        <v>262.94</v>
      </c>
      <c r="U88" s="9">
        <f t="shared" si="13"/>
        <v>0</v>
      </c>
      <c r="V88" s="4">
        <f t="shared" si="14"/>
        <v>14.607777777777777</v>
      </c>
      <c r="W88" s="1" t="s">
        <v>21</v>
      </c>
      <c r="X88" s="1">
        <v>6.75</v>
      </c>
      <c r="Y88" s="4">
        <f t="shared" si="15"/>
        <v>269.69</v>
      </c>
      <c r="Z88" s="1" t="s">
        <v>53</v>
      </c>
      <c r="AA88" s="1" t="s">
        <v>23</v>
      </c>
      <c r="AB88" s="1" t="s">
        <v>29</v>
      </c>
      <c r="AC88" s="1" t="s">
        <v>63</v>
      </c>
      <c r="AD88" s="1" t="s">
        <v>26</v>
      </c>
      <c r="AE88" s="2">
        <v>39825</v>
      </c>
    </row>
    <row r="89" spans="1:31" x14ac:dyDescent="0.25">
      <c r="A89">
        <f t="shared" si="16"/>
        <v>88</v>
      </c>
      <c r="B89" s="1">
        <v>33797</v>
      </c>
      <c r="C89" s="2">
        <v>39824</v>
      </c>
      <c r="D89" s="1" t="s">
        <v>27</v>
      </c>
      <c r="E89" s="1" t="str">
        <f t="shared" si="9"/>
        <v>*</v>
      </c>
      <c r="F89" s="1" t="str">
        <f t="shared" si="10"/>
        <v>*</v>
      </c>
      <c r="G89" s="1" t="str">
        <f t="shared" si="11"/>
        <v>*</v>
      </c>
      <c r="J89" s="1" t="str">
        <f t="shared" si="12"/>
        <v>*</v>
      </c>
      <c r="P89" s="1">
        <v>18</v>
      </c>
      <c r="Q89" s="1">
        <f t="shared" si="17"/>
        <v>0.02</v>
      </c>
      <c r="T89" s="4">
        <v>216.87</v>
      </c>
      <c r="U89" s="9">
        <f t="shared" si="13"/>
        <v>0</v>
      </c>
      <c r="V89" s="4">
        <f t="shared" si="14"/>
        <v>12.048333333333334</v>
      </c>
      <c r="W89" s="1" t="s">
        <v>21</v>
      </c>
      <c r="X89" s="1">
        <v>5.01</v>
      </c>
      <c r="Y89" s="4">
        <f t="shared" si="15"/>
        <v>221.88</v>
      </c>
      <c r="Z89" s="1" t="s">
        <v>44</v>
      </c>
      <c r="AA89" s="1" t="s">
        <v>23</v>
      </c>
      <c r="AB89" s="1" t="s">
        <v>29</v>
      </c>
      <c r="AC89" s="1" t="s">
        <v>40</v>
      </c>
      <c r="AD89" s="1" t="s">
        <v>19</v>
      </c>
      <c r="AE89" s="2">
        <v>39824</v>
      </c>
    </row>
    <row r="90" spans="1:31" x14ac:dyDescent="0.25">
      <c r="A90">
        <f t="shared" si="16"/>
        <v>89</v>
      </c>
      <c r="B90" s="1">
        <v>33797</v>
      </c>
      <c r="C90" s="2">
        <v>39824</v>
      </c>
      <c r="D90" s="1" t="s">
        <v>27</v>
      </c>
      <c r="E90" s="1" t="str">
        <f t="shared" si="9"/>
        <v>*</v>
      </c>
      <c r="F90" s="1" t="str">
        <f t="shared" si="10"/>
        <v>*</v>
      </c>
      <c r="G90" s="1" t="str">
        <f t="shared" si="11"/>
        <v>*</v>
      </c>
      <c r="J90" s="1" t="str">
        <f t="shared" si="12"/>
        <v>*</v>
      </c>
      <c r="P90" s="1">
        <v>29</v>
      </c>
      <c r="Q90" s="1">
        <f t="shared" si="17"/>
        <v>3.5000000000000003E-2</v>
      </c>
      <c r="T90" s="4">
        <v>138.16999999999999</v>
      </c>
      <c r="U90" s="9">
        <f t="shared" si="13"/>
        <v>0</v>
      </c>
      <c r="V90" s="4">
        <f t="shared" si="14"/>
        <v>4.764482758620689</v>
      </c>
      <c r="W90" s="1" t="s">
        <v>14</v>
      </c>
      <c r="X90" s="1">
        <v>6.6</v>
      </c>
      <c r="Y90" s="4">
        <f t="shared" si="15"/>
        <v>144.76999999999998</v>
      </c>
      <c r="Z90" s="1" t="s">
        <v>44</v>
      </c>
      <c r="AA90" s="1" t="s">
        <v>23</v>
      </c>
      <c r="AB90" s="1" t="s">
        <v>17</v>
      </c>
      <c r="AC90" s="1" t="s">
        <v>18</v>
      </c>
      <c r="AD90" s="1" t="s">
        <v>19</v>
      </c>
      <c r="AE90" s="2">
        <v>39826</v>
      </c>
    </row>
    <row r="91" spans="1:31" x14ac:dyDescent="0.25">
      <c r="A91">
        <f t="shared" si="16"/>
        <v>90</v>
      </c>
      <c r="B91" s="1">
        <v>43362</v>
      </c>
      <c r="C91" s="2">
        <v>39825</v>
      </c>
      <c r="D91" s="1" t="s">
        <v>32</v>
      </c>
      <c r="E91" s="1" t="str">
        <f t="shared" si="9"/>
        <v>***</v>
      </c>
      <c r="F91" s="1" t="str">
        <f t="shared" si="10"/>
        <v>***</v>
      </c>
      <c r="G91" s="1" t="str">
        <f t="shared" si="11"/>
        <v>***</v>
      </c>
      <c r="J91" s="1" t="str">
        <f t="shared" si="12"/>
        <v>***</v>
      </c>
      <c r="P91" s="1">
        <v>45</v>
      </c>
      <c r="Q91" s="1">
        <f t="shared" si="17"/>
        <v>0.05</v>
      </c>
      <c r="T91" s="4">
        <v>15963.09</v>
      </c>
      <c r="U91" s="9">
        <f t="shared" si="13"/>
        <v>1</v>
      </c>
      <c r="V91" s="4">
        <f t="shared" si="14"/>
        <v>354.73533333333336</v>
      </c>
      <c r="W91" s="1" t="s">
        <v>33</v>
      </c>
      <c r="X91" s="1">
        <v>30</v>
      </c>
      <c r="Y91" s="4">
        <f t="shared" si="15"/>
        <v>15993.09</v>
      </c>
      <c r="Z91" s="1" t="s">
        <v>44</v>
      </c>
      <c r="AA91" s="1" t="s">
        <v>16</v>
      </c>
      <c r="AB91" s="1" t="s">
        <v>17</v>
      </c>
      <c r="AC91" s="1" t="s">
        <v>34</v>
      </c>
      <c r="AD91" s="1" t="s">
        <v>35</v>
      </c>
      <c r="AE91" s="2">
        <v>39828</v>
      </c>
    </row>
    <row r="92" spans="1:31" x14ac:dyDescent="0.25">
      <c r="A92">
        <f t="shared" si="16"/>
        <v>91</v>
      </c>
      <c r="B92" s="1">
        <v>7461</v>
      </c>
      <c r="C92" s="2">
        <v>39825</v>
      </c>
      <c r="D92" s="1" t="s">
        <v>13</v>
      </c>
      <c r="E92" s="1" t="str">
        <f t="shared" si="9"/>
        <v>*</v>
      </c>
      <c r="F92" s="1" t="str">
        <f t="shared" si="10"/>
        <v>*</v>
      </c>
      <c r="G92" s="1" t="str">
        <f t="shared" si="11"/>
        <v>*</v>
      </c>
      <c r="J92" s="1" t="str">
        <f t="shared" si="12"/>
        <v>*</v>
      </c>
      <c r="P92" s="1">
        <v>12</v>
      </c>
      <c r="Q92" s="1">
        <f t="shared" si="17"/>
        <v>0.02</v>
      </c>
      <c r="T92" s="4">
        <v>4080.3</v>
      </c>
      <c r="U92" s="9">
        <f t="shared" si="13"/>
        <v>1</v>
      </c>
      <c r="V92" s="4">
        <f t="shared" si="14"/>
        <v>340.02500000000003</v>
      </c>
      <c r="W92" s="1" t="s">
        <v>33</v>
      </c>
      <c r="X92" s="1">
        <v>39</v>
      </c>
      <c r="Y92" s="4">
        <f t="shared" si="15"/>
        <v>4119.3</v>
      </c>
      <c r="Z92" s="1" t="s">
        <v>15</v>
      </c>
      <c r="AA92" s="1" t="s">
        <v>37</v>
      </c>
      <c r="AB92" s="1" t="s">
        <v>17</v>
      </c>
      <c r="AC92" s="1" t="s">
        <v>34</v>
      </c>
      <c r="AD92" s="1" t="s">
        <v>35</v>
      </c>
      <c r="AE92" s="2">
        <v>39827</v>
      </c>
    </row>
    <row r="93" spans="1:31" x14ac:dyDescent="0.25">
      <c r="A93">
        <f t="shared" si="16"/>
        <v>92</v>
      </c>
      <c r="B93" s="1">
        <v>37862</v>
      </c>
      <c r="C93" s="2">
        <v>39825</v>
      </c>
      <c r="D93" s="1" t="s">
        <v>27</v>
      </c>
      <c r="E93" s="1" t="str">
        <f t="shared" si="9"/>
        <v>*</v>
      </c>
      <c r="F93" s="1" t="str">
        <f t="shared" si="10"/>
        <v>*</v>
      </c>
      <c r="G93" s="1" t="str">
        <f t="shared" si="11"/>
        <v>*</v>
      </c>
      <c r="J93" s="1" t="str">
        <f t="shared" si="12"/>
        <v>*</v>
      </c>
      <c r="P93" s="1">
        <v>27</v>
      </c>
      <c r="Q93" s="1">
        <f t="shared" si="17"/>
        <v>3.5000000000000003E-2</v>
      </c>
      <c r="T93" s="4">
        <v>1603.27</v>
      </c>
      <c r="U93" s="9">
        <f t="shared" si="13"/>
        <v>1</v>
      </c>
      <c r="V93" s="4">
        <f t="shared" si="14"/>
        <v>59.380370370370372</v>
      </c>
      <c r="W93" s="1" t="s">
        <v>21</v>
      </c>
      <c r="X93" s="1">
        <v>3.99</v>
      </c>
      <c r="Y93" s="4">
        <f t="shared" si="15"/>
        <v>1607.26</v>
      </c>
      <c r="Z93" s="1" t="s">
        <v>22</v>
      </c>
      <c r="AA93" s="1" t="s">
        <v>28</v>
      </c>
      <c r="AB93" s="1" t="s">
        <v>29</v>
      </c>
      <c r="AC93" s="1" t="s">
        <v>63</v>
      </c>
      <c r="AD93" s="1" t="s">
        <v>19</v>
      </c>
      <c r="AE93" s="2">
        <v>39828</v>
      </c>
    </row>
    <row r="94" spans="1:31" x14ac:dyDescent="0.25">
      <c r="A94">
        <f t="shared" si="16"/>
        <v>93</v>
      </c>
      <c r="B94" s="1">
        <v>20549</v>
      </c>
      <c r="C94" s="2">
        <v>39825</v>
      </c>
      <c r="D94" s="1" t="s">
        <v>27</v>
      </c>
      <c r="E94" s="1" t="str">
        <f t="shared" si="9"/>
        <v>*</v>
      </c>
      <c r="F94" s="1" t="str">
        <f t="shared" si="10"/>
        <v>*</v>
      </c>
      <c r="G94" s="1" t="str">
        <f t="shared" si="11"/>
        <v>*</v>
      </c>
      <c r="J94" s="1" t="str">
        <f t="shared" si="12"/>
        <v>*</v>
      </c>
      <c r="P94" s="1">
        <v>40</v>
      </c>
      <c r="Q94" s="1">
        <f t="shared" si="17"/>
        <v>0.05</v>
      </c>
      <c r="T94" s="4">
        <v>1030.0899999999999</v>
      </c>
      <c r="U94" s="9">
        <f t="shared" si="13"/>
        <v>1</v>
      </c>
      <c r="V94" s="4">
        <f t="shared" si="14"/>
        <v>25.752249999999997</v>
      </c>
      <c r="W94" s="1" t="s">
        <v>21</v>
      </c>
      <c r="X94" s="1">
        <v>19.989999999999998</v>
      </c>
      <c r="Y94" s="4">
        <f t="shared" si="15"/>
        <v>1050.08</v>
      </c>
      <c r="Z94" s="1" t="s">
        <v>49</v>
      </c>
      <c r="AA94" s="1" t="s">
        <v>28</v>
      </c>
      <c r="AB94" s="1" t="s">
        <v>29</v>
      </c>
      <c r="AC94" s="1" t="s">
        <v>55</v>
      </c>
      <c r="AD94" s="1" t="s">
        <v>19</v>
      </c>
      <c r="AE94" s="2">
        <v>39826</v>
      </c>
    </row>
    <row r="95" spans="1:31" x14ac:dyDescent="0.25">
      <c r="A95">
        <f t="shared" si="16"/>
        <v>94</v>
      </c>
      <c r="B95" s="1">
        <v>27813</v>
      </c>
      <c r="C95" s="2">
        <v>39825</v>
      </c>
      <c r="D95" s="1" t="s">
        <v>36</v>
      </c>
      <c r="E95" s="1" t="str">
        <f t="shared" si="9"/>
        <v>*</v>
      </c>
      <c r="F95" s="1" t="str">
        <f t="shared" si="10"/>
        <v>*</v>
      </c>
      <c r="G95" s="1" t="str">
        <f t="shared" si="11"/>
        <v>*</v>
      </c>
      <c r="J95" s="1" t="str">
        <f t="shared" si="12"/>
        <v>*</v>
      </c>
      <c r="P95" s="1">
        <v>10</v>
      </c>
      <c r="Q95" s="1">
        <f t="shared" si="17"/>
        <v>0.02</v>
      </c>
      <c r="T95" s="4">
        <v>401.14</v>
      </c>
      <c r="U95" s="9">
        <f t="shared" si="13"/>
        <v>0</v>
      </c>
      <c r="V95" s="4">
        <f t="shared" si="14"/>
        <v>40.113999999999997</v>
      </c>
      <c r="W95" s="1" t="s">
        <v>21</v>
      </c>
      <c r="X95" s="1">
        <v>6.5</v>
      </c>
      <c r="Y95" s="4">
        <f t="shared" si="15"/>
        <v>407.64</v>
      </c>
      <c r="Z95" s="1" t="s">
        <v>49</v>
      </c>
      <c r="AA95" s="1" t="s">
        <v>16</v>
      </c>
      <c r="AB95" s="1" t="s">
        <v>24</v>
      </c>
      <c r="AC95" s="1" t="s">
        <v>38</v>
      </c>
      <c r="AD95" s="1" t="s">
        <v>19</v>
      </c>
      <c r="AE95" s="2">
        <v>39827</v>
      </c>
    </row>
    <row r="96" spans="1:31" x14ac:dyDescent="0.25">
      <c r="A96">
        <f t="shared" si="16"/>
        <v>95</v>
      </c>
      <c r="B96" s="1">
        <v>7461</v>
      </c>
      <c r="C96" s="2">
        <v>39825</v>
      </c>
      <c r="D96" s="1" t="s">
        <v>13</v>
      </c>
      <c r="E96" s="1" t="str">
        <f t="shared" si="9"/>
        <v>*</v>
      </c>
      <c r="F96" s="1" t="str">
        <f t="shared" si="10"/>
        <v>*</v>
      </c>
      <c r="G96" s="1" t="str">
        <f t="shared" si="11"/>
        <v>*</v>
      </c>
      <c r="J96" s="1" t="str">
        <f t="shared" si="12"/>
        <v>*</v>
      </c>
      <c r="P96" s="1">
        <v>28</v>
      </c>
      <c r="Q96" s="1">
        <f t="shared" si="17"/>
        <v>3.5000000000000003E-2</v>
      </c>
      <c r="T96" s="4">
        <v>260.79000000000002</v>
      </c>
      <c r="U96" s="9">
        <f t="shared" si="13"/>
        <v>0</v>
      </c>
      <c r="V96" s="4">
        <f t="shared" si="14"/>
        <v>9.3139285714285727</v>
      </c>
      <c r="W96" s="1" t="s">
        <v>21</v>
      </c>
      <c r="X96" s="1">
        <v>1.39</v>
      </c>
      <c r="Y96" s="4">
        <f t="shared" si="15"/>
        <v>262.18</v>
      </c>
      <c r="Z96" s="1" t="s">
        <v>15</v>
      </c>
      <c r="AA96" s="1" t="s">
        <v>37</v>
      </c>
      <c r="AB96" s="1" t="s">
        <v>29</v>
      </c>
      <c r="AC96" s="1" t="s">
        <v>57</v>
      </c>
      <c r="AD96" s="1" t="s">
        <v>19</v>
      </c>
      <c r="AE96" s="2">
        <v>39829</v>
      </c>
    </row>
    <row r="97" spans="1:31" x14ac:dyDescent="0.25">
      <c r="A97">
        <f t="shared" si="16"/>
        <v>96</v>
      </c>
      <c r="B97" s="1">
        <v>7461</v>
      </c>
      <c r="C97" s="2">
        <v>39825</v>
      </c>
      <c r="D97" s="1" t="s">
        <v>13</v>
      </c>
      <c r="E97" s="1" t="str">
        <f t="shared" si="9"/>
        <v>*</v>
      </c>
      <c r="F97" s="1" t="str">
        <f t="shared" si="10"/>
        <v>*</v>
      </c>
      <c r="G97" s="1" t="str">
        <f t="shared" si="11"/>
        <v>*</v>
      </c>
      <c r="J97" s="1" t="str">
        <f t="shared" si="12"/>
        <v>*</v>
      </c>
      <c r="P97" s="1">
        <v>44</v>
      </c>
      <c r="Q97" s="1">
        <f t="shared" si="17"/>
        <v>0.05</v>
      </c>
      <c r="T97" s="4">
        <v>90.35</v>
      </c>
      <c r="U97" s="9">
        <f t="shared" si="13"/>
        <v>0</v>
      </c>
      <c r="V97" s="4">
        <f t="shared" si="14"/>
        <v>2.0534090909090907</v>
      </c>
      <c r="W97" s="1" t="s">
        <v>21</v>
      </c>
      <c r="X97" s="1">
        <v>0.7</v>
      </c>
      <c r="Y97" s="4">
        <f t="shared" si="15"/>
        <v>91.05</v>
      </c>
      <c r="Z97" s="1" t="s">
        <v>15</v>
      </c>
      <c r="AA97" s="1" t="s">
        <v>37</v>
      </c>
      <c r="AB97" s="1" t="s">
        <v>29</v>
      </c>
      <c r="AC97" s="1" t="s">
        <v>61</v>
      </c>
      <c r="AD97" s="1" t="s">
        <v>31</v>
      </c>
      <c r="AE97" s="2">
        <v>39829</v>
      </c>
    </row>
    <row r="98" spans="1:31" x14ac:dyDescent="0.25">
      <c r="A98">
        <f t="shared" si="16"/>
        <v>97</v>
      </c>
      <c r="B98" s="1">
        <v>43362</v>
      </c>
      <c r="C98" s="2">
        <v>39825</v>
      </c>
      <c r="D98" s="1" t="s">
        <v>32</v>
      </c>
      <c r="E98" s="1" t="str">
        <f t="shared" si="9"/>
        <v>***</v>
      </c>
      <c r="F98" s="1" t="str">
        <f t="shared" si="10"/>
        <v>***</v>
      </c>
      <c r="G98" s="1" t="str">
        <f t="shared" si="11"/>
        <v>***</v>
      </c>
      <c r="J98" s="1" t="str">
        <f t="shared" si="12"/>
        <v>***</v>
      </c>
      <c r="P98" s="1">
        <v>33</v>
      </c>
      <c r="Q98" s="1">
        <f t="shared" si="17"/>
        <v>0.04</v>
      </c>
      <c r="T98" s="4">
        <v>58.48</v>
      </c>
      <c r="U98" s="9">
        <f t="shared" si="13"/>
        <v>0</v>
      </c>
      <c r="V98" s="4">
        <f t="shared" si="14"/>
        <v>1.772121212121212</v>
      </c>
      <c r="W98" s="1" t="s">
        <v>21</v>
      </c>
      <c r="X98" s="1">
        <v>1</v>
      </c>
      <c r="Y98" s="4">
        <f t="shared" si="15"/>
        <v>59.48</v>
      </c>
      <c r="Z98" s="1" t="s">
        <v>44</v>
      </c>
      <c r="AA98" s="1" t="s">
        <v>16</v>
      </c>
      <c r="AB98" s="1" t="s">
        <v>29</v>
      </c>
      <c r="AC98" s="1" t="s">
        <v>30</v>
      </c>
      <c r="AD98" s="1" t="s">
        <v>31</v>
      </c>
      <c r="AE98" s="2">
        <v>39827</v>
      </c>
    </row>
    <row r="99" spans="1:31" x14ac:dyDescent="0.25">
      <c r="A99">
        <f t="shared" si="16"/>
        <v>98</v>
      </c>
      <c r="B99" s="1">
        <v>13602</v>
      </c>
      <c r="C99" s="2">
        <v>39826</v>
      </c>
      <c r="D99" s="1" t="s">
        <v>13</v>
      </c>
      <c r="E99" s="1" t="str">
        <f t="shared" si="9"/>
        <v>*</v>
      </c>
      <c r="F99" s="1" t="str">
        <f t="shared" si="10"/>
        <v>*</v>
      </c>
      <c r="G99" s="1" t="str">
        <f t="shared" si="11"/>
        <v>*</v>
      </c>
      <c r="J99" s="1" t="str">
        <f t="shared" si="12"/>
        <v>*</v>
      </c>
      <c r="P99" s="1">
        <v>13</v>
      </c>
      <c r="Q99" s="1">
        <f t="shared" si="17"/>
        <v>0.02</v>
      </c>
      <c r="T99" s="4">
        <v>660.99</v>
      </c>
      <c r="U99" s="9">
        <f t="shared" si="13"/>
        <v>0</v>
      </c>
      <c r="V99" s="4">
        <f t="shared" si="14"/>
        <v>50.845384615384617</v>
      </c>
      <c r="W99" s="1" t="s">
        <v>21</v>
      </c>
      <c r="X99" s="1">
        <v>5.09</v>
      </c>
      <c r="Y99" s="4">
        <f t="shared" si="15"/>
        <v>666.08</v>
      </c>
      <c r="Z99" s="1" t="s">
        <v>42</v>
      </c>
      <c r="AA99" s="1" t="s">
        <v>28</v>
      </c>
      <c r="AB99" s="1" t="s">
        <v>29</v>
      </c>
      <c r="AC99" s="1" t="s">
        <v>40</v>
      </c>
      <c r="AD99" s="1" t="s">
        <v>19</v>
      </c>
      <c r="AE99" s="2">
        <v>39826</v>
      </c>
    </row>
    <row r="100" spans="1:31" x14ac:dyDescent="0.25">
      <c r="A100">
        <f t="shared" si="16"/>
        <v>99</v>
      </c>
      <c r="B100" s="1">
        <v>13602</v>
      </c>
      <c r="C100" s="2">
        <v>39826</v>
      </c>
      <c r="D100" s="1" t="s">
        <v>13</v>
      </c>
      <c r="E100" s="1" t="str">
        <f t="shared" si="9"/>
        <v>*</v>
      </c>
      <c r="F100" s="1" t="str">
        <f t="shared" si="10"/>
        <v>*</v>
      </c>
      <c r="G100" s="1" t="str">
        <f t="shared" si="11"/>
        <v>*</v>
      </c>
      <c r="J100" s="1" t="str">
        <f t="shared" si="12"/>
        <v>*</v>
      </c>
      <c r="P100" s="1">
        <v>3</v>
      </c>
      <c r="Q100" s="1">
        <f t="shared" si="17"/>
        <v>0.01</v>
      </c>
      <c r="T100" s="4">
        <v>445.34</v>
      </c>
      <c r="U100" s="9">
        <f t="shared" si="13"/>
        <v>0</v>
      </c>
      <c r="V100" s="4">
        <f t="shared" si="14"/>
        <v>148.44666666666666</v>
      </c>
      <c r="W100" s="1" t="s">
        <v>33</v>
      </c>
      <c r="X100" s="1">
        <v>17.850000000000001</v>
      </c>
      <c r="Y100" s="4">
        <f t="shared" si="15"/>
        <v>463.19</v>
      </c>
      <c r="Z100" s="1" t="s">
        <v>42</v>
      </c>
      <c r="AA100" s="1" t="s">
        <v>28</v>
      </c>
      <c r="AB100" s="1" t="s">
        <v>24</v>
      </c>
      <c r="AC100" s="1" t="s">
        <v>56</v>
      </c>
      <c r="AD100" s="1" t="s">
        <v>35</v>
      </c>
      <c r="AE100" s="2">
        <v>39831</v>
      </c>
    </row>
    <row r="101" spans="1:31" x14ac:dyDescent="0.25">
      <c r="A101">
        <f t="shared" si="16"/>
        <v>100</v>
      </c>
      <c r="B101" s="1">
        <v>25541</v>
      </c>
      <c r="C101" s="2">
        <v>39826</v>
      </c>
      <c r="D101" s="1" t="s">
        <v>13</v>
      </c>
      <c r="E101" s="1" t="str">
        <f t="shared" si="9"/>
        <v>*</v>
      </c>
      <c r="F101" s="1" t="str">
        <f t="shared" si="10"/>
        <v>*</v>
      </c>
      <c r="G101" s="1" t="str">
        <f t="shared" si="11"/>
        <v>*</v>
      </c>
      <c r="J101" s="1" t="str">
        <f t="shared" si="12"/>
        <v>*</v>
      </c>
      <c r="P101" s="1">
        <v>50</v>
      </c>
      <c r="Q101" s="1">
        <f t="shared" si="17"/>
        <v>0.06</v>
      </c>
      <c r="T101" s="4">
        <v>297.76</v>
      </c>
      <c r="U101" s="9">
        <f t="shared" si="13"/>
        <v>0</v>
      </c>
      <c r="V101" s="4">
        <f t="shared" si="14"/>
        <v>5.9551999999999996</v>
      </c>
      <c r="W101" s="1" t="s">
        <v>21</v>
      </c>
      <c r="X101" s="1">
        <v>5.79</v>
      </c>
      <c r="Y101" s="4">
        <f t="shared" si="15"/>
        <v>303.55</v>
      </c>
      <c r="Z101" s="1" t="s">
        <v>51</v>
      </c>
      <c r="AA101" s="1" t="s">
        <v>16</v>
      </c>
      <c r="AB101" s="1" t="s">
        <v>29</v>
      </c>
      <c r="AC101" s="1" t="s">
        <v>40</v>
      </c>
      <c r="AD101" s="1" t="s">
        <v>19</v>
      </c>
      <c r="AE101" s="2">
        <v>39828</v>
      </c>
    </row>
    <row r="102" spans="1:31" x14ac:dyDescent="0.25">
      <c r="A102">
        <f t="shared" si="16"/>
        <v>101</v>
      </c>
      <c r="B102" s="1">
        <v>51623</v>
      </c>
      <c r="C102" s="2">
        <v>39826</v>
      </c>
      <c r="D102" s="1" t="s">
        <v>32</v>
      </c>
      <c r="E102" s="1" t="str">
        <f t="shared" si="9"/>
        <v>***</v>
      </c>
      <c r="F102" s="1" t="str">
        <f t="shared" si="10"/>
        <v>***</v>
      </c>
      <c r="G102" s="1" t="str">
        <f t="shared" si="11"/>
        <v>***</v>
      </c>
      <c r="J102" s="1" t="str">
        <f t="shared" si="12"/>
        <v>***</v>
      </c>
      <c r="P102" s="1">
        <v>17</v>
      </c>
      <c r="Q102" s="1">
        <f t="shared" si="17"/>
        <v>0.02</v>
      </c>
      <c r="T102" s="4">
        <v>39.229999999999997</v>
      </c>
      <c r="U102" s="9">
        <f t="shared" si="13"/>
        <v>0</v>
      </c>
      <c r="V102" s="4">
        <f t="shared" si="14"/>
        <v>2.3076470588235294</v>
      </c>
      <c r="W102" s="1" t="s">
        <v>21</v>
      </c>
      <c r="X102" s="1">
        <v>5.33</v>
      </c>
      <c r="Y102" s="4">
        <f t="shared" si="15"/>
        <v>44.559999999999995</v>
      </c>
      <c r="Z102" s="1" t="s">
        <v>44</v>
      </c>
      <c r="AA102" s="1" t="s">
        <v>37</v>
      </c>
      <c r="AB102" s="1" t="s">
        <v>17</v>
      </c>
      <c r="AC102" s="1" t="s">
        <v>18</v>
      </c>
      <c r="AD102" s="1" t="s">
        <v>19</v>
      </c>
      <c r="AE102" s="2">
        <v>39826</v>
      </c>
    </row>
    <row r="103" spans="1:31" x14ac:dyDescent="0.25">
      <c r="A103">
        <f t="shared" si="16"/>
        <v>102</v>
      </c>
      <c r="B103" s="1">
        <v>43911</v>
      </c>
      <c r="C103" s="2">
        <v>39827</v>
      </c>
      <c r="D103" s="1" t="s">
        <v>36</v>
      </c>
      <c r="E103" s="1" t="str">
        <f t="shared" si="9"/>
        <v>*</v>
      </c>
      <c r="F103" s="1" t="str">
        <f t="shared" si="10"/>
        <v>*</v>
      </c>
      <c r="G103" s="1" t="str">
        <f t="shared" si="11"/>
        <v>*</v>
      </c>
      <c r="J103" s="1" t="str">
        <f t="shared" si="12"/>
        <v>*</v>
      </c>
      <c r="P103" s="1">
        <v>36</v>
      </c>
      <c r="Q103" s="1">
        <f t="shared" si="17"/>
        <v>0.04</v>
      </c>
      <c r="T103" s="4">
        <v>9920.85</v>
      </c>
      <c r="U103" s="9">
        <f t="shared" si="13"/>
        <v>1</v>
      </c>
      <c r="V103" s="4">
        <f t="shared" si="14"/>
        <v>275.57916666666665</v>
      </c>
      <c r="W103" s="1" t="s">
        <v>33</v>
      </c>
      <c r="X103" s="1">
        <v>17.86</v>
      </c>
      <c r="Y103" s="4">
        <f t="shared" si="15"/>
        <v>9938.7100000000009</v>
      </c>
      <c r="Z103" s="1" t="s">
        <v>46</v>
      </c>
      <c r="AA103" s="1" t="s">
        <v>28</v>
      </c>
      <c r="AB103" s="1" t="s">
        <v>24</v>
      </c>
      <c r="AC103" s="1" t="s">
        <v>56</v>
      </c>
      <c r="AD103" s="1" t="s">
        <v>35</v>
      </c>
      <c r="AE103" s="2">
        <v>39828</v>
      </c>
    </row>
    <row r="104" spans="1:31" x14ac:dyDescent="0.25">
      <c r="A104">
        <f t="shared" si="16"/>
        <v>103</v>
      </c>
      <c r="B104" s="1">
        <v>43911</v>
      </c>
      <c r="C104" s="2">
        <v>39827</v>
      </c>
      <c r="D104" s="1" t="s">
        <v>36</v>
      </c>
      <c r="E104" s="1" t="str">
        <f t="shared" si="9"/>
        <v>*</v>
      </c>
      <c r="F104" s="1" t="str">
        <f t="shared" si="10"/>
        <v>*</v>
      </c>
      <c r="G104" s="1" t="str">
        <f t="shared" si="11"/>
        <v>*</v>
      </c>
      <c r="J104" s="1" t="str">
        <f t="shared" si="12"/>
        <v>*</v>
      </c>
      <c r="P104" s="1">
        <v>23</v>
      </c>
      <c r="Q104" s="1">
        <f t="shared" si="17"/>
        <v>3.5000000000000003E-2</v>
      </c>
      <c r="T104" s="4">
        <v>7484.31</v>
      </c>
      <c r="U104" s="9">
        <f t="shared" si="13"/>
        <v>1</v>
      </c>
      <c r="V104" s="4">
        <f t="shared" si="14"/>
        <v>325.40478260869565</v>
      </c>
      <c r="W104" s="1" t="s">
        <v>33</v>
      </c>
      <c r="X104" s="1">
        <v>58.95</v>
      </c>
      <c r="Y104" s="4">
        <f t="shared" si="15"/>
        <v>7543.26</v>
      </c>
      <c r="Z104" s="1" t="s">
        <v>46</v>
      </c>
      <c r="AA104" s="1" t="s">
        <v>28</v>
      </c>
      <c r="AB104" s="1" t="s">
        <v>17</v>
      </c>
      <c r="AC104" s="1" t="s">
        <v>34</v>
      </c>
      <c r="AD104" s="1" t="s">
        <v>35</v>
      </c>
      <c r="AE104" s="2">
        <v>39829</v>
      </c>
    </row>
    <row r="105" spans="1:31" x14ac:dyDescent="0.25">
      <c r="A105">
        <f t="shared" si="16"/>
        <v>104</v>
      </c>
      <c r="B105" s="1">
        <v>34691</v>
      </c>
      <c r="C105" s="2">
        <v>39827</v>
      </c>
      <c r="D105" s="1" t="s">
        <v>32</v>
      </c>
      <c r="E105" s="1" t="str">
        <f t="shared" si="9"/>
        <v>***</v>
      </c>
      <c r="F105" s="1" t="str">
        <f t="shared" si="10"/>
        <v>***</v>
      </c>
      <c r="G105" s="1" t="str">
        <f t="shared" si="11"/>
        <v>***</v>
      </c>
      <c r="J105" s="1" t="str">
        <f t="shared" si="12"/>
        <v>***</v>
      </c>
      <c r="P105" s="1">
        <v>23</v>
      </c>
      <c r="Q105" s="1">
        <f t="shared" si="17"/>
        <v>3.5000000000000003E-2</v>
      </c>
      <c r="T105" s="4">
        <v>7202.94</v>
      </c>
      <c r="U105" s="9">
        <f t="shared" si="13"/>
        <v>1</v>
      </c>
      <c r="V105" s="4">
        <f t="shared" si="14"/>
        <v>313.17130434782609</v>
      </c>
      <c r="W105" s="1" t="s">
        <v>33</v>
      </c>
      <c r="X105" s="1">
        <v>26.53</v>
      </c>
      <c r="Y105" s="4">
        <f t="shared" si="15"/>
        <v>7229.4699999999993</v>
      </c>
      <c r="Z105" s="1" t="s">
        <v>22</v>
      </c>
      <c r="AA105" s="1" t="s">
        <v>23</v>
      </c>
      <c r="AB105" s="1" t="s">
        <v>24</v>
      </c>
      <c r="AC105" s="1" t="s">
        <v>56</v>
      </c>
      <c r="AD105" s="1" t="s">
        <v>35</v>
      </c>
      <c r="AE105" s="2">
        <v>39827</v>
      </c>
    </row>
    <row r="106" spans="1:31" x14ac:dyDescent="0.25">
      <c r="A106">
        <f t="shared" si="16"/>
        <v>105</v>
      </c>
      <c r="B106" s="1">
        <v>30567</v>
      </c>
      <c r="C106" s="2">
        <v>39827</v>
      </c>
      <c r="D106" s="1" t="s">
        <v>27</v>
      </c>
      <c r="E106" s="1" t="str">
        <f t="shared" si="9"/>
        <v>*</v>
      </c>
      <c r="F106" s="1" t="str">
        <f t="shared" si="10"/>
        <v>*</v>
      </c>
      <c r="G106" s="1" t="str">
        <f t="shared" si="11"/>
        <v>*</v>
      </c>
      <c r="J106" s="1" t="str">
        <f t="shared" si="12"/>
        <v>*</v>
      </c>
      <c r="P106" s="1">
        <v>14</v>
      </c>
      <c r="Q106" s="1">
        <f t="shared" si="17"/>
        <v>0.02</v>
      </c>
      <c r="T106" s="4">
        <v>2690.84</v>
      </c>
      <c r="U106" s="9">
        <f t="shared" si="13"/>
        <v>1</v>
      </c>
      <c r="V106" s="4">
        <f t="shared" si="14"/>
        <v>192.20285714285714</v>
      </c>
      <c r="W106" s="1" t="s">
        <v>33</v>
      </c>
      <c r="X106" s="1">
        <v>68.02</v>
      </c>
      <c r="Y106" s="4">
        <f t="shared" si="15"/>
        <v>2758.86</v>
      </c>
      <c r="Z106" s="1" t="s">
        <v>49</v>
      </c>
      <c r="AA106" s="1" t="s">
        <v>23</v>
      </c>
      <c r="AB106" s="1" t="s">
        <v>29</v>
      </c>
      <c r="AC106" s="1" t="s">
        <v>63</v>
      </c>
      <c r="AD106" s="1" t="s">
        <v>35</v>
      </c>
      <c r="AE106" s="2">
        <v>39827</v>
      </c>
    </row>
    <row r="107" spans="1:31" x14ac:dyDescent="0.25">
      <c r="A107">
        <f t="shared" si="16"/>
        <v>106</v>
      </c>
      <c r="B107" s="1">
        <v>8325</v>
      </c>
      <c r="C107" s="2">
        <v>39827</v>
      </c>
      <c r="D107" s="1" t="s">
        <v>32</v>
      </c>
      <c r="E107" s="1" t="str">
        <f t="shared" si="9"/>
        <v>***</v>
      </c>
      <c r="F107" s="1" t="str">
        <f t="shared" si="10"/>
        <v>***</v>
      </c>
      <c r="G107" s="1" t="str">
        <f t="shared" si="11"/>
        <v>***</v>
      </c>
      <c r="J107" s="1" t="str">
        <f t="shared" si="12"/>
        <v>***</v>
      </c>
      <c r="P107" s="1">
        <v>21</v>
      </c>
      <c r="Q107" s="1">
        <f t="shared" si="17"/>
        <v>3.5000000000000003E-2</v>
      </c>
      <c r="T107" s="4">
        <v>2364.29</v>
      </c>
      <c r="U107" s="9">
        <f t="shared" si="13"/>
        <v>1</v>
      </c>
      <c r="V107" s="4">
        <f t="shared" si="14"/>
        <v>112.5852380952381</v>
      </c>
      <c r="W107" s="1" t="s">
        <v>33</v>
      </c>
      <c r="X107" s="1">
        <v>56.14</v>
      </c>
      <c r="Y107" s="4">
        <f t="shared" si="15"/>
        <v>2420.4299999999998</v>
      </c>
      <c r="Z107" s="1" t="s">
        <v>42</v>
      </c>
      <c r="AA107" s="1" t="s">
        <v>37</v>
      </c>
      <c r="AB107" s="1" t="s">
        <v>24</v>
      </c>
      <c r="AC107" s="1" t="s">
        <v>56</v>
      </c>
      <c r="AD107" s="1" t="s">
        <v>35</v>
      </c>
      <c r="AE107" s="2">
        <v>39829</v>
      </c>
    </row>
    <row r="108" spans="1:31" x14ac:dyDescent="0.25">
      <c r="A108">
        <f t="shared" si="16"/>
        <v>107</v>
      </c>
      <c r="B108" s="1">
        <v>30567</v>
      </c>
      <c r="C108" s="2">
        <v>39827</v>
      </c>
      <c r="D108" s="1" t="s">
        <v>27</v>
      </c>
      <c r="E108" s="1" t="str">
        <f t="shared" si="9"/>
        <v>*</v>
      </c>
      <c r="F108" s="1" t="str">
        <f t="shared" si="10"/>
        <v>*</v>
      </c>
      <c r="G108" s="1" t="str">
        <f t="shared" si="11"/>
        <v>*</v>
      </c>
      <c r="J108" s="1" t="str">
        <f t="shared" si="12"/>
        <v>*</v>
      </c>
      <c r="P108" s="1">
        <v>8</v>
      </c>
      <c r="Q108" s="1">
        <f t="shared" si="17"/>
        <v>0.01</v>
      </c>
      <c r="T108" s="4">
        <v>733.55</v>
      </c>
      <c r="U108" s="9">
        <f t="shared" si="13"/>
        <v>0</v>
      </c>
      <c r="V108" s="4">
        <f t="shared" si="14"/>
        <v>91.693749999999994</v>
      </c>
      <c r="W108" s="1" t="s">
        <v>21</v>
      </c>
      <c r="X108" s="1">
        <v>19.989999999999998</v>
      </c>
      <c r="Y108" s="4">
        <f t="shared" si="15"/>
        <v>753.54</v>
      </c>
      <c r="Z108" s="1" t="s">
        <v>49</v>
      </c>
      <c r="AA108" s="1" t="s">
        <v>23</v>
      </c>
      <c r="AB108" s="1" t="s">
        <v>29</v>
      </c>
      <c r="AC108" s="1" t="s">
        <v>57</v>
      </c>
      <c r="AD108" s="1" t="s">
        <v>19</v>
      </c>
      <c r="AE108" s="2">
        <v>39828</v>
      </c>
    </row>
    <row r="109" spans="1:31" x14ac:dyDescent="0.25">
      <c r="A109">
        <f t="shared" si="16"/>
        <v>108</v>
      </c>
      <c r="B109" s="1">
        <v>43911</v>
      </c>
      <c r="C109" s="2">
        <v>39827</v>
      </c>
      <c r="D109" s="1" t="s">
        <v>36</v>
      </c>
      <c r="E109" s="1" t="str">
        <f t="shared" si="9"/>
        <v>*</v>
      </c>
      <c r="F109" s="1" t="str">
        <f t="shared" si="10"/>
        <v>*</v>
      </c>
      <c r="G109" s="1" t="str">
        <f t="shared" si="11"/>
        <v>*</v>
      </c>
      <c r="J109" s="1" t="str">
        <f t="shared" si="12"/>
        <v>*</v>
      </c>
      <c r="P109" s="1">
        <v>29</v>
      </c>
      <c r="Q109" s="1">
        <f t="shared" si="17"/>
        <v>3.5000000000000003E-2</v>
      </c>
      <c r="T109" s="4">
        <v>577.89</v>
      </c>
      <c r="U109" s="9">
        <f t="shared" si="13"/>
        <v>0</v>
      </c>
      <c r="V109" s="4">
        <f t="shared" si="14"/>
        <v>19.927241379310345</v>
      </c>
      <c r="W109" s="1" t="s">
        <v>21</v>
      </c>
      <c r="X109" s="1">
        <v>11.17</v>
      </c>
      <c r="Y109" s="4">
        <f t="shared" si="15"/>
        <v>589.05999999999995</v>
      </c>
      <c r="Z109" s="1" t="s">
        <v>46</v>
      </c>
      <c r="AA109" s="1" t="s">
        <v>28</v>
      </c>
      <c r="AB109" s="1" t="s">
        <v>17</v>
      </c>
      <c r="AC109" s="1" t="s">
        <v>18</v>
      </c>
      <c r="AD109" s="1" t="s">
        <v>48</v>
      </c>
      <c r="AE109" s="2">
        <v>39827</v>
      </c>
    </row>
    <row r="110" spans="1:31" x14ac:dyDescent="0.25">
      <c r="A110">
        <f t="shared" si="16"/>
        <v>109</v>
      </c>
      <c r="B110" s="1">
        <v>34691</v>
      </c>
      <c r="C110" s="2">
        <v>39827</v>
      </c>
      <c r="D110" s="1" t="s">
        <v>32</v>
      </c>
      <c r="E110" s="1" t="str">
        <f t="shared" si="9"/>
        <v>***</v>
      </c>
      <c r="F110" s="1" t="str">
        <f t="shared" si="10"/>
        <v>***</v>
      </c>
      <c r="G110" s="1" t="str">
        <f t="shared" si="11"/>
        <v>***</v>
      </c>
      <c r="J110" s="1" t="str">
        <f t="shared" si="12"/>
        <v>***</v>
      </c>
      <c r="P110" s="1">
        <v>13</v>
      </c>
      <c r="Q110" s="1">
        <f t="shared" si="17"/>
        <v>0.02</v>
      </c>
      <c r="T110" s="4">
        <v>245.82</v>
      </c>
      <c r="U110" s="9">
        <f t="shared" si="13"/>
        <v>0</v>
      </c>
      <c r="V110" s="4">
        <f t="shared" si="14"/>
        <v>18.909230769230767</v>
      </c>
      <c r="W110" s="1" t="s">
        <v>14</v>
      </c>
      <c r="X110" s="1">
        <v>9.5399999999999991</v>
      </c>
      <c r="Y110" s="4">
        <f t="shared" si="15"/>
        <v>255.35999999999999</v>
      </c>
      <c r="Z110" s="1" t="s">
        <v>22</v>
      </c>
      <c r="AA110" s="1" t="s">
        <v>23</v>
      </c>
      <c r="AB110" s="1" t="s">
        <v>29</v>
      </c>
      <c r="AC110" s="1" t="s">
        <v>40</v>
      </c>
      <c r="AD110" s="1" t="s">
        <v>19</v>
      </c>
      <c r="AE110" s="2">
        <v>39829</v>
      </c>
    </row>
    <row r="111" spans="1:31" x14ac:dyDescent="0.25">
      <c r="A111">
        <f t="shared" si="16"/>
        <v>110</v>
      </c>
      <c r="B111" s="1">
        <v>34691</v>
      </c>
      <c r="C111" s="2">
        <v>39827</v>
      </c>
      <c r="D111" s="1" t="s">
        <v>32</v>
      </c>
      <c r="E111" s="1" t="str">
        <f t="shared" si="9"/>
        <v>***</v>
      </c>
      <c r="F111" s="1" t="str">
        <f t="shared" si="10"/>
        <v>***</v>
      </c>
      <c r="G111" s="1" t="str">
        <f t="shared" si="11"/>
        <v>***</v>
      </c>
      <c r="J111" s="1" t="str">
        <f t="shared" si="12"/>
        <v>***</v>
      </c>
      <c r="P111" s="1">
        <v>27</v>
      </c>
      <c r="Q111" s="1">
        <f t="shared" si="17"/>
        <v>3.5000000000000003E-2</v>
      </c>
      <c r="T111" s="4">
        <v>217.68</v>
      </c>
      <c r="U111" s="9">
        <f t="shared" si="13"/>
        <v>0</v>
      </c>
      <c r="V111" s="4">
        <f t="shared" si="14"/>
        <v>8.0622222222222231</v>
      </c>
      <c r="W111" s="1" t="s">
        <v>21</v>
      </c>
      <c r="X111" s="1">
        <v>9.23</v>
      </c>
      <c r="Y111" s="4">
        <f t="shared" si="15"/>
        <v>226.91</v>
      </c>
      <c r="Z111" s="1" t="s">
        <v>22</v>
      </c>
      <c r="AA111" s="1" t="s">
        <v>23</v>
      </c>
      <c r="AB111" s="1" t="s">
        <v>29</v>
      </c>
      <c r="AC111" s="1" t="s">
        <v>63</v>
      </c>
      <c r="AD111" s="1" t="s">
        <v>19</v>
      </c>
      <c r="AE111" s="2">
        <v>39829</v>
      </c>
    </row>
    <row r="112" spans="1:31" x14ac:dyDescent="0.25">
      <c r="A112">
        <f t="shared" si="16"/>
        <v>111</v>
      </c>
      <c r="B112" s="1">
        <v>8325</v>
      </c>
      <c r="C112" s="2">
        <v>39827</v>
      </c>
      <c r="D112" s="1" t="s">
        <v>32</v>
      </c>
      <c r="E112" s="1" t="str">
        <f t="shared" si="9"/>
        <v>***</v>
      </c>
      <c r="F112" s="1" t="str">
        <f t="shared" si="10"/>
        <v>***</v>
      </c>
      <c r="G112" s="1" t="str">
        <f t="shared" si="11"/>
        <v>***</v>
      </c>
      <c r="J112" s="1" t="str">
        <f t="shared" si="12"/>
        <v>***</v>
      </c>
      <c r="P112" s="1">
        <v>27</v>
      </c>
      <c r="Q112" s="1">
        <f t="shared" si="17"/>
        <v>3.5000000000000003E-2</v>
      </c>
      <c r="T112" s="4">
        <v>112.57</v>
      </c>
      <c r="U112" s="9">
        <f t="shared" si="13"/>
        <v>0</v>
      </c>
      <c r="V112" s="4">
        <f t="shared" si="14"/>
        <v>4.1692592592592588</v>
      </c>
      <c r="W112" s="1" t="s">
        <v>21</v>
      </c>
      <c r="X112" s="1">
        <v>0.94</v>
      </c>
      <c r="Y112" s="4">
        <f t="shared" si="15"/>
        <v>113.50999999999999</v>
      </c>
      <c r="Z112" s="1" t="s">
        <v>42</v>
      </c>
      <c r="AA112" s="1" t="s">
        <v>37</v>
      </c>
      <c r="AB112" s="1" t="s">
        <v>29</v>
      </c>
      <c r="AC112" s="1" t="s">
        <v>30</v>
      </c>
      <c r="AD112" s="1" t="s">
        <v>31</v>
      </c>
      <c r="AE112" s="2">
        <v>39830</v>
      </c>
    </row>
    <row r="113" spans="1:31" x14ac:dyDescent="0.25">
      <c r="A113">
        <f t="shared" si="16"/>
        <v>112</v>
      </c>
      <c r="B113" s="1">
        <v>30567</v>
      </c>
      <c r="C113" s="2">
        <v>39827</v>
      </c>
      <c r="D113" s="1" t="s">
        <v>27</v>
      </c>
      <c r="E113" s="1" t="str">
        <f t="shared" si="9"/>
        <v>*</v>
      </c>
      <c r="F113" s="1" t="str">
        <f t="shared" si="10"/>
        <v>*</v>
      </c>
      <c r="G113" s="1" t="str">
        <f t="shared" si="11"/>
        <v>*</v>
      </c>
      <c r="J113" s="1" t="str">
        <f t="shared" si="12"/>
        <v>*</v>
      </c>
      <c r="P113" s="1">
        <v>14</v>
      </c>
      <c r="Q113" s="1">
        <f t="shared" si="17"/>
        <v>0.02</v>
      </c>
      <c r="T113" s="4">
        <v>62.6</v>
      </c>
      <c r="U113" s="9">
        <f t="shared" si="13"/>
        <v>0</v>
      </c>
      <c r="V113" s="4">
        <f t="shared" si="14"/>
        <v>4.4714285714285715</v>
      </c>
      <c r="W113" s="1" t="s">
        <v>21</v>
      </c>
      <c r="X113" s="1">
        <v>0.94</v>
      </c>
      <c r="Y113" s="4">
        <f t="shared" si="15"/>
        <v>63.54</v>
      </c>
      <c r="Z113" s="1" t="s">
        <v>49</v>
      </c>
      <c r="AA113" s="1" t="s">
        <v>23</v>
      </c>
      <c r="AB113" s="1" t="s">
        <v>29</v>
      </c>
      <c r="AC113" s="1" t="s">
        <v>30</v>
      </c>
      <c r="AD113" s="1" t="s">
        <v>31</v>
      </c>
      <c r="AE113" s="2">
        <v>39828</v>
      </c>
    </row>
    <row r="114" spans="1:31" x14ac:dyDescent="0.25">
      <c r="A114">
        <f t="shared" si="16"/>
        <v>113</v>
      </c>
      <c r="B114" s="1">
        <v>30567</v>
      </c>
      <c r="C114" s="2">
        <v>39827</v>
      </c>
      <c r="D114" s="1" t="s">
        <v>27</v>
      </c>
      <c r="E114" s="1" t="str">
        <f t="shared" si="9"/>
        <v>*</v>
      </c>
      <c r="F114" s="1" t="str">
        <f t="shared" si="10"/>
        <v>*</v>
      </c>
      <c r="G114" s="1" t="str">
        <f t="shared" si="11"/>
        <v>*</v>
      </c>
      <c r="J114" s="1" t="str">
        <f t="shared" si="12"/>
        <v>*</v>
      </c>
      <c r="P114" s="1">
        <v>3</v>
      </c>
      <c r="Q114" s="1">
        <f t="shared" si="17"/>
        <v>0.01</v>
      </c>
      <c r="T114" s="4">
        <v>38.71</v>
      </c>
      <c r="U114" s="9">
        <f t="shared" si="13"/>
        <v>0</v>
      </c>
      <c r="V114" s="4">
        <f t="shared" si="14"/>
        <v>12.903333333333334</v>
      </c>
      <c r="W114" s="1" t="s">
        <v>14</v>
      </c>
      <c r="X114" s="1">
        <v>7.29</v>
      </c>
      <c r="Y114" s="4">
        <f t="shared" si="15"/>
        <v>46</v>
      </c>
      <c r="Z114" s="1" t="s">
        <v>49</v>
      </c>
      <c r="AA114" s="1" t="s">
        <v>23</v>
      </c>
      <c r="AB114" s="1" t="s">
        <v>17</v>
      </c>
      <c r="AC114" s="1" t="s">
        <v>18</v>
      </c>
      <c r="AD114" s="1" t="s">
        <v>41</v>
      </c>
      <c r="AE114" s="2">
        <v>39829</v>
      </c>
    </row>
    <row r="115" spans="1:31" x14ac:dyDescent="0.25">
      <c r="A115">
        <f t="shared" si="16"/>
        <v>114</v>
      </c>
      <c r="B115" s="1">
        <v>37729</v>
      </c>
      <c r="C115" s="2">
        <v>39828</v>
      </c>
      <c r="D115" s="1" t="s">
        <v>27</v>
      </c>
      <c r="E115" s="1" t="str">
        <f t="shared" si="9"/>
        <v>*</v>
      </c>
      <c r="F115" s="1" t="str">
        <f t="shared" si="10"/>
        <v>*</v>
      </c>
      <c r="G115" s="1" t="str">
        <f t="shared" si="11"/>
        <v>*</v>
      </c>
      <c r="J115" s="1" t="str">
        <f t="shared" si="12"/>
        <v>*</v>
      </c>
      <c r="P115" s="1">
        <v>48</v>
      </c>
      <c r="Q115" s="1">
        <f t="shared" si="17"/>
        <v>0.05</v>
      </c>
      <c r="T115" s="4">
        <v>447.89</v>
      </c>
      <c r="U115" s="9">
        <f t="shared" si="13"/>
        <v>0</v>
      </c>
      <c r="V115" s="4">
        <f t="shared" si="14"/>
        <v>9.3310416666666658</v>
      </c>
      <c r="W115" s="1" t="s">
        <v>21</v>
      </c>
      <c r="X115" s="1">
        <v>6.19</v>
      </c>
      <c r="Y115" s="4">
        <f t="shared" si="15"/>
        <v>454.08</v>
      </c>
      <c r="Z115" s="1" t="s">
        <v>15</v>
      </c>
      <c r="AA115" s="1" t="s">
        <v>28</v>
      </c>
      <c r="AB115" s="1" t="s">
        <v>29</v>
      </c>
      <c r="AC115" s="1" t="s">
        <v>43</v>
      </c>
      <c r="AD115" s="1" t="s">
        <v>19</v>
      </c>
      <c r="AE115" s="2">
        <v>39828</v>
      </c>
    </row>
    <row r="116" spans="1:31" x14ac:dyDescent="0.25">
      <c r="A116">
        <f t="shared" si="16"/>
        <v>115</v>
      </c>
      <c r="B116" s="1">
        <v>6884</v>
      </c>
      <c r="C116" s="2">
        <v>39828</v>
      </c>
      <c r="D116" s="1" t="s">
        <v>13</v>
      </c>
      <c r="E116" s="1" t="str">
        <f t="shared" si="9"/>
        <v>*</v>
      </c>
      <c r="F116" s="1" t="str">
        <f t="shared" si="10"/>
        <v>*</v>
      </c>
      <c r="G116" s="1" t="str">
        <f t="shared" si="11"/>
        <v>*</v>
      </c>
      <c r="J116" s="1" t="str">
        <f t="shared" si="12"/>
        <v>*</v>
      </c>
      <c r="P116" s="1">
        <v>47</v>
      </c>
      <c r="Q116" s="1">
        <f t="shared" si="17"/>
        <v>0.05</v>
      </c>
      <c r="T116" s="4">
        <v>296.13</v>
      </c>
      <c r="U116" s="9">
        <f t="shared" si="13"/>
        <v>0</v>
      </c>
      <c r="V116" s="4">
        <f t="shared" si="14"/>
        <v>6.3006382978723403</v>
      </c>
      <c r="W116" s="1" t="s">
        <v>21</v>
      </c>
      <c r="X116" s="1">
        <v>1.02</v>
      </c>
      <c r="Y116" s="4">
        <f t="shared" si="15"/>
        <v>297.14999999999998</v>
      </c>
      <c r="Z116" s="1" t="s">
        <v>60</v>
      </c>
      <c r="AA116" s="1" t="s">
        <v>37</v>
      </c>
      <c r="AB116" s="1" t="s">
        <v>29</v>
      </c>
      <c r="AC116" s="1" t="s">
        <v>40</v>
      </c>
      <c r="AD116" s="1" t="s">
        <v>31</v>
      </c>
      <c r="AE116" s="2">
        <v>39833</v>
      </c>
    </row>
    <row r="117" spans="1:31" x14ac:dyDescent="0.25">
      <c r="A117">
        <f t="shared" si="16"/>
        <v>116</v>
      </c>
      <c r="B117" s="1">
        <v>6884</v>
      </c>
      <c r="C117" s="2">
        <v>39828</v>
      </c>
      <c r="D117" s="1" t="s">
        <v>13</v>
      </c>
      <c r="E117" s="1" t="str">
        <f t="shared" si="9"/>
        <v>*</v>
      </c>
      <c r="F117" s="1" t="str">
        <f t="shared" si="10"/>
        <v>*</v>
      </c>
      <c r="G117" s="1" t="str">
        <f t="shared" si="11"/>
        <v>*</v>
      </c>
      <c r="J117" s="1" t="str">
        <f t="shared" si="12"/>
        <v>*</v>
      </c>
      <c r="P117" s="1">
        <v>41</v>
      </c>
      <c r="Q117" s="1">
        <f t="shared" si="17"/>
        <v>0.05</v>
      </c>
      <c r="T117" s="4">
        <v>217</v>
      </c>
      <c r="U117" s="9">
        <f t="shared" si="13"/>
        <v>0</v>
      </c>
      <c r="V117" s="4">
        <f t="shared" si="14"/>
        <v>5.2926829268292686</v>
      </c>
      <c r="W117" s="1" t="s">
        <v>21</v>
      </c>
      <c r="X117" s="1">
        <v>4.75</v>
      </c>
      <c r="Y117" s="4">
        <f t="shared" si="15"/>
        <v>221.75</v>
      </c>
      <c r="Z117" s="1" t="s">
        <v>60</v>
      </c>
      <c r="AA117" s="1" t="s">
        <v>37</v>
      </c>
      <c r="AB117" s="1" t="s">
        <v>29</v>
      </c>
      <c r="AC117" s="1" t="s">
        <v>40</v>
      </c>
      <c r="AD117" s="1" t="s">
        <v>19</v>
      </c>
      <c r="AE117" s="2">
        <v>39833</v>
      </c>
    </row>
    <row r="118" spans="1:31" x14ac:dyDescent="0.25">
      <c r="A118">
        <f t="shared" si="16"/>
        <v>117</v>
      </c>
      <c r="B118" s="1">
        <v>12676</v>
      </c>
      <c r="C118" s="2">
        <v>39828</v>
      </c>
      <c r="D118" s="1" t="s">
        <v>20</v>
      </c>
      <c r="E118" s="1" t="str">
        <f t="shared" si="9"/>
        <v>*</v>
      </c>
      <c r="F118" s="1" t="str">
        <f t="shared" si="10"/>
        <v>**</v>
      </c>
      <c r="G118" s="1" t="str">
        <f t="shared" si="11"/>
        <v>**</v>
      </c>
      <c r="J118" s="1" t="str">
        <f t="shared" si="12"/>
        <v>**</v>
      </c>
      <c r="P118" s="1">
        <v>25</v>
      </c>
      <c r="Q118" s="1">
        <f t="shared" si="17"/>
        <v>3.5000000000000003E-2</v>
      </c>
      <c r="T118" s="4">
        <v>201.06</v>
      </c>
      <c r="U118" s="9">
        <f t="shared" si="13"/>
        <v>0</v>
      </c>
      <c r="V118" s="4">
        <f t="shared" si="14"/>
        <v>8.0424000000000007</v>
      </c>
      <c r="W118" s="1" t="s">
        <v>14</v>
      </c>
      <c r="X118" s="1">
        <v>7.96</v>
      </c>
      <c r="Y118" s="4">
        <f t="shared" si="15"/>
        <v>209.02</v>
      </c>
      <c r="Z118" s="1" t="s">
        <v>49</v>
      </c>
      <c r="AA118" s="1" t="s">
        <v>37</v>
      </c>
      <c r="AB118" s="1" t="s">
        <v>17</v>
      </c>
      <c r="AC118" s="1" t="s">
        <v>18</v>
      </c>
      <c r="AD118" s="1" t="s">
        <v>19</v>
      </c>
      <c r="AE118" s="2">
        <v>39829</v>
      </c>
    </row>
    <row r="119" spans="1:31" x14ac:dyDescent="0.25">
      <c r="A119">
        <f t="shared" si="16"/>
        <v>118</v>
      </c>
      <c r="B119" s="1">
        <v>48773</v>
      </c>
      <c r="C119" s="2">
        <v>39828</v>
      </c>
      <c r="D119" s="1" t="s">
        <v>36</v>
      </c>
      <c r="E119" s="1" t="str">
        <f t="shared" si="9"/>
        <v>*</v>
      </c>
      <c r="F119" s="1" t="str">
        <f t="shared" si="10"/>
        <v>*</v>
      </c>
      <c r="G119" s="1" t="str">
        <f t="shared" si="11"/>
        <v>*</v>
      </c>
      <c r="J119" s="1" t="str">
        <f t="shared" si="12"/>
        <v>*</v>
      </c>
      <c r="P119" s="1">
        <v>7</v>
      </c>
      <c r="Q119" s="1">
        <f t="shared" si="17"/>
        <v>0.01</v>
      </c>
      <c r="T119" s="4">
        <v>51.27</v>
      </c>
      <c r="U119" s="9">
        <f t="shared" si="13"/>
        <v>0</v>
      </c>
      <c r="V119" s="4">
        <f t="shared" si="14"/>
        <v>7.3242857142857147</v>
      </c>
      <c r="W119" s="1" t="s">
        <v>21</v>
      </c>
      <c r="X119" s="1">
        <v>2.17</v>
      </c>
      <c r="Y119" s="4">
        <f t="shared" si="15"/>
        <v>53.440000000000005</v>
      </c>
      <c r="Z119" s="1" t="s">
        <v>22</v>
      </c>
      <c r="AA119" s="1" t="s">
        <v>23</v>
      </c>
      <c r="AB119" s="1" t="s">
        <v>29</v>
      </c>
      <c r="AC119" s="1" t="s">
        <v>40</v>
      </c>
      <c r="AD119" s="1" t="s">
        <v>31</v>
      </c>
      <c r="AE119" s="2">
        <v>39830</v>
      </c>
    </row>
    <row r="120" spans="1:31" x14ac:dyDescent="0.25">
      <c r="A120">
        <f t="shared" si="16"/>
        <v>119</v>
      </c>
      <c r="B120" s="1">
        <v>22243</v>
      </c>
      <c r="C120" s="2">
        <v>39828</v>
      </c>
      <c r="D120" s="1" t="s">
        <v>32</v>
      </c>
      <c r="E120" s="1" t="str">
        <f t="shared" si="9"/>
        <v>***</v>
      </c>
      <c r="F120" s="1" t="str">
        <f t="shared" si="10"/>
        <v>***</v>
      </c>
      <c r="G120" s="1" t="str">
        <f t="shared" si="11"/>
        <v>***</v>
      </c>
      <c r="J120" s="1" t="str">
        <f t="shared" si="12"/>
        <v>***</v>
      </c>
      <c r="P120" s="1">
        <v>9</v>
      </c>
      <c r="Q120" s="1">
        <f t="shared" si="17"/>
        <v>0.01</v>
      </c>
      <c r="T120" s="4">
        <v>24.76</v>
      </c>
      <c r="U120" s="9">
        <f t="shared" si="13"/>
        <v>0</v>
      </c>
      <c r="V120" s="4">
        <f t="shared" si="14"/>
        <v>2.7511111111111113</v>
      </c>
      <c r="W120" s="1" t="s">
        <v>21</v>
      </c>
      <c r="X120" s="1">
        <v>0.7</v>
      </c>
      <c r="Y120" s="4">
        <f t="shared" si="15"/>
        <v>25.46</v>
      </c>
      <c r="Z120" s="1" t="s">
        <v>49</v>
      </c>
      <c r="AA120" s="1" t="s">
        <v>16</v>
      </c>
      <c r="AB120" s="1" t="s">
        <v>29</v>
      </c>
      <c r="AC120" s="1" t="s">
        <v>30</v>
      </c>
      <c r="AD120" s="1" t="s">
        <v>31</v>
      </c>
      <c r="AE120" s="2">
        <v>39829</v>
      </c>
    </row>
    <row r="121" spans="1:31" x14ac:dyDescent="0.25">
      <c r="A121">
        <f t="shared" si="16"/>
        <v>120</v>
      </c>
      <c r="B121" s="1">
        <v>30915</v>
      </c>
      <c r="C121" s="2">
        <v>39829</v>
      </c>
      <c r="D121" s="1" t="s">
        <v>13</v>
      </c>
      <c r="E121" s="1" t="str">
        <f t="shared" si="9"/>
        <v>*</v>
      </c>
      <c r="F121" s="1" t="str">
        <f t="shared" si="10"/>
        <v>*</v>
      </c>
      <c r="G121" s="1" t="str">
        <f t="shared" si="11"/>
        <v>*</v>
      </c>
      <c r="J121" s="1" t="str">
        <f t="shared" si="12"/>
        <v>*</v>
      </c>
      <c r="P121" s="1">
        <v>25</v>
      </c>
      <c r="Q121" s="1">
        <f t="shared" si="17"/>
        <v>3.5000000000000003E-2</v>
      </c>
      <c r="T121" s="4">
        <v>2836.0504999999998</v>
      </c>
      <c r="U121" s="9">
        <f t="shared" si="13"/>
        <v>1</v>
      </c>
      <c r="V121" s="4">
        <f t="shared" si="14"/>
        <v>113.44202</v>
      </c>
      <c r="W121" s="1" t="s">
        <v>21</v>
      </c>
      <c r="X121" s="1">
        <v>8.99</v>
      </c>
      <c r="Y121" s="4">
        <f t="shared" si="15"/>
        <v>2845.0404999999996</v>
      </c>
      <c r="Z121" s="1" t="s">
        <v>22</v>
      </c>
      <c r="AA121" s="1" t="s">
        <v>28</v>
      </c>
      <c r="AB121" s="1" t="s">
        <v>24</v>
      </c>
      <c r="AC121" s="1" t="s">
        <v>25</v>
      </c>
      <c r="AD121" s="1" t="s">
        <v>19</v>
      </c>
      <c r="AE121" s="2">
        <v>39834</v>
      </c>
    </row>
    <row r="122" spans="1:31" x14ac:dyDescent="0.25">
      <c r="A122">
        <f t="shared" si="16"/>
        <v>121</v>
      </c>
      <c r="B122" s="1">
        <v>22147</v>
      </c>
      <c r="C122" s="2">
        <v>39829</v>
      </c>
      <c r="D122" s="1" t="s">
        <v>13</v>
      </c>
      <c r="E122" s="1" t="str">
        <f t="shared" si="9"/>
        <v>*</v>
      </c>
      <c r="F122" s="1" t="str">
        <f t="shared" si="10"/>
        <v>*</v>
      </c>
      <c r="G122" s="1" t="str">
        <f t="shared" si="11"/>
        <v>*</v>
      </c>
      <c r="J122" s="1" t="str">
        <f t="shared" si="12"/>
        <v>*</v>
      </c>
      <c r="P122" s="1">
        <v>37</v>
      </c>
      <c r="Q122" s="1">
        <f t="shared" si="17"/>
        <v>0.04</v>
      </c>
      <c r="T122" s="4">
        <v>832.14</v>
      </c>
      <c r="U122" s="9">
        <f t="shared" si="13"/>
        <v>0</v>
      </c>
      <c r="V122" s="4">
        <f t="shared" si="14"/>
        <v>22.490270270270269</v>
      </c>
      <c r="W122" s="1" t="s">
        <v>21</v>
      </c>
      <c r="X122" s="1">
        <v>8.99</v>
      </c>
      <c r="Y122" s="4">
        <f t="shared" si="15"/>
        <v>841.13</v>
      </c>
      <c r="Z122" s="1" t="s">
        <v>49</v>
      </c>
      <c r="AA122" s="1" t="s">
        <v>28</v>
      </c>
      <c r="AB122" s="1" t="s">
        <v>17</v>
      </c>
      <c r="AC122" s="1" t="s">
        <v>18</v>
      </c>
      <c r="AD122" s="1" t="s">
        <v>41</v>
      </c>
      <c r="AE122" s="2">
        <v>39833</v>
      </c>
    </row>
    <row r="123" spans="1:31" x14ac:dyDescent="0.25">
      <c r="A123">
        <f t="shared" si="16"/>
        <v>122</v>
      </c>
      <c r="B123" s="1">
        <v>2370</v>
      </c>
      <c r="C123" s="2">
        <v>39829</v>
      </c>
      <c r="D123" s="1" t="s">
        <v>32</v>
      </c>
      <c r="E123" s="1" t="str">
        <f t="shared" si="9"/>
        <v>***</v>
      </c>
      <c r="F123" s="1" t="str">
        <f t="shared" si="10"/>
        <v>***</v>
      </c>
      <c r="G123" s="1" t="str">
        <f t="shared" si="11"/>
        <v>***</v>
      </c>
      <c r="J123" s="1" t="str">
        <f t="shared" si="12"/>
        <v>***</v>
      </c>
      <c r="P123" s="1">
        <v>6</v>
      </c>
      <c r="Q123" s="1">
        <f t="shared" si="17"/>
        <v>0.01</v>
      </c>
      <c r="T123" s="4">
        <v>679.6</v>
      </c>
      <c r="U123" s="9">
        <f t="shared" si="13"/>
        <v>0</v>
      </c>
      <c r="V123" s="4">
        <f t="shared" si="14"/>
        <v>113.26666666666667</v>
      </c>
      <c r="W123" s="1" t="s">
        <v>21</v>
      </c>
      <c r="X123" s="1">
        <v>13.99</v>
      </c>
      <c r="Y123" s="4">
        <f t="shared" si="15"/>
        <v>693.59</v>
      </c>
      <c r="Z123" s="1" t="s">
        <v>44</v>
      </c>
      <c r="AA123" s="1" t="s">
        <v>16</v>
      </c>
      <c r="AB123" s="1" t="s">
        <v>17</v>
      </c>
      <c r="AC123" s="1" t="s">
        <v>18</v>
      </c>
      <c r="AD123" s="1" t="s">
        <v>26</v>
      </c>
      <c r="AE123" s="2">
        <v>39831</v>
      </c>
    </row>
    <row r="124" spans="1:31" x14ac:dyDescent="0.25">
      <c r="A124">
        <f t="shared" si="16"/>
        <v>123</v>
      </c>
      <c r="B124" s="1">
        <v>49541</v>
      </c>
      <c r="C124" s="2">
        <v>39829</v>
      </c>
      <c r="D124" s="1" t="s">
        <v>36</v>
      </c>
      <c r="E124" s="1" t="str">
        <f t="shared" si="9"/>
        <v>*</v>
      </c>
      <c r="F124" s="1" t="str">
        <f t="shared" si="10"/>
        <v>*</v>
      </c>
      <c r="G124" s="1" t="str">
        <f t="shared" si="11"/>
        <v>*</v>
      </c>
      <c r="J124" s="1" t="str">
        <f t="shared" si="12"/>
        <v>*</v>
      </c>
      <c r="P124" s="1">
        <v>35</v>
      </c>
      <c r="Q124" s="1">
        <f t="shared" si="17"/>
        <v>0.04</v>
      </c>
      <c r="T124" s="4">
        <v>503.75</v>
      </c>
      <c r="U124" s="9">
        <f t="shared" si="13"/>
        <v>0</v>
      </c>
      <c r="V124" s="4">
        <f t="shared" si="14"/>
        <v>14.392857142857142</v>
      </c>
      <c r="W124" s="1" t="s">
        <v>21</v>
      </c>
      <c r="X124" s="1">
        <v>5.5</v>
      </c>
      <c r="Y124" s="4">
        <f t="shared" si="15"/>
        <v>509.25</v>
      </c>
      <c r="Z124" s="1" t="s">
        <v>51</v>
      </c>
      <c r="AA124" s="1" t="s">
        <v>37</v>
      </c>
      <c r="AB124" s="1" t="s">
        <v>29</v>
      </c>
      <c r="AC124" s="1" t="s">
        <v>55</v>
      </c>
      <c r="AD124" s="1" t="s">
        <v>19</v>
      </c>
      <c r="AE124" s="2">
        <v>39830</v>
      </c>
    </row>
    <row r="125" spans="1:31" x14ac:dyDescent="0.25">
      <c r="A125">
        <f t="shared" si="16"/>
        <v>124</v>
      </c>
      <c r="B125" s="1">
        <v>39173</v>
      </c>
      <c r="C125" s="2">
        <v>39829</v>
      </c>
      <c r="D125" s="1" t="s">
        <v>32</v>
      </c>
      <c r="E125" s="1" t="str">
        <f t="shared" si="9"/>
        <v>***</v>
      </c>
      <c r="F125" s="1" t="str">
        <f t="shared" si="10"/>
        <v>***</v>
      </c>
      <c r="G125" s="1" t="str">
        <f t="shared" si="11"/>
        <v>***</v>
      </c>
      <c r="J125" s="1" t="str">
        <f t="shared" si="12"/>
        <v>***</v>
      </c>
      <c r="P125" s="1">
        <v>2</v>
      </c>
      <c r="Q125" s="1">
        <f t="shared" si="17"/>
        <v>0.01</v>
      </c>
      <c r="T125" s="4">
        <v>373.27</v>
      </c>
      <c r="U125" s="9">
        <f t="shared" si="13"/>
        <v>0</v>
      </c>
      <c r="V125" s="4">
        <f t="shared" si="14"/>
        <v>186.63499999999999</v>
      </c>
      <c r="W125" s="1" t="s">
        <v>33</v>
      </c>
      <c r="X125" s="1">
        <v>29.21</v>
      </c>
      <c r="Y125" s="4">
        <f t="shared" si="15"/>
        <v>402.47999999999996</v>
      </c>
      <c r="Z125" s="1" t="s">
        <v>44</v>
      </c>
      <c r="AA125" s="1" t="s">
        <v>23</v>
      </c>
      <c r="AB125" s="1" t="s">
        <v>17</v>
      </c>
      <c r="AC125" s="1" t="s">
        <v>52</v>
      </c>
      <c r="AD125" s="1" t="s">
        <v>59</v>
      </c>
      <c r="AE125" s="2">
        <v>39831</v>
      </c>
    </row>
    <row r="126" spans="1:31" x14ac:dyDescent="0.25">
      <c r="A126">
        <f t="shared" si="16"/>
        <v>125</v>
      </c>
      <c r="B126" s="1">
        <v>2370</v>
      </c>
      <c r="C126" s="2">
        <v>39829</v>
      </c>
      <c r="D126" s="1" t="s">
        <v>32</v>
      </c>
      <c r="E126" s="1" t="str">
        <f t="shared" si="9"/>
        <v>***</v>
      </c>
      <c r="F126" s="1" t="str">
        <f t="shared" si="10"/>
        <v>***</v>
      </c>
      <c r="G126" s="1" t="str">
        <f t="shared" si="11"/>
        <v>***</v>
      </c>
      <c r="J126" s="1" t="str">
        <f t="shared" si="12"/>
        <v>***</v>
      </c>
      <c r="P126" s="1">
        <v>30</v>
      </c>
      <c r="Q126" s="1">
        <f t="shared" si="17"/>
        <v>0.04</v>
      </c>
      <c r="T126" s="4">
        <v>257.42</v>
      </c>
      <c r="U126" s="9">
        <f t="shared" si="13"/>
        <v>0</v>
      </c>
      <c r="V126" s="4">
        <f t="shared" si="14"/>
        <v>8.5806666666666676</v>
      </c>
      <c r="W126" s="1" t="s">
        <v>21</v>
      </c>
      <c r="X126" s="1">
        <v>2.87</v>
      </c>
      <c r="Y126" s="4">
        <f t="shared" si="15"/>
        <v>260.29000000000002</v>
      </c>
      <c r="Z126" s="1" t="s">
        <v>44</v>
      </c>
      <c r="AA126" s="1" t="s">
        <v>16</v>
      </c>
      <c r="AB126" s="1" t="s">
        <v>29</v>
      </c>
      <c r="AC126" s="1" t="s">
        <v>40</v>
      </c>
      <c r="AD126" s="1" t="s">
        <v>31</v>
      </c>
      <c r="AE126" s="2">
        <v>39831</v>
      </c>
    </row>
    <row r="127" spans="1:31" x14ac:dyDescent="0.25">
      <c r="A127">
        <f t="shared" si="16"/>
        <v>126</v>
      </c>
      <c r="B127" s="1">
        <v>31781</v>
      </c>
      <c r="C127" s="2">
        <v>39829</v>
      </c>
      <c r="D127" s="1" t="s">
        <v>36</v>
      </c>
      <c r="E127" s="1" t="str">
        <f t="shared" si="9"/>
        <v>*</v>
      </c>
      <c r="F127" s="1" t="str">
        <f t="shared" si="10"/>
        <v>*</v>
      </c>
      <c r="G127" s="1" t="str">
        <f t="shared" si="11"/>
        <v>*</v>
      </c>
      <c r="J127" s="1" t="str">
        <f t="shared" si="12"/>
        <v>*</v>
      </c>
      <c r="P127" s="1">
        <v>46</v>
      </c>
      <c r="Q127" s="1">
        <f t="shared" si="17"/>
        <v>0.05</v>
      </c>
      <c r="T127" s="4">
        <v>249.02</v>
      </c>
      <c r="U127" s="9">
        <f t="shared" si="13"/>
        <v>0</v>
      </c>
      <c r="V127" s="4">
        <f t="shared" si="14"/>
        <v>5.4134782608695655</v>
      </c>
      <c r="W127" s="1" t="s">
        <v>21</v>
      </c>
      <c r="X127" s="1">
        <v>8.49</v>
      </c>
      <c r="Y127" s="4">
        <f t="shared" si="15"/>
        <v>257.51</v>
      </c>
      <c r="Z127" s="1" t="s">
        <v>39</v>
      </c>
      <c r="AA127" s="1" t="s">
        <v>28</v>
      </c>
      <c r="AB127" s="1" t="s">
        <v>29</v>
      </c>
      <c r="AC127" s="1" t="s">
        <v>43</v>
      </c>
      <c r="AD127" s="1" t="s">
        <v>19</v>
      </c>
      <c r="AE127" s="2">
        <v>39830</v>
      </c>
    </row>
    <row r="128" spans="1:31" x14ac:dyDescent="0.25">
      <c r="A128">
        <f t="shared" si="16"/>
        <v>127</v>
      </c>
      <c r="B128" s="1">
        <v>31781</v>
      </c>
      <c r="C128" s="2">
        <v>39829</v>
      </c>
      <c r="D128" s="1" t="s">
        <v>36</v>
      </c>
      <c r="E128" s="1" t="str">
        <f t="shared" si="9"/>
        <v>*</v>
      </c>
      <c r="F128" s="1" t="str">
        <f t="shared" si="10"/>
        <v>*</v>
      </c>
      <c r="G128" s="1" t="str">
        <f t="shared" si="11"/>
        <v>*</v>
      </c>
      <c r="J128" s="1" t="str">
        <f t="shared" si="12"/>
        <v>*</v>
      </c>
      <c r="P128" s="1">
        <v>41</v>
      </c>
      <c r="Q128" s="1">
        <f t="shared" si="17"/>
        <v>0.05</v>
      </c>
      <c r="T128" s="4">
        <v>78.489999999999995</v>
      </c>
      <c r="U128" s="9">
        <f t="shared" si="13"/>
        <v>0</v>
      </c>
      <c r="V128" s="4">
        <f t="shared" si="14"/>
        <v>1.9143902439024389</v>
      </c>
      <c r="W128" s="1" t="s">
        <v>21</v>
      </c>
      <c r="X128" s="1">
        <v>0.75</v>
      </c>
      <c r="Y128" s="4">
        <f t="shared" si="15"/>
        <v>79.239999999999995</v>
      </c>
      <c r="Z128" s="1" t="s">
        <v>39</v>
      </c>
      <c r="AA128" s="1" t="s">
        <v>28</v>
      </c>
      <c r="AB128" s="1" t="s">
        <v>29</v>
      </c>
      <c r="AC128" s="1" t="s">
        <v>61</v>
      </c>
      <c r="AD128" s="1" t="s">
        <v>31</v>
      </c>
      <c r="AE128" s="2">
        <v>39830</v>
      </c>
    </row>
    <row r="129" spans="1:31" x14ac:dyDescent="0.25">
      <c r="A129">
        <f t="shared" si="16"/>
        <v>128</v>
      </c>
      <c r="B129" s="1">
        <v>39173</v>
      </c>
      <c r="C129" s="2">
        <v>39829</v>
      </c>
      <c r="D129" s="1" t="s">
        <v>32</v>
      </c>
      <c r="E129" s="1" t="str">
        <f t="shared" si="9"/>
        <v>***</v>
      </c>
      <c r="F129" s="1" t="str">
        <f t="shared" si="10"/>
        <v>***</v>
      </c>
      <c r="G129" s="1" t="str">
        <f t="shared" si="11"/>
        <v>***</v>
      </c>
      <c r="J129" s="1" t="str">
        <f t="shared" si="12"/>
        <v>***</v>
      </c>
      <c r="P129" s="1">
        <v>36</v>
      </c>
      <c r="Q129" s="1">
        <f t="shared" si="17"/>
        <v>0.04</v>
      </c>
      <c r="T129" s="4">
        <v>76.48</v>
      </c>
      <c r="U129" s="9">
        <f t="shared" si="13"/>
        <v>0</v>
      </c>
      <c r="V129" s="4">
        <f t="shared" si="14"/>
        <v>2.1244444444444444</v>
      </c>
      <c r="W129" s="1" t="s">
        <v>21</v>
      </c>
      <c r="X129" s="1">
        <v>0.78</v>
      </c>
      <c r="Y129" s="4">
        <f t="shared" si="15"/>
        <v>77.260000000000005</v>
      </c>
      <c r="Z129" s="1" t="s">
        <v>44</v>
      </c>
      <c r="AA129" s="1" t="s">
        <v>23</v>
      </c>
      <c r="AB129" s="1" t="s">
        <v>29</v>
      </c>
      <c r="AC129" s="1" t="s">
        <v>61</v>
      </c>
      <c r="AD129" s="1" t="s">
        <v>31</v>
      </c>
      <c r="AE129" s="2">
        <v>39831</v>
      </c>
    </row>
    <row r="130" spans="1:31" x14ac:dyDescent="0.25">
      <c r="A130">
        <f t="shared" si="16"/>
        <v>129</v>
      </c>
      <c r="B130" s="1">
        <v>30915</v>
      </c>
      <c r="C130" s="2">
        <v>39829</v>
      </c>
      <c r="D130" s="1" t="s">
        <v>13</v>
      </c>
      <c r="E130" s="1" t="str">
        <f t="shared" si="9"/>
        <v>*</v>
      </c>
      <c r="F130" s="1" t="str">
        <f t="shared" si="10"/>
        <v>*</v>
      </c>
      <c r="G130" s="1" t="str">
        <f t="shared" si="11"/>
        <v>*</v>
      </c>
      <c r="J130" s="1" t="str">
        <f t="shared" si="12"/>
        <v>*</v>
      </c>
      <c r="P130" s="1">
        <v>20</v>
      </c>
      <c r="Q130" s="1">
        <f t="shared" si="17"/>
        <v>3.5000000000000003E-2</v>
      </c>
      <c r="T130" s="4">
        <v>62.78</v>
      </c>
      <c r="U130" s="9">
        <f t="shared" si="13"/>
        <v>0</v>
      </c>
      <c r="V130" s="4">
        <f t="shared" si="14"/>
        <v>3.1390000000000002</v>
      </c>
      <c r="W130" s="1" t="s">
        <v>14</v>
      </c>
      <c r="X130" s="1">
        <v>2.0299999999999998</v>
      </c>
      <c r="Y130" s="4">
        <f t="shared" si="15"/>
        <v>64.81</v>
      </c>
      <c r="Z130" s="1" t="s">
        <v>22</v>
      </c>
      <c r="AA130" s="1" t="s">
        <v>28</v>
      </c>
      <c r="AB130" s="1" t="s">
        <v>29</v>
      </c>
      <c r="AC130" s="1" t="s">
        <v>30</v>
      </c>
      <c r="AD130" s="1" t="s">
        <v>31</v>
      </c>
      <c r="AE130" s="2">
        <v>39829</v>
      </c>
    </row>
    <row r="131" spans="1:31" x14ac:dyDescent="0.25">
      <c r="A131">
        <f t="shared" si="16"/>
        <v>130</v>
      </c>
      <c r="B131" s="1">
        <v>1921</v>
      </c>
      <c r="C131" s="2">
        <v>39830</v>
      </c>
      <c r="D131" s="1" t="s">
        <v>36</v>
      </c>
      <c r="E131" s="1" t="str">
        <f t="shared" ref="E131:E194" si="18">IF(D131="Critical","***","*")</f>
        <v>*</v>
      </c>
      <c r="F131" s="1" t="str">
        <f t="shared" ref="F131:F194" si="19">IF(D131="Critical","***",IF(D131="High","**","*"))</f>
        <v>*</v>
      </c>
      <c r="G131" s="1" t="str">
        <f t="shared" ref="G131:G194" si="20">VLOOKUP(D131,$H$6:$I$10,2,FALSE)</f>
        <v>*</v>
      </c>
      <c r="J131" s="1" t="str">
        <f t="shared" ref="J131:J194" si="21">HLOOKUP(D131,$K$5:$O$6,2,FALSE)</f>
        <v>*</v>
      </c>
      <c r="P131" s="1">
        <v>24</v>
      </c>
      <c r="Q131" s="1">
        <f t="shared" si="17"/>
        <v>3.5000000000000003E-2</v>
      </c>
      <c r="T131" s="4">
        <v>7871.91</v>
      </c>
      <c r="U131" s="9">
        <f t="shared" ref="U131:U194" si="22">IF(T131&gt;1000,1,0)</f>
        <v>1</v>
      </c>
      <c r="V131" s="4">
        <f t="shared" ref="V131:V194" si="23">T131/P131</f>
        <v>327.99624999999997</v>
      </c>
      <c r="W131" s="1" t="s">
        <v>33</v>
      </c>
      <c r="X131" s="1">
        <v>91.05</v>
      </c>
      <c r="Y131" s="4">
        <f t="shared" ref="Y131:Y194" si="24">X131+T131</f>
        <v>7962.96</v>
      </c>
      <c r="Z131" s="1" t="s">
        <v>22</v>
      </c>
      <c r="AA131" s="1" t="s">
        <v>23</v>
      </c>
      <c r="AB131" s="1" t="s">
        <v>29</v>
      </c>
      <c r="AC131" s="1" t="s">
        <v>63</v>
      </c>
      <c r="AD131" s="1" t="s">
        <v>35</v>
      </c>
      <c r="AE131" s="2">
        <v>39832</v>
      </c>
    </row>
    <row r="132" spans="1:31" x14ac:dyDescent="0.25">
      <c r="A132">
        <f t="shared" ref="A132:A195" si="25">A131+1</f>
        <v>131</v>
      </c>
      <c r="B132" s="1">
        <v>12771</v>
      </c>
      <c r="C132" s="2">
        <v>39830</v>
      </c>
      <c r="D132" s="1" t="s">
        <v>32</v>
      </c>
      <c r="E132" s="1" t="str">
        <f t="shared" si="18"/>
        <v>***</v>
      </c>
      <c r="F132" s="1" t="str">
        <f t="shared" si="19"/>
        <v>***</v>
      </c>
      <c r="G132" s="1" t="str">
        <f t="shared" si="20"/>
        <v>***</v>
      </c>
      <c r="J132" s="1" t="str">
        <f t="shared" si="21"/>
        <v>***</v>
      </c>
      <c r="P132" s="1">
        <v>40</v>
      </c>
      <c r="Q132" s="1">
        <f t="shared" ref="Q132:Q195" si="26">VLOOKUP(P132,$R$5:$S$10,2,TRUE)</f>
        <v>0.05</v>
      </c>
      <c r="T132" s="4">
        <v>1143.49</v>
      </c>
      <c r="U132" s="9">
        <f t="shared" si="22"/>
        <v>1</v>
      </c>
      <c r="V132" s="4">
        <f t="shared" si="23"/>
        <v>28.587250000000001</v>
      </c>
      <c r="W132" s="1" t="s">
        <v>21</v>
      </c>
      <c r="X132" s="1">
        <v>19.989999999999998</v>
      </c>
      <c r="Y132" s="4">
        <f t="shared" si="24"/>
        <v>1163.48</v>
      </c>
      <c r="Z132" s="1" t="s">
        <v>39</v>
      </c>
      <c r="AA132" s="1" t="s">
        <v>23</v>
      </c>
      <c r="AB132" s="1" t="s">
        <v>29</v>
      </c>
      <c r="AC132" s="1" t="s">
        <v>58</v>
      </c>
      <c r="AD132" s="1" t="s">
        <v>19</v>
      </c>
      <c r="AE132" s="2">
        <v>39830</v>
      </c>
    </row>
    <row r="133" spans="1:31" x14ac:dyDescent="0.25">
      <c r="A133">
        <f t="shared" si="25"/>
        <v>132</v>
      </c>
      <c r="B133" s="1">
        <v>32868</v>
      </c>
      <c r="C133" s="2">
        <v>39830</v>
      </c>
      <c r="D133" s="1" t="s">
        <v>27</v>
      </c>
      <c r="E133" s="1" t="str">
        <f t="shared" si="18"/>
        <v>*</v>
      </c>
      <c r="F133" s="1" t="str">
        <f t="shared" si="19"/>
        <v>*</v>
      </c>
      <c r="G133" s="1" t="str">
        <f t="shared" si="20"/>
        <v>*</v>
      </c>
      <c r="J133" s="1" t="str">
        <f t="shared" si="21"/>
        <v>*</v>
      </c>
      <c r="P133" s="1">
        <v>39</v>
      </c>
      <c r="Q133" s="1">
        <f t="shared" si="26"/>
        <v>0.04</v>
      </c>
      <c r="T133" s="4">
        <v>1101.28</v>
      </c>
      <c r="U133" s="9">
        <f t="shared" si="22"/>
        <v>1</v>
      </c>
      <c r="V133" s="4">
        <f t="shared" si="23"/>
        <v>28.237948717948719</v>
      </c>
      <c r="W133" s="1" t="s">
        <v>21</v>
      </c>
      <c r="X133" s="1">
        <v>6.17</v>
      </c>
      <c r="Y133" s="4">
        <f t="shared" si="24"/>
        <v>1107.45</v>
      </c>
      <c r="Z133" s="1" t="s">
        <v>49</v>
      </c>
      <c r="AA133" s="1" t="s">
        <v>37</v>
      </c>
      <c r="AB133" s="1" t="s">
        <v>29</v>
      </c>
      <c r="AC133" s="1" t="s">
        <v>30</v>
      </c>
      <c r="AD133" s="1" t="s">
        <v>41</v>
      </c>
      <c r="AE133" s="2">
        <v>39831</v>
      </c>
    </row>
    <row r="134" spans="1:31" x14ac:dyDescent="0.25">
      <c r="A134">
        <f t="shared" si="25"/>
        <v>133</v>
      </c>
      <c r="B134" s="1">
        <v>10272</v>
      </c>
      <c r="C134" s="2">
        <v>39830</v>
      </c>
      <c r="D134" s="1" t="s">
        <v>36</v>
      </c>
      <c r="E134" s="1" t="str">
        <f t="shared" si="18"/>
        <v>*</v>
      </c>
      <c r="F134" s="1" t="str">
        <f t="shared" si="19"/>
        <v>*</v>
      </c>
      <c r="G134" s="1" t="str">
        <f t="shared" si="20"/>
        <v>*</v>
      </c>
      <c r="J134" s="1" t="str">
        <f t="shared" si="21"/>
        <v>*</v>
      </c>
      <c r="P134" s="1">
        <v>26</v>
      </c>
      <c r="Q134" s="1">
        <f t="shared" si="26"/>
        <v>3.5000000000000003E-2</v>
      </c>
      <c r="T134" s="4">
        <v>566.39</v>
      </c>
      <c r="U134" s="9">
        <f t="shared" si="22"/>
        <v>0</v>
      </c>
      <c r="V134" s="4">
        <f t="shared" si="23"/>
        <v>21.784230769230767</v>
      </c>
      <c r="W134" s="1" t="s">
        <v>21</v>
      </c>
      <c r="X134" s="1">
        <v>8.18</v>
      </c>
      <c r="Y134" s="4">
        <f t="shared" si="24"/>
        <v>574.56999999999994</v>
      </c>
      <c r="Z134" s="1" t="s">
        <v>51</v>
      </c>
      <c r="AA134" s="1" t="s">
        <v>28</v>
      </c>
      <c r="AB134" s="1" t="s">
        <v>29</v>
      </c>
      <c r="AC134" s="1" t="s">
        <v>40</v>
      </c>
      <c r="AD134" s="1" t="s">
        <v>19</v>
      </c>
      <c r="AE134" s="2">
        <v>39830</v>
      </c>
    </row>
    <row r="135" spans="1:31" x14ac:dyDescent="0.25">
      <c r="A135">
        <f t="shared" si="25"/>
        <v>134</v>
      </c>
      <c r="B135" s="1">
        <v>18945</v>
      </c>
      <c r="C135" s="2">
        <v>39830</v>
      </c>
      <c r="D135" s="1" t="s">
        <v>36</v>
      </c>
      <c r="E135" s="1" t="str">
        <f t="shared" si="18"/>
        <v>*</v>
      </c>
      <c r="F135" s="1" t="str">
        <f t="shared" si="19"/>
        <v>*</v>
      </c>
      <c r="G135" s="1" t="str">
        <f t="shared" si="20"/>
        <v>*</v>
      </c>
      <c r="J135" s="1" t="str">
        <f t="shared" si="21"/>
        <v>*</v>
      </c>
      <c r="P135" s="1">
        <v>33</v>
      </c>
      <c r="Q135" s="1">
        <f t="shared" si="26"/>
        <v>0.04</v>
      </c>
      <c r="T135" s="4">
        <v>528.54</v>
      </c>
      <c r="U135" s="9">
        <f t="shared" si="22"/>
        <v>0</v>
      </c>
      <c r="V135" s="4">
        <f t="shared" si="23"/>
        <v>16.016363636363636</v>
      </c>
      <c r="W135" s="1" t="s">
        <v>21</v>
      </c>
      <c r="X135" s="1">
        <v>1.99</v>
      </c>
      <c r="Y135" s="4">
        <f t="shared" si="24"/>
        <v>530.53</v>
      </c>
      <c r="Z135" s="1" t="s">
        <v>54</v>
      </c>
      <c r="AA135" s="1" t="s">
        <v>28</v>
      </c>
      <c r="AB135" s="1" t="s">
        <v>24</v>
      </c>
      <c r="AC135" s="1" t="s">
        <v>38</v>
      </c>
      <c r="AD135" s="1" t="s">
        <v>41</v>
      </c>
      <c r="AE135" s="2">
        <v>39832</v>
      </c>
    </row>
    <row r="136" spans="1:31" x14ac:dyDescent="0.25">
      <c r="A136">
        <f t="shared" si="25"/>
        <v>135</v>
      </c>
      <c r="B136" s="1">
        <v>46884</v>
      </c>
      <c r="C136" s="2">
        <v>39830</v>
      </c>
      <c r="D136" s="1" t="s">
        <v>36</v>
      </c>
      <c r="E136" s="1" t="str">
        <f t="shared" si="18"/>
        <v>*</v>
      </c>
      <c r="F136" s="1" t="str">
        <f t="shared" si="19"/>
        <v>*</v>
      </c>
      <c r="G136" s="1" t="str">
        <f t="shared" si="20"/>
        <v>*</v>
      </c>
      <c r="J136" s="1" t="str">
        <f t="shared" si="21"/>
        <v>*</v>
      </c>
      <c r="P136" s="1">
        <v>3</v>
      </c>
      <c r="Q136" s="1">
        <f t="shared" si="26"/>
        <v>0.01</v>
      </c>
      <c r="T136" s="4">
        <v>337.33949999999999</v>
      </c>
      <c r="U136" s="9">
        <f t="shared" si="22"/>
        <v>0</v>
      </c>
      <c r="V136" s="4">
        <f t="shared" si="23"/>
        <v>112.4465</v>
      </c>
      <c r="W136" s="1" t="s">
        <v>21</v>
      </c>
      <c r="X136" s="1">
        <v>2.5</v>
      </c>
      <c r="Y136" s="4">
        <f t="shared" si="24"/>
        <v>339.83949999999999</v>
      </c>
      <c r="Z136" s="1" t="s">
        <v>49</v>
      </c>
      <c r="AA136" s="1" t="s">
        <v>28</v>
      </c>
      <c r="AB136" s="1" t="s">
        <v>24</v>
      </c>
      <c r="AC136" s="1" t="s">
        <v>25</v>
      </c>
      <c r="AD136" s="1" t="s">
        <v>19</v>
      </c>
      <c r="AE136" s="2">
        <v>39832</v>
      </c>
    </row>
    <row r="137" spans="1:31" x14ac:dyDescent="0.25">
      <c r="A137">
        <f t="shared" si="25"/>
        <v>136</v>
      </c>
      <c r="B137" s="1">
        <v>10272</v>
      </c>
      <c r="C137" s="2">
        <v>39830</v>
      </c>
      <c r="D137" s="1" t="s">
        <v>36</v>
      </c>
      <c r="E137" s="1" t="str">
        <f t="shared" si="18"/>
        <v>*</v>
      </c>
      <c r="F137" s="1" t="str">
        <f t="shared" si="19"/>
        <v>*</v>
      </c>
      <c r="G137" s="1" t="str">
        <f t="shared" si="20"/>
        <v>*</v>
      </c>
      <c r="J137" s="1" t="str">
        <f t="shared" si="21"/>
        <v>*</v>
      </c>
      <c r="P137" s="1">
        <v>3</v>
      </c>
      <c r="Q137" s="1">
        <f t="shared" si="26"/>
        <v>0.01</v>
      </c>
      <c r="T137" s="4">
        <v>299.08</v>
      </c>
      <c r="U137" s="9">
        <f t="shared" si="22"/>
        <v>0</v>
      </c>
      <c r="V137" s="4">
        <f t="shared" si="23"/>
        <v>99.693333333333328</v>
      </c>
      <c r="W137" s="1" t="s">
        <v>21</v>
      </c>
      <c r="X137" s="1">
        <v>19.989999999999998</v>
      </c>
      <c r="Y137" s="4">
        <f t="shared" si="24"/>
        <v>319.07</v>
      </c>
      <c r="Z137" s="1" t="s">
        <v>51</v>
      </c>
      <c r="AA137" s="1" t="s">
        <v>28</v>
      </c>
      <c r="AB137" s="1" t="s">
        <v>29</v>
      </c>
      <c r="AC137" s="1" t="s">
        <v>57</v>
      </c>
      <c r="AD137" s="1" t="s">
        <v>19</v>
      </c>
      <c r="AE137" s="2">
        <v>39832</v>
      </c>
    </row>
    <row r="138" spans="1:31" x14ac:dyDescent="0.25">
      <c r="A138">
        <f t="shared" si="25"/>
        <v>137</v>
      </c>
      <c r="B138" s="1">
        <v>46884</v>
      </c>
      <c r="C138" s="2">
        <v>39830</v>
      </c>
      <c r="D138" s="1" t="s">
        <v>36</v>
      </c>
      <c r="E138" s="1" t="str">
        <f t="shared" si="18"/>
        <v>*</v>
      </c>
      <c r="F138" s="1" t="str">
        <f t="shared" si="19"/>
        <v>*</v>
      </c>
      <c r="G138" s="1" t="str">
        <f t="shared" si="20"/>
        <v>*</v>
      </c>
      <c r="J138" s="1" t="str">
        <f t="shared" si="21"/>
        <v>*</v>
      </c>
      <c r="P138" s="1">
        <v>25</v>
      </c>
      <c r="Q138" s="1">
        <f t="shared" si="26"/>
        <v>3.5000000000000003E-2</v>
      </c>
      <c r="T138" s="4">
        <v>280.43</v>
      </c>
      <c r="U138" s="9">
        <f t="shared" si="22"/>
        <v>0</v>
      </c>
      <c r="V138" s="4">
        <f t="shared" si="23"/>
        <v>11.2172</v>
      </c>
      <c r="W138" s="1" t="s">
        <v>21</v>
      </c>
      <c r="X138" s="1">
        <v>2.36</v>
      </c>
      <c r="Y138" s="4">
        <f t="shared" si="24"/>
        <v>282.79000000000002</v>
      </c>
      <c r="Z138" s="1" t="s">
        <v>22</v>
      </c>
      <c r="AA138" s="1" t="s">
        <v>28</v>
      </c>
      <c r="AB138" s="1" t="s">
        <v>29</v>
      </c>
      <c r="AC138" s="1" t="s">
        <v>30</v>
      </c>
      <c r="AD138" s="1" t="s">
        <v>31</v>
      </c>
      <c r="AE138" s="2">
        <v>39831</v>
      </c>
    </row>
    <row r="139" spans="1:31" x14ac:dyDescent="0.25">
      <c r="A139">
        <f t="shared" si="25"/>
        <v>138</v>
      </c>
      <c r="B139" s="1">
        <v>43620</v>
      </c>
      <c r="C139" s="2">
        <v>39830</v>
      </c>
      <c r="D139" s="1" t="s">
        <v>36</v>
      </c>
      <c r="E139" s="1" t="str">
        <f t="shared" si="18"/>
        <v>*</v>
      </c>
      <c r="F139" s="1" t="str">
        <f t="shared" si="19"/>
        <v>*</v>
      </c>
      <c r="G139" s="1" t="str">
        <f t="shared" si="20"/>
        <v>*</v>
      </c>
      <c r="J139" s="1" t="str">
        <f t="shared" si="21"/>
        <v>*</v>
      </c>
      <c r="P139" s="1">
        <v>13</v>
      </c>
      <c r="Q139" s="1">
        <f t="shared" si="26"/>
        <v>0.02</v>
      </c>
      <c r="T139" s="4">
        <v>196.22</v>
      </c>
      <c r="U139" s="9">
        <f t="shared" si="22"/>
        <v>0</v>
      </c>
      <c r="V139" s="4">
        <f t="shared" si="23"/>
        <v>15.093846153846155</v>
      </c>
      <c r="W139" s="1" t="s">
        <v>21</v>
      </c>
      <c r="X139" s="1">
        <v>13.32</v>
      </c>
      <c r="Y139" s="4">
        <f t="shared" si="24"/>
        <v>209.54</v>
      </c>
      <c r="Z139" s="1" t="s">
        <v>49</v>
      </c>
      <c r="AA139" s="1" t="s">
        <v>37</v>
      </c>
      <c r="AB139" s="1" t="s">
        <v>29</v>
      </c>
      <c r="AC139" s="1" t="s">
        <v>63</v>
      </c>
      <c r="AD139" s="1" t="s">
        <v>19</v>
      </c>
      <c r="AE139" s="2">
        <v>39833</v>
      </c>
    </row>
    <row r="140" spans="1:31" x14ac:dyDescent="0.25">
      <c r="A140">
        <f t="shared" si="25"/>
        <v>139</v>
      </c>
      <c r="B140" s="1">
        <v>46884</v>
      </c>
      <c r="C140" s="2">
        <v>39830</v>
      </c>
      <c r="D140" s="1" t="s">
        <v>36</v>
      </c>
      <c r="E140" s="1" t="str">
        <f t="shared" si="18"/>
        <v>*</v>
      </c>
      <c r="F140" s="1" t="str">
        <f t="shared" si="19"/>
        <v>*</v>
      </c>
      <c r="G140" s="1" t="str">
        <f t="shared" si="20"/>
        <v>*</v>
      </c>
      <c r="J140" s="1" t="str">
        <f t="shared" si="21"/>
        <v>*</v>
      </c>
      <c r="P140" s="1">
        <v>18</v>
      </c>
      <c r="Q140" s="1">
        <f t="shared" si="26"/>
        <v>0.02</v>
      </c>
      <c r="T140" s="4">
        <v>130.11000000000001</v>
      </c>
      <c r="U140" s="9">
        <f t="shared" si="22"/>
        <v>0</v>
      </c>
      <c r="V140" s="4">
        <f t="shared" si="23"/>
        <v>7.2283333333333344</v>
      </c>
      <c r="W140" s="1" t="s">
        <v>21</v>
      </c>
      <c r="X140" s="1">
        <v>1.39</v>
      </c>
      <c r="Y140" s="4">
        <f t="shared" si="24"/>
        <v>131.5</v>
      </c>
      <c r="Z140" s="1" t="s">
        <v>49</v>
      </c>
      <c r="AA140" s="1" t="s">
        <v>28</v>
      </c>
      <c r="AB140" s="1" t="s">
        <v>29</v>
      </c>
      <c r="AC140" s="1" t="s">
        <v>57</v>
      </c>
      <c r="AD140" s="1" t="s">
        <v>19</v>
      </c>
      <c r="AE140" s="2">
        <v>39832</v>
      </c>
    </row>
    <row r="141" spans="1:31" x14ac:dyDescent="0.25">
      <c r="A141">
        <f t="shared" si="25"/>
        <v>140</v>
      </c>
      <c r="B141" s="1">
        <v>12771</v>
      </c>
      <c r="C141" s="2">
        <v>39830</v>
      </c>
      <c r="D141" s="1" t="s">
        <v>32</v>
      </c>
      <c r="E141" s="1" t="str">
        <f t="shared" si="18"/>
        <v>***</v>
      </c>
      <c r="F141" s="1" t="str">
        <f t="shared" si="19"/>
        <v>***</v>
      </c>
      <c r="G141" s="1" t="str">
        <f t="shared" si="20"/>
        <v>***</v>
      </c>
      <c r="J141" s="1" t="str">
        <f t="shared" si="21"/>
        <v>***</v>
      </c>
      <c r="P141" s="1">
        <v>46</v>
      </c>
      <c r="Q141" s="1">
        <f t="shared" si="26"/>
        <v>0.05</v>
      </c>
      <c r="T141" s="4">
        <v>78.08</v>
      </c>
      <c r="U141" s="9">
        <f t="shared" si="22"/>
        <v>0</v>
      </c>
      <c r="V141" s="4">
        <f t="shared" si="23"/>
        <v>1.6973913043478261</v>
      </c>
      <c r="W141" s="1" t="s">
        <v>21</v>
      </c>
      <c r="X141" s="1">
        <v>1.57</v>
      </c>
      <c r="Y141" s="4">
        <f t="shared" si="24"/>
        <v>79.649999999999991</v>
      </c>
      <c r="Z141" s="1" t="s">
        <v>39</v>
      </c>
      <c r="AA141" s="1" t="s">
        <v>23</v>
      </c>
      <c r="AB141" s="1" t="s">
        <v>29</v>
      </c>
      <c r="AC141" s="1" t="s">
        <v>30</v>
      </c>
      <c r="AD141" s="1" t="s">
        <v>31</v>
      </c>
      <c r="AE141" s="2">
        <v>39832</v>
      </c>
    </row>
    <row r="142" spans="1:31" x14ac:dyDescent="0.25">
      <c r="A142">
        <f t="shared" si="25"/>
        <v>141</v>
      </c>
      <c r="B142" s="1">
        <v>43620</v>
      </c>
      <c r="C142" s="2">
        <v>39830</v>
      </c>
      <c r="D142" s="1" t="s">
        <v>36</v>
      </c>
      <c r="E142" s="1" t="str">
        <f t="shared" si="18"/>
        <v>*</v>
      </c>
      <c r="F142" s="1" t="str">
        <f t="shared" si="19"/>
        <v>*</v>
      </c>
      <c r="G142" s="1" t="str">
        <f t="shared" si="20"/>
        <v>*</v>
      </c>
      <c r="J142" s="1" t="str">
        <f t="shared" si="21"/>
        <v>*</v>
      </c>
      <c r="P142" s="1">
        <v>11</v>
      </c>
      <c r="Q142" s="1">
        <f t="shared" si="26"/>
        <v>0.02</v>
      </c>
      <c r="T142" s="4">
        <v>49.76</v>
      </c>
      <c r="U142" s="9">
        <f t="shared" si="22"/>
        <v>0</v>
      </c>
      <c r="V142" s="4">
        <f t="shared" si="23"/>
        <v>4.5236363636363635</v>
      </c>
      <c r="W142" s="1" t="s">
        <v>14</v>
      </c>
      <c r="X142" s="1">
        <v>2.2599999999999998</v>
      </c>
      <c r="Y142" s="4">
        <f t="shared" si="24"/>
        <v>52.019999999999996</v>
      </c>
      <c r="Z142" s="1" t="s">
        <v>49</v>
      </c>
      <c r="AA142" s="1" t="s">
        <v>37</v>
      </c>
      <c r="AB142" s="1" t="s">
        <v>29</v>
      </c>
      <c r="AC142" s="1" t="s">
        <v>40</v>
      </c>
      <c r="AD142" s="1" t="s">
        <v>31</v>
      </c>
      <c r="AE142" s="2">
        <v>39832</v>
      </c>
    </row>
    <row r="143" spans="1:31" x14ac:dyDescent="0.25">
      <c r="A143">
        <f t="shared" si="25"/>
        <v>142</v>
      </c>
      <c r="B143" s="1">
        <v>58784</v>
      </c>
      <c r="C143" s="2">
        <v>39831</v>
      </c>
      <c r="D143" s="1" t="s">
        <v>36</v>
      </c>
      <c r="E143" s="1" t="str">
        <f t="shared" si="18"/>
        <v>*</v>
      </c>
      <c r="F143" s="1" t="str">
        <f t="shared" si="19"/>
        <v>*</v>
      </c>
      <c r="G143" s="1" t="str">
        <f t="shared" si="20"/>
        <v>*</v>
      </c>
      <c r="J143" s="1" t="str">
        <f t="shared" si="21"/>
        <v>*</v>
      </c>
      <c r="P143" s="1">
        <v>25</v>
      </c>
      <c r="Q143" s="1">
        <f t="shared" si="26"/>
        <v>3.5000000000000003E-2</v>
      </c>
      <c r="T143" s="4">
        <v>8875.17</v>
      </c>
      <c r="U143" s="9">
        <f t="shared" si="22"/>
        <v>1</v>
      </c>
      <c r="V143" s="4">
        <f t="shared" si="23"/>
        <v>355.0068</v>
      </c>
      <c r="W143" s="1" t="s">
        <v>33</v>
      </c>
      <c r="X143" s="1">
        <v>39</v>
      </c>
      <c r="Y143" s="4">
        <f t="shared" si="24"/>
        <v>8914.17</v>
      </c>
      <c r="Z143" s="1" t="s">
        <v>22</v>
      </c>
      <c r="AA143" s="1" t="s">
        <v>28</v>
      </c>
      <c r="AB143" s="1" t="s">
        <v>17</v>
      </c>
      <c r="AC143" s="1" t="s">
        <v>34</v>
      </c>
      <c r="AD143" s="1" t="s">
        <v>35</v>
      </c>
      <c r="AE143" s="2">
        <v>39833</v>
      </c>
    </row>
    <row r="144" spans="1:31" x14ac:dyDescent="0.25">
      <c r="A144">
        <f t="shared" si="25"/>
        <v>143</v>
      </c>
      <c r="B144" s="1">
        <v>22118</v>
      </c>
      <c r="C144" s="2">
        <v>39831</v>
      </c>
      <c r="D144" s="1" t="s">
        <v>20</v>
      </c>
      <c r="E144" s="1" t="str">
        <f t="shared" si="18"/>
        <v>*</v>
      </c>
      <c r="F144" s="1" t="str">
        <f t="shared" si="19"/>
        <v>**</v>
      </c>
      <c r="G144" s="1" t="str">
        <f t="shared" si="20"/>
        <v>**</v>
      </c>
      <c r="J144" s="1" t="str">
        <f t="shared" si="21"/>
        <v>**</v>
      </c>
      <c r="P144" s="1">
        <v>50</v>
      </c>
      <c r="Q144" s="1">
        <f t="shared" si="26"/>
        <v>0.06</v>
      </c>
      <c r="T144" s="4">
        <v>2842.54</v>
      </c>
      <c r="U144" s="9">
        <f t="shared" si="22"/>
        <v>1</v>
      </c>
      <c r="V144" s="4">
        <f t="shared" si="23"/>
        <v>56.8508</v>
      </c>
      <c r="W144" s="1" t="s">
        <v>21</v>
      </c>
      <c r="X144" s="1">
        <v>1.49</v>
      </c>
      <c r="Y144" s="4">
        <f t="shared" si="24"/>
        <v>2844.0299999999997</v>
      </c>
      <c r="Z144" s="1" t="s">
        <v>51</v>
      </c>
      <c r="AA144" s="1" t="s">
        <v>28</v>
      </c>
      <c r="AB144" s="1" t="s">
        <v>29</v>
      </c>
      <c r="AC144" s="1" t="s">
        <v>43</v>
      </c>
      <c r="AD144" s="1" t="s">
        <v>19</v>
      </c>
      <c r="AE144" s="2">
        <v>39831</v>
      </c>
    </row>
    <row r="145" spans="1:31" x14ac:dyDescent="0.25">
      <c r="A145">
        <f t="shared" si="25"/>
        <v>144</v>
      </c>
      <c r="B145" s="1">
        <v>58784</v>
      </c>
      <c r="C145" s="2">
        <v>39831</v>
      </c>
      <c r="D145" s="1" t="s">
        <v>36</v>
      </c>
      <c r="E145" s="1" t="str">
        <f t="shared" si="18"/>
        <v>*</v>
      </c>
      <c r="F145" s="1" t="str">
        <f t="shared" si="19"/>
        <v>*</v>
      </c>
      <c r="G145" s="1" t="str">
        <f t="shared" si="20"/>
        <v>*</v>
      </c>
      <c r="J145" s="1" t="str">
        <f t="shared" si="21"/>
        <v>*</v>
      </c>
      <c r="P145" s="1">
        <v>29</v>
      </c>
      <c r="Q145" s="1">
        <f t="shared" si="26"/>
        <v>3.5000000000000003E-2</v>
      </c>
      <c r="T145" s="4">
        <v>1379.1</v>
      </c>
      <c r="U145" s="9">
        <f t="shared" si="22"/>
        <v>1</v>
      </c>
      <c r="V145" s="4">
        <f t="shared" si="23"/>
        <v>47.555172413793102</v>
      </c>
      <c r="W145" s="1" t="s">
        <v>21</v>
      </c>
      <c r="X145" s="1">
        <v>5.81</v>
      </c>
      <c r="Y145" s="4">
        <f t="shared" si="24"/>
        <v>1384.9099999999999</v>
      </c>
      <c r="Z145" s="1" t="s">
        <v>49</v>
      </c>
      <c r="AA145" s="1" t="s">
        <v>28</v>
      </c>
      <c r="AB145" s="1" t="s">
        <v>29</v>
      </c>
      <c r="AC145" s="1" t="s">
        <v>40</v>
      </c>
      <c r="AD145" s="1" t="s">
        <v>19</v>
      </c>
      <c r="AE145" s="2">
        <v>39831</v>
      </c>
    </row>
    <row r="146" spans="1:31" x14ac:dyDescent="0.25">
      <c r="A146">
        <f t="shared" si="25"/>
        <v>145</v>
      </c>
      <c r="B146" s="1">
        <v>48199</v>
      </c>
      <c r="C146" s="2">
        <v>39831</v>
      </c>
      <c r="D146" s="1" t="s">
        <v>27</v>
      </c>
      <c r="E146" s="1" t="str">
        <f t="shared" si="18"/>
        <v>*</v>
      </c>
      <c r="F146" s="1" t="str">
        <f t="shared" si="19"/>
        <v>*</v>
      </c>
      <c r="G146" s="1" t="str">
        <f t="shared" si="20"/>
        <v>*</v>
      </c>
      <c r="J146" s="1" t="str">
        <f t="shared" si="21"/>
        <v>*</v>
      </c>
      <c r="P146" s="1">
        <v>47</v>
      </c>
      <c r="Q146" s="1">
        <f t="shared" si="26"/>
        <v>0.05</v>
      </c>
      <c r="T146" s="4">
        <v>672.46</v>
      </c>
      <c r="U146" s="9">
        <f t="shared" si="22"/>
        <v>0</v>
      </c>
      <c r="V146" s="4">
        <f t="shared" si="23"/>
        <v>14.307659574468087</v>
      </c>
      <c r="W146" s="1" t="s">
        <v>21</v>
      </c>
      <c r="X146" s="1">
        <v>1.39</v>
      </c>
      <c r="Y146" s="4">
        <f t="shared" si="24"/>
        <v>673.85</v>
      </c>
      <c r="Z146" s="1" t="s">
        <v>50</v>
      </c>
      <c r="AA146" s="1" t="s">
        <v>28</v>
      </c>
      <c r="AB146" s="1" t="s">
        <v>29</v>
      </c>
      <c r="AC146" s="1" t="s">
        <v>57</v>
      </c>
      <c r="AD146" s="1" t="s">
        <v>19</v>
      </c>
      <c r="AE146" s="2">
        <v>39834</v>
      </c>
    </row>
    <row r="147" spans="1:31" x14ac:dyDescent="0.25">
      <c r="A147">
        <f t="shared" si="25"/>
        <v>146</v>
      </c>
      <c r="B147" s="1">
        <v>58784</v>
      </c>
      <c r="C147" s="2">
        <v>39831</v>
      </c>
      <c r="D147" s="1" t="s">
        <v>36</v>
      </c>
      <c r="E147" s="1" t="str">
        <f t="shared" si="18"/>
        <v>*</v>
      </c>
      <c r="F147" s="1" t="str">
        <f t="shared" si="19"/>
        <v>*</v>
      </c>
      <c r="G147" s="1" t="str">
        <f t="shared" si="20"/>
        <v>*</v>
      </c>
      <c r="J147" s="1" t="str">
        <f t="shared" si="21"/>
        <v>*</v>
      </c>
      <c r="P147" s="1">
        <v>20</v>
      </c>
      <c r="Q147" s="1">
        <f t="shared" si="26"/>
        <v>3.5000000000000003E-2</v>
      </c>
      <c r="T147" s="4">
        <v>331.21</v>
      </c>
      <c r="U147" s="9">
        <f t="shared" si="22"/>
        <v>0</v>
      </c>
      <c r="V147" s="4">
        <f t="shared" si="23"/>
        <v>16.560499999999998</v>
      </c>
      <c r="W147" s="1" t="s">
        <v>14</v>
      </c>
      <c r="X147" s="1">
        <v>9.4</v>
      </c>
      <c r="Y147" s="4">
        <f t="shared" si="24"/>
        <v>340.60999999999996</v>
      </c>
      <c r="Z147" s="1" t="s">
        <v>22</v>
      </c>
      <c r="AA147" s="1" t="s">
        <v>28</v>
      </c>
      <c r="AB147" s="1" t="s">
        <v>24</v>
      </c>
      <c r="AC147" s="1" t="s">
        <v>56</v>
      </c>
      <c r="AD147" s="1" t="s">
        <v>19</v>
      </c>
      <c r="AE147" s="2">
        <v>39833</v>
      </c>
    </row>
    <row r="148" spans="1:31" x14ac:dyDescent="0.25">
      <c r="A148">
        <f t="shared" si="25"/>
        <v>147</v>
      </c>
      <c r="B148" s="1">
        <v>58784</v>
      </c>
      <c r="C148" s="2">
        <v>39831</v>
      </c>
      <c r="D148" s="1" t="s">
        <v>36</v>
      </c>
      <c r="E148" s="1" t="str">
        <f t="shared" si="18"/>
        <v>*</v>
      </c>
      <c r="F148" s="1" t="str">
        <f t="shared" si="19"/>
        <v>*</v>
      </c>
      <c r="G148" s="1" t="str">
        <f t="shared" si="20"/>
        <v>*</v>
      </c>
      <c r="J148" s="1" t="str">
        <f t="shared" si="21"/>
        <v>*</v>
      </c>
      <c r="P148" s="1">
        <v>17</v>
      </c>
      <c r="Q148" s="1">
        <f t="shared" si="26"/>
        <v>0.02</v>
      </c>
      <c r="T148" s="4">
        <v>278.76</v>
      </c>
      <c r="U148" s="9">
        <f t="shared" si="22"/>
        <v>0</v>
      </c>
      <c r="V148" s="4">
        <f t="shared" si="23"/>
        <v>16.39764705882353</v>
      </c>
      <c r="W148" s="1" t="s">
        <v>21</v>
      </c>
      <c r="X148" s="1">
        <v>17.78</v>
      </c>
      <c r="Y148" s="4">
        <f t="shared" si="24"/>
        <v>296.53999999999996</v>
      </c>
      <c r="Z148" s="1" t="s">
        <v>49</v>
      </c>
      <c r="AA148" s="1" t="s">
        <v>28</v>
      </c>
      <c r="AB148" s="1" t="s">
        <v>29</v>
      </c>
      <c r="AC148" s="1" t="s">
        <v>55</v>
      </c>
      <c r="AD148" s="1" t="s">
        <v>19</v>
      </c>
      <c r="AE148" s="2">
        <v>39832</v>
      </c>
    </row>
    <row r="149" spans="1:31" x14ac:dyDescent="0.25">
      <c r="A149">
        <f t="shared" si="25"/>
        <v>148</v>
      </c>
      <c r="B149" s="1">
        <v>58784</v>
      </c>
      <c r="C149" s="2">
        <v>39831</v>
      </c>
      <c r="D149" s="1" t="s">
        <v>36</v>
      </c>
      <c r="E149" s="1" t="str">
        <f t="shared" si="18"/>
        <v>*</v>
      </c>
      <c r="F149" s="1" t="str">
        <f t="shared" si="19"/>
        <v>*</v>
      </c>
      <c r="G149" s="1" t="str">
        <f t="shared" si="20"/>
        <v>*</v>
      </c>
      <c r="J149" s="1" t="str">
        <f t="shared" si="21"/>
        <v>*</v>
      </c>
      <c r="P149" s="1">
        <v>12</v>
      </c>
      <c r="Q149" s="1">
        <f t="shared" si="26"/>
        <v>0.02</v>
      </c>
      <c r="T149" s="4">
        <v>141.9</v>
      </c>
      <c r="U149" s="9">
        <f t="shared" si="22"/>
        <v>0</v>
      </c>
      <c r="V149" s="4">
        <f t="shared" si="23"/>
        <v>11.825000000000001</v>
      </c>
      <c r="W149" s="1" t="s">
        <v>21</v>
      </c>
      <c r="X149" s="1">
        <v>5.72</v>
      </c>
      <c r="Y149" s="4">
        <f t="shared" si="24"/>
        <v>147.62</v>
      </c>
      <c r="Z149" s="1" t="s">
        <v>49</v>
      </c>
      <c r="AA149" s="1" t="s">
        <v>28</v>
      </c>
      <c r="AB149" s="1" t="s">
        <v>29</v>
      </c>
      <c r="AC149" s="1" t="s">
        <v>57</v>
      </c>
      <c r="AD149" s="1" t="s">
        <v>19</v>
      </c>
      <c r="AE149" s="2">
        <v>39832</v>
      </c>
    </row>
    <row r="150" spans="1:31" x14ac:dyDescent="0.25">
      <c r="A150">
        <f t="shared" si="25"/>
        <v>149</v>
      </c>
      <c r="B150" s="1">
        <v>16999</v>
      </c>
      <c r="C150" s="2">
        <v>39832</v>
      </c>
      <c r="D150" s="1" t="s">
        <v>32</v>
      </c>
      <c r="E150" s="1" t="str">
        <f t="shared" si="18"/>
        <v>***</v>
      </c>
      <c r="F150" s="1" t="str">
        <f t="shared" si="19"/>
        <v>***</v>
      </c>
      <c r="G150" s="1" t="str">
        <f t="shared" si="20"/>
        <v>***</v>
      </c>
      <c r="J150" s="1" t="str">
        <f t="shared" si="21"/>
        <v>***</v>
      </c>
      <c r="P150" s="1">
        <v>18</v>
      </c>
      <c r="Q150" s="1">
        <f t="shared" si="26"/>
        <v>0.02</v>
      </c>
      <c r="T150" s="4">
        <v>3568.45</v>
      </c>
      <c r="U150" s="9">
        <f t="shared" si="22"/>
        <v>1</v>
      </c>
      <c r="V150" s="4">
        <f t="shared" si="23"/>
        <v>198.24722222222221</v>
      </c>
      <c r="W150" s="1" t="s">
        <v>21</v>
      </c>
      <c r="X150" s="1">
        <v>0.99</v>
      </c>
      <c r="Y150" s="4">
        <f t="shared" si="24"/>
        <v>3569.4399999999996</v>
      </c>
      <c r="Z150" s="1" t="s">
        <v>22</v>
      </c>
      <c r="AA150" s="1" t="s">
        <v>16</v>
      </c>
      <c r="AB150" s="1" t="s">
        <v>29</v>
      </c>
      <c r="AC150" s="1" t="s">
        <v>63</v>
      </c>
      <c r="AD150" s="1" t="s">
        <v>19</v>
      </c>
      <c r="AE150" s="2">
        <v>39834</v>
      </c>
    </row>
    <row r="151" spans="1:31" x14ac:dyDescent="0.25">
      <c r="A151">
        <f t="shared" si="25"/>
        <v>150</v>
      </c>
      <c r="B151" s="1">
        <v>20711</v>
      </c>
      <c r="C151" s="2">
        <v>39832</v>
      </c>
      <c r="D151" s="1" t="s">
        <v>32</v>
      </c>
      <c r="E151" s="1" t="str">
        <f t="shared" si="18"/>
        <v>***</v>
      </c>
      <c r="F151" s="1" t="str">
        <f t="shared" si="19"/>
        <v>***</v>
      </c>
      <c r="G151" s="1" t="str">
        <f t="shared" si="20"/>
        <v>***</v>
      </c>
      <c r="J151" s="1" t="str">
        <f t="shared" si="21"/>
        <v>***</v>
      </c>
      <c r="P151" s="1">
        <v>18</v>
      </c>
      <c r="Q151" s="1">
        <f t="shared" si="26"/>
        <v>0.02</v>
      </c>
      <c r="T151" s="4">
        <v>2215.96</v>
      </c>
      <c r="U151" s="9">
        <f t="shared" si="22"/>
        <v>1</v>
      </c>
      <c r="V151" s="4">
        <f t="shared" si="23"/>
        <v>123.10888888888888</v>
      </c>
      <c r="W151" s="1" t="s">
        <v>33</v>
      </c>
      <c r="X151" s="1">
        <v>56.14</v>
      </c>
      <c r="Y151" s="4">
        <f t="shared" si="24"/>
        <v>2272.1</v>
      </c>
      <c r="Z151" s="1" t="s">
        <v>22</v>
      </c>
      <c r="AA151" s="1" t="s">
        <v>16</v>
      </c>
      <c r="AB151" s="1" t="s">
        <v>24</v>
      </c>
      <c r="AC151" s="1" t="s">
        <v>56</v>
      </c>
      <c r="AD151" s="1" t="s">
        <v>59</v>
      </c>
      <c r="AE151" s="2">
        <v>39833</v>
      </c>
    </row>
    <row r="152" spans="1:31" x14ac:dyDescent="0.25">
      <c r="A152">
        <f t="shared" si="25"/>
        <v>151</v>
      </c>
      <c r="B152" s="1">
        <v>66</v>
      </c>
      <c r="C152" s="2">
        <v>39832</v>
      </c>
      <c r="D152" s="1" t="s">
        <v>13</v>
      </c>
      <c r="E152" s="1" t="str">
        <f t="shared" si="18"/>
        <v>*</v>
      </c>
      <c r="F152" s="1" t="str">
        <f t="shared" si="19"/>
        <v>*</v>
      </c>
      <c r="G152" s="1" t="str">
        <f t="shared" si="20"/>
        <v>*</v>
      </c>
      <c r="J152" s="1" t="str">
        <f t="shared" si="21"/>
        <v>*</v>
      </c>
      <c r="P152" s="1">
        <v>41</v>
      </c>
      <c r="Q152" s="1">
        <f t="shared" si="26"/>
        <v>0.05</v>
      </c>
      <c r="T152" s="4">
        <v>108.15</v>
      </c>
      <c r="U152" s="9">
        <f t="shared" si="22"/>
        <v>0</v>
      </c>
      <c r="V152" s="4">
        <f t="shared" si="23"/>
        <v>2.6378048780487808</v>
      </c>
      <c r="W152" s="1" t="s">
        <v>21</v>
      </c>
      <c r="X152" s="1">
        <v>0.7</v>
      </c>
      <c r="Y152" s="4">
        <f t="shared" si="24"/>
        <v>108.85000000000001</v>
      </c>
      <c r="Z152" s="1" t="s">
        <v>46</v>
      </c>
      <c r="AA152" s="1" t="s">
        <v>16</v>
      </c>
      <c r="AB152" s="1" t="s">
        <v>29</v>
      </c>
      <c r="AC152" s="1" t="s">
        <v>30</v>
      </c>
      <c r="AD152" s="1" t="s">
        <v>31</v>
      </c>
      <c r="AE152" s="2">
        <v>39832</v>
      </c>
    </row>
    <row r="153" spans="1:31" x14ac:dyDescent="0.25">
      <c r="A153">
        <f t="shared" si="25"/>
        <v>152</v>
      </c>
      <c r="B153" s="1">
        <v>20711</v>
      </c>
      <c r="C153" s="2">
        <v>39832</v>
      </c>
      <c r="D153" s="1" t="s">
        <v>32</v>
      </c>
      <c r="E153" s="1" t="str">
        <f t="shared" si="18"/>
        <v>***</v>
      </c>
      <c r="F153" s="1" t="str">
        <f t="shared" si="19"/>
        <v>***</v>
      </c>
      <c r="G153" s="1" t="str">
        <f t="shared" si="20"/>
        <v>***</v>
      </c>
      <c r="J153" s="1" t="str">
        <f t="shared" si="21"/>
        <v>***</v>
      </c>
      <c r="P153" s="1">
        <v>5</v>
      </c>
      <c r="Q153" s="1">
        <f t="shared" si="26"/>
        <v>0.01</v>
      </c>
      <c r="T153" s="4">
        <v>98.66</v>
      </c>
      <c r="U153" s="9">
        <f t="shared" si="22"/>
        <v>0</v>
      </c>
      <c r="V153" s="4">
        <f t="shared" si="23"/>
        <v>19.731999999999999</v>
      </c>
      <c r="W153" s="1" t="s">
        <v>21</v>
      </c>
      <c r="X153" s="1">
        <v>9.0299999999999994</v>
      </c>
      <c r="Y153" s="4">
        <f t="shared" si="24"/>
        <v>107.69</v>
      </c>
      <c r="Z153" s="1" t="s">
        <v>53</v>
      </c>
      <c r="AA153" s="1" t="s">
        <v>16</v>
      </c>
      <c r="AB153" s="1" t="s">
        <v>29</v>
      </c>
      <c r="AC153" s="1" t="s">
        <v>40</v>
      </c>
      <c r="AD153" s="1" t="s">
        <v>19</v>
      </c>
      <c r="AE153" s="2">
        <v>39834</v>
      </c>
    </row>
    <row r="154" spans="1:31" x14ac:dyDescent="0.25">
      <c r="A154">
        <f t="shared" si="25"/>
        <v>153</v>
      </c>
      <c r="B154" s="1">
        <v>44197</v>
      </c>
      <c r="C154" s="2">
        <v>39833</v>
      </c>
      <c r="D154" s="1" t="s">
        <v>20</v>
      </c>
      <c r="E154" s="1" t="str">
        <f t="shared" si="18"/>
        <v>*</v>
      </c>
      <c r="F154" s="1" t="str">
        <f t="shared" si="19"/>
        <v>**</v>
      </c>
      <c r="G154" s="1" t="str">
        <f t="shared" si="20"/>
        <v>**</v>
      </c>
      <c r="J154" s="1" t="str">
        <f t="shared" si="21"/>
        <v>**</v>
      </c>
      <c r="P154" s="1">
        <v>27</v>
      </c>
      <c r="Q154" s="1">
        <f t="shared" si="26"/>
        <v>3.5000000000000003E-2</v>
      </c>
      <c r="T154" s="4">
        <v>3970.33</v>
      </c>
      <c r="U154" s="9">
        <f t="shared" si="22"/>
        <v>1</v>
      </c>
      <c r="V154" s="4">
        <f t="shared" si="23"/>
        <v>147.04925925925926</v>
      </c>
      <c r="W154" s="1" t="s">
        <v>33</v>
      </c>
      <c r="X154" s="1">
        <v>53.48</v>
      </c>
      <c r="Y154" s="4">
        <f t="shared" si="24"/>
        <v>4023.81</v>
      </c>
      <c r="Z154" s="1" t="s">
        <v>22</v>
      </c>
      <c r="AA154" s="1" t="s">
        <v>23</v>
      </c>
      <c r="AB154" s="1" t="s">
        <v>17</v>
      </c>
      <c r="AC154" s="1" t="s">
        <v>62</v>
      </c>
      <c r="AD154" s="1" t="s">
        <v>59</v>
      </c>
      <c r="AE154" s="2">
        <v>39836</v>
      </c>
    </row>
    <row r="155" spans="1:31" x14ac:dyDescent="0.25">
      <c r="A155">
        <f t="shared" si="25"/>
        <v>154</v>
      </c>
      <c r="B155" s="1">
        <v>38340</v>
      </c>
      <c r="C155" s="2">
        <v>39833</v>
      </c>
      <c r="D155" s="1" t="s">
        <v>32</v>
      </c>
      <c r="E155" s="1" t="str">
        <f t="shared" si="18"/>
        <v>***</v>
      </c>
      <c r="F155" s="1" t="str">
        <f t="shared" si="19"/>
        <v>***</v>
      </c>
      <c r="G155" s="1" t="str">
        <f t="shared" si="20"/>
        <v>***</v>
      </c>
      <c r="J155" s="1" t="str">
        <f t="shared" si="21"/>
        <v>***</v>
      </c>
      <c r="P155" s="1">
        <v>36</v>
      </c>
      <c r="Q155" s="1">
        <f t="shared" si="26"/>
        <v>0.04</v>
      </c>
      <c r="T155" s="4">
        <v>2167.0500000000002</v>
      </c>
      <c r="U155" s="9">
        <f t="shared" si="22"/>
        <v>1</v>
      </c>
      <c r="V155" s="4">
        <f t="shared" si="23"/>
        <v>60.19583333333334</v>
      </c>
      <c r="W155" s="1" t="s">
        <v>21</v>
      </c>
      <c r="X155" s="1">
        <v>3.5</v>
      </c>
      <c r="Y155" s="4">
        <f t="shared" si="24"/>
        <v>2170.5500000000002</v>
      </c>
      <c r="Z155" s="1" t="s">
        <v>51</v>
      </c>
      <c r="AA155" s="1" t="s">
        <v>28</v>
      </c>
      <c r="AB155" s="1" t="s">
        <v>29</v>
      </c>
      <c r="AC155" s="1" t="s">
        <v>63</v>
      </c>
      <c r="AD155" s="1" t="s">
        <v>19</v>
      </c>
      <c r="AE155" s="2">
        <v>39834</v>
      </c>
    </row>
    <row r="156" spans="1:31" x14ac:dyDescent="0.25">
      <c r="A156">
        <f t="shared" si="25"/>
        <v>155</v>
      </c>
      <c r="B156" s="1">
        <v>32800</v>
      </c>
      <c r="C156" s="2">
        <v>39834</v>
      </c>
      <c r="D156" s="1" t="s">
        <v>27</v>
      </c>
      <c r="E156" s="1" t="str">
        <f t="shared" si="18"/>
        <v>*</v>
      </c>
      <c r="F156" s="1" t="str">
        <f t="shared" si="19"/>
        <v>*</v>
      </c>
      <c r="G156" s="1" t="str">
        <f t="shared" si="20"/>
        <v>*</v>
      </c>
      <c r="J156" s="1" t="str">
        <f t="shared" si="21"/>
        <v>*</v>
      </c>
      <c r="P156" s="1">
        <v>33</v>
      </c>
      <c r="Q156" s="1">
        <f t="shared" si="26"/>
        <v>0.04</v>
      </c>
      <c r="T156" s="4">
        <v>11336.37</v>
      </c>
      <c r="U156" s="9">
        <f t="shared" si="22"/>
        <v>1</v>
      </c>
      <c r="V156" s="4">
        <f t="shared" si="23"/>
        <v>343.52636363636367</v>
      </c>
      <c r="W156" s="1" t="s">
        <v>33</v>
      </c>
      <c r="X156" s="1">
        <v>58.92</v>
      </c>
      <c r="Y156" s="4">
        <f t="shared" si="24"/>
        <v>11395.29</v>
      </c>
      <c r="Z156" s="1" t="s">
        <v>46</v>
      </c>
      <c r="AA156" s="1" t="s">
        <v>37</v>
      </c>
      <c r="AB156" s="1" t="s">
        <v>17</v>
      </c>
      <c r="AC156" s="1" t="s">
        <v>34</v>
      </c>
      <c r="AD156" s="1" t="s">
        <v>35</v>
      </c>
      <c r="AE156" s="2">
        <v>39835</v>
      </c>
    </row>
    <row r="157" spans="1:31" x14ac:dyDescent="0.25">
      <c r="A157">
        <f t="shared" si="25"/>
        <v>156</v>
      </c>
      <c r="B157" s="1">
        <v>38021</v>
      </c>
      <c r="C157" s="2">
        <v>39834</v>
      </c>
      <c r="D157" s="1" t="s">
        <v>36</v>
      </c>
      <c r="E157" s="1" t="str">
        <f t="shared" si="18"/>
        <v>*</v>
      </c>
      <c r="F157" s="1" t="str">
        <f t="shared" si="19"/>
        <v>*</v>
      </c>
      <c r="G157" s="1" t="str">
        <f t="shared" si="20"/>
        <v>*</v>
      </c>
      <c r="J157" s="1" t="str">
        <f t="shared" si="21"/>
        <v>*</v>
      </c>
      <c r="P157" s="1">
        <v>16</v>
      </c>
      <c r="Q157" s="1">
        <f t="shared" si="26"/>
        <v>0.02</v>
      </c>
      <c r="T157" s="4">
        <v>4407.03</v>
      </c>
      <c r="U157" s="9">
        <f t="shared" si="22"/>
        <v>1</v>
      </c>
      <c r="V157" s="4">
        <f t="shared" si="23"/>
        <v>275.43937499999998</v>
      </c>
      <c r="W157" s="1" t="s">
        <v>33</v>
      </c>
      <c r="X157" s="1">
        <v>23.19</v>
      </c>
      <c r="Y157" s="4">
        <f t="shared" si="24"/>
        <v>4430.2199999999993</v>
      </c>
      <c r="Z157" s="1" t="s">
        <v>22</v>
      </c>
      <c r="AA157" s="1" t="s">
        <v>28</v>
      </c>
      <c r="AB157" s="1" t="s">
        <v>29</v>
      </c>
      <c r="AC157" s="1" t="s">
        <v>63</v>
      </c>
      <c r="AD157" s="1" t="s">
        <v>35</v>
      </c>
      <c r="AE157" s="2">
        <v>39835</v>
      </c>
    </row>
    <row r="158" spans="1:31" x14ac:dyDescent="0.25">
      <c r="A158">
        <f t="shared" si="25"/>
        <v>157</v>
      </c>
      <c r="B158" s="1">
        <v>35936</v>
      </c>
      <c r="C158" s="2">
        <v>39834</v>
      </c>
      <c r="D158" s="1" t="s">
        <v>36</v>
      </c>
      <c r="E158" s="1" t="str">
        <f t="shared" si="18"/>
        <v>*</v>
      </c>
      <c r="F158" s="1" t="str">
        <f t="shared" si="19"/>
        <v>*</v>
      </c>
      <c r="G158" s="1" t="str">
        <f t="shared" si="20"/>
        <v>*</v>
      </c>
      <c r="J158" s="1" t="str">
        <f t="shared" si="21"/>
        <v>*</v>
      </c>
      <c r="P158" s="1">
        <v>40</v>
      </c>
      <c r="Q158" s="1">
        <f t="shared" si="26"/>
        <v>0.05</v>
      </c>
      <c r="T158" s="4">
        <v>4152.55</v>
      </c>
      <c r="U158" s="9">
        <f t="shared" si="22"/>
        <v>1</v>
      </c>
      <c r="V158" s="4">
        <f t="shared" si="23"/>
        <v>103.81375</v>
      </c>
      <c r="W158" s="1" t="s">
        <v>21</v>
      </c>
      <c r="X158" s="1">
        <v>24.49</v>
      </c>
      <c r="Y158" s="4">
        <f t="shared" si="24"/>
        <v>4177.04</v>
      </c>
      <c r="Z158" s="1" t="s">
        <v>46</v>
      </c>
      <c r="AA158" s="1" t="s">
        <v>28</v>
      </c>
      <c r="AB158" s="1" t="s">
        <v>17</v>
      </c>
      <c r="AC158" s="1" t="s">
        <v>18</v>
      </c>
      <c r="AD158" s="1" t="s">
        <v>48</v>
      </c>
      <c r="AE158" s="2">
        <v>39835</v>
      </c>
    </row>
    <row r="159" spans="1:31" x14ac:dyDescent="0.25">
      <c r="A159">
        <f t="shared" si="25"/>
        <v>158</v>
      </c>
      <c r="B159" s="1">
        <v>38021</v>
      </c>
      <c r="C159" s="2">
        <v>39834</v>
      </c>
      <c r="D159" s="1" t="s">
        <v>36</v>
      </c>
      <c r="E159" s="1" t="str">
        <f t="shared" si="18"/>
        <v>*</v>
      </c>
      <c r="F159" s="1" t="str">
        <f t="shared" si="19"/>
        <v>*</v>
      </c>
      <c r="G159" s="1" t="str">
        <f t="shared" si="20"/>
        <v>*</v>
      </c>
      <c r="J159" s="1" t="str">
        <f t="shared" si="21"/>
        <v>*</v>
      </c>
      <c r="P159" s="1">
        <v>46</v>
      </c>
      <c r="Q159" s="1">
        <f t="shared" si="26"/>
        <v>0.05</v>
      </c>
      <c r="T159" s="4">
        <v>1482.01</v>
      </c>
      <c r="U159" s="9">
        <f t="shared" si="22"/>
        <v>1</v>
      </c>
      <c r="V159" s="4">
        <f t="shared" si="23"/>
        <v>32.217608695652174</v>
      </c>
      <c r="W159" s="1" t="s">
        <v>21</v>
      </c>
      <c r="X159" s="1">
        <v>1.49</v>
      </c>
      <c r="Y159" s="4">
        <f t="shared" si="24"/>
        <v>1483.5</v>
      </c>
      <c r="Z159" s="1" t="s">
        <v>15</v>
      </c>
      <c r="AA159" s="1" t="s">
        <v>28</v>
      </c>
      <c r="AB159" s="1" t="s">
        <v>29</v>
      </c>
      <c r="AC159" s="1" t="s">
        <v>43</v>
      </c>
      <c r="AD159" s="1" t="s">
        <v>19</v>
      </c>
      <c r="AE159" s="2">
        <v>39836</v>
      </c>
    </row>
    <row r="160" spans="1:31" x14ac:dyDescent="0.25">
      <c r="A160">
        <f t="shared" si="25"/>
        <v>159</v>
      </c>
      <c r="B160" s="1">
        <v>31138</v>
      </c>
      <c r="C160" s="2">
        <v>39834</v>
      </c>
      <c r="D160" s="1" t="s">
        <v>20</v>
      </c>
      <c r="E160" s="1" t="str">
        <f t="shared" si="18"/>
        <v>*</v>
      </c>
      <c r="F160" s="1" t="str">
        <f t="shared" si="19"/>
        <v>**</v>
      </c>
      <c r="G160" s="1" t="str">
        <f t="shared" si="20"/>
        <v>**</v>
      </c>
      <c r="J160" s="1" t="str">
        <f t="shared" si="21"/>
        <v>**</v>
      </c>
      <c r="P160" s="1">
        <v>37</v>
      </c>
      <c r="Q160" s="1">
        <f t="shared" si="26"/>
        <v>0.04</v>
      </c>
      <c r="T160" s="4">
        <v>1251.18</v>
      </c>
      <c r="U160" s="9">
        <f t="shared" si="22"/>
        <v>1</v>
      </c>
      <c r="V160" s="4">
        <f t="shared" si="23"/>
        <v>33.815675675675678</v>
      </c>
      <c r="W160" s="1" t="s">
        <v>33</v>
      </c>
      <c r="X160" s="1">
        <v>45.51</v>
      </c>
      <c r="Y160" s="4">
        <f t="shared" si="24"/>
        <v>1296.69</v>
      </c>
      <c r="Z160" s="1" t="s">
        <v>22</v>
      </c>
      <c r="AA160" s="1" t="s">
        <v>23</v>
      </c>
      <c r="AB160" s="1" t="s">
        <v>17</v>
      </c>
      <c r="AC160" s="1" t="s">
        <v>52</v>
      </c>
      <c r="AD160" s="1" t="s">
        <v>59</v>
      </c>
      <c r="AE160" s="2">
        <v>39836</v>
      </c>
    </row>
    <row r="161" spans="1:31" x14ac:dyDescent="0.25">
      <c r="A161">
        <f t="shared" si="25"/>
        <v>160</v>
      </c>
      <c r="B161" s="1">
        <v>32800</v>
      </c>
      <c r="C161" s="2">
        <v>39834</v>
      </c>
      <c r="D161" s="1" t="s">
        <v>27</v>
      </c>
      <c r="E161" s="1" t="str">
        <f t="shared" si="18"/>
        <v>*</v>
      </c>
      <c r="F161" s="1" t="str">
        <f t="shared" si="19"/>
        <v>*</v>
      </c>
      <c r="G161" s="1" t="str">
        <f t="shared" si="20"/>
        <v>*</v>
      </c>
      <c r="J161" s="1" t="str">
        <f t="shared" si="21"/>
        <v>*</v>
      </c>
      <c r="P161" s="1">
        <v>40</v>
      </c>
      <c r="Q161" s="1">
        <f t="shared" si="26"/>
        <v>0.05</v>
      </c>
      <c r="T161" s="4">
        <v>751.94</v>
      </c>
      <c r="U161" s="9">
        <f t="shared" si="22"/>
        <v>0</v>
      </c>
      <c r="V161" s="4">
        <f t="shared" si="23"/>
        <v>18.798500000000001</v>
      </c>
      <c r="W161" s="1" t="s">
        <v>21</v>
      </c>
      <c r="X161" s="1">
        <v>8.68</v>
      </c>
      <c r="Y161" s="4">
        <f t="shared" si="24"/>
        <v>760.62</v>
      </c>
      <c r="Z161" s="1" t="s">
        <v>46</v>
      </c>
      <c r="AA161" s="1" t="s">
        <v>37</v>
      </c>
      <c r="AB161" s="1" t="s">
        <v>29</v>
      </c>
      <c r="AC161" s="1" t="s">
        <v>40</v>
      </c>
      <c r="AD161" s="1" t="s">
        <v>19</v>
      </c>
      <c r="AE161" s="2">
        <v>39836</v>
      </c>
    </row>
    <row r="162" spans="1:31" x14ac:dyDescent="0.25">
      <c r="A162">
        <f t="shared" si="25"/>
        <v>161</v>
      </c>
      <c r="B162" s="1">
        <v>32800</v>
      </c>
      <c r="C162" s="2">
        <v>39834</v>
      </c>
      <c r="D162" s="1" t="s">
        <v>27</v>
      </c>
      <c r="E162" s="1" t="str">
        <f t="shared" si="18"/>
        <v>*</v>
      </c>
      <c r="F162" s="1" t="str">
        <f t="shared" si="19"/>
        <v>*</v>
      </c>
      <c r="G162" s="1" t="str">
        <f t="shared" si="20"/>
        <v>*</v>
      </c>
      <c r="J162" s="1" t="str">
        <f t="shared" si="21"/>
        <v>*</v>
      </c>
      <c r="P162" s="1">
        <v>19</v>
      </c>
      <c r="Q162" s="1">
        <f t="shared" si="26"/>
        <v>0.02</v>
      </c>
      <c r="T162" s="4">
        <v>354.13</v>
      </c>
      <c r="U162" s="9">
        <f t="shared" si="22"/>
        <v>0</v>
      </c>
      <c r="V162" s="4">
        <f t="shared" si="23"/>
        <v>18.638421052631578</v>
      </c>
      <c r="W162" s="1" t="s">
        <v>21</v>
      </c>
      <c r="X162" s="1">
        <v>8.68</v>
      </c>
      <c r="Y162" s="4">
        <f t="shared" si="24"/>
        <v>362.81</v>
      </c>
      <c r="Z162" s="1" t="s">
        <v>46</v>
      </c>
      <c r="AA162" s="1" t="s">
        <v>37</v>
      </c>
      <c r="AB162" s="1" t="s">
        <v>29</v>
      </c>
      <c r="AC162" s="1" t="s">
        <v>40</v>
      </c>
      <c r="AD162" s="1" t="s">
        <v>19</v>
      </c>
      <c r="AE162" s="2">
        <v>39835</v>
      </c>
    </row>
    <row r="163" spans="1:31" x14ac:dyDescent="0.25">
      <c r="A163">
        <f t="shared" si="25"/>
        <v>162</v>
      </c>
      <c r="B163" s="1">
        <v>49505</v>
      </c>
      <c r="C163" s="2">
        <v>39834</v>
      </c>
      <c r="D163" s="1" t="s">
        <v>32</v>
      </c>
      <c r="E163" s="1" t="str">
        <f t="shared" si="18"/>
        <v>***</v>
      </c>
      <c r="F163" s="1" t="str">
        <f t="shared" si="19"/>
        <v>***</v>
      </c>
      <c r="G163" s="1" t="str">
        <f t="shared" si="20"/>
        <v>***</v>
      </c>
      <c r="J163" s="1" t="str">
        <f t="shared" si="21"/>
        <v>***</v>
      </c>
      <c r="P163" s="1">
        <v>34</v>
      </c>
      <c r="Q163" s="1">
        <f t="shared" si="26"/>
        <v>0.04</v>
      </c>
      <c r="T163" s="4">
        <v>335.59</v>
      </c>
      <c r="U163" s="9">
        <f t="shared" si="22"/>
        <v>0</v>
      </c>
      <c r="V163" s="4">
        <f t="shared" si="23"/>
        <v>9.8702941176470578</v>
      </c>
      <c r="W163" s="1" t="s">
        <v>14</v>
      </c>
      <c r="X163" s="1">
        <v>1.99</v>
      </c>
      <c r="Y163" s="4">
        <f t="shared" si="24"/>
        <v>337.58</v>
      </c>
      <c r="Z163" s="1" t="s">
        <v>22</v>
      </c>
      <c r="AA163" s="1" t="s">
        <v>37</v>
      </c>
      <c r="AB163" s="1" t="s">
        <v>24</v>
      </c>
      <c r="AC163" s="1" t="s">
        <v>38</v>
      </c>
      <c r="AD163" s="1" t="s">
        <v>41</v>
      </c>
      <c r="AE163" s="2">
        <v>39835</v>
      </c>
    </row>
    <row r="164" spans="1:31" x14ac:dyDescent="0.25">
      <c r="A164">
        <f t="shared" si="25"/>
        <v>163</v>
      </c>
      <c r="B164" s="1">
        <v>35936</v>
      </c>
      <c r="C164" s="2">
        <v>39834</v>
      </c>
      <c r="D164" s="1" t="s">
        <v>36</v>
      </c>
      <c r="E164" s="1" t="str">
        <f t="shared" si="18"/>
        <v>*</v>
      </c>
      <c r="F164" s="1" t="str">
        <f t="shared" si="19"/>
        <v>*</v>
      </c>
      <c r="G164" s="1" t="str">
        <f t="shared" si="20"/>
        <v>*</v>
      </c>
      <c r="J164" s="1" t="str">
        <f t="shared" si="21"/>
        <v>*</v>
      </c>
      <c r="P164" s="1">
        <v>41</v>
      </c>
      <c r="Q164" s="1">
        <f t="shared" si="26"/>
        <v>0.05</v>
      </c>
      <c r="T164" s="4">
        <v>312.26</v>
      </c>
      <c r="U164" s="9">
        <f t="shared" si="22"/>
        <v>0</v>
      </c>
      <c r="V164" s="4">
        <f t="shared" si="23"/>
        <v>7.6160975609756099</v>
      </c>
      <c r="W164" s="1" t="s">
        <v>21</v>
      </c>
      <c r="X164" s="1">
        <v>4.71</v>
      </c>
      <c r="Y164" s="4">
        <f t="shared" si="24"/>
        <v>316.96999999999997</v>
      </c>
      <c r="Z164" s="1" t="s">
        <v>46</v>
      </c>
      <c r="AA164" s="1" t="s">
        <v>28</v>
      </c>
      <c r="AB164" s="1" t="s">
        <v>29</v>
      </c>
      <c r="AC164" s="1" t="s">
        <v>43</v>
      </c>
      <c r="AD164" s="1" t="s">
        <v>19</v>
      </c>
      <c r="AE164" s="2">
        <v>39835</v>
      </c>
    </row>
    <row r="165" spans="1:31" x14ac:dyDescent="0.25">
      <c r="A165">
        <f t="shared" si="25"/>
        <v>164</v>
      </c>
      <c r="B165" s="1">
        <v>38021</v>
      </c>
      <c r="C165" s="2">
        <v>39834</v>
      </c>
      <c r="D165" s="1" t="s">
        <v>36</v>
      </c>
      <c r="E165" s="1" t="str">
        <f t="shared" si="18"/>
        <v>*</v>
      </c>
      <c r="F165" s="1" t="str">
        <f t="shared" si="19"/>
        <v>*</v>
      </c>
      <c r="G165" s="1" t="str">
        <f t="shared" si="20"/>
        <v>*</v>
      </c>
      <c r="J165" s="1" t="str">
        <f t="shared" si="21"/>
        <v>*</v>
      </c>
      <c r="P165" s="1">
        <v>36</v>
      </c>
      <c r="Q165" s="1">
        <f t="shared" si="26"/>
        <v>0.04</v>
      </c>
      <c r="T165" s="4">
        <v>173.22</v>
      </c>
      <c r="U165" s="9">
        <f t="shared" si="22"/>
        <v>0</v>
      </c>
      <c r="V165" s="4">
        <f t="shared" si="23"/>
        <v>4.8116666666666665</v>
      </c>
      <c r="W165" s="1" t="s">
        <v>21</v>
      </c>
      <c r="X165" s="1">
        <v>0.5</v>
      </c>
      <c r="Y165" s="4">
        <f t="shared" si="24"/>
        <v>173.72</v>
      </c>
      <c r="Z165" s="1" t="s">
        <v>22</v>
      </c>
      <c r="AA165" s="1" t="s">
        <v>28</v>
      </c>
      <c r="AB165" s="1" t="s">
        <v>29</v>
      </c>
      <c r="AC165" s="1" t="s">
        <v>58</v>
      </c>
      <c r="AD165" s="1" t="s">
        <v>19</v>
      </c>
      <c r="AE165" s="2">
        <v>39835</v>
      </c>
    </row>
    <row r="166" spans="1:31" x14ac:dyDescent="0.25">
      <c r="A166">
        <f t="shared" si="25"/>
        <v>165</v>
      </c>
      <c r="B166" s="1">
        <v>52608</v>
      </c>
      <c r="C166" s="2">
        <v>39834</v>
      </c>
      <c r="D166" s="1" t="s">
        <v>13</v>
      </c>
      <c r="E166" s="1" t="str">
        <f t="shared" si="18"/>
        <v>*</v>
      </c>
      <c r="F166" s="1" t="str">
        <f t="shared" si="19"/>
        <v>*</v>
      </c>
      <c r="G166" s="1" t="str">
        <f t="shared" si="20"/>
        <v>*</v>
      </c>
      <c r="J166" s="1" t="str">
        <f t="shared" si="21"/>
        <v>*</v>
      </c>
      <c r="P166" s="1">
        <v>36</v>
      </c>
      <c r="Q166" s="1">
        <f t="shared" si="26"/>
        <v>0.04</v>
      </c>
      <c r="T166" s="4">
        <v>147.71</v>
      </c>
      <c r="U166" s="9">
        <f t="shared" si="22"/>
        <v>0</v>
      </c>
      <c r="V166" s="4">
        <f t="shared" si="23"/>
        <v>4.1030555555555557</v>
      </c>
      <c r="W166" s="1" t="s">
        <v>21</v>
      </c>
      <c r="X166" s="1">
        <v>0.7</v>
      </c>
      <c r="Y166" s="4">
        <f t="shared" si="24"/>
        <v>148.41</v>
      </c>
      <c r="Z166" s="1" t="s">
        <v>51</v>
      </c>
      <c r="AA166" s="1" t="s">
        <v>16</v>
      </c>
      <c r="AB166" s="1" t="s">
        <v>29</v>
      </c>
      <c r="AC166" s="1" t="s">
        <v>30</v>
      </c>
      <c r="AD166" s="1" t="s">
        <v>31</v>
      </c>
      <c r="AE166" s="2">
        <v>39838</v>
      </c>
    </row>
    <row r="167" spans="1:31" x14ac:dyDescent="0.25">
      <c r="A167">
        <f t="shared" si="25"/>
        <v>166</v>
      </c>
      <c r="B167" s="1">
        <v>37638</v>
      </c>
      <c r="C167" s="2">
        <v>39834</v>
      </c>
      <c r="D167" s="1" t="s">
        <v>13</v>
      </c>
      <c r="E167" s="1" t="str">
        <f t="shared" si="18"/>
        <v>*</v>
      </c>
      <c r="F167" s="1" t="str">
        <f t="shared" si="19"/>
        <v>*</v>
      </c>
      <c r="G167" s="1" t="str">
        <f t="shared" si="20"/>
        <v>*</v>
      </c>
      <c r="J167" s="1" t="str">
        <f t="shared" si="21"/>
        <v>*</v>
      </c>
      <c r="P167" s="1">
        <v>33</v>
      </c>
      <c r="Q167" s="1">
        <f t="shared" si="26"/>
        <v>0.04</v>
      </c>
      <c r="T167" s="4">
        <v>139.97999999999999</v>
      </c>
      <c r="U167" s="9">
        <f t="shared" si="22"/>
        <v>0</v>
      </c>
      <c r="V167" s="4">
        <f t="shared" si="23"/>
        <v>4.2418181818181813</v>
      </c>
      <c r="W167" s="1" t="s">
        <v>21</v>
      </c>
      <c r="X167" s="1">
        <v>6.89</v>
      </c>
      <c r="Y167" s="4">
        <f t="shared" si="24"/>
        <v>146.86999999999998</v>
      </c>
      <c r="Z167" s="1" t="s">
        <v>44</v>
      </c>
      <c r="AA167" s="1" t="s">
        <v>23</v>
      </c>
      <c r="AB167" s="1" t="s">
        <v>29</v>
      </c>
      <c r="AC167" s="1" t="s">
        <v>58</v>
      </c>
      <c r="AD167" s="1" t="s">
        <v>19</v>
      </c>
      <c r="AE167" s="2">
        <v>39836</v>
      </c>
    </row>
    <row r="168" spans="1:31" x14ac:dyDescent="0.25">
      <c r="A168">
        <f t="shared" si="25"/>
        <v>167</v>
      </c>
      <c r="B168" s="1">
        <v>49505</v>
      </c>
      <c r="C168" s="2">
        <v>39834</v>
      </c>
      <c r="D168" s="1" t="s">
        <v>32</v>
      </c>
      <c r="E168" s="1" t="str">
        <f t="shared" si="18"/>
        <v>***</v>
      </c>
      <c r="F168" s="1" t="str">
        <f t="shared" si="19"/>
        <v>***</v>
      </c>
      <c r="G168" s="1" t="str">
        <f t="shared" si="20"/>
        <v>***</v>
      </c>
      <c r="J168" s="1" t="str">
        <f t="shared" si="21"/>
        <v>***</v>
      </c>
      <c r="P168" s="1">
        <v>12</v>
      </c>
      <c r="Q168" s="1">
        <f t="shared" si="26"/>
        <v>0.02</v>
      </c>
      <c r="T168" s="4">
        <v>97.74</v>
      </c>
      <c r="U168" s="9">
        <f t="shared" si="22"/>
        <v>0</v>
      </c>
      <c r="V168" s="4">
        <f t="shared" si="23"/>
        <v>8.1449999999999996</v>
      </c>
      <c r="W168" s="1" t="s">
        <v>21</v>
      </c>
      <c r="X168" s="1">
        <v>4.71</v>
      </c>
      <c r="Y168" s="4">
        <f t="shared" si="24"/>
        <v>102.44999999999999</v>
      </c>
      <c r="Z168" s="1" t="s">
        <v>22</v>
      </c>
      <c r="AA168" s="1" t="s">
        <v>37</v>
      </c>
      <c r="AB168" s="1" t="s">
        <v>29</v>
      </c>
      <c r="AC168" s="1" t="s">
        <v>43</v>
      </c>
      <c r="AD168" s="1" t="s">
        <v>19</v>
      </c>
      <c r="AE168" s="2">
        <v>39836</v>
      </c>
    </row>
    <row r="169" spans="1:31" x14ac:dyDescent="0.25">
      <c r="A169">
        <f t="shared" si="25"/>
        <v>168</v>
      </c>
      <c r="B169" s="1">
        <v>58759</v>
      </c>
      <c r="C169" s="2">
        <v>39834</v>
      </c>
      <c r="D169" s="1" t="s">
        <v>13</v>
      </c>
      <c r="E169" s="1" t="str">
        <f t="shared" si="18"/>
        <v>*</v>
      </c>
      <c r="F169" s="1" t="str">
        <f t="shared" si="19"/>
        <v>*</v>
      </c>
      <c r="G169" s="1" t="str">
        <f t="shared" si="20"/>
        <v>*</v>
      </c>
      <c r="J169" s="1" t="str">
        <f t="shared" si="21"/>
        <v>*</v>
      </c>
      <c r="P169" s="1">
        <v>4</v>
      </c>
      <c r="Q169" s="1">
        <f t="shared" si="26"/>
        <v>0.01</v>
      </c>
      <c r="T169" s="4">
        <v>33.44</v>
      </c>
      <c r="U169" s="9">
        <f t="shared" si="22"/>
        <v>0</v>
      </c>
      <c r="V169" s="4">
        <f t="shared" si="23"/>
        <v>8.36</v>
      </c>
      <c r="W169" s="1" t="s">
        <v>21</v>
      </c>
      <c r="X169" s="1">
        <v>2.87</v>
      </c>
      <c r="Y169" s="4">
        <f t="shared" si="24"/>
        <v>36.309999999999995</v>
      </c>
      <c r="Z169" s="1" t="s">
        <v>15</v>
      </c>
      <c r="AA169" s="1" t="s">
        <v>28</v>
      </c>
      <c r="AB169" s="1" t="s">
        <v>29</v>
      </c>
      <c r="AC169" s="1" t="s">
        <v>40</v>
      </c>
      <c r="AD169" s="1" t="s">
        <v>31</v>
      </c>
      <c r="AE169" s="2">
        <v>39841</v>
      </c>
    </row>
    <row r="170" spans="1:31" x14ac:dyDescent="0.25">
      <c r="A170">
        <f t="shared" si="25"/>
        <v>169</v>
      </c>
      <c r="B170" s="1">
        <v>13636</v>
      </c>
      <c r="C170" s="2">
        <v>39835</v>
      </c>
      <c r="D170" s="1" t="s">
        <v>13</v>
      </c>
      <c r="E170" s="1" t="str">
        <f t="shared" si="18"/>
        <v>*</v>
      </c>
      <c r="F170" s="1" t="str">
        <f t="shared" si="19"/>
        <v>*</v>
      </c>
      <c r="G170" s="1" t="str">
        <f t="shared" si="20"/>
        <v>*</v>
      </c>
      <c r="J170" s="1" t="str">
        <f t="shared" si="21"/>
        <v>*</v>
      </c>
      <c r="P170" s="1">
        <v>32</v>
      </c>
      <c r="Q170" s="1">
        <f t="shared" si="26"/>
        <v>0.04</v>
      </c>
      <c r="T170" s="4">
        <v>28180.080000000002</v>
      </c>
      <c r="U170" s="9">
        <f t="shared" si="22"/>
        <v>1</v>
      </c>
      <c r="V170" s="4">
        <f t="shared" si="23"/>
        <v>880.62750000000005</v>
      </c>
      <c r="W170" s="1" t="s">
        <v>33</v>
      </c>
      <c r="X170" s="1">
        <v>44.55</v>
      </c>
      <c r="Y170" s="4">
        <f t="shared" si="24"/>
        <v>28224.63</v>
      </c>
      <c r="Z170" s="1" t="s">
        <v>53</v>
      </c>
      <c r="AA170" s="1" t="s">
        <v>37</v>
      </c>
      <c r="AB170" s="1" t="s">
        <v>17</v>
      </c>
      <c r="AC170" s="1" t="s">
        <v>62</v>
      </c>
      <c r="AD170" s="1" t="s">
        <v>59</v>
      </c>
      <c r="AE170" s="2">
        <v>39839</v>
      </c>
    </row>
    <row r="171" spans="1:31" x14ac:dyDescent="0.25">
      <c r="A171">
        <f t="shared" si="25"/>
        <v>170</v>
      </c>
      <c r="B171" s="1">
        <v>55360</v>
      </c>
      <c r="C171" s="2">
        <v>39835</v>
      </c>
      <c r="D171" s="1" t="s">
        <v>36</v>
      </c>
      <c r="E171" s="1" t="str">
        <f t="shared" si="18"/>
        <v>*</v>
      </c>
      <c r="F171" s="1" t="str">
        <f t="shared" si="19"/>
        <v>*</v>
      </c>
      <c r="G171" s="1" t="str">
        <f t="shared" si="20"/>
        <v>*</v>
      </c>
      <c r="J171" s="1" t="str">
        <f t="shared" si="21"/>
        <v>*</v>
      </c>
      <c r="P171" s="1">
        <v>39</v>
      </c>
      <c r="Q171" s="1">
        <f t="shared" si="26"/>
        <v>0.04</v>
      </c>
      <c r="T171" s="4">
        <v>8865.1</v>
      </c>
      <c r="U171" s="9">
        <f t="shared" si="22"/>
        <v>1</v>
      </c>
      <c r="V171" s="4">
        <f t="shared" si="23"/>
        <v>227.31025641025641</v>
      </c>
      <c r="W171" s="1" t="s">
        <v>33</v>
      </c>
      <c r="X171" s="1">
        <v>29.1</v>
      </c>
      <c r="Y171" s="4">
        <f t="shared" si="24"/>
        <v>8894.2000000000007</v>
      </c>
      <c r="Z171" s="1" t="s">
        <v>51</v>
      </c>
      <c r="AA171" s="1" t="s">
        <v>23</v>
      </c>
      <c r="AB171" s="1" t="s">
        <v>17</v>
      </c>
      <c r="AC171" s="1" t="s">
        <v>52</v>
      </c>
      <c r="AD171" s="1" t="s">
        <v>59</v>
      </c>
      <c r="AE171" s="2">
        <v>39836</v>
      </c>
    </row>
    <row r="172" spans="1:31" x14ac:dyDescent="0.25">
      <c r="A172">
        <f t="shared" si="25"/>
        <v>171</v>
      </c>
      <c r="B172" s="1">
        <v>53891</v>
      </c>
      <c r="C172" s="2">
        <v>39835</v>
      </c>
      <c r="D172" s="1" t="s">
        <v>20</v>
      </c>
      <c r="E172" s="1" t="str">
        <f t="shared" si="18"/>
        <v>*</v>
      </c>
      <c r="F172" s="1" t="str">
        <f t="shared" si="19"/>
        <v>**</v>
      </c>
      <c r="G172" s="1" t="str">
        <f t="shared" si="20"/>
        <v>**</v>
      </c>
      <c r="J172" s="1" t="str">
        <f t="shared" si="21"/>
        <v>**</v>
      </c>
      <c r="P172" s="1">
        <v>27</v>
      </c>
      <c r="Q172" s="1">
        <f t="shared" si="26"/>
        <v>3.5000000000000003E-2</v>
      </c>
      <c r="T172" s="4">
        <v>4584.7299999999996</v>
      </c>
      <c r="U172" s="9">
        <f t="shared" si="22"/>
        <v>1</v>
      </c>
      <c r="V172" s="4">
        <f t="shared" si="23"/>
        <v>169.80481481481479</v>
      </c>
      <c r="W172" s="1" t="s">
        <v>21</v>
      </c>
      <c r="X172" s="1">
        <v>19.989999999999998</v>
      </c>
      <c r="Y172" s="4">
        <f t="shared" si="24"/>
        <v>4604.7199999999993</v>
      </c>
      <c r="Z172" s="1" t="s">
        <v>54</v>
      </c>
      <c r="AA172" s="1" t="s">
        <v>37</v>
      </c>
      <c r="AB172" s="1" t="s">
        <v>24</v>
      </c>
      <c r="AC172" s="1" t="s">
        <v>38</v>
      </c>
      <c r="AD172" s="1" t="s">
        <v>19</v>
      </c>
      <c r="AE172" s="2">
        <v>39836</v>
      </c>
    </row>
    <row r="173" spans="1:31" x14ac:dyDescent="0.25">
      <c r="A173">
        <f t="shared" si="25"/>
        <v>172</v>
      </c>
      <c r="B173" s="1">
        <v>53891</v>
      </c>
      <c r="C173" s="2">
        <v>39835</v>
      </c>
      <c r="D173" s="1" t="s">
        <v>20</v>
      </c>
      <c r="E173" s="1" t="str">
        <f t="shared" si="18"/>
        <v>*</v>
      </c>
      <c r="F173" s="1" t="str">
        <f t="shared" si="19"/>
        <v>**</v>
      </c>
      <c r="G173" s="1" t="str">
        <f t="shared" si="20"/>
        <v>**</v>
      </c>
      <c r="J173" s="1" t="str">
        <f t="shared" si="21"/>
        <v>**</v>
      </c>
      <c r="P173" s="1">
        <v>44</v>
      </c>
      <c r="Q173" s="1">
        <f t="shared" si="26"/>
        <v>0.05</v>
      </c>
      <c r="T173" s="4">
        <v>4039.72</v>
      </c>
      <c r="U173" s="9">
        <f t="shared" si="22"/>
        <v>1</v>
      </c>
      <c r="V173" s="4">
        <f t="shared" si="23"/>
        <v>91.811818181818182</v>
      </c>
      <c r="W173" s="1" t="s">
        <v>14</v>
      </c>
      <c r="X173" s="1">
        <v>39.61</v>
      </c>
      <c r="Y173" s="4">
        <f t="shared" si="24"/>
        <v>4079.33</v>
      </c>
      <c r="Z173" s="1" t="s">
        <v>54</v>
      </c>
      <c r="AA173" s="1" t="s">
        <v>37</v>
      </c>
      <c r="AB173" s="1" t="s">
        <v>17</v>
      </c>
      <c r="AC173" s="1" t="s">
        <v>18</v>
      </c>
      <c r="AD173" s="1" t="s">
        <v>26</v>
      </c>
      <c r="AE173" s="2">
        <v>39836</v>
      </c>
    </row>
    <row r="174" spans="1:31" x14ac:dyDescent="0.25">
      <c r="A174">
        <f t="shared" si="25"/>
        <v>173</v>
      </c>
      <c r="B174" s="1">
        <v>53891</v>
      </c>
      <c r="C174" s="2">
        <v>39835</v>
      </c>
      <c r="D174" s="1" t="s">
        <v>20</v>
      </c>
      <c r="E174" s="1" t="str">
        <f t="shared" si="18"/>
        <v>*</v>
      </c>
      <c r="F174" s="1" t="str">
        <f t="shared" si="19"/>
        <v>**</v>
      </c>
      <c r="G174" s="1" t="str">
        <f t="shared" si="20"/>
        <v>**</v>
      </c>
      <c r="J174" s="1" t="str">
        <f t="shared" si="21"/>
        <v>**</v>
      </c>
      <c r="P174" s="1">
        <v>25</v>
      </c>
      <c r="Q174" s="1">
        <f t="shared" si="26"/>
        <v>3.5000000000000003E-2</v>
      </c>
      <c r="T174" s="4">
        <v>2570.944</v>
      </c>
      <c r="U174" s="9">
        <f t="shared" si="22"/>
        <v>1</v>
      </c>
      <c r="V174" s="4">
        <f t="shared" si="23"/>
        <v>102.83776</v>
      </c>
      <c r="W174" s="1" t="s">
        <v>14</v>
      </c>
      <c r="X174" s="1">
        <v>5.92</v>
      </c>
      <c r="Y174" s="4">
        <f t="shared" si="24"/>
        <v>2576.864</v>
      </c>
      <c r="Z174" s="1" t="s">
        <v>54</v>
      </c>
      <c r="AA174" s="1" t="s">
        <v>37</v>
      </c>
      <c r="AB174" s="1" t="s">
        <v>24</v>
      </c>
      <c r="AC174" s="1" t="s">
        <v>25</v>
      </c>
      <c r="AD174" s="1" t="s">
        <v>19</v>
      </c>
      <c r="AE174" s="2">
        <v>39836</v>
      </c>
    </row>
    <row r="175" spans="1:31" x14ac:dyDescent="0.25">
      <c r="A175">
        <f t="shared" si="25"/>
        <v>174</v>
      </c>
      <c r="B175" s="1">
        <v>28225</v>
      </c>
      <c r="C175" s="2">
        <v>39835</v>
      </c>
      <c r="D175" s="1" t="s">
        <v>32</v>
      </c>
      <c r="E175" s="1" t="str">
        <f t="shared" si="18"/>
        <v>***</v>
      </c>
      <c r="F175" s="1" t="str">
        <f t="shared" si="19"/>
        <v>***</v>
      </c>
      <c r="G175" s="1" t="str">
        <f t="shared" si="20"/>
        <v>***</v>
      </c>
      <c r="J175" s="1" t="str">
        <f t="shared" si="21"/>
        <v>***</v>
      </c>
      <c r="P175" s="1">
        <v>13</v>
      </c>
      <c r="Q175" s="1">
        <f t="shared" si="26"/>
        <v>0.02</v>
      </c>
      <c r="T175" s="4">
        <v>1160.5899999999999</v>
      </c>
      <c r="U175" s="9">
        <f t="shared" si="22"/>
        <v>1</v>
      </c>
      <c r="V175" s="4">
        <f t="shared" si="23"/>
        <v>89.276153846153846</v>
      </c>
      <c r="W175" s="1" t="s">
        <v>21</v>
      </c>
      <c r="X175" s="1">
        <v>35</v>
      </c>
      <c r="Y175" s="4">
        <f t="shared" si="24"/>
        <v>1195.5899999999999</v>
      </c>
      <c r="Z175" s="1" t="s">
        <v>22</v>
      </c>
      <c r="AA175" s="1" t="s">
        <v>28</v>
      </c>
      <c r="AB175" s="1" t="s">
        <v>29</v>
      </c>
      <c r="AC175" s="1" t="s">
        <v>55</v>
      </c>
      <c r="AD175" s="1" t="s">
        <v>48</v>
      </c>
      <c r="AE175" s="2">
        <v>39837</v>
      </c>
    </row>
    <row r="176" spans="1:31" x14ac:dyDescent="0.25">
      <c r="A176">
        <f t="shared" si="25"/>
        <v>175</v>
      </c>
      <c r="B176" s="1">
        <v>53891</v>
      </c>
      <c r="C176" s="2">
        <v>39835</v>
      </c>
      <c r="D176" s="1" t="s">
        <v>20</v>
      </c>
      <c r="E176" s="1" t="str">
        <f t="shared" si="18"/>
        <v>*</v>
      </c>
      <c r="F176" s="1" t="str">
        <f t="shared" si="19"/>
        <v>**</v>
      </c>
      <c r="G176" s="1" t="str">
        <f t="shared" si="20"/>
        <v>**</v>
      </c>
      <c r="J176" s="1" t="str">
        <f t="shared" si="21"/>
        <v>**</v>
      </c>
      <c r="P176" s="1">
        <v>36</v>
      </c>
      <c r="Q176" s="1">
        <f t="shared" si="26"/>
        <v>0.04</v>
      </c>
      <c r="T176" s="4">
        <v>562.79999999999995</v>
      </c>
      <c r="U176" s="9">
        <f t="shared" si="22"/>
        <v>0</v>
      </c>
      <c r="V176" s="4">
        <f t="shared" si="23"/>
        <v>15.633333333333333</v>
      </c>
      <c r="W176" s="1" t="s">
        <v>21</v>
      </c>
      <c r="X176" s="1">
        <v>9.73</v>
      </c>
      <c r="Y176" s="4">
        <f t="shared" si="24"/>
        <v>572.53</v>
      </c>
      <c r="Z176" s="1" t="s">
        <v>51</v>
      </c>
      <c r="AA176" s="1" t="s">
        <v>37</v>
      </c>
      <c r="AB176" s="1" t="s">
        <v>29</v>
      </c>
      <c r="AC176" s="1" t="s">
        <v>43</v>
      </c>
      <c r="AD176" s="1" t="s">
        <v>19</v>
      </c>
      <c r="AE176" s="2">
        <v>39835</v>
      </c>
    </row>
    <row r="177" spans="1:31" x14ac:dyDescent="0.25">
      <c r="A177">
        <f t="shared" si="25"/>
        <v>176</v>
      </c>
      <c r="B177" s="1">
        <v>28225</v>
      </c>
      <c r="C177" s="2">
        <v>39835</v>
      </c>
      <c r="D177" s="1" t="s">
        <v>32</v>
      </c>
      <c r="E177" s="1" t="str">
        <f t="shared" si="18"/>
        <v>***</v>
      </c>
      <c r="F177" s="1" t="str">
        <f t="shared" si="19"/>
        <v>***</v>
      </c>
      <c r="G177" s="1" t="str">
        <f t="shared" si="20"/>
        <v>***</v>
      </c>
      <c r="J177" s="1" t="str">
        <f t="shared" si="21"/>
        <v>***</v>
      </c>
      <c r="P177" s="1">
        <v>9</v>
      </c>
      <c r="Q177" s="1">
        <f t="shared" si="26"/>
        <v>0.01</v>
      </c>
      <c r="T177" s="4">
        <v>206.04</v>
      </c>
      <c r="U177" s="9">
        <f t="shared" si="22"/>
        <v>0</v>
      </c>
      <c r="V177" s="4">
        <f t="shared" si="23"/>
        <v>22.893333333333331</v>
      </c>
      <c r="W177" s="1" t="s">
        <v>21</v>
      </c>
      <c r="X177" s="1">
        <v>14.39</v>
      </c>
      <c r="Y177" s="4">
        <f t="shared" si="24"/>
        <v>220.43</v>
      </c>
      <c r="Z177" s="1" t="s">
        <v>15</v>
      </c>
      <c r="AA177" s="1" t="s">
        <v>28</v>
      </c>
      <c r="AB177" s="1" t="s">
        <v>17</v>
      </c>
      <c r="AC177" s="1" t="s">
        <v>18</v>
      </c>
      <c r="AD177" s="1" t="s">
        <v>19</v>
      </c>
      <c r="AE177" s="2">
        <v>39835</v>
      </c>
    </row>
    <row r="178" spans="1:31" x14ac:dyDescent="0.25">
      <c r="A178">
        <f t="shared" si="25"/>
        <v>177</v>
      </c>
      <c r="B178" s="1">
        <v>7815</v>
      </c>
      <c r="C178" s="2">
        <v>39835</v>
      </c>
      <c r="D178" s="1" t="s">
        <v>32</v>
      </c>
      <c r="E178" s="1" t="str">
        <f t="shared" si="18"/>
        <v>***</v>
      </c>
      <c r="F178" s="1" t="str">
        <f t="shared" si="19"/>
        <v>***</v>
      </c>
      <c r="G178" s="1" t="str">
        <f t="shared" si="20"/>
        <v>***</v>
      </c>
      <c r="J178" s="1" t="str">
        <f t="shared" si="21"/>
        <v>***</v>
      </c>
      <c r="P178" s="1">
        <v>6</v>
      </c>
      <c r="Q178" s="1">
        <f t="shared" si="26"/>
        <v>0.01</v>
      </c>
      <c r="T178" s="4">
        <v>187.37</v>
      </c>
      <c r="U178" s="9">
        <f t="shared" si="22"/>
        <v>0</v>
      </c>
      <c r="V178" s="4">
        <f t="shared" si="23"/>
        <v>31.228333333333335</v>
      </c>
      <c r="W178" s="1" t="s">
        <v>21</v>
      </c>
      <c r="X178" s="1">
        <v>5.5</v>
      </c>
      <c r="Y178" s="4">
        <f t="shared" si="24"/>
        <v>192.87</v>
      </c>
      <c r="Z178" s="1" t="s">
        <v>49</v>
      </c>
      <c r="AA178" s="1" t="s">
        <v>37</v>
      </c>
      <c r="AB178" s="1" t="s">
        <v>24</v>
      </c>
      <c r="AC178" s="1" t="s">
        <v>38</v>
      </c>
      <c r="AD178" s="1" t="s">
        <v>19</v>
      </c>
      <c r="AE178" s="2">
        <v>39836</v>
      </c>
    </row>
    <row r="179" spans="1:31" x14ac:dyDescent="0.25">
      <c r="A179">
        <f t="shared" si="25"/>
        <v>178</v>
      </c>
      <c r="B179" s="1">
        <v>55360</v>
      </c>
      <c r="C179" s="2">
        <v>39835</v>
      </c>
      <c r="D179" s="1" t="s">
        <v>36</v>
      </c>
      <c r="E179" s="1" t="str">
        <f t="shared" si="18"/>
        <v>*</v>
      </c>
      <c r="F179" s="1" t="str">
        <f t="shared" si="19"/>
        <v>*</v>
      </c>
      <c r="G179" s="1" t="str">
        <f t="shared" si="20"/>
        <v>*</v>
      </c>
      <c r="J179" s="1" t="str">
        <f t="shared" si="21"/>
        <v>*</v>
      </c>
      <c r="P179" s="1">
        <v>49</v>
      </c>
      <c r="Q179" s="1">
        <f t="shared" si="26"/>
        <v>0.05</v>
      </c>
      <c r="T179" s="4">
        <v>134.83000000000001</v>
      </c>
      <c r="U179" s="9">
        <f t="shared" si="22"/>
        <v>0</v>
      </c>
      <c r="V179" s="4">
        <f t="shared" si="23"/>
        <v>2.751632653061225</v>
      </c>
      <c r="W179" s="1" t="s">
        <v>21</v>
      </c>
      <c r="X179" s="1">
        <v>0.5</v>
      </c>
      <c r="Y179" s="4">
        <f t="shared" si="24"/>
        <v>135.33000000000001</v>
      </c>
      <c r="Z179" s="1" t="s">
        <v>51</v>
      </c>
      <c r="AA179" s="1" t="s">
        <v>23</v>
      </c>
      <c r="AB179" s="1" t="s">
        <v>29</v>
      </c>
      <c r="AC179" s="1" t="s">
        <v>58</v>
      </c>
      <c r="AD179" s="1" t="s">
        <v>19</v>
      </c>
      <c r="AE179" s="2">
        <v>39837</v>
      </c>
    </row>
    <row r="180" spans="1:31" x14ac:dyDescent="0.25">
      <c r="A180">
        <f t="shared" si="25"/>
        <v>179</v>
      </c>
      <c r="B180" s="1">
        <v>24802</v>
      </c>
      <c r="C180" s="2">
        <v>39836</v>
      </c>
      <c r="D180" s="1" t="s">
        <v>36</v>
      </c>
      <c r="E180" s="1" t="str">
        <f t="shared" si="18"/>
        <v>*</v>
      </c>
      <c r="F180" s="1" t="str">
        <f t="shared" si="19"/>
        <v>*</v>
      </c>
      <c r="G180" s="1" t="str">
        <f t="shared" si="20"/>
        <v>*</v>
      </c>
      <c r="J180" s="1" t="str">
        <f t="shared" si="21"/>
        <v>*</v>
      </c>
      <c r="P180" s="1">
        <v>18</v>
      </c>
      <c r="Q180" s="1">
        <f t="shared" si="26"/>
        <v>0.02</v>
      </c>
      <c r="T180" s="4">
        <v>1383.2</v>
      </c>
      <c r="U180" s="9">
        <f t="shared" si="22"/>
        <v>1</v>
      </c>
      <c r="V180" s="4">
        <f t="shared" si="23"/>
        <v>76.844444444444449</v>
      </c>
      <c r="W180" s="1" t="s">
        <v>21</v>
      </c>
      <c r="X180" s="1">
        <v>12.14</v>
      </c>
      <c r="Y180" s="4">
        <f t="shared" si="24"/>
        <v>1395.3400000000001</v>
      </c>
      <c r="Z180" s="1" t="s">
        <v>46</v>
      </c>
      <c r="AA180" s="1" t="s">
        <v>23</v>
      </c>
      <c r="AB180" s="1" t="s">
        <v>24</v>
      </c>
      <c r="AC180" s="1" t="s">
        <v>38</v>
      </c>
      <c r="AD180" s="1" t="s">
        <v>19</v>
      </c>
      <c r="AE180" s="2">
        <v>39838</v>
      </c>
    </row>
    <row r="181" spans="1:31" x14ac:dyDescent="0.25">
      <c r="A181">
        <f t="shared" si="25"/>
        <v>180</v>
      </c>
      <c r="B181" s="1">
        <v>10661</v>
      </c>
      <c r="C181" s="2">
        <v>39836</v>
      </c>
      <c r="D181" s="1" t="s">
        <v>27</v>
      </c>
      <c r="E181" s="1" t="str">
        <f t="shared" si="18"/>
        <v>*</v>
      </c>
      <c r="F181" s="1" t="str">
        <f t="shared" si="19"/>
        <v>*</v>
      </c>
      <c r="G181" s="1" t="str">
        <f t="shared" si="20"/>
        <v>*</v>
      </c>
      <c r="J181" s="1" t="str">
        <f t="shared" si="21"/>
        <v>*</v>
      </c>
      <c r="P181" s="1">
        <v>42</v>
      </c>
      <c r="Q181" s="1">
        <f t="shared" si="26"/>
        <v>0.05</v>
      </c>
      <c r="T181" s="4">
        <v>1312.65</v>
      </c>
      <c r="U181" s="9">
        <f t="shared" si="22"/>
        <v>1</v>
      </c>
      <c r="V181" s="4">
        <f t="shared" si="23"/>
        <v>31.25357142857143</v>
      </c>
      <c r="W181" s="1" t="s">
        <v>21</v>
      </c>
      <c r="X181" s="1">
        <v>5.76</v>
      </c>
      <c r="Y181" s="4">
        <f t="shared" si="24"/>
        <v>1318.41</v>
      </c>
      <c r="Z181" s="1" t="s">
        <v>54</v>
      </c>
      <c r="AA181" s="1" t="s">
        <v>16</v>
      </c>
      <c r="AB181" s="1" t="s">
        <v>29</v>
      </c>
      <c r="AC181" s="1" t="s">
        <v>40</v>
      </c>
      <c r="AD181" s="1" t="s">
        <v>19</v>
      </c>
      <c r="AE181" s="2">
        <v>39838</v>
      </c>
    </row>
    <row r="182" spans="1:31" x14ac:dyDescent="0.25">
      <c r="A182">
        <f t="shared" si="25"/>
        <v>181</v>
      </c>
      <c r="B182" s="1">
        <v>10661</v>
      </c>
      <c r="C182" s="2">
        <v>39836</v>
      </c>
      <c r="D182" s="1" t="s">
        <v>27</v>
      </c>
      <c r="E182" s="1" t="str">
        <f t="shared" si="18"/>
        <v>*</v>
      </c>
      <c r="F182" s="1" t="str">
        <f t="shared" si="19"/>
        <v>*</v>
      </c>
      <c r="G182" s="1" t="str">
        <f t="shared" si="20"/>
        <v>*</v>
      </c>
      <c r="J182" s="1" t="str">
        <f t="shared" si="21"/>
        <v>*</v>
      </c>
      <c r="P182" s="1">
        <v>18</v>
      </c>
      <c r="Q182" s="1">
        <f t="shared" si="26"/>
        <v>0.02</v>
      </c>
      <c r="T182" s="4">
        <v>136.41</v>
      </c>
      <c r="U182" s="9">
        <f t="shared" si="22"/>
        <v>0</v>
      </c>
      <c r="V182" s="4">
        <f t="shared" si="23"/>
        <v>7.5783333333333331</v>
      </c>
      <c r="W182" s="1" t="s">
        <v>21</v>
      </c>
      <c r="X182" s="1">
        <v>8.3699999999999992</v>
      </c>
      <c r="Y182" s="4">
        <f t="shared" si="24"/>
        <v>144.78</v>
      </c>
      <c r="Z182" s="1" t="s">
        <v>15</v>
      </c>
      <c r="AA182" s="1" t="s">
        <v>16</v>
      </c>
      <c r="AB182" s="1" t="s">
        <v>29</v>
      </c>
      <c r="AC182" s="1" t="s">
        <v>45</v>
      </c>
      <c r="AD182" s="1" t="s">
        <v>41</v>
      </c>
      <c r="AE182" s="2">
        <v>39837</v>
      </c>
    </row>
    <row r="183" spans="1:31" x14ac:dyDescent="0.25">
      <c r="A183">
        <f t="shared" si="25"/>
        <v>182</v>
      </c>
      <c r="B183" s="1">
        <v>29319</v>
      </c>
      <c r="C183" s="2">
        <v>39837</v>
      </c>
      <c r="D183" s="1" t="s">
        <v>13</v>
      </c>
      <c r="E183" s="1" t="str">
        <f t="shared" si="18"/>
        <v>*</v>
      </c>
      <c r="F183" s="1" t="str">
        <f t="shared" si="19"/>
        <v>*</v>
      </c>
      <c r="G183" s="1" t="str">
        <f t="shared" si="20"/>
        <v>*</v>
      </c>
      <c r="J183" s="1" t="str">
        <f t="shared" si="21"/>
        <v>*</v>
      </c>
      <c r="P183" s="1">
        <v>30</v>
      </c>
      <c r="Q183" s="1">
        <f t="shared" si="26"/>
        <v>0.04</v>
      </c>
      <c r="T183" s="4">
        <v>6654.39</v>
      </c>
      <c r="U183" s="9">
        <f t="shared" si="22"/>
        <v>1</v>
      </c>
      <c r="V183" s="4">
        <f t="shared" si="23"/>
        <v>221.81300000000002</v>
      </c>
      <c r="W183" s="1" t="s">
        <v>21</v>
      </c>
      <c r="X183" s="1">
        <v>24.49</v>
      </c>
      <c r="Y183" s="4">
        <f t="shared" si="24"/>
        <v>6678.88</v>
      </c>
      <c r="Z183" s="1" t="s">
        <v>50</v>
      </c>
      <c r="AA183" s="1" t="s">
        <v>23</v>
      </c>
      <c r="AB183" s="1" t="s">
        <v>17</v>
      </c>
      <c r="AC183" s="1" t="s">
        <v>34</v>
      </c>
      <c r="AD183" s="1" t="s">
        <v>48</v>
      </c>
      <c r="AE183" s="2">
        <v>39839</v>
      </c>
    </row>
    <row r="184" spans="1:31" x14ac:dyDescent="0.25">
      <c r="A184">
        <f t="shared" si="25"/>
        <v>183</v>
      </c>
      <c r="B184" s="1">
        <v>29319</v>
      </c>
      <c r="C184" s="2">
        <v>39837</v>
      </c>
      <c r="D184" s="1" t="s">
        <v>13</v>
      </c>
      <c r="E184" s="1" t="str">
        <f t="shared" si="18"/>
        <v>*</v>
      </c>
      <c r="F184" s="1" t="str">
        <f t="shared" si="19"/>
        <v>*</v>
      </c>
      <c r="G184" s="1" t="str">
        <f t="shared" si="20"/>
        <v>*</v>
      </c>
      <c r="J184" s="1" t="str">
        <f t="shared" si="21"/>
        <v>*</v>
      </c>
      <c r="P184" s="1">
        <v>21</v>
      </c>
      <c r="Q184" s="1">
        <f t="shared" si="26"/>
        <v>3.5000000000000003E-2</v>
      </c>
      <c r="T184" s="4">
        <v>4429.6899999999996</v>
      </c>
      <c r="U184" s="9">
        <f t="shared" si="22"/>
        <v>1</v>
      </c>
      <c r="V184" s="4">
        <f t="shared" si="23"/>
        <v>210.93761904761902</v>
      </c>
      <c r="W184" s="1" t="s">
        <v>14</v>
      </c>
      <c r="X184" s="1">
        <v>24.49</v>
      </c>
      <c r="Y184" s="4">
        <f t="shared" si="24"/>
        <v>4454.1799999999994</v>
      </c>
      <c r="Z184" s="1" t="s">
        <v>50</v>
      </c>
      <c r="AA184" s="1" t="s">
        <v>23</v>
      </c>
      <c r="AB184" s="1" t="s">
        <v>24</v>
      </c>
      <c r="AC184" s="1" t="s">
        <v>47</v>
      </c>
      <c r="AD184" s="1" t="s">
        <v>48</v>
      </c>
      <c r="AE184" s="2">
        <v>39839</v>
      </c>
    </row>
    <row r="185" spans="1:31" x14ac:dyDescent="0.25">
      <c r="A185">
        <f t="shared" si="25"/>
        <v>184</v>
      </c>
      <c r="B185" s="1">
        <v>19234</v>
      </c>
      <c r="C185" s="2">
        <v>39837</v>
      </c>
      <c r="D185" s="1" t="s">
        <v>20</v>
      </c>
      <c r="E185" s="1" t="str">
        <f t="shared" si="18"/>
        <v>*</v>
      </c>
      <c r="F185" s="1" t="str">
        <f t="shared" si="19"/>
        <v>**</v>
      </c>
      <c r="G185" s="1" t="str">
        <f t="shared" si="20"/>
        <v>**</v>
      </c>
      <c r="J185" s="1" t="str">
        <f t="shared" si="21"/>
        <v>**</v>
      </c>
      <c r="P185" s="1">
        <v>24</v>
      </c>
      <c r="Q185" s="1">
        <f t="shared" si="26"/>
        <v>3.5000000000000003E-2</v>
      </c>
      <c r="T185" s="4">
        <v>359.65</v>
      </c>
      <c r="U185" s="9">
        <f t="shared" si="22"/>
        <v>0</v>
      </c>
      <c r="V185" s="4">
        <f t="shared" si="23"/>
        <v>14.985416666666666</v>
      </c>
      <c r="W185" s="1" t="s">
        <v>21</v>
      </c>
      <c r="X185" s="1">
        <v>6.75</v>
      </c>
      <c r="Y185" s="4">
        <f t="shared" si="24"/>
        <v>366.4</v>
      </c>
      <c r="Z185" s="1" t="s">
        <v>15</v>
      </c>
      <c r="AA185" s="1" t="s">
        <v>28</v>
      </c>
      <c r="AB185" s="1" t="s">
        <v>29</v>
      </c>
      <c r="AC185" s="1" t="s">
        <v>63</v>
      </c>
      <c r="AD185" s="1" t="s">
        <v>26</v>
      </c>
      <c r="AE185" s="2">
        <v>39837</v>
      </c>
    </row>
    <row r="186" spans="1:31" x14ac:dyDescent="0.25">
      <c r="A186">
        <f t="shared" si="25"/>
        <v>185</v>
      </c>
      <c r="B186" s="1">
        <v>33025</v>
      </c>
      <c r="C186" s="2">
        <v>39837</v>
      </c>
      <c r="D186" s="1" t="s">
        <v>13</v>
      </c>
      <c r="E186" s="1" t="str">
        <f t="shared" si="18"/>
        <v>*</v>
      </c>
      <c r="F186" s="1" t="str">
        <f t="shared" si="19"/>
        <v>*</v>
      </c>
      <c r="G186" s="1" t="str">
        <f t="shared" si="20"/>
        <v>*</v>
      </c>
      <c r="J186" s="1" t="str">
        <f t="shared" si="21"/>
        <v>*</v>
      </c>
      <c r="P186" s="1">
        <v>5</v>
      </c>
      <c r="Q186" s="1">
        <f t="shared" si="26"/>
        <v>0.01</v>
      </c>
      <c r="T186" s="4">
        <v>318.31</v>
      </c>
      <c r="U186" s="9">
        <f t="shared" si="22"/>
        <v>0</v>
      </c>
      <c r="V186" s="4">
        <f t="shared" si="23"/>
        <v>63.661999999999999</v>
      </c>
      <c r="W186" s="1" t="s">
        <v>21</v>
      </c>
      <c r="X186" s="1">
        <v>0.99</v>
      </c>
      <c r="Y186" s="4">
        <f t="shared" si="24"/>
        <v>319.3</v>
      </c>
      <c r="Z186" s="1" t="s">
        <v>44</v>
      </c>
      <c r="AA186" s="1" t="s">
        <v>23</v>
      </c>
      <c r="AB186" s="1" t="s">
        <v>29</v>
      </c>
      <c r="AC186" s="1" t="s">
        <v>63</v>
      </c>
      <c r="AD186" s="1" t="s">
        <v>19</v>
      </c>
      <c r="AE186" s="2">
        <v>39842</v>
      </c>
    </row>
    <row r="187" spans="1:31" x14ac:dyDescent="0.25">
      <c r="A187">
        <f t="shared" si="25"/>
        <v>186</v>
      </c>
      <c r="B187" s="1">
        <v>58277</v>
      </c>
      <c r="C187" s="2">
        <v>39837</v>
      </c>
      <c r="D187" s="1" t="s">
        <v>36</v>
      </c>
      <c r="E187" s="1" t="str">
        <f t="shared" si="18"/>
        <v>*</v>
      </c>
      <c r="F187" s="1" t="str">
        <f t="shared" si="19"/>
        <v>*</v>
      </c>
      <c r="G187" s="1" t="str">
        <f t="shared" si="20"/>
        <v>*</v>
      </c>
      <c r="J187" s="1" t="str">
        <f t="shared" si="21"/>
        <v>*</v>
      </c>
      <c r="P187" s="1">
        <v>23</v>
      </c>
      <c r="Q187" s="1">
        <f t="shared" si="26"/>
        <v>3.5000000000000003E-2</v>
      </c>
      <c r="T187" s="4">
        <v>294.68</v>
      </c>
      <c r="U187" s="9">
        <f t="shared" si="22"/>
        <v>0</v>
      </c>
      <c r="V187" s="4">
        <f t="shared" si="23"/>
        <v>12.812173913043479</v>
      </c>
      <c r="W187" s="1" t="s">
        <v>21</v>
      </c>
      <c r="X187" s="1">
        <v>6.96</v>
      </c>
      <c r="Y187" s="4">
        <f t="shared" si="24"/>
        <v>301.64</v>
      </c>
      <c r="Z187" s="1" t="s">
        <v>22</v>
      </c>
      <c r="AA187" s="1" t="s">
        <v>37</v>
      </c>
      <c r="AB187" s="1" t="s">
        <v>29</v>
      </c>
      <c r="AC187" s="1" t="s">
        <v>63</v>
      </c>
      <c r="AD187" s="1" t="s">
        <v>26</v>
      </c>
      <c r="AE187" s="2">
        <v>39839</v>
      </c>
    </row>
    <row r="188" spans="1:31" x14ac:dyDescent="0.25">
      <c r="A188">
        <f t="shared" si="25"/>
        <v>187</v>
      </c>
      <c r="B188" s="1">
        <v>12869</v>
      </c>
      <c r="C188" s="2">
        <v>39838</v>
      </c>
      <c r="D188" s="1" t="s">
        <v>27</v>
      </c>
      <c r="E188" s="1" t="str">
        <f t="shared" si="18"/>
        <v>*</v>
      </c>
      <c r="F188" s="1" t="str">
        <f t="shared" si="19"/>
        <v>*</v>
      </c>
      <c r="G188" s="1" t="str">
        <f t="shared" si="20"/>
        <v>*</v>
      </c>
      <c r="J188" s="1" t="str">
        <f t="shared" si="21"/>
        <v>*</v>
      </c>
      <c r="P188" s="1">
        <v>15</v>
      </c>
      <c r="Q188" s="1">
        <f t="shared" si="26"/>
        <v>0.02</v>
      </c>
      <c r="T188" s="4">
        <v>1532.482</v>
      </c>
      <c r="U188" s="9">
        <f t="shared" si="22"/>
        <v>1</v>
      </c>
      <c r="V188" s="4">
        <f t="shared" si="23"/>
        <v>102.16546666666666</v>
      </c>
      <c r="W188" s="1" t="s">
        <v>21</v>
      </c>
      <c r="X188" s="1">
        <v>8.99</v>
      </c>
      <c r="Y188" s="4">
        <f t="shared" si="24"/>
        <v>1541.472</v>
      </c>
      <c r="Z188" s="1" t="s">
        <v>49</v>
      </c>
      <c r="AA188" s="1" t="s">
        <v>16</v>
      </c>
      <c r="AB188" s="1" t="s">
        <v>24</v>
      </c>
      <c r="AC188" s="1" t="s">
        <v>25</v>
      </c>
      <c r="AD188" s="1" t="s">
        <v>19</v>
      </c>
      <c r="AE188" s="2">
        <v>39841</v>
      </c>
    </row>
    <row r="189" spans="1:31" x14ac:dyDescent="0.25">
      <c r="A189">
        <f t="shared" si="25"/>
        <v>188</v>
      </c>
      <c r="B189" s="1">
        <v>7043</v>
      </c>
      <c r="C189" s="2">
        <v>39838</v>
      </c>
      <c r="D189" s="1" t="s">
        <v>32</v>
      </c>
      <c r="E189" s="1" t="str">
        <f t="shared" si="18"/>
        <v>***</v>
      </c>
      <c r="F189" s="1" t="str">
        <f t="shared" si="19"/>
        <v>***</v>
      </c>
      <c r="G189" s="1" t="str">
        <f t="shared" si="20"/>
        <v>***</v>
      </c>
      <c r="J189" s="1" t="str">
        <f t="shared" si="21"/>
        <v>***</v>
      </c>
      <c r="P189" s="1">
        <v>4</v>
      </c>
      <c r="Q189" s="1">
        <f t="shared" si="26"/>
        <v>0.01</v>
      </c>
      <c r="T189" s="4">
        <v>11.08</v>
      </c>
      <c r="U189" s="9">
        <f t="shared" si="22"/>
        <v>0</v>
      </c>
      <c r="V189" s="4">
        <f t="shared" si="23"/>
        <v>2.77</v>
      </c>
      <c r="W189" s="1" t="s">
        <v>21</v>
      </c>
      <c r="X189" s="1">
        <v>4.08</v>
      </c>
      <c r="Y189" s="4">
        <f t="shared" si="24"/>
        <v>15.16</v>
      </c>
      <c r="Z189" s="1" t="s">
        <v>42</v>
      </c>
      <c r="AA189" s="1" t="s">
        <v>28</v>
      </c>
      <c r="AB189" s="1" t="s">
        <v>17</v>
      </c>
      <c r="AC189" s="1" t="s">
        <v>18</v>
      </c>
      <c r="AD189" s="1" t="s">
        <v>41</v>
      </c>
      <c r="AE189" s="2">
        <v>39839</v>
      </c>
    </row>
    <row r="190" spans="1:31" x14ac:dyDescent="0.25">
      <c r="A190">
        <f t="shared" si="25"/>
        <v>189</v>
      </c>
      <c r="B190" s="1">
        <v>55937</v>
      </c>
      <c r="C190" s="2">
        <v>39839</v>
      </c>
      <c r="D190" s="1" t="s">
        <v>36</v>
      </c>
      <c r="E190" s="1" t="str">
        <f t="shared" si="18"/>
        <v>*</v>
      </c>
      <c r="F190" s="1" t="str">
        <f t="shared" si="19"/>
        <v>*</v>
      </c>
      <c r="G190" s="1" t="str">
        <f t="shared" si="20"/>
        <v>*</v>
      </c>
      <c r="J190" s="1" t="str">
        <f t="shared" si="21"/>
        <v>*</v>
      </c>
      <c r="P190" s="1">
        <v>24</v>
      </c>
      <c r="Q190" s="1">
        <f t="shared" si="26"/>
        <v>3.5000000000000003E-2</v>
      </c>
      <c r="T190" s="4">
        <v>7332.0879999999997</v>
      </c>
      <c r="U190" s="9">
        <f t="shared" si="22"/>
        <v>1</v>
      </c>
      <c r="V190" s="4">
        <f t="shared" si="23"/>
        <v>305.50366666666667</v>
      </c>
      <c r="W190" s="1" t="s">
        <v>33</v>
      </c>
      <c r="X190" s="1">
        <v>85.63</v>
      </c>
      <c r="Y190" s="4">
        <f t="shared" si="24"/>
        <v>7417.7179999999998</v>
      </c>
      <c r="Z190" s="1" t="s">
        <v>51</v>
      </c>
      <c r="AA190" s="1" t="s">
        <v>23</v>
      </c>
      <c r="AB190" s="1" t="s">
        <v>17</v>
      </c>
      <c r="AC190" s="1" t="s">
        <v>52</v>
      </c>
      <c r="AD190" s="1" t="s">
        <v>59</v>
      </c>
      <c r="AE190" s="2">
        <v>39841</v>
      </c>
    </row>
    <row r="191" spans="1:31" x14ac:dyDescent="0.25">
      <c r="A191">
        <f t="shared" si="25"/>
        <v>190</v>
      </c>
      <c r="B191" s="1">
        <v>24544</v>
      </c>
      <c r="C191" s="2">
        <v>39839</v>
      </c>
      <c r="D191" s="1" t="s">
        <v>20</v>
      </c>
      <c r="E191" s="1" t="str">
        <f t="shared" si="18"/>
        <v>*</v>
      </c>
      <c r="F191" s="1" t="str">
        <f t="shared" si="19"/>
        <v>**</v>
      </c>
      <c r="G191" s="1" t="str">
        <f t="shared" si="20"/>
        <v>**</v>
      </c>
      <c r="J191" s="1" t="str">
        <f t="shared" si="21"/>
        <v>**</v>
      </c>
      <c r="P191" s="1">
        <v>31</v>
      </c>
      <c r="Q191" s="1">
        <f t="shared" si="26"/>
        <v>0.04</v>
      </c>
      <c r="T191" s="4">
        <v>4587.3</v>
      </c>
      <c r="U191" s="9">
        <f t="shared" si="22"/>
        <v>1</v>
      </c>
      <c r="V191" s="4">
        <f t="shared" si="23"/>
        <v>147.9774193548387</v>
      </c>
      <c r="W191" s="1" t="s">
        <v>14</v>
      </c>
      <c r="X191" s="1">
        <v>13.99</v>
      </c>
      <c r="Y191" s="4">
        <f t="shared" si="24"/>
        <v>4601.29</v>
      </c>
      <c r="Z191" s="1" t="s">
        <v>51</v>
      </c>
      <c r="AA191" s="1" t="s">
        <v>28</v>
      </c>
      <c r="AB191" s="1" t="s">
        <v>24</v>
      </c>
      <c r="AC191" s="1" t="s">
        <v>56</v>
      </c>
      <c r="AD191" s="1" t="s">
        <v>26</v>
      </c>
      <c r="AE191" s="2">
        <v>39840</v>
      </c>
    </row>
    <row r="192" spans="1:31" x14ac:dyDescent="0.25">
      <c r="A192">
        <f t="shared" si="25"/>
        <v>191</v>
      </c>
      <c r="B192" s="1">
        <v>17186</v>
      </c>
      <c r="C192" s="2">
        <v>39839</v>
      </c>
      <c r="D192" s="1" t="s">
        <v>36</v>
      </c>
      <c r="E192" s="1" t="str">
        <f t="shared" si="18"/>
        <v>*</v>
      </c>
      <c r="F192" s="1" t="str">
        <f t="shared" si="19"/>
        <v>*</v>
      </c>
      <c r="G192" s="1" t="str">
        <f t="shared" si="20"/>
        <v>*</v>
      </c>
      <c r="J192" s="1" t="str">
        <f t="shared" si="21"/>
        <v>*</v>
      </c>
      <c r="P192" s="1">
        <v>49</v>
      </c>
      <c r="Q192" s="1">
        <f t="shared" si="26"/>
        <v>0.05</v>
      </c>
      <c r="T192" s="4">
        <v>4321.63</v>
      </c>
      <c r="U192" s="9">
        <f t="shared" si="22"/>
        <v>1</v>
      </c>
      <c r="V192" s="4">
        <f t="shared" si="23"/>
        <v>88.196530612244899</v>
      </c>
      <c r="W192" s="1" t="s">
        <v>21</v>
      </c>
      <c r="X192" s="1">
        <v>56.2</v>
      </c>
      <c r="Y192" s="4">
        <f t="shared" si="24"/>
        <v>4377.83</v>
      </c>
      <c r="Z192" s="1" t="s">
        <v>22</v>
      </c>
      <c r="AA192" s="1" t="s">
        <v>16</v>
      </c>
      <c r="AB192" s="1" t="s">
        <v>17</v>
      </c>
      <c r="AC192" s="1" t="s">
        <v>18</v>
      </c>
      <c r="AD192" s="1" t="s">
        <v>26</v>
      </c>
      <c r="AE192" s="2">
        <v>39841</v>
      </c>
    </row>
    <row r="193" spans="1:31" x14ac:dyDescent="0.25">
      <c r="A193">
        <f t="shared" si="25"/>
        <v>192</v>
      </c>
      <c r="B193" s="1">
        <v>24544</v>
      </c>
      <c r="C193" s="2">
        <v>39839</v>
      </c>
      <c r="D193" s="1" t="s">
        <v>20</v>
      </c>
      <c r="E193" s="1" t="str">
        <f t="shared" si="18"/>
        <v>*</v>
      </c>
      <c r="F193" s="1" t="str">
        <f t="shared" si="19"/>
        <v>**</v>
      </c>
      <c r="G193" s="1" t="str">
        <f t="shared" si="20"/>
        <v>**</v>
      </c>
      <c r="J193" s="1" t="str">
        <f t="shared" si="21"/>
        <v>**</v>
      </c>
      <c r="P193" s="1">
        <v>39</v>
      </c>
      <c r="Q193" s="1">
        <f t="shared" si="26"/>
        <v>0.04</v>
      </c>
      <c r="T193" s="4">
        <v>1243.45</v>
      </c>
      <c r="U193" s="9">
        <f t="shared" si="22"/>
        <v>1</v>
      </c>
      <c r="V193" s="4">
        <f t="shared" si="23"/>
        <v>31.883333333333333</v>
      </c>
      <c r="W193" s="1" t="s">
        <v>21</v>
      </c>
      <c r="X193" s="1">
        <v>35</v>
      </c>
      <c r="Y193" s="4">
        <f t="shared" si="24"/>
        <v>1278.45</v>
      </c>
      <c r="Z193" s="1" t="s">
        <v>51</v>
      </c>
      <c r="AA193" s="1" t="s">
        <v>28</v>
      </c>
      <c r="AB193" s="1" t="s">
        <v>29</v>
      </c>
      <c r="AC193" s="1" t="s">
        <v>55</v>
      </c>
      <c r="AD193" s="1" t="s">
        <v>48</v>
      </c>
      <c r="AE193" s="2">
        <v>39840</v>
      </c>
    </row>
    <row r="194" spans="1:31" x14ac:dyDescent="0.25">
      <c r="A194">
        <f t="shared" si="25"/>
        <v>193</v>
      </c>
      <c r="B194" s="1">
        <v>20422</v>
      </c>
      <c r="C194" s="2">
        <v>39839</v>
      </c>
      <c r="D194" s="1" t="s">
        <v>20</v>
      </c>
      <c r="E194" s="1" t="str">
        <f t="shared" si="18"/>
        <v>*</v>
      </c>
      <c r="F194" s="1" t="str">
        <f t="shared" si="19"/>
        <v>**</v>
      </c>
      <c r="G194" s="1" t="str">
        <f t="shared" si="20"/>
        <v>**</v>
      </c>
      <c r="J194" s="1" t="str">
        <f t="shared" si="21"/>
        <v>**</v>
      </c>
      <c r="P194" s="1">
        <v>30</v>
      </c>
      <c r="Q194" s="1">
        <f t="shared" si="26"/>
        <v>0.04</v>
      </c>
      <c r="T194" s="4">
        <v>447.33</v>
      </c>
      <c r="U194" s="9">
        <f t="shared" si="22"/>
        <v>0</v>
      </c>
      <c r="V194" s="4">
        <f t="shared" si="23"/>
        <v>14.911</v>
      </c>
      <c r="W194" s="1" t="s">
        <v>21</v>
      </c>
      <c r="X194" s="1">
        <v>5</v>
      </c>
      <c r="Y194" s="4">
        <f t="shared" si="24"/>
        <v>452.33</v>
      </c>
      <c r="Z194" s="1" t="s">
        <v>15</v>
      </c>
      <c r="AA194" s="1" t="s">
        <v>16</v>
      </c>
      <c r="AB194" s="1" t="s">
        <v>17</v>
      </c>
      <c r="AC194" s="1" t="s">
        <v>18</v>
      </c>
      <c r="AD194" s="1" t="s">
        <v>41</v>
      </c>
      <c r="AE194" s="2">
        <v>39840</v>
      </c>
    </row>
    <row r="195" spans="1:31" x14ac:dyDescent="0.25">
      <c r="A195">
        <f t="shared" si="25"/>
        <v>194</v>
      </c>
      <c r="B195" s="1">
        <v>24544</v>
      </c>
      <c r="C195" s="2">
        <v>39839</v>
      </c>
      <c r="D195" s="1" t="s">
        <v>20</v>
      </c>
      <c r="E195" s="1" t="str">
        <f t="shared" ref="E195:E258" si="27">IF(D195="Critical","***","*")</f>
        <v>*</v>
      </c>
      <c r="F195" s="1" t="str">
        <f t="shared" ref="F195:F258" si="28">IF(D195="Critical","***",IF(D195="High","**","*"))</f>
        <v>**</v>
      </c>
      <c r="G195" s="1" t="str">
        <f t="shared" ref="G195:G258" si="29">VLOOKUP(D195,$H$6:$I$10,2,FALSE)</f>
        <v>**</v>
      </c>
      <c r="J195" s="1" t="str">
        <f t="shared" ref="J195:J258" si="30">HLOOKUP(D195,$K$5:$O$6,2,FALSE)</f>
        <v>**</v>
      </c>
      <c r="P195" s="1">
        <v>15</v>
      </c>
      <c r="Q195" s="1">
        <f t="shared" si="26"/>
        <v>0.02</v>
      </c>
      <c r="T195" s="4">
        <v>403.71</v>
      </c>
      <c r="U195" s="9">
        <f t="shared" ref="U195:U258" si="31">IF(T195&gt;1000,1,0)</f>
        <v>0</v>
      </c>
      <c r="V195" s="4">
        <f t="shared" ref="V195:V258" si="32">T195/P195</f>
        <v>26.913999999999998</v>
      </c>
      <c r="W195" s="1" t="s">
        <v>33</v>
      </c>
      <c r="X195" s="1">
        <v>14.36</v>
      </c>
      <c r="Y195" s="4">
        <f t="shared" ref="Y195:Y258" si="33">X195+T195</f>
        <v>418.07</v>
      </c>
      <c r="Z195" s="1" t="s">
        <v>51</v>
      </c>
      <c r="AA195" s="1" t="s">
        <v>28</v>
      </c>
      <c r="AB195" s="1" t="s">
        <v>17</v>
      </c>
      <c r="AC195" s="1" t="s">
        <v>34</v>
      </c>
      <c r="AD195" s="1" t="s">
        <v>35</v>
      </c>
      <c r="AE195" s="2">
        <v>39840</v>
      </c>
    </row>
    <row r="196" spans="1:31" x14ac:dyDescent="0.25">
      <c r="A196">
        <f t="shared" ref="A196:A259" si="34">A195+1</f>
        <v>195</v>
      </c>
      <c r="B196" s="1">
        <v>55937</v>
      </c>
      <c r="C196" s="2">
        <v>39839</v>
      </c>
      <c r="D196" s="1" t="s">
        <v>36</v>
      </c>
      <c r="E196" s="1" t="str">
        <f t="shared" si="27"/>
        <v>*</v>
      </c>
      <c r="F196" s="1" t="str">
        <f t="shared" si="28"/>
        <v>*</v>
      </c>
      <c r="G196" s="1" t="str">
        <f t="shared" si="29"/>
        <v>*</v>
      </c>
      <c r="J196" s="1" t="str">
        <f t="shared" si="30"/>
        <v>*</v>
      </c>
      <c r="P196" s="1">
        <v>10</v>
      </c>
      <c r="Q196" s="1">
        <f t="shared" ref="Q196:Q259" si="35">VLOOKUP(P196,$R$5:$S$10,2,TRUE)</f>
        <v>0.02</v>
      </c>
      <c r="T196" s="4">
        <v>392.77</v>
      </c>
      <c r="U196" s="9">
        <f t="shared" si="31"/>
        <v>0</v>
      </c>
      <c r="V196" s="4">
        <f t="shared" si="32"/>
        <v>39.277000000000001</v>
      </c>
      <c r="W196" s="1" t="s">
        <v>21</v>
      </c>
      <c r="X196" s="1">
        <v>7.12</v>
      </c>
      <c r="Y196" s="4">
        <f t="shared" si="33"/>
        <v>399.89</v>
      </c>
      <c r="Z196" s="1" t="s">
        <v>51</v>
      </c>
      <c r="AA196" s="1" t="s">
        <v>23</v>
      </c>
      <c r="AB196" s="1" t="s">
        <v>24</v>
      </c>
      <c r="AC196" s="1" t="s">
        <v>38</v>
      </c>
      <c r="AD196" s="1" t="s">
        <v>19</v>
      </c>
      <c r="AE196" s="2">
        <v>39841</v>
      </c>
    </row>
    <row r="197" spans="1:31" x14ac:dyDescent="0.25">
      <c r="A197">
        <f t="shared" si="34"/>
        <v>196</v>
      </c>
      <c r="B197" s="1">
        <v>17186</v>
      </c>
      <c r="C197" s="2">
        <v>39839</v>
      </c>
      <c r="D197" s="1" t="s">
        <v>36</v>
      </c>
      <c r="E197" s="1" t="str">
        <f t="shared" si="27"/>
        <v>*</v>
      </c>
      <c r="F197" s="1" t="str">
        <f t="shared" si="28"/>
        <v>*</v>
      </c>
      <c r="G197" s="1" t="str">
        <f t="shared" si="29"/>
        <v>*</v>
      </c>
      <c r="J197" s="1" t="str">
        <f t="shared" si="30"/>
        <v>*</v>
      </c>
      <c r="P197" s="1">
        <v>11</v>
      </c>
      <c r="Q197" s="1">
        <f t="shared" si="35"/>
        <v>0.02</v>
      </c>
      <c r="T197" s="4">
        <v>67.14</v>
      </c>
      <c r="U197" s="9">
        <f t="shared" si="31"/>
        <v>0</v>
      </c>
      <c r="V197" s="4">
        <f t="shared" si="32"/>
        <v>6.1036363636363635</v>
      </c>
      <c r="W197" s="1" t="s">
        <v>21</v>
      </c>
      <c r="X197" s="1">
        <v>5.35</v>
      </c>
      <c r="Y197" s="4">
        <f t="shared" si="33"/>
        <v>72.489999999999995</v>
      </c>
      <c r="Z197" s="1" t="s">
        <v>22</v>
      </c>
      <c r="AA197" s="1" t="s">
        <v>16</v>
      </c>
      <c r="AB197" s="1" t="s">
        <v>29</v>
      </c>
      <c r="AC197" s="1" t="s">
        <v>40</v>
      </c>
      <c r="AD197" s="1" t="s">
        <v>19</v>
      </c>
      <c r="AE197" s="2">
        <v>39841</v>
      </c>
    </row>
    <row r="198" spans="1:31" x14ac:dyDescent="0.25">
      <c r="A198">
        <f t="shared" si="34"/>
        <v>197</v>
      </c>
      <c r="B198" s="1">
        <v>20422</v>
      </c>
      <c r="C198" s="2">
        <v>39839</v>
      </c>
      <c r="D198" s="1" t="s">
        <v>20</v>
      </c>
      <c r="E198" s="1" t="str">
        <f t="shared" si="27"/>
        <v>*</v>
      </c>
      <c r="F198" s="1" t="str">
        <f t="shared" si="28"/>
        <v>**</v>
      </c>
      <c r="G198" s="1" t="str">
        <f t="shared" si="29"/>
        <v>**</v>
      </c>
      <c r="J198" s="1" t="str">
        <f t="shared" si="30"/>
        <v>**</v>
      </c>
      <c r="P198" s="1">
        <v>5</v>
      </c>
      <c r="Q198" s="1">
        <f t="shared" si="35"/>
        <v>0.01</v>
      </c>
      <c r="T198" s="4">
        <v>15.38</v>
      </c>
      <c r="U198" s="9">
        <f t="shared" si="31"/>
        <v>0</v>
      </c>
      <c r="V198" s="4">
        <f t="shared" si="32"/>
        <v>3.0760000000000001</v>
      </c>
      <c r="W198" s="1" t="s">
        <v>21</v>
      </c>
      <c r="X198" s="1">
        <v>0.5</v>
      </c>
      <c r="Y198" s="4">
        <f t="shared" si="33"/>
        <v>15.88</v>
      </c>
      <c r="Z198" s="1" t="s">
        <v>15</v>
      </c>
      <c r="AA198" s="1" t="s">
        <v>16</v>
      </c>
      <c r="AB198" s="1" t="s">
        <v>29</v>
      </c>
      <c r="AC198" s="1" t="s">
        <v>58</v>
      </c>
      <c r="AD198" s="1" t="s">
        <v>19</v>
      </c>
      <c r="AE198" s="2">
        <v>39841</v>
      </c>
    </row>
    <row r="199" spans="1:31" x14ac:dyDescent="0.25">
      <c r="A199">
        <f t="shared" si="34"/>
        <v>198</v>
      </c>
      <c r="B199" s="1">
        <v>11686</v>
      </c>
      <c r="C199" s="2">
        <v>39840</v>
      </c>
      <c r="D199" s="1" t="s">
        <v>27</v>
      </c>
      <c r="E199" s="1" t="str">
        <f t="shared" si="27"/>
        <v>*</v>
      </c>
      <c r="F199" s="1" t="str">
        <f t="shared" si="28"/>
        <v>*</v>
      </c>
      <c r="G199" s="1" t="str">
        <f t="shared" si="29"/>
        <v>*</v>
      </c>
      <c r="J199" s="1" t="str">
        <f t="shared" si="30"/>
        <v>*</v>
      </c>
      <c r="P199" s="1">
        <v>38</v>
      </c>
      <c r="Q199" s="1">
        <f t="shared" si="35"/>
        <v>0.04</v>
      </c>
      <c r="T199" s="4">
        <v>6121.1985000000004</v>
      </c>
      <c r="U199" s="9">
        <f t="shared" si="31"/>
        <v>1</v>
      </c>
      <c r="V199" s="4">
        <f t="shared" si="32"/>
        <v>161.0841710526316</v>
      </c>
      <c r="W199" s="1" t="s">
        <v>21</v>
      </c>
      <c r="X199" s="1">
        <v>2.5</v>
      </c>
      <c r="Y199" s="4">
        <f t="shared" si="33"/>
        <v>6123.6985000000004</v>
      </c>
      <c r="Z199" s="1" t="s">
        <v>22</v>
      </c>
      <c r="AA199" s="1" t="s">
        <v>37</v>
      </c>
      <c r="AB199" s="1" t="s">
        <v>24</v>
      </c>
      <c r="AC199" s="1" t="s">
        <v>25</v>
      </c>
      <c r="AD199" s="1" t="s">
        <v>19</v>
      </c>
      <c r="AE199" s="2">
        <v>39841</v>
      </c>
    </row>
    <row r="200" spans="1:31" x14ac:dyDescent="0.25">
      <c r="A200">
        <f t="shared" si="34"/>
        <v>199</v>
      </c>
      <c r="B200" s="1">
        <v>15718</v>
      </c>
      <c r="C200" s="2">
        <v>39840</v>
      </c>
      <c r="D200" s="1" t="s">
        <v>32</v>
      </c>
      <c r="E200" s="1" t="str">
        <f t="shared" si="27"/>
        <v>***</v>
      </c>
      <c r="F200" s="1" t="str">
        <f t="shared" si="28"/>
        <v>***</v>
      </c>
      <c r="G200" s="1" t="str">
        <f t="shared" si="29"/>
        <v>***</v>
      </c>
      <c r="J200" s="1" t="str">
        <f t="shared" si="30"/>
        <v>***</v>
      </c>
      <c r="P200" s="1">
        <v>41</v>
      </c>
      <c r="Q200" s="1">
        <f t="shared" si="35"/>
        <v>0.05</v>
      </c>
      <c r="T200" s="4">
        <v>1863.02</v>
      </c>
      <c r="U200" s="9">
        <f t="shared" si="31"/>
        <v>1</v>
      </c>
      <c r="V200" s="4">
        <f t="shared" si="32"/>
        <v>45.439512195121949</v>
      </c>
      <c r="W200" s="1" t="s">
        <v>21</v>
      </c>
      <c r="X200" s="1">
        <v>8.99</v>
      </c>
      <c r="Y200" s="4">
        <f t="shared" si="33"/>
        <v>1872.01</v>
      </c>
      <c r="Z200" s="1" t="s">
        <v>22</v>
      </c>
      <c r="AA200" s="1" t="s">
        <v>28</v>
      </c>
      <c r="AB200" s="1" t="s">
        <v>29</v>
      </c>
      <c r="AC200" s="1" t="s">
        <v>30</v>
      </c>
      <c r="AD200" s="1" t="s">
        <v>41</v>
      </c>
      <c r="AE200" s="2">
        <v>39842</v>
      </c>
    </row>
    <row r="201" spans="1:31" x14ac:dyDescent="0.25">
      <c r="A201">
        <f t="shared" si="34"/>
        <v>200</v>
      </c>
      <c r="B201" s="1">
        <v>10530</v>
      </c>
      <c r="C201" s="2">
        <v>39840</v>
      </c>
      <c r="D201" s="1" t="s">
        <v>36</v>
      </c>
      <c r="E201" s="1" t="str">
        <f t="shared" si="27"/>
        <v>*</v>
      </c>
      <c r="F201" s="1" t="str">
        <f t="shared" si="28"/>
        <v>*</v>
      </c>
      <c r="G201" s="1" t="str">
        <f t="shared" si="29"/>
        <v>*</v>
      </c>
      <c r="J201" s="1" t="str">
        <f t="shared" si="30"/>
        <v>*</v>
      </c>
      <c r="P201" s="1">
        <v>4</v>
      </c>
      <c r="Q201" s="1">
        <f t="shared" si="35"/>
        <v>0.01</v>
      </c>
      <c r="T201" s="4">
        <v>377.21300000000002</v>
      </c>
      <c r="U201" s="9">
        <f t="shared" si="31"/>
        <v>0</v>
      </c>
      <c r="V201" s="4">
        <f t="shared" si="32"/>
        <v>94.303250000000006</v>
      </c>
      <c r="W201" s="1" t="s">
        <v>21</v>
      </c>
      <c r="X201" s="1">
        <v>2.5</v>
      </c>
      <c r="Y201" s="4">
        <f t="shared" si="33"/>
        <v>379.71300000000002</v>
      </c>
      <c r="Z201" s="1" t="s">
        <v>51</v>
      </c>
      <c r="AA201" s="1" t="s">
        <v>16</v>
      </c>
      <c r="AB201" s="1" t="s">
        <v>24</v>
      </c>
      <c r="AC201" s="1" t="s">
        <v>25</v>
      </c>
      <c r="AD201" s="1" t="s">
        <v>19</v>
      </c>
      <c r="AE201" s="2">
        <v>39842</v>
      </c>
    </row>
    <row r="202" spans="1:31" x14ac:dyDescent="0.25">
      <c r="A202">
        <f t="shared" si="34"/>
        <v>201</v>
      </c>
      <c r="B202" s="1">
        <v>15718</v>
      </c>
      <c r="C202" s="2">
        <v>39840</v>
      </c>
      <c r="D202" s="1" t="s">
        <v>32</v>
      </c>
      <c r="E202" s="1" t="str">
        <f t="shared" si="27"/>
        <v>***</v>
      </c>
      <c r="F202" s="1" t="str">
        <f t="shared" si="28"/>
        <v>***</v>
      </c>
      <c r="G202" s="1" t="str">
        <f t="shared" si="29"/>
        <v>***</v>
      </c>
      <c r="J202" s="1" t="str">
        <f t="shared" si="30"/>
        <v>***</v>
      </c>
      <c r="P202" s="1">
        <v>36</v>
      </c>
      <c r="Q202" s="1">
        <f t="shared" si="35"/>
        <v>0.04</v>
      </c>
      <c r="T202" s="4">
        <v>100.87</v>
      </c>
      <c r="U202" s="9">
        <f t="shared" si="31"/>
        <v>0</v>
      </c>
      <c r="V202" s="4">
        <f t="shared" si="32"/>
        <v>2.8019444444444446</v>
      </c>
      <c r="W202" s="1" t="s">
        <v>21</v>
      </c>
      <c r="X202" s="1">
        <v>0.7</v>
      </c>
      <c r="Y202" s="4">
        <f t="shared" si="33"/>
        <v>101.57000000000001</v>
      </c>
      <c r="Z202" s="1" t="s">
        <v>22</v>
      </c>
      <c r="AA202" s="1" t="s">
        <v>28</v>
      </c>
      <c r="AB202" s="1" t="s">
        <v>29</v>
      </c>
      <c r="AC202" s="1" t="s">
        <v>30</v>
      </c>
      <c r="AD202" s="1" t="s">
        <v>31</v>
      </c>
      <c r="AE202" s="2">
        <v>39841</v>
      </c>
    </row>
    <row r="203" spans="1:31" x14ac:dyDescent="0.25">
      <c r="A203">
        <f t="shared" si="34"/>
        <v>202</v>
      </c>
      <c r="B203" s="1">
        <v>15718</v>
      </c>
      <c r="C203" s="2">
        <v>39840</v>
      </c>
      <c r="D203" s="1" t="s">
        <v>32</v>
      </c>
      <c r="E203" s="1" t="str">
        <f t="shared" si="27"/>
        <v>***</v>
      </c>
      <c r="F203" s="1" t="str">
        <f t="shared" si="28"/>
        <v>***</v>
      </c>
      <c r="G203" s="1" t="str">
        <f t="shared" si="29"/>
        <v>***</v>
      </c>
      <c r="J203" s="1" t="str">
        <f t="shared" si="30"/>
        <v>***</v>
      </c>
      <c r="P203" s="1">
        <v>50</v>
      </c>
      <c r="Q203" s="1">
        <f t="shared" si="35"/>
        <v>0.06</v>
      </c>
      <c r="T203" s="4">
        <v>55.89</v>
      </c>
      <c r="U203" s="9">
        <f t="shared" si="31"/>
        <v>0</v>
      </c>
      <c r="V203" s="4">
        <f t="shared" si="32"/>
        <v>1.1177999999999999</v>
      </c>
      <c r="W203" s="1" t="s">
        <v>21</v>
      </c>
      <c r="X203" s="1">
        <v>0.7</v>
      </c>
      <c r="Y203" s="4">
        <f t="shared" si="33"/>
        <v>56.59</v>
      </c>
      <c r="Z203" s="1" t="s">
        <v>22</v>
      </c>
      <c r="AA203" s="1" t="s">
        <v>28</v>
      </c>
      <c r="AB203" s="1" t="s">
        <v>29</v>
      </c>
      <c r="AC203" s="1" t="s">
        <v>61</v>
      </c>
      <c r="AD203" s="1" t="s">
        <v>31</v>
      </c>
      <c r="AE203" s="2">
        <v>39843</v>
      </c>
    </row>
    <row r="204" spans="1:31" x14ac:dyDescent="0.25">
      <c r="A204">
        <f t="shared" si="34"/>
        <v>203</v>
      </c>
      <c r="B204" s="1">
        <v>17155</v>
      </c>
      <c r="C204" s="2">
        <v>39841</v>
      </c>
      <c r="D204" s="1" t="s">
        <v>36</v>
      </c>
      <c r="E204" s="1" t="str">
        <f t="shared" si="27"/>
        <v>*</v>
      </c>
      <c r="F204" s="1" t="str">
        <f t="shared" si="28"/>
        <v>*</v>
      </c>
      <c r="G204" s="1" t="str">
        <f t="shared" si="29"/>
        <v>*</v>
      </c>
      <c r="J204" s="1" t="str">
        <f t="shared" si="30"/>
        <v>*</v>
      </c>
      <c r="P204" s="1">
        <v>31</v>
      </c>
      <c r="Q204" s="1">
        <f t="shared" si="35"/>
        <v>0.04</v>
      </c>
      <c r="T204" s="4">
        <v>1065.26</v>
      </c>
      <c r="U204" s="9">
        <f t="shared" si="31"/>
        <v>1</v>
      </c>
      <c r="V204" s="4">
        <f t="shared" si="32"/>
        <v>34.363225806451609</v>
      </c>
      <c r="W204" s="1" t="s">
        <v>14</v>
      </c>
      <c r="X204" s="1">
        <v>35</v>
      </c>
      <c r="Y204" s="4">
        <f t="shared" si="33"/>
        <v>1100.26</v>
      </c>
      <c r="Z204" s="1" t="s">
        <v>46</v>
      </c>
      <c r="AA204" s="1" t="s">
        <v>37</v>
      </c>
      <c r="AB204" s="1" t="s">
        <v>29</v>
      </c>
      <c r="AC204" s="1" t="s">
        <v>55</v>
      </c>
      <c r="AD204" s="1" t="s">
        <v>48</v>
      </c>
      <c r="AE204" s="2">
        <v>39841</v>
      </c>
    </row>
    <row r="205" spans="1:31" x14ac:dyDescent="0.25">
      <c r="A205">
        <f t="shared" si="34"/>
        <v>204</v>
      </c>
      <c r="B205" s="1">
        <v>17155</v>
      </c>
      <c r="C205" s="2">
        <v>39841</v>
      </c>
      <c r="D205" s="1" t="s">
        <v>36</v>
      </c>
      <c r="E205" s="1" t="str">
        <f t="shared" si="27"/>
        <v>*</v>
      </c>
      <c r="F205" s="1" t="str">
        <f t="shared" si="28"/>
        <v>*</v>
      </c>
      <c r="G205" s="1" t="str">
        <f t="shared" si="29"/>
        <v>*</v>
      </c>
      <c r="J205" s="1" t="str">
        <f t="shared" si="30"/>
        <v>*</v>
      </c>
      <c r="P205" s="1">
        <v>36</v>
      </c>
      <c r="Q205" s="1">
        <f t="shared" si="35"/>
        <v>0.04</v>
      </c>
      <c r="T205" s="4">
        <v>267.52999999999997</v>
      </c>
      <c r="U205" s="9">
        <f t="shared" si="31"/>
        <v>0</v>
      </c>
      <c r="V205" s="4">
        <f t="shared" si="32"/>
        <v>7.4313888888888879</v>
      </c>
      <c r="W205" s="1" t="s">
        <v>14</v>
      </c>
      <c r="X205" s="1">
        <v>2</v>
      </c>
      <c r="Y205" s="4">
        <f t="shared" si="33"/>
        <v>269.52999999999997</v>
      </c>
      <c r="Z205" s="1" t="s">
        <v>46</v>
      </c>
      <c r="AA205" s="1" t="s">
        <v>37</v>
      </c>
      <c r="AB205" s="1" t="s">
        <v>29</v>
      </c>
      <c r="AC205" s="1" t="s">
        <v>40</v>
      </c>
      <c r="AD205" s="1" t="s">
        <v>31</v>
      </c>
      <c r="AE205" s="2">
        <v>39842</v>
      </c>
    </row>
    <row r="206" spans="1:31" x14ac:dyDescent="0.25">
      <c r="A206">
        <f t="shared" si="34"/>
        <v>205</v>
      </c>
      <c r="B206" s="1">
        <v>8868</v>
      </c>
      <c r="C206" s="2">
        <v>39841</v>
      </c>
      <c r="D206" s="1" t="s">
        <v>13</v>
      </c>
      <c r="E206" s="1" t="str">
        <f t="shared" si="27"/>
        <v>*</v>
      </c>
      <c r="F206" s="1" t="str">
        <f t="shared" si="28"/>
        <v>*</v>
      </c>
      <c r="G206" s="1" t="str">
        <f t="shared" si="29"/>
        <v>*</v>
      </c>
      <c r="J206" s="1" t="str">
        <f t="shared" si="30"/>
        <v>*</v>
      </c>
      <c r="P206" s="1">
        <v>3</v>
      </c>
      <c r="Q206" s="1">
        <f t="shared" si="35"/>
        <v>0.01</v>
      </c>
      <c r="T206" s="4">
        <v>190.45</v>
      </c>
      <c r="U206" s="9">
        <f t="shared" si="31"/>
        <v>0</v>
      </c>
      <c r="V206" s="4">
        <f t="shared" si="32"/>
        <v>63.483333333333327</v>
      </c>
      <c r="W206" s="1" t="s">
        <v>21</v>
      </c>
      <c r="X206" s="1">
        <v>3.99</v>
      </c>
      <c r="Y206" s="4">
        <f t="shared" si="33"/>
        <v>194.44</v>
      </c>
      <c r="Z206" s="1" t="s">
        <v>42</v>
      </c>
      <c r="AA206" s="1" t="s">
        <v>28</v>
      </c>
      <c r="AB206" s="1" t="s">
        <v>29</v>
      </c>
      <c r="AC206" s="1" t="s">
        <v>63</v>
      </c>
      <c r="AD206" s="1" t="s">
        <v>19</v>
      </c>
      <c r="AE206" s="2">
        <v>39850</v>
      </c>
    </row>
    <row r="207" spans="1:31" x14ac:dyDescent="0.25">
      <c r="A207">
        <f t="shared" si="34"/>
        <v>206</v>
      </c>
      <c r="B207" s="1">
        <v>8868</v>
      </c>
      <c r="C207" s="2">
        <v>39841</v>
      </c>
      <c r="D207" s="1" t="s">
        <v>13</v>
      </c>
      <c r="E207" s="1" t="str">
        <f t="shared" si="27"/>
        <v>*</v>
      </c>
      <c r="F207" s="1" t="str">
        <f t="shared" si="28"/>
        <v>*</v>
      </c>
      <c r="G207" s="1" t="str">
        <f t="shared" si="29"/>
        <v>*</v>
      </c>
      <c r="J207" s="1" t="str">
        <f t="shared" si="30"/>
        <v>*</v>
      </c>
      <c r="P207" s="1">
        <v>34</v>
      </c>
      <c r="Q207" s="1">
        <f t="shared" si="35"/>
        <v>0.04</v>
      </c>
      <c r="T207" s="4">
        <v>179.99</v>
      </c>
      <c r="U207" s="9">
        <f t="shared" si="31"/>
        <v>0</v>
      </c>
      <c r="V207" s="4">
        <f t="shared" si="32"/>
        <v>5.2938235294117648</v>
      </c>
      <c r="W207" s="1" t="s">
        <v>21</v>
      </c>
      <c r="X207" s="1">
        <v>5.74</v>
      </c>
      <c r="Y207" s="4">
        <f t="shared" si="33"/>
        <v>185.73000000000002</v>
      </c>
      <c r="Z207" s="1" t="s">
        <v>42</v>
      </c>
      <c r="AA207" s="1" t="s">
        <v>28</v>
      </c>
      <c r="AB207" s="1" t="s">
        <v>29</v>
      </c>
      <c r="AC207" s="1" t="s">
        <v>43</v>
      </c>
      <c r="AD207" s="1" t="s">
        <v>19</v>
      </c>
      <c r="AE207" s="2">
        <v>39845</v>
      </c>
    </row>
    <row r="208" spans="1:31" x14ac:dyDescent="0.25">
      <c r="A208">
        <f t="shared" si="34"/>
        <v>207</v>
      </c>
      <c r="B208" s="1">
        <v>19047</v>
      </c>
      <c r="C208" s="2">
        <v>39841</v>
      </c>
      <c r="D208" s="1" t="s">
        <v>20</v>
      </c>
      <c r="E208" s="1" t="str">
        <f t="shared" si="27"/>
        <v>*</v>
      </c>
      <c r="F208" s="1" t="str">
        <f t="shared" si="28"/>
        <v>**</v>
      </c>
      <c r="G208" s="1" t="str">
        <f t="shared" si="29"/>
        <v>**</v>
      </c>
      <c r="J208" s="1" t="str">
        <f t="shared" si="30"/>
        <v>**</v>
      </c>
      <c r="P208" s="1">
        <v>1</v>
      </c>
      <c r="Q208" s="1">
        <f t="shared" si="35"/>
        <v>0.01</v>
      </c>
      <c r="T208" s="4">
        <v>67.489999999999995</v>
      </c>
      <c r="U208" s="9">
        <f t="shared" si="31"/>
        <v>0</v>
      </c>
      <c r="V208" s="4">
        <f t="shared" si="32"/>
        <v>67.489999999999995</v>
      </c>
      <c r="W208" s="1" t="s">
        <v>21</v>
      </c>
      <c r="X208" s="1">
        <v>14.3</v>
      </c>
      <c r="Y208" s="4">
        <f t="shared" si="33"/>
        <v>81.789999999999992</v>
      </c>
      <c r="Z208" s="1" t="s">
        <v>42</v>
      </c>
      <c r="AA208" s="1" t="s">
        <v>28</v>
      </c>
      <c r="AB208" s="1" t="s">
        <v>29</v>
      </c>
      <c r="AC208" s="1" t="s">
        <v>40</v>
      </c>
      <c r="AD208" s="1" t="s">
        <v>19</v>
      </c>
      <c r="AE208" s="2">
        <v>39842</v>
      </c>
    </row>
    <row r="209" spans="1:31" x14ac:dyDescent="0.25">
      <c r="A209">
        <f t="shared" si="34"/>
        <v>208</v>
      </c>
      <c r="B209" s="1">
        <v>19047</v>
      </c>
      <c r="C209" s="2">
        <v>39841</v>
      </c>
      <c r="D209" s="1" t="s">
        <v>20</v>
      </c>
      <c r="E209" s="1" t="str">
        <f t="shared" si="27"/>
        <v>*</v>
      </c>
      <c r="F209" s="1" t="str">
        <f t="shared" si="28"/>
        <v>**</v>
      </c>
      <c r="G209" s="1" t="str">
        <f t="shared" si="29"/>
        <v>**</v>
      </c>
      <c r="J209" s="1" t="str">
        <f t="shared" si="30"/>
        <v>**</v>
      </c>
      <c r="P209" s="1">
        <v>3</v>
      </c>
      <c r="Q209" s="1">
        <f t="shared" si="35"/>
        <v>0.01</v>
      </c>
      <c r="T209" s="4">
        <v>6.76</v>
      </c>
      <c r="U209" s="9">
        <f t="shared" si="31"/>
        <v>0</v>
      </c>
      <c r="V209" s="4">
        <f t="shared" si="32"/>
        <v>2.2533333333333334</v>
      </c>
      <c r="W209" s="1" t="s">
        <v>21</v>
      </c>
      <c r="X209" s="1">
        <v>1.57</v>
      </c>
      <c r="Y209" s="4">
        <f t="shared" si="33"/>
        <v>8.33</v>
      </c>
      <c r="Z209" s="1" t="s">
        <v>42</v>
      </c>
      <c r="AA209" s="1" t="s">
        <v>28</v>
      </c>
      <c r="AB209" s="1" t="s">
        <v>29</v>
      </c>
      <c r="AC209" s="1" t="s">
        <v>30</v>
      </c>
      <c r="AD209" s="1" t="s">
        <v>31</v>
      </c>
      <c r="AE209" s="2">
        <v>39843</v>
      </c>
    </row>
    <row r="210" spans="1:31" x14ac:dyDescent="0.25">
      <c r="A210">
        <f t="shared" si="34"/>
        <v>209</v>
      </c>
      <c r="B210" s="1">
        <v>20480</v>
      </c>
      <c r="C210" s="2">
        <v>39842</v>
      </c>
      <c r="D210" s="1" t="s">
        <v>36</v>
      </c>
      <c r="E210" s="1" t="str">
        <f t="shared" si="27"/>
        <v>*</v>
      </c>
      <c r="F210" s="1" t="str">
        <f t="shared" si="28"/>
        <v>*</v>
      </c>
      <c r="G210" s="1" t="str">
        <f t="shared" si="29"/>
        <v>*</v>
      </c>
      <c r="J210" s="1" t="str">
        <f t="shared" si="30"/>
        <v>*</v>
      </c>
      <c r="P210" s="1">
        <v>38</v>
      </c>
      <c r="Q210" s="1">
        <f t="shared" si="35"/>
        <v>0.04</v>
      </c>
      <c r="T210" s="4">
        <v>16147.61</v>
      </c>
      <c r="U210" s="9">
        <f t="shared" si="31"/>
        <v>1</v>
      </c>
      <c r="V210" s="4">
        <f t="shared" si="32"/>
        <v>424.93710526315789</v>
      </c>
      <c r="W210" s="1" t="s">
        <v>21</v>
      </c>
      <c r="X210" s="1">
        <v>19.989999999999998</v>
      </c>
      <c r="Y210" s="4">
        <f t="shared" si="33"/>
        <v>16167.6</v>
      </c>
      <c r="Z210" s="1" t="s">
        <v>54</v>
      </c>
      <c r="AA210" s="1" t="s">
        <v>28</v>
      </c>
      <c r="AB210" s="1" t="s">
        <v>29</v>
      </c>
      <c r="AC210" s="1" t="s">
        <v>43</v>
      </c>
      <c r="AD210" s="1" t="s">
        <v>19</v>
      </c>
      <c r="AE210" s="2">
        <v>39845</v>
      </c>
    </row>
    <row r="211" spans="1:31" x14ac:dyDescent="0.25">
      <c r="A211">
        <f t="shared" si="34"/>
        <v>210</v>
      </c>
      <c r="B211" s="1">
        <v>20484</v>
      </c>
      <c r="C211" s="2">
        <v>39842</v>
      </c>
      <c r="D211" s="1" t="s">
        <v>32</v>
      </c>
      <c r="E211" s="1" t="str">
        <f t="shared" si="27"/>
        <v>***</v>
      </c>
      <c r="F211" s="1" t="str">
        <f t="shared" si="28"/>
        <v>***</v>
      </c>
      <c r="G211" s="1" t="str">
        <f t="shared" si="29"/>
        <v>***</v>
      </c>
      <c r="J211" s="1" t="str">
        <f t="shared" si="30"/>
        <v>***</v>
      </c>
      <c r="P211" s="1">
        <v>14</v>
      </c>
      <c r="Q211" s="1">
        <f t="shared" si="35"/>
        <v>0.02</v>
      </c>
      <c r="T211" s="4">
        <v>1122.6375</v>
      </c>
      <c r="U211" s="9">
        <f t="shared" si="31"/>
        <v>1</v>
      </c>
      <c r="V211" s="4">
        <f t="shared" si="32"/>
        <v>80.188392857142858</v>
      </c>
      <c r="W211" s="1" t="s">
        <v>21</v>
      </c>
      <c r="X211" s="1">
        <v>4.9000000000000004</v>
      </c>
      <c r="Y211" s="4">
        <f t="shared" si="33"/>
        <v>1127.5375000000001</v>
      </c>
      <c r="Z211" s="1" t="s">
        <v>54</v>
      </c>
      <c r="AA211" s="1" t="s">
        <v>16</v>
      </c>
      <c r="AB211" s="1" t="s">
        <v>24</v>
      </c>
      <c r="AC211" s="1" t="s">
        <v>25</v>
      </c>
      <c r="AD211" s="1" t="s">
        <v>19</v>
      </c>
      <c r="AE211" s="2">
        <v>39844</v>
      </c>
    </row>
    <row r="212" spans="1:31" x14ac:dyDescent="0.25">
      <c r="A212">
        <f t="shared" si="34"/>
        <v>211</v>
      </c>
      <c r="B212" s="1">
        <v>20480</v>
      </c>
      <c r="C212" s="2">
        <v>39842</v>
      </c>
      <c r="D212" s="1" t="s">
        <v>36</v>
      </c>
      <c r="E212" s="1" t="str">
        <f t="shared" si="27"/>
        <v>*</v>
      </c>
      <c r="F212" s="1" t="str">
        <f t="shared" si="28"/>
        <v>*</v>
      </c>
      <c r="G212" s="1" t="str">
        <f t="shared" si="29"/>
        <v>*</v>
      </c>
      <c r="J212" s="1" t="str">
        <f t="shared" si="30"/>
        <v>*</v>
      </c>
      <c r="P212" s="1">
        <v>4</v>
      </c>
      <c r="Q212" s="1">
        <f t="shared" si="35"/>
        <v>0.01</v>
      </c>
      <c r="T212" s="4">
        <v>1042.6300000000001</v>
      </c>
      <c r="U212" s="9">
        <f t="shared" si="31"/>
        <v>1</v>
      </c>
      <c r="V212" s="4">
        <f t="shared" si="32"/>
        <v>260.65750000000003</v>
      </c>
      <c r="W212" s="1" t="s">
        <v>33</v>
      </c>
      <c r="X212" s="1">
        <v>60.2</v>
      </c>
      <c r="Y212" s="4">
        <f t="shared" si="33"/>
        <v>1102.8300000000002</v>
      </c>
      <c r="Z212" s="1" t="s">
        <v>22</v>
      </c>
      <c r="AA212" s="1" t="s">
        <v>28</v>
      </c>
      <c r="AB212" s="1" t="s">
        <v>17</v>
      </c>
      <c r="AC212" s="1" t="s">
        <v>62</v>
      </c>
      <c r="AD212" s="1" t="s">
        <v>59</v>
      </c>
      <c r="AE212" s="2">
        <v>39844</v>
      </c>
    </row>
    <row r="213" spans="1:31" x14ac:dyDescent="0.25">
      <c r="A213">
        <f t="shared" si="34"/>
        <v>212</v>
      </c>
      <c r="B213" s="1">
        <v>21383</v>
      </c>
      <c r="C213" s="2">
        <v>39843</v>
      </c>
      <c r="D213" s="1" t="s">
        <v>13</v>
      </c>
      <c r="E213" s="1" t="str">
        <f t="shared" si="27"/>
        <v>*</v>
      </c>
      <c r="F213" s="1" t="str">
        <f t="shared" si="28"/>
        <v>*</v>
      </c>
      <c r="G213" s="1" t="str">
        <f t="shared" si="29"/>
        <v>*</v>
      </c>
      <c r="J213" s="1" t="str">
        <f t="shared" si="30"/>
        <v>*</v>
      </c>
      <c r="P213" s="1">
        <v>31</v>
      </c>
      <c r="Q213" s="1">
        <f t="shared" si="35"/>
        <v>0.04</v>
      </c>
      <c r="T213" s="4">
        <v>16066.85</v>
      </c>
      <c r="U213" s="9">
        <f t="shared" si="31"/>
        <v>1</v>
      </c>
      <c r="V213" s="4">
        <f t="shared" si="32"/>
        <v>518.28548387096771</v>
      </c>
      <c r="W213" s="1" t="s">
        <v>21</v>
      </c>
      <c r="X213" s="1">
        <v>24.49</v>
      </c>
      <c r="Y213" s="4">
        <f t="shared" si="33"/>
        <v>16091.34</v>
      </c>
      <c r="Z213" s="1" t="s">
        <v>39</v>
      </c>
      <c r="AA213" s="1" t="s">
        <v>16</v>
      </c>
      <c r="AB213" s="1" t="s">
        <v>24</v>
      </c>
      <c r="AC213" s="1" t="s">
        <v>56</v>
      </c>
      <c r="AD213" s="1" t="s">
        <v>48</v>
      </c>
      <c r="AE213" s="2">
        <v>39848</v>
      </c>
    </row>
    <row r="214" spans="1:31" x14ac:dyDescent="0.25">
      <c r="A214">
        <f t="shared" si="34"/>
        <v>213</v>
      </c>
      <c r="B214" s="1">
        <v>5316</v>
      </c>
      <c r="C214" s="2">
        <v>39843</v>
      </c>
      <c r="D214" s="1" t="s">
        <v>32</v>
      </c>
      <c r="E214" s="1" t="str">
        <f t="shared" si="27"/>
        <v>***</v>
      </c>
      <c r="F214" s="1" t="str">
        <f t="shared" si="28"/>
        <v>***</v>
      </c>
      <c r="G214" s="1" t="str">
        <f t="shared" si="29"/>
        <v>***</v>
      </c>
      <c r="J214" s="1" t="str">
        <f t="shared" si="30"/>
        <v>***</v>
      </c>
      <c r="P214" s="1">
        <v>42</v>
      </c>
      <c r="Q214" s="1">
        <f t="shared" si="35"/>
        <v>0.05</v>
      </c>
      <c r="T214" s="4">
        <v>1285.3699999999999</v>
      </c>
      <c r="U214" s="9">
        <f t="shared" si="31"/>
        <v>1</v>
      </c>
      <c r="V214" s="4">
        <f t="shared" si="32"/>
        <v>30.604047619047616</v>
      </c>
      <c r="W214" s="1" t="s">
        <v>21</v>
      </c>
      <c r="X214" s="1">
        <v>1.99</v>
      </c>
      <c r="Y214" s="4">
        <f t="shared" si="33"/>
        <v>1287.3599999999999</v>
      </c>
      <c r="Z214" s="1" t="s">
        <v>60</v>
      </c>
      <c r="AA214" s="1" t="s">
        <v>28</v>
      </c>
      <c r="AB214" s="1" t="s">
        <v>24</v>
      </c>
      <c r="AC214" s="1" t="s">
        <v>38</v>
      </c>
      <c r="AD214" s="1" t="s">
        <v>41</v>
      </c>
      <c r="AE214" s="2">
        <v>39845</v>
      </c>
    </row>
    <row r="215" spans="1:31" x14ac:dyDescent="0.25">
      <c r="A215">
        <f t="shared" si="34"/>
        <v>214</v>
      </c>
      <c r="B215" s="1">
        <v>35847</v>
      </c>
      <c r="C215" s="2">
        <v>39843</v>
      </c>
      <c r="D215" s="1" t="s">
        <v>32</v>
      </c>
      <c r="E215" s="1" t="str">
        <f t="shared" si="27"/>
        <v>***</v>
      </c>
      <c r="F215" s="1" t="str">
        <f t="shared" si="28"/>
        <v>***</v>
      </c>
      <c r="G215" s="1" t="str">
        <f t="shared" si="29"/>
        <v>***</v>
      </c>
      <c r="J215" s="1" t="str">
        <f t="shared" si="30"/>
        <v>***</v>
      </c>
      <c r="P215" s="1">
        <v>23</v>
      </c>
      <c r="Q215" s="1">
        <f t="shared" si="35"/>
        <v>3.5000000000000003E-2</v>
      </c>
      <c r="T215" s="4">
        <v>361.65</v>
      </c>
      <c r="U215" s="9">
        <f t="shared" si="31"/>
        <v>0</v>
      </c>
      <c r="V215" s="4">
        <f t="shared" si="32"/>
        <v>15.723913043478261</v>
      </c>
      <c r="W215" s="1" t="s">
        <v>14</v>
      </c>
      <c r="X215" s="1">
        <v>8.99</v>
      </c>
      <c r="Y215" s="4">
        <f t="shared" si="33"/>
        <v>370.64</v>
      </c>
      <c r="Z215" s="1" t="s">
        <v>39</v>
      </c>
      <c r="AA215" s="1" t="s">
        <v>28</v>
      </c>
      <c r="AB215" s="1" t="s">
        <v>24</v>
      </c>
      <c r="AC215" s="1" t="s">
        <v>38</v>
      </c>
      <c r="AD215" s="1" t="s">
        <v>41</v>
      </c>
      <c r="AE215" s="2">
        <v>39843</v>
      </c>
    </row>
    <row r="216" spans="1:31" x14ac:dyDescent="0.25">
      <c r="A216">
        <f t="shared" si="34"/>
        <v>215</v>
      </c>
      <c r="B216" s="1">
        <v>52416</v>
      </c>
      <c r="C216" s="2">
        <v>39844</v>
      </c>
      <c r="D216" s="1" t="s">
        <v>27</v>
      </c>
      <c r="E216" s="1" t="str">
        <f t="shared" si="27"/>
        <v>*</v>
      </c>
      <c r="F216" s="1" t="str">
        <f t="shared" si="28"/>
        <v>*</v>
      </c>
      <c r="G216" s="1" t="str">
        <f t="shared" si="29"/>
        <v>*</v>
      </c>
      <c r="J216" s="1" t="str">
        <f t="shared" si="30"/>
        <v>*</v>
      </c>
      <c r="P216" s="1">
        <v>40</v>
      </c>
      <c r="Q216" s="1">
        <f t="shared" si="35"/>
        <v>0.05</v>
      </c>
      <c r="T216" s="4">
        <v>9141.64</v>
      </c>
      <c r="U216" s="9">
        <f t="shared" si="31"/>
        <v>1</v>
      </c>
      <c r="V216" s="4">
        <f t="shared" si="32"/>
        <v>228.541</v>
      </c>
      <c r="W216" s="1" t="s">
        <v>33</v>
      </c>
      <c r="X216" s="1">
        <v>69.64</v>
      </c>
      <c r="Y216" s="4">
        <f t="shared" si="33"/>
        <v>9211.2799999999988</v>
      </c>
      <c r="Z216" s="1" t="s">
        <v>22</v>
      </c>
      <c r="AA216" s="1" t="s">
        <v>28</v>
      </c>
      <c r="AB216" s="1" t="s">
        <v>17</v>
      </c>
      <c r="AC216" s="1" t="s">
        <v>52</v>
      </c>
      <c r="AD216" s="1" t="s">
        <v>59</v>
      </c>
      <c r="AE216" s="2">
        <v>39845</v>
      </c>
    </row>
    <row r="217" spans="1:31" x14ac:dyDescent="0.25">
      <c r="A217">
        <f t="shared" si="34"/>
        <v>216</v>
      </c>
      <c r="B217" s="1">
        <v>30341</v>
      </c>
      <c r="C217" s="2">
        <v>39844</v>
      </c>
      <c r="D217" s="1" t="s">
        <v>13</v>
      </c>
      <c r="E217" s="1" t="str">
        <f t="shared" si="27"/>
        <v>*</v>
      </c>
      <c r="F217" s="1" t="str">
        <f t="shared" si="28"/>
        <v>*</v>
      </c>
      <c r="G217" s="1" t="str">
        <f t="shared" si="29"/>
        <v>*</v>
      </c>
      <c r="J217" s="1" t="str">
        <f t="shared" si="30"/>
        <v>*</v>
      </c>
      <c r="P217" s="1">
        <v>42</v>
      </c>
      <c r="Q217" s="1">
        <f t="shared" si="35"/>
        <v>0.05</v>
      </c>
      <c r="T217" s="4">
        <v>6244.18</v>
      </c>
      <c r="U217" s="9">
        <f t="shared" si="31"/>
        <v>1</v>
      </c>
      <c r="V217" s="4">
        <f t="shared" si="32"/>
        <v>148.6709523809524</v>
      </c>
      <c r="W217" s="1" t="s">
        <v>33</v>
      </c>
      <c r="X217" s="1">
        <v>30</v>
      </c>
      <c r="Y217" s="4">
        <f t="shared" si="33"/>
        <v>6274.18</v>
      </c>
      <c r="Z217" s="1" t="s">
        <v>15</v>
      </c>
      <c r="AA217" s="1" t="s">
        <v>37</v>
      </c>
      <c r="AB217" s="1" t="s">
        <v>17</v>
      </c>
      <c r="AC217" s="1" t="s">
        <v>34</v>
      </c>
      <c r="AD217" s="1" t="s">
        <v>35</v>
      </c>
      <c r="AE217" s="2">
        <v>39844</v>
      </c>
    </row>
    <row r="218" spans="1:31" x14ac:dyDescent="0.25">
      <c r="A218">
        <f t="shared" si="34"/>
        <v>217</v>
      </c>
      <c r="B218" s="1">
        <v>40101</v>
      </c>
      <c r="C218" s="2">
        <v>39844</v>
      </c>
      <c r="D218" s="1" t="s">
        <v>13</v>
      </c>
      <c r="E218" s="1" t="str">
        <f t="shared" si="27"/>
        <v>*</v>
      </c>
      <c r="F218" s="1" t="str">
        <f t="shared" si="28"/>
        <v>*</v>
      </c>
      <c r="G218" s="1" t="str">
        <f t="shared" si="29"/>
        <v>*</v>
      </c>
      <c r="J218" s="1" t="str">
        <f t="shared" si="30"/>
        <v>*</v>
      </c>
      <c r="P218" s="1">
        <v>46</v>
      </c>
      <c r="Q218" s="1">
        <f t="shared" si="35"/>
        <v>0.05</v>
      </c>
      <c r="T218" s="4">
        <v>2188.06</v>
      </c>
      <c r="U218" s="9">
        <f t="shared" si="31"/>
        <v>1</v>
      </c>
      <c r="V218" s="4">
        <f t="shared" si="32"/>
        <v>47.566521739130437</v>
      </c>
      <c r="W218" s="1" t="s">
        <v>14</v>
      </c>
      <c r="X218" s="1">
        <v>19.989999999999998</v>
      </c>
      <c r="Y218" s="4">
        <f t="shared" si="33"/>
        <v>2208.0499999999997</v>
      </c>
      <c r="Z218" s="1" t="s">
        <v>51</v>
      </c>
      <c r="AA218" s="1" t="s">
        <v>28</v>
      </c>
      <c r="AB218" s="1" t="s">
        <v>24</v>
      </c>
      <c r="AC218" s="1" t="s">
        <v>38</v>
      </c>
      <c r="AD218" s="1" t="s">
        <v>19</v>
      </c>
      <c r="AE218" s="2">
        <v>39849</v>
      </c>
    </row>
    <row r="219" spans="1:31" x14ac:dyDescent="0.25">
      <c r="A219">
        <f t="shared" si="34"/>
        <v>218</v>
      </c>
      <c r="B219" s="1">
        <v>18595</v>
      </c>
      <c r="C219" s="2">
        <v>39844</v>
      </c>
      <c r="D219" s="1" t="s">
        <v>32</v>
      </c>
      <c r="E219" s="1" t="str">
        <f t="shared" si="27"/>
        <v>***</v>
      </c>
      <c r="F219" s="1" t="str">
        <f t="shared" si="28"/>
        <v>***</v>
      </c>
      <c r="G219" s="1" t="str">
        <f t="shared" si="29"/>
        <v>***</v>
      </c>
      <c r="J219" s="1" t="str">
        <f t="shared" si="30"/>
        <v>***</v>
      </c>
      <c r="P219" s="1">
        <v>6</v>
      </c>
      <c r="Q219" s="1">
        <f t="shared" si="35"/>
        <v>0.01</v>
      </c>
      <c r="T219" s="4">
        <v>451.44</v>
      </c>
      <c r="U219" s="9">
        <f t="shared" si="31"/>
        <v>0</v>
      </c>
      <c r="V219" s="4">
        <f t="shared" si="32"/>
        <v>75.239999999999995</v>
      </c>
      <c r="W219" s="1" t="s">
        <v>21</v>
      </c>
      <c r="X219" s="1">
        <v>13.99</v>
      </c>
      <c r="Y219" s="4">
        <f t="shared" si="33"/>
        <v>465.43</v>
      </c>
      <c r="Z219" s="1" t="s">
        <v>22</v>
      </c>
      <c r="AA219" s="1" t="s">
        <v>37</v>
      </c>
      <c r="AB219" s="1" t="s">
        <v>29</v>
      </c>
      <c r="AC219" s="1" t="s">
        <v>63</v>
      </c>
      <c r="AD219" s="1" t="s">
        <v>26</v>
      </c>
      <c r="AE219" s="2">
        <v>39846</v>
      </c>
    </row>
    <row r="220" spans="1:31" x14ac:dyDescent="0.25">
      <c r="A220">
        <f t="shared" si="34"/>
        <v>219</v>
      </c>
      <c r="B220" s="1">
        <v>15270</v>
      </c>
      <c r="C220" s="2">
        <v>39844</v>
      </c>
      <c r="D220" s="1" t="s">
        <v>27</v>
      </c>
      <c r="E220" s="1" t="str">
        <f t="shared" si="27"/>
        <v>*</v>
      </c>
      <c r="F220" s="1" t="str">
        <f t="shared" si="28"/>
        <v>*</v>
      </c>
      <c r="G220" s="1" t="str">
        <f t="shared" si="29"/>
        <v>*</v>
      </c>
      <c r="J220" s="1" t="str">
        <f t="shared" si="30"/>
        <v>*</v>
      </c>
      <c r="P220" s="1">
        <v>36</v>
      </c>
      <c r="Q220" s="1">
        <f t="shared" si="35"/>
        <v>0.04</v>
      </c>
      <c r="T220" s="4">
        <v>257.91000000000003</v>
      </c>
      <c r="U220" s="9">
        <f t="shared" si="31"/>
        <v>0</v>
      </c>
      <c r="V220" s="4">
        <f t="shared" si="32"/>
        <v>7.1641666666666675</v>
      </c>
      <c r="W220" s="1" t="s">
        <v>21</v>
      </c>
      <c r="X220" s="1">
        <v>1.6</v>
      </c>
      <c r="Y220" s="4">
        <f t="shared" si="33"/>
        <v>259.51000000000005</v>
      </c>
      <c r="Z220" s="1" t="s">
        <v>51</v>
      </c>
      <c r="AA220" s="1" t="s">
        <v>28</v>
      </c>
      <c r="AB220" s="1" t="s">
        <v>29</v>
      </c>
      <c r="AC220" s="1" t="s">
        <v>40</v>
      </c>
      <c r="AD220" s="1" t="s">
        <v>31</v>
      </c>
      <c r="AE220" s="2">
        <v>39846</v>
      </c>
    </row>
    <row r="221" spans="1:31" x14ac:dyDescent="0.25">
      <c r="A221">
        <f t="shared" si="34"/>
        <v>220</v>
      </c>
      <c r="B221" s="1">
        <v>30341</v>
      </c>
      <c r="C221" s="2">
        <v>39844</v>
      </c>
      <c r="D221" s="1" t="s">
        <v>13</v>
      </c>
      <c r="E221" s="1" t="str">
        <f t="shared" si="27"/>
        <v>*</v>
      </c>
      <c r="F221" s="1" t="str">
        <f t="shared" si="28"/>
        <v>*</v>
      </c>
      <c r="G221" s="1" t="str">
        <f t="shared" si="29"/>
        <v>*</v>
      </c>
      <c r="J221" s="1" t="str">
        <f t="shared" si="30"/>
        <v>*</v>
      </c>
      <c r="P221" s="1">
        <v>41</v>
      </c>
      <c r="Q221" s="1">
        <f t="shared" si="35"/>
        <v>0.05</v>
      </c>
      <c r="T221" s="4">
        <v>239.75</v>
      </c>
      <c r="U221" s="9">
        <f t="shared" si="31"/>
        <v>0</v>
      </c>
      <c r="V221" s="4">
        <f t="shared" si="32"/>
        <v>5.8475609756097562</v>
      </c>
      <c r="W221" s="1" t="s">
        <v>21</v>
      </c>
      <c r="X221" s="1">
        <v>0.5</v>
      </c>
      <c r="Y221" s="4">
        <f t="shared" si="33"/>
        <v>240.25</v>
      </c>
      <c r="Z221" s="1" t="s">
        <v>15</v>
      </c>
      <c r="AA221" s="1" t="s">
        <v>37</v>
      </c>
      <c r="AB221" s="1" t="s">
        <v>29</v>
      </c>
      <c r="AC221" s="1" t="s">
        <v>58</v>
      </c>
      <c r="AD221" s="1" t="s">
        <v>19</v>
      </c>
      <c r="AE221" s="2">
        <v>39844</v>
      </c>
    </row>
    <row r="222" spans="1:31" x14ac:dyDescent="0.25">
      <c r="A222">
        <f t="shared" si="34"/>
        <v>221</v>
      </c>
      <c r="B222" s="1">
        <v>30341</v>
      </c>
      <c r="C222" s="2">
        <v>39844</v>
      </c>
      <c r="D222" s="1" t="s">
        <v>13</v>
      </c>
      <c r="E222" s="1" t="str">
        <f t="shared" si="27"/>
        <v>*</v>
      </c>
      <c r="F222" s="1" t="str">
        <f t="shared" si="28"/>
        <v>*</v>
      </c>
      <c r="G222" s="1" t="str">
        <f t="shared" si="29"/>
        <v>*</v>
      </c>
      <c r="J222" s="1" t="str">
        <f t="shared" si="30"/>
        <v>*</v>
      </c>
      <c r="P222" s="1">
        <v>30</v>
      </c>
      <c r="Q222" s="1">
        <f t="shared" si="35"/>
        <v>0.04</v>
      </c>
      <c r="T222" s="4">
        <v>150.19999999999999</v>
      </c>
      <c r="U222" s="9">
        <f t="shared" si="31"/>
        <v>0</v>
      </c>
      <c r="V222" s="4">
        <f t="shared" si="32"/>
        <v>5.0066666666666659</v>
      </c>
      <c r="W222" s="1" t="s">
        <v>21</v>
      </c>
      <c r="X222" s="1">
        <v>0.8</v>
      </c>
      <c r="Y222" s="4">
        <f t="shared" si="33"/>
        <v>151</v>
      </c>
      <c r="Z222" s="1" t="s">
        <v>15</v>
      </c>
      <c r="AA222" s="1" t="s">
        <v>37</v>
      </c>
      <c r="AB222" s="1" t="s">
        <v>29</v>
      </c>
      <c r="AC222" s="1" t="s">
        <v>40</v>
      </c>
      <c r="AD222" s="1" t="s">
        <v>31</v>
      </c>
      <c r="AE222" s="2">
        <v>39851</v>
      </c>
    </row>
    <row r="223" spans="1:31" x14ac:dyDescent="0.25">
      <c r="A223">
        <f t="shared" si="34"/>
        <v>222</v>
      </c>
      <c r="B223" s="1">
        <v>18595</v>
      </c>
      <c r="C223" s="2">
        <v>39844</v>
      </c>
      <c r="D223" s="1" t="s">
        <v>32</v>
      </c>
      <c r="E223" s="1" t="str">
        <f t="shared" si="27"/>
        <v>***</v>
      </c>
      <c r="F223" s="1" t="str">
        <f t="shared" si="28"/>
        <v>***</v>
      </c>
      <c r="G223" s="1" t="str">
        <f t="shared" si="29"/>
        <v>***</v>
      </c>
      <c r="J223" s="1" t="str">
        <f t="shared" si="30"/>
        <v>***</v>
      </c>
      <c r="P223" s="1">
        <v>16</v>
      </c>
      <c r="Q223" s="1">
        <f t="shared" si="35"/>
        <v>0.02</v>
      </c>
      <c r="T223" s="4">
        <v>138.55000000000001</v>
      </c>
      <c r="U223" s="9">
        <f t="shared" si="31"/>
        <v>0</v>
      </c>
      <c r="V223" s="4">
        <f t="shared" si="32"/>
        <v>8.6593750000000007</v>
      </c>
      <c r="W223" s="1" t="s">
        <v>21</v>
      </c>
      <c r="X223" s="1">
        <v>2.64</v>
      </c>
      <c r="Y223" s="4">
        <f t="shared" si="33"/>
        <v>141.19</v>
      </c>
      <c r="Z223" s="1" t="s">
        <v>22</v>
      </c>
      <c r="AA223" s="1" t="s">
        <v>37</v>
      </c>
      <c r="AB223" s="1" t="s">
        <v>29</v>
      </c>
      <c r="AC223" s="1" t="s">
        <v>45</v>
      </c>
      <c r="AD223" s="1" t="s">
        <v>41</v>
      </c>
      <c r="AE223" s="2">
        <v>39846</v>
      </c>
    </row>
    <row r="224" spans="1:31" x14ac:dyDescent="0.25">
      <c r="A224">
        <f t="shared" si="34"/>
        <v>223</v>
      </c>
      <c r="B224" s="1">
        <v>52416</v>
      </c>
      <c r="C224" s="2">
        <v>39844</v>
      </c>
      <c r="D224" s="1" t="s">
        <v>27</v>
      </c>
      <c r="E224" s="1" t="str">
        <f t="shared" si="27"/>
        <v>*</v>
      </c>
      <c r="F224" s="1" t="str">
        <f t="shared" si="28"/>
        <v>*</v>
      </c>
      <c r="G224" s="1" t="str">
        <f t="shared" si="29"/>
        <v>*</v>
      </c>
      <c r="J224" s="1" t="str">
        <f t="shared" si="30"/>
        <v>*</v>
      </c>
      <c r="P224" s="1">
        <v>6</v>
      </c>
      <c r="Q224" s="1">
        <f t="shared" si="35"/>
        <v>0.01</v>
      </c>
      <c r="T224" s="4">
        <v>49.81</v>
      </c>
      <c r="U224" s="9">
        <f t="shared" si="31"/>
        <v>0</v>
      </c>
      <c r="V224" s="4">
        <f t="shared" si="32"/>
        <v>8.3016666666666676</v>
      </c>
      <c r="W224" s="1" t="s">
        <v>21</v>
      </c>
      <c r="X224" s="1">
        <v>5.83</v>
      </c>
      <c r="Y224" s="4">
        <f t="shared" si="33"/>
        <v>55.64</v>
      </c>
      <c r="Z224" s="1" t="s">
        <v>22</v>
      </c>
      <c r="AA224" s="1" t="s">
        <v>28</v>
      </c>
      <c r="AB224" s="1" t="s">
        <v>29</v>
      </c>
      <c r="AC224" s="1" t="s">
        <v>40</v>
      </c>
      <c r="AD224" s="1" t="s">
        <v>31</v>
      </c>
      <c r="AE224" s="2">
        <v>39846</v>
      </c>
    </row>
    <row r="225" spans="1:31" x14ac:dyDescent="0.25">
      <c r="A225">
        <f t="shared" si="34"/>
        <v>224</v>
      </c>
      <c r="B225" s="1">
        <v>30053</v>
      </c>
      <c r="C225" s="2">
        <v>39845</v>
      </c>
      <c r="D225" s="1" t="s">
        <v>32</v>
      </c>
      <c r="E225" s="1" t="str">
        <f t="shared" si="27"/>
        <v>***</v>
      </c>
      <c r="F225" s="1" t="str">
        <f t="shared" si="28"/>
        <v>***</v>
      </c>
      <c r="G225" s="1" t="str">
        <f t="shared" si="29"/>
        <v>***</v>
      </c>
      <c r="J225" s="1" t="str">
        <f t="shared" si="30"/>
        <v>***</v>
      </c>
      <c r="P225" s="1">
        <v>41</v>
      </c>
      <c r="Q225" s="1">
        <f t="shared" si="35"/>
        <v>0.05</v>
      </c>
      <c r="T225" s="4">
        <v>3279.01</v>
      </c>
      <c r="U225" s="9">
        <f t="shared" si="31"/>
        <v>1</v>
      </c>
      <c r="V225" s="4">
        <f t="shared" si="32"/>
        <v>79.975853658536593</v>
      </c>
      <c r="W225" s="1" t="s">
        <v>33</v>
      </c>
      <c r="X225" s="1">
        <v>33.6</v>
      </c>
      <c r="Y225" s="4">
        <f t="shared" si="33"/>
        <v>3312.61</v>
      </c>
      <c r="Z225" s="1" t="s">
        <v>51</v>
      </c>
      <c r="AA225" s="1" t="s">
        <v>16</v>
      </c>
      <c r="AB225" s="1" t="s">
        <v>24</v>
      </c>
      <c r="AC225" s="1" t="s">
        <v>56</v>
      </c>
      <c r="AD225" s="1" t="s">
        <v>35</v>
      </c>
      <c r="AE225" s="2">
        <v>39847</v>
      </c>
    </row>
    <row r="226" spans="1:31" x14ac:dyDescent="0.25">
      <c r="A226">
        <f t="shared" si="34"/>
        <v>225</v>
      </c>
      <c r="B226" s="1">
        <v>32676</v>
      </c>
      <c r="C226" s="2">
        <v>39845</v>
      </c>
      <c r="D226" s="1" t="s">
        <v>32</v>
      </c>
      <c r="E226" s="1" t="str">
        <f t="shared" si="27"/>
        <v>***</v>
      </c>
      <c r="F226" s="1" t="str">
        <f t="shared" si="28"/>
        <v>***</v>
      </c>
      <c r="G226" s="1" t="str">
        <f t="shared" si="29"/>
        <v>***</v>
      </c>
      <c r="J226" s="1" t="str">
        <f t="shared" si="30"/>
        <v>***</v>
      </c>
      <c r="P226" s="1">
        <v>37</v>
      </c>
      <c r="Q226" s="1">
        <f t="shared" si="35"/>
        <v>0.04</v>
      </c>
      <c r="T226" s="4">
        <v>1697.44</v>
      </c>
      <c r="U226" s="9">
        <f t="shared" si="31"/>
        <v>1</v>
      </c>
      <c r="V226" s="4">
        <f t="shared" si="32"/>
        <v>45.876756756756755</v>
      </c>
      <c r="W226" s="1" t="s">
        <v>21</v>
      </c>
      <c r="X226" s="1">
        <v>1.99</v>
      </c>
      <c r="Y226" s="4">
        <f t="shared" si="33"/>
        <v>1699.43</v>
      </c>
      <c r="Z226" s="1" t="s">
        <v>50</v>
      </c>
      <c r="AA226" s="1" t="s">
        <v>28</v>
      </c>
      <c r="AB226" s="1" t="s">
        <v>24</v>
      </c>
      <c r="AC226" s="1" t="s">
        <v>38</v>
      </c>
      <c r="AD226" s="1" t="s">
        <v>41</v>
      </c>
      <c r="AE226" s="2">
        <v>39848</v>
      </c>
    </row>
    <row r="227" spans="1:31" x14ac:dyDescent="0.25">
      <c r="A227">
        <f t="shared" si="34"/>
        <v>226</v>
      </c>
      <c r="B227" s="1">
        <v>4454</v>
      </c>
      <c r="C227" s="2">
        <v>39845</v>
      </c>
      <c r="D227" s="1" t="s">
        <v>13</v>
      </c>
      <c r="E227" s="1" t="str">
        <f t="shared" si="27"/>
        <v>*</v>
      </c>
      <c r="F227" s="1" t="str">
        <f t="shared" si="28"/>
        <v>*</v>
      </c>
      <c r="G227" s="1" t="str">
        <f t="shared" si="29"/>
        <v>*</v>
      </c>
      <c r="J227" s="1" t="str">
        <f t="shared" si="30"/>
        <v>*</v>
      </c>
      <c r="P227" s="1">
        <v>17</v>
      </c>
      <c r="Q227" s="1">
        <f t="shared" si="35"/>
        <v>0.02</v>
      </c>
      <c r="T227" s="4">
        <v>55.45</v>
      </c>
      <c r="U227" s="9">
        <f t="shared" si="31"/>
        <v>0</v>
      </c>
      <c r="V227" s="4">
        <f t="shared" si="32"/>
        <v>3.2617647058823529</v>
      </c>
      <c r="W227" s="1" t="s">
        <v>21</v>
      </c>
      <c r="X227" s="1">
        <v>0.5</v>
      </c>
      <c r="Y227" s="4">
        <f t="shared" si="33"/>
        <v>55.95</v>
      </c>
      <c r="Z227" s="1" t="s">
        <v>50</v>
      </c>
      <c r="AA227" s="1" t="s">
        <v>28</v>
      </c>
      <c r="AB227" s="1" t="s">
        <v>29</v>
      </c>
      <c r="AC227" s="1" t="s">
        <v>58</v>
      </c>
      <c r="AD227" s="1" t="s">
        <v>19</v>
      </c>
      <c r="AE227" s="2">
        <v>39850</v>
      </c>
    </row>
    <row r="228" spans="1:31" x14ac:dyDescent="0.25">
      <c r="A228">
        <f t="shared" si="34"/>
        <v>227</v>
      </c>
      <c r="B228" s="1">
        <v>55713</v>
      </c>
      <c r="C228" s="2">
        <v>39846</v>
      </c>
      <c r="D228" s="1" t="s">
        <v>20</v>
      </c>
      <c r="E228" s="1" t="str">
        <f t="shared" si="27"/>
        <v>*</v>
      </c>
      <c r="F228" s="1" t="str">
        <f t="shared" si="28"/>
        <v>**</v>
      </c>
      <c r="G228" s="1" t="str">
        <f t="shared" si="29"/>
        <v>**</v>
      </c>
      <c r="J228" s="1" t="str">
        <f t="shared" si="30"/>
        <v>**</v>
      </c>
      <c r="P228" s="1">
        <v>49</v>
      </c>
      <c r="Q228" s="1">
        <f t="shared" si="35"/>
        <v>0.05</v>
      </c>
      <c r="T228" s="4">
        <v>5718.85</v>
      </c>
      <c r="U228" s="9">
        <f t="shared" si="31"/>
        <v>1</v>
      </c>
      <c r="V228" s="4">
        <f t="shared" si="32"/>
        <v>116.71122448979592</v>
      </c>
      <c r="W228" s="1" t="s">
        <v>33</v>
      </c>
      <c r="X228" s="1">
        <v>70.2</v>
      </c>
      <c r="Y228" s="4">
        <f t="shared" si="33"/>
        <v>5789.05</v>
      </c>
      <c r="Z228" s="1" t="s">
        <v>22</v>
      </c>
      <c r="AA228" s="1" t="s">
        <v>28</v>
      </c>
      <c r="AB228" s="1" t="s">
        <v>17</v>
      </c>
      <c r="AC228" s="1" t="s">
        <v>34</v>
      </c>
      <c r="AD228" s="1" t="s">
        <v>35</v>
      </c>
      <c r="AE228" s="2">
        <v>39848</v>
      </c>
    </row>
    <row r="229" spans="1:31" x14ac:dyDescent="0.25">
      <c r="A229">
        <f t="shared" si="34"/>
        <v>228</v>
      </c>
      <c r="B229" s="1">
        <v>19493</v>
      </c>
      <c r="C229" s="2">
        <v>39846</v>
      </c>
      <c r="D229" s="1" t="s">
        <v>32</v>
      </c>
      <c r="E229" s="1" t="str">
        <f t="shared" si="27"/>
        <v>***</v>
      </c>
      <c r="F229" s="1" t="str">
        <f t="shared" si="28"/>
        <v>***</v>
      </c>
      <c r="G229" s="1" t="str">
        <f t="shared" si="29"/>
        <v>***</v>
      </c>
      <c r="J229" s="1" t="str">
        <f t="shared" si="30"/>
        <v>***</v>
      </c>
      <c r="P229" s="1">
        <v>31</v>
      </c>
      <c r="Q229" s="1">
        <f t="shared" si="35"/>
        <v>0.04</v>
      </c>
      <c r="T229" s="4">
        <v>4713.25</v>
      </c>
      <c r="U229" s="9">
        <f t="shared" si="31"/>
        <v>1</v>
      </c>
      <c r="V229" s="4">
        <f t="shared" si="32"/>
        <v>152.04032258064515</v>
      </c>
      <c r="W229" s="1" t="s">
        <v>21</v>
      </c>
      <c r="X229" s="1">
        <v>69</v>
      </c>
      <c r="Y229" s="4">
        <f t="shared" si="33"/>
        <v>4782.25</v>
      </c>
      <c r="Z229" s="1" t="s">
        <v>22</v>
      </c>
      <c r="AA229" s="1" t="s">
        <v>28</v>
      </c>
      <c r="AB229" s="1" t="s">
        <v>17</v>
      </c>
      <c r="AC229" s="1" t="s">
        <v>52</v>
      </c>
      <c r="AD229" s="1" t="s">
        <v>48</v>
      </c>
      <c r="AE229" s="2">
        <v>39847</v>
      </c>
    </row>
    <row r="230" spans="1:31" x14ac:dyDescent="0.25">
      <c r="A230">
        <f t="shared" si="34"/>
        <v>229</v>
      </c>
      <c r="B230" s="1">
        <v>13604</v>
      </c>
      <c r="C230" s="2">
        <v>39846</v>
      </c>
      <c r="D230" s="1" t="s">
        <v>27</v>
      </c>
      <c r="E230" s="1" t="str">
        <f t="shared" si="27"/>
        <v>*</v>
      </c>
      <c r="F230" s="1" t="str">
        <f t="shared" si="28"/>
        <v>*</v>
      </c>
      <c r="G230" s="1" t="str">
        <f t="shared" si="29"/>
        <v>*</v>
      </c>
      <c r="J230" s="1" t="str">
        <f t="shared" si="30"/>
        <v>*</v>
      </c>
      <c r="P230" s="1">
        <v>42</v>
      </c>
      <c r="Q230" s="1">
        <f t="shared" si="35"/>
        <v>0.05</v>
      </c>
      <c r="T230" s="4">
        <v>3609.88</v>
      </c>
      <c r="U230" s="9">
        <f t="shared" si="31"/>
        <v>1</v>
      </c>
      <c r="V230" s="4">
        <f t="shared" si="32"/>
        <v>85.949523809523811</v>
      </c>
      <c r="W230" s="1" t="s">
        <v>21</v>
      </c>
      <c r="X230" s="1">
        <v>56.2</v>
      </c>
      <c r="Y230" s="4">
        <f t="shared" si="33"/>
        <v>3666.08</v>
      </c>
      <c r="Z230" s="1" t="s">
        <v>50</v>
      </c>
      <c r="AA230" s="1" t="s">
        <v>28</v>
      </c>
      <c r="AB230" s="1" t="s">
        <v>17</v>
      </c>
      <c r="AC230" s="1" t="s">
        <v>18</v>
      </c>
      <c r="AD230" s="1" t="s">
        <v>26</v>
      </c>
      <c r="AE230" s="2">
        <v>39849</v>
      </c>
    </row>
    <row r="231" spans="1:31" x14ac:dyDescent="0.25">
      <c r="A231">
        <f t="shared" si="34"/>
        <v>230</v>
      </c>
      <c r="B231" s="1">
        <v>13604</v>
      </c>
      <c r="C231" s="2">
        <v>39846</v>
      </c>
      <c r="D231" s="1" t="s">
        <v>27</v>
      </c>
      <c r="E231" s="1" t="str">
        <f t="shared" si="27"/>
        <v>*</v>
      </c>
      <c r="F231" s="1" t="str">
        <f t="shared" si="28"/>
        <v>*</v>
      </c>
      <c r="G231" s="1" t="str">
        <f t="shared" si="29"/>
        <v>*</v>
      </c>
      <c r="J231" s="1" t="str">
        <f t="shared" si="30"/>
        <v>*</v>
      </c>
      <c r="P231" s="1">
        <v>38</v>
      </c>
      <c r="Q231" s="1">
        <f t="shared" si="35"/>
        <v>0.04</v>
      </c>
      <c r="T231" s="4">
        <v>3152.75</v>
      </c>
      <c r="U231" s="9">
        <f t="shared" si="31"/>
        <v>1</v>
      </c>
      <c r="V231" s="4">
        <f t="shared" si="32"/>
        <v>82.96710526315789</v>
      </c>
      <c r="W231" s="1" t="s">
        <v>21</v>
      </c>
      <c r="X231" s="1">
        <v>6.13</v>
      </c>
      <c r="Y231" s="4">
        <f t="shared" si="33"/>
        <v>3158.88</v>
      </c>
      <c r="Z231" s="1" t="s">
        <v>50</v>
      </c>
      <c r="AA231" s="1" t="s">
        <v>28</v>
      </c>
      <c r="AB231" s="1" t="s">
        <v>24</v>
      </c>
      <c r="AC231" s="1" t="s">
        <v>38</v>
      </c>
      <c r="AD231" s="1" t="s">
        <v>19</v>
      </c>
      <c r="AE231" s="2">
        <v>39848</v>
      </c>
    </row>
    <row r="232" spans="1:31" x14ac:dyDescent="0.25">
      <c r="A232">
        <f t="shared" si="34"/>
        <v>231</v>
      </c>
      <c r="B232" s="1">
        <v>39904</v>
      </c>
      <c r="C232" s="2">
        <v>39846</v>
      </c>
      <c r="D232" s="1" t="s">
        <v>27</v>
      </c>
      <c r="E232" s="1" t="str">
        <f t="shared" si="27"/>
        <v>*</v>
      </c>
      <c r="F232" s="1" t="str">
        <f t="shared" si="28"/>
        <v>*</v>
      </c>
      <c r="G232" s="1" t="str">
        <f t="shared" si="29"/>
        <v>*</v>
      </c>
      <c r="J232" s="1" t="str">
        <f t="shared" si="30"/>
        <v>*</v>
      </c>
      <c r="P232" s="1">
        <v>44</v>
      </c>
      <c r="Q232" s="1">
        <f t="shared" si="35"/>
        <v>0.05</v>
      </c>
      <c r="T232" s="4">
        <v>363.92</v>
      </c>
      <c r="U232" s="9">
        <f t="shared" si="31"/>
        <v>0</v>
      </c>
      <c r="V232" s="4">
        <f t="shared" si="32"/>
        <v>8.2709090909090914</v>
      </c>
      <c r="W232" s="1" t="s">
        <v>21</v>
      </c>
      <c r="X232" s="1">
        <v>7.96</v>
      </c>
      <c r="Y232" s="4">
        <f t="shared" si="33"/>
        <v>371.88</v>
      </c>
      <c r="Z232" s="1" t="s">
        <v>22</v>
      </c>
      <c r="AA232" s="1" t="s">
        <v>16</v>
      </c>
      <c r="AB232" s="1" t="s">
        <v>17</v>
      </c>
      <c r="AC232" s="1" t="s">
        <v>18</v>
      </c>
      <c r="AD232" s="1" t="s">
        <v>19</v>
      </c>
      <c r="AE232" s="2">
        <v>39847</v>
      </c>
    </row>
    <row r="233" spans="1:31" x14ac:dyDescent="0.25">
      <c r="A233">
        <f t="shared" si="34"/>
        <v>232</v>
      </c>
      <c r="B233" s="1">
        <v>38529</v>
      </c>
      <c r="C233" s="2">
        <v>39846</v>
      </c>
      <c r="D233" s="1" t="s">
        <v>13</v>
      </c>
      <c r="E233" s="1" t="str">
        <f t="shared" si="27"/>
        <v>*</v>
      </c>
      <c r="F233" s="1" t="str">
        <f t="shared" si="28"/>
        <v>*</v>
      </c>
      <c r="G233" s="1" t="str">
        <f t="shared" si="29"/>
        <v>*</v>
      </c>
      <c r="J233" s="1" t="str">
        <f t="shared" si="30"/>
        <v>*</v>
      </c>
      <c r="P233" s="1">
        <v>38</v>
      </c>
      <c r="Q233" s="1">
        <f t="shared" si="35"/>
        <v>0.04</v>
      </c>
      <c r="T233" s="4">
        <v>44.85</v>
      </c>
      <c r="U233" s="9">
        <f t="shared" si="31"/>
        <v>0</v>
      </c>
      <c r="V233" s="4">
        <f t="shared" si="32"/>
        <v>1.1802631578947369</v>
      </c>
      <c r="W233" s="1" t="s">
        <v>21</v>
      </c>
      <c r="X233" s="1">
        <v>0.7</v>
      </c>
      <c r="Y233" s="4">
        <f t="shared" si="33"/>
        <v>45.550000000000004</v>
      </c>
      <c r="Z233" s="1" t="s">
        <v>46</v>
      </c>
      <c r="AA233" s="1" t="s">
        <v>28</v>
      </c>
      <c r="AB233" s="1" t="s">
        <v>29</v>
      </c>
      <c r="AC233" s="1" t="s">
        <v>61</v>
      </c>
      <c r="AD233" s="1" t="s">
        <v>31</v>
      </c>
      <c r="AE233" s="2">
        <v>39846</v>
      </c>
    </row>
    <row r="234" spans="1:31" x14ac:dyDescent="0.25">
      <c r="A234">
        <f t="shared" si="34"/>
        <v>233</v>
      </c>
      <c r="B234" s="1">
        <v>21222</v>
      </c>
      <c r="C234" s="2">
        <v>39847</v>
      </c>
      <c r="D234" s="1" t="s">
        <v>27</v>
      </c>
      <c r="E234" s="1" t="str">
        <f t="shared" si="27"/>
        <v>*</v>
      </c>
      <c r="F234" s="1" t="str">
        <f t="shared" si="28"/>
        <v>*</v>
      </c>
      <c r="G234" s="1" t="str">
        <f t="shared" si="29"/>
        <v>*</v>
      </c>
      <c r="J234" s="1" t="str">
        <f t="shared" si="30"/>
        <v>*</v>
      </c>
      <c r="P234" s="1">
        <v>26</v>
      </c>
      <c r="Q234" s="1">
        <f t="shared" si="35"/>
        <v>3.5000000000000003E-2</v>
      </c>
      <c r="T234" s="4">
        <v>846.08150000000001</v>
      </c>
      <c r="U234" s="9">
        <f t="shared" si="31"/>
        <v>0</v>
      </c>
      <c r="V234" s="4">
        <f t="shared" si="32"/>
        <v>32.541596153846157</v>
      </c>
      <c r="W234" s="1" t="s">
        <v>21</v>
      </c>
      <c r="X234" s="1">
        <v>5</v>
      </c>
      <c r="Y234" s="4">
        <f t="shared" si="33"/>
        <v>851.08150000000001</v>
      </c>
      <c r="Z234" s="1" t="s">
        <v>15</v>
      </c>
      <c r="AA234" s="1" t="s">
        <v>37</v>
      </c>
      <c r="AB234" s="1" t="s">
        <v>24</v>
      </c>
      <c r="AC234" s="1" t="s">
        <v>25</v>
      </c>
      <c r="AD234" s="1" t="s">
        <v>19</v>
      </c>
      <c r="AE234" s="2">
        <v>39849</v>
      </c>
    </row>
    <row r="235" spans="1:31" x14ac:dyDescent="0.25">
      <c r="A235">
        <f t="shared" si="34"/>
        <v>234</v>
      </c>
      <c r="B235" s="1">
        <v>21222</v>
      </c>
      <c r="C235" s="2">
        <v>39847</v>
      </c>
      <c r="D235" s="1" t="s">
        <v>27</v>
      </c>
      <c r="E235" s="1" t="str">
        <f t="shared" si="27"/>
        <v>*</v>
      </c>
      <c r="F235" s="1" t="str">
        <f t="shared" si="28"/>
        <v>*</v>
      </c>
      <c r="G235" s="1" t="str">
        <f t="shared" si="29"/>
        <v>*</v>
      </c>
      <c r="J235" s="1" t="str">
        <f t="shared" si="30"/>
        <v>*</v>
      </c>
      <c r="P235" s="1">
        <v>36</v>
      </c>
      <c r="Q235" s="1">
        <f t="shared" si="35"/>
        <v>0.04</v>
      </c>
      <c r="T235" s="4">
        <v>181.39</v>
      </c>
      <c r="U235" s="9">
        <f t="shared" si="31"/>
        <v>0</v>
      </c>
      <c r="V235" s="4">
        <f t="shared" si="32"/>
        <v>5.0386111111111109</v>
      </c>
      <c r="W235" s="1" t="s">
        <v>21</v>
      </c>
      <c r="X235" s="1">
        <v>3.63</v>
      </c>
      <c r="Y235" s="4">
        <f t="shared" si="33"/>
        <v>185.01999999999998</v>
      </c>
      <c r="Z235" s="1" t="s">
        <v>15</v>
      </c>
      <c r="AA235" s="1" t="s">
        <v>37</v>
      </c>
      <c r="AB235" s="1" t="s">
        <v>17</v>
      </c>
      <c r="AC235" s="1" t="s">
        <v>18</v>
      </c>
      <c r="AD235" s="1" t="s">
        <v>31</v>
      </c>
      <c r="AE235" s="2">
        <v>39849</v>
      </c>
    </row>
    <row r="236" spans="1:31" x14ac:dyDescent="0.25">
      <c r="A236">
        <f t="shared" si="34"/>
        <v>235</v>
      </c>
      <c r="B236" s="1">
        <v>14400</v>
      </c>
      <c r="C236" s="2">
        <v>39848</v>
      </c>
      <c r="D236" s="1" t="s">
        <v>36</v>
      </c>
      <c r="E236" s="1" t="str">
        <f t="shared" si="27"/>
        <v>*</v>
      </c>
      <c r="F236" s="1" t="str">
        <f t="shared" si="28"/>
        <v>*</v>
      </c>
      <c r="G236" s="1" t="str">
        <f t="shared" si="29"/>
        <v>*</v>
      </c>
      <c r="J236" s="1" t="str">
        <f t="shared" si="30"/>
        <v>*</v>
      </c>
      <c r="P236" s="1">
        <v>43</v>
      </c>
      <c r="Q236" s="1">
        <f t="shared" si="35"/>
        <v>0.05</v>
      </c>
      <c r="T236" s="4">
        <v>6089.05</v>
      </c>
      <c r="U236" s="9">
        <f t="shared" si="31"/>
        <v>1</v>
      </c>
      <c r="V236" s="4">
        <f t="shared" si="32"/>
        <v>141.60581395348837</v>
      </c>
      <c r="W236" s="1" t="s">
        <v>33</v>
      </c>
      <c r="X236" s="1">
        <v>80.2</v>
      </c>
      <c r="Y236" s="4">
        <f t="shared" si="33"/>
        <v>6169.25</v>
      </c>
      <c r="Z236" s="1" t="s">
        <v>51</v>
      </c>
      <c r="AA236" s="1" t="s">
        <v>37</v>
      </c>
      <c r="AB236" s="1" t="s">
        <v>17</v>
      </c>
      <c r="AC236" s="1" t="s">
        <v>52</v>
      </c>
      <c r="AD236" s="1" t="s">
        <v>59</v>
      </c>
      <c r="AE236" s="2">
        <v>39849</v>
      </c>
    </row>
    <row r="237" spans="1:31" x14ac:dyDescent="0.25">
      <c r="A237">
        <f t="shared" si="34"/>
        <v>236</v>
      </c>
      <c r="B237" s="1">
        <v>41988</v>
      </c>
      <c r="C237" s="2">
        <v>39848</v>
      </c>
      <c r="D237" s="1" t="s">
        <v>13</v>
      </c>
      <c r="E237" s="1" t="str">
        <f t="shared" si="27"/>
        <v>*</v>
      </c>
      <c r="F237" s="1" t="str">
        <f t="shared" si="28"/>
        <v>*</v>
      </c>
      <c r="G237" s="1" t="str">
        <f t="shared" si="29"/>
        <v>*</v>
      </c>
      <c r="J237" s="1" t="str">
        <f t="shared" si="30"/>
        <v>*</v>
      </c>
      <c r="P237" s="1">
        <v>33</v>
      </c>
      <c r="Q237" s="1">
        <f t="shared" si="35"/>
        <v>0.04</v>
      </c>
      <c r="T237" s="4">
        <v>4610.3500000000004</v>
      </c>
      <c r="U237" s="9">
        <f t="shared" si="31"/>
        <v>1</v>
      </c>
      <c r="V237" s="4">
        <f t="shared" si="32"/>
        <v>139.70757575757577</v>
      </c>
      <c r="W237" s="1" t="s">
        <v>33</v>
      </c>
      <c r="X237" s="1">
        <v>17.850000000000001</v>
      </c>
      <c r="Y237" s="4">
        <f t="shared" si="33"/>
        <v>4628.2000000000007</v>
      </c>
      <c r="Z237" s="1" t="s">
        <v>15</v>
      </c>
      <c r="AA237" s="1" t="s">
        <v>37</v>
      </c>
      <c r="AB237" s="1" t="s">
        <v>24</v>
      </c>
      <c r="AC237" s="1" t="s">
        <v>56</v>
      </c>
      <c r="AD237" s="1" t="s">
        <v>35</v>
      </c>
      <c r="AE237" s="2">
        <v>39848</v>
      </c>
    </row>
    <row r="238" spans="1:31" x14ac:dyDescent="0.25">
      <c r="A238">
        <f t="shared" si="34"/>
        <v>237</v>
      </c>
      <c r="B238" s="1">
        <v>44387</v>
      </c>
      <c r="C238" s="2">
        <v>39848</v>
      </c>
      <c r="D238" s="1" t="s">
        <v>13</v>
      </c>
      <c r="E238" s="1" t="str">
        <f t="shared" si="27"/>
        <v>*</v>
      </c>
      <c r="F238" s="1" t="str">
        <f t="shared" si="28"/>
        <v>*</v>
      </c>
      <c r="G238" s="1" t="str">
        <f t="shared" si="29"/>
        <v>*</v>
      </c>
      <c r="J238" s="1" t="str">
        <f t="shared" si="30"/>
        <v>*</v>
      </c>
      <c r="P238" s="1">
        <v>50</v>
      </c>
      <c r="Q238" s="1">
        <f t="shared" si="35"/>
        <v>0.06</v>
      </c>
      <c r="T238" s="4">
        <v>1441.57</v>
      </c>
      <c r="U238" s="9">
        <f t="shared" si="31"/>
        <v>1</v>
      </c>
      <c r="V238" s="4">
        <f t="shared" si="32"/>
        <v>28.831399999999999</v>
      </c>
      <c r="W238" s="1" t="s">
        <v>14</v>
      </c>
      <c r="X238" s="1">
        <v>1.99</v>
      </c>
      <c r="Y238" s="4">
        <f t="shared" si="33"/>
        <v>1443.56</v>
      </c>
      <c r="Z238" s="1" t="s">
        <v>50</v>
      </c>
      <c r="AA238" s="1" t="s">
        <v>28</v>
      </c>
      <c r="AB238" s="1" t="s">
        <v>24</v>
      </c>
      <c r="AC238" s="1" t="s">
        <v>38</v>
      </c>
      <c r="AD238" s="1" t="s">
        <v>41</v>
      </c>
      <c r="AE238" s="2">
        <v>39853</v>
      </c>
    </row>
    <row r="239" spans="1:31" x14ac:dyDescent="0.25">
      <c r="A239">
        <f t="shared" si="34"/>
        <v>238</v>
      </c>
      <c r="B239" s="1">
        <v>14627</v>
      </c>
      <c r="C239" s="2">
        <v>39848</v>
      </c>
      <c r="D239" s="1" t="s">
        <v>36</v>
      </c>
      <c r="E239" s="1" t="str">
        <f t="shared" si="27"/>
        <v>*</v>
      </c>
      <c r="F239" s="1" t="str">
        <f t="shared" si="28"/>
        <v>*</v>
      </c>
      <c r="G239" s="1" t="str">
        <f t="shared" si="29"/>
        <v>*</v>
      </c>
      <c r="J239" s="1" t="str">
        <f t="shared" si="30"/>
        <v>*</v>
      </c>
      <c r="P239" s="1">
        <v>47</v>
      </c>
      <c r="Q239" s="1">
        <f t="shared" si="35"/>
        <v>0.05</v>
      </c>
      <c r="T239" s="4">
        <v>671.03</v>
      </c>
      <c r="U239" s="9">
        <f t="shared" si="31"/>
        <v>0</v>
      </c>
      <c r="V239" s="4">
        <f t="shared" si="32"/>
        <v>14.277234042553191</v>
      </c>
      <c r="W239" s="1" t="s">
        <v>21</v>
      </c>
      <c r="X239" s="1">
        <v>6.46</v>
      </c>
      <c r="Y239" s="4">
        <f t="shared" si="33"/>
        <v>677.49</v>
      </c>
      <c r="Z239" s="1" t="s">
        <v>15</v>
      </c>
      <c r="AA239" s="1" t="s">
        <v>23</v>
      </c>
      <c r="AB239" s="1" t="s">
        <v>29</v>
      </c>
      <c r="AC239" s="1" t="s">
        <v>43</v>
      </c>
      <c r="AD239" s="1" t="s">
        <v>19</v>
      </c>
      <c r="AE239" s="2">
        <v>39849</v>
      </c>
    </row>
    <row r="240" spans="1:31" x14ac:dyDescent="0.25">
      <c r="A240">
        <f t="shared" si="34"/>
        <v>239</v>
      </c>
      <c r="B240" s="1">
        <v>41988</v>
      </c>
      <c r="C240" s="2">
        <v>39848</v>
      </c>
      <c r="D240" s="1" t="s">
        <v>13</v>
      </c>
      <c r="E240" s="1" t="str">
        <f t="shared" si="27"/>
        <v>*</v>
      </c>
      <c r="F240" s="1" t="str">
        <f t="shared" si="28"/>
        <v>*</v>
      </c>
      <c r="G240" s="1" t="str">
        <f t="shared" si="29"/>
        <v>*</v>
      </c>
      <c r="J240" s="1" t="str">
        <f t="shared" si="30"/>
        <v>*</v>
      </c>
      <c r="P240" s="1">
        <v>18</v>
      </c>
      <c r="Q240" s="1">
        <f t="shared" si="35"/>
        <v>0.02</v>
      </c>
      <c r="T240" s="4">
        <v>610.07000000000005</v>
      </c>
      <c r="U240" s="9">
        <f t="shared" si="31"/>
        <v>0</v>
      </c>
      <c r="V240" s="4">
        <f t="shared" si="32"/>
        <v>33.892777777777781</v>
      </c>
      <c r="W240" s="1" t="s">
        <v>33</v>
      </c>
      <c r="X240" s="1">
        <v>19.190000000000001</v>
      </c>
      <c r="Y240" s="4">
        <f t="shared" si="33"/>
        <v>629.2600000000001</v>
      </c>
      <c r="Z240" s="1" t="s">
        <v>15</v>
      </c>
      <c r="AA240" s="1" t="s">
        <v>37</v>
      </c>
      <c r="AB240" s="1" t="s">
        <v>17</v>
      </c>
      <c r="AC240" s="1" t="s">
        <v>34</v>
      </c>
      <c r="AD240" s="1" t="s">
        <v>35</v>
      </c>
      <c r="AE240" s="2">
        <v>39852</v>
      </c>
    </row>
    <row r="241" spans="1:31" x14ac:dyDescent="0.25">
      <c r="A241">
        <f t="shared" si="34"/>
        <v>240</v>
      </c>
      <c r="B241" s="1">
        <v>25120</v>
      </c>
      <c r="C241" s="2">
        <v>39848</v>
      </c>
      <c r="D241" s="1" t="s">
        <v>36</v>
      </c>
      <c r="E241" s="1" t="str">
        <f t="shared" si="27"/>
        <v>*</v>
      </c>
      <c r="F241" s="1" t="str">
        <f t="shared" si="28"/>
        <v>*</v>
      </c>
      <c r="G241" s="1" t="str">
        <f t="shared" si="29"/>
        <v>*</v>
      </c>
      <c r="J241" s="1" t="str">
        <f t="shared" si="30"/>
        <v>*</v>
      </c>
      <c r="P241" s="1">
        <v>46</v>
      </c>
      <c r="Q241" s="1">
        <f t="shared" si="35"/>
        <v>0.05</v>
      </c>
      <c r="T241" s="4">
        <v>237.15</v>
      </c>
      <c r="U241" s="9">
        <f t="shared" si="31"/>
        <v>0</v>
      </c>
      <c r="V241" s="4">
        <f t="shared" si="32"/>
        <v>5.1554347826086957</v>
      </c>
      <c r="W241" s="1" t="s">
        <v>21</v>
      </c>
      <c r="X241" s="1">
        <v>0.5</v>
      </c>
      <c r="Y241" s="4">
        <f t="shared" si="33"/>
        <v>237.65</v>
      </c>
      <c r="Z241" s="1" t="s">
        <v>49</v>
      </c>
      <c r="AA241" s="1" t="s">
        <v>28</v>
      </c>
      <c r="AB241" s="1" t="s">
        <v>29</v>
      </c>
      <c r="AC241" s="1" t="s">
        <v>58</v>
      </c>
      <c r="AD241" s="1" t="s">
        <v>19</v>
      </c>
      <c r="AE241" s="2">
        <v>39850</v>
      </c>
    </row>
    <row r="242" spans="1:31" x14ac:dyDescent="0.25">
      <c r="A242">
        <f t="shared" si="34"/>
        <v>241</v>
      </c>
      <c r="B242" s="1">
        <v>14400</v>
      </c>
      <c r="C242" s="2">
        <v>39848</v>
      </c>
      <c r="D242" s="1" t="s">
        <v>36</v>
      </c>
      <c r="E242" s="1" t="str">
        <f t="shared" si="27"/>
        <v>*</v>
      </c>
      <c r="F242" s="1" t="str">
        <f t="shared" si="28"/>
        <v>*</v>
      </c>
      <c r="G242" s="1" t="str">
        <f t="shared" si="29"/>
        <v>*</v>
      </c>
      <c r="J242" s="1" t="str">
        <f t="shared" si="30"/>
        <v>*</v>
      </c>
      <c r="P242" s="1">
        <v>35</v>
      </c>
      <c r="Q242" s="1">
        <f t="shared" si="35"/>
        <v>0.04</v>
      </c>
      <c r="T242" s="4">
        <v>228.8</v>
      </c>
      <c r="U242" s="9">
        <f t="shared" si="31"/>
        <v>0</v>
      </c>
      <c r="V242" s="4">
        <f t="shared" si="32"/>
        <v>6.5371428571428574</v>
      </c>
      <c r="W242" s="1" t="s">
        <v>21</v>
      </c>
      <c r="X242" s="1">
        <v>6.6</v>
      </c>
      <c r="Y242" s="4">
        <f t="shared" si="33"/>
        <v>235.4</v>
      </c>
      <c r="Z242" s="1" t="s">
        <v>51</v>
      </c>
      <c r="AA242" s="1" t="s">
        <v>37</v>
      </c>
      <c r="AB242" s="1" t="s">
        <v>29</v>
      </c>
      <c r="AC242" s="1" t="s">
        <v>40</v>
      </c>
      <c r="AD242" s="1" t="s">
        <v>19</v>
      </c>
      <c r="AE242" s="2">
        <v>39849</v>
      </c>
    </row>
    <row r="243" spans="1:31" x14ac:dyDescent="0.25">
      <c r="A243">
        <f t="shared" si="34"/>
        <v>242</v>
      </c>
      <c r="B243" s="1">
        <v>35776</v>
      </c>
      <c r="C243" s="2">
        <v>39848</v>
      </c>
      <c r="D243" s="1" t="s">
        <v>36</v>
      </c>
      <c r="E243" s="1" t="str">
        <f t="shared" si="27"/>
        <v>*</v>
      </c>
      <c r="F243" s="1" t="str">
        <f t="shared" si="28"/>
        <v>*</v>
      </c>
      <c r="G243" s="1" t="str">
        <f t="shared" si="29"/>
        <v>*</v>
      </c>
      <c r="J243" s="1" t="str">
        <f t="shared" si="30"/>
        <v>*</v>
      </c>
      <c r="P243" s="1">
        <v>36</v>
      </c>
      <c r="Q243" s="1">
        <f t="shared" si="35"/>
        <v>0.04</v>
      </c>
      <c r="T243" s="4">
        <v>213.74</v>
      </c>
      <c r="U243" s="9">
        <f t="shared" si="31"/>
        <v>0</v>
      </c>
      <c r="V243" s="4">
        <f t="shared" si="32"/>
        <v>5.9372222222222222</v>
      </c>
      <c r="W243" s="1" t="s">
        <v>21</v>
      </c>
      <c r="X243" s="1">
        <v>3.37</v>
      </c>
      <c r="Y243" s="4">
        <f t="shared" si="33"/>
        <v>217.11</v>
      </c>
      <c r="Z243" s="1" t="s">
        <v>51</v>
      </c>
      <c r="AA243" s="1" t="s">
        <v>16</v>
      </c>
      <c r="AB243" s="1" t="s">
        <v>29</v>
      </c>
      <c r="AC243" s="1" t="s">
        <v>61</v>
      </c>
      <c r="AD243" s="1" t="s">
        <v>31</v>
      </c>
      <c r="AE243" s="2">
        <v>39850</v>
      </c>
    </row>
    <row r="244" spans="1:31" x14ac:dyDescent="0.25">
      <c r="A244">
        <f t="shared" si="34"/>
        <v>243</v>
      </c>
      <c r="B244" s="1">
        <v>41988</v>
      </c>
      <c r="C244" s="2">
        <v>39848</v>
      </c>
      <c r="D244" s="1" t="s">
        <v>13</v>
      </c>
      <c r="E244" s="1" t="str">
        <f t="shared" si="27"/>
        <v>*</v>
      </c>
      <c r="F244" s="1" t="str">
        <f t="shared" si="28"/>
        <v>*</v>
      </c>
      <c r="G244" s="1" t="str">
        <f t="shared" si="29"/>
        <v>*</v>
      </c>
      <c r="J244" s="1" t="str">
        <f t="shared" si="30"/>
        <v>*</v>
      </c>
      <c r="P244" s="1">
        <v>14</v>
      </c>
      <c r="Q244" s="1">
        <f t="shared" si="35"/>
        <v>0.02</v>
      </c>
      <c r="T244" s="4">
        <v>181.49</v>
      </c>
      <c r="U244" s="9">
        <f t="shared" si="31"/>
        <v>0</v>
      </c>
      <c r="V244" s="4">
        <f t="shared" si="32"/>
        <v>12.963571428571429</v>
      </c>
      <c r="W244" s="1" t="s">
        <v>21</v>
      </c>
      <c r="X244" s="1">
        <v>5.5</v>
      </c>
      <c r="Y244" s="4">
        <f t="shared" si="33"/>
        <v>186.99</v>
      </c>
      <c r="Z244" s="1" t="s">
        <v>15</v>
      </c>
      <c r="AA244" s="1" t="s">
        <v>37</v>
      </c>
      <c r="AB244" s="1" t="s">
        <v>29</v>
      </c>
      <c r="AC244" s="1" t="s">
        <v>55</v>
      </c>
      <c r="AD244" s="1" t="s">
        <v>19</v>
      </c>
      <c r="AE244" s="2">
        <v>39852</v>
      </c>
    </row>
    <row r="245" spans="1:31" x14ac:dyDescent="0.25">
      <c r="A245">
        <f t="shared" si="34"/>
        <v>244</v>
      </c>
      <c r="B245" s="1">
        <v>25120</v>
      </c>
      <c r="C245" s="2">
        <v>39848</v>
      </c>
      <c r="D245" s="1" t="s">
        <v>36</v>
      </c>
      <c r="E245" s="1" t="str">
        <f t="shared" si="27"/>
        <v>*</v>
      </c>
      <c r="F245" s="1" t="str">
        <f t="shared" si="28"/>
        <v>*</v>
      </c>
      <c r="G245" s="1" t="str">
        <f t="shared" si="29"/>
        <v>*</v>
      </c>
      <c r="J245" s="1" t="str">
        <f t="shared" si="30"/>
        <v>*</v>
      </c>
      <c r="P245" s="1">
        <v>22</v>
      </c>
      <c r="Q245" s="1">
        <f t="shared" si="35"/>
        <v>3.5000000000000003E-2</v>
      </c>
      <c r="T245" s="4">
        <v>179.22</v>
      </c>
      <c r="U245" s="9">
        <f t="shared" si="31"/>
        <v>0</v>
      </c>
      <c r="V245" s="4">
        <f t="shared" si="32"/>
        <v>8.1463636363636365</v>
      </c>
      <c r="W245" s="1" t="s">
        <v>21</v>
      </c>
      <c r="X245" s="1">
        <v>11.15</v>
      </c>
      <c r="Y245" s="4">
        <f t="shared" si="33"/>
        <v>190.37</v>
      </c>
      <c r="Z245" s="1" t="s">
        <v>49</v>
      </c>
      <c r="AA245" s="1" t="s">
        <v>28</v>
      </c>
      <c r="AB245" s="1" t="s">
        <v>29</v>
      </c>
      <c r="AC245" s="1" t="s">
        <v>40</v>
      </c>
      <c r="AD245" s="1" t="s">
        <v>19</v>
      </c>
      <c r="AE245" s="2">
        <v>39849</v>
      </c>
    </row>
    <row r="246" spans="1:31" x14ac:dyDescent="0.25">
      <c r="A246">
        <f t="shared" si="34"/>
        <v>245</v>
      </c>
      <c r="B246" s="1">
        <v>44387</v>
      </c>
      <c r="C246" s="2">
        <v>39848</v>
      </c>
      <c r="D246" s="1" t="s">
        <v>13</v>
      </c>
      <c r="E246" s="1" t="str">
        <f t="shared" si="27"/>
        <v>*</v>
      </c>
      <c r="F246" s="1" t="str">
        <f t="shared" si="28"/>
        <v>*</v>
      </c>
      <c r="G246" s="1" t="str">
        <f t="shared" si="29"/>
        <v>*</v>
      </c>
      <c r="J246" s="1" t="str">
        <f t="shared" si="30"/>
        <v>*</v>
      </c>
      <c r="P246" s="1">
        <v>20</v>
      </c>
      <c r="Q246" s="1">
        <f t="shared" si="35"/>
        <v>3.5000000000000003E-2</v>
      </c>
      <c r="T246" s="4">
        <v>173.09</v>
      </c>
      <c r="U246" s="9">
        <f t="shared" si="31"/>
        <v>0</v>
      </c>
      <c r="V246" s="4">
        <f t="shared" si="32"/>
        <v>8.6545000000000005</v>
      </c>
      <c r="W246" s="1" t="s">
        <v>21</v>
      </c>
      <c r="X246" s="1">
        <v>4.82</v>
      </c>
      <c r="Y246" s="4">
        <f t="shared" si="33"/>
        <v>177.91</v>
      </c>
      <c r="Z246" s="1" t="s">
        <v>50</v>
      </c>
      <c r="AA246" s="1" t="s">
        <v>28</v>
      </c>
      <c r="AB246" s="1" t="s">
        <v>29</v>
      </c>
      <c r="AC246" s="1" t="s">
        <v>40</v>
      </c>
      <c r="AD246" s="1" t="s">
        <v>19</v>
      </c>
      <c r="AE246" s="2">
        <v>39852</v>
      </c>
    </row>
    <row r="247" spans="1:31" x14ac:dyDescent="0.25">
      <c r="A247">
        <f t="shared" si="34"/>
        <v>246</v>
      </c>
      <c r="B247" s="1">
        <v>35776</v>
      </c>
      <c r="C247" s="2">
        <v>39848</v>
      </c>
      <c r="D247" s="1" t="s">
        <v>36</v>
      </c>
      <c r="E247" s="1" t="str">
        <f t="shared" si="27"/>
        <v>*</v>
      </c>
      <c r="F247" s="1" t="str">
        <f t="shared" si="28"/>
        <v>*</v>
      </c>
      <c r="G247" s="1" t="str">
        <f t="shared" si="29"/>
        <v>*</v>
      </c>
      <c r="J247" s="1" t="str">
        <f t="shared" si="30"/>
        <v>*</v>
      </c>
      <c r="P247" s="1">
        <v>9</v>
      </c>
      <c r="Q247" s="1">
        <f t="shared" si="35"/>
        <v>0.01</v>
      </c>
      <c r="T247" s="4">
        <v>118.66</v>
      </c>
      <c r="U247" s="9">
        <f t="shared" si="31"/>
        <v>0</v>
      </c>
      <c r="V247" s="4">
        <f t="shared" si="32"/>
        <v>13.184444444444445</v>
      </c>
      <c r="W247" s="1" t="s">
        <v>21</v>
      </c>
      <c r="X247" s="1">
        <v>1.49</v>
      </c>
      <c r="Y247" s="4">
        <f t="shared" si="33"/>
        <v>120.14999999999999</v>
      </c>
      <c r="Z247" s="1" t="s">
        <v>51</v>
      </c>
      <c r="AA247" s="1" t="s">
        <v>16</v>
      </c>
      <c r="AB247" s="1" t="s">
        <v>29</v>
      </c>
      <c r="AC247" s="1" t="s">
        <v>43</v>
      </c>
      <c r="AD247" s="1" t="s">
        <v>19</v>
      </c>
      <c r="AE247" s="2">
        <v>39850</v>
      </c>
    </row>
    <row r="248" spans="1:31" x14ac:dyDescent="0.25">
      <c r="A248">
        <f t="shared" si="34"/>
        <v>247</v>
      </c>
      <c r="B248" s="1">
        <v>14400</v>
      </c>
      <c r="C248" s="2">
        <v>39848</v>
      </c>
      <c r="D248" s="1" t="s">
        <v>36</v>
      </c>
      <c r="E248" s="1" t="str">
        <f t="shared" si="27"/>
        <v>*</v>
      </c>
      <c r="F248" s="1" t="str">
        <f t="shared" si="28"/>
        <v>*</v>
      </c>
      <c r="G248" s="1" t="str">
        <f t="shared" si="29"/>
        <v>*</v>
      </c>
      <c r="J248" s="1" t="str">
        <f t="shared" si="30"/>
        <v>*</v>
      </c>
      <c r="P248" s="1">
        <v>32</v>
      </c>
      <c r="Q248" s="1">
        <f t="shared" si="35"/>
        <v>0.04</v>
      </c>
      <c r="T248" s="4">
        <v>74.34</v>
      </c>
      <c r="U248" s="9">
        <f t="shared" si="31"/>
        <v>0</v>
      </c>
      <c r="V248" s="4">
        <f t="shared" si="32"/>
        <v>2.3231250000000001</v>
      </c>
      <c r="W248" s="1" t="s">
        <v>21</v>
      </c>
      <c r="X248" s="1">
        <v>6.05</v>
      </c>
      <c r="Y248" s="4">
        <f t="shared" si="33"/>
        <v>80.39</v>
      </c>
      <c r="Z248" s="1" t="s">
        <v>51</v>
      </c>
      <c r="AA248" s="1" t="s">
        <v>37</v>
      </c>
      <c r="AB248" s="1" t="s">
        <v>29</v>
      </c>
      <c r="AC248" s="1" t="s">
        <v>43</v>
      </c>
      <c r="AD248" s="1" t="s">
        <v>19</v>
      </c>
      <c r="AE248" s="2">
        <v>39849</v>
      </c>
    </row>
    <row r="249" spans="1:31" x14ac:dyDescent="0.25">
      <c r="A249">
        <f t="shared" si="34"/>
        <v>248</v>
      </c>
      <c r="B249" s="1">
        <v>25120</v>
      </c>
      <c r="C249" s="2">
        <v>39848</v>
      </c>
      <c r="D249" s="1" t="s">
        <v>36</v>
      </c>
      <c r="E249" s="1" t="str">
        <f t="shared" si="27"/>
        <v>*</v>
      </c>
      <c r="F249" s="1" t="str">
        <f t="shared" si="28"/>
        <v>*</v>
      </c>
      <c r="G249" s="1" t="str">
        <f t="shared" si="29"/>
        <v>*</v>
      </c>
      <c r="J249" s="1" t="str">
        <f t="shared" si="30"/>
        <v>*</v>
      </c>
      <c r="P249" s="1">
        <v>10</v>
      </c>
      <c r="Q249" s="1">
        <f t="shared" si="35"/>
        <v>0.02</v>
      </c>
      <c r="T249" s="4">
        <v>71.86</v>
      </c>
      <c r="U249" s="9">
        <f t="shared" si="31"/>
        <v>0</v>
      </c>
      <c r="V249" s="4">
        <f t="shared" si="32"/>
        <v>7.1859999999999999</v>
      </c>
      <c r="W249" s="1" t="s">
        <v>21</v>
      </c>
      <c r="X249" s="1">
        <v>6.93</v>
      </c>
      <c r="Y249" s="4">
        <f t="shared" si="33"/>
        <v>78.789999999999992</v>
      </c>
      <c r="Z249" s="1" t="s">
        <v>49</v>
      </c>
      <c r="AA249" s="1" t="s">
        <v>28</v>
      </c>
      <c r="AB249" s="1" t="s">
        <v>29</v>
      </c>
      <c r="AC249" s="1" t="s">
        <v>40</v>
      </c>
      <c r="AD249" s="1" t="s">
        <v>19</v>
      </c>
      <c r="AE249" s="2">
        <v>39851</v>
      </c>
    </row>
    <row r="250" spans="1:31" x14ac:dyDescent="0.25">
      <c r="A250">
        <f t="shared" si="34"/>
        <v>249</v>
      </c>
      <c r="B250" s="1">
        <v>59459</v>
      </c>
      <c r="C250" s="2">
        <v>39848</v>
      </c>
      <c r="D250" s="1" t="s">
        <v>36</v>
      </c>
      <c r="E250" s="1" t="str">
        <f t="shared" si="27"/>
        <v>*</v>
      </c>
      <c r="F250" s="1" t="str">
        <f t="shared" si="28"/>
        <v>*</v>
      </c>
      <c r="G250" s="1" t="str">
        <f t="shared" si="29"/>
        <v>*</v>
      </c>
      <c r="J250" s="1" t="str">
        <f t="shared" si="30"/>
        <v>*</v>
      </c>
      <c r="P250" s="1">
        <v>40</v>
      </c>
      <c r="Q250" s="1">
        <f t="shared" si="35"/>
        <v>0.05</v>
      </c>
      <c r="T250" s="4">
        <v>69.66</v>
      </c>
      <c r="U250" s="9">
        <f t="shared" si="31"/>
        <v>0</v>
      </c>
      <c r="V250" s="4">
        <f t="shared" si="32"/>
        <v>1.7414999999999998</v>
      </c>
      <c r="W250" s="1" t="s">
        <v>21</v>
      </c>
      <c r="X250" s="1">
        <v>1.99</v>
      </c>
      <c r="Y250" s="4">
        <f t="shared" si="33"/>
        <v>71.649999999999991</v>
      </c>
      <c r="Z250" s="1" t="s">
        <v>22</v>
      </c>
      <c r="AA250" s="1" t="s">
        <v>23</v>
      </c>
      <c r="AB250" s="1" t="s">
        <v>24</v>
      </c>
      <c r="AC250" s="1" t="s">
        <v>38</v>
      </c>
      <c r="AD250" s="1" t="s">
        <v>41</v>
      </c>
      <c r="AE250" s="2">
        <v>39849</v>
      </c>
    </row>
    <row r="251" spans="1:31" x14ac:dyDescent="0.25">
      <c r="A251">
        <f t="shared" si="34"/>
        <v>250</v>
      </c>
      <c r="B251" s="1">
        <v>17636</v>
      </c>
      <c r="C251" s="2">
        <v>39848</v>
      </c>
      <c r="D251" s="1" t="s">
        <v>13</v>
      </c>
      <c r="E251" s="1" t="str">
        <f t="shared" si="27"/>
        <v>*</v>
      </c>
      <c r="F251" s="1" t="str">
        <f t="shared" si="28"/>
        <v>*</v>
      </c>
      <c r="G251" s="1" t="str">
        <f t="shared" si="29"/>
        <v>*</v>
      </c>
      <c r="J251" s="1" t="str">
        <f t="shared" si="30"/>
        <v>*</v>
      </c>
      <c r="P251" s="1">
        <v>2</v>
      </c>
      <c r="Q251" s="1">
        <f t="shared" si="35"/>
        <v>0.01</v>
      </c>
      <c r="T251" s="4">
        <v>7.01</v>
      </c>
      <c r="U251" s="9">
        <f t="shared" si="31"/>
        <v>0</v>
      </c>
      <c r="V251" s="4">
        <f t="shared" si="32"/>
        <v>3.5049999999999999</v>
      </c>
      <c r="W251" s="1" t="s">
        <v>21</v>
      </c>
      <c r="X251" s="1">
        <v>0.96</v>
      </c>
      <c r="Y251" s="4">
        <f t="shared" si="33"/>
        <v>7.97</v>
      </c>
      <c r="Z251" s="1" t="s">
        <v>42</v>
      </c>
      <c r="AA251" s="1" t="s">
        <v>37</v>
      </c>
      <c r="AB251" s="1" t="s">
        <v>29</v>
      </c>
      <c r="AC251" s="1" t="s">
        <v>30</v>
      </c>
      <c r="AD251" s="1" t="s">
        <v>31</v>
      </c>
      <c r="AE251" s="2">
        <v>39852</v>
      </c>
    </row>
    <row r="252" spans="1:31" x14ac:dyDescent="0.25">
      <c r="A252">
        <f t="shared" si="34"/>
        <v>251</v>
      </c>
      <c r="B252" s="1">
        <v>417</v>
      </c>
      <c r="C252" s="2">
        <v>39849</v>
      </c>
      <c r="D252" s="1" t="s">
        <v>36</v>
      </c>
      <c r="E252" s="1" t="str">
        <f t="shared" si="27"/>
        <v>*</v>
      </c>
      <c r="F252" s="1" t="str">
        <f t="shared" si="28"/>
        <v>*</v>
      </c>
      <c r="G252" s="1" t="str">
        <f t="shared" si="29"/>
        <v>*</v>
      </c>
      <c r="J252" s="1" t="str">
        <f t="shared" si="30"/>
        <v>*</v>
      </c>
      <c r="P252" s="1">
        <v>39</v>
      </c>
      <c r="Q252" s="1">
        <f t="shared" si="35"/>
        <v>0.04</v>
      </c>
      <c r="T252" s="4">
        <v>15260.78</v>
      </c>
      <c r="U252" s="9">
        <f t="shared" si="31"/>
        <v>1</v>
      </c>
      <c r="V252" s="4">
        <f t="shared" si="32"/>
        <v>391.30205128205131</v>
      </c>
      <c r="W252" s="1" t="s">
        <v>33</v>
      </c>
      <c r="X252" s="1">
        <v>28.14</v>
      </c>
      <c r="Y252" s="4">
        <f t="shared" si="33"/>
        <v>15288.92</v>
      </c>
      <c r="Z252" s="1" t="s">
        <v>42</v>
      </c>
      <c r="AA252" s="1" t="s">
        <v>23</v>
      </c>
      <c r="AB252" s="1" t="s">
        <v>24</v>
      </c>
      <c r="AC252" s="1" t="s">
        <v>56</v>
      </c>
      <c r="AD252" s="1" t="s">
        <v>35</v>
      </c>
      <c r="AE252" s="2">
        <v>39850</v>
      </c>
    </row>
    <row r="253" spans="1:31" x14ac:dyDescent="0.25">
      <c r="A253">
        <f t="shared" si="34"/>
        <v>252</v>
      </c>
      <c r="B253" s="1">
        <v>36068</v>
      </c>
      <c r="C253" s="2">
        <v>39849</v>
      </c>
      <c r="D253" s="1" t="s">
        <v>32</v>
      </c>
      <c r="E253" s="1" t="str">
        <f t="shared" si="27"/>
        <v>***</v>
      </c>
      <c r="F253" s="1" t="str">
        <f t="shared" si="28"/>
        <v>***</v>
      </c>
      <c r="G253" s="1" t="str">
        <f t="shared" si="29"/>
        <v>***</v>
      </c>
      <c r="J253" s="1" t="str">
        <f t="shared" si="30"/>
        <v>***</v>
      </c>
      <c r="P253" s="1">
        <v>23</v>
      </c>
      <c r="Q253" s="1">
        <f t="shared" si="35"/>
        <v>3.5000000000000003E-2</v>
      </c>
      <c r="T253" s="4">
        <v>6133.18</v>
      </c>
      <c r="U253" s="9">
        <f t="shared" si="31"/>
        <v>1</v>
      </c>
      <c r="V253" s="4">
        <f t="shared" si="32"/>
        <v>266.66000000000003</v>
      </c>
      <c r="W253" s="1" t="s">
        <v>33</v>
      </c>
      <c r="X253" s="1">
        <v>23.19</v>
      </c>
      <c r="Y253" s="4">
        <f t="shared" si="33"/>
        <v>6156.37</v>
      </c>
      <c r="Z253" s="1" t="s">
        <v>15</v>
      </c>
      <c r="AA253" s="1" t="s">
        <v>23</v>
      </c>
      <c r="AB253" s="1" t="s">
        <v>29</v>
      </c>
      <c r="AC253" s="1" t="s">
        <v>63</v>
      </c>
      <c r="AD253" s="1" t="s">
        <v>35</v>
      </c>
      <c r="AE253" s="2">
        <v>39850</v>
      </c>
    </row>
    <row r="254" spans="1:31" x14ac:dyDescent="0.25">
      <c r="A254">
        <f t="shared" si="34"/>
        <v>253</v>
      </c>
      <c r="B254" s="1">
        <v>10310</v>
      </c>
      <c r="C254" s="2">
        <v>39849</v>
      </c>
      <c r="D254" s="1" t="s">
        <v>13</v>
      </c>
      <c r="E254" s="1" t="str">
        <f t="shared" si="27"/>
        <v>*</v>
      </c>
      <c r="F254" s="1" t="str">
        <f t="shared" si="28"/>
        <v>*</v>
      </c>
      <c r="G254" s="1" t="str">
        <f t="shared" si="29"/>
        <v>*</v>
      </c>
      <c r="J254" s="1" t="str">
        <f t="shared" si="30"/>
        <v>*</v>
      </c>
      <c r="P254" s="1">
        <v>6</v>
      </c>
      <c r="Q254" s="1">
        <f t="shared" si="35"/>
        <v>0.01</v>
      </c>
      <c r="T254" s="4">
        <v>926.58500000000004</v>
      </c>
      <c r="U254" s="9">
        <f t="shared" si="31"/>
        <v>0</v>
      </c>
      <c r="V254" s="4">
        <f t="shared" si="32"/>
        <v>154.43083333333334</v>
      </c>
      <c r="W254" s="1" t="s">
        <v>21</v>
      </c>
      <c r="X254" s="1">
        <v>3.99</v>
      </c>
      <c r="Y254" s="4">
        <f t="shared" si="33"/>
        <v>930.57500000000005</v>
      </c>
      <c r="Z254" s="1" t="s">
        <v>15</v>
      </c>
      <c r="AA254" s="1" t="s">
        <v>23</v>
      </c>
      <c r="AB254" s="1" t="s">
        <v>24</v>
      </c>
      <c r="AC254" s="1" t="s">
        <v>25</v>
      </c>
      <c r="AD254" s="1" t="s">
        <v>19</v>
      </c>
      <c r="AE254" s="2">
        <v>39856</v>
      </c>
    </row>
    <row r="255" spans="1:31" x14ac:dyDescent="0.25">
      <c r="A255">
        <f t="shared" si="34"/>
        <v>254</v>
      </c>
      <c r="B255" s="1">
        <v>417</v>
      </c>
      <c r="C255" s="2">
        <v>39849</v>
      </c>
      <c r="D255" s="1" t="s">
        <v>36</v>
      </c>
      <c r="E255" s="1" t="str">
        <f t="shared" si="27"/>
        <v>*</v>
      </c>
      <c r="F255" s="1" t="str">
        <f t="shared" si="28"/>
        <v>*</v>
      </c>
      <c r="G255" s="1" t="str">
        <f t="shared" si="29"/>
        <v>*</v>
      </c>
      <c r="J255" s="1" t="str">
        <f t="shared" si="30"/>
        <v>*</v>
      </c>
      <c r="P255" s="1">
        <v>3</v>
      </c>
      <c r="Q255" s="1">
        <f t="shared" si="35"/>
        <v>0.01</v>
      </c>
      <c r="T255" s="4">
        <v>540.41</v>
      </c>
      <c r="U255" s="9">
        <f t="shared" si="31"/>
        <v>0</v>
      </c>
      <c r="V255" s="4">
        <f t="shared" si="32"/>
        <v>180.13666666666666</v>
      </c>
      <c r="W255" s="1" t="s">
        <v>21</v>
      </c>
      <c r="X255" s="1">
        <v>19.989999999999998</v>
      </c>
      <c r="Y255" s="4">
        <f t="shared" si="33"/>
        <v>560.4</v>
      </c>
      <c r="Z255" s="1" t="s">
        <v>42</v>
      </c>
      <c r="AA255" s="1" t="s">
        <v>23</v>
      </c>
      <c r="AB255" s="1" t="s">
        <v>29</v>
      </c>
      <c r="AC255" s="1" t="s">
        <v>55</v>
      </c>
      <c r="AD255" s="1" t="s">
        <v>19</v>
      </c>
      <c r="AE255" s="2">
        <v>39851</v>
      </c>
    </row>
    <row r="256" spans="1:31" x14ac:dyDescent="0.25">
      <c r="A256">
        <f t="shared" si="34"/>
        <v>255</v>
      </c>
      <c r="B256" s="1">
        <v>26945</v>
      </c>
      <c r="C256" s="2">
        <v>39849</v>
      </c>
      <c r="D256" s="1" t="s">
        <v>32</v>
      </c>
      <c r="E256" s="1" t="str">
        <f t="shared" si="27"/>
        <v>***</v>
      </c>
      <c r="F256" s="1" t="str">
        <f t="shared" si="28"/>
        <v>***</v>
      </c>
      <c r="G256" s="1" t="str">
        <f t="shared" si="29"/>
        <v>***</v>
      </c>
      <c r="J256" s="1" t="str">
        <f t="shared" si="30"/>
        <v>***</v>
      </c>
      <c r="P256" s="1">
        <v>29</v>
      </c>
      <c r="Q256" s="1">
        <f t="shared" si="35"/>
        <v>3.5000000000000003E-2</v>
      </c>
      <c r="T256" s="4">
        <v>221.33</v>
      </c>
      <c r="U256" s="9">
        <f t="shared" si="31"/>
        <v>0</v>
      </c>
      <c r="V256" s="4">
        <f t="shared" si="32"/>
        <v>7.6320689655172416</v>
      </c>
      <c r="W256" s="1" t="s">
        <v>21</v>
      </c>
      <c r="X256" s="1">
        <v>1.77</v>
      </c>
      <c r="Y256" s="4">
        <f t="shared" si="33"/>
        <v>223.10000000000002</v>
      </c>
      <c r="Z256" s="1" t="s">
        <v>51</v>
      </c>
      <c r="AA256" s="1" t="s">
        <v>37</v>
      </c>
      <c r="AB256" s="1" t="s">
        <v>29</v>
      </c>
      <c r="AC256" s="1" t="s">
        <v>40</v>
      </c>
      <c r="AD256" s="1" t="s">
        <v>31</v>
      </c>
      <c r="AE256" s="2">
        <v>39849</v>
      </c>
    </row>
    <row r="257" spans="1:31" x14ac:dyDescent="0.25">
      <c r="A257">
        <f t="shared" si="34"/>
        <v>256</v>
      </c>
      <c r="B257" s="1">
        <v>35200</v>
      </c>
      <c r="C257" s="2">
        <v>39849</v>
      </c>
      <c r="D257" s="1" t="s">
        <v>36</v>
      </c>
      <c r="E257" s="1" t="str">
        <f t="shared" si="27"/>
        <v>*</v>
      </c>
      <c r="F257" s="1" t="str">
        <f t="shared" si="28"/>
        <v>*</v>
      </c>
      <c r="G257" s="1" t="str">
        <f t="shared" si="29"/>
        <v>*</v>
      </c>
      <c r="J257" s="1" t="str">
        <f t="shared" si="30"/>
        <v>*</v>
      </c>
      <c r="P257" s="1">
        <v>15</v>
      </c>
      <c r="Q257" s="1">
        <f t="shared" si="35"/>
        <v>0.02</v>
      </c>
      <c r="T257" s="4">
        <v>150.24</v>
      </c>
      <c r="U257" s="9">
        <f t="shared" si="31"/>
        <v>0</v>
      </c>
      <c r="V257" s="4">
        <f t="shared" si="32"/>
        <v>10.016</v>
      </c>
      <c r="W257" s="1" t="s">
        <v>21</v>
      </c>
      <c r="X257" s="1">
        <v>12.52</v>
      </c>
      <c r="Y257" s="4">
        <f t="shared" si="33"/>
        <v>162.76000000000002</v>
      </c>
      <c r="Z257" s="1" t="s">
        <v>42</v>
      </c>
      <c r="AA257" s="1" t="s">
        <v>28</v>
      </c>
      <c r="AB257" s="1" t="s">
        <v>17</v>
      </c>
      <c r="AC257" s="1" t="s">
        <v>18</v>
      </c>
      <c r="AD257" s="1" t="s">
        <v>19</v>
      </c>
      <c r="AE257" s="2">
        <v>39851</v>
      </c>
    </row>
    <row r="258" spans="1:31" x14ac:dyDescent="0.25">
      <c r="A258">
        <f t="shared" si="34"/>
        <v>257</v>
      </c>
      <c r="B258" s="1">
        <v>10310</v>
      </c>
      <c r="C258" s="2">
        <v>39849</v>
      </c>
      <c r="D258" s="1" t="s">
        <v>13</v>
      </c>
      <c r="E258" s="1" t="str">
        <f t="shared" si="27"/>
        <v>*</v>
      </c>
      <c r="F258" s="1" t="str">
        <f t="shared" si="28"/>
        <v>*</v>
      </c>
      <c r="G258" s="1" t="str">
        <f t="shared" si="29"/>
        <v>*</v>
      </c>
      <c r="J258" s="1" t="str">
        <f t="shared" si="30"/>
        <v>*</v>
      </c>
      <c r="P258" s="1">
        <v>48</v>
      </c>
      <c r="Q258" s="1">
        <f t="shared" si="35"/>
        <v>0.05</v>
      </c>
      <c r="T258" s="4">
        <v>139.86000000000001</v>
      </c>
      <c r="U258" s="9">
        <f t="shared" si="31"/>
        <v>0</v>
      </c>
      <c r="V258" s="4">
        <f t="shared" si="32"/>
        <v>2.9137500000000003</v>
      </c>
      <c r="W258" s="1" t="s">
        <v>21</v>
      </c>
      <c r="X258" s="1">
        <v>1.01</v>
      </c>
      <c r="Y258" s="4">
        <f t="shared" si="33"/>
        <v>140.87</v>
      </c>
      <c r="Z258" s="1" t="s">
        <v>15</v>
      </c>
      <c r="AA258" s="1" t="s">
        <v>23</v>
      </c>
      <c r="AB258" s="1" t="s">
        <v>29</v>
      </c>
      <c r="AC258" s="1" t="s">
        <v>30</v>
      </c>
      <c r="AD258" s="1" t="s">
        <v>31</v>
      </c>
      <c r="AE258" s="2">
        <v>39853</v>
      </c>
    </row>
    <row r="259" spans="1:31" x14ac:dyDescent="0.25">
      <c r="A259">
        <f t="shared" si="34"/>
        <v>258</v>
      </c>
      <c r="B259" s="1">
        <v>41543</v>
      </c>
      <c r="C259" s="2">
        <v>39850</v>
      </c>
      <c r="D259" s="1" t="s">
        <v>13</v>
      </c>
      <c r="E259" s="1" t="str">
        <f t="shared" ref="E259:E322" si="36">IF(D259="Critical","***","*")</f>
        <v>*</v>
      </c>
      <c r="F259" s="1" t="str">
        <f t="shared" ref="F259:F322" si="37">IF(D259="Critical","***",IF(D259="High","**","*"))</f>
        <v>*</v>
      </c>
      <c r="G259" s="1" t="str">
        <f t="shared" ref="G259:G322" si="38">VLOOKUP(D259,$H$6:$I$10,2,FALSE)</f>
        <v>*</v>
      </c>
      <c r="J259" s="1" t="str">
        <f t="shared" ref="J259:J322" si="39">HLOOKUP(D259,$K$5:$O$6,2,FALSE)</f>
        <v>*</v>
      </c>
      <c r="P259" s="1">
        <v>45</v>
      </c>
      <c r="Q259" s="1">
        <f t="shared" si="35"/>
        <v>0.05</v>
      </c>
      <c r="T259" s="4">
        <v>7548.65</v>
      </c>
      <c r="U259" s="9">
        <f t="shared" ref="U259:U322" si="40">IF(T259&gt;1000,1,0)</f>
        <v>1</v>
      </c>
      <c r="V259" s="4">
        <f t="shared" ref="V259:V322" si="41">T259/P259</f>
        <v>167.74777777777777</v>
      </c>
      <c r="W259" s="1" t="s">
        <v>33</v>
      </c>
      <c r="X259" s="1">
        <v>30</v>
      </c>
      <c r="Y259" s="4">
        <f t="shared" ref="Y259:Y322" si="42">X259+T259</f>
        <v>7578.65</v>
      </c>
      <c r="Z259" s="1" t="s">
        <v>22</v>
      </c>
      <c r="AA259" s="1" t="s">
        <v>28</v>
      </c>
      <c r="AB259" s="1" t="s">
        <v>17</v>
      </c>
      <c r="AC259" s="1" t="s">
        <v>34</v>
      </c>
      <c r="AD259" s="1" t="s">
        <v>35</v>
      </c>
      <c r="AE259" s="2">
        <v>39854</v>
      </c>
    </row>
    <row r="260" spans="1:31" x14ac:dyDescent="0.25">
      <c r="A260">
        <f t="shared" ref="A260:A323" si="43">A259+1</f>
        <v>259</v>
      </c>
      <c r="B260" s="1">
        <v>25440</v>
      </c>
      <c r="C260" s="2">
        <v>39850</v>
      </c>
      <c r="D260" s="1" t="s">
        <v>20</v>
      </c>
      <c r="E260" s="1" t="str">
        <f t="shared" si="36"/>
        <v>*</v>
      </c>
      <c r="F260" s="1" t="str">
        <f t="shared" si="37"/>
        <v>**</v>
      </c>
      <c r="G260" s="1" t="str">
        <f t="shared" si="38"/>
        <v>**</v>
      </c>
      <c r="J260" s="1" t="str">
        <f t="shared" si="39"/>
        <v>**</v>
      </c>
      <c r="P260" s="1">
        <v>30</v>
      </c>
      <c r="Q260" s="1">
        <f t="shared" ref="Q260:Q323" si="44">VLOOKUP(P260,$R$5:$S$10,2,TRUE)</f>
        <v>0.04</v>
      </c>
      <c r="T260" s="4">
        <v>6589.3040000000001</v>
      </c>
      <c r="U260" s="9">
        <f t="shared" si="40"/>
        <v>1</v>
      </c>
      <c r="V260" s="4">
        <f t="shared" si="41"/>
        <v>219.64346666666668</v>
      </c>
      <c r="W260" s="1" t="s">
        <v>33</v>
      </c>
      <c r="X260" s="1">
        <v>66.67</v>
      </c>
      <c r="Y260" s="4">
        <f t="shared" si="42"/>
        <v>6655.9740000000002</v>
      </c>
      <c r="Z260" s="1" t="s">
        <v>49</v>
      </c>
      <c r="AA260" s="1" t="s">
        <v>37</v>
      </c>
      <c r="AB260" s="1" t="s">
        <v>17</v>
      </c>
      <c r="AC260" s="1" t="s">
        <v>52</v>
      </c>
      <c r="AD260" s="1" t="s">
        <v>59</v>
      </c>
      <c r="AE260" s="2">
        <v>39850</v>
      </c>
    </row>
    <row r="261" spans="1:31" x14ac:dyDescent="0.25">
      <c r="A261">
        <f t="shared" si="43"/>
        <v>260</v>
      </c>
      <c r="B261" s="1">
        <v>26724</v>
      </c>
      <c r="C261" s="2">
        <v>39850</v>
      </c>
      <c r="D261" s="1" t="s">
        <v>32</v>
      </c>
      <c r="E261" s="1" t="str">
        <f t="shared" si="36"/>
        <v>***</v>
      </c>
      <c r="F261" s="1" t="str">
        <f t="shared" si="37"/>
        <v>***</v>
      </c>
      <c r="G261" s="1" t="str">
        <f t="shared" si="38"/>
        <v>***</v>
      </c>
      <c r="J261" s="1" t="str">
        <f t="shared" si="39"/>
        <v>***</v>
      </c>
      <c r="P261" s="1">
        <v>2</v>
      </c>
      <c r="Q261" s="1">
        <f t="shared" si="44"/>
        <v>0.01</v>
      </c>
      <c r="T261" s="4">
        <v>1838.18</v>
      </c>
      <c r="U261" s="9">
        <f t="shared" si="40"/>
        <v>1</v>
      </c>
      <c r="V261" s="4">
        <f t="shared" si="41"/>
        <v>919.09</v>
      </c>
      <c r="W261" s="1" t="s">
        <v>21</v>
      </c>
      <c r="X261" s="1">
        <v>13.99</v>
      </c>
      <c r="Y261" s="4">
        <f t="shared" si="42"/>
        <v>1852.17</v>
      </c>
      <c r="Z261" s="1" t="s">
        <v>44</v>
      </c>
      <c r="AA261" s="1" t="s">
        <v>23</v>
      </c>
      <c r="AB261" s="1" t="s">
        <v>24</v>
      </c>
      <c r="AC261" s="1" t="s">
        <v>56</v>
      </c>
      <c r="AD261" s="1" t="s">
        <v>26</v>
      </c>
      <c r="AE261" s="2">
        <v>39852</v>
      </c>
    </row>
    <row r="262" spans="1:31" x14ac:dyDescent="0.25">
      <c r="A262">
        <f t="shared" si="43"/>
        <v>261</v>
      </c>
      <c r="B262" s="1">
        <v>41543</v>
      </c>
      <c r="C262" s="2">
        <v>39850</v>
      </c>
      <c r="D262" s="1" t="s">
        <v>13</v>
      </c>
      <c r="E262" s="1" t="str">
        <f t="shared" si="36"/>
        <v>*</v>
      </c>
      <c r="F262" s="1" t="str">
        <f t="shared" si="37"/>
        <v>*</v>
      </c>
      <c r="G262" s="1" t="str">
        <f t="shared" si="38"/>
        <v>*</v>
      </c>
      <c r="J262" s="1" t="str">
        <f t="shared" si="39"/>
        <v>*</v>
      </c>
      <c r="P262" s="1">
        <v>24</v>
      </c>
      <c r="Q262" s="1">
        <f t="shared" si="44"/>
        <v>3.5000000000000003E-2</v>
      </c>
      <c r="T262" s="4">
        <v>1318.8685</v>
      </c>
      <c r="U262" s="9">
        <f t="shared" si="40"/>
        <v>1</v>
      </c>
      <c r="V262" s="4">
        <f t="shared" si="41"/>
        <v>54.952854166666668</v>
      </c>
      <c r="W262" s="1" t="s">
        <v>21</v>
      </c>
      <c r="X262" s="1">
        <v>3.99</v>
      </c>
      <c r="Y262" s="4">
        <f t="shared" si="42"/>
        <v>1322.8585</v>
      </c>
      <c r="Z262" s="1" t="s">
        <v>22</v>
      </c>
      <c r="AA262" s="1" t="s">
        <v>28</v>
      </c>
      <c r="AB262" s="1" t="s">
        <v>24</v>
      </c>
      <c r="AC262" s="1" t="s">
        <v>25</v>
      </c>
      <c r="AD262" s="1" t="s">
        <v>19</v>
      </c>
      <c r="AE262" s="2">
        <v>39854</v>
      </c>
    </row>
    <row r="263" spans="1:31" x14ac:dyDescent="0.25">
      <c r="A263">
        <f t="shared" si="43"/>
        <v>262</v>
      </c>
      <c r="B263" s="1">
        <v>28772</v>
      </c>
      <c r="C263" s="2">
        <v>39850</v>
      </c>
      <c r="D263" s="1" t="s">
        <v>20</v>
      </c>
      <c r="E263" s="1" t="str">
        <f t="shared" si="36"/>
        <v>*</v>
      </c>
      <c r="F263" s="1" t="str">
        <f t="shared" si="37"/>
        <v>**</v>
      </c>
      <c r="G263" s="1" t="str">
        <f t="shared" si="38"/>
        <v>**</v>
      </c>
      <c r="J263" s="1" t="str">
        <f t="shared" si="39"/>
        <v>**</v>
      </c>
      <c r="P263" s="1">
        <v>16</v>
      </c>
      <c r="Q263" s="1">
        <f t="shared" si="44"/>
        <v>0.02</v>
      </c>
      <c r="T263" s="4">
        <v>950.46400000000006</v>
      </c>
      <c r="U263" s="9">
        <f t="shared" si="40"/>
        <v>0</v>
      </c>
      <c r="V263" s="4">
        <f t="shared" si="41"/>
        <v>59.404000000000003</v>
      </c>
      <c r="W263" s="1" t="s">
        <v>21</v>
      </c>
      <c r="X263" s="1">
        <v>69</v>
      </c>
      <c r="Y263" s="4">
        <f t="shared" si="42"/>
        <v>1019.4640000000001</v>
      </c>
      <c r="Z263" s="1" t="s">
        <v>49</v>
      </c>
      <c r="AA263" s="1" t="s">
        <v>23</v>
      </c>
      <c r="AB263" s="1" t="s">
        <v>17</v>
      </c>
      <c r="AC263" s="1" t="s">
        <v>52</v>
      </c>
      <c r="AD263" s="1" t="s">
        <v>48</v>
      </c>
      <c r="AE263" s="2">
        <v>39851</v>
      </c>
    </row>
    <row r="264" spans="1:31" x14ac:dyDescent="0.25">
      <c r="A264">
        <f t="shared" si="43"/>
        <v>263</v>
      </c>
      <c r="B264" s="1">
        <v>28772</v>
      </c>
      <c r="C264" s="2">
        <v>39850</v>
      </c>
      <c r="D264" s="1" t="s">
        <v>20</v>
      </c>
      <c r="E264" s="1" t="str">
        <f t="shared" si="36"/>
        <v>*</v>
      </c>
      <c r="F264" s="1" t="str">
        <f t="shared" si="37"/>
        <v>**</v>
      </c>
      <c r="G264" s="1" t="str">
        <f t="shared" si="38"/>
        <v>**</v>
      </c>
      <c r="J264" s="1" t="str">
        <f t="shared" si="39"/>
        <v>**</v>
      </c>
      <c r="P264" s="1">
        <v>4</v>
      </c>
      <c r="Q264" s="1">
        <f t="shared" si="44"/>
        <v>0.01</v>
      </c>
      <c r="T264" s="4">
        <v>705.68700000000001</v>
      </c>
      <c r="U264" s="9">
        <f t="shared" si="40"/>
        <v>0</v>
      </c>
      <c r="V264" s="4">
        <f t="shared" si="41"/>
        <v>176.42175</v>
      </c>
      <c r="W264" s="1" t="s">
        <v>14</v>
      </c>
      <c r="X264" s="1">
        <v>8.99</v>
      </c>
      <c r="Y264" s="4">
        <f t="shared" si="42"/>
        <v>714.67700000000002</v>
      </c>
      <c r="Z264" s="1" t="s">
        <v>49</v>
      </c>
      <c r="AA264" s="1" t="s">
        <v>23</v>
      </c>
      <c r="AB264" s="1" t="s">
        <v>24</v>
      </c>
      <c r="AC264" s="1" t="s">
        <v>25</v>
      </c>
      <c r="AD264" s="1" t="s">
        <v>19</v>
      </c>
      <c r="AE264" s="2">
        <v>39852</v>
      </c>
    </row>
    <row r="265" spans="1:31" x14ac:dyDescent="0.25">
      <c r="A265">
        <f t="shared" si="43"/>
        <v>264</v>
      </c>
      <c r="B265" s="1">
        <v>23808</v>
      </c>
      <c r="C265" s="2">
        <v>39851</v>
      </c>
      <c r="D265" s="1" t="s">
        <v>13</v>
      </c>
      <c r="E265" s="1" t="str">
        <f t="shared" si="36"/>
        <v>*</v>
      </c>
      <c r="F265" s="1" t="str">
        <f t="shared" si="37"/>
        <v>*</v>
      </c>
      <c r="G265" s="1" t="str">
        <f t="shared" si="38"/>
        <v>*</v>
      </c>
      <c r="J265" s="1" t="str">
        <f t="shared" si="39"/>
        <v>*</v>
      </c>
      <c r="P265" s="1">
        <v>28</v>
      </c>
      <c r="Q265" s="1">
        <f t="shared" si="44"/>
        <v>3.5000000000000003E-2</v>
      </c>
      <c r="T265" s="4">
        <v>2813.8485000000001</v>
      </c>
      <c r="U265" s="9">
        <f t="shared" si="40"/>
        <v>1</v>
      </c>
      <c r="V265" s="4">
        <f t="shared" si="41"/>
        <v>100.49458928571428</v>
      </c>
      <c r="W265" s="1" t="s">
        <v>21</v>
      </c>
      <c r="X265" s="1">
        <v>7.69</v>
      </c>
      <c r="Y265" s="4">
        <f t="shared" si="42"/>
        <v>2821.5385000000001</v>
      </c>
      <c r="Z265" s="1" t="s">
        <v>42</v>
      </c>
      <c r="AA265" s="1" t="s">
        <v>16</v>
      </c>
      <c r="AB265" s="1" t="s">
        <v>24</v>
      </c>
      <c r="AC265" s="1" t="s">
        <v>25</v>
      </c>
      <c r="AD265" s="1" t="s">
        <v>19</v>
      </c>
      <c r="AE265" s="2">
        <v>39853</v>
      </c>
    </row>
    <row r="266" spans="1:31" x14ac:dyDescent="0.25">
      <c r="A266">
        <f t="shared" si="43"/>
        <v>265</v>
      </c>
      <c r="B266" s="1">
        <v>46981</v>
      </c>
      <c r="C266" s="2">
        <v>39851</v>
      </c>
      <c r="D266" s="1" t="s">
        <v>36</v>
      </c>
      <c r="E266" s="1" t="str">
        <f t="shared" si="36"/>
        <v>*</v>
      </c>
      <c r="F266" s="1" t="str">
        <f t="shared" si="37"/>
        <v>*</v>
      </c>
      <c r="G266" s="1" t="str">
        <f t="shared" si="38"/>
        <v>*</v>
      </c>
      <c r="J266" s="1" t="str">
        <f t="shared" si="39"/>
        <v>*</v>
      </c>
      <c r="P266" s="1">
        <v>46</v>
      </c>
      <c r="Q266" s="1">
        <f t="shared" si="44"/>
        <v>0.05</v>
      </c>
      <c r="T266" s="4">
        <v>1398.87</v>
      </c>
      <c r="U266" s="9">
        <f t="shared" si="40"/>
        <v>1</v>
      </c>
      <c r="V266" s="4">
        <f t="shared" si="41"/>
        <v>30.410217391304347</v>
      </c>
      <c r="W266" s="1" t="s">
        <v>21</v>
      </c>
      <c r="X266" s="1">
        <v>2.99</v>
      </c>
      <c r="Y266" s="4">
        <f t="shared" si="42"/>
        <v>1401.86</v>
      </c>
      <c r="Z266" s="1" t="s">
        <v>49</v>
      </c>
      <c r="AA266" s="1" t="s">
        <v>28</v>
      </c>
      <c r="AB266" s="1" t="s">
        <v>29</v>
      </c>
      <c r="AC266" s="1" t="s">
        <v>43</v>
      </c>
      <c r="AD266" s="1" t="s">
        <v>19</v>
      </c>
      <c r="AE266" s="2">
        <v>39851</v>
      </c>
    </row>
    <row r="267" spans="1:31" x14ac:dyDescent="0.25">
      <c r="A267">
        <f t="shared" si="43"/>
        <v>266</v>
      </c>
      <c r="B267" s="1">
        <v>23808</v>
      </c>
      <c r="C267" s="2">
        <v>39851</v>
      </c>
      <c r="D267" s="1" t="s">
        <v>13</v>
      </c>
      <c r="E267" s="1" t="str">
        <f t="shared" si="36"/>
        <v>*</v>
      </c>
      <c r="F267" s="1" t="str">
        <f t="shared" si="37"/>
        <v>*</v>
      </c>
      <c r="G267" s="1" t="str">
        <f t="shared" si="38"/>
        <v>*</v>
      </c>
      <c r="J267" s="1" t="str">
        <f t="shared" si="39"/>
        <v>*</v>
      </c>
      <c r="P267" s="1">
        <v>30</v>
      </c>
      <c r="Q267" s="1">
        <f t="shared" si="44"/>
        <v>0.04</v>
      </c>
      <c r="T267" s="4">
        <v>630.14</v>
      </c>
      <c r="U267" s="9">
        <f t="shared" si="40"/>
        <v>0</v>
      </c>
      <c r="V267" s="4">
        <f t="shared" si="41"/>
        <v>21.004666666666665</v>
      </c>
      <c r="W267" s="1" t="s">
        <v>21</v>
      </c>
      <c r="X267" s="1">
        <v>8.68</v>
      </c>
      <c r="Y267" s="4">
        <f t="shared" si="42"/>
        <v>638.81999999999994</v>
      </c>
      <c r="Z267" s="1" t="s">
        <v>42</v>
      </c>
      <c r="AA267" s="1" t="s">
        <v>16</v>
      </c>
      <c r="AB267" s="1" t="s">
        <v>29</v>
      </c>
      <c r="AC267" s="1" t="s">
        <v>40</v>
      </c>
      <c r="AD267" s="1" t="s">
        <v>19</v>
      </c>
      <c r="AE267" s="2">
        <v>39858</v>
      </c>
    </row>
    <row r="268" spans="1:31" x14ac:dyDescent="0.25">
      <c r="A268">
        <f t="shared" si="43"/>
        <v>267</v>
      </c>
      <c r="B268" s="1">
        <v>44002</v>
      </c>
      <c r="C268" s="2">
        <v>39851</v>
      </c>
      <c r="D268" s="1" t="s">
        <v>36</v>
      </c>
      <c r="E268" s="1" t="str">
        <f t="shared" si="36"/>
        <v>*</v>
      </c>
      <c r="F268" s="1" t="str">
        <f t="shared" si="37"/>
        <v>*</v>
      </c>
      <c r="G268" s="1" t="str">
        <f t="shared" si="38"/>
        <v>*</v>
      </c>
      <c r="J268" s="1" t="str">
        <f t="shared" si="39"/>
        <v>*</v>
      </c>
      <c r="P268" s="1">
        <v>46</v>
      </c>
      <c r="Q268" s="1">
        <f t="shared" si="44"/>
        <v>0.05</v>
      </c>
      <c r="T268" s="4">
        <v>320.93</v>
      </c>
      <c r="U268" s="9">
        <f t="shared" si="40"/>
        <v>0</v>
      </c>
      <c r="V268" s="4">
        <f t="shared" si="41"/>
        <v>6.9767391304347823</v>
      </c>
      <c r="W268" s="1" t="s">
        <v>21</v>
      </c>
      <c r="X268" s="1">
        <v>5.66</v>
      </c>
      <c r="Y268" s="4">
        <f t="shared" si="42"/>
        <v>326.59000000000003</v>
      </c>
      <c r="Z268" s="1" t="s">
        <v>51</v>
      </c>
      <c r="AA268" s="1" t="s">
        <v>28</v>
      </c>
      <c r="AB268" s="1" t="s">
        <v>29</v>
      </c>
      <c r="AC268" s="1" t="s">
        <v>40</v>
      </c>
      <c r="AD268" s="1" t="s">
        <v>19</v>
      </c>
      <c r="AE268" s="2">
        <v>39853</v>
      </c>
    </row>
    <row r="269" spans="1:31" x14ac:dyDescent="0.25">
      <c r="A269">
        <f t="shared" si="43"/>
        <v>268</v>
      </c>
      <c r="B269" s="1">
        <v>44002</v>
      </c>
      <c r="C269" s="2">
        <v>39851</v>
      </c>
      <c r="D269" s="1" t="s">
        <v>36</v>
      </c>
      <c r="E269" s="1" t="str">
        <f t="shared" si="36"/>
        <v>*</v>
      </c>
      <c r="F269" s="1" t="str">
        <f t="shared" si="37"/>
        <v>*</v>
      </c>
      <c r="G269" s="1" t="str">
        <f t="shared" si="38"/>
        <v>*</v>
      </c>
      <c r="J269" s="1" t="str">
        <f t="shared" si="39"/>
        <v>*</v>
      </c>
      <c r="P269" s="1">
        <v>14</v>
      </c>
      <c r="Q269" s="1">
        <f t="shared" si="44"/>
        <v>0.02</v>
      </c>
      <c r="T269" s="4">
        <v>261.85000000000002</v>
      </c>
      <c r="U269" s="9">
        <f t="shared" si="40"/>
        <v>0</v>
      </c>
      <c r="V269" s="4">
        <f t="shared" si="41"/>
        <v>18.703571428571429</v>
      </c>
      <c r="W269" s="1" t="s">
        <v>21</v>
      </c>
      <c r="X269" s="1">
        <v>9.4700000000000006</v>
      </c>
      <c r="Y269" s="4">
        <f t="shared" si="42"/>
        <v>271.32000000000005</v>
      </c>
      <c r="Z269" s="1" t="s">
        <v>51</v>
      </c>
      <c r="AA269" s="1" t="s">
        <v>28</v>
      </c>
      <c r="AB269" s="1" t="s">
        <v>29</v>
      </c>
      <c r="AC269" s="1" t="s">
        <v>55</v>
      </c>
      <c r="AD269" s="1" t="s">
        <v>19</v>
      </c>
      <c r="AE269" s="2">
        <v>39851</v>
      </c>
    </row>
    <row r="270" spans="1:31" x14ac:dyDescent="0.25">
      <c r="A270">
        <f t="shared" si="43"/>
        <v>269</v>
      </c>
      <c r="B270" s="1">
        <v>56581</v>
      </c>
      <c r="C270" s="2">
        <v>39852</v>
      </c>
      <c r="D270" s="1" t="s">
        <v>20</v>
      </c>
      <c r="E270" s="1" t="str">
        <f t="shared" si="36"/>
        <v>*</v>
      </c>
      <c r="F270" s="1" t="str">
        <f t="shared" si="37"/>
        <v>**</v>
      </c>
      <c r="G270" s="1" t="str">
        <f t="shared" si="38"/>
        <v>**</v>
      </c>
      <c r="J270" s="1" t="str">
        <f t="shared" si="39"/>
        <v>**</v>
      </c>
      <c r="P270" s="1">
        <v>20</v>
      </c>
      <c r="Q270" s="1">
        <f t="shared" si="44"/>
        <v>3.5000000000000003E-2</v>
      </c>
      <c r="T270" s="4">
        <v>2026.01</v>
      </c>
      <c r="U270" s="9">
        <f t="shared" si="40"/>
        <v>1</v>
      </c>
      <c r="V270" s="4">
        <f t="shared" si="41"/>
        <v>101.3005</v>
      </c>
      <c r="W270" s="1" t="s">
        <v>14</v>
      </c>
      <c r="X270" s="1">
        <v>13.99</v>
      </c>
      <c r="Y270" s="4">
        <f t="shared" si="42"/>
        <v>2040</v>
      </c>
      <c r="Z270" s="1" t="s">
        <v>46</v>
      </c>
      <c r="AA270" s="1" t="s">
        <v>16</v>
      </c>
      <c r="AB270" s="1" t="s">
        <v>17</v>
      </c>
      <c r="AC270" s="1" t="s">
        <v>18</v>
      </c>
      <c r="AD270" s="1" t="s">
        <v>26</v>
      </c>
      <c r="AE270" s="2">
        <v>39855</v>
      </c>
    </row>
    <row r="271" spans="1:31" x14ac:dyDescent="0.25">
      <c r="A271">
        <f t="shared" si="43"/>
        <v>270</v>
      </c>
      <c r="B271" s="1">
        <v>3138</v>
      </c>
      <c r="C271" s="2">
        <v>39852</v>
      </c>
      <c r="D271" s="1" t="s">
        <v>27</v>
      </c>
      <c r="E271" s="1" t="str">
        <f t="shared" si="36"/>
        <v>*</v>
      </c>
      <c r="F271" s="1" t="str">
        <f t="shared" si="37"/>
        <v>*</v>
      </c>
      <c r="G271" s="1" t="str">
        <f t="shared" si="38"/>
        <v>*</v>
      </c>
      <c r="J271" s="1" t="str">
        <f t="shared" si="39"/>
        <v>*</v>
      </c>
      <c r="P271" s="1">
        <v>4</v>
      </c>
      <c r="Q271" s="1">
        <f t="shared" si="44"/>
        <v>0.01</v>
      </c>
      <c r="T271" s="4">
        <v>718.03</v>
      </c>
      <c r="U271" s="9">
        <f t="shared" si="40"/>
        <v>0</v>
      </c>
      <c r="V271" s="4">
        <f t="shared" si="41"/>
        <v>179.50749999999999</v>
      </c>
      <c r="W271" s="1" t="s">
        <v>14</v>
      </c>
      <c r="X271" s="1">
        <v>19.989999999999998</v>
      </c>
      <c r="Y271" s="4">
        <f t="shared" si="42"/>
        <v>738.02</v>
      </c>
      <c r="Z271" s="1" t="s">
        <v>44</v>
      </c>
      <c r="AA271" s="1" t="s">
        <v>16</v>
      </c>
      <c r="AB271" s="1" t="s">
        <v>24</v>
      </c>
      <c r="AC271" s="1" t="s">
        <v>38</v>
      </c>
      <c r="AD271" s="1" t="s">
        <v>19</v>
      </c>
      <c r="AE271" s="2">
        <v>39852</v>
      </c>
    </row>
    <row r="272" spans="1:31" x14ac:dyDescent="0.25">
      <c r="A272">
        <f t="shared" si="43"/>
        <v>271</v>
      </c>
      <c r="B272" s="1">
        <v>59942</v>
      </c>
      <c r="C272" s="2">
        <v>39852</v>
      </c>
      <c r="D272" s="1" t="s">
        <v>36</v>
      </c>
      <c r="E272" s="1" t="str">
        <f t="shared" si="36"/>
        <v>*</v>
      </c>
      <c r="F272" s="1" t="str">
        <f t="shared" si="37"/>
        <v>*</v>
      </c>
      <c r="G272" s="1" t="str">
        <f t="shared" si="38"/>
        <v>*</v>
      </c>
      <c r="J272" s="1" t="str">
        <f t="shared" si="39"/>
        <v>*</v>
      </c>
      <c r="P272" s="1">
        <v>47</v>
      </c>
      <c r="Q272" s="1">
        <f t="shared" si="44"/>
        <v>0.05</v>
      </c>
      <c r="T272" s="4">
        <v>714.46</v>
      </c>
      <c r="U272" s="9">
        <f t="shared" si="40"/>
        <v>0</v>
      </c>
      <c r="V272" s="4">
        <f t="shared" si="41"/>
        <v>15.201276595744682</v>
      </c>
      <c r="W272" s="1" t="s">
        <v>21</v>
      </c>
      <c r="X272" s="1">
        <v>8.99</v>
      </c>
      <c r="Y272" s="4">
        <f t="shared" si="42"/>
        <v>723.45</v>
      </c>
      <c r="Z272" s="1" t="s">
        <v>46</v>
      </c>
      <c r="AA272" s="1" t="s">
        <v>28</v>
      </c>
      <c r="AB272" s="1" t="s">
        <v>24</v>
      </c>
      <c r="AC272" s="1" t="s">
        <v>38</v>
      </c>
      <c r="AD272" s="1" t="s">
        <v>41</v>
      </c>
      <c r="AE272" s="2">
        <v>39854</v>
      </c>
    </row>
    <row r="273" spans="1:31" x14ac:dyDescent="0.25">
      <c r="A273">
        <f t="shared" si="43"/>
        <v>272</v>
      </c>
      <c r="B273" s="1">
        <v>20162</v>
      </c>
      <c r="C273" s="2">
        <v>39852</v>
      </c>
      <c r="D273" s="1" t="s">
        <v>36</v>
      </c>
      <c r="E273" s="1" t="str">
        <f t="shared" si="36"/>
        <v>*</v>
      </c>
      <c r="F273" s="1" t="str">
        <f t="shared" si="37"/>
        <v>*</v>
      </c>
      <c r="G273" s="1" t="str">
        <f t="shared" si="38"/>
        <v>*</v>
      </c>
      <c r="J273" s="1" t="str">
        <f t="shared" si="39"/>
        <v>*</v>
      </c>
      <c r="P273" s="1">
        <v>38</v>
      </c>
      <c r="Q273" s="1">
        <f t="shared" si="44"/>
        <v>0.04</v>
      </c>
      <c r="T273" s="4">
        <v>607.41999999999996</v>
      </c>
      <c r="U273" s="9">
        <f t="shared" si="40"/>
        <v>0</v>
      </c>
      <c r="V273" s="4">
        <f t="shared" si="41"/>
        <v>15.984736842105262</v>
      </c>
      <c r="W273" s="1" t="s">
        <v>21</v>
      </c>
      <c r="X273" s="1">
        <v>15.09</v>
      </c>
      <c r="Y273" s="4">
        <f t="shared" si="42"/>
        <v>622.51</v>
      </c>
      <c r="Z273" s="1" t="s">
        <v>44</v>
      </c>
      <c r="AA273" s="1" t="s">
        <v>37</v>
      </c>
      <c r="AB273" s="1" t="s">
        <v>29</v>
      </c>
      <c r="AC273" s="1" t="s">
        <v>43</v>
      </c>
      <c r="AD273" s="1" t="s">
        <v>19</v>
      </c>
      <c r="AE273" s="2">
        <v>39853</v>
      </c>
    </row>
    <row r="274" spans="1:31" x14ac:dyDescent="0.25">
      <c r="A274">
        <f t="shared" si="43"/>
        <v>273</v>
      </c>
      <c r="B274" s="1">
        <v>40128</v>
      </c>
      <c r="C274" s="2">
        <v>39853</v>
      </c>
      <c r="D274" s="1" t="s">
        <v>13</v>
      </c>
      <c r="E274" s="1" t="str">
        <f t="shared" si="36"/>
        <v>*</v>
      </c>
      <c r="F274" s="1" t="str">
        <f t="shared" si="37"/>
        <v>*</v>
      </c>
      <c r="G274" s="1" t="str">
        <f t="shared" si="38"/>
        <v>*</v>
      </c>
      <c r="J274" s="1" t="str">
        <f t="shared" si="39"/>
        <v>*</v>
      </c>
      <c r="P274" s="1">
        <v>43</v>
      </c>
      <c r="Q274" s="1">
        <f t="shared" si="44"/>
        <v>0.05</v>
      </c>
      <c r="T274" s="4">
        <v>10318.719999999999</v>
      </c>
      <c r="U274" s="9">
        <f t="shared" si="40"/>
        <v>1</v>
      </c>
      <c r="V274" s="4">
        <f t="shared" si="41"/>
        <v>239.97023255813951</v>
      </c>
      <c r="W274" s="1" t="s">
        <v>33</v>
      </c>
      <c r="X274" s="1">
        <v>60.2</v>
      </c>
      <c r="Y274" s="4">
        <f t="shared" si="42"/>
        <v>10378.92</v>
      </c>
      <c r="Z274" s="1" t="s">
        <v>46</v>
      </c>
      <c r="AA274" s="1" t="s">
        <v>28</v>
      </c>
      <c r="AB274" s="1" t="s">
        <v>17</v>
      </c>
      <c r="AC274" s="1" t="s">
        <v>62</v>
      </c>
      <c r="AD274" s="1" t="s">
        <v>59</v>
      </c>
      <c r="AE274" s="2">
        <v>39860</v>
      </c>
    </row>
    <row r="275" spans="1:31" x14ac:dyDescent="0.25">
      <c r="A275">
        <f t="shared" si="43"/>
        <v>274</v>
      </c>
      <c r="B275" s="1">
        <v>44325</v>
      </c>
      <c r="C275" s="2">
        <v>39854</v>
      </c>
      <c r="D275" s="1" t="s">
        <v>36</v>
      </c>
      <c r="E275" s="1" t="str">
        <f t="shared" si="36"/>
        <v>*</v>
      </c>
      <c r="F275" s="1" t="str">
        <f t="shared" si="37"/>
        <v>*</v>
      </c>
      <c r="G275" s="1" t="str">
        <f t="shared" si="38"/>
        <v>*</v>
      </c>
      <c r="J275" s="1" t="str">
        <f t="shared" si="39"/>
        <v>*</v>
      </c>
      <c r="P275" s="1">
        <v>44</v>
      </c>
      <c r="Q275" s="1">
        <f t="shared" si="44"/>
        <v>0.05</v>
      </c>
      <c r="T275" s="4">
        <v>951.33</v>
      </c>
      <c r="U275" s="9">
        <f t="shared" si="40"/>
        <v>0</v>
      </c>
      <c r="V275" s="4">
        <f t="shared" si="41"/>
        <v>21.621136363636364</v>
      </c>
      <c r="W275" s="1" t="s">
        <v>21</v>
      </c>
      <c r="X275" s="1">
        <v>14.39</v>
      </c>
      <c r="Y275" s="4">
        <f t="shared" si="42"/>
        <v>965.72</v>
      </c>
      <c r="Z275" s="1" t="s">
        <v>51</v>
      </c>
      <c r="AA275" s="1" t="s">
        <v>28</v>
      </c>
      <c r="AB275" s="1" t="s">
        <v>17</v>
      </c>
      <c r="AC275" s="1" t="s">
        <v>18</v>
      </c>
      <c r="AD275" s="1" t="s">
        <v>19</v>
      </c>
      <c r="AE275" s="2">
        <v>39856</v>
      </c>
    </row>
    <row r="276" spans="1:31" x14ac:dyDescent="0.25">
      <c r="A276">
        <f t="shared" si="43"/>
        <v>275</v>
      </c>
      <c r="B276" s="1">
        <v>9222</v>
      </c>
      <c r="C276" s="2">
        <v>39854</v>
      </c>
      <c r="D276" s="1" t="s">
        <v>20</v>
      </c>
      <c r="E276" s="1" t="str">
        <f t="shared" si="36"/>
        <v>*</v>
      </c>
      <c r="F276" s="1" t="str">
        <f t="shared" si="37"/>
        <v>**</v>
      </c>
      <c r="G276" s="1" t="str">
        <f t="shared" si="38"/>
        <v>**</v>
      </c>
      <c r="J276" s="1" t="str">
        <f t="shared" si="39"/>
        <v>**</v>
      </c>
      <c r="P276" s="1">
        <v>41</v>
      </c>
      <c r="Q276" s="1">
        <f t="shared" si="44"/>
        <v>0.05</v>
      </c>
      <c r="T276" s="4">
        <v>473.67</v>
      </c>
      <c r="U276" s="9">
        <f t="shared" si="40"/>
        <v>0</v>
      </c>
      <c r="V276" s="4">
        <f t="shared" si="41"/>
        <v>11.552926829268293</v>
      </c>
      <c r="W276" s="1" t="s">
        <v>21</v>
      </c>
      <c r="X276" s="1">
        <v>5.01</v>
      </c>
      <c r="Y276" s="4">
        <f t="shared" si="42"/>
        <v>478.68</v>
      </c>
      <c r="Z276" s="1" t="s">
        <v>54</v>
      </c>
      <c r="AA276" s="1" t="s">
        <v>37</v>
      </c>
      <c r="AB276" s="1" t="s">
        <v>29</v>
      </c>
      <c r="AC276" s="1" t="s">
        <v>40</v>
      </c>
      <c r="AD276" s="1" t="s">
        <v>19</v>
      </c>
      <c r="AE276" s="2">
        <v>39855</v>
      </c>
    </row>
    <row r="277" spans="1:31" x14ac:dyDescent="0.25">
      <c r="A277">
        <f t="shared" si="43"/>
        <v>276</v>
      </c>
      <c r="B277" s="1">
        <v>41604</v>
      </c>
      <c r="C277" s="2">
        <v>39854</v>
      </c>
      <c r="D277" s="1" t="s">
        <v>36</v>
      </c>
      <c r="E277" s="1" t="str">
        <f t="shared" si="36"/>
        <v>*</v>
      </c>
      <c r="F277" s="1" t="str">
        <f t="shared" si="37"/>
        <v>*</v>
      </c>
      <c r="G277" s="1" t="str">
        <f t="shared" si="38"/>
        <v>*</v>
      </c>
      <c r="J277" s="1" t="str">
        <f t="shared" si="39"/>
        <v>*</v>
      </c>
      <c r="P277" s="1">
        <v>22</v>
      </c>
      <c r="Q277" s="1">
        <f t="shared" si="44"/>
        <v>3.5000000000000003E-2</v>
      </c>
      <c r="T277" s="4">
        <v>138.24</v>
      </c>
      <c r="U277" s="9">
        <f t="shared" si="40"/>
        <v>0</v>
      </c>
      <c r="V277" s="4">
        <f t="shared" si="41"/>
        <v>6.2836363636363641</v>
      </c>
      <c r="W277" s="1" t="s">
        <v>21</v>
      </c>
      <c r="X277" s="1">
        <v>5.19</v>
      </c>
      <c r="Y277" s="4">
        <f t="shared" si="42"/>
        <v>143.43</v>
      </c>
      <c r="Z277" s="1" t="s">
        <v>22</v>
      </c>
      <c r="AA277" s="1" t="s">
        <v>28</v>
      </c>
      <c r="AB277" s="1" t="s">
        <v>29</v>
      </c>
      <c r="AC277" s="1" t="s">
        <v>43</v>
      </c>
      <c r="AD277" s="1" t="s">
        <v>19</v>
      </c>
      <c r="AE277" s="2">
        <v>39855</v>
      </c>
    </row>
    <row r="278" spans="1:31" x14ac:dyDescent="0.25">
      <c r="A278">
        <f t="shared" si="43"/>
        <v>277</v>
      </c>
      <c r="B278" s="1">
        <v>31078</v>
      </c>
      <c r="C278" s="2">
        <v>39854</v>
      </c>
      <c r="D278" s="1" t="s">
        <v>32</v>
      </c>
      <c r="E278" s="1" t="str">
        <f t="shared" si="36"/>
        <v>***</v>
      </c>
      <c r="F278" s="1" t="str">
        <f t="shared" si="37"/>
        <v>***</v>
      </c>
      <c r="G278" s="1" t="str">
        <f t="shared" si="38"/>
        <v>***</v>
      </c>
      <c r="J278" s="1" t="str">
        <f t="shared" si="39"/>
        <v>***</v>
      </c>
      <c r="P278" s="1">
        <v>7</v>
      </c>
      <c r="Q278" s="1">
        <f t="shared" si="44"/>
        <v>0.01</v>
      </c>
      <c r="T278" s="4">
        <v>104.46</v>
      </c>
      <c r="U278" s="9">
        <f t="shared" si="40"/>
        <v>0</v>
      </c>
      <c r="V278" s="4">
        <f t="shared" si="41"/>
        <v>14.922857142857142</v>
      </c>
      <c r="W278" s="1" t="s">
        <v>21</v>
      </c>
      <c r="X278" s="1">
        <v>7.51</v>
      </c>
      <c r="Y278" s="4">
        <f t="shared" si="42"/>
        <v>111.97</v>
      </c>
      <c r="Z278" s="1" t="s">
        <v>51</v>
      </c>
      <c r="AA278" s="1" t="s">
        <v>28</v>
      </c>
      <c r="AB278" s="1" t="s">
        <v>24</v>
      </c>
      <c r="AC278" s="1" t="s">
        <v>56</v>
      </c>
      <c r="AD278" s="1" t="s">
        <v>26</v>
      </c>
      <c r="AE278" s="2">
        <v>39855</v>
      </c>
    </row>
    <row r="279" spans="1:31" x14ac:dyDescent="0.25">
      <c r="A279">
        <f t="shared" si="43"/>
        <v>278</v>
      </c>
      <c r="B279" s="1">
        <v>52258</v>
      </c>
      <c r="C279" s="2">
        <v>39854</v>
      </c>
      <c r="D279" s="1" t="s">
        <v>13</v>
      </c>
      <c r="E279" s="1" t="str">
        <f t="shared" si="36"/>
        <v>*</v>
      </c>
      <c r="F279" s="1" t="str">
        <f t="shared" si="37"/>
        <v>*</v>
      </c>
      <c r="G279" s="1" t="str">
        <f t="shared" si="38"/>
        <v>*</v>
      </c>
      <c r="J279" s="1" t="str">
        <f t="shared" si="39"/>
        <v>*</v>
      </c>
      <c r="P279" s="1">
        <v>5</v>
      </c>
      <c r="Q279" s="1">
        <f t="shared" si="44"/>
        <v>0.01</v>
      </c>
      <c r="T279" s="4">
        <v>63.85</v>
      </c>
      <c r="U279" s="9">
        <f t="shared" si="40"/>
        <v>0</v>
      </c>
      <c r="V279" s="4">
        <f t="shared" si="41"/>
        <v>12.77</v>
      </c>
      <c r="W279" s="1" t="s">
        <v>21</v>
      </c>
      <c r="X279" s="1">
        <v>2.85</v>
      </c>
      <c r="Y279" s="4">
        <f t="shared" si="42"/>
        <v>66.7</v>
      </c>
      <c r="Z279" s="1" t="s">
        <v>51</v>
      </c>
      <c r="AA279" s="1" t="s">
        <v>23</v>
      </c>
      <c r="AB279" s="1" t="s">
        <v>17</v>
      </c>
      <c r="AC279" s="1" t="s">
        <v>18</v>
      </c>
      <c r="AD279" s="1" t="s">
        <v>41</v>
      </c>
      <c r="AE279" s="2">
        <v>39861</v>
      </c>
    </row>
    <row r="280" spans="1:31" x14ac:dyDescent="0.25">
      <c r="A280">
        <f t="shared" si="43"/>
        <v>279</v>
      </c>
      <c r="B280" s="1">
        <v>18790</v>
      </c>
      <c r="C280" s="2">
        <v>39855</v>
      </c>
      <c r="D280" s="1" t="s">
        <v>20</v>
      </c>
      <c r="E280" s="1" t="str">
        <f t="shared" si="36"/>
        <v>*</v>
      </c>
      <c r="F280" s="1" t="str">
        <f t="shared" si="37"/>
        <v>**</v>
      </c>
      <c r="G280" s="1" t="str">
        <f t="shared" si="38"/>
        <v>**</v>
      </c>
      <c r="J280" s="1" t="str">
        <f t="shared" si="39"/>
        <v>**</v>
      </c>
      <c r="P280" s="1">
        <v>7</v>
      </c>
      <c r="Q280" s="1">
        <f t="shared" si="44"/>
        <v>0.01</v>
      </c>
      <c r="T280" s="4">
        <v>13253.93</v>
      </c>
      <c r="U280" s="9">
        <f t="shared" si="40"/>
        <v>1</v>
      </c>
      <c r="V280" s="4">
        <f t="shared" si="41"/>
        <v>1893.4185714285716</v>
      </c>
      <c r="W280" s="1" t="s">
        <v>33</v>
      </c>
      <c r="X280" s="1">
        <v>14.7</v>
      </c>
      <c r="Y280" s="4">
        <f t="shared" si="42"/>
        <v>13268.630000000001</v>
      </c>
      <c r="Z280" s="1" t="s">
        <v>42</v>
      </c>
      <c r="AA280" s="1" t="s">
        <v>16</v>
      </c>
      <c r="AB280" s="1" t="s">
        <v>24</v>
      </c>
      <c r="AC280" s="1" t="s">
        <v>56</v>
      </c>
      <c r="AD280" s="1" t="s">
        <v>35</v>
      </c>
      <c r="AE280" s="2">
        <v>39857</v>
      </c>
    </row>
    <row r="281" spans="1:31" x14ac:dyDescent="0.25">
      <c r="A281">
        <f t="shared" si="43"/>
        <v>280</v>
      </c>
      <c r="B281" s="1">
        <v>47493</v>
      </c>
      <c r="C281" s="2">
        <v>39855</v>
      </c>
      <c r="D281" s="1" t="s">
        <v>32</v>
      </c>
      <c r="E281" s="1" t="str">
        <f t="shared" si="36"/>
        <v>***</v>
      </c>
      <c r="F281" s="1" t="str">
        <f t="shared" si="37"/>
        <v>***</v>
      </c>
      <c r="G281" s="1" t="str">
        <f t="shared" si="38"/>
        <v>***</v>
      </c>
      <c r="J281" s="1" t="str">
        <f t="shared" si="39"/>
        <v>***</v>
      </c>
      <c r="P281" s="1">
        <v>36</v>
      </c>
      <c r="Q281" s="1">
        <f t="shared" si="44"/>
        <v>0.04</v>
      </c>
      <c r="T281" s="4">
        <v>9757.48</v>
      </c>
      <c r="U281" s="9">
        <f t="shared" si="40"/>
        <v>1</v>
      </c>
      <c r="V281" s="4">
        <f t="shared" si="41"/>
        <v>271.04111111111109</v>
      </c>
      <c r="W281" s="1" t="s">
        <v>33</v>
      </c>
      <c r="X281" s="1">
        <v>50</v>
      </c>
      <c r="Y281" s="4">
        <f t="shared" si="42"/>
        <v>9807.48</v>
      </c>
      <c r="Z281" s="1" t="s">
        <v>51</v>
      </c>
      <c r="AA281" s="1" t="s">
        <v>28</v>
      </c>
      <c r="AB281" s="1" t="s">
        <v>17</v>
      </c>
      <c r="AC281" s="1" t="s">
        <v>34</v>
      </c>
      <c r="AD281" s="1" t="s">
        <v>35</v>
      </c>
      <c r="AE281" s="2">
        <v>39857</v>
      </c>
    </row>
    <row r="282" spans="1:31" x14ac:dyDescent="0.25">
      <c r="A282">
        <f t="shared" si="43"/>
        <v>281</v>
      </c>
      <c r="B282" s="1">
        <v>14983</v>
      </c>
      <c r="C282" s="2">
        <v>39855</v>
      </c>
      <c r="D282" s="1" t="s">
        <v>20</v>
      </c>
      <c r="E282" s="1" t="str">
        <f t="shared" si="36"/>
        <v>*</v>
      </c>
      <c r="F282" s="1" t="str">
        <f t="shared" si="37"/>
        <v>**</v>
      </c>
      <c r="G282" s="1" t="str">
        <f t="shared" si="38"/>
        <v>**</v>
      </c>
      <c r="J282" s="1" t="str">
        <f t="shared" si="39"/>
        <v>**</v>
      </c>
      <c r="P282" s="1">
        <v>48</v>
      </c>
      <c r="Q282" s="1">
        <f t="shared" si="44"/>
        <v>0.05</v>
      </c>
      <c r="T282" s="4">
        <v>8475.9619999999995</v>
      </c>
      <c r="U282" s="9">
        <f t="shared" si="40"/>
        <v>1</v>
      </c>
      <c r="V282" s="4">
        <f t="shared" si="41"/>
        <v>176.58254166666666</v>
      </c>
      <c r="W282" s="1" t="s">
        <v>14</v>
      </c>
      <c r="X282" s="1">
        <v>8.99</v>
      </c>
      <c r="Y282" s="4">
        <f t="shared" si="42"/>
        <v>8484.9519999999993</v>
      </c>
      <c r="Z282" s="1" t="s">
        <v>49</v>
      </c>
      <c r="AA282" s="1" t="s">
        <v>16</v>
      </c>
      <c r="AB282" s="1" t="s">
        <v>24</v>
      </c>
      <c r="AC282" s="1" t="s">
        <v>25</v>
      </c>
      <c r="AD282" s="1" t="s">
        <v>19</v>
      </c>
      <c r="AE282" s="2">
        <v>39856</v>
      </c>
    </row>
    <row r="283" spans="1:31" x14ac:dyDescent="0.25">
      <c r="A283">
        <f t="shared" si="43"/>
        <v>282</v>
      </c>
      <c r="B283" s="1">
        <v>14983</v>
      </c>
      <c r="C283" s="2">
        <v>39855</v>
      </c>
      <c r="D283" s="1" t="s">
        <v>20</v>
      </c>
      <c r="E283" s="1" t="str">
        <f t="shared" si="36"/>
        <v>*</v>
      </c>
      <c r="F283" s="1" t="str">
        <f t="shared" si="37"/>
        <v>**</v>
      </c>
      <c r="G283" s="1" t="str">
        <f t="shared" si="38"/>
        <v>**</v>
      </c>
      <c r="J283" s="1" t="str">
        <f t="shared" si="39"/>
        <v>**</v>
      </c>
      <c r="P283" s="1">
        <v>18</v>
      </c>
      <c r="Q283" s="1">
        <f t="shared" si="44"/>
        <v>0.02</v>
      </c>
      <c r="T283" s="4">
        <v>3015.4940000000001</v>
      </c>
      <c r="U283" s="9">
        <f t="shared" si="40"/>
        <v>1</v>
      </c>
      <c r="V283" s="4">
        <f t="shared" si="41"/>
        <v>167.52744444444446</v>
      </c>
      <c r="W283" s="1" t="s">
        <v>21</v>
      </c>
      <c r="X283" s="1">
        <v>8.99</v>
      </c>
      <c r="Y283" s="4">
        <f t="shared" si="42"/>
        <v>3024.4839999999999</v>
      </c>
      <c r="Z283" s="1" t="s">
        <v>49</v>
      </c>
      <c r="AA283" s="1" t="s">
        <v>16</v>
      </c>
      <c r="AB283" s="1" t="s">
        <v>24</v>
      </c>
      <c r="AC283" s="1" t="s">
        <v>25</v>
      </c>
      <c r="AD283" s="1" t="s">
        <v>19</v>
      </c>
      <c r="AE283" s="2">
        <v>39856</v>
      </c>
    </row>
    <row r="284" spans="1:31" x14ac:dyDescent="0.25">
      <c r="A284">
        <f t="shared" si="43"/>
        <v>283</v>
      </c>
      <c r="B284" s="1">
        <v>45414</v>
      </c>
      <c r="C284" s="2">
        <v>39855</v>
      </c>
      <c r="D284" s="1" t="s">
        <v>32</v>
      </c>
      <c r="E284" s="1" t="str">
        <f t="shared" si="36"/>
        <v>***</v>
      </c>
      <c r="F284" s="1" t="str">
        <f t="shared" si="37"/>
        <v>***</v>
      </c>
      <c r="G284" s="1" t="str">
        <f t="shared" si="38"/>
        <v>***</v>
      </c>
      <c r="J284" s="1" t="str">
        <f t="shared" si="39"/>
        <v>***</v>
      </c>
      <c r="P284" s="1">
        <v>17</v>
      </c>
      <c r="Q284" s="1">
        <f t="shared" si="44"/>
        <v>0.02</v>
      </c>
      <c r="T284" s="4">
        <v>1002.73</v>
      </c>
      <c r="U284" s="9">
        <f t="shared" si="40"/>
        <v>1</v>
      </c>
      <c r="V284" s="4">
        <f t="shared" si="41"/>
        <v>58.984117647058824</v>
      </c>
      <c r="W284" s="1" t="s">
        <v>21</v>
      </c>
      <c r="X284" s="1">
        <v>49</v>
      </c>
      <c r="Y284" s="4">
        <f t="shared" si="42"/>
        <v>1051.73</v>
      </c>
      <c r="Z284" s="1" t="s">
        <v>22</v>
      </c>
      <c r="AA284" s="1" t="s">
        <v>16</v>
      </c>
      <c r="AB284" s="1" t="s">
        <v>29</v>
      </c>
      <c r="AC284" s="1" t="s">
        <v>63</v>
      </c>
      <c r="AD284" s="1" t="s">
        <v>48</v>
      </c>
      <c r="AE284" s="2">
        <v>39856</v>
      </c>
    </row>
    <row r="285" spans="1:31" x14ac:dyDescent="0.25">
      <c r="A285">
        <f t="shared" si="43"/>
        <v>284</v>
      </c>
      <c r="B285" s="1">
        <v>59104</v>
      </c>
      <c r="C285" s="2">
        <v>39856</v>
      </c>
      <c r="D285" s="1" t="s">
        <v>20</v>
      </c>
      <c r="E285" s="1" t="str">
        <f t="shared" si="36"/>
        <v>*</v>
      </c>
      <c r="F285" s="1" t="str">
        <f t="shared" si="37"/>
        <v>**</v>
      </c>
      <c r="G285" s="1" t="str">
        <f t="shared" si="38"/>
        <v>**</v>
      </c>
      <c r="J285" s="1" t="str">
        <f t="shared" si="39"/>
        <v>**</v>
      </c>
      <c r="P285" s="1">
        <v>38</v>
      </c>
      <c r="Q285" s="1">
        <f t="shared" si="44"/>
        <v>0.04</v>
      </c>
      <c r="T285" s="4">
        <v>3594.7435</v>
      </c>
      <c r="U285" s="9">
        <f t="shared" si="40"/>
        <v>1</v>
      </c>
      <c r="V285" s="4">
        <f t="shared" si="41"/>
        <v>94.598513157894743</v>
      </c>
      <c r="W285" s="1" t="s">
        <v>21</v>
      </c>
      <c r="X285" s="1">
        <v>2.5</v>
      </c>
      <c r="Y285" s="4">
        <f t="shared" si="42"/>
        <v>3597.2435</v>
      </c>
      <c r="Z285" s="1" t="s">
        <v>44</v>
      </c>
      <c r="AA285" s="1" t="s">
        <v>23</v>
      </c>
      <c r="AB285" s="1" t="s">
        <v>24</v>
      </c>
      <c r="AC285" s="1" t="s">
        <v>25</v>
      </c>
      <c r="AD285" s="1" t="s">
        <v>19</v>
      </c>
      <c r="AE285" s="2">
        <v>39858</v>
      </c>
    </row>
    <row r="286" spans="1:31" x14ac:dyDescent="0.25">
      <c r="A286">
        <f t="shared" si="43"/>
        <v>285</v>
      </c>
      <c r="B286" s="1">
        <v>14211</v>
      </c>
      <c r="C286" s="2">
        <v>39856</v>
      </c>
      <c r="D286" s="1" t="s">
        <v>27</v>
      </c>
      <c r="E286" s="1" t="str">
        <f t="shared" si="36"/>
        <v>*</v>
      </c>
      <c r="F286" s="1" t="str">
        <f t="shared" si="37"/>
        <v>*</v>
      </c>
      <c r="G286" s="1" t="str">
        <f t="shared" si="38"/>
        <v>*</v>
      </c>
      <c r="J286" s="1" t="str">
        <f t="shared" si="39"/>
        <v>*</v>
      </c>
      <c r="P286" s="1">
        <v>22</v>
      </c>
      <c r="Q286" s="1">
        <f t="shared" si="44"/>
        <v>3.5000000000000003E-2</v>
      </c>
      <c r="T286" s="4">
        <v>3220.58</v>
      </c>
      <c r="U286" s="9">
        <f t="shared" si="40"/>
        <v>1</v>
      </c>
      <c r="V286" s="4">
        <f t="shared" si="41"/>
        <v>146.38999999999999</v>
      </c>
      <c r="W286" s="1" t="s">
        <v>21</v>
      </c>
      <c r="X286" s="1">
        <v>13.99</v>
      </c>
      <c r="Y286" s="4">
        <f t="shared" si="42"/>
        <v>3234.5699999999997</v>
      </c>
      <c r="Z286" s="1" t="s">
        <v>22</v>
      </c>
      <c r="AA286" s="1" t="s">
        <v>37</v>
      </c>
      <c r="AB286" s="1" t="s">
        <v>24</v>
      </c>
      <c r="AC286" s="1" t="s">
        <v>56</v>
      </c>
      <c r="AD286" s="1" t="s">
        <v>26</v>
      </c>
      <c r="AE286" s="2">
        <v>39859</v>
      </c>
    </row>
    <row r="287" spans="1:31" x14ac:dyDescent="0.25">
      <c r="A287">
        <f t="shared" si="43"/>
        <v>286</v>
      </c>
      <c r="B287" s="1">
        <v>14211</v>
      </c>
      <c r="C287" s="2">
        <v>39856</v>
      </c>
      <c r="D287" s="1" t="s">
        <v>27</v>
      </c>
      <c r="E287" s="1" t="str">
        <f t="shared" si="36"/>
        <v>*</v>
      </c>
      <c r="F287" s="1" t="str">
        <f t="shared" si="37"/>
        <v>*</v>
      </c>
      <c r="G287" s="1" t="str">
        <f t="shared" si="38"/>
        <v>*</v>
      </c>
      <c r="J287" s="1" t="str">
        <f t="shared" si="39"/>
        <v>*</v>
      </c>
      <c r="P287" s="1">
        <v>14</v>
      </c>
      <c r="Q287" s="1">
        <f t="shared" si="44"/>
        <v>0.02</v>
      </c>
      <c r="T287" s="4">
        <v>2367.9899999999998</v>
      </c>
      <c r="U287" s="9">
        <f t="shared" si="40"/>
        <v>1</v>
      </c>
      <c r="V287" s="4">
        <f t="shared" si="41"/>
        <v>169.14214285714283</v>
      </c>
      <c r="W287" s="1" t="s">
        <v>21</v>
      </c>
      <c r="X287" s="1">
        <v>11.87</v>
      </c>
      <c r="Y287" s="4">
        <f t="shared" si="42"/>
        <v>2379.8599999999997</v>
      </c>
      <c r="Z287" s="1" t="s">
        <v>22</v>
      </c>
      <c r="AA287" s="1" t="s">
        <v>37</v>
      </c>
      <c r="AB287" s="1" t="s">
        <v>29</v>
      </c>
      <c r="AC287" s="1" t="s">
        <v>55</v>
      </c>
      <c r="AD287" s="1" t="s">
        <v>19</v>
      </c>
      <c r="AE287" s="2">
        <v>39858</v>
      </c>
    </row>
    <row r="288" spans="1:31" x14ac:dyDescent="0.25">
      <c r="A288">
        <f t="shared" si="43"/>
        <v>287</v>
      </c>
      <c r="B288" s="1">
        <v>52227</v>
      </c>
      <c r="C288" s="2">
        <v>39856</v>
      </c>
      <c r="D288" s="1" t="s">
        <v>36</v>
      </c>
      <c r="E288" s="1" t="str">
        <f t="shared" si="36"/>
        <v>*</v>
      </c>
      <c r="F288" s="1" t="str">
        <f t="shared" si="37"/>
        <v>*</v>
      </c>
      <c r="G288" s="1" t="str">
        <f t="shared" si="38"/>
        <v>*</v>
      </c>
      <c r="J288" s="1" t="str">
        <f t="shared" si="39"/>
        <v>*</v>
      </c>
      <c r="P288" s="1">
        <v>37</v>
      </c>
      <c r="Q288" s="1">
        <f t="shared" si="44"/>
        <v>0.04</v>
      </c>
      <c r="T288" s="4">
        <v>240.52</v>
      </c>
      <c r="U288" s="9">
        <f t="shared" si="40"/>
        <v>0</v>
      </c>
      <c r="V288" s="4">
        <f t="shared" si="41"/>
        <v>6.5005405405405412</v>
      </c>
      <c r="W288" s="1" t="s">
        <v>21</v>
      </c>
      <c r="X288" s="1">
        <v>8.19</v>
      </c>
      <c r="Y288" s="4">
        <f t="shared" si="42"/>
        <v>248.71</v>
      </c>
      <c r="Z288" s="1" t="s">
        <v>42</v>
      </c>
      <c r="AA288" s="1" t="s">
        <v>16</v>
      </c>
      <c r="AB288" s="1" t="s">
        <v>29</v>
      </c>
      <c r="AC288" s="1" t="s">
        <v>40</v>
      </c>
      <c r="AD288" s="1" t="s">
        <v>19</v>
      </c>
      <c r="AE288" s="2">
        <v>39859</v>
      </c>
    </row>
    <row r="289" spans="1:31" x14ac:dyDescent="0.25">
      <c r="A289">
        <f t="shared" si="43"/>
        <v>288</v>
      </c>
      <c r="B289" s="1">
        <v>42339</v>
      </c>
      <c r="C289" s="2">
        <v>39856</v>
      </c>
      <c r="D289" s="1" t="s">
        <v>32</v>
      </c>
      <c r="E289" s="1" t="str">
        <f t="shared" si="36"/>
        <v>***</v>
      </c>
      <c r="F289" s="1" t="str">
        <f t="shared" si="37"/>
        <v>***</v>
      </c>
      <c r="G289" s="1" t="str">
        <f t="shared" si="38"/>
        <v>***</v>
      </c>
      <c r="J289" s="1" t="str">
        <f t="shared" si="39"/>
        <v>***</v>
      </c>
      <c r="P289" s="1">
        <v>31</v>
      </c>
      <c r="Q289" s="1">
        <f t="shared" si="44"/>
        <v>0.04</v>
      </c>
      <c r="T289" s="4">
        <v>206.54</v>
      </c>
      <c r="U289" s="9">
        <f t="shared" si="40"/>
        <v>0</v>
      </c>
      <c r="V289" s="4">
        <f t="shared" si="41"/>
        <v>6.6625806451612899</v>
      </c>
      <c r="W289" s="1" t="s">
        <v>21</v>
      </c>
      <c r="X289" s="1">
        <v>9.68</v>
      </c>
      <c r="Y289" s="4">
        <f t="shared" si="42"/>
        <v>216.22</v>
      </c>
      <c r="Z289" s="1" t="s">
        <v>15</v>
      </c>
      <c r="AA289" s="1" t="s">
        <v>16</v>
      </c>
      <c r="AB289" s="1" t="s">
        <v>29</v>
      </c>
      <c r="AC289" s="1" t="s">
        <v>40</v>
      </c>
      <c r="AD289" s="1" t="s">
        <v>19</v>
      </c>
      <c r="AE289" s="2">
        <v>39856</v>
      </c>
    </row>
    <row r="290" spans="1:31" x14ac:dyDescent="0.25">
      <c r="A290">
        <f t="shared" si="43"/>
        <v>289</v>
      </c>
      <c r="B290" s="1">
        <v>59104</v>
      </c>
      <c r="C290" s="2">
        <v>39856</v>
      </c>
      <c r="D290" s="1" t="s">
        <v>20</v>
      </c>
      <c r="E290" s="1" t="str">
        <f t="shared" si="36"/>
        <v>*</v>
      </c>
      <c r="F290" s="1" t="str">
        <f t="shared" si="37"/>
        <v>**</v>
      </c>
      <c r="G290" s="1" t="str">
        <f t="shared" si="38"/>
        <v>**</v>
      </c>
      <c r="J290" s="1" t="str">
        <f t="shared" si="39"/>
        <v>**</v>
      </c>
      <c r="P290" s="1">
        <v>13</v>
      </c>
      <c r="Q290" s="1">
        <f t="shared" si="44"/>
        <v>0.02</v>
      </c>
      <c r="T290" s="4">
        <v>197.61</v>
      </c>
      <c r="U290" s="9">
        <f t="shared" si="40"/>
        <v>0</v>
      </c>
      <c r="V290" s="4">
        <f t="shared" si="41"/>
        <v>15.200769230769232</v>
      </c>
      <c r="W290" s="1" t="s">
        <v>14</v>
      </c>
      <c r="X290" s="1">
        <v>7.27</v>
      </c>
      <c r="Y290" s="4">
        <f t="shared" si="42"/>
        <v>204.88000000000002</v>
      </c>
      <c r="Z290" s="1" t="s">
        <v>44</v>
      </c>
      <c r="AA290" s="1" t="s">
        <v>23</v>
      </c>
      <c r="AB290" s="1" t="s">
        <v>29</v>
      </c>
      <c r="AC290" s="1" t="s">
        <v>43</v>
      </c>
      <c r="AD290" s="1" t="s">
        <v>19</v>
      </c>
      <c r="AE290" s="2">
        <v>39859</v>
      </c>
    </row>
    <row r="291" spans="1:31" x14ac:dyDescent="0.25">
      <c r="A291">
        <f t="shared" si="43"/>
        <v>290</v>
      </c>
      <c r="B291" s="1">
        <v>57856</v>
      </c>
      <c r="C291" s="2">
        <v>39856</v>
      </c>
      <c r="D291" s="1" t="s">
        <v>36</v>
      </c>
      <c r="E291" s="1" t="str">
        <f t="shared" si="36"/>
        <v>*</v>
      </c>
      <c r="F291" s="1" t="str">
        <f t="shared" si="37"/>
        <v>*</v>
      </c>
      <c r="G291" s="1" t="str">
        <f t="shared" si="38"/>
        <v>*</v>
      </c>
      <c r="J291" s="1" t="str">
        <f t="shared" si="39"/>
        <v>*</v>
      </c>
      <c r="P291" s="1">
        <v>17</v>
      </c>
      <c r="Q291" s="1">
        <f t="shared" si="44"/>
        <v>0.02</v>
      </c>
      <c r="T291" s="4">
        <v>127.45</v>
      </c>
      <c r="U291" s="9">
        <f t="shared" si="40"/>
        <v>0</v>
      </c>
      <c r="V291" s="4">
        <f t="shared" si="41"/>
        <v>7.4970588235294118</v>
      </c>
      <c r="W291" s="1" t="s">
        <v>21</v>
      </c>
      <c r="X291" s="1">
        <v>6.05</v>
      </c>
      <c r="Y291" s="4">
        <f t="shared" si="42"/>
        <v>133.5</v>
      </c>
      <c r="Z291" s="1" t="s">
        <v>22</v>
      </c>
      <c r="AA291" s="1" t="s">
        <v>37</v>
      </c>
      <c r="AB291" s="1" t="s">
        <v>29</v>
      </c>
      <c r="AC291" s="1" t="s">
        <v>43</v>
      </c>
      <c r="AD291" s="1" t="s">
        <v>19</v>
      </c>
      <c r="AE291" s="2">
        <v>39857</v>
      </c>
    </row>
    <row r="292" spans="1:31" x14ac:dyDescent="0.25">
      <c r="A292">
        <f t="shared" si="43"/>
        <v>291</v>
      </c>
      <c r="B292" s="1">
        <v>14823</v>
      </c>
      <c r="C292" s="2">
        <v>39856</v>
      </c>
      <c r="D292" s="1" t="s">
        <v>13</v>
      </c>
      <c r="E292" s="1" t="str">
        <f t="shared" si="36"/>
        <v>*</v>
      </c>
      <c r="F292" s="1" t="str">
        <f t="shared" si="37"/>
        <v>*</v>
      </c>
      <c r="G292" s="1" t="str">
        <f t="shared" si="38"/>
        <v>*</v>
      </c>
      <c r="J292" s="1" t="str">
        <f t="shared" si="39"/>
        <v>*</v>
      </c>
      <c r="P292" s="1">
        <v>20</v>
      </c>
      <c r="Q292" s="1">
        <f t="shared" si="44"/>
        <v>3.5000000000000003E-2</v>
      </c>
      <c r="T292" s="4">
        <v>124.84</v>
      </c>
      <c r="U292" s="9">
        <f t="shared" si="40"/>
        <v>0</v>
      </c>
      <c r="V292" s="4">
        <f t="shared" si="41"/>
        <v>6.242</v>
      </c>
      <c r="W292" s="1" t="s">
        <v>21</v>
      </c>
      <c r="X292" s="1">
        <v>1.56</v>
      </c>
      <c r="Y292" s="4">
        <f t="shared" si="42"/>
        <v>126.4</v>
      </c>
      <c r="Z292" s="1" t="s">
        <v>22</v>
      </c>
      <c r="AA292" s="1" t="s">
        <v>23</v>
      </c>
      <c r="AB292" s="1" t="s">
        <v>29</v>
      </c>
      <c r="AC292" s="1" t="s">
        <v>30</v>
      </c>
      <c r="AD292" s="1" t="s">
        <v>31</v>
      </c>
      <c r="AE292" s="2">
        <v>39856</v>
      </c>
    </row>
    <row r="293" spans="1:31" x14ac:dyDescent="0.25">
      <c r="A293">
        <f t="shared" si="43"/>
        <v>292</v>
      </c>
      <c r="B293" s="1">
        <v>14823</v>
      </c>
      <c r="C293" s="2">
        <v>39856</v>
      </c>
      <c r="D293" s="1" t="s">
        <v>13</v>
      </c>
      <c r="E293" s="1" t="str">
        <f t="shared" si="36"/>
        <v>*</v>
      </c>
      <c r="F293" s="1" t="str">
        <f t="shared" si="37"/>
        <v>*</v>
      </c>
      <c r="G293" s="1" t="str">
        <f t="shared" si="38"/>
        <v>*</v>
      </c>
      <c r="J293" s="1" t="str">
        <f t="shared" si="39"/>
        <v>*</v>
      </c>
      <c r="P293" s="1">
        <v>15</v>
      </c>
      <c r="Q293" s="1">
        <f t="shared" si="44"/>
        <v>0.02</v>
      </c>
      <c r="T293" s="4">
        <v>103.62</v>
      </c>
      <c r="U293" s="9">
        <f t="shared" si="40"/>
        <v>0</v>
      </c>
      <c r="V293" s="4">
        <f t="shared" si="41"/>
        <v>6.9080000000000004</v>
      </c>
      <c r="W293" s="1" t="s">
        <v>21</v>
      </c>
      <c r="X293" s="1">
        <v>0.49</v>
      </c>
      <c r="Y293" s="4">
        <f t="shared" si="42"/>
        <v>104.11</v>
      </c>
      <c r="Z293" s="1" t="s">
        <v>22</v>
      </c>
      <c r="AA293" s="1" t="s">
        <v>23</v>
      </c>
      <c r="AB293" s="1" t="s">
        <v>29</v>
      </c>
      <c r="AC293" s="1" t="s">
        <v>58</v>
      </c>
      <c r="AD293" s="1" t="s">
        <v>19</v>
      </c>
      <c r="AE293" s="2">
        <v>39865</v>
      </c>
    </row>
    <row r="294" spans="1:31" x14ac:dyDescent="0.25">
      <c r="A294">
        <f t="shared" si="43"/>
        <v>293</v>
      </c>
      <c r="B294" s="1">
        <v>57856</v>
      </c>
      <c r="C294" s="2">
        <v>39856</v>
      </c>
      <c r="D294" s="1" t="s">
        <v>36</v>
      </c>
      <c r="E294" s="1" t="str">
        <f t="shared" si="36"/>
        <v>*</v>
      </c>
      <c r="F294" s="1" t="str">
        <f t="shared" si="37"/>
        <v>*</v>
      </c>
      <c r="G294" s="1" t="str">
        <f t="shared" si="38"/>
        <v>*</v>
      </c>
      <c r="J294" s="1" t="str">
        <f t="shared" si="39"/>
        <v>*</v>
      </c>
      <c r="P294" s="1">
        <v>31</v>
      </c>
      <c r="Q294" s="1">
        <f t="shared" si="44"/>
        <v>0.04</v>
      </c>
      <c r="T294" s="4">
        <v>92.18</v>
      </c>
      <c r="U294" s="9">
        <f t="shared" si="40"/>
        <v>0</v>
      </c>
      <c r="V294" s="4">
        <f t="shared" si="41"/>
        <v>2.9735483870967743</v>
      </c>
      <c r="W294" s="1" t="s">
        <v>21</v>
      </c>
      <c r="X294" s="1">
        <v>0.97</v>
      </c>
      <c r="Y294" s="4">
        <f t="shared" si="42"/>
        <v>93.15</v>
      </c>
      <c r="Z294" s="1" t="s">
        <v>22</v>
      </c>
      <c r="AA294" s="1" t="s">
        <v>37</v>
      </c>
      <c r="AB294" s="1" t="s">
        <v>29</v>
      </c>
      <c r="AC294" s="1" t="s">
        <v>30</v>
      </c>
      <c r="AD294" s="1" t="s">
        <v>31</v>
      </c>
      <c r="AE294" s="2">
        <v>39857</v>
      </c>
    </row>
    <row r="295" spans="1:31" x14ac:dyDescent="0.25">
      <c r="A295">
        <f t="shared" si="43"/>
        <v>294</v>
      </c>
      <c r="B295" s="1">
        <v>59104</v>
      </c>
      <c r="C295" s="2">
        <v>39856</v>
      </c>
      <c r="D295" s="1" t="s">
        <v>20</v>
      </c>
      <c r="E295" s="1" t="str">
        <f t="shared" si="36"/>
        <v>*</v>
      </c>
      <c r="F295" s="1" t="str">
        <f t="shared" si="37"/>
        <v>**</v>
      </c>
      <c r="G295" s="1" t="str">
        <f t="shared" si="38"/>
        <v>**</v>
      </c>
      <c r="J295" s="1" t="str">
        <f t="shared" si="39"/>
        <v>**</v>
      </c>
      <c r="P295" s="1">
        <v>22</v>
      </c>
      <c r="Q295" s="1">
        <f t="shared" si="44"/>
        <v>3.5000000000000003E-2</v>
      </c>
      <c r="T295" s="4">
        <v>68.92</v>
      </c>
      <c r="U295" s="9">
        <f t="shared" si="40"/>
        <v>0</v>
      </c>
      <c r="V295" s="4">
        <f t="shared" si="41"/>
        <v>3.1327272727272728</v>
      </c>
      <c r="W295" s="1" t="s">
        <v>21</v>
      </c>
      <c r="X295" s="1">
        <v>1.58</v>
      </c>
      <c r="Y295" s="4">
        <f t="shared" si="42"/>
        <v>70.5</v>
      </c>
      <c r="Z295" s="1" t="s">
        <v>44</v>
      </c>
      <c r="AA295" s="1" t="s">
        <v>23</v>
      </c>
      <c r="AB295" s="1" t="s">
        <v>29</v>
      </c>
      <c r="AC295" s="1" t="s">
        <v>61</v>
      </c>
      <c r="AD295" s="1" t="s">
        <v>31</v>
      </c>
      <c r="AE295" s="2">
        <v>39859</v>
      </c>
    </row>
    <row r="296" spans="1:31" x14ac:dyDescent="0.25">
      <c r="A296">
        <f t="shared" si="43"/>
        <v>295</v>
      </c>
      <c r="B296" s="1">
        <v>833</v>
      </c>
      <c r="C296" s="2">
        <v>39856</v>
      </c>
      <c r="D296" s="1" t="s">
        <v>36</v>
      </c>
      <c r="E296" s="1" t="str">
        <f t="shared" si="36"/>
        <v>*</v>
      </c>
      <c r="F296" s="1" t="str">
        <f t="shared" si="37"/>
        <v>*</v>
      </c>
      <c r="G296" s="1" t="str">
        <f t="shared" si="38"/>
        <v>*</v>
      </c>
      <c r="J296" s="1" t="str">
        <f t="shared" si="39"/>
        <v>*</v>
      </c>
      <c r="P296" s="1">
        <v>1</v>
      </c>
      <c r="Q296" s="1">
        <f t="shared" si="44"/>
        <v>0.01</v>
      </c>
      <c r="T296" s="4">
        <v>19.32</v>
      </c>
      <c r="U296" s="9">
        <f t="shared" si="40"/>
        <v>0</v>
      </c>
      <c r="V296" s="4">
        <f t="shared" si="41"/>
        <v>19.32</v>
      </c>
      <c r="W296" s="1" t="s">
        <v>21</v>
      </c>
      <c r="X296" s="1">
        <v>7.17</v>
      </c>
      <c r="Y296" s="4">
        <f t="shared" si="42"/>
        <v>26.490000000000002</v>
      </c>
      <c r="Z296" s="1" t="s">
        <v>22</v>
      </c>
      <c r="AA296" s="1" t="s">
        <v>37</v>
      </c>
      <c r="AB296" s="1" t="s">
        <v>29</v>
      </c>
      <c r="AC296" s="1" t="s">
        <v>43</v>
      </c>
      <c r="AD296" s="1" t="s">
        <v>19</v>
      </c>
      <c r="AE296" s="2">
        <v>39857</v>
      </c>
    </row>
    <row r="297" spans="1:31" x14ac:dyDescent="0.25">
      <c r="A297">
        <f t="shared" si="43"/>
        <v>296</v>
      </c>
      <c r="B297" s="1">
        <v>21572</v>
      </c>
      <c r="C297" s="2">
        <v>39857</v>
      </c>
      <c r="D297" s="1" t="s">
        <v>32</v>
      </c>
      <c r="E297" s="1" t="str">
        <f t="shared" si="36"/>
        <v>***</v>
      </c>
      <c r="F297" s="1" t="str">
        <f t="shared" si="37"/>
        <v>***</v>
      </c>
      <c r="G297" s="1" t="str">
        <f t="shared" si="38"/>
        <v>***</v>
      </c>
      <c r="J297" s="1" t="str">
        <f t="shared" si="39"/>
        <v>***</v>
      </c>
      <c r="P297" s="1">
        <v>42</v>
      </c>
      <c r="Q297" s="1">
        <f t="shared" si="44"/>
        <v>0.05</v>
      </c>
      <c r="T297" s="4">
        <v>8549.0400000000009</v>
      </c>
      <c r="U297" s="9">
        <f t="shared" si="40"/>
        <v>1</v>
      </c>
      <c r="V297" s="4">
        <f t="shared" si="41"/>
        <v>203.54857142857145</v>
      </c>
      <c r="W297" s="1" t="s">
        <v>21</v>
      </c>
      <c r="X297" s="1">
        <v>11.54</v>
      </c>
      <c r="Y297" s="4">
        <f t="shared" si="42"/>
        <v>8560.5800000000017</v>
      </c>
      <c r="Z297" s="1" t="s">
        <v>15</v>
      </c>
      <c r="AA297" s="1" t="s">
        <v>37</v>
      </c>
      <c r="AB297" s="1" t="s">
        <v>17</v>
      </c>
      <c r="AC297" s="1" t="s">
        <v>18</v>
      </c>
      <c r="AD297" s="1" t="s">
        <v>48</v>
      </c>
      <c r="AE297" s="2">
        <v>39859</v>
      </c>
    </row>
    <row r="298" spans="1:31" x14ac:dyDescent="0.25">
      <c r="A298">
        <f t="shared" si="43"/>
        <v>297</v>
      </c>
      <c r="B298" s="1">
        <v>54055</v>
      </c>
      <c r="C298" s="2">
        <v>39857</v>
      </c>
      <c r="D298" s="1" t="s">
        <v>32</v>
      </c>
      <c r="E298" s="1" t="str">
        <f t="shared" si="36"/>
        <v>***</v>
      </c>
      <c r="F298" s="1" t="str">
        <f t="shared" si="37"/>
        <v>***</v>
      </c>
      <c r="G298" s="1" t="str">
        <f t="shared" si="38"/>
        <v>***</v>
      </c>
      <c r="J298" s="1" t="str">
        <f t="shared" si="39"/>
        <v>***</v>
      </c>
      <c r="P298" s="1">
        <v>44</v>
      </c>
      <c r="Q298" s="1">
        <f t="shared" si="44"/>
        <v>0.05</v>
      </c>
      <c r="T298" s="4">
        <v>5483.96</v>
      </c>
      <c r="U298" s="9">
        <f t="shared" si="40"/>
        <v>1</v>
      </c>
      <c r="V298" s="4">
        <f t="shared" si="41"/>
        <v>124.63545454545455</v>
      </c>
      <c r="W298" s="1" t="s">
        <v>33</v>
      </c>
      <c r="X298" s="1">
        <v>58.64</v>
      </c>
      <c r="Y298" s="4">
        <f t="shared" si="42"/>
        <v>5542.6</v>
      </c>
      <c r="Z298" s="1" t="s">
        <v>22</v>
      </c>
      <c r="AA298" s="1" t="s">
        <v>37</v>
      </c>
      <c r="AB298" s="1" t="s">
        <v>17</v>
      </c>
      <c r="AC298" s="1" t="s">
        <v>62</v>
      </c>
      <c r="AD298" s="1" t="s">
        <v>59</v>
      </c>
      <c r="AE298" s="2">
        <v>39859</v>
      </c>
    </row>
    <row r="299" spans="1:31" x14ac:dyDescent="0.25">
      <c r="A299">
        <f t="shared" si="43"/>
        <v>298</v>
      </c>
      <c r="B299" s="1">
        <v>16612</v>
      </c>
      <c r="C299" s="2">
        <v>39857</v>
      </c>
      <c r="D299" s="1" t="s">
        <v>20</v>
      </c>
      <c r="E299" s="1" t="str">
        <f t="shared" si="36"/>
        <v>*</v>
      </c>
      <c r="F299" s="1" t="str">
        <f t="shared" si="37"/>
        <v>**</v>
      </c>
      <c r="G299" s="1" t="str">
        <f t="shared" si="38"/>
        <v>**</v>
      </c>
      <c r="J299" s="1" t="str">
        <f t="shared" si="39"/>
        <v>**</v>
      </c>
      <c r="P299" s="1">
        <v>45</v>
      </c>
      <c r="Q299" s="1">
        <f t="shared" si="44"/>
        <v>0.05</v>
      </c>
      <c r="T299" s="4">
        <v>3699.22</v>
      </c>
      <c r="U299" s="9">
        <f t="shared" si="40"/>
        <v>1</v>
      </c>
      <c r="V299" s="4">
        <f t="shared" si="41"/>
        <v>82.204888888888888</v>
      </c>
      <c r="W299" s="1" t="s">
        <v>33</v>
      </c>
      <c r="X299" s="1">
        <v>30.06</v>
      </c>
      <c r="Y299" s="4">
        <f t="shared" si="42"/>
        <v>3729.2799999999997</v>
      </c>
      <c r="Z299" s="1" t="s">
        <v>53</v>
      </c>
      <c r="AA299" s="1" t="s">
        <v>37</v>
      </c>
      <c r="AB299" s="1" t="s">
        <v>24</v>
      </c>
      <c r="AC299" s="1" t="s">
        <v>56</v>
      </c>
      <c r="AD299" s="1" t="s">
        <v>59</v>
      </c>
      <c r="AE299" s="2">
        <v>39858</v>
      </c>
    </row>
    <row r="300" spans="1:31" x14ac:dyDescent="0.25">
      <c r="A300">
        <f t="shared" si="43"/>
        <v>299</v>
      </c>
      <c r="B300" s="1">
        <v>57506</v>
      </c>
      <c r="C300" s="2">
        <v>39857</v>
      </c>
      <c r="D300" s="1" t="s">
        <v>36</v>
      </c>
      <c r="E300" s="1" t="str">
        <f t="shared" si="36"/>
        <v>*</v>
      </c>
      <c r="F300" s="1" t="str">
        <f t="shared" si="37"/>
        <v>*</v>
      </c>
      <c r="G300" s="1" t="str">
        <f t="shared" si="38"/>
        <v>*</v>
      </c>
      <c r="J300" s="1" t="str">
        <f t="shared" si="39"/>
        <v>*</v>
      </c>
      <c r="P300" s="1">
        <v>48</v>
      </c>
      <c r="Q300" s="1">
        <f t="shared" si="44"/>
        <v>0.05</v>
      </c>
      <c r="T300" s="4">
        <v>332.55</v>
      </c>
      <c r="U300" s="9">
        <f t="shared" si="40"/>
        <v>0</v>
      </c>
      <c r="V300" s="4">
        <f t="shared" si="41"/>
        <v>6.9281250000000005</v>
      </c>
      <c r="W300" s="1" t="s">
        <v>21</v>
      </c>
      <c r="X300" s="1">
        <v>5.47</v>
      </c>
      <c r="Y300" s="4">
        <f t="shared" si="42"/>
        <v>338.02000000000004</v>
      </c>
      <c r="Z300" s="1" t="s">
        <v>51</v>
      </c>
      <c r="AA300" s="1" t="s">
        <v>28</v>
      </c>
      <c r="AB300" s="1" t="s">
        <v>29</v>
      </c>
      <c r="AC300" s="1" t="s">
        <v>40</v>
      </c>
      <c r="AD300" s="1" t="s">
        <v>19</v>
      </c>
      <c r="AE300" s="2">
        <v>39857</v>
      </c>
    </row>
    <row r="301" spans="1:31" x14ac:dyDescent="0.25">
      <c r="A301">
        <f t="shared" si="43"/>
        <v>300</v>
      </c>
      <c r="B301" s="1">
        <v>16612</v>
      </c>
      <c r="C301" s="2">
        <v>39857</v>
      </c>
      <c r="D301" s="1" t="s">
        <v>20</v>
      </c>
      <c r="E301" s="1" t="str">
        <f t="shared" si="36"/>
        <v>*</v>
      </c>
      <c r="F301" s="1" t="str">
        <f t="shared" si="37"/>
        <v>**</v>
      </c>
      <c r="G301" s="1" t="str">
        <f t="shared" si="38"/>
        <v>**</v>
      </c>
      <c r="J301" s="1" t="str">
        <f t="shared" si="39"/>
        <v>**</v>
      </c>
      <c r="P301" s="1">
        <v>6</v>
      </c>
      <c r="Q301" s="1">
        <f t="shared" si="44"/>
        <v>0.01</v>
      </c>
      <c r="T301" s="4">
        <v>48.93</v>
      </c>
      <c r="U301" s="9">
        <f t="shared" si="40"/>
        <v>0</v>
      </c>
      <c r="V301" s="4">
        <f t="shared" si="41"/>
        <v>8.1549999999999994</v>
      </c>
      <c r="W301" s="1" t="s">
        <v>21</v>
      </c>
      <c r="X301" s="1">
        <v>10.050000000000001</v>
      </c>
      <c r="Y301" s="4">
        <f t="shared" si="42"/>
        <v>58.980000000000004</v>
      </c>
      <c r="Z301" s="1" t="s">
        <v>53</v>
      </c>
      <c r="AA301" s="1" t="s">
        <v>37</v>
      </c>
      <c r="AB301" s="1" t="s">
        <v>29</v>
      </c>
      <c r="AC301" s="1" t="s">
        <v>40</v>
      </c>
      <c r="AD301" s="1" t="s">
        <v>19</v>
      </c>
      <c r="AE301" s="2">
        <v>39859</v>
      </c>
    </row>
    <row r="302" spans="1:31" x14ac:dyDescent="0.25">
      <c r="A302">
        <f t="shared" si="43"/>
        <v>301</v>
      </c>
      <c r="B302" s="1">
        <v>56452</v>
      </c>
      <c r="C302" s="2">
        <v>39858</v>
      </c>
      <c r="D302" s="1" t="s">
        <v>27</v>
      </c>
      <c r="E302" s="1" t="str">
        <f t="shared" si="36"/>
        <v>*</v>
      </c>
      <c r="F302" s="1" t="str">
        <f t="shared" si="37"/>
        <v>*</v>
      </c>
      <c r="G302" s="1" t="str">
        <f t="shared" si="38"/>
        <v>*</v>
      </c>
      <c r="J302" s="1" t="str">
        <f t="shared" si="39"/>
        <v>*</v>
      </c>
      <c r="P302" s="1">
        <v>34</v>
      </c>
      <c r="Q302" s="1">
        <f t="shared" si="44"/>
        <v>0.04</v>
      </c>
      <c r="T302" s="4">
        <v>6686.3440000000001</v>
      </c>
      <c r="U302" s="9">
        <f t="shared" si="40"/>
        <v>1</v>
      </c>
      <c r="V302" s="4">
        <f t="shared" si="41"/>
        <v>196.65717647058824</v>
      </c>
      <c r="W302" s="1" t="s">
        <v>33</v>
      </c>
      <c r="X302" s="1">
        <v>59.24</v>
      </c>
      <c r="Y302" s="4">
        <f t="shared" si="42"/>
        <v>6745.5839999999998</v>
      </c>
      <c r="Z302" s="1" t="s">
        <v>15</v>
      </c>
      <c r="AA302" s="1" t="s">
        <v>16</v>
      </c>
      <c r="AB302" s="1" t="s">
        <v>17</v>
      </c>
      <c r="AC302" s="1" t="s">
        <v>52</v>
      </c>
      <c r="AD302" s="1" t="s">
        <v>59</v>
      </c>
      <c r="AE302" s="2">
        <v>39859</v>
      </c>
    </row>
    <row r="303" spans="1:31" x14ac:dyDescent="0.25">
      <c r="A303">
        <f t="shared" si="43"/>
        <v>302</v>
      </c>
      <c r="B303" s="1">
        <v>48836</v>
      </c>
      <c r="C303" s="2">
        <v>39858</v>
      </c>
      <c r="D303" s="1" t="s">
        <v>32</v>
      </c>
      <c r="E303" s="1" t="str">
        <f t="shared" si="36"/>
        <v>***</v>
      </c>
      <c r="F303" s="1" t="str">
        <f t="shared" si="37"/>
        <v>***</v>
      </c>
      <c r="G303" s="1" t="str">
        <f t="shared" si="38"/>
        <v>***</v>
      </c>
      <c r="J303" s="1" t="str">
        <f t="shared" si="39"/>
        <v>***</v>
      </c>
      <c r="P303" s="1">
        <v>8</v>
      </c>
      <c r="Q303" s="1">
        <f t="shared" si="44"/>
        <v>0.01</v>
      </c>
      <c r="T303" s="4">
        <v>2651.21</v>
      </c>
      <c r="U303" s="9">
        <f t="shared" si="40"/>
        <v>1</v>
      </c>
      <c r="V303" s="4">
        <f t="shared" si="41"/>
        <v>331.40125</v>
      </c>
      <c r="W303" s="1" t="s">
        <v>33</v>
      </c>
      <c r="X303" s="1">
        <v>40.19</v>
      </c>
      <c r="Y303" s="4">
        <f t="shared" si="42"/>
        <v>2691.4</v>
      </c>
      <c r="Z303" s="1" t="s">
        <v>15</v>
      </c>
      <c r="AA303" s="1" t="s">
        <v>37</v>
      </c>
      <c r="AB303" s="1" t="s">
        <v>17</v>
      </c>
      <c r="AC303" s="1" t="s">
        <v>52</v>
      </c>
      <c r="AD303" s="1" t="s">
        <v>59</v>
      </c>
      <c r="AE303" s="2">
        <v>39860</v>
      </c>
    </row>
    <row r="304" spans="1:31" x14ac:dyDescent="0.25">
      <c r="A304">
        <f t="shared" si="43"/>
        <v>303</v>
      </c>
      <c r="B304" s="1">
        <v>14913</v>
      </c>
      <c r="C304" s="2">
        <v>39858</v>
      </c>
      <c r="D304" s="1" t="s">
        <v>20</v>
      </c>
      <c r="E304" s="1" t="str">
        <f t="shared" si="36"/>
        <v>*</v>
      </c>
      <c r="F304" s="1" t="str">
        <f t="shared" si="37"/>
        <v>**</v>
      </c>
      <c r="G304" s="1" t="str">
        <f t="shared" si="38"/>
        <v>**</v>
      </c>
      <c r="J304" s="1" t="str">
        <f t="shared" si="39"/>
        <v>**</v>
      </c>
      <c r="P304" s="1">
        <v>47</v>
      </c>
      <c r="Q304" s="1">
        <f t="shared" si="44"/>
        <v>0.05</v>
      </c>
      <c r="T304" s="4">
        <v>1003.43</v>
      </c>
      <c r="U304" s="9">
        <f t="shared" si="40"/>
        <v>1</v>
      </c>
      <c r="V304" s="4">
        <f t="shared" si="41"/>
        <v>21.349574468085105</v>
      </c>
      <c r="W304" s="1" t="s">
        <v>21</v>
      </c>
      <c r="X304" s="1">
        <v>8.68</v>
      </c>
      <c r="Y304" s="4">
        <f t="shared" si="42"/>
        <v>1012.1099999999999</v>
      </c>
      <c r="Z304" s="1" t="s">
        <v>49</v>
      </c>
      <c r="AA304" s="1" t="s">
        <v>16</v>
      </c>
      <c r="AB304" s="1" t="s">
        <v>29</v>
      </c>
      <c r="AC304" s="1" t="s">
        <v>40</v>
      </c>
      <c r="AD304" s="1" t="s">
        <v>19</v>
      </c>
      <c r="AE304" s="2">
        <v>39859</v>
      </c>
    </row>
    <row r="305" spans="1:31" x14ac:dyDescent="0.25">
      <c r="A305">
        <f t="shared" si="43"/>
        <v>304</v>
      </c>
      <c r="B305" s="1">
        <v>13408</v>
      </c>
      <c r="C305" s="2">
        <v>39858</v>
      </c>
      <c r="D305" s="1" t="s">
        <v>13</v>
      </c>
      <c r="E305" s="1" t="str">
        <f t="shared" si="36"/>
        <v>*</v>
      </c>
      <c r="F305" s="1" t="str">
        <f t="shared" si="37"/>
        <v>*</v>
      </c>
      <c r="G305" s="1" t="str">
        <f t="shared" si="38"/>
        <v>*</v>
      </c>
      <c r="J305" s="1" t="str">
        <f t="shared" si="39"/>
        <v>*</v>
      </c>
      <c r="P305" s="1">
        <v>4</v>
      </c>
      <c r="Q305" s="1">
        <f t="shared" si="44"/>
        <v>0.01</v>
      </c>
      <c r="T305" s="4">
        <v>256.77</v>
      </c>
      <c r="U305" s="9">
        <f t="shared" si="40"/>
        <v>0</v>
      </c>
      <c r="V305" s="4">
        <f t="shared" si="41"/>
        <v>64.192499999999995</v>
      </c>
      <c r="W305" s="1" t="s">
        <v>21</v>
      </c>
      <c r="X305" s="1">
        <v>12.23</v>
      </c>
      <c r="Y305" s="4">
        <f t="shared" si="42"/>
        <v>269</v>
      </c>
      <c r="Z305" s="1" t="s">
        <v>22</v>
      </c>
      <c r="AA305" s="1" t="s">
        <v>37</v>
      </c>
      <c r="AB305" s="1" t="s">
        <v>17</v>
      </c>
      <c r="AC305" s="1" t="s">
        <v>18</v>
      </c>
      <c r="AD305" s="1" t="s">
        <v>26</v>
      </c>
      <c r="AE305" s="2">
        <v>39860</v>
      </c>
    </row>
    <row r="306" spans="1:31" x14ac:dyDescent="0.25">
      <c r="A306">
        <f t="shared" si="43"/>
        <v>305</v>
      </c>
      <c r="B306" s="1">
        <v>46119</v>
      </c>
      <c r="C306" s="2">
        <v>39859</v>
      </c>
      <c r="D306" s="1" t="s">
        <v>32</v>
      </c>
      <c r="E306" s="1" t="str">
        <f t="shared" si="36"/>
        <v>***</v>
      </c>
      <c r="F306" s="1" t="str">
        <f t="shared" si="37"/>
        <v>***</v>
      </c>
      <c r="G306" s="1" t="str">
        <f t="shared" si="38"/>
        <v>***</v>
      </c>
      <c r="J306" s="1" t="str">
        <f t="shared" si="39"/>
        <v>***</v>
      </c>
      <c r="P306" s="1">
        <v>46</v>
      </c>
      <c r="Q306" s="1">
        <f t="shared" si="44"/>
        <v>0.05</v>
      </c>
      <c r="T306" s="4">
        <v>18824.419999999998</v>
      </c>
      <c r="U306" s="9">
        <f t="shared" si="40"/>
        <v>1</v>
      </c>
      <c r="V306" s="4">
        <f t="shared" si="41"/>
        <v>409.22652173913042</v>
      </c>
      <c r="W306" s="1" t="s">
        <v>33</v>
      </c>
      <c r="X306" s="1">
        <v>75.23</v>
      </c>
      <c r="Y306" s="4">
        <f t="shared" si="42"/>
        <v>18899.649999999998</v>
      </c>
      <c r="Z306" s="1" t="s">
        <v>50</v>
      </c>
      <c r="AA306" s="1" t="s">
        <v>16</v>
      </c>
      <c r="AB306" s="1" t="s">
        <v>17</v>
      </c>
      <c r="AC306" s="1" t="s">
        <v>52</v>
      </c>
      <c r="AD306" s="1" t="s">
        <v>59</v>
      </c>
      <c r="AE306" s="2">
        <v>39860</v>
      </c>
    </row>
    <row r="307" spans="1:31" x14ac:dyDescent="0.25">
      <c r="A307">
        <f t="shared" si="43"/>
        <v>306</v>
      </c>
      <c r="B307" s="1">
        <v>33095</v>
      </c>
      <c r="C307" s="2">
        <v>39859</v>
      </c>
      <c r="D307" s="1" t="s">
        <v>27</v>
      </c>
      <c r="E307" s="1" t="str">
        <f t="shared" si="36"/>
        <v>*</v>
      </c>
      <c r="F307" s="1" t="str">
        <f t="shared" si="37"/>
        <v>*</v>
      </c>
      <c r="G307" s="1" t="str">
        <f t="shared" si="38"/>
        <v>*</v>
      </c>
      <c r="J307" s="1" t="str">
        <f t="shared" si="39"/>
        <v>*</v>
      </c>
      <c r="P307" s="1">
        <v>30</v>
      </c>
      <c r="Q307" s="1">
        <f t="shared" si="44"/>
        <v>0.04</v>
      </c>
      <c r="T307" s="4">
        <v>4846.74</v>
      </c>
      <c r="U307" s="9">
        <f t="shared" si="40"/>
        <v>1</v>
      </c>
      <c r="V307" s="4">
        <f t="shared" si="41"/>
        <v>161.55799999999999</v>
      </c>
      <c r="W307" s="1" t="s">
        <v>21</v>
      </c>
      <c r="X307" s="1">
        <v>5.5</v>
      </c>
      <c r="Y307" s="4">
        <f t="shared" si="42"/>
        <v>4852.24</v>
      </c>
      <c r="Z307" s="1" t="s">
        <v>15</v>
      </c>
      <c r="AA307" s="1" t="s">
        <v>16</v>
      </c>
      <c r="AB307" s="1" t="s">
        <v>24</v>
      </c>
      <c r="AC307" s="1" t="s">
        <v>38</v>
      </c>
      <c r="AD307" s="1" t="s">
        <v>19</v>
      </c>
      <c r="AE307" s="2">
        <v>39861</v>
      </c>
    </row>
    <row r="308" spans="1:31" x14ac:dyDescent="0.25">
      <c r="A308">
        <f t="shared" si="43"/>
        <v>307</v>
      </c>
      <c r="B308" s="1">
        <v>33095</v>
      </c>
      <c r="C308" s="2">
        <v>39859</v>
      </c>
      <c r="D308" s="1" t="s">
        <v>27</v>
      </c>
      <c r="E308" s="1" t="str">
        <f t="shared" si="36"/>
        <v>*</v>
      </c>
      <c r="F308" s="1" t="str">
        <f t="shared" si="37"/>
        <v>*</v>
      </c>
      <c r="G308" s="1" t="str">
        <f t="shared" si="38"/>
        <v>*</v>
      </c>
      <c r="J308" s="1" t="str">
        <f t="shared" si="39"/>
        <v>*</v>
      </c>
      <c r="P308" s="1">
        <v>34</v>
      </c>
      <c r="Q308" s="1">
        <f t="shared" si="44"/>
        <v>0.04</v>
      </c>
      <c r="T308" s="4">
        <v>2548.3000000000002</v>
      </c>
      <c r="U308" s="9">
        <f t="shared" si="40"/>
        <v>1</v>
      </c>
      <c r="V308" s="4">
        <f t="shared" si="41"/>
        <v>74.95</v>
      </c>
      <c r="W308" s="1" t="s">
        <v>21</v>
      </c>
      <c r="X308" s="1">
        <v>19.989999999999998</v>
      </c>
      <c r="Y308" s="4">
        <f t="shared" si="42"/>
        <v>2568.29</v>
      </c>
      <c r="Z308" s="1" t="s">
        <v>15</v>
      </c>
      <c r="AA308" s="1" t="s">
        <v>16</v>
      </c>
      <c r="AB308" s="1" t="s">
        <v>17</v>
      </c>
      <c r="AC308" s="1" t="s">
        <v>18</v>
      </c>
      <c r="AD308" s="1" t="s">
        <v>19</v>
      </c>
      <c r="AE308" s="2">
        <v>39860</v>
      </c>
    </row>
    <row r="309" spans="1:31" x14ac:dyDescent="0.25">
      <c r="A309">
        <f t="shared" si="43"/>
        <v>308</v>
      </c>
      <c r="B309" s="1">
        <v>46119</v>
      </c>
      <c r="C309" s="2">
        <v>39859</v>
      </c>
      <c r="D309" s="1" t="s">
        <v>32</v>
      </c>
      <c r="E309" s="1" t="str">
        <f t="shared" si="36"/>
        <v>***</v>
      </c>
      <c r="F309" s="1" t="str">
        <f t="shared" si="37"/>
        <v>***</v>
      </c>
      <c r="G309" s="1" t="str">
        <f t="shared" si="38"/>
        <v>***</v>
      </c>
      <c r="J309" s="1" t="str">
        <f t="shared" si="39"/>
        <v>***</v>
      </c>
      <c r="P309" s="1">
        <v>20</v>
      </c>
      <c r="Q309" s="1">
        <f t="shared" si="44"/>
        <v>3.5000000000000003E-2</v>
      </c>
      <c r="T309" s="4">
        <v>154.13</v>
      </c>
      <c r="U309" s="9">
        <f t="shared" si="40"/>
        <v>0</v>
      </c>
      <c r="V309" s="4">
        <f t="shared" si="41"/>
        <v>7.7065000000000001</v>
      </c>
      <c r="W309" s="1" t="s">
        <v>21</v>
      </c>
      <c r="X309" s="1">
        <v>1.25</v>
      </c>
      <c r="Y309" s="4">
        <f t="shared" si="42"/>
        <v>155.38</v>
      </c>
      <c r="Z309" s="1" t="s">
        <v>50</v>
      </c>
      <c r="AA309" s="1" t="s">
        <v>16</v>
      </c>
      <c r="AB309" s="1" t="s">
        <v>29</v>
      </c>
      <c r="AC309" s="1" t="s">
        <v>40</v>
      </c>
      <c r="AD309" s="1" t="s">
        <v>31</v>
      </c>
      <c r="AE309" s="2">
        <v>39861</v>
      </c>
    </row>
    <row r="310" spans="1:31" x14ac:dyDescent="0.25">
      <c r="A310">
        <f t="shared" si="43"/>
        <v>309</v>
      </c>
      <c r="B310" s="1">
        <v>32741</v>
      </c>
      <c r="C310" s="2">
        <v>39859</v>
      </c>
      <c r="D310" s="1" t="s">
        <v>13</v>
      </c>
      <c r="E310" s="1" t="str">
        <f t="shared" si="36"/>
        <v>*</v>
      </c>
      <c r="F310" s="1" t="str">
        <f t="shared" si="37"/>
        <v>*</v>
      </c>
      <c r="G310" s="1" t="str">
        <f t="shared" si="38"/>
        <v>*</v>
      </c>
      <c r="J310" s="1" t="str">
        <f t="shared" si="39"/>
        <v>*</v>
      </c>
      <c r="P310" s="1">
        <v>13</v>
      </c>
      <c r="Q310" s="1">
        <f t="shared" si="44"/>
        <v>0.02</v>
      </c>
      <c r="T310" s="4">
        <v>136.24</v>
      </c>
      <c r="U310" s="9">
        <f t="shared" si="40"/>
        <v>0</v>
      </c>
      <c r="V310" s="4">
        <f t="shared" si="41"/>
        <v>10.48</v>
      </c>
      <c r="W310" s="1" t="s">
        <v>21</v>
      </c>
      <c r="X310" s="1">
        <v>9.4499999999999993</v>
      </c>
      <c r="Y310" s="4">
        <f t="shared" si="42"/>
        <v>145.69</v>
      </c>
      <c r="Z310" s="1" t="s">
        <v>44</v>
      </c>
      <c r="AA310" s="1" t="s">
        <v>28</v>
      </c>
      <c r="AB310" s="1" t="s">
        <v>29</v>
      </c>
      <c r="AC310" s="1" t="s">
        <v>55</v>
      </c>
      <c r="AD310" s="1" t="s">
        <v>19</v>
      </c>
      <c r="AE310" s="2">
        <v>39866</v>
      </c>
    </row>
    <row r="311" spans="1:31" x14ac:dyDescent="0.25">
      <c r="A311">
        <f t="shared" si="43"/>
        <v>310</v>
      </c>
      <c r="B311" s="1">
        <v>46119</v>
      </c>
      <c r="C311" s="2">
        <v>39859</v>
      </c>
      <c r="D311" s="1" t="s">
        <v>32</v>
      </c>
      <c r="E311" s="1" t="str">
        <f t="shared" si="36"/>
        <v>***</v>
      </c>
      <c r="F311" s="1" t="str">
        <f t="shared" si="37"/>
        <v>***</v>
      </c>
      <c r="G311" s="1" t="str">
        <f t="shared" si="38"/>
        <v>***</v>
      </c>
      <c r="J311" s="1" t="str">
        <f t="shared" si="39"/>
        <v>***</v>
      </c>
      <c r="P311" s="1">
        <v>23</v>
      </c>
      <c r="Q311" s="1">
        <f t="shared" si="44"/>
        <v>3.5000000000000003E-2</v>
      </c>
      <c r="T311" s="4">
        <v>93.05</v>
      </c>
      <c r="U311" s="9">
        <f t="shared" si="40"/>
        <v>0</v>
      </c>
      <c r="V311" s="4">
        <f t="shared" si="41"/>
        <v>4.0456521739130435</v>
      </c>
      <c r="W311" s="1" t="s">
        <v>21</v>
      </c>
      <c r="X311" s="1">
        <v>1.49</v>
      </c>
      <c r="Y311" s="4">
        <f t="shared" si="42"/>
        <v>94.539999999999992</v>
      </c>
      <c r="Z311" s="1" t="s">
        <v>50</v>
      </c>
      <c r="AA311" s="1" t="s">
        <v>16</v>
      </c>
      <c r="AB311" s="1" t="s">
        <v>29</v>
      </c>
      <c r="AC311" s="1" t="s">
        <v>43</v>
      </c>
      <c r="AD311" s="1" t="s">
        <v>19</v>
      </c>
      <c r="AE311" s="2">
        <v>39861</v>
      </c>
    </row>
    <row r="312" spans="1:31" x14ac:dyDescent="0.25">
      <c r="A312">
        <f t="shared" si="43"/>
        <v>311</v>
      </c>
      <c r="B312" s="1">
        <v>34498</v>
      </c>
      <c r="C312" s="2">
        <v>39859</v>
      </c>
      <c r="D312" s="1" t="s">
        <v>13</v>
      </c>
      <c r="E312" s="1" t="str">
        <f t="shared" si="36"/>
        <v>*</v>
      </c>
      <c r="F312" s="1" t="str">
        <f t="shared" si="37"/>
        <v>*</v>
      </c>
      <c r="G312" s="1" t="str">
        <f t="shared" si="38"/>
        <v>*</v>
      </c>
      <c r="J312" s="1" t="str">
        <f t="shared" si="39"/>
        <v>*</v>
      </c>
      <c r="P312" s="1">
        <v>3</v>
      </c>
      <c r="Q312" s="1">
        <f t="shared" si="44"/>
        <v>0.01</v>
      </c>
      <c r="T312" s="4">
        <v>62.89</v>
      </c>
      <c r="U312" s="9">
        <f t="shared" si="40"/>
        <v>0</v>
      </c>
      <c r="V312" s="4">
        <f t="shared" si="41"/>
        <v>20.963333333333335</v>
      </c>
      <c r="W312" s="1" t="s">
        <v>21</v>
      </c>
      <c r="X312" s="1">
        <v>9.0299999999999994</v>
      </c>
      <c r="Y312" s="4">
        <f t="shared" si="42"/>
        <v>71.92</v>
      </c>
      <c r="Z312" s="1" t="s">
        <v>51</v>
      </c>
      <c r="AA312" s="1" t="s">
        <v>23</v>
      </c>
      <c r="AB312" s="1" t="s">
        <v>29</v>
      </c>
      <c r="AC312" s="1" t="s">
        <v>40</v>
      </c>
      <c r="AD312" s="1" t="s">
        <v>19</v>
      </c>
      <c r="AE312" s="2">
        <v>39864</v>
      </c>
    </row>
    <row r="313" spans="1:31" x14ac:dyDescent="0.25">
      <c r="A313">
        <f t="shared" si="43"/>
        <v>312</v>
      </c>
      <c r="B313" s="1">
        <v>34498</v>
      </c>
      <c r="C313" s="2">
        <v>39859</v>
      </c>
      <c r="D313" s="1" t="s">
        <v>13</v>
      </c>
      <c r="E313" s="1" t="str">
        <f t="shared" si="36"/>
        <v>*</v>
      </c>
      <c r="F313" s="1" t="str">
        <f t="shared" si="37"/>
        <v>*</v>
      </c>
      <c r="G313" s="1" t="str">
        <f t="shared" si="38"/>
        <v>*</v>
      </c>
      <c r="J313" s="1" t="str">
        <f t="shared" si="39"/>
        <v>*</v>
      </c>
      <c r="P313" s="1">
        <v>4</v>
      </c>
      <c r="Q313" s="1">
        <f t="shared" si="44"/>
        <v>0.01</v>
      </c>
      <c r="T313" s="4">
        <v>47.12</v>
      </c>
      <c r="U313" s="9">
        <f t="shared" si="40"/>
        <v>0</v>
      </c>
      <c r="V313" s="4">
        <f t="shared" si="41"/>
        <v>11.78</v>
      </c>
      <c r="W313" s="1" t="s">
        <v>14</v>
      </c>
      <c r="X313" s="1">
        <v>1.39</v>
      </c>
      <c r="Y313" s="4">
        <f t="shared" si="42"/>
        <v>48.51</v>
      </c>
      <c r="Z313" s="1" t="s">
        <v>51</v>
      </c>
      <c r="AA313" s="1" t="s">
        <v>23</v>
      </c>
      <c r="AB313" s="1" t="s">
        <v>29</v>
      </c>
      <c r="AC313" s="1" t="s">
        <v>57</v>
      </c>
      <c r="AD313" s="1" t="s">
        <v>19</v>
      </c>
      <c r="AE313" s="2">
        <v>39864</v>
      </c>
    </row>
    <row r="314" spans="1:31" x14ac:dyDescent="0.25">
      <c r="A314">
        <f t="shared" si="43"/>
        <v>313</v>
      </c>
      <c r="B314" s="1">
        <v>32037</v>
      </c>
      <c r="C314" s="2">
        <v>39860</v>
      </c>
      <c r="D314" s="1" t="s">
        <v>13</v>
      </c>
      <c r="E314" s="1" t="str">
        <f t="shared" si="36"/>
        <v>*</v>
      </c>
      <c r="F314" s="1" t="str">
        <f t="shared" si="37"/>
        <v>*</v>
      </c>
      <c r="G314" s="1" t="str">
        <f t="shared" si="38"/>
        <v>*</v>
      </c>
      <c r="J314" s="1" t="str">
        <f t="shared" si="39"/>
        <v>*</v>
      </c>
      <c r="P314" s="1">
        <v>15</v>
      </c>
      <c r="Q314" s="1">
        <f t="shared" si="44"/>
        <v>0.02</v>
      </c>
      <c r="T314" s="4">
        <v>9862.51</v>
      </c>
      <c r="U314" s="9">
        <f t="shared" si="40"/>
        <v>1</v>
      </c>
      <c r="V314" s="4">
        <f t="shared" si="41"/>
        <v>657.50066666666669</v>
      </c>
      <c r="W314" s="1" t="s">
        <v>21</v>
      </c>
      <c r="X314" s="1">
        <v>24.49</v>
      </c>
      <c r="Y314" s="4">
        <f t="shared" si="42"/>
        <v>9887</v>
      </c>
      <c r="Z314" s="1" t="s">
        <v>22</v>
      </c>
      <c r="AA314" s="1" t="s">
        <v>37</v>
      </c>
      <c r="AB314" s="1" t="s">
        <v>24</v>
      </c>
      <c r="AC314" s="1" t="s">
        <v>47</v>
      </c>
      <c r="AD314" s="1" t="s">
        <v>48</v>
      </c>
      <c r="AE314" s="2">
        <v>39864</v>
      </c>
    </row>
    <row r="315" spans="1:31" x14ac:dyDescent="0.25">
      <c r="A315">
        <f t="shared" si="43"/>
        <v>314</v>
      </c>
      <c r="B315" s="1">
        <v>32037</v>
      </c>
      <c r="C315" s="2">
        <v>39860</v>
      </c>
      <c r="D315" s="1" t="s">
        <v>13</v>
      </c>
      <c r="E315" s="1" t="str">
        <f t="shared" si="36"/>
        <v>*</v>
      </c>
      <c r="F315" s="1" t="str">
        <f t="shared" si="37"/>
        <v>*</v>
      </c>
      <c r="G315" s="1" t="str">
        <f t="shared" si="38"/>
        <v>*</v>
      </c>
      <c r="J315" s="1" t="str">
        <f t="shared" si="39"/>
        <v>*</v>
      </c>
      <c r="P315" s="1">
        <v>37</v>
      </c>
      <c r="Q315" s="1">
        <f t="shared" si="44"/>
        <v>0.04</v>
      </c>
      <c r="T315" s="4">
        <v>311.66000000000003</v>
      </c>
      <c r="U315" s="9">
        <f t="shared" si="40"/>
        <v>0</v>
      </c>
      <c r="V315" s="4">
        <f t="shared" si="41"/>
        <v>8.4232432432432436</v>
      </c>
      <c r="W315" s="1" t="s">
        <v>21</v>
      </c>
      <c r="X315" s="1">
        <v>6.19</v>
      </c>
      <c r="Y315" s="4">
        <f t="shared" si="42"/>
        <v>317.85000000000002</v>
      </c>
      <c r="Z315" s="1" t="s">
        <v>22</v>
      </c>
      <c r="AA315" s="1" t="s">
        <v>37</v>
      </c>
      <c r="AB315" s="1" t="s">
        <v>29</v>
      </c>
      <c r="AC315" s="1" t="s">
        <v>43</v>
      </c>
      <c r="AD315" s="1" t="s">
        <v>19</v>
      </c>
      <c r="AE315" s="2">
        <v>39867</v>
      </c>
    </row>
    <row r="316" spans="1:31" x14ac:dyDescent="0.25">
      <c r="A316">
        <f t="shared" si="43"/>
        <v>315</v>
      </c>
      <c r="B316" s="1">
        <v>55874</v>
      </c>
      <c r="C316" s="2">
        <v>39860</v>
      </c>
      <c r="D316" s="1" t="s">
        <v>36</v>
      </c>
      <c r="E316" s="1" t="str">
        <f t="shared" si="36"/>
        <v>*</v>
      </c>
      <c r="F316" s="1" t="str">
        <f t="shared" si="37"/>
        <v>*</v>
      </c>
      <c r="G316" s="1" t="str">
        <f t="shared" si="38"/>
        <v>*</v>
      </c>
      <c r="J316" s="1" t="str">
        <f t="shared" si="39"/>
        <v>*</v>
      </c>
      <c r="P316" s="1">
        <v>41</v>
      </c>
      <c r="Q316" s="1">
        <f t="shared" si="44"/>
        <v>0.05</v>
      </c>
      <c r="T316" s="4">
        <v>228.3</v>
      </c>
      <c r="U316" s="9">
        <f t="shared" si="40"/>
        <v>0</v>
      </c>
      <c r="V316" s="4">
        <f t="shared" si="41"/>
        <v>5.5682926829268293</v>
      </c>
      <c r="W316" s="1" t="s">
        <v>14</v>
      </c>
      <c r="X316" s="1">
        <v>4.62</v>
      </c>
      <c r="Y316" s="4">
        <f t="shared" si="42"/>
        <v>232.92000000000002</v>
      </c>
      <c r="Z316" s="1" t="s">
        <v>22</v>
      </c>
      <c r="AA316" s="1" t="s">
        <v>23</v>
      </c>
      <c r="AB316" s="1" t="s">
        <v>24</v>
      </c>
      <c r="AC316" s="1" t="s">
        <v>38</v>
      </c>
      <c r="AD316" s="1" t="s">
        <v>41</v>
      </c>
      <c r="AE316" s="2">
        <v>39862</v>
      </c>
    </row>
    <row r="317" spans="1:31" x14ac:dyDescent="0.25">
      <c r="A317">
        <f t="shared" si="43"/>
        <v>316</v>
      </c>
      <c r="B317" s="1">
        <v>55874</v>
      </c>
      <c r="C317" s="2">
        <v>39860</v>
      </c>
      <c r="D317" s="1" t="s">
        <v>36</v>
      </c>
      <c r="E317" s="1" t="str">
        <f t="shared" si="36"/>
        <v>*</v>
      </c>
      <c r="F317" s="1" t="str">
        <f t="shared" si="37"/>
        <v>*</v>
      </c>
      <c r="G317" s="1" t="str">
        <f t="shared" si="38"/>
        <v>*</v>
      </c>
      <c r="J317" s="1" t="str">
        <f t="shared" si="39"/>
        <v>*</v>
      </c>
      <c r="P317" s="1">
        <v>28</v>
      </c>
      <c r="Q317" s="1">
        <f t="shared" si="44"/>
        <v>3.5000000000000003E-2</v>
      </c>
      <c r="T317" s="4">
        <v>208.83</v>
      </c>
      <c r="U317" s="9">
        <f t="shared" si="40"/>
        <v>0</v>
      </c>
      <c r="V317" s="4">
        <f t="shared" si="41"/>
        <v>7.4582142857142859</v>
      </c>
      <c r="W317" s="1" t="s">
        <v>21</v>
      </c>
      <c r="X317" s="1">
        <v>6.05</v>
      </c>
      <c r="Y317" s="4">
        <f t="shared" si="42"/>
        <v>214.88000000000002</v>
      </c>
      <c r="Z317" s="1" t="s">
        <v>22</v>
      </c>
      <c r="AA317" s="1" t="s">
        <v>23</v>
      </c>
      <c r="AB317" s="1" t="s">
        <v>29</v>
      </c>
      <c r="AC317" s="1" t="s">
        <v>43</v>
      </c>
      <c r="AD317" s="1" t="s">
        <v>19</v>
      </c>
      <c r="AE317" s="2">
        <v>39861</v>
      </c>
    </row>
    <row r="318" spans="1:31" x14ac:dyDescent="0.25">
      <c r="A318">
        <f t="shared" si="43"/>
        <v>317</v>
      </c>
      <c r="B318" s="1">
        <v>48998</v>
      </c>
      <c r="C318" s="2">
        <v>39860</v>
      </c>
      <c r="D318" s="1" t="s">
        <v>13</v>
      </c>
      <c r="E318" s="1" t="str">
        <f t="shared" si="36"/>
        <v>*</v>
      </c>
      <c r="F318" s="1" t="str">
        <f t="shared" si="37"/>
        <v>*</v>
      </c>
      <c r="G318" s="1" t="str">
        <f t="shared" si="38"/>
        <v>*</v>
      </c>
      <c r="J318" s="1" t="str">
        <f t="shared" si="39"/>
        <v>*</v>
      </c>
      <c r="P318" s="1">
        <v>15</v>
      </c>
      <c r="Q318" s="1">
        <f t="shared" si="44"/>
        <v>0.02</v>
      </c>
      <c r="T318" s="4">
        <v>180.39</v>
      </c>
      <c r="U318" s="9">
        <f t="shared" si="40"/>
        <v>0</v>
      </c>
      <c r="V318" s="4">
        <f t="shared" si="41"/>
        <v>12.026</v>
      </c>
      <c r="W318" s="1" t="s">
        <v>21</v>
      </c>
      <c r="X318" s="1">
        <v>6.97</v>
      </c>
      <c r="Y318" s="4">
        <f t="shared" si="42"/>
        <v>187.35999999999999</v>
      </c>
      <c r="Z318" s="1" t="s">
        <v>46</v>
      </c>
      <c r="AA318" s="1" t="s">
        <v>37</v>
      </c>
      <c r="AB318" s="1" t="s">
        <v>29</v>
      </c>
      <c r="AC318" s="1" t="s">
        <v>57</v>
      </c>
      <c r="AD318" s="1" t="s">
        <v>19</v>
      </c>
      <c r="AE318" s="2">
        <v>39862</v>
      </c>
    </row>
    <row r="319" spans="1:31" x14ac:dyDescent="0.25">
      <c r="A319">
        <f t="shared" si="43"/>
        <v>318</v>
      </c>
      <c r="B319" s="1">
        <v>55874</v>
      </c>
      <c r="C319" s="2">
        <v>39860</v>
      </c>
      <c r="D319" s="1" t="s">
        <v>36</v>
      </c>
      <c r="E319" s="1" t="str">
        <f t="shared" si="36"/>
        <v>*</v>
      </c>
      <c r="F319" s="1" t="str">
        <f t="shared" si="37"/>
        <v>*</v>
      </c>
      <c r="G319" s="1" t="str">
        <f t="shared" si="38"/>
        <v>*</v>
      </c>
      <c r="J319" s="1" t="str">
        <f t="shared" si="39"/>
        <v>*</v>
      </c>
      <c r="P319" s="1">
        <v>24</v>
      </c>
      <c r="Q319" s="1">
        <f t="shared" si="44"/>
        <v>3.5000000000000003E-2</v>
      </c>
      <c r="T319" s="4">
        <v>129.53</v>
      </c>
      <c r="U319" s="9">
        <f t="shared" si="40"/>
        <v>0</v>
      </c>
      <c r="V319" s="4">
        <f t="shared" si="41"/>
        <v>5.3970833333333337</v>
      </c>
      <c r="W319" s="1" t="s">
        <v>21</v>
      </c>
      <c r="X319" s="1">
        <v>1.39</v>
      </c>
      <c r="Y319" s="4">
        <f t="shared" si="42"/>
        <v>130.91999999999999</v>
      </c>
      <c r="Z319" s="1" t="s">
        <v>46</v>
      </c>
      <c r="AA319" s="1" t="s">
        <v>23</v>
      </c>
      <c r="AB319" s="1" t="s">
        <v>29</v>
      </c>
      <c r="AC319" s="1" t="s">
        <v>57</v>
      </c>
      <c r="AD319" s="1" t="s">
        <v>19</v>
      </c>
      <c r="AE319" s="2">
        <v>39860</v>
      </c>
    </row>
    <row r="320" spans="1:31" x14ac:dyDescent="0.25">
      <c r="A320">
        <f t="shared" si="43"/>
        <v>319</v>
      </c>
      <c r="B320" s="1">
        <v>59170</v>
      </c>
      <c r="C320" s="2">
        <v>39861</v>
      </c>
      <c r="D320" s="1" t="s">
        <v>20</v>
      </c>
      <c r="E320" s="1" t="str">
        <f t="shared" si="36"/>
        <v>*</v>
      </c>
      <c r="F320" s="1" t="str">
        <f t="shared" si="37"/>
        <v>**</v>
      </c>
      <c r="G320" s="1" t="str">
        <f t="shared" si="38"/>
        <v>**</v>
      </c>
      <c r="J320" s="1" t="str">
        <f t="shared" si="39"/>
        <v>**</v>
      </c>
      <c r="P320" s="1">
        <v>5</v>
      </c>
      <c r="Q320" s="1">
        <f t="shared" si="44"/>
        <v>0.01</v>
      </c>
      <c r="T320" s="4">
        <v>8767.6200000000008</v>
      </c>
      <c r="U320" s="9">
        <f t="shared" si="40"/>
        <v>1</v>
      </c>
      <c r="V320" s="4">
        <f t="shared" si="41"/>
        <v>1753.5240000000001</v>
      </c>
      <c r="W320" s="1" t="s">
        <v>21</v>
      </c>
      <c r="X320" s="1">
        <v>13.99</v>
      </c>
      <c r="Y320" s="4">
        <f t="shared" si="42"/>
        <v>8781.61</v>
      </c>
      <c r="Z320" s="1" t="s">
        <v>46</v>
      </c>
      <c r="AA320" s="1" t="s">
        <v>16</v>
      </c>
      <c r="AB320" s="1" t="s">
        <v>24</v>
      </c>
      <c r="AC320" s="1" t="s">
        <v>56</v>
      </c>
      <c r="AD320" s="1" t="s">
        <v>26</v>
      </c>
      <c r="AE320" s="2">
        <v>39863</v>
      </c>
    </row>
    <row r="321" spans="1:31" x14ac:dyDescent="0.25">
      <c r="A321">
        <f t="shared" si="43"/>
        <v>320</v>
      </c>
      <c r="B321" s="1">
        <v>59170</v>
      </c>
      <c r="C321" s="2">
        <v>39861</v>
      </c>
      <c r="D321" s="1" t="s">
        <v>20</v>
      </c>
      <c r="E321" s="1" t="str">
        <f t="shared" si="36"/>
        <v>*</v>
      </c>
      <c r="F321" s="1" t="str">
        <f t="shared" si="37"/>
        <v>**</v>
      </c>
      <c r="G321" s="1" t="str">
        <f t="shared" si="38"/>
        <v>**</v>
      </c>
      <c r="J321" s="1" t="str">
        <f t="shared" si="39"/>
        <v>**</v>
      </c>
      <c r="P321" s="1">
        <v>22</v>
      </c>
      <c r="Q321" s="1">
        <f t="shared" si="44"/>
        <v>3.5000000000000003E-2</v>
      </c>
      <c r="T321" s="4">
        <v>954.57</v>
      </c>
      <c r="U321" s="9">
        <f t="shared" si="40"/>
        <v>0</v>
      </c>
      <c r="V321" s="4">
        <f t="shared" si="41"/>
        <v>43.389545454545456</v>
      </c>
      <c r="W321" s="1" t="s">
        <v>21</v>
      </c>
      <c r="X321" s="1">
        <v>34.200000000000003</v>
      </c>
      <c r="Y321" s="4">
        <f t="shared" si="42"/>
        <v>988.7700000000001</v>
      </c>
      <c r="Z321" s="1" t="s">
        <v>46</v>
      </c>
      <c r="AA321" s="1" t="s">
        <v>16</v>
      </c>
      <c r="AB321" s="1" t="s">
        <v>17</v>
      </c>
      <c r="AC321" s="1" t="s">
        <v>18</v>
      </c>
      <c r="AD321" s="1" t="s">
        <v>31</v>
      </c>
      <c r="AE321" s="2">
        <v>39863</v>
      </c>
    </row>
    <row r="322" spans="1:31" x14ac:dyDescent="0.25">
      <c r="A322">
        <f t="shared" si="43"/>
        <v>321</v>
      </c>
      <c r="B322" s="1">
        <v>59170</v>
      </c>
      <c r="C322" s="2">
        <v>39861</v>
      </c>
      <c r="D322" s="1" t="s">
        <v>20</v>
      </c>
      <c r="E322" s="1" t="str">
        <f t="shared" si="36"/>
        <v>*</v>
      </c>
      <c r="F322" s="1" t="str">
        <f t="shared" si="37"/>
        <v>**</v>
      </c>
      <c r="G322" s="1" t="str">
        <f t="shared" si="38"/>
        <v>**</v>
      </c>
      <c r="J322" s="1" t="str">
        <f t="shared" si="39"/>
        <v>**</v>
      </c>
      <c r="P322" s="1">
        <v>10</v>
      </c>
      <c r="Q322" s="1">
        <f t="shared" si="44"/>
        <v>0.02</v>
      </c>
      <c r="T322" s="4">
        <v>607.77</v>
      </c>
      <c r="U322" s="9">
        <f t="shared" si="40"/>
        <v>0</v>
      </c>
      <c r="V322" s="4">
        <f t="shared" si="41"/>
        <v>60.777000000000001</v>
      </c>
      <c r="W322" s="1" t="s">
        <v>21</v>
      </c>
      <c r="X322" s="1">
        <v>10.84</v>
      </c>
      <c r="Y322" s="4">
        <f t="shared" si="42"/>
        <v>618.61</v>
      </c>
      <c r="Z322" s="1" t="s">
        <v>46</v>
      </c>
      <c r="AA322" s="1" t="s">
        <v>16</v>
      </c>
      <c r="AB322" s="1" t="s">
        <v>17</v>
      </c>
      <c r="AC322" s="1" t="s">
        <v>18</v>
      </c>
      <c r="AD322" s="1" t="s">
        <v>26</v>
      </c>
      <c r="AE322" s="2">
        <v>39863</v>
      </c>
    </row>
    <row r="323" spans="1:31" x14ac:dyDescent="0.25">
      <c r="A323">
        <f t="shared" si="43"/>
        <v>322</v>
      </c>
      <c r="B323" s="1">
        <v>59170</v>
      </c>
      <c r="C323" s="2">
        <v>39861</v>
      </c>
      <c r="D323" s="1" t="s">
        <v>20</v>
      </c>
      <c r="E323" s="1" t="str">
        <f t="shared" ref="E323:E386" si="45">IF(D323="Critical","***","*")</f>
        <v>*</v>
      </c>
      <c r="F323" s="1" t="str">
        <f t="shared" ref="F323:F386" si="46">IF(D323="Critical","***",IF(D323="High","**","*"))</f>
        <v>**</v>
      </c>
      <c r="G323" s="1" t="str">
        <f t="shared" ref="G323:G386" si="47">VLOOKUP(D323,$H$6:$I$10,2,FALSE)</f>
        <v>**</v>
      </c>
      <c r="J323" s="1" t="str">
        <f t="shared" ref="J323:J386" si="48">HLOOKUP(D323,$K$5:$O$6,2,FALSE)</f>
        <v>**</v>
      </c>
      <c r="P323" s="1">
        <v>44</v>
      </c>
      <c r="Q323" s="1">
        <f t="shared" si="44"/>
        <v>0.05</v>
      </c>
      <c r="T323" s="4">
        <v>242.46</v>
      </c>
      <c r="U323" s="9">
        <f t="shared" ref="U323:U386" si="49">IF(T323&gt;1000,1,0)</f>
        <v>0</v>
      </c>
      <c r="V323" s="4">
        <f t="shared" ref="V323:V386" si="50">T323/P323</f>
        <v>5.5104545454545457</v>
      </c>
      <c r="W323" s="1" t="s">
        <v>21</v>
      </c>
      <c r="X323" s="1">
        <v>2.99</v>
      </c>
      <c r="Y323" s="4">
        <f t="shared" ref="Y323:Y386" si="51">X323+T323</f>
        <v>245.45000000000002</v>
      </c>
      <c r="Z323" s="1" t="s">
        <v>46</v>
      </c>
      <c r="AA323" s="1" t="s">
        <v>16</v>
      </c>
      <c r="AB323" s="1" t="s">
        <v>29</v>
      </c>
      <c r="AC323" s="1" t="s">
        <v>43</v>
      </c>
      <c r="AD323" s="1" t="s">
        <v>19</v>
      </c>
      <c r="AE323" s="2">
        <v>39862</v>
      </c>
    </row>
    <row r="324" spans="1:31" x14ac:dyDescent="0.25">
      <c r="A324">
        <f t="shared" ref="A324:A387" si="52">A323+1</f>
        <v>323</v>
      </c>
      <c r="B324" s="1">
        <v>22083</v>
      </c>
      <c r="C324" s="2">
        <v>39861</v>
      </c>
      <c r="D324" s="1" t="s">
        <v>32</v>
      </c>
      <c r="E324" s="1" t="str">
        <f t="shared" si="45"/>
        <v>***</v>
      </c>
      <c r="F324" s="1" t="str">
        <f t="shared" si="46"/>
        <v>***</v>
      </c>
      <c r="G324" s="1" t="str">
        <f t="shared" si="47"/>
        <v>***</v>
      </c>
      <c r="J324" s="1" t="str">
        <f t="shared" si="48"/>
        <v>***</v>
      </c>
      <c r="P324" s="1">
        <v>2</v>
      </c>
      <c r="Q324" s="1">
        <f t="shared" ref="Q324:Q387" si="53">VLOOKUP(P324,$R$5:$S$10,2,TRUE)</f>
        <v>0.01</v>
      </c>
      <c r="T324" s="4">
        <v>16.809999999999999</v>
      </c>
      <c r="U324" s="9">
        <f t="shared" si="49"/>
        <v>0</v>
      </c>
      <c r="V324" s="4">
        <f t="shared" si="50"/>
        <v>8.4049999999999994</v>
      </c>
      <c r="W324" s="1" t="s">
        <v>14</v>
      </c>
      <c r="X324" s="1">
        <v>2.14</v>
      </c>
      <c r="Y324" s="4">
        <f t="shared" si="51"/>
        <v>18.95</v>
      </c>
      <c r="Z324" s="1" t="s">
        <v>42</v>
      </c>
      <c r="AA324" s="1" t="s">
        <v>28</v>
      </c>
      <c r="AB324" s="1" t="s">
        <v>29</v>
      </c>
      <c r="AC324" s="1" t="s">
        <v>40</v>
      </c>
      <c r="AD324" s="1" t="s">
        <v>31</v>
      </c>
      <c r="AE324" s="2">
        <v>39863</v>
      </c>
    </row>
    <row r="325" spans="1:31" x14ac:dyDescent="0.25">
      <c r="A325">
        <f t="shared" si="52"/>
        <v>324</v>
      </c>
      <c r="B325" s="1">
        <v>16547</v>
      </c>
      <c r="C325" s="2">
        <v>39862</v>
      </c>
      <c r="D325" s="1" t="s">
        <v>27</v>
      </c>
      <c r="E325" s="1" t="str">
        <f t="shared" si="45"/>
        <v>*</v>
      </c>
      <c r="F325" s="1" t="str">
        <f t="shared" si="46"/>
        <v>*</v>
      </c>
      <c r="G325" s="1" t="str">
        <f t="shared" si="47"/>
        <v>*</v>
      </c>
      <c r="J325" s="1" t="str">
        <f t="shared" si="48"/>
        <v>*</v>
      </c>
      <c r="P325" s="1">
        <v>30</v>
      </c>
      <c r="Q325" s="1">
        <f t="shared" si="53"/>
        <v>0.04</v>
      </c>
      <c r="T325" s="4">
        <v>10554.63</v>
      </c>
      <c r="U325" s="9">
        <f t="shared" si="49"/>
        <v>1</v>
      </c>
      <c r="V325" s="4">
        <f t="shared" si="50"/>
        <v>351.82099999999997</v>
      </c>
      <c r="W325" s="1" t="s">
        <v>33</v>
      </c>
      <c r="X325" s="1">
        <v>58.92</v>
      </c>
      <c r="Y325" s="4">
        <f t="shared" si="51"/>
        <v>10613.55</v>
      </c>
      <c r="Z325" s="1" t="s">
        <v>39</v>
      </c>
      <c r="AA325" s="1" t="s">
        <v>28</v>
      </c>
      <c r="AB325" s="1" t="s">
        <v>17</v>
      </c>
      <c r="AC325" s="1" t="s">
        <v>34</v>
      </c>
      <c r="AD325" s="1" t="s">
        <v>35</v>
      </c>
      <c r="AE325" s="2">
        <v>39864</v>
      </c>
    </row>
    <row r="326" spans="1:31" x14ac:dyDescent="0.25">
      <c r="A326">
        <f t="shared" si="52"/>
        <v>325</v>
      </c>
      <c r="B326" s="1">
        <v>16547</v>
      </c>
      <c r="C326" s="2">
        <v>39862</v>
      </c>
      <c r="D326" s="1" t="s">
        <v>27</v>
      </c>
      <c r="E326" s="1" t="str">
        <f t="shared" si="45"/>
        <v>*</v>
      </c>
      <c r="F326" s="1" t="str">
        <f t="shared" si="46"/>
        <v>*</v>
      </c>
      <c r="G326" s="1" t="str">
        <f t="shared" si="47"/>
        <v>*</v>
      </c>
      <c r="J326" s="1" t="str">
        <f t="shared" si="48"/>
        <v>*</v>
      </c>
      <c r="P326" s="1">
        <v>8</v>
      </c>
      <c r="Q326" s="1">
        <f t="shared" si="53"/>
        <v>0.01</v>
      </c>
      <c r="T326" s="4">
        <v>1749.64</v>
      </c>
      <c r="U326" s="9">
        <f t="shared" si="49"/>
        <v>1</v>
      </c>
      <c r="V326" s="4">
        <f t="shared" si="50"/>
        <v>218.70500000000001</v>
      </c>
      <c r="W326" s="1" t="s">
        <v>33</v>
      </c>
      <c r="X326" s="1">
        <v>69.64</v>
      </c>
      <c r="Y326" s="4">
        <f t="shared" si="51"/>
        <v>1819.2800000000002</v>
      </c>
      <c r="Z326" s="1" t="s">
        <v>39</v>
      </c>
      <c r="AA326" s="1" t="s">
        <v>28</v>
      </c>
      <c r="AB326" s="1" t="s">
        <v>17</v>
      </c>
      <c r="AC326" s="1" t="s">
        <v>52</v>
      </c>
      <c r="AD326" s="1" t="s">
        <v>59</v>
      </c>
      <c r="AE326" s="2">
        <v>39862</v>
      </c>
    </row>
    <row r="327" spans="1:31" x14ac:dyDescent="0.25">
      <c r="A327">
        <f t="shared" si="52"/>
        <v>326</v>
      </c>
      <c r="B327" s="1">
        <v>36455</v>
      </c>
      <c r="C327" s="2">
        <v>39863</v>
      </c>
      <c r="D327" s="1" t="s">
        <v>20</v>
      </c>
      <c r="E327" s="1" t="str">
        <f t="shared" si="45"/>
        <v>*</v>
      </c>
      <c r="F327" s="1" t="str">
        <f t="shared" si="46"/>
        <v>**</v>
      </c>
      <c r="G327" s="1" t="str">
        <f t="shared" si="47"/>
        <v>**</v>
      </c>
      <c r="J327" s="1" t="str">
        <f t="shared" si="48"/>
        <v>**</v>
      </c>
      <c r="P327" s="1">
        <v>48</v>
      </c>
      <c r="Q327" s="1">
        <f t="shared" si="53"/>
        <v>0.05</v>
      </c>
      <c r="T327" s="4">
        <v>1838.19</v>
      </c>
      <c r="U327" s="9">
        <f t="shared" si="49"/>
        <v>1</v>
      </c>
      <c r="V327" s="4">
        <f t="shared" si="50"/>
        <v>38.295625000000001</v>
      </c>
      <c r="W327" s="1" t="s">
        <v>21</v>
      </c>
      <c r="X327" s="1">
        <v>1.99</v>
      </c>
      <c r="Y327" s="4">
        <f t="shared" si="51"/>
        <v>1840.18</v>
      </c>
      <c r="Z327" s="1" t="s">
        <v>46</v>
      </c>
      <c r="AA327" s="1" t="s">
        <v>16</v>
      </c>
      <c r="AB327" s="1" t="s">
        <v>24</v>
      </c>
      <c r="AC327" s="1" t="s">
        <v>38</v>
      </c>
      <c r="AD327" s="1" t="s">
        <v>41</v>
      </c>
      <c r="AE327" s="2">
        <v>39865</v>
      </c>
    </row>
    <row r="328" spans="1:31" x14ac:dyDescent="0.25">
      <c r="A328">
        <f t="shared" si="52"/>
        <v>327</v>
      </c>
      <c r="B328" s="1">
        <v>47011</v>
      </c>
      <c r="C328" s="2">
        <v>39863</v>
      </c>
      <c r="D328" s="1" t="s">
        <v>20</v>
      </c>
      <c r="E328" s="1" t="str">
        <f t="shared" si="45"/>
        <v>*</v>
      </c>
      <c r="F328" s="1" t="str">
        <f t="shared" si="46"/>
        <v>**</v>
      </c>
      <c r="G328" s="1" t="str">
        <f t="shared" si="47"/>
        <v>**</v>
      </c>
      <c r="J328" s="1" t="str">
        <f t="shared" si="48"/>
        <v>**</v>
      </c>
      <c r="P328" s="1">
        <v>33</v>
      </c>
      <c r="Q328" s="1">
        <f t="shared" si="53"/>
        <v>0.04</v>
      </c>
      <c r="T328" s="4">
        <v>373.13</v>
      </c>
      <c r="U328" s="9">
        <f t="shared" si="49"/>
        <v>0</v>
      </c>
      <c r="V328" s="4">
        <f t="shared" si="50"/>
        <v>11.306969696969697</v>
      </c>
      <c r="W328" s="1" t="s">
        <v>21</v>
      </c>
      <c r="X328" s="1">
        <v>5.03</v>
      </c>
      <c r="Y328" s="4">
        <f t="shared" si="51"/>
        <v>378.15999999999997</v>
      </c>
      <c r="Z328" s="1" t="s">
        <v>15</v>
      </c>
      <c r="AA328" s="1" t="s">
        <v>28</v>
      </c>
      <c r="AB328" s="1" t="s">
        <v>29</v>
      </c>
      <c r="AC328" s="1" t="s">
        <v>55</v>
      </c>
      <c r="AD328" s="1" t="s">
        <v>19</v>
      </c>
      <c r="AE328" s="2">
        <v>39865</v>
      </c>
    </row>
    <row r="329" spans="1:31" x14ac:dyDescent="0.25">
      <c r="A329">
        <f t="shared" si="52"/>
        <v>328</v>
      </c>
      <c r="B329" s="1">
        <v>18471</v>
      </c>
      <c r="C329" s="2">
        <v>39863</v>
      </c>
      <c r="D329" s="1" t="s">
        <v>27</v>
      </c>
      <c r="E329" s="1" t="str">
        <f t="shared" si="45"/>
        <v>*</v>
      </c>
      <c r="F329" s="1" t="str">
        <f t="shared" si="46"/>
        <v>*</v>
      </c>
      <c r="G329" s="1" t="str">
        <f t="shared" si="47"/>
        <v>*</v>
      </c>
      <c r="J329" s="1" t="str">
        <f t="shared" si="48"/>
        <v>*</v>
      </c>
      <c r="P329" s="1">
        <v>37</v>
      </c>
      <c r="Q329" s="1">
        <f t="shared" si="53"/>
        <v>0.04</v>
      </c>
      <c r="T329" s="4">
        <v>226.65</v>
      </c>
      <c r="U329" s="9">
        <f t="shared" si="49"/>
        <v>0</v>
      </c>
      <c r="V329" s="4">
        <f t="shared" si="50"/>
        <v>6.1256756756756756</v>
      </c>
      <c r="W329" s="1" t="s">
        <v>21</v>
      </c>
      <c r="X329" s="1">
        <v>0.96</v>
      </c>
      <c r="Y329" s="4">
        <f t="shared" si="51"/>
        <v>227.61</v>
      </c>
      <c r="Z329" s="1" t="s">
        <v>15</v>
      </c>
      <c r="AA329" s="1" t="s">
        <v>28</v>
      </c>
      <c r="AB329" s="1" t="s">
        <v>29</v>
      </c>
      <c r="AC329" s="1" t="s">
        <v>30</v>
      </c>
      <c r="AD329" s="1" t="s">
        <v>31</v>
      </c>
      <c r="AE329" s="2">
        <v>39864</v>
      </c>
    </row>
    <row r="330" spans="1:31" x14ac:dyDescent="0.25">
      <c r="A330">
        <f t="shared" si="52"/>
        <v>329</v>
      </c>
      <c r="B330" s="1">
        <v>18471</v>
      </c>
      <c r="C330" s="2">
        <v>39863</v>
      </c>
      <c r="D330" s="1" t="s">
        <v>27</v>
      </c>
      <c r="E330" s="1" t="str">
        <f t="shared" si="45"/>
        <v>*</v>
      </c>
      <c r="F330" s="1" t="str">
        <f t="shared" si="46"/>
        <v>*</v>
      </c>
      <c r="G330" s="1" t="str">
        <f t="shared" si="47"/>
        <v>*</v>
      </c>
      <c r="J330" s="1" t="str">
        <f t="shared" si="48"/>
        <v>*</v>
      </c>
      <c r="P330" s="1">
        <v>29</v>
      </c>
      <c r="Q330" s="1">
        <f t="shared" si="53"/>
        <v>3.5000000000000003E-2</v>
      </c>
      <c r="T330" s="4">
        <v>185.61</v>
      </c>
      <c r="U330" s="9">
        <f t="shared" si="49"/>
        <v>0</v>
      </c>
      <c r="V330" s="4">
        <f t="shared" si="50"/>
        <v>6.4003448275862072</v>
      </c>
      <c r="W330" s="1" t="s">
        <v>21</v>
      </c>
      <c r="X330" s="1">
        <v>5.46</v>
      </c>
      <c r="Y330" s="4">
        <f t="shared" si="51"/>
        <v>191.07000000000002</v>
      </c>
      <c r="Z330" s="1" t="s">
        <v>15</v>
      </c>
      <c r="AA330" s="1" t="s">
        <v>28</v>
      </c>
      <c r="AB330" s="1" t="s">
        <v>29</v>
      </c>
      <c r="AC330" s="1" t="s">
        <v>40</v>
      </c>
      <c r="AD330" s="1" t="s">
        <v>19</v>
      </c>
      <c r="AE330" s="2">
        <v>39864</v>
      </c>
    </row>
    <row r="331" spans="1:31" x14ac:dyDescent="0.25">
      <c r="A331">
        <f t="shared" si="52"/>
        <v>330</v>
      </c>
      <c r="B331" s="1">
        <v>56483</v>
      </c>
      <c r="C331" s="2">
        <v>39863</v>
      </c>
      <c r="D331" s="1" t="s">
        <v>20</v>
      </c>
      <c r="E331" s="1" t="str">
        <f t="shared" si="45"/>
        <v>*</v>
      </c>
      <c r="F331" s="1" t="str">
        <f t="shared" si="46"/>
        <v>**</v>
      </c>
      <c r="G331" s="1" t="str">
        <f t="shared" si="47"/>
        <v>**</v>
      </c>
      <c r="J331" s="1" t="str">
        <f t="shared" si="48"/>
        <v>**</v>
      </c>
      <c r="P331" s="1">
        <v>37</v>
      </c>
      <c r="Q331" s="1">
        <f t="shared" si="53"/>
        <v>0.04</v>
      </c>
      <c r="T331" s="4">
        <v>158.62</v>
      </c>
      <c r="U331" s="9">
        <f t="shared" si="49"/>
        <v>0</v>
      </c>
      <c r="V331" s="4">
        <f t="shared" si="50"/>
        <v>4.287027027027027</v>
      </c>
      <c r="W331" s="1" t="s">
        <v>21</v>
      </c>
      <c r="X331" s="1">
        <v>5.17</v>
      </c>
      <c r="Y331" s="4">
        <f t="shared" si="51"/>
        <v>163.79</v>
      </c>
      <c r="Z331" s="1" t="s">
        <v>15</v>
      </c>
      <c r="AA331" s="1" t="s">
        <v>23</v>
      </c>
      <c r="AB331" s="1" t="s">
        <v>29</v>
      </c>
      <c r="AC331" s="1" t="s">
        <v>40</v>
      </c>
      <c r="AD331" s="1" t="s">
        <v>19</v>
      </c>
      <c r="AE331" s="2">
        <v>39863</v>
      </c>
    </row>
    <row r="332" spans="1:31" x14ac:dyDescent="0.25">
      <c r="A332">
        <f t="shared" si="52"/>
        <v>331</v>
      </c>
      <c r="B332" s="1">
        <v>18471</v>
      </c>
      <c r="C332" s="2">
        <v>39863</v>
      </c>
      <c r="D332" s="1" t="s">
        <v>27</v>
      </c>
      <c r="E332" s="1" t="str">
        <f t="shared" si="45"/>
        <v>*</v>
      </c>
      <c r="F332" s="1" t="str">
        <f t="shared" si="46"/>
        <v>*</v>
      </c>
      <c r="G332" s="1" t="str">
        <f t="shared" si="47"/>
        <v>*</v>
      </c>
      <c r="J332" s="1" t="str">
        <f t="shared" si="48"/>
        <v>*</v>
      </c>
      <c r="P332" s="1">
        <v>4</v>
      </c>
      <c r="Q332" s="1">
        <f t="shared" si="53"/>
        <v>0.01</v>
      </c>
      <c r="T332" s="4">
        <v>10.96</v>
      </c>
      <c r="U332" s="9">
        <f t="shared" si="49"/>
        <v>0</v>
      </c>
      <c r="V332" s="4">
        <f t="shared" si="50"/>
        <v>2.74</v>
      </c>
      <c r="W332" s="1" t="s">
        <v>21</v>
      </c>
      <c r="X332" s="1">
        <v>2.56</v>
      </c>
      <c r="Y332" s="4">
        <f t="shared" si="51"/>
        <v>13.520000000000001</v>
      </c>
      <c r="Z332" s="1" t="s">
        <v>15</v>
      </c>
      <c r="AA332" s="1" t="s">
        <v>28</v>
      </c>
      <c r="AB332" s="1" t="s">
        <v>29</v>
      </c>
      <c r="AC332" s="1" t="s">
        <v>45</v>
      </c>
      <c r="AD332" s="1" t="s">
        <v>41</v>
      </c>
      <c r="AE332" s="2">
        <v>39864</v>
      </c>
    </row>
    <row r="333" spans="1:31" x14ac:dyDescent="0.25">
      <c r="A333">
        <f t="shared" si="52"/>
        <v>332</v>
      </c>
      <c r="B333" s="1">
        <v>53511</v>
      </c>
      <c r="C333" s="2">
        <v>39864</v>
      </c>
      <c r="D333" s="1" t="s">
        <v>36</v>
      </c>
      <c r="E333" s="1" t="str">
        <f t="shared" si="45"/>
        <v>*</v>
      </c>
      <c r="F333" s="1" t="str">
        <f t="shared" si="46"/>
        <v>*</v>
      </c>
      <c r="G333" s="1" t="str">
        <f t="shared" si="47"/>
        <v>*</v>
      </c>
      <c r="J333" s="1" t="str">
        <f t="shared" si="48"/>
        <v>*</v>
      </c>
      <c r="P333" s="1">
        <v>49</v>
      </c>
      <c r="Q333" s="1">
        <f t="shared" si="53"/>
        <v>0.05</v>
      </c>
      <c r="T333" s="4">
        <v>491.93</v>
      </c>
      <c r="U333" s="9">
        <f t="shared" si="49"/>
        <v>0</v>
      </c>
      <c r="V333" s="4">
        <f t="shared" si="50"/>
        <v>10.039387755102041</v>
      </c>
      <c r="W333" s="1" t="s">
        <v>21</v>
      </c>
      <c r="X333" s="1">
        <v>6.22</v>
      </c>
      <c r="Y333" s="4">
        <f t="shared" si="51"/>
        <v>498.15000000000003</v>
      </c>
      <c r="Z333" s="1" t="s">
        <v>39</v>
      </c>
      <c r="AA333" s="1" t="s">
        <v>23</v>
      </c>
      <c r="AB333" s="1" t="s">
        <v>17</v>
      </c>
      <c r="AC333" s="1" t="s">
        <v>18</v>
      </c>
      <c r="AD333" s="1" t="s">
        <v>19</v>
      </c>
      <c r="AE333" s="2">
        <v>39865</v>
      </c>
    </row>
    <row r="334" spans="1:31" x14ac:dyDescent="0.25">
      <c r="A334">
        <f t="shared" si="52"/>
        <v>333</v>
      </c>
      <c r="B334" s="1">
        <v>58182</v>
      </c>
      <c r="C334" s="2">
        <v>39864</v>
      </c>
      <c r="D334" s="1" t="s">
        <v>20</v>
      </c>
      <c r="E334" s="1" t="str">
        <f t="shared" si="45"/>
        <v>*</v>
      </c>
      <c r="F334" s="1" t="str">
        <f t="shared" si="46"/>
        <v>**</v>
      </c>
      <c r="G334" s="1" t="str">
        <f t="shared" si="47"/>
        <v>**</v>
      </c>
      <c r="J334" s="1" t="str">
        <f t="shared" si="48"/>
        <v>**</v>
      </c>
      <c r="P334" s="1">
        <v>24</v>
      </c>
      <c r="Q334" s="1">
        <f t="shared" si="53"/>
        <v>3.5000000000000003E-2</v>
      </c>
      <c r="T334" s="4">
        <v>479.13</v>
      </c>
      <c r="U334" s="9">
        <f t="shared" si="49"/>
        <v>0</v>
      </c>
      <c r="V334" s="4">
        <f t="shared" si="50"/>
        <v>19.963750000000001</v>
      </c>
      <c r="W334" s="1" t="s">
        <v>14</v>
      </c>
      <c r="X334" s="1">
        <v>6.15</v>
      </c>
      <c r="Y334" s="4">
        <f t="shared" si="51"/>
        <v>485.28</v>
      </c>
      <c r="Z334" s="1" t="s">
        <v>51</v>
      </c>
      <c r="AA334" s="1" t="s">
        <v>28</v>
      </c>
      <c r="AB334" s="1" t="s">
        <v>17</v>
      </c>
      <c r="AC334" s="1" t="s">
        <v>18</v>
      </c>
      <c r="AD334" s="1" t="s">
        <v>41</v>
      </c>
      <c r="AE334" s="2">
        <v>39866</v>
      </c>
    </row>
    <row r="335" spans="1:31" x14ac:dyDescent="0.25">
      <c r="A335">
        <f t="shared" si="52"/>
        <v>334</v>
      </c>
      <c r="B335" s="1">
        <v>55300</v>
      </c>
      <c r="C335" s="2">
        <v>39864</v>
      </c>
      <c r="D335" s="1" t="s">
        <v>20</v>
      </c>
      <c r="E335" s="1" t="str">
        <f t="shared" si="45"/>
        <v>*</v>
      </c>
      <c r="F335" s="1" t="str">
        <f t="shared" si="46"/>
        <v>**</v>
      </c>
      <c r="G335" s="1" t="str">
        <f t="shared" si="47"/>
        <v>**</v>
      </c>
      <c r="J335" s="1" t="str">
        <f t="shared" si="48"/>
        <v>**</v>
      </c>
      <c r="P335" s="1">
        <v>31</v>
      </c>
      <c r="Q335" s="1">
        <f t="shared" si="53"/>
        <v>0.04</v>
      </c>
      <c r="T335" s="4">
        <v>350.48</v>
      </c>
      <c r="U335" s="9">
        <f t="shared" si="49"/>
        <v>0</v>
      </c>
      <c r="V335" s="4">
        <f t="shared" si="50"/>
        <v>11.305806451612904</v>
      </c>
      <c r="W335" s="1" t="s">
        <v>21</v>
      </c>
      <c r="X335" s="1">
        <v>13.04</v>
      </c>
      <c r="Y335" s="4">
        <f t="shared" si="51"/>
        <v>363.52000000000004</v>
      </c>
      <c r="Z335" s="1" t="s">
        <v>22</v>
      </c>
      <c r="AA335" s="1" t="s">
        <v>16</v>
      </c>
      <c r="AB335" s="1" t="s">
        <v>17</v>
      </c>
      <c r="AC335" s="1" t="s">
        <v>18</v>
      </c>
      <c r="AD335" s="1" t="s">
        <v>48</v>
      </c>
      <c r="AE335" s="2">
        <v>39866</v>
      </c>
    </row>
    <row r="336" spans="1:31" x14ac:dyDescent="0.25">
      <c r="A336">
        <f t="shared" si="52"/>
        <v>335</v>
      </c>
      <c r="B336" s="1">
        <v>53511</v>
      </c>
      <c r="C336" s="2">
        <v>39864</v>
      </c>
      <c r="D336" s="1" t="s">
        <v>36</v>
      </c>
      <c r="E336" s="1" t="str">
        <f t="shared" si="45"/>
        <v>*</v>
      </c>
      <c r="F336" s="1" t="str">
        <f t="shared" si="46"/>
        <v>*</v>
      </c>
      <c r="G336" s="1" t="str">
        <f t="shared" si="47"/>
        <v>*</v>
      </c>
      <c r="J336" s="1" t="str">
        <f t="shared" si="48"/>
        <v>*</v>
      </c>
      <c r="P336" s="1">
        <v>41</v>
      </c>
      <c r="Q336" s="1">
        <f t="shared" si="53"/>
        <v>0.05</v>
      </c>
      <c r="T336" s="4">
        <v>241.1</v>
      </c>
      <c r="U336" s="9">
        <f t="shared" si="49"/>
        <v>0</v>
      </c>
      <c r="V336" s="4">
        <f t="shared" si="50"/>
        <v>5.8804878048780482</v>
      </c>
      <c r="W336" s="1" t="s">
        <v>21</v>
      </c>
      <c r="X336" s="1">
        <v>8.49</v>
      </c>
      <c r="Y336" s="4">
        <f t="shared" si="51"/>
        <v>249.59</v>
      </c>
      <c r="Z336" s="1" t="s">
        <v>39</v>
      </c>
      <c r="AA336" s="1" t="s">
        <v>23</v>
      </c>
      <c r="AB336" s="1" t="s">
        <v>29</v>
      </c>
      <c r="AC336" s="1" t="s">
        <v>43</v>
      </c>
      <c r="AD336" s="1" t="s">
        <v>19</v>
      </c>
      <c r="AE336" s="2">
        <v>39866</v>
      </c>
    </row>
    <row r="337" spans="1:31" x14ac:dyDescent="0.25">
      <c r="A337">
        <f t="shared" si="52"/>
        <v>336</v>
      </c>
      <c r="B337" s="1">
        <v>55300</v>
      </c>
      <c r="C337" s="2">
        <v>39864</v>
      </c>
      <c r="D337" s="1" t="s">
        <v>20</v>
      </c>
      <c r="E337" s="1" t="str">
        <f t="shared" si="45"/>
        <v>*</v>
      </c>
      <c r="F337" s="1" t="str">
        <f t="shared" si="46"/>
        <v>**</v>
      </c>
      <c r="G337" s="1" t="str">
        <f t="shared" si="47"/>
        <v>**</v>
      </c>
      <c r="J337" s="1" t="str">
        <f t="shared" si="48"/>
        <v>**</v>
      </c>
      <c r="P337" s="1">
        <v>48</v>
      </c>
      <c r="Q337" s="1">
        <f t="shared" si="53"/>
        <v>0.05</v>
      </c>
      <c r="T337" s="4">
        <v>180.48</v>
      </c>
      <c r="U337" s="9">
        <f t="shared" si="49"/>
        <v>0</v>
      </c>
      <c r="V337" s="4">
        <f t="shared" si="50"/>
        <v>3.76</v>
      </c>
      <c r="W337" s="1" t="s">
        <v>21</v>
      </c>
      <c r="X337" s="1">
        <v>0.5</v>
      </c>
      <c r="Y337" s="4">
        <f t="shared" si="51"/>
        <v>180.98</v>
      </c>
      <c r="Z337" s="1" t="s">
        <v>22</v>
      </c>
      <c r="AA337" s="1" t="s">
        <v>16</v>
      </c>
      <c r="AB337" s="1" t="s">
        <v>29</v>
      </c>
      <c r="AC337" s="1" t="s">
        <v>58</v>
      </c>
      <c r="AD337" s="1" t="s">
        <v>19</v>
      </c>
      <c r="AE337" s="2">
        <v>39865</v>
      </c>
    </row>
    <row r="338" spans="1:31" x14ac:dyDescent="0.25">
      <c r="A338">
        <f t="shared" si="52"/>
        <v>337</v>
      </c>
      <c r="B338" s="1">
        <v>55300</v>
      </c>
      <c r="C338" s="2">
        <v>39864</v>
      </c>
      <c r="D338" s="1" t="s">
        <v>20</v>
      </c>
      <c r="E338" s="1" t="str">
        <f t="shared" si="45"/>
        <v>*</v>
      </c>
      <c r="F338" s="1" t="str">
        <f t="shared" si="46"/>
        <v>**</v>
      </c>
      <c r="G338" s="1" t="str">
        <f t="shared" si="47"/>
        <v>**</v>
      </c>
      <c r="J338" s="1" t="str">
        <f t="shared" si="48"/>
        <v>**</v>
      </c>
      <c r="P338" s="1">
        <v>37</v>
      </c>
      <c r="Q338" s="1">
        <f t="shared" si="53"/>
        <v>0.04</v>
      </c>
      <c r="T338" s="4">
        <v>159.88999999999999</v>
      </c>
      <c r="U338" s="9">
        <f t="shared" si="49"/>
        <v>0</v>
      </c>
      <c r="V338" s="4">
        <f t="shared" si="50"/>
        <v>4.3213513513513506</v>
      </c>
      <c r="W338" s="1" t="s">
        <v>21</v>
      </c>
      <c r="X338" s="1">
        <v>6.89</v>
      </c>
      <c r="Y338" s="4">
        <f t="shared" si="51"/>
        <v>166.77999999999997</v>
      </c>
      <c r="Z338" s="1" t="s">
        <v>22</v>
      </c>
      <c r="AA338" s="1" t="s">
        <v>16</v>
      </c>
      <c r="AB338" s="1" t="s">
        <v>29</v>
      </c>
      <c r="AC338" s="1" t="s">
        <v>63</v>
      </c>
      <c r="AD338" s="1" t="s">
        <v>19</v>
      </c>
      <c r="AE338" s="2">
        <v>39866</v>
      </c>
    </row>
    <row r="339" spans="1:31" x14ac:dyDescent="0.25">
      <c r="A339">
        <f t="shared" si="52"/>
        <v>338</v>
      </c>
      <c r="B339" s="1">
        <v>57509</v>
      </c>
      <c r="C339" s="2">
        <v>39865</v>
      </c>
      <c r="D339" s="1" t="s">
        <v>13</v>
      </c>
      <c r="E339" s="1" t="str">
        <f t="shared" si="45"/>
        <v>*</v>
      </c>
      <c r="F339" s="1" t="str">
        <f t="shared" si="46"/>
        <v>*</v>
      </c>
      <c r="G339" s="1" t="str">
        <f t="shared" si="47"/>
        <v>*</v>
      </c>
      <c r="J339" s="1" t="str">
        <f t="shared" si="48"/>
        <v>*</v>
      </c>
      <c r="P339" s="1">
        <v>11</v>
      </c>
      <c r="Q339" s="1">
        <f t="shared" si="53"/>
        <v>0.02</v>
      </c>
      <c r="T339" s="4">
        <v>2770.35</v>
      </c>
      <c r="U339" s="9">
        <f t="shared" si="49"/>
        <v>1</v>
      </c>
      <c r="V339" s="4">
        <f t="shared" si="50"/>
        <v>251.85</v>
      </c>
      <c r="W339" s="1" t="s">
        <v>33</v>
      </c>
      <c r="X339" s="1">
        <v>66.67</v>
      </c>
      <c r="Y339" s="4">
        <f t="shared" si="51"/>
        <v>2837.02</v>
      </c>
      <c r="Z339" s="1" t="s">
        <v>39</v>
      </c>
      <c r="AA339" s="1" t="s">
        <v>37</v>
      </c>
      <c r="AB339" s="1" t="s">
        <v>17</v>
      </c>
      <c r="AC339" s="1" t="s">
        <v>52</v>
      </c>
      <c r="AD339" s="1" t="s">
        <v>59</v>
      </c>
      <c r="AE339" s="2">
        <v>39870</v>
      </c>
    </row>
    <row r="340" spans="1:31" x14ac:dyDescent="0.25">
      <c r="A340">
        <f t="shared" si="52"/>
        <v>339</v>
      </c>
      <c r="B340" s="1">
        <v>38087</v>
      </c>
      <c r="C340" s="2">
        <v>39865</v>
      </c>
      <c r="D340" s="1" t="s">
        <v>32</v>
      </c>
      <c r="E340" s="1" t="str">
        <f t="shared" si="45"/>
        <v>***</v>
      </c>
      <c r="F340" s="1" t="str">
        <f t="shared" si="46"/>
        <v>***</v>
      </c>
      <c r="G340" s="1" t="str">
        <f t="shared" si="47"/>
        <v>***</v>
      </c>
      <c r="J340" s="1" t="str">
        <f t="shared" si="48"/>
        <v>***</v>
      </c>
      <c r="P340" s="1">
        <v>18</v>
      </c>
      <c r="Q340" s="1">
        <f t="shared" si="53"/>
        <v>0.02</v>
      </c>
      <c r="T340" s="4">
        <v>901.81</v>
      </c>
      <c r="U340" s="9">
        <f t="shared" si="49"/>
        <v>0</v>
      </c>
      <c r="V340" s="4">
        <f t="shared" si="50"/>
        <v>50.100555555555552</v>
      </c>
      <c r="W340" s="1" t="s">
        <v>21</v>
      </c>
      <c r="X340" s="1">
        <v>19.989999999999998</v>
      </c>
      <c r="Y340" s="4">
        <f t="shared" si="51"/>
        <v>921.8</v>
      </c>
      <c r="Z340" s="1" t="s">
        <v>53</v>
      </c>
      <c r="AA340" s="1" t="s">
        <v>23</v>
      </c>
      <c r="AB340" s="1" t="s">
        <v>24</v>
      </c>
      <c r="AC340" s="1" t="s">
        <v>38</v>
      </c>
      <c r="AD340" s="1" t="s">
        <v>19</v>
      </c>
      <c r="AE340" s="2">
        <v>39865</v>
      </c>
    </row>
    <row r="341" spans="1:31" x14ac:dyDescent="0.25">
      <c r="A341">
        <f t="shared" si="52"/>
        <v>340</v>
      </c>
      <c r="B341" s="1">
        <v>57509</v>
      </c>
      <c r="C341" s="2">
        <v>39865</v>
      </c>
      <c r="D341" s="1" t="s">
        <v>13</v>
      </c>
      <c r="E341" s="1" t="str">
        <f t="shared" si="45"/>
        <v>*</v>
      </c>
      <c r="F341" s="1" t="str">
        <f t="shared" si="46"/>
        <v>*</v>
      </c>
      <c r="G341" s="1" t="str">
        <f t="shared" si="47"/>
        <v>*</v>
      </c>
      <c r="J341" s="1" t="str">
        <f t="shared" si="48"/>
        <v>*</v>
      </c>
      <c r="P341" s="1">
        <v>39</v>
      </c>
      <c r="Q341" s="1">
        <f t="shared" si="53"/>
        <v>0.04</v>
      </c>
      <c r="T341" s="4">
        <v>199.39</v>
      </c>
      <c r="U341" s="9">
        <f t="shared" si="49"/>
        <v>0</v>
      </c>
      <c r="V341" s="4">
        <f t="shared" si="50"/>
        <v>5.112564102564102</v>
      </c>
      <c r="W341" s="1" t="s">
        <v>14</v>
      </c>
      <c r="X341" s="1">
        <v>0.5</v>
      </c>
      <c r="Y341" s="4">
        <f t="shared" si="51"/>
        <v>199.89</v>
      </c>
      <c r="Z341" s="1" t="s">
        <v>39</v>
      </c>
      <c r="AA341" s="1" t="s">
        <v>37</v>
      </c>
      <c r="AB341" s="1" t="s">
        <v>29</v>
      </c>
      <c r="AC341" s="1" t="s">
        <v>58</v>
      </c>
      <c r="AD341" s="1" t="s">
        <v>19</v>
      </c>
      <c r="AE341" s="2">
        <v>39865</v>
      </c>
    </row>
    <row r="342" spans="1:31" x14ac:dyDescent="0.25">
      <c r="A342">
        <f t="shared" si="52"/>
        <v>341</v>
      </c>
      <c r="B342" s="1">
        <v>6368</v>
      </c>
      <c r="C342" s="2">
        <v>39866</v>
      </c>
      <c r="D342" s="1" t="s">
        <v>27</v>
      </c>
      <c r="E342" s="1" t="str">
        <f t="shared" si="45"/>
        <v>*</v>
      </c>
      <c r="F342" s="1" t="str">
        <f t="shared" si="46"/>
        <v>*</v>
      </c>
      <c r="G342" s="1" t="str">
        <f t="shared" si="47"/>
        <v>*</v>
      </c>
      <c r="J342" s="1" t="str">
        <f t="shared" si="48"/>
        <v>*</v>
      </c>
      <c r="P342" s="1">
        <v>40</v>
      </c>
      <c r="Q342" s="1">
        <f t="shared" si="53"/>
        <v>0.05</v>
      </c>
      <c r="T342" s="4">
        <v>19100.45</v>
      </c>
      <c r="U342" s="9">
        <f t="shared" si="49"/>
        <v>1</v>
      </c>
      <c r="V342" s="4">
        <f t="shared" si="50"/>
        <v>477.51125000000002</v>
      </c>
      <c r="W342" s="1" t="s">
        <v>33</v>
      </c>
      <c r="X342" s="1">
        <v>14.7</v>
      </c>
      <c r="Y342" s="4">
        <f t="shared" si="51"/>
        <v>19115.150000000001</v>
      </c>
      <c r="Z342" s="1" t="s">
        <v>15</v>
      </c>
      <c r="AA342" s="1" t="s">
        <v>28</v>
      </c>
      <c r="AB342" s="1" t="s">
        <v>24</v>
      </c>
      <c r="AC342" s="1" t="s">
        <v>56</v>
      </c>
      <c r="AD342" s="1" t="s">
        <v>35</v>
      </c>
      <c r="AE342" s="2">
        <v>39866</v>
      </c>
    </row>
    <row r="343" spans="1:31" x14ac:dyDescent="0.25">
      <c r="A343">
        <f t="shared" si="52"/>
        <v>342</v>
      </c>
      <c r="B343" s="1">
        <v>39072</v>
      </c>
      <c r="C343" s="2">
        <v>39866</v>
      </c>
      <c r="D343" s="1" t="s">
        <v>20</v>
      </c>
      <c r="E343" s="1" t="str">
        <f t="shared" si="45"/>
        <v>*</v>
      </c>
      <c r="F343" s="1" t="str">
        <f t="shared" si="46"/>
        <v>**</v>
      </c>
      <c r="G343" s="1" t="str">
        <f t="shared" si="47"/>
        <v>**</v>
      </c>
      <c r="J343" s="1" t="str">
        <f t="shared" si="48"/>
        <v>**</v>
      </c>
      <c r="P343" s="1">
        <v>50</v>
      </c>
      <c r="Q343" s="1">
        <f t="shared" si="53"/>
        <v>0.06</v>
      </c>
      <c r="T343" s="4">
        <v>1633.37</v>
      </c>
      <c r="U343" s="9">
        <f t="shared" si="49"/>
        <v>1</v>
      </c>
      <c r="V343" s="4">
        <f t="shared" si="50"/>
        <v>32.667400000000001</v>
      </c>
      <c r="W343" s="1" t="s">
        <v>21</v>
      </c>
      <c r="X343" s="1">
        <v>7.73</v>
      </c>
      <c r="Y343" s="4">
        <f t="shared" si="51"/>
        <v>1641.1</v>
      </c>
      <c r="Z343" s="1" t="s">
        <v>46</v>
      </c>
      <c r="AA343" s="1" t="s">
        <v>28</v>
      </c>
      <c r="AB343" s="1" t="s">
        <v>29</v>
      </c>
      <c r="AC343" s="1" t="s">
        <v>30</v>
      </c>
      <c r="AD343" s="1" t="s">
        <v>19</v>
      </c>
      <c r="AE343" s="2">
        <v>39867</v>
      </c>
    </row>
    <row r="344" spans="1:31" x14ac:dyDescent="0.25">
      <c r="A344">
        <f t="shared" si="52"/>
        <v>343</v>
      </c>
      <c r="B344" s="1">
        <v>54947</v>
      </c>
      <c r="C344" s="2">
        <v>39866</v>
      </c>
      <c r="D344" s="1" t="s">
        <v>27</v>
      </c>
      <c r="E344" s="1" t="str">
        <f t="shared" si="45"/>
        <v>*</v>
      </c>
      <c r="F344" s="1" t="str">
        <f t="shared" si="46"/>
        <v>*</v>
      </c>
      <c r="G344" s="1" t="str">
        <f t="shared" si="47"/>
        <v>*</v>
      </c>
      <c r="J344" s="1" t="str">
        <f t="shared" si="48"/>
        <v>*</v>
      </c>
      <c r="P344" s="1">
        <v>42</v>
      </c>
      <c r="Q344" s="1">
        <f t="shared" si="53"/>
        <v>0.05</v>
      </c>
      <c r="T344" s="4">
        <v>1498.46</v>
      </c>
      <c r="U344" s="9">
        <f t="shared" si="49"/>
        <v>1</v>
      </c>
      <c r="V344" s="4">
        <f t="shared" si="50"/>
        <v>35.677619047619046</v>
      </c>
      <c r="W344" s="1" t="s">
        <v>21</v>
      </c>
      <c r="X344" s="1">
        <v>5.0199999999999996</v>
      </c>
      <c r="Y344" s="4">
        <f t="shared" si="51"/>
        <v>1503.48</v>
      </c>
      <c r="Z344" s="1" t="s">
        <v>15</v>
      </c>
      <c r="AA344" s="1" t="s">
        <v>16</v>
      </c>
      <c r="AB344" s="1" t="s">
        <v>17</v>
      </c>
      <c r="AC344" s="1" t="s">
        <v>18</v>
      </c>
      <c r="AD344" s="1" t="s">
        <v>19</v>
      </c>
      <c r="AE344" s="2">
        <v>39868</v>
      </c>
    </row>
    <row r="345" spans="1:31" x14ac:dyDescent="0.25">
      <c r="A345">
        <f t="shared" si="52"/>
        <v>344</v>
      </c>
      <c r="B345" s="1">
        <v>54947</v>
      </c>
      <c r="C345" s="2">
        <v>39866</v>
      </c>
      <c r="D345" s="1" t="s">
        <v>27</v>
      </c>
      <c r="E345" s="1" t="str">
        <f t="shared" si="45"/>
        <v>*</v>
      </c>
      <c r="F345" s="1" t="str">
        <f t="shared" si="46"/>
        <v>*</v>
      </c>
      <c r="G345" s="1" t="str">
        <f t="shared" si="47"/>
        <v>*</v>
      </c>
      <c r="J345" s="1" t="str">
        <f t="shared" si="48"/>
        <v>*</v>
      </c>
      <c r="P345" s="1">
        <v>27</v>
      </c>
      <c r="Q345" s="1">
        <f t="shared" si="53"/>
        <v>3.5000000000000003E-2</v>
      </c>
      <c r="T345" s="4">
        <v>132.36000000000001</v>
      </c>
      <c r="U345" s="9">
        <f t="shared" si="49"/>
        <v>0</v>
      </c>
      <c r="V345" s="4">
        <f t="shared" si="50"/>
        <v>4.9022222222222229</v>
      </c>
      <c r="W345" s="1" t="s">
        <v>21</v>
      </c>
      <c r="X345" s="1">
        <v>4.62</v>
      </c>
      <c r="Y345" s="4">
        <f t="shared" si="51"/>
        <v>136.98000000000002</v>
      </c>
      <c r="Z345" s="1" t="s">
        <v>15</v>
      </c>
      <c r="AA345" s="1" t="s">
        <v>16</v>
      </c>
      <c r="AB345" s="1" t="s">
        <v>24</v>
      </c>
      <c r="AC345" s="1" t="s">
        <v>38</v>
      </c>
      <c r="AD345" s="1" t="s">
        <v>41</v>
      </c>
      <c r="AE345" s="2">
        <v>39867</v>
      </c>
    </row>
    <row r="346" spans="1:31" x14ac:dyDescent="0.25">
      <c r="A346">
        <f t="shared" si="52"/>
        <v>345</v>
      </c>
      <c r="B346" s="1">
        <v>36643</v>
      </c>
      <c r="C346" s="2">
        <v>39867</v>
      </c>
      <c r="D346" s="1" t="s">
        <v>32</v>
      </c>
      <c r="E346" s="1" t="str">
        <f t="shared" si="45"/>
        <v>***</v>
      </c>
      <c r="F346" s="1" t="str">
        <f t="shared" si="46"/>
        <v>***</v>
      </c>
      <c r="G346" s="1" t="str">
        <f t="shared" si="47"/>
        <v>***</v>
      </c>
      <c r="J346" s="1" t="str">
        <f t="shared" si="48"/>
        <v>***</v>
      </c>
      <c r="P346" s="1">
        <v>30</v>
      </c>
      <c r="Q346" s="1">
        <f t="shared" si="53"/>
        <v>0.04</v>
      </c>
      <c r="T346" s="4">
        <v>1025.02</v>
      </c>
      <c r="U346" s="9">
        <f t="shared" si="49"/>
        <v>1</v>
      </c>
      <c r="V346" s="4">
        <f t="shared" si="50"/>
        <v>34.167333333333332</v>
      </c>
      <c r="W346" s="1" t="s">
        <v>21</v>
      </c>
      <c r="X346" s="1">
        <v>8.74</v>
      </c>
      <c r="Y346" s="4">
        <f t="shared" si="51"/>
        <v>1033.76</v>
      </c>
      <c r="Z346" s="1" t="s">
        <v>22</v>
      </c>
      <c r="AA346" s="1" t="s">
        <v>28</v>
      </c>
      <c r="AB346" s="1" t="s">
        <v>29</v>
      </c>
      <c r="AC346" s="1" t="s">
        <v>55</v>
      </c>
      <c r="AD346" s="1" t="s">
        <v>19</v>
      </c>
      <c r="AE346" s="2">
        <v>39868</v>
      </c>
    </row>
    <row r="347" spans="1:31" x14ac:dyDescent="0.25">
      <c r="A347">
        <f t="shared" si="52"/>
        <v>346</v>
      </c>
      <c r="B347" s="1">
        <v>58310</v>
      </c>
      <c r="C347" s="2">
        <v>39867</v>
      </c>
      <c r="D347" s="1" t="s">
        <v>32</v>
      </c>
      <c r="E347" s="1" t="str">
        <f t="shared" si="45"/>
        <v>***</v>
      </c>
      <c r="F347" s="1" t="str">
        <f t="shared" si="46"/>
        <v>***</v>
      </c>
      <c r="G347" s="1" t="str">
        <f t="shared" si="47"/>
        <v>***</v>
      </c>
      <c r="J347" s="1" t="str">
        <f t="shared" si="48"/>
        <v>***</v>
      </c>
      <c r="P347" s="1">
        <v>22</v>
      </c>
      <c r="Q347" s="1">
        <f t="shared" si="53"/>
        <v>3.5000000000000003E-2</v>
      </c>
      <c r="T347" s="4">
        <v>834.81</v>
      </c>
      <c r="U347" s="9">
        <f t="shared" si="49"/>
        <v>0</v>
      </c>
      <c r="V347" s="4">
        <f t="shared" si="50"/>
        <v>37.94590909090909</v>
      </c>
      <c r="W347" s="1" t="s">
        <v>21</v>
      </c>
      <c r="X347" s="1">
        <v>12.9</v>
      </c>
      <c r="Y347" s="4">
        <f t="shared" si="51"/>
        <v>847.70999999999992</v>
      </c>
      <c r="Z347" s="1" t="s">
        <v>51</v>
      </c>
      <c r="AA347" s="1" t="s">
        <v>37</v>
      </c>
      <c r="AB347" s="1" t="s">
        <v>29</v>
      </c>
      <c r="AC347" s="1" t="s">
        <v>55</v>
      </c>
      <c r="AD347" s="1" t="s">
        <v>19</v>
      </c>
      <c r="AE347" s="2">
        <v>39868</v>
      </c>
    </row>
    <row r="348" spans="1:31" x14ac:dyDescent="0.25">
      <c r="A348">
        <f t="shared" si="52"/>
        <v>347</v>
      </c>
      <c r="B348" s="1">
        <v>28256</v>
      </c>
      <c r="C348" s="2">
        <v>39867</v>
      </c>
      <c r="D348" s="1" t="s">
        <v>20</v>
      </c>
      <c r="E348" s="1" t="str">
        <f t="shared" si="45"/>
        <v>*</v>
      </c>
      <c r="F348" s="1" t="str">
        <f t="shared" si="46"/>
        <v>**</v>
      </c>
      <c r="G348" s="1" t="str">
        <f t="shared" si="47"/>
        <v>**</v>
      </c>
      <c r="J348" s="1" t="str">
        <f t="shared" si="48"/>
        <v>**</v>
      </c>
      <c r="P348" s="1">
        <v>19</v>
      </c>
      <c r="Q348" s="1">
        <f t="shared" si="53"/>
        <v>0.02</v>
      </c>
      <c r="T348" s="4">
        <v>467.4</v>
      </c>
      <c r="U348" s="9">
        <f t="shared" si="49"/>
        <v>0</v>
      </c>
      <c r="V348" s="4">
        <f t="shared" si="50"/>
        <v>24.599999999999998</v>
      </c>
      <c r="W348" s="1" t="s">
        <v>33</v>
      </c>
      <c r="X348" s="1">
        <v>53.03</v>
      </c>
      <c r="Y348" s="4">
        <f t="shared" si="51"/>
        <v>520.42999999999995</v>
      </c>
      <c r="Z348" s="1" t="s">
        <v>49</v>
      </c>
      <c r="AA348" s="1" t="s">
        <v>28</v>
      </c>
      <c r="AB348" s="1" t="s">
        <v>29</v>
      </c>
      <c r="AC348" s="1" t="s">
        <v>55</v>
      </c>
      <c r="AD348" s="1" t="s">
        <v>35</v>
      </c>
      <c r="AE348" s="2">
        <v>39867</v>
      </c>
    </row>
    <row r="349" spans="1:31" x14ac:dyDescent="0.25">
      <c r="A349">
        <f t="shared" si="52"/>
        <v>348</v>
      </c>
      <c r="B349" s="1">
        <v>36643</v>
      </c>
      <c r="C349" s="2">
        <v>39867</v>
      </c>
      <c r="D349" s="1" t="s">
        <v>32</v>
      </c>
      <c r="E349" s="1" t="str">
        <f t="shared" si="45"/>
        <v>***</v>
      </c>
      <c r="F349" s="1" t="str">
        <f t="shared" si="46"/>
        <v>***</v>
      </c>
      <c r="G349" s="1" t="str">
        <f t="shared" si="47"/>
        <v>***</v>
      </c>
      <c r="J349" s="1" t="str">
        <f t="shared" si="48"/>
        <v>***</v>
      </c>
      <c r="P349" s="1">
        <v>17</v>
      </c>
      <c r="Q349" s="1">
        <f t="shared" si="53"/>
        <v>0.02</v>
      </c>
      <c r="T349" s="4">
        <v>240.87</v>
      </c>
      <c r="U349" s="9">
        <f t="shared" si="49"/>
        <v>0</v>
      </c>
      <c r="V349" s="4">
        <f t="shared" si="50"/>
        <v>14.168823529411766</v>
      </c>
      <c r="W349" s="1" t="s">
        <v>21</v>
      </c>
      <c r="X349" s="1">
        <v>8.7799999999999994</v>
      </c>
      <c r="Y349" s="4">
        <f t="shared" si="51"/>
        <v>249.65</v>
      </c>
      <c r="Z349" s="1" t="s">
        <v>22</v>
      </c>
      <c r="AA349" s="1" t="s">
        <v>28</v>
      </c>
      <c r="AB349" s="1" t="s">
        <v>17</v>
      </c>
      <c r="AC349" s="1" t="s">
        <v>18</v>
      </c>
      <c r="AD349" s="1" t="s">
        <v>19</v>
      </c>
      <c r="AE349" s="2">
        <v>39869</v>
      </c>
    </row>
    <row r="350" spans="1:31" x14ac:dyDescent="0.25">
      <c r="A350">
        <f t="shared" si="52"/>
        <v>349</v>
      </c>
      <c r="B350" s="1">
        <v>37441</v>
      </c>
      <c r="C350" s="2">
        <v>39868</v>
      </c>
      <c r="D350" s="1" t="s">
        <v>32</v>
      </c>
      <c r="E350" s="1" t="str">
        <f t="shared" si="45"/>
        <v>***</v>
      </c>
      <c r="F350" s="1" t="str">
        <f t="shared" si="46"/>
        <v>***</v>
      </c>
      <c r="G350" s="1" t="str">
        <f t="shared" si="47"/>
        <v>***</v>
      </c>
      <c r="J350" s="1" t="str">
        <f t="shared" si="48"/>
        <v>***</v>
      </c>
      <c r="P350" s="1">
        <v>46</v>
      </c>
      <c r="Q350" s="1">
        <f t="shared" si="53"/>
        <v>0.05</v>
      </c>
      <c r="T350" s="4">
        <v>14740.51</v>
      </c>
      <c r="U350" s="9">
        <f t="shared" si="49"/>
        <v>1</v>
      </c>
      <c r="V350" s="4">
        <f t="shared" si="50"/>
        <v>320.44586956521738</v>
      </c>
      <c r="W350" s="1" t="s">
        <v>33</v>
      </c>
      <c r="X350" s="1">
        <v>164.73</v>
      </c>
      <c r="Y350" s="4">
        <f t="shared" si="51"/>
        <v>14905.24</v>
      </c>
      <c r="Z350" s="1" t="s">
        <v>22</v>
      </c>
      <c r="AA350" s="1" t="s">
        <v>37</v>
      </c>
      <c r="AB350" s="1" t="s">
        <v>17</v>
      </c>
      <c r="AC350" s="1" t="s">
        <v>34</v>
      </c>
      <c r="AD350" s="1" t="s">
        <v>35</v>
      </c>
      <c r="AE350" s="2">
        <v>39869</v>
      </c>
    </row>
    <row r="351" spans="1:31" x14ac:dyDescent="0.25">
      <c r="A351">
        <f t="shared" si="52"/>
        <v>350</v>
      </c>
      <c r="B351" s="1">
        <v>11008</v>
      </c>
      <c r="C351" s="2">
        <v>39868</v>
      </c>
      <c r="D351" s="1" t="s">
        <v>32</v>
      </c>
      <c r="E351" s="1" t="str">
        <f t="shared" si="45"/>
        <v>***</v>
      </c>
      <c r="F351" s="1" t="str">
        <f t="shared" si="46"/>
        <v>***</v>
      </c>
      <c r="G351" s="1" t="str">
        <f t="shared" si="47"/>
        <v>***</v>
      </c>
      <c r="J351" s="1" t="str">
        <f t="shared" si="48"/>
        <v>***</v>
      </c>
      <c r="P351" s="1">
        <v>17</v>
      </c>
      <c r="Q351" s="1">
        <f t="shared" si="53"/>
        <v>0.02</v>
      </c>
      <c r="T351" s="4">
        <v>2545.89</v>
      </c>
      <c r="U351" s="9">
        <f t="shared" si="49"/>
        <v>1</v>
      </c>
      <c r="V351" s="4">
        <f t="shared" si="50"/>
        <v>149.75823529411764</v>
      </c>
      <c r="W351" s="1" t="s">
        <v>21</v>
      </c>
      <c r="X351" s="1">
        <v>35</v>
      </c>
      <c r="Y351" s="4">
        <f t="shared" si="51"/>
        <v>2580.89</v>
      </c>
      <c r="Z351" s="1" t="s">
        <v>53</v>
      </c>
      <c r="AA351" s="1" t="s">
        <v>23</v>
      </c>
      <c r="AB351" s="1" t="s">
        <v>29</v>
      </c>
      <c r="AC351" s="1" t="s">
        <v>55</v>
      </c>
      <c r="AD351" s="1" t="s">
        <v>48</v>
      </c>
      <c r="AE351" s="2">
        <v>39870</v>
      </c>
    </row>
    <row r="352" spans="1:31" x14ac:dyDescent="0.25">
      <c r="A352">
        <f t="shared" si="52"/>
        <v>351</v>
      </c>
      <c r="B352" s="1">
        <v>18816</v>
      </c>
      <c r="C352" s="2">
        <v>39868</v>
      </c>
      <c r="D352" s="1" t="s">
        <v>32</v>
      </c>
      <c r="E352" s="1" t="str">
        <f t="shared" si="45"/>
        <v>***</v>
      </c>
      <c r="F352" s="1" t="str">
        <f t="shared" si="46"/>
        <v>***</v>
      </c>
      <c r="G352" s="1" t="str">
        <f t="shared" si="47"/>
        <v>***</v>
      </c>
      <c r="J352" s="1" t="str">
        <f t="shared" si="48"/>
        <v>***</v>
      </c>
      <c r="P352" s="1">
        <v>12</v>
      </c>
      <c r="Q352" s="1">
        <f t="shared" si="53"/>
        <v>0.02</v>
      </c>
      <c r="T352" s="4">
        <v>580.46</v>
      </c>
      <c r="U352" s="9">
        <f t="shared" si="49"/>
        <v>0</v>
      </c>
      <c r="V352" s="4">
        <f t="shared" si="50"/>
        <v>48.37166666666667</v>
      </c>
      <c r="W352" s="1" t="s">
        <v>14</v>
      </c>
      <c r="X352" s="1">
        <v>3.99</v>
      </c>
      <c r="Y352" s="4">
        <f t="shared" si="51"/>
        <v>584.45000000000005</v>
      </c>
      <c r="Z352" s="1" t="s">
        <v>44</v>
      </c>
      <c r="AA352" s="1" t="s">
        <v>28</v>
      </c>
      <c r="AB352" s="1" t="s">
        <v>29</v>
      </c>
      <c r="AC352" s="1" t="s">
        <v>63</v>
      </c>
      <c r="AD352" s="1" t="s">
        <v>19</v>
      </c>
      <c r="AE352" s="2">
        <v>39870</v>
      </c>
    </row>
    <row r="353" spans="1:31" x14ac:dyDescent="0.25">
      <c r="A353">
        <f t="shared" si="52"/>
        <v>352</v>
      </c>
      <c r="B353" s="1">
        <v>37441</v>
      </c>
      <c r="C353" s="2">
        <v>39868</v>
      </c>
      <c r="D353" s="1" t="s">
        <v>32</v>
      </c>
      <c r="E353" s="1" t="str">
        <f t="shared" si="45"/>
        <v>***</v>
      </c>
      <c r="F353" s="1" t="str">
        <f t="shared" si="46"/>
        <v>***</v>
      </c>
      <c r="G353" s="1" t="str">
        <f t="shared" si="47"/>
        <v>***</v>
      </c>
      <c r="J353" s="1" t="str">
        <f t="shared" si="48"/>
        <v>***</v>
      </c>
      <c r="P353" s="1">
        <v>1</v>
      </c>
      <c r="Q353" s="1">
        <f t="shared" si="53"/>
        <v>0.01</v>
      </c>
      <c r="T353" s="4">
        <v>3.77</v>
      </c>
      <c r="U353" s="9">
        <f t="shared" si="49"/>
        <v>0</v>
      </c>
      <c r="V353" s="4">
        <f t="shared" si="50"/>
        <v>3.77</v>
      </c>
      <c r="W353" s="1" t="s">
        <v>21</v>
      </c>
      <c r="X353" s="1">
        <v>0.96</v>
      </c>
      <c r="Y353" s="4">
        <f t="shared" si="51"/>
        <v>4.7300000000000004</v>
      </c>
      <c r="Z353" s="1" t="s">
        <v>22</v>
      </c>
      <c r="AA353" s="1" t="s">
        <v>37</v>
      </c>
      <c r="AB353" s="1" t="s">
        <v>29</v>
      </c>
      <c r="AC353" s="1" t="s">
        <v>30</v>
      </c>
      <c r="AD353" s="1" t="s">
        <v>31</v>
      </c>
      <c r="AE353" s="2">
        <v>39870</v>
      </c>
    </row>
    <row r="354" spans="1:31" x14ac:dyDescent="0.25">
      <c r="A354">
        <f t="shared" si="52"/>
        <v>353</v>
      </c>
      <c r="B354" s="1">
        <v>48230</v>
      </c>
      <c r="C354" s="2">
        <v>39869</v>
      </c>
      <c r="D354" s="1" t="s">
        <v>27</v>
      </c>
      <c r="E354" s="1" t="str">
        <f t="shared" si="45"/>
        <v>*</v>
      </c>
      <c r="F354" s="1" t="str">
        <f t="shared" si="46"/>
        <v>*</v>
      </c>
      <c r="G354" s="1" t="str">
        <f t="shared" si="47"/>
        <v>*</v>
      </c>
      <c r="J354" s="1" t="str">
        <f t="shared" si="48"/>
        <v>*</v>
      </c>
      <c r="P354" s="1">
        <v>31</v>
      </c>
      <c r="Q354" s="1">
        <f t="shared" si="53"/>
        <v>0.04</v>
      </c>
      <c r="T354" s="4">
        <v>2645.8</v>
      </c>
      <c r="U354" s="9">
        <f t="shared" si="49"/>
        <v>1</v>
      </c>
      <c r="V354" s="4">
        <f t="shared" si="50"/>
        <v>85.348387096774204</v>
      </c>
      <c r="W354" s="1" t="s">
        <v>21</v>
      </c>
      <c r="X354" s="1">
        <v>35</v>
      </c>
      <c r="Y354" s="4">
        <f t="shared" si="51"/>
        <v>2680.8</v>
      </c>
      <c r="Z354" s="1" t="s">
        <v>51</v>
      </c>
      <c r="AA354" s="1" t="s">
        <v>28</v>
      </c>
      <c r="AB354" s="1" t="s">
        <v>29</v>
      </c>
      <c r="AC354" s="1" t="s">
        <v>55</v>
      </c>
      <c r="AD354" s="1" t="s">
        <v>48</v>
      </c>
      <c r="AE354" s="2">
        <v>39871</v>
      </c>
    </row>
    <row r="355" spans="1:31" x14ac:dyDescent="0.25">
      <c r="A355">
        <f t="shared" si="52"/>
        <v>354</v>
      </c>
      <c r="B355" s="1">
        <v>48230</v>
      </c>
      <c r="C355" s="2">
        <v>39869</v>
      </c>
      <c r="D355" s="1" t="s">
        <v>27</v>
      </c>
      <c r="E355" s="1" t="str">
        <f t="shared" si="45"/>
        <v>*</v>
      </c>
      <c r="F355" s="1" t="str">
        <f t="shared" si="46"/>
        <v>*</v>
      </c>
      <c r="G355" s="1" t="str">
        <f t="shared" si="47"/>
        <v>*</v>
      </c>
      <c r="J355" s="1" t="str">
        <f t="shared" si="48"/>
        <v>*</v>
      </c>
      <c r="P355" s="1">
        <v>39</v>
      </c>
      <c r="Q355" s="1">
        <f t="shared" si="53"/>
        <v>0.04</v>
      </c>
      <c r="T355" s="4">
        <v>1140.26</v>
      </c>
      <c r="U355" s="9">
        <f t="shared" si="49"/>
        <v>1</v>
      </c>
      <c r="V355" s="4">
        <f t="shared" si="50"/>
        <v>29.237435897435898</v>
      </c>
      <c r="W355" s="1" t="s">
        <v>14</v>
      </c>
      <c r="X355" s="1">
        <v>8.5500000000000007</v>
      </c>
      <c r="Y355" s="4">
        <f t="shared" si="51"/>
        <v>1148.81</v>
      </c>
      <c r="Z355" s="1" t="s">
        <v>51</v>
      </c>
      <c r="AA355" s="1" t="s">
        <v>28</v>
      </c>
      <c r="AB355" s="1" t="s">
        <v>17</v>
      </c>
      <c r="AC355" s="1" t="s">
        <v>18</v>
      </c>
      <c r="AD355" s="1" t="s">
        <v>19</v>
      </c>
      <c r="AE355" s="2">
        <v>39871</v>
      </c>
    </row>
    <row r="356" spans="1:31" x14ac:dyDescent="0.25">
      <c r="A356">
        <f t="shared" si="52"/>
        <v>355</v>
      </c>
      <c r="B356" s="1">
        <v>18819</v>
      </c>
      <c r="C356" s="2">
        <v>39869</v>
      </c>
      <c r="D356" s="1" t="s">
        <v>13</v>
      </c>
      <c r="E356" s="1" t="str">
        <f t="shared" si="45"/>
        <v>*</v>
      </c>
      <c r="F356" s="1" t="str">
        <f t="shared" si="46"/>
        <v>*</v>
      </c>
      <c r="G356" s="1" t="str">
        <f t="shared" si="47"/>
        <v>*</v>
      </c>
      <c r="J356" s="1" t="str">
        <f t="shared" si="48"/>
        <v>*</v>
      </c>
      <c r="P356" s="1">
        <v>22</v>
      </c>
      <c r="Q356" s="1">
        <f t="shared" si="53"/>
        <v>3.5000000000000003E-2</v>
      </c>
      <c r="T356" s="4">
        <v>1102.3</v>
      </c>
      <c r="U356" s="9">
        <f t="shared" si="49"/>
        <v>1</v>
      </c>
      <c r="V356" s="4">
        <f t="shared" si="50"/>
        <v>50.104545454545452</v>
      </c>
      <c r="W356" s="1" t="s">
        <v>21</v>
      </c>
      <c r="X356" s="1">
        <v>22.24</v>
      </c>
      <c r="Y356" s="4">
        <f t="shared" si="51"/>
        <v>1124.54</v>
      </c>
      <c r="Z356" s="1" t="s">
        <v>42</v>
      </c>
      <c r="AA356" s="1" t="s">
        <v>28</v>
      </c>
      <c r="AB356" s="1" t="s">
        <v>17</v>
      </c>
      <c r="AC356" s="1" t="s">
        <v>18</v>
      </c>
      <c r="AD356" s="1" t="s">
        <v>48</v>
      </c>
      <c r="AE356" s="2">
        <v>39871</v>
      </c>
    </row>
    <row r="357" spans="1:31" x14ac:dyDescent="0.25">
      <c r="A357">
        <f t="shared" si="52"/>
        <v>356</v>
      </c>
      <c r="B357" s="1">
        <v>49123</v>
      </c>
      <c r="C357" s="2">
        <v>39869</v>
      </c>
      <c r="D357" s="1" t="s">
        <v>20</v>
      </c>
      <c r="E357" s="1" t="str">
        <f t="shared" si="45"/>
        <v>*</v>
      </c>
      <c r="F357" s="1" t="str">
        <f t="shared" si="46"/>
        <v>**</v>
      </c>
      <c r="G357" s="1" t="str">
        <f t="shared" si="47"/>
        <v>**</v>
      </c>
      <c r="J357" s="1" t="str">
        <f t="shared" si="48"/>
        <v>**</v>
      </c>
      <c r="P357" s="1">
        <v>31</v>
      </c>
      <c r="Q357" s="1">
        <f t="shared" si="53"/>
        <v>0.04</v>
      </c>
      <c r="T357" s="4">
        <v>305.76</v>
      </c>
      <c r="U357" s="9">
        <f t="shared" si="49"/>
        <v>0</v>
      </c>
      <c r="V357" s="4">
        <f t="shared" si="50"/>
        <v>9.863225806451613</v>
      </c>
      <c r="W357" s="1" t="s">
        <v>21</v>
      </c>
      <c r="X357" s="1">
        <v>5.75</v>
      </c>
      <c r="Y357" s="4">
        <f t="shared" si="51"/>
        <v>311.51</v>
      </c>
      <c r="Z357" s="1" t="s">
        <v>51</v>
      </c>
      <c r="AA357" s="1" t="s">
        <v>28</v>
      </c>
      <c r="AB357" s="1" t="s">
        <v>29</v>
      </c>
      <c r="AC357" s="1" t="s">
        <v>43</v>
      </c>
      <c r="AD357" s="1" t="s">
        <v>19</v>
      </c>
      <c r="AE357" s="2">
        <v>39870</v>
      </c>
    </row>
    <row r="358" spans="1:31" x14ac:dyDescent="0.25">
      <c r="A358">
        <f t="shared" si="52"/>
        <v>357</v>
      </c>
      <c r="B358" s="1">
        <v>49123</v>
      </c>
      <c r="C358" s="2">
        <v>39869</v>
      </c>
      <c r="D358" s="1" t="s">
        <v>20</v>
      </c>
      <c r="E358" s="1" t="str">
        <f t="shared" si="45"/>
        <v>*</v>
      </c>
      <c r="F358" s="1" t="str">
        <f t="shared" si="46"/>
        <v>**</v>
      </c>
      <c r="G358" s="1" t="str">
        <f t="shared" si="47"/>
        <v>**</v>
      </c>
      <c r="J358" s="1" t="str">
        <f t="shared" si="48"/>
        <v>**</v>
      </c>
      <c r="P358" s="1">
        <v>3</v>
      </c>
      <c r="Q358" s="1">
        <f t="shared" si="53"/>
        <v>0.01</v>
      </c>
      <c r="T358" s="4">
        <v>25.48</v>
      </c>
      <c r="U358" s="9">
        <f t="shared" si="49"/>
        <v>0</v>
      </c>
      <c r="V358" s="4">
        <f t="shared" si="50"/>
        <v>8.4933333333333341</v>
      </c>
      <c r="W358" s="1" t="s">
        <v>21</v>
      </c>
      <c r="X358" s="1">
        <v>1.99</v>
      </c>
      <c r="Y358" s="4">
        <f t="shared" si="51"/>
        <v>27.47</v>
      </c>
      <c r="Z358" s="1" t="s">
        <v>51</v>
      </c>
      <c r="AA358" s="1" t="s">
        <v>28</v>
      </c>
      <c r="AB358" s="1" t="s">
        <v>24</v>
      </c>
      <c r="AC358" s="1" t="s">
        <v>38</v>
      </c>
      <c r="AD358" s="1" t="s">
        <v>41</v>
      </c>
      <c r="AE358" s="2">
        <v>39870</v>
      </c>
    </row>
    <row r="359" spans="1:31" x14ac:dyDescent="0.25">
      <c r="A359">
        <f t="shared" si="52"/>
        <v>358</v>
      </c>
      <c r="B359" s="1">
        <v>18279</v>
      </c>
      <c r="C359" s="2">
        <v>39870</v>
      </c>
      <c r="D359" s="1" t="s">
        <v>36</v>
      </c>
      <c r="E359" s="1" t="str">
        <f t="shared" si="45"/>
        <v>*</v>
      </c>
      <c r="F359" s="1" t="str">
        <f t="shared" si="46"/>
        <v>*</v>
      </c>
      <c r="G359" s="1" t="str">
        <f t="shared" si="47"/>
        <v>*</v>
      </c>
      <c r="J359" s="1" t="str">
        <f t="shared" si="48"/>
        <v>*</v>
      </c>
      <c r="P359" s="1">
        <v>20</v>
      </c>
      <c r="Q359" s="1">
        <f t="shared" si="53"/>
        <v>3.5000000000000003E-2</v>
      </c>
      <c r="T359" s="4">
        <v>10281.790000000001</v>
      </c>
      <c r="U359" s="9">
        <f t="shared" si="49"/>
        <v>1</v>
      </c>
      <c r="V359" s="4">
        <f t="shared" si="50"/>
        <v>514.08950000000004</v>
      </c>
      <c r="W359" s="1" t="s">
        <v>21</v>
      </c>
      <c r="X359" s="1">
        <v>24.49</v>
      </c>
      <c r="Y359" s="4">
        <f t="shared" si="51"/>
        <v>10306.280000000001</v>
      </c>
      <c r="Z359" s="1" t="s">
        <v>46</v>
      </c>
      <c r="AA359" s="1" t="s">
        <v>16</v>
      </c>
      <c r="AB359" s="1" t="s">
        <v>24</v>
      </c>
      <c r="AC359" s="1" t="s">
        <v>47</v>
      </c>
      <c r="AD359" s="1" t="s">
        <v>48</v>
      </c>
      <c r="AE359" s="2">
        <v>39871</v>
      </c>
    </row>
    <row r="360" spans="1:31" x14ac:dyDescent="0.25">
      <c r="A360">
        <f t="shared" si="52"/>
        <v>359</v>
      </c>
      <c r="B360" s="1">
        <v>30215</v>
      </c>
      <c r="C360" s="2">
        <v>39870</v>
      </c>
      <c r="D360" s="1" t="s">
        <v>36</v>
      </c>
      <c r="E360" s="1" t="str">
        <f t="shared" si="45"/>
        <v>*</v>
      </c>
      <c r="F360" s="1" t="str">
        <f t="shared" si="46"/>
        <v>*</v>
      </c>
      <c r="G360" s="1" t="str">
        <f t="shared" si="47"/>
        <v>*</v>
      </c>
      <c r="J360" s="1" t="str">
        <f t="shared" si="48"/>
        <v>*</v>
      </c>
      <c r="P360" s="1">
        <v>23</v>
      </c>
      <c r="Q360" s="1">
        <f t="shared" si="53"/>
        <v>3.5000000000000003E-2</v>
      </c>
      <c r="T360" s="4">
        <v>3637.7280000000001</v>
      </c>
      <c r="U360" s="9">
        <f t="shared" si="49"/>
        <v>1</v>
      </c>
      <c r="V360" s="4">
        <f t="shared" si="50"/>
        <v>158.16208695652173</v>
      </c>
      <c r="W360" s="1" t="s">
        <v>21</v>
      </c>
      <c r="X360" s="1">
        <v>8.99</v>
      </c>
      <c r="Y360" s="4">
        <f t="shared" si="51"/>
        <v>3646.7179999999998</v>
      </c>
      <c r="Z360" s="1" t="s">
        <v>53</v>
      </c>
      <c r="AA360" s="1" t="s">
        <v>37</v>
      </c>
      <c r="AB360" s="1" t="s">
        <v>24</v>
      </c>
      <c r="AC360" s="1" t="s">
        <v>25</v>
      </c>
      <c r="AD360" s="1" t="s">
        <v>19</v>
      </c>
      <c r="AE360" s="2">
        <v>39872</v>
      </c>
    </row>
    <row r="361" spans="1:31" x14ac:dyDescent="0.25">
      <c r="A361">
        <f t="shared" si="52"/>
        <v>360</v>
      </c>
      <c r="B361" s="1">
        <v>1059</v>
      </c>
      <c r="C361" s="2">
        <v>39870</v>
      </c>
      <c r="D361" s="1" t="s">
        <v>32</v>
      </c>
      <c r="E361" s="1" t="str">
        <f t="shared" si="45"/>
        <v>***</v>
      </c>
      <c r="F361" s="1" t="str">
        <f t="shared" si="46"/>
        <v>***</v>
      </c>
      <c r="G361" s="1" t="str">
        <f t="shared" si="47"/>
        <v>***</v>
      </c>
      <c r="J361" s="1" t="str">
        <f t="shared" si="48"/>
        <v>***</v>
      </c>
      <c r="P361" s="1">
        <v>24</v>
      </c>
      <c r="Q361" s="1">
        <f t="shared" si="53"/>
        <v>3.5000000000000003E-2</v>
      </c>
      <c r="T361" s="4">
        <v>990.1</v>
      </c>
      <c r="U361" s="9">
        <f t="shared" si="49"/>
        <v>0</v>
      </c>
      <c r="V361" s="4">
        <f t="shared" si="50"/>
        <v>41.25416666666667</v>
      </c>
      <c r="W361" s="1" t="s">
        <v>21</v>
      </c>
      <c r="X361" s="1">
        <v>7.47</v>
      </c>
      <c r="Y361" s="4">
        <f t="shared" si="51"/>
        <v>997.57</v>
      </c>
      <c r="Z361" s="1" t="s">
        <v>22</v>
      </c>
      <c r="AA361" s="1" t="s">
        <v>28</v>
      </c>
      <c r="AB361" s="1" t="s">
        <v>29</v>
      </c>
      <c r="AC361" s="1" t="s">
        <v>43</v>
      </c>
      <c r="AD361" s="1" t="s">
        <v>19</v>
      </c>
      <c r="AE361" s="2">
        <v>39871</v>
      </c>
    </row>
    <row r="362" spans="1:31" x14ac:dyDescent="0.25">
      <c r="A362">
        <f t="shared" si="52"/>
        <v>361</v>
      </c>
      <c r="B362" s="1">
        <v>57890</v>
      </c>
      <c r="C362" s="2">
        <v>39870</v>
      </c>
      <c r="D362" s="1" t="s">
        <v>32</v>
      </c>
      <c r="E362" s="1" t="str">
        <f t="shared" si="45"/>
        <v>***</v>
      </c>
      <c r="F362" s="1" t="str">
        <f t="shared" si="46"/>
        <v>***</v>
      </c>
      <c r="G362" s="1" t="str">
        <f t="shared" si="47"/>
        <v>***</v>
      </c>
      <c r="J362" s="1" t="str">
        <f t="shared" si="48"/>
        <v>***</v>
      </c>
      <c r="P362" s="1">
        <v>15</v>
      </c>
      <c r="Q362" s="1">
        <f t="shared" si="53"/>
        <v>0.02</v>
      </c>
      <c r="T362" s="4">
        <v>803.04</v>
      </c>
      <c r="U362" s="9">
        <f t="shared" si="49"/>
        <v>0</v>
      </c>
      <c r="V362" s="4">
        <f t="shared" si="50"/>
        <v>53.535999999999994</v>
      </c>
      <c r="W362" s="1" t="s">
        <v>21</v>
      </c>
      <c r="X362" s="1">
        <v>6.79</v>
      </c>
      <c r="Y362" s="4">
        <f t="shared" si="51"/>
        <v>809.82999999999993</v>
      </c>
      <c r="Z362" s="1" t="s">
        <v>64</v>
      </c>
      <c r="AA362" s="1" t="s">
        <v>37</v>
      </c>
      <c r="AB362" s="1" t="s">
        <v>29</v>
      </c>
      <c r="AC362" s="1" t="s">
        <v>40</v>
      </c>
      <c r="AD362" s="1" t="s">
        <v>19</v>
      </c>
      <c r="AE362" s="2">
        <v>39872</v>
      </c>
    </row>
    <row r="363" spans="1:31" x14ac:dyDescent="0.25">
      <c r="A363">
        <f t="shared" si="52"/>
        <v>362</v>
      </c>
      <c r="B363" s="1">
        <v>30564</v>
      </c>
      <c r="C363" s="2">
        <v>39870</v>
      </c>
      <c r="D363" s="1" t="s">
        <v>32</v>
      </c>
      <c r="E363" s="1" t="str">
        <f t="shared" si="45"/>
        <v>***</v>
      </c>
      <c r="F363" s="1" t="str">
        <f t="shared" si="46"/>
        <v>***</v>
      </c>
      <c r="G363" s="1" t="str">
        <f t="shared" si="47"/>
        <v>***</v>
      </c>
      <c r="J363" s="1" t="str">
        <f t="shared" si="48"/>
        <v>***</v>
      </c>
      <c r="P363" s="1">
        <v>20</v>
      </c>
      <c r="Q363" s="1">
        <f t="shared" si="53"/>
        <v>3.5000000000000003E-2</v>
      </c>
      <c r="T363" s="4">
        <v>606.39850000000001</v>
      </c>
      <c r="U363" s="9">
        <f t="shared" si="49"/>
        <v>0</v>
      </c>
      <c r="V363" s="4">
        <f t="shared" si="50"/>
        <v>30.319925000000001</v>
      </c>
      <c r="W363" s="1" t="s">
        <v>21</v>
      </c>
      <c r="X363" s="1">
        <v>5.99</v>
      </c>
      <c r="Y363" s="4">
        <f t="shared" si="51"/>
        <v>612.38850000000002</v>
      </c>
      <c r="Z363" s="1" t="s">
        <v>49</v>
      </c>
      <c r="AA363" s="1" t="s">
        <v>37</v>
      </c>
      <c r="AB363" s="1" t="s">
        <v>24</v>
      </c>
      <c r="AC363" s="1" t="s">
        <v>25</v>
      </c>
      <c r="AD363" s="1" t="s">
        <v>31</v>
      </c>
      <c r="AE363" s="2">
        <v>39871</v>
      </c>
    </row>
    <row r="364" spans="1:31" x14ac:dyDescent="0.25">
      <c r="A364">
        <f t="shared" si="52"/>
        <v>363</v>
      </c>
      <c r="B364" s="1">
        <v>18279</v>
      </c>
      <c r="C364" s="2">
        <v>39870</v>
      </c>
      <c r="D364" s="1" t="s">
        <v>36</v>
      </c>
      <c r="E364" s="1" t="str">
        <f t="shared" si="45"/>
        <v>*</v>
      </c>
      <c r="F364" s="1" t="str">
        <f t="shared" si="46"/>
        <v>*</v>
      </c>
      <c r="G364" s="1" t="str">
        <f t="shared" si="47"/>
        <v>*</v>
      </c>
      <c r="J364" s="1" t="str">
        <f t="shared" si="48"/>
        <v>*</v>
      </c>
      <c r="P364" s="1">
        <v>22</v>
      </c>
      <c r="Q364" s="1">
        <f t="shared" si="53"/>
        <v>3.5000000000000003E-2</v>
      </c>
      <c r="T364" s="4">
        <v>184.35</v>
      </c>
      <c r="U364" s="9">
        <f t="shared" si="49"/>
        <v>0</v>
      </c>
      <c r="V364" s="4">
        <f t="shared" si="50"/>
        <v>8.379545454545454</v>
      </c>
      <c r="W364" s="1" t="s">
        <v>21</v>
      </c>
      <c r="X364" s="1">
        <v>1.99</v>
      </c>
      <c r="Y364" s="4">
        <f t="shared" si="51"/>
        <v>186.34</v>
      </c>
      <c r="Z364" s="1" t="s">
        <v>46</v>
      </c>
      <c r="AA364" s="1" t="s">
        <v>16</v>
      </c>
      <c r="AB364" s="1" t="s">
        <v>24</v>
      </c>
      <c r="AC364" s="1" t="s">
        <v>38</v>
      </c>
      <c r="AD364" s="1" t="s">
        <v>41</v>
      </c>
      <c r="AE364" s="2">
        <v>39872</v>
      </c>
    </row>
    <row r="365" spans="1:31" x14ac:dyDescent="0.25">
      <c r="A365">
        <f t="shared" si="52"/>
        <v>364</v>
      </c>
      <c r="B365" s="1">
        <v>1059</v>
      </c>
      <c r="C365" s="2">
        <v>39870</v>
      </c>
      <c r="D365" s="1" t="s">
        <v>32</v>
      </c>
      <c r="E365" s="1" t="str">
        <f t="shared" si="45"/>
        <v>***</v>
      </c>
      <c r="F365" s="1" t="str">
        <f t="shared" si="46"/>
        <v>***</v>
      </c>
      <c r="G365" s="1" t="str">
        <f t="shared" si="47"/>
        <v>***</v>
      </c>
      <c r="J365" s="1" t="str">
        <f t="shared" si="48"/>
        <v>***</v>
      </c>
      <c r="P365" s="1">
        <v>22</v>
      </c>
      <c r="Q365" s="1">
        <f t="shared" si="53"/>
        <v>3.5000000000000003E-2</v>
      </c>
      <c r="T365" s="4">
        <v>127.33</v>
      </c>
      <c r="U365" s="9">
        <f t="shared" si="49"/>
        <v>0</v>
      </c>
      <c r="V365" s="4">
        <f t="shared" si="50"/>
        <v>5.7877272727272731</v>
      </c>
      <c r="W365" s="1" t="s">
        <v>21</v>
      </c>
      <c r="X365" s="1">
        <v>2.99</v>
      </c>
      <c r="Y365" s="4">
        <f t="shared" si="51"/>
        <v>130.32</v>
      </c>
      <c r="Z365" s="1" t="s">
        <v>22</v>
      </c>
      <c r="AA365" s="1" t="s">
        <v>28</v>
      </c>
      <c r="AB365" s="1" t="s">
        <v>29</v>
      </c>
      <c r="AC365" s="1" t="s">
        <v>43</v>
      </c>
      <c r="AD365" s="1" t="s">
        <v>19</v>
      </c>
      <c r="AE365" s="2">
        <v>39872</v>
      </c>
    </row>
    <row r="366" spans="1:31" x14ac:dyDescent="0.25">
      <c r="A366">
        <f t="shared" si="52"/>
        <v>365</v>
      </c>
      <c r="B366" s="1">
        <v>30215</v>
      </c>
      <c r="C366" s="2">
        <v>39870</v>
      </c>
      <c r="D366" s="1" t="s">
        <v>36</v>
      </c>
      <c r="E366" s="1" t="str">
        <f t="shared" si="45"/>
        <v>*</v>
      </c>
      <c r="F366" s="1" t="str">
        <f t="shared" si="46"/>
        <v>*</v>
      </c>
      <c r="G366" s="1" t="str">
        <f t="shared" si="47"/>
        <v>*</v>
      </c>
      <c r="J366" s="1" t="str">
        <f t="shared" si="48"/>
        <v>*</v>
      </c>
      <c r="P366" s="1">
        <v>20</v>
      </c>
      <c r="Q366" s="1">
        <f t="shared" si="53"/>
        <v>3.5000000000000003E-2</v>
      </c>
      <c r="T366" s="4">
        <v>125.84</v>
      </c>
      <c r="U366" s="9">
        <f t="shared" si="49"/>
        <v>0</v>
      </c>
      <c r="V366" s="4">
        <f t="shared" si="50"/>
        <v>6.2919999999999998</v>
      </c>
      <c r="W366" s="1" t="s">
        <v>21</v>
      </c>
      <c r="X366" s="1">
        <v>2</v>
      </c>
      <c r="Y366" s="4">
        <f t="shared" si="51"/>
        <v>127.84</v>
      </c>
      <c r="Z366" s="1" t="s">
        <v>64</v>
      </c>
      <c r="AA366" s="1" t="s">
        <v>37</v>
      </c>
      <c r="AB366" s="1" t="s">
        <v>29</v>
      </c>
      <c r="AC366" s="1" t="s">
        <v>40</v>
      </c>
      <c r="AD366" s="1" t="s">
        <v>31</v>
      </c>
      <c r="AE366" s="2">
        <v>39871</v>
      </c>
    </row>
    <row r="367" spans="1:31" x14ac:dyDescent="0.25">
      <c r="A367">
        <f t="shared" si="52"/>
        <v>366</v>
      </c>
      <c r="B367" s="1">
        <v>43846</v>
      </c>
      <c r="C367" s="2">
        <v>39870</v>
      </c>
      <c r="D367" s="1" t="s">
        <v>20</v>
      </c>
      <c r="E367" s="1" t="str">
        <f t="shared" si="45"/>
        <v>*</v>
      </c>
      <c r="F367" s="1" t="str">
        <f t="shared" si="46"/>
        <v>**</v>
      </c>
      <c r="G367" s="1" t="str">
        <f t="shared" si="47"/>
        <v>**</v>
      </c>
      <c r="J367" s="1" t="str">
        <f t="shared" si="48"/>
        <v>**</v>
      </c>
      <c r="P367" s="1">
        <v>9</v>
      </c>
      <c r="Q367" s="1">
        <f t="shared" si="53"/>
        <v>0.01</v>
      </c>
      <c r="T367" s="4">
        <v>31.36</v>
      </c>
      <c r="U367" s="9">
        <f t="shared" si="49"/>
        <v>0</v>
      </c>
      <c r="V367" s="4">
        <f t="shared" si="50"/>
        <v>3.4844444444444442</v>
      </c>
      <c r="W367" s="1" t="s">
        <v>21</v>
      </c>
      <c r="X367" s="1">
        <v>2.2000000000000002</v>
      </c>
      <c r="Y367" s="4">
        <f t="shared" si="51"/>
        <v>33.56</v>
      </c>
      <c r="Z367" s="1" t="s">
        <v>15</v>
      </c>
      <c r="AA367" s="1" t="s">
        <v>16</v>
      </c>
      <c r="AB367" s="1" t="s">
        <v>29</v>
      </c>
      <c r="AC367" s="1" t="s">
        <v>40</v>
      </c>
      <c r="AD367" s="1" t="s">
        <v>31</v>
      </c>
      <c r="AE367" s="2">
        <v>39871</v>
      </c>
    </row>
    <row r="368" spans="1:31" x14ac:dyDescent="0.25">
      <c r="A368">
        <f t="shared" si="52"/>
        <v>367</v>
      </c>
      <c r="B368" s="1">
        <v>51937</v>
      </c>
      <c r="C368" s="2">
        <v>39871</v>
      </c>
      <c r="D368" s="1" t="s">
        <v>20</v>
      </c>
      <c r="E368" s="1" t="str">
        <f t="shared" si="45"/>
        <v>*</v>
      </c>
      <c r="F368" s="1" t="str">
        <f t="shared" si="46"/>
        <v>**</v>
      </c>
      <c r="G368" s="1" t="str">
        <f t="shared" si="47"/>
        <v>**</v>
      </c>
      <c r="J368" s="1" t="str">
        <f t="shared" si="48"/>
        <v>**</v>
      </c>
      <c r="P368" s="1">
        <v>39</v>
      </c>
      <c r="Q368" s="1">
        <f t="shared" si="53"/>
        <v>0.04</v>
      </c>
      <c r="T368" s="4">
        <v>11613.13</v>
      </c>
      <c r="U368" s="9">
        <f t="shared" si="49"/>
        <v>1</v>
      </c>
      <c r="V368" s="4">
        <f t="shared" si="50"/>
        <v>297.7725641025641</v>
      </c>
      <c r="W368" s="1" t="s">
        <v>33</v>
      </c>
      <c r="X368" s="1">
        <v>42.52</v>
      </c>
      <c r="Y368" s="4">
        <f t="shared" si="51"/>
        <v>11655.65</v>
      </c>
      <c r="Z368" s="1" t="s">
        <v>22</v>
      </c>
      <c r="AA368" s="1" t="s">
        <v>28</v>
      </c>
      <c r="AB368" s="1" t="s">
        <v>29</v>
      </c>
      <c r="AC368" s="1" t="s">
        <v>63</v>
      </c>
      <c r="AD368" s="1" t="s">
        <v>35</v>
      </c>
      <c r="AE368" s="2">
        <v>39871</v>
      </c>
    </row>
    <row r="369" spans="1:31" x14ac:dyDescent="0.25">
      <c r="A369">
        <f t="shared" si="52"/>
        <v>368</v>
      </c>
      <c r="B369" s="1">
        <v>14916</v>
      </c>
      <c r="C369" s="2">
        <v>39871</v>
      </c>
      <c r="D369" s="1" t="s">
        <v>13</v>
      </c>
      <c r="E369" s="1" t="str">
        <f t="shared" si="45"/>
        <v>*</v>
      </c>
      <c r="F369" s="1" t="str">
        <f t="shared" si="46"/>
        <v>*</v>
      </c>
      <c r="G369" s="1" t="str">
        <f t="shared" si="47"/>
        <v>*</v>
      </c>
      <c r="J369" s="1" t="str">
        <f t="shared" si="48"/>
        <v>*</v>
      </c>
      <c r="P369" s="1">
        <v>16</v>
      </c>
      <c r="Q369" s="1">
        <f t="shared" si="53"/>
        <v>0.02</v>
      </c>
      <c r="T369" s="4">
        <v>1685.941</v>
      </c>
      <c r="U369" s="9">
        <f t="shared" si="49"/>
        <v>1</v>
      </c>
      <c r="V369" s="4">
        <f t="shared" si="50"/>
        <v>105.3713125</v>
      </c>
      <c r="W369" s="1" t="s">
        <v>14</v>
      </c>
      <c r="X369" s="1">
        <v>8.8000000000000007</v>
      </c>
      <c r="Y369" s="4">
        <f t="shared" si="51"/>
        <v>1694.741</v>
      </c>
      <c r="Z369" s="1" t="s">
        <v>46</v>
      </c>
      <c r="AA369" s="1" t="s">
        <v>28</v>
      </c>
      <c r="AB369" s="1" t="s">
        <v>24</v>
      </c>
      <c r="AC369" s="1" t="s">
        <v>25</v>
      </c>
      <c r="AD369" s="1" t="s">
        <v>19</v>
      </c>
      <c r="AE369" s="2">
        <v>39873</v>
      </c>
    </row>
    <row r="370" spans="1:31" x14ac:dyDescent="0.25">
      <c r="A370">
        <f t="shared" si="52"/>
        <v>369</v>
      </c>
      <c r="B370" s="1">
        <v>39846</v>
      </c>
      <c r="C370" s="2">
        <v>39871</v>
      </c>
      <c r="D370" s="1" t="s">
        <v>13</v>
      </c>
      <c r="E370" s="1" t="str">
        <f t="shared" si="45"/>
        <v>*</v>
      </c>
      <c r="F370" s="1" t="str">
        <f t="shared" si="46"/>
        <v>*</v>
      </c>
      <c r="G370" s="1" t="str">
        <f t="shared" si="47"/>
        <v>*</v>
      </c>
      <c r="J370" s="1" t="str">
        <f t="shared" si="48"/>
        <v>*</v>
      </c>
      <c r="P370" s="1">
        <v>10</v>
      </c>
      <c r="Q370" s="1">
        <f t="shared" si="53"/>
        <v>0.02</v>
      </c>
      <c r="T370" s="4">
        <v>1372.14</v>
      </c>
      <c r="U370" s="9">
        <f t="shared" si="49"/>
        <v>1</v>
      </c>
      <c r="V370" s="4">
        <f t="shared" si="50"/>
        <v>137.214</v>
      </c>
      <c r="W370" s="1" t="s">
        <v>33</v>
      </c>
      <c r="X370" s="1">
        <v>54.74</v>
      </c>
      <c r="Y370" s="4">
        <f t="shared" si="51"/>
        <v>1426.88</v>
      </c>
      <c r="Z370" s="1" t="s">
        <v>49</v>
      </c>
      <c r="AA370" s="1" t="s">
        <v>28</v>
      </c>
      <c r="AB370" s="1" t="s">
        <v>17</v>
      </c>
      <c r="AC370" s="1" t="s">
        <v>62</v>
      </c>
      <c r="AD370" s="1" t="s">
        <v>59</v>
      </c>
      <c r="AE370" s="2">
        <v>39878</v>
      </c>
    </row>
    <row r="371" spans="1:31" x14ac:dyDescent="0.25">
      <c r="A371">
        <f t="shared" si="52"/>
        <v>370</v>
      </c>
      <c r="B371" s="1">
        <v>6979</v>
      </c>
      <c r="C371" s="2">
        <v>39871</v>
      </c>
      <c r="D371" s="1" t="s">
        <v>32</v>
      </c>
      <c r="E371" s="1" t="str">
        <f t="shared" si="45"/>
        <v>***</v>
      </c>
      <c r="F371" s="1" t="str">
        <f t="shared" si="46"/>
        <v>***</v>
      </c>
      <c r="G371" s="1" t="str">
        <f t="shared" si="47"/>
        <v>***</v>
      </c>
      <c r="J371" s="1" t="str">
        <f t="shared" si="48"/>
        <v>***</v>
      </c>
      <c r="P371" s="1">
        <v>28</v>
      </c>
      <c r="Q371" s="1">
        <f t="shared" si="53"/>
        <v>3.5000000000000003E-2</v>
      </c>
      <c r="T371" s="4">
        <v>334.89</v>
      </c>
      <c r="U371" s="9">
        <f t="shared" si="49"/>
        <v>0</v>
      </c>
      <c r="V371" s="4">
        <f t="shared" si="50"/>
        <v>11.960357142857143</v>
      </c>
      <c r="W371" s="1" t="s">
        <v>21</v>
      </c>
      <c r="X371" s="1">
        <v>5.99</v>
      </c>
      <c r="Y371" s="4">
        <f t="shared" si="51"/>
        <v>340.88</v>
      </c>
      <c r="Z371" s="1" t="s">
        <v>51</v>
      </c>
      <c r="AA371" s="1" t="s">
        <v>37</v>
      </c>
      <c r="AB371" s="1" t="s">
        <v>24</v>
      </c>
      <c r="AC371" s="1" t="s">
        <v>56</v>
      </c>
      <c r="AD371" s="1" t="s">
        <v>26</v>
      </c>
      <c r="AE371" s="2">
        <v>39872</v>
      </c>
    </row>
    <row r="372" spans="1:31" x14ac:dyDescent="0.25">
      <c r="A372">
        <f t="shared" si="52"/>
        <v>371</v>
      </c>
      <c r="B372" s="1">
        <v>39846</v>
      </c>
      <c r="C372" s="2">
        <v>39871</v>
      </c>
      <c r="D372" s="1" t="s">
        <v>13</v>
      </c>
      <c r="E372" s="1" t="str">
        <f t="shared" si="45"/>
        <v>*</v>
      </c>
      <c r="F372" s="1" t="str">
        <f t="shared" si="46"/>
        <v>*</v>
      </c>
      <c r="G372" s="1" t="str">
        <f t="shared" si="47"/>
        <v>*</v>
      </c>
      <c r="J372" s="1" t="str">
        <f t="shared" si="48"/>
        <v>*</v>
      </c>
      <c r="P372" s="1">
        <v>14</v>
      </c>
      <c r="Q372" s="1">
        <f t="shared" si="53"/>
        <v>0.02</v>
      </c>
      <c r="T372" s="4">
        <v>71.47</v>
      </c>
      <c r="U372" s="9">
        <f t="shared" si="49"/>
        <v>0</v>
      </c>
      <c r="V372" s="4">
        <f t="shared" si="50"/>
        <v>5.1049999999999995</v>
      </c>
      <c r="W372" s="1" t="s">
        <v>21</v>
      </c>
      <c r="X372" s="1">
        <v>4.62</v>
      </c>
      <c r="Y372" s="4">
        <f t="shared" si="51"/>
        <v>76.09</v>
      </c>
      <c r="Z372" s="1" t="s">
        <v>39</v>
      </c>
      <c r="AA372" s="1" t="s">
        <v>28</v>
      </c>
      <c r="AB372" s="1" t="s">
        <v>24</v>
      </c>
      <c r="AC372" s="1" t="s">
        <v>38</v>
      </c>
      <c r="AD372" s="1" t="s">
        <v>41</v>
      </c>
      <c r="AE372" s="2">
        <v>39878</v>
      </c>
    </row>
    <row r="373" spans="1:31" x14ac:dyDescent="0.25">
      <c r="A373">
        <f t="shared" si="52"/>
        <v>372</v>
      </c>
      <c r="B373" s="1">
        <v>41888</v>
      </c>
      <c r="C373" s="2">
        <v>39872</v>
      </c>
      <c r="D373" s="1" t="s">
        <v>13</v>
      </c>
      <c r="E373" s="1" t="str">
        <f t="shared" si="45"/>
        <v>*</v>
      </c>
      <c r="F373" s="1" t="str">
        <f t="shared" si="46"/>
        <v>*</v>
      </c>
      <c r="G373" s="1" t="str">
        <f t="shared" si="47"/>
        <v>*</v>
      </c>
      <c r="J373" s="1" t="str">
        <f t="shared" si="48"/>
        <v>*</v>
      </c>
      <c r="P373" s="1">
        <v>29</v>
      </c>
      <c r="Q373" s="1">
        <f t="shared" si="53"/>
        <v>3.5000000000000003E-2</v>
      </c>
      <c r="T373" s="4">
        <v>2823.0369999999998</v>
      </c>
      <c r="U373" s="9">
        <f t="shared" si="49"/>
        <v>1</v>
      </c>
      <c r="V373" s="4">
        <f t="shared" si="50"/>
        <v>97.346103448275855</v>
      </c>
      <c r="W373" s="1" t="s">
        <v>21</v>
      </c>
      <c r="X373" s="1">
        <v>4.2</v>
      </c>
      <c r="Y373" s="4">
        <f t="shared" si="51"/>
        <v>2827.2369999999996</v>
      </c>
      <c r="Z373" s="1" t="s">
        <v>15</v>
      </c>
      <c r="AA373" s="1" t="s">
        <v>28</v>
      </c>
      <c r="AB373" s="1" t="s">
        <v>24</v>
      </c>
      <c r="AC373" s="1" t="s">
        <v>25</v>
      </c>
      <c r="AD373" s="1" t="s">
        <v>19</v>
      </c>
      <c r="AE373" s="2">
        <v>39872</v>
      </c>
    </row>
    <row r="374" spans="1:31" x14ac:dyDescent="0.25">
      <c r="A374">
        <f t="shared" si="52"/>
        <v>373</v>
      </c>
      <c r="B374" s="1">
        <v>41888</v>
      </c>
      <c r="C374" s="2">
        <v>39872</v>
      </c>
      <c r="D374" s="1" t="s">
        <v>13</v>
      </c>
      <c r="E374" s="1" t="str">
        <f t="shared" si="45"/>
        <v>*</v>
      </c>
      <c r="F374" s="1" t="str">
        <f t="shared" si="46"/>
        <v>*</v>
      </c>
      <c r="G374" s="1" t="str">
        <f t="shared" si="47"/>
        <v>*</v>
      </c>
      <c r="J374" s="1" t="str">
        <f t="shared" si="48"/>
        <v>*</v>
      </c>
      <c r="P374" s="1">
        <v>18</v>
      </c>
      <c r="Q374" s="1">
        <f t="shared" si="53"/>
        <v>0.02</v>
      </c>
      <c r="T374" s="4">
        <v>1979.47</v>
      </c>
      <c r="U374" s="9">
        <f t="shared" si="49"/>
        <v>1</v>
      </c>
      <c r="V374" s="4">
        <f t="shared" si="50"/>
        <v>109.97055555555556</v>
      </c>
      <c r="W374" s="1" t="s">
        <v>21</v>
      </c>
      <c r="X374" s="1">
        <v>9.07</v>
      </c>
      <c r="Y374" s="4">
        <f t="shared" si="51"/>
        <v>1988.54</v>
      </c>
      <c r="Z374" s="1" t="s">
        <v>15</v>
      </c>
      <c r="AA374" s="1" t="s">
        <v>28</v>
      </c>
      <c r="AB374" s="1" t="s">
        <v>29</v>
      </c>
      <c r="AC374" s="1" t="s">
        <v>43</v>
      </c>
      <c r="AD374" s="1" t="s">
        <v>19</v>
      </c>
      <c r="AE374" s="2">
        <v>39881</v>
      </c>
    </row>
    <row r="375" spans="1:31" x14ac:dyDescent="0.25">
      <c r="A375">
        <f t="shared" si="52"/>
        <v>374</v>
      </c>
      <c r="B375" s="1">
        <v>57958</v>
      </c>
      <c r="C375" s="2">
        <v>39872</v>
      </c>
      <c r="D375" s="1" t="s">
        <v>32</v>
      </c>
      <c r="E375" s="1" t="str">
        <f t="shared" si="45"/>
        <v>***</v>
      </c>
      <c r="F375" s="1" t="str">
        <f t="shared" si="46"/>
        <v>***</v>
      </c>
      <c r="G375" s="1" t="str">
        <f t="shared" si="47"/>
        <v>***</v>
      </c>
      <c r="J375" s="1" t="str">
        <f t="shared" si="48"/>
        <v>***</v>
      </c>
      <c r="P375" s="1">
        <v>46</v>
      </c>
      <c r="Q375" s="1">
        <f t="shared" si="53"/>
        <v>0.05</v>
      </c>
      <c r="T375" s="4">
        <v>1419.83</v>
      </c>
      <c r="U375" s="9">
        <f t="shared" si="49"/>
        <v>1</v>
      </c>
      <c r="V375" s="4">
        <f t="shared" si="50"/>
        <v>30.865869565217391</v>
      </c>
      <c r="W375" s="1" t="s">
        <v>14</v>
      </c>
      <c r="X375" s="1">
        <v>8.74</v>
      </c>
      <c r="Y375" s="4">
        <f t="shared" si="51"/>
        <v>1428.57</v>
      </c>
      <c r="Z375" s="1" t="s">
        <v>51</v>
      </c>
      <c r="AA375" s="1" t="s">
        <v>16</v>
      </c>
      <c r="AB375" s="1" t="s">
        <v>29</v>
      </c>
      <c r="AC375" s="1" t="s">
        <v>40</v>
      </c>
      <c r="AD375" s="1" t="s">
        <v>19</v>
      </c>
      <c r="AE375" s="2">
        <v>39873</v>
      </c>
    </row>
    <row r="376" spans="1:31" x14ac:dyDescent="0.25">
      <c r="A376">
        <f t="shared" si="52"/>
        <v>375</v>
      </c>
      <c r="B376" s="1">
        <v>41888</v>
      </c>
      <c r="C376" s="2">
        <v>39872</v>
      </c>
      <c r="D376" s="1" t="s">
        <v>13</v>
      </c>
      <c r="E376" s="1" t="str">
        <f t="shared" si="45"/>
        <v>*</v>
      </c>
      <c r="F376" s="1" t="str">
        <f t="shared" si="46"/>
        <v>*</v>
      </c>
      <c r="G376" s="1" t="str">
        <f t="shared" si="47"/>
        <v>*</v>
      </c>
      <c r="J376" s="1" t="str">
        <f t="shared" si="48"/>
        <v>*</v>
      </c>
      <c r="P376" s="1">
        <v>23</v>
      </c>
      <c r="Q376" s="1">
        <f t="shared" si="53"/>
        <v>3.5000000000000003E-2</v>
      </c>
      <c r="T376" s="4">
        <v>187.8</v>
      </c>
      <c r="U376" s="9">
        <f t="shared" si="49"/>
        <v>0</v>
      </c>
      <c r="V376" s="4">
        <f t="shared" si="50"/>
        <v>8.1652173913043491</v>
      </c>
      <c r="W376" s="1" t="s">
        <v>14</v>
      </c>
      <c r="X376" s="1">
        <v>2.38</v>
      </c>
      <c r="Y376" s="4">
        <f t="shared" si="51"/>
        <v>190.18</v>
      </c>
      <c r="Z376" s="1" t="s">
        <v>15</v>
      </c>
      <c r="AA376" s="1" t="s">
        <v>28</v>
      </c>
      <c r="AB376" s="1" t="s">
        <v>24</v>
      </c>
      <c r="AC376" s="1" t="s">
        <v>38</v>
      </c>
      <c r="AD376" s="1" t="s">
        <v>41</v>
      </c>
      <c r="AE376" s="2">
        <v>39876</v>
      </c>
    </row>
    <row r="377" spans="1:31" x14ac:dyDescent="0.25">
      <c r="A377">
        <f t="shared" si="52"/>
        <v>376</v>
      </c>
      <c r="B377" s="1">
        <v>22917</v>
      </c>
      <c r="C377" s="2">
        <v>39873</v>
      </c>
      <c r="D377" s="1" t="s">
        <v>36</v>
      </c>
      <c r="E377" s="1" t="str">
        <f t="shared" si="45"/>
        <v>*</v>
      </c>
      <c r="F377" s="1" t="str">
        <f t="shared" si="46"/>
        <v>*</v>
      </c>
      <c r="G377" s="1" t="str">
        <f t="shared" si="47"/>
        <v>*</v>
      </c>
      <c r="J377" s="1" t="str">
        <f t="shared" si="48"/>
        <v>*</v>
      </c>
      <c r="P377" s="1">
        <v>1</v>
      </c>
      <c r="Q377" s="1">
        <f t="shared" si="53"/>
        <v>0.01</v>
      </c>
      <c r="T377" s="4">
        <v>3550.28</v>
      </c>
      <c r="U377" s="9">
        <f t="shared" si="49"/>
        <v>1</v>
      </c>
      <c r="V377" s="4">
        <f t="shared" si="50"/>
        <v>3550.28</v>
      </c>
      <c r="W377" s="1" t="s">
        <v>14</v>
      </c>
      <c r="X377" s="1">
        <v>24.49</v>
      </c>
      <c r="Y377" s="4">
        <f t="shared" si="51"/>
        <v>3574.77</v>
      </c>
      <c r="Z377" s="1" t="s">
        <v>54</v>
      </c>
      <c r="AA377" s="1" t="s">
        <v>28</v>
      </c>
      <c r="AB377" s="1" t="s">
        <v>24</v>
      </c>
      <c r="AC377" s="1" t="s">
        <v>47</v>
      </c>
      <c r="AD377" s="1" t="s">
        <v>48</v>
      </c>
      <c r="AE377" s="2">
        <v>39876</v>
      </c>
    </row>
    <row r="378" spans="1:31" x14ac:dyDescent="0.25">
      <c r="A378">
        <f t="shared" si="52"/>
        <v>377</v>
      </c>
      <c r="B378" s="1">
        <v>22851</v>
      </c>
      <c r="C378" s="2">
        <v>39873</v>
      </c>
      <c r="D378" s="1" t="s">
        <v>32</v>
      </c>
      <c r="E378" s="1" t="str">
        <f t="shared" si="45"/>
        <v>***</v>
      </c>
      <c r="F378" s="1" t="str">
        <f t="shared" si="46"/>
        <v>***</v>
      </c>
      <c r="G378" s="1" t="str">
        <f t="shared" si="47"/>
        <v>***</v>
      </c>
      <c r="J378" s="1" t="str">
        <f t="shared" si="48"/>
        <v>***</v>
      </c>
      <c r="P378" s="1">
        <v>38</v>
      </c>
      <c r="Q378" s="1">
        <f t="shared" si="53"/>
        <v>0.04</v>
      </c>
      <c r="T378" s="4">
        <v>1409.0875000000001</v>
      </c>
      <c r="U378" s="9">
        <f t="shared" si="49"/>
        <v>1</v>
      </c>
      <c r="V378" s="4">
        <f t="shared" si="50"/>
        <v>37.081250000000004</v>
      </c>
      <c r="W378" s="1" t="s">
        <v>14</v>
      </c>
      <c r="X378" s="1">
        <v>4.99</v>
      </c>
      <c r="Y378" s="4">
        <f t="shared" si="51"/>
        <v>1414.0775000000001</v>
      </c>
      <c r="Z378" s="1" t="s">
        <v>51</v>
      </c>
      <c r="AA378" s="1" t="s">
        <v>37</v>
      </c>
      <c r="AB378" s="1" t="s">
        <v>24</v>
      </c>
      <c r="AC378" s="1" t="s">
        <v>25</v>
      </c>
      <c r="AD378" s="1" t="s">
        <v>19</v>
      </c>
      <c r="AE378" s="2">
        <v>39874</v>
      </c>
    </row>
    <row r="379" spans="1:31" x14ac:dyDescent="0.25">
      <c r="A379">
        <f t="shared" si="52"/>
        <v>378</v>
      </c>
      <c r="B379" s="1">
        <v>11302</v>
      </c>
      <c r="C379" s="2">
        <v>39873</v>
      </c>
      <c r="D379" s="1" t="s">
        <v>13</v>
      </c>
      <c r="E379" s="1" t="str">
        <f t="shared" si="45"/>
        <v>*</v>
      </c>
      <c r="F379" s="1" t="str">
        <f t="shared" si="46"/>
        <v>*</v>
      </c>
      <c r="G379" s="1" t="str">
        <f t="shared" si="47"/>
        <v>*</v>
      </c>
      <c r="J379" s="1" t="str">
        <f t="shared" si="48"/>
        <v>*</v>
      </c>
      <c r="P379" s="1">
        <v>10</v>
      </c>
      <c r="Q379" s="1">
        <f t="shared" si="53"/>
        <v>0.02</v>
      </c>
      <c r="T379" s="4">
        <v>866.66</v>
      </c>
      <c r="U379" s="9">
        <f t="shared" si="49"/>
        <v>0</v>
      </c>
      <c r="V379" s="4">
        <f t="shared" si="50"/>
        <v>86.665999999999997</v>
      </c>
      <c r="W379" s="1" t="s">
        <v>33</v>
      </c>
      <c r="X379" s="1">
        <v>14</v>
      </c>
      <c r="Y379" s="4">
        <f t="shared" si="51"/>
        <v>880.66</v>
      </c>
      <c r="Z379" s="1" t="s">
        <v>22</v>
      </c>
      <c r="AA379" s="1" t="s">
        <v>37</v>
      </c>
      <c r="AB379" s="1" t="s">
        <v>24</v>
      </c>
      <c r="AC379" s="1" t="s">
        <v>56</v>
      </c>
      <c r="AD379" s="1" t="s">
        <v>35</v>
      </c>
      <c r="AE379" s="2">
        <v>39875</v>
      </c>
    </row>
    <row r="380" spans="1:31" x14ac:dyDescent="0.25">
      <c r="A380">
        <f t="shared" si="52"/>
        <v>379</v>
      </c>
      <c r="B380" s="1">
        <v>22851</v>
      </c>
      <c r="C380" s="2">
        <v>39873</v>
      </c>
      <c r="D380" s="1" t="s">
        <v>32</v>
      </c>
      <c r="E380" s="1" t="str">
        <f t="shared" si="45"/>
        <v>***</v>
      </c>
      <c r="F380" s="1" t="str">
        <f t="shared" si="46"/>
        <v>***</v>
      </c>
      <c r="G380" s="1" t="str">
        <f t="shared" si="47"/>
        <v>***</v>
      </c>
      <c r="J380" s="1" t="str">
        <f t="shared" si="48"/>
        <v>***</v>
      </c>
      <c r="P380" s="1">
        <v>25</v>
      </c>
      <c r="Q380" s="1">
        <f t="shared" si="53"/>
        <v>3.5000000000000003E-2</v>
      </c>
      <c r="T380" s="4">
        <v>667.36</v>
      </c>
      <c r="U380" s="9">
        <f t="shared" si="49"/>
        <v>0</v>
      </c>
      <c r="V380" s="4">
        <f t="shared" si="50"/>
        <v>26.694400000000002</v>
      </c>
      <c r="W380" s="1" t="s">
        <v>21</v>
      </c>
      <c r="X380" s="1">
        <v>1.99</v>
      </c>
      <c r="Y380" s="4">
        <f t="shared" si="51"/>
        <v>669.35</v>
      </c>
      <c r="Z380" s="1" t="s">
        <v>51</v>
      </c>
      <c r="AA380" s="1" t="s">
        <v>37</v>
      </c>
      <c r="AB380" s="1" t="s">
        <v>24</v>
      </c>
      <c r="AC380" s="1" t="s">
        <v>38</v>
      </c>
      <c r="AD380" s="1" t="s">
        <v>41</v>
      </c>
      <c r="AE380" s="2">
        <v>39874</v>
      </c>
    </row>
    <row r="381" spans="1:31" x14ac:dyDescent="0.25">
      <c r="A381">
        <f t="shared" si="52"/>
        <v>380</v>
      </c>
      <c r="B381" s="1">
        <v>8258</v>
      </c>
      <c r="C381" s="2">
        <v>39873</v>
      </c>
      <c r="D381" s="1" t="s">
        <v>20</v>
      </c>
      <c r="E381" s="1" t="str">
        <f t="shared" si="45"/>
        <v>*</v>
      </c>
      <c r="F381" s="1" t="str">
        <f t="shared" si="46"/>
        <v>**</v>
      </c>
      <c r="G381" s="1" t="str">
        <f t="shared" si="47"/>
        <v>**</v>
      </c>
      <c r="J381" s="1" t="str">
        <f t="shared" si="48"/>
        <v>**</v>
      </c>
      <c r="P381" s="1">
        <v>37</v>
      </c>
      <c r="Q381" s="1">
        <f t="shared" si="53"/>
        <v>0.04</v>
      </c>
      <c r="T381" s="4">
        <v>434.77</v>
      </c>
      <c r="U381" s="9">
        <f t="shared" si="49"/>
        <v>0</v>
      </c>
      <c r="V381" s="4">
        <f t="shared" si="50"/>
        <v>11.750540540540539</v>
      </c>
      <c r="W381" s="1" t="s">
        <v>21</v>
      </c>
      <c r="X381" s="1">
        <v>11.25</v>
      </c>
      <c r="Y381" s="4">
        <f t="shared" si="51"/>
        <v>446.02</v>
      </c>
      <c r="Z381" s="1" t="s">
        <v>22</v>
      </c>
      <c r="AA381" s="1" t="s">
        <v>28</v>
      </c>
      <c r="AB381" s="1" t="s">
        <v>29</v>
      </c>
      <c r="AC381" s="1" t="s">
        <v>40</v>
      </c>
      <c r="AD381" s="1" t="s">
        <v>19</v>
      </c>
      <c r="AE381" s="2">
        <v>39874</v>
      </c>
    </row>
    <row r="382" spans="1:31" x14ac:dyDescent="0.25">
      <c r="A382">
        <f t="shared" si="52"/>
        <v>381</v>
      </c>
      <c r="B382" s="1">
        <v>19042</v>
      </c>
      <c r="C382" s="2">
        <v>39873</v>
      </c>
      <c r="D382" s="1" t="s">
        <v>32</v>
      </c>
      <c r="E382" s="1" t="str">
        <f t="shared" si="45"/>
        <v>***</v>
      </c>
      <c r="F382" s="1" t="str">
        <f t="shared" si="46"/>
        <v>***</v>
      </c>
      <c r="G382" s="1" t="str">
        <f t="shared" si="47"/>
        <v>***</v>
      </c>
      <c r="J382" s="1" t="str">
        <f t="shared" si="48"/>
        <v>***</v>
      </c>
      <c r="P382" s="1">
        <v>8</v>
      </c>
      <c r="Q382" s="1">
        <f t="shared" si="53"/>
        <v>0.01</v>
      </c>
      <c r="T382" s="4">
        <v>327.61</v>
      </c>
      <c r="U382" s="9">
        <f t="shared" si="49"/>
        <v>0</v>
      </c>
      <c r="V382" s="4">
        <f t="shared" si="50"/>
        <v>40.951250000000002</v>
      </c>
      <c r="W382" s="1" t="s">
        <v>21</v>
      </c>
      <c r="X382" s="1">
        <v>7.47</v>
      </c>
      <c r="Y382" s="4">
        <f t="shared" si="51"/>
        <v>335.08000000000004</v>
      </c>
      <c r="Z382" s="1" t="s">
        <v>50</v>
      </c>
      <c r="AA382" s="1" t="s">
        <v>28</v>
      </c>
      <c r="AB382" s="1" t="s">
        <v>29</v>
      </c>
      <c r="AC382" s="1" t="s">
        <v>43</v>
      </c>
      <c r="AD382" s="1" t="s">
        <v>19</v>
      </c>
      <c r="AE382" s="2">
        <v>39874</v>
      </c>
    </row>
    <row r="383" spans="1:31" x14ac:dyDescent="0.25">
      <c r="A383">
        <f t="shared" si="52"/>
        <v>382</v>
      </c>
      <c r="B383" s="1">
        <v>22851</v>
      </c>
      <c r="C383" s="2">
        <v>39873</v>
      </c>
      <c r="D383" s="1" t="s">
        <v>32</v>
      </c>
      <c r="E383" s="1" t="str">
        <f t="shared" si="45"/>
        <v>***</v>
      </c>
      <c r="F383" s="1" t="str">
        <f t="shared" si="46"/>
        <v>***</v>
      </c>
      <c r="G383" s="1" t="str">
        <f t="shared" si="47"/>
        <v>***</v>
      </c>
      <c r="J383" s="1" t="str">
        <f t="shared" si="48"/>
        <v>***</v>
      </c>
      <c r="P383" s="1">
        <v>13</v>
      </c>
      <c r="Q383" s="1">
        <f t="shared" si="53"/>
        <v>0.02</v>
      </c>
      <c r="T383" s="4">
        <v>32.369999999999997</v>
      </c>
      <c r="U383" s="9">
        <f t="shared" si="49"/>
        <v>0</v>
      </c>
      <c r="V383" s="4">
        <f t="shared" si="50"/>
        <v>2.4899999999999998</v>
      </c>
      <c r="W383" s="1" t="s">
        <v>21</v>
      </c>
      <c r="X383" s="1">
        <v>5.33</v>
      </c>
      <c r="Y383" s="4">
        <f t="shared" si="51"/>
        <v>37.699999999999996</v>
      </c>
      <c r="Z383" s="1" t="s">
        <v>51</v>
      </c>
      <c r="AA383" s="1" t="s">
        <v>37</v>
      </c>
      <c r="AB383" s="1" t="s">
        <v>17</v>
      </c>
      <c r="AC383" s="1" t="s">
        <v>18</v>
      </c>
      <c r="AD383" s="1" t="s">
        <v>19</v>
      </c>
      <c r="AE383" s="2">
        <v>39875</v>
      </c>
    </row>
    <row r="384" spans="1:31" x14ac:dyDescent="0.25">
      <c r="A384">
        <f t="shared" si="52"/>
        <v>383</v>
      </c>
      <c r="B384" s="1">
        <v>21703</v>
      </c>
      <c r="C384" s="2">
        <v>39874</v>
      </c>
      <c r="D384" s="1" t="s">
        <v>27</v>
      </c>
      <c r="E384" s="1" t="str">
        <f t="shared" si="45"/>
        <v>*</v>
      </c>
      <c r="F384" s="1" t="str">
        <f t="shared" si="46"/>
        <v>*</v>
      </c>
      <c r="G384" s="1" t="str">
        <f t="shared" si="47"/>
        <v>*</v>
      </c>
      <c r="J384" s="1" t="str">
        <f t="shared" si="48"/>
        <v>*</v>
      </c>
      <c r="P384" s="1">
        <v>15</v>
      </c>
      <c r="Q384" s="1">
        <f t="shared" si="53"/>
        <v>0.02</v>
      </c>
      <c r="T384" s="4">
        <v>2211.7339999999999</v>
      </c>
      <c r="U384" s="9">
        <f t="shared" si="49"/>
        <v>1</v>
      </c>
      <c r="V384" s="4">
        <f t="shared" si="50"/>
        <v>147.44893333333331</v>
      </c>
      <c r="W384" s="1" t="s">
        <v>14</v>
      </c>
      <c r="X384" s="1">
        <v>4.99</v>
      </c>
      <c r="Y384" s="4">
        <f t="shared" si="51"/>
        <v>2216.7239999999997</v>
      </c>
      <c r="Z384" s="1" t="s">
        <v>54</v>
      </c>
      <c r="AA384" s="1" t="s">
        <v>23</v>
      </c>
      <c r="AB384" s="1" t="s">
        <v>24</v>
      </c>
      <c r="AC384" s="1" t="s">
        <v>25</v>
      </c>
      <c r="AD384" s="1" t="s">
        <v>19</v>
      </c>
      <c r="AE384" s="2">
        <v>39874</v>
      </c>
    </row>
    <row r="385" spans="1:31" x14ac:dyDescent="0.25">
      <c r="A385">
        <f t="shared" si="52"/>
        <v>384</v>
      </c>
      <c r="B385" s="1">
        <v>21703</v>
      </c>
      <c r="C385" s="2">
        <v>39874</v>
      </c>
      <c r="D385" s="1" t="s">
        <v>27</v>
      </c>
      <c r="E385" s="1" t="str">
        <f t="shared" si="45"/>
        <v>*</v>
      </c>
      <c r="F385" s="1" t="str">
        <f t="shared" si="46"/>
        <v>*</v>
      </c>
      <c r="G385" s="1" t="str">
        <f t="shared" si="47"/>
        <v>*</v>
      </c>
      <c r="J385" s="1" t="str">
        <f t="shared" si="48"/>
        <v>*</v>
      </c>
      <c r="P385" s="1">
        <v>20</v>
      </c>
      <c r="Q385" s="1">
        <f t="shared" si="53"/>
        <v>3.5000000000000003E-2</v>
      </c>
      <c r="T385" s="4">
        <v>1846.76</v>
      </c>
      <c r="U385" s="9">
        <f t="shared" si="49"/>
        <v>1</v>
      </c>
      <c r="V385" s="4">
        <f t="shared" si="50"/>
        <v>92.337999999999994</v>
      </c>
      <c r="W385" s="1" t="s">
        <v>21</v>
      </c>
      <c r="X385" s="1">
        <v>39.61</v>
      </c>
      <c r="Y385" s="4">
        <f t="shared" si="51"/>
        <v>1886.37</v>
      </c>
      <c r="Z385" s="1" t="s">
        <v>54</v>
      </c>
      <c r="AA385" s="1" t="s">
        <v>23</v>
      </c>
      <c r="AB385" s="1" t="s">
        <v>17</v>
      </c>
      <c r="AC385" s="1" t="s">
        <v>18</v>
      </c>
      <c r="AD385" s="1" t="s">
        <v>26</v>
      </c>
      <c r="AE385" s="2">
        <v>39876</v>
      </c>
    </row>
    <row r="386" spans="1:31" x14ac:dyDescent="0.25">
      <c r="A386">
        <f t="shared" si="52"/>
        <v>385</v>
      </c>
      <c r="B386" s="1">
        <v>41153</v>
      </c>
      <c r="C386" s="2">
        <v>39874</v>
      </c>
      <c r="D386" s="1" t="s">
        <v>36</v>
      </c>
      <c r="E386" s="1" t="str">
        <f t="shared" si="45"/>
        <v>*</v>
      </c>
      <c r="F386" s="1" t="str">
        <f t="shared" si="46"/>
        <v>*</v>
      </c>
      <c r="G386" s="1" t="str">
        <f t="shared" si="47"/>
        <v>*</v>
      </c>
      <c r="J386" s="1" t="str">
        <f t="shared" si="48"/>
        <v>*</v>
      </c>
      <c r="P386" s="1">
        <v>29</v>
      </c>
      <c r="Q386" s="1">
        <f t="shared" si="53"/>
        <v>3.5000000000000003E-2</v>
      </c>
      <c r="T386" s="4">
        <v>862.2</v>
      </c>
      <c r="U386" s="9">
        <f t="shared" si="49"/>
        <v>0</v>
      </c>
      <c r="V386" s="4">
        <f t="shared" si="50"/>
        <v>29.731034482758623</v>
      </c>
      <c r="W386" s="1" t="s">
        <v>21</v>
      </c>
      <c r="X386" s="1">
        <v>4</v>
      </c>
      <c r="Y386" s="4">
        <f t="shared" si="51"/>
        <v>866.2</v>
      </c>
      <c r="Z386" s="1" t="s">
        <v>39</v>
      </c>
      <c r="AA386" s="1" t="s">
        <v>28</v>
      </c>
      <c r="AB386" s="1" t="s">
        <v>24</v>
      </c>
      <c r="AC386" s="1" t="s">
        <v>38</v>
      </c>
      <c r="AD386" s="1" t="s">
        <v>19</v>
      </c>
      <c r="AE386" s="2">
        <v>39875</v>
      </c>
    </row>
    <row r="387" spans="1:31" x14ac:dyDescent="0.25">
      <c r="A387">
        <f t="shared" si="52"/>
        <v>386</v>
      </c>
      <c r="B387" s="1">
        <v>54369</v>
      </c>
      <c r="C387" s="2">
        <v>39874</v>
      </c>
      <c r="D387" s="1" t="s">
        <v>27</v>
      </c>
      <c r="E387" s="1" t="str">
        <f t="shared" ref="E387:E450" si="54">IF(D387="Critical","***","*")</f>
        <v>*</v>
      </c>
      <c r="F387" s="1" t="str">
        <f t="shared" ref="F387:F450" si="55">IF(D387="Critical","***",IF(D387="High","**","*"))</f>
        <v>*</v>
      </c>
      <c r="G387" s="1" t="str">
        <f t="shared" ref="G387:G450" si="56">VLOOKUP(D387,$H$6:$I$10,2,FALSE)</f>
        <v>*</v>
      </c>
      <c r="J387" s="1" t="str">
        <f t="shared" ref="J387:J450" si="57">HLOOKUP(D387,$K$5:$O$6,2,FALSE)</f>
        <v>*</v>
      </c>
      <c r="P387" s="1">
        <v>47</v>
      </c>
      <c r="Q387" s="1">
        <f t="shared" si="53"/>
        <v>0.05</v>
      </c>
      <c r="T387" s="4">
        <v>421.08</v>
      </c>
      <c r="U387" s="9">
        <f t="shared" ref="U387:U450" si="58">IF(T387&gt;1000,1,0)</f>
        <v>0</v>
      </c>
      <c r="V387" s="4">
        <f t="shared" ref="V387:V450" si="59">T387/P387</f>
        <v>8.9591489361702124</v>
      </c>
      <c r="W387" s="1" t="s">
        <v>14</v>
      </c>
      <c r="X387" s="1">
        <v>1.99</v>
      </c>
      <c r="Y387" s="4">
        <f t="shared" ref="Y387:Y450" si="60">X387+T387</f>
        <v>423.07</v>
      </c>
      <c r="Z387" s="1" t="s">
        <v>22</v>
      </c>
      <c r="AA387" s="1" t="s">
        <v>16</v>
      </c>
      <c r="AB387" s="1" t="s">
        <v>24</v>
      </c>
      <c r="AC387" s="1" t="s">
        <v>38</v>
      </c>
      <c r="AD387" s="1" t="s">
        <v>41</v>
      </c>
      <c r="AE387" s="2">
        <v>39876</v>
      </c>
    </row>
    <row r="388" spans="1:31" x14ac:dyDescent="0.25">
      <c r="A388">
        <f t="shared" ref="A388:A451" si="61">A387+1</f>
        <v>387</v>
      </c>
      <c r="B388" s="1">
        <v>46021</v>
      </c>
      <c r="C388" s="2">
        <v>39874</v>
      </c>
      <c r="D388" s="1" t="s">
        <v>20</v>
      </c>
      <c r="E388" s="1" t="str">
        <f t="shared" si="54"/>
        <v>*</v>
      </c>
      <c r="F388" s="1" t="str">
        <f t="shared" si="55"/>
        <v>**</v>
      </c>
      <c r="G388" s="1" t="str">
        <f t="shared" si="56"/>
        <v>**</v>
      </c>
      <c r="J388" s="1" t="str">
        <f t="shared" si="57"/>
        <v>**</v>
      </c>
      <c r="P388" s="1">
        <v>1</v>
      </c>
      <c r="Q388" s="1">
        <f t="shared" ref="Q388:Q451" si="62">VLOOKUP(P388,$R$5:$S$10,2,TRUE)</f>
        <v>0.01</v>
      </c>
      <c r="T388" s="4">
        <v>199.48</v>
      </c>
      <c r="U388" s="9">
        <f t="shared" si="58"/>
        <v>0</v>
      </c>
      <c r="V388" s="4">
        <f t="shared" si="59"/>
        <v>199.48</v>
      </c>
      <c r="W388" s="1" t="s">
        <v>33</v>
      </c>
      <c r="X388" s="1">
        <v>35.89</v>
      </c>
      <c r="Y388" s="4">
        <f t="shared" si="60"/>
        <v>235.37</v>
      </c>
      <c r="Z388" s="1" t="s">
        <v>51</v>
      </c>
      <c r="AA388" s="1" t="s">
        <v>23</v>
      </c>
      <c r="AB388" s="1" t="s">
        <v>17</v>
      </c>
      <c r="AC388" s="1" t="s">
        <v>62</v>
      </c>
      <c r="AD388" s="1" t="s">
        <v>59</v>
      </c>
      <c r="AE388" s="2">
        <v>39876</v>
      </c>
    </row>
    <row r="389" spans="1:31" x14ac:dyDescent="0.25">
      <c r="A389">
        <f t="shared" si="61"/>
        <v>388</v>
      </c>
      <c r="B389" s="1">
        <v>21703</v>
      </c>
      <c r="C389" s="2">
        <v>39874</v>
      </c>
      <c r="D389" s="1" t="s">
        <v>27</v>
      </c>
      <c r="E389" s="1" t="str">
        <f t="shared" si="54"/>
        <v>*</v>
      </c>
      <c r="F389" s="1" t="str">
        <f t="shared" si="55"/>
        <v>*</v>
      </c>
      <c r="G389" s="1" t="str">
        <f t="shared" si="56"/>
        <v>*</v>
      </c>
      <c r="J389" s="1" t="str">
        <f t="shared" si="57"/>
        <v>*</v>
      </c>
      <c r="P389" s="1">
        <v>3</v>
      </c>
      <c r="Q389" s="1">
        <f t="shared" si="62"/>
        <v>0.01</v>
      </c>
      <c r="T389" s="4">
        <v>12.01</v>
      </c>
      <c r="U389" s="9">
        <f t="shared" si="58"/>
        <v>0</v>
      </c>
      <c r="V389" s="4">
        <f t="shared" si="59"/>
        <v>4.003333333333333</v>
      </c>
      <c r="W389" s="1" t="s">
        <v>21</v>
      </c>
      <c r="X389" s="1">
        <v>0.5</v>
      </c>
      <c r="Y389" s="4">
        <f t="shared" si="60"/>
        <v>12.51</v>
      </c>
      <c r="Z389" s="1" t="s">
        <v>54</v>
      </c>
      <c r="AA389" s="1" t="s">
        <v>23</v>
      </c>
      <c r="AB389" s="1" t="s">
        <v>29</v>
      </c>
      <c r="AC389" s="1" t="s">
        <v>58</v>
      </c>
      <c r="AD389" s="1" t="s">
        <v>19</v>
      </c>
      <c r="AE389" s="2">
        <v>39876</v>
      </c>
    </row>
    <row r="390" spans="1:31" x14ac:dyDescent="0.25">
      <c r="A390">
        <f t="shared" si="61"/>
        <v>389</v>
      </c>
      <c r="B390" s="1">
        <v>12544</v>
      </c>
      <c r="C390" s="2">
        <v>39875</v>
      </c>
      <c r="D390" s="1" t="s">
        <v>13</v>
      </c>
      <c r="E390" s="1" t="str">
        <f t="shared" si="54"/>
        <v>*</v>
      </c>
      <c r="F390" s="1" t="str">
        <f t="shared" si="55"/>
        <v>*</v>
      </c>
      <c r="G390" s="1" t="str">
        <f t="shared" si="56"/>
        <v>*</v>
      </c>
      <c r="J390" s="1" t="str">
        <f t="shared" si="57"/>
        <v>*</v>
      </c>
      <c r="P390" s="1">
        <v>34</v>
      </c>
      <c r="Q390" s="1">
        <f t="shared" si="62"/>
        <v>0.04</v>
      </c>
      <c r="T390" s="4">
        <v>74.3</v>
      </c>
      <c r="U390" s="9">
        <f t="shared" si="58"/>
        <v>0</v>
      </c>
      <c r="V390" s="4">
        <f t="shared" si="59"/>
        <v>2.1852941176470586</v>
      </c>
      <c r="W390" s="1" t="s">
        <v>21</v>
      </c>
      <c r="X390" s="1">
        <v>5.33</v>
      </c>
      <c r="Y390" s="4">
        <f t="shared" si="60"/>
        <v>79.63</v>
      </c>
      <c r="Z390" s="1" t="s">
        <v>39</v>
      </c>
      <c r="AA390" s="1" t="s">
        <v>28</v>
      </c>
      <c r="AB390" s="1" t="s">
        <v>17</v>
      </c>
      <c r="AC390" s="1" t="s">
        <v>18</v>
      </c>
      <c r="AD390" s="1" t="s">
        <v>19</v>
      </c>
      <c r="AE390" s="2">
        <v>39882</v>
      </c>
    </row>
    <row r="391" spans="1:31" x14ac:dyDescent="0.25">
      <c r="A391">
        <f t="shared" si="61"/>
        <v>390</v>
      </c>
      <c r="B391" s="1">
        <v>28291</v>
      </c>
      <c r="C391" s="2">
        <v>39876</v>
      </c>
      <c r="D391" s="1" t="s">
        <v>32</v>
      </c>
      <c r="E391" s="1" t="str">
        <f t="shared" si="54"/>
        <v>***</v>
      </c>
      <c r="F391" s="1" t="str">
        <f t="shared" si="55"/>
        <v>***</v>
      </c>
      <c r="G391" s="1" t="str">
        <f t="shared" si="56"/>
        <v>***</v>
      </c>
      <c r="J391" s="1" t="str">
        <f t="shared" si="57"/>
        <v>***</v>
      </c>
      <c r="P391" s="1">
        <v>14</v>
      </c>
      <c r="Q391" s="1">
        <f t="shared" si="62"/>
        <v>0.02</v>
      </c>
      <c r="T391" s="4">
        <v>3950.6</v>
      </c>
      <c r="U391" s="9">
        <f t="shared" si="58"/>
        <v>1</v>
      </c>
      <c r="V391" s="4">
        <f t="shared" si="59"/>
        <v>282.18571428571425</v>
      </c>
      <c r="W391" s="1" t="s">
        <v>33</v>
      </c>
      <c r="X391" s="1">
        <v>57</v>
      </c>
      <c r="Y391" s="4">
        <f t="shared" si="60"/>
        <v>4007.6</v>
      </c>
      <c r="Z391" s="1" t="s">
        <v>49</v>
      </c>
      <c r="AA391" s="1" t="s">
        <v>16</v>
      </c>
      <c r="AB391" s="1" t="s">
        <v>17</v>
      </c>
      <c r="AC391" s="1" t="s">
        <v>34</v>
      </c>
      <c r="AD391" s="1" t="s">
        <v>35</v>
      </c>
      <c r="AE391" s="2">
        <v>39877</v>
      </c>
    </row>
    <row r="392" spans="1:31" x14ac:dyDescent="0.25">
      <c r="A392">
        <f t="shared" si="61"/>
        <v>391</v>
      </c>
      <c r="B392" s="1">
        <v>20166</v>
      </c>
      <c r="C392" s="2">
        <v>39876</v>
      </c>
      <c r="D392" s="1" t="s">
        <v>13</v>
      </c>
      <c r="E392" s="1" t="str">
        <f t="shared" si="54"/>
        <v>*</v>
      </c>
      <c r="F392" s="1" t="str">
        <f t="shared" si="55"/>
        <v>*</v>
      </c>
      <c r="G392" s="1" t="str">
        <f t="shared" si="56"/>
        <v>*</v>
      </c>
      <c r="J392" s="1" t="str">
        <f t="shared" si="57"/>
        <v>*</v>
      </c>
      <c r="P392" s="1">
        <v>6</v>
      </c>
      <c r="Q392" s="1">
        <f t="shared" si="62"/>
        <v>0.01</v>
      </c>
      <c r="T392" s="4">
        <v>973.86199999999997</v>
      </c>
      <c r="U392" s="9">
        <f t="shared" si="58"/>
        <v>0</v>
      </c>
      <c r="V392" s="4">
        <f t="shared" si="59"/>
        <v>162.31033333333332</v>
      </c>
      <c r="W392" s="1" t="s">
        <v>21</v>
      </c>
      <c r="X392" s="1">
        <v>8.99</v>
      </c>
      <c r="Y392" s="4">
        <f t="shared" si="60"/>
        <v>982.85199999999998</v>
      </c>
      <c r="Z392" s="1" t="s">
        <v>51</v>
      </c>
      <c r="AA392" s="1" t="s">
        <v>28</v>
      </c>
      <c r="AB392" s="1" t="s">
        <v>24</v>
      </c>
      <c r="AC392" s="1" t="s">
        <v>25</v>
      </c>
      <c r="AD392" s="1" t="s">
        <v>19</v>
      </c>
      <c r="AE392" s="2">
        <v>39880</v>
      </c>
    </row>
    <row r="393" spans="1:31" x14ac:dyDescent="0.25">
      <c r="A393">
        <f t="shared" si="61"/>
        <v>392</v>
      </c>
      <c r="B393" s="1">
        <v>10022</v>
      </c>
      <c r="C393" s="2">
        <v>39876</v>
      </c>
      <c r="D393" s="1" t="s">
        <v>13</v>
      </c>
      <c r="E393" s="1" t="str">
        <f t="shared" si="54"/>
        <v>*</v>
      </c>
      <c r="F393" s="1" t="str">
        <f t="shared" si="55"/>
        <v>*</v>
      </c>
      <c r="G393" s="1" t="str">
        <f t="shared" si="56"/>
        <v>*</v>
      </c>
      <c r="J393" s="1" t="str">
        <f t="shared" si="57"/>
        <v>*</v>
      </c>
      <c r="P393" s="1">
        <v>1</v>
      </c>
      <c r="Q393" s="1">
        <f t="shared" si="62"/>
        <v>0.01</v>
      </c>
      <c r="T393" s="4">
        <v>12.18</v>
      </c>
      <c r="U393" s="9">
        <f t="shared" si="58"/>
        <v>0</v>
      </c>
      <c r="V393" s="4">
        <f t="shared" si="59"/>
        <v>12.18</v>
      </c>
      <c r="W393" s="1" t="s">
        <v>21</v>
      </c>
      <c r="X393" s="1">
        <v>2.27</v>
      </c>
      <c r="Y393" s="4">
        <f t="shared" si="60"/>
        <v>14.45</v>
      </c>
      <c r="Z393" s="1" t="s">
        <v>39</v>
      </c>
      <c r="AA393" s="1" t="s">
        <v>23</v>
      </c>
      <c r="AB393" s="1" t="s">
        <v>29</v>
      </c>
      <c r="AC393" s="1" t="s">
        <v>40</v>
      </c>
      <c r="AD393" s="1" t="s">
        <v>31</v>
      </c>
      <c r="AE393" s="2">
        <v>39876</v>
      </c>
    </row>
    <row r="394" spans="1:31" x14ac:dyDescent="0.25">
      <c r="A394">
        <f t="shared" si="61"/>
        <v>393</v>
      </c>
      <c r="B394" s="1">
        <v>5828</v>
      </c>
      <c r="C394" s="2">
        <v>39877</v>
      </c>
      <c r="D394" s="1" t="s">
        <v>13</v>
      </c>
      <c r="E394" s="1" t="str">
        <f t="shared" si="54"/>
        <v>*</v>
      </c>
      <c r="F394" s="1" t="str">
        <f t="shared" si="55"/>
        <v>*</v>
      </c>
      <c r="G394" s="1" t="str">
        <f t="shared" si="56"/>
        <v>*</v>
      </c>
      <c r="J394" s="1" t="str">
        <f t="shared" si="57"/>
        <v>*</v>
      </c>
      <c r="P394" s="1">
        <v>21</v>
      </c>
      <c r="Q394" s="1">
        <f t="shared" si="62"/>
        <v>3.5000000000000003E-2</v>
      </c>
      <c r="T394" s="4">
        <v>6005.21</v>
      </c>
      <c r="U394" s="9">
        <f t="shared" si="58"/>
        <v>1</v>
      </c>
      <c r="V394" s="4">
        <f t="shared" si="59"/>
        <v>285.96238095238095</v>
      </c>
      <c r="W394" s="1" t="s">
        <v>33</v>
      </c>
      <c r="X394" s="1">
        <v>54.12</v>
      </c>
      <c r="Y394" s="4">
        <f t="shared" si="60"/>
        <v>6059.33</v>
      </c>
      <c r="Z394" s="1" t="s">
        <v>54</v>
      </c>
      <c r="AA394" s="1" t="s">
        <v>37</v>
      </c>
      <c r="AB394" s="1" t="s">
        <v>17</v>
      </c>
      <c r="AC394" s="1" t="s">
        <v>52</v>
      </c>
      <c r="AD394" s="1" t="s">
        <v>59</v>
      </c>
      <c r="AE394" s="2">
        <v>39884</v>
      </c>
    </row>
    <row r="395" spans="1:31" x14ac:dyDescent="0.25">
      <c r="A395">
        <f t="shared" si="61"/>
        <v>394</v>
      </c>
      <c r="B395" s="1">
        <v>2466</v>
      </c>
      <c r="C395" s="2">
        <v>39877</v>
      </c>
      <c r="D395" s="1" t="s">
        <v>32</v>
      </c>
      <c r="E395" s="1" t="str">
        <f t="shared" si="54"/>
        <v>***</v>
      </c>
      <c r="F395" s="1" t="str">
        <f t="shared" si="55"/>
        <v>***</v>
      </c>
      <c r="G395" s="1" t="str">
        <f t="shared" si="56"/>
        <v>***</v>
      </c>
      <c r="J395" s="1" t="str">
        <f t="shared" si="57"/>
        <v>***</v>
      </c>
      <c r="P395" s="1">
        <v>25</v>
      </c>
      <c r="Q395" s="1">
        <f t="shared" si="62"/>
        <v>3.5000000000000003E-2</v>
      </c>
      <c r="T395" s="4">
        <v>2553.84</v>
      </c>
      <c r="U395" s="9">
        <f t="shared" si="58"/>
        <v>1</v>
      </c>
      <c r="V395" s="4">
        <f t="shared" si="59"/>
        <v>102.15360000000001</v>
      </c>
      <c r="W395" s="1" t="s">
        <v>21</v>
      </c>
      <c r="X395" s="1">
        <v>5.81</v>
      </c>
      <c r="Y395" s="4">
        <f t="shared" si="60"/>
        <v>2559.65</v>
      </c>
      <c r="Z395" s="1" t="s">
        <v>54</v>
      </c>
      <c r="AA395" s="1" t="s">
        <v>37</v>
      </c>
      <c r="AB395" s="1" t="s">
        <v>17</v>
      </c>
      <c r="AC395" s="1" t="s">
        <v>18</v>
      </c>
      <c r="AD395" s="1" t="s">
        <v>26</v>
      </c>
      <c r="AE395" s="2">
        <v>39878</v>
      </c>
    </row>
    <row r="396" spans="1:31" x14ac:dyDescent="0.25">
      <c r="A396">
        <f t="shared" si="61"/>
        <v>395</v>
      </c>
      <c r="B396" s="1">
        <v>53152</v>
      </c>
      <c r="C396" s="2">
        <v>39877</v>
      </c>
      <c r="D396" s="1" t="s">
        <v>36</v>
      </c>
      <c r="E396" s="1" t="str">
        <f t="shared" si="54"/>
        <v>*</v>
      </c>
      <c r="F396" s="1" t="str">
        <f t="shared" si="55"/>
        <v>*</v>
      </c>
      <c r="G396" s="1" t="str">
        <f t="shared" si="56"/>
        <v>*</v>
      </c>
      <c r="J396" s="1" t="str">
        <f t="shared" si="57"/>
        <v>*</v>
      </c>
      <c r="P396" s="1">
        <v>36</v>
      </c>
      <c r="Q396" s="1">
        <f t="shared" si="62"/>
        <v>0.04</v>
      </c>
      <c r="T396" s="4">
        <v>2051.8235</v>
      </c>
      <c r="U396" s="9">
        <f t="shared" si="58"/>
        <v>1</v>
      </c>
      <c r="V396" s="4">
        <f t="shared" si="59"/>
        <v>56.995097222222221</v>
      </c>
      <c r="W396" s="1" t="s">
        <v>14</v>
      </c>
      <c r="X396" s="1">
        <v>8.8000000000000007</v>
      </c>
      <c r="Y396" s="4">
        <f t="shared" si="60"/>
        <v>2060.6235000000001</v>
      </c>
      <c r="Z396" s="1" t="s">
        <v>44</v>
      </c>
      <c r="AA396" s="1" t="s">
        <v>28</v>
      </c>
      <c r="AB396" s="1" t="s">
        <v>24</v>
      </c>
      <c r="AC396" s="1" t="s">
        <v>25</v>
      </c>
      <c r="AD396" s="1" t="s">
        <v>19</v>
      </c>
      <c r="AE396" s="2">
        <v>39877</v>
      </c>
    </row>
    <row r="397" spans="1:31" x14ac:dyDescent="0.25">
      <c r="A397">
        <f t="shared" si="61"/>
        <v>396</v>
      </c>
      <c r="B397" s="1">
        <v>20773</v>
      </c>
      <c r="C397" s="2">
        <v>39877</v>
      </c>
      <c r="D397" s="1" t="s">
        <v>27</v>
      </c>
      <c r="E397" s="1" t="str">
        <f t="shared" si="54"/>
        <v>*</v>
      </c>
      <c r="F397" s="1" t="str">
        <f t="shared" si="55"/>
        <v>*</v>
      </c>
      <c r="G397" s="1" t="str">
        <f t="shared" si="56"/>
        <v>*</v>
      </c>
      <c r="J397" s="1" t="str">
        <f t="shared" si="57"/>
        <v>*</v>
      </c>
      <c r="P397" s="1">
        <v>44</v>
      </c>
      <c r="Q397" s="1">
        <f t="shared" si="62"/>
        <v>0.05</v>
      </c>
      <c r="T397" s="4">
        <v>479.96</v>
      </c>
      <c r="U397" s="9">
        <f t="shared" si="58"/>
        <v>0</v>
      </c>
      <c r="V397" s="4">
        <f t="shared" si="59"/>
        <v>10.908181818181818</v>
      </c>
      <c r="W397" s="1" t="s">
        <v>21</v>
      </c>
      <c r="X397" s="1">
        <v>2.99</v>
      </c>
      <c r="Y397" s="4">
        <f t="shared" si="60"/>
        <v>482.95</v>
      </c>
      <c r="Z397" s="1" t="s">
        <v>51</v>
      </c>
      <c r="AA397" s="1" t="s">
        <v>37</v>
      </c>
      <c r="AB397" s="1" t="s">
        <v>29</v>
      </c>
      <c r="AC397" s="1" t="s">
        <v>43</v>
      </c>
      <c r="AD397" s="1" t="s">
        <v>19</v>
      </c>
      <c r="AE397" s="2">
        <v>39878</v>
      </c>
    </row>
    <row r="398" spans="1:31" x14ac:dyDescent="0.25">
      <c r="A398">
        <f t="shared" si="61"/>
        <v>397</v>
      </c>
      <c r="B398" s="1">
        <v>12934</v>
      </c>
      <c r="C398" s="2">
        <v>39877</v>
      </c>
      <c r="D398" s="1" t="s">
        <v>27</v>
      </c>
      <c r="E398" s="1" t="str">
        <f t="shared" si="54"/>
        <v>*</v>
      </c>
      <c r="F398" s="1" t="str">
        <f t="shared" si="55"/>
        <v>*</v>
      </c>
      <c r="G398" s="1" t="str">
        <f t="shared" si="56"/>
        <v>*</v>
      </c>
      <c r="J398" s="1" t="str">
        <f t="shared" si="57"/>
        <v>*</v>
      </c>
      <c r="P398" s="1">
        <v>45</v>
      </c>
      <c r="Q398" s="1">
        <f t="shared" si="62"/>
        <v>0.05</v>
      </c>
      <c r="T398" s="4">
        <v>440.39</v>
      </c>
      <c r="U398" s="9">
        <f t="shared" si="58"/>
        <v>0</v>
      </c>
      <c r="V398" s="4">
        <f t="shared" si="59"/>
        <v>9.7864444444444434</v>
      </c>
      <c r="W398" s="1" t="s">
        <v>21</v>
      </c>
      <c r="X398" s="1">
        <v>1.39</v>
      </c>
      <c r="Y398" s="4">
        <f t="shared" si="60"/>
        <v>441.78</v>
      </c>
      <c r="Z398" s="1" t="s">
        <v>50</v>
      </c>
      <c r="AA398" s="1" t="s">
        <v>28</v>
      </c>
      <c r="AB398" s="1" t="s">
        <v>29</v>
      </c>
      <c r="AC398" s="1" t="s">
        <v>57</v>
      </c>
      <c r="AD398" s="1" t="s">
        <v>19</v>
      </c>
      <c r="AE398" s="2">
        <v>39878</v>
      </c>
    </row>
    <row r="399" spans="1:31" x14ac:dyDescent="0.25">
      <c r="A399">
        <f t="shared" si="61"/>
        <v>398</v>
      </c>
      <c r="B399" s="1">
        <v>53152</v>
      </c>
      <c r="C399" s="2">
        <v>39877</v>
      </c>
      <c r="D399" s="1" t="s">
        <v>36</v>
      </c>
      <c r="E399" s="1" t="str">
        <f t="shared" si="54"/>
        <v>*</v>
      </c>
      <c r="F399" s="1" t="str">
        <f t="shared" si="55"/>
        <v>*</v>
      </c>
      <c r="G399" s="1" t="str">
        <f t="shared" si="56"/>
        <v>*</v>
      </c>
      <c r="J399" s="1" t="str">
        <f t="shared" si="57"/>
        <v>*</v>
      </c>
      <c r="P399" s="1">
        <v>9</v>
      </c>
      <c r="Q399" s="1">
        <f t="shared" si="62"/>
        <v>0.01</v>
      </c>
      <c r="T399" s="4">
        <v>196.41</v>
      </c>
      <c r="U399" s="9">
        <f t="shared" si="58"/>
        <v>0</v>
      </c>
      <c r="V399" s="4">
        <f t="shared" si="59"/>
        <v>21.823333333333334</v>
      </c>
      <c r="W399" s="1" t="s">
        <v>21</v>
      </c>
      <c r="X399" s="1">
        <v>11.17</v>
      </c>
      <c r="Y399" s="4">
        <f t="shared" si="60"/>
        <v>207.57999999999998</v>
      </c>
      <c r="Z399" s="1" t="s">
        <v>22</v>
      </c>
      <c r="AA399" s="1" t="s">
        <v>28</v>
      </c>
      <c r="AB399" s="1" t="s">
        <v>17</v>
      </c>
      <c r="AC399" s="1" t="s">
        <v>18</v>
      </c>
      <c r="AD399" s="1" t="s">
        <v>48</v>
      </c>
      <c r="AE399" s="2">
        <v>39880</v>
      </c>
    </row>
    <row r="400" spans="1:31" x14ac:dyDescent="0.25">
      <c r="A400">
        <f t="shared" si="61"/>
        <v>399</v>
      </c>
      <c r="B400" s="1">
        <v>53152</v>
      </c>
      <c r="C400" s="2">
        <v>39877</v>
      </c>
      <c r="D400" s="1" t="s">
        <v>36</v>
      </c>
      <c r="E400" s="1" t="str">
        <f t="shared" si="54"/>
        <v>*</v>
      </c>
      <c r="F400" s="1" t="str">
        <f t="shared" si="55"/>
        <v>*</v>
      </c>
      <c r="G400" s="1" t="str">
        <f t="shared" si="56"/>
        <v>*</v>
      </c>
      <c r="J400" s="1" t="str">
        <f t="shared" si="57"/>
        <v>*</v>
      </c>
      <c r="P400" s="1">
        <v>9</v>
      </c>
      <c r="Q400" s="1">
        <f t="shared" si="62"/>
        <v>0.01</v>
      </c>
      <c r="T400" s="4">
        <v>186.67</v>
      </c>
      <c r="U400" s="9">
        <f t="shared" si="58"/>
        <v>0</v>
      </c>
      <c r="V400" s="4">
        <f t="shared" si="59"/>
        <v>20.74111111111111</v>
      </c>
      <c r="W400" s="1" t="s">
        <v>21</v>
      </c>
      <c r="X400" s="1">
        <v>8.68</v>
      </c>
      <c r="Y400" s="4">
        <f t="shared" si="60"/>
        <v>195.35</v>
      </c>
      <c r="Z400" s="1" t="s">
        <v>22</v>
      </c>
      <c r="AA400" s="1" t="s">
        <v>28</v>
      </c>
      <c r="AB400" s="1" t="s">
        <v>29</v>
      </c>
      <c r="AC400" s="1" t="s">
        <v>40</v>
      </c>
      <c r="AD400" s="1" t="s">
        <v>19</v>
      </c>
      <c r="AE400" s="2">
        <v>39879</v>
      </c>
    </row>
    <row r="401" spans="1:31" x14ac:dyDescent="0.25">
      <c r="A401">
        <f t="shared" si="61"/>
        <v>400</v>
      </c>
      <c r="B401" s="1">
        <v>53152</v>
      </c>
      <c r="C401" s="2">
        <v>39877</v>
      </c>
      <c r="D401" s="1" t="s">
        <v>36</v>
      </c>
      <c r="E401" s="1" t="str">
        <f t="shared" si="54"/>
        <v>*</v>
      </c>
      <c r="F401" s="1" t="str">
        <f t="shared" si="55"/>
        <v>*</v>
      </c>
      <c r="G401" s="1" t="str">
        <f t="shared" si="56"/>
        <v>*</v>
      </c>
      <c r="J401" s="1" t="str">
        <f t="shared" si="57"/>
        <v>*</v>
      </c>
      <c r="P401" s="1">
        <v>5</v>
      </c>
      <c r="Q401" s="1">
        <f t="shared" si="62"/>
        <v>0.01</v>
      </c>
      <c r="T401" s="4">
        <v>185.79</v>
      </c>
      <c r="U401" s="9">
        <f t="shared" si="58"/>
        <v>0</v>
      </c>
      <c r="V401" s="4">
        <f t="shared" si="59"/>
        <v>37.158000000000001</v>
      </c>
      <c r="W401" s="1" t="s">
        <v>21</v>
      </c>
      <c r="X401" s="1">
        <v>7.53</v>
      </c>
      <c r="Y401" s="4">
        <f t="shared" si="60"/>
        <v>193.32</v>
      </c>
      <c r="Z401" s="1" t="s">
        <v>22</v>
      </c>
      <c r="AA401" s="1" t="s">
        <v>28</v>
      </c>
      <c r="AB401" s="1" t="s">
        <v>24</v>
      </c>
      <c r="AC401" s="1" t="s">
        <v>38</v>
      </c>
      <c r="AD401" s="1" t="s">
        <v>19</v>
      </c>
      <c r="AE401" s="2">
        <v>39879</v>
      </c>
    </row>
    <row r="402" spans="1:31" x14ac:dyDescent="0.25">
      <c r="A402">
        <f t="shared" si="61"/>
        <v>401</v>
      </c>
      <c r="B402" s="1">
        <v>12934</v>
      </c>
      <c r="C402" s="2">
        <v>39877</v>
      </c>
      <c r="D402" s="1" t="s">
        <v>27</v>
      </c>
      <c r="E402" s="1" t="str">
        <f t="shared" si="54"/>
        <v>*</v>
      </c>
      <c r="F402" s="1" t="str">
        <f t="shared" si="55"/>
        <v>*</v>
      </c>
      <c r="G402" s="1" t="str">
        <f t="shared" si="56"/>
        <v>*</v>
      </c>
      <c r="J402" s="1" t="str">
        <f t="shared" si="57"/>
        <v>*</v>
      </c>
      <c r="P402" s="1">
        <v>27</v>
      </c>
      <c r="Q402" s="1">
        <f t="shared" si="62"/>
        <v>3.5000000000000003E-2</v>
      </c>
      <c r="T402" s="4">
        <v>96.99</v>
      </c>
      <c r="U402" s="9">
        <f t="shared" si="58"/>
        <v>0</v>
      </c>
      <c r="V402" s="4">
        <f t="shared" si="59"/>
        <v>3.592222222222222</v>
      </c>
      <c r="W402" s="1" t="s">
        <v>14</v>
      </c>
      <c r="X402" s="1">
        <v>3.97</v>
      </c>
      <c r="Y402" s="4">
        <f t="shared" si="60"/>
        <v>100.96</v>
      </c>
      <c r="Z402" s="1" t="s">
        <v>50</v>
      </c>
      <c r="AA402" s="1" t="s">
        <v>28</v>
      </c>
      <c r="AB402" s="1" t="s">
        <v>29</v>
      </c>
      <c r="AC402" s="1" t="s">
        <v>30</v>
      </c>
      <c r="AD402" s="1" t="s">
        <v>31</v>
      </c>
      <c r="AE402" s="2">
        <v>39878</v>
      </c>
    </row>
    <row r="403" spans="1:31" x14ac:dyDescent="0.25">
      <c r="A403">
        <f t="shared" si="61"/>
        <v>402</v>
      </c>
      <c r="B403" s="1">
        <v>24391</v>
      </c>
      <c r="C403" s="2">
        <v>39878</v>
      </c>
      <c r="D403" s="1" t="s">
        <v>13</v>
      </c>
      <c r="E403" s="1" t="str">
        <f t="shared" si="54"/>
        <v>*</v>
      </c>
      <c r="F403" s="1" t="str">
        <f t="shared" si="55"/>
        <v>*</v>
      </c>
      <c r="G403" s="1" t="str">
        <f t="shared" si="56"/>
        <v>*</v>
      </c>
      <c r="J403" s="1" t="str">
        <f t="shared" si="57"/>
        <v>*</v>
      </c>
      <c r="P403" s="1">
        <v>14</v>
      </c>
      <c r="Q403" s="1">
        <f t="shared" si="62"/>
        <v>0.02</v>
      </c>
      <c r="T403" s="4">
        <v>3236.8</v>
      </c>
      <c r="U403" s="9">
        <f t="shared" si="58"/>
        <v>1</v>
      </c>
      <c r="V403" s="4">
        <f t="shared" si="59"/>
        <v>231.20000000000002</v>
      </c>
      <c r="W403" s="1" t="s">
        <v>33</v>
      </c>
      <c r="X403" s="1">
        <v>23.78</v>
      </c>
      <c r="Y403" s="4">
        <f t="shared" si="60"/>
        <v>3260.5800000000004</v>
      </c>
      <c r="Z403" s="1" t="s">
        <v>46</v>
      </c>
      <c r="AA403" s="1" t="s">
        <v>16</v>
      </c>
      <c r="AB403" s="1" t="s">
        <v>17</v>
      </c>
      <c r="AC403" s="1" t="s">
        <v>52</v>
      </c>
      <c r="AD403" s="1" t="s">
        <v>59</v>
      </c>
      <c r="AE403" s="2">
        <v>39882</v>
      </c>
    </row>
    <row r="404" spans="1:31" x14ac:dyDescent="0.25">
      <c r="A404">
        <f t="shared" si="61"/>
        <v>403</v>
      </c>
      <c r="B404" s="1">
        <v>49154</v>
      </c>
      <c r="C404" s="2">
        <v>39878</v>
      </c>
      <c r="D404" s="1" t="s">
        <v>36</v>
      </c>
      <c r="E404" s="1" t="str">
        <f t="shared" si="54"/>
        <v>*</v>
      </c>
      <c r="F404" s="1" t="str">
        <f t="shared" si="55"/>
        <v>*</v>
      </c>
      <c r="G404" s="1" t="str">
        <f t="shared" si="56"/>
        <v>*</v>
      </c>
      <c r="J404" s="1" t="str">
        <f t="shared" si="57"/>
        <v>*</v>
      </c>
      <c r="P404" s="1">
        <v>26</v>
      </c>
      <c r="Q404" s="1">
        <f t="shared" si="62"/>
        <v>3.5000000000000003E-2</v>
      </c>
      <c r="T404" s="4">
        <v>1523.5</v>
      </c>
      <c r="U404" s="9">
        <f t="shared" si="58"/>
        <v>1</v>
      </c>
      <c r="V404" s="4">
        <f t="shared" si="59"/>
        <v>58.596153846153847</v>
      </c>
      <c r="W404" s="1" t="s">
        <v>21</v>
      </c>
      <c r="X404" s="1">
        <v>49</v>
      </c>
      <c r="Y404" s="4">
        <f t="shared" si="60"/>
        <v>1572.5</v>
      </c>
      <c r="Z404" s="1" t="s">
        <v>39</v>
      </c>
      <c r="AA404" s="1" t="s">
        <v>37</v>
      </c>
      <c r="AB404" s="1" t="s">
        <v>29</v>
      </c>
      <c r="AC404" s="1" t="s">
        <v>63</v>
      </c>
      <c r="AD404" s="1" t="s">
        <v>48</v>
      </c>
      <c r="AE404" s="2">
        <v>39879</v>
      </c>
    </row>
    <row r="405" spans="1:31" x14ac:dyDescent="0.25">
      <c r="A405">
        <f t="shared" si="61"/>
        <v>404</v>
      </c>
      <c r="B405" s="1">
        <v>1799</v>
      </c>
      <c r="C405" s="2">
        <v>39878</v>
      </c>
      <c r="D405" s="1" t="s">
        <v>27</v>
      </c>
      <c r="E405" s="1" t="str">
        <f t="shared" si="54"/>
        <v>*</v>
      </c>
      <c r="F405" s="1" t="str">
        <f t="shared" si="55"/>
        <v>*</v>
      </c>
      <c r="G405" s="1" t="str">
        <f t="shared" si="56"/>
        <v>*</v>
      </c>
      <c r="J405" s="1" t="str">
        <f t="shared" si="57"/>
        <v>*</v>
      </c>
      <c r="P405" s="1">
        <v>10</v>
      </c>
      <c r="Q405" s="1">
        <f t="shared" si="62"/>
        <v>0.02</v>
      </c>
      <c r="T405" s="4">
        <v>1187.1199999999999</v>
      </c>
      <c r="U405" s="9">
        <f t="shared" si="58"/>
        <v>1</v>
      </c>
      <c r="V405" s="4">
        <f t="shared" si="59"/>
        <v>118.71199999999999</v>
      </c>
      <c r="W405" s="1" t="s">
        <v>33</v>
      </c>
      <c r="X405" s="1">
        <v>30</v>
      </c>
      <c r="Y405" s="4">
        <f t="shared" si="60"/>
        <v>1217.1199999999999</v>
      </c>
      <c r="Z405" s="1" t="s">
        <v>15</v>
      </c>
      <c r="AA405" s="1" t="s">
        <v>23</v>
      </c>
      <c r="AB405" s="1" t="s">
        <v>17</v>
      </c>
      <c r="AC405" s="1" t="s">
        <v>34</v>
      </c>
      <c r="AD405" s="1" t="s">
        <v>35</v>
      </c>
      <c r="AE405" s="2">
        <v>39880</v>
      </c>
    </row>
    <row r="406" spans="1:31" x14ac:dyDescent="0.25">
      <c r="A406">
        <f t="shared" si="61"/>
        <v>405</v>
      </c>
      <c r="B406" s="1">
        <v>1799</v>
      </c>
      <c r="C406" s="2">
        <v>39878</v>
      </c>
      <c r="D406" s="1" t="s">
        <v>27</v>
      </c>
      <c r="E406" s="1" t="str">
        <f t="shared" si="54"/>
        <v>*</v>
      </c>
      <c r="F406" s="1" t="str">
        <f t="shared" si="55"/>
        <v>*</v>
      </c>
      <c r="G406" s="1" t="str">
        <f t="shared" si="56"/>
        <v>*</v>
      </c>
      <c r="J406" s="1" t="str">
        <f t="shared" si="57"/>
        <v>*</v>
      </c>
      <c r="P406" s="1">
        <v>16</v>
      </c>
      <c r="Q406" s="1">
        <f t="shared" si="62"/>
        <v>0.02</v>
      </c>
      <c r="T406" s="4">
        <v>108.31</v>
      </c>
      <c r="U406" s="9">
        <f t="shared" si="58"/>
        <v>0</v>
      </c>
      <c r="V406" s="4">
        <f t="shared" si="59"/>
        <v>6.7693750000000001</v>
      </c>
      <c r="W406" s="1" t="s">
        <v>21</v>
      </c>
      <c r="X406" s="1">
        <v>6.86</v>
      </c>
      <c r="Y406" s="4">
        <f t="shared" si="60"/>
        <v>115.17</v>
      </c>
      <c r="Z406" s="1" t="s">
        <v>15</v>
      </c>
      <c r="AA406" s="1" t="s">
        <v>23</v>
      </c>
      <c r="AB406" s="1" t="s">
        <v>29</v>
      </c>
      <c r="AC406" s="1" t="s">
        <v>40</v>
      </c>
      <c r="AD406" s="1" t="s">
        <v>19</v>
      </c>
      <c r="AE406" s="2">
        <v>39880</v>
      </c>
    </row>
    <row r="407" spans="1:31" x14ac:dyDescent="0.25">
      <c r="A407">
        <f t="shared" si="61"/>
        <v>406</v>
      </c>
      <c r="B407" s="1">
        <v>49412</v>
      </c>
      <c r="C407" s="2">
        <v>39879</v>
      </c>
      <c r="D407" s="1" t="s">
        <v>32</v>
      </c>
      <c r="E407" s="1" t="str">
        <f t="shared" si="54"/>
        <v>***</v>
      </c>
      <c r="F407" s="1" t="str">
        <f t="shared" si="55"/>
        <v>***</v>
      </c>
      <c r="G407" s="1" t="str">
        <f t="shared" si="56"/>
        <v>***</v>
      </c>
      <c r="J407" s="1" t="str">
        <f t="shared" si="57"/>
        <v>***</v>
      </c>
      <c r="P407" s="1">
        <v>20</v>
      </c>
      <c r="Q407" s="1">
        <f t="shared" si="62"/>
        <v>3.5000000000000003E-2</v>
      </c>
      <c r="T407" s="4">
        <v>9418.14</v>
      </c>
      <c r="U407" s="9">
        <f t="shared" si="58"/>
        <v>1</v>
      </c>
      <c r="V407" s="4">
        <f t="shared" si="59"/>
        <v>470.90699999999998</v>
      </c>
      <c r="W407" s="1" t="s">
        <v>33</v>
      </c>
      <c r="X407" s="1">
        <v>16.63</v>
      </c>
      <c r="Y407" s="4">
        <f t="shared" si="60"/>
        <v>9434.7699999999986</v>
      </c>
      <c r="Z407" s="1" t="s">
        <v>15</v>
      </c>
      <c r="AA407" s="1" t="s">
        <v>23</v>
      </c>
      <c r="AB407" s="1" t="s">
        <v>24</v>
      </c>
      <c r="AC407" s="1" t="s">
        <v>56</v>
      </c>
      <c r="AD407" s="1" t="s">
        <v>59</v>
      </c>
      <c r="AE407" s="2">
        <v>39879</v>
      </c>
    </row>
    <row r="408" spans="1:31" x14ac:dyDescent="0.25">
      <c r="A408">
        <f t="shared" si="61"/>
        <v>407</v>
      </c>
      <c r="B408" s="1">
        <v>13542</v>
      </c>
      <c r="C408" s="2">
        <v>39880</v>
      </c>
      <c r="D408" s="1" t="s">
        <v>13</v>
      </c>
      <c r="E408" s="1" t="str">
        <f t="shared" si="54"/>
        <v>*</v>
      </c>
      <c r="F408" s="1" t="str">
        <f t="shared" si="55"/>
        <v>*</v>
      </c>
      <c r="G408" s="1" t="str">
        <f t="shared" si="56"/>
        <v>*</v>
      </c>
      <c r="J408" s="1" t="str">
        <f t="shared" si="57"/>
        <v>*</v>
      </c>
      <c r="P408" s="1">
        <v>11</v>
      </c>
      <c r="Q408" s="1">
        <f t="shared" si="62"/>
        <v>0.02</v>
      </c>
      <c r="T408" s="4">
        <v>3571.84</v>
      </c>
      <c r="U408" s="9">
        <f t="shared" si="58"/>
        <v>1</v>
      </c>
      <c r="V408" s="4">
        <f t="shared" si="59"/>
        <v>324.71272727272731</v>
      </c>
      <c r="W408" s="1" t="s">
        <v>33</v>
      </c>
      <c r="X408" s="1">
        <v>64.73</v>
      </c>
      <c r="Y408" s="4">
        <f t="shared" si="60"/>
        <v>3636.57</v>
      </c>
      <c r="Z408" s="1" t="s">
        <v>49</v>
      </c>
      <c r="AA408" s="1" t="s">
        <v>16</v>
      </c>
      <c r="AB408" s="1" t="s">
        <v>17</v>
      </c>
      <c r="AC408" s="1" t="s">
        <v>34</v>
      </c>
      <c r="AD408" s="1" t="s">
        <v>35</v>
      </c>
      <c r="AE408" s="2">
        <v>39887</v>
      </c>
    </row>
    <row r="409" spans="1:31" x14ac:dyDescent="0.25">
      <c r="A409">
        <f t="shared" si="61"/>
        <v>408</v>
      </c>
      <c r="B409" s="1">
        <v>37510</v>
      </c>
      <c r="C409" s="2">
        <v>39880</v>
      </c>
      <c r="D409" s="1" t="s">
        <v>32</v>
      </c>
      <c r="E409" s="1" t="str">
        <f t="shared" si="54"/>
        <v>***</v>
      </c>
      <c r="F409" s="1" t="str">
        <f t="shared" si="55"/>
        <v>***</v>
      </c>
      <c r="G409" s="1" t="str">
        <f t="shared" si="56"/>
        <v>***</v>
      </c>
      <c r="J409" s="1" t="str">
        <f t="shared" si="57"/>
        <v>***</v>
      </c>
      <c r="P409" s="1">
        <v>15</v>
      </c>
      <c r="Q409" s="1">
        <f t="shared" si="62"/>
        <v>0.02</v>
      </c>
      <c r="T409" s="4">
        <v>2466.02</v>
      </c>
      <c r="U409" s="9">
        <f t="shared" si="58"/>
        <v>1</v>
      </c>
      <c r="V409" s="4">
        <f t="shared" si="59"/>
        <v>164.40133333333333</v>
      </c>
      <c r="W409" s="1" t="s">
        <v>21</v>
      </c>
      <c r="X409" s="1">
        <v>19.989999999999998</v>
      </c>
      <c r="Y409" s="4">
        <f t="shared" si="60"/>
        <v>2486.0099999999998</v>
      </c>
      <c r="Z409" s="1" t="s">
        <v>54</v>
      </c>
      <c r="AA409" s="1" t="s">
        <v>23</v>
      </c>
      <c r="AB409" s="1" t="s">
        <v>29</v>
      </c>
      <c r="AC409" s="1" t="s">
        <v>55</v>
      </c>
      <c r="AD409" s="1" t="s">
        <v>19</v>
      </c>
      <c r="AE409" s="2">
        <v>39880</v>
      </c>
    </row>
    <row r="410" spans="1:31" x14ac:dyDescent="0.25">
      <c r="A410">
        <f t="shared" si="61"/>
        <v>409</v>
      </c>
      <c r="B410" s="1">
        <v>8709</v>
      </c>
      <c r="C410" s="2">
        <v>39880</v>
      </c>
      <c r="D410" s="1" t="s">
        <v>20</v>
      </c>
      <c r="E410" s="1" t="str">
        <f t="shared" si="54"/>
        <v>*</v>
      </c>
      <c r="F410" s="1" t="str">
        <f t="shared" si="55"/>
        <v>**</v>
      </c>
      <c r="G410" s="1" t="str">
        <f t="shared" si="56"/>
        <v>**</v>
      </c>
      <c r="J410" s="1" t="str">
        <f t="shared" si="57"/>
        <v>**</v>
      </c>
      <c r="P410" s="1">
        <v>50</v>
      </c>
      <c r="Q410" s="1">
        <f t="shared" si="62"/>
        <v>0.06</v>
      </c>
      <c r="T410" s="4">
        <v>2451.41</v>
      </c>
      <c r="U410" s="9">
        <f t="shared" si="58"/>
        <v>1</v>
      </c>
      <c r="V410" s="4">
        <f t="shared" si="59"/>
        <v>49.028199999999998</v>
      </c>
      <c r="W410" s="1" t="s">
        <v>21</v>
      </c>
      <c r="X410" s="1">
        <v>10.17</v>
      </c>
      <c r="Y410" s="4">
        <f t="shared" si="60"/>
        <v>2461.58</v>
      </c>
      <c r="Z410" s="1" t="s">
        <v>22</v>
      </c>
      <c r="AA410" s="1" t="s">
        <v>37</v>
      </c>
      <c r="AB410" s="1" t="s">
        <v>24</v>
      </c>
      <c r="AC410" s="1" t="s">
        <v>56</v>
      </c>
      <c r="AD410" s="1" t="s">
        <v>26</v>
      </c>
      <c r="AE410" s="2">
        <v>39882</v>
      </c>
    </row>
    <row r="411" spans="1:31" x14ac:dyDescent="0.25">
      <c r="A411">
        <f t="shared" si="61"/>
        <v>410</v>
      </c>
      <c r="B411" s="1">
        <v>8709</v>
      </c>
      <c r="C411" s="2">
        <v>39880</v>
      </c>
      <c r="D411" s="1" t="s">
        <v>20</v>
      </c>
      <c r="E411" s="1" t="str">
        <f t="shared" si="54"/>
        <v>*</v>
      </c>
      <c r="F411" s="1" t="str">
        <f t="shared" si="55"/>
        <v>**</v>
      </c>
      <c r="G411" s="1" t="str">
        <f t="shared" si="56"/>
        <v>**</v>
      </c>
      <c r="J411" s="1" t="str">
        <f t="shared" si="57"/>
        <v>**</v>
      </c>
      <c r="P411" s="1">
        <v>11</v>
      </c>
      <c r="Q411" s="1">
        <f t="shared" si="62"/>
        <v>0.02</v>
      </c>
      <c r="T411" s="4">
        <v>851.24</v>
      </c>
      <c r="U411" s="9">
        <f t="shared" si="58"/>
        <v>0</v>
      </c>
      <c r="V411" s="4">
        <f t="shared" si="59"/>
        <v>77.38545454545455</v>
      </c>
      <c r="W411" s="1" t="s">
        <v>33</v>
      </c>
      <c r="X411" s="1">
        <v>33.6</v>
      </c>
      <c r="Y411" s="4">
        <f t="shared" si="60"/>
        <v>884.84</v>
      </c>
      <c r="Z411" s="1" t="s">
        <v>22</v>
      </c>
      <c r="AA411" s="1" t="s">
        <v>37</v>
      </c>
      <c r="AB411" s="1" t="s">
        <v>24</v>
      </c>
      <c r="AC411" s="1" t="s">
        <v>56</v>
      </c>
      <c r="AD411" s="1" t="s">
        <v>35</v>
      </c>
      <c r="AE411" s="2">
        <v>39883</v>
      </c>
    </row>
    <row r="412" spans="1:31" x14ac:dyDescent="0.25">
      <c r="A412">
        <f t="shared" si="61"/>
        <v>411</v>
      </c>
      <c r="B412" s="1">
        <v>13542</v>
      </c>
      <c r="C412" s="2">
        <v>39880</v>
      </c>
      <c r="D412" s="1" t="s">
        <v>13</v>
      </c>
      <c r="E412" s="1" t="str">
        <f t="shared" si="54"/>
        <v>*</v>
      </c>
      <c r="F412" s="1" t="str">
        <f t="shared" si="55"/>
        <v>*</v>
      </c>
      <c r="G412" s="1" t="str">
        <f t="shared" si="56"/>
        <v>*</v>
      </c>
      <c r="J412" s="1" t="str">
        <f t="shared" si="57"/>
        <v>*</v>
      </c>
      <c r="P412" s="1">
        <v>33</v>
      </c>
      <c r="Q412" s="1">
        <f t="shared" si="62"/>
        <v>0.04</v>
      </c>
      <c r="T412" s="4">
        <v>310.44</v>
      </c>
      <c r="U412" s="9">
        <f t="shared" si="58"/>
        <v>0</v>
      </c>
      <c r="V412" s="4">
        <f t="shared" si="59"/>
        <v>9.4072727272727263</v>
      </c>
      <c r="W412" s="1" t="s">
        <v>21</v>
      </c>
      <c r="X412" s="1">
        <v>8.2899999999999991</v>
      </c>
      <c r="Y412" s="4">
        <f t="shared" si="60"/>
        <v>318.73</v>
      </c>
      <c r="Z412" s="1" t="s">
        <v>49</v>
      </c>
      <c r="AA412" s="1" t="s">
        <v>16</v>
      </c>
      <c r="AB412" s="1" t="s">
        <v>29</v>
      </c>
      <c r="AC412" s="1" t="s">
        <v>57</v>
      </c>
      <c r="AD412" s="1" t="s">
        <v>19</v>
      </c>
      <c r="AE412" s="2">
        <v>39880</v>
      </c>
    </row>
    <row r="413" spans="1:31" x14ac:dyDescent="0.25">
      <c r="A413">
        <f t="shared" si="61"/>
        <v>412</v>
      </c>
      <c r="B413" s="1">
        <v>59776</v>
      </c>
      <c r="C413" s="2">
        <v>39881</v>
      </c>
      <c r="D413" s="1" t="s">
        <v>13</v>
      </c>
      <c r="E413" s="1" t="str">
        <f t="shared" si="54"/>
        <v>*</v>
      </c>
      <c r="F413" s="1" t="str">
        <f t="shared" si="55"/>
        <v>*</v>
      </c>
      <c r="G413" s="1" t="str">
        <f t="shared" si="56"/>
        <v>*</v>
      </c>
      <c r="J413" s="1" t="str">
        <f t="shared" si="57"/>
        <v>*</v>
      </c>
      <c r="P413" s="1">
        <v>33</v>
      </c>
      <c r="Q413" s="1">
        <f t="shared" si="62"/>
        <v>0.04</v>
      </c>
      <c r="T413" s="4">
        <v>12215.43</v>
      </c>
      <c r="U413" s="9">
        <f t="shared" si="58"/>
        <v>1</v>
      </c>
      <c r="V413" s="4">
        <f t="shared" si="59"/>
        <v>370.16454545454548</v>
      </c>
      <c r="W413" s="1" t="s">
        <v>33</v>
      </c>
      <c r="X413" s="1">
        <v>48.26</v>
      </c>
      <c r="Y413" s="4">
        <f t="shared" si="60"/>
        <v>12263.69</v>
      </c>
      <c r="Z413" s="1" t="s">
        <v>49</v>
      </c>
      <c r="AA413" s="1" t="s">
        <v>28</v>
      </c>
      <c r="AB413" s="1" t="s">
        <v>24</v>
      </c>
      <c r="AC413" s="1" t="s">
        <v>56</v>
      </c>
      <c r="AD413" s="1" t="s">
        <v>59</v>
      </c>
      <c r="AE413" s="2">
        <v>39885</v>
      </c>
    </row>
    <row r="414" spans="1:31" x14ac:dyDescent="0.25">
      <c r="A414">
        <f t="shared" si="61"/>
        <v>413</v>
      </c>
      <c r="B414" s="1">
        <v>59879</v>
      </c>
      <c r="C414" s="2">
        <v>39881</v>
      </c>
      <c r="D414" s="1" t="s">
        <v>27</v>
      </c>
      <c r="E414" s="1" t="str">
        <f t="shared" si="54"/>
        <v>*</v>
      </c>
      <c r="F414" s="1" t="str">
        <f t="shared" si="55"/>
        <v>*</v>
      </c>
      <c r="G414" s="1" t="str">
        <f t="shared" si="56"/>
        <v>*</v>
      </c>
      <c r="J414" s="1" t="str">
        <f t="shared" si="57"/>
        <v>*</v>
      </c>
      <c r="P414" s="1">
        <v>33</v>
      </c>
      <c r="Q414" s="1">
        <f t="shared" si="62"/>
        <v>0.04</v>
      </c>
      <c r="T414" s="4">
        <v>987.3175</v>
      </c>
      <c r="U414" s="9">
        <f t="shared" si="58"/>
        <v>0</v>
      </c>
      <c r="V414" s="4">
        <f t="shared" si="59"/>
        <v>29.918712121212121</v>
      </c>
      <c r="W414" s="1" t="s">
        <v>14</v>
      </c>
      <c r="X414" s="1">
        <v>3.3</v>
      </c>
      <c r="Y414" s="4">
        <f t="shared" si="60"/>
        <v>990.61749999999995</v>
      </c>
      <c r="Z414" s="1" t="s">
        <v>49</v>
      </c>
      <c r="AA414" s="1" t="s">
        <v>28</v>
      </c>
      <c r="AB414" s="1" t="s">
        <v>24</v>
      </c>
      <c r="AC414" s="1" t="s">
        <v>25</v>
      </c>
      <c r="AD414" s="1" t="s">
        <v>41</v>
      </c>
      <c r="AE414" s="2">
        <v>39883</v>
      </c>
    </row>
    <row r="415" spans="1:31" x14ac:dyDescent="0.25">
      <c r="A415">
        <f t="shared" si="61"/>
        <v>414</v>
      </c>
      <c r="B415" s="1">
        <v>58434</v>
      </c>
      <c r="C415" s="2">
        <v>39881</v>
      </c>
      <c r="D415" s="1" t="s">
        <v>20</v>
      </c>
      <c r="E415" s="1" t="str">
        <f t="shared" si="54"/>
        <v>*</v>
      </c>
      <c r="F415" s="1" t="str">
        <f t="shared" si="55"/>
        <v>**</v>
      </c>
      <c r="G415" s="1" t="str">
        <f t="shared" si="56"/>
        <v>**</v>
      </c>
      <c r="J415" s="1" t="str">
        <f t="shared" si="57"/>
        <v>**</v>
      </c>
      <c r="P415" s="1">
        <v>42</v>
      </c>
      <c r="Q415" s="1">
        <f t="shared" si="62"/>
        <v>0.05</v>
      </c>
      <c r="T415" s="4">
        <v>843.53</v>
      </c>
      <c r="U415" s="9">
        <f t="shared" si="58"/>
        <v>0</v>
      </c>
      <c r="V415" s="4">
        <f t="shared" si="59"/>
        <v>20.084047619047617</v>
      </c>
      <c r="W415" s="1" t="s">
        <v>21</v>
      </c>
      <c r="X415" s="1">
        <v>6.15</v>
      </c>
      <c r="Y415" s="4">
        <f t="shared" si="60"/>
        <v>849.68</v>
      </c>
      <c r="Z415" s="1" t="s">
        <v>50</v>
      </c>
      <c r="AA415" s="1" t="s">
        <v>37</v>
      </c>
      <c r="AB415" s="1" t="s">
        <v>17</v>
      </c>
      <c r="AC415" s="1" t="s">
        <v>18</v>
      </c>
      <c r="AD415" s="1" t="s">
        <v>41</v>
      </c>
      <c r="AE415" s="2">
        <v>39882</v>
      </c>
    </row>
    <row r="416" spans="1:31" x14ac:dyDescent="0.25">
      <c r="A416">
        <f t="shared" si="61"/>
        <v>415</v>
      </c>
      <c r="B416" s="1">
        <v>59776</v>
      </c>
      <c r="C416" s="2">
        <v>39881</v>
      </c>
      <c r="D416" s="1" t="s">
        <v>13</v>
      </c>
      <c r="E416" s="1" t="str">
        <f t="shared" si="54"/>
        <v>*</v>
      </c>
      <c r="F416" s="1" t="str">
        <f t="shared" si="55"/>
        <v>*</v>
      </c>
      <c r="G416" s="1" t="str">
        <f t="shared" si="56"/>
        <v>*</v>
      </c>
      <c r="J416" s="1" t="str">
        <f t="shared" si="57"/>
        <v>*</v>
      </c>
      <c r="P416" s="1">
        <v>35</v>
      </c>
      <c r="Q416" s="1">
        <f t="shared" si="62"/>
        <v>0.04</v>
      </c>
      <c r="T416" s="4">
        <v>285.01</v>
      </c>
      <c r="U416" s="9">
        <f t="shared" si="58"/>
        <v>0</v>
      </c>
      <c r="V416" s="4">
        <f t="shared" si="59"/>
        <v>8.1431428571428572</v>
      </c>
      <c r="W416" s="1" t="s">
        <v>14</v>
      </c>
      <c r="X416" s="1">
        <v>1.39</v>
      </c>
      <c r="Y416" s="4">
        <f t="shared" si="60"/>
        <v>286.39999999999998</v>
      </c>
      <c r="Z416" s="1" t="s">
        <v>49</v>
      </c>
      <c r="AA416" s="1" t="s">
        <v>28</v>
      </c>
      <c r="AB416" s="1" t="s">
        <v>29</v>
      </c>
      <c r="AC416" s="1" t="s">
        <v>57</v>
      </c>
      <c r="AD416" s="1" t="s">
        <v>19</v>
      </c>
      <c r="AE416" s="2">
        <v>39885</v>
      </c>
    </row>
    <row r="417" spans="1:31" x14ac:dyDescent="0.25">
      <c r="A417">
        <f t="shared" si="61"/>
        <v>416</v>
      </c>
      <c r="B417" s="1">
        <v>52870</v>
      </c>
      <c r="C417" s="2">
        <v>39881</v>
      </c>
      <c r="D417" s="1" t="s">
        <v>27</v>
      </c>
      <c r="E417" s="1" t="str">
        <f t="shared" si="54"/>
        <v>*</v>
      </c>
      <c r="F417" s="1" t="str">
        <f t="shared" si="55"/>
        <v>*</v>
      </c>
      <c r="G417" s="1" t="str">
        <f t="shared" si="56"/>
        <v>*</v>
      </c>
      <c r="J417" s="1" t="str">
        <f t="shared" si="57"/>
        <v>*</v>
      </c>
      <c r="P417" s="1">
        <v>21</v>
      </c>
      <c r="Q417" s="1">
        <f t="shared" si="62"/>
        <v>3.5000000000000003E-2</v>
      </c>
      <c r="T417" s="4">
        <v>118.51</v>
      </c>
      <c r="U417" s="9">
        <f t="shared" si="58"/>
        <v>0</v>
      </c>
      <c r="V417" s="4">
        <f t="shared" si="59"/>
        <v>5.6433333333333335</v>
      </c>
      <c r="W417" s="1" t="s">
        <v>21</v>
      </c>
      <c r="X417" s="1">
        <v>49</v>
      </c>
      <c r="Y417" s="4">
        <f t="shared" si="60"/>
        <v>167.51</v>
      </c>
      <c r="Z417" s="1" t="s">
        <v>46</v>
      </c>
      <c r="AA417" s="1" t="s">
        <v>28</v>
      </c>
      <c r="AB417" s="1" t="s">
        <v>29</v>
      </c>
      <c r="AC417" s="1" t="s">
        <v>63</v>
      </c>
      <c r="AD417" s="1" t="s">
        <v>48</v>
      </c>
      <c r="AE417" s="2">
        <v>39883</v>
      </c>
    </row>
    <row r="418" spans="1:31" x14ac:dyDescent="0.25">
      <c r="A418">
        <f t="shared" si="61"/>
        <v>417</v>
      </c>
      <c r="B418" s="1">
        <v>37095</v>
      </c>
      <c r="C418" s="2">
        <v>39882</v>
      </c>
      <c r="D418" s="1" t="s">
        <v>13</v>
      </c>
      <c r="E418" s="1" t="str">
        <f t="shared" si="54"/>
        <v>*</v>
      </c>
      <c r="F418" s="1" t="str">
        <f t="shared" si="55"/>
        <v>*</v>
      </c>
      <c r="G418" s="1" t="str">
        <f t="shared" si="56"/>
        <v>*</v>
      </c>
      <c r="J418" s="1" t="str">
        <f t="shared" si="57"/>
        <v>*</v>
      </c>
      <c r="P418" s="1">
        <v>3</v>
      </c>
      <c r="Q418" s="1">
        <f t="shared" si="62"/>
        <v>0.01</v>
      </c>
      <c r="T418" s="4">
        <v>18888</v>
      </c>
      <c r="U418" s="9">
        <f t="shared" si="58"/>
        <v>1</v>
      </c>
      <c r="V418" s="4">
        <f t="shared" si="59"/>
        <v>6296</v>
      </c>
      <c r="W418" s="1" t="s">
        <v>21</v>
      </c>
      <c r="X418" s="1">
        <v>24.49</v>
      </c>
      <c r="Y418" s="4">
        <f t="shared" si="60"/>
        <v>18912.490000000002</v>
      </c>
      <c r="Z418" s="1" t="s">
        <v>46</v>
      </c>
      <c r="AA418" s="1" t="s">
        <v>16</v>
      </c>
      <c r="AB418" s="1" t="s">
        <v>24</v>
      </c>
      <c r="AC418" s="1" t="s">
        <v>56</v>
      </c>
      <c r="AD418" s="1" t="s">
        <v>48</v>
      </c>
      <c r="AE418" s="2">
        <v>39886</v>
      </c>
    </row>
    <row r="419" spans="1:31" x14ac:dyDescent="0.25">
      <c r="A419">
        <f t="shared" si="61"/>
        <v>418</v>
      </c>
      <c r="B419" s="1">
        <v>13632</v>
      </c>
      <c r="C419" s="2">
        <v>39882</v>
      </c>
      <c r="D419" s="1" t="s">
        <v>36</v>
      </c>
      <c r="E419" s="1" t="str">
        <f t="shared" si="54"/>
        <v>*</v>
      </c>
      <c r="F419" s="1" t="str">
        <f t="shared" si="55"/>
        <v>*</v>
      </c>
      <c r="G419" s="1" t="str">
        <f t="shared" si="56"/>
        <v>*</v>
      </c>
      <c r="J419" s="1" t="str">
        <f t="shared" si="57"/>
        <v>*</v>
      </c>
      <c r="P419" s="1">
        <v>6</v>
      </c>
      <c r="Q419" s="1">
        <f t="shared" si="62"/>
        <v>0.01</v>
      </c>
      <c r="T419" s="4">
        <v>608.92999999999995</v>
      </c>
      <c r="U419" s="9">
        <f t="shared" si="58"/>
        <v>0</v>
      </c>
      <c r="V419" s="4">
        <f t="shared" si="59"/>
        <v>101.48833333333333</v>
      </c>
      <c r="W419" s="1" t="s">
        <v>14</v>
      </c>
      <c r="X419" s="1">
        <v>19.989999999999998</v>
      </c>
      <c r="Y419" s="4">
        <f t="shared" si="60"/>
        <v>628.91999999999996</v>
      </c>
      <c r="Z419" s="1" t="s">
        <v>54</v>
      </c>
      <c r="AA419" s="1" t="s">
        <v>37</v>
      </c>
      <c r="AB419" s="1" t="s">
        <v>24</v>
      </c>
      <c r="AC419" s="1" t="s">
        <v>56</v>
      </c>
      <c r="AD419" s="1" t="s">
        <v>19</v>
      </c>
      <c r="AE419" s="2">
        <v>39884</v>
      </c>
    </row>
    <row r="420" spans="1:31" x14ac:dyDescent="0.25">
      <c r="A420">
        <f t="shared" si="61"/>
        <v>419</v>
      </c>
      <c r="B420" s="1">
        <v>34497</v>
      </c>
      <c r="C420" s="2">
        <v>39882</v>
      </c>
      <c r="D420" s="1" t="s">
        <v>36</v>
      </c>
      <c r="E420" s="1" t="str">
        <f t="shared" si="54"/>
        <v>*</v>
      </c>
      <c r="F420" s="1" t="str">
        <f t="shared" si="55"/>
        <v>*</v>
      </c>
      <c r="G420" s="1" t="str">
        <f t="shared" si="56"/>
        <v>*</v>
      </c>
      <c r="J420" s="1" t="str">
        <f t="shared" si="57"/>
        <v>*</v>
      </c>
      <c r="P420" s="1">
        <v>25</v>
      </c>
      <c r="Q420" s="1">
        <f t="shared" si="62"/>
        <v>3.5000000000000003E-2</v>
      </c>
      <c r="T420" s="4">
        <v>590.6</v>
      </c>
      <c r="U420" s="9">
        <f t="shared" si="58"/>
        <v>0</v>
      </c>
      <c r="V420" s="4">
        <f t="shared" si="59"/>
        <v>23.624000000000002</v>
      </c>
      <c r="W420" s="1" t="s">
        <v>21</v>
      </c>
      <c r="X420" s="1">
        <v>8.18</v>
      </c>
      <c r="Y420" s="4">
        <f t="shared" si="60"/>
        <v>598.78</v>
      </c>
      <c r="Z420" s="1" t="s">
        <v>51</v>
      </c>
      <c r="AA420" s="1" t="s">
        <v>16</v>
      </c>
      <c r="AB420" s="1" t="s">
        <v>29</v>
      </c>
      <c r="AC420" s="1" t="s">
        <v>40</v>
      </c>
      <c r="AD420" s="1" t="s">
        <v>19</v>
      </c>
      <c r="AE420" s="2">
        <v>39884</v>
      </c>
    </row>
    <row r="421" spans="1:31" x14ac:dyDescent="0.25">
      <c r="A421">
        <f t="shared" si="61"/>
        <v>420</v>
      </c>
      <c r="B421" s="1">
        <v>34497</v>
      </c>
      <c r="C421" s="2">
        <v>39882</v>
      </c>
      <c r="D421" s="1" t="s">
        <v>36</v>
      </c>
      <c r="E421" s="1" t="str">
        <f t="shared" si="54"/>
        <v>*</v>
      </c>
      <c r="F421" s="1" t="str">
        <f t="shared" si="55"/>
        <v>*</v>
      </c>
      <c r="G421" s="1" t="str">
        <f t="shared" si="56"/>
        <v>*</v>
      </c>
      <c r="J421" s="1" t="str">
        <f t="shared" si="57"/>
        <v>*</v>
      </c>
      <c r="P421" s="1">
        <v>36</v>
      </c>
      <c r="Q421" s="1">
        <f t="shared" si="62"/>
        <v>0.04</v>
      </c>
      <c r="T421" s="4">
        <v>175.35</v>
      </c>
      <c r="U421" s="9">
        <f t="shared" si="58"/>
        <v>0</v>
      </c>
      <c r="V421" s="4">
        <f t="shared" si="59"/>
        <v>4.8708333333333336</v>
      </c>
      <c r="W421" s="1" t="s">
        <v>21</v>
      </c>
      <c r="X421" s="1">
        <v>7.54</v>
      </c>
      <c r="Y421" s="4">
        <f t="shared" si="60"/>
        <v>182.89</v>
      </c>
      <c r="Z421" s="1" t="s">
        <v>51</v>
      </c>
      <c r="AA421" s="1" t="s">
        <v>16</v>
      </c>
      <c r="AB421" s="1" t="s">
        <v>29</v>
      </c>
      <c r="AC421" s="1" t="s">
        <v>40</v>
      </c>
      <c r="AD421" s="1" t="s">
        <v>19</v>
      </c>
      <c r="AE421" s="2">
        <v>39883</v>
      </c>
    </row>
    <row r="422" spans="1:31" x14ac:dyDescent="0.25">
      <c r="A422">
        <f t="shared" si="61"/>
        <v>421</v>
      </c>
      <c r="B422" s="1">
        <v>27111</v>
      </c>
      <c r="C422" s="2">
        <v>39883</v>
      </c>
      <c r="D422" s="1" t="s">
        <v>20</v>
      </c>
      <c r="E422" s="1" t="str">
        <f t="shared" si="54"/>
        <v>*</v>
      </c>
      <c r="F422" s="1" t="str">
        <f t="shared" si="55"/>
        <v>**</v>
      </c>
      <c r="G422" s="1" t="str">
        <f t="shared" si="56"/>
        <v>**</v>
      </c>
      <c r="J422" s="1" t="str">
        <f t="shared" si="57"/>
        <v>**</v>
      </c>
      <c r="P422" s="1">
        <v>18</v>
      </c>
      <c r="Q422" s="1">
        <f t="shared" si="62"/>
        <v>0.02</v>
      </c>
      <c r="T422" s="4">
        <v>3497.05</v>
      </c>
      <c r="U422" s="9">
        <f t="shared" si="58"/>
        <v>1</v>
      </c>
      <c r="V422" s="4">
        <f t="shared" si="59"/>
        <v>194.28055555555557</v>
      </c>
      <c r="W422" s="1" t="s">
        <v>21</v>
      </c>
      <c r="X422" s="1">
        <v>19.989999999999998</v>
      </c>
      <c r="Y422" s="4">
        <f t="shared" si="60"/>
        <v>3517.04</v>
      </c>
      <c r="Z422" s="1" t="s">
        <v>39</v>
      </c>
      <c r="AA422" s="1" t="s">
        <v>37</v>
      </c>
      <c r="AB422" s="1" t="s">
        <v>29</v>
      </c>
      <c r="AC422" s="1" t="s">
        <v>55</v>
      </c>
      <c r="AD422" s="1" t="s">
        <v>19</v>
      </c>
      <c r="AE422" s="2">
        <v>39884</v>
      </c>
    </row>
    <row r="423" spans="1:31" x14ac:dyDescent="0.25">
      <c r="A423">
        <f t="shared" si="61"/>
        <v>422</v>
      </c>
      <c r="B423" s="1">
        <v>27111</v>
      </c>
      <c r="C423" s="2">
        <v>39883</v>
      </c>
      <c r="D423" s="1" t="s">
        <v>20</v>
      </c>
      <c r="E423" s="1" t="str">
        <f t="shared" si="54"/>
        <v>*</v>
      </c>
      <c r="F423" s="1" t="str">
        <f t="shared" si="55"/>
        <v>**</v>
      </c>
      <c r="G423" s="1" t="str">
        <f t="shared" si="56"/>
        <v>**</v>
      </c>
      <c r="J423" s="1" t="str">
        <f t="shared" si="57"/>
        <v>**</v>
      </c>
      <c r="P423" s="1">
        <v>11</v>
      </c>
      <c r="Q423" s="1">
        <f t="shared" si="62"/>
        <v>0.02</v>
      </c>
      <c r="T423" s="4">
        <v>1064.23</v>
      </c>
      <c r="U423" s="9">
        <f t="shared" si="58"/>
        <v>1</v>
      </c>
      <c r="V423" s="4">
        <f t="shared" si="59"/>
        <v>96.74818181818182</v>
      </c>
      <c r="W423" s="1" t="s">
        <v>21</v>
      </c>
      <c r="X423" s="1">
        <v>19.989999999999998</v>
      </c>
      <c r="Y423" s="4">
        <f t="shared" si="60"/>
        <v>1084.22</v>
      </c>
      <c r="Z423" s="1" t="s">
        <v>39</v>
      </c>
      <c r="AA423" s="1" t="s">
        <v>37</v>
      </c>
      <c r="AB423" s="1" t="s">
        <v>24</v>
      </c>
      <c r="AC423" s="1" t="s">
        <v>38</v>
      </c>
      <c r="AD423" s="1" t="s">
        <v>19</v>
      </c>
      <c r="AE423" s="2">
        <v>39886</v>
      </c>
    </row>
    <row r="424" spans="1:31" x14ac:dyDescent="0.25">
      <c r="A424">
        <f t="shared" si="61"/>
        <v>423</v>
      </c>
      <c r="B424" s="1">
        <v>27111</v>
      </c>
      <c r="C424" s="2">
        <v>39883</v>
      </c>
      <c r="D424" s="1" t="s">
        <v>20</v>
      </c>
      <c r="E424" s="1" t="str">
        <f t="shared" si="54"/>
        <v>*</v>
      </c>
      <c r="F424" s="1" t="str">
        <f t="shared" si="55"/>
        <v>**</v>
      </c>
      <c r="G424" s="1" t="str">
        <f t="shared" si="56"/>
        <v>**</v>
      </c>
      <c r="J424" s="1" t="str">
        <f t="shared" si="57"/>
        <v>**</v>
      </c>
      <c r="P424" s="1">
        <v>44</v>
      </c>
      <c r="Q424" s="1">
        <f t="shared" si="62"/>
        <v>0.05</v>
      </c>
      <c r="T424" s="4">
        <v>774.05250000000001</v>
      </c>
      <c r="U424" s="9">
        <f t="shared" si="58"/>
        <v>0</v>
      </c>
      <c r="V424" s="4">
        <f t="shared" si="59"/>
        <v>17.592102272727274</v>
      </c>
      <c r="W424" s="1" t="s">
        <v>14</v>
      </c>
      <c r="X424" s="1">
        <v>3.3</v>
      </c>
      <c r="Y424" s="4">
        <f t="shared" si="60"/>
        <v>777.35249999999996</v>
      </c>
      <c r="Z424" s="1" t="s">
        <v>39</v>
      </c>
      <c r="AA424" s="1" t="s">
        <v>37</v>
      </c>
      <c r="AB424" s="1" t="s">
        <v>24</v>
      </c>
      <c r="AC424" s="1" t="s">
        <v>25</v>
      </c>
      <c r="AD424" s="1" t="s">
        <v>41</v>
      </c>
      <c r="AE424" s="2">
        <v>39883</v>
      </c>
    </row>
    <row r="425" spans="1:31" x14ac:dyDescent="0.25">
      <c r="A425">
        <f t="shared" si="61"/>
        <v>424</v>
      </c>
      <c r="B425" s="1">
        <v>2373</v>
      </c>
      <c r="C425" s="2">
        <v>39883</v>
      </c>
      <c r="D425" s="1" t="s">
        <v>27</v>
      </c>
      <c r="E425" s="1" t="str">
        <f t="shared" si="54"/>
        <v>*</v>
      </c>
      <c r="F425" s="1" t="str">
        <f t="shared" si="55"/>
        <v>*</v>
      </c>
      <c r="G425" s="1" t="str">
        <f t="shared" si="56"/>
        <v>*</v>
      </c>
      <c r="J425" s="1" t="str">
        <f t="shared" si="57"/>
        <v>*</v>
      </c>
      <c r="P425" s="1">
        <v>36</v>
      </c>
      <c r="Q425" s="1">
        <f t="shared" si="62"/>
        <v>0.04</v>
      </c>
      <c r="T425" s="4">
        <v>317.58999999999997</v>
      </c>
      <c r="U425" s="9">
        <f t="shared" si="58"/>
        <v>0</v>
      </c>
      <c r="V425" s="4">
        <f t="shared" si="59"/>
        <v>8.8219444444444441</v>
      </c>
      <c r="W425" s="1" t="s">
        <v>21</v>
      </c>
      <c r="X425" s="1">
        <v>6.19</v>
      </c>
      <c r="Y425" s="4">
        <f t="shared" si="60"/>
        <v>323.77999999999997</v>
      </c>
      <c r="Z425" s="1" t="s">
        <v>22</v>
      </c>
      <c r="AA425" s="1" t="s">
        <v>28</v>
      </c>
      <c r="AB425" s="1" t="s">
        <v>29</v>
      </c>
      <c r="AC425" s="1" t="s">
        <v>43</v>
      </c>
      <c r="AD425" s="1" t="s">
        <v>19</v>
      </c>
      <c r="AE425" s="2">
        <v>39884</v>
      </c>
    </row>
    <row r="426" spans="1:31" x14ac:dyDescent="0.25">
      <c r="A426">
        <f t="shared" si="61"/>
        <v>425</v>
      </c>
      <c r="B426" s="1">
        <v>25574</v>
      </c>
      <c r="C426" s="2">
        <v>39884</v>
      </c>
      <c r="D426" s="1" t="s">
        <v>27</v>
      </c>
      <c r="E426" s="1" t="str">
        <f t="shared" si="54"/>
        <v>*</v>
      </c>
      <c r="F426" s="1" t="str">
        <f t="shared" si="55"/>
        <v>*</v>
      </c>
      <c r="G426" s="1" t="str">
        <f t="shared" si="56"/>
        <v>*</v>
      </c>
      <c r="J426" s="1" t="str">
        <f t="shared" si="57"/>
        <v>*</v>
      </c>
      <c r="P426" s="1">
        <v>46</v>
      </c>
      <c r="Q426" s="1">
        <f t="shared" si="62"/>
        <v>0.05</v>
      </c>
      <c r="T426" s="4">
        <v>5074.07</v>
      </c>
      <c r="U426" s="9">
        <f t="shared" si="58"/>
        <v>1</v>
      </c>
      <c r="V426" s="4">
        <f t="shared" si="59"/>
        <v>110.30586956521738</v>
      </c>
      <c r="W426" s="1" t="s">
        <v>33</v>
      </c>
      <c r="X426" s="1">
        <v>57.38</v>
      </c>
      <c r="Y426" s="4">
        <f t="shared" si="60"/>
        <v>5131.45</v>
      </c>
      <c r="Z426" s="1" t="s">
        <v>49</v>
      </c>
      <c r="AA426" s="1" t="s">
        <v>16</v>
      </c>
      <c r="AB426" s="1" t="s">
        <v>17</v>
      </c>
      <c r="AC426" s="1" t="s">
        <v>62</v>
      </c>
      <c r="AD426" s="1" t="s">
        <v>59</v>
      </c>
      <c r="AE426" s="2">
        <v>39884</v>
      </c>
    </row>
    <row r="427" spans="1:31" x14ac:dyDescent="0.25">
      <c r="A427">
        <f t="shared" si="61"/>
        <v>426</v>
      </c>
      <c r="B427" s="1">
        <v>33217</v>
      </c>
      <c r="C427" s="2">
        <v>39884</v>
      </c>
      <c r="D427" s="1" t="s">
        <v>20</v>
      </c>
      <c r="E427" s="1" t="str">
        <f t="shared" si="54"/>
        <v>*</v>
      </c>
      <c r="F427" s="1" t="str">
        <f t="shared" si="55"/>
        <v>**</v>
      </c>
      <c r="G427" s="1" t="str">
        <f t="shared" si="56"/>
        <v>**</v>
      </c>
      <c r="J427" s="1" t="str">
        <f t="shared" si="57"/>
        <v>**</v>
      </c>
      <c r="P427" s="1">
        <v>34</v>
      </c>
      <c r="Q427" s="1">
        <f t="shared" si="62"/>
        <v>0.04</v>
      </c>
      <c r="T427" s="4">
        <v>1806.65</v>
      </c>
      <c r="U427" s="9">
        <f t="shared" si="58"/>
        <v>1</v>
      </c>
      <c r="V427" s="4">
        <f t="shared" si="59"/>
        <v>53.136764705882356</v>
      </c>
      <c r="W427" s="1" t="s">
        <v>21</v>
      </c>
      <c r="X427" s="1">
        <v>10.17</v>
      </c>
      <c r="Y427" s="4">
        <f t="shared" si="60"/>
        <v>1816.8200000000002</v>
      </c>
      <c r="Z427" s="1" t="s">
        <v>44</v>
      </c>
      <c r="AA427" s="1" t="s">
        <v>23</v>
      </c>
      <c r="AB427" s="1" t="s">
        <v>24</v>
      </c>
      <c r="AC427" s="1" t="s">
        <v>56</v>
      </c>
      <c r="AD427" s="1" t="s">
        <v>26</v>
      </c>
      <c r="AE427" s="2">
        <v>39885</v>
      </c>
    </row>
    <row r="428" spans="1:31" x14ac:dyDescent="0.25">
      <c r="A428">
        <f t="shared" si="61"/>
        <v>427</v>
      </c>
      <c r="B428" s="1">
        <v>25574</v>
      </c>
      <c r="C428" s="2">
        <v>39884</v>
      </c>
      <c r="D428" s="1" t="s">
        <v>27</v>
      </c>
      <c r="E428" s="1" t="str">
        <f t="shared" si="54"/>
        <v>*</v>
      </c>
      <c r="F428" s="1" t="str">
        <f t="shared" si="55"/>
        <v>*</v>
      </c>
      <c r="G428" s="1" t="str">
        <f t="shared" si="56"/>
        <v>*</v>
      </c>
      <c r="J428" s="1" t="str">
        <f t="shared" si="57"/>
        <v>*</v>
      </c>
      <c r="P428" s="1">
        <v>31</v>
      </c>
      <c r="Q428" s="1">
        <f t="shared" si="62"/>
        <v>0.04</v>
      </c>
      <c r="T428" s="4">
        <v>1526.67</v>
      </c>
      <c r="U428" s="9">
        <f t="shared" si="58"/>
        <v>1</v>
      </c>
      <c r="V428" s="4">
        <f t="shared" si="59"/>
        <v>49.247419354838712</v>
      </c>
      <c r="W428" s="1" t="s">
        <v>14</v>
      </c>
      <c r="X428" s="1">
        <v>3.61</v>
      </c>
      <c r="Y428" s="4">
        <f t="shared" si="60"/>
        <v>1530.28</v>
      </c>
      <c r="Z428" s="1" t="s">
        <v>49</v>
      </c>
      <c r="AA428" s="1" t="s">
        <v>16</v>
      </c>
      <c r="AB428" s="1" t="s">
        <v>24</v>
      </c>
      <c r="AC428" s="1" t="s">
        <v>38</v>
      </c>
      <c r="AD428" s="1" t="s">
        <v>41</v>
      </c>
      <c r="AE428" s="2">
        <v>39885</v>
      </c>
    </row>
    <row r="429" spans="1:31" x14ac:dyDescent="0.25">
      <c r="A429">
        <f t="shared" si="61"/>
        <v>428</v>
      </c>
      <c r="B429" s="1">
        <v>33217</v>
      </c>
      <c r="C429" s="2">
        <v>39884</v>
      </c>
      <c r="D429" s="1" t="s">
        <v>20</v>
      </c>
      <c r="E429" s="1" t="str">
        <f t="shared" si="54"/>
        <v>*</v>
      </c>
      <c r="F429" s="1" t="str">
        <f t="shared" si="55"/>
        <v>**</v>
      </c>
      <c r="G429" s="1" t="str">
        <f t="shared" si="56"/>
        <v>**</v>
      </c>
      <c r="J429" s="1" t="str">
        <f t="shared" si="57"/>
        <v>**</v>
      </c>
      <c r="P429" s="1">
        <v>20</v>
      </c>
      <c r="Q429" s="1">
        <f t="shared" si="62"/>
        <v>3.5000000000000003E-2</v>
      </c>
      <c r="T429" s="4">
        <v>1388.91</v>
      </c>
      <c r="U429" s="9">
        <f t="shared" si="58"/>
        <v>1</v>
      </c>
      <c r="V429" s="4">
        <f t="shared" si="59"/>
        <v>69.44550000000001</v>
      </c>
      <c r="W429" s="1" t="s">
        <v>21</v>
      </c>
      <c r="X429" s="1">
        <v>4</v>
      </c>
      <c r="Y429" s="4">
        <f t="shared" si="60"/>
        <v>1392.91</v>
      </c>
      <c r="Z429" s="1" t="s">
        <v>44</v>
      </c>
      <c r="AA429" s="1" t="s">
        <v>23</v>
      </c>
      <c r="AB429" s="1" t="s">
        <v>24</v>
      </c>
      <c r="AC429" s="1" t="s">
        <v>38</v>
      </c>
      <c r="AD429" s="1" t="s">
        <v>19</v>
      </c>
      <c r="AE429" s="2">
        <v>39885</v>
      </c>
    </row>
    <row r="430" spans="1:31" x14ac:dyDescent="0.25">
      <c r="A430">
        <f t="shared" si="61"/>
        <v>429</v>
      </c>
      <c r="B430" s="1">
        <v>14176</v>
      </c>
      <c r="C430" s="2">
        <v>39884</v>
      </c>
      <c r="D430" s="1" t="s">
        <v>13</v>
      </c>
      <c r="E430" s="1" t="str">
        <f t="shared" si="54"/>
        <v>*</v>
      </c>
      <c r="F430" s="1" t="str">
        <f t="shared" si="55"/>
        <v>*</v>
      </c>
      <c r="G430" s="1" t="str">
        <f t="shared" si="56"/>
        <v>*</v>
      </c>
      <c r="J430" s="1" t="str">
        <f t="shared" si="57"/>
        <v>*</v>
      </c>
      <c r="P430" s="1">
        <v>39</v>
      </c>
      <c r="Q430" s="1">
        <f t="shared" si="62"/>
        <v>0.04</v>
      </c>
      <c r="T430" s="4">
        <v>1233.4775</v>
      </c>
      <c r="U430" s="9">
        <f t="shared" si="58"/>
        <v>1</v>
      </c>
      <c r="V430" s="4">
        <f t="shared" si="59"/>
        <v>31.627628205128204</v>
      </c>
      <c r="W430" s="1" t="s">
        <v>21</v>
      </c>
      <c r="X430" s="1">
        <v>5.99</v>
      </c>
      <c r="Y430" s="4">
        <f t="shared" si="60"/>
        <v>1239.4675</v>
      </c>
      <c r="Z430" s="1" t="s">
        <v>46</v>
      </c>
      <c r="AA430" s="1" t="s">
        <v>23</v>
      </c>
      <c r="AB430" s="1" t="s">
        <v>24</v>
      </c>
      <c r="AC430" s="1" t="s">
        <v>25</v>
      </c>
      <c r="AD430" s="1" t="s">
        <v>31</v>
      </c>
      <c r="AE430" s="2">
        <v>39891</v>
      </c>
    </row>
    <row r="431" spans="1:31" x14ac:dyDescent="0.25">
      <c r="A431">
        <f t="shared" si="61"/>
        <v>430</v>
      </c>
      <c r="B431" s="1">
        <v>12450</v>
      </c>
      <c r="C431" s="2">
        <v>39884</v>
      </c>
      <c r="D431" s="1" t="s">
        <v>27</v>
      </c>
      <c r="E431" s="1" t="str">
        <f t="shared" si="54"/>
        <v>*</v>
      </c>
      <c r="F431" s="1" t="str">
        <f t="shared" si="55"/>
        <v>*</v>
      </c>
      <c r="G431" s="1" t="str">
        <f t="shared" si="56"/>
        <v>*</v>
      </c>
      <c r="J431" s="1" t="str">
        <f t="shared" si="57"/>
        <v>*</v>
      </c>
      <c r="P431" s="1">
        <v>15</v>
      </c>
      <c r="Q431" s="1">
        <f t="shared" si="62"/>
        <v>0.02</v>
      </c>
      <c r="T431" s="4">
        <v>1146.4100000000001</v>
      </c>
      <c r="U431" s="9">
        <f t="shared" si="58"/>
        <v>1</v>
      </c>
      <c r="V431" s="4">
        <f t="shared" si="59"/>
        <v>76.427333333333337</v>
      </c>
      <c r="W431" s="1" t="s">
        <v>21</v>
      </c>
      <c r="X431" s="1">
        <v>14.52</v>
      </c>
      <c r="Y431" s="4">
        <f t="shared" si="60"/>
        <v>1160.93</v>
      </c>
      <c r="Z431" s="1" t="s">
        <v>46</v>
      </c>
      <c r="AA431" s="1" t="s">
        <v>23</v>
      </c>
      <c r="AB431" s="1" t="s">
        <v>24</v>
      </c>
      <c r="AC431" s="1" t="s">
        <v>38</v>
      </c>
      <c r="AD431" s="1" t="s">
        <v>19</v>
      </c>
      <c r="AE431" s="2">
        <v>39886</v>
      </c>
    </row>
    <row r="432" spans="1:31" x14ac:dyDescent="0.25">
      <c r="A432">
        <f t="shared" si="61"/>
        <v>431</v>
      </c>
      <c r="B432" s="1">
        <v>45987</v>
      </c>
      <c r="C432" s="2">
        <v>39884</v>
      </c>
      <c r="D432" s="1" t="s">
        <v>27</v>
      </c>
      <c r="E432" s="1" t="str">
        <f t="shared" si="54"/>
        <v>*</v>
      </c>
      <c r="F432" s="1" t="str">
        <f t="shared" si="55"/>
        <v>*</v>
      </c>
      <c r="G432" s="1" t="str">
        <f t="shared" si="56"/>
        <v>*</v>
      </c>
      <c r="J432" s="1" t="str">
        <f t="shared" si="57"/>
        <v>*</v>
      </c>
      <c r="P432" s="1">
        <v>31</v>
      </c>
      <c r="Q432" s="1">
        <f t="shared" si="62"/>
        <v>0.04</v>
      </c>
      <c r="T432" s="4">
        <v>131.43</v>
      </c>
      <c r="U432" s="9">
        <f t="shared" si="58"/>
        <v>0</v>
      </c>
      <c r="V432" s="4">
        <f t="shared" si="59"/>
        <v>4.2396774193548392</v>
      </c>
      <c r="W432" s="1" t="s">
        <v>21</v>
      </c>
      <c r="X432" s="1">
        <v>1.3</v>
      </c>
      <c r="Y432" s="4">
        <f t="shared" si="60"/>
        <v>132.73000000000002</v>
      </c>
      <c r="Z432" s="1" t="s">
        <v>22</v>
      </c>
      <c r="AA432" s="1" t="s">
        <v>23</v>
      </c>
      <c r="AB432" s="1" t="s">
        <v>29</v>
      </c>
      <c r="AC432" s="1" t="s">
        <v>40</v>
      </c>
      <c r="AD432" s="1" t="s">
        <v>31</v>
      </c>
      <c r="AE432" s="2">
        <v>39886</v>
      </c>
    </row>
    <row r="433" spans="1:31" x14ac:dyDescent="0.25">
      <c r="A433">
        <f t="shared" si="61"/>
        <v>432</v>
      </c>
      <c r="B433" s="1">
        <v>28258</v>
      </c>
      <c r="C433" s="2">
        <v>39885</v>
      </c>
      <c r="D433" s="1" t="s">
        <v>32</v>
      </c>
      <c r="E433" s="1" t="str">
        <f t="shared" si="54"/>
        <v>***</v>
      </c>
      <c r="F433" s="1" t="str">
        <f t="shared" si="55"/>
        <v>***</v>
      </c>
      <c r="G433" s="1" t="str">
        <f t="shared" si="56"/>
        <v>***</v>
      </c>
      <c r="J433" s="1" t="str">
        <f t="shared" si="57"/>
        <v>***</v>
      </c>
      <c r="P433" s="1">
        <v>25</v>
      </c>
      <c r="Q433" s="1">
        <f t="shared" si="62"/>
        <v>3.5000000000000003E-2</v>
      </c>
      <c r="T433" s="4">
        <v>2493.2399999999998</v>
      </c>
      <c r="U433" s="9">
        <f t="shared" si="58"/>
        <v>1</v>
      </c>
      <c r="V433" s="4">
        <f t="shared" si="59"/>
        <v>99.729599999999991</v>
      </c>
      <c r="W433" s="1" t="s">
        <v>21</v>
      </c>
      <c r="X433" s="1">
        <v>19.989999999999998</v>
      </c>
      <c r="Y433" s="4">
        <f t="shared" si="60"/>
        <v>2513.2299999999996</v>
      </c>
      <c r="Z433" s="1" t="s">
        <v>22</v>
      </c>
      <c r="AA433" s="1" t="s">
        <v>37</v>
      </c>
      <c r="AB433" s="1" t="s">
        <v>24</v>
      </c>
      <c r="AC433" s="1" t="s">
        <v>38</v>
      </c>
      <c r="AD433" s="1" t="s">
        <v>19</v>
      </c>
      <c r="AE433" s="2">
        <v>39886</v>
      </c>
    </row>
    <row r="434" spans="1:31" x14ac:dyDescent="0.25">
      <c r="A434">
        <f t="shared" si="61"/>
        <v>433</v>
      </c>
      <c r="B434" s="1">
        <v>28258</v>
      </c>
      <c r="C434" s="2">
        <v>39885</v>
      </c>
      <c r="D434" s="1" t="s">
        <v>32</v>
      </c>
      <c r="E434" s="1" t="str">
        <f t="shared" si="54"/>
        <v>***</v>
      </c>
      <c r="F434" s="1" t="str">
        <f t="shared" si="55"/>
        <v>***</v>
      </c>
      <c r="G434" s="1" t="str">
        <f t="shared" si="56"/>
        <v>***</v>
      </c>
      <c r="J434" s="1" t="str">
        <f t="shared" si="57"/>
        <v>***</v>
      </c>
      <c r="P434" s="1">
        <v>2</v>
      </c>
      <c r="Q434" s="1">
        <f t="shared" si="62"/>
        <v>0.01</v>
      </c>
      <c r="T434" s="4">
        <v>201.178</v>
      </c>
      <c r="U434" s="9">
        <f t="shared" si="58"/>
        <v>0</v>
      </c>
      <c r="V434" s="4">
        <f t="shared" si="59"/>
        <v>100.589</v>
      </c>
      <c r="W434" s="1" t="s">
        <v>21</v>
      </c>
      <c r="X434" s="1">
        <v>2.5</v>
      </c>
      <c r="Y434" s="4">
        <f t="shared" si="60"/>
        <v>203.678</v>
      </c>
      <c r="Z434" s="1" t="s">
        <v>22</v>
      </c>
      <c r="AA434" s="1" t="s">
        <v>37</v>
      </c>
      <c r="AB434" s="1" t="s">
        <v>24</v>
      </c>
      <c r="AC434" s="1" t="s">
        <v>25</v>
      </c>
      <c r="AD434" s="1" t="s">
        <v>19</v>
      </c>
      <c r="AE434" s="2">
        <v>39885</v>
      </c>
    </row>
    <row r="435" spans="1:31" x14ac:dyDescent="0.25">
      <c r="A435">
        <f t="shared" si="61"/>
        <v>434</v>
      </c>
      <c r="B435" s="1">
        <v>23398</v>
      </c>
      <c r="C435" s="2">
        <v>39885</v>
      </c>
      <c r="D435" s="1" t="s">
        <v>36</v>
      </c>
      <c r="E435" s="1" t="str">
        <f t="shared" si="54"/>
        <v>*</v>
      </c>
      <c r="F435" s="1" t="str">
        <f t="shared" si="55"/>
        <v>*</v>
      </c>
      <c r="G435" s="1" t="str">
        <f t="shared" si="56"/>
        <v>*</v>
      </c>
      <c r="J435" s="1" t="str">
        <f t="shared" si="57"/>
        <v>*</v>
      </c>
      <c r="P435" s="1">
        <v>19</v>
      </c>
      <c r="Q435" s="1">
        <f t="shared" si="62"/>
        <v>0.02</v>
      </c>
      <c r="T435" s="4">
        <v>123.1</v>
      </c>
      <c r="U435" s="9">
        <f t="shared" si="58"/>
        <v>0</v>
      </c>
      <c r="V435" s="4">
        <f t="shared" si="59"/>
        <v>6.4789473684210526</v>
      </c>
      <c r="W435" s="1" t="s">
        <v>21</v>
      </c>
      <c r="X435" s="1">
        <v>7.37</v>
      </c>
      <c r="Y435" s="4">
        <f t="shared" si="60"/>
        <v>130.47</v>
      </c>
      <c r="Z435" s="1" t="s">
        <v>44</v>
      </c>
      <c r="AA435" s="1" t="s">
        <v>28</v>
      </c>
      <c r="AB435" s="1" t="s">
        <v>29</v>
      </c>
      <c r="AC435" s="1" t="s">
        <v>40</v>
      </c>
      <c r="AD435" s="1" t="s">
        <v>19</v>
      </c>
      <c r="AE435" s="2">
        <v>39886</v>
      </c>
    </row>
    <row r="436" spans="1:31" x14ac:dyDescent="0.25">
      <c r="A436">
        <f t="shared" si="61"/>
        <v>435</v>
      </c>
      <c r="B436" s="1">
        <v>40518</v>
      </c>
      <c r="C436" s="2">
        <v>39885</v>
      </c>
      <c r="D436" s="1" t="s">
        <v>32</v>
      </c>
      <c r="E436" s="1" t="str">
        <f t="shared" si="54"/>
        <v>***</v>
      </c>
      <c r="F436" s="1" t="str">
        <f t="shared" si="55"/>
        <v>***</v>
      </c>
      <c r="G436" s="1" t="str">
        <f t="shared" si="56"/>
        <v>***</v>
      </c>
      <c r="J436" s="1" t="str">
        <f t="shared" si="57"/>
        <v>***</v>
      </c>
      <c r="P436" s="1">
        <v>3</v>
      </c>
      <c r="Q436" s="1">
        <f t="shared" si="62"/>
        <v>0.01</v>
      </c>
      <c r="T436" s="4">
        <v>17.52</v>
      </c>
      <c r="U436" s="9">
        <f t="shared" si="58"/>
        <v>0</v>
      </c>
      <c r="V436" s="4">
        <f t="shared" si="59"/>
        <v>5.84</v>
      </c>
      <c r="W436" s="1" t="s">
        <v>21</v>
      </c>
      <c r="X436" s="1">
        <v>5.04</v>
      </c>
      <c r="Y436" s="4">
        <f t="shared" si="60"/>
        <v>22.56</v>
      </c>
      <c r="Z436" s="1" t="s">
        <v>39</v>
      </c>
      <c r="AA436" s="1" t="s">
        <v>37</v>
      </c>
      <c r="AB436" s="1" t="s">
        <v>29</v>
      </c>
      <c r="AC436" s="1" t="s">
        <v>43</v>
      </c>
      <c r="AD436" s="1" t="s">
        <v>19</v>
      </c>
      <c r="AE436" s="2">
        <v>39886</v>
      </c>
    </row>
    <row r="437" spans="1:31" x14ac:dyDescent="0.25">
      <c r="A437">
        <f t="shared" si="61"/>
        <v>436</v>
      </c>
      <c r="B437" s="1">
        <v>24193</v>
      </c>
      <c r="C437" s="2">
        <v>39886</v>
      </c>
      <c r="D437" s="1" t="s">
        <v>27</v>
      </c>
      <c r="E437" s="1" t="str">
        <f t="shared" si="54"/>
        <v>*</v>
      </c>
      <c r="F437" s="1" t="str">
        <f t="shared" si="55"/>
        <v>*</v>
      </c>
      <c r="G437" s="1" t="str">
        <f t="shared" si="56"/>
        <v>*</v>
      </c>
      <c r="J437" s="1" t="str">
        <f t="shared" si="57"/>
        <v>*</v>
      </c>
      <c r="P437" s="1">
        <v>45</v>
      </c>
      <c r="Q437" s="1">
        <f t="shared" si="62"/>
        <v>0.05</v>
      </c>
      <c r="T437" s="4">
        <v>9539.6</v>
      </c>
      <c r="U437" s="9">
        <f t="shared" si="58"/>
        <v>1</v>
      </c>
      <c r="V437" s="4">
        <f t="shared" si="59"/>
        <v>211.99111111111111</v>
      </c>
      <c r="W437" s="1" t="s">
        <v>33</v>
      </c>
      <c r="X437" s="1">
        <v>55.96</v>
      </c>
      <c r="Y437" s="4">
        <f t="shared" si="60"/>
        <v>9595.56</v>
      </c>
      <c r="Z437" s="1" t="s">
        <v>49</v>
      </c>
      <c r="AA437" s="1" t="s">
        <v>23</v>
      </c>
      <c r="AB437" s="1" t="s">
        <v>17</v>
      </c>
      <c r="AC437" s="1" t="s">
        <v>62</v>
      </c>
      <c r="AD437" s="1" t="s">
        <v>59</v>
      </c>
      <c r="AE437" s="2">
        <v>39888</v>
      </c>
    </row>
    <row r="438" spans="1:31" x14ac:dyDescent="0.25">
      <c r="A438">
        <f t="shared" si="61"/>
        <v>437</v>
      </c>
      <c r="B438" s="1">
        <v>7776</v>
      </c>
      <c r="C438" s="2">
        <v>39886</v>
      </c>
      <c r="D438" s="1" t="s">
        <v>36</v>
      </c>
      <c r="E438" s="1" t="str">
        <f t="shared" si="54"/>
        <v>*</v>
      </c>
      <c r="F438" s="1" t="str">
        <f t="shared" si="55"/>
        <v>*</v>
      </c>
      <c r="G438" s="1" t="str">
        <f t="shared" si="56"/>
        <v>*</v>
      </c>
      <c r="J438" s="1" t="str">
        <f t="shared" si="57"/>
        <v>*</v>
      </c>
      <c r="P438" s="1">
        <v>36</v>
      </c>
      <c r="Q438" s="1">
        <f t="shared" si="62"/>
        <v>0.04</v>
      </c>
      <c r="T438" s="4">
        <v>7223.59</v>
      </c>
      <c r="U438" s="9">
        <f t="shared" si="58"/>
        <v>1</v>
      </c>
      <c r="V438" s="4">
        <f t="shared" si="59"/>
        <v>200.65527777777777</v>
      </c>
      <c r="W438" s="1" t="s">
        <v>33</v>
      </c>
      <c r="X438" s="1">
        <v>23.76</v>
      </c>
      <c r="Y438" s="4">
        <f t="shared" si="60"/>
        <v>7247.35</v>
      </c>
      <c r="Z438" s="1" t="s">
        <v>49</v>
      </c>
      <c r="AA438" s="1" t="s">
        <v>28</v>
      </c>
      <c r="AB438" s="1" t="s">
        <v>17</v>
      </c>
      <c r="AC438" s="1" t="s">
        <v>34</v>
      </c>
      <c r="AD438" s="1" t="s">
        <v>35</v>
      </c>
      <c r="AE438" s="2">
        <v>39887</v>
      </c>
    </row>
    <row r="439" spans="1:31" x14ac:dyDescent="0.25">
      <c r="A439">
        <f t="shared" si="61"/>
        <v>438</v>
      </c>
      <c r="B439" s="1">
        <v>28647</v>
      </c>
      <c r="C439" s="2">
        <v>39886</v>
      </c>
      <c r="D439" s="1" t="s">
        <v>32</v>
      </c>
      <c r="E439" s="1" t="str">
        <f t="shared" si="54"/>
        <v>***</v>
      </c>
      <c r="F439" s="1" t="str">
        <f t="shared" si="55"/>
        <v>***</v>
      </c>
      <c r="G439" s="1" t="str">
        <f t="shared" si="56"/>
        <v>***</v>
      </c>
      <c r="J439" s="1" t="str">
        <f t="shared" si="57"/>
        <v>***</v>
      </c>
      <c r="P439" s="1">
        <v>38</v>
      </c>
      <c r="Q439" s="1">
        <f t="shared" si="62"/>
        <v>0.04</v>
      </c>
      <c r="T439" s="4">
        <v>5679.59</v>
      </c>
      <c r="U439" s="9">
        <f t="shared" si="58"/>
        <v>1</v>
      </c>
      <c r="V439" s="4">
        <f t="shared" si="59"/>
        <v>149.46289473684212</v>
      </c>
      <c r="W439" s="1" t="s">
        <v>14</v>
      </c>
      <c r="X439" s="1">
        <v>69</v>
      </c>
      <c r="Y439" s="4">
        <f t="shared" si="60"/>
        <v>5748.59</v>
      </c>
      <c r="Z439" s="1" t="s">
        <v>44</v>
      </c>
      <c r="AA439" s="1" t="s">
        <v>28</v>
      </c>
      <c r="AB439" s="1" t="s">
        <v>17</v>
      </c>
      <c r="AC439" s="1" t="s">
        <v>52</v>
      </c>
      <c r="AD439" s="1" t="s">
        <v>48</v>
      </c>
      <c r="AE439" s="2">
        <v>39887</v>
      </c>
    </row>
    <row r="440" spans="1:31" x14ac:dyDescent="0.25">
      <c r="A440">
        <f t="shared" si="61"/>
        <v>439</v>
      </c>
      <c r="B440" s="1">
        <v>46241</v>
      </c>
      <c r="C440" s="2">
        <v>39886</v>
      </c>
      <c r="D440" s="1" t="s">
        <v>27</v>
      </c>
      <c r="E440" s="1" t="str">
        <f t="shared" si="54"/>
        <v>*</v>
      </c>
      <c r="F440" s="1" t="str">
        <f t="shared" si="55"/>
        <v>*</v>
      </c>
      <c r="G440" s="1" t="str">
        <f t="shared" si="56"/>
        <v>*</v>
      </c>
      <c r="J440" s="1" t="str">
        <f t="shared" si="57"/>
        <v>*</v>
      </c>
      <c r="P440" s="1">
        <v>34</v>
      </c>
      <c r="Q440" s="1">
        <f t="shared" si="62"/>
        <v>0.04</v>
      </c>
      <c r="T440" s="4">
        <v>1932.58</v>
      </c>
      <c r="U440" s="9">
        <f t="shared" si="58"/>
        <v>1</v>
      </c>
      <c r="V440" s="4">
        <f t="shared" si="59"/>
        <v>56.840588235294113</v>
      </c>
      <c r="W440" s="1" t="s">
        <v>21</v>
      </c>
      <c r="X440" s="1">
        <v>10.84</v>
      </c>
      <c r="Y440" s="4">
        <f t="shared" si="60"/>
        <v>1943.4199999999998</v>
      </c>
      <c r="Z440" s="1" t="s">
        <v>51</v>
      </c>
      <c r="AA440" s="1" t="s">
        <v>16</v>
      </c>
      <c r="AB440" s="1" t="s">
        <v>17</v>
      </c>
      <c r="AC440" s="1" t="s">
        <v>18</v>
      </c>
      <c r="AD440" s="1" t="s">
        <v>26</v>
      </c>
      <c r="AE440" s="2">
        <v>39888</v>
      </c>
    </row>
    <row r="441" spans="1:31" x14ac:dyDescent="0.25">
      <c r="A441">
        <f t="shared" si="61"/>
        <v>440</v>
      </c>
      <c r="B441" s="1">
        <v>24193</v>
      </c>
      <c r="C441" s="2">
        <v>39886</v>
      </c>
      <c r="D441" s="1" t="s">
        <v>27</v>
      </c>
      <c r="E441" s="1" t="str">
        <f t="shared" si="54"/>
        <v>*</v>
      </c>
      <c r="F441" s="1" t="str">
        <f t="shared" si="55"/>
        <v>*</v>
      </c>
      <c r="G441" s="1" t="str">
        <f t="shared" si="56"/>
        <v>*</v>
      </c>
      <c r="J441" s="1" t="str">
        <f t="shared" si="57"/>
        <v>*</v>
      </c>
      <c r="P441" s="1">
        <v>19</v>
      </c>
      <c r="Q441" s="1">
        <f t="shared" si="62"/>
        <v>0.02</v>
      </c>
      <c r="T441" s="4">
        <v>1426.5125</v>
      </c>
      <c r="U441" s="9">
        <f t="shared" si="58"/>
        <v>1</v>
      </c>
      <c r="V441" s="4">
        <f t="shared" si="59"/>
        <v>75.079605263157902</v>
      </c>
      <c r="W441" s="1" t="s">
        <v>21</v>
      </c>
      <c r="X441" s="1">
        <v>0.99</v>
      </c>
      <c r="Y441" s="4">
        <f t="shared" si="60"/>
        <v>1427.5025000000001</v>
      </c>
      <c r="Z441" s="1" t="s">
        <v>49</v>
      </c>
      <c r="AA441" s="1" t="s">
        <v>23</v>
      </c>
      <c r="AB441" s="1" t="s">
        <v>24</v>
      </c>
      <c r="AC441" s="1" t="s">
        <v>25</v>
      </c>
      <c r="AD441" s="1" t="s">
        <v>31</v>
      </c>
      <c r="AE441" s="2">
        <v>39888</v>
      </c>
    </row>
    <row r="442" spans="1:31" x14ac:dyDescent="0.25">
      <c r="A442">
        <f t="shared" si="61"/>
        <v>441</v>
      </c>
      <c r="B442" s="1">
        <v>7776</v>
      </c>
      <c r="C442" s="2">
        <v>39886</v>
      </c>
      <c r="D442" s="1" t="s">
        <v>36</v>
      </c>
      <c r="E442" s="1" t="str">
        <f t="shared" si="54"/>
        <v>*</v>
      </c>
      <c r="F442" s="1" t="str">
        <f t="shared" si="55"/>
        <v>*</v>
      </c>
      <c r="G442" s="1" t="str">
        <f t="shared" si="56"/>
        <v>*</v>
      </c>
      <c r="J442" s="1" t="str">
        <f t="shared" si="57"/>
        <v>*</v>
      </c>
      <c r="P442" s="1">
        <v>6</v>
      </c>
      <c r="Q442" s="1">
        <f t="shared" si="62"/>
        <v>0.01</v>
      </c>
      <c r="T442" s="4">
        <v>934.21600000000001</v>
      </c>
      <c r="U442" s="9">
        <f t="shared" si="58"/>
        <v>0</v>
      </c>
      <c r="V442" s="4">
        <f t="shared" si="59"/>
        <v>155.70266666666666</v>
      </c>
      <c r="W442" s="1" t="s">
        <v>33</v>
      </c>
      <c r="X442" s="1">
        <v>29.21</v>
      </c>
      <c r="Y442" s="4">
        <f t="shared" si="60"/>
        <v>963.42600000000004</v>
      </c>
      <c r="Z442" s="1" t="s">
        <v>49</v>
      </c>
      <c r="AA442" s="1" t="s">
        <v>28</v>
      </c>
      <c r="AB442" s="1" t="s">
        <v>17</v>
      </c>
      <c r="AC442" s="1" t="s">
        <v>52</v>
      </c>
      <c r="AD442" s="1" t="s">
        <v>59</v>
      </c>
      <c r="AE442" s="2">
        <v>39886</v>
      </c>
    </row>
    <row r="443" spans="1:31" x14ac:dyDescent="0.25">
      <c r="A443">
        <f t="shared" si="61"/>
        <v>442</v>
      </c>
      <c r="B443" s="1">
        <v>24193</v>
      </c>
      <c r="C443" s="2">
        <v>39886</v>
      </c>
      <c r="D443" s="1" t="s">
        <v>27</v>
      </c>
      <c r="E443" s="1" t="str">
        <f t="shared" si="54"/>
        <v>*</v>
      </c>
      <c r="F443" s="1" t="str">
        <f t="shared" si="55"/>
        <v>*</v>
      </c>
      <c r="G443" s="1" t="str">
        <f t="shared" si="56"/>
        <v>*</v>
      </c>
      <c r="J443" s="1" t="str">
        <f t="shared" si="57"/>
        <v>*</v>
      </c>
      <c r="P443" s="1">
        <v>24</v>
      </c>
      <c r="Q443" s="1">
        <f t="shared" si="62"/>
        <v>3.5000000000000003E-2</v>
      </c>
      <c r="T443" s="4">
        <v>109.86</v>
      </c>
      <c r="U443" s="9">
        <f t="shared" si="58"/>
        <v>0</v>
      </c>
      <c r="V443" s="4">
        <f t="shared" si="59"/>
        <v>4.5774999999999997</v>
      </c>
      <c r="W443" s="1" t="s">
        <v>21</v>
      </c>
      <c r="X443" s="1">
        <v>5.17</v>
      </c>
      <c r="Y443" s="4">
        <f t="shared" si="60"/>
        <v>115.03</v>
      </c>
      <c r="Z443" s="1" t="s">
        <v>49</v>
      </c>
      <c r="AA443" s="1" t="s">
        <v>23</v>
      </c>
      <c r="AB443" s="1" t="s">
        <v>29</v>
      </c>
      <c r="AC443" s="1" t="s">
        <v>40</v>
      </c>
      <c r="AD443" s="1" t="s">
        <v>19</v>
      </c>
      <c r="AE443" s="2">
        <v>39887</v>
      </c>
    </row>
    <row r="444" spans="1:31" x14ac:dyDescent="0.25">
      <c r="A444">
        <f t="shared" si="61"/>
        <v>443</v>
      </c>
      <c r="B444" s="1">
        <v>1952</v>
      </c>
      <c r="C444" s="2">
        <v>39887</v>
      </c>
      <c r="D444" s="1" t="s">
        <v>20</v>
      </c>
      <c r="E444" s="1" t="str">
        <f t="shared" si="54"/>
        <v>*</v>
      </c>
      <c r="F444" s="1" t="str">
        <f t="shared" si="55"/>
        <v>**</v>
      </c>
      <c r="G444" s="1" t="str">
        <f t="shared" si="56"/>
        <v>**</v>
      </c>
      <c r="J444" s="1" t="str">
        <f t="shared" si="57"/>
        <v>**</v>
      </c>
      <c r="P444" s="1">
        <v>24</v>
      </c>
      <c r="Q444" s="1">
        <f t="shared" si="62"/>
        <v>3.5000000000000003E-2</v>
      </c>
      <c r="T444" s="4">
        <v>7287.55</v>
      </c>
      <c r="U444" s="9">
        <f t="shared" si="58"/>
        <v>1</v>
      </c>
      <c r="V444" s="4">
        <f t="shared" si="59"/>
        <v>303.64791666666667</v>
      </c>
      <c r="W444" s="1" t="s">
        <v>33</v>
      </c>
      <c r="X444" s="1">
        <v>54.12</v>
      </c>
      <c r="Y444" s="4">
        <f t="shared" si="60"/>
        <v>7341.67</v>
      </c>
      <c r="Z444" s="1" t="s">
        <v>22</v>
      </c>
      <c r="AA444" s="1" t="s">
        <v>28</v>
      </c>
      <c r="AB444" s="1" t="s">
        <v>17</v>
      </c>
      <c r="AC444" s="1" t="s">
        <v>52</v>
      </c>
      <c r="AD444" s="1" t="s">
        <v>59</v>
      </c>
      <c r="AE444" s="2">
        <v>39887</v>
      </c>
    </row>
    <row r="445" spans="1:31" x14ac:dyDescent="0.25">
      <c r="A445">
        <f t="shared" si="61"/>
        <v>444</v>
      </c>
      <c r="B445" s="1">
        <v>26855</v>
      </c>
      <c r="C445" s="2">
        <v>39887</v>
      </c>
      <c r="D445" s="1" t="s">
        <v>20</v>
      </c>
      <c r="E445" s="1" t="str">
        <f t="shared" si="54"/>
        <v>*</v>
      </c>
      <c r="F445" s="1" t="str">
        <f t="shared" si="55"/>
        <v>**</v>
      </c>
      <c r="G445" s="1" t="str">
        <f t="shared" si="56"/>
        <v>**</v>
      </c>
      <c r="J445" s="1" t="str">
        <f t="shared" si="57"/>
        <v>**</v>
      </c>
      <c r="P445" s="1">
        <v>13</v>
      </c>
      <c r="Q445" s="1">
        <f t="shared" si="62"/>
        <v>0.02</v>
      </c>
      <c r="T445" s="4">
        <v>396.04</v>
      </c>
      <c r="U445" s="9">
        <f t="shared" si="58"/>
        <v>0</v>
      </c>
      <c r="V445" s="4">
        <f t="shared" si="59"/>
        <v>30.464615384615385</v>
      </c>
      <c r="W445" s="1" t="s">
        <v>21</v>
      </c>
      <c r="X445" s="1">
        <v>3.92</v>
      </c>
      <c r="Y445" s="4">
        <f t="shared" si="60"/>
        <v>399.96000000000004</v>
      </c>
      <c r="Z445" s="1" t="s">
        <v>22</v>
      </c>
      <c r="AA445" s="1" t="s">
        <v>23</v>
      </c>
      <c r="AB445" s="1" t="s">
        <v>17</v>
      </c>
      <c r="AC445" s="1" t="s">
        <v>18</v>
      </c>
      <c r="AD445" s="1" t="s">
        <v>41</v>
      </c>
      <c r="AE445" s="2">
        <v>39888</v>
      </c>
    </row>
    <row r="446" spans="1:31" x14ac:dyDescent="0.25">
      <c r="A446">
        <f t="shared" si="61"/>
        <v>445</v>
      </c>
      <c r="B446" s="1">
        <v>11585</v>
      </c>
      <c r="C446" s="2">
        <v>39887</v>
      </c>
      <c r="D446" s="1" t="s">
        <v>36</v>
      </c>
      <c r="E446" s="1" t="str">
        <f t="shared" si="54"/>
        <v>*</v>
      </c>
      <c r="F446" s="1" t="str">
        <f t="shared" si="55"/>
        <v>*</v>
      </c>
      <c r="G446" s="1" t="str">
        <f t="shared" si="56"/>
        <v>*</v>
      </c>
      <c r="J446" s="1" t="str">
        <f t="shared" si="57"/>
        <v>*</v>
      </c>
      <c r="P446" s="1">
        <v>17</v>
      </c>
      <c r="Q446" s="1">
        <f t="shared" si="62"/>
        <v>0.02</v>
      </c>
      <c r="T446" s="4">
        <v>281.83999999999997</v>
      </c>
      <c r="U446" s="9">
        <f t="shared" si="58"/>
        <v>0</v>
      </c>
      <c r="V446" s="4">
        <f t="shared" si="59"/>
        <v>16.578823529411764</v>
      </c>
      <c r="W446" s="1" t="s">
        <v>21</v>
      </c>
      <c r="X446" s="1">
        <v>4</v>
      </c>
      <c r="Y446" s="4">
        <f t="shared" si="60"/>
        <v>285.83999999999997</v>
      </c>
      <c r="Z446" s="1" t="s">
        <v>53</v>
      </c>
      <c r="AA446" s="1" t="s">
        <v>16</v>
      </c>
      <c r="AB446" s="1" t="s">
        <v>24</v>
      </c>
      <c r="AC446" s="1" t="s">
        <v>38</v>
      </c>
      <c r="AD446" s="1" t="s">
        <v>19</v>
      </c>
      <c r="AE446" s="2">
        <v>39888</v>
      </c>
    </row>
    <row r="447" spans="1:31" x14ac:dyDescent="0.25">
      <c r="A447">
        <f t="shared" si="61"/>
        <v>446</v>
      </c>
      <c r="B447" s="1">
        <v>11585</v>
      </c>
      <c r="C447" s="2">
        <v>39887</v>
      </c>
      <c r="D447" s="1" t="s">
        <v>36</v>
      </c>
      <c r="E447" s="1" t="str">
        <f t="shared" si="54"/>
        <v>*</v>
      </c>
      <c r="F447" s="1" t="str">
        <f t="shared" si="55"/>
        <v>*</v>
      </c>
      <c r="G447" s="1" t="str">
        <f t="shared" si="56"/>
        <v>*</v>
      </c>
      <c r="J447" s="1" t="str">
        <f t="shared" si="57"/>
        <v>*</v>
      </c>
      <c r="P447" s="1">
        <v>2</v>
      </c>
      <c r="Q447" s="1">
        <f t="shared" si="62"/>
        <v>0.01</v>
      </c>
      <c r="T447" s="4">
        <v>200.75299999999999</v>
      </c>
      <c r="U447" s="9">
        <f t="shared" si="58"/>
        <v>0</v>
      </c>
      <c r="V447" s="4">
        <f t="shared" si="59"/>
        <v>100.37649999999999</v>
      </c>
      <c r="W447" s="1" t="s">
        <v>21</v>
      </c>
      <c r="X447" s="1">
        <v>8.99</v>
      </c>
      <c r="Y447" s="4">
        <f t="shared" si="60"/>
        <v>209.74299999999999</v>
      </c>
      <c r="Z447" s="1" t="s">
        <v>64</v>
      </c>
      <c r="AA447" s="1" t="s">
        <v>16</v>
      </c>
      <c r="AB447" s="1" t="s">
        <v>24</v>
      </c>
      <c r="AC447" s="1" t="s">
        <v>25</v>
      </c>
      <c r="AD447" s="1" t="s">
        <v>19</v>
      </c>
      <c r="AE447" s="2">
        <v>39888</v>
      </c>
    </row>
    <row r="448" spans="1:31" x14ac:dyDescent="0.25">
      <c r="A448">
        <f t="shared" si="61"/>
        <v>447</v>
      </c>
      <c r="B448" s="1">
        <v>53573</v>
      </c>
      <c r="C448" s="2">
        <v>39887</v>
      </c>
      <c r="D448" s="1" t="s">
        <v>27</v>
      </c>
      <c r="E448" s="1" t="str">
        <f t="shared" si="54"/>
        <v>*</v>
      </c>
      <c r="F448" s="1" t="str">
        <f t="shared" si="55"/>
        <v>*</v>
      </c>
      <c r="G448" s="1" t="str">
        <f t="shared" si="56"/>
        <v>*</v>
      </c>
      <c r="J448" s="1" t="str">
        <f t="shared" si="57"/>
        <v>*</v>
      </c>
      <c r="P448" s="1">
        <v>6</v>
      </c>
      <c r="Q448" s="1">
        <f t="shared" si="62"/>
        <v>0.01</v>
      </c>
      <c r="T448" s="4">
        <v>93.73</v>
      </c>
      <c r="U448" s="9">
        <f t="shared" si="58"/>
        <v>0</v>
      </c>
      <c r="V448" s="4">
        <f t="shared" si="59"/>
        <v>15.621666666666668</v>
      </c>
      <c r="W448" s="1" t="s">
        <v>21</v>
      </c>
      <c r="X448" s="1">
        <v>5.3</v>
      </c>
      <c r="Y448" s="4">
        <f t="shared" si="60"/>
        <v>99.03</v>
      </c>
      <c r="Z448" s="1" t="s">
        <v>46</v>
      </c>
      <c r="AA448" s="1" t="s">
        <v>37</v>
      </c>
      <c r="AB448" s="1" t="s">
        <v>17</v>
      </c>
      <c r="AC448" s="1" t="s">
        <v>18</v>
      </c>
      <c r="AD448" s="1" t="s">
        <v>31</v>
      </c>
      <c r="AE448" s="2">
        <v>39889</v>
      </c>
    </row>
    <row r="449" spans="1:31" x14ac:dyDescent="0.25">
      <c r="A449">
        <f t="shared" si="61"/>
        <v>448</v>
      </c>
      <c r="B449" s="1">
        <v>28480</v>
      </c>
      <c r="C449" s="2">
        <v>39887</v>
      </c>
      <c r="D449" s="1" t="s">
        <v>36</v>
      </c>
      <c r="E449" s="1" t="str">
        <f t="shared" si="54"/>
        <v>*</v>
      </c>
      <c r="F449" s="1" t="str">
        <f t="shared" si="55"/>
        <v>*</v>
      </c>
      <c r="G449" s="1" t="str">
        <f t="shared" si="56"/>
        <v>*</v>
      </c>
      <c r="J449" s="1" t="str">
        <f t="shared" si="57"/>
        <v>*</v>
      </c>
      <c r="P449" s="1">
        <v>17</v>
      </c>
      <c r="Q449" s="1">
        <f t="shared" si="62"/>
        <v>0.02</v>
      </c>
      <c r="T449" s="4">
        <v>30.62</v>
      </c>
      <c r="U449" s="9">
        <f t="shared" si="58"/>
        <v>0</v>
      </c>
      <c r="V449" s="4">
        <f t="shared" si="59"/>
        <v>1.8011764705882354</v>
      </c>
      <c r="W449" s="1" t="s">
        <v>21</v>
      </c>
      <c r="X449" s="1">
        <v>0.7</v>
      </c>
      <c r="Y449" s="4">
        <f t="shared" si="60"/>
        <v>31.32</v>
      </c>
      <c r="Z449" s="1" t="s">
        <v>15</v>
      </c>
      <c r="AA449" s="1" t="s">
        <v>28</v>
      </c>
      <c r="AB449" s="1" t="s">
        <v>29</v>
      </c>
      <c r="AC449" s="1" t="s">
        <v>30</v>
      </c>
      <c r="AD449" s="1" t="s">
        <v>31</v>
      </c>
      <c r="AE449" s="2">
        <v>39888</v>
      </c>
    </row>
    <row r="450" spans="1:31" x14ac:dyDescent="0.25">
      <c r="A450">
        <f t="shared" si="61"/>
        <v>449</v>
      </c>
      <c r="B450" s="1">
        <v>57476</v>
      </c>
      <c r="C450" s="2">
        <v>39888</v>
      </c>
      <c r="D450" s="1" t="s">
        <v>20</v>
      </c>
      <c r="E450" s="1" t="str">
        <f t="shared" si="54"/>
        <v>*</v>
      </c>
      <c r="F450" s="1" t="str">
        <f t="shared" si="55"/>
        <v>**</v>
      </c>
      <c r="G450" s="1" t="str">
        <f t="shared" si="56"/>
        <v>**</v>
      </c>
      <c r="J450" s="1" t="str">
        <f t="shared" si="57"/>
        <v>**</v>
      </c>
      <c r="P450" s="1">
        <v>20</v>
      </c>
      <c r="Q450" s="1">
        <f t="shared" si="62"/>
        <v>3.5000000000000003E-2</v>
      </c>
      <c r="T450" s="4">
        <v>1351.43</v>
      </c>
      <c r="U450" s="9">
        <f t="shared" si="58"/>
        <v>1</v>
      </c>
      <c r="V450" s="4">
        <f t="shared" si="59"/>
        <v>67.5715</v>
      </c>
      <c r="W450" s="1" t="s">
        <v>33</v>
      </c>
      <c r="X450" s="1">
        <v>60</v>
      </c>
      <c r="Y450" s="4">
        <f t="shared" si="60"/>
        <v>1411.43</v>
      </c>
      <c r="Z450" s="1" t="s">
        <v>15</v>
      </c>
      <c r="AA450" s="1" t="s">
        <v>23</v>
      </c>
      <c r="AB450" s="1" t="s">
        <v>29</v>
      </c>
      <c r="AC450" s="1" t="s">
        <v>63</v>
      </c>
      <c r="AD450" s="1" t="s">
        <v>35</v>
      </c>
      <c r="AE450" s="2">
        <v>39889</v>
      </c>
    </row>
    <row r="451" spans="1:31" x14ac:dyDescent="0.25">
      <c r="A451">
        <f t="shared" si="61"/>
        <v>450</v>
      </c>
      <c r="B451" s="1">
        <v>57476</v>
      </c>
      <c r="C451" s="2">
        <v>39888</v>
      </c>
      <c r="D451" s="1" t="s">
        <v>20</v>
      </c>
      <c r="E451" s="1" t="str">
        <f t="shared" ref="E451:E514" si="63">IF(D451="Critical","***","*")</f>
        <v>*</v>
      </c>
      <c r="F451" s="1" t="str">
        <f t="shared" ref="F451:F514" si="64">IF(D451="Critical","***",IF(D451="High","**","*"))</f>
        <v>**</v>
      </c>
      <c r="G451" s="1" t="str">
        <f t="shared" ref="G451:G514" si="65">VLOOKUP(D451,$H$6:$I$10,2,FALSE)</f>
        <v>**</v>
      </c>
      <c r="J451" s="1" t="str">
        <f t="shared" ref="J451:J514" si="66">HLOOKUP(D451,$K$5:$O$6,2,FALSE)</f>
        <v>**</v>
      </c>
      <c r="P451" s="1">
        <v>17</v>
      </c>
      <c r="Q451" s="1">
        <f t="shared" si="62"/>
        <v>0.02</v>
      </c>
      <c r="T451" s="4">
        <v>357.91</v>
      </c>
      <c r="U451" s="9">
        <f t="shared" ref="U451:U514" si="67">IF(T451&gt;1000,1,0)</f>
        <v>0</v>
      </c>
      <c r="V451" s="4">
        <f t="shared" ref="V451:V514" si="68">T451/P451</f>
        <v>21.053529411764707</v>
      </c>
      <c r="W451" s="1" t="s">
        <v>21</v>
      </c>
      <c r="X451" s="1">
        <v>8.99</v>
      </c>
      <c r="Y451" s="4">
        <f t="shared" ref="Y451:Y514" si="69">X451+T451</f>
        <v>366.90000000000003</v>
      </c>
      <c r="Z451" s="1" t="s">
        <v>15</v>
      </c>
      <c r="AA451" s="1" t="s">
        <v>23</v>
      </c>
      <c r="AB451" s="1" t="s">
        <v>29</v>
      </c>
      <c r="AC451" s="1" t="s">
        <v>30</v>
      </c>
      <c r="AD451" s="1" t="s">
        <v>41</v>
      </c>
      <c r="AE451" s="2">
        <v>39890</v>
      </c>
    </row>
    <row r="452" spans="1:31" x14ac:dyDescent="0.25">
      <c r="A452">
        <f t="shared" ref="A452:A515" si="70">A451+1</f>
        <v>451</v>
      </c>
      <c r="B452" s="1">
        <v>36807</v>
      </c>
      <c r="C452" s="2">
        <v>39888</v>
      </c>
      <c r="D452" s="1" t="s">
        <v>36</v>
      </c>
      <c r="E452" s="1" t="str">
        <f t="shared" si="63"/>
        <v>*</v>
      </c>
      <c r="F452" s="1" t="str">
        <f t="shared" si="64"/>
        <v>*</v>
      </c>
      <c r="G452" s="1" t="str">
        <f t="shared" si="65"/>
        <v>*</v>
      </c>
      <c r="J452" s="1" t="str">
        <f t="shared" si="66"/>
        <v>*</v>
      </c>
      <c r="P452" s="1">
        <v>14</v>
      </c>
      <c r="Q452" s="1">
        <f t="shared" ref="Q452:Q515" si="71">VLOOKUP(P452,$R$5:$S$10,2,TRUE)</f>
        <v>0.02</v>
      </c>
      <c r="T452" s="4">
        <v>211.88</v>
      </c>
      <c r="U452" s="9">
        <f t="shared" si="67"/>
        <v>0</v>
      </c>
      <c r="V452" s="4">
        <f t="shared" si="68"/>
        <v>15.134285714285713</v>
      </c>
      <c r="W452" s="1" t="s">
        <v>21</v>
      </c>
      <c r="X452" s="1">
        <v>1.39</v>
      </c>
      <c r="Y452" s="4">
        <f t="shared" si="69"/>
        <v>213.26999999999998</v>
      </c>
      <c r="Z452" s="1" t="s">
        <v>22</v>
      </c>
      <c r="AA452" s="1" t="s">
        <v>28</v>
      </c>
      <c r="AB452" s="1" t="s">
        <v>29</v>
      </c>
      <c r="AC452" s="1" t="s">
        <v>57</v>
      </c>
      <c r="AD452" s="1" t="s">
        <v>19</v>
      </c>
      <c r="AE452" s="2">
        <v>39889</v>
      </c>
    </row>
    <row r="453" spans="1:31" x14ac:dyDescent="0.25">
      <c r="A453">
        <f t="shared" si="70"/>
        <v>452</v>
      </c>
      <c r="B453" s="1">
        <v>9383</v>
      </c>
      <c r="C453" s="2">
        <v>39888</v>
      </c>
      <c r="D453" s="1" t="s">
        <v>27</v>
      </c>
      <c r="E453" s="1" t="str">
        <f t="shared" si="63"/>
        <v>*</v>
      </c>
      <c r="F453" s="1" t="str">
        <f t="shared" si="64"/>
        <v>*</v>
      </c>
      <c r="G453" s="1" t="str">
        <f t="shared" si="65"/>
        <v>*</v>
      </c>
      <c r="J453" s="1" t="str">
        <f t="shared" si="66"/>
        <v>*</v>
      </c>
      <c r="P453" s="1">
        <v>11</v>
      </c>
      <c r="Q453" s="1">
        <f t="shared" si="71"/>
        <v>0.02</v>
      </c>
      <c r="T453" s="4">
        <v>82.42</v>
      </c>
      <c r="U453" s="9">
        <f t="shared" si="67"/>
        <v>0</v>
      </c>
      <c r="V453" s="4">
        <f t="shared" si="68"/>
        <v>7.4927272727272731</v>
      </c>
      <c r="W453" s="1" t="s">
        <v>21</v>
      </c>
      <c r="X453" s="1">
        <v>4</v>
      </c>
      <c r="Y453" s="4">
        <f t="shared" si="69"/>
        <v>86.42</v>
      </c>
      <c r="Z453" s="1" t="s">
        <v>49</v>
      </c>
      <c r="AA453" s="1" t="s">
        <v>28</v>
      </c>
      <c r="AB453" s="1" t="s">
        <v>17</v>
      </c>
      <c r="AC453" s="1" t="s">
        <v>18</v>
      </c>
      <c r="AD453" s="1" t="s">
        <v>31</v>
      </c>
      <c r="AE453" s="2">
        <v>39890</v>
      </c>
    </row>
    <row r="454" spans="1:31" x14ac:dyDescent="0.25">
      <c r="A454">
        <f t="shared" si="70"/>
        <v>453</v>
      </c>
      <c r="B454" s="1">
        <v>6498</v>
      </c>
      <c r="C454" s="2">
        <v>39889</v>
      </c>
      <c r="D454" s="1" t="s">
        <v>36</v>
      </c>
      <c r="E454" s="1" t="str">
        <f t="shared" si="63"/>
        <v>*</v>
      </c>
      <c r="F454" s="1" t="str">
        <f t="shared" si="64"/>
        <v>*</v>
      </c>
      <c r="G454" s="1" t="str">
        <f t="shared" si="65"/>
        <v>*</v>
      </c>
      <c r="J454" s="1" t="str">
        <f t="shared" si="66"/>
        <v>*</v>
      </c>
      <c r="P454" s="1">
        <v>38</v>
      </c>
      <c r="Q454" s="1">
        <f t="shared" si="71"/>
        <v>0.04</v>
      </c>
      <c r="T454" s="4">
        <v>336.85</v>
      </c>
      <c r="U454" s="9">
        <f t="shared" si="67"/>
        <v>0</v>
      </c>
      <c r="V454" s="4">
        <f t="shared" si="68"/>
        <v>8.8644736842105267</v>
      </c>
      <c r="W454" s="1" t="s">
        <v>14</v>
      </c>
      <c r="X454" s="1">
        <v>2.83</v>
      </c>
      <c r="Y454" s="4">
        <f t="shared" si="69"/>
        <v>339.68</v>
      </c>
      <c r="Z454" s="1" t="s">
        <v>22</v>
      </c>
      <c r="AA454" s="1" t="s">
        <v>37</v>
      </c>
      <c r="AB454" s="1" t="s">
        <v>24</v>
      </c>
      <c r="AC454" s="1" t="s">
        <v>38</v>
      </c>
      <c r="AD454" s="1" t="s">
        <v>41</v>
      </c>
      <c r="AE454" s="2">
        <v>39890</v>
      </c>
    </row>
    <row r="455" spans="1:31" x14ac:dyDescent="0.25">
      <c r="A455">
        <f t="shared" si="70"/>
        <v>454</v>
      </c>
      <c r="B455" s="1">
        <v>9733</v>
      </c>
      <c r="C455" s="2">
        <v>39889</v>
      </c>
      <c r="D455" s="1" t="s">
        <v>27</v>
      </c>
      <c r="E455" s="1" t="str">
        <f t="shared" si="63"/>
        <v>*</v>
      </c>
      <c r="F455" s="1" t="str">
        <f t="shared" si="64"/>
        <v>*</v>
      </c>
      <c r="G455" s="1" t="str">
        <f t="shared" si="65"/>
        <v>*</v>
      </c>
      <c r="J455" s="1" t="str">
        <f t="shared" si="66"/>
        <v>*</v>
      </c>
      <c r="P455" s="1">
        <v>39</v>
      </c>
      <c r="Q455" s="1">
        <f t="shared" si="71"/>
        <v>0.04</v>
      </c>
      <c r="T455" s="4">
        <v>223.64</v>
      </c>
      <c r="U455" s="9">
        <f t="shared" si="67"/>
        <v>0</v>
      </c>
      <c r="V455" s="4">
        <f t="shared" si="68"/>
        <v>5.7343589743589742</v>
      </c>
      <c r="W455" s="1" t="s">
        <v>21</v>
      </c>
      <c r="X455" s="1">
        <v>5.35</v>
      </c>
      <c r="Y455" s="4">
        <f t="shared" si="69"/>
        <v>228.98999999999998</v>
      </c>
      <c r="Z455" s="1" t="s">
        <v>44</v>
      </c>
      <c r="AA455" s="1" t="s">
        <v>37</v>
      </c>
      <c r="AB455" s="1" t="s">
        <v>29</v>
      </c>
      <c r="AC455" s="1" t="s">
        <v>40</v>
      </c>
      <c r="AD455" s="1" t="s">
        <v>19</v>
      </c>
      <c r="AE455" s="2">
        <v>39889</v>
      </c>
    </row>
    <row r="456" spans="1:31" x14ac:dyDescent="0.25">
      <c r="A456">
        <f t="shared" si="70"/>
        <v>455</v>
      </c>
      <c r="B456" s="1">
        <v>39906</v>
      </c>
      <c r="C456" s="2">
        <v>39889</v>
      </c>
      <c r="D456" s="1" t="s">
        <v>36</v>
      </c>
      <c r="E456" s="1" t="str">
        <f t="shared" si="63"/>
        <v>*</v>
      </c>
      <c r="F456" s="1" t="str">
        <f t="shared" si="64"/>
        <v>*</v>
      </c>
      <c r="G456" s="1" t="str">
        <f t="shared" si="65"/>
        <v>*</v>
      </c>
      <c r="J456" s="1" t="str">
        <f t="shared" si="66"/>
        <v>*</v>
      </c>
      <c r="P456" s="1">
        <v>25</v>
      </c>
      <c r="Q456" s="1">
        <f t="shared" si="71"/>
        <v>3.5000000000000003E-2</v>
      </c>
      <c r="T456" s="4">
        <v>82.21</v>
      </c>
      <c r="U456" s="9">
        <f t="shared" si="67"/>
        <v>0</v>
      </c>
      <c r="V456" s="4">
        <f t="shared" si="68"/>
        <v>3.2883999999999998</v>
      </c>
      <c r="W456" s="1" t="s">
        <v>21</v>
      </c>
      <c r="X456" s="1">
        <v>1.0900000000000001</v>
      </c>
      <c r="Y456" s="4">
        <f t="shared" si="69"/>
        <v>83.3</v>
      </c>
      <c r="Z456" s="1" t="s">
        <v>22</v>
      </c>
      <c r="AA456" s="1" t="s">
        <v>37</v>
      </c>
      <c r="AB456" s="1" t="s">
        <v>29</v>
      </c>
      <c r="AC456" s="1" t="s">
        <v>40</v>
      </c>
      <c r="AD456" s="1" t="s">
        <v>31</v>
      </c>
      <c r="AE456" s="2">
        <v>39891</v>
      </c>
    </row>
    <row r="457" spans="1:31" x14ac:dyDescent="0.25">
      <c r="A457">
        <f t="shared" si="70"/>
        <v>456</v>
      </c>
      <c r="B457" s="1">
        <v>23751</v>
      </c>
      <c r="C457" s="2">
        <v>39890</v>
      </c>
      <c r="D457" s="1" t="s">
        <v>36</v>
      </c>
      <c r="E457" s="1" t="str">
        <f t="shared" si="63"/>
        <v>*</v>
      </c>
      <c r="F457" s="1" t="str">
        <f t="shared" si="64"/>
        <v>*</v>
      </c>
      <c r="G457" s="1" t="str">
        <f t="shared" si="65"/>
        <v>*</v>
      </c>
      <c r="J457" s="1" t="str">
        <f t="shared" si="66"/>
        <v>*</v>
      </c>
      <c r="P457" s="1">
        <v>44</v>
      </c>
      <c r="Q457" s="1">
        <f t="shared" si="71"/>
        <v>0.05</v>
      </c>
      <c r="T457" s="4">
        <v>10364.36</v>
      </c>
      <c r="U457" s="9">
        <f t="shared" si="67"/>
        <v>1</v>
      </c>
      <c r="V457" s="4">
        <f t="shared" si="68"/>
        <v>235.55363636363637</v>
      </c>
      <c r="W457" s="1" t="s">
        <v>33</v>
      </c>
      <c r="X457" s="1">
        <v>64.66</v>
      </c>
      <c r="Y457" s="4">
        <f t="shared" si="69"/>
        <v>10429.02</v>
      </c>
      <c r="Z457" s="1" t="s">
        <v>42</v>
      </c>
      <c r="AA457" s="1" t="s">
        <v>28</v>
      </c>
      <c r="AB457" s="1" t="s">
        <v>17</v>
      </c>
      <c r="AC457" s="1" t="s">
        <v>62</v>
      </c>
      <c r="AD457" s="1" t="s">
        <v>59</v>
      </c>
      <c r="AE457" s="2">
        <v>39891</v>
      </c>
    </row>
    <row r="458" spans="1:31" x14ac:dyDescent="0.25">
      <c r="A458">
        <f t="shared" si="70"/>
        <v>457</v>
      </c>
      <c r="B458" s="1">
        <v>9894</v>
      </c>
      <c r="C458" s="2">
        <v>39890</v>
      </c>
      <c r="D458" s="1" t="s">
        <v>20</v>
      </c>
      <c r="E458" s="1" t="str">
        <f t="shared" si="63"/>
        <v>*</v>
      </c>
      <c r="F458" s="1" t="str">
        <f t="shared" si="64"/>
        <v>**</v>
      </c>
      <c r="G458" s="1" t="str">
        <f t="shared" si="65"/>
        <v>**</v>
      </c>
      <c r="J458" s="1" t="str">
        <f t="shared" si="66"/>
        <v>**</v>
      </c>
      <c r="P458" s="1">
        <v>16</v>
      </c>
      <c r="Q458" s="1">
        <f t="shared" si="71"/>
        <v>0.02</v>
      </c>
      <c r="T458" s="4">
        <v>5403.75</v>
      </c>
      <c r="U458" s="9">
        <f t="shared" si="67"/>
        <v>1</v>
      </c>
      <c r="V458" s="4">
        <f t="shared" si="68"/>
        <v>337.734375</v>
      </c>
      <c r="W458" s="1" t="s">
        <v>33</v>
      </c>
      <c r="X458" s="1">
        <v>58.92</v>
      </c>
      <c r="Y458" s="4">
        <f t="shared" si="69"/>
        <v>5462.67</v>
      </c>
      <c r="Z458" s="1" t="s">
        <v>53</v>
      </c>
      <c r="AA458" s="1" t="s">
        <v>23</v>
      </c>
      <c r="AB458" s="1" t="s">
        <v>17</v>
      </c>
      <c r="AC458" s="1" t="s">
        <v>34</v>
      </c>
      <c r="AD458" s="1" t="s">
        <v>35</v>
      </c>
      <c r="AE458" s="2">
        <v>39892</v>
      </c>
    </row>
    <row r="459" spans="1:31" x14ac:dyDescent="0.25">
      <c r="A459">
        <f t="shared" si="70"/>
        <v>458</v>
      </c>
      <c r="B459" s="1">
        <v>31941</v>
      </c>
      <c r="C459" s="2">
        <v>39890</v>
      </c>
      <c r="D459" s="1" t="s">
        <v>36</v>
      </c>
      <c r="E459" s="1" t="str">
        <f t="shared" si="63"/>
        <v>*</v>
      </c>
      <c r="F459" s="1" t="str">
        <f t="shared" si="64"/>
        <v>*</v>
      </c>
      <c r="G459" s="1" t="str">
        <f t="shared" si="65"/>
        <v>*</v>
      </c>
      <c r="J459" s="1" t="str">
        <f t="shared" si="66"/>
        <v>*</v>
      </c>
      <c r="P459" s="1">
        <v>32</v>
      </c>
      <c r="Q459" s="1">
        <f t="shared" si="71"/>
        <v>0.04</v>
      </c>
      <c r="T459" s="4">
        <v>2564.4499999999998</v>
      </c>
      <c r="U459" s="9">
        <f t="shared" si="67"/>
        <v>1</v>
      </c>
      <c r="V459" s="4">
        <f t="shared" si="68"/>
        <v>80.139062499999994</v>
      </c>
      <c r="W459" s="1" t="s">
        <v>14</v>
      </c>
      <c r="X459" s="1">
        <v>13.99</v>
      </c>
      <c r="Y459" s="4">
        <f t="shared" si="69"/>
        <v>2578.4399999999996</v>
      </c>
      <c r="Z459" s="1" t="s">
        <v>15</v>
      </c>
      <c r="AA459" s="1" t="s">
        <v>23</v>
      </c>
      <c r="AB459" s="1" t="s">
        <v>29</v>
      </c>
      <c r="AC459" s="1" t="s">
        <v>63</v>
      </c>
      <c r="AD459" s="1" t="s">
        <v>26</v>
      </c>
      <c r="AE459" s="2">
        <v>39891</v>
      </c>
    </row>
    <row r="460" spans="1:31" x14ac:dyDescent="0.25">
      <c r="A460">
        <f t="shared" si="70"/>
        <v>459</v>
      </c>
      <c r="B460" s="1">
        <v>53920</v>
      </c>
      <c r="C460" s="2">
        <v>39890</v>
      </c>
      <c r="D460" s="1" t="s">
        <v>32</v>
      </c>
      <c r="E460" s="1" t="str">
        <f t="shared" si="63"/>
        <v>***</v>
      </c>
      <c r="F460" s="1" t="str">
        <f t="shared" si="64"/>
        <v>***</v>
      </c>
      <c r="G460" s="1" t="str">
        <f t="shared" si="65"/>
        <v>***</v>
      </c>
      <c r="J460" s="1" t="str">
        <f t="shared" si="66"/>
        <v>***</v>
      </c>
      <c r="P460" s="1">
        <v>18</v>
      </c>
      <c r="Q460" s="1">
        <f t="shared" si="71"/>
        <v>0.02</v>
      </c>
      <c r="T460" s="4">
        <v>433.31</v>
      </c>
      <c r="U460" s="9">
        <f t="shared" si="67"/>
        <v>0</v>
      </c>
      <c r="V460" s="4">
        <f t="shared" si="68"/>
        <v>24.072777777777777</v>
      </c>
      <c r="W460" s="1" t="s">
        <v>33</v>
      </c>
      <c r="X460" s="1">
        <v>53.03</v>
      </c>
      <c r="Y460" s="4">
        <f t="shared" si="69"/>
        <v>486.34000000000003</v>
      </c>
      <c r="Z460" s="1" t="s">
        <v>42</v>
      </c>
      <c r="AA460" s="1" t="s">
        <v>37</v>
      </c>
      <c r="AB460" s="1" t="s">
        <v>29</v>
      </c>
      <c r="AC460" s="1" t="s">
        <v>55</v>
      </c>
      <c r="AD460" s="1" t="s">
        <v>35</v>
      </c>
      <c r="AE460" s="2">
        <v>39892</v>
      </c>
    </row>
    <row r="461" spans="1:31" x14ac:dyDescent="0.25">
      <c r="A461">
        <f t="shared" si="70"/>
        <v>460</v>
      </c>
      <c r="B461" s="1">
        <v>15170</v>
      </c>
      <c r="C461" s="2">
        <v>39890</v>
      </c>
      <c r="D461" s="1" t="s">
        <v>32</v>
      </c>
      <c r="E461" s="1" t="str">
        <f t="shared" si="63"/>
        <v>***</v>
      </c>
      <c r="F461" s="1" t="str">
        <f t="shared" si="64"/>
        <v>***</v>
      </c>
      <c r="G461" s="1" t="str">
        <f t="shared" si="65"/>
        <v>***</v>
      </c>
      <c r="J461" s="1" t="str">
        <f t="shared" si="66"/>
        <v>***</v>
      </c>
      <c r="P461" s="1">
        <v>19</v>
      </c>
      <c r="Q461" s="1">
        <f t="shared" si="71"/>
        <v>0.02</v>
      </c>
      <c r="T461" s="4">
        <v>356.46449999999999</v>
      </c>
      <c r="U461" s="9">
        <f t="shared" si="67"/>
        <v>0</v>
      </c>
      <c r="V461" s="4">
        <f t="shared" si="68"/>
        <v>18.761289473684212</v>
      </c>
      <c r="W461" s="1" t="s">
        <v>21</v>
      </c>
      <c r="X461" s="1">
        <v>4.8099999999999996</v>
      </c>
      <c r="Y461" s="4">
        <f t="shared" si="69"/>
        <v>361.27449999999999</v>
      </c>
      <c r="Z461" s="1" t="s">
        <v>22</v>
      </c>
      <c r="AA461" s="1" t="s">
        <v>28</v>
      </c>
      <c r="AB461" s="1" t="s">
        <v>24</v>
      </c>
      <c r="AC461" s="1" t="s">
        <v>25</v>
      </c>
      <c r="AD461" s="1" t="s">
        <v>26</v>
      </c>
      <c r="AE461" s="2">
        <v>39890</v>
      </c>
    </row>
    <row r="462" spans="1:31" x14ac:dyDescent="0.25">
      <c r="A462">
        <f t="shared" si="70"/>
        <v>461</v>
      </c>
      <c r="B462" s="1">
        <v>43140</v>
      </c>
      <c r="C462" s="2">
        <v>39890</v>
      </c>
      <c r="D462" s="1" t="s">
        <v>32</v>
      </c>
      <c r="E462" s="1" t="str">
        <f t="shared" si="63"/>
        <v>***</v>
      </c>
      <c r="F462" s="1" t="str">
        <f t="shared" si="64"/>
        <v>***</v>
      </c>
      <c r="G462" s="1" t="str">
        <f t="shared" si="65"/>
        <v>***</v>
      </c>
      <c r="J462" s="1" t="str">
        <f t="shared" si="66"/>
        <v>***</v>
      </c>
      <c r="P462" s="1">
        <v>23</v>
      </c>
      <c r="Q462" s="1">
        <f t="shared" si="71"/>
        <v>3.5000000000000003E-2</v>
      </c>
      <c r="T462" s="4">
        <v>130.16</v>
      </c>
      <c r="U462" s="9">
        <f t="shared" si="67"/>
        <v>0</v>
      </c>
      <c r="V462" s="4">
        <f t="shared" si="68"/>
        <v>5.6591304347826084</v>
      </c>
      <c r="W462" s="1" t="s">
        <v>21</v>
      </c>
      <c r="X462" s="1">
        <v>5.14</v>
      </c>
      <c r="Y462" s="4">
        <f t="shared" si="69"/>
        <v>135.29999999999998</v>
      </c>
      <c r="Z462" s="1" t="s">
        <v>15</v>
      </c>
      <c r="AA462" s="1" t="s">
        <v>37</v>
      </c>
      <c r="AB462" s="1" t="s">
        <v>29</v>
      </c>
      <c r="AC462" s="1" t="s">
        <v>40</v>
      </c>
      <c r="AD462" s="1" t="s">
        <v>19</v>
      </c>
      <c r="AE462" s="2">
        <v>39892</v>
      </c>
    </row>
    <row r="463" spans="1:31" x14ac:dyDescent="0.25">
      <c r="A463">
        <f t="shared" si="70"/>
        <v>462</v>
      </c>
      <c r="B463" s="1">
        <v>31941</v>
      </c>
      <c r="C463" s="2">
        <v>39890</v>
      </c>
      <c r="D463" s="1" t="s">
        <v>36</v>
      </c>
      <c r="E463" s="1" t="str">
        <f t="shared" si="63"/>
        <v>*</v>
      </c>
      <c r="F463" s="1" t="str">
        <f t="shared" si="64"/>
        <v>*</v>
      </c>
      <c r="G463" s="1" t="str">
        <f t="shared" si="65"/>
        <v>*</v>
      </c>
      <c r="J463" s="1" t="str">
        <f t="shared" si="66"/>
        <v>*</v>
      </c>
      <c r="P463" s="1">
        <v>7</v>
      </c>
      <c r="Q463" s="1">
        <f t="shared" si="71"/>
        <v>0.01</v>
      </c>
      <c r="T463" s="4">
        <v>53.55</v>
      </c>
      <c r="U463" s="9">
        <f t="shared" si="67"/>
        <v>0</v>
      </c>
      <c r="V463" s="4">
        <f t="shared" si="68"/>
        <v>7.6499999999999995</v>
      </c>
      <c r="W463" s="1" t="s">
        <v>21</v>
      </c>
      <c r="X463" s="1">
        <v>9.68</v>
      </c>
      <c r="Y463" s="4">
        <f t="shared" si="69"/>
        <v>63.23</v>
      </c>
      <c r="Z463" s="1" t="s">
        <v>15</v>
      </c>
      <c r="AA463" s="1" t="s">
        <v>23</v>
      </c>
      <c r="AB463" s="1" t="s">
        <v>29</v>
      </c>
      <c r="AC463" s="1" t="s">
        <v>40</v>
      </c>
      <c r="AD463" s="1" t="s">
        <v>19</v>
      </c>
      <c r="AE463" s="2">
        <v>39892</v>
      </c>
    </row>
    <row r="464" spans="1:31" x14ac:dyDescent="0.25">
      <c r="A464">
        <f t="shared" si="70"/>
        <v>463</v>
      </c>
      <c r="B464" s="1">
        <v>19299</v>
      </c>
      <c r="C464" s="2">
        <v>39890</v>
      </c>
      <c r="D464" s="1" t="s">
        <v>27</v>
      </c>
      <c r="E464" s="1" t="str">
        <f t="shared" si="63"/>
        <v>*</v>
      </c>
      <c r="F464" s="1" t="str">
        <f t="shared" si="64"/>
        <v>*</v>
      </c>
      <c r="G464" s="1" t="str">
        <f t="shared" si="65"/>
        <v>*</v>
      </c>
      <c r="J464" s="1" t="str">
        <f t="shared" si="66"/>
        <v>*</v>
      </c>
      <c r="P464" s="1">
        <v>10</v>
      </c>
      <c r="Q464" s="1">
        <f t="shared" si="71"/>
        <v>0.02</v>
      </c>
      <c r="T464" s="4">
        <v>29.23</v>
      </c>
      <c r="U464" s="9">
        <f t="shared" si="67"/>
        <v>0</v>
      </c>
      <c r="V464" s="4">
        <f t="shared" si="68"/>
        <v>2.923</v>
      </c>
      <c r="W464" s="1" t="s">
        <v>21</v>
      </c>
      <c r="X464" s="1">
        <v>0.5</v>
      </c>
      <c r="Y464" s="4">
        <f t="shared" si="69"/>
        <v>29.73</v>
      </c>
      <c r="Z464" s="1" t="s">
        <v>42</v>
      </c>
      <c r="AA464" s="1" t="s">
        <v>28</v>
      </c>
      <c r="AB464" s="1" t="s">
        <v>29</v>
      </c>
      <c r="AC464" s="1" t="s">
        <v>58</v>
      </c>
      <c r="AD464" s="1" t="s">
        <v>19</v>
      </c>
      <c r="AE464" s="2">
        <v>39892</v>
      </c>
    </row>
    <row r="465" spans="1:31" x14ac:dyDescent="0.25">
      <c r="A465">
        <f t="shared" si="70"/>
        <v>464</v>
      </c>
      <c r="B465" s="1">
        <v>49216</v>
      </c>
      <c r="C465" s="2">
        <v>39891</v>
      </c>
      <c r="D465" s="1" t="s">
        <v>20</v>
      </c>
      <c r="E465" s="1" t="str">
        <f t="shared" si="63"/>
        <v>*</v>
      </c>
      <c r="F465" s="1" t="str">
        <f t="shared" si="64"/>
        <v>**</v>
      </c>
      <c r="G465" s="1" t="str">
        <f t="shared" si="65"/>
        <v>**</v>
      </c>
      <c r="J465" s="1" t="str">
        <f t="shared" si="66"/>
        <v>**</v>
      </c>
      <c r="P465" s="1">
        <v>9</v>
      </c>
      <c r="Q465" s="1">
        <f t="shared" si="71"/>
        <v>0.01</v>
      </c>
      <c r="T465" s="4">
        <v>2503.86</v>
      </c>
      <c r="U465" s="9">
        <f t="shared" si="67"/>
        <v>1</v>
      </c>
      <c r="V465" s="4">
        <f t="shared" si="68"/>
        <v>278.20666666666671</v>
      </c>
      <c r="W465" s="1" t="s">
        <v>33</v>
      </c>
      <c r="X465" s="1">
        <v>28.06</v>
      </c>
      <c r="Y465" s="4">
        <f t="shared" si="69"/>
        <v>2531.92</v>
      </c>
      <c r="Z465" s="1" t="s">
        <v>51</v>
      </c>
      <c r="AA465" s="1" t="s">
        <v>37</v>
      </c>
      <c r="AB465" s="1" t="s">
        <v>24</v>
      </c>
      <c r="AC465" s="1" t="s">
        <v>56</v>
      </c>
      <c r="AD465" s="1" t="s">
        <v>35</v>
      </c>
      <c r="AE465" s="2">
        <v>39891</v>
      </c>
    </row>
    <row r="466" spans="1:31" x14ac:dyDescent="0.25">
      <c r="A466">
        <f t="shared" si="70"/>
        <v>465</v>
      </c>
      <c r="B466" s="1">
        <v>23429</v>
      </c>
      <c r="C466" s="2">
        <v>39891</v>
      </c>
      <c r="D466" s="1" t="s">
        <v>32</v>
      </c>
      <c r="E466" s="1" t="str">
        <f t="shared" si="63"/>
        <v>***</v>
      </c>
      <c r="F466" s="1" t="str">
        <f t="shared" si="64"/>
        <v>***</v>
      </c>
      <c r="G466" s="1" t="str">
        <f t="shared" si="65"/>
        <v>***</v>
      </c>
      <c r="J466" s="1" t="str">
        <f t="shared" si="66"/>
        <v>***</v>
      </c>
      <c r="P466" s="1">
        <v>19</v>
      </c>
      <c r="Q466" s="1">
        <f t="shared" si="71"/>
        <v>0.02</v>
      </c>
      <c r="T466" s="4">
        <v>1063.3499999999999</v>
      </c>
      <c r="U466" s="9">
        <f t="shared" si="67"/>
        <v>1</v>
      </c>
      <c r="V466" s="4">
        <f t="shared" si="68"/>
        <v>55.965789473684204</v>
      </c>
      <c r="W466" s="1" t="s">
        <v>14</v>
      </c>
      <c r="X466" s="1">
        <v>5.26</v>
      </c>
      <c r="Y466" s="4">
        <f t="shared" si="69"/>
        <v>1068.6099999999999</v>
      </c>
      <c r="Z466" s="1" t="s">
        <v>22</v>
      </c>
      <c r="AA466" s="1" t="s">
        <v>28</v>
      </c>
      <c r="AB466" s="1" t="s">
        <v>24</v>
      </c>
      <c r="AC466" s="1" t="s">
        <v>25</v>
      </c>
      <c r="AD466" s="1" t="s">
        <v>19</v>
      </c>
      <c r="AE466" s="2">
        <v>39893</v>
      </c>
    </row>
    <row r="467" spans="1:31" x14ac:dyDescent="0.25">
      <c r="A467">
        <f t="shared" si="70"/>
        <v>466</v>
      </c>
      <c r="B467" s="1">
        <v>16676</v>
      </c>
      <c r="C467" s="2">
        <v>39891</v>
      </c>
      <c r="D467" s="1" t="s">
        <v>20</v>
      </c>
      <c r="E467" s="1" t="str">
        <f t="shared" si="63"/>
        <v>*</v>
      </c>
      <c r="F467" s="1" t="str">
        <f t="shared" si="64"/>
        <v>**</v>
      </c>
      <c r="G467" s="1" t="str">
        <f t="shared" si="65"/>
        <v>**</v>
      </c>
      <c r="J467" s="1" t="str">
        <f t="shared" si="66"/>
        <v>**</v>
      </c>
      <c r="P467" s="1">
        <v>39</v>
      </c>
      <c r="Q467" s="1">
        <f t="shared" si="71"/>
        <v>0.04</v>
      </c>
      <c r="T467" s="4">
        <v>936.80200000000002</v>
      </c>
      <c r="U467" s="9">
        <f t="shared" si="67"/>
        <v>0</v>
      </c>
      <c r="V467" s="4">
        <f t="shared" si="68"/>
        <v>24.020564102564101</v>
      </c>
      <c r="W467" s="1" t="s">
        <v>21</v>
      </c>
      <c r="X467" s="1">
        <v>8.59</v>
      </c>
      <c r="Y467" s="4">
        <f t="shared" si="69"/>
        <v>945.39200000000005</v>
      </c>
      <c r="Z467" s="1" t="s">
        <v>22</v>
      </c>
      <c r="AA467" s="1" t="s">
        <v>16</v>
      </c>
      <c r="AB467" s="1" t="s">
        <v>24</v>
      </c>
      <c r="AC467" s="1" t="s">
        <v>25</v>
      </c>
      <c r="AD467" s="1" t="s">
        <v>26</v>
      </c>
      <c r="AE467" s="2">
        <v>39891</v>
      </c>
    </row>
    <row r="468" spans="1:31" x14ac:dyDescent="0.25">
      <c r="A468">
        <f t="shared" si="70"/>
        <v>467</v>
      </c>
      <c r="B468" s="1">
        <v>49216</v>
      </c>
      <c r="C468" s="2">
        <v>39891</v>
      </c>
      <c r="D468" s="1" t="s">
        <v>20</v>
      </c>
      <c r="E468" s="1" t="str">
        <f t="shared" si="63"/>
        <v>*</v>
      </c>
      <c r="F468" s="1" t="str">
        <f t="shared" si="64"/>
        <v>**</v>
      </c>
      <c r="G468" s="1" t="str">
        <f t="shared" si="65"/>
        <v>**</v>
      </c>
      <c r="J468" s="1" t="str">
        <f t="shared" si="66"/>
        <v>**</v>
      </c>
      <c r="P468" s="1">
        <v>29</v>
      </c>
      <c r="Q468" s="1">
        <f t="shared" si="71"/>
        <v>3.5000000000000003E-2</v>
      </c>
      <c r="T468" s="4">
        <v>374.67</v>
      </c>
      <c r="U468" s="9">
        <f t="shared" si="67"/>
        <v>0</v>
      </c>
      <c r="V468" s="4">
        <f t="shared" si="68"/>
        <v>12.919655172413794</v>
      </c>
      <c r="W468" s="1" t="s">
        <v>14</v>
      </c>
      <c r="X468" s="1">
        <v>6.35</v>
      </c>
      <c r="Y468" s="4">
        <f t="shared" si="69"/>
        <v>381.02000000000004</v>
      </c>
      <c r="Z468" s="1" t="s">
        <v>51</v>
      </c>
      <c r="AA468" s="1" t="s">
        <v>37</v>
      </c>
      <c r="AB468" s="1" t="s">
        <v>29</v>
      </c>
      <c r="AC468" s="1" t="s">
        <v>40</v>
      </c>
      <c r="AD468" s="1" t="s">
        <v>19</v>
      </c>
      <c r="AE468" s="2">
        <v>39892</v>
      </c>
    </row>
    <row r="469" spans="1:31" x14ac:dyDescent="0.25">
      <c r="A469">
        <f t="shared" si="70"/>
        <v>468</v>
      </c>
      <c r="B469" s="1">
        <v>49216</v>
      </c>
      <c r="C469" s="2">
        <v>39891</v>
      </c>
      <c r="D469" s="1" t="s">
        <v>20</v>
      </c>
      <c r="E469" s="1" t="str">
        <f t="shared" si="63"/>
        <v>*</v>
      </c>
      <c r="F469" s="1" t="str">
        <f t="shared" si="64"/>
        <v>**</v>
      </c>
      <c r="G469" s="1" t="str">
        <f t="shared" si="65"/>
        <v>**</v>
      </c>
      <c r="J469" s="1" t="str">
        <f t="shared" si="66"/>
        <v>**</v>
      </c>
      <c r="P469" s="1">
        <v>11</v>
      </c>
      <c r="Q469" s="1">
        <f t="shared" si="71"/>
        <v>0.02</v>
      </c>
      <c r="T469" s="4">
        <v>259.69</v>
      </c>
      <c r="U469" s="9">
        <f t="shared" si="67"/>
        <v>0</v>
      </c>
      <c r="V469" s="4">
        <f t="shared" si="68"/>
        <v>23.608181818181819</v>
      </c>
      <c r="W469" s="1" t="s">
        <v>21</v>
      </c>
      <c r="X469" s="1">
        <v>12.98</v>
      </c>
      <c r="Y469" s="4">
        <f t="shared" si="69"/>
        <v>272.67</v>
      </c>
      <c r="Z469" s="1" t="s">
        <v>50</v>
      </c>
      <c r="AA469" s="1" t="s">
        <v>37</v>
      </c>
      <c r="AB469" s="1" t="s">
        <v>29</v>
      </c>
      <c r="AC469" s="1" t="s">
        <v>43</v>
      </c>
      <c r="AD469" s="1" t="s">
        <v>19</v>
      </c>
      <c r="AE469" s="2">
        <v>39891</v>
      </c>
    </row>
    <row r="470" spans="1:31" x14ac:dyDescent="0.25">
      <c r="A470">
        <f t="shared" si="70"/>
        <v>469</v>
      </c>
      <c r="B470" s="1">
        <v>23429</v>
      </c>
      <c r="C470" s="2">
        <v>39891</v>
      </c>
      <c r="D470" s="1" t="s">
        <v>32</v>
      </c>
      <c r="E470" s="1" t="str">
        <f t="shared" si="63"/>
        <v>***</v>
      </c>
      <c r="F470" s="1" t="str">
        <f t="shared" si="64"/>
        <v>***</v>
      </c>
      <c r="G470" s="1" t="str">
        <f t="shared" si="65"/>
        <v>***</v>
      </c>
      <c r="J470" s="1" t="str">
        <f t="shared" si="66"/>
        <v>***</v>
      </c>
      <c r="P470" s="1">
        <v>28</v>
      </c>
      <c r="Q470" s="1">
        <f t="shared" si="71"/>
        <v>3.5000000000000003E-2</v>
      </c>
      <c r="T470" s="4">
        <v>154.61000000000001</v>
      </c>
      <c r="U470" s="9">
        <f t="shared" si="67"/>
        <v>0</v>
      </c>
      <c r="V470" s="4">
        <f t="shared" si="68"/>
        <v>5.5217857142857145</v>
      </c>
      <c r="W470" s="1" t="s">
        <v>21</v>
      </c>
      <c r="X470" s="1">
        <v>5.63</v>
      </c>
      <c r="Y470" s="4">
        <f t="shared" si="69"/>
        <v>160.24</v>
      </c>
      <c r="Z470" s="1" t="s">
        <v>22</v>
      </c>
      <c r="AA470" s="1" t="s">
        <v>28</v>
      </c>
      <c r="AB470" s="1" t="s">
        <v>29</v>
      </c>
      <c r="AC470" s="1" t="s">
        <v>43</v>
      </c>
      <c r="AD470" s="1" t="s">
        <v>19</v>
      </c>
      <c r="AE470" s="2">
        <v>39891</v>
      </c>
    </row>
    <row r="471" spans="1:31" x14ac:dyDescent="0.25">
      <c r="A471">
        <f t="shared" si="70"/>
        <v>470</v>
      </c>
      <c r="B471" s="1">
        <v>49216</v>
      </c>
      <c r="C471" s="2">
        <v>39891</v>
      </c>
      <c r="D471" s="1" t="s">
        <v>20</v>
      </c>
      <c r="E471" s="1" t="str">
        <f t="shared" si="63"/>
        <v>*</v>
      </c>
      <c r="F471" s="1" t="str">
        <f t="shared" si="64"/>
        <v>**</v>
      </c>
      <c r="G471" s="1" t="str">
        <f t="shared" si="65"/>
        <v>**</v>
      </c>
      <c r="J471" s="1" t="str">
        <f t="shared" si="66"/>
        <v>**</v>
      </c>
      <c r="P471" s="1">
        <v>28</v>
      </c>
      <c r="Q471" s="1">
        <f t="shared" si="71"/>
        <v>3.5000000000000003E-2</v>
      </c>
      <c r="T471" s="4">
        <v>96.71</v>
      </c>
      <c r="U471" s="9">
        <f t="shared" si="67"/>
        <v>0</v>
      </c>
      <c r="V471" s="4">
        <f t="shared" si="68"/>
        <v>3.453928571428571</v>
      </c>
      <c r="W471" s="1" t="s">
        <v>21</v>
      </c>
      <c r="X471" s="1">
        <v>3.97</v>
      </c>
      <c r="Y471" s="4">
        <f t="shared" si="69"/>
        <v>100.67999999999999</v>
      </c>
      <c r="Z471" s="1" t="s">
        <v>22</v>
      </c>
      <c r="AA471" s="1" t="s">
        <v>37</v>
      </c>
      <c r="AB471" s="1" t="s">
        <v>29</v>
      </c>
      <c r="AC471" s="1" t="s">
        <v>30</v>
      </c>
      <c r="AD471" s="1" t="s">
        <v>31</v>
      </c>
      <c r="AE471" s="2">
        <v>39891</v>
      </c>
    </row>
    <row r="472" spans="1:31" x14ac:dyDescent="0.25">
      <c r="A472">
        <f t="shared" si="70"/>
        <v>471</v>
      </c>
      <c r="B472" s="1">
        <v>6116</v>
      </c>
      <c r="C472" s="2">
        <v>39892</v>
      </c>
      <c r="D472" s="1" t="s">
        <v>36</v>
      </c>
      <c r="E472" s="1" t="str">
        <f t="shared" si="63"/>
        <v>*</v>
      </c>
      <c r="F472" s="1" t="str">
        <f t="shared" si="64"/>
        <v>*</v>
      </c>
      <c r="G472" s="1" t="str">
        <f t="shared" si="65"/>
        <v>*</v>
      </c>
      <c r="J472" s="1" t="str">
        <f t="shared" si="66"/>
        <v>*</v>
      </c>
      <c r="P472" s="1">
        <v>6</v>
      </c>
      <c r="Q472" s="1">
        <f t="shared" si="71"/>
        <v>0.01</v>
      </c>
      <c r="T472" s="4">
        <v>9620.82</v>
      </c>
      <c r="U472" s="9">
        <f t="shared" si="67"/>
        <v>1</v>
      </c>
      <c r="V472" s="4">
        <f t="shared" si="68"/>
        <v>1603.47</v>
      </c>
      <c r="W472" s="1" t="s">
        <v>21</v>
      </c>
      <c r="X472" s="1">
        <v>24.49</v>
      </c>
      <c r="Y472" s="4">
        <f t="shared" si="69"/>
        <v>9645.31</v>
      </c>
      <c r="Z472" s="1" t="s">
        <v>60</v>
      </c>
      <c r="AA472" s="1" t="s">
        <v>28</v>
      </c>
      <c r="AB472" s="1" t="s">
        <v>29</v>
      </c>
      <c r="AC472" s="1" t="s">
        <v>45</v>
      </c>
      <c r="AD472" s="1" t="s">
        <v>26</v>
      </c>
      <c r="AE472" s="2">
        <v>39894</v>
      </c>
    </row>
    <row r="473" spans="1:31" x14ac:dyDescent="0.25">
      <c r="A473">
        <f t="shared" si="70"/>
        <v>472</v>
      </c>
      <c r="B473" s="1">
        <v>11077</v>
      </c>
      <c r="C473" s="2">
        <v>39892</v>
      </c>
      <c r="D473" s="1" t="s">
        <v>13</v>
      </c>
      <c r="E473" s="1" t="str">
        <f t="shared" si="63"/>
        <v>*</v>
      </c>
      <c r="F473" s="1" t="str">
        <f t="shared" si="64"/>
        <v>*</v>
      </c>
      <c r="G473" s="1" t="str">
        <f t="shared" si="65"/>
        <v>*</v>
      </c>
      <c r="J473" s="1" t="str">
        <f t="shared" si="66"/>
        <v>*</v>
      </c>
      <c r="P473" s="1">
        <v>30</v>
      </c>
      <c r="Q473" s="1">
        <f t="shared" si="71"/>
        <v>0.04</v>
      </c>
      <c r="T473" s="4">
        <v>4620.05</v>
      </c>
      <c r="U473" s="9">
        <f t="shared" si="67"/>
        <v>1</v>
      </c>
      <c r="V473" s="4">
        <f t="shared" si="68"/>
        <v>154.00166666666667</v>
      </c>
      <c r="W473" s="1" t="s">
        <v>33</v>
      </c>
      <c r="X473" s="1">
        <v>35.020000000000003</v>
      </c>
      <c r="Y473" s="4">
        <f t="shared" si="69"/>
        <v>4655.0700000000006</v>
      </c>
      <c r="Z473" s="1" t="s">
        <v>42</v>
      </c>
      <c r="AA473" s="1" t="s">
        <v>16</v>
      </c>
      <c r="AB473" s="1" t="s">
        <v>17</v>
      </c>
      <c r="AC473" s="1" t="s">
        <v>62</v>
      </c>
      <c r="AD473" s="1" t="s">
        <v>59</v>
      </c>
      <c r="AE473" s="2">
        <v>39896</v>
      </c>
    </row>
    <row r="474" spans="1:31" x14ac:dyDescent="0.25">
      <c r="A474">
        <f t="shared" si="70"/>
        <v>473</v>
      </c>
      <c r="B474" s="1">
        <v>38084</v>
      </c>
      <c r="C474" s="2">
        <v>39892</v>
      </c>
      <c r="D474" s="1" t="s">
        <v>27</v>
      </c>
      <c r="E474" s="1" t="str">
        <f t="shared" si="63"/>
        <v>*</v>
      </c>
      <c r="F474" s="1" t="str">
        <f t="shared" si="64"/>
        <v>*</v>
      </c>
      <c r="G474" s="1" t="str">
        <f t="shared" si="65"/>
        <v>*</v>
      </c>
      <c r="J474" s="1" t="str">
        <f t="shared" si="66"/>
        <v>*</v>
      </c>
      <c r="P474" s="1">
        <v>33</v>
      </c>
      <c r="Q474" s="1">
        <f t="shared" si="71"/>
        <v>0.04</v>
      </c>
      <c r="T474" s="4">
        <v>404.91</v>
      </c>
      <c r="U474" s="9">
        <f t="shared" si="67"/>
        <v>0</v>
      </c>
      <c r="V474" s="4">
        <f t="shared" si="68"/>
        <v>12.270000000000001</v>
      </c>
      <c r="W474" s="1" t="s">
        <v>21</v>
      </c>
      <c r="X474" s="1">
        <v>4.9800000000000004</v>
      </c>
      <c r="Y474" s="4">
        <f t="shared" si="69"/>
        <v>409.89000000000004</v>
      </c>
      <c r="Z474" s="1" t="s">
        <v>22</v>
      </c>
      <c r="AA474" s="1" t="s">
        <v>37</v>
      </c>
      <c r="AB474" s="1" t="s">
        <v>17</v>
      </c>
      <c r="AC474" s="1" t="s">
        <v>18</v>
      </c>
      <c r="AD474" s="1" t="s">
        <v>41</v>
      </c>
      <c r="AE474" s="2">
        <v>39894</v>
      </c>
    </row>
    <row r="475" spans="1:31" x14ac:dyDescent="0.25">
      <c r="A475">
        <f t="shared" si="70"/>
        <v>474</v>
      </c>
      <c r="B475" s="1">
        <v>6116</v>
      </c>
      <c r="C475" s="2">
        <v>39892</v>
      </c>
      <c r="D475" s="1" t="s">
        <v>36</v>
      </c>
      <c r="E475" s="1" t="str">
        <f t="shared" si="63"/>
        <v>*</v>
      </c>
      <c r="F475" s="1" t="str">
        <f t="shared" si="64"/>
        <v>*</v>
      </c>
      <c r="G475" s="1" t="str">
        <f t="shared" si="65"/>
        <v>*</v>
      </c>
      <c r="J475" s="1" t="str">
        <f t="shared" si="66"/>
        <v>*</v>
      </c>
      <c r="P475" s="1">
        <v>7</v>
      </c>
      <c r="Q475" s="1">
        <f t="shared" si="71"/>
        <v>0.01</v>
      </c>
      <c r="T475" s="4">
        <v>150.77000000000001</v>
      </c>
      <c r="U475" s="9">
        <f t="shared" si="67"/>
        <v>0</v>
      </c>
      <c r="V475" s="4">
        <f t="shared" si="68"/>
        <v>21.53857142857143</v>
      </c>
      <c r="W475" s="1" t="s">
        <v>21</v>
      </c>
      <c r="X475" s="1">
        <v>4</v>
      </c>
      <c r="Y475" s="4">
        <f t="shared" si="69"/>
        <v>154.77000000000001</v>
      </c>
      <c r="Z475" s="1" t="s">
        <v>53</v>
      </c>
      <c r="AA475" s="1" t="s">
        <v>28</v>
      </c>
      <c r="AB475" s="1" t="s">
        <v>24</v>
      </c>
      <c r="AC475" s="1" t="s">
        <v>38</v>
      </c>
      <c r="AD475" s="1" t="s">
        <v>19</v>
      </c>
      <c r="AE475" s="2">
        <v>39892</v>
      </c>
    </row>
    <row r="476" spans="1:31" x14ac:dyDescent="0.25">
      <c r="A476">
        <f t="shared" si="70"/>
        <v>475</v>
      </c>
      <c r="B476" s="1">
        <v>38084</v>
      </c>
      <c r="C476" s="2">
        <v>39892</v>
      </c>
      <c r="D476" s="1" t="s">
        <v>27</v>
      </c>
      <c r="E476" s="1" t="str">
        <f t="shared" si="63"/>
        <v>*</v>
      </c>
      <c r="F476" s="1" t="str">
        <f t="shared" si="64"/>
        <v>*</v>
      </c>
      <c r="G476" s="1" t="str">
        <f t="shared" si="65"/>
        <v>*</v>
      </c>
      <c r="J476" s="1" t="str">
        <f t="shared" si="66"/>
        <v>*</v>
      </c>
      <c r="P476" s="1">
        <v>11</v>
      </c>
      <c r="Q476" s="1">
        <f t="shared" si="71"/>
        <v>0.02</v>
      </c>
      <c r="T476" s="4">
        <v>100.36</v>
      </c>
      <c r="U476" s="9">
        <f t="shared" si="67"/>
        <v>0</v>
      </c>
      <c r="V476" s="4">
        <f t="shared" si="68"/>
        <v>9.1236363636363631</v>
      </c>
      <c r="W476" s="1" t="s">
        <v>21</v>
      </c>
      <c r="X476" s="1">
        <v>2.15</v>
      </c>
      <c r="Y476" s="4">
        <f t="shared" si="69"/>
        <v>102.51</v>
      </c>
      <c r="Z476" s="1" t="s">
        <v>22</v>
      </c>
      <c r="AA476" s="1" t="s">
        <v>37</v>
      </c>
      <c r="AB476" s="1" t="s">
        <v>29</v>
      </c>
      <c r="AC476" s="1" t="s">
        <v>40</v>
      </c>
      <c r="AD476" s="1" t="s">
        <v>31</v>
      </c>
      <c r="AE476" s="2">
        <v>39894</v>
      </c>
    </row>
    <row r="477" spans="1:31" x14ac:dyDescent="0.25">
      <c r="A477">
        <f t="shared" si="70"/>
        <v>476</v>
      </c>
      <c r="B477" s="1">
        <v>2530</v>
      </c>
      <c r="C477" s="2">
        <v>39892</v>
      </c>
      <c r="D477" s="1" t="s">
        <v>36</v>
      </c>
      <c r="E477" s="1" t="str">
        <f t="shared" si="63"/>
        <v>*</v>
      </c>
      <c r="F477" s="1" t="str">
        <f t="shared" si="64"/>
        <v>*</v>
      </c>
      <c r="G477" s="1" t="str">
        <f t="shared" si="65"/>
        <v>*</v>
      </c>
      <c r="J477" s="1" t="str">
        <f t="shared" si="66"/>
        <v>*</v>
      </c>
      <c r="P477" s="1">
        <v>9</v>
      </c>
      <c r="Q477" s="1">
        <f t="shared" si="71"/>
        <v>0.01</v>
      </c>
      <c r="T477" s="4">
        <v>23.46</v>
      </c>
      <c r="U477" s="9">
        <f t="shared" si="67"/>
        <v>0</v>
      </c>
      <c r="V477" s="4">
        <f t="shared" si="68"/>
        <v>2.6066666666666669</v>
      </c>
      <c r="W477" s="1" t="s">
        <v>21</v>
      </c>
      <c r="X477" s="1">
        <v>0.5</v>
      </c>
      <c r="Y477" s="4">
        <f t="shared" si="69"/>
        <v>23.96</v>
      </c>
      <c r="Z477" s="1" t="s">
        <v>15</v>
      </c>
      <c r="AA477" s="1" t="s">
        <v>28</v>
      </c>
      <c r="AB477" s="1" t="s">
        <v>29</v>
      </c>
      <c r="AC477" s="1" t="s">
        <v>58</v>
      </c>
      <c r="AD477" s="1" t="s">
        <v>19</v>
      </c>
      <c r="AE477" s="2">
        <v>39894</v>
      </c>
    </row>
    <row r="478" spans="1:31" x14ac:dyDescent="0.25">
      <c r="A478">
        <f t="shared" si="70"/>
        <v>477</v>
      </c>
      <c r="B478" s="1">
        <v>29766</v>
      </c>
      <c r="C478" s="2">
        <v>39893</v>
      </c>
      <c r="D478" s="1" t="s">
        <v>36</v>
      </c>
      <c r="E478" s="1" t="str">
        <f t="shared" si="63"/>
        <v>*</v>
      </c>
      <c r="F478" s="1" t="str">
        <f t="shared" si="64"/>
        <v>*</v>
      </c>
      <c r="G478" s="1" t="str">
        <f t="shared" si="65"/>
        <v>*</v>
      </c>
      <c r="J478" s="1" t="str">
        <f t="shared" si="66"/>
        <v>*</v>
      </c>
      <c r="P478" s="1">
        <v>13</v>
      </c>
      <c r="Q478" s="1">
        <f t="shared" si="71"/>
        <v>0.02</v>
      </c>
      <c r="T478" s="4">
        <v>89061.05</v>
      </c>
      <c r="U478" s="9">
        <f t="shared" si="67"/>
        <v>1</v>
      </c>
      <c r="V478" s="4">
        <f t="shared" si="68"/>
        <v>6850.85</v>
      </c>
      <c r="W478" s="1" t="s">
        <v>21</v>
      </c>
      <c r="X478" s="1">
        <v>24.49</v>
      </c>
      <c r="Y478" s="4">
        <f t="shared" si="69"/>
        <v>89085.540000000008</v>
      </c>
      <c r="Z478" s="1" t="s">
        <v>54</v>
      </c>
      <c r="AA478" s="1" t="s">
        <v>16</v>
      </c>
      <c r="AB478" s="1" t="s">
        <v>24</v>
      </c>
      <c r="AC478" s="1" t="s">
        <v>56</v>
      </c>
      <c r="AD478" s="1" t="s">
        <v>48</v>
      </c>
      <c r="AE478" s="2">
        <v>39894</v>
      </c>
    </row>
    <row r="479" spans="1:31" x14ac:dyDescent="0.25">
      <c r="A479">
        <f t="shared" si="70"/>
        <v>478</v>
      </c>
      <c r="B479" s="1">
        <v>26470</v>
      </c>
      <c r="C479" s="2">
        <v>39893</v>
      </c>
      <c r="D479" s="1" t="s">
        <v>20</v>
      </c>
      <c r="E479" s="1" t="str">
        <f t="shared" si="63"/>
        <v>*</v>
      </c>
      <c r="F479" s="1" t="str">
        <f t="shared" si="64"/>
        <v>**</v>
      </c>
      <c r="G479" s="1" t="str">
        <f t="shared" si="65"/>
        <v>**</v>
      </c>
      <c r="J479" s="1" t="str">
        <f t="shared" si="66"/>
        <v>**</v>
      </c>
      <c r="P479" s="1">
        <v>41</v>
      </c>
      <c r="Q479" s="1">
        <f t="shared" si="71"/>
        <v>0.05</v>
      </c>
      <c r="T479" s="4">
        <v>18081.759999999998</v>
      </c>
      <c r="U479" s="9">
        <f t="shared" si="67"/>
        <v>1</v>
      </c>
      <c r="V479" s="4">
        <f t="shared" si="68"/>
        <v>441.01853658536584</v>
      </c>
      <c r="W479" s="1" t="s">
        <v>21</v>
      </c>
      <c r="X479" s="1">
        <v>19.989999999999998</v>
      </c>
      <c r="Y479" s="4">
        <f t="shared" si="69"/>
        <v>18101.75</v>
      </c>
      <c r="Z479" s="1" t="s">
        <v>22</v>
      </c>
      <c r="AA479" s="1" t="s">
        <v>37</v>
      </c>
      <c r="AB479" s="1" t="s">
        <v>29</v>
      </c>
      <c r="AC479" s="1" t="s">
        <v>43</v>
      </c>
      <c r="AD479" s="1" t="s">
        <v>19</v>
      </c>
      <c r="AE479" s="2">
        <v>39894</v>
      </c>
    </row>
    <row r="480" spans="1:31" x14ac:dyDescent="0.25">
      <c r="A480">
        <f t="shared" si="70"/>
        <v>479</v>
      </c>
      <c r="B480" s="1">
        <v>29766</v>
      </c>
      <c r="C480" s="2">
        <v>39893</v>
      </c>
      <c r="D480" s="1" t="s">
        <v>36</v>
      </c>
      <c r="E480" s="1" t="str">
        <f t="shared" si="63"/>
        <v>*</v>
      </c>
      <c r="F480" s="1" t="str">
        <f t="shared" si="64"/>
        <v>*</v>
      </c>
      <c r="G480" s="1" t="str">
        <f t="shared" si="65"/>
        <v>*</v>
      </c>
      <c r="J480" s="1" t="str">
        <f t="shared" si="66"/>
        <v>*</v>
      </c>
      <c r="P480" s="1">
        <v>40</v>
      </c>
      <c r="Q480" s="1">
        <f t="shared" si="71"/>
        <v>0.05</v>
      </c>
      <c r="T480" s="4">
        <v>6636.6639999999998</v>
      </c>
      <c r="U480" s="9">
        <f t="shared" si="67"/>
        <v>1</v>
      </c>
      <c r="V480" s="4">
        <f t="shared" si="68"/>
        <v>165.91659999999999</v>
      </c>
      <c r="W480" s="1" t="s">
        <v>21</v>
      </c>
      <c r="X480" s="1">
        <v>8.99</v>
      </c>
      <c r="Y480" s="4">
        <f t="shared" si="69"/>
        <v>6645.6539999999995</v>
      </c>
      <c r="Z480" s="1" t="s">
        <v>54</v>
      </c>
      <c r="AA480" s="1" t="s">
        <v>16</v>
      </c>
      <c r="AB480" s="1" t="s">
        <v>24</v>
      </c>
      <c r="AC480" s="1" t="s">
        <v>25</v>
      </c>
      <c r="AD480" s="1" t="s">
        <v>19</v>
      </c>
      <c r="AE480" s="2">
        <v>39893</v>
      </c>
    </row>
    <row r="481" spans="1:31" x14ac:dyDescent="0.25">
      <c r="A481">
        <f t="shared" si="70"/>
        <v>480</v>
      </c>
      <c r="B481" s="1">
        <v>35744</v>
      </c>
      <c r="C481" s="2">
        <v>39893</v>
      </c>
      <c r="D481" s="1" t="s">
        <v>27</v>
      </c>
      <c r="E481" s="1" t="str">
        <f t="shared" si="63"/>
        <v>*</v>
      </c>
      <c r="F481" s="1" t="str">
        <f t="shared" si="64"/>
        <v>*</v>
      </c>
      <c r="G481" s="1" t="str">
        <f t="shared" si="65"/>
        <v>*</v>
      </c>
      <c r="J481" s="1" t="str">
        <f t="shared" si="66"/>
        <v>*</v>
      </c>
      <c r="P481" s="1">
        <v>44</v>
      </c>
      <c r="Q481" s="1">
        <f t="shared" si="71"/>
        <v>0.05</v>
      </c>
      <c r="T481" s="4">
        <v>2587.5300000000002</v>
      </c>
      <c r="U481" s="9">
        <f t="shared" si="67"/>
        <v>1</v>
      </c>
      <c r="V481" s="4">
        <f t="shared" si="68"/>
        <v>58.807500000000005</v>
      </c>
      <c r="W481" s="1" t="s">
        <v>21</v>
      </c>
      <c r="X481" s="1">
        <v>6.55</v>
      </c>
      <c r="Y481" s="4">
        <f t="shared" si="69"/>
        <v>2594.0800000000004</v>
      </c>
      <c r="Z481" s="1" t="s">
        <v>46</v>
      </c>
      <c r="AA481" s="1" t="s">
        <v>16</v>
      </c>
      <c r="AB481" s="1" t="s">
        <v>24</v>
      </c>
      <c r="AC481" s="1" t="s">
        <v>38</v>
      </c>
      <c r="AD481" s="1" t="s">
        <v>19</v>
      </c>
      <c r="AE481" s="2">
        <v>39895</v>
      </c>
    </row>
    <row r="482" spans="1:31" x14ac:dyDescent="0.25">
      <c r="A482">
        <f t="shared" si="70"/>
        <v>481</v>
      </c>
      <c r="B482" s="1">
        <v>7719</v>
      </c>
      <c r="C482" s="2">
        <v>39893</v>
      </c>
      <c r="D482" s="1" t="s">
        <v>13</v>
      </c>
      <c r="E482" s="1" t="str">
        <f t="shared" si="63"/>
        <v>*</v>
      </c>
      <c r="F482" s="1" t="str">
        <f t="shared" si="64"/>
        <v>*</v>
      </c>
      <c r="G482" s="1" t="str">
        <f t="shared" si="65"/>
        <v>*</v>
      </c>
      <c r="J482" s="1" t="str">
        <f t="shared" si="66"/>
        <v>*</v>
      </c>
      <c r="P482" s="1">
        <v>37</v>
      </c>
      <c r="Q482" s="1">
        <f t="shared" si="71"/>
        <v>0.04</v>
      </c>
      <c r="T482" s="4">
        <v>522.62</v>
      </c>
      <c r="U482" s="9">
        <f t="shared" si="67"/>
        <v>0</v>
      </c>
      <c r="V482" s="4">
        <f t="shared" si="68"/>
        <v>14.124864864864865</v>
      </c>
      <c r="W482" s="1" t="s">
        <v>21</v>
      </c>
      <c r="X482" s="1">
        <v>4.51</v>
      </c>
      <c r="Y482" s="4">
        <f t="shared" si="69"/>
        <v>527.13</v>
      </c>
      <c r="Z482" s="1" t="s">
        <v>46</v>
      </c>
      <c r="AA482" s="1" t="s">
        <v>37</v>
      </c>
      <c r="AB482" s="1" t="s">
        <v>29</v>
      </c>
      <c r="AC482" s="1" t="s">
        <v>55</v>
      </c>
      <c r="AD482" s="1" t="s">
        <v>19</v>
      </c>
      <c r="AE482" s="2">
        <v>39895</v>
      </c>
    </row>
    <row r="483" spans="1:31" x14ac:dyDescent="0.25">
      <c r="A483">
        <f t="shared" si="70"/>
        <v>482</v>
      </c>
      <c r="B483" s="1">
        <v>13825</v>
      </c>
      <c r="C483" s="2">
        <v>39893</v>
      </c>
      <c r="D483" s="1" t="s">
        <v>20</v>
      </c>
      <c r="E483" s="1" t="str">
        <f t="shared" si="63"/>
        <v>*</v>
      </c>
      <c r="F483" s="1" t="str">
        <f t="shared" si="64"/>
        <v>**</v>
      </c>
      <c r="G483" s="1" t="str">
        <f t="shared" si="65"/>
        <v>**</v>
      </c>
      <c r="J483" s="1" t="str">
        <f t="shared" si="66"/>
        <v>**</v>
      </c>
      <c r="P483" s="1">
        <v>30</v>
      </c>
      <c r="Q483" s="1">
        <f t="shared" si="71"/>
        <v>0.04</v>
      </c>
      <c r="T483" s="4">
        <v>186.79</v>
      </c>
      <c r="U483" s="9">
        <f t="shared" si="67"/>
        <v>0</v>
      </c>
      <c r="V483" s="4">
        <f t="shared" si="68"/>
        <v>6.2263333333333328</v>
      </c>
      <c r="W483" s="1" t="s">
        <v>21</v>
      </c>
      <c r="X483" s="1">
        <v>6.35</v>
      </c>
      <c r="Y483" s="4">
        <f t="shared" si="69"/>
        <v>193.14</v>
      </c>
      <c r="Z483" s="1" t="s">
        <v>46</v>
      </c>
      <c r="AA483" s="1" t="s">
        <v>37</v>
      </c>
      <c r="AB483" s="1" t="s">
        <v>29</v>
      </c>
      <c r="AC483" s="1" t="s">
        <v>40</v>
      </c>
      <c r="AD483" s="1" t="s">
        <v>19</v>
      </c>
      <c r="AE483" s="2">
        <v>39894</v>
      </c>
    </row>
    <row r="484" spans="1:31" x14ac:dyDescent="0.25">
      <c r="A484">
        <f t="shared" si="70"/>
        <v>483</v>
      </c>
      <c r="B484" s="1">
        <v>8257</v>
      </c>
      <c r="C484" s="2">
        <v>39894</v>
      </c>
      <c r="D484" s="1" t="s">
        <v>13</v>
      </c>
      <c r="E484" s="1" t="str">
        <f t="shared" si="63"/>
        <v>*</v>
      </c>
      <c r="F484" s="1" t="str">
        <f t="shared" si="64"/>
        <v>*</v>
      </c>
      <c r="G484" s="1" t="str">
        <f t="shared" si="65"/>
        <v>*</v>
      </c>
      <c r="J484" s="1" t="str">
        <f t="shared" si="66"/>
        <v>*</v>
      </c>
      <c r="P484" s="1">
        <v>5</v>
      </c>
      <c r="Q484" s="1">
        <f t="shared" si="71"/>
        <v>0.01</v>
      </c>
      <c r="T484" s="4">
        <v>7486.09</v>
      </c>
      <c r="U484" s="9">
        <f t="shared" si="67"/>
        <v>1</v>
      </c>
      <c r="V484" s="4">
        <f t="shared" si="68"/>
        <v>1497.2180000000001</v>
      </c>
      <c r="W484" s="1" t="s">
        <v>33</v>
      </c>
      <c r="X484" s="1">
        <v>29.7</v>
      </c>
      <c r="Y484" s="4">
        <f t="shared" si="69"/>
        <v>7515.79</v>
      </c>
      <c r="Z484" s="1" t="s">
        <v>53</v>
      </c>
      <c r="AA484" s="1" t="s">
        <v>16</v>
      </c>
      <c r="AB484" s="1" t="s">
        <v>24</v>
      </c>
      <c r="AC484" s="1" t="s">
        <v>56</v>
      </c>
      <c r="AD484" s="1" t="s">
        <v>35</v>
      </c>
      <c r="AE484" s="2">
        <v>39894</v>
      </c>
    </row>
    <row r="485" spans="1:31" x14ac:dyDescent="0.25">
      <c r="A485">
        <f t="shared" si="70"/>
        <v>484</v>
      </c>
      <c r="B485" s="1">
        <v>13252</v>
      </c>
      <c r="C485" s="2">
        <v>39894</v>
      </c>
      <c r="D485" s="1" t="s">
        <v>27</v>
      </c>
      <c r="E485" s="1" t="str">
        <f t="shared" si="63"/>
        <v>*</v>
      </c>
      <c r="F485" s="1" t="str">
        <f t="shared" si="64"/>
        <v>*</v>
      </c>
      <c r="G485" s="1" t="str">
        <f t="shared" si="65"/>
        <v>*</v>
      </c>
      <c r="J485" s="1" t="str">
        <f t="shared" si="66"/>
        <v>*</v>
      </c>
      <c r="P485" s="1">
        <v>44</v>
      </c>
      <c r="Q485" s="1">
        <f t="shared" si="71"/>
        <v>0.05</v>
      </c>
      <c r="T485" s="4">
        <v>7312.86</v>
      </c>
      <c r="U485" s="9">
        <f t="shared" si="67"/>
        <v>1</v>
      </c>
      <c r="V485" s="4">
        <f t="shared" si="68"/>
        <v>166.20136363636362</v>
      </c>
      <c r="W485" s="1" t="s">
        <v>33</v>
      </c>
      <c r="X485" s="1">
        <v>30</v>
      </c>
      <c r="Y485" s="4">
        <f t="shared" si="69"/>
        <v>7342.86</v>
      </c>
      <c r="Z485" s="1" t="s">
        <v>44</v>
      </c>
      <c r="AA485" s="1" t="s">
        <v>16</v>
      </c>
      <c r="AB485" s="1" t="s">
        <v>17</v>
      </c>
      <c r="AC485" s="1" t="s">
        <v>34</v>
      </c>
      <c r="AD485" s="1" t="s">
        <v>35</v>
      </c>
      <c r="AE485" s="2">
        <v>39897</v>
      </c>
    </row>
    <row r="486" spans="1:31" x14ac:dyDescent="0.25">
      <c r="A486">
        <f t="shared" si="70"/>
        <v>485</v>
      </c>
      <c r="B486" s="1">
        <v>55776</v>
      </c>
      <c r="C486" s="2">
        <v>39894</v>
      </c>
      <c r="D486" s="1" t="s">
        <v>27</v>
      </c>
      <c r="E486" s="1" t="str">
        <f t="shared" si="63"/>
        <v>*</v>
      </c>
      <c r="F486" s="1" t="str">
        <f t="shared" si="64"/>
        <v>*</v>
      </c>
      <c r="G486" s="1" t="str">
        <f t="shared" si="65"/>
        <v>*</v>
      </c>
      <c r="J486" s="1" t="str">
        <f t="shared" si="66"/>
        <v>*</v>
      </c>
      <c r="P486" s="1">
        <v>32</v>
      </c>
      <c r="Q486" s="1">
        <f t="shared" si="71"/>
        <v>0.04</v>
      </c>
      <c r="T486" s="4">
        <v>4856.1000000000004</v>
      </c>
      <c r="U486" s="9">
        <f t="shared" si="67"/>
        <v>1</v>
      </c>
      <c r="V486" s="4">
        <f t="shared" si="68"/>
        <v>151.75312500000001</v>
      </c>
      <c r="W486" s="1" t="s">
        <v>33</v>
      </c>
      <c r="X486" s="1">
        <v>17.850000000000001</v>
      </c>
      <c r="Y486" s="4">
        <f t="shared" si="69"/>
        <v>4873.9500000000007</v>
      </c>
      <c r="Z486" s="1" t="s">
        <v>22</v>
      </c>
      <c r="AA486" s="1" t="s">
        <v>28</v>
      </c>
      <c r="AB486" s="1" t="s">
        <v>24</v>
      </c>
      <c r="AC486" s="1" t="s">
        <v>56</v>
      </c>
      <c r="AD486" s="1" t="s">
        <v>35</v>
      </c>
      <c r="AE486" s="2">
        <v>39895</v>
      </c>
    </row>
    <row r="487" spans="1:31" x14ac:dyDescent="0.25">
      <c r="A487">
        <f t="shared" si="70"/>
        <v>486</v>
      </c>
      <c r="B487" s="1">
        <v>39301</v>
      </c>
      <c r="C487" s="2">
        <v>39894</v>
      </c>
      <c r="D487" s="1" t="s">
        <v>36</v>
      </c>
      <c r="E487" s="1" t="str">
        <f t="shared" si="63"/>
        <v>*</v>
      </c>
      <c r="F487" s="1" t="str">
        <f t="shared" si="64"/>
        <v>*</v>
      </c>
      <c r="G487" s="1" t="str">
        <f t="shared" si="65"/>
        <v>*</v>
      </c>
      <c r="J487" s="1" t="str">
        <f t="shared" si="66"/>
        <v>*</v>
      </c>
      <c r="P487" s="1">
        <v>16</v>
      </c>
      <c r="Q487" s="1">
        <f t="shared" si="71"/>
        <v>0.02</v>
      </c>
      <c r="T487" s="4">
        <v>2232.66</v>
      </c>
      <c r="U487" s="9">
        <f t="shared" si="67"/>
        <v>1</v>
      </c>
      <c r="V487" s="4">
        <f t="shared" si="68"/>
        <v>139.54124999999999</v>
      </c>
      <c r="W487" s="1" t="s">
        <v>14</v>
      </c>
      <c r="X487" s="1">
        <v>4</v>
      </c>
      <c r="Y487" s="4">
        <f t="shared" si="69"/>
        <v>2236.66</v>
      </c>
      <c r="Z487" s="1" t="s">
        <v>15</v>
      </c>
      <c r="AA487" s="1" t="s">
        <v>28</v>
      </c>
      <c r="AB487" s="1" t="s">
        <v>24</v>
      </c>
      <c r="AC487" s="1" t="s">
        <v>38</v>
      </c>
      <c r="AD487" s="1" t="s">
        <v>19</v>
      </c>
      <c r="AE487" s="2">
        <v>39895</v>
      </c>
    </row>
    <row r="488" spans="1:31" x14ac:dyDescent="0.25">
      <c r="A488">
        <f t="shared" si="70"/>
        <v>487</v>
      </c>
      <c r="B488" s="1">
        <v>8257</v>
      </c>
      <c r="C488" s="2">
        <v>39894</v>
      </c>
      <c r="D488" s="1" t="s">
        <v>13</v>
      </c>
      <c r="E488" s="1" t="str">
        <f t="shared" si="63"/>
        <v>*</v>
      </c>
      <c r="F488" s="1" t="str">
        <f t="shared" si="64"/>
        <v>*</v>
      </c>
      <c r="G488" s="1" t="str">
        <f t="shared" si="65"/>
        <v>*</v>
      </c>
      <c r="J488" s="1" t="str">
        <f t="shared" si="66"/>
        <v>*</v>
      </c>
      <c r="P488" s="1">
        <v>18</v>
      </c>
      <c r="Q488" s="1">
        <f t="shared" si="71"/>
        <v>0.02</v>
      </c>
      <c r="T488" s="4">
        <v>881.32</v>
      </c>
      <c r="U488" s="9">
        <f t="shared" si="67"/>
        <v>0</v>
      </c>
      <c r="V488" s="4">
        <f t="shared" si="68"/>
        <v>48.962222222222223</v>
      </c>
      <c r="W488" s="1" t="s">
        <v>21</v>
      </c>
      <c r="X488" s="1">
        <v>5.09</v>
      </c>
      <c r="Y488" s="4">
        <f t="shared" si="69"/>
        <v>886.41000000000008</v>
      </c>
      <c r="Z488" s="1" t="s">
        <v>53</v>
      </c>
      <c r="AA488" s="1" t="s">
        <v>16</v>
      </c>
      <c r="AB488" s="1" t="s">
        <v>29</v>
      </c>
      <c r="AC488" s="1" t="s">
        <v>40</v>
      </c>
      <c r="AD488" s="1" t="s">
        <v>19</v>
      </c>
      <c r="AE488" s="2">
        <v>39898</v>
      </c>
    </row>
    <row r="489" spans="1:31" x14ac:dyDescent="0.25">
      <c r="A489">
        <f t="shared" si="70"/>
        <v>488</v>
      </c>
      <c r="B489" s="1">
        <v>7136</v>
      </c>
      <c r="C489" s="2">
        <v>39894</v>
      </c>
      <c r="D489" s="1" t="s">
        <v>20</v>
      </c>
      <c r="E489" s="1" t="str">
        <f t="shared" si="63"/>
        <v>*</v>
      </c>
      <c r="F489" s="1" t="str">
        <f t="shared" si="64"/>
        <v>**</v>
      </c>
      <c r="G489" s="1" t="str">
        <f t="shared" si="65"/>
        <v>**</v>
      </c>
      <c r="J489" s="1" t="str">
        <f t="shared" si="66"/>
        <v>**</v>
      </c>
      <c r="P489" s="1">
        <v>17</v>
      </c>
      <c r="Q489" s="1">
        <f t="shared" si="71"/>
        <v>0.02</v>
      </c>
      <c r="T489" s="4">
        <v>642.9</v>
      </c>
      <c r="U489" s="9">
        <f t="shared" si="67"/>
        <v>0</v>
      </c>
      <c r="V489" s="4">
        <f t="shared" si="68"/>
        <v>37.817647058823525</v>
      </c>
      <c r="W489" s="1" t="s">
        <v>21</v>
      </c>
      <c r="X489" s="1">
        <v>1.99</v>
      </c>
      <c r="Y489" s="4">
        <f t="shared" si="69"/>
        <v>644.89</v>
      </c>
      <c r="Z489" s="1" t="s">
        <v>15</v>
      </c>
      <c r="AA489" s="1" t="s">
        <v>37</v>
      </c>
      <c r="AB489" s="1" t="s">
        <v>24</v>
      </c>
      <c r="AC489" s="1" t="s">
        <v>38</v>
      </c>
      <c r="AD489" s="1" t="s">
        <v>41</v>
      </c>
      <c r="AE489" s="2">
        <v>39896</v>
      </c>
    </row>
    <row r="490" spans="1:31" x14ac:dyDescent="0.25">
      <c r="A490">
        <f t="shared" si="70"/>
        <v>489</v>
      </c>
      <c r="B490" s="1">
        <v>48900</v>
      </c>
      <c r="C490" s="2">
        <v>39894</v>
      </c>
      <c r="D490" s="1" t="s">
        <v>27</v>
      </c>
      <c r="E490" s="1" t="str">
        <f t="shared" si="63"/>
        <v>*</v>
      </c>
      <c r="F490" s="1" t="str">
        <f t="shared" si="64"/>
        <v>*</v>
      </c>
      <c r="G490" s="1" t="str">
        <f t="shared" si="65"/>
        <v>*</v>
      </c>
      <c r="J490" s="1" t="str">
        <f t="shared" si="66"/>
        <v>*</v>
      </c>
      <c r="P490" s="1">
        <v>42</v>
      </c>
      <c r="Q490" s="1">
        <f t="shared" si="71"/>
        <v>0.05</v>
      </c>
      <c r="T490" s="4">
        <v>636.34</v>
      </c>
      <c r="U490" s="9">
        <f t="shared" si="67"/>
        <v>0</v>
      </c>
      <c r="V490" s="4">
        <f t="shared" si="68"/>
        <v>15.150952380952381</v>
      </c>
      <c r="W490" s="1" t="s">
        <v>21</v>
      </c>
      <c r="X490" s="1">
        <v>4.53</v>
      </c>
      <c r="Y490" s="4">
        <f t="shared" si="69"/>
        <v>640.87</v>
      </c>
      <c r="Z490" s="1" t="s">
        <v>49</v>
      </c>
      <c r="AA490" s="1" t="s">
        <v>23</v>
      </c>
      <c r="AB490" s="1" t="s">
        <v>29</v>
      </c>
      <c r="AC490" s="1" t="s">
        <v>55</v>
      </c>
      <c r="AD490" s="1" t="s">
        <v>19</v>
      </c>
      <c r="AE490" s="2">
        <v>39895</v>
      </c>
    </row>
    <row r="491" spans="1:31" x14ac:dyDescent="0.25">
      <c r="A491">
        <f t="shared" si="70"/>
        <v>490</v>
      </c>
      <c r="B491" s="1">
        <v>13252</v>
      </c>
      <c r="C491" s="2">
        <v>39894</v>
      </c>
      <c r="D491" s="1" t="s">
        <v>27</v>
      </c>
      <c r="E491" s="1" t="str">
        <f t="shared" si="63"/>
        <v>*</v>
      </c>
      <c r="F491" s="1" t="str">
        <f t="shared" si="64"/>
        <v>*</v>
      </c>
      <c r="G491" s="1" t="str">
        <f t="shared" si="65"/>
        <v>*</v>
      </c>
      <c r="J491" s="1" t="str">
        <f t="shared" si="66"/>
        <v>*</v>
      </c>
      <c r="P491" s="1">
        <v>39</v>
      </c>
      <c r="Q491" s="1">
        <f t="shared" si="71"/>
        <v>0.04</v>
      </c>
      <c r="T491" s="4">
        <v>605.16</v>
      </c>
      <c r="U491" s="9">
        <f t="shared" si="67"/>
        <v>0</v>
      </c>
      <c r="V491" s="4">
        <f t="shared" si="68"/>
        <v>15.516923076923076</v>
      </c>
      <c r="W491" s="1" t="s">
        <v>21</v>
      </c>
      <c r="X491" s="1">
        <v>4</v>
      </c>
      <c r="Y491" s="4">
        <f t="shared" si="69"/>
        <v>609.16</v>
      </c>
      <c r="Z491" s="1" t="s">
        <v>44</v>
      </c>
      <c r="AA491" s="1" t="s">
        <v>16</v>
      </c>
      <c r="AB491" s="1" t="s">
        <v>24</v>
      </c>
      <c r="AC491" s="1" t="s">
        <v>38</v>
      </c>
      <c r="AD491" s="1" t="s">
        <v>19</v>
      </c>
      <c r="AE491" s="2">
        <v>39896</v>
      </c>
    </row>
    <row r="492" spans="1:31" x14ac:dyDescent="0.25">
      <c r="A492">
        <f t="shared" si="70"/>
        <v>491</v>
      </c>
      <c r="B492" s="1">
        <v>48900</v>
      </c>
      <c r="C492" s="2">
        <v>39894</v>
      </c>
      <c r="D492" s="1" t="s">
        <v>27</v>
      </c>
      <c r="E492" s="1" t="str">
        <f t="shared" si="63"/>
        <v>*</v>
      </c>
      <c r="F492" s="1" t="str">
        <f t="shared" si="64"/>
        <v>*</v>
      </c>
      <c r="G492" s="1" t="str">
        <f t="shared" si="65"/>
        <v>*</v>
      </c>
      <c r="J492" s="1" t="str">
        <f t="shared" si="66"/>
        <v>*</v>
      </c>
      <c r="P492" s="1">
        <v>27</v>
      </c>
      <c r="Q492" s="1">
        <f t="shared" si="71"/>
        <v>3.5000000000000003E-2</v>
      </c>
      <c r="T492" s="4">
        <v>337.61</v>
      </c>
      <c r="U492" s="9">
        <f t="shared" si="67"/>
        <v>0</v>
      </c>
      <c r="V492" s="4">
        <f t="shared" si="68"/>
        <v>12.504074074074074</v>
      </c>
      <c r="W492" s="1" t="s">
        <v>21</v>
      </c>
      <c r="X492" s="1">
        <v>6.35</v>
      </c>
      <c r="Y492" s="4">
        <f t="shared" si="69"/>
        <v>343.96000000000004</v>
      </c>
      <c r="Z492" s="1" t="s">
        <v>49</v>
      </c>
      <c r="AA492" s="1" t="s">
        <v>23</v>
      </c>
      <c r="AB492" s="1" t="s">
        <v>29</v>
      </c>
      <c r="AC492" s="1" t="s">
        <v>40</v>
      </c>
      <c r="AD492" s="1" t="s">
        <v>19</v>
      </c>
      <c r="AE492" s="2">
        <v>39896</v>
      </c>
    </row>
    <row r="493" spans="1:31" x14ac:dyDescent="0.25">
      <c r="A493">
        <f t="shared" si="70"/>
        <v>492</v>
      </c>
      <c r="B493" s="1">
        <v>7136</v>
      </c>
      <c r="C493" s="2">
        <v>39894</v>
      </c>
      <c r="D493" s="1" t="s">
        <v>20</v>
      </c>
      <c r="E493" s="1" t="str">
        <f t="shared" si="63"/>
        <v>*</v>
      </c>
      <c r="F493" s="1" t="str">
        <f t="shared" si="64"/>
        <v>**</v>
      </c>
      <c r="G493" s="1" t="str">
        <f t="shared" si="65"/>
        <v>**</v>
      </c>
      <c r="J493" s="1" t="str">
        <f t="shared" si="66"/>
        <v>**</v>
      </c>
      <c r="P493" s="1">
        <v>9</v>
      </c>
      <c r="Q493" s="1">
        <f t="shared" si="71"/>
        <v>0.01</v>
      </c>
      <c r="T493" s="4">
        <v>47.28</v>
      </c>
      <c r="U493" s="9">
        <f t="shared" si="67"/>
        <v>0</v>
      </c>
      <c r="V493" s="4">
        <f t="shared" si="68"/>
        <v>5.2533333333333339</v>
      </c>
      <c r="W493" s="1" t="s">
        <v>21</v>
      </c>
      <c r="X493" s="1">
        <v>0.5</v>
      </c>
      <c r="Y493" s="4">
        <f t="shared" si="69"/>
        <v>47.78</v>
      </c>
      <c r="Z493" s="1" t="s">
        <v>15</v>
      </c>
      <c r="AA493" s="1" t="s">
        <v>37</v>
      </c>
      <c r="AB493" s="1" t="s">
        <v>29</v>
      </c>
      <c r="AC493" s="1" t="s">
        <v>58</v>
      </c>
      <c r="AD493" s="1" t="s">
        <v>19</v>
      </c>
      <c r="AE493" s="2">
        <v>39896</v>
      </c>
    </row>
    <row r="494" spans="1:31" x14ac:dyDescent="0.25">
      <c r="A494">
        <f t="shared" si="70"/>
        <v>493</v>
      </c>
      <c r="B494" s="1">
        <v>39301</v>
      </c>
      <c r="C494" s="2">
        <v>39894</v>
      </c>
      <c r="D494" s="1" t="s">
        <v>36</v>
      </c>
      <c r="E494" s="1" t="str">
        <f t="shared" si="63"/>
        <v>*</v>
      </c>
      <c r="F494" s="1" t="str">
        <f t="shared" si="64"/>
        <v>*</v>
      </c>
      <c r="G494" s="1" t="str">
        <f t="shared" si="65"/>
        <v>*</v>
      </c>
      <c r="J494" s="1" t="str">
        <f t="shared" si="66"/>
        <v>*</v>
      </c>
      <c r="P494" s="1">
        <v>4</v>
      </c>
      <c r="Q494" s="1">
        <f t="shared" si="71"/>
        <v>0.01</v>
      </c>
      <c r="T494" s="4">
        <v>33.54</v>
      </c>
      <c r="U494" s="9">
        <f t="shared" si="67"/>
        <v>0</v>
      </c>
      <c r="V494" s="4">
        <f t="shared" si="68"/>
        <v>8.3849999999999998</v>
      </c>
      <c r="W494" s="1" t="s">
        <v>21</v>
      </c>
      <c r="X494" s="1">
        <v>8.3699999999999992</v>
      </c>
      <c r="Y494" s="4">
        <f t="shared" si="69"/>
        <v>41.91</v>
      </c>
      <c r="Z494" s="1" t="s">
        <v>46</v>
      </c>
      <c r="AA494" s="1" t="s">
        <v>28</v>
      </c>
      <c r="AB494" s="1" t="s">
        <v>29</v>
      </c>
      <c r="AC494" s="1" t="s">
        <v>45</v>
      </c>
      <c r="AD494" s="1" t="s">
        <v>41</v>
      </c>
      <c r="AE494" s="2">
        <v>39896</v>
      </c>
    </row>
    <row r="495" spans="1:31" x14ac:dyDescent="0.25">
      <c r="A495">
        <f t="shared" si="70"/>
        <v>494</v>
      </c>
      <c r="B495" s="1">
        <v>8257</v>
      </c>
      <c r="C495" s="2">
        <v>39894</v>
      </c>
      <c r="D495" s="1" t="s">
        <v>13</v>
      </c>
      <c r="E495" s="1" t="str">
        <f t="shared" si="63"/>
        <v>*</v>
      </c>
      <c r="F495" s="1" t="str">
        <f t="shared" si="64"/>
        <v>*</v>
      </c>
      <c r="G495" s="1" t="str">
        <f t="shared" si="65"/>
        <v>*</v>
      </c>
      <c r="J495" s="1" t="str">
        <f t="shared" si="66"/>
        <v>*</v>
      </c>
      <c r="P495" s="1">
        <v>5</v>
      </c>
      <c r="Q495" s="1">
        <f t="shared" si="71"/>
        <v>0.01</v>
      </c>
      <c r="T495" s="4">
        <v>22.77</v>
      </c>
      <c r="U495" s="9">
        <f t="shared" si="67"/>
        <v>0</v>
      </c>
      <c r="V495" s="4">
        <f t="shared" si="68"/>
        <v>4.5540000000000003</v>
      </c>
      <c r="W495" s="1" t="s">
        <v>21</v>
      </c>
      <c r="X495" s="1">
        <v>1.6</v>
      </c>
      <c r="Y495" s="4">
        <f t="shared" si="69"/>
        <v>24.37</v>
      </c>
      <c r="Z495" s="1" t="s">
        <v>53</v>
      </c>
      <c r="AA495" s="1" t="s">
        <v>16</v>
      </c>
      <c r="AB495" s="1" t="s">
        <v>29</v>
      </c>
      <c r="AC495" s="1" t="s">
        <v>30</v>
      </c>
      <c r="AD495" s="1" t="s">
        <v>31</v>
      </c>
      <c r="AE495" s="2">
        <v>39901</v>
      </c>
    </row>
    <row r="496" spans="1:31" x14ac:dyDescent="0.25">
      <c r="A496">
        <f t="shared" si="70"/>
        <v>495</v>
      </c>
      <c r="B496" s="1">
        <v>43650</v>
      </c>
      <c r="C496" s="2">
        <v>39895</v>
      </c>
      <c r="D496" s="1" t="s">
        <v>27</v>
      </c>
      <c r="E496" s="1" t="str">
        <f t="shared" si="63"/>
        <v>*</v>
      </c>
      <c r="F496" s="1" t="str">
        <f t="shared" si="64"/>
        <v>*</v>
      </c>
      <c r="G496" s="1" t="str">
        <f t="shared" si="65"/>
        <v>*</v>
      </c>
      <c r="J496" s="1" t="str">
        <f t="shared" si="66"/>
        <v>*</v>
      </c>
      <c r="P496" s="1">
        <v>3</v>
      </c>
      <c r="Q496" s="1">
        <f t="shared" si="71"/>
        <v>0.01</v>
      </c>
      <c r="T496" s="4">
        <v>1759.65</v>
      </c>
      <c r="U496" s="9">
        <f t="shared" si="67"/>
        <v>1</v>
      </c>
      <c r="V496" s="4">
        <f t="shared" si="68"/>
        <v>586.55000000000007</v>
      </c>
      <c r="W496" s="1" t="s">
        <v>21</v>
      </c>
      <c r="X496" s="1">
        <v>24.49</v>
      </c>
      <c r="Y496" s="4">
        <f t="shared" si="69"/>
        <v>1784.14</v>
      </c>
      <c r="Z496" s="1" t="s">
        <v>49</v>
      </c>
      <c r="AA496" s="1" t="s">
        <v>28</v>
      </c>
      <c r="AB496" s="1" t="s">
        <v>24</v>
      </c>
      <c r="AC496" s="1" t="s">
        <v>47</v>
      </c>
      <c r="AD496" s="1" t="s">
        <v>48</v>
      </c>
      <c r="AE496" s="2">
        <v>39896</v>
      </c>
    </row>
    <row r="497" spans="1:31" x14ac:dyDescent="0.25">
      <c r="A497">
        <f t="shared" si="70"/>
        <v>496</v>
      </c>
      <c r="B497" s="1">
        <v>50338</v>
      </c>
      <c r="C497" s="2">
        <v>39895</v>
      </c>
      <c r="D497" s="1" t="s">
        <v>27</v>
      </c>
      <c r="E497" s="1" t="str">
        <f t="shared" si="63"/>
        <v>*</v>
      </c>
      <c r="F497" s="1" t="str">
        <f t="shared" si="64"/>
        <v>*</v>
      </c>
      <c r="G497" s="1" t="str">
        <f t="shared" si="65"/>
        <v>*</v>
      </c>
      <c r="J497" s="1" t="str">
        <f t="shared" si="66"/>
        <v>*</v>
      </c>
      <c r="P497" s="1">
        <v>36</v>
      </c>
      <c r="Q497" s="1">
        <f t="shared" si="71"/>
        <v>0.04</v>
      </c>
      <c r="T497" s="4">
        <v>551.44000000000005</v>
      </c>
      <c r="U497" s="9">
        <f t="shared" si="67"/>
        <v>0</v>
      </c>
      <c r="V497" s="4">
        <f t="shared" si="68"/>
        <v>15.317777777777779</v>
      </c>
      <c r="W497" s="1" t="s">
        <v>21</v>
      </c>
      <c r="X497" s="1">
        <v>7.51</v>
      </c>
      <c r="Y497" s="4">
        <f t="shared" si="69"/>
        <v>558.95000000000005</v>
      </c>
      <c r="Z497" s="1" t="s">
        <v>53</v>
      </c>
      <c r="AA497" s="1" t="s">
        <v>28</v>
      </c>
      <c r="AB497" s="1" t="s">
        <v>24</v>
      </c>
      <c r="AC497" s="1" t="s">
        <v>56</v>
      </c>
      <c r="AD497" s="1" t="s">
        <v>26</v>
      </c>
      <c r="AE497" s="2">
        <v>39897</v>
      </c>
    </row>
    <row r="498" spans="1:31" x14ac:dyDescent="0.25">
      <c r="A498">
        <f t="shared" si="70"/>
        <v>497</v>
      </c>
      <c r="B498" s="1">
        <v>57382</v>
      </c>
      <c r="C498" s="2">
        <v>39895</v>
      </c>
      <c r="D498" s="1" t="s">
        <v>36</v>
      </c>
      <c r="E498" s="1" t="str">
        <f t="shared" si="63"/>
        <v>*</v>
      </c>
      <c r="F498" s="1" t="str">
        <f t="shared" si="64"/>
        <v>*</v>
      </c>
      <c r="G498" s="1" t="str">
        <f t="shared" si="65"/>
        <v>*</v>
      </c>
      <c r="J498" s="1" t="str">
        <f t="shared" si="66"/>
        <v>*</v>
      </c>
      <c r="P498" s="1">
        <v>45</v>
      </c>
      <c r="Q498" s="1">
        <f t="shared" si="71"/>
        <v>0.05</v>
      </c>
      <c r="T498" s="4">
        <v>452.93</v>
      </c>
      <c r="U498" s="9">
        <f t="shared" si="67"/>
        <v>0</v>
      </c>
      <c r="V498" s="4">
        <f t="shared" si="68"/>
        <v>10.065111111111111</v>
      </c>
      <c r="W498" s="1" t="s">
        <v>14</v>
      </c>
      <c r="X498" s="1">
        <v>5.76</v>
      </c>
      <c r="Y498" s="4">
        <f t="shared" si="69"/>
        <v>458.69</v>
      </c>
      <c r="Z498" s="1" t="s">
        <v>22</v>
      </c>
      <c r="AA498" s="1" t="s">
        <v>16</v>
      </c>
      <c r="AB498" s="1" t="s">
        <v>29</v>
      </c>
      <c r="AC498" s="1" t="s">
        <v>57</v>
      </c>
      <c r="AD498" s="1" t="s">
        <v>19</v>
      </c>
      <c r="AE498" s="2">
        <v>39897</v>
      </c>
    </row>
    <row r="499" spans="1:31" x14ac:dyDescent="0.25">
      <c r="A499">
        <f t="shared" si="70"/>
        <v>498</v>
      </c>
      <c r="B499" s="1">
        <v>34017</v>
      </c>
      <c r="C499" s="2">
        <v>39895</v>
      </c>
      <c r="D499" s="1" t="s">
        <v>20</v>
      </c>
      <c r="E499" s="1" t="str">
        <f t="shared" si="63"/>
        <v>*</v>
      </c>
      <c r="F499" s="1" t="str">
        <f t="shared" si="64"/>
        <v>**</v>
      </c>
      <c r="G499" s="1" t="str">
        <f t="shared" si="65"/>
        <v>**</v>
      </c>
      <c r="J499" s="1" t="str">
        <f t="shared" si="66"/>
        <v>**</v>
      </c>
      <c r="P499" s="1">
        <v>28</v>
      </c>
      <c r="Q499" s="1">
        <f t="shared" si="71"/>
        <v>3.5000000000000003E-2</v>
      </c>
      <c r="T499" s="4">
        <v>435.39</v>
      </c>
      <c r="U499" s="9">
        <f t="shared" si="67"/>
        <v>0</v>
      </c>
      <c r="V499" s="4">
        <f t="shared" si="68"/>
        <v>15.549642857142857</v>
      </c>
      <c r="W499" s="1" t="s">
        <v>21</v>
      </c>
      <c r="X499" s="1">
        <v>7.69</v>
      </c>
      <c r="Y499" s="4">
        <f t="shared" si="69"/>
        <v>443.08</v>
      </c>
      <c r="Z499" s="1" t="s">
        <v>22</v>
      </c>
      <c r="AA499" s="1" t="s">
        <v>28</v>
      </c>
      <c r="AB499" s="1" t="s">
        <v>29</v>
      </c>
      <c r="AC499" s="1" t="s">
        <v>55</v>
      </c>
      <c r="AD499" s="1" t="s">
        <v>19</v>
      </c>
      <c r="AE499" s="2">
        <v>39897</v>
      </c>
    </row>
    <row r="500" spans="1:31" x14ac:dyDescent="0.25">
      <c r="A500">
        <f t="shared" si="70"/>
        <v>499</v>
      </c>
      <c r="B500" s="1">
        <v>57382</v>
      </c>
      <c r="C500" s="2">
        <v>39895</v>
      </c>
      <c r="D500" s="1" t="s">
        <v>36</v>
      </c>
      <c r="E500" s="1" t="str">
        <f t="shared" si="63"/>
        <v>*</v>
      </c>
      <c r="F500" s="1" t="str">
        <f t="shared" si="64"/>
        <v>*</v>
      </c>
      <c r="G500" s="1" t="str">
        <f t="shared" si="65"/>
        <v>*</v>
      </c>
      <c r="J500" s="1" t="str">
        <f t="shared" si="66"/>
        <v>*</v>
      </c>
      <c r="P500" s="1">
        <v>25</v>
      </c>
      <c r="Q500" s="1">
        <f t="shared" si="71"/>
        <v>3.5000000000000003E-2</v>
      </c>
      <c r="T500" s="4">
        <v>106.04</v>
      </c>
      <c r="U500" s="9">
        <f t="shared" si="67"/>
        <v>0</v>
      </c>
      <c r="V500" s="4">
        <f t="shared" si="68"/>
        <v>4.2416</v>
      </c>
      <c r="W500" s="1" t="s">
        <v>21</v>
      </c>
      <c r="X500" s="1">
        <v>1.49</v>
      </c>
      <c r="Y500" s="4">
        <f t="shared" si="69"/>
        <v>107.53</v>
      </c>
      <c r="Z500" s="1" t="s">
        <v>22</v>
      </c>
      <c r="AA500" s="1" t="s">
        <v>16</v>
      </c>
      <c r="AB500" s="1" t="s">
        <v>29</v>
      </c>
      <c r="AC500" s="1" t="s">
        <v>43</v>
      </c>
      <c r="AD500" s="1" t="s">
        <v>19</v>
      </c>
      <c r="AE500" s="2">
        <v>39897</v>
      </c>
    </row>
    <row r="501" spans="1:31" x14ac:dyDescent="0.25">
      <c r="A501">
        <f t="shared" si="70"/>
        <v>500</v>
      </c>
      <c r="B501" s="1">
        <v>34017</v>
      </c>
      <c r="C501" s="2">
        <v>39895</v>
      </c>
      <c r="D501" s="1" t="s">
        <v>20</v>
      </c>
      <c r="E501" s="1" t="str">
        <f t="shared" si="63"/>
        <v>*</v>
      </c>
      <c r="F501" s="1" t="str">
        <f t="shared" si="64"/>
        <v>**</v>
      </c>
      <c r="G501" s="1" t="str">
        <f t="shared" si="65"/>
        <v>**</v>
      </c>
      <c r="J501" s="1" t="str">
        <f t="shared" si="66"/>
        <v>**</v>
      </c>
      <c r="P501" s="1">
        <v>20</v>
      </c>
      <c r="Q501" s="1">
        <f t="shared" si="71"/>
        <v>3.5000000000000003E-2</v>
      </c>
      <c r="T501" s="4">
        <v>103.39</v>
      </c>
      <c r="U501" s="9">
        <f t="shared" si="67"/>
        <v>0</v>
      </c>
      <c r="V501" s="4">
        <f t="shared" si="68"/>
        <v>5.1695000000000002</v>
      </c>
      <c r="W501" s="1" t="s">
        <v>14</v>
      </c>
      <c r="X501" s="1">
        <v>0.71</v>
      </c>
      <c r="Y501" s="4">
        <f t="shared" si="69"/>
        <v>104.1</v>
      </c>
      <c r="Z501" s="1" t="s">
        <v>22</v>
      </c>
      <c r="AA501" s="1" t="s">
        <v>28</v>
      </c>
      <c r="AB501" s="1" t="s">
        <v>29</v>
      </c>
      <c r="AC501" s="1" t="s">
        <v>30</v>
      </c>
      <c r="AD501" s="1" t="s">
        <v>31</v>
      </c>
      <c r="AE501" s="2">
        <v>39895</v>
      </c>
    </row>
    <row r="502" spans="1:31" x14ac:dyDescent="0.25">
      <c r="A502">
        <f t="shared" si="70"/>
        <v>501</v>
      </c>
      <c r="B502" s="1">
        <v>43650</v>
      </c>
      <c r="C502" s="2">
        <v>39895</v>
      </c>
      <c r="D502" s="1" t="s">
        <v>27</v>
      </c>
      <c r="E502" s="1" t="str">
        <f t="shared" si="63"/>
        <v>*</v>
      </c>
      <c r="F502" s="1" t="str">
        <f t="shared" si="64"/>
        <v>*</v>
      </c>
      <c r="G502" s="1" t="str">
        <f t="shared" si="65"/>
        <v>*</v>
      </c>
      <c r="J502" s="1" t="str">
        <f t="shared" si="66"/>
        <v>*</v>
      </c>
      <c r="P502" s="1">
        <v>7</v>
      </c>
      <c r="Q502" s="1">
        <f t="shared" si="71"/>
        <v>0.01</v>
      </c>
      <c r="T502" s="4">
        <v>88.59</v>
      </c>
      <c r="U502" s="9">
        <f t="shared" si="67"/>
        <v>0</v>
      </c>
      <c r="V502" s="4">
        <f t="shared" si="68"/>
        <v>12.655714285714286</v>
      </c>
      <c r="W502" s="1" t="s">
        <v>21</v>
      </c>
      <c r="X502" s="1">
        <v>5.81</v>
      </c>
      <c r="Y502" s="4">
        <f t="shared" si="69"/>
        <v>94.4</v>
      </c>
      <c r="Z502" s="1" t="s">
        <v>49</v>
      </c>
      <c r="AA502" s="1" t="s">
        <v>28</v>
      </c>
      <c r="AB502" s="1" t="s">
        <v>29</v>
      </c>
      <c r="AC502" s="1" t="s">
        <v>30</v>
      </c>
      <c r="AD502" s="1" t="s">
        <v>41</v>
      </c>
      <c r="AE502" s="2">
        <v>39897</v>
      </c>
    </row>
    <row r="503" spans="1:31" x14ac:dyDescent="0.25">
      <c r="A503">
        <f t="shared" si="70"/>
        <v>502</v>
      </c>
      <c r="B503" s="1">
        <v>37794</v>
      </c>
      <c r="C503" s="2">
        <v>39896</v>
      </c>
      <c r="D503" s="1" t="s">
        <v>13</v>
      </c>
      <c r="E503" s="1" t="str">
        <f t="shared" si="63"/>
        <v>*</v>
      </c>
      <c r="F503" s="1" t="str">
        <f t="shared" si="64"/>
        <v>*</v>
      </c>
      <c r="G503" s="1" t="str">
        <f t="shared" si="65"/>
        <v>*</v>
      </c>
      <c r="J503" s="1" t="str">
        <f t="shared" si="66"/>
        <v>*</v>
      </c>
      <c r="P503" s="1">
        <v>32</v>
      </c>
      <c r="Q503" s="1">
        <f t="shared" si="71"/>
        <v>0.04</v>
      </c>
      <c r="T503" s="4">
        <v>6195.87</v>
      </c>
      <c r="U503" s="9">
        <f t="shared" si="67"/>
        <v>1</v>
      </c>
      <c r="V503" s="4">
        <f t="shared" si="68"/>
        <v>193.6209375</v>
      </c>
      <c r="W503" s="1" t="s">
        <v>21</v>
      </c>
      <c r="X503" s="1">
        <v>19.989999999999998</v>
      </c>
      <c r="Y503" s="4">
        <f t="shared" si="69"/>
        <v>6215.86</v>
      </c>
      <c r="Z503" s="1" t="s">
        <v>51</v>
      </c>
      <c r="AA503" s="1" t="s">
        <v>23</v>
      </c>
      <c r="AB503" s="1" t="s">
        <v>29</v>
      </c>
      <c r="AC503" s="1" t="s">
        <v>55</v>
      </c>
      <c r="AD503" s="1" t="s">
        <v>19</v>
      </c>
      <c r="AE503" s="2">
        <v>39900</v>
      </c>
    </row>
    <row r="504" spans="1:31" x14ac:dyDescent="0.25">
      <c r="A504">
        <f t="shared" si="70"/>
        <v>503</v>
      </c>
      <c r="B504" s="1">
        <v>58628</v>
      </c>
      <c r="C504" s="2">
        <v>39896</v>
      </c>
      <c r="D504" s="1" t="s">
        <v>36</v>
      </c>
      <c r="E504" s="1" t="str">
        <f t="shared" si="63"/>
        <v>*</v>
      </c>
      <c r="F504" s="1" t="str">
        <f t="shared" si="64"/>
        <v>*</v>
      </c>
      <c r="G504" s="1" t="str">
        <f t="shared" si="65"/>
        <v>*</v>
      </c>
      <c r="J504" s="1" t="str">
        <f t="shared" si="66"/>
        <v>*</v>
      </c>
      <c r="P504" s="1">
        <v>23</v>
      </c>
      <c r="Q504" s="1">
        <f t="shared" si="71"/>
        <v>3.5000000000000003E-2</v>
      </c>
      <c r="T504" s="4">
        <v>2527.7919999999999</v>
      </c>
      <c r="U504" s="9">
        <f t="shared" si="67"/>
        <v>1</v>
      </c>
      <c r="V504" s="4">
        <f t="shared" si="68"/>
        <v>109.904</v>
      </c>
      <c r="W504" s="1" t="s">
        <v>33</v>
      </c>
      <c r="X504" s="1">
        <v>52.42</v>
      </c>
      <c r="Y504" s="4">
        <f t="shared" si="69"/>
        <v>2580.212</v>
      </c>
      <c r="Z504" s="1" t="s">
        <v>44</v>
      </c>
      <c r="AA504" s="1" t="s">
        <v>23</v>
      </c>
      <c r="AB504" s="1" t="s">
        <v>17</v>
      </c>
      <c r="AC504" s="1" t="s">
        <v>52</v>
      </c>
      <c r="AD504" s="1" t="s">
        <v>59</v>
      </c>
      <c r="AE504" s="2">
        <v>39897</v>
      </c>
    </row>
    <row r="505" spans="1:31" x14ac:dyDescent="0.25">
      <c r="A505">
        <f t="shared" si="70"/>
        <v>504</v>
      </c>
      <c r="B505" s="1">
        <v>38721</v>
      </c>
      <c r="C505" s="2">
        <v>39896</v>
      </c>
      <c r="D505" s="1" t="s">
        <v>32</v>
      </c>
      <c r="E505" s="1" t="str">
        <f t="shared" si="63"/>
        <v>***</v>
      </c>
      <c r="F505" s="1" t="str">
        <f t="shared" si="64"/>
        <v>***</v>
      </c>
      <c r="G505" s="1" t="str">
        <f t="shared" si="65"/>
        <v>***</v>
      </c>
      <c r="J505" s="1" t="str">
        <f t="shared" si="66"/>
        <v>***</v>
      </c>
      <c r="P505" s="1">
        <v>15</v>
      </c>
      <c r="Q505" s="1">
        <f t="shared" si="71"/>
        <v>0.02</v>
      </c>
      <c r="T505" s="4">
        <v>1386.69</v>
      </c>
      <c r="U505" s="9">
        <f t="shared" si="67"/>
        <v>1</v>
      </c>
      <c r="V505" s="4">
        <f t="shared" si="68"/>
        <v>92.445999999999998</v>
      </c>
      <c r="W505" s="1" t="s">
        <v>21</v>
      </c>
      <c r="X505" s="1">
        <v>19.989999999999998</v>
      </c>
      <c r="Y505" s="4">
        <f t="shared" si="69"/>
        <v>1406.68</v>
      </c>
      <c r="Z505" s="1" t="s">
        <v>53</v>
      </c>
      <c r="AA505" s="1" t="s">
        <v>23</v>
      </c>
      <c r="AB505" s="1" t="s">
        <v>29</v>
      </c>
      <c r="AC505" s="1" t="s">
        <v>57</v>
      </c>
      <c r="AD505" s="1" t="s">
        <v>19</v>
      </c>
      <c r="AE505" s="2">
        <v>39897</v>
      </c>
    </row>
    <row r="506" spans="1:31" x14ac:dyDescent="0.25">
      <c r="A506">
        <f t="shared" si="70"/>
        <v>505</v>
      </c>
      <c r="B506" s="1">
        <v>32451</v>
      </c>
      <c r="C506" s="2">
        <v>39896</v>
      </c>
      <c r="D506" s="1" t="s">
        <v>27</v>
      </c>
      <c r="E506" s="1" t="str">
        <f t="shared" si="63"/>
        <v>*</v>
      </c>
      <c r="F506" s="1" t="str">
        <f t="shared" si="64"/>
        <v>*</v>
      </c>
      <c r="G506" s="1" t="str">
        <f t="shared" si="65"/>
        <v>*</v>
      </c>
      <c r="J506" s="1" t="str">
        <f t="shared" si="66"/>
        <v>*</v>
      </c>
      <c r="P506" s="1">
        <v>42</v>
      </c>
      <c r="Q506" s="1">
        <f t="shared" si="71"/>
        <v>0.05</v>
      </c>
      <c r="T506" s="4">
        <v>580.55999999999995</v>
      </c>
      <c r="U506" s="9">
        <f t="shared" si="67"/>
        <v>0</v>
      </c>
      <c r="V506" s="4">
        <f t="shared" si="68"/>
        <v>13.822857142857142</v>
      </c>
      <c r="W506" s="1" t="s">
        <v>21</v>
      </c>
      <c r="X506" s="1">
        <v>2.99</v>
      </c>
      <c r="Y506" s="4">
        <f t="shared" si="69"/>
        <v>583.54999999999995</v>
      </c>
      <c r="Z506" s="1" t="s">
        <v>22</v>
      </c>
      <c r="AA506" s="1" t="s">
        <v>37</v>
      </c>
      <c r="AB506" s="1" t="s">
        <v>29</v>
      </c>
      <c r="AC506" s="1" t="s">
        <v>43</v>
      </c>
      <c r="AD506" s="1" t="s">
        <v>19</v>
      </c>
      <c r="AE506" s="2">
        <v>39897</v>
      </c>
    </row>
    <row r="507" spans="1:31" x14ac:dyDescent="0.25">
      <c r="A507">
        <f t="shared" si="70"/>
        <v>506</v>
      </c>
      <c r="B507" s="1">
        <v>38721</v>
      </c>
      <c r="C507" s="2">
        <v>39896</v>
      </c>
      <c r="D507" s="1" t="s">
        <v>32</v>
      </c>
      <c r="E507" s="1" t="str">
        <f t="shared" si="63"/>
        <v>***</v>
      </c>
      <c r="F507" s="1" t="str">
        <f t="shared" si="64"/>
        <v>***</v>
      </c>
      <c r="G507" s="1" t="str">
        <f t="shared" si="65"/>
        <v>***</v>
      </c>
      <c r="J507" s="1" t="str">
        <f t="shared" si="66"/>
        <v>***</v>
      </c>
      <c r="P507" s="1">
        <v>17</v>
      </c>
      <c r="Q507" s="1">
        <f t="shared" si="71"/>
        <v>0.02</v>
      </c>
      <c r="T507" s="4">
        <v>107.56</v>
      </c>
      <c r="U507" s="9">
        <f t="shared" si="67"/>
        <v>0</v>
      </c>
      <c r="V507" s="4">
        <f t="shared" si="68"/>
        <v>6.3270588235294118</v>
      </c>
      <c r="W507" s="1" t="s">
        <v>21</v>
      </c>
      <c r="X507" s="1">
        <v>54.95</v>
      </c>
      <c r="Y507" s="4">
        <f t="shared" si="69"/>
        <v>162.51</v>
      </c>
      <c r="Z507" s="1" t="s">
        <v>53</v>
      </c>
      <c r="AA507" s="1" t="s">
        <v>23</v>
      </c>
      <c r="AB507" s="1" t="s">
        <v>17</v>
      </c>
      <c r="AC507" s="1" t="s">
        <v>18</v>
      </c>
      <c r="AD507" s="1" t="s">
        <v>41</v>
      </c>
      <c r="AE507" s="2">
        <v>39898</v>
      </c>
    </row>
    <row r="508" spans="1:31" x14ac:dyDescent="0.25">
      <c r="A508">
        <f t="shared" si="70"/>
        <v>507</v>
      </c>
      <c r="B508" s="1">
        <v>57415</v>
      </c>
      <c r="C508" s="2">
        <v>39896</v>
      </c>
      <c r="D508" s="1" t="s">
        <v>36</v>
      </c>
      <c r="E508" s="1" t="str">
        <f t="shared" si="63"/>
        <v>*</v>
      </c>
      <c r="F508" s="1" t="str">
        <f t="shared" si="64"/>
        <v>*</v>
      </c>
      <c r="G508" s="1" t="str">
        <f t="shared" si="65"/>
        <v>*</v>
      </c>
      <c r="J508" s="1" t="str">
        <f t="shared" si="66"/>
        <v>*</v>
      </c>
      <c r="P508" s="1">
        <v>6</v>
      </c>
      <c r="Q508" s="1">
        <f t="shared" si="71"/>
        <v>0.01</v>
      </c>
      <c r="T508" s="4">
        <v>101.52</v>
      </c>
      <c r="U508" s="9">
        <f t="shared" si="67"/>
        <v>0</v>
      </c>
      <c r="V508" s="4">
        <f t="shared" si="68"/>
        <v>16.919999999999998</v>
      </c>
      <c r="W508" s="1" t="s">
        <v>21</v>
      </c>
      <c r="X508" s="1">
        <v>5.41</v>
      </c>
      <c r="Y508" s="4">
        <f t="shared" si="69"/>
        <v>106.92999999999999</v>
      </c>
      <c r="Z508" s="1" t="s">
        <v>22</v>
      </c>
      <c r="AA508" s="1" t="s">
        <v>16</v>
      </c>
      <c r="AB508" s="1" t="s">
        <v>29</v>
      </c>
      <c r="AC508" s="1" t="s">
        <v>55</v>
      </c>
      <c r="AD508" s="1" t="s">
        <v>19</v>
      </c>
      <c r="AE508" s="2">
        <v>39897</v>
      </c>
    </row>
    <row r="509" spans="1:31" x14ac:dyDescent="0.25">
      <c r="A509">
        <f t="shared" si="70"/>
        <v>508</v>
      </c>
      <c r="B509" s="1">
        <v>37794</v>
      </c>
      <c r="C509" s="2">
        <v>39896</v>
      </c>
      <c r="D509" s="1" t="s">
        <v>13</v>
      </c>
      <c r="E509" s="1" t="str">
        <f t="shared" si="63"/>
        <v>*</v>
      </c>
      <c r="F509" s="1" t="str">
        <f t="shared" si="64"/>
        <v>*</v>
      </c>
      <c r="G509" s="1" t="str">
        <f t="shared" si="65"/>
        <v>*</v>
      </c>
      <c r="J509" s="1" t="str">
        <f t="shared" si="66"/>
        <v>*</v>
      </c>
      <c r="P509" s="1">
        <v>6</v>
      </c>
      <c r="Q509" s="1">
        <f t="shared" si="71"/>
        <v>0.01</v>
      </c>
      <c r="T509" s="4">
        <v>60.67</v>
      </c>
      <c r="U509" s="9">
        <f t="shared" si="67"/>
        <v>0</v>
      </c>
      <c r="V509" s="4">
        <f t="shared" si="68"/>
        <v>10.111666666666666</v>
      </c>
      <c r="W509" s="1" t="s">
        <v>21</v>
      </c>
      <c r="X509" s="1">
        <v>7.29</v>
      </c>
      <c r="Y509" s="4">
        <f t="shared" si="69"/>
        <v>67.960000000000008</v>
      </c>
      <c r="Z509" s="1" t="s">
        <v>51</v>
      </c>
      <c r="AA509" s="1" t="s">
        <v>23</v>
      </c>
      <c r="AB509" s="1" t="s">
        <v>17</v>
      </c>
      <c r="AC509" s="1" t="s">
        <v>18</v>
      </c>
      <c r="AD509" s="1" t="s">
        <v>41</v>
      </c>
      <c r="AE509" s="2">
        <v>39898</v>
      </c>
    </row>
    <row r="510" spans="1:31" x14ac:dyDescent="0.25">
      <c r="A510">
        <f t="shared" si="70"/>
        <v>509</v>
      </c>
      <c r="B510" s="1">
        <v>10148</v>
      </c>
      <c r="C510" s="2">
        <v>39897</v>
      </c>
      <c r="D510" s="1" t="s">
        <v>13</v>
      </c>
      <c r="E510" s="1" t="str">
        <f t="shared" si="63"/>
        <v>*</v>
      </c>
      <c r="F510" s="1" t="str">
        <f t="shared" si="64"/>
        <v>*</v>
      </c>
      <c r="G510" s="1" t="str">
        <f t="shared" si="65"/>
        <v>*</v>
      </c>
      <c r="J510" s="1" t="str">
        <f t="shared" si="66"/>
        <v>*</v>
      </c>
      <c r="P510" s="1">
        <v>27</v>
      </c>
      <c r="Q510" s="1">
        <f t="shared" si="71"/>
        <v>3.5000000000000003E-2</v>
      </c>
      <c r="T510" s="4">
        <v>14357.85</v>
      </c>
      <c r="U510" s="9">
        <f t="shared" si="67"/>
        <v>1</v>
      </c>
      <c r="V510" s="4">
        <f t="shared" si="68"/>
        <v>531.77222222222224</v>
      </c>
      <c r="W510" s="1" t="s">
        <v>33</v>
      </c>
      <c r="X510" s="1">
        <v>41.44</v>
      </c>
      <c r="Y510" s="4">
        <f t="shared" si="69"/>
        <v>14399.29</v>
      </c>
      <c r="Z510" s="1" t="s">
        <v>15</v>
      </c>
      <c r="AA510" s="1" t="s">
        <v>23</v>
      </c>
      <c r="AB510" s="1" t="s">
        <v>17</v>
      </c>
      <c r="AC510" s="1" t="s">
        <v>62</v>
      </c>
      <c r="AD510" s="1" t="s">
        <v>59</v>
      </c>
      <c r="AE510" s="2">
        <v>39897</v>
      </c>
    </row>
    <row r="511" spans="1:31" x14ac:dyDescent="0.25">
      <c r="A511">
        <f t="shared" si="70"/>
        <v>510</v>
      </c>
      <c r="B511" s="1">
        <v>51266</v>
      </c>
      <c r="C511" s="2">
        <v>39897</v>
      </c>
      <c r="D511" s="1" t="s">
        <v>27</v>
      </c>
      <c r="E511" s="1" t="str">
        <f t="shared" si="63"/>
        <v>*</v>
      </c>
      <c r="F511" s="1" t="str">
        <f t="shared" si="64"/>
        <v>*</v>
      </c>
      <c r="G511" s="1" t="str">
        <f t="shared" si="65"/>
        <v>*</v>
      </c>
      <c r="J511" s="1" t="str">
        <f t="shared" si="66"/>
        <v>*</v>
      </c>
      <c r="P511" s="1">
        <v>11</v>
      </c>
      <c r="Q511" s="1">
        <f t="shared" si="71"/>
        <v>0.02</v>
      </c>
      <c r="T511" s="4">
        <v>1610.29</v>
      </c>
      <c r="U511" s="9">
        <f t="shared" si="67"/>
        <v>1</v>
      </c>
      <c r="V511" s="4">
        <f t="shared" si="68"/>
        <v>146.38999999999999</v>
      </c>
      <c r="W511" s="1" t="s">
        <v>21</v>
      </c>
      <c r="X511" s="1">
        <v>13.99</v>
      </c>
      <c r="Y511" s="4">
        <f t="shared" si="69"/>
        <v>1624.28</v>
      </c>
      <c r="Z511" s="1" t="s">
        <v>49</v>
      </c>
      <c r="AA511" s="1" t="s">
        <v>28</v>
      </c>
      <c r="AB511" s="1" t="s">
        <v>24</v>
      </c>
      <c r="AC511" s="1" t="s">
        <v>56</v>
      </c>
      <c r="AD511" s="1" t="s">
        <v>26</v>
      </c>
      <c r="AE511" s="2">
        <v>39899</v>
      </c>
    </row>
    <row r="512" spans="1:31" x14ac:dyDescent="0.25">
      <c r="A512">
        <f t="shared" si="70"/>
        <v>511</v>
      </c>
      <c r="B512" s="1">
        <v>51266</v>
      </c>
      <c r="C512" s="2">
        <v>39897</v>
      </c>
      <c r="D512" s="1" t="s">
        <v>27</v>
      </c>
      <c r="E512" s="1" t="str">
        <f t="shared" si="63"/>
        <v>*</v>
      </c>
      <c r="F512" s="1" t="str">
        <f t="shared" si="64"/>
        <v>*</v>
      </c>
      <c r="G512" s="1" t="str">
        <f t="shared" si="65"/>
        <v>*</v>
      </c>
      <c r="J512" s="1" t="str">
        <f t="shared" si="66"/>
        <v>*</v>
      </c>
      <c r="P512" s="1">
        <v>46</v>
      </c>
      <c r="Q512" s="1">
        <f t="shared" si="71"/>
        <v>0.05</v>
      </c>
      <c r="T512" s="4">
        <v>1605.22</v>
      </c>
      <c r="U512" s="9">
        <f t="shared" si="67"/>
        <v>1</v>
      </c>
      <c r="V512" s="4">
        <f t="shared" si="68"/>
        <v>34.896086956521742</v>
      </c>
      <c r="W512" s="1" t="s">
        <v>14</v>
      </c>
      <c r="X512" s="1">
        <v>7.73</v>
      </c>
      <c r="Y512" s="4">
        <f t="shared" si="69"/>
        <v>1612.95</v>
      </c>
      <c r="Z512" s="1" t="s">
        <v>49</v>
      </c>
      <c r="AA512" s="1" t="s">
        <v>28</v>
      </c>
      <c r="AB512" s="1" t="s">
        <v>29</v>
      </c>
      <c r="AC512" s="1" t="s">
        <v>30</v>
      </c>
      <c r="AD512" s="1" t="s">
        <v>19</v>
      </c>
      <c r="AE512" s="2">
        <v>39899</v>
      </c>
    </row>
    <row r="513" spans="1:31" x14ac:dyDescent="0.25">
      <c r="A513">
        <f t="shared" si="70"/>
        <v>512</v>
      </c>
      <c r="B513" s="1">
        <v>51266</v>
      </c>
      <c r="C513" s="2">
        <v>39897</v>
      </c>
      <c r="D513" s="1" t="s">
        <v>27</v>
      </c>
      <c r="E513" s="1" t="str">
        <f t="shared" si="63"/>
        <v>*</v>
      </c>
      <c r="F513" s="1" t="str">
        <f t="shared" si="64"/>
        <v>*</v>
      </c>
      <c r="G513" s="1" t="str">
        <f t="shared" si="65"/>
        <v>*</v>
      </c>
      <c r="J513" s="1" t="str">
        <f t="shared" si="66"/>
        <v>*</v>
      </c>
      <c r="P513" s="1">
        <v>30</v>
      </c>
      <c r="Q513" s="1">
        <f t="shared" si="71"/>
        <v>0.04</v>
      </c>
      <c r="T513" s="4">
        <v>617.51</v>
      </c>
      <c r="U513" s="9">
        <f t="shared" si="67"/>
        <v>0</v>
      </c>
      <c r="V513" s="4">
        <f t="shared" si="68"/>
        <v>20.583666666666666</v>
      </c>
      <c r="W513" s="1" t="s">
        <v>21</v>
      </c>
      <c r="X513" s="1">
        <v>9.0299999999999994</v>
      </c>
      <c r="Y513" s="4">
        <f t="shared" si="69"/>
        <v>626.54</v>
      </c>
      <c r="Z513" s="1" t="s">
        <v>49</v>
      </c>
      <c r="AA513" s="1" t="s">
        <v>28</v>
      </c>
      <c r="AB513" s="1" t="s">
        <v>29</v>
      </c>
      <c r="AC513" s="1" t="s">
        <v>40</v>
      </c>
      <c r="AD513" s="1" t="s">
        <v>19</v>
      </c>
      <c r="AE513" s="2">
        <v>39897</v>
      </c>
    </row>
    <row r="514" spans="1:31" x14ac:dyDescent="0.25">
      <c r="A514">
        <f t="shared" si="70"/>
        <v>513</v>
      </c>
      <c r="B514" s="1">
        <v>51266</v>
      </c>
      <c r="C514" s="2">
        <v>39897</v>
      </c>
      <c r="D514" s="1" t="s">
        <v>27</v>
      </c>
      <c r="E514" s="1" t="str">
        <f t="shared" si="63"/>
        <v>*</v>
      </c>
      <c r="F514" s="1" t="str">
        <f t="shared" si="64"/>
        <v>*</v>
      </c>
      <c r="G514" s="1" t="str">
        <f t="shared" si="65"/>
        <v>*</v>
      </c>
      <c r="J514" s="1" t="str">
        <f t="shared" si="66"/>
        <v>*</v>
      </c>
      <c r="P514" s="1">
        <v>23</v>
      </c>
      <c r="Q514" s="1">
        <f t="shared" si="71"/>
        <v>3.5000000000000003E-2</v>
      </c>
      <c r="T514" s="4">
        <v>278.83</v>
      </c>
      <c r="U514" s="9">
        <f t="shared" si="67"/>
        <v>0</v>
      </c>
      <c r="V514" s="4">
        <f t="shared" si="68"/>
        <v>12.123043478260868</v>
      </c>
      <c r="W514" s="1" t="s">
        <v>21</v>
      </c>
      <c r="X514" s="1">
        <v>4.8600000000000003</v>
      </c>
      <c r="Y514" s="4">
        <f t="shared" si="69"/>
        <v>283.69</v>
      </c>
      <c r="Z514" s="1" t="s">
        <v>49</v>
      </c>
      <c r="AA514" s="1" t="s">
        <v>28</v>
      </c>
      <c r="AB514" s="1" t="s">
        <v>29</v>
      </c>
      <c r="AC514" s="1" t="s">
        <v>40</v>
      </c>
      <c r="AD514" s="1" t="s">
        <v>19</v>
      </c>
      <c r="AE514" s="2">
        <v>39898</v>
      </c>
    </row>
    <row r="515" spans="1:31" x14ac:dyDescent="0.25">
      <c r="A515">
        <f t="shared" si="70"/>
        <v>514</v>
      </c>
      <c r="B515" s="1">
        <v>38565</v>
      </c>
      <c r="C515" s="2">
        <v>39897</v>
      </c>
      <c r="D515" s="1" t="s">
        <v>32</v>
      </c>
      <c r="E515" s="1" t="str">
        <f t="shared" ref="E515:E578" si="72">IF(D515="Critical","***","*")</f>
        <v>***</v>
      </c>
      <c r="F515" s="1" t="str">
        <f t="shared" ref="F515:F578" si="73">IF(D515="Critical","***",IF(D515="High","**","*"))</f>
        <v>***</v>
      </c>
      <c r="G515" s="1" t="str">
        <f t="shared" ref="G515:G578" si="74">VLOOKUP(D515,$H$6:$I$10,2,FALSE)</f>
        <v>***</v>
      </c>
      <c r="J515" s="1" t="str">
        <f t="shared" ref="J515:J578" si="75">HLOOKUP(D515,$K$5:$O$6,2,FALSE)</f>
        <v>***</v>
      </c>
      <c r="P515" s="1">
        <v>20</v>
      </c>
      <c r="Q515" s="1">
        <f t="shared" si="71"/>
        <v>3.5000000000000003E-2</v>
      </c>
      <c r="T515" s="4">
        <v>234.09</v>
      </c>
      <c r="U515" s="9">
        <f t="shared" ref="U515:U578" si="76">IF(T515&gt;1000,1,0)</f>
        <v>0</v>
      </c>
      <c r="V515" s="4">
        <f t="shared" ref="V515:V578" si="77">T515/P515</f>
        <v>11.704499999999999</v>
      </c>
      <c r="W515" s="1" t="s">
        <v>14</v>
      </c>
      <c r="X515" s="1">
        <v>5.16</v>
      </c>
      <c r="Y515" s="4">
        <f t="shared" ref="Y515:Y578" si="78">X515+T515</f>
        <v>239.25</v>
      </c>
      <c r="Z515" s="1" t="s">
        <v>15</v>
      </c>
      <c r="AA515" s="1" t="s">
        <v>28</v>
      </c>
      <c r="AB515" s="1" t="s">
        <v>17</v>
      </c>
      <c r="AC515" s="1" t="s">
        <v>18</v>
      </c>
      <c r="AD515" s="1" t="s">
        <v>19</v>
      </c>
      <c r="AE515" s="2">
        <v>39899</v>
      </c>
    </row>
    <row r="516" spans="1:31" x14ac:dyDescent="0.25">
      <c r="A516">
        <f t="shared" ref="A516:A579" si="79">A515+1</f>
        <v>515</v>
      </c>
      <c r="B516" s="1">
        <v>1892</v>
      </c>
      <c r="C516" s="2">
        <v>39897</v>
      </c>
      <c r="D516" s="1" t="s">
        <v>13</v>
      </c>
      <c r="E516" s="1" t="str">
        <f t="shared" si="72"/>
        <v>*</v>
      </c>
      <c r="F516" s="1" t="str">
        <f t="shared" si="73"/>
        <v>*</v>
      </c>
      <c r="G516" s="1" t="str">
        <f t="shared" si="74"/>
        <v>*</v>
      </c>
      <c r="J516" s="1" t="str">
        <f t="shared" si="75"/>
        <v>*</v>
      </c>
      <c r="P516" s="1">
        <v>47</v>
      </c>
      <c r="Q516" s="1">
        <f t="shared" ref="Q516:Q579" si="80">VLOOKUP(P516,$R$5:$S$10,2,TRUE)</f>
        <v>0.05</v>
      </c>
      <c r="T516" s="4">
        <v>193.63</v>
      </c>
      <c r="U516" s="9">
        <f t="shared" si="76"/>
        <v>0</v>
      </c>
      <c r="V516" s="4">
        <f t="shared" si="77"/>
        <v>4.119787234042553</v>
      </c>
      <c r="W516" s="1" t="s">
        <v>21</v>
      </c>
      <c r="X516" s="1">
        <v>5.26</v>
      </c>
      <c r="Y516" s="4">
        <f t="shared" si="78"/>
        <v>198.89</v>
      </c>
      <c r="Z516" s="1" t="s">
        <v>22</v>
      </c>
      <c r="AA516" s="1" t="s">
        <v>23</v>
      </c>
      <c r="AB516" s="1" t="s">
        <v>29</v>
      </c>
      <c r="AC516" s="1" t="s">
        <v>43</v>
      </c>
      <c r="AD516" s="1" t="s">
        <v>19</v>
      </c>
      <c r="AE516" s="2">
        <v>39901</v>
      </c>
    </row>
    <row r="517" spans="1:31" x14ac:dyDescent="0.25">
      <c r="A517">
        <f t="shared" si="79"/>
        <v>516</v>
      </c>
      <c r="B517" s="1">
        <v>323</v>
      </c>
      <c r="C517" s="2">
        <v>39897</v>
      </c>
      <c r="D517" s="1" t="s">
        <v>32</v>
      </c>
      <c r="E517" s="1" t="str">
        <f t="shared" si="72"/>
        <v>***</v>
      </c>
      <c r="F517" s="1" t="str">
        <f t="shared" si="73"/>
        <v>***</v>
      </c>
      <c r="G517" s="1" t="str">
        <f t="shared" si="74"/>
        <v>***</v>
      </c>
      <c r="J517" s="1" t="str">
        <f t="shared" si="75"/>
        <v>***</v>
      </c>
      <c r="P517" s="1">
        <v>20</v>
      </c>
      <c r="Q517" s="1">
        <f t="shared" si="80"/>
        <v>3.5000000000000003E-2</v>
      </c>
      <c r="T517" s="4">
        <v>108.09</v>
      </c>
      <c r="U517" s="9">
        <f t="shared" si="76"/>
        <v>0</v>
      </c>
      <c r="V517" s="4">
        <f t="shared" si="77"/>
        <v>5.4045000000000005</v>
      </c>
      <c r="W517" s="1" t="s">
        <v>21</v>
      </c>
      <c r="X517" s="1">
        <v>1.39</v>
      </c>
      <c r="Y517" s="4">
        <f t="shared" si="78"/>
        <v>109.48</v>
      </c>
      <c r="Z517" s="1" t="s">
        <v>42</v>
      </c>
      <c r="AA517" s="1" t="s">
        <v>23</v>
      </c>
      <c r="AB517" s="1" t="s">
        <v>29</v>
      </c>
      <c r="AC517" s="1" t="s">
        <v>57</v>
      </c>
      <c r="AD517" s="1" t="s">
        <v>19</v>
      </c>
      <c r="AE517" s="2">
        <v>39899</v>
      </c>
    </row>
    <row r="518" spans="1:31" x14ac:dyDescent="0.25">
      <c r="A518">
        <f t="shared" si="79"/>
        <v>517</v>
      </c>
      <c r="B518" s="1">
        <v>1892</v>
      </c>
      <c r="C518" s="2">
        <v>39897</v>
      </c>
      <c r="D518" s="1" t="s">
        <v>13</v>
      </c>
      <c r="E518" s="1" t="str">
        <f t="shared" si="72"/>
        <v>*</v>
      </c>
      <c r="F518" s="1" t="str">
        <f t="shared" si="73"/>
        <v>*</v>
      </c>
      <c r="G518" s="1" t="str">
        <f t="shared" si="74"/>
        <v>*</v>
      </c>
      <c r="J518" s="1" t="str">
        <f t="shared" si="75"/>
        <v>*</v>
      </c>
      <c r="P518" s="1">
        <v>9</v>
      </c>
      <c r="Q518" s="1">
        <f t="shared" si="80"/>
        <v>0.01</v>
      </c>
      <c r="T518" s="4">
        <v>64.290000000000006</v>
      </c>
      <c r="U518" s="9">
        <f t="shared" si="76"/>
        <v>0</v>
      </c>
      <c r="V518" s="4">
        <f t="shared" si="77"/>
        <v>7.1433333333333344</v>
      </c>
      <c r="W518" s="1" t="s">
        <v>21</v>
      </c>
      <c r="X518" s="1">
        <v>5.4</v>
      </c>
      <c r="Y518" s="4">
        <f t="shared" si="78"/>
        <v>69.690000000000012</v>
      </c>
      <c r="Z518" s="1" t="s">
        <v>22</v>
      </c>
      <c r="AA518" s="1" t="s">
        <v>23</v>
      </c>
      <c r="AB518" s="1" t="s">
        <v>29</v>
      </c>
      <c r="AC518" s="1" t="s">
        <v>40</v>
      </c>
      <c r="AD518" s="1" t="s">
        <v>19</v>
      </c>
      <c r="AE518" s="2">
        <v>39897</v>
      </c>
    </row>
    <row r="519" spans="1:31" x14ac:dyDescent="0.25">
      <c r="A519">
        <f t="shared" si="79"/>
        <v>518</v>
      </c>
      <c r="B519" s="1">
        <v>323</v>
      </c>
      <c r="C519" s="2">
        <v>39897</v>
      </c>
      <c r="D519" s="1" t="s">
        <v>32</v>
      </c>
      <c r="E519" s="1" t="str">
        <f t="shared" si="72"/>
        <v>***</v>
      </c>
      <c r="F519" s="1" t="str">
        <f t="shared" si="73"/>
        <v>***</v>
      </c>
      <c r="G519" s="1" t="str">
        <f t="shared" si="74"/>
        <v>***</v>
      </c>
      <c r="J519" s="1" t="str">
        <f t="shared" si="75"/>
        <v>***</v>
      </c>
      <c r="P519" s="1">
        <v>2</v>
      </c>
      <c r="Q519" s="1">
        <f t="shared" si="80"/>
        <v>0.01</v>
      </c>
      <c r="T519" s="4">
        <v>55.34</v>
      </c>
      <c r="U519" s="9">
        <f t="shared" si="76"/>
        <v>0</v>
      </c>
      <c r="V519" s="4">
        <f t="shared" si="77"/>
        <v>27.67</v>
      </c>
      <c r="W519" s="1" t="s">
        <v>21</v>
      </c>
      <c r="X519" s="1">
        <v>11.54</v>
      </c>
      <c r="Y519" s="4">
        <f t="shared" si="78"/>
        <v>66.88</v>
      </c>
      <c r="Z519" s="1" t="s">
        <v>42</v>
      </c>
      <c r="AA519" s="1" t="s">
        <v>23</v>
      </c>
      <c r="AB519" s="1" t="s">
        <v>29</v>
      </c>
      <c r="AC519" s="1" t="s">
        <v>40</v>
      </c>
      <c r="AD519" s="1" t="s">
        <v>19</v>
      </c>
      <c r="AE519" s="2">
        <v>39899</v>
      </c>
    </row>
    <row r="520" spans="1:31" x14ac:dyDescent="0.25">
      <c r="A520">
        <f t="shared" si="79"/>
        <v>519</v>
      </c>
      <c r="B520" s="1">
        <v>31174</v>
      </c>
      <c r="C520" s="2">
        <v>39898</v>
      </c>
      <c r="D520" s="1" t="s">
        <v>27</v>
      </c>
      <c r="E520" s="1" t="str">
        <f t="shared" si="72"/>
        <v>*</v>
      </c>
      <c r="F520" s="1" t="str">
        <f t="shared" si="73"/>
        <v>*</v>
      </c>
      <c r="G520" s="1" t="str">
        <f t="shared" si="74"/>
        <v>*</v>
      </c>
      <c r="J520" s="1" t="str">
        <f t="shared" si="75"/>
        <v>*</v>
      </c>
      <c r="P520" s="1">
        <v>20</v>
      </c>
      <c r="Q520" s="1">
        <f t="shared" si="80"/>
        <v>3.5000000000000003E-2</v>
      </c>
      <c r="T520" s="4">
        <v>4520.6000000000004</v>
      </c>
      <c r="U520" s="9">
        <f t="shared" si="76"/>
        <v>1</v>
      </c>
      <c r="V520" s="4">
        <f t="shared" si="77"/>
        <v>226.03000000000003</v>
      </c>
      <c r="W520" s="1" t="s">
        <v>21</v>
      </c>
      <c r="X520" s="1">
        <v>11.79</v>
      </c>
      <c r="Y520" s="4">
        <f t="shared" si="78"/>
        <v>4532.3900000000003</v>
      </c>
      <c r="Z520" s="1" t="s">
        <v>54</v>
      </c>
      <c r="AA520" s="1" t="s">
        <v>16</v>
      </c>
      <c r="AB520" s="1" t="s">
        <v>29</v>
      </c>
      <c r="AC520" s="1" t="s">
        <v>63</v>
      </c>
      <c r="AD520" s="1" t="s">
        <v>26</v>
      </c>
      <c r="AE520" s="2">
        <v>39898</v>
      </c>
    </row>
    <row r="521" spans="1:31" x14ac:dyDescent="0.25">
      <c r="A521">
        <f t="shared" si="79"/>
        <v>520</v>
      </c>
      <c r="B521" s="1">
        <v>51554</v>
      </c>
      <c r="C521" s="2">
        <v>39898</v>
      </c>
      <c r="D521" s="1" t="s">
        <v>36</v>
      </c>
      <c r="E521" s="1" t="str">
        <f t="shared" si="72"/>
        <v>*</v>
      </c>
      <c r="F521" s="1" t="str">
        <f t="shared" si="73"/>
        <v>*</v>
      </c>
      <c r="G521" s="1" t="str">
        <f t="shared" si="74"/>
        <v>*</v>
      </c>
      <c r="J521" s="1" t="str">
        <f t="shared" si="75"/>
        <v>*</v>
      </c>
      <c r="P521" s="1">
        <v>29</v>
      </c>
      <c r="Q521" s="1">
        <f t="shared" si="80"/>
        <v>3.5000000000000003E-2</v>
      </c>
      <c r="T521" s="4">
        <v>606.91</v>
      </c>
      <c r="U521" s="9">
        <f t="shared" si="76"/>
        <v>0</v>
      </c>
      <c r="V521" s="4">
        <f t="shared" si="77"/>
        <v>20.927931034482757</v>
      </c>
      <c r="W521" s="1" t="s">
        <v>21</v>
      </c>
      <c r="X521" s="1">
        <v>11.52</v>
      </c>
      <c r="Y521" s="4">
        <f t="shared" si="78"/>
        <v>618.42999999999995</v>
      </c>
      <c r="Z521" s="1" t="s">
        <v>49</v>
      </c>
      <c r="AA521" s="1" t="s">
        <v>37</v>
      </c>
      <c r="AB521" s="1" t="s">
        <v>29</v>
      </c>
      <c r="AC521" s="1" t="s">
        <v>55</v>
      </c>
      <c r="AD521" s="1" t="s">
        <v>19</v>
      </c>
      <c r="AE521" s="2">
        <v>39899</v>
      </c>
    </row>
    <row r="522" spans="1:31" x14ac:dyDescent="0.25">
      <c r="A522">
        <f t="shared" si="79"/>
        <v>521</v>
      </c>
      <c r="B522" s="1">
        <v>51554</v>
      </c>
      <c r="C522" s="2">
        <v>39898</v>
      </c>
      <c r="D522" s="1" t="s">
        <v>36</v>
      </c>
      <c r="E522" s="1" t="str">
        <f t="shared" si="72"/>
        <v>*</v>
      </c>
      <c r="F522" s="1" t="str">
        <f t="shared" si="73"/>
        <v>*</v>
      </c>
      <c r="G522" s="1" t="str">
        <f t="shared" si="74"/>
        <v>*</v>
      </c>
      <c r="J522" s="1" t="str">
        <f t="shared" si="75"/>
        <v>*</v>
      </c>
      <c r="P522" s="1">
        <v>7</v>
      </c>
      <c r="Q522" s="1">
        <f t="shared" si="80"/>
        <v>0.01</v>
      </c>
      <c r="T522" s="4">
        <v>545.04</v>
      </c>
      <c r="U522" s="9">
        <f t="shared" si="76"/>
        <v>0</v>
      </c>
      <c r="V522" s="4">
        <f t="shared" si="77"/>
        <v>77.862857142857138</v>
      </c>
      <c r="W522" s="1" t="s">
        <v>33</v>
      </c>
      <c r="X522" s="1">
        <v>60</v>
      </c>
      <c r="Y522" s="4">
        <f t="shared" si="78"/>
        <v>605.04</v>
      </c>
      <c r="Z522" s="1" t="s">
        <v>49</v>
      </c>
      <c r="AA522" s="1" t="s">
        <v>37</v>
      </c>
      <c r="AB522" s="1" t="s">
        <v>29</v>
      </c>
      <c r="AC522" s="1" t="s">
        <v>63</v>
      </c>
      <c r="AD522" s="1" t="s">
        <v>35</v>
      </c>
      <c r="AE522" s="2">
        <v>39900</v>
      </c>
    </row>
    <row r="523" spans="1:31" x14ac:dyDescent="0.25">
      <c r="A523">
        <f t="shared" si="79"/>
        <v>522</v>
      </c>
      <c r="B523" s="1">
        <v>3653</v>
      </c>
      <c r="C523" s="2">
        <v>39898</v>
      </c>
      <c r="D523" s="1" t="s">
        <v>32</v>
      </c>
      <c r="E523" s="1" t="str">
        <f t="shared" si="72"/>
        <v>***</v>
      </c>
      <c r="F523" s="1" t="str">
        <f t="shared" si="73"/>
        <v>***</v>
      </c>
      <c r="G523" s="1" t="str">
        <f t="shared" si="74"/>
        <v>***</v>
      </c>
      <c r="J523" s="1" t="str">
        <f t="shared" si="75"/>
        <v>***</v>
      </c>
      <c r="P523" s="1">
        <v>41</v>
      </c>
      <c r="Q523" s="1">
        <f t="shared" si="80"/>
        <v>0.05</v>
      </c>
      <c r="T523" s="4">
        <v>271.11</v>
      </c>
      <c r="U523" s="9">
        <f t="shared" si="76"/>
        <v>0</v>
      </c>
      <c r="V523" s="4">
        <f t="shared" si="77"/>
        <v>6.6124390243902447</v>
      </c>
      <c r="W523" s="1" t="s">
        <v>21</v>
      </c>
      <c r="X523" s="1">
        <v>1.5</v>
      </c>
      <c r="Y523" s="4">
        <f t="shared" si="78"/>
        <v>272.61</v>
      </c>
      <c r="Z523" s="1" t="s">
        <v>54</v>
      </c>
      <c r="AA523" s="1" t="s">
        <v>28</v>
      </c>
      <c r="AB523" s="1" t="s">
        <v>29</v>
      </c>
      <c r="AC523" s="1" t="s">
        <v>30</v>
      </c>
      <c r="AD523" s="1" t="s">
        <v>31</v>
      </c>
      <c r="AE523" s="2">
        <v>39900</v>
      </c>
    </row>
    <row r="524" spans="1:31" x14ac:dyDescent="0.25">
      <c r="A524">
        <f t="shared" si="79"/>
        <v>523</v>
      </c>
      <c r="B524" s="1">
        <v>31174</v>
      </c>
      <c r="C524" s="2">
        <v>39898</v>
      </c>
      <c r="D524" s="1" t="s">
        <v>27</v>
      </c>
      <c r="E524" s="1" t="str">
        <f t="shared" si="72"/>
        <v>*</v>
      </c>
      <c r="F524" s="1" t="str">
        <f t="shared" si="73"/>
        <v>*</v>
      </c>
      <c r="G524" s="1" t="str">
        <f t="shared" si="74"/>
        <v>*</v>
      </c>
      <c r="J524" s="1" t="str">
        <f t="shared" si="75"/>
        <v>*</v>
      </c>
      <c r="P524" s="1">
        <v>29</v>
      </c>
      <c r="Q524" s="1">
        <f t="shared" si="80"/>
        <v>3.5000000000000003E-2</v>
      </c>
      <c r="T524" s="4">
        <v>225.25</v>
      </c>
      <c r="U524" s="9">
        <f t="shared" si="76"/>
        <v>0</v>
      </c>
      <c r="V524" s="4">
        <f t="shared" si="77"/>
        <v>7.7672413793103452</v>
      </c>
      <c r="W524" s="1" t="s">
        <v>21</v>
      </c>
      <c r="X524" s="1">
        <v>4.71</v>
      </c>
      <c r="Y524" s="4">
        <f t="shared" si="78"/>
        <v>229.96</v>
      </c>
      <c r="Z524" s="1" t="s">
        <v>54</v>
      </c>
      <c r="AA524" s="1" t="s">
        <v>16</v>
      </c>
      <c r="AB524" s="1" t="s">
        <v>29</v>
      </c>
      <c r="AC524" s="1" t="s">
        <v>43</v>
      </c>
      <c r="AD524" s="1" t="s">
        <v>19</v>
      </c>
      <c r="AE524" s="2">
        <v>39901</v>
      </c>
    </row>
    <row r="525" spans="1:31" x14ac:dyDescent="0.25">
      <c r="A525">
        <f t="shared" si="79"/>
        <v>524</v>
      </c>
      <c r="B525" s="1">
        <v>46407</v>
      </c>
      <c r="C525" s="2">
        <v>39898</v>
      </c>
      <c r="D525" s="1" t="s">
        <v>27</v>
      </c>
      <c r="E525" s="1" t="str">
        <f t="shared" si="72"/>
        <v>*</v>
      </c>
      <c r="F525" s="1" t="str">
        <f t="shared" si="73"/>
        <v>*</v>
      </c>
      <c r="G525" s="1" t="str">
        <f t="shared" si="74"/>
        <v>*</v>
      </c>
      <c r="J525" s="1" t="str">
        <f t="shared" si="75"/>
        <v>*</v>
      </c>
      <c r="P525" s="1">
        <v>7</v>
      </c>
      <c r="Q525" s="1">
        <f t="shared" si="80"/>
        <v>0.01</v>
      </c>
      <c r="T525" s="4">
        <v>38.369999999999997</v>
      </c>
      <c r="U525" s="9">
        <f t="shared" si="76"/>
        <v>0</v>
      </c>
      <c r="V525" s="4">
        <f t="shared" si="77"/>
        <v>5.4814285714285713</v>
      </c>
      <c r="W525" s="1" t="s">
        <v>21</v>
      </c>
      <c r="X525" s="1">
        <v>5.74</v>
      </c>
      <c r="Y525" s="4">
        <f t="shared" si="78"/>
        <v>44.11</v>
      </c>
      <c r="Z525" s="1" t="s">
        <v>15</v>
      </c>
      <c r="AA525" s="1" t="s">
        <v>28</v>
      </c>
      <c r="AB525" s="1" t="s">
        <v>29</v>
      </c>
      <c r="AC525" s="1" t="s">
        <v>43</v>
      </c>
      <c r="AD525" s="1" t="s">
        <v>19</v>
      </c>
      <c r="AE525" s="2">
        <v>39900</v>
      </c>
    </row>
    <row r="526" spans="1:31" x14ac:dyDescent="0.25">
      <c r="A526">
        <f t="shared" si="79"/>
        <v>525</v>
      </c>
      <c r="B526" s="1">
        <v>22562</v>
      </c>
      <c r="C526" s="2">
        <v>39899</v>
      </c>
      <c r="D526" s="1" t="s">
        <v>36</v>
      </c>
      <c r="E526" s="1" t="str">
        <f t="shared" si="72"/>
        <v>*</v>
      </c>
      <c r="F526" s="1" t="str">
        <f t="shared" si="73"/>
        <v>*</v>
      </c>
      <c r="G526" s="1" t="str">
        <f t="shared" si="74"/>
        <v>*</v>
      </c>
      <c r="J526" s="1" t="str">
        <f t="shared" si="75"/>
        <v>*</v>
      </c>
      <c r="P526" s="1">
        <v>46</v>
      </c>
      <c r="Q526" s="1">
        <f t="shared" si="80"/>
        <v>0.05</v>
      </c>
      <c r="T526" s="4">
        <v>9304.2000000000007</v>
      </c>
      <c r="U526" s="9">
        <f t="shared" si="76"/>
        <v>1</v>
      </c>
      <c r="V526" s="4">
        <f t="shared" si="77"/>
        <v>202.26521739130436</v>
      </c>
      <c r="W526" s="1" t="s">
        <v>33</v>
      </c>
      <c r="X526" s="1">
        <v>14.7</v>
      </c>
      <c r="Y526" s="4">
        <f t="shared" si="78"/>
        <v>9318.9000000000015</v>
      </c>
      <c r="Z526" s="1" t="s">
        <v>44</v>
      </c>
      <c r="AA526" s="1" t="s">
        <v>37</v>
      </c>
      <c r="AB526" s="1" t="s">
        <v>24</v>
      </c>
      <c r="AC526" s="1" t="s">
        <v>56</v>
      </c>
      <c r="AD526" s="1" t="s">
        <v>35</v>
      </c>
      <c r="AE526" s="2">
        <v>39901</v>
      </c>
    </row>
    <row r="527" spans="1:31" x14ac:dyDescent="0.25">
      <c r="A527">
        <f t="shared" si="79"/>
        <v>526</v>
      </c>
      <c r="B527" s="1">
        <v>32869</v>
      </c>
      <c r="C527" s="2">
        <v>39899</v>
      </c>
      <c r="D527" s="1" t="s">
        <v>36</v>
      </c>
      <c r="E527" s="1" t="str">
        <f t="shared" si="72"/>
        <v>*</v>
      </c>
      <c r="F527" s="1" t="str">
        <f t="shared" si="73"/>
        <v>*</v>
      </c>
      <c r="G527" s="1" t="str">
        <f t="shared" si="74"/>
        <v>*</v>
      </c>
      <c r="J527" s="1" t="str">
        <f t="shared" si="75"/>
        <v>*</v>
      </c>
      <c r="P527" s="1">
        <v>39</v>
      </c>
      <c r="Q527" s="1">
        <f t="shared" si="80"/>
        <v>0.04</v>
      </c>
      <c r="T527" s="4">
        <v>5250.6625000000004</v>
      </c>
      <c r="U527" s="9">
        <f t="shared" si="76"/>
        <v>1</v>
      </c>
      <c r="V527" s="4">
        <f t="shared" si="77"/>
        <v>134.6323717948718</v>
      </c>
      <c r="W527" s="1" t="s">
        <v>21</v>
      </c>
      <c r="X527" s="1">
        <v>8.99</v>
      </c>
      <c r="Y527" s="4">
        <f t="shared" si="78"/>
        <v>5259.6525000000001</v>
      </c>
      <c r="Z527" s="1" t="s">
        <v>50</v>
      </c>
      <c r="AA527" s="1" t="s">
        <v>28</v>
      </c>
      <c r="AB527" s="1" t="s">
        <v>24</v>
      </c>
      <c r="AC527" s="1" t="s">
        <v>25</v>
      </c>
      <c r="AD527" s="1" t="s">
        <v>19</v>
      </c>
      <c r="AE527" s="2">
        <v>39900</v>
      </c>
    </row>
    <row r="528" spans="1:31" x14ac:dyDescent="0.25">
      <c r="A528">
        <f t="shared" si="79"/>
        <v>527</v>
      </c>
      <c r="B528" s="1">
        <v>32869</v>
      </c>
      <c r="C528" s="2">
        <v>39899</v>
      </c>
      <c r="D528" s="1" t="s">
        <v>36</v>
      </c>
      <c r="E528" s="1" t="str">
        <f t="shared" si="72"/>
        <v>*</v>
      </c>
      <c r="F528" s="1" t="str">
        <f t="shared" si="73"/>
        <v>*</v>
      </c>
      <c r="G528" s="1" t="str">
        <f t="shared" si="74"/>
        <v>*</v>
      </c>
      <c r="J528" s="1" t="str">
        <f t="shared" si="75"/>
        <v>*</v>
      </c>
      <c r="P528" s="1">
        <v>49</v>
      </c>
      <c r="Q528" s="1">
        <f t="shared" si="80"/>
        <v>0.05</v>
      </c>
      <c r="T528" s="4">
        <v>2470.84</v>
      </c>
      <c r="U528" s="9">
        <f t="shared" si="76"/>
        <v>1</v>
      </c>
      <c r="V528" s="4">
        <f t="shared" si="77"/>
        <v>50.42530612244898</v>
      </c>
      <c r="W528" s="1" t="s">
        <v>21</v>
      </c>
      <c r="X528" s="1">
        <v>18.45</v>
      </c>
      <c r="Y528" s="4">
        <f t="shared" si="78"/>
        <v>2489.29</v>
      </c>
      <c r="Z528" s="1" t="s">
        <v>50</v>
      </c>
      <c r="AA528" s="1" t="s">
        <v>28</v>
      </c>
      <c r="AB528" s="1" t="s">
        <v>17</v>
      </c>
      <c r="AC528" s="1" t="s">
        <v>18</v>
      </c>
      <c r="AD528" s="1" t="s">
        <v>26</v>
      </c>
      <c r="AE528" s="2">
        <v>39900</v>
      </c>
    </row>
    <row r="529" spans="1:31" x14ac:dyDescent="0.25">
      <c r="A529">
        <f t="shared" si="79"/>
        <v>528</v>
      </c>
      <c r="B529" s="1">
        <v>33319</v>
      </c>
      <c r="C529" s="2">
        <v>39899</v>
      </c>
      <c r="D529" s="1" t="s">
        <v>27</v>
      </c>
      <c r="E529" s="1" t="str">
        <f t="shared" si="72"/>
        <v>*</v>
      </c>
      <c r="F529" s="1" t="str">
        <f t="shared" si="73"/>
        <v>*</v>
      </c>
      <c r="G529" s="1" t="str">
        <f t="shared" si="74"/>
        <v>*</v>
      </c>
      <c r="J529" s="1" t="str">
        <f t="shared" si="75"/>
        <v>*</v>
      </c>
      <c r="P529" s="1">
        <v>11</v>
      </c>
      <c r="Q529" s="1">
        <f t="shared" si="80"/>
        <v>0.02</v>
      </c>
      <c r="T529" s="4">
        <v>1736.26</v>
      </c>
      <c r="U529" s="9">
        <f t="shared" si="76"/>
        <v>1</v>
      </c>
      <c r="V529" s="4">
        <f t="shared" si="77"/>
        <v>157.84181818181818</v>
      </c>
      <c r="W529" s="1" t="s">
        <v>33</v>
      </c>
      <c r="X529" s="1">
        <v>60.2</v>
      </c>
      <c r="Y529" s="4">
        <f t="shared" si="78"/>
        <v>1796.46</v>
      </c>
      <c r="Z529" s="1" t="s">
        <v>22</v>
      </c>
      <c r="AA529" s="1" t="s">
        <v>28</v>
      </c>
      <c r="AB529" s="1" t="s">
        <v>17</v>
      </c>
      <c r="AC529" s="1" t="s">
        <v>34</v>
      </c>
      <c r="AD529" s="1" t="s">
        <v>35</v>
      </c>
      <c r="AE529" s="2">
        <v>39902</v>
      </c>
    </row>
    <row r="530" spans="1:31" x14ac:dyDescent="0.25">
      <c r="A530">
        <f t="shared" si="79"/>
        <v>529</v>
      </c>
      <c r="B530" s="1">
        <v>22562</v>
      </c>
      <c r="C530" s="2">
        <v>39899</v>
      </c>
      <c r="D530" s="1" t="s">
        <v>36</v>
      </c>
      <c r="E530" s="1" t="str">
        <f t="shared" si="72"/>
        <v>*</v>
      </c>
      <c r="F530" s="1" t="str">
        <f t="shared" si="73"/>
        <v>*</v>
      </c>
      <c r="G530" s="1" t="str">
        <f t="shared" si="74"/>
        <v>*</v>
      </c>
      <c r="J530" s="1" t="str">
        <f t="shared" si="75"/>
        <v>*</v>
      </c>
      <c r="P530" s="1">
        <v>31</v>
      </c>
      <c r="Q530" s="1">
        <f t="shared" si="80"/>
        <v>0.04</v>
      </c>
      <c r="T530" s="4">
        <v>1685.05</v>
      </c>
      <c r="U530" s="9">
        <f t="shared" si="76"/>
        <v>1</v>
      </c>
      <c r="V530" s="4">
        <f t="shared" si="77"/>
        <v>54.356451612903221</v>
      </c>
      <c r="W530" s="1" t="s">
        <v>21</v>
      </c>
      <c r="X530" s="1">
        <v>13.88</v>
      </c>
      <c r="Y530" s="4">
        <f t="shared" si="78"/>
        <v>1698.93</v>
      </c>
      <c r="Z530" s="1" t="s">
        <v>44</v>
      </c>
      <c r="AA530" s="1" t="s">
        <v>37</v>
      </c>
      <c r="AB530" s="1" t="s">
        <v>29</v>
      </c>
      <c r="AC530" s="1" t="s">
        <v>40</v>
      </c>
      <c r="AD530" s="1" t="s">
        <v>19</v>
      </c>
      <c r="AE530" s="2">
        <v>39901</v>
      </c>
    </row>
    <row r="531" spans="1:31" x14ac:dyDescent="0.25">
      <c r="A531">
        <f t="shared" si="79"/>
        <v>530</v>
      </c>
      <c r="B531" s="1">
        <v>50816</v>
      </c>
      <c r="C531" s="2">
        <v>39899</v>
      </c>
      <c r="D531" s="1" t="s">
        <v>20</v>
      </c>
      <c r="E531" s="1" t="str">
        <f t="shared" si="72"/>
        <v>*</v>
      </c>
      <c r="F531" s="1" t="str">
        <f t="shared" si="73"/>
        <v>**</v>
      </c>
      <c r="G531" s="1" t="str">
        <f t="shared" si="74"/>
        <v>**</v>
      </c>
      <c r="J531" s="1" t="str">
        <f t="shared" si="75"/>
        <v>**</v>
      </c>
      <c r="P531" s="1">
        <v>26</v>
      </c>
      <c r="Q531" s="1">
        <f t="shared" si="80"/>
        <v>3.5000000000000003E-2</v>
      </c>
      <c r="T531" s="4">
        <v>733.92</v>
      </c>
      <c r="U531" s="9">
        <f t="shared" si="76"/>
        <v>0</v>
      </c>
      <c r="V531" s="4">
        <f t="shared" si="77"/>
        <v>28.227692307692305</v>
      </c>
      <c r="W531" s="1" t="s">
        <v>21</v>
      </c>
      <c r="X531" s="1">
        <v>1.49</v>
      </c>
      <c r="Y531" s="4">
        <f t="shared" si="78"/>
        <v>735.41</v>
      </c>
      <c r="Z531" s="1" t="s">
        <v>15</v>
      </c>
      <c r="AA531" s="1" t="s">
        <v>23</v>
      </c>
      <c r="AB531" s="1" t="s">
        <v>29</v>
      </c>
      <c r="AC531" s="1" t="s">
        <v>43</v>
      </c>
      <c r="AD531" s="1" t="s">
        <v>19</v>
      </c>
      <c r="AE531" s="2">
        <v>39901</v>
      </c>
    </row>
    <row r="532" spans="1:31" x14ac:dyDescent="0.25">
      <c r="A532">
        <f t="shared" si="79"/>
        <v>531</v>
      </c>
      <c r="B532" s="1">
        <v>21633</v>
      </c>
      <c r="C532" s="2">
        <v>39899</v>
      </c>
      <c r="D532" s="1" t="s">
        <v>36</v>
      </c>
      <c r="E532" s="1" t="str">
        <f t="shared" si="72"/>
        <v>*</v>
      </c>
      <c r="F532" s="1" t="str">
        <f t="shared" si="73"/>
        <v>*</v>
      </c>
      <c r="G532" s="1" t="str">
        <f t="shared" si="74"/>
        <v>*</v>
      </c>
      <c r="J532" s="1" t="str">
        <f t="shared" si="75"/>
        <v>*</v>
      </c>
      <c r="P532" s="1">
        <v>29</v>
      </c>
      <c r="Q532" s="1">
        <f t="shared" si="80"/>
        <v>3.5000000000000003E-2</v>
      </c>
      <c r="T532" s="4">
        <v>547.82000000000005</v>
      </c>
      <c r="U532" s="9">
        <f t="shared" si="76"/>
        <v>0</v>
      </c>
      <c r="V532" s="4">
        <f t="shared" si="77"/>
        <v>18.890344827586208</v>
      </c>
      <c r="W532" s="1" t="s">
        <v>21</v>
      </c>
      <c r="X532" s="1">
        <v>8.99</v>
      </c>
      <c r="Y532" s="4">
        <f t="shared" si="78"/>
        <v>556.81000000000006</v>
      </c>
      <c r="Z532" s="1" t="s">
        <v>51</v>
      </c>
      <c r="AA532" s="1" t="s">
        <v>37</v>
      </c>
      <c r="AB532" s="1" t="s">
        <v>17</v>
      </c>
      <c r="AC532" s="1" t="s">
        <v>18</v>
      </c>
      <c r="AD532" s="1" t="s">
        <v>41</v>
      </c>
      <c r="AE532" s="2">
        <v>39900</v>
      </c>
    </row>
    <row r="533" spans="1:31" x14ac:dyDescent="0.25">
      <c r="A533">
        <f t="shared" si="79"/>
        <v>532</v>
      </c>
      <c r="B533" s="1">
        <v>28354</v>
      </c>
      <c r="C533" s="2">
        <v>39899</v>
      </c>
      <c r="D533" s="1" t="s">
        <v>13</v>
      </c>
      <c r="E533" s="1" t="str">
        <f t="shared" si="72"/>
        <v>*</v>
      </c>
      <c r="F533" s="1" t="str">
        <f t="shared" si="73"/>
        <v>*</v>
      </c>
      <c r="G533" s="1" t="str">
        <f t="shared" si="74"/>
        <v>*</v>
      </c>
      <c r="J533" s="1" t="str">
        <f t="shared" si="75"/>
        <v>*</v>
      </c>
      <c r="P533" s="1">
        <v>34</v>
      </c>
      <c r="Q533" s="1">
        <f t="shared" si="80"/>
        <v>0.04</v>
      </c>
      <c r="T533" s="4">
        <v>507.66</v>
      </c>
      <c r="U533" s="9">
        <f t="shared" si="76"/>
        <v>0</v>
      </c>
      <c r="V533" s="4">
        <f t="shared" si="77"/>
        <v>14.931176470588236</v>
      </c>
      <c r="W533" s="1" t="s">
        <v>21</v>
      </c>
      <c r="X533" s="1">
        <v>4</v>
      </c>
      <c r="Y533" s="4">
        <f t="shared" si="78"/>
        <v>511.66</v>
      </c>
      <c r="Z533" s="1" t="s">
        <v>42</v>
      </c>
      <c r="AA533" s="1" t="s">
        <v>28</v>
      </c>
      <c r="AB533" s="1" t="s">
        <v>24</v>
      </c>
      <c r="AC533" s="1" t="s">
        <v>38</v>
      </c>
      <c r="AD533" s="1" t="s">
        <v>19</v>
      </c>
      <c r="AE533" s="2">
        <v>39904</v>
      </c>
    </row>
    <row r="534" spans="1:31" x14ac:dyDescent="0.25">
      <c r="A534">
        <f t="shared" si="79"/>
        <v>533</v>
      </c>
      <c r="B534" s="1">
        <v>32869</v>
      </c>
      <c r="C534" s="2">
        <v>39899</v>
      </c>
      <c r="D534" s="1" t="s">
        <v>36</v>
      </c>
      <c r="E534" s="1" t="str">
        <f t="shared" si="72"/>
        <v>*</v>
      </c>
      <c r="F534" s="1" t="str">
        <f t="shared" si="73"/>
        <v>*</v>
      </c>
      <c r="G534" s="1" t="str">
        <f t="shared" si="74"/>
        <v>*</v>
      </c>
      <c r="J534" s="1" t="str">
        <f t="shared" si="75"/>
        <v>*</v>
      </c>
      <c r="P534" s="1">
        <v>41</v>
      </c>
      <c r="Q534" s="1">
        <f t="shared" si="80"/>
        <v>0.05</v>
      </c>
      <c r="T534" s="4">
        <v>322.02999999999997</v>
      </c>
      <c r="U534" s="9">
        <f t="shared" si="76"/>
        <v>0</v>
      </c>
      <c r="V534" s="4">
        <f t="shared" si="77"/>
        <v>7.8543902439024382</v>
      </c>
      <c r="W534" s="1" t="s">
        <v>21</v>
      </c>
      <c r="X534" s="1">
        <v>2.83</v>
      </c>
      <c r="Y534" s="4">
        <f t="shared" si="78"/>
        <v>324.85999999999996</v>
      </c>
      <c r="Z534" s="1" t="s">
        <v>50</v>
      </c>
      <c r="AA534" s="1" t="s">
        <v>28</v>
      </c>
      <c r="AB534" s="1" t="s">
        <v>24</v>
      </c>
      <c r="AC534" s="1" t="s">
        <v>38</v>
      </c>
      <c r="AD534" s="1" t="s">
        <v>41</v>
      </c>
      <c r="AE534" s="2">
        <v>39900</v>
      </c>
    </row>
    <row r="535" spans="1:31" x14ac:dyDescent="0.25">
      <c r="A535">
        <f t="shared" si="79"/>
        <v>534</v>
      </c>
      <c r="B535" s="1">
        <v>53953</v>
      </c>
      <c r="C535" s="2">
        <v>39899</v>
      </c>
      <c r="D535" s="1" t="s">
        <v>27</v>
      </c>
      <c r="E535" s="1" t="str">
        <f t="shared" si="72"/>
        <v>*</v>
      </c>
      <c r="F535" s="1" t="str">
        <f t="shared" si="73"/>
        <v>*</v>
      </c>
      <c r="G535" s="1" t="str">
        <f t="shared" si="74"/>
        <v>*</v>
      </c>
      <c r="J535" s="1" t="str">
        <f t="shared" si="75"/>
        <v>*</v>
      </c>
      <c r="P535" s="1">
        <v>36</v>
      </c>
      <c r="Q535" s="1">
        <f t="shared" si="80"/>
        <v>0.04</v>
      </c>
      <c r="T535" s="4">
        <v>307.64999999999998</v>
      </c>
      <c r="U535" s="9">
        <f t="shared" si="76"/>
        <v>0</v>
      </c>
      <c r="V535" s="4">
        <f t="shared" si="77"/>
        <v>8.5458333333333325</v>
      </c>
      <c r="W535" s="1" t="s">
        <v>21</v>
      </c>
      <c r="X535" s="1">
        <v>2.0099999999999998</v>
      </c>
      <c r="Y535" s="4">
        <f t="shared" si="78"/>
        <v>309.65999999999997</v>
      </c>
      <c r="Z535" s="1" t="s">
        <v>53</v>
      </c>
      <c r="AA535" s="1" t="s">
        <v>28</v>
      </c>
      <c r="AB535" s="1" t="s">
        <v>29</v>
      </c>
      <c r="AC535" s="1" t="s">
        <v>40</v>
      </c>
      <c r="AD535" s="1" t="s">
        <v>31</v>
      </c>
      <c r="AE535" s="2">
        <v>39900</v>
      </c>
    </row>
    <row r="536" spans="1:31" x14ac:dyDescent="0.25">
      <c r="A536">
        <f t="shared" si="79"/>
        <v>535</v>
      </c>
      <c r="B536" s="1">
        <v>50816</v>
      </c>
      <c r="C536" s="2">
        <v>39899</v>
      </c>
      <c r="D536" s="1" t="s">
        <v>20</v>
      </c>
      <c r="E536" s="1" t="str">
        <f t="shared" si="72"/>
        <v>*</v>
      </c>
      <c r="F536" s="1" t="str">
        <f t="shared" si="73"/>
        <v>**</v>
      </c>
      <c r="G536" s="1" t="str">
        <f t="shared" si="74"/>
        <v>**</v>
      </c>
      <c r="J536" s="1" t="str">
        <f t="shared" si="75"/>
        <v>**</v>
      </c>
      <c r="P536" s="1">
        <v>25</v>
      </c>
      <c r="Q536" s="1">
        <f t="shared" si="80"/>
        <v>3.5000000000000003E-2</v>
      </c>
      <c r="T536" s="4">
        <v>286.07</v>
      </c>
      <c r="U536" s="9">
        <f t="shared" si="76"/>
        <v>0</v>
      </c>
      <c r="V536" s="4">
        <f t="shared" si="77"/>
        <v>11.4428</v>
      </c>
      <c r="W536" s="1" t="s">
        <v>21</v>
      </c>
      <c r="X536" s="1">
        <v>4.9800000000000004</v>
      </c>
      <c r="Y536" s="4">
        <f t="shared" si="78"/>
        <v>291.05</v>
      </c>
      <c r="Z536" s="1" t="s">
        <v>15</v>
      </c>
      <c r="AA536" s="1" t="s">
        <v>23</v>
      </c>
      <c r="AB536" s="1" t="s">
        <v>29</v>
      </c>
      <c r="AC536" s="1" t="s">
        <v>63</v>
      </c>
      <c r="AD536" s="1" t="s">
        <v>19</v>
      </c>
      <c r="AE536" s="2">
        <v>39901</v>
      </c>
    </row>
    <row r="537" spans="1:31" x14ac:dyDescent="0.25">
      <c r="A537">
        <f t="shared" si="79"/>
        <v>536</v>
      </c>
      <c r="B537" s="1">
        <v>39750</v>
      </c>
      <c r="C537" s="2">
        <v>39899</v>
      </c>
      <c r="D537" s="1" t="s">
        <v>20</v>
      </c>
      <c r="E537" s="1" t="str">
        <f t="shared" si="72"/>
        <v>*</v>
      </c>
      <c r="F537" s="1" t="str">
        <f t="shared" si="73"/>
        <v>**</v>
      </c>
      <c r="G537" s="1" t="str">
        <f t="shared" si="74"/>
        <v>**</v>
      </c>
      <c r="J537" s="1" t="str">
        <f t="shared" si="75"/>
        <v>**</v>
      </c>
      <c r="P537" s="1">
        <v>7</v>
      </c>
      <c r="Q537" s="1">
        <f t="shared" si="80"/>
        <v>0.01</v>
      </c>
      <c r="T537" s="4">
        <v>140.59</v>
      </c>
      <c r="U537" s="9">
        <f t="shared" si="76"/>
        <v>0</v>
      </c>
      <c r="V537" s="4">
        <f t="shared" si="77"/>
        <v>20.084285714285716</v>
      </c>
      <c r="W537" s="1" t="s">
        <v>21</v>
      </c>
      <c r="X537" s="1">
        <v>8.51</v>
      </c>
      <c r="Y537" s="4">
        <f t="shared" si="78"/>
        <v>149.1</v>
      </c>
      <c r="Z537" s="1" t="s">
        <v>46</v>
      </c>
      <c r="AA537" s="1" t="s">
        <v>28</v>
      </c>
      <c r="AB537" s="1" t="s">
        <v>24</v>
      </c>
      <c r="AC537" s="1" t="s">
        <v>56</v>
      </c>
      <c r="AD537" s="1" t="s">
        <v>26</v>
      </c>
      <c r="AE537" s="2">
        <v>39900</v>
      </c>
    </row>
    <row r="538" spans="1:31" x14ac:dyDescent="0.25">
      <c r="A538">
        <f t="shared" si="79"/>
        <v>537</v>
      </c>
      <c r="B538" s="1">
        <v>50816</v>
      </c>
      <c r="C538" s="2">
        <v>39899</v>
      </c>
      <c r="D538" s="1" t="s">
        <v>20</v>
      </c>
      <c r="E538" s="1" t="str">
        <f t="shared" si="72"/>
        <v>*</v>
      </c>
      <c r="F538" s="1" t="str">
        <f t="shared" si="73"/>
        <v>**</v>
      </c>
      <c r="G538" s="1" t="str">
        <f t="shared" si="74"/>
        <v>**</v>
      </c>
      <c r="J538" s="1" t="str">
        <f t="shared" si="75"/>
        <v>**</v>
      </c>
      <c r="P538" s="1">
        <v>6</v>
      </c>
      <c r="Q538" s="1">
        <f t="shared" si="80"/>
        <v>0.01</v>
      </c>
      <c r="T538" s="4">
        <v>99.11</v>
      </c>
      <c r="U538" s="9">
        <f t="shared" si="76"/>
        <v>0</v>
      </c>
      <c r="V538" s="4">
        <f t="shared" si="77"/>
        <v>16.518333333333334</v>
      </c>
      <c r="W538" s="1" t="s">
        <v>21</v>
      </c>
      <c r="X538" s="1">
        <v>1.99</v>
      </c>
      <c r="Y538" s="4">
        <f t="shared" si="78"/>
        <v>101.1</v>
      </c>
      <c r="Z538" s="1" t="s">
        <v>15</v>
      </c>
      <c r="AA538" s="1" t="s">
        <v>23</v>
      </c>
      <c r="AB538" s="1" t="s">
        <v>24</v>
      </c>
      <c r="AC538" s="1" t="s">
        <v>38</v>
      </c>
      <c r="AD538" s="1" t="s">
        <v>41</v>
      </c>
      <c r="AE538" s="2">
        <v>39901</v>
      </c>
    </row>
    <row r="539" spans="1:31" x14ac:dyDescent="0.25">
      <c r="A539">
        <f t="shared" si="79"/>
        <v>538</v>
      </c>
      <c r="B539" s="1">
        <v>22562</v>
      </c>
      <c r="C539" s="2">
        <v>39899</v>
      </c>
      <c r="D539" s="1" t="s">
        <v>36</v>
      </c>
      <c r="E539" s="1" t="str">
        <f t="shared" si="72"/>
        <v>*</v>
      </c>
      <c r="F539" s="1" t="str">
        <f t="shared" si="73"/>
        <v>*</v>
      </c>
      <c r="G539" s="1" t="str">
        <f t="shared" si="74"/>
        <v>*</v>
      </c>
      <c r="J539" s="1" t="str">
        <f t="shared" si="75"/>
        <v>*</v>
      </c>
      <c r="P539" s="1">
        <v>3</v>
      </c>
      <c r="Q539" s="1">
        <f t="shared" si="80"/>
        <v>0.01</v>
      </c>
      <c r="T539" s="4">
        <v>57.48</v>
      </c>
      <c r="U539" s="9">
        <f t="shared" si="76"/>
        <v>0</v>
      </c>
      <c r="V539" s="4">
        <f t="shared" si="77"/>
        <v>19.16</v>
      </c>
      <c r="W539" s="1" t="s">
        <v>21</v>
      </c>
      <c r="X539" s="1">
        <v>8.34</v>
      </c>
      <c r="Y539" s="4">
        <f t="shared" si="78"/>
        <v>65.819999999999993</v>
      </c>
      <c r="Z539" s="1" t="s">
        <v>44</v>
      </c>
      <c r="AA539" s="1" t="s">
        <v>37</v>
      </c>
      <c r="AB539" s="1" t="s">
        <v>29</v>
      </c>
      <c r="AC539" s="1" t="s">
        <v>55</v>
      </c>
      <c r="AD539" s="1" t="s">
        <v>19</v>
      </c>
      <c r="AE539" s="2">
        <v>39900</v>
      </c>
    </row>
    <row r="540" spans="1:31" x14ac:dyDescent="0.25">
      <c r="A540">
        <f t="shared" si="79"/>
        <v>539</v>
      </c>
      <c r="B540" s="1">
        <v>32869</v>
      </c>
      <c r="C540" s="2">
        <v>39899</v>
      </c>
      <c r="D540" s="1" t="s">
        <v>36</v>
      </c>
      <c r="E540" s="1" t="str">
        <f t="shared" si="72"/>
        <v>*</v>
      </c>
      <c r="F540" s="1" t="str">
        <f t="shared" si="73"/>
        <v>*</v>
      </c>
      <c r="G540" s="1" t="str">
        <f t="shared" si="74"/>
        <v>*</v>
      </c>
      <c r="J540" s="1" t="str">
        <f t="shared" si="75"/>
        <v>*</v>
      </c>
      <c r="P540" s="1">
        <v>2</v>
      </c>
      <c r="Q540" s="1">
        <f t="shared" si="80"/>
        <v>0.01</v>
      </c>
      <c r="T540" s="4">
        <v>15.26</v>
      </c>
      <c r="U540" s="9">
        <f t="shared" si="76"/>
        <v>0</v>
      </c>
      <c r="V540" s="4">
        <f t="shared" si="77"/>
        <v>7.63</v>
      </c>
      <c r="W540" s="1" t="s">
        <v>21</v>
      </c>
      <c r="X540" s="1">
        <v>1.5</v>
      </c>
      <c r="Y540" s="4">
        <f t="shared" si="78"/>
        <v>16.759999999999998</v>
      </c>
      <c r="Z540" s="1" t="s">
        <v>50</v>
      </c>
      <c r="AA540" s="1" t="s">
        <v>28</v>
      </c>
      <c r="AB540" s="1" t="s">
        <v>29</v>
      </c>
      <c r="AC540" s="1" t="s">
        <v>30</v>
      </c>
      <c r="AD540" s="1" t="s">
        <v>31</v>
      </c>
      <c r="AE540" s="2">
        <v>39900</v>
      </c>
    </row>
    <row r="541" spans="1:31" x14ac:dyDescent="0.25">
      <c r="A541">
        <f t="shared" si="79"/>
        <v>540</v>
      </c>
      <c r="B541" s="1">
        <v>2144</v>
      </c>
      <c r="C541" s="2">
        <v>39900</v>
      </c>
      <c r="D541" s="1" t="s">
        <v>36</v>
      </c>
      <c r="E541" s="1" t="str">
        <f t="shared" si="72"/>
        <v>*</v>
      </c>
      <c r="F541" s="1" t="str">
        <f t="shared" si="73"/>
        <v>*</v>
      </c>
      <c r="G541" s="1" t="str">
        <f t="shared" si="74"/>
        <v>*</v>
      </c>
      <c r="J541" s="1" t="str">
        <f t="shared" si="75"/>
        <v>*</v>
      </c>
      <c r="P541" s="1">
        <v>40</v>
      </c>
      <c r="Q541" s="1">
        <f t="shared" si="80"/>
        <v>0.05</v>
      </c>
      <c r="T541" s="4">
        <v>5945.3675000000003</v>
      </c>
      <c r="U541" s="9">
        <f t="shared" si="76"/>
        <v>1</v>
      </c>
      <c r="V541" s="4">
        <f t="shared" si="77"/>
        <v>148.6341875</v>
      </c>
      <c r="W541" s="1" t="s">
        <v>21</v>
      </c>
      <c r="X541" s="1">
        <v>4.99</v>
      </c>
      <c r="Y541" s="4">
        <f t="shared" si="78"/>
        <v>5950.3575000000001</v>
      </c>
      <c r="Z541" s="1" t="s">
        <v>49</v>
      </c>
      <c r="AA541" s="1" t="s">
        <v>28</v>
      </c>
      <c r="AB541" s="1" t="s">
        <v>24</v>
      </c>
      <c r="AC541" s="1" t="s">
        <v>25</v>
      </c>
      <c r="AD541" s="1" t="s">
        <v>19</v>
      </c>
      <c r="AE541" s="2">
        <v>39900</v>
      </c>
    </row>
    <row r="542" spans="1:31" x14ac:dyDescent="0.25">
      <c r="A542">
        <f t="shared" si="79"/>
        <v>541</v>
      </c>
      <c r="B542" s="1">
        <v>48357</v>
      </c>
      <c r="C542" s="2">
        <v>39900</v>
      </c>
      <c r="D542" s="1" t="s">
        <v>27</v>
      </c>
      <c r="E542" s="1" t="str">
        <f t="shared" si="72"/>
        <v>*</v>
      </c>
      <c r="F542" s="1" t="str">
        <f t="shared" si="73"/>
        <v>*</v>
      </c>
      <c r="G542" s="1" t="str">
        <f t="shared" si="74"/>
        <v>*</v>
      </c>
      <c r="J542" s="1" t="str">
        <f t="shared" si="75"/>
        <v>*</v>
      </c>
      <c r="P542" s="1">
        <v>16</v>
      </c>
      <c r="Q542" s="1">
        <f t="shared" si="80"/>
        <v>0.02</v>
      </c>
      <c r="T542" s="4">
        <v>2365.4299999999998</v>
      </c>
      <c r="U542" s="9">
        <f t="shared" si="76"/>
        <v>1</v>
      </c>
      <c r="V542" s="4">
        <f t="shared" si="77"/>
        <v>147.83937499999999</v>
      </c>
      <c r="W542" s="1" t="s">
        <v>21</v>
      </c>
      <c r="X542" s="1">
        <v>13.99</v>
      </c>
      <c r="Y542" s="4">
        <f t="shared" si="78"/>
        <v>2379.4199999999996</v>
      </c>
      <c r="Z542" s="1" t="s">
        <v>22</v>
      </c>
      <c r="AA542" s="1" t="s">
        <v>16</v>
      </c>
      <c r="AB542" s="1" t="s">
        <v>24</v>
      </c>
      <c r="AC542" s="1" t="s">
        <v>56</v>
      </c>
      <c r="AD542" s="1" t="s">
        <v>26</v>
      </c>
      <c r="AE542" s="2">
        <v>39900</v>
      </c>
    </row>
    <row r="543" spans="1:31" x14ac:dyDescent="0.25">
      <c r="A543">
        <f t="shared" si="79"/>
        <v>542</v>
      </c>
      <c r="B543" s="1">
        <v>52576</v>
      </c>
      <c r="C543" s="2">
        <v>39900</v>
      </c>
      <c r="D543" s="1" t="s">
        <v>13</v>
      </c>
      <c r="E543" s="1" t="str">
        <f t="shared" si="72"/>
        <v>*</v>
      </c>
      <c r="F543" s="1" t="str">
        <f t="shared" si="73"/>
        <v>*</v>
      </c>
      <c r="G543" s="1" t="str">
        <f t="shared" si="74"/>
        <v>*</v>
      </c>
      <c r="J543" s="1" t="str">
        <f t="shared" si="75"/>
        <v>*</v>
      </c>
      <c r="P543" s="1">
        <v>10</v>
      </c>
      <c r="Q543" s="1">
        <f t="shared" si="80"/>
        <v>0.02</v>
      </c>
      <c r="T543" s="4">
        <v>958.18</v>
      </c>
      <c r="U543" s="9">
        <f t="shared" si="76"/>
        <v>0</v>
      </c>
      <c r="V543" s="4">
        <f t="shared" si="77"/>
        <v>95.817999999999998</v>
      </c>
      <c r="W543" s="1" t="s">
        <v>33</v>
      </c>
      <c r="X543" s="1">
        <v>14</v>
      </c>
      <c r="Y543" s="4">
        <f t="shared" si="78"/>
        <v>972.18</v>
      </c>
      <c r="Z543" s="1" t="s">
        <v>54</v>
      </c>
      <c r="AA543" s="1" t="s">
        <v>37</v>
      </c>
      <c r="AB543" s="1" t="s">
        <v>24</v>
      </c>
      <c r="AC543" s="1" t="s">
        <v>56</v>
      </c>
      <c r="AD543" s="1" t="s">
        <v>35</v>
      </c>
      <c r="AE543" s="2">
        <v>39900</v>
      </c>
    </row>
    <row r="544" spans="1:31" x14ac:dyDescent="0.25">
      <c r="A544">
        <f t="shared" si="79"/>
        <v>543</v>
      </c>
      <c r="B544" s="1">
        <v>9478</v>
      </c>
      <c r="C544" s="2">
        <v>39900</v>
      </c>
      <c r="D544" s="1" t="s">
        <v>20</v>
      </c>
      <c r="E544" s="1" t="str">
        <f t="shared" si="72"/>
        <v>*</v>
      </c>
      <c r="F544" s="1" t="str">
        <f t="shared" si="73"/>
        <v>**</v>
      </c>
      <c r="G544" s="1" t="str">
        <f t="shared" si="74"/>
        <v>**</v>
      </c>
      <c r="J544" s="1" t="str">
        <f t="shared" si="75"/>
        <v>**</v>
      </c>
      <c r="P544" s="1">
        <v>48</v>
      </c>
      <c r="Q544" s="1">
        <f t="shared" si="80"/>
        <v>0.05</v>
      </c>
      <c r="T544" s="4">
        <v>522.97</v>
      </c>
      <c r="U544" s="9">
        <f t="shared" si="76"/>
        <v>0</v>
      </c>
      <c r="V544" s="4">
        <f t="shared" si="77"/>
        <v>10.895208333333334</v>
      </c>
      <c r="W544" s="1" t="s">
        <v>21</v>
      </c>
      <c r="X544" s="1">
        <v>5.4</v>
      </c>
      <c r="Y544" s="4">
        <f t="shared" si="78"/>
        <v>528.37</v>
      </c>
      <c r="Z544" s="1" t="s">
        <v>22</v>
      </c>
      <c r="AA544" s="1" t="s">
        <v>28</v>
      </c>
      <c r="AB544" s="1" t="s">
        <v>17</v>
      </c>
      <c r="AC544" s="1" t="s">
        <v>18</v>
      </c>
      <c r="AD544" s="1" t="s">
        <v>41</v>
      </c>
      <c r="AE544" s="2">
        <v>39901</v>
      </c>
    </row>
    <row r="545" spans="1:31" x14ac:dyDescent="0.25">
      <c r="A545">
        <f t="shared" si="79"/>
        <v>544</v>
      </c>
      <c r="B545" s="1">
        <v>4516</v>
      </c>
      <c r="C545" s="2">
        <v>39900</v>
      </c>
      <c r="D545" s="1" t="s">
        <v>36</v>
      </c>
      <c r="E545" s="1" t="str">
        <f t="shared" si="72"/>
        <v>*</v>
      </c>
      <c r="F545" s="1" t="str">
        <f t="shared" si="73"/>
        <v>*</v>
      </c>
      <c r="G545" s="1" t="str">
        <f t="shared" si="74"/>
        <v>*</v>
      </c>
      <c r="J545" s="1" t="str">
        <f t="shared" si="75"/>
        <v>*</v>
      </c>
      <c r="P545" s="1">
        <v>42</v>
      </c>
      <c r="Q545" s="1">
        <f t="shared" si="80"/>
        <v>0.05</v>
      </c>
      <c r="T545" s="4">
        <v>294.77999999999997</v>
      </c>
      <c r="U545" s="9">
        <f t="shared" si="76"/>
        <v>0</v>
      </c>
      <c r="V545" s="4">
        <f t="shared" si="77"/>
        <v>7.0185714285714278</v>
      </c>
      <c r="W545" s="1" t="s">
        <v>21</v>
      </c>
      <c r="X545" s="1">
        <v>6.93</v>
      </c>
      <c r="Y545" s="4">
        <f t="shared" si="78"/>
        <v>301.70999999999998</v>
      </c>
      <c r="Z545" s="1" t="s">
        <v>51</v>
      </c>
      <c r="AA545" s="1" t="s">
        <v>23</v>
      </c>
      <c r="AB545" s="1" t="s">
        <v>29</v>
      </c>
      <c r="AC545" s="1" t="s">
        <v>40</v>
      </c>
      <c r="AD545" s="1" t="s">
        <v>19</v>
      </c>
      <c r="AE545" s="2">
        <v>39901</v>
      </c>
    </row>
    <row r="546" spans="1:31" x14ac:dyDescent="0.25">
      <c r="A546">
        <f t="shared" si="79"/>
        <v>545</v>
      </c>
      <c r="B546" s="1">
        <v>9478</v>
      </c>
      <c r="C546" s="2">
        <v>39900</v>
      </c>
      <c r="D546" s="1" t="s">
        <v>20</v>
      </c>
      <c r="E546" s="1" t="str">
        <f t="shared" si="72"/>
        <v>*</v>
      </c>
      <c r="F546" s="1" t="str">
        <f t="shared" si="73"/>
        <v>**</v>
      </c>
      <c r="G546" s="1" t="str">
        <f t="shared" si="74"/>
        <v>**</v>
      </c>
      <c r="J546" s="1" t="str">
        <f t="shared" si="75"/>
        <v>**</v>
      </c>
      <c r="P546" s="1">
        <v>48</v>
      </c>
      <c r="Q546" s="1">
        <f t="shared" si="80"/>
        <v>0.05</v>
      </c>
      <c r="T546" s="4">
        <v>199.46</v>
      </c>
      <c r="U546" s="9">
        <f t="shared" si="76"/>
        <v>0</v>
      </c>
      <c r="V546" s="4">
        <f t="shared" si="77"/>
        <v>4.1554166666666665</v>
      </c>
      <c r="W546" s="1" t="s">
        <v>21</v>
      </c>
      <c r="X546" s="1">
        <v>4.79</v>
      </c>
      <c r="Y546" s="4">
        <f t="shared" si="78"/>
        <v>204.25</v>
      </c>
      <c r="Z546" s="1" t="s">
        <v>22</v>
      </c>
      <c r="AA546" s="1" t="s">
        <v>28</v>
      </c>
      <c r="AB546" s="1" t="s">
        <v>29</v>
      </c>
      <c r="AC546" s="1" t="s">
        <v>40</v>
      </c>
      <c r="AD546" s="1" t="s">
        <v>19</v>
      </c>
      <c r="AE546" s="2">
        <v>39902</v>
      </c>
    </row>
    <row r="547" spans="1:31" x14ac:dyDescent="0.25">
      <c r="A547">
        <f t="shared" si="79"/>
        <v>546</v>
      </c>
      <c r="B547" s="1">
        <v>58116</v>
      </c>
      <c r="C547" s="2">
        <v>39900</v>
      </c>
      <c r="D547" s="1" t="s">
        <v>32</v>
      </c>
      <c r="E547" s="1" t="str">
        <f t="shared" si="72"/>
        <v>***</v>
      </c>
      <c r="F547" s="1" t="str">
        <f t="shared" si="73"/>
        <v>***</v>
      </c>
      <c r="G547" s="1" t="str">
        <f t="shared" si="74"/>
        <v>***</v>
      </c>
      <c r="J547" s="1" t="str">
        <f t="shared" si="75"/>
        <v>***</v>
      </c>
      <c r="P547" s="1">
        <v>6</v>
      </c>
      <c r="Q547" s="1">
        <f t="shared" si="80"/>
        <v>0.01</v>
      </c>
      <c r="T547" s="4">
        <v>171.77</v>
      </c>
      <c r="U547" s="9">
        <f t="shared" si="76"/>
        <v>0</v>
      </c>
      <c r="V547" s="4">
        <f t="shared" si="77"/>
        <v>28.628333333333334</v>
      </c>
      <c r="W547" s="1" t="s">
        <v>33</v>
      </c>
      <c r="X547" s="1">
        <v>14.36</v>
      </c>
      <c r="Y547" s="4">
        <f t="shared" si="78"/>
        <v>186.13</v>
      </c>
      <c r="Z547" s="1" t="s">
        <v>49</v>
      </c>
      <c r="AA547" s="1" t="s">
        <v>23</v>
      </c>
      <c r="AB547" s="1" t="s">
        <v>17</v>
      </c>
      <c r="AC547" s="1" t="s">
        <v>34</v>
      </c>
      <c r="AD547" s="1" t="s">
        <v>35</v>
      </c>
      <c r="AE547" s="2">
        <v>39901</v>
      </c>
    </row>
    <row r="548" spans="1:31" x14ac:dyDescent="0.25">
      <c r="A548">
        <f t="shared" si="79"/>
        <v>547</v>
      </c>
      <c r="B548" s="1">
        <v>16229</v>
      </c>
      <c r="C548" s="2">
        <v>39901</v>
      </c>
      <c r="D548" s="1" t="s">
        <v>20</v>
      </c>
      <c r="E548" s="1" t="str">
        <f t="shared" si="72"/>
        <v>*</v>
      </c>
      <c r="F548" s="1" t="str">
        <f t="shared" si="73"/>
        <v>**</v>
      </c>
      <c r="G548" s="1" t="str">
        <f t="shared" si="74"/>
        <v>**</v>
      </c>
      <c r="J548" s="1" t="str">
        <f t="shared" si="75"/>
        <v>**</v>
      </c>
      <c r="P548" s="1">
        <v>27</v>
      </c>
      <c r="Q548" s="1">
        <f t="shared" si="80"/>
        <v>3.5000000000000003E-2</v>
      </c>
      <c r="T548" s="4">
        <v>1068.7</v>
      </c>
      <c r="U548" s="9">
        <f t="shared" si="76"/>
        <v>1</v>
      </c>
      <c r="V548" s="4">
        <f t="shared" si="77"/>
        <v>39.581481481481482</v>
      </c>
      <c r="W548" s="1" t="s">
        <v>21</v>
      </c>
      <c r="X548" s="1">
        <v>6.5</v>
      </c>
      <c r="Y548" s="4">
        <f t="shared" si="78"/>
        <v>1075.2</v>
      </c>
      <c r="Z548" s="1" t="s">
        <v>42</v>
      </c>
      <c r="AA548" s="1" t="s">
        <v>23</v>
      </c>
      <c r="AB548" s="1" t="s">
        <v>24</v>
      </c>
      <c r="AC548" s="1" t="s">
        <v>38</v>
      </c>
      <c r="AD548" s="1" t="s">
        <v>19</v>
      </c>
      <c r="AE548" s="2">
        <v>39902</v>
      </c>
    </row>
    <row r="549" spans="1:31" x14ac:dyDescent="0.25">
      <c r="A549">
        <f t="shared" si="79"/>
        <v>548</v>
      </c>
      <c r="B549" s="1">
        <v>16229</v>
      </c>
      <c r="C549" s="2">
        <v>39901</v>
      </c>
      <c r="D549" s="1" t="s">
        <v>20</v>
      </c>
      <c r="E549" s="1" t="str">
        <f t="shared" si="72"/>
        <v>*</v>
      </c>
      <c r="F549" s="1" t="str">
        <f t="shared" si="73"/>
        <v>**</v>
      </c>
      <c r="G549" s="1" t="str">
        <f t="shared" si="74"/>
        <v>**</v>
      </c>
      <c r="J549" s="1" t="str">
        <f t="shared" si="75"/>
        <v>**</v>
      </c>
      <c r="P549" s="1">
        <v>19</v>
      </c>
      <c r="Q549" s="1">
        <f t="shared" si="80"/>
        <v>0.02</v>
      </c>
      <c r="T549" s="4">
        <v>568.74350000000004</v>
      </c>
      <c r="U549" s="9">
        <f t="shared" si="76"/>
        <v>0</v>
      </c>
      <c r="V549" s="4">
        <f t="shared" si="77"/>
        <v>29.933868421052633</v>
      </c>
      <c r="W549" s="1" t="s">
        <v>21</v>
      </c>
      <c r="X549" s="1">
        <v>3.3</v>
      </c>
      <c r="Y549" s="4">
        <f t="shared" si="78"/>
        <v>572.04349999999999</v>
      </c>
      <c r="Z549" s="1" t="s">
        <v>53</v>
      </c>
      <c r="AA549" s="1" t="s">
        <v>23</v>
      </c>
      <c r="AB549" s="1" t="s">
        <v>24</v>
      </c>
      <c r="AC549" s="1" t="s">
        <v>25</v>
      </c>
      <c r="AD549" s="1" t="s">
        <v>41</v>
      </c>
      <c r="AE549" s="2">
        <v>39903</v>
      </c>
    </row>
    <row r="550" spans="1:31" x14ac:dyDescent="0.25">
      <c r="A550">
        <f t="shared" si="79"/>
        <v>549</v>
      </c>
      <c r="B550" s="1">
        <v>58688</v>
      </c>
      <c r="C550" s="2">
        <v>39901</v>
      </c>
      <c r="D550" s="1" t="s">
        <v>27</v>
      </c>
      <c r="E550" s="1" t="str">
        <f t="shared" si="72"/>
        <v>*</v>
      </c>
      <c r="F550" s="1" t="str">
        <f t="shared" si="73"/>
        <v>*</v>
      </c>
      <c r="G550" s="1" t="str">
        <f t="shared" si="74"/>
        <v>*</v>
      </c>
      <c r="J550" s="1" t="str">
        <f t="shared" si="75"/>
        <v>*</v>
      </c>
      <c r="P550" s="1">
        <v>18</v>
      </c>
      <c r="Q550" s="1">
        <f t="shared" si="80"/>
        <v>0.02</v>
      </c>
      <c r="T550" s="4">
        <v>215.93</v>
      </c>
      <c r="U550" s="9">
        <f t="shared" si="76"/>
        <v>0</v>
      </c>
      <c r="V550" s="4">
        <f t="shared" si="77"/>
        <v>11.996111111111112</v>
      </c>
      <c r="W550" s="1" t="s">
        <v>21</v>
      </c>
      <c r="X550" s="1">
        <v>5.81</v>
      </c>
      <c r="Y550" s="4">
        <f t="shared" si="78"/>
        <v>221.74</v>
      </c>
      <c r="Z550" s="1" t="s">
        <v>50</v>
      </c>
      <c r="AA550" s="1" t="s">
        <v>23</v>
      </c>
      <c r="AB550" s="1" t="s">
        <v>29</v>
      </c>
      <c r="AC550" s="1" t="s">
        <v>30</v>
      </c>
      <c r="AD550" s="1" t="s">
        <v>41</v>
      </c>
      <c r="AE550" s="2">
        <v>39903</v>
      </c>
    </row>
    <row r="551" spans="1:31" x14ac:dyDescent="0.25">
      <c r="A551">
        <f t="shared" si="79"/>
        <v>550</v>
      </c>
      <c r="B551" s="1">
        <v>49125</v>
      </c>
      <c r="C551" s="2">
        <v>39901</v>
      </c>
      <c r="D551" s="1" t="s">
        <v>27</v>
      </c>
      <c r="E551" s="1" t="str">
        <f t="shared" si="72"/>
        <v>*</v>
      </c>
      <c r="F551" s="1" t="str">
        <f t="shared" si="73"/>
        <v>*</v>
      </c>
      <c r="G551" s="1" t="str">
        <f t="shared" si="74"/>
        <v>*</v>
      </c>
      <c r="J551" s="1" t="str">
        <f t="shared" si="75"/>
        <v>*</v>
      </c>
      <c r="P551" s="1">
        <v>29</v>
      </c>
      <c r="Q551" s="1">
        <f t="shared" si="80"/>
        <v>3.5000000000000003E-2</v>
      </c>
      <c r="T551" s="4">
        <v>177.41</v>
      </c>
      <c r="U551" s="9">
        <f t="shared" si="76"/>
        <v>0</v>
      </c>
      <c r="V551" s="4">
        <f t="shared" si="77"/>
        <v>6.1175862068965516</v>
      </c>
      <c r="W551" s="1" t="s">
        <v>14</v>
      </c>
      <c r="X551" s="1">
        <v>7.64</v>
      </c>
      <c r="Y551" s="4">
        <f t="shared" si="78"/>
        <v>185.04999999999998</v>
      </c>
      <c r="Z551" s="1" t="s">
        <v>22</v>
      </c>
      <c r="AA551" s="1" t="s">
        <v>28</v>
      </c>
      <c r="AB551" s="1" t="s">
        <v>29</v>
      </c>
      <c r="AC551" s="1" t="s">
        <v>40</v>
      </c>
      <c r="AD551" s="1" t="s">
        <v>19</v>
      </c>
      <c r="AE551" s="2">
        <v>39903</v>
      </c>
    </row>
    <row r="552" spans="1:31" x14ac:dyDescent="0.25">
      <c r="A552">
        <f t="shared" si="79"/>
        <v>551</v>
      </c>
      <c r="B552" s="1">
        <v>10949</v>
      </c>
      <c r="C552" s="2">
        <v>39902</v>
      </c>
      <c r="D552" s="1" t="s">
        <v>36</v>
      </c>
      <c r="E552" s="1" t="str">
        <f t="shared" si="72"/>
        <v>*</v>
      </c>
      <c r="F552" s="1" t="str">
        <f t="shared" si="73"/>
        <v>*</v>
      </c>
      <c r="G552" s="1" t="str">
        <f t="shared" si="74"/>
        <v>*</v>
      </c>
      <c r="J552" s="1" t="str">
        <f t="shared" si="75"/>
        <v>*</v>
      </c>
      <c r="P552" s="1">
        <v>46</v>
      </c>
      <c r="Q552" s="1">
        <f t="shared" si="80"/>
        <v>0.05</v>
      </c>
      <c r="T552" s="4">
        <v>3449.26</v>
      </c>
      <c r="U552" s="9">
        <f t="shared" si="76"/>
        <v>1</v>
      </c>
      <c r="V552" s="4">
        <f t="shared" si="77"/>
        <v>74.983913043478267</v>
      </c>
      <c r="W552" s="1" t="s">
        <v>33</v>
      </c>
      <c r="X552" s="1">
        <v>30.06</v>
      </c>
      <c r="Y552" s="4">
        <f t="shared" si="78"/>
        <v>3479.32</v>
      </c>
      <c r="Z552" s="1" t="s">
        <v>49</v>
      </c>
      <c r="AA552" s="1" t="s">
        <v>23</v>
      </c>
      <c r="AB552" s="1" t="s">
        <v>24</v>
      </c>
      <c r="AC552" s="1" t="s">
        <v>56</v>
      </c>
      <c r="AD552" s="1" t="s">
        <v>59</v>
      </c>
      <c r="AE552" s="2">
        <v>39903</v>
      </c>
    </row>
    <row r="553" spans="1:31" x14ac:dyDescent="0.25">
      <c r="A553">
        <f t="shared" si="79"/>
        <v>552</v>
      </c>
      <c r="B553" s="1">
        <v>2915</v>
      </c>
      <c r="C553" s="2">
        <v>39902</v>
      </c>
      <c r="D553" s="1" t="s">
        <v>13</v>
      </c>
      <c r="E553" s="1" t="str">
        <f t="shared" si="72"/>
        <v>*</v>
      </c>
      <c r="F553" s="1" t="str">
        <f t="shared" si="73"/>
        <v>*</v>
      </c>
      <c r="G553" s="1" t="str">
        <f t="shared" si="74"/>
        <v>*</v>
      </c>
      <c r="J553" s="1" t="str">
        <f t="shared" si="75"/>
        <v>*</v>
      </c>
      <c r="P553" s="1">
        <v>23</v>
      </c>
      <c r="Q553" s="1">
        <f t="shared" si="80"/>
        <v>3.5000000000000003E-2</v>
      </c>
      <c r="T553" s="4">
        <v>987.17</v>
      </c>
      <c r="U553" s="9">
        <f t="shared" si="76"/>
        <v>0</v>
      </c>
      <c r="V553" s="4">
        <f t="shared" si="77"/>
        <v>42.920434782608694</v>
      </c>
      <c r="W553" s="1" t="s">
        <v>21</v>
      </c>
      <c r="X553" s="1">
        <v>4</v>
      </c>
      <c r="Y553" s="4">
        <f t="shared" si="78"/>
        <v>991.17</v>
      </c>
      <c r="Z553" s="1" t="s">
        <v>46</v>
      </c>
      <c r="AA553" s="1" t="s">
        <v>16</v>
      </c>
      <c r="AB553" s="1" t="s">
        <v>24</v>
      </c>
      <c r="AC553" s="1" t="s">
        <v>38</v>
      </c>
      <c r="AD553" s="1" t="s">
        <v>19</v>
      </c>
      <c r="AE553" s="2">
        <v>39907</v>
      </c>
    </row>
    <row r="554" spans="1:31" x14ac:dyDescent="0.25">
      <c r="A554">
        <f t="shared" si="79"/>
        <v>553</v>
      </c>
      <c r="B554" s="1">
        <v>22755</v>
      </c>
      <c r="C554" s="2">
        <v>39902</v>
      </c>
      <c r="D554" s="1" t="s">
        <v>36</v>
      </c>
      <c r="E554" s="1" t="str">
        <f t="shared" si="72"/>
        <v>*</v>
      </c>
      <c r="F554" s="1" t="str">
        <f t="shared" si="73"/>
        <v>*</v>
      </c>
      <c r="G554" s="1" t="str">
        <f t="shared" si="74"/>
        <v>*</v>
      </c>
      <c r="J554" s="1" t="str">
        <f t="shared" si="75"/>
        <v>*</v>
      </c>
      <c r="P554" s="1">
        <v>45</v>
      </c>
      <c r="Q554" s="1">
        <f t="shared" si="80"/>
        <v>0.05</v>
      </c>
      <c r="T554" s="4">
        <v>240.6</v>
      </c>
      <c r="U554" s="9">
        <f t="shared" si="76"/>
        <v>0</v>
      </c>
      <c r="V554" s="4">
        <f t="shared" si="77"/>
        <v>5.3466666666666667</v>
      </c>
      <c r="W554" s="1" t="s">
        <v>21</v>
      </c>
      <c r="X554" s="1">
        <v>2.99</v>
      </c>
      <c r="Y554" s="4">
        <f t="shared" si="78"/>
        <v>243.59</v>
      </c>
      <c r="Z554" s="1" t="s">
        <v>15</v>
      </c>
      <c r="AA554" s="1" t="s">
        <v>37</v>
      </c>
      <c r="AB554" s="1" t="s">
        <v>29</v>
      </c>
      <c r="AC554" s="1" t="s">
        <v>43</v>
      </c>
      <c r="AD554" s="1" t="s">
        <v>19</v>
      </c>
      <c r="AE554" s="2">
        <v>39904</v>
      </c>
    </row>
    <row r="555" spans="1:31" x14ac:dyDescent="0.25">
      <c r="A555">
        <f t="shared" si="79"/>
        <v>554</v>
      </c>
      <c r="B555" s="1">
        <v>22755</v>
      </c>
      <c r="C555" s="2">
        <v>39902</v>
      </c>
      <c r="D555" s="1" t="s">
        <v>36</v>
      </c>
      <c r="E555" s="1" t="str">
        <f t="shared" si="72"/>
        <v>*</v>
      </c>
      <c r="F555" s="1" t="str">
        <f t="shared" si="73"/>
        <v>*</v>
      </c>
      <c r="G555" s="1" t="str">
        <f t="shared" si="74"/>
        <v>*</v>
      </c>
      <c r="J555" s="1" t="str">
        <f t="shared" si="75"/>
        <v>*</v>
      </c>
      <c r="P555" s="1">
        <v>5</v>
      </c>
      <c r="Q555" s="1">
        <f t="shared" si="80"/>
        <v>0.01</v>
      </c>
      <c r="T555" s="4">
        <v>236.87799999999999</v>
      </c>
      <c r="U555" s="9">
        <f t="shared" si="76"/>
        <v>0</v>
      </c>
      <c r="V555" s="4">
        <f t="shared" si="77"/>
        <v>47.375599999999999</v>
      </c>
      <c r="W555" s="1" t="s">
        <v>21</v>
      </c>
      <c r="X555" s="1">
        <v>5</v>
      </c>
      <c r="Y555" s="4">
        <f t="shared" si="78"/>
        <v>241.87799999999999</v>
      </c>
      <c r="Z555" s="1" t="s">
        <v>15</v>
      </c>
      <c r="AA555" s="1" t="s">
        <v>37</v>
      </c>
      <c r="AB555" s="1" t="s">
        <v>24</v>
      </c>
      <c r="AC555" s="1" t="s">
        <v>25</v>
      </c>
      <c r="AD555" s="1" t="s">
        <v>41</v>
      </c>
      <c r="AE555" s="2">
        <v>39904</v>
      </c>
    </row>
    <row r="556" spans="1:31" x14ac:dyDescent="0.25">
      <c r="A556">
        <f t="shared" si="79"/>
        <v>555</v>
      </c>
      <c r="B556" s="1">
        <v>2915</v>
      </c>
      <c r="C556" s="2">
        <v>39902</v>
      </c>
      <c r="D556" s="1" t="s">
        <v>13</v>
      </c>
      <c r="E556" s="1" t="str">
        <f t="shared" si="72"/>
        <v>*</v>
      </c>
      <c r="F556" s="1" t="str">
        <f t="shared" si="73"/>
        <v>*</v>
      </c>
      <c r="G556" s="1" t="str">
        <f t="shared" si="74"/>
        <v>*</v>
      </c>
      <c r="J556" s="1" t="str">
        <f t="shared" si="75"/>
        <v>*</v>
      </c>
      <c r="P556" s="1">
        <v>41</v>
      </c>
      <c r="Q556" s="1">
        <f t="shared" si="80"/>
        <v>0.05</v>
      </c>
      <c r="T556" s="4">
        <v>231.26</v>
      </c>
      <c r="U556" s="9">
        <f t="shared" si="76"/>
        <v>0</v>
      </c>
      <c r="V556" s="4">
        <f t="shared" si="77"/>
        <v>5.6404878048780489</v>
      </c>
      <c r="W556" s="1" t="s">
        <v>21</v>
      </c>
      <c r="X556" s="1">
        <v>0.96</v>
      </c>
      <c r="Y556" s="4">
        <f t="shared" si="78"/>
        <v>232.22</v>
      </c>
      <c r="Z556" s="1" t="s">
        <v>46</v>
      </c>
      <c r="AA556" s="1" t="s">
        <v>16</v>
      </c>
      <c r="AB556" s="1" t="s">
        <v>29</v>
      </c>
      <c r="AC556" s="1" t="s">
        <v>30</v>
      </c>
      <c r="AD556" s="1" t="s">
        <v>31</v>
      </c>
      <c r="AE556" s="2">
        <v>39906</v>
      </c>
    </row>
    <row r="557" spans="1:31" x14ac:dyDescent="0.25">
      <c r="A557">
        <f t="shared" si="79"/>
        <v>556</v>
      </c>
      <c r="B557" s="1">
        <v>22755</v>
      </c>
      <c r="C557" s="2">
        <v>39902</v>
      </c>
      <c r="D557" s="1" t="s">
        <v>36</v>
      </c>
      <c r="E557" s="1" t="str">
        <f t="shared" si="72"/>
        <v>*</v>
      </c>
      <c r="F557" s="1" t="str">
        <f t="shared" si="73"/>
        <v>*</v>
      </c>
      <c r="G557" s="1" t="str">
        <f t="shared" si="74"/>
        <v>*</v>
      </c>
      <c r="J557" s="1" t="str">
        <f t="shared" si="75"/>
        <v>*</v>
      </c>
      <c r="P557" s="1">
        <v>35</v>
      </c>
      <c r="Q557" s="1">
        <f t="shared" si="80"/>
        <v>0.04</v>
      </c>
      <c r="T557" s="4">
        <v>187.84</v>
      </c>
      <c r="U557" s="9">
        <f t="shared" si="76"/>
        <v>0</v>
      </c>
      <c r="V557" s="4">
        <f t="shared" si="77"/>
        <v>5.3668571428571425</v>
      </c>
      <c r="W557" s="1" t="s">
        <v>21</v>
      </c>
      <c r="X557" s="1">
        <v>5.68</v>
      </c>
      <c r="Y557" s="4">
        <f t="shared" si="78"/>
        <v>193.52</v>
      </c>
      <c r="Z557" s="1" t="s">
        <v>15</v>
      </c>
      <c r="AA557" s="1" t="s">
        <v>37</v>
      </c>
      <c r="AB557" s="1" t="s">
        <v>29</v>
      </c>
      <c r="AC557" s="1" t="s">
        <v>43</v>
      </c>
      <c r="AD557" s="1" t="s">
        <v>19</v>
      </c>
      <c r="AE557" s="2">
        <v>39903</v>
      </c>
    </row>
    <row r="558" spans="1:31" x14ac:dyDescent="0.25">
      <c r="A558">
        <f t="shared" si="79"/>
        <v>557</v>
      </c>
      <c r="B558" s="1">
        <v>37859</v>
      </c>
      <c r="C558" s="2">
        <v>39902</v>
      </c>
      <c r="D558" s="1" t="s">
        <v>32</v>
      </c>
      <c r="E558" s="1" t="str">
        <f t="shared" si="72"/>
        <v>***</v>
      </c>
      <c r="F558" s="1" t="str">
        <f t="shared" si="73"/>
        <v>***</v>
      </c>
      <c r="G558" s="1" t="str">
        <f t="shared" si="74"/>
        <v>***</v>
      </c>
      <c r="J558" s="1" t="str">
        <f t="shared" si="75"/>
        <v>***</v>
      </c>
      <c r="P558" s="1">
        <v>2</v>
      </c>
      <c r="Q558" s="1">
        <f t="shared" si="80"/>
        <v>0.01</v>
      </c>
      <c r="T558" s="4">
        <v>29.03</v>
      </c>
      <c r="U558" s="9">
        <f t="shared" si="76"/>
        <v>0</v>
      </c>
      <c r="V558" s="4">
        <f t="shared" si="77"/>
        <v>14.515000000000001</v>
      </c>
      <c r="W558" s="1" t="s">
        <v>21</v>
      </c>
      <c r="X558" s="1">
        <v>5.01</v>
      </c>
      <c r="Y558" s="4">
        <f t="shared" si="78"/>
        <v>34.04</v>
      </c>
      <c r="Z558" s="1" t="s">
        <v>44</v>
      </c>
      <c r="AA558" s="1" t="s">
        <v>23</v>
      </c>
      <c r="AB558" s="1" t="s">
        <v>29</v>
      </c>
      <c r="AC558" s="1" t="s">
        <v>40</v>
      </c>
      <c r="AD558" s="1" t="s">
        <v>19</v>
      </c>
      <c r="AE558" s="2">
        <v>39904</v>
      </c>
    </row>
    <row r="559" spans="1:31" x14ac:dyDescent="0.25">
      <c r="A559">
        <f t="shared" si="79"/>
        <v>558</v>
      </c>
      <c r="B559" s="1">
        <v>48035</v>
      </c>
      <c r="C559" s="2">
        <v>39903</v>
      </c>
      <c r="D559" s="1" t="s">
        <v>32</v>
      </c>
      <c r="E559" s="1" t="str">
        <f t="shared" si="72"/>
        <v>***</v>
      </c>
      <c r="F559" s="1" t="str">
        <f t="shared" si="73"/>
        <v>***</v>
      </c>
      <c r="G559" s="1" t="str">
        <f t="shared" si="74"/>
        <v>***</v>
      </c>
      <c r="J559" s="1" t="str">
        <f t="shared" si="75"/>
        <v>***</v>
      </c>
      <c r="P559" s="1">
        <v>8</v>
      </c>
      <c r="Q559" s="1">
        <f t="shared" si="80"/>
        <v>0.01</v>
      </c>
      <c r="T559" s="4">
        <v>155.92400000000001</v>
      </c>
      <c r="U559" s="9">
        <f t="shared" si="76"/>
        <v>0</v>
      </c>
      <c r="V559" s="4">
        <f t="shared" si="77"/>
        <v>19.490500000000001</v>
      </c>
      <c r="W559" s="1" t="s">
        <v>14</v>
      </c>
      <c r="X559" s="1">
        <v>4.8099999999999996</v>
      </c>
      <c r="Y559" s="4">
        <f t="shared" si="78"/>
        <v>160.73400000000001</v>
      </c>
      <c r="Z559" s="1" t="s">
        <v>49</v>
      </c>
      <c r="AA559" s="1" t="s">
        <v>37</v>
      </c>
      <c r="AB559" s="1" t="s">
        <v>24</v>
      </c>
      <c r="AC559" s="1" t="s">
        <v>25</v>
      </c>
      <c r="AD559" s="1" t="s">
        <v>26</v>
      </c>
      <c r="AE559" s="2">
        <v>39904</v>
      </c>
    </row>
    <row r="560" spans="1:31" x14ac:dyDescent="0.25">
      <c r="A560">
        <f t="shared" si="79"/>
        <v>559</v>
      </c>
      <c r="B560" s="1">
        <v>44772</v>
      </c>
      <c r="C560" s="2">
        <v>39903</v>
      </c>
      <c r="D560" s="1" t="s">
        <v>27</v>
      </c>
      <c r="E560" s="1" t="str">
        <f t="shared" si="72"/>
        <v>*</v>
      </c>
      <c r="F560" s="1" t="str">
        <f t="shared" si="73"/>
        <v>*</v>
      </c>
      <c r="G560" s="1" t="str">
        <f t="shared" si="74"/>
        <v>*</v>
      </c>
      <c r="J560" s="1" t="str">
        <f t="shared" si="75"/>
        <v>*</v>
      </c>
      <c r="P560" s="1">
        <v>1</v>
      </c>
      <c r="Q560" s="1">
        <f t="shared" si="80"/>
        <v>0.01</v>
      </c>
      <c r="T560" s="4">
        <v>54.076999999999998</v>
      </c>
      <c r="U560" s="9">
        <f t="shared" si="76"/>
        <v>0</v>
      </c>
      <c r="V560" s="4">
        <f t="shared" si="77"/>
        <v>54.076999999999998</v>
      </c>
      <c r="W560" s="1" t="s">
        <v>14</v>
      </c>
      <c r="X560" s="1">
        <v>5</v>
      </c>
      <c r="Y560" s="4">
        <f t="shared" si="78"/>
        <v>59.076999999999998</v>
      </c>
      <c r="Z560" s="1" t="s">
        <v>39</v>
      </c>
      <c r="AA560" s="1" t="s">
        <v>28</v>
      </c>
      <c r="AB560" s="1" t="s">
        <v>24</v>
      </c>
      <c r="AC560" s="1" t="s">
        <v>25</v>
      </c>
      <c r="AD560" s="1" t="s">
        <v>41</v>
      </c>
      <c r="AE560" s="2">
        <v>39905</v>
      </c>
    </row>
    <row r="561" spans="1:31" x14ac:dyDescent="0.25">
      <c r="A561">
        <f t="shared" si="79"/>
        <v>560</v>
      </c>
      <c r="B561" s="1">
        <v>29127</v>
      </c>
      <c r="C561" s="2">
        <v>39903</v>
      </c>
      <c r="D561" s="1" t="s">
        <v>32</v>
      </c>
      <c r="E561" s="1" t="str">
        <f t="shared" si="72"/>
        <v>***</v>
      </c>
      <c r="F561" s="1" t="str">
        <f t="shared" si="73"/>
        <v>***</v>
      </c>
      <c r="G561" s="1" t="str">
        <f t="shared" si="74"/>
        <v>***</v>
      </c>
      <c r="J561" s="1" t="str">
        <f t="shared" si="75"/>
        <v>***</v>
      </c>
      <c r="P561" s="1">
        <v>18</v>
      </c>
      <c r="Q561" s="1">
        <f t="shared" si="80"/>
        <v>0.02</v>
      </c>
      <c r="T561" s="4">
        <v>31.13</v>
      </c>
      <c r="U561" s="9">
        <f t="shared" si="76"/>
        <v>0</v>
      </c>
      <c r="V561" s="4">
        <f t="shared" si="77"/>
        <v>1.7294444444444443</v>
      </c>
      <c r="W561" s="1" t="s">
        <v>21</v>
      </c>
      <c r="X561" s="1">
        <v>1</v>
      </c>
      <c r="Y561" s="4">
        <f t="shared" si="78"/>
        <v>32.129999999999995</v>
      </c>
      <c r="Z561" s="1" t="s">
        <v>51</v>
      </c>
      <c r="AA561" s="1" t="s">
        <v>16</v>
      </c>
      <c r="AB561" s="1" t="s">
        <v>29</v>
      </c>
      <c r="AC561" s="1" t="s">
        <v>30</v>
      </c>
      <c r="AD561" s="1" t="s">
        <v>31</v>
      </c>
      <c r="AE561" s="2">
        <v>39905</v>
      </c>
    </row>
    <row r="562" spans="1:31" x14ac:dyDescent="0.25">
      <c r="A562">
        <f t="shared" si="79"/>
        <v>561</v>
      </c>
      <c r="B562" s="1">
        <v>42242</v>
      </c>
      <c r="C562" s="2">
        <v>39904</v>
      </c>
      <c r="D562" s="1" t="s">
        <v>27</v>
      </c>
      <c r="E562" s="1" t="str">
        <f t="shared" si="72"/>
        <v>*</v>
      </c>
      <c r="F562" s="1" t="str">
        <f t="shared" si="73"/>
        <v>*</v>
      </c>
      <c r="G562" s="1" t="str">
        <f t="shared" si="74"/>
        <v>*</v>
      </c>
      <c r="J562" s="1" t="str">
        <f t="shared" si="75"/>
        <v>*</v>
      </c>
      <c r="P562" s="1">
        <v>23</v>
      </c>
      <c r="Q562" s="1">
        <f t="shared" si="80"/>
        <v>3.5000000000000003E-2</v>
      </c>
      <c r="T562" s="4">
        <v>2287.1</v>
      </c>
      <c r="U562" s="9">
        <f t="shared" si="76"/>
        <v>1</v>
      </c>
      <c r="V562" s="4">
        <f t="shared" si="77"/>
        <v>99.439130434782598</v>
      </c>
      <c r="W562" s="1" t="s">
        <v>21</v>
      </c>
      <c r="X562" s="1">
        <v>19.989999999999998</v>
      </c>
      <c r="Y562" s="4">
        <f t="shared" si="78"/>
        <v>2307.0899999999997</v>
      </c>
      <c r="Z562" s="1" t="s">
        <v>22</v>
      </c>
      <c r="AA562" s="1" t="s">
        <v>28</v>
      </c>
      <c r="AB562" s="1" t="s">
        <v>24</v>
      </c>
      <c r="AC562" s="1" t="s">
        <v>56</v>
      </c>
      <c r="AD562" s="1" t="s">
        <v>19</v>
      </c>
      <c r="AE562" s="2">
        <v>39905</v>
      </c>
    </row>
    <row r="563" spans="1:31" x14ac:dyDescent="0.25">
      <c r="A563">
        <f t="shared" si="79"/>
        <v>562</v>
      </c>
      <c r="B563" s="1">
        <v>42242</v>
      </c>
      <c r="C563" s="2">
        <v>39904</v>
      </c>
      <c r="D563" s="1" t="s">
        <v>27</v>
      </c>
      <c r="E563" s="1" t="str">
        <f t="shared" si="72"/>
        <v>*</v>
      </c>
      <c r="F563" s="1" t="str">
        <f t="shared" si="73"/>
        <v>*</v>
      </c>
      <c r="G563" s="1" t="str">
        <f t="shared" si="74"/>
        <v>*</v>
      </c>
      <c r="J563" s="1" t="str">
        <f t="shared" si="75"/>
        <v>*</v>
      </c>
      <c r="P563" s="1">
        <v>15</v>
      </c>
      <c r="Q563" s="1">
        <f t="shared" si="80"/>
        <v>0.02</v>
      </c>
      <c r="T563" s="4">
        <v>1444.88</v>
      </c>
      <c r="U563" s="9">
        <f t="shared" si="76"/>
        <v>1</v>
      </c>
      <c r="V563" s="4">
        <f t="shared" si="77"/>
        <v>96.325333333333347</v>
      </c>
      <c r="W563" s="1" t="s">
        <v>21</v>
      </c>
      <c r="X563" s="1">
        <v>7.18</v>
      </c>
      <c r="Y563" s="4">
        <f t="shared" si="78"/>
        <v>1452.0600000000002</v>
      </c>
      <c r="Z563" s="1" t="s">
        <v>22</v>
      </c>
      <c r="AA563" s="1" t="s">
        <v>28</v>
      </c>
      <c r="AB563" s="1" t="s">
        <v>24</v>
      </c>
      <c r="AC563" s="1" t="s">
        <v>38</v>
      </c>
      <c r="AD563" s="1" t="s">
        <v>19</v>
      </c>
      <c r="AE563" s="2">
        <v>39905</v>
      </c>
    </row>
    <row r="564" spans="1:31" x14ac:dyDescent="0.25">
      <c r="A564">
        <f t="shared" si="79"/>
        <v>563</v>
      </c>
      <c r="B564" s="1">
        <v>8295</v>
      </c>
      <c r="C564" s="2">
        <v>39904</v>
      </c>
      <c r="D564" s="1" t="s">
        <v>20</v>
      </c>
      <c r="E564" s="1" t="str">
        <f t="shared" si="72"/>
        <v>*</v>
      </c>
      <c r="F564" s="1" t="str">
        <f t="shared" si="73"/>
        <v>**</v>
      </c>
      <c r="G564" s="1" t="str">
        <f t="shared" si="74"/>
        <v>**</v>
      </c>
      <c r="J564" s="1" t="str">
        <f t="shared" si="75"/>
        <v>**</v>
      </c>
      <c r="P564" s="1">
        <v>30</v>
      </c>
      <c r="Q564" s="1">
        <f t="shared" si="80"/>
        <v>0.04</v>
      </c>
      <c r="T564" s="4">
        <v>835.15049999999997</v>
      </c>
      <c r="U564" s="9">
        <f t="shared" si="76"/>
        <v>0</v>
      </c>
      <c r="V564" s="4">
        <f t="shared" si="77"/>
        <v>27.838349999999998</v>
      </c>
      <c r="W564" s="1" t="s">
        <v>21</v>
      </c>
      <c r="X564" s="1">
        <v>1.1000000000000001</v>
      </c>
      <c r="Y564" s="4">
        <f t="shared" si="78"/>
        <v>836.25049999999999</v>
      </c>
      <c r="Z564" s="1" t="s">
        <v>54</v>
      </c>
      <c r="AA564" s="1" t="s">
        <v>16</v>
      </c>
      <c r="AB564" s="1" t="s">
        <v>24</v>
      </c>
      <c r="AC564" s="1" t="s">
        <v>25</v>
      </c>
      <c r="AD564" s="1" t="s">
        <v>19</v>
      </c>
      <c r="AE564" s="2">
        <v>39906</v>
      </c>
    </row>
    <row r="565" spans="1:31" x14ac:dyDescent="0.25">
      <c r="A565">
        <f t="shared" si="79"/>
        <v>564</v>
      </c>
      <c r="B565" s="1">
        <v>8295</v>
      </c>
      <c r="C565" s="2">
        <v>39904</v>
      </c>
      <c r="D565" s="1" t="s">
        <v>20</v>
      </c>
      <c r="E565" s="1" t="str">
        <f t="shared" si="72"/>
        <v>*</v>
      </c>
      <c r="F565" s="1" t="str">
        <f t="shared" si="73"/>
        <v>**</v>
      </c>
      <c r="G565" s="1" t="str">
        <f t="shared" si="74"/>
        <v>**</v>
      </c>
      <c r="J565" s="1" t="str">
        <f t="shared" si="75"/>
        <v>**</v>
      </c>
      <c r="P565" s="1">
        <v>7</v>
      </c>
      <c r="Q565" s="1">
        <f t="shared" si="80"/>
        <v>0.01</v>
      </c>
      <c r="T565" s="4">
        <v>771.83399999999995</v>
      </c>
      <c r="U565" s="9">
        <f t="shared" si="76"/>
        <v>0</v>
      </c>
      <c r="V565" s="4">
        <f t="shared" si="77"/>
        <v>110.26199999999999</v>
      </c>
      <c r="W565" s="1" t="s">
        <v>21</v>
      </c>
      <c r="X565" s="1">
        <v>2.5</v>
      </c>
      <c r="Y565" s="4">
        <f t="shared" si="78"/>
        <v>774.33399999999995</v>
      </c>
      <c r="Z565" s="1" t="s">
        <v>54</v>
      </c>
      <c r="AA565" s="1" t="s">
        <v>16</v>
      </c>
      <c r="AB565" s="1" t="s">
        <v>24</v>
      </c>
      <c r="AC565" s="1" t="s">
        <v>25</v>
      </c>
      <c r="AD565" s="1" t="s">
        <v>19</v>
      </c>
      <c r="AE565" s="2">
        <v>39905</v>
      </c>
    </row>
    <row r="566" spans="1:31" x14ac:dyDescent="0.25">
      <c r="A566">
        <f t="shared" si="79"/>
        <v>565</v>
      </c>
      <c r="B566" s="1">
        <v>10978</v>
      </c>
      <c r="C566" s="2">
        <v>39904</v>
      </c>
      <c r="D566" s="1" t="s">
        <v>32</v>
      </c>
      <c r="E566" s="1" t="str">
        <f t="shared" si="72"/>
        <v>***</v>
      </c>
      <c r="F566" s="1" t="str">
        <f t="shared" si="73"/>
        <v>***</v>
      </c>
      <c r="G566" s="1" t="str">
        <f t="shared" si="74"/>
        <v>***</v>
      </c>
      <c r="J566" s="1" t="str">
        <f t="shared" si="75"/>
        <v>***</v>
      </c>
      <c r="P566" s="1">
        <v>9</v>
      </c>
      <c r="Q566" s="1">
        <f t="shared" si="80"/>
        <v>0.01</v>
      </c>
      <c r="T566" s="4">
        <v>566.53</v>
      </c>
      <c r="U566" s="9">
        <f t="shared" si="76"/>
        <v>0</v>
      </c>
      <c r="V566" s="4">
        <f t="shared" si="77"/>
        <v>62.947777777777773</v>
      </c>
      <c r="W566" s="1" t="s">
        <v>33</v>
      </c>
      <c r="X566" s="1">
        <v>30</v>
      </c>
      <c r="Y566" s="4">
        <f t="shared" si="78"/>
        <v>596.53</v>
      </c>
      <c r="Z566" s="1" t="s">
        <v>49</v>
      </c>
      <c r="AA566" s="1" t="s">
        <v>23</v>
      </c>
      <c r="AB566" s="1" t="s">
        <v>17</v>
      </c>
      <c r="AC566" s="1" t="s">
        <v>34</v>
      </c>
      <c r="AD566" s="1" t="s">
        <v>35</v>
      </c>
      <c r="AE566" s="2">
        <v>39905</v>
      </c>
    </row>
    <row r="567" spans="1:31" x14ac:dyDescent="0.25">
      <c r="A567">
        <f t="shared" si="79"/>
        <v>566</v>
      </c>
      <c r="B567" s="1">
        <v>42242</v>
      </c>
      <c r="C567" s="2">
        <v>39904</v>
      </c>
      <c r="D567" s="1" t="s">
        <v>27</v>
      </c>
      <c r="E567" s="1" t="str">
        <f t="shared" si="72"/>
        <v>*</v>
      </c>
      <c r="F567" s="1" t="str">
        <f t="shared" si="73"/>
        <v>*</v>
      </c>
      <c r="G567" s="1" t="str">
        <f t="shared" si="74"/>
        <v>*</v>
      </c>
      <c r="J567" s="1" t="str">
        <f t="shared" si="75"/>
        <v>*</v>
      </c>
      <c r="P567" s="1">
        <v>23</v>
      </c>
      <c r="Q567" s="1">
        <f t="shared" si="80"/>
        <v>3.5000000000000003E-2</v>
      </c>
      <c r="T567" s="4">
        <v>265.31</v>
      </c>
      <c r="U567" s="9">
        <f t="shared" si="76"/>
        <v>0</v>
      </c>
      <c r="V567" s="4">
        <f t="shared" si="77"/>
        <v>11.535217391304348</v>
      </c>
      <c r="W567" s="1" t="s">
        <v>14</v>
      </c>
      <c r="X567" s="1">
        <v>7.19</v>
      </c>
      <c r="Y567" s="4">
        <f t="shared" si="78"/>
        <v>272.5</v>
      </c>
      <c r="Z567" s="1" t="s">
        <v>22</v>
      </c>
      <c r="AA567" s="1" t="s">
        <v>28</v>
      </c>
      <c r="AB567" s="1" t="s">
        <v>29</v>
      </c>
      <c r="AC567" s="1" t="s">
        <v>43</v>
      </c>
      <c r="AD567" s="1" t="s">
        <v>19</v>
      </c>
      <c r="AE567" s="2">
        <v>39905</v>
      </c>
    </row>
    <row r="568" spans="1:31" x14ac:dyDescent="0.25">
      <c r="A568">
        <f t="shared" si="79"/>
        <v>567</v>
      </c>
      <c r="B568" s="1">
        <v>17795</v>
      </c>
      <c r="C568" s="2">
        <v>39904</v>
      </c>
      <c r="D568" s="1" t="s">
        <v>36</v>
      </c>
      <c r="E568" s="1" t="str">
        <f t="shared" si="72"/>
        <v>*</v>
      </c>
      <c r="F568" s="1" t="str">
        <f t="shared" si="73"/>
        <v>*</v>
      </c>
      <c r="G568" s="1" t="str">
        <f t="shared" si="74"/>
        <v>*</v>
      </c>
      <c r="J568" s="1" t="str">
        <f t="shared" si="75"/>
        <v>*</v>
      </c>
      <c r="P568" s="1">
        <v>1</v>
      </c>
      <c r="Q568" s="1">
        <f t="shared" si="80"/>
        <v>0.01</v>
      </c>
      <c r="T568" s="4">
        <v>17.62</v>
      </c>
      <c r="U568" s="9">
        <f t="shared" si="76"/>
        <v>0</v>
      </c>
      <c r="V568" s="4">
        <f t="shared" si="77"/>
        <v>17.62</v>
      </c>
      <c r="W568" s="1" t="s">
        <v>21</v>
      </c>
      <c r="X568" s="1">
        <v>6.12</v>
      </c>
      <c r="Y568" s="4">
        <f t="shared" si="78"/>
        <v>23.740000000000002</v>
      </c>
      <c r="Z568" s="1" t="s">
        <v>64</v>
      </c>
      <c r="AA568" s="1" t="s">
        <v>23</v>
      </c>
      <c r="AB568" s="1" t="s">
        <v>29</v>
      </c>
      <c r="AC568" s="1" t="s">
        <v>63</v>
      </c>
      <c r="AD568" s="1" t="s">
        <v>26</v>
      </c>
      <c r="AE568" s="2">
        <v>39906</v>
      </c>
    </row>
    <row r="569" spans="1:31" x14ac:dyDescent="0.25">
      <c r="A569">
        <f t="shared" si="79"/>
        <v>568</v>
      </c>
      <c r="B569" s="1">
        <v>53281</v>
      </c>
      <c r="C569" s="2">
        <v>39905</v>
      </c>
      <c r="D569" s="1" t="s">
        <v>32</v>
      </c>
      <c r="E569" s="1" t="str">
        <f t="shared" si="72"/>
        <v>***</v>
      </c>
      <c r="F569" s="1" t="str">
        <f t="shared" si="73"/>
        <v>***</v>
      </c>
      <c r="G569" s="1" t="str">
        <f t="shared" si="74"/>
        <v>***</v>
      </c>
      <c r="J569" s="1" t="str">
        <f t="shared" si="75"/>
        <v>***</v>
      </c>
      <c r="P569" s="1">
        <v>40</v>
      </c>
      <c r="Q569" s="1">
        <f t="shared" si="80"/>
        <v>0.05</v>
      </c>
      <c r="T569" s="4">
        <v>14075.99</v>
      </c>
      <c r="U569" s="9">
        <f t="shared" si="76"/>
        <v>1</v>
      </c>
      <c r="V569" s="4">
        <f t="shared" si="77"/>
        <v>351.89974999999998</v>
      </c>
      <c r="W569" s="1" t="s">
        <v>33</v>
      </c>
      <c r="X569" s="1">
        <v>58.92</v>
      </c>
      <c r="Y569" s="4">
        <f t="shared" si="78"/>
        <v>14134.91</v>
      </c>
      <c r="Z569" s="1" t="s">
        <v>22</v>
      </c>
      <c r="AA569" s="1" t="s">
        <v>28</v>
      </c>
      <c r="AB569" s="1" t="s">
        <v>17</v>
      </c>
      <c r="AC569" s="1" t="s">
        <v>34</v>
      </c>
      <c r="AD569" s="1" t="s">
        <v>35</v>
      </c>
      <c r="AE569" s="2">
        <v>39907</v>
      </c>
    </row>
    <row r="570" spans="1:31" x14ac:dyDescent="0.25">
      <c r="A570">
        <f t="shared" si="79"/>
        <v>569</v>
      </c>
      <c r="B570" s="1">
        <v>22978</v>
      </c>
      <c r="C570" s="2">
        <v>39905</v>
      </c>
      <c r="D570" s="1" t="s">
        <v>36</v>
      </c>
      <c r="E570" s="1" t="str">
        <f t="shared" si="72"/>
        <v>*</v>
      </c>
      <c r="F570" s="1" t="str">
        <f t="shared" si="73"/>
        <v>*</v>
      </c>
      <c r="G570" s="1" t="str">
        <f t="shared" si="74"/>
        <v>*</v>
      </c>
      <c r="J570" s="1" t="str">
        <f t="shared" si="75"/>
        <v>*</v>
      </c>
      <c r="P570" s="1">
        <v>28</v>
      </c>
      <c r="Q570" s="1">
        <f t="shared" si="80"/>
        <v>3.5000000000000003E-2</v>
      </c>
      <c r="T570" s="4">
        <v>1801.95</v>
      </c>
      <c r="U570" s="9">
        <f t="shared" si="76"/>
        <v>1</v>
      </c>
      <c r="V570" s="4">
        <f t="shared" si="77"/>
        <v>64.355357142857144</v>
      </c>
      <c r="W570" s="1" t="s">
        <v>33</v>
      </c>
      <c r="X570" s="1">
        <v>32.409999999999997</v>
      </c>
      <c r="Y570" s="4">
        <f t="shared" si="78"/>
        <v>1834.3600000000001</v>
      </c>
      <c r="Z570" s="1" t="s">
        <v>49</v>
      </c>
      <c r="AA570" s="1" t="s">
        <v>23</v>
      </c>
      <c r="AB570" s="1" t="s">
        <v>17</v>
      </c>
      <c r="AC570" s="1" t="s">
        <v>34</v>
      </c>
      <c r="AD570" s="1" t="s">
        <v>35</v>
      </c>
      <c r="AE570" s="2">
        <v>39906</v>
      </c>
    </row>
    <row r="571" spans="1:31" x14ac:dyDescent="0.25">
      <c r="A571">
        <f t="shared" si="79"/>
        <v>570</v>
      </c>
      <c r="B571" s="1">
        <v>2754</v>
      </c>
      <c r="C571" s="2">
        <v>39905</v>
      </c>
      <c r="D571" s="1" t="s">
        <v>20</v>
      </c>
      <c r="E571" s="1" t="str">
        <f t="shared" si="72"/>
        <v>*</v>
      </c>
      <c r="F571" s="1" t="str">
        <f t="shared" si="73"/>
        <v>**</v>
      </c>
      <c r="G571" s="1" t="str">
        <f t="shared" si="74"/>
        <v>**</v>
      </c>
      <c r="J571" s="1" t="str">
        <f t="shared" si="75"/>
        <v>**</v>
      </c>
      <c r="P571" s="1">
        <v>16</v>
      </c>
      <c r="Q571" s="1">
        <f t="shared" si="80"/>
        <v>0.02</v>
      </c>
      <c r="T571" s="4">
        <v>1427.67</v>
      </c>
      <c r="U571" s="9">
        <f t="shared" si="76"/>
        <v>1</v>
      </c>
      <c r="V571" s="4">
        <f t="shared" si="77"/>
        <v>89.229375000000005</v>
      </c>
      <c r="W571" s="1" t="s">
        <v>21</v>
      </c>
      <c r="X571" s="1">
        <v>0.99</v>
      </c>
      <c r="Y571" s="4">
        <f t="shared" si="78"/>
        <v>1428.66</v>
      </c>
      <c r="Z571" s="1" t="s">
        <v>22</v>
      </c>
      <c r="AA571" s="1" t="s">
        <v>37</v>
      </c>
      <c r="AB571" s="1" t="s">
        <v>29</v>
      </c>
      <c r="AC571" s="1" t="s">
        <v>63</v>
      </c>
      <c r="AD571" s="1" t="s">
        <v>19</v>
      </c>
      <c r="AE571" s="2">
        <v>39907</v>
      </c>
    </row>
    <row r="572" spans="1:31" x14ac:dyDescent="0.25">
      <c r="A572">
        <f t="shared" si="79"/>
        <v>571</v>
      </c>
      <c r="B572" s="1">
        <v>48518</v>
      </c>
      <c r="C572" s="2">
        <v>39905</v>
      </c>
      <c r="D572" s="1" t="s">
        <v>36</v>
      </c>
      <c r="E572" s="1" t="str">
        <f t="shared" si="72"/>
        <v>*</v>
      </c>
      <c r="F572" s="1" t="str">
        <f t="shared" si="73"/>
        <v>*</v>
      </c>
      <c r="G572" s="1" t="str">
        <f t="shared" si="74"/>
        <v>*</v>
      </c>
      <c r="J572" s="1" t="str">
        <f t="shared" si="75"/>
        <v>*</v>
      </c>
      <c r="P572" s="1">
        <v>17</v>
      </c>
      <c r="Q572" s="1">
        <f t="shared" si="80"/>
        <v>0.02</v>
      </c>
      <c r="T572" s="4">
        <v>585.47</v>
      </c>
      <c r="U572" s="9">
        <f t="shared" si="76"/>
        <v>0</v>
      </c>
      <c r="V572" s="4">
        <f t="shared" si="77"/>
        <v>34.439411764705881</v>
      </c>
      <c r="W572" s="1" t="s">
        <v>14</v>
      </c>
      <c r="X572" s="1">
        <v>5.08</v>
      </c>
      <c r="Y572" s="4">
        <f t="shared" si="78"/>
        <v>590.55000000000007</v>
      </c>
      <c r="Z572" s="1" t="s">
        <v>22</v>
      </c>
      <c r="AA572" s="1" t="s">
        <v>28</v>
      </c>
      <c r="AB572" s="1" t="s">
        <v>29</v>
      </c>
      <c r="AC572" s="1" t="s">
        <v>40</v>
      </c>
      <c r="AD572" s="1" t="s">
        <v>31</v>
      </c>
      <c r="AE572" s="2">
        <v>39907</v>
      </c>
    </row>
    <row r="573" spans="1:31" x14ac:dyDescent="0.25">
      <c r="A573">
        <f t="shared" si="79"/>
        <v>572</v>
      </c>
      <c r="B573" s="1">
        <v>2754</v>
      </c>
      <c r="C573" s="2">
        <v>39905</v>
      </c>
      <c r="D573" s="1" t="s">
        <v>20</v>
      </c>
      <c r="E573" s="1" t="str">
        <f t="shared" si="72"/>
        <v>*</v>
      </c>
      <c r="F573" s="1" t="str">
        <f t="shared" si="73"/>
        <v>**</v>
      </c>
      <c r="G573" s="1" t="str">
        <f t="shared" si="74"/>
        <v>**</v>
      </c>
      <c r="J573" s="1" t="str">
        <f t="shared" si="75"/>
        <v>**</v>
      </c>
      <c r="P573" s="1">
        <v>11</v>
      </c>
      <c r="Q573" s="1">
        <f t="shared" si="80"/>
        <v>0.02</v>
      </c>
      <c r="T573" s="4">
        <v>499.26</v>
      </c>
      <c r="U573" s="9">
        <f t="shared" si="76"/>
        <v>0</v>
      </c>
      <c r="V573" s="4">
        <f t="shared" si="77"/>
        <v>45.387272727272723</v>
      </c>
      <c r="W573" s="1" t="s">
        <v>14</v>
      </c>
      <c r="X573" s="1">
        <v>5.86</v>
      </c>
      <c r="Y573" s="4">
        <f t="shared" si="78"/>
        <v>505.12</v>
      </c>
      <c r="Z573" s="1" t="s">
        <v>22</v>
      </c>
      <c r="AA573" s="1" t="s">
        <v>37</v>
      </c>
      <c r="AB573" s="1" t="s">
        <v>29</v>
      </c>
      <c r="AC573" s="1" t="s">
        <v>40</v>
      </c>
      <c r="AD573" s="1" t="s">
        <v>19</v>
      </c>
      <c r="AE573" s="2">
        <v>39907</v>
      </c>
    </row>
    <row r="574" spans="1:31" x14ac:dyDescent="0.25">
      <c r="A574">
        <f t="shared" si="79"/>
        <v>573</v>
      </c>
      <c r="B574" s="1">
        <v>44225</v>
      </c>
      <c r="C574" s="2">
        <v>39906</v>
      </c>
      <c r="D574" s="1" t="s">
        <v>20</v>
      </c>
      <c r="E574" s="1" t="str">
        <f t="shared" si="72"/>
        <v>*</v>
      </c>
      <c r="F574" s="1" t="str">
        <f t="shared" si="73"/>
        <v>**</v>
      </c>
      <c r="G574" s="1" t="str">
        <f t="shared" si="74"/>
        <v>**</v>
      </c>
      <c r="J574" s="1" t="str">
        <f t="shared" si="75"/>
        <v>**</v>
      </c>
      <c r="P574" s="1">
        <v>29</v>
      </c>
      <c r="Q574" s="1">
        <f t="shared" si="80"/>
        <v>3.5000000000000003E-2</v>
      </c>
      <c r="T574" s="4">
        <v>1958.32</v>
      </c>
      <c r="U574" s="9">
        <f t="shared" si="76"/>
        <v>1</v>
      </c>
      <c r="V574" s="4">
        <f t="shared" si="77"/>
        <v>67.528275862068966</v>
      </c>
      <c r="W574" s="1" t="s">
        <v>21</v>
      </c>
      <c r="X574" s="1">
        <v>10.84</v>
      </c>
      <c r="Y574" s="4">
        <f t="shared" si="78"/>
        <v>1969.1599999999999</v>
      </c>
      <c r="Z574" s="1" t="s">
        <v>44</v>
      </c>
      <c r="AA574" s="1" t="s">
        <v>23</v>
      </c>
      <c r="AB574" s="1" t="s">
        <v>17</v>
      </c>
      <c r="AC574" s="1" t="s">
        <v>18</v>
      </c>
      <c r="AD574" s="1" t="s">
        <v>26</v>
      </c>
      <c r="AE574" s="2">
        <v>39908</v>
      </c>
    </row>
    <row r="575" spans="1:31" x14ac:dyDescent="0.25">
      <c r="A575">
        <f t="shared" si="79"/>
        <v>574</v>
      </c>
      <c r="B575" s="1">
        <v>42693</v>
      </c>
      <c r="C575" s="2">
        <v>39907</v>
      </c>
      <c r="D575" s="1" t="s">
        <v>20</v>
      </c>
      <c r="E575" s="1" t="str">
        <f t="shared" si="72"/>
        <v>*</v>
      </c>
      <c r="F575" s="1" t="str">
        <f t="shared" si="73"/>
        <v>**</v>
      </c>
      <c r="G575" s="1" t="str">
        <f t="shared" si="74"/>
        <v>**</v>
      </c>
      <c r="J575" s="1" t="str">
        <f t="shared" si="75"/>
        <v>**</v>
      </c>
      <c r="P575" s="1">
        <v>33</v>
      </c>
      <c r="Q575" s="1">
        <f t="shared" si="80"/>
        <v>0.04</v>
      </c>
      <c r="T575" s="4">
        <v>2118.2600000000002</v>
      </c>
      <c r="U575" s="9">
        <f t="shared" si="76"/>
        <v>1</v>
      </c>
      <c r="V575" s="4">
        <f t="shared" si="77"/>
        <v>64.189696969696982</v>
      </c>
      <c r="W575" s="1" t="s">
        <v>21</v>
      </c>
      <c r="X575" s="1">
        <v>9.7100000000000009</v>
      </c>
      <c r="Y575" s="4">
        <f t="shared" si="78"/>
        <v>2127.9700000000003</v>
      </c>
      <c r="Z575" s="1" t="s">
        <v>22</v>
      </c>
      <c r="AA575" s="1" t="s">
        <v>28</v>
      </c>
      <c r="AB575" s="1" t="s">
        <v>29</v>
      </c>
      <c r="AC575" s="1" t="s">
        <v>55</v>
      </c>
      <c r="AD575" s="1" t="s">
        <v>19</v>
      </c>
      <c r="AE575" s="2">
        <v>39909</v>
      </c>
    </row>
    <row r="576" spans="1:31" x14ac:dyDescent="0.25">
      <c r="A576">
        <f t="shared" si="79"/>
        <v>575</v>
      </c>
      <c r="B576" s="1">
        <v>46436</v>
      </c>
      <c r="C576" s="2">
        <v>39907</v>
      </c>
      <c r="D576" s="1" t="s">
        <v>13</v>
      </c>
      <c r="E576" s="1" t="str">
        <f t="shared" si="72"/>
        <v>*</v>
      </c>
      <c r="F576" s="1" t="str">
        <f t="shared" si="73"/>
        <v>*</v>
      </c>
      <c r="G576" s="1" t="str">
        <f t="shared" si="74"/>
        <v>*</v>
      </c>
      <c r="J576" s="1" t="str">
        <f t="shared" si="75"/>
        <v>*</v>
      </c>
      <c r="P576" s="1">
        <v>46</v>
      </c>
      <c r="Q576" s="1">
        <f t="shared" si="80"/>
        <v>0.05</v>
      </c>
      <c r="T576" s="4">
        <v>1477.5719999999999</v>
      </c>
      <c r="U576" s="9">
        <f t="shared" si="76"/>
        <v>1</v>
      </c>
      <c r="V576" s="4">
        <f t="shared" si="77"/>
        <v>32.121130434782607</v>
      </c>
      <c r="W576" s="1" t="s">
        <v>21</v>
      </c>
      <c r="X576" s="1">
        <v>0.99</v>
      </c>
      <c r="Y576" s="4">
        <f t="shared" si="78"/>
        <v>1478.5619999999999</v>
      </c>
      <c r="Z576" s="1" t="s">
        <v>22</v>
      </c>
      <c r="AA576" s="1" t="s">
        <v>23</v>
      </c>
      <c r="AB576" s="1" t="s">
        <v>24</v>
      </c>
      <c r="AC576" s="1" t="s">
        <v>25</v>
      </c>
      <c r="AD576" s="1" t="s">
        <v>41</v>
      </c>
      <c r="AE576" s="2">
        <v>39914</v>
      </c>
    </row>
    <row r="577" spans="1:31" x14ac:dyDescent="0.25">
      <c r="A577">
        <f t="shared" si="79"/>
        <v>576</v>
      </c>
      <c r="B577" s="1">
        <v>25475</v>
      </c>
      <c r="C577" s="2">
        <v>39907</v>
      </c>
      <c r="D577" s="1" t="s">
        <v>32</v>
      </c>
      <c r="E577" s="1" t="str">
        <f t="shared" si="72"/>
        <v>***</v>
      </c>
      <c r="F577" s="1" t="str">
        <f t="shared" si="73"/>
        <v>***</v>
      </c>
      <c r="G577" s="1" t="str">
        <f t="shared" si="74"/>
        <v>***</v>
      </c>
      <c r="J577" s="1" t="str">
        <f t="shared" si="75"/>
        <v>***</v>
      </c>
      <c r="P577" s="1">
        <v>49</v>
      </c>
      <c r="Q577" s="1">
        <f t="shared" si="80"/>
        <v>0.05</v>
      </c>
      <c r="T577" s="4">
        <v>305.95999999999998</v>
      </c>
      <c r="U577" s="9">
        <f t="shared" si="76"/>
        <v>0</v>
      </c>
      <c r="V577" s="4">
        <f t="shared" si="77"/>
        <v>6.244081632653061</v>
      </c>
      <c r="W577" s="1" t="s">
        <v>21</v>
      </c>
      <c r="X577" s="1">
        <v>7.49</v>
      </c>
      <c r="Y577" s="4">
        <f t="shared" si="78"/>
        <v>313.45</v>
      </c>
      <c r="Z577" s="1" t="s">
        <v>15</v>
      </c>
      <c r="AA577" s="1" t="s">
        <v>37</v>
      </c>
      <c r="AB577" s="1" t="s">
        <v>29</v>
      </c>
      <c r="AC577" s="1" t="s">
        <v>40</v>
      </c>
      <c r="AD577" s="1" t="s">
        <v>19</v>
      </c>
      <c r="AE577" s="2">
        <v>39907</v>
      </c>
    </row>
    <row r="578" spans="1:31" x14ac:dyDescent="0.25">
      <c r="A578">
        <f t="shared" si="79"/>
        <v>577</v>
      </c>
      <c r="B578" s="1">
        <v>13959</v>
      </c>
      <c r="C578" s="2">
        <v>39907</v>
      </c>
      <c r="D578" s="1" t="s">
        <v>36</v>
      </c>
      <c r="E578" s="1" t="str">
        <f t="shared" si="72"/>
        <v>*</v>
      </c>
      <c r="F578" s="1" t="str">
        <f t="shared" si="73"/>
        <v>*</v>
      </c>
      <c r="G578" s="1" t="str">
        <f t="shared" si="74"/>
        <v>*</v>
      </c>
      <c r="J578" s="1" t="str">
        <f t="shared" si="75"/>
        <v>*</v>
      </c>
      <c r="P578" s="1">
        <v>47</v>
      </c>
      <c r="Q578" s="1">
        <f t="shared" si="80"/>
        <v>0.05</v>
      </c>
      <c r="T578" s="4">
        <v>228.46</v>
      </c>
      <c r="U578" s="9">
        <f t="shared" si="76"/>
        <v>0</v>
      </c>
      <c r="V578" s="4">
        <f t="shared" si="77"/>
        <v>4.860851063829787</v>
      </c>
      <c r="W578" s="1" t="s">
        <v>21</v>
      </c>
      <c r="X578" s="1">
        <v>0.5</v>
      </c>
      <c r="Y578" s="4">
        <f t="shared" si="78"/>
        <v>228.96</v>
      </c>
      <c r="Z578" s="1" t="s">
        <v>46</v>
      </c>
      <c r="AA578" s="1" t="s">
        <v>37</v>
      </c>
      <c r="AB578" s="1" t="s">
        <v>29</v>
      </c>
      <c r="AC578" s="1" t="s">
        <v>58</v>
      </c>
      <c r="AD578" s="1" t="s">
        <v>19</v>
      </c>
      <c r="AE578" s="2">
        <v>39909</v>
      </c>
    </row>
    <row r="579" spans="1:31" x14ac:dyDescent="0.25">
      <c r="A579">
        <f t="shared" si="79"/>
        <v>578</v>
      </c>
      <c r="B579" s="1">
        <v>13959</v>
      </c>
      <c r="C579" s="2">
        <v>39907</v>
      </c>
      <c r="D579" s="1" t="s">
        <v>36</v>
      </c>
      <c r="E579" s="1" t="str">
        <f t="shared" ref="E579:E642" si="81">IF(D579="Critical","***","*")</f>
        <v>*</v>
      </c>
      <c r="F579" s="1" t="str">
        <f t="shared" ref="F579:F642" si="82">IF(D579="Critical","***",IF(D579="High","**","*"))</f>
        <v>*</v>
      </c>
      <c r="G579" s="1" t="str">
        <f t="shared" ref="G579:G642" si="83">VLOOKUP(D579,$H$6:$I$10,2,FALSE)</f>
        <v>*</v>
      </c>
      <c r="J579" s="1" t="str">
        <f t="shared" ref="J579:J642" si="84">HLOOKUP(D579,$K$5:$O$6,2,FALSE)</f>
        <v>*</v>
      </c>
      <c r="P579" s="1">
        <v>19</v>
      </c>
      <c r="Q579" s="1">
        <f t="shared" si="80"/>
        <v>0.02</v>
      </c>
      <c r="T579" s="4">
        <v>77.61</v>
      </c>
      <c r="U579" s="9">
        <f t="shared" ref="U579:U642" si="85">IF(T579&gt;1000,1,0)</f>
        <v>0</v>
      </c>
      <c r="V579" s="4">
        <f t="shared" ref="V579:V642" si="86">T579/P579</f>
        <v>4.0847368421052632</v>
      </c>
      <c r="W579" s="1" t="s">
        <v>14</v>
      </c>
      <c r="X579" s="1">
        <v>1.3</v>
      </c>
      <c r="Y579" s="4">
        <f t="shared" ref="Y579:Y642" si="87">X579+T579</f>
        <v>78.91</v>
      </c>
      <c r="Z579" s="1" t="s">
        <v>46</v>
      </c>
      <c r="AA579" s="1" t="s">
        <v>37</v>
      </c>
      <c r="AB579" s="1" t="s">
        <v>29</v>
      </c>
      <c r="AC579" s="1" t="s">
        <v>40</v>
      </c>
      <c r="AD579" s="1" t="s">
        <v>31</v>
      </c>
      <c r="AE579" s="2">
        <v>39909</v>
      </c>
    </row>
    <row r="580" spans="1:31" x14ac:dyDescent="0.25">
      <c r="A580">
        <f t="shared" ref="A580:A643" si="88">A579+1</f>
        <v>579</v>
      </c>
      <c r="B580" s="1">
        <v>22371</v>
      </c>
      <c r="C580" s="2">
        <v>39907</v>
      </c>
      <c r="D580" s="1" t="s">
        <v>20</v>
      </c>
      <c r="E580" s="1" t="str">
        <f t="shared" si="81"/>
        <v>*</v>
      </c>
      <c r="F580" s="1" t="str">
        <f t="shared" si="82"/>
        <v>**</v>
      </c>
      <c r="G580" s="1" t="str">
        <f t="shared" si="83"/>
        <v>**</v>
      </c>
      <c r="J580" s="1" t="str">
        <f t="shared" si="84"/>
        <v>**</v>
      </c>
      <c r="P580" s="1">
        <v>8</v>
      </c>
      <c r="Q580" s="1">
        <f t="shared" ref="Q580:Q643" si="89">VLOOKUP(P580,$R$5:$S$10,2,TRUE)</f>
        <v>0.01</v>
      </c>
      <c r="T580" s="4">
        <v>70.55</v>
      </c>
      <c r="U580" s="9">
        <f t="shared" si="85"/>
        <v>0</v>
      </c>
      <c r="V580" s="4">
        <f t="shared" si="86"/>
        <v>8.8187499999999996</v>
      </c>
      <c r="W580" s="1" t="s">
        <v>21</v>
      </c>
      <c r="X580" s="1">
        <v>11.51</v>
      </c>
      <c r="Y580" s="4">
        <f t="shared" si="87"/>
        <v>82.06</v>
      </c>
      <c r="Z580" s="1" t="s">
        <v>44</v>
      </c>
      <c r="AA580" s="1" t="s">
        <v>23</v>
      </c>
      <c r="AB580" s="1" t="s">
        <v>29</v>
      </c>
      <c r="AC580" s="1" t="s">
        <v>43</v>
      </c>
      <c r="AD580" s="1" t="s">
        <v>19</v>
      </c>
      <c r="AE580" s="2">
        <v>39908</v>
      </c>
    </row>
    <row r="581" spans="1:31" x14ac:dyDescent="0.25">
      <c r="A581">
        <f t="shared" si="88"/>
        <v>580</v>
      </c>
      <c r="B581" s="1">
        <v>13765</v>
      </c>
      <c r="C581" s="2">
        <v>39908</v>
      </c>
      <c r="D581" s="1" t="s">
        <v>27</v>
      </c>
      <c r="E581" s="1" t="str">
        <f t="shared" si="81"/>
        <v>*</v>
      </c>
      <c r="F581" s="1" t="str">
        <f t="shared" si="82"/>
        <v>*</v>
      </c>
      <c r="G581" s="1" t="str">
        <f t="shared" si="83"/>
        <v>*</v>
      </c>
      <c r="J581" s="1" t="str">
        <f t="shared" si="84"/>
        <v>*</v>
      </c>
      <c r="P581" s="1">
        <v>45</v>
      </c>
      <c r="Q581" s="1">
        <f t="shared" si="89"/>
        <v>0.05</v>
      </c>
      <c r="T581" s="4">
        <v>1553.38</v>
      </c>
      <c r="U581" s="9">
        <f t="shared" si="85"/>
        <v>1</v>
      </c>
      <c r="V581" s="4">
        <f t="shared" si="86"/>
        <v>34.519555555555556</v>
      </c>
      <c r="W581" s="1" t="s">
        <v>21</v>
      </c>
      <c r="X581" s="1">
        <v>13.89</v>
      </c>
      <c r="Y581" s="4">
        <f t="shared" si="87"/>
        <v>1567.2700000000002</v>
      </c>
      <c r="Z581" s="1" t="s">
        <v>51</v>
      </c>
      <c r="AA581" s="1" t="s">
        <v>28</v>
      </c>
      <c r="AB581" s="1" t="s">
        <v>29</v>
      </c>
      <c r="AC581" s="1" t="s">
        <v>30</v>
      </c>
      <c r="AD581" s="1" t="s">
        <v>31</v>
      </c>
      <c r="AE581" s="2">
        <v>39910</v>
      </c>
    </row>
    <row r="582" spans="1:31" x14ac:dyDescent="0.25">
      <c r="A582">
        <f t="shared" si="88"/>
        <v>581</v>
      </c>
      <c r="B582" s="1">
        <v>50016</v>
      </c>
      <c r="C582" s="2">
        <v>39908</v>
      </c>
      <c r="D582" s="1" t="s">
        <v>20</v>
      </c>
      <c r="E582" s="1" t="str">
        <f t="shared" si="81"/>
        <v>*</v>
      </c>
      <c r="F582" s="1" t="str">
        <f t="shared" si="82"/>
        <v>**</v>
      </c>
      <c r="G582" s="1" t="str">
        <f t="shared" si="83"/>
        <v>**</v>
      </c>
      <c r="J582" s="1" t="str">
        <f t="shared" si="84"/>
        <v>**</v>
      </c>
      <c r="P582" s="1">
        <v>15</v>
      </c>
      <c r="Q582" s="1">
        <f t="shared" si="89"/>
        <v>0.02</v>
      </c>
      <c r="T582" s="4">
        <v>1093.6355000000001</v>
      </c>
      <c r="U582" s="9">
        <f t="shared" si="85"/>
        <v>1</v>
      </c>
      <c r="V582" s="4">
        <f t="shared" si="86"/>
        <v>72.90903333333334</v>
      </c>
      <c r="W582" s="1" t="s">
        <v>21</v>
      </c>
      <c r="X582" s="1">
        <v>0.99</v>
      </c>
      <c r="Y582" s="4">
        <f t="shared" si="87"/>
        <v>1094.6255000000001</v>
      </c>
      <c r="Z582" s="1" t="s">
        <v>49</v>
      </c>
      <c r="AA582" s="1" t="s">
        <v>16</v>
      </c>
      <c r="AB582" s="1" t="s">
        <v>24</v>
      </c>
      <c r="AC582" s="1" t="s">
        <v>25</v>
      </c>
      <c r="AD582" s="1" t="s">
        <v>31</v>
      </c>
      <c r="AE582" s="2">
        <v>39910</v>
      </c>
    </row>
    <row r="583" spans="1:31" x14ac:dyDescent="0.25">
      <c r="A583">
        <f t="shared" si="88"/>
        <v>582</v>
      </c>
      <c r="B583" s="1">
        <v>36452</v>
      </c>
      <c r="C583" s="2">
        <v>39908</v>
      </c>
      <c r="D583" s="1" t="s">
        <v>20</v>
      </c>
      <c r="E583" s="1" t="str">
        <f t="shared" si="81"/>
        <v>*</v>
      </c>
      <c r="F583" s="1" t="str">
        <f t="shared" si="82"/>
        <v>**</v>
      </c>
      <c r="G583" s="1" t="str">
        <f t="shared" si="83"/>
        <v>**</v>
      </c>
      <c r="J583" s="1" t="str">
        <f t="shared" si="84"/>
        <v>**</v>
      </c>
      <c r="P583" s="1">
        <v>26</v>
      </c>
      <c r="Q583" s="1">
        <f t="shared" si="89"/>
        <v>3.5000000000000003E-2</v>
      </c>
      <c r="T583" s="4">
        <v>564.98</v>
      </c>
      <c r="U583" s="9">
        <f t="shared" si="85"/>
        <v>0</v>
      </c>
      <c r="V583" s="4">
        <f t="shared" si="86"/>
        <v>21.73</v>
      </c>
      <c r="W583" s="1" t="s">
        <v>21</v>
      </c>
      <c r="X583" s="1">
        <v>15.1</v>
      </c>
      <c r="Y583" s="4">
        <f t="shared" si="87"/>
        <v>580.08000000000004</v>
      </c>
      <c r="Z583" s="1" t="s">
        <v>22</v>
      </c>
      <c r="AA583" s="1" t="s">
        <v>37</v>
      </c>
      <c r="AB583" s="1" t="s">
        <v>29</v>
      </c>
      <c r="AC583" s="1" t="s">
        <v>43</v>
      </c>
      <c r="AD583" s="1" t="s">
        <v>19</v>
      </c>
      <c r="AE583" s="2">
        <v>39909</v>
      </c>
    </row>
    <row r="584" spans="1:31" x14ac:dyDescent="0.25">
      <c r="A584">
        <f t="shared" si="88"/>
        <v>583</v>
      </c>
      <c r="B584" s="1">
        <v>36452</v>
      </c>
      <c r="C584" s="2">
        <v>39908</v>
      </c>
      <c r="D584" s="1" t="s">
        <v>20</v>
      </c>
      <c r="E584" s="1" t="str">
        <f t="shared" si="81"/>
        <v>*</v>
      </c>
      <c r="F584" s="1" t="str">
        <f t="shared" si="82"/>
        <v>**</v>
      </c>
      <c r="G584" s="1" t="str">
        <f t="shared" si="83"/>
        <v>**</v>
      </c>
      <c r="J584" s="1" t="str">
        <f t="shared" si="84"/>
        <v>**</v>
      </c>
      <c r="P584" s="1">
        <v>18</v>
      </c>
      <c r="Q584" s="1">
        <f t="shared" si="89"/>
        <v>0.02</v>
      </c>
      <c r="T584" s="4">
        <v>129.47999999999999</v>
      </c>
      <c r="U584" s="9">
        <f t="shared" si="85"/>
        <v>0</v>
      </c>
      <c r="V584" s="4">
        <f t="shared" si="86"/>
        <v>7.1933333333333325</v>
      </c>
      <c r="W584" s="1" t="s">
        <v>21</v>
      </c>
      <c r="X584" s="1">
        <v>2.83</v>
      </c>
      <c r="Y584" s="4">
        <f t="shared" si="87"/>
        <v>132.31</v>
      </c>
      <c r="Z584" s="1" t="s">
        <v>22</v>
      </c>
      <c r="AA584" s="1" t="s">
        <v>37</v>
      </c>
      <c r="AB584" s="1" t="s">
        <v>17</v>
      </c>
      <c r="AC584" s="1" t="s">
        <v>18</v>
      </c>
      <c r="AD584" s="1" t="s">
        <v>41</v>
      </c>
      <c r="AE584" s="2">
        <v>39910</v>
      </c>
    </row>
    <row r="585" spans="1:31" x14ac:dyDescent="0.25">
      <c r="A585">
        <f t="shared" si="88"/>
        <v>584</v>
      </c>
      <c r="B585" s="1">
        <v>42599</v>
      </c>
      <c r="C585" s="2">
        <v>39909</v>
      </c>
      <c r="D585" s="1" t="s">
        <v>36</v>
      </c>
      <c r="E585" s="1" t="str">
        <f t="shared" si="81"/>
        <v>*</v>
      </c>
      <c r="F585" s="1" t="str">
        <f t="shared" si="82"/>
        <v>*</v>
      </c>
      <c r="G585" s="1" t="str">
        <f t="shared" si="83"/>
        <v>*</v>
      </c>
      <c r="J585" s="1" t="str">
        <f t="shared" si="84"/>
        <v>*</v>
      </c>
      <c r="P585" s="1">
        <v>31</v>
      </c>
      <c r="Q585" s="1">
        <f t="shared" si="89"/>
        <v>0.04</v>
      </c>
      <c r="T585" s="4">
        <v>9459.94</v>
      </c>
      <c r="U585" s="9">
        <f t="shared" si="85"/>
        <v>1</v>
      </c>
      <c r="V585" s="4">
        <f t="shared" si="86"/>
        <v>305.1593548387097</v>
      </c>
      <c r="W585" s="1" t="s">
        <v>33</v>
      </c>
      <c r="X585" s="1">
        <v>54.92</v>
      </c>
      <c r="Y585" s="4">
        <f t="shared" si="87"/>
        <v>9514.86</v>
      </c>
      <c r="Z585" s="1" t="s">
        <v>44</v>
      </c>
      <c r="AA585" s="1" t="s">
        <v>16</v>
      </c>
      <c r="AB585" s="1" t="s">
        <v>17</v>
      </c>
      <c r="AC585" s="1" t="s">
        <v>62</v>
      </c>
      <c r="AD585" s="1" t="s">
        <v>59</v>
      </c>
      <c r="AE585" s="2">
        <v>39910</v>
      </c>
    </row>
    <row r="586" spans="1:31" x14ac:dyDescent="0.25">
      <c r="A586">
        <f t="shared" si="88"/>
        <v>585</v>
      </c>
      <c r="B586" s="1">
        <v>14114</v>
      </c>
      <c r="C586" s="2">
        <v>39909</v>
      </c>
      <c r="D586" s="1" t="s">
        <v>32</v>
      </c>
      <c r="E586" s="1" t="str">
        <f t="shared" si="81"/>
        <v>***</v>
      </c>
      <c r="F586" s="1" t="str">
        <f t="shared" si="82"/>
        <v>***</v>
      </c>
      <c r="G586" s="1" t="str">
        <f t="shared" si="83"/>
        <v>***</v>
      </c>
      <c r="J586" s="1" t="str">
        <f t="shared" si="84"/>
        <v>***</v>
      </c>
      <c r="P586" s="1">
        <v>38</v>
      </c>
      <c r="Q586" s="1">
        <f t="shared" si="89"/>
        <v>0.04</v>
      </c>
      <c r="T586" s="4">
        <v>6532.48</v>
      </c>
      <c r="U586" s="9">
        <f t="shared" si="85"/>
        <v>1</v>
      </c>
      <c r="V586" s="4">
        <f t="shared" si="86"/>
        <v>171.90736842105261</v>
      </c>
      <c r="W586" s="1" t="s">
        <v>33</v>
      </c>
      <c r="X586" s="1">
        <v>35.89</v>
      </c>
      <c r="Y586" s="4">
        <f t="shared" si="87"/>
        <v>6568.37</v>
      </c>
      <c r="Z586" s="1" t="s">
        <v>44</v>
      </c>
      <c r="AA586" s="1" t="s">
        <v>23</v>
      </c>
      <c r="AB586" s="1" t="s">
        <v>17</v>
      </c>
      <c r="AC586" s="1" t="s">
        <v>62</v>
      </c>
      <c r="AD586" s="1" t="s">
        <v>59</v>
      </c>
      <c r="AE586" s="2">
        <v>39911</v>
      </c>
    </row>
    <row r="587" spans="1:31" x14ac:dyDescent="0.25">
      <c r="A587">
        <f t="shared" si="88"/>
        <v>586</v>
      </c>
      <c r="B587" s="1">
        <v>14530</v>
      </c>
      <c r="C587" s="2">
        <v>39909</v>
      </c>
      <c r="D587" s="1" t="s">
        <v>20</v>
      </c>
      <c r="E587" s="1" t="str">
        <f t="shared" si="81"/>
        <v>*</v>
      </c>
      <c r="F587" s="1" t="str">
        <f t="shared" si="82"/>
        <v>**</v>
      </c>
      <c r="G587" s="1" t="str">
        <f t="shared" si="83"/>
        <v>**</v>
      </c>
      <c r="J587" s="1" t="str">
        <f t="shared" si="84"/>
        <v>**</v>
      </c>
      <c r="P587" s="1">
        <v>44</v>
      </c>
      <c r="Q587" s="1">
        <f t="shared" si="89"/>
        <v>0.05</v>
      </c>
      <c r="T587" s="4">
        <v>4851.5024999999996</v>
      </c>
      <c r="U587" s="9">
        <f t="shared" si="85"/>
        <v>1</v>
      </c>
      <c r="V587" s="4">
        <f t="shared" si="86"/>
        <v>110.26142045454544</v>
      </c>
      <c r="W587" s="1" t="s">
        <v>21</v>
      </c>
      <c r="X587" s="1">
        <v>7.69</v>
      </c>
      <c r="Y587" s="4">
        <f t="shared" si="87"/>
        <v>4859.1924999999992</v>
      </c>
      <c r="Z587" s="1" t="s">
        <v>49</v>
      </c>
      <c r="AA587" s="1" t="s">
        <v>37</v>
      </c>
      <c r="AB587" s="1" t="s">
        <v>24</v>
      </c>
      <c r="AC587" s="1" t="s">
        <v>25</v>
      </c>
      <c r="AD587" s="1" t="s">
        <v>19</v>
      </c>
      <c r="AE587" s="2">
        <v>39909</v>
      </c>
    </row>
    <row r="588" spans="1:31" x14ac:dyDescent="0.25">
      <c r="A588">
        <f t="shared" si="88"/>
        <v>587</v>
      </c>
      <c r="B588" s="1">
        <v>40544</v>
      </c>
      <c r="C588" s="2">
        <v>39909</v>
      </c>
      <c r="D588" s="1" t="s">
        <v>13</v>
      </c>
      <c r="E588" s="1" t="str">
        <f t="shared" si="81"/>
        <v>*</v>
      </c>
      <c r="F588" s="1" t="str">
        <f t="shared" si="82"/>
        <v>*</v>
      </c>
      <c r="G588" s="1" t="str">
        <f t="shared" si="83"/>
        <v>*</v>
      </c>
      <c r="J588" s="1" t="str">
        <f t="shared" si="84"/>
        <v>*</v>
      </c>
      <c r="P588" s="1">
        <v>39</v>
      </c>
      <c r="Q588" s="1">
        <f t="shared" si="89"/>
        <v>0.04</v>
      </c>
      <c r="T588" s="4">
        <v>2413.5300000000002</v>
      </c>
      <c r="U588" s="9">
        <f t="shared" si="85"/>
        <v>1</v>
      </c>
      <c r="V588" s="4">
        <f t="shared" si="86"/>
        <v>61.885384615384623</v>
      </c>
      <c r="W588" s="1" t="s">
        <v>21</v>
      </c>
      <c r="X588" s="1">
        <v>12.23</v>
      </c>
      <c r="Y588" s="4">
        <f t="shared" si="87"/>
        <v>2425.7600000000002</v>
      </c>
      <c r="Z588" s="1" t="s">
        <v>22</v>
      </c>
      <c r="AA588" s="1" t="s">
        <v>16</v>
      </c>
      <c r="AB588" s="1" t="s">
        <v>17</v>
      </c>
      <c r="AC588" s="1" t="s">
        <v>18</v>
      </c>
      <c r="AD588" s="1" t="s">
        <v>26</v>
      </c>
      <c r="AE588" s="2">
        <v>39911</v>
      </c>
    </row>
    <row r="589" spans="1:31" x14ac:dyDescent="0.25">
      <c r="A589">
        <f t="shared" si="88"/>
        <v>588</v>
      </c>
      <c r="B589" s="1">
        <v>14530</v>
      </c>
      <c r="C589" s="2">
        <v>39909</v>
      </c>
      <c r="D589" s="1" t="s">
        <v>20</v>
      </c>
      <c r="E589" s="1" t="str">
        <f t="shared" si="81"/>
        <v>*</v>
      </c>
      <c r="F589" s="1" t="str">
        <f t="shared" si="82"/>
        <v>**</v>
      </c>
      <c r="G589" s="1" t="str">
        <f t="shared" si="83"/>
        <v>**</v>
      </c>
      <c r="J589" s="1" t="str">
        <f t="shared" si="84"/>
        <v>**</v>
      </c>
      <c r="P589" s="1">
        <v>17</v>
      </c>
      <c r="Q589" s="1">
        <f t="shared" si="89"/>
        <v>0.02</v>
      </c>
      <c r="T589" s="4">
        <v>1556.61</v>
      </c>
      <c r="U589" s="9">
        <f t="shared" si="85"/>
        <v>1</v>
      </c>
      <c r="V589" s="4">
        <f t="shared" si="86"/>
        <v>91.565294117647056</v>
      </c>
      <c r="W589" s="1" t="s">
        <v>21</v>
      </c>
      <c r="X589" s="1">
        <v>35</v>
      </c>
      <c r="Y589" s="4">
        <f t="shared" si="87"/>
        <v>1591.61</v>
      </c>
      <c r="Z589" s="1" t="s">
        <v>49</v>
      </c>
      <c r="AA589" s="1" t="s">
        <v>37</v>
      </c>
      <c r="AB589" s="1" t="s">
        <v>29</v>
      </c>
      <c r="AC589" s="1" t="s">
        <v>55</v>
      </c>
      <c r="AD589" s="1" t="s">
        <v>48</v>
      </c>
      <c r="AE589" s="2">
        <v>39911</v>
      </c>
    </row>
    <row r="590" spans="1:31" x14ac:dyDescent="0.25">
      <c r="A590">
        <f t="shared" si="88"/>
        <v>589</v>
      </c>
      <c r="B590" s="1">
        <v>35361</v>
      </c>
      <c r="C590" s="2">
        <v>39909</v>
      </c>
      <c r="D590" s="1" t="s">
        <v>36</v>
      </c>
      <c r="E590" s="1" t="str">
        <f t="shared" si="81"/>
        <v>*</v>
      </c>
      <c r="F590" s="1" t="str">
        <f t="shared" si="82"/>
        <v>*</v>
      </c>
      <c r="G590" s="1" t="str">
        <f t="shared" si="83"/>
        <v>*</v>
      </c>
      <c r="J590" s="1" t="str">
        <f t="shared" si="84"/>
        <v>*</v>
      </c>
      <c r="P590" s="1">
        <v>40</v>
      </c>
      <c r="Q590" s="1">
        <f t="shared" si="89"/>
        <v>0.05</v>
      </c>
      <c r="T590" s="4">
        <v>746.93</v>
      </c>
      <c r="U590" s="9">
        <f t="shared" si="85"/>
        <v>0</v>
      </c>
      <c r="V590" s="4">
        <f t="shared" si="86"/>
        <v>18.673249999999999</v>
      </c>
      <c r="W590" s="1" t="s">
        <v>14</v>
      </c>
      <c r="X590" s="1">
        <v>9.0299999999999994</v>
      </c>
      <c r="Y590" s="4">
        <f t="shared" si="87"/>
        <v>755.95999999999992</v>
      </c>
      <c r="Z590" s="1" t="s">
        <v>15</v>
      </c>
      <c r="AA590" s="1" t="s">
        <v>37</v>
      </c>
      <c r="AB590" s="1" t="s">
        <v>29</v>
      </c>
      <c r="AC590" s="1" t="s">
        <v>40</v>
      </c>
      <c r="AD590" s="1" t="s">
        <v>19</v>
      </c>
      <c r="AE590" s="2">
        <v>39910</v>
      </c>
    </row>
    <row r="591" spans="1:31" x14ac:dyDescent="0.25">
      <c r="A591">
        <f t="shared" si="88"/>
        <v>590</v>
      </c>
      <c r="B591" s="1">
        <v>14530</v>
      </c>
      <c r="C591" s="2">
        <v>39909</v>
      </c>
      <c r="D591" s="1" t="s">
        <v>20</v>
      </c>
      <c r="E591" s="1" t="str">
        <f t="shared" si="81"/>
        <v>*</v>
      </c>
      <c r="F591" s="1" t="str">
        <f t="shared" si="82"/>
        <v>**</v>
      </c>
      <c r="G591" s="1" t="str">
        <f t="shared" si="83"/>
        <v>**</v>
      </c>
      <c r="J591" s="1" t="str">
        <f t="shared" si="84"/>
        <v>**</v>
      </c>
      <c r="P591" s="1">
        <v>49</v>
      </c>
      <c r="Q591" s="1">
        <f t="shared" si="89"/>
        <v>0.05</v>
      </c>
      <c r="T591" s="4">
        <v>645.14</v>
      </c>
      <c r="U591" s="9">
        <f t="shared" si="85"/>
        <v>0</v>
      </c>
      <c r="V591" s="4">
        <f t="shared" si="86"/>
        <v>13.166122448979591</v>
      </c>
      <c r="W591" s="1" t="s">
        <v>21</v>
      </c>
      <c r="X591" s="1">
        <v>5.5</v>
      </c>
      <c r="Y591" s="4">
        <f t="shared" si="87"/>
        <v>650.64</v>
      </c>
      <c r="Z591" s="1" t="s">
        <v>49</v>
      </c>
      <c r="AA591" s="1" t="s">
        <v>37</v>
      </c>
      <c r="AB591" s="1" t="s">
        <v>29</v>
      </c>
      <c r="AC591" s="1" t="s">
        <v>55</v>
      </c>
      <c r="AD591" s="1" t="s">
        <v>19</v>
      </c>
      <c r="AE591" s="2">
        <v>39911</v>
      </c>
    </row>
    <row r="592" spans="1:31" x14ac:dyDescent="0.25">
      <c r="A592">
        <f t="shared" si="88"/>
        <v>591</v>
      </c>
      <c r="B592" s="1">
        <v>10851</v>
      </c>
      <c r="C592" s="2">
        <v>39909</v>
      </c>
      <c r="D592" s="1" t="s">
        <v>20</v>
      </c>
      <c r="E592" s="1" t="str">
        <f t="shared" si="81"/>
        <v>*</v>
      </c>
      <c r="F592" s="1" t="str">
        <f t="shared" si="82"/>
        <v>**</v>
      </c>
      <c r="G592" s="1" t="str">
        <f t="shared" si="83"/>
        <v>**</v>
      </c>
      <c r="J592" s="1" t="str">
        <f t="shared" si="84"/>
        <v>**</v>
      </c>
      <c r="P592" s="1">
        <v>50</v>
      </c>
      <c r="Q592" s="1">
        <f t="shared" si="89"/>
        <v>0.06</v>
      </c>
      <c r="T592" s="4">
        <v>608.21</v>
      </c>
      <c r="U592" s="9">
        <f t="shared" si="85"/>
        <v>0</v>
      </c>
      <c r="V592" s="4">
        <f t="shared" si="86"/>
        <v>12.164200000000001</v>
      </c>
      <c r="W592" s="1" t="s">
        <v>21</v>
      </c>
      <c r="X592" s="1">
        <v>4.59</v>
      </c>
      <c r="Y592" s="4">
        <f t="shared" si="87"/>
        <v>612.80000000000007</v>
      </c>
      <c r="Z592" s="1" t="s">
        <v>50</v>
      </c>
      <c r="AA592" s="1" t="s">
        <v>16</v>
      </c>
      <c r="AB592" s="1" t="s">
        <v>29</v>
      </c>
      <c r="AC592" s="1" t="s">
        <v>45</v>
      </c>
      <c r="AD592" s="1" t="s">
        <v>31</v>
      </c>
      <c r="AE592" s="2">
        <v>39909</v>
      </c>
    </row>
    <row r="593" spans="1:31" x14ac:dyDescent="0.25">
      <c r="A593">
        <f t="shared" si="88"/>
        <v>592</v>
      </c>
      <c r="B593" s="1">
        <v>10851</v>
      </c>
      <c r="C593" s="2">
        <v>39909</v>
      </c>
      <c r="D593" s="1" t="s">
        <v>20</v>
      </c>
      <c r="E593" s="1" t="str">
        <f t="shared" si="81"/>
        <v>*</v>
      </c>
      <c r="F593" s="1" t="str">
        <f t="shared" si="82"/>
        <v>**</v>
      </c>
      <c r="G593" s="1" t="str">
        <f t="shared" si="83"/>
        <v>**</v>
      </c>
      <c r="J593" s="1" t="str">
        <f t="shared" si="84"/>
        <v>**</v>
      </c>
      <c r="P593" s="1">
        <v>14</v>
      </c>
      <c r="Q593" s="1">
        <f t="shared" si="89"/>
        <v>0.02</v>
      </c>
      <c r="T593" s="4">
        <v>570.52850000000001</v>
      </c>
      <c r="U593" s="9">
        <f t="shared" si="85"/>
        <v>0</v>
      </c>
      <c r="V593" s="4">
        <f t="shared" si="86"/>
        <v>40.752035714285718</v>
      </c>
      <c r="W593" s="1" t="s">
        <v>14</v>
      </c>
      <c r="X593" s="1">
        <v>4.99</v>
      </c>
      <c r="Y593" s="4">
        <f t="shared" si="87"/>
        <v>575.51850000000002</v>
      </c>
      <c r="Z593" s="1" t="s">
        <v>22</v>
      </c>
      <c r="AA593" s="1" t="s">
        <v>16</v>
      </c>
      <c r="AB593" s="1" t="s">
        <v>24</v>
      </c>
      <c r="AC593" s="1" t="s">
        <v>25</v>
      </c>
      <c r="AD593" s="1" t="s">
        <v>19</v>
      </c>
      <c r="AE593" s="2">
        <v>39910</v>
      </c>
    </row>
    <row r="594" spans="1:31" x14ac:dyDescent="0.25">
      <c r="A594">
        <f t="shared" si="88"/>
        <v>593</v>
      </c>
      <c r="B594" s="1">
        <v>5921</v>
      </c>
      <c r="C594" s="2">
        <v>39909</v>
      </c>
      <c r="D594" s="1" t="s">
        <v>13</v>
      </c>
      <c r="E594" s="1" t="str">
        <f t="shared" si="81"/>
        <v>*</v>
      </c>
      <c r="F594" s="1" t="str">
        <f t="shared" si="82"/>
        <v>*</v>
      </c>
      <c r="G594" s="1" t="str">
        <f t="shared" si="83"/>
        <v>*</v>
      </c>
      <c r="J594" s="1" t="str">
        <f t="shared" si="84"/>
        <v>*</v>
      </c>
      <c r="P594" s="1">
        <v>27</v>
      </c>
      <c r="Q594" s="1">
        <f t="shared" si="89"/>
        <v>3.5000000000000003E-2</v>
      </c>
      <c r="T594" s="4">
        <v>384.74</v>
      </c>
      <c r="U594" s="9">
        <f t="shared" si="85"/>
        <v>0</v>
      </c>
      <c r="V594" s="4">
        <f t="shared" si="86"/>
        <v>14.249629629629631</v>
      </c>
      <c r="W594" s="1" t="s">
        <v>14</v>
      </c>
      <c r="X594" s="1">
        <v>5.5</v>
      </c>
      <c r="Y594" s="4">
        <f t="shared" si="87"/>
        <v>390.24</v>
      </c>
      <c r="Z594" s="1" t="s">
        <v>51</v>
      </c>
      <c r="AA594" s="1" t="s">
        <v>28</v>
      </c>
      <c r="AB594" s="1" t="s">
        <v>29</v>
      </c>
      <c r="AC594" s="1" t="s">
        <v>55</v>
      </c>
      <c r="AD594" s="1" t="s">
        <v>19</v>
      </c>
      <c r="AE594" s="2">
        <v>39916</v>
      </c>
    </row>
    <row r="595" spans="1:31" x14ac:dyDescent="0.25">
      <c r="A595">
        <f t="shared" si="88"/>
        <v>594</v>
      </c>
      <c r="B595" s="1">
        <v>35361</v>
      </c>
      <c r="C595" s="2">
        <v>39909</v>
      </c>
      <c r="D595" s="1" t="s">
        <v>36</v>
      </c>
      <c r="E595" s="1" t="str">
        <f t="shared" si="81"/>
        <v>*</v>
      </c>
      <c r="F595" s="1" t="str">
        <f t="shared" si="82"/>
        <v>*</v>
      </c>
      <c r="G595" s="1" t="str">
        <f t="shared" si="83"/>
        <v>*</v>
      </c>
      <c r="J595" s="1" t="str">
        <f t="shared" si="84"/>
        <v>*</v>
      </c>
      <c r="P595" s="1">
        <v>37</v>
      </c>
      <c r="Q595" s="1">
        <f t="shared" si="89"/>
        <v>0.04</v>
      </c>
      <c r="T595" s="4">
        <v>313.39999999999998</v>
      </c>
      <c r="U595" s="9">
        <f t="shared" si="85"/>
        <v>0</v>
      </c>
      <c r="V595" s="4">
        <f t="shared" si="86"/>
        <v>8.4702702702702695</v>
      </c>
      <c r="W595" s="1" t="s">
        <v>21</v>
      </c>
      <c r="X595" s="1">
        <v>4.82</v>
      </c>
      <c r="Y595" s="4">
        <f t="shared" si="87"/>
        <v>318.21999999999997</v>
      </c>
      <c r="Z595" s="1" t="s">
        <v>15</v>
      </c>
      <c r="AA595" s="1" t="s">
        <v>37</v>
      </c>
      <c r="AB595" s="1" t="s">
        <v>29</v>
      </c>
      <c r="AC595" s="1" t="s">
        <v>40</v>
      </c>
      <c r="AD595" s="1" t="s">
        <v>19</v>
      </c>
      <c r="AE595" s="2">
        <v>39910</v>
      </c>
    </row>
    <row r="596" spans="1:31" x14ac:dyDescent="0.25">
      <c r="A596">
        <f t="shared" si="88"/>
        <v>595</v>
      </c>
      <c r="B596" s="1">
        <v>14114</v>
      </c>
      <c r="C596" s="2">
        <v>39909</v>
      </c>
      <c r="D596" s="1" t="s">
        <v>32</v>
      </c>
      <c r="E596" s="1" t="str">
        <f t="shared" si="81"/>
        <v>***</v>
      </c>
      <c r="F596" s="1" t="str">
        <f t="shared" si="82"/>
        <v>***</v>
      </c>
      <c r="G596" s="1" t="str">
        <f t="shared" si="83"/>
        <v>***</v>
      </c>
      <c r="J596" s="1" t="str">
        <f t="shared" si="84"/>
        <v>***</v>
      </c>
      <c r="P596" s="1">
        <v>41</v>
      </c>
      <c r="Q596" s="1">
        <f t="shared" si="89"/>
        <v>0.05</v>
      </c>
      <c r="T596" s="4">
        <v>241.9</v>
      </c>
      <c r="U596" s="9">
        <f t="shared" si="85"/>
        <v>0</v>
      </c>
      <c r="V596" s="4">
        <f t="shared" si="86"/>
        <v>5.9</v>
      </c>
      <c r="W596" s="1" t="s">
        <v>21</v>
      </c>
      <c r="X596" s="1">
        <v>5.92</v>
      </c>
      <c r="Y596" s="4">
        <f t="shared" si="87"/>
        <v>247.82</v>
      </c>
      <c r="Z596" s="1" t="s">
        <v>44</v>
      </c>
      <c r="AA596" s="1" t="s">
        <v>23</v>
      </c>
      <c r="AB596" s="1" t="s">
        <v>17</v>
      </c>
      <c r="AC596" s="1" t="s">
        <v>18</v>
      </c>
      <c r="AD596" s="1" t="s">
        <v>26</v>
      </c>
      <c r="AE596" s="2">
        <v>39909</v>
      </c>
    </row>
    <row r="597" spans="1:31" x14ac:dyDescent="0.25">
      <c r="A597">
        <f t="shared" si="88"/>
        <v>596</v>
      </c>
      <c r="B597" s="1">
        <v>26918</v>
      </c>
      <c r="C597" s="2">
        <v>39909</v>
      </c>
      <c r="D597" s="1" t="s">
        <v>13</v>
      </c>
      <c r="E597" s="1" t="str">
        <f t="shared" si="81"/>
        <v>*</v>
      </c>
      <c r="F597" s="1" t="str">
        <f t="shared" si="82"/>
        <v>*</v>
      </c>
      <c r="G597" s="1" t="str">
        <f t="shared" si="83"/>
        <v>*</v>
      </c>
      <c r="J597" s="1" t="str">
        <f t="shared" si="84"/>
        <v>*</v>
      </c>
      <c r="P597" s="1">
        <v>16</v>
      </c>
      <c r="Q597" s="1">
        <f t="shared" si="89"/>
        <v>0.02</v>
      </c>
      <c r="T597" s="4">
        <v>77.959999999999994</v>
      </c>
      <c r="U597" s="9">
        <f t="shared" si="85"/>
        <v>0</v>
      </c>
      <c r="V597" s="4">
        <f t="shared" si="86"/>
        <v>4.8724999999999996</v>
      </c>
      <c r="W597" s="1" t="s">
        <v>21</v>
      </c>
      <c r="X597" s="1">
        <v>0.71</v>
      </c>
      <c r="Y597" s="4">
        <f t="shared" si="87"/>
        <v>78.669999999999987</v>
      </c>
      <c r="Z597" s="1" t="s">
        <v>22</v>
      </c>
      <c r="AA597" s="1" t="s">
        <v>37</v>
      </c>
      <c r="AB597" s="1" t="s">
        <v>29</v>
      </c>
      <c r="AC597" s="1" t="s">
        <v>30</v>
      </c>
      <c r="AD597" s="1" t="s">
        <v>31</v>
      </c>
      <c r="AE597" s="2">
        <v>39918</v>
      </c>
    </row>
    <row r="598" spans="1:31" x14ac:dyDescent="0.25">
      <c r="A598">
        <f t="shared" si="88"/>
        <v>597</v>
      </c>
      <c r="B598" s="1">
        <v>14114</v>
      </c>
      <c r="C598" s="2">
        <v>39909</v>
      </c>
      <c r="D598" s="1" t="s">
        <v>32</v>
      </c>
      <c r="E598" s="1" t="str">
        <f t="shared" si="81"/>
        <v>***</v>
      </c>
      <c r="F598" s="1" t="str">
        <f t="shared" si="82"/>
        <v>***</v>
      </c>
      <c r="G598" s="1" t="str">
        <f t="shared" si="83"/>
        <v>***</v>
      </c>
      <c r="J598" s="1" t="str">
        <f t="shared" si="84"/>
        <v>***</v>
      </c>
      <c r="P598" s="1">
        <v>29</v>
      </c>
      <c r="Q598" s="1">
        <f t="shared" si="89"/>
        <v>3.5000000000000003E-2</v>
      </c>
      <c r="T598" s="4">
        <v>65.16</v>
      </c>
      <c r="U598" s="9">
        <f t="shared" si="85"/>
        <v>0</v>
      </c>
      <c r="V598" s="4">
        <f t="shared" si="86"/>
        <v>2.2468965517241379</v>
      </c>
      <c r="W598" s="1" t="s">
        <v>21</v>
      </c>
      <c r="X598" s="1">
        <v>1.38</v>
      </c>
      <c r="Y598" s="4">
        <f t="shared" si="87"/>
        <v>66.539999999999992</v>
      </c>
      <c r="Z598" s="1" t="s">
        <v>53</v>
      </c>
      <c r="AA598" s="1" t="s">
        <v>23</v>
      </c>
      <c r="AB598" s="1" t="s">
        <v>29</v>
      </c>
      <c r="AC598" s="1" t="s">
        <v>61</v>
      </c>
      <c r="AD598" s="1" t="s">
        <v>31</v>
      </c>
      <c r="AE598" s="2">
        <v>39909</v>
      </c>
    </row>
    <row r="599" spans="1:31" x14ac:dyDescent="0.25">
      <c r="A599">
        <f t="shared" si="88"/>
        <v>598</v>
      </c>
      <c r="B599" s="1">
        <v>10277</v>
      </c>
      <c r="C599" s="2">
        <v>39910</v>
      </c>
      <c r="D599" s="1" t="s">
        <v>36</v>
      </c>
      <c r="E599" s="1" t="str">
        <f t="shared" si="81"/>
        <v>*</v>
      </c>
      <c r="F599" s="1" t="str">
        <f t="shared" si="82"/>
        <v>*</v>
      </c>
      <c r="G599" s="1" t="str">
        <f t="shared" si="83"/>
        <v>*</v>
      </c>
      <c r="J599" s="1" t="str">
        <f t="shared" si="84"/>
        <v>*</v>
      </c>
      <c r="P599" s="1">
        <v>36</v>
      </c>
      <c r="Q599" s="1">
        <f t="shared" si="89"/>
        <v>0.04</v>
      </c>
      <c r="T599" s="4">
        <v>2144.924</v>
      </c>
      <c r="U599" s="9">
        <f t="shared" si="85"/>
        <v>1</v>
      </c>
      <c r="V599" s="4">
        <f t="shared" si="86"/>
        <v>59.581222222222223</v>
      </c>
      <c r="W599" s="1" t="s">
        <v>21</v>
      </c>
      <c r="X599" s="1">
        <v>5.26</v>
      </c>
      <c r="Y599" s="4">
        <f t="shared" si="87"/>
        <v>2150.1840000000002</v>
      </c>
      <c r="Z599" s="1" t="s">
        <v>42</v>
      </c>
      <c r="AA599" s="1" t="s">
        <v>28</v>
      </c>
      <c r="AB599" s="1" t="s">
        <v>24</v>
      </c>
      <c r="AC599" s="1" t="s">
        <v>25</v>
      </c>
      <c r="AD599" s="1" t="s">
        <v>19</v>
      </c>
      <c r="AE599" s="2">
        <v>39911</v>
      </c>
    </row>
    <row r="600" spans="1:31" x14ac:dyDescent="0.25">
      <c r="A600">
        <f t="shared" si="88"/>
        <v>599</v>
      </c>
      <c r="B600" s="1">
        <v>8994</v>
      </c>
      <c r="C600" s="2">
        <v>39910</v>
      </c>
      <c r="D600" s="1" t="s">
        <v>13</v>
      </c>
      <c r="E600" s="1" t="str">
        <f t="shared" si="81"/>
        <v>*</v>
      </c>
      <c r="F600" s="1" t="str">
        <f t="shared" si="82"/>
        <v>*</v>
      </c>
      <c r="G600" s="1" t="str">
        <f t="shared" si="83"/>
        <v>*</v>
      </c>
      <c r="J600" s="1" t="str">
        <f t="shared" si="84"/>
        <v>*</v>
      </c>
      <c r="P600" s="1">
        <v>36</v>
      </c>
      <c r="Q600" s="1">
        <f t="shared" si="89"/>
        <v>0.04</v>
      </c>
      <c r="T600" s="4">
        <v>1423.35</v>
      </c>
      <c r="U600" s="9">
        <f t="shared" si="85"/>
        <v>1</v>
      </c>
      <c r="V600" s="4">
        <f t="shared" si="86"/>
        <v>39.537499999999994</v>
      </c>
      <c r="W600" s="1" t="s">
        <v>21</v>
      </c>
      <c r="X600" s="1">
        <v>19.989999999999998</v>
      </c>
      <c r="Y600" s="4">
        <f t="shared" si="87"/>
        <v>1443.34</v>
      </c>
      <c r="Z600" s="1" t="s">
        <v>50</v>
      </c>
      <c r="AA600" s="1" t="s">
        <v>28</v>
      </c>
      <c r="AB600" s="1" t="s">
        <v>24</v>
      </c>
      <c r="AC600" s="1" t="s">
        <v>38</v>
      </c>
      <c r="AD600" s="1" t="s">
        <v>19</v>
      </c>
      <c r="AE600" s="2">
        <v>39912</v>
      </c>
    </row>
    <row r="601" spans="1:31" x14ac:dyDescent="0.25">
      <c r="A601">
        <f t="shared" si="88"/>
        <v>600</v>
      </c>
      <c r="B601" s="1">
        <v>5509</v>
      </c>
      <c r="C601" s="2">
        <v>39910</v>
      </c>
      <c r="D601" s="1" t="s">
        <v>13</v>
      </c>
      <c r="E601" s="1" t="str">
        <f t="shared" si="81"/>
        <v>*</v>
      </c>
      <c r="F601" s="1" t="str">
        <f t="shared" si="82"/>
        <v>*</v>
      </c>
      <c r="G601" s="1" t="str">
        <f t="shared" si="83"/>
        <v>*</v>
      </c>
      <c r="J601" s="1" t="str">
        <f t="shared" si="84"/>
        <v>*</v>
      </c>
      <c r="P601" s="1">
        <v>21</v>
      </c>
      <c r="Q601" s="1">
        <f t="shared" si="89"/>
        <v>3.5000000000000003E-2</v>
      </c>
      <c r="T601" s="4">
        <v>885.23</v>
      </c>
      <c r="U601" s="9">
        <f t="shared" si="85"/>
        <v>0</v>
      </c>
      <c r="V601" s="4">
        <f t="shared" si="86"/>
        <v>42.153809523809528</v>
      </c>
      <c r="W601" s="1" t="s">
        <v>21</v>
      </c>
      <c r="X601" s="1">
        <v>18.98</v>
      </c>
      <c r="Y601" s="4">
        <f t="shared" si="87"/>
        <v>904.21</v>
      </c>
      <c r="Z601" s="1" t="s">
        <v>42</v>
      </c>
      <c r="AA601" s="1" t="s">
        <v>37</v>
      </c>
      <c r="AB601" s="1" t="s">
        <v>17</v>
      </c>
      <c r="AC601" s="1" t="s">
        <v>18</v>
      </c>
      <c r="AD601" s="1" t="s">
        <v>19</v>
      </c>
      <c r="AE601" s="2">
        <v>39917</v>
      </c>
    </row>
    <row r="602" spans="1:31" x14ac:dyDescent="0.25">
      <c r="A602">
        <f t="shared" si="88"/>
        <v>601</v>
      </c>
      <c r="B602" s="1">
        <v>34432</v>
      </c>
      <c r="C602" s="2">
        <v>39910</v>
      </c>
      <c r="D602" s="1" t="s">
        <v>27</v>
      </c>
      <c r="E602" s="1" t="str">
        <f t="shared" si="81"/>
        <v>*</v>
      </c>
      <c r="F602" s="1" t="str">
        <f t="shared" si="82"/>
        <v>*</v>
      </c>
      <c r="G602" s="1" t="str">
        <f t="shared" si="83"/>
        <v>*</v>
      </c>
      <c r="J602" s="1" t="str">
        <f t="shared" si="84"/>
        <v>*</v>
      </c>
      <c r="P602" s="1">
        <v>3</v>
      </c>
      <c r="Q602" s="1">
        <f t="shared" si="89"/>
        <v>0.01</v>
      </c>
      <c r="T602" s="4">
        <v>581.41999999999996</v>
      </c>
      <c r="U602" s="9">
        <f t="shared" si="85"/>
        <v>0</v>
      </c>
      <c r="V602" s="4">
        <f t="shared" si="86"/>
        <v>193.80666666666664</v>
      </c>
      <c r="W602" s="1" t="s">
        <v>21</v>
      </c>
      <c r="X602" s="1">
        <v>19.989999999999998</v>
      </c>
      <c r="Y602" s="4">
        <f t="shared" si="87"/>
        <v>601.41</v>
      </c>
      <c r="Z602" s="1" t="s">
        <v>51</v>
      </c>
      <c r="AA602" s="1" t="s">
        <v>37</v>
      </c>
      <c r="AB602" s="1" t="s">
        <v>29</v>
      </c>
      <c r="AC602" s="1" t="s">
        <v>55</v>
      </c>
      <c r="AD602" s="1" t="s">
        <v>19</v>
      </c>
      <c r="AE602" s="2">
        <v>39911</v>
      </c>
    </row>
    <row r="603" spans="1:31" x14ac:dyDescent="0.25">
      <c r="A603">
        <f t="shared" si="88"/>
        <v>602</v>
      </c>
      <c r="B603" s="1">
        <v>3777</v>
      </c>
      <c r="C603" s="2">
        <v>39910</v>
      </c>
      <c r="D603" s="1" t="s">
        <v>36</v>
      </c>
      <c r="E603" s="1" t="str">
        <f t="shared" si="81"/>
        <v>*</v>
      </c>
      <c r="F603" s="1" t="str">
        <f t="shared" si="82"/>
        <v>*</v>
      </c>
      <c r="G603" s="1" t="str">
        <f t="shared" si="83"/>
        <v>*</v>
      </c>
      <c r="J603" s="1" t="str">
        <f t="shared" si="84"/>
        <v>*</v>
      </c>
      <c r="P603" s="1">
        <v>14</v>
      </c>
      <c r="Q603" s="1">
        <f t="shared" si="89"/>
        <v>0.02</v>
      </c>
      <c r="T603" s="4">
        <v>244.85</v>
      </c>
      <c r="U603" s="9">
        <f t="shared" si="85"/>
        <v>0</v>
      </c>
      <c r="V603" s="4">
        <f t="shared" si="86"/>
        <v>17.489285714285714</v>
      </c>
      <c r="W603" s="1" t="s">
        <v>14</v>
      </c>
      <c r="X603" s="1">
        <v>8.99</v>
      </c>
      <c r="Y603" s="4">
        <f t="shared" si="87"/>
        <v>253.84</v>
      </c>
      <c r="Z603" s="1" t="s">
        <v>22</v>
      </c>
      <c r="AA603" s="1" t="s">
        <v>23</v>
      </c>
      <c r="AB603" s="1" t="s">
        <v>17</v>
      </c>
      <c r="AC603" s="1" t="s">
        <v>18</v>
      </c>
      <c r="AD603" s="1" t="s">
        <v>41</v>
      </c>
      <c r="AE603" s="2">
        <v>39911</v>
      </c>
    </row>
    <row r="604" spans="1:31" x14ac:dyDescent="0.25">
      <c r="A604">
        <f t="shared" si="88"/>
        <v>603</v>
      </c>
      <c r="B604" s="1">
        <v>34432</v>
      </c>
      <c r="C604" s="2">
        <v>39910</v>
      </c>
      <c r="D604" s="1" t="s">
        <v>27</v>
      </c>
      <c r="E604" s="1" t="str">
        <f t="shared" si="81"/>
        <v>*</v>
      </c>
      <c r="F604" s="1" t="str">
        <f t="shared" si="82"/>
        <v>*</v>
      </c>
      <c r="G604" s="1" t="str">
        <f t="shared" si="83"/>
        <v>*</v>
      </c>
      <c r="J604" s="1" t="str">
        <f t="shared" si="84"/>
        <v>*</v>
      </c>
      <c r="P604" s="1">
        <v>20</v>
      </c>
      <c r="Q604" s="1">
        <f t="shared" si="89"/>
        <v>3.5000000000000003E-2</v>
      </c>
      <c r="T604" s="4">
        <v>244.39</v>
      </c>
      <c r="U604" s="9">
        <f t="shared" si="85"/>
        <v>0</v>
      </c>
      <c r="V604" s="4">
        <f t="shared" si="86"/>
        <v>12.2195</v>
      </c>
      <c r="W604" s="1" t="s">
        <v>21</v>
      </c>
      <c r="X604" s="1">
        <v>0.5</v>
      </c>
      <c r="Y604" s="4">
        <f t="shared" si="87"/>
        <v>244.89</v>
      </c>
      <c r="Z604" s="1" t="s">
        <v>51</v>
      </c>
      <c r="AA604" s="1" t="s">
        <v>37</v>
      </c>
      <c r="AB604" s="1" t="s">
        <v>29</v>
      </c>
      <c r="AC604" s="1" t="s">
        <v>58</v>
      </c>
      <c r="AD604" s="1" t="s">
        <v>19</v>
      </c>
      <c r="AE604" s="2">
        <v>39911</v>
      </c>
    </row>
    <row r="605" spans="1:31" x14ac:dyDescent="0.25">
      <c r="A605">
        <f t="shared" si="88"/>
        <v>604</v>
      </c>
      <c r="B605" s="1">
        <v>5509</v>
      </c>
      <c r="C605" s="2">
        <v>39910</v>
      </c>
      <c r="D605" s="1" t="s">
        <v>13</v>
      </c>
      <c r="E605" s="1" t="str">
        <f t="shared" si="81"/>
        <v>*</v>
      </c>
      <c r="F605" s="1" t="str">
        <f t="shared" si="82"/>
        <v>*</v>
      </c>
      <c r="G605" s="1" t="str">
        <f t="shared" si="83"/>
        <v>*</v>
      </c>
      <c r="J605" s="1" t="str">
        <f t="shared" si="84"/>
        <v>*</v>
      </c>
      <c r="P605" s="1">
        <v>11</v>
      </c>
      <c r="Q605" s="1">
        <f t="shared" si="89"/>
        <v>0.02</v>
      </c>
      <c r="T605" s="4">
        <v>68.459999999999994</v>
      </c>
      <c r="U605" s="9">
        <f t="shared" si="85"/>
        <v>0</v>
      </c>
      <c r="V605" s="4">
        <f t="shared" si="86"/>
        <v>6.2236363636363627</v>
      </c>
      <c r="W605" s="1" t="s">
        <v>21</v>
      </c>
      <c r="X605" s="1">
        <v>5.3</v>
      </c>
      <c r="Y605" s="4">
        <f t="shared" si="87"/>
        <v>73.759999999999991</v>
      </c>
      <c r="Z605" s="1" t="s">
        <v>42</v>
      </c>
      <c r="AA605" s="1" t="s">
        <v>37</v>
      </c>
      <c r="AB605" s="1" t="s">
        <v>29</v>
      </c>
      <c r="AC605" s="1" t="s">
        <v>57</v>
      </c>
      <c r="AD605" s="1" t="s">
        <v>19</v>
      </c>
      <c r="AE605" s="2">
        <v>39915</v>
      </c>
    </row>
    <row r="606" spans="1:31" x14ac:dyDescent="0.25">
      <c r="A606">
        <f t="shared" si="88"/>
        <v>605</v>
      </c>
      <c r="B606" s="1">
        <v>2722</v>
      </c>
      <c r="C606" s="2">
        <v>39911</v>
      </c>
      <c r="D606" s="1" t="s">
        <v>13</v>
      </c>
      <c r="E606" s="1" t="str">
        <f t="shared" si="81"/>
        <v>*</v>
      </c>
      <c r="F606" s="1" t="str">
        <f t="shared" si="82"/>
        <v>*</v>
      </c>
      <c r="G606" s="1" t="str">
        <f t="shared" si="83"/>
        <v>*</v>
      </c>
      <c r="J606" s="1" t="str">
        <f t="shared" si="84"/>
        <v>*</v>
      </c>
      <c r="P606" s="1">
        <v>46</v>
      </c>
      <c r="Q606" s="1">
        <f t="shared" si="89"/>
        <v>0.05</v>
      </c>
      <c r="T606" s="4">
        <v>1895.55</v>
      </c>
      <c r="U606" s="9">
        <f t="shared" si="85"/>
        <v>1</v>
      </c>
      <c r="V606" s="4">
        <f t="shared" si="86"/>
        <v>41.207608695652176</v>
      </c>
      <c r="W606" s="1" t="s">
        <v>21</v>
      </c>
      <c r="X606" s="1">
        <v>1.99</v>
      </c>
      <c r="Y606" s="4">
        <f t="shared" si="87"/>
        <v>1897.54</v>
      </c>
      <c r="Z606" s="1" t="s">
        <v>53</v>
      </c>
      <c r="AA606" s="1" t="s">
        <v>16</v>
      </c>
      <c r="AB606" s="1" t="s">
        <v>24</v>
      </c>
      <c r="AC606" s="1" t="s">
        <v>38</v>
      </c>
      <c r="AD606" s="1" t="s">
        <v>41</v>
      </c>
      <c r="AE606" s="2">
        <v>39915</v>
      </c>
    </row>
    <row r="607" spans="1:31" x14ac:dyDescent="0.25">
      <c r="A607">
        <f t="shared" si="88"/>
        <v>606</v>
      </c>
      <c r="B607" s="1">
        <v>12768</v>
      </c>
      <c r="C607" s="2">
        <v>39911</v>
      </c>
      <c r="D607" s="1" t="s">
        <v>32</v>
      </c>
      <c r="E607" s="1" t="str">
        <f t="shared" si="81"/>
        <v>***</v>
      </c>
      <c r="F607" s="1" t="str">
        <f t="shared" si="82"/>
        <v>***</v>
      </c>
      <c r="G607" s="1" t="str">
        <f t="shared" si="83"/>
        <v>***</v>
      </c>
      <c r="J607" s="1" t="str">
        <f t="shared" si="84"/>
        <v>***</v>
      </c>
      <c r="P607" s="1">
        <v>34</v>
      </c>
      <c r="Q607" s="1">
        <f t="shared" si="89"/>
        <v>0.04</v>
      </c>
      <c r="T607" s="4">
        <v>1562.97</v>
      </c>
      <c r="U607" s="9">
        <f t="shared" si="85"/>
        <v>1</v>
      </c>
      <c r="V607" s="4">
        <f t="shared" si="86"/>
        <v>45.96970588235294</v>
      </c>
      <c r="W607" s="1" t="s">
        <v>14</v>
      </c>
      <c r="X607" s="1">
        <v>4.62</v>
      </c>
      <c r="Y607" s="4">
        <f t="shared" si="87"/>
        <v>1567.59</v>
      </c>
      <c r="Z607" s="1" t="s">
        <v>22</v>
      </c>
      <c r="AA607" s="1" t="s">
        <v>28</v>
      </c>
      <c r="AB607" s="1" t="s">
        <v>29</v>
      </c>
      <c r="AC607" s="1" t="s">
        <v>63</v>
      </c>
      <c r="AD607" s="1" t="s">
        <v>19</v>
      </c>
      <c r="AE607" s="2">
        <v>39913</v>
      </c>
    </row>
    <row r="608" spans="1:31" x14ac:dyDescent="0.25">
      <c r="A608">
        <f t="shared" si="88"/>
        <v>607</v>
      </c>
      <c r="B608" s="1">
        <v>13028</v>
      </c>
      <c r="C608" s="2">
        <v>39911</v>
      </c>
      <c r="D608" s="1" t="s">
        <v>32</v>
      </c>
      <c r="E608" s="1" t="str">
        <f t="shared" si="81"/>
        <v>***</v>
      </c>
      <c r="F608" s="1" t="str">
        <f t="shared" si="82"/>
        <v>***</v>
      </c>
      <c r="G608" s="1" t="str">
        <f t="shared" si="83"/>
        <v>***</v>
      </c>
      <c r="J608" s="1" t="str">
        <f t="shared" si="84"/>
        <v>***</v>
      </c>
      <c r="P608" s="1">
        <v>39</v>
      </c>
      <c r="Q608" s="1">
        <f t="shared" si="89"/>
        <v>0.04</v>
      </c>
      <c r="T608" s="4">
        <v>1357.53</v>
      </c>
      <c r="U608" s="9">
        <f t="shared" si="85"/>
        <v>1</v>
      </c>
      <c r="V608" s="4">
        <f t="shared" si="86"/>
        <v>34.808461538461536</v>
      </c>
      <c r="W608" s="1" t="s">
        <v>21</v>
      </c>
      <c r="X608" s="1">
        <v>5.09</v>
      </c>
      <c r="Y608" s="4">
        <f t="shared" si="87"/>
        <v>1362.62</v>
      </c>
      <c r="Z608" s="1" t="s">
        <v>44</v>
      </c>
      <c r="AA608" s="1" t="s">
        <v>16</v>
      </c>
      <c r="AB608" s="1" t="s">
        <v>29</v>
      </c>
      <c r="AC608" s="1" t="s">
        <v>40</v>
      </c>
      <c r="AD608" s="1" t="s">
        <v>19</v>
      </c>
      <c r="AE608" s="2">
        <v>39912</v>
      </c>
    </row>
    <row r="609" spans="1:31" x14ac:dyDescent="0.25">
      <c r="A609">
        <f t="shared" si="88"/>
        <v>608</v>
      </c>
      <c r="B609" s="1">
        <v>31171</v>
      </c>
      <c r="C609" s="2">
        <v>39911</v>
      </c>
      <c r="D609" s="1" t="s">
        <v>27</v>
      </c>
      <c r="E609" s="1" t="str">
        <f t="shared" si="81"/>
        <v>*</v>
      </c>
      <c r="F609" s="1" t="str">
        <f t="shared" si="82"/>
        <v>*</v>
      </c>
      <c r="G609" s="1" t="str">
        <f t="shared" si="83"/>
        <v>*</v>
      </c>
      <c r="J609" s="1" t="str">
        <f t="shared" si="84"/>
        <v>*</v>
      </c>
      <c r="P609" s="1">
        <v>37</v>
      </c>
      <c r="Q609" s="1">
        <f t="shared" si="89"/>
        <v>0.04</v>
      </c>
      <c r="T609" s="4">
        <v>161.02000000000001</v>
      </c>
      <c r="U609" s="9">
        <f t="shared" si="85"/>
        <v>0</v>
      </c>
      <c r="V609" s="4">
        <f t="shared" si="86"/>
        <v>4.3518918918918921</v>
      </c>
      <c r="W609" s="1" t="s">
        <v>21</v>
      </c>
      <c r="X609" s="1">
        <v>1.49</v>
      </c>
      <c r="Y609" s="4">
        <f t="shared" si="87"/>
        <v>162.51000000000002</v>
      </c>
      <c r="Z609" s="1" t="s">
        <v>15</v>
      </c>
      <c r="AA609" s="1" t="s">
        <v>37</v>
      </c>
      <c r="AB609" s="1" t="s">
        <v>29</v>
      </c>
      <c r="AC609" s="1" t="s">
        <v>43</v>
      </c>
      <c r="AD609" s="1" t="s">
        <v>19</v>
      </c>
      <c r="AE609" s="2">
        <v>39912</v>
      </c>
    </row>
    <row r="610" spans="1:31" x14ac:dyDescent="0.25">
      <c r="A610">
        <f t="shared" si="88"/>
        <v>609</v>
      </c>
      <c r="B610" s="1">
        <v>1189</v>
      </c>
      <c r="C610" s="2">
        <v>39911</v>
      </c>
      <c r="D610" s="1" t="s">
        <v>32</v>
      </c>
      <c r="E610" s="1" t="str">
        <f t="shared" si="81"/>
        <v>***</v>
      </c>
      <c r="F610" s="1" t="str">
        <f t="shared" si="82"/>
        <v>***</v>
      </c>
      <c r="G610" s="1" t="str">
        <f t="shared" si="83"/>
        <v>***</v>
      </c>
      <c r="J610" s="1" t="str">
        <f t="shared" si="84"/>
        <v>***</v>
      </c>
      <c r="P610" s="1">
        <v>27</v>
      </c>
      <c r="Q610" s="1">
        <f t="shared" si="89"/>
        <v>3.5000000000000003E-2</v>
      </c>
      <c r="T610" s="4">
        <v>129.1</v>
      </c>
      <c r="U610" s="9">
        <f t="shared" si="85"/>
        <v>0</v>
      </c>
      <c r="V610" s="4">
        <f t="shared" si="86"/>
        <v>4.7814814814814817</v>
      </c>
      <c r="W610" s="1" t="s">
        <v>21</v>
      </c>
      <c r="X610" s="1">
        <v>4.99</v>
      </c>
      <c r="Y610" s="4">
        <f t="shared" si="87"/>
        <v>134.09</v>
      </c>
      <c r="Z610" s="1" t="s">
        <v>44</v>
      </c>
      <c r="AA610" s="1" t="s">
        <v>23</v>
      </c>
      <c r="AB610" s="1" t="s">
        <v>29</v>
      </c>
      <c r="AC610" s="1" t="s">
        <v>57</v>
      </c>
      <c r="AD610" s="1" t="s">
        <v>19</v>
      </c>
      <c r="AE610" s="2">
        <v>39912</v>
      </c>
    </row>
    <row r="611" spans="1:31" x14ac:dyDescent="0.25">
      <c r="A611">
        <f t="shared" si="88"/>
        <v>610</v>
      </c>
      <c r="B611" s="1">
        <v>36838</v>
      </c>
      <c r="C611" s="2">
        <v>39911</v>
      </c>
      <c r="D611" s="1" t="s">
        <v>13</v>
      </c>
      <c r="E611" s="1" t="str">
        <f t="shared" si="81"/>
        <v>*</v>
      </c>
      <c r="F611" s="1" t="str">
        <f t="shared" si="82"/>
        <v>*</v>
      </c>
      <c r="G611" s="1" t="str">
        <f t="shared" si="83"/>
        <v>*</v>
      </c>
      <c r="J611" s="1" t="str">
        <f t="shared" si="84"/>
        <v>*</v>
      </c>
      <c r="P611" s="1">
        <v>3</v>
      </c>
      <c r="Q611" s="1">
        <f t="shared" si="89"/>
        <v>0.01</v>
      </c>
      <c r="T611" s="4">
        <v>32.76</v>
      </c>
      <c r="U611" s="9">
        <f t="shared" si="85"/>
        <v>0</v>
      </c>
      <c r="V611" s="4">
        <f t="shared" si="86"/>
        <v>10.92</v>
      </c>
      <c r="W611" s="1" t="s">
        <v>14</v>
      </c>
      <c r="X611" s="1">
        <v>0.5</v>
      </c>
      <c r="Y611" s="4">
        <f t="shared" si="87"/>
        <v>33.26</v>
      </c>
      <c r="Z611" s="1" t="s">
        <v>51</v>
      </c>
      <c r="AA611" s="1" t="s">
        <v>28</v>
      </c>
      <c r="AB611" s="1" t="s">
        <v>29</v>
      </c>
      <c r="AC611" s="1" t="s">
        <v>58</v>
      </c>
      <c r="AD611" s="1" t="s">
        <v>19</v>
      </c>
      <c r="AE611" s="2">
        <v>39920</v>
      </c>
    </row>
    <row r="612" spans="1:31" x14ac:dyDescent="0.25">
      <c r="A612">
        <f t="shared" si="88"/>
        <v>611</v>
      </c>
      <c r="B612" s="1">
        <v>45120</v>
      </c>
      <c r="C612" s="2">
        <v>39912</v>
      </c>
      <c r="D612" s="1" t="s">
        <v>32</v>
      </c>
      <c r="E612" s="1" t="str">
        <f t="shared" si="81"/>
        <v>***</v>
      </c>
      <c r="F612" s="1" t="str">
        <f t="shared" si="82"/>
        <v>***</v>
      </c>
      <c r="G612" s="1" t="str">
        <f t="shared" si="83"/>
        <v>***</v>
      </c>
      <c r="J612" s="1" t="str">
        <f t="shared" si="84"/>
        <v>***</v>
      </c>
      <c r="P612" s="1">
        <v>39</v>
      </c>
      <c r="Q612" s="1">
        <f t="shared" si="89"/>
        <v>0.04</v>
      </c>
      <c r="T612" s="4">
        <v>14591.44</v>
      </c>
      <c r="U612" s="9">
        <f t="shared" si="85"/>
        <v>1</v>
      </c>
      <c r="V612" s="4">
        <f t="shared" si="86"/>
        <v>374.13948717948722</v>
      </c>
      <c r="W612" s="1" t="s">
        <v>33</v>
      </c>
      <c r="X612" s="1">
        <v>48.26</v>
      </c>
      <c r="Y612" s="4">
        <f t="shared" si="87"/>
        <v>14639.7</v>
      </c>
      <c r="Z612" s="1" t="s">
        <v>15</v>
      </c>
      <c r="AA612" s="1" t="s">
        <v>16</v>
      </c>
      <c r="AB612" s="1" t="s">
        <v>24</v>
      </c>
      <c r="AC612" s="1" t="s">
        <v>56</v>
      </c>
      <c r="AD612" s="1" t="s">
        <v>59</v>
      </c>
      <c r="AE612" s="2">
        <v>39913</v>
      </c>
    </row>
    <row r="613" spans="1:31" x14ac:dyDescent="0.25">
      <c r="A613">
        <f t="shared" si="88"/>
        <v>612</v>
      </c>
      <c r="B613" s="1">
        <v>8646</v>
      </c>
      <c r="C613" s="2">
        <v>39912</v>
      </c>
      <c r="D613" s="1" t="s">
        <v>20</v>
      </c>
      <c r="E613" s="1" t="str">
        <f t="shared" si="81"/>
        <v>*</v>
      </c>
      <c r="F613" s="1" t="str">
        <f t="shared" si="82"/>
        <v>**</v>
      </c>
      <c r="G613" s="1" t="str">
        <f t="shared" si="83"/>
        <v>**</v>
      </c>
      <c r="J613" s="1" t="str">
        <f t="shared" si="84"/>
        <v>**</v>
      </c>
      <c r="P613" s="1">
        <v>41</v>
      </c>
      <c r="Q613" s="1">
        <f t="shared" si="89"/>
        <v>0.05</v>
      </c>
      <c r="T613" s="4">
        <v>14377.78</v>
      </c>
      <c r="U613" s="9">
        <f t="shared" si="85"/>
        <v>1</v>
      </c>
      <c r="V613" s="4">
        <f t="shared" si="86"/>
        <v>350.67756097560977</v>
      </c>
      <c r="W613" s="1" t="s">
        <v>33</v>
      </c>
      <c r="X613" s="1">
        <v>39</v>
      </c>
      <c r="Y613" s="4">
        <f t="shared" si="87"/>
        <v>14416.78</v>
      </c>
      <c r="Z613" s="1" t="s">
        <v>51</v>
      </c>
      <c r="AA613" s="1" t="s">
        <v>16</v>
      </c>
      <c r="AB613" s="1" t="s">
        <v>17</v>
      </c>
      <c r="AC613" s="1" t="s">
        <v>34</v>
      </c>
      <c r="AD613" s="1" t="s">
        <v>35</v>
      </c>
      <c r="AE613" s="2">
        <v>39914</v>
      </c>
    </row>
    <row r="614" spans="1:31" x14ac:dyDescent="0.25">
      <c r="A614">
        <f t="shared" si="88"/>
        <v>613</v>
      </c>
      <c r="B614" s="1">
        <v>8646</v>
      </c>
      <c r="C614" s="2">
        <v>39912</v>
      </c>
      <c r="D614" s="1" t="s">
        <v>20</v>
      </c>
      <c r="E614" s="1" t="str">
        <f t="shared" si="81"/>
        <v>*</v>
      </c>
      <c r="F614" s="1" t="str">
        <f t="shared" si="82"/>
        <v>**</v>
      </c>
      <c r="G614" s="1" t="str">
        <f t="shared" si="83"/>
        <v>**</v>
      </c>
      <c r="J614" s="1" t="str">
        <f t="shared" si="84"/>
        <v>**</v>
      </c>
      <c r="P614" s="1">
        <v>29</v>
      </c>
      <c r="Q614" s="1">
        <f t="shared" si="89"/>
        <v>3.5000000000000003E-2</v>
      </c>
      <c r="T614" s="4">
        <v>9558.65</v>
      </c>
      <c r="U614" s="9">
        <f t="shared" si="85"/>
        <v>1</v>
      </c>
      <c r="V614" s="4">
        <f t="shared" si="86"/>
        <v>329.60862068965514</v>
      </c>
      <c r="W614" s="1" t="s">
        <v>33</v>
      </c>
      <c r="X614" s="1">
        <v>60</v>
      </c>
      <c r="Y614" s="4">
        <f t="shared" si="87"/>
        <v>9618.65</v>
      </c>
      <c r="Z614" s="1" t="s">
        <v>51</v>
      </c>
      <c r="AA614" s="1" t="s">
        <v>16</v>
      </c>
      <c r="AB614" s="1" t="s">
        <v>17</v>
      </c>
      <c r="AC614" s="1" t="s">
        <v>52</v>
      </c>
      <c r="AD614" s="1" t="s">
        <v>35</v>
      </c>
      <c r="AE614" s="2">
        <v>39913</v>
      </c>
    </row>
    <row r="615" spans="1:31" x14ac:dyDescent="0.25">
      <c r="A615">
        <f t="shared" si="88"/>
        <v>614</v>
      </c>
      <c r="B615" s="1">
        <v>39815</v>
      </c>
      <c r="C615" s="2">
        <v>39912</v>
      </c>
      <c r="D615" s="1" t="s">
        <v>13</v>
      </c>
      <c r="E615" s="1" t="str">
        <f t="shared" si="81"/>
        <v>*</v>
      </c>
      <c r="F615" s="1" t="str">
        <f t="shared" si="82"/>
        <v>*</v>
      </c>
      <c r="G615" s="1" t="str">
        <f t="shared" si="83"/>
        <v>*</v>
      </c>
      <c r="J615" s="1" t="str">
        <f t="shared" si="84"/>
        <v>*</v>
      </c>
      <c r="P615" s="1">
        <v>43</v>
      </c>
      <c r="Q615" s="1">
        <f t="shared" si="89"/>
        <v>0.05</v>
      </c>
      <c r="T615" s="4">
        <v>4075.3760000000002</v>
      </c>
      <c r="U615" s="9">
        <f t="shared" si="85"/>
        <v>1</v>
      </c>
      <c r="V615" s="4">
        <f t="shared" si="86"/>
        <v>94.776186046511626</v>
      </c>
      <c r="W615" s="1" t="s">
        <v>21</v>
      </c>
      <c r="X615" s="1">
        <v>8.99</v>
      </c>
      <c r="Y615" s="4">
        <f t="shared" si="87"/>
        <v>4084.366</v>
      </c>
      <c r="Z615" s="1" t="s">
        <v>22</v>
      </c>
      <c r="AA615" s="1" t="s">
        <v>16</v>
      </c>
      <c r="AB615" s="1" t="s">
        <v>24</v>
      </c>
      <c r="AC615" s="1" t="s">
        <v>25</v>
      </c>
      <c r="AD615" s="1" t="s">
        <v>19</v>
      </c>
      <c r="AE615" s="2">
        <v>39916</v>
      </c>
    </row>
    <row r="616" spans="1:31" x14ac:dyDescent="0.25">
      <c r="A616">
        <f t="shared" si="88"/>
        <v>615</v>
      </c>
      <c r="B616" s="1">
        <v>11174</v>
      </c>
      <c r="C616" s="2">
        <v>39912</v>
      </c>
      <c r="D616" s="1" t="s">
        <v>36</v>
      </c>
      <c r="E616" s="1" t="str">
        <f t="shared" si="81"/>
        <v>*</v>
      </c>
      <c r="F616" s="1" t="str">
        <f t="shared" si="82"/>
        <v>*</v>
      </c>
      <c r="G616" s="1" t="str">
        <f t="shared" si="83"/>
        <v>*</v>
      </c>
      <c r="J616" s="1" t="str">
        <f t="shared" si="84"/>
        <v>*</v>
      </c>
      <c r="P616" s="1">
        <v>30</v>
      </c>
      <c r="Q616" s="1">
        <f t="shared" si="89"/>
        <v>0.04</v>
      </c>
      <c r="T616" s="4">
        <v>3197.0030000000002</v>
      </c>
      <c r="U616" s="9">
        <f t="shared" si="85"/>
        <v>1</v>
      </c>
      <c r="V616" s="4">
        <f t="shared" si="86"/>
        <v>106.56676666666667</v>
      </c>
      <c r="W616" s="1" t="s">
        <v>21</v>
      </c>
      <c r="X616" s="1">
        <v>7.69</v>
      </c>
      <c r="Y616" s="4">
        <f t="shared" si="87"/>
        <v>3204.6930000000002</v>
      </c>
      <c r="Z616" s="1" t="s">
        <v>42</v>
      </c>
      <c r="AA616" s="1" t="s">
        <v>28</v>
      </c>
      <c r="AB616" s="1" t="s">
        <v>24</v>
      </c>
      <c r="AC616" s="1" t="s">
        <v>25</v>
      </c>
      <c r="AD616" s="1" t="s">
        <v>19</v>
      </c>
      <c r="AE616" s="2">
        <v>39913</v>
      </c>
    </row>
    <row r="617" spans="1:31" x14ac:dyDescent="0.25">
      <c r="A617">
        <f t="shared" si="88"/>
        <v>616</v>
      </c>
      <c r="B617" s="1">
        <v>8646</v>
      </c>
      <c r="C617" s="2">
        <v>39912</v>
      </c>
      <c r="D617" s="1" t="s">
        <v>20</v>
      </c>
      <c r="E617" s="1" t="str">
        <f t="shared" si="81"/>
        <v>*</v>
      </c>
      <c r="F617" s="1" t="str">
        <f t="shared" si="82"/>
        <v>**</v>
      </c>
      <c r="G617" s="1" t="str">
        <f t="shared" si="83"/>
        <v>**</v>
      </c>
      <c r="J617" s="1" t="str">
        <f t="shared" si="84"/>
        <v>**</v>
      </c>
      <c r="P617" s="1">
        <v>26</v>
      </c>
      <c r="Q617" s="1">
        <f t="shared" si="89"/>
        <v>3.5000000000000003E-2</v>
      </c>
      <c r="T617" s="4">
        <v>994.27</v>
      </c>
      <c r="U617" s="9">
        <f t="shared" si="85"/>
        <v>0</v>
      </c>
      <c r="V617" s="4">
        <f t="shared" si="86"/>
        <v>38.241153846153843</v>
      </c>
      <c r="W617" s="1" t="s">
        <v>14</v>
      </c>
      <c r="X617" s="1">
        <v>6.5</v>
      </c>
      <c r="Y617" s="4">
        <f t="shared" si="87"/>
        <v>1000.77</v>
      </c>
      <c r="Z617" s="1" t="s">
        <v>51</v>
      </c>
      <c r="AA617" s="1" t="s">
        <v>16</v>
      </c>
      <c r="AB617" s="1" t="s">
        <v>24</v>
      </c>
      <c r="AC617" s="1" t="s">
        <v>38</v>
      </c>
      <c r="AD617" s="1" t="s">
        <v>19</v>
      </c>
      <c r="AE617" s="2">
        <v>39914</v>
      </c>
    </row>
    <row r="618" spans="1:31" x14ac:dyDescent="0.25">
      <c r="A618">
        <f t="shared" si="88"/>
        <v>617</v>
      </c>
      <c r="B618" s="1">
        <v>27491</v>
      </c>
      <c r="C618" s="2">
        <v>39912</v>
      </c>
      <c r="D618" s="1" t="s">
        <v>27</v>
      </c>
      <c r="E618" s="1" t="str">
        <f t="shared" si="81"/>
        <v>*</v>
      </c>
      <c r="F618" s="1" t="str">
        <f t="shared" si="82"/>
        <v>*</v>
      </c>
      <c r="G618" s="1" t="str">
        <f t="shared" si="83"/>
        <v>*</v>
      </c>
      <c r="J618" s="1" t="str">
        <f t="shared" si="84"/>
        <v>*</v>
      </c>
      <c r="P618" s="1">
        <v>11</v>
      </c>
      <c r="Q618" s="1">
        <f t="shared" si="89"/>
        <v>0.02</v>
      </c>
      <c r="T618" s="4">
        <v>985.01</v>
      </c>
      <c r="U618" s="9">
        <f t="shared" si="85"/>
        <v>0</v>
      </c>
      <c r="V618" s="4">
        <f t="shared" si="86"/>
        <v>89.546363636363637</v>
      </c>
      <c r="W618" s="1" t="s">
        <v>21</v>
      </c>
      <c r="X618" s="1">
        <v>19.989999999999998</v>
      </c>
      <c r="Y618" s="4">
        <f t="shared" si="87"/>
        <v>1005</v>
      </c>
      <c r="Z618" s="1" t="s">
        <v>49</v>
      </c>
      <c r="AA618" s="1" t="s">
        <v>28</v>
      </c>
      <c r="AB618" s="1" t="s">
        <v>29</v>
      </c>
      <c r="AC618" s="1" t="s">
        <v>57</v>
      </c>
      <c r="AD618" s="1" t="s">
        <v>19</v>
      </c>
      <c r="AE618" s="2">
        <v>39914</v>
      </c>
    </row>
    <row r="619" spans="1:31" x14ac:dyDescent="0.25">
      <c r="A619">
        <f t="shared" si="88"/>
        <v>618</v>
      </c>
      <c r="B619" s="1">
        <v>40258</v>
      </c>
      <c r="C619" s="2">
        <v>39912</v>
      </c>
      <c r="D619" s="1" t="s">
        <v>27</v>
      </c>
      <c r="E619" s="1" t="str">
        <f t="shared" si="81"/>
        <v>*</v>
      </c>
      <c r="F619" s="1" t="str">
        <f t="shared" si="82"/>
        <v>*</v>
      </c>
      <c r="G619" s="1" t="str">
        <f t="shared" si="83"/>
        <v>*</v>
      </c>
      <c r="J619" s="1" t="str">
        <f t="shared" si="84"/>
        <v>*</v>
      </c>
      <c r="P619" s="1">
        <v>31</v>
      </c>
      <c r="Q619" s="1">
        <f t="shared" si="89"/>
        <v>0.04</v>
      </c>
      <c r="T619" s="4">
        <v>449.47</v>
      </c>
      <c r="U619" s="9">
        <f t="shared" si="85"/>
        <v>0</v>
      </c>
      <c r="V619" s="4">
        <f t="shared" si="86"/>
        <v>14.499032258064517</v>
      </c>
      <c r="W619" s="1" t="s">
        <v>21</v>
      </c>
      <c r="X619" s="1">
        <v>13.32</v>
      </c>
      <c r="Y619" s="4">
        <f t="shared" si="87"/>
        <v>462.79</v>
      </c>
      <c r="Z619" s="1" t="s">
        <v>22</v>
      </c>
      <c r="AA619" s="1" t="s">
        <v>23</v>
      </c>
      <c r="AB619" s="1" t="s">
        <v>29</v>
      </c>
      <c r="AC619" s="1" t="s">
        <v>63</v>
      </c>
      <c r="AD619" s="1" t="s">
        <v>19</v>
      </c>
      <c r="AE619" s="2">
        <v>39914</v>
      </c>
    </row>
    <row r="620" spans="1:31" x14ac:dyDescent="0.25">
      <c r="A620">
        <f t="shared" si="88"/>
        <v>619</v>
      </c>
      <c r="B620" s="1">
        <v>27491</v>
      </c>
      <c r="C620" s="2">
        <v>39912</v>
      </c>
      <c r="D620" s="1" t="s">
        <v>27</v>
      </c>
      <c r="E620" s="1" t="str">
        <f t="shared" si="81"/>
        <v>*</v>
      </c>
      <c r="F620" s="1" t="str">
        <f t="shared" si="82"/>
        <v>*</v>
      </c>
      <c r="G620" s="1" t="str">
        <f t="shared" si="83"/>
        <v>*</v>
      </c>
      <c r="J620" s="1" t="str">
        <f t="shared" si="84"/>
        <v>*</v>
      </c>
      <c r="P620" s="1">
        <v>36</v>
      </c>
      <c r="Q620" s="1">
        <f t="shared" si="89"/>
        <v>0.04</v>
      </c>
      <c r="T620" s="4">
        <v>350.71</v>
      </c>
      <c r="U620" s="9">
        <f t="shared" si="85"/>
        <v>0</v>
      </c>
      <c r="V620" s="4">
        <f t="shared" si="86"/>
        <v>9.7419444444444441</v>
      </c>
      <c r="W620" s="1" t="s">
        <v>21</v>
      </c>
      <c r="X620" s="1">
        <v>6.02</v>
      </c>
      <c r="Y620" s="4">
        <f t="shared" si="87"/>
        <v>356.72999999999996</v>
      </c>
      <c r="Z620" s="1" t="s">
        <v>49</v>
      </c>
      <c r="AA620" s="1" t="s">
        <v>28</v>
      </c>
      <c r="AB620" s="1" t="s">
        <v>17</v>
      </c>
      <c r="AC620" s="1" t="s">
        <v>18</v>
      </c>
      <c r="AD620" s="1" t="s">
        <v>26</v>
      </c>
      <c r="AE620" s="2">
        <v>39913</v>
      </c>
    </row>
    <row r="621" spans="1:31" x14ac:dyDescent="0.25">
      <c r="A621">
        <f t="shared" si="88"/>
        <v>620</v>
      </c>
      <c r="B621" s="1">
        <v>58914</v>
      </c>
      <c r="C621" s="2">
        <v>39912</v>
      </c>
      <c r="D621" s="1" t="s">
        <v>13</v>
      </c>
      <c r="E621" s="1" t="str">
        <f t="shared" si="81"/>
        <v>*</v>
      </c>
      <c r="F621" s="1" t="str">
        <f t="shared" si="82"/>
        <v>*</v>
      </c>
      <c r="G621" s="1" t="str">
        <f t="shared" si="83"/>
        <v>*</v>
      </c>
      <c r="J621" s="1" t="str">
        <f t="shared" si="84"/>
        <v>*</v>
      </c>
      <c r="P621" s="1">
        <v>46</v>
      </c>
      <c r="Q621" s="1">
        <f t="shared" si="89"/>
        <v>0.05</v>
      </c>
      <c r="T621" s="4">
        <v>99.94</v>
      </c>
      <c r="U621" s="9">
        <f t="shared" si="85"/>
        <v>0</v>
      </c>
      <c r="V621" s="4">
        <f t="shared" si="86"/>
        <v>2.172608695652174</v>
      </c>
      <c r="W621" s="1" t="s">
        <v>21</v>
      </c>
      <c r="X621" s="1">
        <v>1.99</v>
      </c>
      <c r="Y621" s="4">
        <f t="shared" si="87"/>
        <v>101.92999999999999</v>
      </c>
      <c r="Z621" s="1" t="s">
        <v>46</v>
      </c>
      <c r="AA621" s="1" t="s">
        <v>37</v>
      </c>
      <c r="AB621" s="1" t="s">
        <v>24</v>
      </c>
      <c r="AC621" s="1" t="s">
        <v>38</v>
      </c>
      <c r="AD621" s="1" t="s">
        <v>41</v>
      </c>
      <c r="AE621" s="2">
        <v>39914</v>
      </c>
    </row>
    <row r="622" spans="1:31" x14ac:dyDescent="0.25">
      <c r="A622">
        <f t="shared" si="88"/>
        <v>621</v>
      </c>
      <c r="B622" s="1">
        <v>8646</v>
      </c>
      <c r="C622" s="2">
        <v>39912</v>
      </c>
      <c r="D622" s="1" t="s">
        <v>20</v>
      </c>
      <c r="E622" s="1" t="str">
        <f t="shared" si="81"/>
        <v>*</v>
      </c>
      <c r="F622" s="1" t="str">
        <f t="shared" si="82"/>
        <v>**</v>
      </c>
      <c r="G622" s="1" t="str">
        <f t="shared" si="83"/>
        <v>**</v>
      </c>
      <c r="J622" s="1" t="str">
        <f t="shared" si="84"/>
        <v>**</v>
      </c>
      <c r="P622" s="1">
        <v>8</v>
      </c>
      <c r="Q622" s="1">
        <f t="shared" si="89"/>
        <v>0.01</v>
      </c>
      <c r="T622" s="4">
        <v>85.85</v>
      </c>
      <c r="U622" s="9">
        <f t="shared" si="85"/>
        <v>0</v>
      </c>
      <c r="V622" s="4">
        <f t="shared" si="86"/>
        <v>10.731249999999999</v>
      </c>
      <c r="W622" s="1" t="s">
        <v>21</v>
      </c>
      <c r="X622" s="1">
        <v>49</v>
      </c>
      <c r="Y622" s="4">
        <f t="shared" si="87"/>
        <v>134.85</v>
      </c>
      <c r="Z622" s="1" t="s">
        <v>51</v>
      </c>
      <c r="AA622" s="1" t="s">
        <v>16</v>
      </c>
      <c r="AB622" s="1" t="s">
        <v>29</v>
      </c>
      <c r="AC622" s="1" t="s">
        <v>63</v>
      </c>
      <c r="AD622" s="1" t="s">
        <v>48</v>
      </c>
      <c r="AE622" s="2">
        <v>39914</v>
      </c>
    </row>
    <row r="623" spans="1:31" x14ac:dyDescent="0.25">
      <c r="A623">
        <f t="shared" si="88"/>
        <v>622</v>
      </c>
      <c r="B623" s="1">
        <v>40258</v>
      </c>
      <c r="C623" s="2">
        <v>39912</v>
      </c>
      <c r="D623" s="1" t="s">
        <v>27</v>
      </c>
      <c r="E623" s="1" t="str">
        <f t="shared" si="81"/>
        <v>*</v>
      </c>
      <c r="F623" s="1" t="str">
        <f t="shared" si="82"/>
        <v>*</v>
      </c>
      <c r="G623" s="1" t="str">
        <f t="shared" si="83"/>
        <v>*</v>
      </c>
      <c r="J623" s="1" t="str">
        <f t="shared" si="84"/>
        <v>*</v>
      </c>
      <c r="P623" s="1">
        <v>29</v>
      </c>
      <c r="Q623" s="1">
        <f t="shared" si="89"/>
        <v>3.5000000000000003E-2</v>
      </c>
      <c r="T623" s="4">
        <v>80.61</v>
      </c>
      <c r="U623" s="9">
        <f t="shared" si="85"/>
        <v>0</v>
      </c>
      <c r="V623" s="4">
        <f t="shared" si="86"/>
        <v>2.779655172413793</v>
      </c>
      <c r="W623" s="1" t="s">
        <v>21</v>
      </c>
      <c r="X623" s="1">
        <v>1.25</v>
      </c>
      <c r="Y623" s="4">
        <f t="shared" si="87"/>
        <v>81.86</v>
      </c>
      <c r="Z623" s="1" t="s">
        <v>22</v>
      </c>
      <c r="AA623" s="1" t="s">
        <v>23</v>
      </c>
      <c r="AB623" s="1" t="s">
        <v>29</v>
      </c>
      <c r="AC623" s="1" t="s">
        <v>30</v>
      </c>
      <c r="AD623" s="1" t="s">
        <v>31</v>
      </c>
      <c r="AE623" s="2">
        <v>39913</v>
      </c>
    </row>
    <row r="624" spans="1:31" x14ac:dyDescent="0.25">
      <c r="A624">
        <f t="shared" si="88"/>
        <v>623</v>
      </c>
      <c r="B624" s="1">
        <v>27491</v>
      </c>
      <c r="C624" s="2">
        <v>39912</v>
      </c>
      <c r="D624" s="1" t="s">
        <v>27</v>
      </c>
      <c r="E624" s="1" t="str">
        <f t="shared" si="81"/>
        <v>*</v>
      </c>
      <c r="F624" s="1" t="str">
        <f t="shared" si="82"/>
        <v>*</v>
      </c>
      <c r="G624" s="1" t="str">
        <f t="shared" si="83"/>
        <v>*</v>
      </c>
      <c r="J624" s="1" t="str">
        <f t="shared" si="84"/>
        <v>*</v>
      </c>
      <c r="P624" s="1">
        <v>2</v>
      </c>
      <c r="Q624" s="1">
        <f t="shared" si="89"/>
        <v>0.01</v>
      </c>
      <c r="T624" s="4">
        <v>75.23</v>
      </c>
      <c r="U624" s="9">
        <f t="shared" si="85"/>
        <v>0</v>
      </c>
      <c r="V624" s="4">
        <f t="shared" si="86"/>
        <v>37.615000000000002</v>
      </c>
      <c r="W624" s="1" t="s">
        <v>21</v>
      </c>
      <c r="X624" s="1">
        <v>7.73</v>
      </c>
      <c r="Y624" s="4">
        <f t="shared" si="87"/>
        <v>82.960000000000008</v>
      </c>
      <c r="Z624" s="1" t="s">
        <v>49</v>
      </c>
      <c r="AA624" s="1" t="s">
        <v>28</v>
      </c>
      <c r="AB624" s="1" t="s">
        <v>29</v>
      </c>
      <c r="AC624" s="1" t="s">
        <v>30</v>
      </c>
      <c r="AD624" s="1" t="s">
        <v>19</v>
      </c>
      <c r="AE624" s="2">
        <v>39914</v>
      </c>
    </row>
    <row r="625" spans="1:31" x14ac:dyDescent="0.25">
      <c r="A625">
        <f t="shared" si="88"/>
        <v>624</v>
      </c>
      <c r="B625" s="1">
        <v>58914</v>
      </c>
      <c r="C625" s="2">
        <v>39912</v>
      </c>
      <c r="D625" s="1" t="s">
        <v>13</v>
      </c>
      <c r="E625" s="1" t="str">
        <f t="shared" si="81"/>
        <v>*</v>
      </c>
      <c r="F625" s="1" t="str">
        <f t="shared" si="82"/>
        <v>*</v>
      </c>
      <c r="G625" s="1" t="str">
        <f t="shared" si="83"/>
        <v>*</v>
      </c>
      <c r="J625" s="1" t="str">
        <f t="shared" si="84"/>
        <v>*</v>
      </c>
      <c r="P625" s="1">
        <v>11</v>
      </c>
      <c r="Q625" s="1">
        <f t="shared" si="89"/>
        <v>0.02</v>
      </c>
      <c r="T625" s="4">
        <v>18.7</v>
      </c>
      <c r="U625" s="9">
        <f t="shared" si="85"/>
        <v>0</v>
      </c>
      <c r="V625" s="4">
        <f t="shared" si="86"/>
        <v>1.7</v>
      </c>
      <c r="W625" s="1" t="s">
        <v>21</v>
      </c>
      <c r="X625" s="1">
        <v>0.7</v>
      </c>
      <c r="Y625" s="4">
        <f t="shared" si="87"/>
        <v>19.399999999999999</v>
      </c>
      <c r="Z625" s="1" t="s">
        <v>46</v>
      </c>
      <c r="AA625" s="1" t="s">
        <v>37</v>
      </c>
      <c r="AB625" s="1" t="s">
        <v>29</v>
      </c>
      <c r="AC625" s="1" t="s">
        <v>30</v>
      </c>
      <c r="AD625" s="1" t="s">
        <v>31</v>
      </c>
      <c r="AE625" s="2">
        <v>39919</v>
      </c>
    </row>
    <row r="626" spans="1:31" x14ac:dyDescent="0.25">
      <c r="A626">
        <f t="shared" si="88"/>
        <v>625</v>
      </c>
      <c r="B626" s="1">
        <v>27456</v>
      </c>
      <c r="C626" s="2">
        <v>39913</v>
      </c>
      <c r="D626" s="1" t="s">
        <v>27</v>
      </c>
      <c r="E626" s="1" t="str">
        <f t="shared" si="81"/>
        <v>*</v>
      </c>
      <c r="F626" s="1" t="str">
        <f t="shared" si="82"/>
        <v>*</v>
      </c>
      <c r="G626" s="1" t="str">
        <f t="shared" si="83"/>
        <v>*</v>
      </c>
      <c r="J626" s="1" t="str">
        <f t="shared" si="84"/>
        <v>*</v>
      </c>
      <c r="P626" s="1">
        <v>29</v>
      </c>
      <c r="Q626" s="1">
        <f t="shared" si="89"/>
        <v>3.5000000000000003E-2</v>
      </c>
      <c r="T626" s="4">
        <v>9492.92</v>
      </c>
      <c r="U626" s="9">
        <f t="shared" si="85"/>
        <v>1</v>
      </c>
      <c r="V626" s="4">
        <f t="shared" si="86"/>
        <v>327.34206896551723</v>
      </c>
      <c r="W626" s="1" t="s">
        <v>33</v>
      </c>
      <c r="X626" s="1">
        <v>91.05</v>
      </c>
      <c r="Y626" s="4">
        <f t="shared" si="87"/>
        <v>9583.9699999999993</v>
      </c>
      <c r="Z626" s="1" t="s">
        <v>22</v>
      </c>
      <c r="AA626" s="1" t="s">
        <v>37</v>
      </c>
      <c r="AB626" s="1" t="s">
        <v>29</v>
      </c>
      <c r="AC626" s="1" t="s">
        <v>63</v>
      </c>
      <c r="AD626" s="1" t="s">
        <v>35</v>
      </c>
      <c r="AE626" s="2">
        <v>39914</v>
      </c>
    </row>
    <row r="627" spans="1:31" x14ac:dyDescent="0.25">
      <c r="A627">
        <f t="shared" si="88"/>
        <v>626</v>
      </c>
      <c r="B627" s="1">
        <v>29284</v>
      </c>
      <c r="C627" s="2">
        <v>39913</v>
      </c>
      <c r="D627" s="1" t="s">
        <v>36</v>
      </c>
      <c r="E627" s="1" t="str">
        <f t="shared" si="81"/>
        <v>*</v>
      </c>
      <c r="F627" s="1" t="str">
        <f t="shared" si="82"/>
        <v>*</v>
      </c>
      <c r="G627" s="1" t="str">
        <f t="shared" si="83"/>
        <v>*</v>
      </c>
      <c r="J627" s="1" t="str">
        <f t="shared" si="84"/>
        <v>*</v>
      </c>
      <c r="P627" s="1">
        <v>20</v>
      </c>
      <c r="Q627" s="1">
        <f t="shared" si="89"/>
        <v>3.5000000000000003E-2</v>
      </c>
      <c r="T627" s="4">
        <v>6449.0559999999996</v>
      </c>
      <c r="U627" s="9">
        <f t="shared" si="85"/>
        <v>1</v>
      </c>
      <c r="V627" s="4">
        <f t="shared" si="86"/>
        <v>322.45279999999997</v>
      </c>
      <c r="W627" s="1" t="s">
        <v>33</v>
      </c>
      <c r="X627" s="1">
        <v>42.52</v>
      </c>
      <c r="Y627" s="4">
        <f t="shared" si="87"/>
        <v>6491.576</v>
      </c>
      <c r="Z627" s="1" t="s">
        <v>42</v>
      </c>
      <c r="AA627" s="1" t="s">
        <v>37</v>
      </c>
      <c r="AB627" s="1" t="s">
        <v>17</v>
      </c>
      <c r="AC627" s="1" t="s">
        <v>52</v>
      </c>
      <c r="AD627" s="1" t="s">
        <v>59</v>
      </c>
      <c r="AE627" s="2">
        <v>39915</v>
      </c>
    </row>
    <row r="628" spans="1:31" x14ac:dyDescent="0.25">
      <c r="A628">
        <f t="shared" si="88"/>
        <v>627</v>
      </c>
      <c r="B628" s="1">
        <v>43269</v>
      </c>
      <c r="C628" s="2">
        <v>39913</v>
      </c>
      <c r="D628" s="1" t="s">
        <v>32</v>
      </c>
      <c r="E628" s="1" t="str">
        <f t="shared" si="81"/>
        <v>***</v>
      </c>
      <c r="F628" s="1" t="str">
        <f t="shared" si="82"/>
        <v>***</v>
      </c>
      <c r="G628" s="1" t="str">
        <f t="shared" si="83"/>
        <v>***</v>
      </c>
      <c r="J628" s="1" t="str">
        <f t="shared" si="84"/>
        <v>***</v>
      </c>
      <c r="P628" s="1">
        <v>24</v>
      </c>
      <c r="Q628" s="1">
        <f t="shared" si="89"/>
        <v>3.5000000000000003E-2</v>
      </c>
      <c r="T628" s="4">
        <v>3978.02</v>
      </c>
      <c r="U628" s="9">
        <f t="shared" si="85"/>
        <v>1</v>
      </c>
      <c r="V628" s="4">
        <f t="shared" si="86"/>
        <v>165.75083333333333</v>
      </c>
      <c r="W628" s="1" t="s">
        <v>21</v>
      </c>
      <c r="X628" s="1">
        <v>19.989999999999998</v>
      </c>
      <c r="Y628" s="4">
        <f t="shared" si="87"/>
        <v>3998.0099999999998</v>
      </c>
      <c r="Z628" s="1" t="s">
        <v>22</v>
      </c>
      <c r="AA628" s="1" t="s">
        <v>28</v>
      </c>
      <c r="AB628" s="1" t="s">
        <v>29</v>
      </c>
      <c r="AC628" s="1" t="s">
        <v>43</v>
      </c>
      <c r="AD628" s="1" t="s">
        <v>19</v>
      </c>
      <c r="AE628" s="2">
        <v>39915</v>
      </c>
    </row>
    <row r="629" spans="1:31" x14ac:dyDescent="0.25">
      <c r="A629">
        <f t="shared" si="88"/>
        <v>628</v>
      </c>
      <c r="B629" s="1">
        <v>51047</v>
      </c>
      <c r="C629" s="2">
        <v>39913</v>
      </c>
      <c r="D629" s="1" t="s">
        <v>36</v>
      </c>
      <c r="E629" s="1" t="str">
        <f t="shared" si="81"/>
        <v>*</v>
      </c>
      <c r="F629" s="1" t="str">
        <f t="shared" si="82"/>
        <v>*</v>
      </c>
      <c r="G629" s="1" t="str">
        <f t="shared" si="83"/>
        <v>*</v>
      </c>
      <c r="J629" s="1" t="str">
        <f t="shared" si="84"/>
        <v>*</v>
      </c>
      <c r="P629" s="1">
        <v>38</v>
      </c>
      <c r="Q629" s="1">
        <f t="shared" si="89"/>
        <v>0.04</v>
      </c>
      <c r="T629" s="4">
        <v>1685.07</v>
      </c>
      <c r="U629" s="9">
        <f t="shared" si="85"/>
        <v>1</v>
      </c>
      <c r="V629" s="4">
        <f t="shared" si="86"/>
        <v>44.343947368421048</v>
      </c>
      <c r="W629" s="1" t="s">
        <v>21</v>
      </c>
      <c r="X629" s="1">
        <v>34.200000000000003</v>
      </c>
      <c r="Y629" s="4">
        <f t="shared" si="87"/>
        <v>1719.27</v>
      </c>
      <c r="Z629" s="1" t="s">
        <v>44</v>
      </c>
      <c r="AA629" s="1" t="s">
        <v>28</v>
      </c>
      <c r="AB629" s="1" t="s">
        <v>17</v>
      </c>
      <c r="AC629" s="1" t="s">
        <v>18</v>
      </c>
      <c r="AD629" s="1" t="s">
        <v>31</v>
      </c>
      <c r="AE629" s="2">
        <v>39914</v>
      </c>
    </row>
    <row r="630" spans="1:31" x14ac:dyDescent="0.25">
      <c r="A630">
        <f t="shared" si="88"/>
        <v>629</v>
      </c>
      <c r="B630" s="1">
        <v>43269</v>
      </c>
      <c r="C630" s="2">
        <v>39913</v>
      </c>
      <c r="D630" s="1" t="s">
        <v>32</v>
      </c>
      <c r="E630" s="1" t="str">
        <f t="shared" si="81"/>
        <v>***</v>
      </c>
      <c r="F630" s="1" t="str">
        <f t="shared" si="82"/>
        <v>***</v>
      </c>
      <c r="G630" s="1" t="str">
        <f t="shared" si="83"/>
        <v>***</v>
      </c>
      <c r="J630" s="1" t="str">
        <f t="shared" si="84"/>
        <v>***</v>
      </c>
      <c r="P630" s="1">
        <v>16</v>
      </c>
      <c r="Q630" s="1">
        <f t="shared" si="89"/>
        <v>0.02</v>
      </c>
      <c r="T630" s="4">
        <v>843.15</v>
      </c>
      <c r="U630" s="9">
        <f t="shared" si="85"/>
        <v>0</v>
      </c>
      <c r="V630" s="4">
        <f t="shared" si="86"/>
        <v>52.696874999999999</v>
      </c>
      <c r="W630" s="1" t="s">
        <v>21</v>
      </c>
      <c r="X630" s="1">
        <v>5.81</v>
      </c>
      <c r="Y630" s="4">
        <f t="shared" si="87"/>
        <v>848.95999999999992</v>
      </c>
      <c r="Z630" s="1" t="s">
        <v>22</v>
      </c>
      <c r="AA630" s="1" t="s">
        <v>28</v>
      </c>
      <c r="AB630" s="1" t="s">
        <v>29</v>
      </c>
      <c r="AC630" s="1" t="s">
        <v>40</v>
      </c>
      <c r="AD630" s="1" t="s">
        <v>19</v>
      </c>
      <c r="AE630" s="2">
        <v>39915</v>
      </c>
    </row>
    <row r="631" spans="1:31" x14ac:dyDescent="0.25">
      <c r="A631">
        <f t="shared" si="88"/>
        <v>630</v>
      </c>
      <c r="B631" s="1">
        <v>19975</v>
      </c>
      <c r="C631" s="2">
        <v>39913</v>
      </c>
      <c r="D631" s="1" t="s">
        <v>27</v>
      </c>
      <c r="E631" s="1" t="str">
        <f t="shared" si="81"/>
        <v>*</v>
      </c>
      <c r="F631" s="1" t="str">
        <f t="shared" si="82"/>
        <v>*</v>
      </c>
      <c r="G631" s="1" t="str">
        <f t="shared" si="83"/>
        <v>*</v>
      </c>
      <c r="J631" s="1" t="str">
        <f t="shared" si="84"/>
        <v>*</v>
      </c>
      <c r="P631" s="1">
        <v>33</v>
      </c>
      <c r="Q631" s="1">
        <f t="shared" si="89"/>
        <v>0.04</v>
      </c>
      <c r="T631" s="4">
        <v>362.17</v>
      </c>
      <c r="U631" s="9">
        <f t="shared" si="85"/>
        <v>0</v>
      </c>
      <c r="V631" s="4">
        <f t="shared" si="86"/>
        <v>10.974848484848485</v>
      </c>
      <c r="W631" s="1" t="s">
        <v>21</v>
      </c>
      <c r="X631" s="1">
        <v>6.96</v>
      </c>
      <c r="Y631" s="4">
        <f t="shared" si="87"/>
        <v>369.13</v>
      </c>
      <c r="Z631" s="1" t="s">
        <v>54</v>
      </c>
      <c r="AA631" s="1" t="s">
        <v>16</v>
      </c>
      <c r="AB631" s="1" t="s">
        <v>29</v>
      </c>
      <c r="AC631" s="1" t="s">
        <v>63</v>
      </c>
      <c r="AD631" s="1" t="s">
        <v>26</v>
      </c>
      <c r="AE631" s="2">
        <v>39916</v>
      </c>
    </row>
    <row r="632" spans="1:31" x14ac:dyDescent="0.25">
      <c r="A632">
        <f t="shared" si="88"/>
        <v>631</v>
      </c>
      <c r="B632" s="1">
        <v>20838</v>
      </c>
      <c r="C632" s="2">
        <v>39913</v>
      </c>
      <c r="D632" s="1" t="s">
        <v>27</v>
      </c>
      <c r="E632" s="1" t="str">
        <f t="shared" si="81"/>
        <v>*</v>
      </c>
      <c r="F632" s="1" t="str">
        <f t="shared" si="82"/>
        <v>*</v>
      </c>
      <c r="G632" s="1" t="str">
        <f t="shared" si="83"/>
        <v>*</v>
      </c>
      <c r="J632" s="1" t="str">
        <f t="shared" si="84"/>
        <v>*</v>
      </c>
      <c r="P632" s="1">
        <v>21</v>
      </c>
      <c r="Q632" s="1">
        <f t="shared" si="89"/>
        <v>3.5000000000000003E-2</v>
      </c>
      <c r="T632" s="4">
        <v>235.98</v>
      </c>
      <c r="U632" s="9">
        <f t="shared" si="85"/>
        <v>0</v>
      </c>
      <c r="V632" s="4">
        <f t="shared" si="86"/>
        <v>11.237142857142857</v>
      </c>
      <c r="W632" s="1" t="s">
        <v>21</v>
      </c>
      <c r="X632" s="1">
        <v>3.37</v>
      </c>
      <c r="Y632" s="4">
        <f t="shared" si="87"/>
        <v>239.35</v>
      </c>
      <c r="Z632" s="1" t="s">
        <v>15</v>
      </c>
      <c r="AA632" s="1" t="s">
        <v>16</v>
      </c>
      <c r="AB632" s="1" t="s">
        <v>29</v>
      </c>
      <c r="AC632" s="1" t="s">
        <v>45</v>
      </c>
      <c r="AD632" s="1" t="s">
        <v>41</v>
      </c>
      <c r="AE632" s="2">
        <v>39914</v>
      </c>
    </row>
    <row r="633" spans="1:31" x14ac:dyDescent="0.25">
      <c r="A633">
        <f t="shared" si="88"/>
        <v>632</v>
      </c>
      <c r="B633" s="1">
        <v>29219</v>
      </c>
      <c r="C633" s="2">
        <v>39913</v>
      </c>
      <c r="D633" s="1" t="s">
        <v>27</v>
      </c>
      <c r="E633" s="1" t="str">
        <f t="shared" si="81"/>
        <v>*</v>
      </c>
      <c r="F633" s="1" t="str">
        <f t="shared" si="82"/>
        <v>*</v>
      </c>
      <c r="G633" s="1" t="str">
        <f t="shared" si="83"/>
        <v>*</v>
      </c>
      <c r="J633" s="1" t="str">
        <f t="shared" si="84"/>
        <v>*</v>
      </c>
      <c r="P633" s="1">
        <v>29</v>
      </c>
      <c r="Q633" s="1">
        <f t="shared" si="89"/>
        <v>3.5000000000000003E-2</v>
      </c>
      <c r="T633" s="4">
        <v>203.4</v>
      </c>
      <c r="U633" s="9">
        <f t="shared" si="85"/>
        <v>0</v>
      </c>
      <c r="V633" s="4">
        <f t="shared" si="86"/>
        <v>7.0137931034482763</v>
      </c>
      <c r="W633" s="1" t="s">
        <v>21</v>
      </c>
      <c r="X633" s="1">
        <v>2.35</v>
      </c>
      <c r="Y633" s="4">
        <f t="shared" si="87"/>
        <v>205.75</v>
      </c>
      <c r="Z633" s="1" t="s">
        <v>22</v>
      </c>
      <c r="AA633" s="1" t="s">
        <v>37</v>
      </c>
      <c r="AB633" s="1" t="s">
        <v>29</v>
      </c>
      <c r="AC633" s="1" t="s">
        <v>30</v>
      </c>
      <c r="AD633" s="1" t="s">
        <v>31</v>
      </c>
      <c r="AE633" s="2">
        <v>39914</v>
      </c>
    </row>
    <row r="634" spans="1:31" x14ac:dyDescent="0.25">
      <c r="A634">
        <f t="shared" si="88"/>
        <v>633</v>
      </c>
      <c r="B634" s="1">
        <v>20519</v>
      </c>
      <c r="C634" s="2">
        <v>39913</v>
      </c>
      <c r="D634" s="1" t="s">
        <v>20</v>
      </c>
      <c r="E634" s="1" t="str">
        <f t="shared" si="81"/>
        <v>*</v>
      </c>
      <c r="F634" s="1" t="str">
        <f t="shared" si="82"/>
        <v>**</v>
      </c>
      <c r="G634" s="1" t="str">
        <f t="shared" si="83"/>
        <v>**</v>
      </c>
      <c r="J634" s="1" t="str">
        <f t="shared" si="84"/>
        <v>**</v>
      </c>
      <c r="P634" s="1">
        <v>7</v>
      </c>
      <c r="Q634" s="1">
        <f t="shared" si="89"/>
        <v>0.01</v>
      </c>
      <c r="T634" s="4">
        <v>124.19</v>
      </c>
      <c r="U634" s="9">
        <f t="shared" si="85"/>
        <v>0</v>
      </c>
      <c r="V634" s="4">
        <f t="shared" si="86"/>
        <v>17.741428571428571</v>
      </c>
      <c r="W634" s="1" t="s">
        <v>21</v>
      </c>
      <c r="X634" s="1">
        <v>11.28</v>
      </c>
      <c r="Y634" s="4">
        <f t="shared" si="87"/>
        <v>135.47</v>
      </c>
      <c r="Z634" s="1" t="s">
        <v>42</v>
      </c>
      <c r="AA634" s="1" t="s">
        <v>37</v>
      </c>
      <c r="AB634" s="1" t="s">
        <v>24</v>
      </c>
      <c r="AC634" s="1" t="s">
        <v>56</v>
      </c>
      <c r="AD634" s="1" t="s">
        <v>26</v>
      </c>
      <c r="AE634" s="2">
        <v>39914</v>
      </c>
    </row>
    <row r="635" spans="1:31" x14ac:dyDescent="0.25">
      <c r="A635">
        <f t="shared" si="88"/>
        <v>634</v>
      </c>
      <c r="B635" s="1">
        <v>51047</v>
      </c>
      <c r="C635" s="2">
        <v>39913</v>
      </c>
      <c r="D635" s="1" t="s">
        <v>36</v>
      </c>
      <c r="E635" s="1" t="str">
        <f t="shared" si="81"/>
        <v>*</v>
      </c>
      <c r="F635" s="1" t="str">
        <f t="shared" si="82"/>
        <v>*</v>
      </c>
      <c r="G635" s="1" t="str">
        <f t="shared" si="83"/>
        <v>*</v>
      </c>
      <c r="J635" s="1" t="str">
        <f t="shared" si="84"/>
        <v>*</v>
      </c>
      <c r="P635" s="1">
        <v>28</v>
      </c>
      <c r="Q635" s="1">
        <f t="shared" si="89"/>
        <v>3.5000000000000003E-2</v>
      </c>
      <c r="T635" s="4">
        <v>65.7</v>
      </c>
      <c r="U635" s="9">
        <f t="shared" si="85"/>
        <v>0</v>
      </c>
      <c r="V635" s="4">
        <f t="shared" si="86"/>
        <v>2.3464285714285715</v>
      </c>
      <c r="W635" s="1" t="s">
        <v>14</v>
      </c>
      <c r="X635" s="1">
        <v>4.8600000000000003</v>
      </c>
      <c r="Y635" s="4">
        <f t="shared" si="87"/>
        <v>70.56</v>
      </c>
      <c r="Z635" s="1" t="s">
        <v>44</v>
      </c>
      <c r="AA635" s="1" t="s">
        <v>28</v>
      </c>
      <c r="AB635" s="1" t="s">
        <v>17</v>
      </c>
      <c r="AC635" s="1" t="s">
        <v>18</v>
      </c>
      <c r="AD635" s="1" t="s">
        <v>19</v>
      </c>
      <c r="AE635" s="2">
        <v>39914</v>
      </c>
    </row>
    <row r="636" spans="1:31" x14ac:dyDescent="0.25">
      <c r="A636">
        <f t="shared" si="88"/>
        <v>635</v>
      </c>
      <c r="B636" s="1">
        <v>20838</v>
      </c>
      <c r="C636" s="2">
        <v>39913</v>
      </c>
      <c r="D636" s="1" t="s">
        <v>27</v>
      </c>
      <c r="E636" s="1" t="str">
        <f t="shared" si="81"/>
        <v>*</v>
      </c>
      <c r="F636" s="1" t="str">
        <f t="shared" si="82"/>
        <v>*</v>
      </c>
      <c r="G636" s="1" t="str">
        <f t="shared" si="83"/>
        <v>*</v>
      </c>
      <c r="J636" s="1" t="str">
        <f t="shared" si="84"/>
        <v>*</v>
      </c>
      <c r="P636" s="1">
        <v>5</v>
      </c>
      <c r="Q636" s="1">
        <f t="shared" si="89"/>
        <v>0.01</v>
      </c>
      <c r="T636" s="4">
        <v>20.170000000000002</v>
      </c>
      <c r="U636" s="9">
        <f t="shared" si="85"/>
        <v>0</v>
      </c>
      <c r="V636" s="4">
        <f t="shared" si="86"/>
        <v>4.0340000000000007</v>
      </c>
      <c r="W636" s="1" t="s">
        <v>21</v>
      </c>
      <c r="X636" s="1">
        <v>3.97</v>
      </c>
      <c r="Y636" s="4">
        <f t="shared" si="87"/>
        <v>24.14</v>
      </c>
      <c r="Z636" s="1" t="s">
        <v>15</v>
      </c>
      <c r="AA636" s="1" t="s">
        <v>16</v>
      </c>
      <c r="AB636" s="1" t="s">
        <v>29</v>
      </c>
      <c r="AC636" s="1" t="s">
        <v>30</v>
      </c>
      <c r="AD636" s="1" t="s">
        <v>31</v>
      </c>
      <c r="AE636" s="2">
        <v>39914</v>
      </c>
    </row>
    <row r="637" spans="1:31" x14ac:dyDescent="0.25">
      <c r="A637">
        <f t="shared" si="88"/>
        <v>636</v>
      </c>
      <c r="B637" s="1">
        <v>58279</v>
      </c>
      <c r="C637" s="2">
        <v>39914</v>
      </c>
      <c r="D637" s="1" t="s">
        <v>36</v>
      </c>
      <c r="E637" s="1" t="str">
        <f t="shared" si="81"/>
        <v>*</v>
      </c>
      <c r="F637" s="1" t="str">
        <f t="shared" si="82"/>
        <v>*</v>
      </c>
      <c r="G637" s="1" t="str">
        <f t="shared" si="83"/>
        <v>*</v>
      </c>
      <c r="J637" s="1" t="str">
        <f t="shared" si="84"/>
        <v>*</v>
      </c>
      <c r="P637" s="1">
        <v>44</v>
      </c>
      <c r="Q637" s="1">
        <f t="shared" si="89"/>
        <v>0.05</v>
      </c>
      <c r="T637" s="4">
        <v>1317.34</v>
      </c>
      <c r="U637" s="9">
        <f t="shared" si="85"/>
        <v>1</v>
      </c>
      <c r="V637" s="4">
        <f t="shared" si="86"/>
        <v>29.939545454545453</v>
      </c>
      <c r="W637" s="1" t="s">
        <v>21</v>
      </c>
      <c r="X637" s="1">
        <v>2.99</v>
      </c>
      <c r="Y637" s="4">
        <f t="shared" si="87"/>
        <v>1320.33</v>
      </c>
      <c r="Z637" s="1" t="s">
        <v>15</v>
      </c>
      <c r="AA637" s="1" t="s">
        <v>16</v>
      </c>
      <c r="AB637" s="1" t="s">
        <v>29</v>
      </c>
      <c r="AC637" s="1" t="s">
        <v>43</v>
      </c>
      <c r="AD637" s="1" t="s">
        <v>19</v>
      </c>
      <c r="AE637" s="2">
        <v>39914</v>
      </c>
    </row>
    <row r="638" spans="1:31" x14ac:dyDescent="0.25">
      <c r="A638">
        <f t="shared" si="88"/>
        <v>637</v>
      </c>
      <c r="B638" s="1">
        <v>36706</v>
      </c>
      <c r="C638" s="2">
        <v>39914</v>
      </c>
      <c r="D638" s="1" t="s">
        <v>27</v>
      </c>
      <c r="E638" s="1" t="str">
        <f t="shared" si="81"/>
        <v>*</v>
      </c>
      <c r="F638" s="1" t="str">
        <f t="shared" si="82"/>
        <v>*</v>
      </c>
      <c r="G638" s="1" t="str">
        <f t="shared" si="83"/>
        <v>*</v>
      </c>
      <c r="J638" s="1" t="str">
        <f t="shared" si="84"/>
        <v>*</v>
      </c>
      <c r="P638" s="1">
        <v>47</v>
      </c>
      <c r="Q638" s="1">
        <f t="shared" si="89"/>
        <v>0.05</v>
      </c>
      <c r="T638" s="4">
        <v>887.45</v>
      </c>
      <c r="U638" s="9">
        <f t="shared" si="85"/>
        <v>0</v>
      </c>
      <c r="V638" s="4">
        <f t="shared" si="86"/>
        <v>18.881914893617022</v>
      </c>
      <c r="W638" s="1" t="s">
        <v>21</v>
      </c>
      <c r="X638" s="1">
        <v>1.49</v>
      </c>
      <c r="Y638" s="4">
        <f t="shared" si="87"/>
        <v>888.94</v>
      </c>
      <c r="Z638" s="1" t="s">
        <v>22</v>
      </c>
      <c r="AA638" s="1" t="s">
        <v>23</v>
      </c>
      <c r="AB638" s="1" t="s">
        <v>29</v>
      </c>
      <c r="AC638" s="1" t="s">
        <v>43</v>
      </c>
      <c r="AD638" s="1" t="s">
        <v>19</v>
      </c>
      <c r="AE638" s="2">
        <v>39916</v>
      </c>
    </row>
    <row r="639" spans="1:31" x14ac:dyDescent="0.25">
      <c r="A639">
        <f t="shared" si="88"/>
        <v>638</v>
      </c>
      <c r="B639" s="1">
        <v>56677</v>
      </c>
      <c r="C639" s="2">
        <v>39914</v>
      </c>
      <c r="D639" s="1" t="s">
        <v>20</v>
      </c>
      <c r="E639" s="1" t="str">
        <f t="shared" si="81"/>
        <v>*</v>
      </c>
      <c r="F639" s="1" t="str">
        <f t="shared" si="82"/>
        <v>**</v>
      </c>
      <c r="G639" s="1" t="str">
        <f t="shared" si="83"/>
        <v>**</v>
      </c>
      <c r="J639" s="1" t="str">
        <f t="shared" si="84"/>
        <v>**</v>
      </c>
      <c r="P639" s="1">
        <v>35</v>
      </c>
      <c r="Q639" s="1">
        <f t="shared" si="89"/>
        <v>0.04</v>
      </c>
      <c r="T639" s="4">
        <v>430.55</v>
      </c>
      <c r="U639" s="9">
        <f t="shared" si="85"/>
        <v>0</v>
      </c>
      <c r="V639" s="4">
        <f t="shared" si="86"/>
        <v>12.301428571428572</v>
      </c>
      <c r="W639" s="1" t="s">
        <v>21</v>
      </c>
      <c r="X639" s="1">
        <v>2.85</v>
      </c>
      <c r="Y639" s="4">
        <f t="shared" si="87"/>
        <v>433.40000000000003</v>
      </c>
      <c r="Z639" s="1" t="s">
        <v>22</v>
      </c>
      <c r="AA639" s="1" t="s">
        <v>28</v>
      </c>
      <c r="AB639" s="1" t="s">
        <v>17</v>
      </c>
      <c r="AC639" s="1" t="s">
        <v>18</v>
      </c>
      <c r="AD639" s="1" t="s">
        <v>41</v>
      </c>
      <c r="AE639" s="2">
        <v>39915</v>
      </c>
    </row>
    <row r="640" spans="1:31" x14ac:dyDescent="0.25">
      <c r="A640">
        <f t="shared" si="88"/>
        <v>639</v>
      </c>
      <c r="B640" s="1">
        <v>36706</v>
      </c>
      <c r="C640" s="2">
        <v>39914</v>
      </c>
      <c r="D640" s="1" t="s">
        <v>27</v>
      </c>
      <c r="E640" s="1" t="str">
        <f t="shared" si="81"/>
        <v>*</v>
      </c>
      <c r="F640" s="1" t="str">
        <f t="shared" si="82"/>
        <v>*</v>
      </c>
      <c r="G640" s="1" t="str">
        <f t="shared" si="83"/>
        <v>*</v>
      </c>
      <c r="J640" s="1" t="str">
        <f t="shared" si="84"/>
        <v>*</v>
      </c>
      <c r="P640" s="1">
        <v>7</v>
      </c>
      <c r="Q640" s="1">
        <f t="shared" si="89"/>
        <v>0.01</v>
      </c>
      <c r="T640" s="4">
        <v>355.97</v>
      </c>
      <c r="U640" s="9">
        <f t="shared" si="85"/>
        <v>0</v>
      </c>
      <c r="V640" s="4">
        <f t="shared" si="86"/>
        <v>50.852857142857147</v>
      </c>
      <c r="W640" s="1" t="s">
        <v>21</v>
      </c>
      <c r="X640" s="1">
        <v>19.989999999999998</v>
      </c>
      <c r="Y640" s="4">
        <f t="shared" si="87"/>
        <v>375.96000000000004</v>
      </c>
      <c r="Z640" s="1" t="s">
        <v>22</v>
      </c>
      <c r="AA640" s="1" t="s">
        <v>23</v>
      </c>
      <c r="AB640" s="1" t="s">
        <v>29</v>
      </c>
      <c r="AC640" s="1" t="s">
        <v>40</v>
      </c>
      <c r="AD640" s="1" t="s">
        <v>19</v>
      </c>
      <c r="AE640" s="2">
        <v>39916</v>
      </c>
    </row>
    <row r="641" spans="1:31" x14ac:dyDescent="0.25">
      <c r="A641">
        <f t="shared" si="88"/>
        <v>640</v>
      </c>
      <c r="B641" s="1">
        <v>55040</v>
      </c>
      <c r="C641" s="2">
        <v>39915</v>
      </c>
      <c r="D641" s="1" t="s">
        <v>20</v>
      </c>
      <c r="E641" s="1" t="str">
        <f t="shared" si="81"/>
        <v>*</v>
      </c>
      <c r="F641" s="1" t="str">
        <f t="shared" si="82"/>
        <v>**</v>
      </c>
      <c r="G641" s="1" t="str">
        <f t="shared" si="83"/>
        <v>**</v>
      </c>
      <c r="J641" s="1" t="str">
        <f t="shared" si="84"/>
        <v>**</v>
      </c>
      <c r="P641" s="1">
        <v>2</v>
      </c>
      <c r="Q641" s="1">
        <f t="shared" si="89"/>
        <v>0.01</v>
      </c>
      <c r="T641" s="4">
        <v>4692.26</v>
      </c>
      <c r="U641" s="9">
        <f t="shared" si="85"/>
        <v>1</v>
      </c>
      <c r="V641" s="4">
        <f t="shared" si="86"/>
        <v>2346.13</v>
      </c>
      <c r="W641" s="1" t="s">
        <v>33</v>
      </c>
      <c r="X641" s="1">
        <v>29.7</v>
      </c>
      <c r="Y641" s="4">
        <f t="shared" si="87"/>
        <v>4721.96</v>
      </c>
      <c r="Z641" s="1" t="s">
        <v>15</v>
      </c>
      <c r="AA641" s="1" t="s">
        <v>16</v>
      </c>
      <c r="AB641" s="1" t="s">
        <v>24</v>
      </c>
      <c r="AC641" s="1" t="s">
        <v>56</v>
      </c>
      <c r="AD641" s="1" t="s">
        <v>35</v>
      </c>
      <c r="AE641" s="2">
        <v>39917</v>
      </c>
    </row>
    <row r="642" spans="1:31" x14ac:dyDescent="0.25">
      <c r="A642">
        <f t="shared" si="88"/>
        <v>641</v>
      </c>
      <c r="B642" s="1">
        <v>55040</v>
      </c>
      <c r="C642" s="2">
        <v>39915</v>
      </c>
      <c r="D642" s="1" t="s">
        <v>20</v>
      </c>
      <c r="E642" s="1" t="str">
        <f t="shared" si="81"/>
        <v>*</v>
      </c>
      <c r="F642" s="1" t="str">
        <f t="shared" si="82"/>
        <v>**</v>
      </c>
      <c r="G642" s="1" t="str">
        <f t="shared" si="83"/>
        <v>**</v>
      </c>
      <c r="J642" s="1" t="str">
        <f t="shared" si="84"/>
        <v>**</v>
      </c>
      <c r="P642" s="1">
        <v>8</v>
      </c>
      <c r="Q642" s="1">
        <f t="shared" si="89"/>
        <v>0.01</v>
      </c>
      <c r="T642" s="4">
        <v>292.38</v>
      </c>
      <c r="U642" s="9">
        <f t="shared" si="85"/>
        <v>0</v>
      </c>
      <c r="V642" s="4">
        <f t="shared" si="86"/>
        <v>36.547499999999999</v>
      </c>
      <c r="W642" s="1" t="s">
        <v>21</v>
      </c>
      <c r="X642" s="1">
        <v>6.31</v>
      </c>
      <c r="Y642" s="4">
        <f t="shared" si="87"/>
        <v>298.69</v>
      </c>
      <c r="Z642" s="1" t="s">
        <v>15</v>
      </c>
      <c r="AA642" s="1" t="s">
        <v>16</v>
      </c>
      <c r="AB642" s="1" t="s">
        <v>29</v>
      </c>
      <c r="AC642" s="1" t="s">
        <v>55</v>
      </c>
      <c r="AD642" s="1" t="s">
        <v>19</v>
      </c>
      <c r="AE642" s="2">
        <v>39917</v>
      </c>
    </row>
    <row r="643" spans="1:31" x14ac:dyDescent="0.25">
      <c r="A643">
        <f t="shared" si="88"/>
        <v>642</v>
      </c>
      <c r="B643" s="1">
        <v>55040</v>
      </c>
      <c r="C643" s="2">
        <v>39915</v>
      </c>
      <c r="D643" s="1" t="s">
        <v>20</v>
      </c>
      <c r="E643" s="1" t="str">
        <f t="shared" ref="E643:E706" si="90">IF(D643="Critical","***","*")</f>
        <v>*</v>
      </c>
      <c r="F643" s="1" t="str">
        <f t="shared" ref="F643:F706" si="91">IF(D643="Critical","***",IF(D643="High","**","*"))</f>
        <v>**</v>
      </c>
      <c r="G643" s="1" t="str">
        <f t="shared" ref="G643:G706" si="92">VLOOKUP(D643,$H$6:$I$10,2,FALSE)</f>
        <v>**</v>
      </c>
      <c r="J643" s="1" t="str">
        <f t="shared" ref="J643:J706" si="93">HLOOKUP(D643,$K$5:$O$6,2,FALSE)</f>
        <v>**</v>
      </c>
      <c r="P643" s="1">
        <v>34</v>
      </c>
      <c r="Q643" s="1">
        <f t="shared" si="89"/>
        <v>0.04</v>
      </c>
      <c r="T643" s="4">
        <v>290.01</v>
      </c>
      <c r="U643" s="9">
        <f t="shared" ref="U643:U706" si="94">IF(T643&gt;1000,1,0)</f>
        <v>0</v>
      </c>
      <c r="V643" s="4">
        <f t="shared" ref="V643:V706" si="95">T643/P643</f>
        <v>8.5297058823529408</v>
      </c>
      <c r="W643" s="1" t="s">
        <v>21</v>
      </c>
      <c r="X643" s="1">
        <v>8.94</v>
      </c>
      <c r="Y643" s="4">
        <f t="shared" ref="Y643:Y706" si="96">X643+T643</f>
        <v>298.95</v>
      </c>
      <c r="Z643" s="1" t="s">
        <v>15</v>
      </c>
      <c r="AA643" s="1" t="s">
        <v>16</v>
      </c>
      <c r="AB643" s="1" t="s">
        <v>29</v>
      </c>
      <c r="AC643" s="1" t="s">
        <v>43</v>
      </c>
      <c r="AD643" s="1" t="s">
        <v>19</v>
      </c>
      <c r="AE643" s="2">
        <v>39917</v>
      </c>
    </row>
    <row r="644" spans="1:31" x14ac:dyDescent="0.25">
      <c r="A644">
        <f t="shared" ref="A644:A707" si="97">A643+1</f>
        <v>643</v>
      </c>
      <c r="B644" s="1">
        <v>55040</v>
      </c>
      <c r="C644" s="2">
        <v>39915</v>
      </c>
      <c r="D644" s="1" t="s">
        <v>20</v>
      </c>
      <c r="E644" s="1" t="str">
        <f t="shared" si="90"/>
        <v>*</v>
      </c>
      <c r="F644" s="1" t="str">
        <f t="shared" si="91"/>
        <v>**</v>
      </c>
      <c r="G644" s="1" t="str">
        <f t="shared" si="92"/>
        <v>**</v>
      </c>
      <c r="J644" s="1" t="str">
        <f t="shared" si="93"/>
        <v>**</v>
      </c>
      <c r="P644" s="1">
        <v>24</v>
      </c>
      <c r="Q644" s="1">
        <f t="shared" ref="Q644:Q707" si="98">VLOOKUP(P644,$R$5:$S$10,2,TRUE)</f>
        <v>3.5000000000000003E-2</v>
      </c>
      <c r="T644" s="4">
        <v>191.79</v>
      </c>
      <c r="U644" s="9">
        <f t="shared" si="94"/>
        <v>0</v>
      </c>
      <c r="V644" s="4">
        <f t="shared" si="95"/>
        <v>7.99125</v>
      </c>
      <c r="W644" s="1" t="s">
        <v>21</v>
      </c>
      <c r="X644" s="1">
        <v>2.64</v>
      </c>
      <c r="Y644" s="4">
        <f t="shared" si="96"/>
        <v>194.42999999999998</v>
      </c>
      <c r="Z644" s="1" t="s">
        <v>15</v>
      </c>
      <c r="AA644" s="1" t="s">
        <v>16</v>
      </c>
      <c r="AB644" s="1" t="s">
        <v>29</v>
      </c>
      <c r="AC644" s="1" t="s">
        <v>45</v>
      </c>
      <c r="AD644" s="1" t="s">
        <v>41</v>
      </c>
      <c r="AE644" s="2">
        <v>39915</v>
      </c>
    </row>
    <row r="645" spans="1:31" x14ac:dyDescent="0.25">
      <c r="A645">
        <f t="shared" si="97"/>
        <v>644</v>
      </c>
      <c r="B645" s="1">
        <v>44448</v>
      </c>
      <c r="C645" s="2">
        <v>39916</v>
      </c>
      <c r="D645" s="1" t="s">
        <v>32</v>
      </c>
      <c r="E645" s="1" t="str">
        <f t="shared" si="90"/>
        <v>***</v>
      </c>
      <c r="F645" s="1" t="str">
        <f t="shared" si="91"/>
        <v>***</v>
      </c>
      <c r="G645" s="1" t="str">
        <f t="shared" si="92"/>
        <v>***</v>
      </c>
      <c r="J645" s="1" t="str">
        <f t="shared" si="93"/>
        <v>***</v>
      </c>
      <c r="P645" s="1">
        <v>28</v>
      </c>
      <c r="Q645" s="1">
        <f t="shared" si="98"/>
        <v>3.5000000000000003E-2</v>
      </c>
      <c r="T645" s="4">
        <v>951.06</v>
      </c>
      <c r="U645" s="9">
        <f t="shared" si="94"/>
        <v>0</v>
      </c>
      <c r="V645" s="4">
        <f t="shared" si="95"/>
        <v>33.966428571428573</v>
      </c>
      <c r="W645" s="1" t="s">
        <v>21</v>
      </c>
      <c r="X645" s="1">
        <v>1.99</v>
      </c>
      <c r="Y645" s="4">
        <f t="shared" si="96"/>
        <v>953.05</v>
      </c>
      <c r="Z645" s="1" t="s">
        <v>22</v>
      </c>
      <c r="AA645" s="1" t="s">
        <v>23</v>
      </c>
      <c r="AB645" s="1" t="s">
        <v>24</v>
      </c>
      <c r="AC645" s="1" t="s">
        <v>38</v>
      </c>
      <c r="AD645" s="1" t="s">
        <v>41</v>
      </c>
      <c r="AE645" s="2">
        <v>39918</v>
      </c>
    </row>
    <row r="646" spans="1:31" x14ac:dyDescent="0.25">
      <c r="A646">
        <f t="shared" si="97"/>
        <v>645</v>
      </c>
      <c r="B646" s="1">
        <v>55046</v>
      </c>
      <c r="C646" s="2">
        <v>39916</v>
      </c>
      <c r="D646" s="1" t="s">
        <v>32</v>
      </c>
      <c r="E646" s="1" t="str">
        <f t="shared" si="90"/>
        <v>***</v>
      </c>
      <c r="F646" s="1" t="str">
        <f t="shared" si="91"/>
        <v>***</v>
      </c>
      <c r="G646" s="1" t="str">
        <f t="shared" si="92"/>
        <v>***</v>
      </c>
      <c r="J646" s="1" t="str">
        <f t="shared" si="93"/>
        <v>***</v>
      </c>
      <c r="P646" s="1">
        <v>2</v>
      </c>
      <c r="Q646" s="1">
        <f t="shared" si="98"/>
        <v>0.01</v>
      </c>
      <c r="T646" s="4">
        <v>29.32</v>
      </c>
      <c r="U646" s="9">
        <f t="shared" si="94"/>
        <v>0</v>
      </c>
      <c r="V646" s="4">
        <f t="shared" si="95"/>
        <v>14.66</v>
      </c>
      <c r="W646" s="1" t="s">
        <v>14</v>
      </c>
      <c r="X646" s="1">
        <v>11.15</v>
      </c>
      <c r="Y646" s="4">
        <f t="shared" si="96"/>
        <v>40.47</v>
      </c>
      <c r="Z646" s="1" t="s">
        <v>51</v>
      </c>
      <c r="AA646" s="1" t="s">
        <v>23</v>
      </c>
      <c r="AB646" s="1" t="s">
        <v>29</v>
      </c>
      <c r="AC646" s="1" t="s">
        <v>40</v>
      </c>
      <c r="AD646" s="1" t="s">
        <v>19</v>
      </c>
      <c r="AE646" s="2">
        <v>39917</v>
      </c>
    </row>
    <row r="647" spans="1:31" x14ac:dyDescent="0.25">
      <c r="A647">
        <f t="shared" si="97"/>
        <v>646</v>
      </c>
      <c r="B647" s="1">
        <v>9635</v>
      </c>
      <c r="C647" s="2">
        <v>39916</v>
      </c>
      <c r="D647" s="1" t="s">
        <v>32</v>
      </c>
      <c r="E647" s="1" t="str">
        <f t="shared" si="90"/>
        <v>***</v>
      </c>
      <c r="F647" s="1" t="str">
        <f t="shared" si="91"/>
        <v>***</v>
      </c>
      <c r="G647" s="1" t="str">
        <f t="shared" si="92"/>
        <v>***</v>
      </c>
      <c r="J647" s="1" t="str">
        <f t="shared" si="93"/>
        <v>***</v>
      </c>
      <c r="P647" s="1">
        <v>1</v>
      </c>
      <c r="Q647" s="1">
        <f t="shared" si="98"/>
        <v>0.01</v>
      </c>
      <c r="T647" s="4">
        <v>3.42</v>
      </c>
      <c r="U647" s="9">
        <f t="shared" si="94"/>
        <v>0</v>
      </c>
      <c r="V647" s="4">
        <f t="shared" si="95"/>
        <v>3.42</v>
      </c>
      <c r="W647" s="1" t="s">
        <v>21</v>
      </c>
      <c r="X647" s="1">
        <v>1.49</v>
      </c>
      <c r="Y647" s="4">
        <f t="shared" si="96"/>
        <v>4.91</v>
      </c>
      <c r="Z647" s="1" t="s">
        <v>44</v>
      </c>
      <c r="AA647" s="1" t="s">
        <v>28</v>
      </c>
      <c r="AB647" s="1" t="s">
        <v>29</v>
      </c>
      <c r="AC647" s="1" t="s">
        <v>43</v>
      </c>
      <c r="AD647" s="1" t="s">
        <v>19</v>
      </c>
      <c r="AE647" s="2">
        <v>39918</v>
      </c>
    </row>
    <row r="648" spans="1:31" x14ac:dyDescent="0.25">
      <c r="A648">
        <f t="shared" si="97"/>
        <v>647</v>
      </c>
      <c r="B648" s="1">
        <v>8422</v>
      </c>
      <c r="C648" s="2">
        <v>39917</v>
      </c>
      <c r="D648" s="1" t="s">
        <v>36</v>
      </c>
      <c r="E648" s="1" t="str">
        <f t="shared" si="90"/>
        <v>*</v>
      </c>
      <c r="F648" s="1" t="str">
        <f t="shared" si="91"/>
        <v>*</v>
      </c>
      <c r="G648" s="1" t="str">
        <f t="shared" si="92"/>
        <v>*</v>
      </c>
      <c r="J648" s="1" t="str">
        <f t="shared" si="93"/>
        <v>*</v>
      </c>
      <c r="P648" s="1">
        <v>18</v>
      </c>
      <c r="Q648" s="1">
        <f t="shared" si="98"/>
        <v>0.02</v>
      </c>
      <c r="T648" s="4">
        <v>4212.7520000000004</v>
      </c>
      <c r="U648" s="9">
        <f t="shared" si="94"/>
        <v>1</v>
      </c>
      <c r="V648" s="4">
        <f t="shared" si="95"/>
        <v>234.04177777777781</v>
      </c>
      <c r="W648" s="1" t="s">
        <v>33</v>
      </c>
      <c r="X648" s="1">
        <v>54.12</v>
      </c>
      <c r="Y648" s="4">
        <f t="shared" si="96"/>
        <v>4266.8720000000003</v>
      </c>
      <c r="Z648" s="1" t="s">
        <v>53</v>
      </c>
      <c r="AA648" s="1" t="s">
        <v>37</v>
      </c>
      <c r="AB648" s="1" t="s">
        <v>17</v>
      </c>
      <c r="AC648" s="1" t="s">
        <v>52</v>
      </c>
      <c r="AD648" s="1" t="s">
        <v>59</v>
      </c>
      <c r="AE648" s="2">
        <v>39918</v>
      </c>
    </row>
    <row r="649" spans="1:31" x14ac:dyDescent="0.25">
      <c r="A649">
        <f t="shared" si="97"/>
        <v>648</v>
      </c>
      <c r="B649" s="1">
        <v>32999</v>
      </c>
      <c r="C649" s="2">
        <v>39917</v>
      </c>
      <c r="D649" s="1" t="s">
        <v>13</v>
      </c>
      <c r="E649" s="1" t="str">
        <f t="shared" si="90"/>
        <v>*</v>
      </c>
      <c r="F649" s="1" t="str">
        <f t="shared" si="91"/>
        <v>*</v>
      </c>
      <c r="G649" s="1" t="str">
        <f t="shared" si="92"/>
        <v>*</v>
      </c>
      <c r="J649" s="1" t="str">
        <f t="shared" si="93"/>
        <v>*</v>
      </c>
      <c r="P649" s="1">
        <v>14</v>
      </c>
      <c r="Q649" s="1">
        <f t="shared" si="98"/>
        <v>0.02</v>
      </c>
      <c r="T649" s="4">
        <v>1386.65</v>
      </c>
      <c r="U649" s="9">
        <f t="shared" si="94"/>
        <v>1</v>
      </c>
      <c r="V649" s="4">
        <f t="shared" si="95"/>
        <v>99.046428571428578</v>
      </c>
      <c r="W649" s="1" t="s">
        <v>33</v>
      </c>
      <c r="X649" s="1">
        <v>35.840000000000003</v>
      </c>
      <c r="Y649" s="4">
        <f t="shared" si="96"/>
        <v>1422.49</v>
      </c>
      <c r="Z649" s="1" t="s">
        <v>64</v>
      </c>
      <c r="AA649" s="1" t="s">
        <v>37</v>
      </c>
      <c r="AB649" s="1" t="s">
        <v>17</v>
      </c>
      <c r="AC649" s="1" t="s">
        <v>62</v>
      </c>
      <c r="AD649" s="1" t="s">
        <v>59</v>
      </c>
      <c r="AE649" s="2">
        <v>39922</v>
      </c>
    </row>
    <row r="650" spans="1:31" x14ac:dyDescent="0.25">
      <c r="A650">
        <f t="shared" si="97"/>
        <v>649</v>
      </c>
      <c r="B650" s="1">
        <v>8422</v>
      </c>
      <c r="C650" s="2">
        <v>39917</v>
      </c>
      <c r="D650" s="1" t="s">
        <v>36</v>
      </c>
      <c r="E650" s="1" t="str">
        <f t="shared" si="90"/>
        <v>*</v>
      </c>
      <c r="F650" s="1" t="str">
        <f t="shared" si="91"/>
        <v>*</v>
      </c>
      <c r="G650" s="1" t="str">
        <f t="shared" si="92"/>
        <v>*</v>
      </c>
      <c r="J650" s="1" t="str">
        <f t="shared" si="93"/>
        <v>*</v>
      </c>
      <c r="P650" s="1">
        <v>33</v>
      </c>
      <c r="Q650" s="1">
        <f t="shared" si="98"/>
        <v>0.04</v>
      </c>
      <c r="T650" s="4">
        <v>1003.71</v>
      </c>
      <c r="U650" s="9">
        <f t="shared" si="94"/>
        <v>1</v>
      </c>
      <c r="V650" s="4">
        <f t="shared" si="95"/>
        <v>30.415454545454548</v>
      </c>
      <c r="W650" s="1" t="s">
        <v>14</v>
      </c>
      <c r="X650" s="1">
        <v>4</v>
      </c>
      <c r="Y650" s="4">
        <f t="shared" si="96"/>
        <v>1007.71</v>
      </c>
      <c r="Z650" s="1" t="s">
        <v>44</v>
      </c>
      <c r="AA650" s="1" t="s">
        <v>37</v>
      </c>
      <c r="AB650" s="1" t="s">
        <v>24</v>
      </c>
      <c r="AC650" s="1" t="s">
        <v>38</v>
      </c>
      <c r="AD650" s="1" t="s">
        <v>19</v>
      </c>
      <c r="AE650" s="2">
        <v>39919</v>
      </c>
    </row>
    <row r="651" spans="1:31" x14ac:dyDescent="0.25">
      <c r="A651">
        <f t="shared" si="97"/>
        <v>650</v>
      </c>
      <c r="B651" s="1">
        <v>58818</v>
      </c>
      <c r="C651" s="2">
        <v>39918</v>
      </c>
      <c r="D651" s="1" t="s">
        <v>32</v>
      </c>
      <c r="E651" s="1" t="str">
        <f t="shared" si="90"/>
        <v>***</v>
      </c>
      <c r="F651" s="1" t="str">
        <f t="shared" si="91"/>
        <v>***</v>
      </c>
      <c r="G651" s="1" t="str">
        <f t="shared" si="92"/>
        <v>***</v>
      </c>
      <c r="J651" s="1" t="str">
        <f t="shared" si="93"/>
        <v>***</v>
      </c>
      <c r="P651" s="1">
        <v>20</v>
      </c>
      <c r="Q651" s="1">
        <f t="shared" si="98"/>
        <v>3.5000000000000003E-2</v>
      </c>
      <c r="T651" s="4">
        <v>4353.0200000000004</v>
      </c>
      <c r="U651" s="9">
        <f t="shared" si="94"/>
        <v>1</v>
      </c>
      <c r="V651" s="4">
        <f t="shared" si="95"/>
        <v>217.65100000000001</v>
      </c>
      <c r="W651" s="1" t="s">
        <v>33</v>
      </c>
      <c r="X651" s="1">
        <v>28.16</v>
      </c>
      <c r="Y651" s="4">
        <f t="shared" si="96"/>
        <v>4381.18</v>
      </c>
      <c r="Z651" s="1" t="s">
        <v>54</v>
      </c>
      <c r="AA651" s="1" t="s">
        <v>16</v>
      </c>
      <c r="AB651" s="1" t="s">
        <v>17</v>
      </c>
      <c r="AC651" s="1" t="s">
        <v>34</v>
      </c>
      <c r="AD651" s="1" t="s">
        <v>35</v>
      </c>
      <c r="AE651" s="2">
        <v>39920</v>
      </c>
    </row>
    <row r="652" spans="1:31" x14ac:dyDescent="0.25">
      <c r="A652">
        <f t="shared" si="97"/>
        <v>651</v>
      </c>
      <c r="B652" s="1">
        <v>33220</v>
      </c>
      <c r="C652" s="2">
        <v>39918</v>
      </c>
      <c r="D652" s="1" t="s">
        <v>27</v>
      </c>
      <c r="E652" s="1" t="str">
        <f t="shared" si="90"/>
        <v>*</v>
      </c>
      <c r="F652" s="1" t="str">
        <f t="shared" si="91"/>
        <v>*</v>
      </c>
      <c r="G652" s="1" t="str">
        <f t="shared" si="92"/>
        <v>*</v>
      </c>
      <c r="J652" s="1" t="str">
        <f t="shared" si="93"/>
        <v>*</v>
      </c>
      <c r="P652" s="1">
        <v>49</v>
      </c>
      <c r="Q652" s="1">
        <f t="shared" si="98"/>
        <v>0.05</v>
      </c>
      <c r="T652" s="4">
        <v>3291.13</v>
      </c>
      <c r="U652" s="9">
        <f t="shared" si="94"/>
        <v>1</v>
      </c>
      <c r="V652" s="4">
        <f t="shared" si="95"/>
        <v>67.165918367346947</v>
      </c>
      <c r="W652" s="1" t="s">
        <v>21</v>
      </c>
      <c r="X652" s="1">
        <v>3.5</v>
      </c>
      <c r="Y652" s="4">
        <f t="shared" si="96"/>
        <v>3294.63</v>
      </c>
      <c r="Z652" s="1" t="s">
        <v>49</v>
      </c>
      <c r="AA652" s="1" t="s">
        <v>16</v>
      </c>
      <c r="AB652" s="1" t="s">
        <v>29</v>
      </c>
      <c r="AC652" s="1" t="s">
        <v>63</v>
      </c>
      <c r="AD652" s="1" t="s">
        <v>19</v>
      </c>
      <c r="AE652" s="2">
        <v>39918</v>
      </c>
    </row>
    <row r="653" spans="1:31" x14ac:dyDescent="0.25">
      <c r="A653">
        <f t="shared" si="97"/>
        <v>652</v>
      </c>
      <c r="B653" s="1">
        <v>58818</v>
      </c>
      <c r="C653" s="2">
        <v>39918</v>
      </c>
      <c r="D653" s="1" t="s">
        <v>32</v>
      </c>
      <c r="E653" s="1" t="str">
        <f t="shared" si="90"/>
        <v>***</v>
      </c>
      <c r="F653" s="1" t="str">
        <f t="shared" si="91"/>
        <v>***</v>
      </c>
      <c r="G653" s="1" t="str">
        <f t="shared" si="92"/>
        <v>***</v>
      </c>
      <c r="J653" s="1" t="str">
        <f t="shared" si="93"/>
        <v>***</v>
      </c>
      <c r="P653" s="1">
        <v>41</v>
      </c>
      <c r="Q653" s="1">
        <f t="shared" si="98"/>
        <v>0.05</v>
      </c>
      <c r="T653" s="4">
        <v>998.05</v>
      </c>
      <c r="U653" s="9">
        <f t="shared" si="94"/>
        <v>0</v>
      </c>
      <c r="V653" s="4">
        <f t="shared" si="95"/>
        <v>24.342682926829266</v>
      </c>
      <c r="W653" s="1" t="s">
        <v>21</v>
      </c>
      <c r="X653" s="1">
        <v>1.99</v>
      </c>
      <c r="Y653" s="4">
        <f t="shared" si="96"/>
        <v>1000.04</v>
      </c>
      <c r="Z653" s="1" t="s">
        <v>54</v>
      </c>
      <c r="AA653" s="1" t="s">
        <v>16</v>
      </c>
      <c r="AB653" s="1" t="s">
        <v>24</v>
      </c>
      <c r="AC653" s="1" t="s">
        <v>38</v>
      </c>
      <c r="AD653" s="1" t="s">
        <v>41</v>
      </c>
      <c r="AE653" s="2">
        <v>39919</v>
      </c>
    </row>
    <row r="654" spans="1:31" x14ac:dyDescent="0.25">
      <c r="A654">
        <f t="shared" si="97"/>
        <v>653</v>
      </c>
      <c r="B654" s="1">
        <v>33220</v>
      </c>
      <c r="C654" s="2">
        <v>39918</v>
      </c>
      <c r="D654" s="1" t="s">
        <v>27</v>
      </c>
      <c r="E654" s="1" t="str">
        <f t="shared" si="90"/>
        <v>*</v>
      </c>
      <c r="F654" s="1" t="str">
        <f t="shared" si="91"/>
        <v>*</v>
      </c>
      <c r="G654" s="1" t="str">
        <f t="shared" si="92"/>
        <v>*</v>
      </c>
      <c r="J654" s="1" t="str">
        <f t="shared" si="93"/>
        <v>*</v>
      </c>
      <c r="P654" s="1">
        <v>40</v>
      </c>
      <c r="Q654" s="1">
        <f t="shared" si="98"/>
        <v>0.05</v>
      </c>
      <c r="T654" s="4">
        <v>736.96</v>
      </c>
      <c r="U654" s="9">
        <f t="shared" si="94"/>
        <v>0</v>
      </c>
      <c r="V654" s="4">
        <f t="shared" si="95"/>
        <v>18.423999999999999</v>
      </c>
      <c r="W654" s="1" t="s">
        <v>21</v>
      </c>
      <c r="X654" s="1">
        <v>10.49</v>
      </c>
      <c r="Y654" s="4">
        <f t="shared" si="96"/>
        <v>747.45</v>
      </c>
      <c r="Z654" s="1" t="s">
        <v>49</v>
      </c>
      <c r="AA654" s="1" t="s">
        <v>16</v>
      </c>
      <c r="AB654" s="1" t="s">
        <v>17</v>
      </c>
      <c r="AC654" s="1" t="s">
        <v>18</v>
      </c>
      <c r="AD654" s="1" t="s">
        <v>19</v>
      </c>
      <c r="AE654" s="2">
        <v>39921</v>
      </c>
    </row>
    <row r="655" spans="1:31" x14ac:dyDescent="0.25">
      <c r="A655">
        <f t="shared" si="97"/>
        <v>654</v>
      </c>
      <c r="B655" s="1">
        <v>35041</v>
      </c>
      <c r="C655" s="2">
        <v>39918</v>
      </c>
      <c r="D655" s="1" t="s">
        <v>27</v>
      </c>
      <c r="E655" s="1" t="str">
        <f t="shared" si="90"/>
        <v>*</v>
      </c>
      <c r="F655" s="1" t="str">
        <f t="shared" si="91"/>
        <v>*</v>
      </c>
      <c r="G655" s="1" t="str">
        <f t="shared" si="92"/>
        <v>*</v>
      </c>
      <c r="J655" s="1" t="str">
        <f t="shared" si="93"/>
        <v>*</v>
      </c>
      <c r="P655" s="1">
        <v>28</v>
      </c>
      <c r="Q655" s="1">
        <f t="shared" si="98"/>
        <v>3.5000000000000003E-2</v>
      </c>
      <c r="T655" s="4">
        <v>443.73</v>
      </c>
      <c r="U655" s="9">
        <f t="shared" si="94"/>
        <v>0</v>
      </c>
      <c r="V655" s="4">
        <f t="shared" si="95"/>
        <v>15.8475</v>
      </c>
      <c r="W655" s="1" t="s">
        <v>21</v>
      </c>
      <c r="X655" s="1">
        <v>15.09</v>
      </c>
      <c r="Y655" s="4">
        <f t="shared" si="96"/>
        <v>458.82</v>
      </c>
      <c r="Z655" s="1" t="s">
        <v>44</v>
      </c>
      <c r="AA655" s="1" t="s">
        <v>37</v>
      </c>
      <c r="AB655" s="1" t="s">
        <v>29</v>
      </c>
      <c r="AC655" s="1" t="s">
        <v>43</v>
      </c>
      <c r="AD655" s="1" t="s">
        <v>19</v>
      </c>
      <c r="AE655" s="2">
        <v>39918</v>
      </c>
    </row>
    <row r="656" spans="1:31" x14ac:dyDescent="0.25">
      <c r="A656">
        <f t="shared" si="97"/>
        <v>655</v>
      </c>
      <c r="B656" s="1">
        <v>50337</v>
      </c>
      <c r="C656" s="2">
        <v>39919</v>
      </c>
      <c r="D656" s="1" t="s">
        <v>27</v>
      </c>
      <c r="E656" s="1" t="str">
        <f t="shared" si="90"/>
        <v>*</v>
      </c>
      <c r="F656" s="1" t="str">
        <f t="shared" si="91"/>
        <v>*</v>
      </c>
      <c r="G656" s="1" t="str">
        <f t="shared" si="92"/>
        <v>*</v>
      </c>
      <c r="J656" s="1" t="str">
        <f t="shared" si="93"/>
        <v>*</v>
      </c>
      <c r="P656" s="1">
        <v>6</v>
      </c>
      <c r="Q656" s="1">
        <f t="shared" si="98"/>
        <v>0.01</v>
      </c>
      <c r="T656" s="4">
        <v>14734.71</v>
      </c>
      <c r="U656" s="9">
        <f t="shared" si="94"/>
        <v>1</v>
      </c>
      <c r="V656" s="4">
        <f t="shared" si="95"/>
        <v>2455.7849999999999</v>
      </c>
      <c r="W656" s="1" t="s">
        <v>33</v>
      </c>
      <c r="X656" s="1">
        <v>29.7</v>
      </c>
      <c r="Y656" s="4">
        <f t="shared" si="96"/>
        <v>14764.41</v>
      </c>
      <c r="Z656" s="1" t="s">
        <v>15</v>
      </c>
      <c r="AA656" s="1" t="s">
        <v>16</v>
      </c>
      <c r="AB656" s="1" t="s">
        <v>24</v>
      </c>
      <c r="AC656" s="1" t="s">
        <v>56</v>
      </c>
      <c r="AD656" s="1" t="s">
        <v>35</v>
      </c>
      <c r="AE656" s="2">
        <v>39921</v>
      </c>
    </row>
    <row r="657" spans="1:31" x14ac:dyDescent="0.25">
      <c r="A657">
        <f t="shared" si="97"/>
        <v>656</v>
      </c>
      <c r="B657" s="1">
        <v>19584</v>
      </c>
      <c r="C657" s="2">
        <v>39919</v>
      </c>
      <c r="D657" s="1" t="s">
        <v>32</v>
      </c>
      <c r="E657" s="1" t="str">
        <f t="shared" si="90"/>
        <v>***</v>
      </c>
      <c r="F657" s="1" t="str">
        <f t="shared" si="91"/>
        <v>***</v>
      </c>
      <c r="G657" s="1" t="str">
        <f t="shared" si="92"/>
        <v>***</v>
      </c>
      <c r="J657" s="1" t="str">
        <f t="shared" si="93"/>
        <v>***</v>
      </c>
      <c r="P657" s="1">
        <v>6</v>
      </c>
      <c r="Q657" s="1">
        <f t="shared" si="98"/>
        <v>0.01</v>
      </c>
      <c r="T657" s="4">
        <v>14535.8</v>
      </c>
      <c r="U657" s="9">
        <f t="shared" si="94"/>
        <v>1</v>
      </c>
      <c r="V657" s="4">
        <f t="shared" si="95"/>
        <v>2422.6333333333332</v>
      </c>
      <c r="W657" s="1" t="s">
        <v>33</v>
      </c>
      <c r="X657" s="1">
        <v>29.7</v>
      </c>
      <c r="Y657" s="4">
        <f t="shared" si="96"/>
        <v>14565.5</v>
      </c>
      <c r="Z657" s="1" t="s">
        <v>22</v>
      </c>
      <c r="AA657" s="1" t="s">
        <v>28</v>
      </c>
      <c r="AB657" s="1" t="s">
        <v>24</v>
      </c>
      <c r="AC657" s="1" t="s">
        <v>56</v>
      </c>
      <c r="AD657" s="1" t="s">
        <v>35</v>
      </c>
      <c r="AE657" s="2">
        <v>39920</v>
      </c>
    </row>
    <row r="658" spans="1:31" x14ac:dyDescent="0.25">
      <c r="A658">
        <f t="shared" si="97"/>
        <v>657</v>
      </c>
      <c r="B658" s="1">
        <v>96</v>
      </c>
      <c r="C658" s="2">
        <v>39919</v>
      </c>
      <c r="D658" s="1" t="s">
        <v>20</v>
      </c>
      <c r="E658" s="1" t="str">
        <f t="shared" si="90"/>
        <v>*</v>
      </c>
      <c r="F658" s="1" t="str">
        <f t="shared" si="91"/>
        <v>**</v>
      </c>
      <c r="G658" s="1" t="str">
        <f t="shared" si="92"/>
        <v>**</v>
      </c>
      <c r="J658" s="1" t="str">
        <f t="shared" si="93"/>
        <v>**</v>
      </c>
      <c r="P658" s="1">
        <v>37</v>
      </c>
      <c r="Q658" s="1">
        <f t="shared" si="98"/>
        <v>0.04</v>
      </c>
      <c r="T658" s="4">
        <v>4158.1234999999997</v>
      </c>
      <c r="U658" s="9">
        <f t="shared" si="94"/>
        <v>1</v>
      </c>
      <c r="V658" s="4">
        <f t="shared" si="95"/>
        <v>112.3817162162162</v>
      </c>
      <c r="W658" s="1" t="s">
        <v>21</v>
      </c>
      <c r="X658" s="1">
        <v>8.99</v>
      </c>
      <c r="Y658" s="4">
        <f t="shared" si="96"/>
        <v>4167.1134999999995</v>
      </c>
      <c r="Z658" s="1" t="s">
        <v>51</v>
      </c>
      <c r="AA658" s="1" t="s">
        <v>37</v>
      </c>
      <c r="AB658" s="1" t="s">
        <v>24</v>
      </c>
      <c r="AC658" s="1" t="s">
        <v>25</v>
      </c>
      <c r="AD658" s="1" t="s">
        <v>19</v>
      </c>
      <c r="AE658" s="2">
        <v>39921</v>
      </c>
    </row>
    <row r="659" spans="1:31" x14ac:dyDescent="0.25">
      <c r="A659">
        <f t="shared" si="97"/>
        <v>658</v>
      </c>
      <c r="B659" s="1">
        <v>50337</v>
      </c>
      <c r="C659" s="2">
        <v>39919</v>
      </c>
      <c r="D659" s="1" t="s">
        <v>27</v>
      </c>
      <c r="E659" s="1" t="str">
        <f t="shared" si="90"/>
        <v>*</v>
      </c>
      <c r="F659" s="1" t="str">
        <f t="shared" si="91"/>
        <v>*</v>
      </c>
      <c r="G659" s="1" t="str">
        <f t="shared" si="92"/>
        <v>*</v>
      </c>
      <c r="J659" s="1" t="str">
        <f t="shared" si="93"/>
        <v>*</v>
      </c>
      <c r="P659" s="1">
        <v>37</v>
      </c>
      <c r="Q659" s="1">
        <f t="shared" si="98"/>
        <v>0.04</v>
      </c>
      <c r="T659" s="4">
        <v>122.99</v>
      </c>
      <c r="U659" s="9">
        <f t="shared" si="94"/>
        <v>0</v>
      </c>
      <c r="V659" s="4">
        <f t="shared" si="95"/>
        <v>3.324054054054054</v>
      </c>
      <c r="W659" s="1" t="s">
        <v>14</v>
      </c>
      <c r="X659" s="1">
        <v>1.49</v>
      </c>
      <c r="Y659" s="4">
        <f t="shared" si="96"/>
        <v>124.47999999999999</v>
      </c>
      <c r="Z659" s="1" t="s">
        <v>15</v>
      </c>
      <c r="AA659" s="1" t="s">
        <v>16</v>
      </c>
      <c r="AB659" s="1" t="s">
        <v>29</v>
      </c>
      <c r="AC659" s="1" t="s">
        <v>43</v>
      </c>
      <c r="AD659" s="1" t="s">
        <v>19</v>
      </c>
      <c r="AE659" s="2">
        <v>39920</v>
      </c>
    </row>
    <row r="660" spans="1:31" x14ac:dyDescent="0.25">
      <c r="A660">
        <f t="shared" si="97"/>
        <v>659</v>
      </c>
      <c r="B660" s="1">
        <v>30407</v>
      </c>
      <c r="C660" s="2">
        <v>39920</v>
      </c>
      <c r="D660" s="1" t="s">
        <v>13</v>
      </c>
      <c r="E660" s="1" t="str">
        <f t="shared" si="90"/>
        <v>*</v>
      </c>
      <c r="F660" s="1" t="str">
        <f t="shared" si="91"/>
        <v>*</v>
      </c>
      <c r="G660" s="1" t="str">
        <f t="shared" si="92"/>
        <v>*</v>
      </c>
      <c r="J660" s="1" t="str">
        <f t="shared" si="93"/>
        <v>*</v>
      </c>
      <c r="P660" s="1">
        <v>41</v>
      </c>
      <c r="Q660" s="1">
        <f t="shared" si="98"/>
        <v>0.05</v>
      </c>
      <c r="T660" s="4">
        <v>17853.64</v>
      </c>
      <c r="U660" s="9">
        <f t="shared" si="94"/>
        <v>1</v>
      </c>
      <c r="V660" s="4">
        <f t="shared" si="95"/>
        <v>435.45463414634145</v>
      </c>
      <c r="W660" s="1" t="s">
        <v>21</v>
      </c>
      <c r="X660" s="1">
        <v>19.989999999999998</v>
      </c>
      <c r="Y660" s="4">
        <f t="shared" si="96"/>
        <v>17873.63</v>
      </c>
      <c r="Z660" s="1" t="s">
        <v>49</v>
      </c>
      <c r="AA660" s="1" t="s">
        <v>28</v>
      </c>
      <c r="AB660" s="1" t="s">
        <v>29</v>
      </c>
      <c r="AC660" s="1" t="s">
        <v>55</v>
      </c>
      <c r="AD660" s="1" t="s">
        <v>19</v>
      </c>
      <c r="AE660" s="2">
        <v>39920</v>
      </c>
    </row>
    <row r="661" spans="1:31" x14ac:dyDescent="0.25">
      <c r="A661">
        <f t="shared" si="97"/>
        <v>660</v>
      </c>
      <c r="B661" s="1">
        <v>2756</v>
      </c>
      <c r="C661" s="2">
        <v>39920</v>
      </c>
      <c r="D661" s="1" t="s">
        <v>32</v>
      </c>
      <c r="E661" s="1" t="str">
        <f t="shared" si="90"/>
        <v>***</v>
      </c>
      <c r="F661" s="1" t="str">
        <f t="shared" si="91"/>
        <v>***</v>
      </c>
      <c r="G661" s="1" t="str">
        <f t="shared" si="92"/>
        <v>***</v>
      </c>
      <c r="J661" s="1" t="str">
        <f t="shared" si="93"/>
        <v>***</v>
      </c>
      <c r="P661" s="1">
        <v>25</v>
      </c>
      <c r="Q661" s="1">
        <f t="shared" si="98"/>
        <v>3.5000000000000003E-2</v>
      </c>
      <c r="T661" s="4">
        <v>1344.88</v>
      </c>
      <c r="U661" s="9">
        <f t="shared" si="94"/>
        <v>1</v>
      </c>
      <c r="V661" s="4">
        <f t="shared" si="95"/>
        <v>53.795200000000001</v>
      </c>
      <c r="W661" s="1" t="s">
        <v>21</v>
      </c>
      <c r="X661" s="1">
        <v>4</v>
      </c>
      <c r="Y661" s="4">
        <f t="shared" si="96"/>
        <v>1348.88</v>
      </c>
      <c r="Z661" s="1" t="s">
        <v>42</v>
      </c>
      <c r="AA661" s="1" t="s">
        <v>23</v>
      </c>
      <c r="AB661" s="1" t="s">
        <v>24</v>
      </c>
      <c r="AC661" s="1" t="s">
        <v>38</v>
      </c>
      <c r="AD661" s="1" t="s">
        <v>19</v>
      </c>
      <c r="AE661" s="2">
        <v>39921</v>
      </c>
    </row>
    <row r="662" spans="1:31" x14ac:dyDescent="0.25">
      <c r="A662">
        <f t="shared" si="97"/>
        <v>661</v>
      </c>
      <c r="B662" s="1">
        <v>2756</v>
      </c>
      <c r="C662" s="2">
        <v>39920</v>
      </c>
      <c r="D662" s="1" t="s">
        <v>32</v>
      </c>
      <c r="E662" s="1" t="str">
        <f t="shared" si="90"/>
        <v>***</v>
      </c>
      <c r="F662" s="1" t="str">
        <f t="shared" si="91"/>
        <v>***</v>
      </c>
      <c r="G662" s="1" t="str">
        <f t="shared" si="92"/>
        <v>***</v>
      </c>
      <c r="J662" s="1" t="str">
        <f t="shared" si="93"/>
        <v>***</v>
      </c>
      <c r="P662" s="1">
        <v>42</v>
      </c>
      <c r="Q662" s="1">
        <f t="shared" si="98"/>
        <v>0.05</v>
      </c>
      <c r="T662" s="4">
        <v>248.54</v>
      </c>
      <c r="U662" s="9">
        <f t="shared" si="94"/>
        <v>0</v>
      </c>
      <c r="V662" s="4">
        <f t="shared" si="95"/>
        <v>5.9176190476190476</v>
      </c>
      <c r="W662" s="1" t="s">
        <v>21</v>
      </c>
      <c r="X662" s="1">
        <v>0.5</v>
      </c>
      <c r="Y662" s="4">
        <f t="shared" si="96"/>
        <v>249.04</v>
      </c>
      <c r="Z662" s="1" t="s">
        <v>42</v>
      </c>
      <c r="AA662" s="1" t="s">
        <v>23</v>
      </c>
      <c r="AB662" s="1" t="s">
        <v>29</v>
      </c>
      <c r="AC662" s="1" t="s">
        <v>58</v>
      </c>
      <c r="AD662" s="1" t="s">
        <v>19</v>
      </c>
      <c r="AE662" s="2">
        <v>39920</v>
      </c>
    </row>
    <row r="663" spans="1:31" x14ac:dyDescent="0.25">
      <c r="A663">
        <f t="shared" si="97"/>
        <v>662</v>
      </c>
      <c r="B663" s="1">
        <v>11013</v>
      </c>
      <c r="C663" s="2">
        <v>39920</v>
      </c>
      <c r="D663" s="1" t="s">
        <v>20</v>
      </c>
      <c r="E663" s="1" t="str">
        <f t="shared" si="90"/>
        <v>*</v>
      </c>
      <c r="F663" s="1" t="str">
        <f t="shared" si="91"/>
        <v>**</v>
      </c>
      <c r="G663" s="1" t="str">
        <f t="shared" si="92"/>
        <v>**</v>
      </c>
      <c r="J663" s="1" t="str">
        <f t="shared" si="93"/>
        <v>**</v>
      </c>
      <c r="P663" s="1">
        <v>2</v>
      </c>
      <c r="Q663" s="1">
        <f t="shared" si="98"/>
        <v>0.01</v>
      </c>
      <c r="T663" s="4">
        <v>226.88200000000001</v>
      </c>
      <c r="U663" s="9">
        <f t="shared" si="94"/>
        <v>0</v>
      </c>
      <c r="V663" s="4">
        <f t="shared" si="95"/>
        <v>113.441</v>
      </c>
      <c r="W663" s="1" t="s">
        <v>21</v>
      </c>
      <c r="X663" s="1">
        <v>8.99</v>
      </c>
      <c r="Y663" s="4">
        <f t="shared" si="96"/>
        <v>235.87200000000001</v>
      </c>
      <c r="Z663" s="1" t="s">
        <v>46</v>
      </c>
      <c r="AA663" s="1" t="s">
        <v>28</v>
      </c>
      <c r="AB663" s="1" t="s">
        <v>24</v>
      </c>
      <c r="AC663" s="1" t="s">
        <v>25</v>
      </c>
      <c r="AD663" s="1" t="s">
        <v>19</v>
      </c>
      <c r="AE663" s="2">
        <v>39921</v>
      </c>
    </row>
    <row r="664" spans="1:31" x14ac:dyDescent="0.25">
      <c r="A664">
        <f t="shared" si="97"/>
        <v>663</v>
      </c>
      <c r="B664" s="1">
        <v>54753</v>
      </c>
      <c r="C664" s="2">
        <v>39921</v>
      </c>
      <c r="D664" s="1" t="s">
        <v>36</v>
      </c>
      <c r="E664" s="1" t="str">
        <f t="shared" si="90"/>
        <v>*</v>
      </c>
      <c r="F664" s="1" t="str">
        <f t="shared" si="91"/>
        <v>*</v>
      </c>
      <c r="G664" s="1" t="str">
        <f t="shared" si="92"/>
        <v>*</v>
      </c>
      <c r="J664" s="1" t="str">
        <f t="shared" si="93"/>
        <v>*</v>
      </c>
      <c r="P664" s="1">
        <v>36</v>
      </c>
      <c r="Q664" s="1">
        <f t="shared" si="98"/>
        <v>0.04</v>
      </c>
      <c r="T664" s="4">
        <v>4711.2439999999997</v>
      </c>
      <c r="U664" s="9">
        <f t="shared" si="94"/>
        <v>1</v>
      </c>
      <c r="V664" s="4">
        <f t="shared" si="95"/>
        <v>130.86788888888887</v>
      </c>
      <c r="W664" s="1" t="s">
        <v>21</v>
      </c>
      <c r="X664" s="1">
        <v>3.9</v>
      </c>
      <c r="Y664" s="4">
        <f t="shared" si="96"/>
        <v>4715.1439999999993</v>
      </c>
      <c r="Z664" s="1" t="s">
        <v>51</v>
      </c>
      <c r="AA664" s="1" t="s">
        <v>28</v>
      </c>
      <c r="AB664" s="1" t="s">
        <v>24</v>
      </c>
      <c r="AC664" s="1" t="s">
        <v>25</v>
      </c>
      <c r="AD664" s="1" t="s">
        <v>19</v>
      </c>
      <c r="AE664" s="2">
        <v>39922</v>
      </c>
    </row>
    <row r="665" spans="1:31" x14ac:dyDescent="0.25">
      <c r="A665">
        <f t="shared" si="97"/>
        <v>664</v>
      </c>
      <c r="B665" s="1">
        <v>2817</v>
      </c>
      <c r="C665" s="2">
        <v>39921</v>
      </c>
      <c r="D665" s="1" t="s">
        <v>36</v>
      </c>
      <c r="E665" s="1" t="str">
        <f t="shared" si="90"/>
        <v>*</v>
      </c>
      <c r="F665" s="1" t="str">
        <f t="shared" si="91"/>
        <v>*</v>
      </c>
      <c r="G665" s="1" t="str">
        <f t="shared" si="92"/>
        <v>*</v>
      </c>
      <c r="J665" s="1" t="str">
        <f t="shared" si="93"/>
        <v>*</v>
      </c>
      <c r="P665" s="1">
        <v>14</v>
      </c>
      <c r="Q665" s="1">
        <f t="shared" si="98"/>
        <v>0.02</v>
      </c>
      <c r="T665" s="4">
        <v>3830.14</v>
      </c>
      <c r="U665" s="9">
        <f t="shared" si="94"/>
        <v>1</v>
      </c>
      <c r="V665" s="4">
        <f t="shared" si="95"/>
        <v>273.58142857142855</v>
      </c>
      <c r="W665" s="1" t="s">
        <v>21</v>
      </c>
      <c r="X665" s="1">
        <v>7.18</v>
      </c>
      <c r="Y665" s="4">
        <f t="shared" si="96"/>
        <v>3837.3199999999997</v>
      </c>
      <c r="Z665" s="1" t="s">
        <v>49</v>
      </c>
      <c r="AA665" s="1" t="s">
        <v>37</v>
      </c>
      <c r="AB665" s="1" t="s">
        <v>24</v>
      </c>
      <c r="AC665" s="1" t="s">
        <v>38</v>
      </c>
      <c r="AD665" s="1" t="s">
        <v>19</v>
      </c>
      <c r="AE665" s="2">
        <v>39922</v>
      </c>
    </row>
    <row r="666" spans="1:31" x14ac:dyDescent="0.25">
      <c r="A666">
        <f t="shared" si="97"/>
        <v>665</v>
      </c>
      <c r="B666" s="1">
        <v>4674</v>
      </c>
      <c r="C666" s="2">
        <v>39921</v>
      </c>
      <c r="D666" s="1" t="s">
        <v>32</v>
      </c>
      <c r="E666" s="1" t="str">
        <f t="shared" si="90"/>
        <v>***</v>
      </c>
      <c r="F666" s="1" t="str">
        <f t="shared" si="91"/>
        <v>***</v>
      </c>
      <c r="G666" s="1" t="str">
        <f t="shared" si="92"/>
        <v>***</v>
      </c>
      <c r="J666" s="1" t="str">
        <f t="shared" si="93"/>
        <v>***</v>
      </c>
      <c r="P666" s="1">
        <v>23</v>
      </c>
      <c r="Q666" s="1">
        <f t="shared" si="98"/>
        <v>3.5000000000000003E-2</v>
      </c>
      <c r="T666" s="4">
        <v>3041.33</v>
      </c>
      <c r="U666" s="9">
        <f t="shared" si="94"/>
        <v>1</v>
      </c>
      <c r="V666" s="4">
        <f t="shared" si="95"/>
        <v>132.23173913043479</v>
      </c>
      <c r="W666" s="1" t="s">
        <v>33</v>
      </c>
      <c r="X666" s="1">
        <v>30</v>
      </c>
      <c r="Y666" s="4">
        <f t="shared" si="96"/>
        <v>3071.33</v>
      </c>
      <c r="Z666" s="1" t="s">
        <v>49</v>
      </c>
      <c r="AA666" s="1" t="s">
        <v>28</v>
      </c>
      <c r="AB666" s="1" t="s">
        <v>17</v>
      </c>
      <c r="AC666" s="1" t="s">
        <v>34</v>
      </c>
      <c r="AD666" s="1" t="s">
        <v>35</v>
      </c>
      <c r="AE666" s="2">
        <v>39922</v>
      </c>
    </row>
    <row r="667" spans="1:31" x14ac:dyDescent="0.25">
      <c r="A667">
        <f t="shared" si="97"/>
        <v>666</v>
      </c>
      <c r="B667" s="1">
        <v>8259</v>
      </c>
      <c r="C667" s="2">
        <v>39921</v>
      </c>
      <c r="D667" s="1" t="s">
        <v>36</v>
      </c>
      <c r="E667" s="1" t="str">
        <f t="shared" si="90"/>
        <v>*</v>
      </c>
      <c r="F667" s="1" t="str">
        <f t="shared" si="91"/>
        <v>*</v>
      </c>
      <c r="G667" s="1" t="str">
        <f t="shared" si="92"/>
        <v>*</v>
      </c>
      <c r="J667" s="1" t="str">
        <f t="shared" si="93"/>
        <v>*</v>
      </c>
      <c r="P667" s="1">
        <v>25</v>
      </c>
      <c r="Q667" s="1">
        <f t="shared" si="98"/>
        <v>3.5000000000000003E-2</v>
      </c>
      <c r="T667" s="4">
        <v>2130.2199999999998</v>
      </c>
      <c r="U667" s="9">
        <f t="shared" si="94"/>
        <v>1</v>
      </c>
      <c r="V667" s="4">
        <f t="shared" si="95"/>
        <v>85.208799999999997</v>
      </c>
      <c r="W667" s="1" t="s">
        <v>33</v>
      </c>
      <c r="X667" s="1">
        <v>42</v>
      </c>
      <c r="Y667" s="4">
        <f t="shared" si="96"/>
        <v>2172.2199999999998</v>
      </c>
      <c r="Z667" s="1" t="s">
        <v>49</v>
      </c>
      <c r="AA667" s="1" t="s">
        <v>16</v>
      </c>
      <c r="AB667" s="1" t="s">
        <v>17</v>
      </c>
      <c r="AC667" s="1" t="s">
        <v>34</v>
      </c>
      <c r="AD667" s="1" t="s">
        <v>35</v>
      </c>
      <c r="AE667" s="2">
        <v>39921</v>
      </c>
    </row>
    <row r="668" spans="1:31" x14ac:dyDescent="0.25">
      <c r="A668">
        <f t="shared" si="97"/>
        <v>667</v>
      </c>
      <c r="B668" s="1">
        <v>2817</v>
      </c>
      <c r="C668" s="2">
        <v>39921</v>
      </c>
      <c r="D668" s="1" t="s">
        <v>36</v>
      </c>
      <c r="E668" s="1" t="str">
        <f t="shared" si="90"/>
        <v>*</v>
      </c>
      <c r="F668" s="1" t="str">
        <f t="shared" si="91"/>
        <v>*</v>
      </c>
      <c r="G668" s="1" t="str">
        <f t="shared" si="92"/>
        <v>*</v>
      </c>
      <c r="J668" s="1" t="str">
        <f t="shared" si="93"/>
        <v>*</v>
      </c>
      <c r="P668" s="1">
        <v>40</v>
      </c>
      <c r="Q668" s="1">
        <f t="shared" si="98"/>
        <v>0.05</v>
      </c>
      <c r="T668" s="4">
        <v>1559.86</v>
      </c>
      <c r="U668" s="9">
        <f t="shared" si="94"/>
        <v>1</v>
      </c>
      <c r="V668" s="4">
        <f t="shared" si="95"/>
        <v>38.996499999999997</v>
      </c>
      <c r="W668" s="1" t="s">
        <v>21</v>
      </c>
      <c r="X668" s="1">
        <v>3.04</v>
      </c>
      <c r="Y668" s="4">
        <f t="shared" si="96"/>
        <v>1562.8999999999999</v>
      </c>
      <c r="Z668" s="1" t="s">
        <v>49</v>
      </c>
      <c r="AA668" s="1" t="s">
        <v>37</v>
      </c>
      <c r="AB668" s="1" t="s">
        <v>17</v>
      </c>
      <c r="AC668" s="1" t="s">
        <v>18</v>
      </c>
      <c r="AD668" s="1" t="s">
        <v>31</v>
      </c>
      <c r="AE668" s="2">
        <v>39923</v>
      </c>
    </row>
    <row r="669" spans="1:31" x14ac:dyDescent="0.25">
      <c r="A669">
        <f t="shared" si="97"/>
        <v>668</v>
      </c>
      <c r="B669" s="1">
        <v>11553</v>
      </c>
      <c r="C669" s="2">
        <v>39921</v>
      </c>
      <c r="D669" s="1" t="s">
        <v>36</v>
      </c>
      <c r="E669" s="1" t="str">
        <f t="shared" si="90"/>
        <v>*</v>
      </c>
      <c r="F669" s="1" t="str">
        <f t="shared" si="91"/>
        <v>*</v>
      </c>
      <c r="G669" s="1" t="str">
        <f t="shared" si="92"/>
        <v>*</v>
      </c>
      <c r="J669" s="1" t="str">
        <f t="shared" si="93"/>
        <v>*</v>
      </c>
      <c r="P669" s="1">
        <v>20</v>
      </c>
      <c r="Q669" s="1">
        <f t="shared" si="98"/>
        <v>3.5000000000000003E-2</v>
      </c>
      <c r="T669" s="4">
        <v>1531.4110000000001</v>
      </c>
      <c r="U669" s="9">
        <f t="shared" si="94"/>
        <v>1</v>
      </c>
      <c r="V669" s="4">
        <f t="shared" si="95"/>
        <v>76.570549999999997</v>
      </c>
      <c r="W669" s="1" t="s">
        <v>21</v>
      </c>
      <c r="X669" s="1">
        <v>0.99</v>
      </c>
      <c r="Y669" s="4">
        <f t="shared" si="96"/>
        <v>1532.4010000000001</v>
      </c>
      <c r="Z669" s="1" t="s">
        <v>15</v>
      </c>
      <c r="AA669" s="1" t="s">
        <v>28</v>
      </c>
      <c r="AB669" s="1" t="s">
        <v>24</v>
      </c>
      <c r="AC669" s="1" t="s">
        <v>25</v>
      </c>
      <c r="AD669" s="1" t="s">
        <v>31</v>
      </c>
      <c r="AE669" s="2">
        <v>39923</v>
      </c>
    </row>
    <row r="670" spans="1:31" x14ac:dyDescent="0.25">
      <c r="A670">
        <f t="shared" si="97"/>
        <v>669</v>
      </c>
      <c r="B670" s="1">
        <v>11553</v>
      </c>
      <c r="C670" s="2">
        <v>39921</v>
      </c>
      <c r="D670" s="1" t="s">
        <v>36</v>
      </c>
      <c r="E670" s="1" t="str">
        <f t="shared" si="90"/>
        <v>*</v>
      </c>
      <c r="F670" s="1" t="str">
        <f t="shared" si="91"/>
        <v>*</v>
      </c>
      <c r="G670" s="1" t="str">
        <f t="shared" si="92"/>
        <v>*</v>
      </c>
      <c r="J670" s="1" t="str">
        <f t="shared" si="93"/>
        <v>*</v>
      </c>
      <c r="P670" s="1">
        <v>28</v>
      </c>
      <c r="Q670" s="1">
        <f t="shared" si="98"/>
        <v>3.5000000000000003E-2</v>
      </c>
      <c r="T670" s="4">
        <v>1350.34</v>
      </c>
      <c r="U670" s="9">
        <f t="shared" si="94"/>
        <v>1</v>
      </c>
      <c r="V670" s="4">
        <f t="shared" si="95"/>
        <v>48.226428571428571</v>
      </c>
      <c r="W670" s="1" t="s">
        <v>14</v>
      </c>
      <c r="X670" s="1">
        <v>19.989999999999998</v>
      </c>
      <c r="Y670" s="4">
        <f t="shared" si="96"/>
        <v>1370.33</v>
      </c>
      <c r="Z670" s="1" t="s">
        <v>15</v>
      </c>
      <c r="AA670" s="1" t="s">
        <v>28</v>
      </c>
      <c r="AB670" s="1" t="s">
        <v>29</v>
      </c>
      <c r="AC670" s="1" t="s">
        <v>55</v>
      </c>
      <c r="AD670" s="1" t="s">
        <v>19</v>
      </c>
      <c r="AE670" s="2">
        <v>39922</v>
      </c>
    </row>
    <row r="671" spans="1:31" x14ac:dyDescent="0.25">
      <c r="A671">
        <f t="shared" si="97"/>
        <v>670</v>
      </c>
      <c r="B671" s="1">
        <v>11553</v>
      </c>
      <c r="C671" s="2">
        <v>39921</v>
      </c>
      <c r="D671" s="1" t="s">
        <v>36</v>
      </c>
      <c r="E671" s="1" t="str">
        <f t="shared" si="90"/>
        <v>*</v>
      </c>
      <c r="F671" s="1" t="str">
        <f t="shared" si="91"/>
        <v>*</v>
      </c>
      <c r="G671" s="1" t="str">
        <f t="shared" si="92"/>
        <v>*</v>
      </c>
      <c r="J671" s="1" t="str">
        <f t="shared" si="93"/>
        <v>*</v>
      </c>
      <c r="P671" s="1">
        <v>8</v>
      </c>
      <c r="Q671" s="1">
        <f t="shared" si="98"/>
        <v>0.01</v>
      </c>
      <c r="T671" s="4">
        <v>861.26</v>
      </c>
      <c r="U671" s="9">
        <f t="shared" si="94"/>
        <v>0</v>
      </c>
      <c r="V671" s="4">
        <f t="shared" si="95"/>
        <v>107.6575</v>
      </c>
      <c r="W671" s="1" t="s">
        <v>33</v>
      </c>
      <c r="X671" s="1">
        <v>57.38</v>
      </c>
      <c r="Y671" s="4">
        <f t="shared" si="96"/>
        <v>918.64</v>
      </c>
      <c r="Z671" s="1" t="s">
        <v>15</v>
      </c>
      <c r="AA671" s="1" t="s">
        <v>28</v>
      </c>
      <c r="AB671" s="1" t="s">
        <v>17</v>
      </c>
      <c r="AC671" s="1" t="s">
        <v>62</v>
      </c>
      <c r="AD671" s="1" t="s">
        <v>59</v>
      </c>
      <c r="AE671" s="2">
        <v>39924</v>
      </c>
    </row>
    <row r="672" spans="1:31" x14ac:dyDescent="0.25">
      <c r="A672">
        <f t="shared" si="97"/>
        <v>671</v>
      </c>
      <c r="B672" s="1">
        <v>59745</v>
      </c>
      <c r="C672" s="2">
        <v>39922</v>
      </c>
      <c r="D672" s="1" t="s">
        <v>27</v>
      </c>
      <c r="E672" s="1" t="str">
        <f t="shared" si="90"/>
        <v>*</v>
      </c>
      <c r="F672" s="1" t="str">
        <f t="shared" si="91"/>
        <v>*</v>
      </c>
      <c r="G672" s="1" t="str">
        <f t="shared" si="92"/>
        <v>*</v>
      </c>
      <c r="J672" s="1" t="str">
        <f t="shared" si="93"/>
        <v>*</v>
      </c>
      <c r="P672" s="1">
        <v>36</v>
      </c>
      <c r="Q672" s="1">
        <f t="shared" si="98"/>
        <v>0.04</v>
      </c>
      <c r="T672" s="4">
        <v>18092.66</v>
      </c>
      <c r="U672" s="9">
        <f t="shared" si="94"/>
        <v>1</v>
      </c>
      <c r="V672" s="4">
        <f t="shared" si="95"/>
        <v>502.57388888888886</v>
      </c>
      <c r="W672" s="1" t="s">
        <v>21</v>
      </c>
      <c r="X672" s="1">
        <v>19.989999999999998</v>
      </c>
      <c r="Y672" s="4">
        <f t="shared" si="96"/>
        <v>18112.650000000001</v>
      </c>
      <c r="Z672" s="1" t="s">
        <v>22</v>
      </c>
      <c r="AA672" s="1" t="s">
        <v>16</v>
      </c>
      <c r="AB672" s="1" t="s">
        <v>29</v>
      </c>
      <c r="AC672" s="1" t="s">
        <v>43</v>
      </c>
      <c r="AD672" s="1" t="s">
        <v>19</v>
      </c>
      <c r="AE672" s="2">
        <v>39924</v>
      </c>
    </row>
    <row r="673" spans="1:31" x14ac:dyDescent="0.25">
      <c r="A673">
        <f t="shared" si="97"/>
        <v>672</v>
      </c>
      <c r="B673" s="1">
        <v>53798</v>
      </c>
      <c r="C673" s="2">
        <v>39922</v>
      </c>
      <c r="D673" s="1" t="s">
        <v>13</v>
      </c>
      <c r="E673" s="1" t="str">
        <f t="shared" si="90"/>
        <v>*</v>
      </c>
      <c r="F673" s="1" t="str">
        <f t="shared" si="91"/>
        <v>*</v>
      </c>
      <c r="G673" s="1" t="str">
        <f t="shared" si="92"/>
        <v>*</v>
      </c>
      <c r="J673" s="1" t="str">
        <f t="shared" si="93"/>
        <v>*</v>
      </c>
      <c r="P673" s="1">
        <v>41</v>
      </c>
      <c r="Q673" s="1">
        <f t="shared" si="98"/>
        <v>0.05</v>
      </c>
      <c r="T673" s="4">
        <v>4987.7299999999996</v>
      </c>
      <c r="U673" s="9">
        <f t="shared" si="94"/>
        <v>1</v>
      </c>
      <c r="V673" s="4">
        <f t="shared" si="95"/>
        <v>121.65195121951218</v>
      </c>
      <c r="W673" s="1" t="s">
        <v>33</v>
      </c>
      <c r="X673" s="1">
        <v>70.2</v>
      </c>
      <c r="Y673" s="4">
        <f t="shared" si="96"/>
        <v>5057.9299999999994</v>
      </c>
      <c r="Z673" s="1" t="s">
        <v>46</v>
      </c>
      <c r="AA673" s="1" t="s">
        <v>28</v>
      </c>
      <c r="AB673" s="1" t="s">
        <v>17</v>
      </c>
      <c r="AC673" s="1" t="s">
        <v>34</v>
      </c>
      <c r="AD673" s="1" t="s">
        <v>35</v>
      </c>
      <c r="AE673" s="2">
        <v>39927</v>
      </c>
    </row>
    <row r="674" spans="1:31" x14ac:dyDescent="0.25">
      <c r="A674">
        <f t="shared" si="97"/>
        <v>673</v>
      </c>
      <c r="B674" s="1">
        <v>48135</v>
      </c>
      <c r="C674" s="2">
        <v>39922</v>
      </c>
      <c r="D674" s="1" t="s">
        <v>20</v>
      </c>
      <c r="E674" s="1" t="str">
        <f t="shared" si="90"/>
        <v>*</v>
      </c>
      <c r="F674" s="1" t="str">
        <f t="shared" si="91"/>
        <v>**</v>
      </c>
      <c r="G674" s="1" t="str">
        <f t="shared" si="92"/>
        <v>**</v>
      </c>
      <c r="J674" s="1" t="str">
        <f t="shared" si="93"/>
        <v>**</v>
      </c>
      <c r="P674" s="1">
        <v>20</v>
      </c>
      <c r="Q674" s="1">
        <f t="shared" si="98"/>
        <v>3.5000000000000003E-2</v>
      </c>
      <c r="T674" s="4">
        <v>3960.99</v>
      </c>
      <c r="U674" s="9">
        <f t="shared" si="94"/>
        <v>1</v>
      </c>
      <c r="V674" s="4">
        <f t="shared" si="95"/>
        <v>198.04949999999999</v>
      </c>
      <c r="W674" s="1" t="s">
        <v>14</v>
      </c>
      <c r="X674" s="1">
        <v>24.49</v>
      </c>
      <c r="Y674" s="4">
        <f t="shared" si="96"/>
        <v>3985.4799999999996</v>
      </c>
      <c r="Z674" s="1" t="s">
        <v>44</v>
      </c>
      <c r="AA674" s="1" t="s">
        <v>37</v>
      </c>
      <c r="AB674" s="1" t="s">
        <v>24</v>
      </c>
      <c r="AC674" s="1" t="s">
        <v>47</v>
      </c>
      <c r="AD674" s="1" t="s">
        <v>48</v>
      </c>
      <c r="AE674" s="2">
        <v>39924</v>
      </c>
    </row>
    <row r="675" spans="1:31" x14ac:dyDescent="0.25">
      <c r="A675">
        <f t="shared" si="97"/>
        <v>674</v>
      </c>
      <c r="B675" s="1">
        <v>30176</v>
      </c>
      <c r="C675" s="2">
        <v>39922</v>
      </c>
      <c r="D675" s="1" t="s">
        <v>13</v>
      </c>
      <c r="E675" s="1" t="str">
        <f t="shared" si="90"/>
        <v>*</v>
      </c>
      <c r="F675" s="1" t="str">
        <f t="shared" si="91"/>
        <v>*</v>
      </c>
      <c r="G675" s="1" t="str">
        <f t="shared" si="92"/>
        <v>*</v>
      </c>
      <c r="J675" s="1" t="str">
        <f t="shared" si="93"/>
        <v>*</v>
      </c>
      <c r="P675" s="1">
        <v>30</v>
      </c>
      <c r="Q675" s="1">
        <f t="shared" si="98"/>
        <v>0.04</v>
      </c>
      <c r="T675" s="4">
        <v>2504.41</v>
      </c>
      <c r="U675" s="9">
        <f t="shared" si="94"/>
        <v>1</v>
      </c>
      <c r="V675" s="4">
        <f t="shared" si="95"/>
        <v>83.480333333333334</v>
      </c>
      <c r="W675" s="1" t="s">
        <v>21</v>
      </c>
      <c r="X675" s="1">
        <v>48.2</v>
      </c>
      <c r="Y675" s="4">
        <f t="shared" si="96"/>
        <v>2552.6099999999997</v>
      </c>
      <c r="Z675" s="1" t="s">
        <v>49</v>
      </c>
      <c r="AA675" s="1" t="s">
        <v>37</v>
      </c>
      <c r="AB675" s="1" t="s">
        <v>17</v>
      </c>
      <c r="AC675" s="1" t="s">
        <v>18</v>
      </c>
      <c r="AD675" s="1" t="s">
        <v>26</v>
      </c>
      <c r="AE675" s="2">
        <v>39929</v>
      </c>
    </row>
    <row r="676" spans="1:31" x14ac:dyDescent="0.25">
      <c r="A676">
        <f t="shared" si="97"/>
        <v>675</v>
      </c>
      <c r="B676" s="1">
        <v>53798</v>
      </c>
      <c r="C676" s="2">
        <v>39922</v>
      </c>
      <c r="D676" s="1" t="s">
        <v>13</v>
      </c>
      <c r="E676" s="1" t="str">
        <f t="shared" si="90"/>
        <v>*</v>
      </c>
      <c r="F676" s="1" t="str">
        <f t="shared" si="91"/>
        <v>*</v>
      </c>
      <c r="G676" s="1" t="str">
        <f t="shared" si="92"/>
        <v>*</v>
      </c>
      <c r="J676" s="1" t="str">
        <f t="shared" si="93"/>
        <v>*</v>
      </c>
      <c r="P676" s="1">
        <v>29</v>
      </c>
      <c r="Q676" s="1">
        <f t="shared" si="98"/>
        <v>3.5000000000000003E-2</v>
      </c>
      <c r="T676" s="4">
        <v>2317.65</v>
      </c>
      <c r="U676" s="9">
        <f t="shared" si="94"/>
        <v>1</v>
      </c>
      <c r="V676" s="4">
        <f t="shared" si="95"/>
        <v>79.918965517241389</v>
      </c>
      <c r="W676" s="1" t="s">
        <v>21</v>
      </c>
      <c r="X676" s="1">
        <v>13.99</v>
      </c>
      <c r="Y676" s="4">
        <f t="shared" si="96"/>
        <v>2331.64</v>
      </c>
      <c r="Z676" s="1" t="s">
        <v>46</v>
      </c>
      <c r="AA676" s="1" t="s">
        <v>28</v>
      </c>
      <c r="AB676" s="1" t="s">
        <v>29</v>
      </c>
      <c r="AC676" s="1" t="s">
        <v>63</v>
      </c>
      <c r="AD676" s="1" t="s">
        <v>26</v>
      </c>
      <c r="AE676" s="2">
        <v>39929</v>
      </c>
    </row>
    <row r="677" spans="1:31" x14ac:dyDescent="0.25">
      <c r="A677">
        <f t="shared" si="97"/>
        <v>676</v>
      </c>
      <c r="B677" s="1">
        <v>48135</v>
      </c>
      <c r="C677" s="2">
        <v>39922</v>
      </c>
      <c r="D677" s="1" t="s">
        <v>20</v>
      </c>
      <c r="E677" s="1" t="str">
        <f t="shared" si="90"/>
        <v>*</v>
      </c>
      <c r="F677" s="1" t="str">
        <f t="shared" si="91"/>
        <v>**</v>
      </c>
      <c r="G677" s="1" t="str">
        <f t="shared" si="92"/>
        <v>**</v>
      </c>
      <c r="J677" s="1" t="str">
        <f t="shared" si="93"/>
        <v>**</v>
      </c>
      <c r="P677" s="1">
        <v>40</v>
      </c>
      <c r="Q677" s="1">
        <f t="shared" si="98"/>
        <v>0.05</v>
      </c>
      <c r="T677" s="4">
        <v>750.14</v>
      </c>
      <c r="U677" s="9">
        <f t="shared" si="94"/>
        <v>0</v>
      </c>
      <c r="V677" s="4">
        <f t="shared" si="95"/>
        <v>18.753499999999999</v>
      </c>
      <c r="W677" s="1" t="s">
        <v>21</v>
      </c>
      <c r="X677" s="1">
        <v>8.99</v>
      </c>
      <c r="Y677" s="4">
        <f t="shared" si="96"/>
        <v>759.13</v>
      </c>
      <c r="Z677" s="1" t="s">
        <v>49</v>
      </c>
      <c r="AA677" s="1" t="s">
        <v>37</v>
      </c>
      <c r="AB677" s="1" t="s">
        <v>17</v>
      </c>
      <c r="AC677" s="1" t="s">
        <v>18</v>
      </c>
      <c r="AD677" s="1" t="s">
        <v>41</v>
      </c>
      <c r="AE677" s="2">
        <v>39922</v>
      </c>
    </row>
    <row r="678" spans="1:31" x14ac:dyDescent="0.25">
      <c r="A678">
        <f t="shared" si="97"/>
        <v>677</v>
      </c>
      <c r="B678" s="1">
        <v>994</v>
      </c>
      <c r="C678" s="2">
        <v>39922</v>
      </c>
      <c r="D678" s="1" t="s">
        <v>13</v>
      </c>
      <c r="E678" s="1" t="str">
        <f t="shared" si="90"/>
        <v>*</v>
      </c>
      <c r="F678" s="1" t="str">
        <f t="shared" si="91"/>
        <v>*</v>
      </c>
      <c r="G678" s="1" t="str">
        <f t="shared" si="92"/>
        <v>*</v>
      </c>
      <c r="J678" s="1" t="str">
        <f t="shared" si="93"/>
        <v>*</v>
      </c>
      <c r="P678" s="1">
        <v>38</v>
      </c>
      <c r="Q678" s="1">
        <f t="shared" si="98"/>
        <v>0.04</v>
      </c>
      <c r="T678" s="4">
        <v>132.07</v>
      </c>
      <c r="U678" s="9">
        <f t="shared" si="94"/>
        <v>0</v>
      </c>
      <c r="V678" s="4">
        <f t="shared" si="95"/>
        <v>3.4755263157894736</v>
      </c>
      <c r="W678" s="1" t="s">
        <v>21</v>
      </c>
      <c r="X678" s="1">
        <v>1.63</v>
      </c>
      <c r="Y678" s="4">
        <f t="shared" si="96"/>
        <v>133.69999999999999</v>
      </c>
      <c r="Z678" s="1" t="s">
        <v>22</v>
      </c>
      <c r="AA678" s="1" t="s">
        <v>28</v>
      </c>
      <c r="AB678" s="1" t="s">
        <v>29</v>
      </c>
      <c r="AC678" s="1" t="s">
        <v>61</v>
      </c>
      <c r="AD678" s="1" t="s">
        <v>31</v>
      </c>
      <c r="AE678" s="2">
        <v>39926</v>
      </c>
    </row>
    <row r="679" spans="1:31" x14ac:dyDescent="0.25">
      <c r="A679">
        <f t="shared" si="97"/>
        <v>678</v>
      </c>
      <c r="B679" s="1">
        <v>44834</v>
      </c>
      <c r="C679" s="2">
        <v>39923</v>
      </c>
      <c r="D679" s="1" t="s">
        <v>36</v>
      </c>
      <c r="E679" s="1" t="str">
        <f t="shared" si="90"/>
        <v>*</v>
      </c>
      <c r="F679" s="1" t="str">
        <f t="shared" si="91"/>
        <v>*</v>
      </c>
      <c r="G679" s="1" t="str">
        <f t="shared" si="92"/>
        <v>*</v>
      </c>
      <c r="J679" s="1" t="str">
        <f t="shared" si="93"/>
        <v>*</v>
      </c>
      <c r="P679" s="1">
        <v>43</v>
      </c>
      <c r="Q679" s="1">
        <f t="shared" si="98"/>
        <v>0.05</v>
      </c>
      <c r="T679" s="4">
        <v>10984.05</v>
      </c>
      <c r="U679" s="9">
        <f t="shared" si="94"/>
        <v>1</v>
      </c>
      <c r="V679" s="4">
        <f t="shared" si="95"/>
        <v>255.44302325581393</v>
      </c>
      <c r="W679" s="1" t="s">
        <v>33</v>
      </c>
      <c r="X679" s="1">
        <v>66.67</v>
      </c>
      <c r="Y679" s="4">
        <f t="shared" si="96"/>
        <v>11050.72</v>
      </c>
      <c r="Z679" s="1" t="s">
        <v>15</v>
      </c>
      <c r="AA679" s="1" t="s">
        <v>23</v>
      </c>
      <c r="AB679" s="1" t="s">
        <v>17</v>
      </c>
      <c r="AC679" s="1" t="s">
        <v>52</v>
      </c>
      <c r="AD679" s="1" t="s">
        <v>59</v>
      </c>
      <c r="AE679" s="2">
        <v>39924</v>
      </c>
    </row>
    <row r="680" spans="1:31" x14ac:dyDescent="0.25">
      <c r="A680">
        <f t="shared" si="97"/>
        <v>679</v>
      </c>
      <c r="B680" s="1">
        <v>41474</v>
      </c>
      <c r="C680" s="2">
        <v>39923</v>
      </c>
      <c r="D680" s="1" t="s">
        <v>27</v>
      </c>
      <c r="E680" s="1" t="str">
        <f t="shared" si="90"/>
        <v>*</v>
      </c>
      <c r="F680" s="1" t="str">
        <f t="shared" si="91"/>
        <v>*</v>
      </c>
      <c r="G680" s="1" t="str">
        <f t="shared" si="92"/>
        <v>*</v>
      </c>
      <c r="J680" s="1" t="str">
        <f t="shared" si="93"/>
        <v>*</v>
      </c>
      <c r="P680" s="1">
        <v>35</v>
      </c>
      <c r="Q680" s="1">
        <f t="shared" si="98"/>
        <v>0.04</v>
      </c>
      <c r="T680" s="4">
        <v>3640.83</v>
      </c>
      <c r="U680" s="9">
        <f t="shared" si="94"/>
        <v>1</v>
      </c>
      <c r="V680" s="4">
        <f t="shared" si="95"/>
        <v>104.02371428571428</v>
      </c>
      <c r="W680" s="1" t="s">
        <v>33</v>
      </c>
      <c r="X680" s="1">
        <v>35.840000000000003</v>
      </c>
      <c r="Y680" s="4">
        <f t="shared" si="96"/>
        <v>3676.67</v>
      </c>
      <c r="Z680" s="1" t="s">
        <v>22</v>
      </c>
      <c r="AA680" s="1" t="s">
        <v>28</v>
      </c>
      <c r="AB680" s="1" t="s">
        <v>17</v>
      </c>
      <c r="AC680" s="1" t="s">
        <v>62</v>
      </c>
      <c r="AD680" s="1" t="s">
        <v>59</v>
      </c>
      <c r="AE680" s="2">
        <v>39925</v>
      </c>
    </row>
    <row r="681" spans="1:31" x14ac:dyDescent="0.25">
      <c r="A681">
        <f t="shared" si="97"/>
        <v>680</v>
      </c>
      <c r="B681" s="1">
        <v>44834</v>
      </c>
      <c r="C681" s="2">
        <v>39923</v>
      </c>
      <c r="D681" s="1" t="s">
        <v>36</v>
      </c>
      <c r="E681" s="1" t="str">
        <f t="shared" si="90"/>
        <v>*</v>
      </c>
      <c r="F681" s="1" t="str">
        <f t="shared" si="91"/>
        <v>*</v>
      </c>
      <c r="G681" s="1" t="str">
        <f t="shared" si="92"/>
        <v>*</v>
      </c>
      <c r="J681" s="1" t="str">
        <f t="shared" si="93"/>
        <v>*</v>
      </c>
      <c r="P681" s="1">
        <v>13</v>
      </c>
      <c r="Q681" s="1">
        <f t="shared" si="98"/>
        <v>0.02</v>
      </c>
      <c r="T681" s="4">
        <v>248.76</v>
      </c>
      <c r="U681" s="9">
        <f t="shared" si="94"/>
        <v>0</v>
      </c>
      <c r="V681" s="4">
        <f t="shared" si="95"/>
        <v>19.135384615384616</v>
      </c>
      <c r="W681" s="1" t="s">
        <v>14</v>
      </c>
      <c r="X681" s="1">
        <v>5.77</v>
      </c>
      <c r="Y681" s="4">
        <f t="shared" si="96"/>
        <v>254.53</v>
      </c>
      <c r="Z681" s="1" t="s">
        <v>15</v>
      </c>
      <c r="AA681" s="1" t="s">
        <v>23</v>
      </c>
      <c r="AB681" s="1" t="s">
        <v>29</v>
      </c>
      <c r="AC681" s="1" t="s">
        <v>40</v>
      </c>
      <c r="AD681" s="1" t="s">
        <v>19</v>
      </c>
      <c r="AE681" s="2">
        <v>39923</v>
      </c>
    </row>
    <row r="682" spans="1:31" x14ac:dyDescent="0.25">
      <c r="A682">
        <f t="shared" si="97"/>
        <v>681</v>
      </c>
      <c r="B682" s="1">
        <v>41474</v>
      </c>
      <c r="C682" s="2">
        <v>39923</v>
      </c>
      <c r="D682" s="1" t="s">
        <v>27</v>
      </c>
      <c r="E682" s="1" t="str">
        <f t="shared" si="90"/>
        <v>*</v>
      </c>
      <c r="F682" s="1" t="str">
        <f t="shared" si="91"/>
        <v>*</v>
      </c>
      <c r="G682" s="1" t="str">
        <f t="shared" si="92"/>
        <v>*</v>
      </c>
      <c r="J682" s="1" t="str">
        <f t="shared" si="93"/>
        <v>*</v>
      </c>
      <c r="P682" s="1">
        <v>50</v>
      </c>
      <c r="Q682" s="1">
        <f t="shared" si="98"/>
        <v>0.06</v>
      </c>
      <c r="T682" s="4">
        <v>225.94</v>
      </c>
      <c r="U682" s="9">
        <f t="shared" si="94"/>
        <v>0</v>
      </c>
      <c r="V682" s="4">
        <f t="shared" si="95"/>
        <v>4.5187999999999997</v>
      </c>
      <c r="W682" s="1" t="s">
        <v>21</v>
      </c>
      <c r="X682" s="1">
        <v>2.39</v>
      </c>
      <c r="Y682" s="4">
        <f t="shared" si="96"/>
        <v>228.32999999999998</v>
      </c>
      <c r="Z682" s="1" t="s">
        <v>22</v>
      </c>
      <c r="AA682" s="1" t="s">
        <v>28</v>
      </c>
      <c r="AB682" s="1" t="s">
        <v>24</v>
      </c>
      <c r="AC682" s="1" t="s">
        <v>38</v>
      </c>
      <c r="AD682" s="1" t="s">
        <v>41</v>
      </c>
      <c r="AE682" s="2">
        <v>39925</v>
      </c>
    </row>
    <row r="683" spans="1:31" x14ac:dyDescent="0.25">
      <c r="A683">
        <f t="shared" si="97"/>
        <v>682</v>
      </c>
      <c r="B683" s="1">
        <v>49511</v>
      </c>
      <c r="C683" s="2">
        <v>39923</v>
      </c>
      <c r="D683" s="1" t="s">
        <v>20</v>
      </c>
      <c r="E683" s="1" t="str">
        <f t="shared" si="90"/>
        <v>*</v>
      </c>
      <c r="F683" s="1" t="str">
        <f t="shared" si="91"/>
        <v>**</v>
      </c>
      <c r="G683" s="1" t="str">
        <f t="shared" si="92"/>
        <v>**</v>
      </c>
      <c r="J683" s="1" t="str">
        <f t="shared" si="93"/>
        <v>**</v>
      </c>
      <c r="P683" s="1">
        <v>35</v>
      </c>
      <c r="Q683" s="1">
        <f t="shared" si="98"/>
        <v>0.04</v>
      </c>
      <c r="T683" s="4">
        <v>150.29</v>
      </c>
      <c r="U683" s="9">
        <f t="shared" si="94"/>
        <v>0</v>
      </c>
      <c r="V683" s="4">
        <f t="shared" si="95"/>
        <v>4.2939999999999996</v>
      </c>
      <c r="W683" s="1" t="s">
        <v>14</v>
      </c>
      <c r="X683" s="1">
        <v>2.5</v>
      </c>
      <c r="Y683" s="4">
        <f t="shared" si="96"/>
        <v>152.79</v>
      </c>
      <c r="Z683" s="1" t="s">
        <v>49</v>
      </c>
      <c r="AA683" s="1" t="s">
        <v>37</v>
      </c>
      <c r="AB683" s="1" t="s">
        <v>29</v>
      </c>
      <c r="AC683" s="1" t="s">
        <v>57</v>
      </c>
      <c r="AD683" s="1" t="s">
        <v>19</v>
      </c>
      <c r="AE683" s="2">
        <v>39923</v>
      </c>
    </row>
    <row r="684" spans="1:31" x14ac:dyDescent="0.25">
      <c r="A684">
        <f t="shared" si="97"/>
        <v>683</v>
      </c>
      <c r="B684" s="1">
        <v>19367</v>
      </c>
      <c r="C684" s="2">
        <v>39923</v>
      </c>
      <c r="D684" s="1" t="s">
        <v>20</v>
      </c>
      <c r="E684" s="1" t="str">
        <f t="shared" si="90"/>
        <v>*</v>
      </c>
      <c r="F684" s="1" t="str">
        <f t="shared" si="91"/>
        <v>**</v>
      </c>
      <c r="G684" s="1" t="str">
        <f t="shared" si="92"/>
        <v>**</v>
      </c>
      <c r="J684" s="1" t="str">
        <f t="shared" si="93"/>
        <v>**</v>
      </c>
      <c r="P684" s="1">
        <v>20</v>
      </c>
      <c r="Q684" s="1">
        <f t="shared" si="98"/>
        <v>3.5000000000000003E-2</v>
      </c>
      <c r="T684" s="4">
        <v>112.42</v>
      </c>
      <c r="U684" s="9">
        <f t="shared" si="94"/>
        <v>0</v>
      </c>
      <c r="V684" s="4">
        <f t="shared" si="95"/>
        <v>5.6210000000000004</v>
      </c>
      <c r="W684" s="1" t="s">
        <v>21</v>
      </c>
      <c r="X684" s="1">
        <v>2.5</v>
      </c>
      <c r="Y684" s="4">
        <f t="shared" si="96"/>
        <v>114.92</v>
      </c>
      <c r="Z684" s="1" t="s">
        <v>49</v>
      </c>
      <c r="AA684" s="1" t="s">
        <v>37</v>
      </c>
      <c r="AB684" s="1" t="s">
        <v>29</v>
      </c>
      <c r="AC684" s="1" t="s">
        <v>57</v>
      </c>
      <c r="AD684" s="1" t="s">
        <v>19</v>
      </c>
      <c r="AE684" s="2">
        <v>39925</v>
      </c>
    </row>
    <row r="685" spans="1:31" x14ac:dyDescent="0.25">
      <c r="A685">
        <f t="shared" si="97"/>
        <v>684</v>
      </c>
      <c r="B685" s="1">
        <v>35813</v>
      </c>
      <c r="C685" s="2">
        <v>39924</v>
      </c>
      <c r="D685" s="1" t="s">
        <v>32</v>
      </c>
      <c r="E685" s="1" t="str">
        <f t="shared" si="90"/>
        <v>***</v>
      </c>
      <c r="F685" s="1" t="str">
        <f t="shared" si="91"/>
        <v>***</v>
      </c>
      <c r="G685" s="1" t="str">
        <f t="shared" si="92"/>
        <v>***</v>
      </c>
      <c r="J685" s="1" t="str">
        <f t="shared" si="93"/>
        <v>***</v>
      </c>
      <c r="P685" s="1">
        <v>21</v>
      </c>
      <c r="Q685" s="1">
        <f t="shared" si="98"/>
        <v>3.5000000000000003E-2</v>
      </c>
      <c r="T685" s="4">
        <v>7841.57</v>
      </c>
      <c r="U685" s="9">
        <f t="shared" si="94"/>
        <v>1</v>
      </c>
      <c r="V685" s="4">
        <f t="shared" si="95"/>
        <v>373.4080952380952</v>
      </c>
      <c r="W685" s="1" t="s">
        <v>14</v>
      </c>
      <c r="X685" s="1">
        <v>19.989999999999998</v>
      </c>
      <c r="Y685" s="4">
        <f t="shared" si="96"/>
        <v>7861.5599999999995</v>
      </c>
      <c r="Z685" s="1" t="s">
        <v>51</v>
      </c>
      <c r="AA685" s="1" t="s">
        <v>28</v>
      </c>
      <c r="AB685" s="1" t="s">
        <v>29</v>
      </c>
      <c r="AC685" s="1" t="s">
        <v>63</v>
      </c>
      <c r="AD685" s="1" t="s">
        <v>19</v>
      </c>
      <c r="AE685" s="2">
        <v>39924</v>
      </c>
    </row>
    <row r="686" spans="1:31" x14ac:dyDescent="0.25">
      <c r="A686">
        <f t="shared" si="97"/>
        <v>685</v>
      </c>
      <c r="B686" s="1">
        <v>40997</v>
      </c>
      <c r="C686" s="2">
        <v>39924</v>
      </c>
      <c r="D686" s="1" t="s">
        <v>13</v>
      </c>
      <c r="E686" s="1" t="str">
        <f t="shared" si="90"/>
        <v>*</v>
      </c>
      <c r="F686" s="1" t="str">
        <f t="shared" si="91"/>
        <v>*</v>
      </c>
      <c r="G686" s="1" t="str">
        <f t="shared" si="92"/>
        <v>*</v>
      </c>
      <c r="J686" s="1" t="str">
        <f t="shared" si="93"/>
        <v>*</v>
      </c>
      <c r="P686" s="1">
        <v>33</v>
      </c>
      <c r="Q686" s="1">
        <f t="shared" si="98"/>
        <v>0.04</v>
      </c>
      <c r="T686" s="4">
        <v>7384.18</v>
      </c>
      <c r="U686" s="9">
        <f t="shared" si="94"/>
        <v>1</v>
      </c>
      <c r="V686" s="4">
        <f t="shared" si="95"/>
        <v>223.76303030303032</v>
      </c>
      <c r="W686" s="1" t="s">
        <v>33</v>
      </c>
      <c r="X686" s="1">
        <v>110.2</v>
      </c>
      <c r="Y686" s="4">
        <f t="shared" si="96"/>
        <v>7494.38</v>
      </c>
      <c r="Z686" s="1" t="s">
        <v>22</v>
      </c>
      <c r="AA686" s="1" t="s">
        <v>23</v>
      </c>
      <c r="AB686" s="1" t="s">
        <v>17</v>
      </c>
      <c r="AC686" s="1" t="s">
        <v>52</v>
      </c>
      <c r="AD686" s="1" t="s">
        <v>59</v>
      </c>
      <c r="AE686" s="2">
        <v>39928</v>
      </c>
    </row>
    <row r="687" spans="1:31" x14ac:dyDescent="0.25">
      <c r="A687">
        <f t="shared" si="97"/>
        <v>686</v>
      </c>
      <c r="B687" s="1">
        <v>28736</v>
      </c>
      <c r="C687" s="2">
        <v>39924</v>
      </c>
      <c r="D687" s="1" t="s">
        <v>20</v>
      </c>
      <c r="E687" s="1" t="str">
        <f t="shared" si="90"/>
        <v>*</v>
      </c>
      <c r="F687" s="1" t="str">
        <f t="shared" si="91"/>
        <v>**</v>
      </c>
      <c r="G687" s="1" t="str">
        <f t="shared" si="92"/>
        <v>**</v>
      </c>
      <c r="J687" s="1" t="str">
        <f t="shared" si="93"/>
        <v>**</v>
      </c>
      <c r="P687" s="1">
        <v>26</v>
      </c>
      <c r="Q687" s="1">
        <f t="shared" si="98"/>
        <v>3.5000000000000003E-2</v>
      </c>
      <c r="T687" s="4">
        <v>1029.29</v>
      </c>
      <c r="U687" s="9">
        <f t="shared" si="94"/>
        <v>1</v>
      </c>
      <c r="V687" s="4">
        <f t="shared" si="95"/>
        <v>39.588076923076919</v>
      </c>
      <c r="W687" s="1" t="s">
        <v>21</v>
      </c>
      <c r="X687" s="1">
        <v>17.48</v>
      </c>
      <c r="Y687" s="4">
        <f t="shared" si="96"/>
        <v>1046.77</v>
      </c>
      <c r="Z687" s="1" t="s">
        <v>44</v>
      </c>
      <c r="AA687" s="1" t="s">
        <v>23</v>
      </c>
      <c r="AB687" s="1" t="s">
        <v>29</v>
      </c>
      <c r="AC687" s="1" t="s">
        <v>40</v>
      </c>
      <c r="AD687" s="1" t="s">
        <v>19</v>
      </c>
      <c r="AE687" s="2">
        <v>39924</v>
      </c>
    </row>
    <row r="688" spans="1:31" x14ac:dyDescent="0.25">
      <c r="A688">
        <f t="shared" si="97"/>
        <v>687</v>
      </c>
      <c r="B688" s="1">
        <v>40997</v>
      </c>
      <c r="C688" s="2">
        <v>39924</v>
      </c>
      <c r="D688" s="1" t="s">
        <v>13</v>
      </c>
      <c r="E688" s="1" t="str">
        <f t="shared" si="90"/>
        <v>*</v>
      </c>
      <c r="F688" s="1" t="str">
        <f t="shared" si="91"/>
        <v>*</v>
      </c>
      <c r="G688" s="1" t="str">
        <f t="shared" si="92"/>
        <v>*</v>
      </c>
      <c r="J688" s="1" t="str">
        <f t="shared" si="93"/>
        <v>*</v>
      </c>
      <c r="P688" s="1">
        <v>37</v>
      </c>
      <c r="Q688" s="1">
        <f t="shared" si="98"/>
        <v>0.04</v>
      </c>
      <c r="T688" s="4">
        <v>881.74</v>
      </c>
      <c r="U688" s="9">
        <f t="shared" si="94"/>
        <v>0</v>
      </c>
      <c r="V688" s="4">
        <f t="shared" si="95"/>
        <v>23.83081081081081</v>
      </c>
      <c r="W688" s="1" t="s">
        <v>21</v>
      </c>
      <c r="X688" s="1">
        <v>8.99</v>
      </c>
      <c r="Y688" s="4">
        <f t="shared" si="96"/>
        <v>890.73</v>
      </c>
      <c r="Z688" s="1" t="s">
        <v>22</v>
      </c>
      <c r="AA688" s="1" t="s">
        <v>23</v>
      </c>
      <c r="AB688" s="1" t="s">
        <v>29</v>
      </c>
      <c r="AC688" s="1" t="s">
        <v>30</v>
      </c>
      <c r="AD688" s="1" t="s">
        <v>41</v>
      </c>
      <c r="AE688" s="2">
        <v>39931</v>
      </c>
    </row>
    <row r="689" spans="1:31" x14ac:dyDescent="0.25">
      <c r="A689">
        <f t="shared" si="97"/>
        <v>688</v>
      </c>
      <c r="B689" s="1">
        <v>40997</v>
      </c>
      <c r="C689" s="2">
        <v>39924</v>
      </c>
      <c r="D689" s="1" t="s">
        <v>13</v>
      </c>
      <c r="E689" s="1" t="str">
        <f t="shared" si="90"/>
        <v>*</v>
      </c>
      <c r="F689" s="1" t="str">
        <f t="shared" si="91"/>
        <v>*</v>
      </c>
      <c r="G689" s="1" t="str">
        <f t="shared" si="92"/>
        <v>*</v>
      </c>
      <c r="J689" s="1" t="str">
        <f t="shared" si="93"/>
        <v>*</v>
      </c>
      <c r="P689" s="1">
        <v>12</v>
      </c>
      <c r="Q689" s="1">
        <f t="shared" si="98"/>
        <v>0.02</v>
      </c>
      <c r="T689" s="4">
        <v>382.29</v>
      </c>
      <c r="U689" s="9">
        <f t="shared" si="94"/>
        <v>0</v>
      </c>
      <c r="V689" s="4">
        <f t="shared" si="95"/>
        <v>31.857500000000002</v>
      </c>
      <c r="W689" s="1" t="s">
        <v>14</v>
      </c>
      <c r="X689" s="1">
        <v>9.18</v>
      </c>
      <c r="Y689" s="4">
        <f t="shared" si="96"/>
        <v>391.47</v>
      </c>
      <c r="Z689" s="1" t="s">
        <v>22</v>
      </c>
      <c r="AA689" s="1" t="s">
        <v>23</v>
      </c>
      <c r="AB689" s="1" t="s">
        <v>29</v>
      </c>
      <c r="AC689" s="1" t="s">
        <v>40</v>
      </c>
      <c r="AD689" s="1" t="s">
        <v>19</v>
      </c>
      <c r="AE689" s="2">
        <v>39924</v>
      </c>
    </row>
    <row r="690" spans="1:31" x14ac:dyDescent="0.25">
      <c r="A690">
        <f t="shared" si="97"/>
        <v>689</v>
      </c>
      <c r="B690" s="1">
        <v>35813</v>
      </c>
      <c r="C690" s="2">
        <v>39924</v>
      </c>
      <c r="D690" s="1" t="s">
        <v>32</v>
      </c>
      <c r="E690" s="1" t="str">
        <f t="shared" si="90"/>
        <v>***</v>
      </c>
      <c r="F690" s="1" t="str">
        <f t="shared" si="91"/>
        <v>***</v>
      </c>
      <c r="G690" s="1" t="str">
        <f t="shared" si="92"/>
        <v>***</v>
      </c>
      <c r="J690" s="1" t="str">
        <f t="shared" si="93"/>
        <v>***</v>
      </c>
      <c r="P690" s="1">
        <v>21</v>
      </c>
      <c r="Q690" s="1">
        <f t="shared" si="98"/>
        <v>3.5000000000000003E-2</v>
      </c>
      <c r="T690" s="4">
        <v>156.31</v>
      </c>
      <c r="U690" s="9">
        <f t="shared" si="94"/>
        <v>0</v>
      </c>
      <c r="V690" s="4">
        <f t="shared" si="95"/>
        <v>7.4433333333333334</v>
      </c>
      <c r="W690" s="1" t="s">
        <v>14</v>
      </c>
      <c r="X690" s="1">
        <v>4</v>
      </c>
      <c r="Y690" s="4">
        <f t="shared" si="96"/>
        <v>160.31</v>
      </c>
      <c r="Z690" s="1" t="s">
        <v>51</v>
      </c>
      <c r="AA690" s="1" t="s">
        <v>28</v>
      </c>
      <c r="AB690" s="1" t="s">
        <v>17</v>
      </c>
      <c r="AC690" s="1" t="s">
        <v>18</v>
      </c>
      <c r="AD690" s="1" t="s">
        <v>31</v>
      </c>
      <c r="AE690" s="2">
        <v>39924</v>
      </c>
    </row>
    <row r="691" spans="1:31" x14ac:dyDescent="0.25">
      <c r="A691">
        <f t="shared" si="97"/>
        <v>690</v>
      </c>
      <c r="B691" s="1">
        <v>56807</v>
      </c>
      <c r="C691" s="2">
        <v>39924</v>
      </c>
      <c r="D691" s="1" t="s">
        <v>20</v>
      </c>
      <c r="E691" s="1" t="str">
        <f t="shared" si="90"/>
        <v>*</v>
      </c>
      <c r="F691" s="1" t="str">
        <f t="shared" si="91"/>
        <v>**</v>
      </c>
      <c r="G691" s="1" t="str">
        <f t="shared" si="92"/>
        <v>**</v>
      </c>
      <c r="J691" s="1" t="str">
        <f t="shared" si="93"/>
        <v>**</v>
      </c>
      <c r="P691" s="1">
        <v>1</v>
      </c>
      <c r="Q691" s="1">
        <f t="shared" si="98"/>
        <v>0.01</v>
      </c>
      <c r="T691" s="4">
        <v>47.04</v>
      </c>
      <c r="U691" s="9">
        <f t="shared" si="94"/>
        <v>0</v>
      </c>
      <c r="V691" s="4">
        <f t="shared" si="95"/>
        <v>47.04</v>
      </c>
      <c r="W691" s="1" t="s">
        <v>21</v>
      </c>
      <c r="X691" s="1">
        <v>4.62</v>
      </c>
      <c r="Y691" s="4">
        <f t="shared" si="96"/>
        <v>51.66</v>
      </c>
      <c r="Z691" s="1" t="s">
        <v>22</v>
      </c>
      <c r="AA691" s="1" t="s">
        <v>16</v>
      </c>
      <c r="AB691" s="1" t="s">
        <v>29</v>
      </c>
      <c r="AC691" s="1" t="s">
        <v>63</v>
      </c>
      <c r="AD691" s="1" t="s">
        <v>19</v>
      </c>
      <c r="AE691" s="2">
        <v>39926</v>
      </c>
    </row>
    <row r="692" spans="1:31" x14ac:dyDescent="0.25">
      <c r="A692">
        <f t="shared" si="97"/>
        <v>691</v>
      </c>
      <c r="B692" s="1">
        <v>40997</v>
      </c>
      <c r="C692" s="2">
        <v>39924</v>
      </c>
      <c r="D692" s="1" t="s">
        <v>13</v>
      </c>
      <c r="E692" s="1" t="str">
        <f t="shared" si="90"/>
        <v>*</v>
      </c>
      <c r="F692" s="1" t="str">
        <f t="shared" si="91"/>
        <v>*</v>
      </c>
      <c r="G692" s="1" t="str">
        <f t="shared" si="92"/>
        <v>*</v>
      </c>
      <c r="J692" s="1" t="str">
        <f t="shared" si="93"/>
        <v>*</v>
      </c>
      <c r="P692" s="1">
        <v>1</v>
      </c>
      <c r="Q692" s="1">
        <f t="shared" si="98"/>
        <v>0.01</v>
      </c>
      <c r="T692" s="4">
        <v>22.61</v>
      </c>
      <c r="U692" s="9">
        <f t="shared" si="94"/>
        <v>0</v>
      </c>
      <c r="V692" s="4">
        <f t="shared" si="95"/>
        <v>22.61</v>
      </c>
      <c r="W692" s="1" t="s">
        <v>21</v>
      </c>
      <c r="X692" s="1">
        <v>7.51</v>
      </c>
      <c r="Y692" s="4">
        <f t="shared" si="96"/>
        <v>30.119999999999997</v>
      </c>
      <c r="Z692" s="1" t="s">
        <v>22</v>
      </c>
      <c r="AA692" s="1" t="s">
        <v>23</v>
      </c>
      <c r="AB692" s="1" t="s">
        <v>29</v>
      </c>
      <c r="AC692" s="1" t="s">
        <v>55</v>
      </c>
      <c r="AD692" s="1" t="s">
        <v>19</v>
      </c>
      <c r="AE692" s="2">
        <v>39926</v>
      </c>
    </row>
    <row r="693" spans="1:31" x14ac:dyDescent="0.25">
      <c r="A693">
        <f t="shared" si="97"/>
        <v>692</v>
      </c>
      <c r="B693" s="1">
        <v>13056</v>
      </c>
      <c r="C693" s="2">
        <v>39925</v>
      </c>
      <c r="D693" s="1" t="s">
        <v>27</v>
      </c>
      <c r="E693" s="1" t="str">
        <f t="shared" si="90"/>
        <v>*</v>
      </c>
      <c r="F693" s="1" t="str">
        <f t="shared" si="91"/>
        <v>*</v>
      </c>
      <c r="G693" s="1" t="str">
        <f t="shared" si="92"/>
        <v>*</v>
      </c>
      <c r="J693" s="1" t="str">
        <f t="shared" si="93"/>
        <v>*</v>
      </c>
      <c r="P693" s="1">
        <v>33</v>
      </c>
      <c r="Q693" s="1">
        <f t="shared" si="98"/>
        <v>0.04</v>
      </c>
      <c r="T693" s="4">
        <v>3387.32</v>
      </c>
      <c r="U693" s="9">
        <f t="shared" si="94"/>
        <v>1</v>
      </c>
      <c r="V693" s="4">
        <f t="shared" si="95"/>
        <v>102.64606060606062</v>
      </c>
      <c r="W693" s="1" t="s">
        <v>21</v>
      </c>
      <c r="X693" s="1">
        <v>7.18</v>
      </c>
      <c r="Y693" s="4">
        <f t="shared" si="96"/>
        <v>3394.5</v>
      </c>
      <c r="Z693" s="1" t="s">
        <v>22</v>
      </c>
      <c r="AA693" s="1" t="s">
        <v>23</v>
      </c>
      <c r="AB693" s="1" t="s">
        <v>24</v>
      </c>
      <c r="AC693" s="1" t="s">
        <v>38</v>
      </c>
      <c r="AD693" s="1" t="s">
        <v>19</v>
      </c>
      <c r="AE693" s="2">
        <v>39927</v>
      </c>
    </row>
    <row r="694" spans="1:31" x14ac:dyDescent="0.25">
      <c r="A694">
        <f t="shared" si="97"/>
        <v>693</v>
      </c>
      <c r="B694" s="1">
        <v>25927</v>
      </c>
      <c r="C694" s="2">
        <v>39925</v>
      </c>
      <c r="D694" s="1" t="s">
        <v>36</v>
      </c>
      <c r="E694" s="1" t="str">
        <f t="shared" si="90"/>
        <v>*</v>
      </c>
      <c r="F694" s="1" t="str">
        <f t="shared" si="91"/>
        <v>*</v>
      </c>
      <c r="G694" s="1" t="str">
        <f t="shared" si="92"/>
        <v>*</v>
      </c>
      <c r="J694" s="1" t="str">
        <f t="shared" si="93"/>
        <v>*</v>
      </c>
      <c r="P694" s="1">
        <v>43</v>
      </c>
      <c r="Q694" s="1">
        <f t="shared" si="98"/>
        <v>0.05</v>
      </c>
      <c r="T694" s="4">
        <v>945.9</v>
      </c>
      <c r="U694" s="9">
        <f t="shared" si="94"/>
        <v>0</v>
      </c>
      <c r="V694" s="4">
        <f t="shared" si="95"/>
        <v>21.99767441860465</v>
      </c>
      <c r="W694" s="1" t="s">
        <v>21</v>
      </c>
      <c r="X694" s="1">
        <v>5.53</v>
      </c>
      <c r="Y694" s="4">
        <f t="shared" si="96"/>
        <v>951.43</v>
      </c>
      <c r="Z694" s="1" t="s">
        <v>64</v>
      </c>
      <c r="AA694" s="1" t="s">
        <v>28</v>
      </c>
      <c r="AB694" s="1" t="s">
        <v>29</v>
      </c>
      <c r="AC694" s="1" t="s">
        <v>30</v>
      </c>
      <c r="AD694" s="1" t="s">
        <v>41</v>
      </c>
      <c r="AE694" s="2">
        <v>39927</v>
      </c>
    </row>
    <row r="695" spans="1:31" x14ac:dyDescent="0.25">
      <c r="A695">
        <f t="shared" si="97"/>
        <v>694</v>
      </c>
      <c r="B695" s="1">
        <v>25927</v>
      </c>
      <c r="C695" s="2">
        <v>39925</v>
      </c>
      <c r="D695" s="1" t="s">
        <v>36</v>
      </c>
      <c r="E695" s="1" t="str">
        <f t="shared" si="90"/>
        <v>*</v>
      </c>
      <c r="F695" s="1" t="str">
        <f t="shared" si="91"/>
        <v>*</v>
      </c>
      <c r="G695" s="1" t="str">
        <f t="shared" si="92"/>
        <v>*</v>
      </c>
      <c r="J695" s="1" t="str">
        <f t="shared" si="93"/>
        <v>*</v>
      </c>
      <c r="P695" s="1">
        <v>14</v>
      </c>
      <c r="Q695" s="1">
        <f t="shared" si="98"/>
        <v>0.02</v>
      </c>
      <c r="T695" s="4">
        <v>422.83</v>
      </c>
      <c r="U695" s="9">
        <f t="shared" si="94"/>
        <v>0</v>
      </c>
      <c r="V695" s="4">
        <f t="shared" si="95"/>
        <v>30.202142857142857</v>
      </c>
      <c r="W695" s="1" t="s">
        <v>21</v>
      </c>
      <c r="X695" s="1">
        <v>6.64</v>
      </c>
      <c r="Y695" s="4">
        <f t="shared" si="96"/>
        <v>429.46999999999997</v>
      </c>
      <c r="Z695" s="1" t="s">
        <v>44</v>
      </c>
      <c r="AA695" s="1" t="s">
        <v>28</v>
      </c>
      <c r="AB695" s="1" t="s">
        <v>29</v>
      </c>
      <c r="AC695" s="1" t="s">
        <v>55</v>
      </c>
      <c r="AD695" s="1" t="s">
        <v>19</v>
      </c>
      <c r="AE695" s="2">
        <v>39925</v>
      </c>
    </row>
    <row r="696" spans="1:31" x14ac:dyDescent="0.25">
      <c r="A696">
        <f t="shared" si="97"/>
        <v>695</v>
      </c>
      <c r="B696" s="1">
        <v>9669</v>
      </c>
      <c r="C696" s="2">
        <v>39925</v>
      </c>
      <c r="D696" s="1" t="s">
        <v>36</v>
      </c>
      <c r="E696" s="1" t="str">
        <f t="shared" si="90"/>
        <v>*</v>
      </c>
      <c r="F696" s="1" t="str">
        <f t="shared" si="91"/>
        <v>*</v>
      </c>
      <c r="G696" s="1" t="str">
        <f t="shared" si="92"/>
        <v>*</v>
      </c>
      <c r="J696" s="1" t="str">
        <f t="shared" si="93"/>
        <v>*</v>
      </c>
      <c r="P696" s="1">
        <v>18</v>
      </c>
      <c r="Q696" s="1">
        <f t="shared" si="98"/>
        <v>0.02</v>
      </c>
      <c r="T696" s="4">
        <v>292.11</v>
      </c>
      <c r="U696" s="9">
        <f t="shared" si="94"/>
        <v>0</v>
      </c>
      <c r="V696" s="4">
        <f t="shared" si="95"/>
        <v>16.228333333333335</v>
      </c>
      <c r="W696" s="1" t="s">
        <v>14</v>
      </c>
      <c r="X696" s="1">
        <v>10.68</v>
      </c>
      <c r="Y696" s="4">
        <f t="shared" si="96"/>
        <v>302.79000000000002</v>
      </c>
      <c r="Z696" s="1" t="s">
        <v>54</v>
      </c>
      <c r="AA696" s="1" t="s">
        <v>28</v>
      </c>
      <c r="AB696" s="1" t="s">
        <v>29</v>
      </c>
      <c r="AC696" s="1" t="s">
        <v>55</v>
      </c>
      <c r="AD696" s="1" t="s">
        <v>19</v>
      </c>
      <c r="AE696" s="2">
        <v>39926</v>
      </c>
    </row>
    <row r="697" spans="1:31" x14ac:dyDescent="0.25">
      <c r="A697">
        <f t="shared" si="97"/>
        <v>696</v>
      </c>
      <c r="B697" s="1">
        <v>48257</v>
      </c>
      <c r="C697" s="2">
        <v>39925</v>
      </c>
      <c r="D697" s="1" t="s">
        <v>13</v>
      </c>
      <c r="E697" s="1" t="str">
        <f t="shared" si="90"/>
        <v>*</v>
      </c>
      <c r="F697" s="1" t="str">
        <f t="shared" si="91"/>
        <v>*</v>
      </c>
      <c r="G697" s="1" t="str">
        <f t="shared" si="92"/>
        <v>*</v>
      </c>
      <c r="J697" s="1" t="str">
        <f t="shared" si="93"/>
        <v>*</v>
      </c>
      <c r="P697" s="1">
        <v>45</v>
      </c>
      <c r="Q697" s="1">
        <f t="shared" si="98"/>
        <v>0.05</v>
      </c>
      <c r="T697" s="4">
        <v>221.06</v>
      </c>
      <c r="U697" s="9">
        <f t="shared" si="94"/>
        <v>0</v>
      </c>
      <c r="V697" s="4">
        <f t="shared" si="95"/>
        <v>4.9124444444444446</v>
      </c>
      <c r="W697" s="1" t="s">
        <v>21</v>
      </c>
      <c r="X697" s="1">
        <v>5.42</v>
      </c>
      <c r="Y697" s="4">
        <f t="shared" si="96"/>
        <v>226.48</v>
      </c>
      <c r="Z697" s="1" t="s">
        <v>49</v>
      </c>
      <c r="AA697" s="1" t="s">
        <v>28</v>
      </c>
      <c r="AB697" s="1" t="s">
        <v>29</v>
      </c>
      <c r="AC697" s="1" t="s">
        <v>43</v>
      </c>
      <c r="AD697" s="1" t="s">
        <v>19</v>
      </c>
      <c r="AE697" s="2">
        <v>39929</v>
      </c>
    </row>
    <row r="698" spans="1:31" x14ac:dyDescent="0.25">
      <c r="A698">
        <f t="shared" si="97"/>
        <v>697</v>
      </c>
      <c r="B698" s="1">
        <v>17315</v>
      </c>
      <c r="C698" s="2">
        <v>39925</v>
      </c>
      <c r="D698" s="1" t="s">
        <v>13</v>
      </c>
      <c r="E698" s="1" t="str">
        <f t="shared" si="90"/>
        <v>*</v>
      </c>
      <c r="F698" s="1" t="str">
        <f t="shared" si="91"/>
        <v>*</v>
      </c>
      <c r="G698" s="1" t="str">
        <f t="shared" si="92"/>
        <v>*</v>
      </c>
      <c r="J698" s="1" t="str">
        <f t="shared" si="93"/>
        <v>*</v>
      </c>
      <c r="P698" s="1">
        <v>29</v>
      </c>
      <c r="Q698" s="1">
        <f t="shared" si="98"/>
        <v>3.5000000000000003E-2</v>
      </c>
      <c r="T698" s="4">
        <v>159.11000000000001</v>
      </c>
      <c r="U698" s="9">
        <f t="shared" si="94"/>
        <v>0</v>
      </c>
      <c r="V698" s="4">
        <f t="shared" si="95"/>
        <v>5.4865517241379314</v>
      </c>
      <c r="W698" s="1" t="s">
        <v>21</v>
      </c>
      <c r="X698" s="1">
        <v>0.95</v>
      </c>
      <c r="Y698" s="4">
        <f t="shared" si="96"/>
        <v>160.06</v>
      </c>
      <c r="Z698" s="1" t="s">
        <v>50</v>
      </c>
      <c r="AA698" s="1" t="s">
        <v>16</v>
      </c>
      <c r="AB698" s="1" t="s">
        <v>29</v>
      </c>
      <c r="AC698" s="1" t="s">
        <v>40</v>
      </c>
      <c r="AD698" s="1" t="s">
        <v>31</v>
      </c>
      <c r="AE698" s="2">
        <v>39929</v>
      </c>
    </row>
    <row r="699" spans="1:31" x14ac:dyDescent="0.25">
      <c r="A699">
        <f t="shared" si="97"/>
        <v>698</v>
      </c>
      <c r="B699" s="1">
        <v>9665</v>
      </c>
      <c r="C699" s="2">
        <v>39926</v>
      </c>
      <c r="D699" s="1" t="s">
        <v>13</v>
      </c>
      <c r="E699" s="1" t="str">
        <f t="shared" si="90"/>
        <v>*</v>
      </c>
      <c r="F699" s="1" t="str">
        <f t="shared" si="91"/>
        <v>*</v>
      </c>
      <c r="G699" s="1" t="str">
        <f t="shared" si="92"/>
        <v>*</v>
      </c>
      <c r="J699" s="1" t="str">
        <f t="shared" si="93"/>
        <v>*</v>
      </c>
      <c r="P699" s="1">
        <v>49</v>
      </c>
      <c r="Q699" s="1">
        <f t="shared" si="98"/>
        <v>0.05</v>
      </c>
      <c r="T699" s="4">
        <v>9579.6200000000008</v>
      </c>
      <c r="U699" s="9">
        <f t="shared" si="94"/>
        <v>1</v>
      </c>
      <c r="V699" s="4">
        <f t="shared" si="95"/>
        <v>195.50244897959186</v>
      </c>
      <c r="W699" s="1" t="s">
        <v>33</v>
      </c>
      <c r="X699" s="1">
        <v>110.2</v>
      </c>
      <c r="Y699" s="4">
        <f t="shared" si="96"/>
        <v>9689.8200000000015</v>
      </c>
      <c r="Z699" s="1" t="s">
        <v>22</v>
      </c>
      <c r="AA699" s="1" t="s">
        <v>37</v>
      </c>
      <c r="AB699" s="1" t="s">
        <v>17</v>
      </c>
      <c r="AC699" s="1" t="s">
        <v>52</v>
      </c>
      <c r="AD699" s="1" t="s">
        <v>59</v>
      </c>
      <c r="AE699" s="2">
        <v>39928</v>
      </c>
    </row>
    <row r="700" spans="1:31" x14ac:dyDescent="0.25">
      <c r="A700">
        <f t="shared" si="97"/>
        <v>699</v>
      </c>
      <c r="B700" s="1">
        <v>9665</v>
      </c>
      <c r="C700" s="2">
        <v>39926</v>
      </c>
      <c r="D700" s="1" t="s">
        <v>13</v>
      </c>
      <c r="E700" s="1" t="str">
        <f t="shared" si="90"/>
        <v>*</v>
      </c>
      <c r="F700" s="1" t="str">
        <f t="shared" si="91"/>
        <v>*</v>
      </c>
      <c r="G700" s="1" t="str">
        <f t="shared" si="92"/>
        <v>*</v>
      </c>
      <c r="J700" s="1" t="str">
        <f t="shared" si="93"/>
        <v>*</v>
      </c>
      <c r="P700" s="1">
        <v>19</v>
      </c>
      <c r="Q700" s="1">
        <f t="shared" si="98"/>
        <v>0.02</v>
      </c>
      <c r="T700" s="4">
        <v>2657.12</v>
      </c>
      <c r="U700" s="9">
        <f t="shared" si="94"/>
        <v>1</v>
      </c>
      <c r="V700" s="4">
        <f t="shared" si="95"/>
        <v>139.84842105263158</v>
      </c>
      <c r="W700" s="1" t="s">
        <v>33</v>
      </c>
      <c r="X700" s="1">
        <v>36.090000000000003</v>
      </c>
      <c r="Y700" s="4">
        <f t="shared" si="96"/>
        <v>2693.21</v>
      </c>
      <c r="Z700" s="1" t="s">
        <v>22</v>
      </c>
      <c r="AA700" s="1" t="s">
        <v>37</v>
      </c>
      <c r="AB700" s="1" t="s">
        <v>17</v>
      </c>
      <c r="AC700" s="1" t="s">
        <v>62</v>
      </c>
      <c r="AD700" s="1" t="s">
        <v>59</v>
      </c>
      <c r="AE700" s="2">
        <v>39928</v>
      </c>
    </row>
    <row r="701" spans="1:31" x14ac:dyDescent="0.25">
      <c r="A701">
        <f t="shared" si="97"/>
        <v>700</v>
      </c>
      <c r="B701" s="1">
        <v>9665</v>
      </c>
      <c r="C701" s="2">
        <v>39926</v>
      </c>
      <c r="D701" s="1" t="s">
        <v>13</v>
      </c>
      <c r="E701" s="1" t="str">
        <f t="shared" si="90"/>
        <v>*</v>
      </c>
      <c r="F701" s="1" t="str">
        <f t="shared" si="91"/>
        <v>*</v>
      </c>
      <c r="G701" s="1" t="str">
        <f t="shared" si="92"/>
        <v>*</v>
      </c>
      <c r="J701" s="1" t="str">
        <f t="shared" si="93"/>
        <v>*</v>
      </c>
      <c r="P701" s="1">
        <v>50</v>
      </c>
      <c r="Q701" s="1">
        <f t="shared" si="98"/>
        <v>0.06</v>
      </c>
      <c r="T701" s="4">
        <v>2348.66</v>
      </c>
      <c r="U701" s="9">
        <f t="shared" si="94"/>
        <v>1</v>
      </c>
      <c r="V701" s="4">
        <f t="shared" si="95"/>
        <v>46.973199999999999</v>
      </c>
      <c r="W701" s="1" t="s">
        <v>21</v>
      </c>
      <c r="X701" s="1">
        <v>5.0999999999999996</v>
      </c>
      <c r="Y701" s="4">
        <f t="shared" si="96"/>
        <v>2353.7599999999998</v>
      </c>
      <c r="Z701" s="1" t="s">
        <v>22</v>
      </c>
      <c r="AA701" s="1" t="s">
        <v>37</v>
      </c>
      <c r="AB701" s="1" t="s">
        <v>29</v>
      </c>
      <c r="AC701" s="1" t="s">
        <v>63</v>
      </c>
      <c r="AD701" s="1" t="s">
        <v>26</v>
      </c>
      <c r="AE701" s="2">
        <v>39926</v>
      </c>
    </row>
    <row r="702" spans="1:31" x14ac:dyDescent="0.25">
      <c r="A702">
        <f t="shared" si="97"/>
        <v>701</v>
      </c>
      <c r="B702" s="1">
        <v>44517</v>
      </c>
      <c r="C702" s="2">
        <v>39926</v>
      </c>
      <c r="D702" s="1" t="s">
        <v>36</v>
      </c>
      <c r="E702" s="1" t="str">
        <f t="shared" si="90"/>
        <v>*</v>
      </c>
      <c r="F702" s="1" t="str">
        <f t="shared" si="91"/>
        <v>*</v>
      </c>
      <c r="G702" s="1" t="str">
        <f t="shared" si="92"/>
        <v>*</v>
      </c>
      <c r="J702" s="1" t="str">
        <f t="shared" si="93"/>
        <v>*</v>
      </c>
      <c r="P702" s="1">
        <v>5</v>
      </c>
      <c r="Q702" s="1">
        <f t="shared" si="98"/>
        <v>0.01</v>
      </c>
      <c r="T702" s="4">
        <v>32.5</v>
      </c>
      <c r="U702" s="9">
        <f t="shared" si="94"/>
        <v>0</v>
      </c>
      <c r="V702" s="4">
        <f t="shared" si="95"/>
        <v>6.5</v>
      </c>
      <c r="W702" s="1" t="s">
        <v>21</v>
      </c>
      <c r="X702" s="1">
        <v>5.61</v>
      </c>
      <c r="Y702" s="4">
        <f t="shared" si="96"/>
        <v>38.11</v>
      </c>
      <c r="Z702" s="1" t="s">
        <v>15</v>
      </c>
      <c r="AA702" s="1" t="s">
        <v>16</v>
      </c>
      <c r="AB702" s="1" t="s">
        <v>29</v>
      </c>
      <c r="AC702" s="1" t="s">
        <v>40</v>
      </c>
      <c r="AD702" s="1" t="s">
        <v>19</v>
      </c>
      <c r="AE702" s="2">
        <v>39927</v>
      </c>
    </row>
    <row r="703" spans="1:31" x14ac:dyDescent="0.25">
      <c r="A703">
        <f t="shared" si="97"/>
        <v>702</v>
      </c>
      <c r="B703" s="1">
        <v>50625</v>
      </c>
      <c r="C703" s="2">
        <v>39926</v>
      </c>
      <c r="D703" s="1" t="s">
        <v>36</v>
      </c>
      <c r="E703" s="1" t="str">
        <f t="shared" si="90"/>
        <v>*</v>
      </c>
      <c r="F703" s="1" t="str">
        <f t="shared" si="91"/>
        <v>*</v>
      </c>
      <c r="G703" s="1" t="str">
        <f t="shared" si="92"/>
        <v>*</v>
      </c>
      <c r="J703" s="1" t="str">
        <f t="shared" si="93"/>
        <v>*</v>
      </c>
      <c r="P703" s="1">
        <v>10</v>
      </c>
      <c r="Q703" s="1">
        <f t="shared" si="98"/>
        <v>0.02</v>
      </c>
      <c r="T703" s="4">
        <v>29.12</v>
      </c>
      <c r="U703" s="9">
        <f t="shared" si="94"/>
        <v>0</v>
      </c>
      <c r="V703" s="4">
        <f t="shared" si="95"/>
        <v>2.9119999999999999</v>
      </c>
      <c r="W703" s="1" t="s">
        <v>21</v>
      </c>
      <c r="X703" s="1">
        <v>0.5</v>
      </c>
      <c r="Y703" s="4">
        <f t="shared" si="96"/>
        <v>29.62</v>
      </c>
      <c r="Z703" s="1" t="s">
        <v>46</v>
      </c>
      <c r="AA703" s="1" t="s">
        <v>16</v>
      </c>
      <c r="AB703" s="1" t="s">
        <v>29</v>
      </c>
      <c r="AC703" s="1" t="s">
        <v>58</v>
      </c>
      <c r="AD703" s="1" t="s">
        <v>19</v>
      </c>
      <c r="AE703" s="2">
        <v>39927</v>
      </c>
    </row>
    <row r="704" spans="1:31" x14ac:dyDescent="0.25">
      <c r="A704">
        <f t="shared" si="97"/>
        <v>703</v>
      </c>
      <c r="B704" s="1">
        <v>3808</v>
      </c>
      <c r="C704" s="2">
        <v>39926</v>
      </c>
      <c r="D704" s="1" t="s">
        <v>32</v>
      </c>
      <c r="E704" s="1" t="str">
        <f t="shared" si="90"/>
        <v>***</v>
      </c>
      <c r="F704" s="1" t="str">
        <f t="shared" si="91"/>
        <v>***</v>
      </c>
      <c r="G704" s="1" t="str">
        <f t="shared" si="92"/>
        <v>***</v>
      </c>
      <c r="J704" s="1" t="str">
        <f t="shared" si="93"/>
        <v>***</v>
      </c>
      <c r="P704" s="1">
        <v>2</v>
      </c>
      <c r="Q704" s="1">
        <f t="shared" si="98"/>
        <v>0.01</v>
      </c>
      <c r="T704" s="4">
        <v>6.13</v>
      </c>
      <c r="U704" s="9">
        <f t="shared" si="94"/>
        <v>0</v>
      </c>
      <c r="V704" s="4">
        <f t="shared" si="95"/>
        <v>3.0649999999999999</v>
      </c>
      <c r="W704" s="1" t="s">
        <v>21</v>
      </c>
      <c r="X704" s="1">
        <v>0.49</v>
      </c>
      <c r="Y704" s="4">
        <f t="shared" si="96"/>
        <v>6.62</v>
      </c>
      <c r="Z704" s="1" t="s">
        <v>54</v>
      </c>
      <c r="AA704" s="1" t="s">
        <v>28</v>
      </c>
      <c r="AB704" s="1" t="s">
        <v>29</v>
      </c>
      <c r="AC704" s="1" t="s">
        <v>58</v>
      </c>
      <c r="AD704" s="1" t="s">
        <v>19</v>
      </c>
      <c r="AE704" s="2">
        <v>39926</v>
      </c>
    </row>
    <row r="705" spans="1:31" x14ac:dyDescent="0.25">
      <c r="A705">
        <f t="shared" si="97"/>
        <v>704</v>
      </c>
      <c r="B705" s="1">
        <v>24870</v>
      </c>
      <c r="C705" s="2">
        <v>39927</v>
      </c>
      <c r="D705" s="1" t="s">
        <v>13</v>
      </c>
      <c r="E705" s="1" t="str">
        <f t="shared" si="90"/>
        <v>*</v>
      </c>
      <c r="F705" s="1" t="str">
        <f t="shared" si="91"/>
        <v>*</v>
      </c>
      <c r="G705" s="1" t="str">
        <f t="shared" si="92"/>
        <v>*</v>
      </c>
      <c r="J705" s="1" t="str">
        <f t="shared" si="93"/>
        <v>*</v>
      </c>
      <c r="P705" s="1">
        <v>45</v>
      </c>
      <c r="Q705" s="1">
        <f t="shared" si="98"/>
        <v>0.05</v>
      </c>
      <c r="T705" s="4">
        <v>6448.69</v>
      </c>
      <c r="U705" s="9">
        <f t="shared" si="94"/>
        <v>1</v>
      </c>
      <c r="V705" s="4">
        <f t="shared" si="95"/>
        <v>143.30422222222222</v>
      </c>
      <c r="W705" s="1" t="s">
        <v>21</v>
      </c>
      <c r="X705" s="1">
        <v>19.989999999999998</v>
      </c>
      <c r="Y705" s="4">
        <f t="shared" si="96"/>
        <v>6468.6799999999994</v>
      </c>
      <c r="Z705" s="1" t="s">
        <v>54</v>
      </c>
      <c r="AA705" s="1" t="s">
        <v>23</v>
      </c>
      <c r="AB705" s="1" t="s">
        <v>29</v>
      </c>
      <c r="AC705" s="1" t="s">
        <v>55</v>
      </c>
      <c r="AD705" s="1" t="s">
        <v>19</v>
      </c>
      <c r="AE705" s="2">
        <v>39936</v>
      </c>
    </row>
    <row r="706" spans="1:31" x14ac:dyDescent="0.25">
      <c r="A706">
        <f t="shared" si="97"/>
        <v>705</v>
      </c>
      <c r="B706" s="1">
        <v>24870</v>
      </c>
      <c r="C706" s="2">
        <v>39927</v>
      </c>
      <c r="D706" s="1" t="s">
        <v>13</v>
      </c>
      <c r="E706" s="1" t="str">
        <f t="shared" si="90"/>
        <v>*</v>
      </c>
      <c r="F706" s="1" t="str">
        <f t="shared" si="91"/>
        <v>*</v>
      </c>
      <c r="G706" s="1" t="str">
        <f t="shared" si="92"/>
        <v>*</v>
      </c>
      <c r="J706" s="1" t="str">
        <f t="shared" si="93"/>
        <v>*</v>
      </c>
      <c r="P706" s="1">
        <v>38</v>
      </c>
      <c r="Q706" s="1">
        <f t="shared" si="98"/>
        <v>0.04</v>
      </c>
      <c r="T706" s="4">
        <v>1396.58</v>
      </c>
      <c r="U706" s="9">
        <f t="shared" si="94"/>
        <v>1</v>
      </c>
      <c r="V706" s="4">
        <f t="shared" si="95"/>
        <v>36.752105263157894</v>
      </c>
      <c r="W706" s="1" t="s">
        <v>21</v>
      </c>
      <c r="X706" s="1">
        <v>1.99</v>
      </c>
      <c r="Y706" s="4">
        <f t="shared" si="96"/>
        <v>1398.57</v>
      </c>
      <c r="Z706" s="1" t="s">
        <v>54</v>
      </c>
      <c r="AA706" s="1" t="s">
        <v>23</v>
      </c>
      <c r="AB706" s="1" t="s">
        <v>24</v>
      </c>
      <c r="AC706" s="1" t="s">
        <v>38</v>
      </c>
      <c r="AD706" s="1" t="s">
        <v>41</v>
      </c>
      <c r="AE706" s="2">
        <v>39929</v>
      </c>
    </row>
    <row r="707" spans="1:31" x14ac:dyDescent="0.25">
      <c r="A707">
        <f t="shared" si="97"/>
        <v>706</v>
      </c>
      <c r="B707" s="1">
        <v>51943</v>
      </c>
      <c r="C707" s="2">
        <v>39927</v>
      </c>
      <c r="D707" s="1" t="s">
        <v>20</v>
      </c>
      <c r="E707" s="1" t="str">
        <f t="shared" ref="E707:E770" si="99">IF(D707="Critical","***","*")</f>
        <v>*</v>
      </c>
      <c r="F707" s="1" t="str">
        <f t="shared" ref="F707:F770" si="100">IF(D707="Critical","***",IF(D707="High","**","*"))</f>
        <v>**</v>
      </c>
      <c r="G707" s="1" t="str">
        <f t="shared" ref="G707:G770" si="101">VLOOKUP(D707,$H$6:$I$10,2,FALSE)</f>
        <v>**</v>
      </c>
      <c r="J707" s="1" t="str">
        <f t="shared" ref="J707:J770" si="102">HLOOKUP(D707,$K$5:$O$6,2,FALSE)</f>
        <v>**</v>
      </c>
      <c r="P707" s="1">
        <v>13</v>
      </c>
      <c r="Q707" s="1">
        <f t="shared" si="98"/>
        <v>0.02</v>
      </c>
      <c r="T707" s="4">
        <v>196.04</v>
      </c>
      <c r="U707" s="9">
        <f t="shared" ref="U707:U770" si="103">IF(T707&gt;1000,1,0)</f>
        <v>0</v>
      </c>
      <c r="V707" s="4">
        <f t="shared" ref="V707:V770" si="104">T707/P707</f>
        <v>15.08</v>
      </c>
      <c r="W707" s="1" t="s">
        <v>21</v>
      </c>
      <c r="X707" s="1">
        <v>7.27</v>
      </c>
      <c r="Y707" s="4">
        <f t="shared" ref="Y707:Y770" si="105">X707+T707</f>
        <v>203.31</v>
      </c>
      <c r="Z707" s="1" t="s">
        <v>44</v>
      </c>
      <c r="AA707" s="1" t="s">
        <v>37</v>
      </c>
      <c r="AB707" s="1" t="s">
        <v>29</v>
      </c>
      <c r="AC707" s="1" t="s">
        <v>43</v>
      </c>
      <c r="AD707" s="1" t="s">
        <v>19</v>
      </c>
      <c r="AE707" s="2">
        <v>39928</v>
      </c>
    </row>
    <row r="708" spans="1:31" x14ac:dyDescent="0.25">
      <c r="A708">
        <f t="shared" ref="A708:A771" si="106">A707+1</f>
        <v>707</v>
      </c>
      <c r="B708" s="1">
        <v>51943</v>
      </c>
      <c r="C708" s="2">
        <v>39927</v>
      </c>
      <c r="D708" s="1" t="s">
        <v>20</v>
      </c>
      <c r="E708" s="1" t="str">
        <f t="shared" si="99"/>
        <v>*</v>
      </c>
      <c r="F708" s="1" t="str">
        <f t="shared" si="100"/>
        <v>**</v>
      </c>
      <c r="G708" s="1" t="str">
        <f t="shared" si="101"/>
        <v>**</v>
      </c>
      <c r="J708" s="1" t="str">
        <f t="shared" si="102"/>
        <v>**</v>
      </c>
      <c r="P708" s="1">
        <v>28</v>
      </c>
      <c r="Q708" s="1">
        <f t="shared" ref="Q708:Q771" si="107">VLOOKUP(P708,$R$5:$S$10,2,TRUE)</f>
        <v>3.5000000000000003E-2</v>
      </c>
      <c r="T708" s="4">
        <v>140.02000000000001</v>
      </c>
      <c r="U708" s="9">
        <f t="shared" si="103"/>
        <v>0</v>
      </c>
      <c r="V708" s="4">
        <f t="shared" si="104"/>
        <v>5.0007142857142863</v>
      </c>
      <c r="W708" s="1" t="s">
        <v>21</v>
      </c>
      <c r="X708" s="1">
        <v>0.5</v>
      </c>
      <c r="Y708" s="4">
        <f t="shared" si="105"/>
        <v>140.52000000000001</v>
      </c>
      <c r="Z708" s="1" t="s">
        <v>44</v>
      </c>
      <c r="AA708" s="1" t="s">
        <v>37</v>
      </c>
      <c r="AB708" s="1" t="s">
        <v>29</v>
      </c>
      <c r="AC708" s="1" t="s">
        <v>58</v>
      </c>
      <c r="AD708" s="1" t="s">
        <v>19</v>
      </c>
      <c r="AE708" s="2">
        <v>39930</v>
      </c>
    </row>
    <row r="709" spans="1:31" x14ac:dyDescent="0.25">
      <c r="A709">
        <f t="shared" si="106"/>
        <v>708</v>
      </c>
      <c r="B709" s="1">
        <v>51943</v>
      </c>
      <c r="C709" s="2">
        <v>39927</v>
      </c>
      <c r="D709" s="1" t="s">
        <v>20</v>
      </c>
      <c r="E709" s="1" t="str">
        <f t="shared" si="99"/>
        <v>*</v>
      </c>
      <c r="F709" s="1" t="str">
        <f t="shared" si="100"/>
        <v>**</v>
      </c>
      <c r="G709" s="1" t="str">
        <f t="shared" si="101"/>
        <v>**</v>
      </c>
      <c r="J709" s="1" t="str">
        <f t="shared" si="102"/>
        <v>**</v>
      </c>
      <c r="P709" s="1">
        <v>11</v>
      </c>
      <c r="Q709" s="1">
        <f t="shared" si="107"/>
        <v>0.02</v>
      </c>
      <c r="T709" s="4">
        <v>113.19</v>
      </c>
      <c r="U709" s="9">
        <f t="shared" si="103"/>
        <v>0</v>
      </c>
      <c r="V709" s="4">
        <f t="shared" si="104"/>
        <v>10.29</v>
      </c>
      <c r="W709" s="1" t="s">
        <v>21</v>
      </c>
      <c r="X709" s="1">
        <v>9.86</v>
      </c>
      <c r="Y709" s="4">
        <f t="shared" si="105"/>
        <v>123.05</v>
      </c>
      <c r="Z709" s="1" t="s">
        <v>44</v>
      </c>
      <c r="AA709" s="1" t="s">
        <v>37</v>
      </c>
      <c r="AB709" s="1" t="s">
        <v>29</v>
      </c>
      <c r="AC709" s="1" t="s">
        <v>40</v>
      </c>
      <c r="AD709" s="1" t="s">
        <v>19</v>
      </c>
      <c r="AE709" s="2">
        <v>39928</v>
      </c>
    </row>
    <row r="710" spans="1:31" x14ac:dyDescent="0.25">
      <c r="A710">
        <f t="shared" si="106"/>
        <v>709</v>
      </c>
      <c r="B710" s="1">
        <v>18336</v>
      </c>
      <c r="C710" s="2">
        <v>39927</v>
      </c>
      <c r="D710" s="1" t="s">
        <v>27</v>
      </c>
      <c r="E710" s="1" t="str">
        <f t="shared" si="99"/>
        <v>*</v>
      </c>
      <c r="F710" s="1" t="str">
        <f t="shared" si="100"/>
        <v>*</v>
      </c>
      <c r="G710" s="1" t="str">
        <f t="shared" si="101"/>
        <v>*</v>
      </c>
      <c r="J710" s="1" t="str">
        <f t="shared" si="102"/>
        <v>*</v>
      </c>
      <c r="P710" s="1">
        <v>1</v>
      </c>
      <c r="Q710" s="1">
        <f t="shared" si="107"/>
        <v>0.01</v>
      </c>
      <c r="T710" s="4">
        <v>7.96</v>
      </c>
      <c r="U710" s="9">
        <f t="shared" si="103"/>
        <v>0</v>
      </c>
      <c r="V710" s="4">
        <f t="shared" si="104"/>
        <v>7.96</v>
      </c>
      <c r="W710" s="1" t="s">
        <v>14</v>
      </c>
      <c r="X710" s="1">
        <v>0.7</v>
      </c>
      <c r="Y710" s="4">
        <f t="shared" si="105"/>
        <v>8.66</v>
      </c>
      <c r="Z710" s="1" t="s">
        <v>42</v>
      </c>
      <c r="AA710" s="1" t="s">
        <v>16</v>
      </c>
      <c r="AB710" s="1" t="s">
        <v>29</v>
      </c>
      <c r="AC710" s="1" t="s">
        <v>30</v>
      </c>
      <c r="AD710" s="1" t="s">
        <v>31</v>
      </c>
      <c r="AE710" s="2">
        <v>39927</v>
      </c>
    </row>
    <row r="711" spans="1:31" x14ac:dyDescent="0.25">
      <c r="A711">
        <f t="shared" si="106"/>
        <v>710</v>
      </c>
      <c r="B711" s="1">
        <v>55459</v>
      </c>
      <c r="C711" s="2">
        <v>39928</v>
      </c>
      <c r="D711" s="1" t="s">
        <v>32</v>
      </c>
      <c r="E711" s="1" t="str">
        <f t="shared" si="99"/>
        <v>***</v>
      </c>
      <c r="F711" s="1" t="str">
        <f t="shared" si="100"/>
        <v>***</v>
      </c>
      <c r="G711" s="1" t="str">
        <f t="shared" si="101"/>
        <v>***</v>
      </c>
      <c r="J711" s="1" t="str">
        <f t="shared" si="102"/>
        <v>***</v>
      </c>
      <c r="P711" s="1">
        <v>5</v>
      </c>
      <c r="Q711" s="1">
        <f t="shared" si="107"/>
        <v>0.01</v>
      </c>
      <c r="T711" s="4">
        <v>126.95</v>
      </c>
      <c r="U711" s="9">
        <f t="shared" si="103"/>
        <v>0</v>
      </c>
      <c r="V711" s="4">
        <f t="shared" si="104"/>
        <v>25.39</v>
      </c>
      <c r="W711" s="1" t="s">
        <v>21</v>
      </c>
      <c r="X711" s="1">
        <v>8.18</v>
      </c>
      <c r="Y711" s="4">
        <f t="shared" si="105"/>
        <v>135.13</v>
      </c>
      <c r="Z711" s="1" t="s">
        <v>46</v>
      </c>
      <c r="AA711" s="1" t="s">
        <v>37</v>
      </c>
      <c r="AB711" s="1" t="s">
        <v>29</v>
      </c>
      <c r="AC711" s="1" t="s">
        <v>40</v>
      </c>
      <c r="AD711" s="1" t="s">
        <v>19</v>
      </c>
      <c r="AE711" s="2">
        <v>39930</v>
      </c>
    </row>
    <row r="712" spans="1:31" x14ac:dyDescent="0.25">
      <c r="A712">
        <f t="shared" si="106"/>
        <v>711</v>
      </c>
      <c r="B712" s="1">
        <v>23042</v>
      </c>
      <c r="C712" s="2">
        <v>39929</v>
      </c>
      <c r="D712" s="1" t="s">
        <v>36</v>
      </c>
      <c r="E712" s="1" t="str">
        <f t="shared" si="99"/>
        <v>*</v>
      </c>
      <c r="F712" s="1" t="str">
        <f t="shared" si="100"/>
        <v>*</v>
      </c>
      <c r="G712" s="1" t="str">
        <f t="shared" si="101"/>
        <v>*</v>
      </c>
      <c r="J712" s="1" t="str">
        <f t="shared" si="102"/>
        <v>*</v>
      </c>
      <c r="P712" s="1">
        <v>20</v>
      </c>
      <c r="Q712" s="1">
        <f t="shared" si="107"/>
        <v>3.5000000000000003E-2</v>
      </c>
      <c r="T712" s="4">
        <v>8048.45</v>
      </c>
      <c r="U712" s="9">
        <f t="shared" si="103"/>
        <v>1</v>
      </c>
      <c r="V712" s="4">
        <f t="shared" si="104"/>
        <v>402.42250000000001</v>
      </c>
      <c r="W712" s="1" t="s">
        <v>21</v>
      </c>
      <c r="X712" s="1">
        <v>19.989999999999998</v>
      </c>
      <c r="Y712" s="4">
        <f t="shared" si="105"/>
        <v>8068.44</v>
      </c>
      <c r="Z712" s="1" t="s">
        <v>42</v>
      </c>
      <c r="AA712" s="1" t="s">
        <v>37</v>
      </c>
      <c r="AB712" s="1" t="s">
        <v>29</v>
      </c>
      <c r="AC712" s="1" t="s">
        <v>55</v>
      </c>
      <c r="AD712" s="1" t="s">
        <v>19</v>
      </c>
      <c r="AE712" s="2">
        <v>39930</v>
      </c>
    </row>
    <row r="713" spans="1:31" x14ac:dyDescent="0.25">
      <c r="A713">
        <f t="shared" si="106"/>
        <v>712</v>
      </c>
      <c r="B713" s="1">
        <v>34567</v>
      </c>
      <c r="C713" s="2">
        <v>39929</v>
      </c>
      <c r="D713" s="1" t="s">
        <v>13</v>
      </c>
      <c r="E713" s="1" t="str">
        <f t="shared" si="99"/>
        <v>*</v>
      </c>
      <c r="F713" s="1" t="str">
        <f t="shared" si="100"/>
        <v>*</v>
      </c>
      <c r="G713" s="1" t="str">
        <f t="shared" si="101"/>
        <v>*</v>
      </c>
      <c r="J713" s="1" t="str">
        <f t="shared" si="102"/>
        <v>*</v>
      </c>
      <c r="P713" s="1">
        <v>18</v>
      </c>
      <c r="Q713" s="1">
        <f t="shared" si="107"/>
        <v>0.02</v>
      </c>
      <c r="T713" s="4">
        <v>3344.11</v>
      </c>
      <c r="U713" s="9">
        <f t="shared" si="103"/>
        <v>1</v>
      </c>
      <c r="V713" s="4">
        <f t="shared" si="104"/>
        <v>185.7838888888889</v>
      </c>
      <c r="W713" s="1" t="s">
        <v>33</v>
      </c>
      <c r="X713" s="1">
        <v>26.2</v>
      </c>
      <c r="Y713" s="4">
        <f t="shared" si="105"/>
        <v>3370.31</v>
      </c>
      <c r="Z713" s="1" t="s">
        <v>22</v>
      </c>
      <c r="AA713" s="1" t="s">
        <v>16</v>
      </c>
      <c r="AB713" s="1" t="s">
        <v>17</v>
      </c>
      <c r="AC713" s="1" t="s">
        <v>34</v>
      </c>
      <c r="AD713" s="1" t="s">
        <v>35</v>
      </c>
      <c r="AE713" s="2">
        <v>39933</v>
      </c>
    </row>
    <row r="714" spans="1:31" x14ac:dyDescent="0.25">
      <c r="A714">
        <f t="shared" si="106"/>
        <v>713</v>
      </c>
      <c r="B714" s="1">
        <v>13606</v>
      </c>
      <c r="C714" s="2">
        <v>39929</v>
      </c>
      <c r="D714" s="1" t="s">
        <v>27</v>
      </c>
      <c r="E714" s="1" t="str">
        <f t="shared" si="99"/>
        <v>*</v>
      </c>
      <c r="F714" s="1" t="str">
        <f t="shared" si="100"/>
        <v>*</v>
      </c>
      <c r="G714" s="1" t="str">
        <f t="shared" si="101"/>
        <v>*</v>
      </c>
      <c r="J714" s="1" t="str">
        <f t="shared" si="102"/>
        <v>*</v>
      </c>
      <c r="P714" s="1">
        <v>34</v>
      </c>
      <c r="Q714" s="1">
        <f t="shared" si="107"/>
        <v>0.04</v>
      </c>
      <c r="T714" s="4">
        <v>109.86</v>
      </c>
      <c r="U714" s="9">
        <f t="shared" si="103"/>
        <v>0</v>
      </c>
      <c r="V714" s="4">
        <f t="shared" si="104"/>
        <v>3.2311764705882351</v>
      </c>
      <c r="W714" s="1" t="s">
        <v>21</v>
      </c>
      <c r="X714" s="1">
        <v>0.85</v>
      </c>
      <c r="Y714" s="4">
        <f t="shared" si="105"/>
        <v>110.71</v>
      </c>
      <c r="Z714" s="1" t="s">
        <v>15</v>
      </c>
      <c r="AA714" s="1" t="s">
        <v>23</v>
      </c>
      <c r="AB714" s="1" t="s">
        <v>29</v>
      </c>
      <c r="AC714" s="1" t="s">
        <v>30</v>
      </c>
      <c r="AD714" s="1" t="s">
        <v>31</v>
      </c>
      <c r="AE714" s="2">
        <v>39931</v>
      </c>
    </row>
    <row r="715" spans="1:31" x14ac:dyDescent="0.25">
      <c r="A715">
        <f t="shared" si="106"/>
        <v>714</v>
      </c>
      <c r="B715" s="1">
        <v>11712</v>
      </c>
      <c r="C715" s="2">
        <v>39929</v>
      </c>
      <c r="D715" s="1" t="s">
        <v>13</v>
      </c>
      <c r="E715" s="1" t="str">
        <f t="shared" si="99"/>
        <v>*</v>
      </c>
      <c r="F715" s="1" t="str">
        <f t="shared" si="100"/>
        <v>*</v>
      </c>
      <c r="G715" s="1" t="str">
        <f t="shared" si="101"/>
        <v>*</v>
      </c>
      <c r="J715" s="1" t="str">
        <f t="shared" si="102"/>
        <v>*</v>
      </c>
      <c r="P715" s="1">
        <v>9</v>
      </c>
      <c r="Q715" s="1">
        <f t="shared" si="107"/>
        <v>0.01</v>
      </c>
      <c r="T715" s="4">
        <v>38.96</v>
      </c>
      <c r="U715" s="9">
        <f t="shared" si="103"/>
        <v>0</v>
      </c>
      <c r="V715" s="4">
        <f t="shared" si="104"/>
        <v>4.3288888888888888</v>
      </c>
      <c r="W715" s="1" t="s">
        <v>21</v>
      </c>
      <c r="X715" s="1">
        <v>0.94</v>
      </c>
      <c r="Y715" s="4">
        <f t="shared" si="105"/>
        <v>39.9</v>
      </c>
      <c r="Z715" s="1" t="s">
        <v>46</v>
      </c>
      <c r="AA715" s="1" t="s">
        <v>16</v>
      </c>
      <c r="AB715" s="1" t="s">
        <v>29</v>
      </c>
      <c r="AC715" s="1" t="s">
        <v>30</v>
      </c>
      <c r="AD715" s="1" t="s">
        <v>31</v>
      </c>
      <c r="AE715" s="2">
        <v>39931</v>
      </c>
    </row>
    <row r="716" spans="1:31" x14ac:dyDescent="0.25">
      <c r="A716">
        <f t="shared" si="106"/>
        <v>715</v>
      </c>
      <c r="B716" s="1">
        <v>14342</v>
      </c>
      <c r="C716" s="2">
        <v>39930</v>
      </c>
      <c r="D716" s="1" t="s">
        <v>13</v>
      </c>
      <c r="E716" s="1" t="str">
        <f t="shared" si="99"/>
        <v>*</v>
      </c>
      <c r="F716" s="1" t="str">
        <f t="shared" si="100"/>
        <v>*</v>
      </c>
      <c r="G716" s="1" t="str">
        <f t="shared" si="101"/>
        <v>*</v>
      </c>
      <c r="J716" s="1" t="str">
        <f t="shared" si="102"/>
        <v>*</v>
      </c>
      <c r="P716" s="1">
        <v>38</v>
      </c>
      <c r="Q716" s="1">
        <f t="shared" si="107"/>
        <v>0.04</v>
      </c>
      <c r="T716" s="4">
        <v>10823.84</v>
      </c>
      <c r="U716" s="9">
        <f t="shared" si="103"/>
        <v>1</v>
      </c>
      <c r="V716" s="4">
        <f t="shared" si="104"/>
        <v>284.83789473684209</v>
      </c>
      <c r="W716" s="1" t="s">
        <v>21</v>
      </c>
      <c r="X716" s="1">
        <v>7.18</v>
      </c>
      <c r="Y716" s="4">
        <f t="shared" si="105"/>
        <v>10831.02</v>
      </c>
      <c r="Z716" s="1" t="s">
        <v>51</v>
      </c>
      <c r="AA716" s="1" t="s">
        <v>28</v>
      </c>
      <c r="AB716" s="1" t="s">
        <v>24</v>
      </c>
      <c r="AC716" s="1" t="s">
        <v>38</v>
      </c>
      <c r="AD716" s="1" t="s">
        <v>19</v>
      </c>
      <c r="AE716" s="2">
        <v>39930</v>
      </c>
    </row>
    <row r="717" spans="1:31" x14ac:dyDescent="0.25">
      <c r="A717">
        <f t="shared" si="106"/>
        <v>716</v>
      </c>
      <c r="B717" s="1">
        <v>43330</v>
      </c>
      <c r="C717" s="2">
        <v>39930</v>
      </c>
      <c r="D717" s="1" t="s">
        <v>27</v>
      </c>
      <c r="E717" s="1" t="str">
        <f t="shared" si="99"/>
        <v>*</v>
      </c>
      <c r="F717" s="1" t="str">
        <f t="shared" si="100"/>
        <v>*</v>
      </c>
      <c r="G717" s="1" t="str">
        <f t="shared" si="101"/>
        <v>*</v>
      </c>
      <c r="J717" s="1" t="str">
        <f t="shared" si="102"/>
        <v>*</v>
      </c>
      <c r="P717" s="1">
        <v>40</v>
      </c>
      <c r="Q717" s="1">
        <f t="shared" si="107"/>
        <v>0.05</v>
      </c>
      <c r="T717" s="4">
        <v>2205.7584999999999</v>
      </c>
      <c r="U717" s="9">
        <f t="shared" si="103"/>
        <v>1</v>
      </c>
      <c r="V717" s="4">
        <f t="shared" si="104"/>
        <v>55.143962500000001</v>
      </c>
      <c r="W717" s="1" t="s">
        <v>21</v>
      </c>
      <c r="X717" s="1">
        <v>8.99</v>
      </c>
      <c r="Y717" s="4">
        <f t="shared" si="105"/>
        <v>2214.7484999999997</v>
      </c>
      <c r="Z717" s="1" t="s">
        <v>39</v>
      </c>
      <c r="AA717" s="1" t="s">
        <v>37</v>
      </c>
      <c r="AB717" s="1" t="s">
        <v>24</v>
      </c>
      <c r="AC717" s="1" t="s">
        <v>25</v>
      </c>
      <c r="AD717" s="1" t="s">
        <v>19</v>
      </c>
      <c r="AE717" s="2">
        <v>39931</v>
      </c>
    </row>
    <row r="718" spans="1:31" x14ac:dyDescent="0.25">
      <c r="A718">
        <f t="shared" si="106"/>
        <v>717</v>
      </c>
      <c r="B718" s="1">
        <v>12642</v>
      </c>
      <c r="C718" s="2">
        <v>39930</v>
      </c>
      <c r="D718" s="1" t="s">
        <v>32</v>
      </c>
      <c r="E718" s="1" t="str">
        <f t="shared" si="99"/>
        <v>***</v>
      </c>
      <c r="F718" s="1" t="str">
        <f t="shared" si="100"/>
        <v>***</v>
      </c>
      <c r="G718" s="1" t="str">
        <f t="shared" si="101"/>
        <v>***</v>
      </c>
      <c r="J718" s="1" t="str">
        <f t="shared" si="102"/>
        <v>***</v>
      </c>
      <c r="P718" s="1">
        <v>14</v>
      </c>
      <c r="Q718" s="1">
        <f t="shared" si="107"/>
        <v>0.02</v>
      </c>
      <c r="T718" s="4">
        <v>572.33000000000004</v>
      </c>
      <c r="U718" s="9">
        <f t="shared" si="103"/>
        <v>0</v>
      </c>
      <c r="V718" s="4">
        <f t="shared" si="104"/>
        <v>40.880714285714291</v>
      </c>
      <c r="W718" s="1" t="s">
        <v>21</v>
      </c>
      <c r="X718" s="1">
        <v>7.12</v>
      </c>
      <c r="Y718" s="4">
        <f t="shared" si="105"/>
        <v>579.45000000000005</v>
      </c>
      <c r="Z718" s="1" t="s">
        <v>49</v>
      </c>
      <c r="AA718" s="1" t="s">
        <v>37</v>
      </c>
      <c r="AB718" s="1" t="s">
        <v>24</v>
      </c>
      <c r="AC718" s="1" t="s">
        <v>38</v>
      </c>
      <c r="AD718" s="1" t="s">
        <v>19</v>
      </c>
      <c r="AE718" s="2">
        <v>39932</v>
      </c>
    </row>
    <row r="719" spans="1:31" x14ac:dyDescent="0.25">
      <c r="A719">
        <f t="shared" si="106"/>
        <v>718</v>
      </c>
      <c r="B719" s="1">
        <v>12642</v>
      </c>
      <c r="C719" s="2">
        <v>39930</v>
      </c>
      <c r="D719" s="1" t="s">
        <v>32</v>
      </c>
      <c r="E719" s="1" t="str">
        <f t="shared" si="99"/>
        <v>***</v>
      </c>
      <c r="F719" s="1" t="str">
        <f t="shared" si="100"/>
        <v>***</v>
      </c>
      <c r="G719" s="1" t="str">
        <f t="shared" si="101"/>
        <v>***</v>
      </c>
      <c r="J719" s="1" t="str">
        <f t="shared" si="102"/>
        <v>***</v>
      </c>
      <c r="P719" s="1">
        <v>10</v>
      </c>
      <c r="Q719" s="1">
        <f t="shared" si="107"/>
        <v>0.02</v>
      </c>
      <c r="T719" s="4">
        <v>564.85</v>
      </c>
      <c r="U719" s="9">
        <f t="shared" si="103"/>
        <v>0</v>
      </c>
      <c r="V719" s="4">
        <f t="shared" si="104"/>
        <v>56.484999999999999</v>
      </c>
      <c r="W719" s="1" t="s">
        <v>14</v>
      </c>
      <c r="X719" s="1">
        <v>1.49</v>
      </c>
      <c r="Y719" s="4">
        <f t="shared" si="105"/>
        <v>566.34</v>
      </c>
      <c r="Z719" s="1" t="s">
        <v>49</v>
      </c>
      <c r="AA719" s="1" t="s">
        <v>37</v>
      </c>
      <c r="AB719" s="1" t="s">
        <v>29</v>
      </c>
      <c r="AC719" s="1" t="s">
        <v>43</v>
      </c>
      <c r="AD719" s="1" t="s">
        <v>19</v>
      </c>
      <c r="AE719" s="2">
        <v>39932</v>
      </c>
    </row>
    <row r="720" spans="1:31" x14ac:dyDescent="0.25">
      <c r="A720">
        <f t="shared" si="106"/>
        <v>719</v>
      </c>
      <c r="B720" s="1">
        <v>29380</v>
      </c>
      <c r="C720" s="2">
        <v>39930</v>
      </c>
      <c r="D720" s="1" t="s">
        <v>27</v>
      </c>
      <c r="E720" s="1" t="str">
        <f t="shared" si="99"/>
        <v>*</v>
      </c>
      <c r="F720" s="1" t="str">
        <f t="shared" si="100"/>
        <v>*</v>
      </c>
      <c r="G720" s="1" t="str">
        <f t="shared" si="101"/>
        <v>*</v>
      </c>
      <c r="J720" s="1" t="str">
        <f t="shared" si="102"/>
        <v>*</v>
      </c>
      <c r="P720" s="1">
        <v>13</v>
      </c>
      <c r="Q720" s="1">
        <f t="shared" si="107"/>
        <v>0.02</v>
      </c>
      <c r="T720" s="4">
        <v>150.13</v>
      </c>
      <c r="U720" s="9">
        <f t="shared" si="103"/>
        <v>0</v>
      </c>
      <c r="V720" s="4">
        <f t="shared" si="104"/>
        <v>11.548461538461538</v>
      </c>
      <c r="W720" s="1" t="s">
        <v>21</v>
      </c>
      <c r="X720" s="1">
        <v>4.8600000000000003</v>
      </c>
      <c r="Y720" s="4">
        <f t="shared" si="105"/>
        <v>154.99</v>
      </c>
      <c r="Z720" s="1" t="s">
        <v>22</v>
      </c>
      <c r="AA720" s="1" t="s">
        <v>28</v>
      </c>
      <c r="AB720" s="1" t="s">
        <v>29</v>
      </c>
      <c r="AC720" s="1" t="s">
        <v>40</v>
      </c>
      <c r="AD720" s="1" t="s">
        <v>19</v>
      </c>
      <c r="AE720" s="2">
        <v>39931</v>
      </c>
    </row>
    <row r="721" spans="1:31" x14ac:dyDescent="0.25">
      <c r="A721">
        <f t="shared" si="106"/>
        <v>720</v>
      </c>
      <c r="B721" s="1">
        <v>54595</v>
      </c>
      <c r="C721" s="2">
        <v>39931</v>
      </c>
      <c r="D721" s="1" t="s">
        <v>36</v>
      </c>
      <c r="E721" s="1" t="str">
        <f t="shared" si="99"/>
        <v>*</v>
      </c>
      <c r="F721" s="1" t="str">
        <f t="shared" si="100"/>
        <v>*</v>
      </c>
      <c r="G721" s="1" t="str">
        <f t="shared" si="101"/>
        <v>*</v>
      </c>
      <c r="J721" s="1" t="str">
        <f t="shared" si="102"/>
        <v>*</v>
      </c>
      <c r="P721" s="1">
        <v>41</v>
      </c>
      <c r="Q721" s="1">
        <f t="shared" si="107"/>
        <v>0.05</v>
      </c>
      <c r="T721" s="4">
        <v>5258.94</v>
      </c>
      <c r="U721" s="9">
        <f t="shared" si="103"/>
        <v>1</v>
      </c>
      <c r="V721" s="4">
        <f t="shared" si="104"/>
        <v>128.26682926829267</v>
      </c>
      <c r="W721" s="1" t="s">
        <v>33</v>
      </c>
      <c r="X721" s="1">
        <v>30</v>
      </c>
      <c r="Y721" s="4">
        <f t="shared" si="105"/>
        <v>5288.94</v>
      </c>
      <c r="Z721" s="1" t="s">
        <v>22</v>
      </c>
      <c r="AA721" s="1" t="s">
        <v>23</v>
      </c>
      <c r="AB721" s="1" t="s">
        <v>17</v>
      </c>
      <c r="AC721" s="1" t="s">
        <v>34</v>
      </c>
      <c r="AD721" s="1" t="s">
        <v>35</v>
      </c>
      <c r="AE721" s="2">
        <v>39934</v>
      </c>
    </row>
    <row r="722" spans="1:31" x14ac:dyDescent="0.25">
      <c r="A722">
        <f t="shared" si="106"/>
        <v>721</v>
      </c>
      <c r="B722" s="1">
        <v>23524</v>
      </c>
      <c r="C722" s="2">
        <v>39931</v>
      </c>
      <c r="D722" s="1" t="s">
        <v>20</v>
      </c>
      <c r="E722" s="1" t="str">
        <f t="shared" si="99"/>
        <v>*</v>
      </c>
      <c r="F722" s="1" t="str">
        <f t="shared" si="100"/>
        <v>**</v>
      </c>
      <c r="G722" s="1" t="str">
        <f t="shared" si="101"/>
        <v>**</v>
      </c>
      <c r="J722" s="1" t="str">
        <f t="shared" si="102"/>
        <v>**</v>
      </c>
      <c r="P722" s="1">
        <v>46</v>
      </c>
      <c r="Q722" s="1">
        <f t="shared" si="107"/>
        <v>0.05</v>
      </c>
      <c r="T722" s="4">
        <v>2461.23</v>
      </c>
      <c r="U722" s="9">
        <f t="shared" si="103"/>
        <v>1</v>
      </c>
      <c r="V722" s="4">
        <f t="shared" si="104"/>
        <v>53.505000000000003</v>
      </c>
      <c r="W722" s="1" t="s">
        <v>21</v>
      </c>
      <c r="X722" s="1">
        <v>14.3</v>
      </c>
      <c r="Y722" s="4">
        <f t="shared" si="105"/>
        <v>2475.5300000000002</v>
      </c>
      <c r="Z722" s="1" t="s">
        <v>22</v>
      </c>
      <c r="AA722" s="1" t="s">
        <v>37</v>
      </c>
      <c r="AB722" s="1" t="s">
        <v>29</v>
      </c>
      <c r="AC722" s="1" t="s">
        <v>40</v>
      </c>
      <c r="AD722" s="1" t="s">
        <v>19</v>
      </c>
      <c r="AE722" s="2">
        <v>39933</v>
      </c>
    </row>
    <row r="723" spans="1:31" x14ac:dyDescent="0.25">
      <c r="A723">
        <f t="shared" si="106"/>
        <v>722</v>
      </c>
      <c r="B723" s="1">
        <v>54595</v>
      </c>
      <c r="C723" s="2">
        <v>39931</v>
      </c>
      <c r="D723" s="1" t="s">
        <v>36</v>
      </c>
      <c r="E723" s="1" t="str">
        <f t="shared" si="99"/>
        <v>*</v>
      </c>
      <c r="F723" s="1" t="str">
        <f t="shared" si="100"/>
        <v>*</v>
      </c>
      <c r="G723" s="1" t="str">
        <f t="shared" si="101"/>
        <v>*</v>
      </c>
      <c r="J723" s="1" t="str">
        <f t="shared" si="102"/>
        <v>*</v>
      </c>
      <c r="P723" s="1">
        <v>30</v>
      </c>
      <c r="Q723" s="1">
        <f t="shared" si="107"/>
        <v>0.04</v>
      </c>
      <c r="T723" s="4">
        <v>250.29</v>
      </c>
      <c r="U723" s="9">
        <f t="shared" si="103"/>
        <v>0</v>
      </c>
      <c r="V723" s="4">
        <f t="shared" si="104"/>
        <v>8.343</v>
      </c>
      <c r="W723" s="1" t="s">
        <v>21</v>
      </c>
      <c r="X723" s="1">
        <v>2.64</v>
      </c>
      <c r="Y723" s="4">
        <f t="shared" si="105"/>
        <v>252.92999999999998</v>
      </c>
      <c r="Z723" s="1" t="s">
        <v>22</v>
      </c>
      <c r="AA723" s="1" t="s">
        <v>23</v>
      </c>
      <c r="AB723" s="1" t="s">
        <v>29</v>
      </c>
      <c r="AC723" s="1" t="s">
        <v>45</v>
      </c>
      <c r="AD723" s="1" t="s">
        <v>41</v>
      </c>
      <c r="AE723" s="2">
        <v>39933</v>
      </c>
    </row>
    <row r="724" spans="1:31" x14ac:dyDescent="0.25">
      <c r="A724">
        <f t="shared" si="106"/>
        <v>723</v>
      </c>
      <c r="B724" s="1">
        <v>23524</v>
      </c>
      <c r="C724" s="2">
        <v>39931</v>
      </c>
      <c r="D724" s="1" t="s">
        <v>20</v>
      </c>
      <c r="E724" s="1" t="str">
        <f t="shared" si="99"/>
        <v>*</v>
      </c>
      <c r="F724" s="1" t="str">
        <f t="shared" si="100"/>
        <v>**</v>
      </c>
      <c r="G724" s="1" t="str">
        <f t="shared" si="101"/>
        <v>**</v>
      </c>
      <c r="J724" s="1" t="str">
        <f t="shared" si="102"/>
        <v>**</v>
      </c>
      <c r="P724" s="1">
        <v>28</v>
      </c>
      <c r="Q724" s="1">
        <f t="shared" si="107"/>
        <v>3.5000000000000003E-2</v>
      </c>
      <c r="T724" s="4">
        <v>129.33000000000001</v>
      </c>
      <c r="U724" s="9">
        <f t="shared" si="103"/>
        <v>0</v>
      </c>
      <c r="V724" s="4">
        <f t="shared" si="104"/>
        <v>4.6189285714285715</v>
      </c>
      <c r="W724" s="1" t="s">
        <v>14</v>
      </c>
      <c r="X724" s="1">
        <v>0.99</v>
      </c>
      <c r="Y724" s="4">
        <f t="shared" si="105"/>
        <v>130.32000000000002</v>
      </c>
      <c r="Z724" s="1" t="s">
        <v>22</v>
      </c>
      <c r="AA724" s="1" t="s">
        <v>37</v>
      </c>
      <c r="AB724" s="1" t="s">
        <v>29</v>
      </c>
      <c r="AC724" s="1" t="s">
        <v>58</v>
      </c>
      <c r="AD724" s="1" t="s">
        <v>19</v>
      </c>
      <c r="AE724" s="2">
        <v>39933</v>
      </c>
    </row>
    <row r="725" spans="1:31" x14ac:dyDescent="0.25">
      <c r="A725">
        <f t="shared" si="106"/>
        <v>724</v>
      </c>
      <c r="B725" s="1">
        <v>28839</v>
      </c>
      <c r="C725" s="2">
        <v>39931</v>
      </c>
      <c r="D725" s="1" t="s">
        <v>13</v>
      </c>
      <c r="E725" s="1" t="str">
        <f t="shared" si="99"/>
        <v>*</v>
      </c>
      <c r="F725" s="1" t="str">
        <f t="shared" si="100"/>
        <v>*</v>
      </c>
      <c r="G725" s="1" t="str">
        <f t="shared" si="101"/>
        <v>*</v>
      </c>
      <c r="J725" s="1" t="str">
        <f t="shared" si="102"/>
        <v>*</v>
      </c>
      <c r="P725" s="1">
        <v>30</v>
      </c>
      <c r="Q725" s="1">
        <f t="shared" si="107"/>
        <v>0.04</v>
      </c>
      <c r="T725" s="4">
        <v>102.95</v>
      </c>
      <c r="U725" s="9">
        <f t="shared" si="103"/>
        <v>0</v>
      </c>
      <c r="V725" s="4">
        <f t="shared" si="104"/>
        <v>3.4316666666666666</v>
      </c>
      <c r="W725" s="1" t="s">
        <v>14</v>
      </c>
      <c r="X725" s="1">
        <v>7.49</v>
      </c>
      <c r="Y725" s="4">
        <f t="shared" si="105"/>
        <v>110.44</v>
      </c>
      <c r="Z725" s="1" t="s">
        <v>15</v>
      </c>
      <c r="AA725" s="1" t="s">
        <v>23</v>
      </c>
      <c r="AB725" s="1" t="s">
        <v>29</v>
      </c>
      <c r="AC725" s="1" t="s">
        <v>30</v>
      </c>
      <c r="AD725" s="1" t="s">
        <v>31</v>
      </c>
      <c r="AE725" s="2">
        <v>39933</v>
      </c>
    </row>
    <row r="726" spans="1:31" x14ac:dyDescent="0.25">
      <c r="A726">
        <f t="shared" si="106"/>
        <v>725</v>
      </c>
      <c r="B726" s="1">
        <v>38501</v>
      </c>
      <c r="C726" s="2">
        <v>39931</v>
      </c>
      <c r="D726" s="1" t="s">
        <v>32</v>
      </c>
      <c r="E726" s="1" t="str">
        <f t="shared" si="99"/>
        <v>***</v>
      </c>
      <c r="F726" s="1" t="str">
        <f t="shared" si="100"/>
        <v>***</v>
      </c>
      <c r="G726" s="1" t="str">
        <f t="shared" si="101"/>
        <v>***</v>
      </c>
      <c r="J726" s="1" t="str">
        <f t="shared" si="102"/>
        <v>***</v>
      </c>
      <c r="P726" s="1">
        <v>11</v>
      </c>
      <c r="Q726" s="1">
        <f t="shared" si="107"/>
        <v>0.02</v>
      </c>
      <c r="T726" s="4">
        <v>78.680000000000007</v>
      </c>
      <c r="U726" s="9">
        <f t="shared" si="103"/>
        <v>0</v>
      </c>
      <c r="V726" s="4">
        <f t="shared" si="104"/>
        <v>7.1527272727272733</v>
      </c>
      <c r="W726" s="1" t="s">
        <v>21</v>
      </c>
      <c r="X726" s="1">
        <v>6.22</v>
      </c>
      <c r="Y726" s="4">
        <f t="shared" si="105"/>
        <v>84.9</v>
      </c>
      <c r="Z726" s="1" t="s">
        <v>22</v>
      </c>
      <c r="AA726" s="1" t="s">
        <v>28</v>
      </c>
      <c r="AB726" s="1" t="s">
        <v>29</v>
      </c>
      <c r="AC726" s="1" t="s">
        <v>40</v>
      </c>
      <c r="AD726" s="1" t="s">
        <v>19</v>
      </c>
      <c r="AE726" s="2">
        <v>39932</v>
      </c>
    </row>
    <row r="727" spans="1:31" x14ac:dyDescent="0.25">
      <c r="A727">
        <f t="shared" si="106"/>
        <v>726</v>
      </c>
      <c r="B727" s="1">
        <v>44320</v>
      </c>
      <c r="C727" s="2">
        <v>39932</v>
      </c>
      <c r="D727" s="1" t="s">
        <v>36</v>
      </c>
      <c r="E727" s="1" t="str">
        <f t="shared" si="99"/>
        <v>*</v>
      </c>
      <c r="F727" s="1" t="str">
        <f t="shared" si="100"/>
        <v>*</v>
      </c>
      <c r="G727" s="1" t="str">
        <f t="shared" si="101"/>
        <v>*</v>
      </c>
      <c r="J727" s="1" t="str">
        <f t="shared" si="102"/>
        <v>*</v>
      </c>
      <c r="P727" s="1">
        <v>49</v>
      </c>
      <c r="Q727" s="1">
        <f t="shared" si="107"/>
        <v>0.05</v>
      </c>
      <c r="T727" s="4">
        <v>7002.08</v>
      </c>
      <c r="U727" s="9">
        <f t="shared" si="103"/>
        <v>1</v>
      </c>
      <c r="V727" s="4">
        <f t="shared" si="104"/>
        <v>142.89959183673469</v>
      </c>
      <c r="W727" s="1" t="s">
        <v>21</v>
      </c>
      <c r="X727" s="1">
        <v>69</v>
      </c>
      <c r="Y727" s="4">
        <f t="shared" si="105"/>
        <v>7071.08</v>
      </c>
      <c r="Z727" s="1" t="s">
        <v>15</v>
      </c>
      <c r="AA727" s="1" t="s">
        <v>28</v>
      </c>
      <c r="AB727" s="1" t="s">
        <v>17</v>
      </c>
      <c r="AC727" s="1" t="s">
        <v>52</v>
      </c>
      <c r="AD727" s="1" t="s">
        <v>48</v>
      </c>
      <c r="AE727" s="2">
        <v>39933</v>
      </c>
    </row>
    <row r="728" spans="1:31" x14ac:dyDescent="0.25">
      <c r="A728">
        <f t="shared" si="106"/>
        <v>727</v>
      </c>
      <c r="B728" s="1">
        <v>55940</v>
      </c>
      <c r="C728" s="2">
        <v>39932</v>
      </c>
      <c r="D728" s="1" t="s">
        <v>27</v>
      </c>
      <c r="E728" s="1" t="str">
        <f t="shared" si="99"/>
        <v>*</v>
      </c>
      <c r="F728" s="1" t="str">
        <f t="shared" si="100"/>
        <v>*</v>
      </c>
      <c r="G728" s="1" t="str">
        <f t="shared" si="101"/>
        <v>*</v>
      </c>
      <c r="J728" s="1" t="str">
        <f t="shared" si="102"/>
        <v>*</v>
      </c>
      <c r="P728" s="1">
        <v>29</v>
      </c>
      <c r="Q728" s="1">
        <f t="shared" si="107"/>
        <v>3.5000000000000003E-2</v>
      </c>
      <c r="T728" s="4">
        <v>2925.78</v>
      </c>
      <c r="U728" s="9">
        <f t="shared" si="103"/>
        <v>1</v>
      </c>
      <c r="V728" s="4">
        <f t="shared" si="104"/>
        <v>100.88896551724139</v>
      </c>
      <c r="W728" s="1" t="s">
        <v>21</v>
      </c>
      <c r="X728" s="1">
        <v>7.18</v>
      </c>
      <c r="Y728" s="4">
        <f t="shared" si="105"/>
        <v>2932.96</v>
      </c>
      <c r="Z728" s="1" t="s">
        <v>64</v>
      </c>
      <c r="AA728" s="1" t="s">
        <v>28</v>
      </c>
      <c r="AB728" s="1" t="s">
        <v>24</v>
      </c>
      <c r="AC728" s="1" t="s">
        <v>38</v>
      </c>
      <c r="AD728" s="1" t="s">
        <v>19</v>
      </c>
      <c r="AE728" s="2">
        <v>39933</v>
      </c>
    </row>
    <row r="729" spans="1:31" x14ac:dyDescent="0.25">
      <c r="A729">
        <f t="shared" si="106"/>
        <v>728</v>
      </c>
      <c r="B729" s="1">
        <v>4514</v>
      </c>
      <c r="C729" s="2">
        <v>39932</v>
      </c>
      <c r="D729" s="1" t="s">
        <v>36</v>
      </c>
      <c r="E729" s="1" t="str">
        <f t="shared" si="99"/>
        <v>*</v>
      </c>
      <c r="F729" s="1" t="str">
        <f t="shared" si="100"/>
        <v>*</v>
      </c>
      <c r="G729" s="1" t="str">
        <f t="shared" si="101"/>
        <v>*</v>
      </c>
      <c r="J729" s="1" t="str">
        <f t="shared" si="102"/>
        <v>*</v>
      </c>
      <c r="P729" s="1">
        <v>28</v>
      </c>
      <c r="Q729" s="1">
        <f t="shared" si="107"/>
        <v>3.5000000000000003E-2</v>
      </c>
      <c r="T729" s="4">
        <v>2841.4395</v>
      </c>
      <c r="U729" s="9">
        <f t="shared" si="103"/>
        <v>1</v>
      </c>
      <c r="V729" s="4">
        <f t="shared" si="104"/>
        <v>101.47998214285714</v>
      </c>
      <c r="W729" s="1" t="s">
        <v>21</v>
      </c>
      <c r="X729" s="1">
        <v>7.69</v>
      </c>
      <c r="Y729" s="4">
        <f t="shared" si="105"/>
        <v>2849.1295</v>
      </c>
      <c r="Z729" s="1" t="s">
        <v>46</v>
      </c>
      <c r="AA729" s="1" t="s">
        <v>16</v>
      </c>
      <c r="AB729" s="1" t="s">
        <v>24</v>
      </c>
      <c r="AC729" s="1" t="s">
        <v>25</v>
      </c>
      <c r="AD729" s="1" t="s">
        <v>19</v>
      </c>
      <c r="AE729" s="2">
        <v>39933</v>
      </c>
    </row>
    <row r="730" spans="1:31" x14ac:dyDescent="0.25">
      <c r="A730">
        <f t="shared" si="106"/>
        <v>729</v>
      </c>
      <c r="B730" s="1">
        <v>17669</v>
      </c>
      <c r="C730" s="2">
        <v>39932</v>
      </c>
      <c r="D730" s="1" t="s">
        <v>20</v>
      </c>
      <c r="E730" s="1" t="str">
        <f t="shared" si="99"/>
        <v>*</v>
      </c>
      <c r="F730" s="1" t="str">
        <f t="shared" si="100"/>
        <v>**</v>
      </c>
      <c r="G730" s="1" t="str">
        <f t="shared" si="101"/>
        <v>**</v>
      </c>
      <c r="J730" s="1" t="str">
        <f t="shared" si="102"/>
        <v>**</v>
      </c>
      <c r="P730" s="1">
        <v>32</v>
      </c>
      <c r="Q730" s="1">
        <f t="shared" si="107"/>
        <v>0.04</v>
      </c>
      <c r="T730" s="4">
        <v>1116.03</v>
      </c>
      <c r="U730" s="9">
        <f t="shared" si="103"/>
        <v>1</v>
      </c>
      <c r="V730" s="4">
        <f t="shared" si="104"/>
        <v>34.875937499999999</v>
      </c>
      <c r="W730" s="1" t="s">
        <v>21</v>
      </c>
      <c r="X730" s="1">
        <v>5.49</v>
      </c>
      <c r="Y730" s="4">
        <f t="shared" si="105"/>
        <v>1121.52</v>
      </c>
      <c r="Z730" s="1" t="s">
        <v>42</v>
      </c>
      <c r="AA730" s="1" t="s">
        <v>23</v>
      </c>
      <c r="AB730" s="1" t="s">
        <v>29</v>
      </c>
      <c r="AC730" s="1" t="s">
        <v>55</v>
      </c>
      <c r="AD730" s="1" t="s">
        <v>19</v>
      </c>
      <c r="AE730" s="2">
        <v>39933</v>
      </c>
    </row>
    <row r="731" spans="1:31" x14ac:dyDescent="0.25">
      <c r="A731">
        <f t="shared" si="106"/>
        <v>730</v>
      </c>
      <c r="B731" s="1">
        <v>45380</v>
      </c>
      <c r="C731" s="2">
        <v>39933</v>
      </c>
      <c r="D731" s="1" t="s">
        <v>32</v>
      </c>
      <c r="E731" s="1" t="str">
        <f t="shared" si="99"/>
        <v>***</v>
      </c>
      <c r="F731" s="1" t="str">
        <f t="shared" si="100"/>
        <v>***</v>
      </c>
      <c r="G731" s="1" t="str">
        <f t="shared" si="101"/>
        <v>***</v>
      </c>
      <c r="J731" s="1" t="str">
        <f t="shared" si="102"/>
        <v>***</v>
      </c>
      <c r="P731" s="1">
        <v>24</v>
      </c>
      <c r="Q731" s="1">
        <f t="shared" si="107"/>
        <v>3.5000000000000003E-2</v>
      </c>
      <c r="T731" s="4">
        <v>4170.8649999999998</v>
      </c>
      <c r="U731" s="9">
        <f t="shared" si="103"/>
        <v>1</v>
      </c>
      <c r="V731" s="4">
        <f t="shared" si="104"/>
        <v>173.78604166666665</v>
      </c>
      <c r="W731" s="1" t="s">
        <v>14</v>
      </c>
      <c r="X731" s="1">
        <v>4.2</v>
      </c>
      <c r="Y731" s="4">
        <f t="shared" si="105"/>
        <v>4175.0649999999996</v>
      </c>
      <c r="Z731" s="1" t="s">
        <v>15</v>
      </c>
      <c r="AA731" s="1" t="s">
        <v>16</v>
      </c>
      <c r="AB731" s="1" t="s">
        <v>24</v>
      </c>
      <c r="AC731" s="1" t="s">
        <v>25</v>
      </c>
      <c r="AD731" s="1" t="s">
        <v>19</v>
      </c>
      <c r="AE731" s="2">
        <v>39935</v>
      </c>
    </row>
    <row r="732" spans="1:31" x14ac:dyDescent="0.25">
      <c r="A732">
        <f t="shared" si="106"/>
        <v>731</v>
      </c>
      <c r="B732" s="1">
        <v>45380</v>
      </c>
      <c r="C732" s="2">
        <v>39933</v>
      </c>
      <c r="D732" s="1" t="s">
        <v>32</v>
      </c>
      <c r="E732" s="1" t="str">
        <f t="shared" si="99"/>
        <v>***</v>
      </c>
      <c r="F732" s="1" t="str">
        <f t="shared" si="100"/>
        <v>***</v>
      </c>
      <c r="G732" s="1" t="str">
        <f t="shared" si="101"/>
        <v>***</v>
      </c>
      <c r="J732" s="1" t="str">
        <f t="shared" si="102"/>
        <v>***</v>
      </c>
      <c r="P732" s="1">
        <v>34</v>
      </c>
      <c r="Q732" s="1">
        <f t="shared" si="107"/>
        <v>0.04</v>
      </c>
      <c r="T732" s="4">
        <v>1912.9845</v>
      </c>
      <c r="U732" s="9">
        <f t="shared" si="103"/>
        <v>1</v>
      </c>
      <c r="V732" s="4">
        <f t="shared" si="104"/>
        <v>56.264250000000004</v>
      </c>
      <c r="W732" s="1" t="s">
        <v>14</v>
      </c>
      <c r="X732" s="1">
        <v>8.8000000000000007</v>
      </c>
      <c r="Y732" s="4">
        <f t="shared" si="105"/>
        <v>1921.7845</v>
      </c>
      <c r="Z732" s="1" t="s">
        <v>15</v>
      </c>
      <c r="AA732" s="1" t="s">
        <v>16</v>
      </c>
      <c r="AB732" s="1" t="s">
        <v>24</v>
      </c>
      <c r="AC732" s="1" t="s">
        <v>25</v>
      </c>
      <c r="AD732" s="1" t="s">
        <v>19</v>
      </c>
      <c r="AE732" s="2">
        <v>39934</v>
      </c>
    </row>
    <row r="733" spans="1:31" x14ac:dyDescent="0.25">
      <c r="A733">
        <f t="shared" si="106"/>
        <v>732</v>
      </c>
      <c r="B733" s="1">
        <v>41154</v>
      </c>
      <c r="C733" s="2">
        <v>39933</v>
      </c>
      <c r="D733" s="1" t="s">
        <v>13</v>
      </c>
      <c r="E733" s="1" t="str">
        <f t="shared" si="99"/>
        <v>*</v>
      </c>
      <c r="F733" s="1" t="str">
        <f t="shared" si="100"/>
        <v>*</v>
      </c>
      <c r="G733" s="1" t="str">
        <f t="shared" si="101"/>
        <v>*</v>
      </c>
      <c r="J733" s="1" t="str">
        <f t="shared" si="102"/>
        <v>*</v>
      </c>
      <c r="P733" s="1">
        <v>43</v>
      </c>
      <c r="Q733" s="1">
        <f t="shared" si="107"/>
        <v>0.05</v>
      </c>
      <c r="T733" s="4">
        <v>938.37</v>
      </c>
      <c r="U733" s="9">
        <f t="shared" si="103"/>
        <v>0</v>
      </c>
      <c r="V733" s="4">
        <f t="shared" si="104"/>
        <v>21.822558139534884</v>
      </c>
      <c r="W733" s="1" t="s">
        <v>21</v>
      </c>
      <c r="X733" s="1">
        <v>2.87</v>
      </c>
      <c r="Y733" s="4">
        <f t="shared" si="105"/>
        <v>941.24</v>
      </c>
      <c r="Z733" s="1" t="s">
        <v>46</v>
      </c>
      <c r="AA733" s="1" t="s">
        <v>28</v>
      </c>
      <c r="AB733" s="1" t="s">
        <v>29</v>
      </c>
      <c r="AC733" s="1" t="s">
        <v>30</v>
      </c>
      <c r="AD733" s="1" t="s">
        <v>41</v>
      </c>
      <c r="AE733" s="2">
        <v>39935</v>
      </c>
    </row>
    <row r="734" spans="1:31" x14ac:dyDescent="0.25">
      <c r="A734">
        <f t="shared" si="106"/>
        <v>733</v>
      </c>
      <c r="B734" s="1">
        <v>31364</v>
      </c>
      <c r="C734" s="2">
        <v>39934</v>
      </c>
      <c r="D734" s="1" t="s">
        <v>27</v>
      </c>
      <c r="E734" s="1" t="str">
        <f t="shared" si="99"/>
        <v>*</v>
      </c>
      <c r="F734" s="1" t="str">
        <f t="shared" si="100"/>
        <v>*</v>
      </c>
      <c r="G734" s="1" t="str">
        <f t="shared" si="101"/>
        <v>*</v>
      </c>
      <c r="J734" s="1" t="str">
        <f t="shared" si="102"/>
        <v>*</v>
      </c>
      <c r="P734" s="1">
        <v>2</v>
      </c>
      <c r="Q734" s="1">
        <f t="shared" si="107"/>
        <v>0.01</v>
      </c>
      <c r="T734" s="4">
        <v>789.01</v>
      </c>
      <c r="U734" s="9">
        <f t="shared" si="103"/>
        <v>0</v>
      </c>
      <c r="V734" s="4">
        <f t="shared" si="104"/>
        <v>394.505</v>
      </c>
      <c r="W734" s="1" t="s">
        <v>21</v>
      </c>
      <c r="X734" s="1">
        <v>11.37</v>
      </c>
      <c r="Y734" s="4">
        <f t="shared" si="105"/>
        <v>800.38</v>
      </c>
      <c r="Z734" s="1" t="s">
        <v>39</v>
      </c>
      <c r="AA734" s="1" t="s">
        <v>28</v>
      </c>
      <c r="AB734" s="1" t="s">
        <v>29</v>
      </c>
      <c r="AC734" s="1" t="s">
        <v>55</v>
      </c>
      <c r="AD734" s="1" t="s">
        <v>19</v>
      </c>
      <c r="AE734" s="2">
        <v>39934</v>
      </c>
    </row>
    <row r="735" spans="1:31" x14ac:dyDescent="0.25">
      <c r="A735">
        <f t="shared" si="106"/>
        <v>734</v>
      </c>
      <c r="B735" s="1">
        <v>10146</v>
      </c>
      <c r="C735" s="2">
        <v>39934</v>
      </c>
      <c r="D735" s="1" t="s">
        <v>13</v>
      </c>
      <c r="E735" s="1" t="str">
        <f t="shared" si="99"/>
        <v>*</v>
      </c>
      <c r="F735" s="1" t="str">
        <f t="shared" si="100"/>
        <v>*</v>
      </c>
      <c r="G735" s="1" t="str">
        <f t="shared" si="101"/>
        <v>*</v>
      </c>
      <c r="J735" s="1" t="str">
        <f t="shared" si="102"/>
        <v>*</v>
      </c>
      <c r="P735" s="1">
        <v>19</v>
      </c>
      <c r="Q735" s="1">
        <f t="shared" si="107"/>
        <v>0.02</v>
      </c>
      <c r="T735" s="4">
        <v>596.21</v>
      </c>
      <c r="U735" s="9">
        <f t="shared" si="103"/>
        <v>0</v>
      </c>
      <c r="V735" s="4">
        <f t="shared" si="104"/>
        <v>31.379473684210527</v>
      </c>
      <c r="W735" s="1" t="s">
        <v>21</v>
      </c>
      <c r="X735" s="1">
        <v>5.0199999999999996</v>
      </c>
      <c r="Y735" s="4">
        <f t="shared" si="105"/>
        <v>601.23</v>
      </c>
      <c r="Z735" s="1" t="s">
        <v>42</v>
      </c>
      <c r="AA735" s="1" t="s">
        <v>28</v>
      </c>
      <c r="AB735" s="1" t="s">
        <v>17</v>
      </c>
      <c r="AC735" s="1" t="s">
        <v>18</v>
      </c>
      <c r="AD735" s="1" t="s">
        <v>19</v>
      </c>
      <c r="AE735" s="2">
        <v>39939</v>
      </c>
    </row>
    <row r="736" spans="1:31" x14ac:dyDescent="0.25">
      <c r="A736">
        <f t="shared" si="106"/>
        <v>735</v>
      </c>
      <c r="B736" s="1">
        <v>15815</v>
      </c>
      <c r="C736" s="2">
        <v>39934</v>
      </c>
      <c r="D736" s="1" t="s">
        <v>32</v>
      </c>
      <c r="E736" s="1" t="str">
        <f t="shared" si="99"/>
        <v>***</v>
      </c>
      <c r="F736" s="1" t="str">
        <f t="shared" si="100"/>
        <v>***</v>
      </c>
      <c r="G736" s="1" t="str">
        <f t="shared" si="101"/>
        <v>***</v>
      </c>
      <c r="J736" s="1" t="str">
        <f t="shared" si="102"/>
        <v>***</v>
      </c>
      <c r="P736" s="1">
        <v>43</v>
      </c>
      <c r="Q736" s="1">
        <f t="shared" si="107"/>
        <v>0.05</v>
      </c>
      <c r="T736" s="4">
        <v>528.6</v>
      </c>
      <c r="U736" s="9">
        <f t="shared" si="103"/>
        <v>0</v>
      </c>
      <c r="V736" s="4">
        <f t="shared" si="104"/>
        <v>12.293023255813955</v>
      </c>
      <c r="W736" s="1" t="s">
        <v>21</v>
      </c>
      <c r="X736" s="1">
        <v>5.63</v>
      </c>
      <c r="Y736" s="4">
        <f t="shared" si="105"/>
        <v>534.23</v>
      </c>
      <c r="Z736" s="1" t="s">
        <v>49</v>
      </c>
      <c r="AA736" s="1" t="s">
        <v>28</v>
      </c>
      <c r="AB736" s="1" t="s">
        <v>29</v>
      </c>
      <c r="AC736" s="1" t="s">
        <v>43</v>
      </c>
      <c r="AD736" s="1" t="s">
        <v>19</v>
      </c>
      <c r="AE736" s="2">
        <v>39936</v>
      </c>
    </row>
    <row r="737" spans="1:31" x14ac:dyDescent="0.25">
      <c r="A737">
        <f t="shared" si="106"/>
        <v>736</v>
      </c>
      <c r="B737" s="1">
        <v>13635</v>
      </c>
      <c r="C737" s="2">
        <v>39934</v>
      </c>
      <c r="D737" s="1" t="s">
        <v>32</v>
      </c>
      <c r="E737" s="1" t="str">
        <f t="shared" si="99"/>
        <v>***</v>
      </c>
      <c r="F737" s="1" t="str">
        <f t="shared" si="100"/>
        <v>***</v>
      </c>
      <c r="G737" s="1" t="str">
        <f t="shared" si="101"/>
        <v>***</v>
      </c>
      <c r="J737" s="1" t="str">
        <f t="shared" si="102"/>
        <v>***</v>
      </c>
      <c r="P737" s="1">
        <v>49</v>
      </c>
      <c r="Q737" s="1">
        <f t="shared" si="107"/>
        <v>0.05</v>
      </c>
      <c r="T737" s="4">
        <v>334.29</v>
      </c>
      <c r="U737" s="9">
        <f t="shared" si="103"/>
        <v>0</v>
      </c>
      <c r="V737" s="4">
        <f t="shared" si="104"/>
        <v>6.8222448979591839</v>
      </c>
      <c r="W737" s="1" t="s">
        <v>21</v>
      </c>
      <c r="X737" s="1">
        <v>7.37</v>
      </c>
      <c r="Y737" s="4">
        <f t="shared" si="105"/>
        <v>341.66</v>
      </c>
      <c r="Z737" s="1" t="s">
        <v>49</v>
      </c>
      <c r="AA737" s="1" t="s">
        <v>37</v>
      </c>
      <c r="AB737" s="1" t="s">
        <v>29</v>
      </c>
      <c r="AC737" s="1" t="s">
        <v>40</v>
      </c>
      <c r="AD737" s="1" t="s">
        <v>19</v>
      </c>
      <c r="AE737" s="2">
        <v>39936</v>
      </c>
    </row>
    <row r="738" spans="1:31" x14ac:dyDescent="0.25">
      <c r="A738">
        <f t="shared" si="106"/>
        <v>737</v>
      </c>
      <c r="B738" s="1">
        <v>13635</v>
      </c>
      <c r="C738" s="2">
        <v>39934</v>
      </c>
      <c r="D738" s="1" t="s">
        <v>32</v>
      </c>
      <c r="E738" s="1" t="str">
        <f t="shared" si="99"/>
        <v>***</v>
      </c>
      <c r="F738" s="1" t="str">
        <f t="shared" si="100"/>
        <v>***</v>
      </c>
      <c r="G738" s="1" t="str">
        <f t="shared" si="101"/>
        <v>***</v>
      </c>
      <c r="J738" s="1" t="str">
        <f t="shared" si="102"/>
        <v>***</v>
      </c>
      <c r="P738" s="1">
        <v>28</v>
      </c>
      <c r="Q738" s="1">
        <f t="shared" si="107"/>
        <v>3.5000000000000003E-2</v>
      </c>
      <c r="T738" s="4">
        <v>149</v>
      </c>
      <c r="U738" s="9">
        <f t="shared" si="103"/>
        <v>0</v>
      </c>
      <c r="V738" s="4">
        <f t="shared" si="104"/>
        <v>5.3214285714285712</v>
      </c>
      <c r="W738" s="1" t="s">
        <v>21</v>
      </c>
      <c r="X738" s="1">
        <v>7.44</v>
      </c>
      <c r="Y738" s="4">
        <f t="shared" si="105"/>
        <v>156.44</v>
      </c>
      <c r="Z738" s="1" t="s">
        <v>49</v>
      </c>
      <c r="AA738" s="1" t="s">
        <v>37</v>
      </c>
      <c r="AB738" s="1" t="s">
        <v>29</v>
      </c>
      <c r="AC738" s="1" t="s">
        <v>40</v>
      </c>
      <c r="AD738" s="1" t="s">
        <v>19</v>
      </c>
      <c r="AE738" s="2">
        <v>39935</v>
      </c>
    </row>
    <row r="739" spans="1:31" x14ac:dyDescent="0.25">
      <c r="A739">
        <f t="shared" si="106"/>
        <v>738</v>
      </c>
      <c r="B739" s="1">
        <v>15815</v>
      </c>
      <c r="C739" s="2">
        <v>39934</v>
      </c>
      <c r="D739" s="1" t="s">
        <v>32</v>
      </c>
      <c r="E739" s="1" t="str">
        <f t="shared" si="99"/>
        <v>***</v>
      </c>
      <c r="F739" s="1" t="str">
        <f t="shared" si="100"/>
        <v>***</v>
      </c>
      <c r="G739" s="1" t="str">
        <f t="shared" si="101"/>
        <v>***</v>
      </c>
      <c r="J739" s="1" t="str">
        <f t="shared" si="102"/>
        <v>***</v>
      </c>
      <c r="P739" s="1">
        <v>24</v>
      </c>
      <c r="Q739" s="1">
        <f t="shared" si="107"/>
        <v>3.5000000000000003E-2</v>
      </c>
      <c r="T739" s="4">
        <v>107.41</v>
      </c>
      <c r="U739" s="9">
        <f t="shared" si="103"/>
        <v>0</v>
      </c>
      <c r="V739" s="4">
        <f t="shared" si="104"/>
        <v>4.4754166666666668</v>
      </c>
      <c r="W739" s="1" t="s">
        <v>21</v>
      </c>
      <c r="X739" s="1">
        <v>1.49</v>
      </c>
      <c r="Y739" s="4">
        <f t="shared" si="105"/>
        <v>108.89999999999999</v>
      </c>
      <c r="Z739" s="1" t="s">
        <v>49</v>
      </c>
      <c r="AA739" s="1" t="s">
        <v>28</v>
      </c>
      <c r="AB739" s="1" t="s">
        <v>29</v>
      </c>
      <c r="AC739" s="1" t="s">
        <v>43</v>
      </c>
      <c r="AD739" s="1" t="s">
        <v>19</v>
      </c>
      <c r="AE739" s="2">
        <v>39934</v>
      </c>
    </row>
    <row r="740" spans="1:31" x14ac:dyDescent="0.25">
      <c r="A740">
        <f t="shared" si="106"/>
        <v>739</v>
      </c>
      <c r="B740" s="1">
        <v>7431</v>
      </c>
      <c r="C740" s="2">
        <v>39934</v>
      </c>
      <c r="D740" s="1" t="s">
        <v>36</v>
      </c>
      <c r="E740" s="1" t="str">
        <f t="shared" si="99"/>
        <v>*</v>
      </c>
      <c r="F740" s="1" t="str">
        <f t="shared" si="100"/>
        <v>*</v>
      </c>
      <c r="G740" s="1" t="str">
        <f t="shared" si="101"/>
        <v>*</v>
      </c>
      <c r="J740" s="1" t="str">
        <f t="shared" si="102"/>
        <v>*</v>
      </c>
      <c r="P740" s="1">
        <v>33</v>
      </c>
      <c r="Q740" s="1">
        <f t="shared" si="107"/>
        <v>0.04</v>
      </c>
      <c r="T740" s="4">
        <v>78.81</v>
      </c>
      <c r="U740" s="9">
        <f t="shared" si="103"/>
        <v>0</v>
      </c>
      <c r="V740" s="4">
        <f t="shared" si="104"/>
        <v>2.3881818181818182</v>
      </c>
      <c r="W740" s="1" t="s">
        <v>21</v>
      </c>
      <c r="X740" s="1">
        <v>4.57</v>
      </c>
      <c r="Y740" s="4">
        <f t="shared" si="105"/>
        <v>83.38</v>
      </c>
      <c r="Z740" s="1" t="s">
        <v>46</v>
      </c>
      <c r="AA740" s="1" t="s">
        <v>16</v>
      </c>
      <c r="AB740" s="1" t="s">
        <v>17</v>
      </c>
      <c r="AC740" s="1" t="s">
        <v>18</v>
      </c>
      <c r="AD740" s="1" t="s">
        <v>41</v>
      </c>
      <c r="AE740" s="2">
        <v>39935</v>
      </c>
    </row>
    <row r="741" spans="1:31" x14ac:dyDescent="0.25">
      <c r="A741">
        <f t="shared" si="106"/>
        <v>740</v>
      </c>
      <c r="B741" s="1">
        <v>39460</v>
      </c>
      <c r="C741" s="2">
        <v>39935</v>
      </c>
      <c r="D741" s="1" t="s">
        <v>27</v>
      </c>
      <c r="E741" s="1" t="str">
        <f t="shared" si="99"/>
        <v>*</v>
      </c>
      <c r="F741" s="1" t="str">
        <f t="shared" si="100"/>
        <v>*</v>
      </c>
      <c r="G741" s="1" t="str">
        <f t="shared" si="101"/>
        <v>*</v>
      </c>
      <c r="J741" s="1" t="str">
        <f t="shared" si="102"/>
        <v>*</v>
      </c>
      <c r="P741" s="1">
        <v>19</v>
      </c>
      <c r="Q741" s="1">
        <f t="shared" si="107"/>
        <v>0.02</v>
      </c>
      <c r="T741" s="4">
        <v>2033.9224999999999</v>
      </c>
      <c r="U741" s="9">
        <f t="shared" si="103"/>
        <v>1</v>
      </c>
      <c r="V741" s="4">
        <f t="shared" si="104"/>
        <v>107.04855263157894</v>
      </c>
      <c r="W741" s="1" t="s">
        <v>21</v>
      </c>
      <c r="X741" s="1">
        <v>2.5</v>
      </c>
      <c r="Y741" s="4">
        <f t="shared" si="105"/>
        <v>2036.4224999999999</v>
      </c>
      <c r="Z741" s="1" t="s">
        <v>22</v>
      </c>
      <c r="AA741" s="1" t="s">
        <v>16</v>
      </c>
      <c r="AB741" s="1" t="s">
        <v>24</v>
      </c>
      <c r="AC741" s="1" t="s">
        <v>25</v>
      </c>
      <c r="AD741" s="1" t="s">
        <v>19</v>
      </c>
      <c r="AE741" s="2">
        <v>39936</v>
      </c>
    </row>
    <row r="742" spans="1:31" x14ac:dyDescent="0.25">
      <c r="A742">
        <f t="shared" si="106"/>
        <v>741</v>
      </c>
      <c r="B742" s="1">
        <v>40998</v>
      </c>
      <c r="C742" s="2">
        <v>39935</v>
      </c>
      <c r="D742" s="1" t="s">
        <v>36</v>
      </c>
      <c r="E742" s="1" t="str">
        <f t="shared" si="99"/>
        <v>*</v>
      </c>
      <c r="F742" s="1" t="str">
        <f t="shared" si="100"/>
        <v>*</v>
      </c>
      <c r="G742" s="1" t="str">
        <f t="shared" si="101"/>
        <v>*</v>
      </c>
      <c r="J742" s="1" t="str">
        <f t="shared" si="102"/>
        <v>*</v>
      </c>
      <c r="P742" s="1">
        <v>43</v>
      </c>
      <c r="Q742" s="1">
        <f t="shared" si="107"/>
        <v>0.05</v>
      </c>
      <c r="T742" s="4">
        <v>1233.22</v>
      </c>
      <c r="U742" s="9">
        <f t="shared" si="103"/>
        <v>1</v>
      </c>
      <c r="V742" s="4">
        <f t="shared" si="104"/>
        <v>28.67953488372093</v>
      </c>
      <c r="W742" s="1" t="s">
        <v>21</v>
      </c>
      <c r="X742" s="1">
        <v>1.99</v>
      </c>
      <c r="Y742" s="4">
        <f t="shared" si="105"/>
        <v>1235.21</v>
      </c>
      <c r="Z742" s="1" t="s">
        <v>15</v>
      </c>
      <c r="AA742" s="1" t="s">
        <v>23</v>
      </c>
      <c r="AB742" s="1" t="s">
        <v>24</v>
      </c>
      <c r="AC742" s="1" t="s">
        <v>38</v>
      </c>
      <c r="AD742" s="1" t="s">
        <v>41</v>
      </c>
      <c r="AE742" s="2">
        <v>39936</v>
      </c>
    </row>
    <row r="743" spans="1:31" x14ac:dyDescent="0.25">
      <c r="A743">
        <f t="shared" si="106"/>
        <v>742</v>
      </c>
      <c r="B743" s="1">
        <v>39460</v>
      </c>
      <c r="C743" s="2">
        <v>39935</v>
      </c>
      <c r="D743" s="1" t="s">
        <v>27</v>
      </c>
      <c r="E743" s="1" t="str">
        <f t="shared" si="99"/>
        <v>*</v>
      </c>
      <c r="F743" s="1" t="str">
        <f t="shared" si="100"/>
        <v>*</v>
      </c>
      <c r="G743" s="1" t="str">
        <f t="shared" si="101"/>
        <v>*</v>
      </c>
      <c r="J743" s="1" t="str">
        <f t="shared" si="102"/>
        <v>*</v>
      </c>
      <c r="P743" s="1">
        <v>25</v>
      </c>
      <c r="Q743" s="1">
        <f t="shared" si="107"/>
        <v>3.5000000000000003E-2</v>
      </c>
      <c r="T743" s="4">
        <v>172.42</v>
      </c>
      <c r="U743" s="9">
        <f t="shared" si="103"/>
        <v>0</v>
      </c>
      <c r="V743" s="4">
        <f t="shared" si="104"/>
        <v>6.8967999999999998</v>
      </c>
      <c r="W743" s="1" t="s">
        <v>21</v>
      </c>
      <c r="X743" s="1">
        <v>6.05</v>
      </c>
      <c r="Y743" s="4">
        <f t="shared" si="105"/>
        <v>178.47</v>
      </c>
      <c r="Z743" s="1" t="s">
        <v>22</v>
      </c>
      <c r="AA743" s="1" t="s">
        <v>16</v>
      </c>
      <c r="AB743" s="1" t="s">
        <v>29</v>
      </c>
      <c r="AC743" s="1" t="s">
        <v>43</v>
      </c>
      <c r="AD743" s="1" t="s">
        <v>19</v>
      </c>
      <c r="AE743" s="2">
        <v>39937</v>
      </c>
    </row>
    <row r="744" spans="1:31" x14ac:dyDescent="0.25">
      <c r="A744">
        <f t="shared" si="106"/>
        <v>743</v>
      </c>
      <c r="B744" s="1">
        <v>59363</v>
      </c>
      <c r="C744" s="2">
        <v>39935</v>
      </c>
      <c r="D744" s="1" t="s">
        <v>20</v>
      </c>
      <c r="E744" s="1" t="str">
        <f t="shared" si="99"/>
        <v>*</v>
      </c>
      <c r="F744" s="1" t="str">
        <f t="shared" si="100"/>
        <v>**</v>
      </c>
      <c r="G744" s="1" t="str">
        <f t="shared" si="101"/>
        <v>**</v>
      </c>
      <c r="J744" s="1" t="str">
        <f t="shared" si="102"/>
        <v>**</v>
      </c>
      <c r="P744" s="1">
        <v>24</v>
      </c>
      <c r="Q744" s="1">
        <f t="shared" si="107"/>
        <v>3.5000000000000003E-2</v>
      </c>
      <c r="T744" s="4">
        <v>158.91</v>
      </c>
      <c r="U744" s="9">
        <f t="shared" si="103"/>
        <v>0</v>
      </c>
      <c r="V744" s="4">
        <f t="shared" si="104"/>
        <v>6.6212499999999999</v>
      </c>
      <c r="W744" s="1" t="s">
        <v>21</v>
      </c>
      <c r="X744" s="1">
        <v>5.2</v>
      </c>
      <c r="Y744" s="4">
        <f t="shared" si="105"/>
        <v>164.10999999999999</v>
      </c>
      <c r="Z744" s="1" t="s">
        <v>15</v>
      </c>
      <c r="AA744" s="1" t="s">
        <v>23</v>
      </c>
      <c r="AB744" s="1" t="s">
        <v>29</v>
      </c>
      <c r="AC744" s="1" t="s">
        <v>40</v>
      </c>
      <c r="AD744" s="1" t="s">
        <v>19</v>
      </c>
      <c r="AE744" s="2">
        <v>39935</v>
      </c>
    </row>
    <row r="745" spans="1:31" x14ac:dyDescent="0.25">
      <c r="A745">
        <f t="shared" si="106"/>
        <v>744</v>
      </c>
      <c r="B745" s="1">
        <v>40998</v>
      </c>
      <c r="C745" s="2">
        <v>39935</v>
      </c>
      <c r="D745" s="1" t="s">
        <v>36</v>
      </c>
      <c r="E745" s="1" t="str">
        <f t="shared" si="99"/>
        <v>*</v>
      </c>
      <c r="F745" s="1" t="str">
        <f t="shared" si="100"/>
        <v>*</v>
      </c>
      <c r="G745" s="1" t="str">
        <f t="shared" si="101"/>
        <v>*</v>
      </c>
      <c r="J745" s="1" t="str">
        <f t="shared" si="102"/>
        <v>*</v>
      </c>
      <c r="P745" s="1">
        <v>39</v>
      </c>
      <c r="Q745" s="1">
        <f t="shared" si="107"/>
        <v>0.04</v>
      </c>
      <c r="T745" s="4">
        <v>144.82</v>
      </c>
      <c r="U745" s="9">
        <f t="shared" si="103"/>
        <v>0</v>
      </c>
      <c r="V745" s="4">
        <f t="shared" si="104"/>
        <v>3.7133333333333334</v>
      </c>
      <c r="W745" s="1" t="s">
        <v>21</v>
      </c>
      <c r="X745" s="1">
        <v>1.3</v>
      </c>
      <c r="Y745" s="4">
        <f t="shared" si="105"/>
        <v>146.12</v>
      </c>
      <c r="Z745" s="1" t="s">
        <v>15</v>
      </c>
      <c r="AA745" s="1" t="s">
        <v>23</v>
      </c>
      <c r="AB745" s="1" t="s">
        <v>29</v>
      </c>
      <c r="AC745" s="1" t="s">
        <v>40</v>
      </c>
      <c r="AD745" s="1" t="s">
        <v>31</v>
      </c>
      <c r="AE745" s="2">
        <v>39937</v>
      </c>
    </row>
    <row r="746" spans="1:31" x14ac:dyDescent="0.25">
      <c r="A746">
        <f t="shared" si="106"/>
        <v>745</v>
      </c>
      <c r="B746" s="1">
        <v>39141</v>
      </c>
      <c r="C746" s="2">
        <v>39936</v>
      </c>
      <c r="D746" s="1" t="s">
        <v>13</v>
      </c>
      <c r="E746" s="1" t="str">
        <f t="shared" si="99"/>
        <v>*</v>
      </c>
      <c r="F746" s="1" t="str">
        <f t="shared" si="100"/>
        <v>*</v>
      </c>
      <c r="G746" s="1" t="str">
        <f t="shared" si="101"/>
        <v>*</v>
      </c>
      <c r="J746" s="1" t="str">
        <f t="shared" si="102"/>
        <v>*</v>
      </c>
      <c r="P746" s="1">
        <v>47</v>
      </c>
      <c r="Q746" s="1">
        <f t="shared" si="107"/>
        <v>0.05</v>
      </c>
      <c r="T746" s="4">
        <v>2259.66</v>
      </c>
      <c r="U746" s="9">
        <f t="shared" si="103"/>
        <v>1</v>
      </c>
      <c r="V746" s="4">
        <f t="shared" si="104"/>
        <v>48.077872340425529</v>
      </c>
      <c r="W746" s="1" t="s">
        <v>21</v>
      </c>
      <c r="X746" s="1">
        <v>10.25</v>
      </c>
      <c r="Y746" s="4">
        <f t="shared" si="105"/>
        <v>2269.91</v>
      </c>
      <c r="Z746" s="1" t="s">
        <v>22</v>
      </c>
      <c r="AA746" s="1" t="s">
        <v>16</v>
      </c>
      <c r="AB746" s="1" t="s">
        <v>17</v>
      </c>
      <c r="AC746" s="1" t="s">
        <v>18</v>
      </c>
      <c r="AD746" s="1" t="s">
        <v>48</v>
      </c>
      <c r="AE746" s="2">
        <v>39938</v>
      </c>
    </row>
    <row r="747" spans="1:31" x14ac:dyDescent="0.25">
      <c r="A747">
        <f t="shared" si="106"/>
        <v>746</v>
      </c>
      <c r="B747" s="1">
        <v>36224</v>
      </c>
      <c r="C747" s="2">
        <v>39936</v>
      </c>
      <c r="D747" s="1" t="s">
        <v>36</v>
      </c>
      <c r="E747" s="1" t="str">
        <f t="shared" si="99"/>
        <v>*</v>
      </c>
      <c r="F747" s="1" t="str">
        <f t="shared" si="100"/>
        <v>*</v>
      </c>
      <c r="G747" s="1" t="str">
        <f t="shared" si="101"/>
        <v>*</v>
      </c>
      <c r="J747" s="1" t="str">
        <f t="shared" si="102"/>
        <v>*</v>
      </c>
      <c r="P747" s="1">
        <v>15</v>
      </c>
      <c r="Q747" s="1">
        <f t="shared" si="107"/>
        <v>0.02</v>
      </c>
      <c r="T747" s="4">
        <v>1765.45</v>
      </c>
      <c r="U747" s="9">
        <f t="shared" si="103"/>
        <v>1</v>
      </c>
      <c r="V747" s="4">
        <f t="shared" si="104"/>
        <v>117.69666666666667</v>
      </c>
      <c r="W747" s="1" t="s">
        <v>14</v>
      </c>
      <c r="X747" s="1">
        <v>3.99</v>
      </c>
      <c r="Y747" s="4">
        <f t="shared" si="105"/>
        <v>1769.44</v>
      </c>
      <c r="Z747" s="1" t="s">
        <v>49</v>
      </c>
      <c r="AA747" s="1" t="s">
        <v>28</v>
      </c>
      <c r="AB747" s="1" t="s">
        <v>29</v>
      </c>
      <c r="AC747" s="1" t="s">
        <v>63</v>
      </c>
      <c r="AD747" s="1" t="s">
        <v>19</v>
      </c>
      <c r="AE747" s="2">
        <v>39938</v>
      </c>
    </row>
    <row r="748" spans="1:31" x14ac:dyDescent="0.25">
      <c r="A748">
        <f t="shared" si="106"/>
        <v>747</v>
      </c>
      <c r="B748" s="1">
        <v>39141</v>
      </c>
      <c r="C748" s="2">
        <v>39936</v>
      </c>
      <c r="D748" s="1" t="s">
        <v>13</v>
      </c>
      <c r="E748" s="1" t="str">
        <f t="shared" si="99"/>
        <v>*</v>
      </c>
      <c r="F748" s="1" t="str">
        <f t="shared" si="100"/>
        <v>*</v>
      </c>
      <c r="G748" s="1" t="str">
        <f t="shared" si="101"/>
        <v>*</v>
      </c>
      <c r="J748" s="1" t="str">
        <f t="shared" si="102"/>
        <v>*</v>
      </c>
      <c r="P748" s="1">
        <v>49</v>
      </c>
      <c r="Q748" s="1">
        <f t="shared" si="107"/>
        <v>0.05</v>
      </c>
      <c r="T748" s="4">
        <v>1400.91</v>
      </c>
      <c r="U748" s="9">
        <f t="shared" si="103"/>
        <v>1</v>
      </c>
      <c r="V748" s="4">
        <f t="shared" si="104"/>
        <v>28.590000000000003</v>
      </c>
      <c r="W748" s="1" t="s">
        <v>21</v>
      </c>
      <c r="X748" s="1">
        <v>19.510000000000002</v>
      </c>
      <c r="Y748" s="4">
        <f t="shared" si="105"/>
        <v>1420.42</v>
      </c>
      <c r="Z748" s="1" t="s">
        <v>22</v>
      </c>
      <c r="AA748" s="1" t="s">
        <v>16</v>
      </c>
      <c r="AB748" s="1" t="s">
        <v>29</v>
      </c>
      <c r="AC748" s="1" t="s">
        <v>57</v>
      </c>
      <c r="AD748" s="1" t="s">
        <v>19</v>
      </c>
      <c r="AE748" s="2">
        <v>39938</v>
      </c>
    </row>
    <row r="749" spans="1:31" x14ac:dyDescent="0.25">
      <c r="A749">
        <f t="shared" si="106"/>
        <v>748</v>
      </c>
      <c r="B749" s="1">
        <v>6310</v>
      </c>
      <c r="C749" s="2">
        <v>39936</v>
      </c>
      <c r="D749" s="1" t="s">
        <v>27</v>
      </c>
      <c r="E749" s="1" t="str">
        <f t="shared" si="99"/>
        <v>*</v>
      </c>
      <c r="F749" s="1" t="str">
        <f t="shared" si="100"/>
        <v>*</v>
      </c>
      <c r="G749" s="1" t="str">
        <f t="shared" si="101"/>
        <v>*</v>
      </c>
      <c r="J749" s="1" t="str">
        <f t="shared" si="102"/>
        <v>*</v>
      </c>
      <c r="P749" s="1">
        <v>27</v>
      </c>
      <c r="Q749" s="1">
        <f t="shared" si="107"/>
        <v>3.5000000000000003E-2</v>
      </c>
      <c r="T749" s="4">
        <v>216.95</v>
      </c>
      <c r="U749" s="9">
        <f t="shared" si="103"/>
        <v>0</v>
      </c>
      <c r="V749" s="4">
        <f t="shared" si="104"/>
        <v>8.0351851851851848</v>
      </c>
      <c r="W749" s="1" t="s">
        <v>21</v>
      </c>
      <c r="X749" s="1">
        <v>7.96</v>
      </c>
      <c r="Y749" s="4">
        <f t="shared" si="105"/>
        <v>224.91</v>
      </c>
      <c r="Z749" s="1" t="s">
        <v>46</v>
      </c>
      <c r="AA749" s="1" t="s">
        <v>16</v>
      </c>
      <c r="AB749" s="1" t="s">
        <v>17</v>
      </c>
      <c r="AC749" s="1" t="s">
        <v>18</v>
      </c>
      <c r="AD749" s="1" t="s">
        <v>19</v>
      </c>
      <c r="AE749" s="2">
        <v>39937</v>
      </c>
    </row>
    <row r="750" spans="1:31" x14ac:dyDescent="0.25">
      <c r="A750">
        <f t="shared" si="106"/>
        <v>749</v>
      </c>
      <c r="B750" s="1">
        <v>1824</v>
      </c>
      <c r="C750" s="2">
        <v>39937</v>
      </c>
      <c r="D750" s="1" t="s">
        <v>32</v>
      </c>
      <c r="E750" s="1" t="str">
        <f t="shared" si="99"/>
        <v>***</v>
      </c>
      <c r="F750" s="1" t="str">
        <f t="shared" si="100"/>
        <v>***</v>
      </c>
      <c r="G750" s="1" t="str">
        <f t="shared" si="101"/>
        <v>***</v>
      </c>
      <c r="J750" s="1" t="str">
        <f t="shared" si="102"/>
        <v>***</v>
      </c>
      <c r="P750" s="1">
        <v>39</v>
      </c>
      <c r="Q750" s="1">
        <f t="shared" si="107"/>
        <v>0.04</v>
      </c>
      <c r="T750" s="4">
        <v>10656.26</v>
      </c>
      <c r="U750" s="9">
        <f t="shared" si="103"/>
        <v>1</v>
      </c>
      <c r="V750" s="4">
        <f t="shared" si="104"/>
        <v>273.23743589743589</v>
      </c>
      <c r="W750" s="1" t="s">
        <v>21</v>
      </c>
      <c r="X750" s="1">
        <v>24.49</v>
      </c>
      <c r="Y750" s="4">
        <f t="shared" si="105"/>
        <v>10680.75</v>
      </c>
      <c r="Z750" s="1" t="s">
        <v>46</v>
      </c>
      <c r="AA750" s="1" t="s">
        <v>28</v>
      </c>
      <c r="AB750" s="1" t="s">
        <v>17</v>
      </c>
      <c r="AC750" s="1" t="s">
        <v>34</v>
      </c>
      <c r="AD750" s="1" t="s">
        <v>48</v>
      </c>
      <c r="AE750" s="2">
        <v>39938</v>
      </c>
    </row>
    <row r="751" spans="1:31" x14ac:dyDescent="0.25">
      <c r="A751">
        <f t="shared" si="106"/>
        <v>750</v>
      </c>
      <c r="B751" s="1">
        <v>4389</v>
      </c>
      <c r="C751" s="2">
        <v>39937</v>
      </c>
      <c r="D751" s="1" t="s">
        <v>36</v>
      </c>
      <c r="E751" s="1" t="str">
        <f t="shared" si="99"/>
        <v>*</v>
      </c>
      <c r="F751" s="1" t="str">
        <f t="shared" si="100"/>
        <v>*</v>
      </c>
      <c r="G751" s="1" t="str">
        <f t="shared" si="101"/>
        <v>*</v>
      </c>
      <c r="J751" s="1" t="str">
        <f t="shared" si="102"/>
        <v>*</v>
      </c>
      <c r="P751" s="1">
        <v>49</v>
      </c>
      <c r="Q751" s="1">
        <f t="shared" si="107"/>
        <v>0.05</v>
      </c>
      <c r="T751" s="4">
        <v>7987.43</v>
      </c>
      <c r="U751" s="9">
        <f t="shared" si="103"/>
        <v>1</v>
      </c>
      <c r="V751" s="4">
        <f t="shared" si="104"/>
        <v>163.00877551020409</v>
      </c>
      <c r="W751" s="1" t="s">
        <v>33</v>
      </c>
      <c r="X751" s="1">
        <v>30</v>
      </c>
      <c r="Y751" s="4">
        <f t="shared" si="105"/>
        <v>8017.43</v>
      </c>
      <c r="Z751" s="1" t="s">
        <v>46</v>
      </c>
      <c r="AA751" s="1" t="s">
        <v>28</v>
      </c>
      <c r="AB751" s="1" t="s">
        <v>17</v>
      </c>
      <c r="AC751" s="1" t="s">
        <v>34</v>
      </c>
      <c r="AD751" s="1" t="s">
        <v>35</v>
      </c>
      <c r="AE751" s="2">
        <v>39938</v>
      </c>
    </row>
    <row r="752" spans="1:31" x14ac:dyDescent="0.25">
      <c r="A752">
        <f t="shared" si="106"/>
        <v>751</v>
      </c>
      <c r="B752" s="1">
        <v>2853</v>
      </c>
      <c r="C752" s="2">
        <v>39937</v>
      </c>
      <c r="D752" s="1" t="s">
        <v>20</v>
      </c>
      <c r="E752" s="1" t="str">
        <f t="shared" si="99"/>
        <v>*</v>
      </c>
      <c r="F752" s="1" t="str">
        <f t="shared" si="100"/>
        <v>**</v>
      </c>
      <c r="G752" s="1" t="str">
        <f t="shared" si="101"/>
        <v>**</v>
      </c>
      <c r="J752" s="1" t="str">
        <f t="shared" si="102"/>
        <v>**</v>
      </c>
      <c r="P752" s="1">
        <v>25</v>
      </c>
      <c r="Q752" s="1">
        <f t="shared" si="107"/>
        <v>3.5000000000000003E-2</v>
      </c>
      <c r="T752" s="4">
        <v>4253.6499999999996</v>
      </c>
      <c r="U752" s="9">
        <f t="shared" si="103"/>
        <v>1</v>
      </c>
      <c r="V752" s="4">
        <f t="shared" si="104"/>
        <v>170.14599999999999</v>
      </c>
      <c r="W752" s="1" t="s">
        <v>14</v>
      </c>
      <c r="X752" s="1">
        <v>19.989999999999998</v>
      </c>
      <c r="Y752" s="4">
        <f t="shared" si="105"/>
        <v>4273.6399999999994</v>
      </c>
      <c r="Z752" s="1" t="s">
        <v>42</v>
      </c>
      <c r="AA752" s="1" t="s">
        <v>16</v>
      </c>
      <c r="AB752" s="1" t="s">
        <v>29</v>
      </c>
      <c r="AC752" s="1" t="s">
        <v>55</v>
      </c>
      <c r="AD752" s="1" t="s">
        <v>19</v>
      </c>
      <c r="AE752" s="2">
        <v>39940</v>
      </c>
    </row>
    <row r="753" spans="1:31" x14ac:dyDescent="0.25">
      <c r="A753">
        <f t="shared" si="106"/>
        <v>752</v>
      </c>
      <c r="B753" s="1">
        <v>4389</v>
      </c>
      <c r="C753" s="2">
        <v>39937</v>
      </c>
      <c r="D753" s="1" t="s">
        <v>36</v>
      </c>
      <c r="E753" s="1" t="str">
        <f t="shared" si="99"/>
        <v>*</v>
      </c>
      <c r="F753" s="1" t="str">
        <f t="shared" si="100"/>
        <v>*</v>
      </c>
      <c r="G753" s="1" t="str">
        <f t="shared" si="101"/>
        <v>*</v>
      </c>
      <c r="J753" s="1" t="str">
        <f t="shared" si="102"/>
        <v>*</v>
      </c>
      <c r="P753" s="1">
        <v>42</v>
      </c>
      <c r="Q753" s="1">
        <f t="shared" si="107"/>
        <v>0.05</v>
      </c>
      <c r="T753" s="4">
        <v>2455.2759999999998</v>
      </c>
      <c r="U753" s="9">
        <f t="shared" si="103"/>
        <v>1</v>
      </c>
      <c r="V753" s="4">
        <f t="shared" si="104"/>
        <v>58.458952380952375</v>
      </c>
      <c r="W753" s="1" t="s">
        <v>14</v>
      </c>
      <c r="X753" s="1">
        <v>5.63</v>
      </c>
      <c r="Y753" s="4">
        <f t="shared" si="105"/>
        <v>2460.9059999999999</v>
      </c>
      <c r="Z753" s="1" t="s">
        <v>46</v>
      </c>
      <c r="AA753" s="1" t="s">
        <v>28</v>
      </c>
      <c r="AB753" s="1" t="s">
        <v>24</v>
      </c>
      <c r="AC753" s="1" t="s">
        <v>25</v>
      </c>
      <c r="AD753" s="1" t="s">
        <v>19</v>
      </c>
      <c r="AE753" s="2">
        <v>39937</v>
      </c>
    </row>
    <row r="754" spans="1:31" x14ac:dyDescent="0.25">
      <c r="A754">
        <f t="shared" si="106"/>
        <v>753</v>
      </c>
      <c r="B754" s="1">
        <v>49607</v>
      </c>
      <c r="C754" s="2">
        <v>39937</v>
      </c>
      <c r="D754" s="1" t="s">
        <v>36</v>
      </c>
      <c r="E754" s="1" t="str">
        <f t="shared" si="99"/>
        <v>*</v>
      </c>
      <c r="F754" s="1" t="str">
        <f t="shared" si="100"/>
        <v>*</v>
      </c>
      <c r="G754" s="1" t="str">
        <f t="shared" si="101"/>
        <v>*</v>
      </c>
      <c r="J754" s="1" t="str">
        <f t="shared" si="102"/>
        <v>*</v>
      </c>
      <c r="P754" s="1">
        <v>6</v>
      </c>
      <c r="Q754" s="1">
        <f t="shared" si="107"/>
        <v>0.01</v>
      </c>
      <c r="T754" s="4">
        <v>1056.6434999999999</v>
      </c>
      <c r="U754" s="9">
        <f t="shared" si="103"/>
        <v>1</v>
      </c>
      <c r="V754" s="4">
        <f t="shared" si="104"/>
        <v>176.10724999999999</v>
      </c>
      <c r="W754" s="1" t="s">
        <v>21</v>
      </c>
      <c r="X754" s="1">
        <v>8.99</v>
      </c>
      <c r="Y754" s="4">
        <f t="shared" si="105"/>
        <v>1065.6334999999999</v>
      </c>
      <c r="Z754" s="1" t="s">
        <v>54</v>
      </c>
      <c r="AA754" s="1" t="s">
        <v>16</v>
      </c>
      <c r="AB754" s="1" t="s">
        <v>24</v>
      </c>
      <c r="AC754" s="1" t="s">
        <v>25</v>
      </c>
      <c r="AD754" s="1" t="s">
        <v>19</v>
      </c>
      <c r="AE754" s="2">
        <v>39938</v>
      </c>
    </row>
    <row r="755" spans="1:31" x14ac:dyDescent="0.25">
      <c r="A755">
        <f t="shared" si="106"/>
        <v>754</v>
      </c>
      <c r="B755" s="1">
        <v>4389</v>
      </c>
      <c r="C755" s="2">
        <v>39937</v>
      </c>
      <c r="D755" s="1" t="s">
        <v>36</v>
      </c>
      <c r="E755" s="1" t="str">
        <f t="shared" si="99"/>
        <v>*</v>
      </c>
      <c r="F755" s="1" t="str">
        <f t="shared" si="100"/>
        <v>*</v>
      </c>
      <c r="G755" s="1" t="str">
        <f t="shared" si="101"/>
        <v>*</v>
      </c>
      <c r="J755" s="1" t="str">
        <f t="shared" si="102"/>
        <v>*</v>
      </c>
      <c r="P755" s="1">
        <v>35</v>
      </c>
      <c r="Q755" s="1">
        <f t="shared" si="107"/>
        <v>0.04</v>
      </c>
      <c r="T755" s="4">
        <v>179.45</v>
      </c>
      <c r="U755" s="9">
        <f t="shared" si="103"/>
        <v>0</v>
      </c>
      <c r="V755" s="4">
        <f t="shared" si="104"/>
        <v>5.1271428571428572</v>
      </c>
      <c r="W755" s="1" t="s">
        <v>21</v>
      </c>
      <c r="X755" s="1">
        <v>5.63</v>
      </c>
      <c r="Y755" s="4">
        <f t="shared" si="105"/>
        <v>185.07999999999998</v>
      </c>
      <c r="Z755" s="1" t="s">
        <v>46</v>
      </c>
      <c r="AA755" s="1" t="s">
        <v>28</v>
      </c>
      <c r="AB755" s="1" t="s">
        <v>29</v>
      </c>
      <c r="AC755" s="1" t="s">
        <v>43</v>
      </c>
      <c r="AD755" s="1" t="s">
        <v>19</v>
      </c>
      <c r="AE755" s="2">
        <v>39939</v>
      </c>
    </row>
    <row r="756" spans="1:31" x14ac:dyDescent="0.25">
      <c r="A756">
        <f t="shared" si="106"/>
        <v>755</v>
      </c>
      <c r="B756" s="1">
        <v>1824</v>
      </c>
      <c r="C756" s="2">
        <v>39937</v>
      </c>
      <c r="D756" s="1" t="s">
        <v>32</v>
      </c>
      <c r="E756" s="1" t="str">
        <f t="shared" si="99"/>
        <v>***</v>
      </c>
      <c r="F756" s="1" t="str">
        <f t="shared" si="100"/>
        <v>***</v>
      </c>
      <c r="G756" s="1" t="str">
        <f t="shared" si="101"/>
        <v>***</v>
      </c>
      <c r="J756" s="1" t="str">
        <f t="shared" si="102"/>
        <v>***</v>
      </c>
      <c r="P756" s="1">
        <v>2</v>
      </c>
      <c r="Q756" s="1">
        <f t="shared" si="107"/>
        <v>0.01</v>
      </c>
      <c r="T756" s="4">
        <v>17.059999999999999</v>
      </c>
      <c r="U756" s="9">
        <f t="shared" si="103"/>
        <v>0</v>
      </c>
      <c r="V756" s="4">
        <f t="shared" si="104"/>
        <v>8.5299999999999994</v>
      </c>
      <c r="W756" s="1" t="s">
        <v>21</v>
      </c>
      <c r="X756" s="1">
        <v>5.29</v>
      </c>
      <c r="Y756" s="4">
        <f t="shared" si="105"/>
        <v>22.349999999999998</v>
      </c>
      <c r="Z756" s="1" t="s">
        <v>46</v>
      </c>
      <c r="AA756" s="1" t="s">
        <v>28</v>
      </c>
      <c r="AB756" s="1" t="s">
        <v>17</v>
      </c>
      <c r="AC756" s="1" t="s">
        <v>18</v>
      </c>
      <c r="AD756" s="1" t="s">
        <v>19</v>
      </c>
      <c r="AE756" s="2">
        <v>39937</v>
      </c>
    </row>
    <row r="757" spans="1:31" x14ac:dyDescent="0.25">
      <c r="A757">
        <f t="shared" si="106"/>
        <v>756</v>
      </c>
      <c r="B757" s="1">
        <v>38503</v>
      </c>
      <c r="C757" s="2">
        <v>39938</v>
      </c>
      <c r="D757" s="1" t="s">
        <v>13</v>
      </c>
      <c r="E757" s="1" t="str">
        <f t="shared" si="99"/>
        <v>*</v>
      </c>
      <c r="F757" s="1" t="str">
        <f t="shared" si="100"/>
        <v>*</v>
      </c>
      <c r="G757" s="1" t="str">
        <f t="shared" si="101"/>
        <v>*</v>
      </c>
      <c r="J757" s="1" t="str">
        <f t="shared" si="102"/>
        <v>*</v>
      </c>
      <c r="P757" s="1">
        <v>47</v>
      </c>
      <c r="Q757" s="1">
        <f t="shared" si="107"/>
        <v>0.05</v>
      </c>
      <c r="T757" s="4">
        <v>5567.79</v>
      </c>
      <c r="U757" s="9">
        <f t="shared" si="103"/>
        <v>1</v>
      </c>
      <c r="V757" s="4">
        <f t="shared" si="104"/>
        <v>118.46361702127659</v>
      </c>
      <c r="W757" s="1" t="s">
        <v>21</v>
      </c>
      <c r="X757" s="1">
        <v>3.99</v>
      </c>
      <c r="Y757" s="4">
        <f t="shared" si="105"/>
        <v>5571.78</v>
      </c>
      <c r="Z757" s="1" t="s">
        <v>22</v>
      </c>
      <c r="AA757" s="1" t="s">
        <v>28</v>
      </c>
      <c r="AB757" s="1" t="s">
        <v>29</v>
      </c>
      <c r="AC757" s="1" t="s">
        <v>63</v>
      </c>
      <c r="AD757" s="1" t="s">
        <v>19</v>
      </c>
      <c r="AE757" s="2">
        <v>39938</v>
      </c>
    </row>
    <row r="758" spans="1:31" x14ac:dyDescent="0.25">
      <c r="A758">
        <f t="shared" si="106"/>
        <v>757</v>
      </c>
      <c r="B758" s="1">
        <v>962</v>
      </c>
      <c r="C758" s="2">
        <v>39938</v>
      </c>
      <c r="D758" s="1" t="s">
        <v>13</v>
      </c>
      <c r="E758" s="1" t="str">
        <f t="shared" si="99"/>
        <v>*</v>
      </c>
      <c r="F758" s="1" t="str">
        <f t="shared" si="100"/>
        <v>*</v>
      </c>
      <c r="G758" s="1" t="str">
        <f t="shared" si="101"/>
        <v>*</v>
      </c>
      <c r="J758" s="1" t="str">
        <f t="shared" si="102"/>
        <v>*</v>
      </c>
      <c r="P758" s="1">
        <v>33</v>
      </c>
      <c r="Q758" s="1">
        <f t="shared" si="107"/>
        <v>0.04</v>
      </c>
      <c r="T758" s="4">
        <v>4064.05</v>
      </c>
      <c r="U758" s="9">
        <f t="shared" si="103"/>
        <v>1</v>
      </c>
      <c r="V758" s="4">
        <f t="shared" si="104"/>
        <v>123.15303030303031</v>
      </c>
      <c r="W758" s="1" t="s">
        <v>21</v>
      </c>
      <c r="X758" s="1">
        <v>19.989999999999998</v>
      </c>
      <c r="Y758" s="4">
        <f t="shared" si="105"/>
        <v>4084.04</v>
      </c>
      <c r="Z758" s="1" t="s">
        <v>15</v>
      </c>
      <c r="AA758" s="1" t="s">
        <v>23</v>
      </c>
      <c r="AB758" s="1" t="s">
        <v>29</v>
      </c>
      <c r="AC758" s="1" t="s">
        <v>43</v>
      </c>
      <c r="AD758" s="1" t="s">
        <v>19</v>
      </c>
      <c r="AE758" s="2">
        <v>39940</v>
      </c>
    </row>
    <row r="759" spans="1:31" x14ac:dyDescent="0.25">
      <c r="A759">
        <f t="shared" si="106"/>
        <v>758</v>
      </c>
      <c r="B759" s="1">
        <v>962</v>
      </c>
      <c r="C759" s="2">
        <v>39938</v>
      </c>
      <c r="D759" s="1" t="s">
        <v>13</v>
      </c>
      <c r="E759" s="1" t="str">
        <f t="shared" si="99"/>
        <v>*</v>
      </c>
      <c r="F759" s="1" t="str">
        <f t="shared" si="100"/>
        <v>*</v>
      </c>
      <c r="G759" s="1" t="str">
        <f t="shared" si="101"/>
        <v>*</v>
      </c>
      <c r="J759" s="1" t="str">
        <f t="shared" si="102"/>
        <v>*</v>
      </c>
      <c r="P759" s="1">
        <v>47</v>
      </c>
      <c r="Q759" s="1">
        <f t="shared" si="107"/>
        <v>0.05</v>
      </c>
      <c r="T759" s="4">
        <v>3213.87</v>
      </c>
      <c r="U759" s="9">
        <f t="shared" si="103"/>
        <v>1</v>
      </c>
      <c r="V759" s="4">
        <f t="shared" si="104"/>
        <v>68.380212765957438</v>
      </c>
      <c r="W759" s="1" t="s">
        <v>33</v>
      </c>
      <c r="X759" s="1">
        <v>60</v>
      </c>
      <c r="Y759" s="4">
        <f t="shared" si="105"/>
        <v>3273.87</v>
      </c>
      <c r="Z759" s="1" t="s">
        <v>15</v>
      </c>
      <c r="AA759" s="1" t="s">
        <v>23</v>
      </c>
      <c r="AB759" s="1" t="s">
        <v>29</v>
      </c>
      <c r="AC759" s="1" t="s">
        <v>63</v>
      </c>
      <c r="AD759" s="1" t="s">
        <v>35</v>
      </c>
      <c r="AE759" s="2">
        <v>39940</v>
      </c>
    </row>
    <row r="760" spans="1:31" x14ac:dyDescent="0.25">
      <c r="A760">
        <f t="shared" si="106"/>
        <v>759</v>
      </c>
      <c r="B760" s="1">
        <v>27938</v>
      </c>
      <c r="C760" s="2">
        <v>39938</v>
      </c>
      <c r="D760" s="1" t="s">
        <v>36</v>
      </c>
      <c r="E760" s="1" t="str">
        <f t="shared" si="99"/>
        <v>*</v>
      </c>
      <c r="F760" s="1" t="str">
        <f t="shared" si="100"/>
        <v>*</v>
      </c>
      <c r="G760" s="1" t="str">
        <f t="shared" si="101"/>
        <v>*</v>
      </c>
      <c r="J760" s="1" t="str">
        <f t="shared" si="102"/>
        <v>*</v>
      </c>
      <c r="P760" s="1">
        <v>40</v>
      </c>
      <c r="Q760" s="1">
        <f t="shared" si="107"/>
        <v>0.05</v>
      </c>
      <c r="T760" s="4">
        <v>1233.51</v>
      </c>
      <c r="U760" s="9">
        <f t="shared" si="103"/>
        <v>1</v>
      </c>
      <c r="V760" s="4">
        <f t="shared" si="104"/>
        <v>30.83775</v>
      </c>
      <c r="W760" s="1" t="s">
        <v>21</v>
      </c>
      <c r="X760" s="1">
        <v>9.18</v>
      </c>
      <c r="Y760" s="4">
        <f t="shared" si="105"/>
        <v>1242.69</v>
      </c>
      <c r="Z760" s="1" t="s">
        <v>53</v>
      </c>
      <c r="AA760" s="1" t="s">
        <v>37</v>
      </c>
      <c r="AB760" s="1" t="s">
        <v>29</v>
      </c>
      <c r="AC760" s="1" t="s">
        <v>40</v>
      </c>
      <c r="AD760" s="1" t="s">
        <v>19</v>
      </c>
      <c r="AE760" s="2">
        <v>39938</v>
      </c>
    </row>
    <row r="761" spans="1:31" x14ac:dyDescent="0.25">
      <c r="A761">
        <f t="shared" si="106"/>
        <v>760</v>
      </c>
      <c r="B761" s="1">
        <v>38503</v>
      </c>
      <c r="C761" s="2">
        <v>39938</v>
      </c>
      <c r="D761" s="1" t="s">
        <v>13</v>
      </c>
      <c r="E761" s="1" t="str">
        <f t="shared" si="99"/>
        <v>*</v>
      </c>
      <c r="F761" s="1" t="str">
        <f t="shared" si="100"/>
        <v>*</v>
      </c>
      <c r="G761" s="1" t="str">
        <f t="shared" si="101"/>
        <v>*</v>
      </c>
      <c r="J761" s="1" t="str">
        <f t="shared" si="102"/>
        <v>*</v>
      </c>
      <c r="P761" s="1">
        <v>32</v>
      </c>
      <c r="Q761" s="1">
        <f t="shared" si="107"/>
        <v>0.04</v>
      </c>
      <c r="T761" s="4">
        <v>796.03</v>
      </c>
      <c r="U761" s="9">
        <f t="shared" si="103"/>
        <v>0</v>
      </c>
      <c r="V761" s="4">
        <f t="shared" si="104"/>
        <v>24.875937499999999</v>
      </c>
      <c r="W761" s="1" t="s">
        <v>33</v>
      </c>
      <c r="X761" s="1">
        <v>15.68</v>
      </c>
      <c r="Y761" s="4">
        <f t="shared" si="105"/>
        <v>811.70999999999992</v>
      </c>
      <c r="Z761" s="1" t="s">
        <v>22</v>
      </c>
      <c r="AA761" s="1" t="s">
        <v>28</v>
      </c>
      <c r="AB761" s="1" t="s">
        <v>17</v>
      </c>
      <c r="AC761" s="1" t="s">
        <v>18</v>
      </c>
      <c r="AD761" s="1" t="s">
        <v>35</v>
      </c>
      <c r="AE761" s="2">
        <v>39942</v>
      </c>
    </row>
    <row r="762" spans="1:31" x14ac:dyDescent="0.25">
      <c r="A762">
        <f t="shared" si="106"/>
        <v>761</v>
      </c>
      <c r="B762" s="1">
        <v>38503</v>
      </c>
      <c r="C762" s="2">
        <v>39938</v>
      </c>
      <c r="D762" s="1" t="s">
        <v>13</v>
      </c>
      <c r="E762" s="1" t="str">
        <f t="shared" si="99"/>
        <v>*</v>
      </c>
      <c r="F762" s="1" t="str">
        <f t="shared" si="100"/>
        <v>*</v>
      </c>
      <c r="G762" s="1" t="str">
        <f t="shared" si="101"/>
        <v>*</v>
      </c>
      <c r="J762" s="1" t="str">
        <f t="shared" si="102"/>
        <v>*</v>
      </c>
      <c r="P762" s="1">
        <v>10</v>
      </c>
      <c r="Q762" s="1">
        <f t="shared" si="107"/>
        <v>0.02</v>
      </c>
      <c r="T762" s="4">
        <v>503.29349999999999</v>
      </c>
      <c r="U762" s="9">
        <f t="shared" si="103"/>
        <v>0</v>
      </c>
      <c r="V762" s="4">
        <f t="shared" si="104"/>
        <v>50.329349999999998</v>
      </c>
      <c r="W762" s="1" t="s">
        <v>21</v>
      </c>
      <c r="X762" s="1">
        <v>5</v>
      </c>
      <c r="Y762" s="4">
        <f t="shared" si="105"/>
        <v>508.29349999999999</v>
      </c>
      <c r="Z762" s="1" t="s">
        <v>22</v>
      </c>
      <c r="AA762" s="1" t="s">
        <v>28</v>
      </c>
      <c r="AB762" s="1" t="s">
        <v>24</v>
      </c>
      <c r="AC762" s="1" t="s">
        <v>25</v>
      </c>
      <c r="AD762" s="1" t="s">
        <v>41</v>
      </c>
      <c r="AE762" s="2">
        <v>39938</v>
      </c>
    </row>
    <row r="763" spans="1:31" x14ac:dyDescent="0.25">
      <c r="A763">
        <f t="shared" si="106"/>
        <v>762</v>
      </c>
      <c r="B763" s="1">
        <v>50850</v>
      </c>
      <c r="C763" s="2">
        <v>39939</v>
      </c>
      <c r="D763" s="1" t="s">
        <v>32</v>
      </c>
      <c r="E763" s="1" t="str">
        <f t="shared" si="99"/>
        <v>***</v>
      </c>
      <c r="F763" s="1" t="str">
        <f t="shared" si="100"/>
        <v>***</v>
      </c>
      <c r="G763" s="1" t="str">
        <f t="shared" si="101"/>
        <v>***</v>
      </c>
      <c r="J763" s="1" t="str">
        <f t="shared" si="102"/>
        <v>***</v>
      </c>
      <c r="P763" s="1">
        <v>37</v>
      </c>
      <c r="Q763" s="1">
        <f t="shared" si="107"/>
        <v>0.04</v>
      </c>
      <c r="T763" s="4">
        <v>1599.54</v>
      </c>
      <c r="U763" s="9">
        <f t="shared" si="103"/>
        <v>1</v>
      </c>
      <c r="V763" s="4">
        <f t="shared" si="104"/>
        <v>43.230810810810809</v>
      </c>
      <c r="W763" s="1" t="s">
        <v>21</v>
      </c>
      <c r="X763" s="1">
        <v>7.47</v>
      </c>
      <c r="Y763" s="4">
        <f t="shared" si="105"/>
        <v>1607.01</v>
      </c>
      <c r="Z763" s="1" t="s">
        <v>51</v>
      </c>
      <c r="AA763" s="1" t="s">
        <v>23</v>
      </c>
      <c r="AB763" s="1" t="s">
        <v>29</v>
      </c>
      <c r="AC763" s="1" t="s">
        <v>43</v>
      </c>
      <c r="AD763" s="1" t="s">
        <v>19</v>
      </c>
      <c r="AE763" s="2">
        <v>39941</v>
      </c>
    </row>
    <row r="764" spans="1:31" x14ac:dyDescent="0.25">
      <c r="A764">
        <f t="shared" si="106"/>
        <v>763</v>
      </c>
      <c r="B764" s="1">
        <v>50850</v>
      </c>
      <c r="C764" s="2">
        <v>39939</v>
      </c>
      <c r="D764" s="1" t="s">
        <v>32</v>
      </c>
      <c r="E764" s="1" t="str">
        <f t="shared" si="99"/>
        <v>***</v>
      </c>
      <c r="F764" s="1" t="str">
        <f t="shared" si="100"/>
        <v>***</v>
      </c>
      <c r="G764" s="1" t="str">
        <f t="shared" si="101"/>
        <v>***</v>
      </c>
      <c r="J764" s="1" t="str">
        <f t="shared" si="102"/>
        <v>***</v>
      </c>
      <c r="P764" s="1">
        <v>2</v>
      </c>
      <c r="Q764" s="1">
        <f t="shared" si="107"/>
        <v>0.01</v>
      </c>
      <c r="T764" s="4">
        <v>942.42</v>
      </c>
      <c r="U764" s="9">
        <f t="shared" si="103"/>
        <v>0</v>
      </c>
      <c r="V764" s="4">
        <f t="shared" si="104"/>
        <v>471.21</v>
      </c>
      <c r="W764" s="1" t="s">
        <v>33</v>
      </c>
      <c r="X764" s="1">
        <v>75.23</v>
      </c>
      <c r="Y764" s="4">
        <f t="shared" si="105"/>
        <v>1017.65</v>
      </c>
      <c r="Z764" s="1" t="s">
        <v>51</v>
      </c>
      <c r="AA764" s="1" t="s">
        <v>23</v>
      </c>
      <c r="AB764" s="1" t="s">
        <v>17</v>
      </c>
      <c r="AC764" s="1" t="s">
        <v>52</v>
      </c>
      <c r="AD764" s="1" t="s">
        <v>59</v>
      </c>
      <c r="AE764" s="2">
        <v>39940</v>
      </c>
    </row>
    <row r="765" spans="1:31" x14ac:dyDescent="0.25">
      <c r="A765">
        <f t="shared" si="106"/>
        <v>764</v>
      </c>
      <c r="B765" s="1">
        <v>51873</v>
      </c>
      <c r="C765" s="2">
        <v>39939</v>
      </c>
      <c r="D765" s="1" t="s">
        <v>20</v>
      </c>
      <c r="E765" s="1" t="str">
        <f t="shared" si="99"/>
        <v>*</v>
      </c>
      <c r="F765" s="1" t="str">
        <f t="shared" si="100"/>
        <v>**</v>
      </c>
      <c r="G765" s="1" t="str">
        <f t="shared" si="101"/>
        <v>**</v>
      </c>
      <c r="J765" s="1" t="str">
        <f t="shared" si="102"/>
        <v>**</v>
      </c>
      <c r="P765" s="1">
        <v>29</v>
      </c>
      <c r="Q765" s="1">
        <f t="shared" si="107"/>
        <v>3.5000000000000003E-2</v>
      </c>
      <c r="T765" s="4">
        <v>265.92</v>
      </c>
      <c r="U765" s="9">
        <f t="shared" si="103"/>
        <v>0</v>
      </c>
      <c r="V765" s="4">
        <f t="shared" si="104"/>
        <v>9.169655172413794</v>
      </c>
      <c r="W765" s="1" t="s">
        <v>21</v>
      </c>
      <c r="X765" s="1">
        <v>2.15</v>
      </c>
      <c r="Y765" s="4">
        <f t="shared" si="105"/>
        <v>268.07</v>
      </c>
      <c r="Z765" s="1" t="s">
        <v>54</v>
      </c>
      <c r="AA765" s="1" t="s">
        <v>16</v>
      </c>
      <c r="AB765" s="1" t="s">
        <v>29</v>
      </c>
      <c r="AC765" s="1" t="s">
        <v>40</v>
      </c>
      <c r="AD765" s="1" t="s">
        <v>31</v>
      </c>
      <c r="AE765" s="2">
        <v>39939</v>
      </c>
    </row>
    <row r="766" spans="1:31" x14ac:dyDescent="0.25">
      <c r="A766">
        <f t="shared" si="106"/>
        <v>765</v>
      </c>
      <c r="B766" s="1">
        <v>38756</v>
      </c>
      <c r="C766" s="2">
        <v>39940</v>
      </c>
      <c r="D766" s="1" t="s">
        <v>32</v>
      </c>
      <c r="E766" s="1" t="str">
        <f t="shared" si="99"/>
        <v>***</v>
      </c>
      <c r="F766" s="1" t="str">
        <f t="shared" si="100"/>
        <v>***</v>
      </c>
      <c r="G766" s="1" t="str">
        <f t="shared" si="101"/>
        <v>***</v>
      </c>
      <c r="J766" s="1" t="str">
        <f t="shared" si="102"/>
        <v>***</v>
      </c>
      <c r="P766" s="1">
        <v>43</v>
      </c>
      <c r="Q766" s="1">
        <f t="shared" si="107"/>
        <v>0.05</v>
      </c>
      <c r="T766" s="4">
        <v>2251.4969999999998</v>
      </c>
      <c r="U766" s="9">
        <f t="shared" si="103"/>
        <v>1</v>
      </c>
      <c r="V766" s="4">
        <f t="shared" si="104"/>
        <v>52.360395348837208</v>
      </c>
      <c r="W766" s="1" t="s">
        <v>14</v>
      </c>
      <c r="X766" s="1">
        <v>8.99</v>
      </c>
      <c r="Y766" s="4">
        <f t="shared" si="105"/>
        <v>2260.4869999999996</v>
      </c>
      <c r="Z766" s="1" t="s">
        <v>22</v>
      </c>
      <c r="AA766" s="1" t="s">
        <v>28</v>
      </c>
      <c r="AB766" s="1" t="s">
        <v>24</v>
      </c>
      <c r="AC766" s="1" t="s">
        <v>25</v>
      </c>
      <c r="AD766" s="1" t="s">
        <v>19</v>
      </c>
      <c r="AE766" s="2">
        <v>39942</v>
      </c>
    </row>
    <row r="767" spans="1:31" x14ac:dyDescent="0.25">
      <c r="A767">
        <f t="shared" si="106"/>
        <v>766</v>
      </c>
      <c r="B767" s="1">
        <v>41253</v>
      </c>
      <c r="C767" s="2">
        <v>39940</v>
      </c>
      <c r="D767" s="1" t="s">
        <v>36</v>
      </c>
      <c r="E767" s="1" t="str">
        <f t="shared" si="99"/>
        <v>*</v>
      </c>
      <c r="F767" s="1" t="str">
        <f t="shared" si="100"/>
        <v>*</v>
      </c>
      <c r="G767" s="1" t="str">
        <f t="shared" si="101"/>
        <v>*</v>
      </c>
      <c r="J767" s="1" t="str">
        <f t="shared" si="102"/>
        <v>*</v>
      </c>
      <c r="P767" s="1">
        <v>5</v>
      </c>
      <c r="Q767" s="1">
        <f t="shared" si="107"/>
        <v>0.01</v>
      </c>
      <c r="T767" s="4">
        <v>1455.49</v>
      </c>
      <c r="U767" s="9">
        <f t="shared" si="103"/>
        <v>1</v>
      </c>
      <c r="V767" s="4">
        <f t="shared" si="104"/>
        <v>291.09800000000001</v>
      </c>
      <c r="W767" s="1" t="s">
        <v>21</v>
      </c>
      <c r="X767" s="1">
        <v>7.18</v>
      </c>
      <c r="Y767" s="4">
        <f t="shared" si="105"/>
        <v>1462.67</v>
      </c>
      <c r="Z767" s="1" t="s">
        <v>22</v>
      </c>
      <c r="AA767" s="1" t="s">
        <v>23</v>
      </c>
      <c r="AB767" s="1" t="s">
        <v>24</v>
      </c>
      <c r="AC767" s="1" t="s">
        <v>38</v>
      </c>
      <c r="AD767" s="1" t="s">
        <v>19</v>
      </c>
      <c r="AE767" s="2">
        <v>39942</v>
      </c>
    </row>
    <row r="768" spans="1:31" x14ac:dyDescent="0.25">
      <c r="A768">
        <f t="shared" si="106"/>
        <v>767</v>
      </c>
      <c r="B768" s="1">
        <v>1665</v>
      </c>
      <c r="C768" s="2">
        <v>39940</v>
      </c>
      <c r="D768" s="1" t="s">
        <v>20</v>
      </c>
      <c r="E768" s="1" t="str">
        <f t="shared" si="99"/>
        <v>*</v>
      </c>
      <c r="F768" s="1" t="str">
        <f t="shared" si="100"/>
        <v>**</v>
      </c>
      <c r="G768" s="1" t="str">
        <f t="shared" si="101"/>
        <v>**</v>
      </c>
      <c r="J768" s="1" t="str">
        <f t="shared" si="102"/>
        <v>**</v>
      </c>
      <c r="P768" s="1">
        <v>26</v>
      </c>
      <c r="Q768" s="1">
        <f t="shared" si="107"/>
        <v>3.5000000000000003E-2</v>
      </c>
      <c r="T768" s="4">
        <v>755.60749999999996</v>
      </c>
      <c r="U768" s="9">
        <f t="shared" si="103"/>
        <v>0</v>
      </c>
      <c r="V768" s="4">
        <f t="shared" si="104"/>
        <v>29.061826923076922</v>
      </c>
      <c r="W768" s="1" t="s">
        <v>21</v>
      </c>
      <c r="X768" s="1">
        <v>1.1000000000000001</v>
      </c>
      <c r="Y768" s="4">
        <f t="shared" si="105"/>
        <v>756.70749999999998</v>
      </c>
      <c r="Z768" s="1" t="s">
        <v>22</v>
      </c>
      <c r="AA768" s="1" t="s">
        <v>28</v>
      </c>
      <c r="AB768" s="1" t="s">
        <v>24</v>
      </c>
      <c r="AC768" s="1" t="s">
        <v>25</v>
      </c>
      <c r="AD768" s="1" t="s">
        <v>19</v>
      </c>
      <c r="AE768" s="2">
        <v>39942</v>
      </c>
    </row>
    <row r="769" spans="1:31" x14ac:dyDescent="0.25">
      <c r="A769">
        <f t="shared" si="106"/>
        <v>768</v>
      </c>
      <c r="B769" s="1">
        <v>11426</v>
      </c>
      <c r="C769" s="2">
        <v>39940</v>
      </c>
      <c r="D769" s="1" t="s">
        <v>36</v>
      </c>
      <c r="E769" s="1" t="str">
        <f t="shared" si="99"/>
        <v>*</v>
      </c>
      <c r="F769" s="1" t="str">
        <f t="shared" si="100"/>
        <v>*</v>
      </c>
      <c r="G769" s="1" t="str">
        <f t="shared" si="101"/>
        <v>*</v>
      </c>
      <c r="J769" s="1" t="str">
        <f t="shared" si="102"/>
        <v>*</v>
      </c>
      <c r="P769" s="1">
        <v>19</v>
      </c>
      <c r="Q769" s="1">
        <f t="shared" si="107"/>
        <v>0.02</v>
      </c>
      <c r="T769" s="4">
        <v>333.68</v>
      </c>
      <c r="U769" s="9">
        <f t="shared" si="103"/>
        <v>0</v>
      </c>
      <c r="V769" s="4">
        <f t="shared" si="104"/>
        <v>17.562105263157896</v>
      </c>
      <c r="W769" s="1" t="s">
        <v>21</v>
      </c>
      <c r="X769" s="1">
        <v>1.99</v>
      </c>
      <c r="Y769" s="4">
        <f t="shared" si="105"/>
        <v>335.67</v>
      </c>
      <c r="Z769" s="1" t="s">
        <v>49</v>
      </c>
      <c r="AA769" s="1" t="s">
        <v>16</v>
      </c>
      <c r="AB769" s="1" t="s">
        <v>24</v>
      </c>
      <c r="AC769" s="1" t="s">
        <v>38</v>
      </c>
      <c r="AD769" s="1" t="s">
        <v>41</v>
      </c>
      <c r="AE769" s="2">
        <v>39941</v>
      </c>
    </row>
    <row r="770" spans="1:31" x14ac:dyDescent="0.25">
      <c r="A770">
        <f t="shared" si="106"/>
        <v>769</v>
      </c>
      <c r="B770" s="1">
        <v>1829</v>
      </c>
      <c r="C770" s="2">
        <v>39940</v>
      </c>
      <c r="D770" s="1" t="s">
        <v>20</v>
      </c>
      <c r="E770" s="1" t="str">
        <f t="shared" si="99"/>
        <v>*</v>
      </c>
      <c r="F770" s="1" t="str">
        <f t="shared" si="100"/>
        <v>**</v>
      </c>
      <c r="G770" s="1" t="str">
        <f t="shared" si="101"/>
        <v>**</v>
      </c>
      <c r="J770" s="1" t="str">
        <f t="shared" si="102"/>
        <v>**</v>
      </c>
      <c r="P770" s="1">
        <v>48</v>
      </c>
      <c r="Q770" s="1">
        <f t="shared" si="107"/>
        <v>0.05</v>
      </c>
      <c r="T770" s="4">
        <v>133.04</v>
      </c>
      <c r="U770" s="9">
        <f t="shared" si="103"/>
        <v>0</v>
      </c>
      <c r="V770" s="4">
        <f t="shared" si="104"/>
        <v>2.7716666666666665</v>
      </c>
      <c r="W770" s="1" t="s">
        <v>21</v>
      </c>
      <c r="X770" s="1">
        <v>1.49</v>
      </c>
      <c r="Y770" s="4">
        <f t="shared" si="105"/>
        <v>134.53</v>
      </c>
      <c r="Z770" s="1" t="s">
        <v>49</v>
      </c>
      <c r="AA770" s="1" t="s">
        <v>23</v>
      </c>
      <c r="AB770" s="1" t="s">
        <v>29</v>
      </c>
      <c r="AC770" s="1" t="s">
        <v>43</v>
      </c>
      <c r="AD770" s="1" t="s">
        <v>19</v>
      </c>
      <c r="AE770" s="2">
        <v>39941</v>
      </c>
    </row>
    <row r="771" spans="1:31" x14ac:dyDescent="0.25">
      <c r="A771">
        <f t="shared" si="106"/>
        <v>770</v>
      </c>
      <c r="B771" s="1">
        <v>17313</v>
      </c>
      <c r="C771" s="2">
        <v>39940</v>
      </c>
      <c r="D771" s="1" t="s">
        <v>20</v>
      </c>
      <c r="E771" s="1" t="str">
        <f t="shared" ref="E771:E834" si="108">IF(D771="Critical","***","*")</f>
        <v>*</v>
      </c>
      <c r="F771" s="1" t="str">
        <f t="shared" ref="F771:F834" si="109">IF(D771="Critical","***",IF(D771="High","**","*"))</f>
        <v>**</v>
      </c>
      <c r="G771" s="1" t="str">
        <f t="shared" ref="G771:G834" si="110">VLOOKUP(D771,$H$6:$I$10,2,FALSE)</f>
        <v>**</v>
      </c>
      <c r="J771" s="1" t="str">
        <f t="shared" ref="J771:J834" si="111">HLOOKUP(D771,$K$5:$O$6,2,FALSE)</f>
        <v>**</v>
      </c>
      <c r="P771" s="1">
        <v>27</v>
      </c>
      <c r="Q771" s="1">
        <f t="shared" si="107"/>
        <v>3.5000000000000003E-2</v>
      </c>
      <c r="T771" s="4">
        <v>130.49</v>
      </c>
      <c r="U771" s="9">
        <f t="shared" ref="U771:U834" si="112">IF(T771&gt;1000,1,0)</f>
        <v>0</v>
      </c>
      <c r="V771" s="4">
        <f t="shared" ref="V771:V834" si="113">T771/P771</f>
        <v>4.8329629629629629</v>
      </c>
      <c r="W771" s="1" t="s">
        <v>14</v>
      </c>
      <c r="X771" s="1">
        <v>0.88</v>
      </c>
      <c r="Y771" s="4">
        <f t="shared" ref="Y771:Y834" si="114">X771+T771</f>
        <v>131.37</v>
      </c>
      <c r="Z771" s="1" t="s">
        <v>15</v>
      </c>
      <c r="AA771" s="1" t="s">
        <v>16</v>
      </c>
      <c r="AB771" s="1" t="s">
        <v>29</v>
      </c>
      <c r="AC771" s="1" t="s">
        <v>40</v>
      </c>
      <c r="AD771" s="1" t="s">
        <v>31</v>
      </c>
      <c r="AE771" s="2">
        <v>39942</v>
      </c>
    </row>
    <row r="772" spans="1:31" x14ac:dyDescent="0.25">
      <c r="A772">
        <f t="shared" ref="A772:A835" si="115">A771+1</f>
        <v>771</v>
      </c>
      <c r="B772" s="1">
        <v>24452</v>
      </c>
      <c r="C772" s="2">
        <v>39940</v>
      </c>
      <c r="D772" s="1" t="s">
        <v>20</v>
      </c>
      <c r="E772" s="1" t="str">
        <f t="shared" si="108"/>
        <v>*</v>
      </c>
      <c r="F772" s="1" t="str">
        <f t="shared" si="109"/>
        <v>**</v>
      </c>
      <c r="G772" s="1" t="str">
        <f t="shared" si="110"/>
        <v>**</v>
      </c>
      <c r="J772" s="1" t="str">
        <f t="shared" si="111"/>
        <v>**</v>
      </c>
      <c r="P772" s="1">
        <v>18</v>
      </c>
      <c r="Q772" s="1">
        <f t="shared" ref="Q772:Q835" si="116">VLOOKUP(P772,$R$5:$S$10,2,TRUE)</f>
        <v>0.02</v>
      </c>
      <c r="T772" s="4">
        <v>115.71</v>
      </c>
      <c r="U772" s="9">
        <f t="shared" si="112"/>
        <v>0</v>
      </c>
      <c r="V772" s="4">
        <f t="shared" si="113"/>
        <v>6.4283333333333328</v>
      </c>
      <c r="W772" s="1" t="s">
        <v>21</v>
      </c>
      <c r="X772" s="1">
        <v>8.4</v>
      </c>
      <c r="Y772" s="4">
        <f t="shared" si="114"/>
        <v>124.11</v>
      </c>
      <c r="Z772" s="1" t="s">
        <v>51</v>
      </c>
      <c r="AA772" s="1" t="s">
        <v>16</v>
      </c>
      <c r="AB772" s="1" t="s">
        <v>29</v>
      </c>
      <c r="AC772" s="1" t="s">
        <v>40</v>
      </c>
      <c r="AD772" s="1" t="s">
        <v>19</v>
      </c>
      <c r="AE772" s="2">
        <v>39940</v>
      </c>
    </row>
    <row r="773" spans="1:31" x14ac:dyDescent="0.25">
      <c r="A773">
        <f t="shared" si="115"/>
        <v>772</v>
      </c>
      <c r="B773" s="1">
        <v>33696</v>
      </c>
      <c r="C773" s="2">
        <v>39940</v>
      </c>
      <c r="D773" s="1" t="s">
        <v>20</v>
      </c>
      <c r="E773" s="1" t="str">
        <f t="shared" si="108"/>
        <v>*</v>
      </c>
      <c r="F773" s="1" t="str">
        <f t="shared" si="109"/>
        <v>**</v>
      </c>
      <c r="G773" s="1" t="str">
        <f t="shared" si="110"/>
        <v>**</v>
      </c>
      <c r="J773" s="1" t="str">
        <f t="shared" si="111"/>
        <v>**</v>
      </c>
      <c r="P773" s="1">
        <v>2</v>
      </c>
      <c r="Q773" s="1">
        <f t="shared" si="116"/>
        <v>0.01</v>
      </c>
      <c r="T773" s="4">
        <v>57.73</v>
      </c>
      <c r="U773" s="9">
        <f t="shared" si="112"/>
        <v>0</v>
      </c>
      <c r="V773" s="4">
        <f t="shared" si="113"/>
        <v>28.864999999999998</v>
      </c>
      <c r="W773" s="1" t="s">
        <v>21</v>
      </c>
      <c r="X773" s="1">
        <v>4</v>
      </c>
      <c r="Y773" s="4">
        <f t="shared" si="114"/>
        <v>61.73</v>
      </c>
      <c r="Z773" s="1" t="s">
        <v>15</v>
      </c>
      <c r="AA773" s="1" t="s">
        <v>23</v>
      </c>
      <c r="AB773" s="1" t="s">
        <v>24</v>
      </c>
      <c r="AC773" s="1" t="s">
        <v>38</v>
      </c>
      <c r="AD773" s="1" t="s">
        <v>19</v>
      </c>
      <c r="AE773" s="2">
        <v>39942</v>
      </c>
    </row>
    <row r="774" spans="1:31" x14ac:dyDescent="0.25">
      <c r="A774">
        <f t="shared" si="115"/>
        <v>773</v>
      </c>
      <c r="B774" s="1">
        <v>55525</v>
      </c>
      <c r="C774" s="2">
        <v>39941</v>
      </c>
      <c r="D774" s="1" t="s">
        <v>13</v>
      </c>
      <c r="E774" s="1" t="str">
        <f t="shared" si="108"/>
        <v>*</v>
      </c>
      <c r="F774" s="1" t="str">
        <f t="shared" si="109"/>
        <v>*</v>
      </c>
      <c r="G774" s="1" t="str">
        <f t="shared" si="110"/>
        <v>*</v>
      </c>
      <c r="J774" s="1" t="str">
        <f t="shared" si="111"/>
        <v>*</v>
      </c>
      <c r="P774" s="1">
        <v>1</v>
      </c>
      <c r="Q774" s="1">
        <f t="shared" si="116"/>
        <v>0.01</v>
      </c>
      <c r="T774" s="4">
        <v>291.39999999999998</v>
      </c>
      <c r="U774" s="9">
        <f t="shared" si="112"/>
        <v>0</v>
      </c>
      <c r="V774" s="4">
        <f t="shared" si="113"/>
        <v>291.39999999999998</v>
      </c>
      <c r="W774" s="1" t="s">
        <v>21</v>
      </c>
      <c r="X774" s="1">
        <v>7.18</v>
      </c>
      <c r="Y774" s="4">
        <f t="shared" si="114"/>
        <v>298.58</v>
      </c>
      <c r="Z774" s="1" t="s">
        <v>54</v>
      </c>
      <c r="AA774" s="1" t="s">
        <v>28</v>
      </c>
      <c r="AB774" s="1" t="s">
        <v>24</v>
      </c>
      <c r="AC774" s="1" t="s">
        <v>38</v>
      </c>
      <c r="AD774" s="1" t="s">
        <v>19</v>
      </c>
      <c r="AE774" s="2">
        <v>39941</v>
      </c>
    </row>
    <row r="775" spans="1:31" x14ac:dyDescent="0.25">
      <c r="A775">
        <f t="shared" si="115"/>
        <v>774</v>
      </c>
      <c r="B775" s="1">
        <v>7364</v>
      </c>
      <c r="C775" s="2">
        <v>39941</v>
      </c>
      <c r="D775" s="1" t="s">
        <v>20</v>
      </c>
      <c r="E775" s="1" t="str">
        <f t="shared" si="108"/>
        <v>*</v>
      </c>
      <c r="F775" s="1" t="str">
        <f t="shared" si="109"/>
        <v>**</v>
      </c>
      <c r="G775" s="1" t="str">
        <f t="shared" si="110"/>
        <v>**</v>
      </c>
      <c r="J775" s="1" t="str">
        <f t="shared" si="111"/>
        <v>**</v>
      </c>
      <c r="P775" s="1">
        <v>15</v>
      </c>
      <c r="Q775" s="1">
        <f t="shared" si="116"/>
        <v>0.02</v>
      </c>
      <c r="T775" s="4">
        <v>260.39</v>
      </c>
      <c r="U775" s="9">
        <f t="shared" si="112"/>
        <v>0</v>
      </c>
      <c r="V775" s="4">
        <f t="shared" si="113"/>
        <v>17.359333333333332</v>
      </c>
      <c r="W775" s="1" t="s">
        <v>21</v>
      </c>
      <c r="X775" s="1">
        <v>12.39</v>
      </c>
      <c r="Y775" s="4">
        <f t="shared" si="114"/>
        <v>272.77999999999997</v>
      </c>
      <c r="Z775" s="1" t="s">
        <v>51</v>
      </c>
      <c r="AA775" s="1" t="s">
        <v>28</v>
      </c>
      <c r="AB775" s="1" t="s">
        <v>29</v>
      </c>
      <c r="AC775" s="1" t="s">
        <v>57</v>
      </c>
      <c r="AD775" s="1" t="s">
        <v>19</v>
      </c>
      <c r="AE775" s="2">
        <v>39943</v>
      </c>
    </row>
    <row r="776" spans="1:31" x14ac:dyDescent="0.25">
      <c r="A776">
        <f t="shared" si="115"/>
        <v>775</v>
      </c>
      <c r="B776" s="1">
        <v>30759</v>
      </c>
      <c r="C776" s="2">
        <v>39941</v>
      </c>
      <c r="D776" s="1" t="s">
        <v>27</v>
      </c>
      <c r="E776" s="1" t="str">
        <f t="shared" si="108"/>
        <v>*</v>
      </c>
      <c r="F776" s="1" t="str">
        <f t="shared" si="109"/>
        <v>*</v>
      </c>
      <c r="G776" s="1" t="str">
        <f t="shared" si="110"/>
        <v>*</v>
      </c>
      <c r="J776" s="1" t="str">
        <f t="shared" si="111"/>
        <v>*</v>
      </c>
      <c r="P776" s="1">
        <v>2</v>
      </c>
      <c r="Q776" s="1">
        <f t="shared" si="116"/>
        <v>0.01</v>
      </c>
      <c r="T776" s="4">
        <v>64.790000000000006</v>
      </c>
      <c r="U776" s="9">
        <f t="shared" si="112"/>
        <v>0</v>
      </c>
      <c r="V776" s="4">
        <f t="shared" si="113"/>
        <v>32.395000000000003</v>
      </c>
      <c r="W776" s="1" t="s">
        <v>21</v>
      </c>
      <c r="X776" s="1">
        <v>7.87</v>
      </c>
      <c r="Y776" s="4">
        <f t="shared" si="114"/>
        <v>72.660000000000011</v>
      </c>
      <c r="Z776" s="1" t="s">
        <v>42</v>
      </c>
      <c r="AA776" s="1" t="s">
        <v>28</v>
      </c>
      <c r="AB776" s="1" t="s">
        <v>17</v>
      </c>
      <c r="AC776" s="1" t="s">
        <v>18</v>
      </c>
      <c r="AD776" s="1" t="s">
        <v>19</v>
      </c>
      <c r="AE776" s="2">
        <v>39943</v>
      </c>
    </row>
    <row r="777" spans="1:31" x14ac:dyDescent="0.25">
      <c r="A777">
        <f t="shared" si="115"/>
        <v>776</v>
      </c>
      <c r="B777" s="1">
        <v>42631</v>
      </c>
      <c r="C777" s="2">
        <v>39942</v>
      </c>
      <c r="D777" s="1" t="s">
        <v>20</v>
      </c>
      <c r="E777" s="1" t="str">
        <f t="shared" si="108"/>
        <v>*</v>
      </c>
      <c r="F777" s="1" t="str">
        <f t="shared" si="109"/>
        <v>**</v>
      </c>
      <c r="G777" s="1" t="str">
        <f t="shared" si="110"/>
        <v>**</v>
      </c>
      <c r="J777" s="1" t="str">
        <f t="shared" si="111"/>
        <v>**</v>
      </c>
      <c r="P777" s="1">
        <v>22</v>
      </c>
      <c r="Q777" s="1">
        <f t="shared" si="116"/>
        <v>3.5000000000000003E-2</v>
      </c>
      <c r="T777" s="4">
        <v>1148.0355</v>
      </c>
      <c r="U777" s="9">
        <f t="shared" si="112"/>
        <v>1</v>
      </c>
      <c r="V777" s="4">
        <f t="shared" si="113"/>
        <v>52.183431818181816</v>
      </c>
      <c r="W777" s="1" t="s">
        <v>14</v>
      </c>
      <c r="X777" s="1">
        <v>8.99</v>
      </c>
      <c r="Y777" s="4">
        <f t="shared" si="114"/>
        <v>1157.0255</v>
      </c>
      <c r="Z777" s="1" t="s">
        <v>49</v>
      </c>
      <c r="AA777" s="1" t="s">
        <v>28</v>
      </c>
      <c r="AB777" s="1" t="s">
        <v>24</v>
      </c>
      <c r="AC777" s="1" t="s">
        <v>25</v>
      </c>
      <c r="AD777" s="1" t="s">
        <v>19</v>
      </c>
      <c r="AE777" s="2">
        <v>39944</v>
      </c>
    </row>
    <row r="778" spans="1:31" x14ac:dyDescent="0.25">
      <c r="A778">
        <f t="shared" si="115"/>
        <v>777</v>
      </c>
      <c r="B778" s="1">
        <v>42631</v>
      </c>
      <c r="C778" s="2">
        <v>39942</v>
      </c>
      <c r="D778" s="1" t="s">
        <v>20</v>
      </c>
      <c r="E778" s="1" t="str">
        <f t="shared" si="108"/>
        <v>*</v>
      </c>
      <c r="F778" s="1" t="str">
        <f t="shared" si="109"/>
        <v>**</v>
      </c>
      <c r="G778" s="1" t="str">
        <f t="shared" si="110"/>
        <v>**</v>
      </c>
      <c r="J778" s="1" t="str">
        <f t="shared" si="111"/>
        <v>**</v>
      </c>
      <c r="P778" s="1">
        <v>44</v>
      </c>
      <c r="Q778" s="1">
        <f t="shared" si="116"/>
        <v>0.05</v>
      </c>
      <c r="T778" s="4">
        <v>287.22000000000003</v>
      </c>
      <c r="U778" s="9">
        <f t="shared" si="112"/>
        <v>0</v>
      </c>
      <c r="V778" s="4">
        <f t="shared" si="113"/>
        <v>6.5277272727272733</v>
      </c>
      <c r="W778" s="1" t="s">
        <v>21</v>
      </c>
      <c r="X778" s="1">
        <v>5.41</v>
      </c>
      <c r="Y778" s="4">
        <f t="shared" si="114"/>
        <v>292.63000000000005</v>
      </c>
      <c r="Z778" s="1" t="s">
        <v>49</v>
      </c>
      <c r="AA778" s="1" t="s">
        <v>28</v>
      </c>
      <c r="AB778" s="1" t="s">
        <v>29</v>
      </c>
      <c r="AC778" s="1" t="s">
        <v>40</v>
      </c>
      <c r="AD778" s="1" t="s">
        <v>19</v>
      </c>
      <c r="AE778" s="2">
        <v>39943</v>
      </c>
    </row>
    <row r="779" spans="1:31" x14ac:dyDescent="0.25">
      <c r="A779">
        <f t="shared" si="115"/>
        <v>778</v>
      </c>
      <c r="B779" s="1">
        <v>42631</v>
      </c>
      <c r="C779" s="2">
        <v>39942</v>
      </c>
      <c r="D779" s="1" t="s">
        <v>20</v>
      </c>
      <c r="E779" s="1" t="str">
        <f t="shared" si="108"/>
        <v>*</v>
      </c>
      <c r="F779" s="1" t="str">
        <f t="shared" si="109"/>
        <v>**</v>
      </c>
      <c r="G779" s="1" t="str">
        <f t="shared" si="110"/>
        <v>**</v>
      </c>
      <c r="J779" s="1" t="str">
        <f t="shared" si="111"/>
        <v>**</v>
      </c>
      <c r="P779" s="1">
        <v>41</v>
      </c>
      <c r="Q779" s="1">
        <f t="shared" si="116"/>
        <v>0.05</v>
      </c>
      <c r="T779" s="4">
        <v>257.66000000000003</v>
      </c>
      <c r="U779" s="9">
        <f t="shared" si="112"/>
        <v>0</v>
      </c>
      <c r="V779" s="4">
        <f t="shared" si="113"/>
        <v>6.2843902439024397</v>
      </c>
      <c r="W779" s="1" t="s">
        <v>21</v>
      </c>
      <c r="X779" s="1">
        <v>2.74</v>
      </c>
      <c r="Y779" s="4">
        <f t="shared" si="114"/>
        <v>260.40000000000003</v>
      </c>
      <c r="Z779" s="1" t="s">
        <v>49</v>
      </c>
      <c r="AA779" s="1" t="s">
        <v>28</v>
      </c>
      <c r="AB779" s="1" t="s">
        <v>24</v>
      </c>
      <c r="AC779" s="1" t="s">
        <v>38</v>
      </c>
      <c r="AD779" s="1" t="s">
        <v>41</v>
      </c>
      <c r="AE779" s="2">
        <v>39942</v>
      </c>
    </row>
    <row r="780" spans="1:31" x14ac:dyDescent="0.25">
      <c r="A780">
        <f t="shared" si="115"/>
        <v>779</v>
      </c>
      <c r="B780" s="1">
        <v>42631</v>
      </c>
      <c r="C780" s="2">
        <v>39942</v>
      </c>
      <c r="D780" s="1" t="s">
        <v>20</v>
      </c>
      <c r="E780" s="1" t="str">
        <f t="shared" si="108"/>
        <v>*</v>
      </c>
      <c r="F780" s="1" t="str">
        <f t="shared" si="109"/>
        <v>**</v>
      </c>
      <c r="G780" s="1" t="str">
        <f t="shared" si="110"/>
        <v>**</v>
      </c>
      <c r="J780" s="1" t="str">
        <f t="shared" si="111"/>
        <v>**</v>
      </c>
      <c r="P780" s="1">
        <v>18</v>
      </c>
      <c r="Q780" s="1">
        <f t="shared" si="116"/>
        <v>0.02</v>
      </c>
      <c r="T780" s="4">
        <v>211.4</v>
      </c>
      <c r="U780" s="9">
        <f t="shared" si="112"/>
        <v>0</v>
      </c>
      <c r="V780" s="4">
        <f t="shared" si="113"/>
        <v>11.744444444444445</v>
      </c>
      <c r="W780" s="1" t="s">
        <v>21</v>
      </c>
      <c r="X780" s="1">
        <v>0.5</v>
      </c>
      <c r="Y780" s="4">
        <f t="shared" si="114"/>
        <v>211.9</v>
      </c>
      <c r="Z780" s="1" t="s">
        <v>49</v>
      </c>
      <c r="AA780" s="1" t="s">
        <v>28</v>
      </c>
      <c r="AB780" s="1" t="s">
        <v>29</v>
      </c>
      <c r="AC780" s="1" t="s">
        <v>58</v>
      </c>
      <c r="AD780" s="1" t="s">
        <v>19</v>
      </c>
      <c r="AE780" s="2">
        <v>39943</v>
      </c>
    </row>
    <row r="781" spans="1:31" x14ac:dyDescent="0.25">
      <c r="A781">
        <f t="shared" si="115"/>
        <v>780</v>
      </c>
      <c r="B781" s="1">
        <v>4839</v>
      </c>
      <c r="C781" s="2">
        <v>39942</v>
      </c>
      <c r="D781" s="1" t="s">
        <v>32</v>
      </c>
      <c r="E781" s="1" t="str">
        <f t="shared" si="108"/>
        <v>***</v>
      </c>
      <c r="F781" s="1" t="str">
        <f t="shared" si="109"/>
        <v>***</v>
      </c>
      <c r="G781" s="1" t="str">
        <f t="shared" si="110"/>
        <v>***</v>
      </c>
      <c r="J781" s="1" t="str">
        <f t="shared" si="111"/>
        <v>***</v>
      </c>
      <c r="P781" s="1">
        <v>24</v>
      </c>
      <c r="Q781" s="1">
        <f t="shared" si="116"/>
        <v>3.5000000000000003E-2</v>
      </c>
      <c r="T781" s="4">
        <v>159.43</v>
      </c>
      <c r="U781" s="9">
        <f t="shared" si="112"/>
        <v>0</v>
      </c>
      <c r="V781" s="4">
        <f t="shared" si="113"/>
        <v>6.6429166666666672</v>
      </c>
      <c r="W781" s="1" t="s">
        <v>21</v>
      </c>
      <c r="X781" s="1">
        <v>8.73</v>
      </c>
      <c r="Y781" s="4">
        <f t="shared" si="114"/>
        <v>168.16</v>
      </c>
      <c r="Z781" s="1" t="s">
        <v>22</v>
      </c>
      <c r="AA781" s="1" t="s">
        <v>16</v>
      </c>
      <c r="AB781" s="1" t="s">
        <v>29</v>
      </c>
      <c r="AC781" s="1" t="s">
        <v>40</v>
      </c>
      <c r="AD781" s="1" t="s">
        <v>19</v>
      </c>
      <c r="AE781" s="2">
        <v>39942</v>
      </c>
    </row>
    <row r="782" spans="1:31" x14ac:dyDescent="0.25">
      <c r="A782">
        <f t="shared" si="115"/>
        <v>781</v>
      </c>
      <c r="B782" s="1">
        <v>39908</v>
      </c>
      <c r="C782" s="2">
        <v>39943</v>
      </c>
      <c r="D782" s="1" t="s">
        <v>13</v>
      </c>
      <c r="E782" s="1" t="str">
        <f t="shared" si="108"/>
        <v>*</v>
      </c>
      <c r="F782" s="1" t="str">
        <f t="shared" si="109"/>
        <v>*</v>
      </c>
      <c r="G782" s="1" t="str">
        <f t="shared" si="110"/>
        <v>*</v>
      </c>
      <c r="J782" s="1" t="str">
        <f t="shared" si="111"/>
        <v>*</v>
      </c>
      <c r="P782" s="1">
        <v>23</v>
      </c>
      <c r="Q782" s="1">
        <f t="shared" si="116"/>
        <v>3.5000000000000003E-2</v>
      </c>
      <c r="T782" s="4">
        <v>753.75</v>
      </c>
      <c r="U782" s="9">
        <f t="shared" si="112"/>
        <v>0</v>
      </c>
      <c r="V782" s="4">
        <f t="shared" si="113"/>
        <v>32.771739130434781</v>
      </c>
      <c r="W782" s="1" t="s">
        <v>21</v>
      </c>
      <c r="X782" s="1">
        <v>7.73</v>
      </c>
      <c r="Y782" s="4">
        <f t="shared" si="114"/>
        <v>761.48</v>
      </c>
      <c r="Z782" s="1" t="s">
        <v>49</v>
      </c>
      <c r="AA782" s="1" t="s">
        <v>37</v>
      </c>
      <c r="AB782" s="1" t="s">
        <v>29</v>
      </c>
      <c r="AC782" s="1" t="s">
        <v>30</v>
      </c>
      <c r="AD782" s="1" t="s">
        <v>19</v>
      </c>
      <c r="AE782" s="2">
        <v>39945</v>
      </c>
    </row>
    <row r="783" spans="1:31" x14ac:dyDescent="0.25">
      <c r="A783">
        <f t="shared" si="115"/>
        <v>782</v>
      </c>
      <c r="B783" s="1">
        <v>45218</v>
      </c>
      <c r="C783" s="2">
        <v>39943</v>
      </c>
      <c r="D783" s="1" t="s">
        <v>13</v>
      </c>
      <c r="E783" s="1" t="str">
        <f t="shared" si="108"/>
        <v>*</v>
      </c>
      <c r="F783" s="1" t="str">
        <f t="shared" si="109"/>
        <v>*</v>
      </c>
      <c r="G783" s="1" t="str">
        <f t="shared" si="110"/>
        <v>*</v>
      </c>
      <c r="J783" s="1" t="str">
        <f t="shared" si="111"/>
        <v>*</v>
      </c>
      <c r="P783" s="1">
        <v>49</v>
      </c>
      <c r="Q783" s="1">
        <f t="shared" si="116"/>
        <v>0.05</v>
      </c>
      <c r="T783" s="4">
        <v>309.45999999999998</v>
      </c>
      <c r="U783" s="9">
        <f t="shared" si="112"/>
        <v>0</v>
      </c>
      <c r="V783" s="4">
        <f t="shared" si="113"/>
        <v>6.3155102040816322</v>
      </c>
      <c r="W783" s="1" t="s">
        <v>21</v>
      </c>
      <c r="X783" s="1">
        <v>2.74</v>
      </c>
      <c r="Y783" s="4">
        <f t="shared" si="114"/>
        <v>312.2</v>
      </c>
      <c r="Z783" s="1" t="s">
        <v>22</v>
      </c>
      <c r="AA783" s="1" t="s">
        <v>37</v>
      </c>
      <c r="AB783" s="1" t="s">
        <v>24</v>
      </c>
      <c r="AC783" s="1" t="s">
        <v>38</v>
      </c>
      <c r="AD783" s="1" t="s">
        <v>41</v>
      </c>
      <c r="AE783" s="2">
        <v>39945</v>
      </c>
    </row>
    <row r="784" spans="1:31" x14ac:dyDescent="0.25">
      <c r="A784">
        <f t="shared" si="115"/>
        <v>783</v>
      </c>
      <c r="B784" s="1">
        <v>56197</v>
      </c>
      <c r="C784" s="2">
        <v>39944</v>
      </c>
      <c r="D784" s="1" t="s">
        <v>20</v>
      </c>
      <c r="E784" s="1" t="str">
        <f t="shared" si="108"/>
        <v>*</v>
      </c>
      <c r="F784" s="1" t="str">
        <f t="shared" si="109"/>
        <v>**</v>
      </c>
      <c r="G784" s="1" t="str">
        <f t="shared" si="110"/>
        <v>**</v>
      </c>
      <c r="J784" s="1" t="str">
        <f t="shared" si="111"/>
        <v>**</v>
      </c>
      <c r="P784" s="1">
        <v>45</v>
      </c>
      <c r="Q784" s="1">
        <f t="shared" si="116"/>
        <v>0.05</v>
      </c>
      <c r="T784" s="4">
        <v>8014.6239999999998</v>
      </c>
      <c r="U784" s="9">
        <f t="shared" si="112"/>
        <v>1</v>
      </c>
      <c r="V784" s="4">
        <f t="shared" si="113"/>
        <v>178.10275555555555</v>
      </c>
      <c r="W784" s="1" t="s">
        <v>33</v>
      </c>
      <c r="X784" s="1">
        <v>32.479999999999997</v>
      </c>
      <c r="Y784" s="4">
        <f t="shared" si="114"/>
        <v>8047.1039999999994</v>
      </c>
      <c r="Z784" s="1" t="s">
        <v>49</v>
      </c>
      <c r="AA784" s="1" t="s">
        <v>16</v>
      </c>
      <c r="AB784" s="1" t="s">
        <v>17</v>
      </c>
      <c r="AC784" s="1" t="s">
        <v>52</v>
      </c>
      <c r="AD784" s="1" t="s">
        <v>59</v>
      </c>
      <c r="AE784" s="2">
        <v>39944</v>
      </c>
    </row>
    <row r="785" spans="1:31" x14ac:dyDescent="0.25">
      <c r="A785">
        <f t="shared" si="115"/>
        <v>784</v>
      </c>
      <c r="B785" s="1">
        <v>33317</v>
      </c>
      <c r="C785" s="2">
        <v>39944</v>
      </c>
      <c r="D785" s="1" t="s">
        <v>20</v>
      </c>
      <c r="E785" s="1" t="str">
        <f t="shared" si="108"/>
        <v>*</v>
      </c>
      <c r="F785" s="1" t="str">
        <f t="shared" si="109"/>
        <v>**</v>
      </c>
      <c r="G785" s="1" t="str">
        <f t="shared" si="110"/>
        <v>**</v>
      </c>
      <c r="J785" s="1" t="str">
        <f t="shared" si="111"/>
        <v>**</v>
      </c>
      <c r="P785" s="1">
        <v>13</v>
      </c>
      <c r="Q785" s="1">
        <f t="shared" si="116"/>
        <v>0.02</v>
      </c>
      <c r="T785" s="4">
        <v>602.42049999999995</v>
      </c>
      <c r="U785" s="9">
        <f t="shared" si="112"/>
        <v>0</v>
      </c>
      <c r="V785" s="4">
        <f t="shared" si="113"/>
        <v>46.340038461538455</v>
      </c>
      <c r="W785" s="1" t="s">
        <v>21</v>
      </c>
      <c r="X785" s="1">
        <v>1.25</v>
      </c>
      <c r="Y785" s="4">
        <f t="shared" si="114"/>
        <v>603.67049999999995</v>
      </c>
      <c r="Z785" s="1" t="s">
        <v>15</v>
      </c>
      <c r="AA785" s="1" t="s">
        <v>16</v>
      </c>
      <c r="AB785" s="1" t="s">
        <v>24</v>
      </c>
      <c r="AC785" s="1" t="s">
        <v>25</v>
      </c>
      <c r="AD785" s="1" t="s">
        <v>41</v>
      </c>
      <c r="AE785" s="2">
        <v>39946</v>
      </c>
    </row>
    <row r="786" spans="1:31" x14ac:dyDescent="0.25">
      <c r="A786">
        <f t="shared" si="115"/>
        <v>785</v>
      </c>
      <c r="B786" s="1">
        <v>23360</v>
      </c>
      <c r="C786" s="2">
        <v>39944</v>
      </c>
      <c r="D786" s="1" t="s">
        <v>13</v>
      </c>
      <c r="E786" s="1" t="str">
        <f t="shared" si="108"/>
        <v>*</v>
      </c>
      <c r="F786" s="1" t="str">
        <f t="shared" si="109"/>
        <v>*</v>
      </c>
      <c r="G786" s="1" t="str">
        <f t="shared" si="110"/>
        <v>*</v>
      </c>
      <c r="J786" s="1" t="str">
        <f t="shared" si="111"/>
        <v>*</v>
      </c>
      <c r="P786" s="1">
        <v>30</v>
      </c>
      <c r="Q786" s="1">
        <f t="shared" si="116"/>
        <v>0.04</v>
      </c>
      <c r="T786" s="4">
        <v>512.97</v>
      </c>
      <c r="U786" s="9">
        <f t="shared" si="112"/>
        <v>0</v>
      </c>
      <c r="V786" s="4">
        <f t="shared" si="113"/>
        <v>17.099</v>
      </c>
      <c r="W786" s="1" t="s">
        <v>14</v>
      </c>
      <c r="X786" s="1">
        <v>1.39</v>
      </c>
      <c r="Y786" s="4">
        <f t="shared" si="114"/>
        <v>514.36</v>
      </c>
      <c r="Z786" s="1" t="s">
        <v>54</v>
      </c>
      <c r="AA786" s="1" t="s">
        <v>16</v>
      </c>
      <c r="AB786" s="1" t="s">
        <v>29</v>
      </c>
      <c r="AC786" s="1" t="s">
        <v>57</v>
      </c>
      <c r="AD786" s="1" t="s">
        <v>19</v>
      </c>
      <c r="AE786" s="2">
        <v>39944</v>
      </c>
    </row>
    <row r="787" spans="1:31" x14ac:dyDescent="0.25">
      <c r="A787">
        <f t="shared" si="115"/>
        <v>786</v>
      </c>
      <c r="B787" s="1">
        <v>49984</v>
      </c>
      <c r="C787" s="2">
        <v>39944</v>
      </c>
      <c r="D787" s="1" t="s">
        <v>13</v>
      </c>
      <c r="E787" s="1" t="str">
        <f t="shared" si="108"/>
        <v>*</v>
      </c>
      <c r="F787" s="1" t="str">
        <f t="shared" si="109"/>
        <v>*</v>
      </c>
      <c r="G787" s="1" t="str">
        <f t="shared" si="110"/>
        <v>*</v>
      </c>
      <c r="J787" s="1" t="str">
        <f t="shared" si="111"/>
        <v>*</v>
      </c>
      <c r="P787" s="1">
        <v>32</v>
      </c>
      <c r="Q787" s="1">
        <f t="shared" si="116"/>
        <v>0.04</v>
      </c>
      <c r="T787" s="4">
        <v>227.87</v>
      </c>
      <c r="U787" s="9">
        <f t="shared" si="112"/>
        <v>0</v>
      </c>
      <c r="V787" s="4">
        <f t="shared" si="113"/>
        <v>7.1209375000000001</v>
      </c>
      <c r="W787" s="1" t="s">
        <v>21</v>
      </c>
      <c r="X787" s="1">
        <v>8.4</v>
      </c>
      <c r="Y787" s="4">
        <f t="shared" si="114"/>
        <v>236.27</v>
      </c>
      <c r="Z787" s="1" t="s">
        <v>53</v>
      </c>
      <c r="AA787" s="1" t="s">
        <v>23</v>
      </c>
      <c r="AB787" s="1" t="s">
        <v>29</v>
      </c>
      <c r="AC787" s="1" t="s">
        <v>40</v>
      </c>
      <c r="AD787" s="1" t="s">
        <v>19</v>
      </c>
      <c r="AE787" s="2">
        <v>39944</v>
      </c>
    </row>
    <row r="788" spans="1:31" x14ac:dyDescent="0.25">
      <c r="A788">
        <f t="shared" si="115"/>
        <v>787</v>
      </c>
      <c r="B788" s="1">
        <v>33317</v>
      </c>
      <c r="C788" s="2">
        <v>39944</v>
      </c>
      <c r="D788" s="1" t="s">
        <v>20</v>
      </c>
      <c r="E788" s="1" t="str">
        <f t="shared" si="108"/>
        <v>*</v>
      </c>
      <c r="F788" s="1" t="str">
        <f t="shared" si="109"/>
        <v>**</v>
      </c>
      <c r="G788" s="1" t="str">
        <f t="shared" si="110"/>
        <v>**</v>
      </c>
      <c r="J788" s="1" t="str">
        <f t="shared" si="111"/>
        <v>**</v>
      </c>
      <c r="P788" s="1">
        <v>35</v>
      </c>
      <c r="Q788" s="1">
        <f t="shared" si="116"/>
        <v>0.04</v>
      </c>
      <c r="T788" s="4">
        <v>203.35</v>
      </c>
      <c r="U788" s="9">
        <f t="shared" si="112"/>
        <v>0</v>
      </c>
      <c r="V788" s="4">
        <f t="shared" si="113"/>
        <v>5.81</v>
      </c>
      <c r="W788" s="1" t="s">
        <v>21</v>
      </c>
      <c r="X788" s="1">
        <v>49</v>
      </c>
      <c r="Y788" s="4">
        <f t="shared" si="114"/>
        <v>252.35</v>
      </c>
      <c r="Z788" s="1" t="s">
        <v>15</v>
      </c>
      <c r="AA788" s="1" t="s">
        <v>16</v>
      </c>
      <c r="AB788" s="1" t="s">
        <v>29</v>
      </c>
      <c r="AC788" s="1" t="s">
        <v>63</v>
      </c>
      <c r="AD788" s="1" t="s">
        <v>48</v>
      </c>
      <c r="AE788" s="2">
        <v>39946</v>
      </c>
    </row>
    <row r="789" spans="1:31" x14ac:dyDescent="0.25">
      <c r="A789">
        <f t="shared" si="115"/>
        <v>788</v>
      </c>
      <c r="B789" s="1">
        <v>33317</v>
      </c>
      <c r="C789" s="2">
        <v>39944</v>
      </c>
      <c r="D789" s="1" t="s">
        <v>20</v>
      </c>
      <c r="E789" s="1" t="str">
        <f t="shared" si="108"/>
        <v>*</v>
      </c>
      <c r="F789" s="1" t="str">
        <f t="shared" si="109"/>
        <v>**</v>
      </c>
      <c r="G789" s="1" t="str">
        <f t="shared" si="110"/>
        <v>**</v>
      </c>
      <c r="J789" s="1" t="str">
        <f t="shared" si="111"/>
        <v>**</v>
      </c>
      <c r="P789" s="1">
        <v>5</v>
      </c>
      <c r="Q789" s="1">
        <f t="shared" si="116"/>
        <v>0.01</v>
      </c>
      <c r="T789" s="4">
        <v>58.9</v>
      </c>
      <c r="U789" s="9">
        <f t="shared" si="112"/>
        <v>0</v>
      </c>
      <c r="V789" s="4">
        <f t="shared" si="113"/>
        <v>11.78</v>
      </c>
      <c r="W789" s="1" t="s">
        <v>21</v>
      </c>
      <c r="X789" s="1">
        <v>9.4499999999999993</v>
      </c>
      <c r="Y789" s="4">
        <f t="shared" si="114"/>
        <v>68.349999999999994</v>
      </c>
      <c r="Z789" s="1" t="s">
        <v>15</v>
      </c>
      <c r="AA789" s="1" t="s">
        <v>16</v>
      </c>
      <c r="AB789" s="1" t="s">
        <v>29</v>
      </c>
      <c r="AC789" s="1" t="s">
        <v>55</v>
      </c>
      <c r="AD789" s="1" t="s">
        <v>19</v>
      </c>
      <c r="AE789" s="2">
        <v>39944</v>
      </c>
    </row>
    <row r="790" spans="1:31" x14ac:dyDescent="0.25">
      <c r="A790">
        <f t="shared" si="115"/>
        <v>789</v>
      </c>
      <c r="B790" s="1">
        <v>49984</v>
      </c>
      <c r="C790" s="2">
        <v>39944</v>
      </c>
      <c r="D790" s="1" t="s">
        <v>13</v>
      </c>
      <c r="E790" s="1" t="str">
        <f t="shared" si="108"/>
        <v>*</v>
      </c>
      <c r="F790" s="1" t="str">
        <f t="shared" si="109"/>
        <v>*</v>
      </c>
      <c r="G790" s="1" t="str">
        <f t="shared" si="110"/>
        <v>*</v>
      </c>
      <c r="J790" s="1" t="str">
        <f t="shared" si="111"/>
        <v>*</v>
      </c>
      <c r="P790" s="1">
        <v>14</v>
      </c>
      <c r="Q790" s="1">
        <f t="shared" si="116"/>
        <v>0.02</v>
      </c>
      <c r="T790" s="4">
        <v>57.28</v>
      </c>
      <c r="U790" s="9">
        <f t="shared" si="112"/>
        <v>0</v>
      </c>
      <c r="V790" s="4">
        <f t="shared" si="113"/>
        <v>4.0914285714285716</v>
      </c>
      <c r="W790" s="1" t="s">
        <v>21</v>
      </c>
      <c r="X790" s="1">
        <v>1.49</v>
      </c>
      <c r="Y790" s="4">
        <f t="shared" si="114"/>
        <v>58.77</v>
      </c>
      <c r="Z790" s="1" t="s">
        <v>53</v>
      </c>
      <c r="AA790" s="1" t="s">
        <v>23</v>
      </c>
      <c r="AB790" s="1" t="s">
        <v>29</v>
      </c>
      <c r="AC790" s="1" t="s">
        <v>43</v>
      </c>
      <c r="AD790" s="1" t="s">
        <v>19</v>
      </c>
      <c r="AE790" s="2">
        <v>39948</v>
      </c>
    </row>
    <row r="791" spans="1:31" x14ac:dyDescent="0.25">
      <c r="A791">
        <f t="shared" si="115"/>
        <v>790</v>
      </c>
      <c r="B791" s="1">
        <v>33317</v>
      </c>
      <c r="C791" s="2">
        <v>39944</v>
      </c>
      <c r="D791" s="1" t="s">
        <v>20</v>
      </c>
      <c r="E791" s="1" t="str">
        <f t="shared" si="108"/>
        <v>*</v>
      </c>
      <c r="F791" s="1" t="str">
        <f t="shared" si="109"/>
        <v>**</v>
      </c>
      <c r="G791" s="1" t="str">
        <f t="shared" si="110"/>
        <v>**</v>
      </c>
      <c r="J791" s="1" t="str">
        <f t="shared" si="111"/>
        <v>**</v>
      </c>
      <c r="P791" s="1">
        <v>18</v>
      </c>
      <c r="Q791" s="1">
        <f t="shared" si="116"/>
        <v>0.02</v>
      </c>
      <c r="T791" s="4">
        <v>44.52</v>
      </c>
      <c r="U791" s="9">
        <f t="shared" si="112"/>
        <v>0</v>
      </c>
      <c r="V791" s="4">
        <f t="shared" si="113"/>
        <v>2.4733333333333336</v>
      </c>
      <c r="W791" s="1" t="s">
        <v>21</v>
      </c>
      <c r="X791" s="1">
        <v>6.05</v>
      </c>
      <c r="Y791" s="4">
        <f t="shared" si="114"/>
        <v>50.57</v>
      </c>
      <c r="Z791" s="1" t="s">
        <v>15</v>
      </c>
      <c r="AA791" s="1" t="s">
        <v>16</v>
      </c>
      <c r="AB791" s="1" t="s">
        <v>29</v>
      </c>
      <c r="AC791" s="1" t="s">
        <v>43</v>
      </c>
      <c r="AD791" s="1" t="s">
        <v>19</v>
      </c>
      <c r="AE791" s="2">
        <v>39945</v>
      </c>
    </row>
    <row r="792" spans="1:31" x14ac:dyDescent="0.25">
      <c r="A792">
        <f t="shared" si="115"/>
        <v>791</v>
      </c>
      <c r="B792" s="1">
        <v>56197</v>
      </c>
      <c r="C792" s="2">
        <v>39944</v>
      </c>
      <c r="D792" s="1" t="s">
        <v>20</v>
      </c>
      <c r="E792" s="1" t="str">
        <f t="shared" si="108"/>
        <v>*</v>
      </c>
      <c r="F792" s="1" t="str">
        <f t="shared" si="109"/>
        <v>**</v>
      </c>
      <c r="G792" s="1" t="str">
        <f t="shared" si="110"/>
        <v>**</v>
      </c>
      <c r="J792" s="1" t="str">
        <f t="shared" si="111"/>
        <v>**</v>
      </c>
      <c r="P792" s="1">
        <v>11</v>
      </c>
      <c r="Q792" s="1">
        <f t="shared" si="116"/>
        <v>0.02</v>
      </c>
      <c r="T792" s="4">
        <v>28.63</v>
      </c>
      <c r="U792" s="9">
        <f t="shared" si="112"/>
        <v>0</v>
      </c>
      <c r="V792" s="4">
        <f t="shared" si="113"/>
        <v>2.6027272727272726</v>
      </c>
      <c r="W792" s="1" t="s">
        <v>14</v>
      </c>
      <c r="X792" s="1">
        <v>4.08</v>
      </c>
      <c r="Y792" s="4">
        <f t="shared" si="114"/>
        <v>32.71</v>
      </c>
      <c r="Z792" s="1" t="s">
        <v>49</v>
      </c>
      <c r="AA792" s="1" t="s">
        <v>16</v>
      </c>
      <c r="AB792" s="1" t="s">
        <v>17</v>
      </c>
      <c r="AC792" s="1" t="s">
        <v>18</v>
      </c>
      <c r="AD792" s="1" t="s">
        <v>41</v>
      </c>
      <c r="AE792" s="2">
        <v>39946</v>
      </c>
    </row>
    <row r="793" spans="1:31" x14ac:dyDescent="0.25">
      <c r="A793">
        <f t="shared" si="115"/>
        <v>792</v>
      </c>
      <c r="B793" s="1">
        <v>48772</v>
      </c>
      <c r="C793" s="2">
        <v>39945</v>
      </c>
      <c r="D793" s="1" t="s">
        <v>36</v>
      </c>
      <c r="E793" s="1" t="str">
        <f t="shared" si="108"/>
        <v>*</v>
      </c>
      <c r="F793" s="1" t="str">
        <f t="shared" si="109"/>
        <v>*</v>
      </c>
      <c r="G793" s="1" t="str">
        <f t="shared" si="110"/>
        <v>*</v>
      </c>
      <c r="J793" s="1" t="str">
        <f t="shared" si="111"/>
        <v>*</v>
      </c>
      <c r="P793" s="1">
        <v>44</v>
      </c>
      <c r="Q793" s="1">
        <f t="shared" si="116"/>
        <v>0.05</v>
      </c>
      <c r="T793" s="4">
        <v>3202.25</v>
      </c>
      <c r="U793" s="9">
        <f t="shared" si="112"/>
        <v>1</v>
      </c>
      <c r="V793" s="4">
        <f t="shared" si="113"/>
        <v>72.778409090909093</v>
      </c>
      <c r="W793" s="1" t="s">
        <v>21</v>
      </c>
      <c r="X793" s="1">
        <v>19.989999999999998</v>
      </c>
      <c r="Y793" s="4">
        <f t="shared" si="114"/>
        <v>3222.24</v>
      </c>
      <c r="Z793" s="1" t="s">
        <v>51</v>
      </c>
      <c r="AA793" s="1" t="s">
        <v>23</v>
      </c>
      <c r="AB793" s="1" t="s">
        <v>17</v>
      </c>
      <c r="AC793" s="1" t="s">
        <v>18</v>
      </c>
      <c r="AD793" s="1" t="s">
        <v>19</v>
      </c>
      <c r="AE793" s="2">
        <v>39947</v>
      </c>
    </row>
    <row r="794" spans="1:31" x14ac:dyDescent="0.25">
      <c r="A794">
        <f t="shared" si="115"/>
        <v>793</v>
      </c>
      <c r="B794" s="1">
        <v>27460</v>
      </c>
      <c r="C794" s="2">
        <v>39945</v>
      </c>
      <c r="D794" s="1" t="s">
        <v>27</v>
      </c>
      <c r="E794" s="1" t="str">
        <f t="shared" si="108"/>
        <v>*</v>
      </c>
      <c r="F794" s="1" t="str">
        <f t="shared" si="109"/>
        <v>*</v>
      </c>
      <c r="G794" s="1" t="str">
        <f t="shared" si="110"/>
        <v>*</v>
      </c>
      <c r="J794" s="1" t="str">
        <f t="shared" si="111"/>
        <v>*</v>
      </c>
      <c r="P794" s="1">
        <v>7</v>
      </c>
      <c r="Q794" s="1">
        <f t="shared" si="116"/>
        <v>0.01</v>
      </c>
      <c r="T794" s="4">
        <v>855.03</v>
      </c>
      <c r="U794" s="9">
        <f t="shared" si="112"/>
        <v>0</v>
      </c>
      <c r="V794" s="4">
        <f t="shared" si="113"/>
        <v>122.14714285714285</v>
      </c>
      <c r="W794" s="1" t="s">
        <v>21</v>
      </c>
      <c r="X794" s="1">
        <v>12.65</v>
      </c>
      <c r="Y794" s="4">
        <f t="shared" si="114"/>
        <v>867.68</v>
      </c>
      <c r="Z794" s="1" t="s">
        <v>51</v>
      </c>
      <c r="AA794" s="1" t="s">
        <v>28</v>
      </c>
      <c r="AB794" s="1" t="s">
        <v>17</v>
      </c>
      <c r="AC794" s="1" t="s">
        <v>34</v>
      </c>
      <c r="AD794" s="1" t="s">
        <v>26</v>
      </c>
      <c r="AE794" s="2">
        <v>39946</v>
      </c>
    </row>
    <row r="795" spans="1:31" x14ac:dyDescent="0.25">
      <c r="A795">
        <f t="shared" si="115"/>
        <v>794</v>
      </c>
      <c r="B795" s="1">
        <v>27460</v>
      </c>
      <c r="C795" s="2">
        <v>39945</v>
      </c>
      <c r="D795" s="1" t="s">
        <v>27</v>
      </c>
      <c r="E795" s="1" t="str">
        <f t="shared" si="108"/>
        <v>*</v>
      </c>
      <c r="F795" s="1" t="str">
        <f t="shared" si="109"/>
        <v>*</v>
      </c>
      <c r="G795" s="1" t="str">
        <f t="shared" si="110"/>
        <v>*</v>
      </c>
      <c r="J795" s="1" t="str">
        <f t="shared" si="111"/>
        <v>*</v>
      </c>
      <c r="P795" s="1">
        <v>31</v>
      </c>
      <c r="Q795" s="1">
        <f t="shared" si="116"/>
        <v>0.04</v>
      </c>
      <c r="T795" s="4">
        <v>196.58</v>
      </c>
      <c r="U795" s="9">
        <f t="shared" si="112"/>
        <v>0</v>
      </c>
      <c r="V795" s="4">
        <f t="shared" si="113"/>
        <v>6.3412903225806456</v>
      </c>
      <c r="W795" s="1" t="s">
        <v>21</v>
      </c>
      <c r="X795" s="1">
        <v>4.38</v>
      </c>
      <c r="Y795" s="4">
        <f t="shared" si="114"/>
        <v>200.96</v>
      </c>
      <c r="Z795" s="1" t="s">
        <v>51</v>
      </c>
      <c r="AA795" s="1" t="s">
        <v>28</v>
      </c>
      <c r="AB795" s="1" t="s">
        <v>24</v>
      </c>
      <c r="AC795" s="1" t="s">
        <v>38</v>
      </c>
      <c r="AD795" s="1" t="s">
        <v>41</v>
      </c>
      <c r="AE795" s="2">
        <v>39947</v>
      </c>
    </row>
    <row r="796" spans="1:31" x14ac:dyDescent="0.25">
      <c r="A796">
        <f t="shared" si="115"/>
        <v>795</v>
      </c>
      <c r="B796" s="1">
        <v>48772</v>
      </c>
      <c r="C796" s="2">
        <v>39945</v>
      </c>
      <c r="D796" s="1" t="s">
        <v>36</v>
      </c>
      <c r="E796" s="1" t="str">
        <f t="shared" si="108"/>
        <v>*</v>
      </c>
      <c r="F796" s="1" t="str">
        <f t="shared" si="109"/>
        <v>*</v>
      </c>
      <c r="G796" s="1" t="str">
        <f t="shared" si="110"/>
        <v>*</v>
      </c>
      <c r="J796" s="1" t="str">
        <f t="shared" si="111"/>
        <v>*</v>
      </c>
      <c r="P796" s="1">
        <v>11</v>
      </c>
      <c r="Q796" s="1">
        <f t="shared" si="116"/>
        <v>0.02</v>
      </c>
      <c r="T796" s="4">
        <v>81.25</v>
      </c>
      <c r="U796" s="9">
        <f t="shared" si="112"/>
        <v>0</v>
      </c>
      <c r="V796" s="4">
        <f t="shared" si="113"/>
        <v>7.3863636363636367</v>
      </c>
      <c r="W796" s="1" t="s">
        <v>21</v>
      </c>
      <c r="X796" s="1">
        <v>7.86</v>
      </c>
      <c r="Y796" s="4">
        <f t="shared" si="114"/>
        <v>89.11</v>
      </c>
      <c r="Z796" s="1" t="s">
        <v>51</v>
      </c>
      <c r="AA796" s="1" t="s">
        <v>23</v>
      </c>
      <c r="AB796" s="1" t="s">
        <v>29</v>
      </c>
      <c r="AC796" s="1" t="s">
        <v>40</v>
      </c>
      <c r="AD796" s="1" t="s">
        <v>19</v>
      </c>
      <c r="AE796" s="2">
        <v>39946</v>
      </c>
    </row>
    <row r="797" spans="1:31" x14ac:dyDescent="0.25">
      <c r="A797">
        <f t="shared" si="115"/>
        <v>796</v>
      </c>
      <c r="B797" s="1">
        <v>48772</v>
      </c>
      <c r="C797" s="2">
        <v>39945</v>
      </c>
      <c r="D797" s="1" t="s">
        <v>36</v>
      </c>
      <c r="E797" s="1" t="str">
        <f t="shared" si="108"/>
        <v>*</v>
      </c>
      <c r="F797" s="1" t="str">
        <f t="shared" si="109"/>
        <v>*</v>
      </c>
      <c r="G797" s="1" t="str">
        <f t="shared" si="110"/>
        <v>*</v>
      </c>
      <c r="J797" s="1" t="str">
        <f t="shared" si="111"/>
        <v>*</v>
      </c>
      <c r="P797" s="1">
        <v>18</v>
      </c>
      <c r="Q797" s="1">
        <f t="shared" si="116"/>
        <v>0.02</v>
      </c>
      <c r="T797" s="4">
        <v>57.17</v>
      </c>
      <c r="U797" s="9">
        <f t="shared" si="112"/>
        <v>0</v>
      </c>
      <c r="V797" s="4">
        <f t="shared" si="113"/>
        <v>3.1761111111111111</v>
      </c>
      <c r="W797" s="1" t="s">
        <v>21</v>
      </c>
      <c r="X797" s="1">
        <v>2.31</v>
      </c>
      <c r="Y797" s="4">
        <f t="shared" si="114"/>
        <v>59.480000000000004</v>
      </c>
      <c r="Z797" s="1" t="s">
        <v>51</v>
      </c>
      <c r="AA797" s="1" t="s">
        <v>23</v>
      </c>
      <c r="AB797" s="1" t="s">
        <v>29</v>
      </c>
      <c r="AC797" s="1" t="s">
        <v>30</v>
      </c>
      <c r="AD797" s="1" t="s">
        <v>31</v>
      </c>
      <c r="AE797" s="2">
        <v>39946</v>
      </c>
    </row>
    <row r="798" spans="1:31" x14ac:dyDescent="0.25">
      <c r="A798">
        <f t="shared" si="115"/>
        <v>797</v>
      </c>
      <c r="B798" s="1">
        <v>1314</v>
      </c>
      <c r="C798" s="2">
        <v>39945</v>
      </c>
      <c r="D798" s="1" t="s">
        <v>36</v>
      </c>
      <c r="E798" s="1" t="str">
        <f t="shared" si="108"/>
        <v>*</v>
      </c>
      <c r="F798" s="1" t="str">
        <f t="shared" si="109"/>
        <v>*</v>
      </c>
      <c r="G798" s="1" t="str">
        <f t="shared" si="110"/>
        <v>*</v>
      </c>
      <c r="J798" s="1" t="str">
        <f t="shared" si="111"/>
        <v>*</v>
      </c>
      <c r="P798" s="1">
        <v>4</v>
      </c>
      <c r="Q798" s="1">
        <f t="shared" si="116"/>
        <v>0.01</v>
      </c>
      <c r="T798" s="4">
        <v>42.58</v>
      </c>
      <c r="U798" s="9">
        <f t="shared" si="112"/>
        <v>0</v>
      </c>
      <c r="V798" s="4">
        <f t="shared" si="113"/>
        <v>10.645</v>
      </c>
      <c r="W798" s="1" t="s">
        <v>21</v>
      </c>
      <c r="X798" s="1">
        <v>4.3899999999999997</v>
      </c>
      <c r="Y798" s="4">
        <f t="shared" si="114"/>
        <v>46.97</v>
      </c>
      <c r="Z798" s="1" t="s">
        <v>15</v>
      </c>
      <c r="AA798" s="1" t="s">
        <v>28</v>
      </c>
      <c r="AB798" s="1" t="s">
        <v>29</v>
      </c>
      <c r="AC798" s="1" t="s">
        <v>40</v>
      </c>
      <c r="AD798" s="1" t="s">
        <v>31</v>
      </c>
      <c r="AE798" s="2">
        <v>39947</v>
      </c>
    </row>
    <row r="799" spans="1:31" x14ac:dyDescent="0.25">
      <c r="A799">
        <f t="shared" si="115"/>
        <v>798</v>
      </c>
      <c r="B799" s="1">
        <v>48772</v>
      </c>
      <c r="C799" s="2">
        <v>39945</v>
      </c>
      <c r="D799" s="1" t="s">
        <v>36</v>
      </c>
      <c r="E799" s="1" t="str">
        <f t="shared" si="108"/>
        <v>*</v>
      </c>
      <c r="F799" s="1" t="str">
        <f t="shared" si="109"/>
        <v>*</v>
      </c>
      <c r="G799" s="1" t="str">
        <f t="shared" si="110"/>
        <v>*</v>
      </c>
      <c r="J799" s="1" t="str">
        <f t="shared" si="111"/>
        <v>*</v>
      </c>
      <c r="P799" s="1">
        <v>12</v>
      </c>
      <c r="Q799" s="1">
        <f t="shared" si="116"/>
        <v>0.02</v>
      </c>
      <c r="T799" s="4">
        <v>41.97</v>
      </c>
      <c r="U799" s="9">
        <f t="shared" si="112"/>
        <v>0</v>
      </c>
      <c r="V799" s="4">
        <f t="shared" si="113"/>
        <v>3.4975000000000001</v>
      </c>
      <c r="W799" s="1" t="s">
        <v>21</v>
      </c>
      <c r="X799" s="1">
        <v>4.2</v>
      </c>
      <c r="Y799" s="4">
        <f t="shared" si="114"/>
        <v>46.17</v>
      </c>
      <c r="Z799" s="1" t="s">
        <v>51</v>
      </c>
      <c r="AA799" s="1" t="s">
        <v>23</v>
      </c>
      <c r="AB799" s="1" t="s">
        <v>29</v>
      </c>
      <c r="AC799" s="1" t="s">
        <v>30</v>
      </c>
      <c r="AD799" s="1" t="s">
        <v>31</v>
      </c>
      <c r="AE799" s="2">
        <v>39946</v>
      </c>
    </row>
    <row r="800" spans="1:31" x14ac:dyDescent="0.25">
      <c r="A800">
        <f t="shared" si="115"/>
        <v>799</v>
      </c>
      <c r="B800" s="1">
        <v>48772</v>
      </c>
      <c r="C800" s="2">
        <v>39945</v>
      </c>
      <c r="D800" s="1" t="s">
        <v>36</v>
      </c>
      <c r="E800" s="1" t="str">
        <f t="shared" si="108"/>
        <v>*</v>
      </c>
      <c r="F800" s="1" t="str">
        <f t="shared" si="109"/>
        <v>*</v>
      </c>
      <c r="G800" s="1" t="str">
        <f t="shared" si="110"/>
        <v>*</v>
      </c>
      <c r="J800" s="1" t="str">
        <f t="shared" si="111"/>
        <v>*</v>
      </c>
      <c r="P800" s="1">
        <v>10</v>
      </c>
      <c r="Q800" s="1">
        <f t="shared" si="116"/>
        <v>0.02</v>
      </c>
      <c r="T800" s="4">
        <v>35.64</v>
      </c>
      <c r="U800" s="9">
        <f t="shared" si="112"/>
        <v>0</v>
      </c>
      <c r="V800" s="4">
        <f t="shared" si="113"/>
        <v>3.5640000000000001</v>
      </c>
      <c r="W800" s="1" t="s">
        <v>21</v>
      </c>
      <c r="X800" s="1">
        <v>1.63</v>
      </c>
      <c r="Y800" s="4">
        <f t="shared" si="114"/>
        <v>37.270000000000003</v>
      </c>
      <c r="Z800" s="1" t="s">
        <v>51</v>
      </c>
      <c r="AA800" s="1" t="s">
        <v>23</v>
      </c>
      <c r="AB800" s="1" t="s">
        <v>29</v>
      </c>
      <c r="AC800" s="1" t="s">
        <v>61</v>
      </c>
      <c r="AD800" s="1" t="s">
        <v>31</v>
      </c>
      <c r="AE800" s="2">
        <v>39946</v>
      </c>
    </row>
    <row r="801" spans="1:31" x14ac:dyDescent="0.25">
      <c r="A801">
        <f t="shared" si="115"/>
        <v>800</v>
      </c>
      <c r="B801" s="1">
        <v>28097</v>
      </c>
      <c r="C801" s="2">
        <v>39946</v>
      </c>
      <c r="D801" s="1" t="s">
        <v>36</v>
      </c>
      <c r="E801" s="1" t="str">
        <f t="shared" si="108"/>
        <v>*</v>
      </c>
      <c r="F801" s="1" t="str">
        <f t="shared" si="109"/>
        <v>*</v>
      </c>
      <c r="G801" s="1" t="str">
        <f t="shared" si="110"/>
        <v>*</v>
      </c>
      <c r="J801" s="1" t="str">
        <f t="shared" si="111"/>
        <v>*</v>
      </c>
      <c r="P801" s="1">
        <v>43</v>
      </c>
      <c r="Q801" s="1">
        <f t="shared" si="116"/>
        <v>0.05</v>
      </c>
      <c r="T801" s="4">
        <v>2438.6999999999998</v>
      </c>
      <c r="U801" s="9">
        <f t="shared" si="112"/>
        <v>1</v>
      </c>
      <c r="V801" s="4">
        <f t="shared" si="113"/>
        <v>56.713953488372091</v>
      </c>
      <c r="W801" s="1" t="s">
        <v>21</v>
      </c>
      <c r="X801" s="1">
        <v>52.2</v>
      </c>
      <c r="Y801" s="4">
        <f t="shared" si="114"/>
        <v>2490.8999999999996</v>
      </c>
      <c r="Z801" s="1" t="s">
        <v>46</v>
      </c>
      <c r="AA801" s="1" t="s">
        <v>37</v>
      </c>
      <c r="AB801" s="1" t="s">
        <v>17</v>
      </c>
      <c r="AC801" s="1" t="s">
        <v>18</v>
      </c>
      <c r="AD801" s="1" t="s">
        <v>26</v>
      </c>
      <c r="AE801" s="2">
        <v>39949</v>
      </c>
    </row>
    <row r="802" spans="1:31" x14ac:dyDescent="0.25">
      <c r="A802">
        <f t="shared" si="115"/>
        <v>801</v>
      </c>
      <c r="B802" s="1">
        <v>4647</v>
      </c>
      <c r="C802" s="2">
        <v>39946</v>
      </c>
      <c r="D802" s="1" t="s">
        <v>36</v>
      </c>
      <c r="E802" s="1" t="str">
        <f t="shared" si="108"/>
        <v>*</v>
      </c>
      <c r="F802" s="1" t="str">
        <f t="shared" si="109"/>
        <v>*</v>
      </c>
      <c r="G802" s="1" t="str">
        <f t="shared" si="110"/>
        <v>*</v>
      </c>
      <c r="J802" s="1" t="str">
        <f t="shared" si="111"/>
        <v>*</v>
      </c>
      <c r="P802" s="1">
        <v>33</v>
      </c>
      <c r="Q802" s="1">
        <f t="shared" si="116"/>
        <v>0.04</v>
      </c>
      <c r="T802" s="4">
        <v>1590.163</v>
      </c>
      <c r="U802" s="9">
        <f t="shared" si="112"/>
        <v>1</v>
      </c>
      <c r="V802" s="4">
        <f t="shared" si="113"/>
        <v>48.186757575757575</v>
      </c>
      <c r="W802" s="1" t="s">
        <v>21</v>
      </c>
      <c r="X802" s="1">
        <v>5</v>
      </c>
      <c r="Y802" s="4">
        <f t="shared" si="114"/>
        <v>1595.163</v>
      </c>
      <c r="Z802" s="1" t="s">
        <v>53</v>
      </c>
      <c r="AA802" s="1" t="s">
        <v>28</v>
      </c>
      <c r="AB802" s="1" t="s">
        <v>24</v>
      </c>
      <c r="AC802" s="1" t="s">
        <v>25</v>
      </c>
      <c r="AD802" s="1" t="s">
        <v>41</v>
      </c>
      <c r="AE802" s="2">
        <v>39947</v>
      </c>
    </row>
    <row r="803" spans="1:31" x14ac:dyDescent="0.25">
      <c r="A803">
        <f t="shared" si="115"/>
        <v>802</v>
      </c>
      <c r="B803" s="1">
        <v>4647</v>
      </c>
      <c r="C803" s="2">
        <v>39946</v>
      </c>
      <c r="D803" s="1" t="s">
        <v>36</v>
      </c>
      <c r="E803" s="1" t="str">
        <f t="shared" si="108"/>
        <v>*</v>
      </c>
      <c r="F803" s="1" t="str">
        <f t="shared" si="109"/>
        <v>*</v>
      </c>
      <c r="G803" s="1" t="str">
        <f t="shared" si="110"/>
        <v>*</v>
      </c>
      <c r="J803" s="1" t="str">
        <f t="shared" si="111"/>
        <v>*</v>
      </c>
      <c r="P803" s="1">
        <v>7</v>
      </c>
      <c r="Q803" s="1">
        <f t="shared" si="116"/>
        <v>0.01</v>
      </c>
      <c r="T803" s="4">
        <v>1203.73</v>
      </c>
      <c r="U803" s="9">
        <f t="shared" si="112"/>
        <v>1</v>
      </c>
      <c r="V803" s="4">
        <f t="shared" si="113"/>
        <v>171.96142857142857</v>
      </c>
      <c r="W803" s="1" t="s">
        <v>21</v>
      </c>
      <c r="X803" s="1">
        <v>19.989999999999998</v>
      </c>
      <c r="Y803" s="4">
        <f t="shared" si="114"/>
        <v>1223.72</v>
      </c>
      <c r="Z803" s="1" t="s">
        <v>64</v>
      </c>
      <c r="AA803" s="1" t="s">
        <v>28</v>
      </c>
      <c r="AB803" s="1" t="s">
        <v>29</v>
      </c>
      <c r="AC803" s="1" t="s">
        <v>57</v>
      </c>
      <c r="AD803" s="1" t="s">
        <v>19</v>
      </c>
      <c r="AE803" s="2">
        <v>39947</v>
      </c>
    </row>
    <row r="804" spans="1:31" x14ac:dyDescent="0.25">
      <c r="A804">
        <f t="shared" si="115"/>
        <v>803</v>
      </c>
      <c r="B804" s="1">
        <v>36358</v>
      </c>
      <c r="C804" s="2">
        <v>39946</v>
      </c>
      <c r="D804" s="1" t="s">
        <v>27</v>
      </c>
      <c r="E804" s="1" t="str">
        <f t="shared" si="108"/>
        <v>*</v>
      </c>
      <c r="F804" s="1" t="str">
        <f t="shared" si="109"/>
        <v>*</v>
      </c>
      <c r="G804" s="1" t="str">
        <f t="shared" si="110"/>
        <v>*</v>
      </c>
      <c r="J804" s="1" t="str">
        <f t="shared" si="111"/>
        <v>*</v>
      </c>
      <c r="P804" s="1">
        <v>28</v>
      </c>
      <c r="Q804" s="1">
        <f t="shared" si="116"/>
        <v>3.5000000000000003E-2</v>
      </c>
      <c r="T804" s="4">
        <v>865.35</v>
      </c>
      <c r="U804" s="9">
        <f t="shared" si="112"/>
        <v>0</v>
      </c>
      <c r="V804" s="4">
        <f t="shared" si="113"/>
        <v>30.905357142857145</v>
      </c>
      <c r="W804" s="1" t="s">
        <v>21</v>
      </c>
      <c r="X804" s="1">
        <v>8.65</v>
      </c>
      <c r="Y804" s="4">
        <f t="shared" si="114"/>
        <v>874</v>
      </c>
      <c r="Z804" s="1" t="s">
        <v>44</v>
      </c>
      <c r="AA804" s="1" t="s">
        <v>28</v>
      </c>
      <c r="AB804" s="1" t="s">
        <v>24</v>
      </c>
      <c r="AC804" s="1" t="s">
        <v>38</v>
      </c>
      <c r="AD804" s="1" t="s">
        <v>19</v>
      </c>
      <c r="AE804" s="2">
        <v>39948</v>
      </c>
    </row>
    <row r="805" spans="1:31" x14ac:dyDescent="0.25">
      <c r="A805">
        <f t="shared" si="115"/>
        <v>804</v>
      </c>
      <c r="B805" s="1">
        <v>36358</v>
      </c>
      <c r="C805" s="2">
        <v>39946</v>
      </c>
      <c r="D805" s="1" t="s">
        <v>27</v>
      </c>
      <c r="E805" s="1" t="str">
        <f t="shared" si="108"/>
        <v>*</v>
      </c>
      <c r="F805" s="1" t="str">
        <f t="shared" si="109"/>
        <v>*</v>
      </c>
      <c r="G805" s="1" t="str">
        <f t="shared" si="110"/>
        <v>*</v>
      </c>
      <c r="J805" s="1" t="str">
        <f t="shared" si="111"/>
        <v>*</v>
      </c>
      <c r="P805" s="1">
        <v>22</v>
      </c>
      <c r="Q805" s="1">
        <f t="shared" si="116"/>
        <v>3.5000000000000003E-2</v>
      </c>
      <c r="T805" s="4">
        <v>823.07</v>
      </c>
      <c r="U805" s="9">
        <f t="shared" si="112"/>
        <v>0</v>
      </c>
      <c r="V805" s="4">
        <f t="shared" si="113"/>
        <v>37.412272727272729</v>
      </c>
      <c r="W805" s="1" t="s">
        <v>21</v>
      </c>
      <c r="X805" s="1">
        <v>5.08</v>
      </c>
      <c r="Y805" s="4">
        <f t="shared" si="114"/>
        <v>828.15000000000009</v>
      </c>
      <c r="Z805" s="1" t="s">
        <v>44</v>
      </c>
      <c r="AA805" s="1" t="s">
        <v>28</v>
      </c>
      <c r="AB805" s="1" t="s">
        <v>29</v>
      </c>
      <c r="AC805" s="1" t="s">
        <v>40</v>
      </c>
      <c r="AD805" s="1" t="s">
        <v>31</v>
      </c>
      <c r="AE805" s="2">
        <v>39947</v>
      </c>
    </row>
    <row r="806" spans="1:31" x14ac:dyDescent="0.25">
      <c r="A806">
        <f t="shared" si="115"/>
        <v>805</v>
      </c>
      <c r="B806" s="1">
        <v>4647</v>
      </c>
      <c r="C806" s="2">
        <v>39946</v>
      </c>
      <c r="D806" s="1" t="s">
        <v>36</v>
      </c>
      <c r="E806" s="1" t="str">
        <f t="shared" si="108"/>
        <v>*</v>
      </c>
      <c r="F806" s="1" t="str">
        <f t="shared" si="109"/>
        <v>*</v>
      </c>
      <c r="G806" s="1" t="str">
        <f t="shared" si="110"/>
        <v>*</v>
      </c>
      <c r="J806" s="1" t="str">
        <f t="shared" si="111"/>
        <v>*</v>
      </c>
      <c r="P806" s="1">
        <v>34</v>
      </c>
      <c r="Q806" s="1">
        <f t="shared" si="116"/>
        <v>0.04</v>
      </c>
      <c r="T806" s="4">
        <v>482.93</v>
      </c>
      <c r="U806" s="9">
        <f t="shared" si="112"/>
        <v>0</v>
      </c>
      <c r="V806" s="4">
        <f t="shared" si="113"/>
        <v>14.203823529411764</v>
      </c>
      <c r="W806" s="1" t="s">
        <v>21</v>
      </c>
      <c r="X806" s="1">
        <v>7.59</v>
      </c>
      <c r="Y806" s="4">
        <f t="shared" si="114"/>
        <v>490.52</v>
      </c>
      <c r="Z806" s="1" t="s">
        <v>44</v>
      </c>
      <c r="AA806" s="1" t="s">
        <v>28</v>
      </c>
      <c r="AB806" s="1" t="s">
        <v>29</v>
      </c>
      <c r="AC806" s="1" t="s">
        <v>45</v>
      </c>
      <c r="AD806" s="1" t="s">
        <v>41</v>
      </c>
      <c r="AE806" s="2">
        <v>39947</v>
      </c>
    </row>
    <row r="807" spans="1:31" x14ac:dyDescent="0.25">
      <c r="A807">
        <f t="shared" si="115"/>
        <v>806</v>
      </c>
      <c r="B807" s="1">
        <v>13314</v>
      </c>
      <c r="C807" s="2">
        <v>39946</v>
      </c>
      <c r="D807" s="1" t="s">
        <v>20</v>
      </c>
      <c r="E807" s="1" t="str">
        <f t="shared" si="108"/>
        <v>*</v>
      </c>
      <c r="F807" s="1" t="str">
        <f t="shared" si="109"/>
        <v>**</v>
      </c>
      <c r="G807" s="1" t="str">
        <f t="shared" si="110"/>
        <v>**</v>
      </c>
      <c r="J807" s="1" t="str">
        <f t="shared" si="111"/>
        <v>**</v>
      </c>
      <c r="P807" s="1">
        <v>34</v>
      </c>
      <c r="Q807" s="1">
        <f t="shared" si="116"/>
        <v>0.04</v>
      </c>
      <c r="T807" s="4">
        <v>89.4</v>
      </c>
      <c r="U807" s="9">
        <f t="shared" si="112"/>
        <v>0</v>
      </c>
      <c r="V807" s="4">
        <f t="shared" si="113"/>
        <v>2.6294117647058823</v>
      </c>
      <c r="W807" s="1" t="s">
        <v>14</v>
      </c>
      <c r="X807" s="1">
        <v>0.8</v>
      </c>
      <c r="Y807" s="4">
        <f t="shared" si="114"/>
        <v>90.2</v>
      </c>
      <c r="Z807" s="1" t="s">
        <v>42</v>
      </c>
      <c r="AA807" s="1" t="s">
        <v>23</v>
      </c>
      <c r="AB807" s="1" t="s">
        <v>29</v>
      </c>
      <c r="AC807" s="1" t="s">
        <v>61</v>
      </c>
      <c r="AD807" s="1" t="s">
        <v>31</v>
      </c>
      <c r="AE807" s="2">
        <v>39948</v>
      </c>
    </row>
    <row r="808" spans="1:31" x14ac:dyDescent="0.25">
      <c r="A808">
        <f t="shared" si="115"/>
        <v>807</v>
      </c>
      <c r="B808" s="1">
        <v>4647</v>
      </c>
      <c r="C808" s="2">
        <v>39946</v>
      </c>
      <c r="D808" s="1" t="s">
        <v>36</v>
      </c>
      <c r="E808" s="1" t="str">
        <f t="shared" si="108"/>
        <v>*</v>
      </c>
      <c r="F808" s="1" t="str">
        <f t="shared" si="109"/>
        <v>*</v>
      </c>
      <c r="G808" s="1" t="str">
        <f t="shared" si="110"/>
        <v>*</v>
      </c>
      <c r="J808" s="1" t="str">
        <f t="shared" si="111"/>
        <v>*</v>
      </c>
      <c r="P808" s="1">
        <v>6</v>
      </c>
      <c r="Q808" s="1">
        <f t="shared" si="116"/>
        <v>0.01</v>
      </c>
      <c r="T808" s="4">
        <v>75.19</v>
      </c>
      <c r="U808" s="9">
        <f t="shared" si="112"/>
        <v>0</v>
      </c>
      <c r="V808" s="4">
        <f t="shared" si="113"/>
        <v>12.531666666666666</v>
      </c>
      <c r="W808" s="1" t="s">
        <v>21</v>
      </c>
      <c r="X808" s="1">
        <v>5.72</v>
      </c>
      <c r="Y808" s="4">
        <f t="shared" si="114"/>
        <v>80.91</v>
      </c>
      <c r="Z808" s="1" t="s">
        <v>64</v>
      </c>
      <c r="AA808" s="1" t="s">
        <v>28</v>
      </c>
      <c r="AB808" s="1" t="s">
        <v>29</v>
      </c>
      <c r="AC808" s="1" t="s">
        <v>57</v>
      </c>
      <c r="AD808" s="1" t="s">
        <v>19</v>
      </c>
      <c r="AE808" s="2">
        <v>39948</v>
      </c>
    </row>
    <row r="809" spans="1:31" x14ac:dyDescent="0.25">
      <c r="A809">
        <f t="shared" si="115"/>
        <v>808</v>
      </c>
      <c r="B809" s="1">
        <v>30852</v>
      </c>
      <c r="C809" s="2">
        <v>39947</v>
      </c>
      <c r="D809" s="1" t="s">
        <v>32</v>
      </c>
      <c r="E809" s="1" t="str">
        <f t="shared" si="108"/>
        <v>***</v>
      </c>
      <c r="F809" s="1" t="str">
        <f t="shared" si="109"/>
        <v>***</v>
      </c>
      <c r="G809" s="1" t="str">
        <f t="shared" si="110"/>
        <v>***</v>
      </c>
      <c r="J809" s="1" t="str">
        <f t="shared" si="111"/>
        <v>***</v>
      </c>
      <c r="P809" s="1">
        <v>35</v>
      </c>
      <c r="Q809" s="1">
        <f t="shared" si="116"/>
        <v>0.04</v>
      </c>
      <c r="T809" s="4">
        <v>2827.1424999999999</v>
      </c>
      <c r="U809" s="9">
        <f t="shared" si="112"/>
        <v>1</v>
      </c>
      <c r="V809" s="4">
        <f t="shared" si="113"/>
        <v>80.775499999999994</v>
      </c>
      <c r="W809" s="1" t="s">
        <v>21</v>
      </c>
      <c r="X809" s="1">
        <v>4.9000000000000004</v>
      </c>
      <c r="Y809" s="4">
        <f t="shared" si="114"/>
        <v>2832.0425</v>
      </c>
      <c r="Z809" s="1" t="s">
        <v>15</v>
      </c>
      <c r="AA809" s="1" t="s">
        <v>28</v>
      </c>
      <c r="AB809" s="1" t="s">
        <v>24</v>
      </c>
      <c r="AC809" s="1" t="s">
        <v>25</v>
      </c>
      <c r="AD809" s="1" t="s">
        <v>19</v>
      </c>
      <c r="AE809" s="2">
        <v>39948</v>
      </c>
    </row>
    <row r="810" spans="1:31" x14ac:dyDescent="0.25">
      <c r="A810">
        <f t="shared" si="115"/>
        <v>809</v>
      </c>
      <c r="B810" s="1">
        <v>8132</v>
      </c>
      <c r="C810" s="2">
        <v>39947</v>
      </c>
      <c r="D810" s="1" t="s">
        <v>13</v>
      </c>
      <c r="E810" s="1" t="str">
        <f t="shared" si="108"/>
        <v>*</v>
      </c>
      <c r="F810" s="1" t="str">
        <f t="shared" si="109"/>
        <v>*</v>
      </c>
      <c r="G810" s="1" t="str">
        <f t="shared" si="110"/>
        <v>*</v>
      </c>
      <c r="J810" s="1" t="str">
        <f t="shared" si="111"/>
        <v>*</v>
      </c>
      <c r="P810" s="1">
        <v>45</v>
      </c>
      <c r="Q810" s="1">
        <f t="shared" si="116"/>
        <v>0.05</v>
      </c>
      <c r="T810" s="4">
        <v>294.86</v>
      </c>
      <c r="U810" s="9">
        <f t="shared" si="112"/>
        <v>0</v>
      </c>
      <c r="V810" s="4">
        <f t="shared" si="113"/>
        <v>6.5524444444444452</v>
      </c>
      <c r="W810" s="1" t="s">
        <v>21</v>
      </c>
      <c r="X810" s="1">
        <v>6.92</v>
      </c>
      <c r="Y810" s="4">
        <f t="shared" si="114"/>
        <v>301.78000000000003</v>
      </c>
      <c r="Z810" s="1" t="s">
        <v>42</v>
      </c>
      <c r="AA810" s="1" t="s">
        <v>37</v>
      </c>
      <c r="AB810" s="1" t="s">
        <v>29</v>
      </c>
      <c r="AC810" s="1" t="s">
        <v>40</v>
      </c>
      <c r="AD810" s="1" t="s">
        <v>19</v>
      </c>
      <c r="AE810" s="2">
        <v>39954</v>
      </c>
    </row>
    <row r="811" spans="1:31" x14ac:dyDescent="0.25">
      <c r="A811">
        <f t="shared" si="115"/>
        <v>810</v>
      </c>
      <c r="B811" s="1">
        <v>8132</v>
      </c>
      <c r="C811" s="2">
        <v>39947</v>
      </c>
      <c r="D811" s="1" t="s">
        <v>13</v>
      </c>
      <c r="E811" s="1" t="str">
        <f t="shared" si="108"/>
        <v>*</v>
      </c>
      <c r="F811" s="1" t="str">
        <f t="shared" si="109"/>
        <v>*</v>
      </c>
      <c r="G811" s="1" t="str">
        <f t="shared" si="110"/>
        <v>*</v>
      </c>
      <c r="J811" s="1" t="str">
        <f t="shared" si="111"/>
        <v>*</v>
      </c>
      <c r="P811" s="1">
        <v>46</v>
      </c>
      <c r="Q811" s="1">
        <f t="shared" si="116"/>
        <v>0.05</v>
      </c>
      <c r="T811" s="4">
        <v>229.35</v>
      </c>
      <c r="U811" s="9">
        <f t="shared" si="112"/>
        <v>0</v>
      </c>
      <c r="V811" s="4">
        <f t="shared" si="113"/>
        <v>4.9858695652173912</v>
      </c>
      <c r="W811" s="1" t="s">
        <v>14</v>
      </c>
      <c r="X811" s="1">
        <v>4.93</v>
      </c>
      <c r="Y811" s="4">
        <f t="shared" si="114"/>
        <v>234.28</v>
      </c>
      <c r="Z811" s="1" t="s">
        <v>42</v>
      </c>
      <c r="AA811" s="1" t="s">
        <v>37</v>
      </c>
      <c r="AB811" s="1" t="s">
        <v>24</v>
      </c>
      <c r="AC811" s="1" t="s">
        <v>38</v>
      </c>
      <c r="AD811" s="1" t="s">
        <v>41</v>
      </c>
      <c r="AE811" s="2">
        <v>39947</v>
      </c>
    </row>
    <row r="812" spans="1:31" x14ac:dyDescent="0.25">
      <c r="A812">
        <f t="shared" si="115"/>
        <v>811</v>
      </c>
      <c r="B812" s="1">
        <v>10659</v>
      </c>
      <c r="C812" s="2">
        <v>39947</v>
      </c>
      <c r="D812" s="1" t="s">
        <v>32</v>
      </c>
      <c r="E812" s="1" t="str">
        <f t="shared" si="108"/>
        <v>***</v>
      </c>
      <c r="F812" s="1" t="str">
        <f t="shared" si="109"/>
        <v>***</v>
      </c>
      <c r="G812" s="1" t="str">
        <f t="shared" si="110"/>
        <v>***</v>
      </c>
      <c r="J812" s="1" t="str">
        <f t="shared" si="111"/>
        <v>***</v>
      </c>
      <c r="P812" s="1">
        <v>40</v>
      </c>
      <c r="Q812" s="1">
        <f t="shared" si="116"/>
        <v>0.05</v>
      </c>
      <c r="T812" s="4">
        <v>227.37</v>
      </c>
      <c r="U812" s="9">
        <f t="shared" si="112"/>
        <v>0</v>
      </c>
      <c r="V812" s="4">
        <f t="shared" si="113"/>
        <v>5.6842500000000005</v>
      </c>
      <c r="W812" s="1" t="s">
        <v>21</v>
      </c>
      <c r="X812" s="1">
        <v>5.61</v>
      </c>
      <c r="Y812" s="4">
        <f t="shared" si="114"/>
        <v>232.98000000000002</v>
      </c>
      <c r="Z812" s="1" t="s">
        <v>51</v>
      </c>
      <c r="AA812" s="1" t="s">
        <v>28</v>
      </c>
      <c r="AB812" s="1" t="s">
        <v>29</v>
      </c>
      <c r="AC812" s="1" t="s">
        <v>40</v>
      </c>
      <c r="AD812" s="1" t="s">
        <v>19</v>
      </c>
      <c r="AE812" s="2">
        <v>39947</v>
      </c>
    </row>
    <row r="813" spans="1:31" x14ac:dyDescent="0.25">
      <c r="A813">
        <f t="shared" si="115"/>
        <v>812</v>
      </c>
      <c r="B813" s="1">
        <v>43553</v>
      </c>
      <c r="C813" s="2">
        <v>39947</v>
      </c>
      <c r="D813" s="1" t="s">
        <v>27</v>
      </c>
      <c r="E813" s="1" t="str">
        <f t="shared" si="108"/>
        <v>*</v>
      </c>
      <c r="F813" s="1" t="str">
        <f t="shared" si="109"/>
        <v>*</v>
      </c>
      <c r="G813" s="1" t="str">
        <f t="shared" si="110"/>
        <v>*</v>
      </c>
      <c r="J813" s="1" t="str">
        <f t="shared" si="111"/>
        <v>*</v>
      </c>
      <c r="P813" s="1">
        <v>29</v>
      </c>
      <c r="Q813" s="1">
        <f t="shared" si="116"/>
        <v>3.5000000000000003E-2</v>
      </c>
      <c r="T813" s="4">
        <v>143.29</v>
      </c>
      <c r="U813" s="9">
        <f t="shared" si="112"/>
        <v>0</v>
      </c>
      <c r="V813" s="4">
        <f t="shared" si="113"/>
        <v>4.9410344827586208</v>
      </c>
      <c r="W813" s="1" t="s">
        <v>21</v>
      </c>
      <c r="X813" s="1">
        <v>4.72</v>
      </c>
      <c r="Y813" s="4">
        <f t="shared" si="114"/>
        <v>148.01</v>
      </c>
      <c r="Z813" s="1" t="s">
        <v>44</v>
      </c>
      <c r="AA813" s="1" t="s">
        <v>28</v>
      </c>
      <c r="AB813" s="1" t="s">
        <v>29</v>
      </c>
      <c r="AC813" s="1" t="s">
        <v>40</v>
      </c>
      <c r="AD813" s="1" t="s">
        <v>19</v>
      </c>
      <c r="AE813" s="2">
        <v>39948</v>
      </c>
    </row>
    <row r="814" spans="1:31" x14ac:dyDescent="0.25">
      <c r="A814">
        <f t="shared" si="115"/>
        <v>813</v>
      </c>
      <c r="B814" s="1">
        <v>36609</v>
      </c>
      <c r="C814" s="2">
        <v>39947</v>
      </c>
      <c r="D814" s="1" t="s">
        <v>27</v>
      </c>
      <c r="E814" s="1" t="str">
        <f t="shared" si="108"/>
        <v>*</v>
      </c>
      <c r="F814" s="1" t="str">
        <f t="shared" si="109"/>
        <v>*</v>
      </c>
      <c r="G814" s="1" t="str">
        <f t="shared" si="110"/>
        <v>*</v>
      </c>
      <c r="J814" s="1" t="str">
        <f t="shared" si="111"/>
        <v>*</v>
      </c>
      <c r="P814" s="1">
        <v>8</v>
      </c>
      <c r="Q814" s="1">
        <f t="shared" si="116"/>
        <v>0.01</v>
      </c>
      <c r="T814" s="4">
        <v>45.73</v>
      </c>
      <c r="U814" s="9">
        <f t="shared" si="112"/>
        <v>0</v>
      </c>
      <c r="V814" s="4">
        <f t="shared" si="113"/>
        <v>5.7162499999999996</v>
      </c>
      <c r="W814" s="1" t="s">
        <v>21</v>
      </c>
      <c r="X814" s="1">
        <v>5.49</v>
      </c>
      <c r="Y814" s="4">
        <f t="shared" si="114"/>
        <v>51.22</v>
      </c>
      <c r="Z814" s="1" t="s">
        <v>53</v>
      </c>
      <c r="AA814" s="1" t="s">
        <v>37</v>
      </c>
      <c r="AB814" s="1" t="s">
        <v>29</v>
      </c>
      <c r="AC814" s="1" t="s">
        <v>40</v>
      </c>
      <c r="AD814" s="1" t="s">
        <v>19</v>
      </c>
      <c r="AE814" s="2">
        <v>39949</v>
      </c>
    </row>
    <row r="815" spans="1:31" x14ac:dyDescent="0.25">
      <c r="A815">
        <f t="shared" si="115"/>
        <v>814</v>
      </c>
      <c r="B815" s="1">
        <v>10048</v>
      </c>
      <c r="C815" s="2">
        <v>39948</v>
      </c>
      <c r="D815" s="1" t="s">
        <v>27</v>
      </c>
      <c r="E815" s="1" t="str">
        <f t="shared" si="108"/>
        <v>*</v>
      </c>
      <c r="F815" s="1" t="str">
        <f t="shared" si="109"/>
        <v>*</v>
      </c>
      <c r="G815" s="1" t="str">
        <f t="shared" si="110"/>
        <v>*</v>
      </c>
      <c r="J815" s="1" t="str">
        <f t="shared" si="111"/>
        <v>*</v>
      </c>
      <c r="P815" s="1">
        <v>46</v>
      </c>
      <c r="Q815" s="1">
        <f t="shared" si="116"/>
        <v>0.05</v>
      </c>
      <c r="T815" s="4">
        <v>3197.45</v>
      </c>
      <c r="U815" s="9">
        <f t="shared" si="112"/>
        <v>1</v>
      </c>
      <c r="V815" s="4">
        <f t="shared" si="113"/>
        <v>69.509782608695645</v>
      </c>
      <c r="W815" s="1" t="s">
        <v>21</v>
      </c>
      <c r="X815" s="1">
        <v>4</v>
      </c>
      <c r="Y815" s="4">
        <f t="shared" si="114"/>
        <v>3201.45</v>
      </c>
      <c r="Z815" s="1" t="s">
        <v>15</v>
      </c>
      <c r="AA815" s="1" t="s">
        <v>28</v>
      </c>
      <c r="AB815" s="1" t="s">
        <v>24</v>
      </c>
      <c r="AC815" s="1" t="s">
        <v>38</v>
      </c>
      <c r="AD815" s="1" t="s">
        <v>19</v>
      </c>
      <c r="AE815" s="2">
        <v>39951</v>
      </c>
    </row>
    <row r="816" spans="1:31" x14ac:dyDescent="0.25">
      <c r="A816">
        <f t="shared" si="115"/>
        <v>815</v>
      </c>
      <c r="B816" s="1">
        <v>6656</v>
      </c>
      <c r="C816" s="2">
        <v>39948</v>
      </c>
      <c r="D816" s="1" t="s">
        <v>32</v>
      </c>
      <c r="E816" s="1" t="str">
        <f t="shared" si="108"/>
        <v>***</v>
      </c>
      <c r="F816" s="1" t="str">
        <f t="shared" si="109"/>
        <v>***</v>
      </c>
      <c r="G816" s="1" t="str">
        <f t="shared" si="110"/>
        <v>***</v>
      </c>
      <c r="J816" s="1" t="str">
        <f t="shared" si="111"/>
        <v>***</v>
      </c>
      <c r="P816" s="1">
        <v>50</v>
      </c>
      <c r="Q816" s="1">
        <f t="shared" si="116"/>
        <v>0.06</v>
      </c>
      <c r="T816" s="4">
        <v>1832.22</v>
      </c>
      <c r="U816" s="9">
        <f t="shared" si="112"/>
        <v>1</v>
      </c>
      <c r="V816" s="4">
        <f t="shared" si="113"/>
        <v>36.644399999999997</v>
      </c>
      <c r="W816" s="1" t="s">
        <v>21</v>
      </c>
      <c r="X816" s="1">
        <v>2.99</v>
      </c>
      <c r="Y816" s="4">
        <f t="shared" si="114"/>
        <v>1835.21</v>
      </c>
      <c r="Z816" s="1" t="s">
        <v>22</v>
      </c>
      <c r="AA816" s="1" t="s">
        <v>23</v>
      </c>
      <c r="AB816" s="1" t="s">
        <v>29</v>
      </c>
      <c r="AC816" s="1" t="s">
        <v>43</v>
      </c>
      <c r="AD816" s="1" t="s">
        <v>19</v>
      </c>
      <c r="AE816" s="2">
        <v>39949</v>
      </c>
    </row>
    <row r="817" spans="1:31" x14ac:dyDescent="0.25">
      <c r="A817">
        <f t="shared" si="115"/>
        <v>816</v>
      </c>
      <c r="B817" s="1">
        <v>6656</v>
      </c>
      <c r="C817" s="2">
        <v>39948</v>
      </c>
      <c r="D817" s="1" t="s">
        <v>32</v>
      </c>
      <c r="E817" s="1" t="str">
        <f t="shared" si="108"/>
        <v>***</v>
      </c>
      <c r="F817" s="1" t="str">
        <f t="shared" si="109"/>
        <v>***</v>
      </c>
      <c r="G817" s="1" t="str">
        <f t="shared" si="110"/>
        <v>***</v>
      </c>
      <c r="J817" s="1" t="str">
        <f t="shared" si="111"/>
        <v>***</v>
      </c>
      <c r="P817" s="1">
        <v>45</v>
      </c>
      <c r="Q817" s="1">
        <f t="shared" si="116"/>
        <v>0.05</v>
      </c>
      <c r="T817" s="4">
        <v>1802</v>
      </c>
      <c r="U817" s="9">
        <f t="shared" si="112"/>
        <v>1</v>
      </c>
      <c r="V817" s="4">
        <f t="shared" si="113"/>
        <v>40.044444444444444</v>
      </c>
      <c r="W817" s="1" t="s">
        <v>21</v>
      </c>
      <c r="X817" s="1">
        <v>10.55</v>
      </c>
      <c r="Y817" s="4">
        <f t="shared" si="114"/>
        <v>1812.55</v>
      </c>
      <c r="Z817" s="1" t="s">
        <v>22</v>
      </c>
      <c r="AA817" s="1" t="s">
        <v>23</v>
      </c>
      <c r="AB817" s="1" t="s">
        <v>29</v>
      </c>
      <c r="AC817" s="1" t="s">
        <v>43</v>
      </c>
      <c r="AD817" s="1" t="s">
        <v>19</v>
      </c>
      <c r="AE817" s="2">
        <v>39948</v>
      </c>
    </row>
    <row r="818" spans="1:31" x14ac:dyDescent="0.25">
      <c r="A818">
        <f t="shared" si="115"/>
        <v>817</v>
      </c>
      <c r="B818" s="1">
        <v>41793</v>
      </c>
      <c r="C818" s="2">
        <v>39948</v>
      </c>
      <c r="D818" s="1" t="s">
        <v>20</v>
      </c>
      <c r="E818" s="1" t="str">
        <f t="shared" si="108"/>
        <v>*</v>
      </c>
      <c r="F818" s="1" t="str">
        <f t="shared" si="109"/>
        <v>**</v>
      </c>
      <c r="G818" s="1" t="str">
        <f t="shared" si="110"/>
        <v>**</v>
      </c>
      <c r="J818" s="1" t="str">
        <f t="shared" si="111"/>
        <v>**</v>
      </c>
      <c r="P818" s="1">
        <v>48</v>
      </c>
      <c r="Q818" s="1">
        <f t="shared" si="116"/>
        <v>0.05</v>
      </c>
      <c r="T818" s="4">
        <v>1286.8699999999999</v>
      </c>
      <c r="U818" s="9">
        <f t="shared" si="112"/>
        <v>1</v>
      </c>
      <c r="V818" s="4">
        <f t="shared" si="113"/>
        <v>26.809791666666666</v>
      </c>
      <c r="W818" s="1" t="s">
        <v>21</v>
      </c>
      <c r="X818" s="1">
        <v>6.93</v>
      </c>
      <c r="Y818" s="4">
        <f t="shared" si="114"/>
        <v>1293.8</v>
      </c>
      <c r="Z818" s="1" t="s">
        <v>46</v>
      </c>
      <c r="AA818" s="1" t="s">
        <v>23</v>
      </c>
      <c r="AB818" s="1" t="s">
        <v>17</v>
      </c>
      <c r="AC818" s="1" t="s">
        <v>18</v>
      </c>
      <c r="AD818" s="1" t="s">
        <v>19</v>
      </c>
      <c r="AE818" s="2">
        <v>39949</v>
      </c>
    </row>
    <row r="819" spans="1:31" x14ac:dyDescent="0.25">
      <c r="A819">
        <f t="shared" si="115"/>
        <v>818</v>
      </c>
      <c r="B819" s="1">
        <v>18496</v>
      </c>
      <c r="C819" s="2">
        <v>39948</v>
      </c>
      <c r="D819" s="1" t="s">
        <v>20</v>
      </c>
      <c r="E819" s="1" t="str">
        <f t="shared" si="108"/>
        <v>*</v>
      </c>
      <c r="F819" s="1" t="str">
        <f t="shared" si="109"/>
        <v>**</v>
      </c>
      <c r="G819" s="1" t="str">
        <f t="shared" si="110"/>
        <v>**</v>
      </c>
      <c r="J819" s="1" t="str">
        <f t="shared" si="111"/>
        <v>**</v>
      </c>
      <c r="P819" s="1">
        <v>29</v>
      </c>
      <c r="Q819" s="1">
        <f t="shared" si="116"/>
        <v>3.5000000000000003E-2</v>
      </c>
      <c r="T819" s="4">
        <v>1267.42</v>
      </c>
      <c r="U819" s="9">
        <f t="shared" si="112"/>
        <v>1</v>
      </c>
      <c r="V819" s="4">
        <f t="shared" si="113"/>
        <v>43.704137931034488</v>
      </c>
      <c r="W819" s="1" t="s">
        <v>21</v>
      </c>
      <c r="X819" s="1">
        <v>19.989999999999998</v>
      </c>
      <c r="Y819" s="4">
        <f t="shared" si="114"/>
        <v>1287.4100000000001</v>
      </c>
      <c r="Z819" s="1" t="s">
        <v>46</v>
      </c>
      <c r="AA819" s="1" t="s">
        <v>28</v>
      </c>
      <c r="AB819" s="1" t="s">
        <v>29</v>
      </c>
      <c r="AC819" s="1" t="s">
        <v>40</v>
      </c>
      <c r="AD819" s="1" t="s">
        <v>19</v>
      </c>
      <c r="AE819" s="2">
        <v>39951</v>
      </c>
    </row>
    <row r="820" spans="1:31" x14ac:dyDescent="0.25">
      <c r="A820">
        <f t="shared" si="115"/>
        <v>819</v>
      </c>
      <c r="B820" s="1">
        <v>18496</v>
      </c>
      <c r="C820" s="2">
        <v>39948</v>
      </c>
      <c r="D820" s="1" t="s">
        <v>20</v>
      </c>
      <c r="E820" s="1" t="str">
        <f t="shared" si="108"/>
        <v>*</v>
      </c>
      <c r="F820" s="1" t="str">
        <f t="shared" si="109"/>
        <v>**</v>
      </c>
      <c r="G820" s="1" t="str">
        <f t="shared" si="110"/>
        <v>**</v>
      </c>
      <c r="J820" s="1" t="str">
        <f t="shared" si="111"/>
        <v>**</v>
      </c>
      <c r="P820" s="1">
        <v>30</v>
      </c>
      <c r="Q820" s="1">
        <f t="shared" si="116"/>
        <v>0.04</v>
      </c>
      <c r="T820" s="4">
        <v>991.01</v>
      </c>
      <c r="U820" s="9">
        <f t="shared" si="112"/>
        <v>0</v>
      </c>
      <c r="V820" s="4">
        <f t="shared" si="113"/>
        <v>33.033666666666669</v>
      </c>
      <c r="W820" s="1" t="s">
        <v>21</v>
      </c>
      <c r="X820" s="1">
        <v>6.5</v>
      </c>
      <c r="Y820" s="4">
        <f t="shared" si="114"/>
        <v>997.51</v>
      </c>
      <c r="Z820" s="1" t="s">
        <v>46</v>
      </c>
      <c r="AA820" s="1" t="s">
        <v>28</v>
      </c>
      <c r="AB820" s="1" t="s">
        <v>24</v>
      </c>
      <c r="AC820" s="1" t="s">
        <v>38</v>
      </c>
      <c r="AD820" s="1" t="s">
        <v>19</v>
      </c>
      <c r="AE820" s="2">
        <v>39949</v>
      </c>
    </row>
    <row r="821" spans="1:31" x14ac:dyDescent="0.25">
      <c r="A821">
        <f t="shared" si="115"/>
        <v>820</v>
      </c>
      <c r="B821" s="1">
        <v>8353</v>
      </c>
      <c r="C821" s="2">
        <v>39948</v>
      </c>
      <c r="D821" s="1" t="s">
        <v>36</v>
      </c>
      <c r="E821" s="1" t="str">
        <f t="shared" si="108"/>
        <v>*</v>
      </c>
      <c r="F821" s="1" t="str">
        <f t="shared" si="109"/>
        <v>*</v>
      </c>
      <c r="G821" s="1" t="str">
        <f t="shared" si="110"/>
        <v>*</v>
      </c>
      <c r="J821" s="1" t="str">
        <f t="shared" si="111"/>
        <v>*</v>
      </c>
      <c r="P821" s="1">
        <v>34</v>
      </c>
      <c r="Q821" s="1">
        <f t="shared" si="116"/>
        <v>0.04</v>
      </c>
      <c r="T821" s="4">
        <v>286.89999999999998</v>
      </c>
      <c r="U821" s="9">
        <f t="shared" si="112"/>
        <v>0</v>
      </c>
      <c r="V821" s="4">
        <f t="shared" si="113"/>
        <v>8.4382352941176464</v>
      </c>
      <c r="W821" s="1" t="s">
        <v>21</v>
      </c>
      <c r="X821" s="1">
        <v>2.38</v>
      </c>
      <c r="Y821" s="4">
        <f t="shared" si="114"/>
        <v>289.27999999999997</v>
      </c>
      <c r="Z821" s="1" t="s">
        <v>46</v>
      </c>
      <c r="AA821" s="1" t="s">
        <v>16</v>
      </c>
      <c r="AB821" s="1" t="s">
        <v>24</v>
      </c>
      <c r="AC821" s="1" t="s">
        <v>38</v>
      </c>
      <c r="AD821" s="1" t="s">
        <v>41</v>
      </c>
      <c r="AE821" s="2">
        <v>39950</v>
      </c>
    </row>
    <row r="822" spans="1:31" x14ac:dyDescent="0.25">
      <c r="A822">
        <f t="shared" si="115"/>
        <v>821</v>
      </c>
      <c r="B822" s="1">
        <v>10048</v>
      </c>
      <c r="C822" s="2">
        <v>39948</v>
      </c>
      <c r="D822" s="1" t="s">
        <v>27</v>
      </c>
      <c r="E822" s="1" t="str">
        <f t="shared" si="108"/>
        <v>*</v>
      </c>
      <c r="F822" s="1" t="str">
        <f t="shared" si="109"/>
        <v>*</v>
      </c>
      <c r="G822" s="1" t="str">
        <f t="shared" si="110"/>
        <v>*</v>
      </c>
      <c r="J822" s="1" t="str">
        <f t="shared" si="111"/>
        <v>*</v>
      </c>
      <c r="P822" s="1">
        <v>21</v>
      </c>
      <c r="Q822" s="1">
        <f t="shared" si="116"/>
        <v>3.5000000000000003E-2</v>
      </c>
      <c r="T822" s="4">
        <v>78.569999999999993</v>
      </c>
      <c r="U822" s="9">
        <f t="shared" si="112"/>
        <v>0</v>
      </c>
      <c r="V822" s="4">
        <f t="shared" si="113"/>
        <v>3.7414285714285711</v>
      </c>
      <c r="W822" s="1" t="s">
        <v>21</v>
      </c>
      <c r="X822" s="1">
        <v>1.32</v>
      </c>
      <c r="Y822" s="4">
        <f t="shared" si="114"/>
        <v>79.889999999999986</v>
      </c>
      <c r="Z822" s="1" t="s">
        <v>15</v>
      </c>
      <c r="AA822" s="1" t="s">
        <v>28</v>
      </c>
      <c r="AB822" s="1" t="s">
        <v>29</v>
      </c>
      <c r="AC822" s="1" t="s">
        <v>45</v>
      </c>
      <c r="AD822" s="1" t="s">
        <v>31</v>
      </c>
      <c r="AE822" s="2">
        <v>39950</v>
      </c>
    </row>
    <row r="823" spans="1:31" x14ac:dyDescent="0.25">
      <c r="A823">
        <f t="shared" si="115"/>
        <v>822</v>
      </c>
      <c r="B823" s="1">
        <v>8353</v>
      </c>
      <c r="C823" s="2">
        <v>39948</v>
      </c>
      <c r="D823" s="1" t="s">
        <v>36</v>
      </c>
      <c r="E823" s="1" t="str">
        <f t="shared" si="108"/>
        <v>*</v>
      </c>
      <c r="F823" s="1" t="str">
        <f t="shared" si="109"/>
        <v>*</v>
      </c>
      <c r="G823" s="1" t="str">
        <f t="shared" si="110"/>
        <v>*</v>
      </c>
      <c r="J823" s="1" t="str">
        <f t="shared" si="111"/>
        <v>*</v>
      </c>
      <c r="P823" s="1">
        <v>16</v>
      </c>
      <c r="Q823" s="1">
        <f t="shared" si="116"/>
        <v>0.02</v>
      </c>
      <c r="T823" s="4">
        <v>46.4</v>
      </c>
      <c r="U823" s="9">
        <f t="shared" si="112"/>
        <v>0</v>
      </c>
      <c r="V823" s="4">
        <f t="shared" si="113"/>
        <v>2.9</v>
      </c>
      <c r="W823" s="1" t="s">
        <v>21</v>
      </c>
      <c r="X823" s="1">
        <v>0.96</v>
      </c>
      <c r="Y823" s="4">
        <f t="shared" si="114"/>
        <v>47.36</v>
      </c>
      <c r="Z823" s="1" t="s">
        <v>46</v>
      </c>
      <c r="AA823" s="1" t="s">
        <v>16</v>
      </c>
      <c r="AB823" s="1" t="s">
        <v>29</v>
      </c>
      <c r="AC823" s="1" t="s">
        <v>30</v>
      </c>
      <c r="AD823" s="1" t="s">
        <v>31</v>
      </c>
      <c r="AE823" s="2">
        <v>39950</v>
      </c>
    </row>
    <row r="824" spans="1:31" x14ac:dyDescent="0.25">
      <c r="A824">
        <f t="shared" si="115"/>
        <v>823</v>
      </c>
      <c r="B824" s="1">
        <v>24358</v>
      </c>
      <c r="C824" s="2">
        <v>39949</v>
      </c>
      <c r="D824" s="1" t="s">
        <v>32</v>
      </c>
      <c r="E824" s="1" t="str">
        <f t="shared" si="108"/>
        <v>***</v>
      </c>
      <c r="F824" s="1" t="str">
        <f t="shared" si="109"/>
        <v>***</v>
      </c>
      <c r="G824" s="1" t="str">
        <f t="shared" si="110"/>
        <v>***</v>
      </c>
      <c r="J824" s="1" t="str">
        <f t="shared" si="111"/>
        <v>***</v>
      </c>
      <c r="P824" s="1">
        <v>27</v>
      </c>
      <c r="Q824" s="1">
        <f t="shared" si="116"/>
        <v>3.5000000000000003E-2</v>
      </c>
      <c r="T824" s="4">
        <v>7333.45</v>
      </c>
      <c r="U824" s="9">
        <f t="shared" si="112"/>
        <v>1</v>
      </c>
      <c r="V824" s="4">
        <f t="shared" si="113"/>
        <v>271.60925925925926</v>
      </c>
      <c r="W824" s="1" t="s">
        <v>21</v>
      </c>
      <c r="X824" s="1">
        <v>35</v>
      </c>
      <c r="Y824" s="4">
        <f t="shared" si="114"/>
        <v>7368.45</v>
      </c>
      <c r="Z824" s="1" t="s">
        <v>51</v>
      </c>
      <c r="AA824" s="1" t="s">
        <v>23</v>
      </c>
      <c r="AB824" s="1" t="s">
        <v>29</v>
      </c>
      <c r="AC824" s="1" t="s">
        <v>55</v>
      </c>
      <c r="AD824" s="1" t="s">
        <v>48</v>
      </c>
      <c r="AE824" s="2">
        <v>39949</v>
      </c>
    </row>
    <row r="825" spans="1:31" x14ac:dyDescent="0.25">
      <c r="A825">
        <f t="shared" si="115"/>
        <v>824</v>
      </c>
      <c r="B825" s="1">
        <v>13218</v>
      </c>
      <c r="C825" s="2">
        <v>39949</v>
      </c>
      <c r="D825" s="1" t="s">
        <v>20</v>
      </c>
      <c r="E825" s="1" t="str">
        <f t="shared" si="108"/>
        <v>*</v>
      </c>
      <c r="F825" s="1" t="str">
        <f t="shared" si="109"/>
        <v>**</v>
      </c>
      <c r="G825" s="1" t="str">
        <f t="shared" si="110"/>
        <v>**</v>
      </c>
      <c r="J825" s="1" t="str">
        <f t="shared" si="111"/>
        <v>**</v>
      </c>
      <c r="P825" s="1">
        <v>18</v>
      </c>
      <c r="Q825" s="1">
        <f t="shared" si="116"/>
        <v>0.02</v>
      </c>
      <c r="T825" s="4">
        <v>513.08000000000004</v>
      </c>
      <c r="U825" s="9">
        <f t="shared" si="112"/>
        <v>0</v>
      </c>
      <c r="V825" s="4">
        <f t="shared" si="113"/>
        <v>28.504444444444445</v>
      </c>
      <c r="W825" s="1" t="s">
        <v>21</v>
      </c>
      <c r="X825" s="1">
        <v>1.49</v>
      </c>
      <c r="Y825" s="4">
        <f t="shared" si="114"/>
        <v>514.57000000000005</v>
      </c>
      <c r="Z825" s="1" t="s">
        <v>42</v>
      </c>
      <c r="AA825" s="1" t="s">
        <v>28</v>
      </c>
      <c r="AB825" s="1" t="s">
        <v>29</v>
      </c>
      <c r="AC825" s="1" t="s">
        <v>43</v>
      </c>
      <c r="AD825" s="1" t="s">
        <v>19</v>
      </c>
      <c r="AE825" s="2">
        <v>39950</v>
      </c>
    </row>
    <row r="826" spans="1:31" x14ac:dyDescent="0.25">
      <c r="A826">
        <f t="shared" si="115"/>
        <v>825</v>
      </c>
      <c r="B826" s="1">
        <v>21286</v>
      </c>
      <c r="C826" s="2">
        <v>39949</v>
      </c>
      <c r="D826" s="1" t="s">
        <v>32</v>
      </c>
      <c r="E826" s="1" t="str">
        <f t="shared" si="108"/>
        <v>***</v>
      </c>
      <c r="F826" s="1" t="str">
        <f t="shared" si="109"/>
        <v>***</v>
      </c>
      <c r="G826" s="1" t="str">
        <f t="shared" si="110"/>
        <v>***</v>
      </c>
      <c r="J826" s="1" t="str">
        <f t="shared" si="111"/>
        <v>***</v>
      </c>
      <c r="P826" s="1">
        <v>17</v>
      </c>
      <c r="Q826" s="1">
        <f t="shared" si="116"/>
        <v>0.02</v>
      </c>
      <c r="T826" s="4">
        <v>280.39</v>
      </c>
      <c r="U826" s="9">
        <f t="shared" si="112"/>
        <v>0</v>
      </c>
      <c r="V826" s="4">
        <f t="shared" si="113"/>
        <v>16.493529411764705</v>
      </c>
      <c r="W826" s="1" t="s">
        <v>14</v>
      </c>
      <c r="X826" s="1">
        <v>6.75</v>
      </c>
      <c r="Y826" s="4">
        <f t="shared" si="114"/>
        <v>287.14</v>
      </c>
      <c r="Z826" s="1" t="s">
        <v>42</v>
      </c>
      <c r="AA826" s="1" t="s">
        <v>23</v>
      </c>
      <c r="AB826" s="1" t="s">
        <v>29</v>
      </c>
      <c r="AC826" s="1" t="s">
        <v>63</v>
      </c>
      <c r="AD826" s="1" t="s">
        <v>26</v>
      </c>
      <c r="AE826" s="2">
        <v>39950</v>
      </c>
    </row>
    <row r="827" spans="1:31" x14ac:dyDescent="0.25">
      <c r="A827">
        <f t="shared" si="115"/>
        <v>826</v>
      </c>
      <c r="B827" s="1">
        <v>263</v>
      </c>
      <c r="C827" s="2">
        <v>39949</v>
      </c>
      <c r="D827" s="1" t="s">
        <v>20</v>
      </c>
      <c r="E827" s="1" t="str">
        <f t="shared" si="108"/>
        <v>*</v>
      </c>
      <c r="F827" s="1" t="str">
        <f t="shared" si="109"/>
        <v>**</v>
      </c>
      <c r="G827" s="1" t="str">
        <f t="shared" si="110"/>
        <v>**</v>
      </c>
      <c r="J827" s="1" t="str">
        <f t="shared" si="111"/>
        <v>**</v>
      </c>
      <c r="P827" s="1">
        <v>25</v>
      </c>
      <c r="Q827" s="1">
        <f t="shared" si="116"/>
        <v>3.5000000000000003E-2</v>
      </c>
      <c r="T827" s="4">
        <v>136.77000000000001</v>
      </c>
      <c r="U827" s="9">
        <f t="shared" si="112"/>
        <v>0</v>
      </c>
      <c r="V827" s="4">
        <f t="shared" si="113"/>
        <v>5.4708000000000006</v>
      </c>
      <c r="W827" s="1" t="s">
        <v>21</v>
      </c>
      <c r="X827" s="1">
        <v>7.78</v>
      </c>
      <c r="Y827" s="4">
        <f t="shared" si="114"/>
        <v>144.55000000000001</v>
      </c>
      <c r="Z827" s="1" t="s">
        <v>42</v>
      </c>
      <c r="AA827" s="1" t="s">
        <v>28</v>
      </c>
      <c r="AB827" s="1" t="s">
        <v>29</v>
      </c>
      <c r="AC827" s="1" t="s">
        <v>43</v>
      </c>
      <c r="AD827" s="1" t="s">
        <v>19</v>
      </c>
      <c r="AE827" s="2">
        <v>39950</v>
      </c>
    </row>
    <row r="828" spans="1:31" x14ac:dyDescent="0.25">
      <c r="A828">
        <f t="shared" si="115"/>
        <v>827</v>
      </c>
      <c r="B828" s="1">
        <v>13218</v>
      </c>
      <c r="C828" s="2">
        <v>39949</v>
      </c>
      <c r="D828" s="1" t="s">
        <v>20</v>
      </c>
      <c r="E828" s="1" t="str">
        <f t="shared" si="108"/>
        <v>*</v>
      </c>
      <c r="F828" s="1" t="str">
        <f t="shared" si="109"/>
        <v>**</v>
      </c>
      <c r="G828" s="1" t="str">
        <f t="shared" si="110"/>
        <v>**</v>
      </c>
      <c r="J828" s="1" t="str">
        <f t="shared" si="111"/>
        <v>**</v>
      </c>
      <c r="P828" s="1">
        <v>16</v>
      </c>
      <c r="Q828" s="1">
        <f t="shared" si="116"/>
        <v>0.02</v>
      </c>
      <c r="T828" s="4">
        <v>98.8</v>
      </c>
      <c r="U828" s="9">
        <f t="shared" si="112"/>
        <v>0</v>
      </c>
      <c r="V828" s="4">
        <f t="shared" si="113"/>
        <v>6.1749999999999998</v>
      </c>
      <c r="W828" s="1" t="s">
        <v>21</v>
      </c>
      <c r="X828" s="1">
        <v>7.15</v>
      </c>
      <c r="Y828" s="4">
        <f t="shared" si="114"/>
        <v>105.95</v>
      </c>
      <c r="Z828" s="1" t="s">
        <v>42</v>
      </c>
      <c r="AA828" s="1" t="s">
        <v>28</v>
      </c>
      <c r="AB828" s="1" t="s">
        <v>29</v>
      </c>
      <c r="AC828" s="1" t="s">
        <v>40</v>
      </c>
      <c r="AD828" s="1" t="s">
        <v>19</v>
      </c>
      <c r="AE828" s="2">
        <v>39951</v>
      </c>
    </row>
    <row r="829" spans="1:31" x14ac:dyDescent="0.25">
      <c r="A829">
        <f t="shared" si="115"/>
        <v>828</v>
      </c>
      <c r="B829" s="1">
        <v>59779</v>
      </c>
      <c r="C829" s="2">
        <v>39950</v>
      </c>
      <c r="D829" s="1" t="s">
        <v>13</v>
      </c>
      <c r="E829" s="1" t="str">
        <f t="shared" si="108"/>
        <v>*</v>
      </c>
      <c r="F829" s="1" t="str">
        <f t="shared" si="109"/>
        <v>*</v>
      </c>
      <c r="G829" s="1" t="str">
        <f t="shared" si="110"/>
        <v>*</v>
      </c>
      <c r="J829" s="1" t="str">
        <f t="shared" si="111"/>
        <v>*</v>
      </c>
      <c r="P829" s="1">
        <v>30</v>
      </c>
      <c r="Q829" s="1">
        <f t="shared" si="116"/>
        <v>0.04</v>
      </c>
      <c r="T829" s="4">
        <v>3575.23</v>
      </c>
      <c r="U829" s="9">
        <f t="shared" si="112"/>
        <v>1</v>
      </c>
      <c r="V829" s="4">
        <f t="shared" si="113"/>
        <v>119.17433333333334</v>
      </c>
      <c r="W829" s="1" t="s">
        <v>33</v>
      </c>
      <c r="X829" s="1">
        <v>30</v>
      </c>
      <c r="Y829" s="4">
        <f t="shared" si="114"/>
        <v>3605.23</v>
      </c>
      <c r="Z829" s="1" t="s">
        <v>49</v>
      </c>
      <c r="AA829" s="1" t="s">
        <v>28</v>
      </c>
      <c r="AB829" s="1" t="s">
        <v>17</v>
      </c>
      <c r="AC829" s="1" t="s">
        <v>34</v>
      </c>
      <c r="AD829" s="1" t="s">
        <v>35</v>
      </c>
      <c r="AE829" s="2">
        <v>39957</v>
      </c>
    </row>
    <row r="830" spans="1:31" x14ac:dyDescent="0.25">
      <c r="A830">
        <f t="shared" si="115"/>
        <v>829</v>
      </c>
      <c r="B830" s="1">
        <v>36131</v>
      </c>
      <c r="C830" s="2">
        <v>39950</v>
      </c>
      <c r="D830" s="1" t="s">
        <v>20</v>
      </c>
      <c r="E830" s="1" t="str">
        <f t="shared" si="108"/>
        <v>*</v>
      </c>
      <c r="F830" s="1" t="str">
        <f t="shared" si="109"/>
        <v>**</v>
      </c>
      <c r="G830" s="1" t="str">
        <f t="shared" si="110"/>
        <v>**</v>
      </c>
      <c r="J830" s="1" t="str">
        <f t="shared" si="111"/>
        <v>**</v>
      </c>
      <c r="P830" s="1">
        <v>26</v>
      </c>
      <c r="Q830" s="1">
        <f t="shared" si="116"/>
        <v>3.5000000000000003E-2</v>
      </c>
      <c r="T830" s="4">
        <v>493.43</v>
      </c>
      <c r="U830" s="9">
        <f t="shared" si="112"/>
        <v>0</v>
      </c>
      <c r="V830" s="4">
        <f t="shared" si="113"/>
        <v>18.978076923076923</v>
      </c>
      <c r="W830" s="1" t="s">
        <v>21</v>
      </c>
      <c r="X830" s="1">
        <v>4.0999999999999996</v>
      </c>
      <c r="Y830" s="4">
        <f t="shared" si="114"/>
        <v>497.53000000000003</v>
      </c>
      <c r="Z830" s="1" t="s">
        <v>15</v>
      </c>
      <c r="AA830" s="1" t="s">
        <v>37</v>
      </c>
      <c r="AB830" s="1" t="s">
        <v>29</v>
      </c>
      <c r="AC830" s="1" t="s">
        <v>30</v>
      </c>
      <c r="AD830" s="1" t="s">
        <v>31</v>
      </c>
      <c r="AE830" s="2">
        <v>39951</v>
      </c>
    </row>
    <row r="831" spans="1:31" x14ac:dyDescent="0.25">
      <c r="A831">
        <f t="shared" si="115"/>
        <v>830</v>
      </c>
      <c r="B831" s="1">
        <v>36131</v>
      </c>
      <c r="C831" s="2">
        <v>39950</v>
      </c>
      <c r="D831" s="1" t="s">
        <v>20</v>
      </c>
      <c r="E831" s="1" t="str">
        <f t="shared" si="108"/>
        <v>*</v>
      </c>
      <c r="F831" s="1" t="str">
        <f t="shared" si="109"/>
        <v>**</v>
      </c>
      <c r="G831" s="1" t="str">
        <f t="shared" si="110"/>
        <v>**</v>
      </c>
      <c r="J831" s="1" t="str">
        <f t="shared" si="111"/>
        <v>**</v>
      </c>
      <c r="P831" s="1">
        <v>43</v>
      </c>
      <c r="Q831" s="1">
        <f t="shared" si="116"/>
        <v>0.05</v>
      </c>
      <c r="T831" s="4">
        <v>354.96</v>
      </c>
      <c r="U831" s="9">
        <f t="shared" si="112"/>
        <v>0</v>
      </c>
      <c r="V831" s="4">
        <f t="shared" si="113"/>
        <v>8.2548837209302324</v>
      </c>
      <c r="W831" s="1" t="s">
        <v>21</v>
      </c>
      <c r="X831" s="1">
        <v>1.43</v>
      </c>
      <c r="Y831" s="4">
        <f t="shared" si="114"/>
        <v>356.39</v>
      </c>
      <c r="Z831" s="1" t="s">
        <v>49</v>
      </c>
      <c r="AA831" s="1" t="s">
        <v>37</v>
      </c>
      <c r="AB831" s="1" t="s">
        <v>29</v>
      </c>
      <c r="AC831" s="1" t="s">
        <v>40</v>
      </c>
      <c r="AD831" s="1" t="s">
        <v>31</v>
      </c>
      <c r="AE831" s="2">
        <v>39952</v>
      </c>
    </row>
    <row r="832" spans="1:31" x14ac:dyDescent="0.25">
      <c r="A832">
        <f t="shared" si="115"/>
        <v>831</v>
      </c>
      <c r="B832" s="1">
        <v>36131</v>
      </c>
      <c r="C832" s="2">
        <v>39950</v>
      </c>
      <c r="D832" s="1" t="s">
        <v>20</v>
      </c>
      <c r="E832" s="1" t="str">
        <f t="shared" si="108"/>
        <v>*</v>
      </c>
      <c r="F832" s="1" t="str">
        <f t="shared" si="109"/>
        <v>**</v>
      </c>
      <c r="G832" s="1" t="str">
        <f t="shared" si="110"/>
        <v>**</v>
      </c>
      <c r="J832" s="1" t="str">
        <f t="shared" si="111"/>
        <v>**</v>
      </c>
      <c r="P832" s="1">
        <v>26</v>
      </c>
      <c r="Q832" s="1">
        <f t="shared" si="116"/>
        <v>3.5000000000000003E-2</v>
      </c>
      <c r="T832" s="4">
        <v>130.97</v>
      </c>
      <c r="U832" s="9">
        <f t="shared" si="112"/>
        <v>0</v>
      </c>
      <c r="V832" s="4">
        <f t="shared" si="113"/>
        <v>5.0373076923076923</v>
      </c>
      <c r="W832" s="1" t="s">
        <v>21</v>
      </c>
      <c r="X832" s="1">
        <v>6.07</v>
      </c>
      <c r="Y832" s="4">
        <f t="shared" si="114"/>
        <v>137.04</v>
      </c>
      <c r="Z832" s="1" t="s">
        <v>49</v>
      </c>
      <c r="AA832" s="1" t="s">
        <v>37</v>
      </c>
      <c r="AB832" s="1" t="s">
        <v>29</v>
      </c>
      <c r="AC832" s="1" t="s">
        <v>40</v>
      </c>
      <c r="AD832" s="1" t="s">
        <v>19</v>
      </c>
      <c r="AE832" s="2">
        <v>39951</v>
      </c>
    </row>
    <row r="833" spans="1:31" x14ac:dyDescent="0.25">
      <c r="A833">
        <f t="shared" si="115"/>
        <v>832</v>
      </c>
      <c r="B833" s="1">
        <v>3553</v>
      </c>
      <c r="C833" s="2">
        <v>39950</v>
      </c>
      <c r="D833" s="1" t="s">
        <v>36</v>
      </c>
      <c r="E833" s="1" t="str">
        <f t="shared" si="108"/>
        <v>*</v>
      </c>
      <c r="F833" s="1" t="str">
        <f t="shared" si="109"/>
        <v>*</v>
      </c>
      <c r="G833" s="1" t="str">
        <f t="shared" si="110"/>
        <v>*</v>
      </c>
      <c r="J833" s="1" t="str">
        <f t="shared" si="111"/>
        <v>*</v>
      </c>
      <c r="P833" s="1">
        <v>7</v>
      </c>
      <c r="Q833" s="1">
        <f t="shared" si="116"/>
        <v>0.01</v>
      </c>
      <c r="T833" s="4">
        <v>20.5</v>
      </c>
      <c r="U833" s="9">
        <f t="shared" si="112"/>
        <v>0</v>
      </c>
      <c r="V833" s="4">
        <f t="shared" si="113"/>
        <v>2.9285714285714284</v>
      </c>
      <c r="W833" s="1" t="s">
        <v>21</v>
      </c>
      <c r="X833" s="1">
        <v>0.96</v>
      </c>
      <c r="Y833" s="4">
        <f t="shared" si="114"/>
        <v>21.46</v>
      </c>
      <c r="Z833" s="1" t="s">
        <v>51</v>
      </c>
      <c r="AA833" s="1" t="s">
        <v>28</v>
      </c>
      <c r="AB833" s="1" t="s">
        <v>29</v>
      </c>
      <c r="AC833" s="1" t="s">
        <v>30</v>
      </c>
      <c r="AD833" s="1" t="s">
        <v>31</v>
      </c>
      <c r="AE833" s="2">
        <v>39951</v>
      </c>
    </row>
    <row r="834" spans="1:31" x14ac:dyDescent="0.25">
      <c r="A834">
        <f t="shared" si="115"/>
        <v>833</v>
      </c>
      <c r="B834" s="1">
        <v>59207</v>
      </c>
      <c r="C834" s="2">
        <v>39951</v>
      </c>
      <c r="D834" s="1" t="s">
        <v>32</v>
      </c>
      <c r="E834" s="1" t="str">
        <f t="shared" si="108"/>
        <v>***</v>
      </c>
      <c r="F834" s="1" t="str">
        <f t="shared" si="109"/>
        <v>***</v>
      </c>
      <c r="G834" s="1" t="str">
        <f t="shared" si="110"/>
        <v>***</v>
      </c>
      <c r="J834" s="1" t="str">
        <f t="shared" si="111"/>
        <v>***</v>
      </c>
      <c r="P834" s="1">
        <v>42</v>
      </c>
      <c r="Q834" s="1">
        <f t="shared" si="116"/>
        <v>0.05</v>
      </c>
      <c r="T834" s="4">
        <v>9502.7360000000008</v>
      </c>
      <c r="U834" s="9">
        <f t="shared" si="112"/>
        <v>1</v>
      </c>
      <c r="V834" s="4">
        <f t="shared" si="113"/>
        <v>226.25561904761906</v>
      </c>
      <c r="W834" s="1" t="s">
        <v>33</v>
      </c>
      <c r="X834" s="1">
        <v>81.98</v>
      </c>
      <c r="Y834" s="4">
        <f t="shared" si="114"/>
        <v>9584.7160000000003</v>
      </c>
      <c r="Z834" s="1" t="s">
        <v>50</v>
      </c>
      <c r="AA834" s="1" t="s">
        <v>28</v>
      </c>
      <c r="AB834" s="1" t="s">
        <v>17</v>
      </c>
      <c r="AC834" s="1" t="s">
        <v>52</v>
      </c>
      <c r="AD834" s="1" t="s">
        <v>59</v>
      </c>
      <c r="AE834" s="2">
        <v>39951</v>
      </c>
    </row>
    <row r="835" spans="1:31" x14ac:dyDescent="0.25">
      <c r="A835">
        <f t="shared" si="115"/>
        <v>834</v>
      </c>
      <c r="B835" s="1">
        <v>20614</v>
      </c>
      <c r="C835" s="2">
        <v>39951</v>
      </c>
      <c r="D835" s="1" t="s">
        <v>27</v>
      </c>
      <c r="E835" s="1" t="str">
        <f t="shared" ref="E835:E898" si="117">IF(D835="Critical","***","*")</f>
        <v>*</v>
      </c>
      <c r="F835" s="1" t="str">
        <f t="shared" ref="F835:F898" si="118">IF(D835="Critical","***",IF(D835="High","**","*"))</f>
        <v>*</v>
      </c>
      <c r="G835" s="1" t="str">
        <f t="shared" ref="G835:G898" si="119">VLOOKUP(D835,$H$6:$I$10,2,FALSE)</f>
        <v>*</v>
      </c>
      <c r="J835" s="1" t="str">
        <f t="shared" ref="J835:J898" si="120">HLOOKUP(D835,$K$5:$O$6,2,FALSE)</f>
        <v>*</v>
      </c>
      <c r="P835" s="1">
        <v>47</v>
      </c>
      <c r="Q835" s="1">
        <f t="shared" si="116"/>
        <v>0.05</v>
      </c>
      <c r="T835" s="4">
        <v>3596.36</v>
      </c>
      <c r="U835" s="9">
        <f t="shared" ref="U835:U898" si="121">IF(T835&gt;1000,1,0)</f>
        <v>1</v>
      </c>
      <c r="V835" s="4">
        <f t="shared" ref="V835:V898" si="122">T835/P835</f>
        <v>76.518297872340426</v>
      </c>
      <c r="W835" s="1" t="s">
        <v>14</v>
      </c>
      <c r="X835" s="1">
        <v>12.14</v>
      </c>
      <c r="Y835" s="4">
        <f t="shared" ref="Y835:Y898" si="123">X835+T835</f>
        <v>3608.5</v>
      </c>
      <c r="Z835" s="1" t="s">
        <v>22</v>
      </c>
      <c r="AA835" s="1" t="s">
        <v>28</v>
      </c>
      <c r="AB835" s="1" t="s">
        <v>24</v>
      </c>
      <c r="AC835" s="1" t="s">
        <v>38</v>
      </c>
      <c r="AD835" s="1" t="s">
        <v>19</v>
      </c>
      <c r="AE835" s="2">
        <v>39953</v>
      </c>
    </row>
    <row r="836" spans="1:31" x14ac:dyDescent="0.25">
      <c r="A836">
        <f t="shared" ref="A836:A899" si="124">A835+1</f>
        <v>835</v>
      </c>
      <c r="B836" s="1">
        <v>38341</v>
      </c>
      <c r="C836" s="2">
        <v>39951</v>
      </c>
      <c r="D836" s="1" t="s">
        <v>36</v>
      </c>
      <c r="E836" s="1" t="str">
        <f t="shared" si="117"/>
        <v>*</v>
      </c>
      <c r="F836" s="1" t="str">
        <f t="shared" si="118"/>
        <v>*</v>
      </c>
      <c r="G836" s="1" t="str">
        <f t="shared" si="119"/>
        <v>*</v>
      </c>
      <c r="J836" s="1" t="str">
        <f t="shared" si="120"/>
        <v>*</v>
      </c>
      <c r="P836" s="1">
        <v>38</v>
      </c>
      <c r="Q836" s="1">
        <f t="shared" ref="Q836:Q899" si="125">VLOOKUP(P836,$R$5:$S$10,2,TRUE)</f>
        <v>0.04</v>
      </c>
      <c r="T836" s="4">
        <v>623.12649999999996</v>
      </c>
      <c r="U836" s="9">
        <f t="shared" si="121"/>
        <v>0</v>
      </c>
      <c r="V836" s="4">
        <f t="shared" si="122"/>
        <v>16.398065789473684</v>
      </c>
      <c r="W836" s="1" t="s">
        <v>21</v>
      </c>
      <c r="X836" s="1">
        <v>0.99</v>
      </c>
      <c r="Y836" s="4">
        <f t="shared" si="123"/>
        <v>624.11649999999997</v>
      </c>
      <c r="Z836" s="1" t="s">
        <v>53</v>
      </c>
      <c r="AA836" s="1" t="s">
        <v>28</v>
      </c>
      <c r="AB836" s="1" t="s">
        <v>24</v>
      </c>
      <c r="AC836" s="1" t="s">
        <v>25</v>
      </c>
      <c r="AD836" s="1" t="s">
        <v>31</v>
      </c>
      <c r="AE836" s="2">
        <v>39951</v>
      </c>
    </row>
    <row r="837" spans="1:31" x14ac:dyDescent="0.25">
      <c r="A837">
        <f t="shared" si="124"/>
        <v>836</v>
      </c>
      <c r="B837" s="1">
        <v>58147</v>
      </c>
      <c r="C837" s="2">
        <v>39951</v>
      </c>
      <c r="D837" s="1" t="s">
        <v>20</v>
      </c>
      <c r="E837" s="1" t="str">
        <f t="shared" si="117"/>
        <v>*</v>
      </c>
      <c r="F837" s="1" t="str">
        <f t="shared" si="118"/>
        <v>**</v>
      </c>
      <c r="G837" s="1" t="str">
        <f t="shared" si="119"/>
        <v>**</v>
      </c>
      <c r="J837" s="1" t="str">
        <f t="shared" si="120"/>
        <v>**</v>
      </c>
      <c r="P837" s="1">
        <v>41</v>
      </c>
      <c r="Q837" s="1">
        <f t="shared" si="125"/>
        <v>0.05</v>
      </c>
      <c r="T837" s="4">
        <v>470.74</v>
      </c>
      <c r="U837" s="9">
        <f t="shared" si="121"/>
        <v>0</v>
      </c>
      <c r="V837" s="4">
        <f t="shared" si="122"/>
        <v>11.481463414634147</v>
      </c>
      <c r="W837" s="1" t="s">
        <v>21</v>
      </c>
      <c r="X837" s="1">
        <v>3.99</v>
      </c>
      <c r="Y837" s="4">
        <f t="shared" si="123"/>
        <v>474.73</v>
      </c>
      <c r="Z837" s="1" t="s">
        <v>49</v>
      </c>
      <c r="AA837" s="1" t="s">
        <v>23</v>
      </c>
      <c r="AB837" s="1" t="s">
        <v>29</v>
      </c>
      <c r="AC837" s="1" t="s">
        <v>63</v>
      </c>
      <c r="AD837" s="1" t="s">
        <v>19</v>
      </c>
      <c r="AE837" s="2">
        <v>39951</v>
      </c>
    </row>
    <row r="838" spans="1:31" x14ac:dyDescent="0.25">
      <c r="A838">
        <f t="shared" si="124"/>
        <v>837</v>
      </c>
      <c r="B838" s="1">
        <v>38341</v>
      </c>
      <c r="C838" s="2">
        <v>39951</v>
      </c>
      <c r="D838" s="1" t="s">
        <v>36</v>
      </c>
      <c r="E838" s="1" t="str">
        <f t="shared" si="117"/>
        <v>*</v>
      </c>
      <c r="F838" s="1" t="str">
        <f t="shared" si="118"/>
        <v>*</v>
      </c>
      <c r="G838" s="1" t="str">
        <f t="shared" si="119"/>
        <v>*</v>
      </c>
      <c r="J838" s="1" t="str">
        <f t="shared" si="120"/>
        <v>*</v>
      </c>
      <c r="P838" s="1">
        <v>5</v>
      </c>
      <c r="Q838" s="1">
        <f t="shared" si="125"/>
        <v>0.01</v>
      </c>
      <c r="T838" s="4">
        <v>64.25</v>
      </c>
      <c r="U838" s="9">
        <f t="shared" si="121"/>
        <v>0</v>
      </c>
      <c r="V838" s="4">
        <f t="shared" si="122"/>
        <v>12.85</v>
      </c>
      <c r="W838" s="1" t="s">
        <v>21</v>
      </c>
      <c r="X838" s="1">
        <v>4.8600000000000003</v>
      </c>
      <c r="Y838" s="4">
        <f t="shared" si="123"/>
        <v>69.11</v>
      </c>
      <c r="Z838" s="1" t="s">
        <v>53</v>
      </c>
      <c r="AA838" s="1" t="s">
        <v>28</v>
      </c>
      <c r="AB838" s="1" t="s">
        <v>29</v>
      </c>
      <c r="AC838" s="1" t="s">
        <v>40</v>
      </c>
      <c r="AD838" s="1" t="s">
        <v>19</v>
      </c>
      <c r="AE838" s="2">
        <v>39953</v>
      </c>
    </row>
    <row r="839" spans="1:31" x14ac:dyDescent="0.25">
      <c r="A839">
        <f t="shared" si="124"/>
        <v>838</v>
      </c>
      <c r="B839" s="1">
        <v>38341</v>
      </c>
      <c r="C839" s="2">
        <v>39951</v>
      </c>
      <c r="D839" s="1" t="s">
        <v>36</v>
      </c>
      <c r="E839" s="1" t="str">
        <f t="shared" si="117"/>
        <v>*</v>
      </c>
      <c r="F839" s="1" t="str">
        <f t="shared" si="118"/>
        <v>*</v>
      </c>
      <c r="G839" s="1" t="str">
        <f t="shared" si="119"/>
        <v>*</v>
      </c>
      <c r="J839" s="1" t="str">
        <f t="shared" si="120"/>
        <v>*</v>
      </c>
      <c r="P839" s="1">
        <v>15</v>
      </c>
      <c r="Q839" s="1">
        <f t="shared" si="125"/>
        <v>0.02</v>
      </c>
      <c r="T839" s="4">
        <v>62.62</v>
      </c>
      <c r="U839" s="9">
        <f t="shared" si="121"/>
        <v>0</v>
      </c>
      <c r="V839" s="4">
        <f t="shared" si="122"/>
        <v>4.1746666666666661</v>
      </c>
      <c r="W839" s="1" t="s">
        <v>14</v>
      </c>
      <c r="X839" s="1">
        <v>6.27</v>
      </c>
      <c r="Y839" s="4">
        <f t="shared" si="123"/>
        <v>68.89</v>
      </c>
      <c r="Z839" s="1" t="s">
        <v>53</v>
      </c>
      <c r="AA839" s="1" t="s">
        <v>28</v>
      </c>
      <c r="AB839" s="1" t="s">
        <v>29</v>
      </c>
      <c r="AC839" s="1" t="s">
        <v>43</v>
      </c>
      <c r="AD839" s="1" t="s">
        <v>19</v>
      </c>
      <c r="AE839" s="2">
        <v>39952</v>
      </c>
    </row>
    <row r="840" spans="1:31" x14ac:dyDescent="0.25">
      <c r="A840">
        <f t="shared" si="124"/>
        <v>839</v>
      </c>
      <c r="B840" s="1">
        <v>59207</v>
      </c>
      <c r="C840" s="2">
        <v>39951</v>
      </c>
      <c r="D840" s="1" t="s">
        <v>32</v>
      </c>
      <c r="E840" s="1" t="str">
        <f t="shared" si="117"/>
        <v>***</v>
      </c>
      <c r="F840" s="1" t="str">
        <f t="shared" si="118"/>
        <v>***</v>
      </c>
      <c r="G840" s="1" t="str">
        <f t="shared" si="119"/>
        <v>***</v>
      </c>
      <c r="J840" s="1" t="str">
        <f t="shared" si="120"/>
        <v>***</v>
      </c>
      <c r="P840" s="1">
        <v>3</v>
      </c>
      <c r="Q840" s="1">
        <f t="shared" si="125"/>
        <v>0.01</v>
      </c>
      <c r="T840" s="4">
        <v>10.119999999999999</v>
      </c>
      <c r="U840" s="9">
        <f t="shared" si="121"/>
        <v>0</v>
      </c>
      <c r="V840" s="4">
        <f t="shared" si="122"/>
        <v>3.3733333333333331</v>
      </c>
      <c r="W840" s="1" t="s">
        <v>21</v>
      </c>
      <c r="X840" s="1">
        <v>1.58</v>
      </c>
      <c r="Y840" s="4">
        <f t="shared" si="123"/>
        <v>11.7</v>
      </c>
      <c r="Z840" s="1" t="s">
        <v>49</v>
      </c>
      <c r="AA840" s="1" t="s">
        <v>28</v>
      </c>
      <c r="AB840" s="1" t="s">
        <v>29</v>
      </c>
      <c r="AC840" s="1" t="s">
        <v>61</v>
      </c>
      <c r="AD840" s="1" t="s">
        <v>31</v>
      </c>
      <c r="AE840" s="2">
        <v>39952</v>
      </c>
    </row>
    <row r="841" spans="1:31" x14ac:dyDescent="0.25">
      <c r="A841">
        <f t="shared" si="124"/>
        <v>840</v>
      </c>
      <c r="B841" s="1">
        <v>55909</v>
      </c>
      <c r="C841" s="2">
        <v>39952</v>
      </c>
      <c r="D841" s="1" t="s">
        <v>13</v>
      </c>
      <c r="E841" s="1" t="str">
        <f t="shared" si="117"/>
        <v>*</v>
      </c>
      <c r="F841" s="1" t="str">
        <f t="shared" si="118"/>
        <v>*</v>
      </c>
      <c r="G841" s="1" t="str">
        <f t="shared" si="119"/>
        <v>*</v>
      </c>
      <c r="J841" s="1" t="str">
        <f t="shared" si="120"/>
        <v>*</v>
      </c>
      <c r="P841" s="1">
        <v>3</v>
      </c>
      <c r="Q841" s="1">
        <f t="shared" si="125"/>
        <v>0.01</v>
      </c>
      <c r="T841" s="4">
        <v>526.76</v>
      </c>
      <c r="U841" s="9">
        <f t="shared" si="121"/>
        <v>0</v>
      </c>
      <c r="V841" s="4">
        <f t="shared" si="122"/>
        <v>175.58666666666667</v>
      </c>
      <c r="W841" s="1" t="s">
        <v>21</v>
      </c>
      <c r="X841" s="1">
        <v>19.989999999999998</v>
      </c>
      <c r="Y841" s="4">
        <f t="shared" si="123"/>
        <v>546.75</v>
      </c>
      <c r="Z841" s="1" t="s">
        <v>53</v>
      </c>
      <c r="AA841" s="1" t="s">
        <v>37</v>
      </c>
      <c r="AB841" s="1" t="s">
        <v>29</v>
      </c>
      <c r="AC841" s="1" t="s">
        <v>43</v>
      </c>
      <c r="AD841" s="1" t="s">
        <v>19</v>
      </c>
      <c r="AE841" s="2">
        <v>39956</v>
      </c>
    </row>
    <row r="842" spans="1:31" x14ac:dyDescent="0.25">
      <c r="A842">
        <f t="shared" si="124"/>
        <v>841</v>
      </c>
      <c r="B842" s="1">
        <v>8930</v>
      </c>
      <c r="C842" s="2">
        <v>39952</v>
      </c>
      <c r="D842" s="1" t="s">
        <v>36</v>
      </c>
      <c r="E842" s="1" t="str">
        <f t="shared" si="117"/>
        <v>*</v>
      </c>
      <c r="F842" s="1" t="str">
        <f t="shared" si="118"/>
        <v>*</v>
      </c>
      <c r="G842" s="1" t="str">
        <f t="shared" si="119"/>
        <v>*</v>
      </c>
      <c r="J842" s="1" t="str">
        <f t="shared" si="120"/>
        <v>*</v>
      </c>
      <c r="P842" s="1">
        <v>14</v>
      </c>
      <c r="Q842" s="1">
        <f t="shared" si="125"/>
        <v>0.02</v>
      </c>
      <c r="T842" s="4">
        <v>145.86000000000001</v>
      </c>
      <c r="U842" s="9">
        <f t="shared" si="121"/>
        <v>0</v>
      </c>
      <c r="V842" s="4">
        <f t="shared" si="122"/>
        <v>10.418571428571429</v>
      </c>
      <c r="W842" s="1" t="s">
        <v>21</v>
      </c>
      <c r="X842" s="1">
        <v>11.59</v>
      </c>
      <c r="Y842" s="4">
        <f t="shared" si="123"/>
        <v>157.45000000000002</v>
      </c>
      <c r="Z842" s="1" t="s">
        <v>42</v>
      </c>
      <c r="AA842" s="1" t="s">
        <v>28</v>
      </c>
      <c r="AB842" s="1" t="s">
        <v>29</v>
      </c>
      <c r="AC842" s="1" t="s">
        <v>40</v>
      </c>
      <c r="AD842" s="1" t="s">
        <v>19</v>
      </c>
      <c r="AE842" s="2">
        <v>39954</v>
      </c>
    </row>
    <row r="843" spans="1:31" x14ac:dyDescent="0.25">
      <c r="A843">
        <f t="shared" si="124"/>
        <v>842</v>
      </c>
      <c r="B843" s="1">
        <v>55909</v>
      </c>
      <c r="C843" s="2">
        <v>39952</v>
      </c>
      <c r="D843" s="1" t="s">
        <v>13</v>
      </c>
      <c r="E843" s="1" t="str">
        <f t="shared" si="117"/>
        <v>*</v>
      </c>
      <c r="F843" s="1" t="str">
        <f t="shared" si="118"/>
        <v>*</v>
      </c>
      <c r="G843" s="1" t="str">
        <f t="shared" si="119"/>
        <v>*</v>
      </c>
      <c r="J843" s="1" t="str">
        <f t="shared" si="120"/>
        <v>*</v>
      </c>
      <c r="P843" s="1">
        <v>2</v>
      </c>
      <c r="Q843" s="1">
        <f t="shared" si="125"/>
        <v>0.01</v>
      </c>
      <c r="T843" s="4">
        <v>32.6</v>
      </c>
      <c r="U843" s="9">
        <f t="shared" si="121"/>
        <v>0</v>
      </c>
      <c r="V843" s="4">
        <f t="shared" si="122"/>
        <v>16.3</v>
      </c>
      <c r="W843" s="1" t="s">
        <v>21</v>
      </c>
      <c r="X843" s="1">
        <v>5.5</v>
      </c>
      <c r="Y843" s="4">
        <f t="shared" si="123"/>
        <v>38.1</v>
      </c>
      <c r="Z843" s="1" t="s">
        <v>44</v>
      </c>
      <c r="AA843" s="1" t="s">
        <v>37</v>
      </c>
      <c r="AB843" s="1" t="s">
        <v>29</v>
      </c>
      <c r="AC843" s="1" t="s">
        <v>55</v>
      </c>
      <c r="AD843" s="1" t="s">
        <v>19</v>
      </c>
      <c r="AE843" s="2">
        <v>39959</v>
      </c>
    </row>
    <row r="844" spans="1:31" x14ac:dyDescent="0.25">
      <c r="A844">
        <f t="shared" si="124"/>
        <v>843</v>
      </c>
      <c r="B844" s="1">
        <v>2725</v>
      </c>
      <c r="C844" s="2">
        <v>39953</v>
      </c>
      <c r="D844" s="1" t="s">
        <v>27</v>
      </c>
      <c r="E844" s="1" t="str">
        <f t="shared" si="117"/>
        <v>*</v>
      </c>
      <c r="F844" s="1" t="str">
        <f t="shared" si="118"/>
        <v>*</v>
      </c>
      <c r="G844" s="1" t="str">
        <f t="shared" si="119"/>
        <v>*</v>
      </c>
      <c r="J844" s="1" t="str">
        <f t="shared" si="120"/>
        <v>*</v>
      </c>
      <c r="P844" s="1">
        <v>39</v>
      </c>
      <c r="Q844" s="1">
        <f t="shared" si="125"/>
        <v>0.04</v>
      </c>
      <c r="T844" s="4">
        <v>2178.431</v>
      </c>
      <c r="U844" s="9">
        <f t="shared" si="121"/>
        <v>1</v>
      </c>
      <c r="V844" s="4">
        <f t="shared" si="122"/>
        <v>55.857205128205131</v>
      </c>
      <c r="W844" s="1" t="s">
        <v>14</v>
      </c>
      <c r="X844" s="1">
        <v>8.99</v>
      </c>
      <c r="Y844" s="4">
        <f t="shared" si="123"/>
        <v>2187.4209999999998</v>
      </c>
      <c r="Z844" s="1" t="s">
        <v>42</v>
      </c>
      <c r="AA844" s="1" t="s">
        <v>23</v>
      </c>
      <c r="AB844" s="1" t="s">
        <v>24</v>
      </c>
      <c r="AC844" s="1" t="s">
        <v>25</v>
      </c>
      <c r="AD844" s="1" t="s">
        <v>19</v>
      </c>
      <c r="AE844" s="2">
        <v>39954</v>
      </c>
    </row>
    <row r="845" spans="1:31" x14ac:dyDescent="0.25">
      <c r="A845">
        <f t="shared" si="124"/>
        <v>844</v>
      </c>
      <c r="B845" s="1">
        <v>20261</v>
      </c>
      <c r="C845" s="2">
        <v>39953</v>
      </c>
      <c r="D845" s="1" t="s">
        <v>36</v>
      </c>
      <c r="E845" s="1" t="str">
        <f t="shared" si="117"/>
        <v>*</v>
      </c>
      <c r="F845" s="1" t="str">
        <f t="shared" si="118"/>
        <v>*</v>
      </c>
      <c r="G845" s="1" t="str">
        <f t="shared" si="119"/>
        <v>*</v>
      </c>
      <c r="J845" s="1" t="str">
        <f t="shared" si="120"/>
        <v>*</v>
      </c>
      <c r="P845" s="1">
        <v>21</v>
      </c>
      <c r="Q845" s="1">
        <f t="shared" si="125"/>
        <v>3.5000000000000003E-2</v>
      </c>
      <c r="T845" s="4">
        <v>1259.4535000000001</v>
      </c>
      <c r="U845" s="9">
        <f t="shared" si="121"/>
        <v>1</v>
      </c>
      <c r="V845" s="4">
        <f t="shared" si="122"/>
        <v>59.973976190476193</v>
      </c>
      <c r="W845" s="1" t="s">
        <v>14</v>
      </c>
      <c r="X845" s="1">
        <v>8.99</v>
      </c>
      <c r="Y845" s="4">
        <f t="shared" si="123"/>
        <v>1268.4435000000001</v>
      </c>
      <c r="Z845" s="1" t="s">
        <v>22</v>
      </c>
      <c r="AA845" s="1" t="s">
        <v>23</v>
      </c>
      <c r="AB845" s="1" t="s">
        <v>24</v>
      </c>
      <c r="AC845" s="1" t="s">
        <v>25</v>
      </c>
      <c r="AD845" s="1" t="s">
        <v>19</v>
      </c>
      <c r="AE845" s="2">
        <v>39954</v>
      </c>
    </row>
    <row r="846" spans="1:31" x14ac:dyDescent="0.25">
      <c r="A846">
        <f t="shared" si="124"/>
        <v>845</v>
      </c>
      <c r="B846" s="1">
        <v>20261</v>
      </c>
      <c r="C846" s="2">
        <v>39953</v>
      </c>
      <c r="D846" s="1" t="s">
        <v>36</v>
      </c>
      <c r="E846" s="1" t="str">
        <f t="shared" si="117"/>
        <v>*</v>
      </c>
      <c r="F846" s="1" t="str">
        <f t="shared" si="118"/>
        <v>*</v>
      </c>
      <c r="G846" s="1" t="str">
        <f t="shared" si="119"/>
        <v>*</v>
      </c>
      <c r="J846" s="1" t="str">
        <f t="shared" si="120"/>
        <v>*</v>
      </c>
      <c r="P846" s="1">
        <v>25</v>
      </c>
      <c r="Q846" s="1">
        <f t="shared" si="125"/>
        <v>3.5000000000000003E-2</v>
      </c>
      <c r="T846" s="4">
        <v>751.52</v>
      </c>
      <c r="U846" s="9">
        <f t="shared" si="121"/>
        <v>0</v>
      </c>
      <c r="V846" s="4">
        <f t="shared" si="122"/>
        <v>30.0608</v>
      </c>
      <c r="W846" s="1" t="s">
        <v>14</v>
      </c>
      <c r="X846" s="1">
        <v>12.62</v>
      </c>
      <c r="Y846" s="4">
        <f t="shared" si="123"/>
        <v>764.14</v>
      </c>
      <c r="Z846" s="1" t="s">
        <v>22</v>
      </c>
      <c r="AA846" s="1" t="s">
        <v>23</v>
      </c>
      <c r="AB846" s="1" t="s">
        <v>29</v>
      </c>
      <c r="AC846" s="1" t="s">
        <v>43</v>
      </c>
      <c r="AD846" s="1" t="s">
        <v>19</v>
      </c>
      <c r="AE846" s="2">
        <v>39953</v>
      </c>
    </row>
    <row r="847" spans="1:31" x14ac:dyDescent="0.25">
      <c r="A847">
        <f t="shared" si="124"/>
        <v>846</v>
      </c>
      <c r="B847" s="1">
        <v>20903</v>
      </c>
      <c r="C847" s="2">
        <v>39953</v>
      </c>
      <c r="D847" s="1" t="s">
        <v>20</v>
      </c>
      <c r="E847" s="1" t="str">
        <f t="shared" si="117"/>
        <v>*</v>
      </c>
      <c r="F847" s="1" t="str">
        <f t="shared" si="118"/>
        <v>**</v>
      </c>
      <c r="G847" s="1" t="str">
        <f t="shared" si="119"/>
        <v>**</v>
      </c>
      <c r="J847" s="1" t="str">
        <f t="shared" si="120"/>
        <v>**</v>
      </c>
      <c r="P847" s="1">
        <v>4</v>
      </c>
      <c r="Q847" s="1">
        <f t="shared" si="125"/>
        <v>0.01</v>
      </c>
      <c r="T847" s="4">
        <v>442.99</v>
      </c>
      <c r="U847" s="9">
        <f t="shared" si="121"/>
        <v>0</v>
      </c>
      <c r="V847" s="4">
        <f t="shared" si="122"/>
        <v>110.7475</v>
      </c>
      <c r="W847" s="1" t="s">
        <v>33</v>
      </c>
      <c r="X847" s="1">
        <v>35.840000000000003</v>
      </c>
      <c r="Y847" s="4">
        <f t="shared" si="123"/>
        <v>478.83000000000004</v>
      </c>
      <c r="Z847" s="1" t="s">
        <v>44</v>
      </c>
      <c r="AA847" s="1" t="s">
        <v>16</v>
      </c>
      <c r="AB847" s="1" t="s">
        <v>17</v>
      </c>
      <c r="AC847" s="1" t="s">
        <v>62</v>
      </c>
      <c r="AD847" s="1" t="s">
        <v>59</v>
      </c>
      <c r="AE847" s="2">
        <v>39954</v>
      </c>
    </row>
    <row r="848" spans="1:31" x14ac:dyDescent="0.25">
      <c r="A848">
        <f t="shared" si="124"/>
        <v>847</v>
      </c>
      <c r="B848" s="1">
        <v>32355</v>
      </c>
      <c r="C848" s="2">
        <v>39953</v>
      </c>
      <c r="D848" s="1" t="s">
        <v>27</v>
      </c>
      <c r="E848" s="1" t="str">
        <f t="shared" si="117"/>
        <v>*</v>
      </c>
      <c r="F848" s="1" t="str">
        <f t="shared" si="118"/>
        <v>*</v>
      </c>
      <c r="G848" s="1" t="str">
        <f t="shared" si="119"/>
        <v>*</v>
      </c>
      <c r="J848" s="1" t="str">
        <f t="shared" si="120"/>
        <v>*</v>
      </c>
      <c r="P848" s="1">
        <v>50</v>
      </c>
      <c r="Q848" s="1">
        <f t="shared" si="125"/>
        <v>0.06</v>
      </c>
      <c r="T848" s="4">
        <v>355.03</v>
      </c>
      <c r="U848" s="9">
        <f t="shared" si="121"/>
        <v>0</v>
      </c>
      <c r="V848" s="4">
        <f t="shared" si="122"/>
        <v>7.1005999999999991</v>
      </c>
      <c r="W848" s="1" t="s">
        <v>21</v>
      </c>
      <c r="X848" s="1">
        <v>5.1100000000000003</v>
      </c>
      <c r="Y848" s="4">
        <f t="shared" si="123"/>
        <v>360.14</v>
      </c>
      <c r="Z848" s="1" t="s">
        <v>46</v>
      </c>
      <c r="AA848" s="1" t="s">
        <v>37</v>
      </c>
      <c r="AB848" s="1" t="s">
        <v>29</v>
      </c>
      <c r="AC848" s="1" t="s">
        <v>40</v>
      </c>
      <c r="AD848" s="1" t="s">
        <v>19</v>
      </c>
      <c r="AE848" s="2">
        <v>39955</v>
      </c>
    </row>
    <row r="849" spans="1:31" x14ac:dyDescent="0.25">
      <c r="A849">
        <f t="shared" si="124"/>
        <v>848</v>
      </c>
      <c r="B849" s="1">
        <v>5698</v>
      </c>
      <c r="C849" s="2">
        <v>39953</v>
      </c>
      <c r="D849" s="1" t="s">
        <v>36</v>
      </c>
      <c r="E849" s="1" t="str">
        <f t="shared" si="117"/>
        <v>*</v>
      </c>
      <c r="F849" s="1" t="str">
        <f t="shared" si="118"/>
        <v>*</v>
      </c>
      <c r="G849" s="1" t="str">
        <f t="shared" si="119"/>
        <v>*</v>
      </c>
      <c r="J849" s="1" t="str">
        <f t="shared" si="120"/>
        <v>*</v>
      </c>
      <c r="P849" s="1">
        <v>15</v>
      </c>
      <c r="Q849" s="1">
        <f t="shared" si="125"/>
        <v>0.02</v>
      </c>
      <c r="T849" s="4">
        <v>297.05</v>
      </c>
      <c r="U849" s="9">
        <f t="shared" si="121"/>
        <v>0</v>
      </c>
      <c r="V849" s="4">
        <f t="shared" si="122"/>
        <v>19.803333333333335</v>
      </c>
      <c r="W849" s="1" t="s">
        <v>21</v>
      </c>
      <c r="X849" s="1">
        <v>6.32</v>
      </c>
      <c r="Y849" s="4">
        <f t="shared" si="123"/>
        <v>303.37</v>
      </c>
      <c r="Z849" s="1" t="s">
        <v>15</v>
      </c>
      <c r="AA849" s="1" t="s">
        <v>16</v>
      </c>
      <c r="AB849" s="1" t="s">
        <v>29</v>
      </c>
      <c r="AC849" s="1" t="s">
        <v>63</v>
      </c>
      <c r="AD849" s="1" t="s">
        <v>19</v>
      </c>
      <c r="AE849" s="2">
        <v>39954</v>
      </c>
    </row>
    <row r="850" spans="1:31" x14ac:dyDescent="0.25">
      <c r="A850">
        <f t="shared" si="124"/>
        <v>849</v>
      </c>
      <c r="B850" s="1">
        <v>20261</v>
      </c>
      <c r="C850" s="2">
        <v>39953</v>
      </c>
      <c r="D850" s="1" t="s">
        <v>36</v>
      </c>
      <c r="E850" s="1" t="str">
        <f t="shared" si="117"/>
        <v>*</v>
      </c>
      <c r="F850" s="1" t="str">
        <f t="shared" si="118"/>
        <v>*</v>
      </c>
      <c r="G850" s="1" t="str">
        <f t="shared" si="119"/>
        <v>*</v>
      </c>
      <c r="J850" s="1" t="str">
        <f t="shared" si="120"/>
        <v>*</v>
      </c>
      <c r="P850" s="1">
        <v>36</v>
      </c>
      <c r="Q850" s="1">
        <f t="shared" si="125"/>
        <v>0.04</v>
      </c>
      <c r="T850" s="4">
        <v>220.48</v>
      </c>
      <c r="U850" s="9">
        <f t="shared" si="121"/>
        <v>0</v>
      </c>
      <c r="V850" s="4">
        <f t="shared" si="122"/>
        <v>6.1244444444444444</v>
      </c>
      <c r="W850" s="1" t="s">
        <v>21</v>
      </c>
      <c r="X850" s="1">
        <v>1.02</v>
      </c>
      <c r="Y850" s="4">
        <f t="shared" si="123"/>
        <v>221.5</v>
      </c>
      <c r="Z850" s="1" t="s">
        <v>22</v>
      </c>
      <c r="AA850" s="1" t="s">
        <v>23</v>
      </c>
      <c r="AB850" s="1" t="s">
        <v>29</v>
      </c>
      <c r="AC850" s="1" t="s">
        <v>40</v>
      </c>
      <c r="AD850" s="1" t="s">
        <v>31</v>
      </c>
      <c r="AE850" s="2">
        <v>39956</v>
      </c>
    </row>
    <row r="851" spans="1:31" x14ac:dyDescent="0.25">
      <c r="A851">
        <f t="shared" si="124"/>
        <v>850</v>
      </c>
      <c r="B851" s="1">
        <v>32355</v>
      </c>
      <c r="C851" s="2">
        <v>39953</v>
      </c>
      <c r="D851" s="1" t="s">
        <v>27</v>
      </c>
      <c r="E851" s="1" t="str">
        <f t="shared" si="117"/>
        <v>*</v>
      </c>
      <c r="F851" s="1" t="str">
        <f t="shared" si="118"/>
        <v>*</v>
      </c>
      <c r="G851" s="1" t="str">
        <f t="shared" si="119"/>
        <v>*</v>
      </c>
      <c r="J851" s="1" t="str">
        <f t="shared" si="120"/>
        <v>*</v>
      </c>
      <c r="P851" s="1">
        <v>34</v>
      </c>
      <c r="Q851" s="1">
        <f t="shared" si="125"/>
        <v>0.04</v>
      </c>
      <c r="T851" s="4">
        <v>211.86</v>
      </c>
      <c r="U851" s="9">
        <f t="shared" si="121"/>
        <v>0</v>
      </c>
      <c r="V851" s="4">
        <f t="shared" si="122"/>
        <v>6.2311764705882355</v>
      </c>
      <c r="W851" s="1" t="s">
        <v>21</v>
      </c>
      <c r="X851" s="1">
        <v>9.92</v>
      </c>
      <c r="Y851" s="4">
        <f t="shared" si="123"/>
        <v>221.78</v>
      </c>
      <c r="Z851" s="1" t="s">
        <v>46</v>
      </c>
      <c r="AA851" s="1" t="s">
        <v>37</v>
      </c>
      <c r="AB851" s="1" t="s">
        <v>29</v>
      </c>
      <c r="AC851" s="1" t="s">
        <v>43</v>
      </c>
      <c r="AD851" s="1" t="s">
        <v>19</v>
      </c>
      <c r="AE851" s="2">
        <v>39956</v>
      </c>
    </row>
    <row r="852" spans="1:31" x14ac:dyDescent="0.25">
      <c r="A852">
        <f t="shared" si="124"/>
        <v>851</v>
      </c>
      <c r="B852" s="1">
        <v>5698</v>
      </c>
      <c r="C852" s="2">
        <v>39953</v>
      </c>
      <c r="D852" s="1" t="s">
        <v>36</v>
      </c>
      <c r="E852" s="1" t="str">
        <f t="shared" si="117"/>
        <v>*</v>
      </c>
      <c r="F852" s="1" t="str">
        <f t="shared" si="118"/>
        <v>*</v>
      </c>
      <c r="G852" s="1" t="str">
        <f t="shared" si="119"/>
        <v>*</v>
      </c>
      <c r="J852" s="1" t="str">
        <f t="shared" si="120"/>
        <v>*</v>
      </c>
      <c r="P852" s="1">
        <v>7</v>
      </c>
      <c r="Q852" s="1">
        <f t="shared" si="125"/>
        <v>0.01</v>
      </c>
      <c r="T852" s="4">
        <v>108.26</v>
      </c>
      <c r="U852" s="9">
        <f t="shared" si="121"/>
        <v>0</v>
      </c>
      <c r="V852" s="4">
        <f t="shared" si="122"/>
        <v>15.465714285714286</v>
      </c>
      <c r="W852" s="1" t="s">
        <v>21</v>
      </c>
      <c r="X852" s="1">
        <v>1.39</v>
      </c>
      <c r="Y852" s="4">
        <f t="shared" si="123"/>
        <v>109.65</v>
      </c>
      <c r="Z852" s="1" t="s">
        <v>15</v>
      </c>
      <c r="AA852" s="1" t="s">
        <v>16</v>
      </c>
      <c r="AB852" s="1" t="s">
        <v>29</v>
      </c>
      <c r="AC852" s="1" t="s">
        <v>57</v>
      </c>
      <c r="AD852" s="1" t="s">
        <v>19</v>
      </c>
      <c r="AE852" s="2">
        <v>39954</v>
      </c>
    </row>
    <row r="853" spans="1:31" x14ac:dyDescent="0.25">
      <c r="A853">
        <f t="shared" si="124"/>
        <v>852</v>
      </c>
      <c r="B853" s="1">
        <v>23170</v>
      </c>
      <c r="C853" s="2">
        <v>39954</v>
      </c>
      <c r="D853" s="1" t="s">
        <v>27</v>
      </c>
      <c r="E853" s="1" t="str">
        <f t="shared" si="117"/>
        <v>*</v>
      </c>
      <c r="F853" s="1" t="str">
        <f t="shared" si="118"/>
        <v>*</v>
      </c>
      <c r="G853" s="1" t="str">
        <f t="shared" si="119"/>
        <v>*</v>
      </c>
      <c r="J853" s="1" t="str">
        <f t="shared" si="120"/>
        <v>*</v>
      </c>
      <c r="P853" s="1">
        <v>20</v>
      </c>
      <c r="Q853" s="1">
        <f t="shared" si="125"/>
        <v>3.5000000000000003E-2</v>
      </c>
      <c r="T853" s="4">
        <v>4252.8900000000003</v>
      </c>
      <c r="U853" s="9">
        <f t="shared" si="121"/>
        <v>1</v>
      </c>
      <c r="V853" s="4">
        <f t="shared" si="122"/>
        <v>212.64450000000002</v>
      </c>
      <c r="W853" s="1" t="s">
        <v>14</v>
      </c>
      <c r="X853" s="1">
        <v>18.059999999999999</v>
      </c>
      <c r="Y853" s="4">
        <f t="shared" si="123"/>
        <v>4270.9500000000007</v>
      </c>
      <c r="Z853" s="1" t="s">
        <v>46</v>
      </c>
      <c r="AA853" s="1" t="s">
        <v>16</v>
      </c>
      <c r="AB853" s="1" t="s">
        <v>17</v>
      </c>
      <c r="AC853" s="1" t="s">
        <v>34</v>
      </c>
      <c r="AD853" s="1" t="s">
        <v>48</v>
      </c>
      <c r="AE853" s="2">
        <v>39956</v>
      </c>
    </row>
    <row r="854" spans="1:31" x14ac:dyDescent="0.25">
      <c r="A854">
        <f t="shared" si="124"/>
        <v>853</v>
      </c>
      <c r="B854" s="1">
        <v>39040</v>
      </c>
      <c r="C854" s="2">
        <v>39954</v>
      </c>
      <c r="D854" s="1" t="s">
        <v>32</v>
      </c>
      <c r="E854" s="1" t="str">
        <f t="shared" si="117"/>
        <v>***</v>
      </c>
      <c r="F854" s="1" t="str">
        <f t="shared" si="118"/>
        <v>***</v>
      </c>
      <c r="G854" s="1" t="str">
        <f t="shared" si="119"/>
        <v>***</v>
      </c>
      <c r="J854" s="1" t="str">
        <f t="shared" si="120"/>
        <v>***</v>
      </c>
      <c r="P854" s="1">
        <v>26</v>
      </c>
      <c r="Q854" s="1">
        <f t="shared" si="125"/>
        <v>3.5000000000000003E-2</v>
      </c>
      <c r="T854" s="4">
        <v>1204.5094999999999</v>
      </c>
      <c r="U854" s="9">
        <f t="shared" si="121"/>
        <v>1</v>
      </c>
      <c r="V854" s="4">
        <f t="shared" si="122"/>
        <v>46.327288461538458</v>
      </c>
      <c r="W854" s="1" t="s">
        <v>21</v>
      </c>
      <c r="X854" s="1">
        <v>5</v>
      </c>
      <c r="Y854" s="4">
        <f t="shared" si="123"/>
        <v>1209.5094999999999</v>
      </c>
      <c r="Z854" s="1" t="s">
        <v>44</v>
      </c>
      <c r="AA854" s="1" t="s">
        <v>28</v>
      </c>
      <c r="AB854" s="1" t="s">
        <v>24</v>
      </c>
      <c r="AC854" s="1" t="s">
        <v>25</v>
      </c>
      <c r="AD854" s="1" t="s">
        <v>41</v>
      </c>
      <c r="AE854" s="2">
        <v>39955</v>
      </c>
    </row>
    <row r="855" spans="1:31" x14ac:dyDescent="0.25">
      <c r="A855">
        <f t="shared" si="124"/>
        <v>854</v>
      </c>
      <c r="B855" s="1">
        <v>42949</v>
      </c>
      <c r="C855" s="2">
        <v>39954</v>
      </c>
      <c r="D855" s="1" t="s">
        <v>27</v>
      </c>
      <c r="E855" s="1" t="str">
        <f t="shared" si="117"/>
        <v>*</v>
      </c>
      <c r="F855" s="1" t="str">
        <f t="shared" si="118"/>
        <v>*</v>
      </c>
      <c r="G855" s="1" t="str">
        <f t="shared" si="119"/>
        <v>*</v>
      </c>
      <c r="J855" s="1" t="str">
        <f t="shared" si="120"/>
        <v>*</v>
      </c>
      <c r="P855" s="1">
        <v>49</v>
      </c>
      <c r="Q855" s="1">
        <f t="shared" si="125"/>
        <v>0.05</v>
      </c>
      <c r="T855" s="4">
        <v>630.99</v>
      </c>
      <c r="U855" s="9">
        <f t="shared" si="121"/>
        <v>0</v>
      </c>
      <c r="V855" s="4">
        <f t="shared" si="122"/>
        <v>12.87734693877551</v>
      </c>
      <c r="W855" s="1" t="s">
        <v>21</v>
      </c>
      <c r="X855" s="1">
        <v>9.44</v>
      </c>
      <c r="Y855" s="4">
        <f t="shared" si="123"/>
        <v>640.43000000000006</v>
      </c>
      <c r="Z855" s="1" t="s">
        <v>46</v>
      </c>
      <c r="AA855" s="1" t="s">
        <v>23</v>
      </c>
      <c r="AB855" s="1" t="s">
        <v>24</v>
      </c>
      <c r="AC855" s="1" t="s">
        <v>56</v>
      </c>
      <c r="AD855" s="1" t="s">
        <v>26</v>
      </c>
      <c r="AE855" s="2">
        <v>39956</v>
      </c>
    </row>
    <row r="856" spans="1:31" x14ac:dyDescent="0.25">
      <c r="A856">
        <f t="shared" si="124"/>
        <v>855</v>
      </c>
      <c r="B856" s="1">
        <v>31810</v>
      </c>
      <c r="C856" s="2">
        <v>39954</v>
      </c>
      <c r="D856" s="1" t="s">
        <v>32</v>
      </c>
      <c r="E856" s="1" t="str">
        <f t="shared" si="117"/>
        <v>***</v>
      </c>
      <c r="F856" s="1" t="str">
        <f t="shared" si="118"/>
        <v>***</v>
      </c>
      <c r="G856" s="1" t="str">
        <f t="shared" si="119"/>
        <v>***</v>
      </c>
      <c r="J856" s="1" t="str">
        <f t="shared" si="120"/>
        <v>***</v>
      </c>
      <c r="P856" s="1">
        <v>46</v>
      </c>
      <c r="Q856" s="1">
        <f t="shared" si="125"/>
        <v>0.05</v>
      </c>
      <c r="T856" s="4">
        <v>355.55</v>
      </c>
      <c r="U856" s="9">
        <f t="shared" si="121"/>
        <v>0</v>
      </c>
      <c r="V856" s="4">
        <f t="shared" si="122"/>
        <v>7.7293478260869568</v>
      </c>
      <c r="W856" s="1" t="s">
        <v>21</v>
      </c>
      <c r="X856" s="1">
        <v>7.98</v>
      </c>
      <c r="Y856" s="4">
        <f t="shared" si="123"/>
        <v>363.53000000000003</v>
      </c>
      <c r="Z856" s="1" t="s">
        <v>46</v>
      </c>
      <c r="AA856" s="1" t="s">
        <v>37</v>
      </c>
      <c r="AB856" s="1" t="s">
        <v>17</v>
      </c>
      <c r="AC856" s="1" t="s">
        <v>18</v>
      </c>
      <c r="AD856" s="1" t="s">
        <v>31</v>
      </c>
      <c r="AE856" s="2">
        <v>39954</v>
      </c>
    </row>
    <row r="857" spans="1:31" x14ac:dyDescent="0.25">
      <c r="A857">
        <f t="shared" si="124"/>
        <v>856</v>
      </c>
      <c r="B857" s="1">
        <v>13735</v>
      </c>
      <c r="C857" s="2">
        <v>39954</v>
      </c>
      <c r="D857" s="1" t="s">
        <v>36</v>
      </c>
      <c r="E857" s="1" t="str">
        <f t="shared" si="117"/>
        <v>*</v>
      </c>
      <c r="F857" s="1" t="str">
        <f t="shared" si="118"/>
        <v>*</v>
      </c>
      <c r="G857" s="1" t="str">
        <f t="shared" si="119"/>
        <v>*</v>
      </c>
      <c r="J857" s="1" t="str">
        <f t="shared" si="120"/>
        <v>*</v>
      </c>
      <c r="P857" s="1">
        <v>36</v>
      </c>
      <c r="Q857" s="1">
        <f t="shared" si="125"/>
        <v>0.04</v>
      </c>
      <c r="T857" s="4">
        <v>281.70999999999998</v>
      </c>
      <c r="U857" s="9">
        <f t="shared" si="121"/>
        <v>0</v>
      </c>
      <c r="V857" s="4">
        <f t="shared" si="122"/>
        <v>7.8252777777777771</v>
      </c>
      <c r="W857" s="1" t="s">
        <v>21</v>
      </c>
      <c r="X857" s="1">
        <v>1.39</v>
      </c>
      <c r="Y857" s="4">
        <f t="shared" si="123"/>
        <v>283.09999999999997</v>
      </c>
      <c r="Z857" s="1" t="s">
        <v>22</v>
      </c>
      <c r="AA857" s="1" t="s">
        <v>37</v>
      </c>
      <c r="AB857" s="1" t="s">
        <v>29</v>
      </c>
      <c r="AC857" s="1" t="s">
        <v>57</v>
      </c>
      <c r="AD857" s="1" t="s">
        <v>19</v>
      </c>
      <c r="AE857" s="2">
        <v>39956</v>
      </c>
    </row>
    <row r="858" spans="1:31" x14ac:dyDescent="0.25">
      <c r="A858">
        <f t="shared" si="124"/>
        <v>857</v>
      </c>
      <c r="B858" s="1">
        <v>42949</v>
      </c>
      <c r="C858" s="2">
        <v>39954</v>
      </c>
      <c r="D858" s="1" t="s">
        <v>27</v>
      </c>
      <c r="E858" s="1" t="str">
        <f t="shared" si="117"/>
        <v>*</v>
      </c>
      <c r="F858" s="1" t="str">
        <f t="shared" si="118"/>
        <v>*</v>
      </c>
      <c r="G858" s="1" t="str">
        <f t="shared" si="119"/>
        <v>*</v>
      </c>
      <c r="J858" s="1" t="str">
        <f t="shared" si="120"/>
        <v>*</v>
      </c>
      <c r="P858" s="1">
        <v>40</v>
      </c>
      <c r="Q858" s="1">
        <f t="shared" si="125"/>
        <v>0.05</v>
      </c>
      <c r="T858" s="4">
        <v>202.11</v>
      </c>
      <c r="U858" s="9">
        <f t="shared" si="121"/>
        <v>0</v>
      </c>
      <c r="V858" s="4">
        <f t="shared" si="122"/>
        <v>5.0527500000000005</v>
      </c>
      <c r="W858" s="1" t="s">
        <v>21</v>
      </c>
      <c r="X858" s="1">
        <v>3.39</v>
      </c>
      <c r="Y858" s="4">
        <f t="shared" si="123"/>
        <v>205.5</v>
      </c>
      <c r="Z858" s="1" t="s">
        <v>46</v>
      </c>
      <c r="AA858" s="1" t="s">
        <v>23</v>
      </c>
      <c r="AB858" s="1" t="s">
        <v>29</v>
      </c>
      <c r="AC858" s="1" t="s">
        <v>61</v>
      </c>
      <c r="AD858" s="1" t="s">
        <v>31</v>
      </c>
      <c r="AE858" s="2">
        <v>39955</v>
      </c>
    </row>
    <row r="859" spans="1:31" x14ac:dyDescent="0.25">
      <c r="A859">
        <f t="shared" si="124"/>
        <v>858</v>
      </c>
      <c r="B859" s="1">
        <v>25472</v>
      </c>
      <c r="C859" s="2">
        <v>39954</v>
      </c>
      <c r="D859" s="1" t="s">
        <v>20</v>
      </c>
      <c r="E859" s="1" t="str">
        <f t="shared" si="117"/>
        <v>*</v>
      </c>
      <c r="F859" s="1" t="str">
        <f t="shared" si="118"/>
        <v>**</v>
      </c>
      <c r="G859" s="1" t="str">
        <f t="shared" si="119"/>
        <v>**</v>
      </c>
      <c r="J859" s="1" t="str">
        <f t="shared" si="120"/>
        <v>**</v>
      </c>
      <c r="P859" s="1">
        <v>40</v>
      </c>
      <c r="Q859" s="1">
        <f t="shared" si="125"/>
        <v>0.05</v>
      </c>
      <c r="T859" s="4">
        <v>194.02</v>
      </c>
      <c r="U859" s="9">
        <f t="shared" si="121"/>
        <v>0</v>
      </c>
      <c r="V859" s="4">
        <f t="shared" si="122"/>
        <v>4.8505000000000003</v>
      </c>
      <c r="W859" s="1" t="s">
        <v>21</v>
      </c>
      <c r="X859" s="1">
        <v>0.8</v>
      </c>
      <c r="Y859" s="4">
        <f t="shared" si="123"/>
        <v>194.82000000000002</v>
      </c>
      <c r="Z859" s="1" t="s">
        <v>44</v>
      </c>
      <c r="AA859" s="1" t="s">
        <v>23</v>
      </c>
      <c r="AB859" s="1" t="s">
        <v>29</v>
      </c>
      <c r="AC859" s="1" t="s">
        <v>40</v>
      </c>
      <c r="AD859" s="1" t="s">
        <v>31</v>
      </c>
      <c r="AE859" s="2">
        <v>39955</v>
      </c>
    </row>
    <row r="860" spans="1:31" x14ac:dyDescent="0.25">
      <c r="A860">
        <f t="shared" si="124"/>
        <v>859</v>
      </c>
      <c r="B860" s="1">
        <v>38726</v>
      </c>
      <c r="C860" s="2">
        <v>39954</v>
      </c>
      <c r="D860" s="1" t="s">
        <v>36</v>
      </c>
      <c r="E860" s="1" t="str">
        <f t="shared" si="117"/>
        <v>*</v>
      </c>
      <c r="F860" s="1" t="str">
        <f t="shared" si="118"/>
        <v>*</v>
      </c>
      <c r="G860" s="1" t="str">
        <f t="shared" si="119"/>
        <v>*</v>
      </c>
      <c r="J860" s="1" t="str">
        <f t="shared" si="120"/>
        <v>*</v>
      </c>
      <c r="P860" s="1">
        <v>44</v>
      </c>
      <c r="Q860" s="1">
        <f t="shared" si="125"/>
        <v>0.05</v>
      </c>
      <c r="T860" s="4">
        <v>92.86</v>
      </c>
      <c r="U860" s="9">
        <f t="shared" si="121"/>
        <v>0</v>
      </c>
      <c r="V860" s="4">
        <f t="shared" si="122"/>
        <v>2.1104545454545454</v>
      </c>
      <c r="W860" s="1" t="s">
        <v>21</v>
      </c>
      <c r="X860" s="1">
        <v>1.49</v>
      </c>
      <c r="Y860" s="4">
        <f t="shared" si="123"/>
        <v>94.35</v>
      </c>
      <c r="Z860" s="1" t="s">
        <v>22</v>
      </c>
      <c r="AA860" s="1" t="s">
        <v>37</v>
      </c>
      <c r="AB860" s="1" t="s">
        <v>29</v>
      </c>
      <c r="AC860" s="1" t="s">
        <v>43</v>
      </c>
      <c r="AD860" s="1" t="s">
        <v>19</v>
      </c>
      <c r="AE860" s="2">
        <v>39956</v>
      </c>
    </row>
    <row r="861" spans="1:31" x14ac:dyDescent="0.25">
      <c r="A861">
        <f t="shared" si="124"/>
        <v>860</v>
      </c>
      <c r="B861" s="1">
        <v>28069</v>
      </c>
      <c r="C861" s="2">
        <v>39954</v>
      </c>
      <c r="D861" s="1" t="s">
        <v>13</v>
      </c>
      <c r="E861" s="1" t="str">
        <f t="shared" si="117"/>
        <v>*</v>
      </c>
      <c r="F861" s="1" t="str">
        <f t="shared" si="118"/>
        <v>*</v>
      </c>
      <c r="G861" s="1" t="str">
        <f t="shared" si="119"/>
        <v>*</v>
      </c>
      <c r="J861" s="1" t="str">
        <f t="shared" si="120"/>
        <v>*</v>
      </c>
      <c r="P861" s="1">
        <v>4</v>
      </c>
      <c r="Q861" s="1">
        <f t="shared" si="125"/>
        <v>0.01</v>
      </c>
      <c r="T861" s="4">
        <v>23.58</v>
      </c>
      <c r="U861" s="9">
        <f t="shared" si="121"/>
        <v>0</v>
      </c>
      <c r="V861" s="4">
        <f t="shared" si="122"/>
        <v>5.8949999999999996</v>
      </c>
      <c r="W861" s="1" t="s">
        <v>21</v>
      </c>
      <c r="X861" s="1">
        <v>0.83</v>
      </c>
      <c r="Y861" s="4">
        <f t="shared" si="123"/>
        <v>24.409999999999997</v>
      </c>
      <c r="Z861" s="1" t="s">
        <v>46</v>
      </c>
      <c r="AA861" s="1" t="s">
        <v>23</v>
      </c>
      <c r="AB861" s="1" t="s">
        <v>29</v>
      </c>
      <c r="AC861" s="1" t="s">
        <v>30</v>
      </c>
      <c r="AD861" s="1" t="s">
        <v>31</v>
      </c>
      <c r="AE861" s="2">
        <v>39958</v>
      </c>
    </row>
    <row r="862" spans="1:31" x14ac:dyDescent="0.25">
      <c r="A862">
        <f t="shared" si="124"/>
        <v>861</v>
      </c>
      <c r="B862" s="1">
        <v>39040</v>
      </c>
      <c r="C862" s="2">
        <v>39954</v>
      </c>
      <c r="D862" s="1" t="s">
        <v>32</v>
      </c>
      <c r="E862" s="1" t="str">
        <f t="shared" si="117"/>
        <v>***</v>
      </c>
      <c r="F862" s="1" t="str">
        <f t="shared" si="118"/>
        <v>***</v>
      </c>
      <c r="G862" s="1" t="str">
        <f t="shared" si="119"/>
        <v>***</v>
      </c>
      <c r="J862" s="1" t="str">
        <f t="shared" si="120"/>
        <v>***</v>
      </c>
      <c r="P862" s="1">
        <v>7</v>
      </c>
      <c r="Q862" s="1">
        <f t="shared" si="125"/>
        <v>0.01</v>
      </c>
      <c r="T862" s="4">
        <v>19.36</v>
      </c>
      <c r="U862" s="9">
        <f t="shared" si="121"/>
        <v>0</v>
      </c>
      <c r="V862" s="4">
        <f t="shared" si="122"/>
        <v>2.7657142857142856</v>
      </c>
      <c r="W862" s="1" t="s">
        <v>14</v>
      </c>
      <c r="X862" s="1">
        <v>0.7</v>
      </c>
      <c r="Y862" s="4">
        <f t="shared" si="123"/>
        <v>20.059999999999999</v>
      </c>
      <c r="Z862" s="1" t="s">
        <v>64</v>
      </c>
      <c r="AA862" s="1" t="s">
        <v>28</v>
      </c>
      <c r="AB862" s="1" t="s">
        <v>29</v>
      </c>
      <c r="AC862" s="1" t="s">
        <v>61</v>
      </c>
      <c r="AD862" s="1" t="s">
        <v>31</v>
      </c>
      <c r="AE862" s="2">
        <v>39955</v>
      </c>
    </row>
    <row r="863" spans="1:31" x14ac:dyDescent="0.25">
      <c r="A863">
        <f t="shared" si="124"/>
        <v>862</v>
      </c>
      <c r="B863" s="1">
        <v>28069</v>
      </c>
      <c r="C863" s="2">
        <v>39954</v>
      </c>
      <c r="D863" s="1" t="s">
        <v>13</v>
      </c>
      <c r="E863" s="1" t="str">
        <f t="shared" si="117"/>
        <v>*</v>
      </c>
      <c r="F863" s="1" t="str">
        <f t="shared" si="118"/>
        <v>*</v>
      </c>
      <c r="G863" s="1" t="str">
        <f t="shared" si="119"/>
        <v>*</v>
      </c>
      <c r="J863" s="1" t="str">
        <f t="shared" si="120"/>
        <v>*</v>
      </c>
      <c r="P863" s="1">
        <v>1</v>
      </c>
      <c r="Q863" s="1">
        <f t="shared" si="125"/>
        <v>0.01</v>
      </c>
      <c r="T863" s="4">
        <v>10.17</v>
      </c>
      <c r="U863" s="9">
        <f t="shared" si="121"/>
        <v>0</v>
      </c>
      <c r="V863" s="4">
        <f t="shared" si="122"/>
        <v>10.17</v>
      </c>
      <c r="W863" s="1" t="s">
        <v>14</v>
      </c>
      <c r="X863" s="1">
        <v>2.04</v>
      </c>
      <c r="Y863" s="4">
        <f t="shared" si="123"/>
        <v>12.21</v>
      </c>
      <c r="Z863" s="1" t="s">
        <v>46</v>
      </c>
      <c r="AA863" s="1" t="s">
        <v>23</v>
      </c>
      <c r="AB863" s="1" t="s">
        <v>29</v>
      </c>
      <c r="AC863" s="1" t="s">
        <v>40</v>
      </c>
      <c r="AD863" s="1" t="s">
        <v>31</v>
      </c>
      <c r="AE863" s="2">
        <v>39959</v>
      </c>
    </row>
    <row r="864" spans="1:31" x14ac:dyDescent="0.25">
      <c r="A864">
        <f t="shared" si="124"/>
        <v>863</v>
      </c>
      <c r="B864" s="1">
        <v>22818</v>
      </c>
      <c r="C864" s="2">
        <v>39955</v>
      </c>
      <c r="D864" s="1" t="s">
        <v>32</v>
      </c>
      <c r="E864" s="1" t="str">
        <f t="shared" si="117"/>
        <v>***</v>
      </c>
      <c r="F864" s="1" t="str">
        <f t="shared" si="118"/>
        <v>***</v>
      </c>
      <c r="G864" s="1" t="str">
        <f t="shared" si="119"/>
        <v>***</v>
      </c>
      <c r="J864" s="1" t="str">
        <f t="shared" si="120"/>
        <v>***</v>
      </c>
      <c r="P864" s="1">
        <v>50</v>
      </c>
      <c r="Q864" s="1">
        <f t="shared" si="125"/>
        <v>0.06</v>
      </c>
      <c r="T864" s="4">
        <v>6277.75</v>
      </c>
      <c r="U864" s="9">
        <f t="shared" si="121"/>
        <v>1</v>
      </c>
      <c r="V864" s="4">
        <f t="shared" si="122"/>
        <v>125.55500000000001</v>
      </c>
      <c r="W864" s="1" t="s">
        <v>33</v>
      </c>
      <c r="X864" s="1">
        <v>30</v>
      </c>
      <c r="Y864" s="4">
        <f t="shared" si="123"/>
        <v>6307.75</v>
      </c>
      <c r="Z864" s="1" t="s">
        <v>46</v>
      </c>
      <c r="AA864" s="1" t="s">
        <v>23</v>
      </c>
      <c r="AB864" s="1" t="s">
        <v>17</v>
      </c>
      <c r="AC864" s="1" t="s">
        <v>34</v>
      </c>
      <c r="AD864" s="1" t="s">
        <v>35</v>
      </c>
      <c r="AE864" s="2">
        <v>39957</v>
      </c>
    </row>
    <row r="865" spans="1:31" x14ac:dyDescent="0.25">
      <c r="A865">
        <f t="shared" si="124"/>
        <v>864</v>
      </c>
      <c r="B865" s="1">
        <v>46853</v>
      </c>
      <c r="C865" s="2">
        <v>39955</v>
      </c>
      <c r="D865" s="1" t="s">
        <v>13</v>
      </c>
      <c r="E865" s="1" t="str">
        <f t="shared" si="117"/>
        <v>*</v>
      </c>
      <c r="F865" s="1" t="str">
        <f t="shared" si="118"/>
        <v>*</v>
      </c>
      <c r="G865" s="1" t="str">
        <f t="shared" si="119"/>
        <v>*</v>
      </c>
      <c r="J865" s="1" t="str">
        <f t="shared" si="120"/>
        <v>*</v>
      </c>
      <c r="P865" s="1">
        <v>22</v>
      </c>
      <c r="Q865" s="1">
        <f t="shared" si="125"/>
        <v>3.5000000000000003E-2</v>
      </c>
      <c r="T865" s="4">
        <v>5648.69</v>
      </c>
      <c r="U865" s="9">
        <f t="shared" si="121"/>
        <v>1</v>
      </c>
      <c r="V865" s="4">
        <f t="shared" si="122"/>
        <v>256.75863636363636</v>
      </c>
      <c r="W865" s="1" t="s">
        <v>21</v>
      </c>
      <c r="X865" s="1">
        <v>11.25</v>
      </c>
      <c r="Y865" s="4">
        <f t="shared" si="123"/>
        <v>5659.94</v>
      </c>
      <c r="Z865" s="1" t="s">
        <v>22</v>
      </c>
      <c r="AA865" s="1" t="s">
        <v>37</v>
      </c>
      <c r="AB865" s="1" t="s">
        <v>24</v>
      </c>
      <c r="AC865" s="1" t="s">
        <v>38</v>
      </c>
      <c r="AD865" s="1" t="s">
        <v>19</v>
      </c>
      <c r="AE865" s="2">
        <v>39955</v>
      </c>
    </row>
    <row r="866" spans="1:31" x14ac:dyDescent="0.25">
      <c r="A866">
        <f t="shared" si="124"/>
        <v>865</v>
      </c>
      <c r="B866" s="1">
        <v>834</v>
      </c>
      <c r="C866" s="2">
        <v>39955</v>
      </c>
      <c r="D866" s="1" t="s">
        <v>36</v>
      </c>
      <c r="E866" s="1" t="str">
        <f t="shared" si="117"/>
        <v>*</v>
      </c>
      <c r="F866" s="1" t="str">
        <f t="shared" si="118"/>
        <v>*</v>
      </c>
      <c r="G866" s="1" t="str">
        <f t="shared" si="119"/>
        <v>*</v>
      </c>
      <c r="J866" s="1" t="str">
        <f t="shared" si="120"/>
        <v>*</v>
      </c>
      <c r="P866" s="1">
        <v>15</v>
      </c>
      <c r="Q866" s="1">
        <f t="shared" si="125"/>
        <v>0.02</v>
      </c>
      <c r="T866" s="4">
        <v>1813.04</v>
      </c>
      <c r="U866" s="9">
        <f t="shared" si="121"/>
        <v>1</v>
      </c>
      <c r="V866" s="4">
        <f t="shared" si="122"/>
        <v>120.86933333333333</v>
      </c>
      <c r="W866" s="1" t="s">
        <v>33</v>
      </c>
      <c r="X866" s="1">
        <v>56.14</v>
      </c>
      <c r="Y866" s="4">
        <f t="shared" si="123"/>
        <v>1869.18</v>
      </c>
      <c r="Z866" s="1" t="s">
        <v>15</v>
      </c>
      <c r="AA866" s="1" t="s">
        <v>37</v>
      </c>
      <c r="AB866" s="1" t="s">
        <v>24</v>
      </c>
      <c r="AC866" s="1" t="s">
        <v>56</v>
      </c>
      <c r="AD866" s="1" t="s">
        <v>35</v>
      </c>
      <c r="AE866" s="2">
        <v>39956</v>
      </c>
    </row>
    <row r="867" spans="1:31" x14ac:dyDescent="0.25">
      <c r="A867">
        <f t="shared" si="124"/>
        <v>866</v>
      </c>
      <c r="B867" s="1">
        <v>57666</v>
      </c>
      <c r="C867" s="2">
        <v>39955</v>
      </c>
      <c r="D867" s="1" t="s">
        <v>27</v>
      </c>
      <c r="E867" s="1" t="str">
        <f t="shared" si="117"/>
        <v>*</v>
      </c>
      <c r="F867" s="1" t="str">
        <f t="shared" si="118"/>
        <v>*</v>
      </c>
      <c r="G867" s="1" t="str">
        <f t="shared" si="119"/>
        <v>*</v>
      </c>
      <c r="J867" s="1" t="str">
        <f t="shared" si="120"/>
        <v>*</v>
      </c>
      <c r="P867" s="1">
        <v>45</v>
      </c>
      <c r="Q867" s="1">
        <f t="shared" si="125"/>
        <v>0.05</v>
      </c>
      <c r="T867" s="4">
        <v>1206.1500000000001</v>
      </c>
      <c r="U867" s="9">
        <f t="shared" si="121"/>
        <v>1</v>
      </c>
      <c r="V867" s="4">
        <f t="shared" si="122"/>
        <v>26.803333333333335</v>
      </c>
      <c r="W867" s="1" t="s">
        <v>21</v>
      </c>
      <c r="X867" s="1">
        <v>4.08</v>
      </c>
      <c r="Y867" s="4">
        <f t="shared" si="123"/>
        <v>1210.23</v>
      </c>
      <c r="Z867" s="1" t="s">
        <v>44</v>
      </c>
      <c r="AA867" s="1" t="s">
        <v>23</v>
      </c>
      <c r="AB867" s="1" t="s">
        <v>29</v>
      </c>
      <c r="AC867" s="1" t="s">
        <v>30</v>
      </c>
      <c r="AD867" s="1" t="s">
        <v>41</v>
      </c>
      <c r="AE867" s="2">
        <v>39958</v>
      </c>
    </row>
    <row r="868" spans="1:31" x14ac:dyDescent="0.25">
      <c r="A868">
        <f t="shared" si="124"/>
        <v>867</v>
      </c>
      <c r="B868" s="1">
        <v>57666</v>
      </c>
      <c r="C868" s="2">
        <v>39955</v>
      </c>
      <c r="D868" s="1" t="s">
        <v>27</v>
      </c>
      <c r="E868" s="1" t="str">
        <f t="shared" si="117"/>
        <v>*</v>
      </c>
      <c r="F868" s="1" t="str">
        <f t="shared" si="118"/>
        <v>*</v>
      </c>
      <c r="G868" s="1" t="str">
        <f t="shared" si="119"/>
        <v>*</v>
      </c>
      <c r="J868" s="1" t="str">
        <f t="shared" si="120"/>
        <v>*</v>
      </c>
      <c r="P868" s="1">
        <v>44</v>
      </c>
      <c r="Q868" s="1">
        <f t="shared" si="125"/>
        <v>0.05</v>
      </c>
      <c r="T868" s="4">
        <v>941.99</v>
      </c>
      <c r="U868" s="9">
        <f t="shared" si="121"/>
        <v>0</v>
      </c>
      <c r="V868" s="4">
        <f t="shared" si="122"/>
        <v>21.408863636363638</v>
      </c>
      <c r="W868" s="1" t="s">
        <v>33</v>
      </c>
      <c r="X868" s="1">
        <v>53.03</v>
      </c>
      <c r="Y868" s="4">
        <f t="shared" si="123"/>
        <v>995.02</v>
      </c>
      <c r="Z868" s="1" t="s">
        <v>44</v>
      </c>
      <c r="AA868" s="1" t="s">
        <v>23</v>
      </c>
      <c r="AB868" s="1" t="s">
        <v>29</v>
      </c>
      <c r="AC868" s="1" t="s">
        <v>55</v>
      </c>
      <c r="AD868" s="1" t="s">
        <v>35</v>
      </c>
      <c r="AE868" s="2">
        <v>39955</v>
      </c>
    </row>
    <row r="869" spans="1:31" x14ac:dyDescent="0.25">
      <c r="A869">
        <f t="shared" si="124"/>
        <v>868</v>
      </c>
      <c r="B869" s="1">
        <v>22818</v>
      </c>
      <c r="C869" s="2">
        <v>39955</v>
      </c>
      <c r="D869" s="1" t="s">
        <v>13</v>
      </c>
      <c r="E869" s="1" t="str">
        <f t="shared" si="117"/>
        <v>*</v>
      </c>
      <c r="F869" s="1" t="str">
        <f t="shared" si="118"/>
        <v>*</v>
      </c>
      <c r="G869" s="1" t="str">
        <f t="shared" si="119"/>
        <v>*</v>
      </c>
      <c r="J869" s="1" t="str">
        <f t="shared" si="120"/>
        <v>*</v>
      </c>
      <c r="P869" s="1">
        <v>19</v>
      </c>
      <c r="Q869" s="1">
        <f t="shared" si="125"/>
        <v>0.02</v>
      </c>
      <c r="T869" s="4">
        <v>360.24</v>
      </c>
      <c r="U869" s="9">
        <f t="shared" si="121"/>
        <v>0</v>
      </c>
      <c r="V869" s="4">
        <f t="shared" si="122"/>
        <v>18.96</v>
      </c>
      <c r="W869" s="1" t="s">
        <v>21</v>
      </c>
      <c r="X869" s="1">
        <v>4</v>
      </c>
      <c r="Y869" s="4">
        <f t="shared" si="123"/>
        <v>364.24</v>
      </c>
      <c r="Z869" s="1" t="s">
        <v>46</v>
      </c>
      <c r="AA869" s="1" t="s">
        <v>23</v>
      </c>
      <c r="AB869" s="1" t="s">
        <v>24</v>
      </c>
      <c r="AC869" s="1" t="s">
        <v>38</v>
      </c>
      <c r="AD869" s="1" t="s">
        <v>19</v>
      </c>
      <c r="AE869" s="2">
        <v>39959</v>
      </c>
    </row>
    <row r="870" spans="1:31" x14ac:dyDescent="0.25">
      <c r="A870">
        <f t="shared" si="124"/>
        <v>869</v>
      </c>
      <c r="B870" s="1">
        <v>25509</v>
      </c>
      <c r="C870" s="2">
        <v>39955</v>
      </c>
      <c r="D870" s="1" t="s">
        <v>32</v>
      </c>
      <c r="E870" s="1" t="str">
        <f t="shared" si="117"/>
        <v>***</v>
      </c>
      <c r="F870" s="1" t="str">
        <f t="shared" si="118"/>
        <v>***</v>
      </c>
      <c r="G870" s="1" t="str">
        <f t="shared" si="119"/>
        <v>***</v>
      </c>
      <c r="J870" s="1" t="str">
        <f t="shared" si="120"/>
        <v>***</v>
      </c>
      <c r="P870" s="1">
        <v>43</v>
      </c>
      <c r="Q870" s="1">
        <f t="shared" si="125"/>
        <v>0.05</v>
      </c>
      <c r="T870" s="4">
        <v>212.28</v>
      </c>
      <c r="U870" s="9">
        <f t="shared" si="121"/>
        <v>0</v>
      </c>
      <c r="V870" s="4">
        <f t="shared" si="122"/>
        <v>4.9367441860465116</v>
      </c>
      <c r="W870" s="1" t="s">
        <v>21</v>
      </c>
      <c r="X870" s="1">
        <v>4.95</v>
      </c>
      <c r="Y870" s="4">
        <f t="shared" si="123"/>
        <v>217.23</v>
      </c>
      <c r="Z870" s="1" t="s">
        <v>42</v>
      </c>
      <c r="AA870" s="1" t="s">
        <v>28</v>
      </c>
      <c r="AB870" s="1" t="s">
        <v>29</v>
      </c>
      <c r="AC870" s="1" t="s">
        <v>43</v>
      </c>
      <c r="AD870" s="1" t="s">
        <v>19</v>
      </c>
      <c r="AE870" s="2">
        <v>39957</v>
      </c>
    </row>
    <row r="871" spans="1:31" x14ac:dyDescent="0.25">
      <c r="A871">
        <f t="shared" si="124"/>
        <v>870</v>
      </c>
      <c r="B871" s="1">
        <v>26758</v>
      </c>
      <c r="C871" s="2">
        <v>39956</v>
      </c>
      <c r="D871" s="1" t="s">
        <v>27</v>
      </c>
      <c r="E871" s="1" t="str">
        <f t="shared" si="117"/>
        <v>*</v>
      </c>
      <c r="F871" s="1" t="str">
        <f t="shared" si="118"/>
        <v>*</v>
      </c>
      <c r="G871" s="1" t="str">
        <f t="shared" si="119"/>
        <v>*</v>
      </c>
      <c r="J871" s="1" t="str">
        <f t="shared" si="120"/>
        <v>*</v>
      </c>
      <c r="P871" s="1">
        <v>46</v>
      </c>
      <c r="Q871" s="1">
        <f t="shared" si="125"/>
        <v>0.05</v>
      </c>
      <c r="T871" s="4">
        <v>3519.12</v>
      </c>
      <c r="U871" s="9">
        <f t="shared" si="121"/>
        <v>1</v>
      </c>
      <c r="V871" s="4">
        <f t="shared" si="122"/>
        <v>76.502608695652171</v>
      </c>
      <c r="W871" s="1" t="s">
        <v>14</v>
      </c>
      <c r="X871" s="1">
        <v>4</v>
      </c>
      <c r="Y871" s="4">
        <f t="shared" si="123"/>
        <v>3523.12</v>
      </c>
      <c r="Z871" s="1" t="s">
        <v>49</v>
      </c>
      <c r="AA871" s="1" t="s">
        <v>37</v>
      </c>
      <c r="AB871" s="1" t="s">
        <v>24</v>
      </c>
      <c r="AC871" s="1" t="s">
        <v>38</v>
      </c>
      <c r="AD871" s="1" t="s">
        <v>19</v>
      </c>
      <c r="AE871" s="2">
        <v>39958</v>
      </c>
    </row>
    <row r="872" spans="1:31" x14ac:dyDescent="0.25">
      <c r="A872">
        <f t="shared" si="124"/>
        <v>871</v>
      </c>
      <c r="B872" s="1">
        <v>55908</v>
      </c>
      <c r="C872" s="2">
        <v>39956</v>
      </c>
      <c r="D872" s="1" t="s">
        <v>20</v>
      </c>
      <c r="E872" s="1" t="str">
        <f t="shared" si="117"/>
        <v>*</v>
      </c>
      <c r="F872" s="1" t="str">
        <f t="shared" si="118"/>
        <v>**</v>
      </c>
      <c r="G872" s="1" t="str">
        <f t="shared" si="119"/>
        <v>**</v>
      </c>
      <c r="J872" s="1" t="str">
        <f t="shared" si="120"/>
        <v>**</v>
      </c>
      <c r="P872" s="1">
        <v>44</v>
      </c>
      <c r="Q872" s="1">
        <f t="shared" si="125"/>
        <v>0.05</v>
      </c>
      <c r="T872" s="4">
        <v>1844.97</v>
      </c>
      <c r="U872" s="9">
        <f t="shared" si="121"/>
        <v>1</v>
      </c>
      <c r="V872" s="4">
        <f t="shared" si="122"/>
        <v>41.931136363636362</v>
      </c>
      <c r="W872" s="1" t="s">
        <v>21</v>
      </c>
      <c r="X872" s="1">
        <v>2.99</v>
      </c>
      <c r="Y872" s="4">
        <f t="shared" si="123"/>
        <v>1847.96</v>
      </c>
      <c r="Z872" s="1" t="s">
        <v>44</v>
      </c>
      <c r="AA872" s="1" t="s">
        <v>28</v>
      </c>
      <c r="AB872" s="1" t="s">
        <v>29</v>
      </c>
      <c r="AC872" s="1" t="s">
        <v>43</v>
      </c>
      <c r="AD872" s="1" t="s">
        <v>19</v>
      </c>
      <c r="AE872" s="2">
        <v>39957</v>
      </c>
    </row>
    <row r="873" spans="1:31" x14ac:dyDescent="0.25">
      <c r="A873">
        <f t="shared" si="124"/>
        <v>872</v>
      </c>
      <c r="B873" s="1">
        <v>26758</v>
      </c>
      <c r="C873" s="2">
        <v>39956</v>
      </c>
      <c r="D873" s="1" t="s">
        <v>27</v>
      </c>
      <c r="E873" s="1" t="str">
        <f t="shared" si="117"/>
        <v>*</v>
      </c>
      <c r="F873" s="1" t="str">
        <f t="shared" si="118"/>
        <v>*</v>
      </c>
      <c r="G873" s="1" t="str">
        <f t="shared" si="119"/>
        <v>*</v>
      </c>
      <c r="J873" s="1" t="str">
        <f t="shared" si="120"/>
        <v>*</v>
      </c>
      <c r="P873" s="1">
        <v>37</v>
      </c>
      <c r="Q873" s="1">
        <f t="shared" si="125"/>
        <v>0.04</v>
      </c>
      <c r="T873" s="4">
        <v>108.33</v>
      </c>
      <c r="U873" s="9">
        <f t="shared" si="121"/>
        <v>0</v>
      </c>
      <c r="V873" s="4">
        <f t="shared" si="122"/>
        <v>2.9278378378378376</v>
      </c>
      <c r="W873" s="1" t="s">
        <v>21</v>
      </c>
      <c r="X873" s="1">
        <v>0.7</v>
      </c>
      <c r="Y873" s="4">
        <f t="shared" si="123"/>
        <v>109.03</v>
      </c>
      <c r="Z873" s="1" t="s">
        <v>49</v>
      </c>
      <c r="AA873" s="1" t="s">
        <v>37</v>
      </c>
      <c r="AB873" s="1" t="s">
        <v>29</v>
      </c>
      <c r="AC873" s="1" t="s">
        <v>30</v>
      </c>
      <c r="AD873" s="1" t="s">
        <v>31</v>
      </c>
      <c r="AE873" s="2">
        <v>39958</v>
      </c>
    </row>
    <row r="874" spans="1:31" x14ac:dyDescent="0.25">
      <c r="A874">
        <f t="shared" si="124"/>
        <v>873</v>
      </c>
      <c r="B874" s="1">
        <v>10663</v>
      </c>
      <c r="C874" s="2">
        <v>39956</v>
      </c>
      <c r="D874" s="1" t="s">
        <v>20</v>
      </c>
      <c r="E874" s="1" t="str">
        <f t="shared" si="117"/>
        <v>*</v>
      </c>
      <c r="F874" s="1" t="str">
        <f t="shared" si="118"/>
        <v>**</v>
      </c>
      <c r="G874" s="1" t="str">
        <f t="shared" si="119"/>
        <v>**</v>
      </c>
      <c r="J874" s="1" t="str">
        <f t="shared" si="120"/>
        <v>**</v>
      </c>
      <c r="P874" s="1">
        <v>40</v>
      </c>
      <c r="Q874" s="1">
        <f t="shared" si="125"/>
        <v>0.05</v>
      </c>
      <c r="T874" s="4">
        <v>104.39</v>
      </c>
      <c r="U874" s="9">
        <f t="shared" si="121"/>
        <v>0</v>
      </c>
      <c r="V874" s="4">
        <f t="shared" si="122"/>
        <v>2.60975</v>
      </c>
      <c r="W874" s="1" t="s">
        <v>21</v>
      </c>
      <c r="X874" s="1">
        <v>0.5</v>
      </c>
      <c r="Y874" s="4">
        <f t="shared" si="123"/>
        <v>104.89</v>
      </c>
      <c r="Z874" s="1" t="s">
        <v>46</v>
      </c>
      <c r="AA874" s="1" t="s">
        <v>37</v>
      </c>
      <c r="AB874" s="1" t="s">
        <v>29</v>
      </c>
      <c r="AC874" s="1" t="s">
        <v>58</v>
      </c>
      <c r="AD874" s="1" t="s">
        <v>19</v>
      </c>
      <c r="AE874" s="2">
        <v>39956</v>
      </c>
    </row>
    <row r="875" spans="1:31" x14ac:dyDescent="0.25">
      <c r="A875">
        <f t="shared" si="124"/>
        <v>874</v>
      </c>
      <c r="B875" s="1">
        <v>19431</v>
      </c>
      <c r="C875" s="2">
        <v>39956</v>
      </c>
      <c r="D875" s="1" t="s">
        <v>27</v>
      </c>
      <c r="E875" s="1" t="str">
        <f t="shared" si="117"/>
        <v>*</v>
      </c>
      <c r="F875" s="1" t="str">
        <f t="shared" si="118"/>
        <v>*</v>
      </c>
      <c r="G875" s="1" t="str">
        <f t="shared" si="119"/>
        <v>*</v>
      </c>
      <c r="J875" s="1" t="str">
        <f t="shared" si="120"/>
        <v>*</v>
      </c>
      <c r="P875" s="1">
        <v>4</v>
      </c>
      <c r="Q875" s="1">
        <f t="shared" si="125"/>
        <v>0.01</v>
      </c>
      <c r="T875" s="4">
        <v>16.82</v>
      </c>
      <c r="U875" s="9">
        <f t="shared" si="121"/>
        <v>0</v>
      </c>
      <c r="V875" s="4">
        <f t="shared" si="122"/>
        <v>4.2050000000000001</v>
      </c>
      <c r="W875" s="1" t="s">
        <v>21</v>
      </c>
      <c r="X875" s="1">
        <v>1.17</v>
      </c>
      <c r="Y875" s="4">
        <f t="shared" si="123"/>
        <v>17.990000000000002</v>
      </c>
      <c r="Z875" s="1" t="s">
        <v>22</v>
      </c>
      <c r="AA875" s="1" t="s">
        <v>37</v>
      </c>
      <c r="AB875" s="1" t="s">
        <v>29</v>
      </c>
      <c r="AC875" s="1" t="s">
        <v>30</v>
      </c>
      <c r="AD875" s="1" t="s">
        <v>31</v>
      </c>
      <c r="AE875" s="2">
        <v>39958</v>
      </c>
    </row>
    <row r="876" spans="1:31" x14ac:dyDescent="0.25">
      <c r="A876">
        <f t="shared" si="124"/>
        <v>875</v>
      </c>
      <c r="B876" s="1">
        <v>23205</v>
      </c>
      <c r="C876" s="2">
        <v>39957</v>
      </c>
      <c r="D876" s="1" t="s">
        <v>20</v>
      </c>
      <c r="E876" s="1" t="str">
        <f t="shared" si="117"/>
        <v>*</v>
      </c>
      <c r="F876" s="1" t="str">
        <f t="shared" si="118"/>
        <v>**</v>
      </c>
      <c r="G876" s="1" t="str">
        <f t="shared" si="119"/>
        <v>**</v>
      </c>
      <c r="J876" s="1" t="str">
        <f t="shared" si="120"/>
        <v>**</v>
      </c>
      <c r="P876" s="1">
        <v>26</v>
      </c>
      <c r="Q876" s="1">
        <f t="shared" si="125"/>
        <v>3.5000000000000003E-2</v>
      </c>
      <c r="T876" s="4">
        <v>7208.8</v>
      </c>
      <c r="U876" s="9">
        <f t="shared" si="121"/>
        <v>1</v>
      </c>
      <c r="V876" s="4">
        <f t="shared" si="122"/>
        <v>277.26153846153846</v>
      </c>
      <c r="W876" s="1" t="s">
        <v>33</v>
      </c>
      <c r="X876" s="1">
        <v>62.74</v>
      </c>
      <c r="Y876" s="4">
        <f t="shared" si="123"/>
        <v>7271.54</v>
      </c>
      <c r="Z876" s="1" t="s">
        <v>22</v>
      </c>
      <c r="AA876" s="1" t="s">
        <v>16</v>
      </c>
      <c r="AB876" s="1" t="s">
        <v>17</v>
      </c>
      <c r="AC876" s="1" t="s">
        <v>52</v>
      </c>
      <c r="AD876" s="1" t="s">
        <v>59</v>
      </c>
      <c r="AE876" s="2">
        <v>39958</v>
      </c>
    </row>
    <row r="877" spans="1:31" x14ac:dyDescent="0.25">
      <c r="A877">
        <f t="shared" si="124"/>
        <v>876</v>
      </c>
      <c r="B877" s="1">
        <v>41091</v>
      </c>
      <c r="C877" s="2">
        <v>39957</v>
      </c>
      <c r="D877" s="1" t="s">
        <v>36</v>
      </c>
      <c r="E877" s="1" t="str">
        <f t="shared" si="117"/>
        <v>*</v>
      </c>
      <c r="F877" s="1" t="str">
        <f t="shared" si="118"/>
        <v>*</v>
      </c>
      <c r="G877" s="1" t="str">
        <f t="shared" si="119"/>
        <v>*</v>
      </c>
      <c r="J877" s="1" t="str">
        <f t="shared" si="120"/>
        <v>*</v>
      </c>
      <c r="P877" s="1">
        <v>32</v>
      </c>
      <c r="Q877" s="1">
        <f t="shared" si="125"/>
        <v>0.04</v>
      </c>
      <c r="T877" s="4">
        <v>6310.69</v>
      </c>
      <c r="U877" s="9">
        <f t="shared" si="121"/>
        <v>1</v>
      </c>
      <c r="V877" s="4">
        <f t="shared" si="122"/>
        <v>197.20906249999999</v>
      </c>
      <c r="W877" s="1" t="s">
        <v>14</v>
      </c>
      <c r="X877" s="1">
        <v>18.059999999999999</v>
      </c>
      <c r="Y877" s="4">
        <f t="shared" si="123"/>
        <v>6328.75</v>
      </c>
      <c r="Z877" s="1" t="s">
        <v>15</v>
      </c>
      <c r="AA877" s="1" t="s">
        <v>16</v>
      </c>
      <c r="AB877" s="1" t="s">
        <v>17</v>
      </c>
      <c r="AC877" s="1" t="s">
        <v>34</v>
      </c>
      <c r="AD877" s="1" t="s">
        <v>48</v>
      </c>
      <c r="AE877" s="2">
        <v>39958</v>
      </c>
    </row>
    <row r="878" spans="1:31" x14ac:dyDescent="0.25">
      <c r="A878">
        <f t="shared" si="124"/>
        <v>877</v>
      </c>
      <c r="B878" s="1">
        <v>5760</v>
      </c>
      <c r="C878" s="2">
        <v>39957</v>
      </c>
      <c r="D878" s="1" t="s">
        <v>27</v>
      </c>
      <c r="E878" s="1" t="str">
        <f t="shared" si="117"/>
        <v>*</v>
      </c>
      <c r="F878" s="1" t="str">
        <f t="shared" si="118"/>
        <v>*</v>
      </c>
      <c r="G878" s="1" t="str">
        <f t="shared" si="119"/>
        <v>*</v>
      </c>
      <c r="J878" s="1" t="str">
        <f t="shared" si="120"/>
        <v>*</v>
      </c>
      <c r="P878" s="1">
        <v>34</v>
      </c>
      <c r="Q878" s="1">
        <f t="shared" si="125"/>
        <v>0.04</v>
      </c>
      <c r="T878" s="4">
        <v>5261.73</v>
      </c>
      <c r="U878" s="9">
        <f t="shared" si="121"/>
        <v>1</v>
      </c>
      <c r="V878" s="4">
        <f t="shared" si="122"/>
        <v>154.75676470588235</v>
      </c>
      <c r="W878" s="1" t="s">
        <v>33</v>
      </c>
      <c r="X878" s="1">
        <v>43.71</v>
      </c>
      <c r="Y878" s="4">
        <f t="shared" si="123"/>
        <v>5305.44</v>
      </c>
      <c r="Z878" s="1" t="s">
        <v>22</v>
      </c>
      <c r="AA878" s="1" t="s">
        <v>37</v>
      </c>
      <c r="AB878" s="1" t="s">
        <v>17</v>
      </c>
      <c r="AC878" s="1" t="s">
        <v>34</v>
      </c>
      <c r="AD878" s="1" t="s">
        <v>35</v>
      </c>
      <c r="AE878" s="2">
        <v>39958</v>
      </c>
    </row>
    <row r="879" spans="1:31" x14ac:dyDescent="0.25">
      <c r="A879">
        <f t="shared" si="124"/>
        <v>878</v>
      </c>
      <c r="B879" s="1">
        <v>12516</v>
      </c>
      <c r="C879" s="2">
        <v>39957</v>
      </c>
      <c r="D879" s="1" t="s">
        <v>13</v>
      </c>
      <c r="E879" s="1" t="str">
        <f t="shared" si="117"/>
        <v>*</v>
      </c>
      <c r="F879" s="1" t="str">
        <f t="shared" si="118"/>
        <v>*</v>
      </c>
      <c r="G879" s="1" t="str">
        <f t="shared" si="119"/>
        <v>*</v>
      </c>
      <c r="J879" s="1" t="str">
        <f t="shared" si="120"/>
        <v>*</v>
      </c>
      <c r="P879" s="1">
        <v>31</v>
      </c>
      <c r="Q879" s="1">
        <f t="shared" si="125"/>
        <v>0.04</v>
      </c>
      <c r="T879" s="4">
        <v>2360.4299999999998</v>
      </c>
      <c r="U879" s="9">
        <f t="shared" si="121"/>
        <v>1</v>
      </c>
      <c r="V879" s="4">
        <f t="shared" si="122"/>
        <v>76.14290322580645</v>
      </c>
      <c r="W879" s="1" t="s">
        <v>33</v>
      </c>
      <c r="X879" s="1">
        <v>33.6</v>
      </c>
      <c r="Y879" s="4">
        <f t="shared" si="123"/>
        <v>2394.0299999999997</v>
      </c>
      <c r="Z879" s="1" t="s">
        <v>22</v>
      </c>
      <c r="AA879" s="1" t="s">
        <v>37</v>
      </c>
      <c r="AB879" s="1" t="s">
        <v>24</v>
      </c>
      <c r="AC879" s="1" t="s">
        <v>56</v>
      </c>
      <c r="AD879" s="1" t="s">
        <v>35</v>
      </c>
      <c r="AE879" s="2">
        <v>39962</v>
      </c>
    </row>
    <row r="880" spans="1:31" x14ac:dyDescent="0.25">
      <c r="A880">
        <f t="shared" si="124"/>
        <v>879</v>
      </c>
      <c r="B880" s="1">
        <v>23205</v>
      </c>
      <c r="C880" s="2">
        <v>39957</v>
      </c>
      <c r="D880" s="1" t="s">
        <v>20</v>
      </c>
      <c r="E880" s="1" t="str">
        <f t="shared" si="117"/>
        <v>*</v>
      </c>
      <c r="F880" s="1" t="str">
        <f t="shared" si="118"/>
        <v>**</v>
      </c>
      <c r="G880" s="1" t="str">
        <f t="shared" si="119"/>
        <v>**</v>
      </c>
      <c r="J880" s="1" t="str">
        <f t="shared" si="120"/>
        <v>**</v>
      </c>
      <c r="P880" s="1">
        <v>8</v>
      </c>
      <c r="Q880" s="1">
        <f t="shared" si="125"/>
        <v>0.01</v>
      </c>
      <c r="T880" s="4">
        <v>319.62</v>
      </c>
      <c r="U880" s="9">
        <f t="shared" si="121"/>
        <v>0</v>
      </c>
      <c r="V880" s="4">
        <f t="shared" si="122"/>
        <v>39.952500000000001</v>
      </c>
      <c r="W880" s="1" t="s">
        <v>14</v>
      </c>
      <c r="X880" s="1">
        <v>7.2</v>
      </c>
      <c r="Y880" s="4">
        <f t="shared" si="123"/>
        <v>326.82</v>
      </c>
      <c r="Z880" s="1" t="s">
        <v>22</v>
      </c>
      <c r="AA880" s="1" t="s">
        <v>16</v>
      </c>
      <c r="AB880" s="1" t="s">
        <v>29</v>
      </c>
      <c r="AC880" s="1" t="s">
        <v>63</v>
      </c>
      <c r="AD880" s="1" t="s">
        <v>19</v>
      </c>
      <c r="AE880" s="2">
        <v>39958</v>
      </c>
    </row>
    <row r="881" spans="1:31" x14ac:dyDescent="0.25">
      <c r="A881">
        <f t="shared" si="124"/>
        <v>880</v>
      </c>
      <c r="B881" s="1">
        <v>23205</v>
      </c>
      <c r="C881" s="2">
        <v>39957</v>
      </c>
      <c r="D881" s="1" t="s">
        <v>20</v>
      </c>
      <c r="E881" s="1" t="str">
        <f t="shared" si="117"/>
        <v>*</v>
      </c>
      <c r="F881" s="1" t="str">
        <f t="shared" si="118"/>
        <v>**</v>
      </c>
      <c r="G881" s="1" t="str">
        <f t="shared" si="119"/>
        <v>**</v>
      </c>
      <c r="J881" s="1" t="str">
        <f t="shared" si="120"/>
        <v>**</v>
      </c>
      <c r="P881" s="1">
        <v>32</v>
      </c>
      <c r="Q881" s="1">
        <f t="shared" si="125"/>
        <v>0.04</v>
      </c>
      <c r="T881" s="4">
        <v>263.39</v>
      </c>
      <c r="U881" s="9">
        <f t="shared" si="121"/>
        <v>0</v>
      </c>
      <c r="V881" s="4">
        <f t="shared" si="122"/>
        <v>8.2309374999999996</v>
      </c>
      <c r="W881" s="1" t="s">
        <v>14</v>
      </c>
      <c r="X881" s="1">
        <v>2.83</v>
      </c>
      <c r="Y881" s="4">
        <f t="shared" si="123"/>
        <v>266.21999999999997</v>
      </c>
      <c r="Z881" s="1" t="s">
        <v>22</v>
      </c>
      <c r="AA881" s="1" t="s">
        <v>16</v>
      </c>
      <c r="AB881" s="1" t="s">
        <v>24</v>
      </c>
      <c r="AC881" s="1" t="s">
        <v>38</v>
      </c>
      <c r="AD881" s="1" t="s">
        <v>41</v>
      </c>
      <c r="AE881" s="2">
        <v>39958</v>
      </c>
    </row>
    <row r="882" spans="1:31" x14ac:dyDescent="0.25">
      <c r="A882">
        <f t="shared" si="124"/>
        <v>881</v>
      </c>
      <c r="B882" s="1">
        <v>12516</v>
      </c>
      <c r="C882" s="2">
        <v>39957</v>
      </c>
      <c r="D882" s="1" t="s">
        <v>13</v>
      </c>
      <c r="E882" s="1" t="str">
        <f t="shared" si="117"/>
        <v>*</v>
      </c>
      <c r="F882" s="1" t="str">
        <f t="shared" si="118"/>
        <v>*</v>
      </c>
      <c r="G882" s="1" t="str">
        <f t="shared" si="119"/>
        <v>*</v>
      </c>
      <c r="J882" s="1" t="str">
        <f t="shared" si="120"/>
        <v>*</v>
      </c>
      <c r="P882" s="1">
        <v>22</v>
      </c>
      <c r="Q882" s="1">
        <f t="shared" si="125"/>
        <v>3.5000000000000003E-2</v>
      </c>
      <c r="T882" s="4">
        <v>154.6</v>
      </c>
      <c r="U882" s="9">
        <f t="shared" si="121"/>
        <v>0</v>
      </c>
      <c r="V882" s="4">
        <f t="shared" si="122"/>
        <v>7.0272727272727273</v>
      </c>
      <c r="W882" s="1" t="s">
        <v>21</v>
      </c>
      <c r="X882" s="1">
        <v>5.1100000000000003</v>
      </c>
      <c r="Y882" s="4">
        <f t="shared" si="123"/>
        <v>159.71</v>
      </c>
      <c r="Z882" s="1" t="s">
        <v>22</v>
      </c>
      <c r="AA882" s="1" t="s">
        <v>37</v>
      </c>
      <c r="AB882" s="1" t="s">
        <v>29</v>
      </c>
      <c r="AC882" s="1" t="s">
        <v>40</v>
      </c>
      <c r="AD882" s="1" t="s">
        <v>19</v>
      </c>
      <c r="AE882" s="2">
        <v>39961</v>
      </c>
    </row>
    <row r="883" spans="1:31" x14ac:dyDescent="0.25">
      <c r="A883">
        <f t="shared" si="124"/>
        <v>882</v>
      </c>
      <c r="B883" s="1">
        <v>59072</v>
      </c>
      <c r="C883" s="2">
        <v>39958</v>
      </c>
      <c r="D883" s="1" t="s">
        <v>27</v>
      </c>
      <c r="E883" s="1" t="str">
        <f t="shared" si="117"/>
        <v>*</v>
      </c>
      <c r="F883" s="1" t="str">
        <f t="shared" si="118"/>
        <v>*</v>
      </c>
      <c r="G883" s="1" t="str">
        <f t="shared" si="119"/>
        <v>*</v>
      </c>
      <c r="J883" s="1" t="str">
        <f t="shared" si="120"/>
        <v>*</v>
      </c>
      <c r="P883" s="1">
        <v>38</v>
      </c>
      <c r="Q883" s="1">
        <f t="shared" si="125"/>
        <v>0.04</v>
      </c>
      <c r="T883" s="4">
        <v>4191.5625</v>
      </c>
      <c r="U883" s="9">
        <f t="shared" si="121"/>
        <v>1</v>
      </c>
      <c r="V883" s="4">
        <f t="shared" si="122"/>
        <v>110.30427631578948</v>
      </c>
      <c r="W883" s="1" t="s">
        <v>21</v>
      </c>
      <c r="X883" s="1">
        <v>2.5</v>
      </c>
      <c r="Y883" s="4">
        <f t="shared" si="123"/>
        <v>4194.0625</v>
      </c>
      <c r="Z883" s="1" t="s">
        <v>42</v>
      </c>
      <c r="AA883" s="1" t="s">
        <v>28</v>
      </c>
      <c r="AB883" s="1" t="s">
        <v>24</v>
      </c>
      <c r="AC883" s="1" t="s">
        <v>25</v>
      </c>
      <c r="AD883" s="1" t="s">
        <v>19</v>
      </c>
      <c r="AE883" s="2">
        <v>39960</v>
      </c>
    </row>
    <row r="884" spans="1:31" x14ac:dyDescent="0.25">
      <c r="A884">
        <f t="shared" si="124"/>
        <v>883</v>
      </c>
      <c r="B884" s="1">
        <v>25445</v>
      </c>
      <c r="C884" s="2">
        <v>39958</v>
      </c>
      <c r="D884" s="1" t="s">
        <v>13</v>
      </c>
      <c r="E884" s="1" t="str">
        <f t="shared" si="117"/>
        <v>*</v>
      </c>
      <c r="F884" s="1" t="str">
        <f t="shared" si="118"/>
        <v>*</v>
      </c>
      <c r="G884" s="1" t="str">
        <f t="shared" si="119"/>
        <v>*</v>
      </c>
      <c r="J884" s="1" t="str">
        <f t="shared" si="120"/>
        <v>*</v>
      </c>
      <c r="P884" s="1">
        <v>48</v>
      </c>
      <c r="Q884" s="1">
        <f t="shared" si="125"/>
        <v>0.05</v>
      </c>
      <c r="T884" s="4">
        <v>1444</v>
      </c>
      <c r="U884" s="9">
        <f t="shared" si="121"/>
        <v>1</v>
      </c>
      <c r="V884" s="4">
        <f t="shared" si="122"/>
        <v>30.083333333333332</v>
      </c>
      <c r="W884" s="1" t="s">
        <v>21</v>
      </c>
      <c r="X884" s="1">
        <v>2.99</v>
      </c>
      <c r="Y884" s="4">
        <f t="shared" si="123"/>
        <v>1446.99</v>
      </c>
      <c r="Z884" s="1" t="s">
        <v>42</v>
      </c>
      <c r="AA884" s="1" t="s">
        <v>23</v>
      </c>
      <c r="AB884" s="1" t="s">
        <v>29</v>
      </c>
      <c r="AC884" s="1" t="s">
        <v>43</v>
      </c>
      <c r="AD884" s="1" t="s">
        <v>19</v>
      </c>
      <c r="AE884" s="2">
        <v>39960</v>
      </c>
    </row>
    <row r="885" spans="1:31" x14ac:dyDescent="0.25">
      <c r="A885">
        <f t="shared" si="124"/>
        <v>884</v>
      </c>
      <c r="B885" s="1">
        <v>39335</v>
      </c>
      <c r="C885" s="2">
        <v>39958</v>
      </c>
      <c r="D885" s="1" t="s">
        <v>27</v>
      </c>
      <c r="E885" s="1" t="str">
        <f t="shared" si="117"/>
        <v>*</v>
      </c>
      <c r="F885" s="1" t="str">
        <f t="shared" si="118"/>
        <v>*</v>
      </c>
      <c r="G885" s="1" t="str">
        <f t="shared" si="119"/>
        <v>*</v>
      </c>
      <c r="J885" s="1" t="str">
        <f t="shared" si="120"/>
        <v>*</v>
      </c>
      <c r="P885" s="1">
        <v>34</v>
      </c>
      <c r="Q885" s="1">
        <f t="shared" si="125"/>
        <v>0.04</v>
      </c>
      <c r="T885" s="4">
        <v>889.84</v>
      </c>
      <c r="U885" s="9">
        <f t="shared" si="121"/>
        <v>0</v>
      </c>
      <c r="V885" s="4">
        <f t="shared" si="122"/>
        <v>26.171764705882353</v>
      </c>
      <c r="W885" s="1" t="s">
        <v>21</v>
      </c>
      <c r="X885" s="1">
        <v>8.23</v>
      </c>
      <c r="Y885" s="4">
        <f t="shared" si="123"/>
        <v>898.07</v>
      </c>
      <c r="Z885" s="1" t="s">
        <v>44</v>
      </c>
      <c r="AA885" s="1" t="s">
        <v>28</v>
      </c>
      <c r="AB885" s="1" t="s">
        <v>29</v>
      </c>
      <c r="AC885" s="1" t="s">
        <v>57</v>
      </c>
      <c r="AD885" s="1" t="s">
        <v>19</v>
      </c>
      <c r="AE885" s="2">
        <v>39960</v>
      </c>
    </row>
    <row r="886" spans="1:31" x14ac:dyDescent="0.25">
      <c r="A886">
        <f t="shared" si="124"/>
        <v>885</v>
      </c>
      <c r="B886" s="1">
        <v>29637</v>
      </c>
      <c r="C886" s="2">
        <v>39958</v>
      </c>
      <c r="D886" s="1" t="s">
        <v>20</v>
      </c>
      <c r="E886" s="1" t="str">
        <f t="shared" si="117"/>
        <v>*</v>
      </c>
      <c r="F886" s="1" t="str">
        <f t="shared" si="118"/>
        <v>**</v>
      </c>
      <c r="G886" s="1" t="str">
        <f t="shared" si="119"/>
        <v>**</v>
      </c>
      <c r="J886" s="1" t="str">
        <f t="shared" si="120"/>
        <v>**</v>
      </c>
      <c r="P886" s="1">
        <v>34</v>
      </c>
      <c r="Q886" s="1">
        <f t="shared" si="125"/>
        <v>0.04</v>
      </c>
      <c r="T886" s="4">
        <v>598.19000000000005</v>
      </c>
      <c r="U886" s="9">
        <f t="shared" si="121"/>
        <v>0</v>
      </c>
      <c r="V886" s="4">
        <f t="shared" si="122"/>
        <v>17.593823529411765</v>
      </c>
      <c r="W886" s="1" t="s">
        <v>21</v>
      </c>
      <c r="X886" s="1">
        <v>8.51</v>
      </c>
      <c r="Y886" s="4">
        <f t="shared" si="123"/>
        <v>606.70000000000005</v>
      </c>
      <c r="Z886" s="1" t="s">
        <v>42</v>
      </c>
      <c r="AA886" s="1" t="s">
        <v>37</v>
      </c>
      <c r="AB886" s="1" t="s">
        <v>24</v>
      </c>
      <c r="AC886" s="1" t="s">
        <v>56</v>
      </c>
      <c r="AD886" s="1" t="s">
        <v>26</v>
      </c>
      <c r="AE886" s="2">
        <v>39960</v>
      </c>
    </row>
    <row r="887" spans="1:31" x14ac:dyDescent="0.25">
      <c r="A887">
        <f t="shared" si="124"/>
        <v>886</v>
      </c>
      <c r="B887" s="1">
        <v>59072</v>
      </c>
      <c r="C887" s="2">
        <v>39958</v>
      </c>
      <c r="D887" s="1" t="s">
        <v>27</v>
      </c>
      <c r="E887" s="1" t="str">
        <f t="shared" si="117"/>
        <v>*</v>
      </c>
      <c r="F887" s="1" t="str">
        <f t="shared" si="118"/>
        <v>*</v>
      </c>
      <c r="G887" s="1" t="str">
        <f t="shared" si="119"/>
        <v>*</v>
      </c>
      <c r="J887" s="1" t="str">
        <f t="shared" si="120"/>
        <v>*</v>
      </c>
      <c r="P887" s="1">
        <v>22</v>
      </c>
      <c r="Q887" s="1">
        <f t="shared" si="125"/>
        <v>3.5000000000000003E-2</v>
      </c>
      <c r="T887" s="4">
        <v>576.89</v>
      </c>
      <c r="U887" s="9">
        <f t="shared" si="121"/>
        <v>0</v>
      </c>
      <c r="V887" s="4">
        <f t="shared" si="122"/>
        <v>26.222272727272728</v>
      </c>
      <c r="W887" s="1" t="s">
        <v>21</v>
      </c>
      <c r="X887" s="1">
        <v>5.58</v>
      </c>
      <c r="Y887" s="4">
        <f t="shared" si="123"/>
        <v>582.47</v>
      </c>
      <c r="Z887" s="1" t="s">
        <v>42</v>
      </c>
      <c r="AA887" s="1" t="s">
        <v>28</v>
      </c>
      <c r="AB887" s="1" t="s">
        <v>29</v>
      </c>
      <c r="AC887" s="1" t="s">
        <v>40</v>
      </c>
      <c r="AD887" s="1" t="s">
        <v>19</v>
      </c>
      <c r="AE887" s="2">
        <v>39959</v>
      </c>
    </row>
    <row r="888" spans="1:31" x14ac:dyDescent="0.25">
      <c r="A888">
        <f t="shared" si="124"/>
        <v>887</v>
      </c>
      <c r="B888" s="1">
        <v>6880</v>
      </c>
      <c r="C888" s="2">
        <v>39958</v>
      </c>
      <c r="D888" s="1" t="s">
        <v>36</v>
      </c>
      <c r="E888" s="1" t="str">
        <f t="shared" si="117"/>
        <v>*</v>
      </c>
      <c r="F888" s="1" t="str">
        <f t="shared" si="118"/>
        <v>*</v>
      </c>
      <c r="G888" s="1" t="str">
        <f t="shared" si="119"/>
        <v>*</v>
      </c>
      <c r="J888" s="1" t="str">
        <f t="shared" si="120"/>
        <v>*</v>
      </c>
      <c r="P888" s="1">
        <v>5</v>
      </c>
      <c r="Q888" s="1">
        <f t="shared" si="125"/>
        <v>0.01</v>
      </c>
      <c r="T888" s="4">
        <v>235.49</v>
      </c>
      <c r="U888" s="9">
        <f t="shared" si="121"/>
        <v>0</v>
      </c>
      <c r="V888" s="4">
        <f t="shared" si="122"/>
        <v>47.097999999999999</v>
      </c>
      <c r="W888" s="1" t="s">
        <v>21</v>
      </c>
      <c r="X888" s="1">
        <v>5.86</v>
      </c>
      <c r="Y888" s="4">
        <f t="shared" si="123"/>
        <v>241.35000000000002</v>
      </c>
      <c r="Z888" s="1" t="s">
        <v>42</v>
      </c>
      <c r="AA888" s="1" t="s">
        <v>16</v>
      </c>
      <c r="AB888" s="1" t="s">
        <v>29</v>
      </c>
      <c r="AC888" s="1" t="s">
        <v>40</v>
      </c>
      <c r="AD888" s="1" t="s">
        <v>19</v>
      </c>
      <c r="AE888" s="2">
        <v>39960</v>
      </c>
    </row>
    <row r="889" spans="1:31" x14ac:dyDescent="0.25">
      <c r="A889">
        <f t="shared" si="124"/>
        <v>888</v>
      </c>
      <c r="B889" s="1">
        <v>9476</v>
      </c>
      <c r="C889" s="2">
        <v>39958</v>
      </c>
      <c r="D889" s="1" t="s">
        <v>27</v>
      </c>
      <c r="E889" s="1" t="str">
        <f t="shared" si="117"/>
        <v>*</v>
      </c>
      <c r="F889" s="1" t="str">
        <f t="shared" si="118"/>
        <v>*</v>
      </c>
      <c r="G889" s="1" t="str">
        <f t="shared" si="119"/>
        <v>*</v>
      </c>
      <c r="J889" s="1" t="str">
        <f t="shared" si="120"/>
        <v>*</v>
      </c>
      <c r="P889" s="1">
        <v>10</v>
      </c>
      <c r="Q889" s="1">
        <f t="shared" si="125"/>
        <v>0.02</v>
      </c>
      <c r="T889" s="4">
        <v>165.04</v>
      </c>
      <c r="U889" s="9">
        <f t="shared" si="121"/>
        <v>0</v>
      </c>
      <c r="V889" s="4">
        <f t="shared" si="122"/>
        <v>16.503999999999998</v>
      </c>
      <c r="W889" s="1" t="s">
        <v>14</v>
      </c>
      <c r="X889" s="1">
        <v>13.18</v>
      </c>
      <c r="Y889" s="4">
        <f t="shared" si="123"/>
        <v>178.22</v>
      </c>
      <c r="Z889" s="1" t="s">
        <v>46</v>
      </c>
      <c r="AA889" s="1" t="s">
        <v>28</v>
      </c>
      <c r="AB889" s="1" t="s">
        <v>29</v>
      </c>
      <c r="AC889" s="1" t="s">
        <v>43</v>
      </c>
      <c r="AD889" s="1" t="s">
        <v>19</v>
      </c>
      <c r="AE889" s="2">
        <v>39960</v>
      </c>
    </row>
    <row r="890" spans="1:31" x14ac:dyDescent="0.25">
      <c r="A890">
        <f t="shared" si="124"/>
        <v>889</v>
      </c>
      <c r="B890" s="1">
        <v>39335</v>
      </c>
      <c r="C890" s="2">
        <v>39958</v>
      </c>
      <c r="D890" s="1" t="s">
        <v>27</v>
      </c>
      <c r="E890" s="1" t="str">
        <f t="shared" si="117"/>
        <v>*</v>
      </c>
      <c r="F890" s="1" t="str">
        <f t="shared" si="118"/>
        <v>*</v>
      </c>
      <c r="G890" s="1" t="str">
        <f t="shared" si="119"/>
        <v>*</v>
      </c>
      <c r="J890" s="1" t="str">
        <f t="shared" si="120"/>
        <v>*</v>
      </c>
      <c r="P890" s="1">
        <v>24</v>
      </c>
      <c r="Q890" s="1">
        <f t="shared" si="125"/>
        <v>3.5000000000000003E-2</v>
      </c>
      <c r="T890" s="4">
        <v>113.23</v>
      </c>
      <c r="U890" s="9">
        <f t="shared" si="121"/>
        <v>0</v>
      </c>
      <c r="V890" s="4">
        <f t="shared" si="122"/>
        <v>4.7179166666666665</v>
      </c>
      <c r="W890" s="1" t="s">
        <v>21</v>
      </c>
      <c r="X890" s="1">
        <v>2.39</v>
      </c>
      <c r="Y890" s="4">
        <f t="shared" si="123"/>
        <v>115.62</v>
      </c>
      <c r="Z890" s="1" t="s">
        <v>44</v>
      </c>
      <c r="AA890" s="1" t="s">
        <v>28</v>
      </c>
      <c r="AB890" s="1" t="s">
        <v>24</v>
      </c>
      <c r="AC890" s="1" t="s">
        <v>38</v>
      </c>
      <c r="AD890" s="1" t="s">
        <v>41</v>
      </c>
      <c r="AE890" s="2">
        <v>39959</v>
      </c>
    </row>
    <row r="891" spans="1:31" x14ac:dyDescent="0.25">
      <c r="A891">
        <f t="shared" si="124"/>
        <v>890</v>
      </c>
      <c r="B891" s="1">
        <v>59072</v>
      </c>
      <c r="C891" s="2">
        <v>39958</v>
      </c>
      <c r="D891" s="1" t="s">
        <v>27</v>
      </c>
      <c r="E891" s="1" t="str">
        <f t="shared" si="117"/>
        <v>*</v>
      </c>
      <c r="F891" s="1" t="str">
        <f t="shared" si="118"/>
        <v>*</v>
      </c>
      <c r="G891" s="1" t="str">
        <f t="shared" si="119"/>
        <v>*</v>
      </c>
      <c r="J891" s="1" t="str">
        <f t="shared" si="120"/>
        <v>*</v>
      </c>
      <c r="P891" s="1">
        <v>12</v>
      </c>
      <c r="Q891" s="1">
        <f t="shared" si="125"/>
        <v>0.02</v>
      </c>
      <c r="T891" s="4">
        <v>78.94</v>
      </c>
      <c r="U891" s="9">
        <f t="shared" si="121"/>
        <v>0</v>
      </c>
      <c r="V891" s="4">
        <f t="shared" si="122"/>
        <v>6.5783333333333331</v>
      </c>
      <c r="W891" s="1" t="s">
        <v>14</v>
      </c>
      <c r="X891" s="1">
        <v>7.46</v>
      </c>
      <c r="Y891" s="4">
        <f t="shared" si="123"/>
        <v>86.399999999999991</v>
      </c>
      <c r="Z891" s="1" t="s">
        <v>42</v>
      </c>
      <c r="AA891" s="1" t="s">
        <v>28</v>
      </c>
      <c r="AB891" s="1" t="s">
        <v>29</v>
      </c>
      <c r="AC891" s="1" t="s">
        <v>43</v>
      </c>
      <c r="AD891" s="1" t="s">
        <v>19</v>
      </c>
      <c r="AE891" s="2">
        <v>39960</v>
      </c>
    </row>
    <row r="892" spans="1:31" x14ac:dyDescent="0.25">
      <c r="A892">
        <f t="shared" si="124"/>
        <v>891</v>
      </c>
      <c r="B892" s="1">
        <v>3589</v>
      </c>
      <c r="C892" s="2">
        <v>39958</v>
      </c>
      <c r="D892" s="1" t="s">
        <v>20</v>
      </c>
      <c r="E892" s="1" t="str">
        <f t="shared" si="117"/>
        <v>*</v>
      </c>
      <c r="F892" s="1" t="str">
        <f t="shared" si="118"/>
        <v>**</v>
      </c>
      <c r="G892" s="1" t="str">
        <f t="shared" si="119"/>
        <v>**</v>
      </c>
      <c r="J892" s="1" t="str">
        <f t="shared" si="120"/>
        <v>**</v>
      </c>
      <c r="P892" s="1">
        <v>23</v>
      </c>
      <c r="Q892" s="1">
        <f t="shared" si="125"/>
        <v>3.5000000000000003E-2</v>
      </c>
      <c r="T892" s="4">
        <v>72.930000000000007</v>
      </c>
      <c r="U892" s="9">
        <f t="shared" si="121"/>
        <v>0</v>
      </c>
      <c r="V892" s="4">
        <f t="shared" si="122"/>
        <v>3.1708695652173917</v>
      </c>
      <c r="W892" s="1" t="s">
        <v>21</v>
      </c>
      <c r="X892" s="1">
        <v>0.49</v>
      </c>
      <c r="Y892" s="4">
        <f t="shared" si="123"/>
        <v>73.42</v>
      </c>
      <c r="Z892" s="1" t="s">
        <v>53</v>
      </c>
      <c r="AA892" s="1" t="s">
        <v>37</v>
      </c>
      <c r="AB892" s="1" t="s">
        <v>29</v>
      </c>
      <c r="AC892" s="1" t="s">
        <v>58</v>
      </c>
      <c r="AD892" s="1" t="s">
        <v>19</v>
      </c>
      <c r="AE892" s="2">
        <v>39960</v>
      </c>
    </row>
    <row r="893" spans="1:31" x14ac:dyDescent="0.25">
      <c r="A893">
        <f t="shared" si="124"/>
        <v>892</v>
      </c>
      <c r="B893" s="1">
        <v>59072</v>
      </c>
      <c r="C893" s="2">
        <v>39958</v>
      </c>
      <c r="D893" s="1" t="s">
        <v>27</v>
      </c>
      <c r="E893" s="1" t="str">
        <f t="shared" si="117"/>
        <v>*</v>
      </c>
      <c r="F893" s="1" t="str">
        <f t="shared" si="118"/>
        <v>*</v>
      </c>
      <c r="G893" s="1" t="str">
        <f t="shared" si="119"/>
        <v>*</v>
      </c>
      <c r="J893" s="1" t="str">
        <f t="shared" si="120"/>
        <v>*</v>
      </c>
      <c r="P893" s="1">
        <v>2</v>
      </c>
      <c r="Q893" s="1">
        <f t="shared" si="125"/>
        <v>0.01</v>
      </c>
      <c r="T893" s="4">
        <v>35.665999999999997</v>
      </c>
      <c r="U893" s="9">
        <f t="shared" si="121"/>
        <v>0</v>
      </c>
      <c r="V893" s="4">
        <f t="shared" si="122"/>
        <v>17.832999999999998</v>
      </c>
      <c r="W893" s="1" t="s">
        <v>21</v>
      </c>
      <c r="X893" s="1">
        <v>2.5</v>
      </c>
      <c r="Y893" s="4">
        <f t="shared" si="123"/>
        <v>38.165999999999997</v>
      </c>
      <c r="Z893" s="1" t="s">
        <v>42</v>
      </c>
      <c r="AA893" s="1" t="s">
        <v>28</v>
      </c>
      <c r="AB893" s="1" t="s">
        <v>24</v>
      </c>
      <c r="AC893" s="1" t="s">
        <v>25</v>
      </c>
      <c r="AD893" s="1" t="s">
        <v>31</v>
      </c>
      <c r="AE893" s="2">
        <v>39960</v>
      </c>
    </row>
    <row r="894" spans="1:31" x14ac:dyDescent="0.25">
      <c r="A894">
        <f t="shared" si="124"/>
        <v>893</v>
      </c>
      <c r="B894" s="1">
        <v>5222</v>
      </c>
      <c r="C894" s="2">
        <v>39959</v>
      </c>
      <c r="D894" s="1" t="s">
        <v>27</v>
      </c>
      <c r="E894" s="1" t="str">
        <f t="shared" si="117"/>
        <v>*</v>
      </c>
      <c r="F894" s="1" t="str">
        <f t="shared" si="118"/>
        <v>*</v>
      </c>
      <c r="G894" s="1" t="str">
        <f t="shared" si="119"/>
        <v>*</v>
      </c>
      <c r="J894" s="1" t="str">
        <f t="shared" si="120"/>
        <v>*</v>
      </c>
      <c r="P894" s="1">
        <v>40</v>
      </c>
      <c r="Q894" s="1">
        <f t="shared" si="125"/>
        <v>0.05</v>
      </c>
      <c r="T894" s="4">
        <v>14451.75</v>
      </c>
      <c r="U894" s="9">
        <f t="shared" si="121"/>
        <v>1</v>
      </c>
      <c r="V894" s="4">
        <f t="shared" si="122"/>
        <v>361.29374999999999</v>
      </c>
      <c r="W894" s="1" t="s">
        <v>33</v>
      </c>
      <c r="X894" s="1">
        <v>60</v>
      </c>
      <c r="Y894" s="4">
        <f t="shared" si="123"/>
        <v>14511.75</v>
      </c>
      <c r="Z894" s="1" t="s">
        <v>46</v>
      </c>
      <c r="AA894" s="1" t="s">
        <v>16</v>
      </c>
      <c r="AB894" s="1" t="s">
        <v>17</v>
      </c>
      <c r="AC894" s="1" t="s">
        <v>52</v>
      </c>
      <c r="AD894" s="1" t="s">
        <v>35</v>
      </c>
      <c r="AE894" s="2">
        <v>39960</v>
      </c>
    </row>
    <row r="895" spans="1:31" x14ac:dyDescent="0.25">
      <c r="A895">
        <f t="shared" si="124"/>
        <v>894</v>
      </c>
      <c r="B895" s="1">
        <v>51815</v>
      </c>
      <c r="C895" s="2">
        <v>39959</v>
      </c>
      <c r="D895" s="1" t="s">
        <v>13</v>
      </c>
      <c r="E895" s="1" t="str">
        <f t="shared" si="117"/>
        <v>*</v>
      </c>
      <c r="F895" s="1" t="str">
        <f t="shared" si="118"/>
        <v>*</v>
      </c>
      <c r="G895" s="1" t="str">
        <f t="shared" si="119"/>
        <v>*</v>
      </c>
      <c r="J895" s="1" t="str">
        <f t="shared" si="120"/>
        <v>*</v>
      </c>
      <c r="P895" s="1">
        <v>21</v>
      </c>
      <c r="Q895" s="1">
        <f t="shared" si="125"/>
        <v>3.5000000000000003E-2</v>
      </c>
      <c r="T895" s="4">
        <v>2292.1015000000002</v>
      </c>
      <c r="U895" s="9">
        <f t="shared" si="121"/>
        <v>1</v>
      </c>
      <c r="V895" s="4">
        <f t="shared" si="122"/>
        <v>109.14769047619049</v>
      </c>
      <c r="W895" s="1" t="s">
        <v>21</v>
      </c>
      <c r="X895" s="1">
        <v>3</v>
      </c>
      <c r="Y895" s="4">
        <f t="shared" si="123"/>
        <v>2295.1015000000002</v>
      </c>
      <c r="Z895" s="1" t="s">
        <v>15</v>
      </c>
      <c r="AA895" s="1" t="s">
        <v>23</v>
      </c>
      <c r="AB895" s="1" t="s">
        <v>24</v>
      </c>
      <c r="AC895" s="1" t="s">
        <v>25</v>
      </c>
      <c r="AD895" s="1" t="s">
        <v>19</v>
      </c>
      <c r="AE895" s="2">
        <v>39959</v>
      </c>
    </row>
    <row r="896" spans="1:31" x14ac:dyDescent="0.25">
      <c r="A896">
        <f t="shared" si="124"/>
        <v>895</v>
      </c>
      <c r="B896" s="1">
        <v>57153</v>
      </c>
      <c r="C896" s="2">
        <v>39959</v>
      </c>
      <c r="D896" s="1" t="s">
        <v>32</v>
      </c>
      <c r="E896" s="1" t="str">
        <f t="shared" si="117"/>
        <v>***</v>
      </c>
      <c r="F896" s="1" t="str">
        <f t="shared" si="118"/>
        <v>***</v>
      </c>
      <c r="G896" s="1" t="str">
        <f t="shared" si="119"/>
        <v>***</v>
      </c>
      <c r="J896" s="1" t="str">
        <f t="shared" si="120"/>
        <v>***</v>
      </c>
      <c r="P896" s="1">
        <v>45</v>
      </c>
      <c r="Q896" s="1">
        <f t="shared" si="125"/>
        <v>0.05</v>
      </c>
      <c r="T896" s="4">
        <v>698.1</v>
      </c>
      <c r="U896" s="9">
        <f t="shared" si="121"/>
        <v>0</v>
      </c>
      <c r="V896" s="4">
        <f t="shared" si="122"/>
        <v>15.513333333333334</v>
      </c>
      <c r="W896" s="1" t="s">
        <v>21</v>
      </c>
      <c r="X896" s="1">
        <v>1.39</v>
      </c>
      <c r="Y896" s="4">
        <f t="shared" si="123"/>
        <v>699.49</v>
      </c>
      <c r="Z896" s="1" t="s">
        <v>22</v>
      </c>
      <c r="AA896" s="1" t="s">
        <v>28</v>
      </c>
      <c r="AB896" s="1" t="s">
        <v>29</v>
      </c>
      <c r="AC896" s="1" t="s">
        <v>57</v>
      </c>
      <c r="AD896" s="1" t="s">
        <v>19</v>
      </c>
      <c r="AE896" s="2">
        <v>39960</v>
      </c>
    </row>
    <row r="897" spans="1:31" x14ac:dyDescent="0.25">
      <c r="A897">
        <f t="shared" si="124"/>
        <v>896</v>
      </c>
      <c r="B897" s="1">
        <v>51815</v>
      </c>
      <c r="C897" s="2">
        <v>39959</v>
      </c>
      <c r="D897" s="1" t="s">
        <v>13</v>
      </c>
      <c r="E897" s="1" t="str">
        <f t="shared" si="117"/>
        <v>*</v>
      </c>
      <c r="F897" s="1" t="str">
        <f t="shared" si="118"/>
        <v>*</v>
      </c>
      <c r="G897" s="1" t="str">
        <f t="shared" si="119"/>
        <v>*</v>
      </c>
      <c r="J897" s="1" t="str">
        <f t="shared" si="120"/>
        <v>*</v>
      </c>
      <c r="P897" s="1">
        <v>37</v>
      </c>
      <c r="Q897" s="1">
        <f t="shared" si="125"/>
        <v>0.04</v>
      </c>
      <c r="T897" s="4">
        <v>227.5</v>
      </c>
      <c r="U897" s="9">
        <f t="shared" si="121"/>
        <v>0</v>
      </c>
      <c r="V897" s="4">
        <f t="shared" si="122"/>
        <v>6.1486486486486482</v>
      </c>
      <c r="W897" s="1" t="s">
        <v>21</v>
      </c>
      <c r="X897" s="1">
        <v>9.92</v>
      </c>
      <c r="Y897" s="4">
        <f t="shared" si="123"/>
        <v>237.42</v>
      </c>
      <c r="Z897" s="1" t="s">
        <v>15</v>
      </c>
      <c r="AA897" s="1" t="s">
        <v>23</v>
      </c>
      <c r="AB897" s="1" t="s">
        <v>29</v>
      </c>
      <c r="AC897" s="1" t="s">
        <v>43</v>
      </c>
      <c r="AD897" s="1" t="s">
        <v>19</v>
      </c>
      <c r="AE897" s="2">
        <v>39966</v>
      </c>
    </row>
    <row r="898" spans="1:31" x14ac:dyDescent="0.25">
      <c r="A898">
        <f t="shared" si="124"/>
        <v>897</v>
      </c>
      <c r="B898" s="1">
        <v>57153</v>
      </c>
      <c r="C898" s="2">
        <v>39959</v>
      </c>
      <c r="D898" s="1" t="s">
        <v>32</v>
      </c>
      <c r="E898" s="1" t="str">
        <f t="shared" si="117"/>
        <v>***</v>
      </c>
      <c r="F898" s="1" t="str">
        <f t="shared" si="118"/>
        <v>***</v>
      </c>
      <c r="G898" s="1" t="str">
        <f t="shared" si="119"/>
        <v>***</v>
      </c>
      <c r="J898" s="1" t="str">
        <f t="shared" si="120"/>
        <v>***</v>
      </c>
      <c r="P898" s="1">
        <v>9</v>
      </c>
      <c r="Q898" s="1">
        <f t="shared" si="125"/>
        <v>0.01</v>
      </c>
      <c r="T898" s="4">
        <v>106.05</v>
      </c>
      <c r="U898" s="9">
        <f t="shared" si="121"/>
        <v>0</v>
      </c>
      <c r="V898" s="4">
        <f t="shared" si="122"/>
        <v>11.783333333333333</v>
      </c>
      <c r="W898" s="1" t="s">
        <v>21</v>
      </c>
      <c r="X898" s="1">
        <v>6.12</v>
      </c>
      <c r="Y898" s="4">
        <f t="shared" si="123"/>
        <v>112.17</v>
      </c>
      <c r="Z898" s="1" t="s">
        <v>22</v>
      </c>
      <c r="AA898" s="1" t="s">
        <v>28</v>
      </c>
      <c r="AB898" s="1" t="s">
        <v>29</v>
      </c>
      <c r="AC898" s="1" t="s">
        <v>63</v>
      </c>
      <c r="AD898" s="1" t="s">
        <v>26</v>
      </c>
      <c r="AE898" s="2">
        <v>39961</v>
      </c>
    </row>
    <row r="899" spans="1:31" x14ac:dyDescent="0.25">
      <c r="A899">
        <f t="shared" si="124"/>
        <v>898</v>
      </c>
      <c r="B899" s="1">
        <v>39426</v>
      </c>
      <c r="C899" s="2">
        <v>39959</v>
      </c>
      <c r="D899" s="1" t="s">
        <v>32</v>
      </c>
      <c r="E899" s="1" t="str">
        <f t="shared" ref="E899:E962" si="126">IF(D899="Critical","***","*")</f>
        <v>***</v>
      </c>
      <c r="F899" s="1" t="str">
        <f t="shared" ref="F899:F962" si="127">IF(D899="Critical","***",IF(D899="High","**","*"))</f>
        <v>***</v>
      </c>
      <c r="G899" s="1" t="str">
        <f t="shared" ref="G899:G962" si="128">VLOOKUP(D899,$H$6:$I$10,2,FALSE)</f>
        <v>***</v>
      </c>
      <c r="J899" s="1" t="str">
        <f t="shared" ref="J899:J962" si="129">HLOOKUP(D899,$K$5:$O$6,2,FALSE)</f>
        <v>***</v>
      </c>
      <c r="P899" s="1">
        <v>21</v>
      </c>
      <c r="Q899" s="1">
        <f t="shared" si="125"/>
        <v>3.5000000000000003E-2</v>
      </c>
      <c r="T899" s="4">
        <v>56.21</v>
      </c>
      <c r="U899" s="9">
        <f t="shared" ref="U899:U962" si="130">IF(T899&gt;1000,1,0)</f>
        <v>0</v>
      </c>
      <c r="V899" s="4">
        <f t="shared" ref="V899:V962" si="131">T899/P899</f>
        <v>2.6766666666666667</v>
      </c>
      <c r="W899" s="1" t="s">
        <v>21</v>
      </c>
      <c r="X899" s="1">
        <v>0.8</v>
      </c>
      <c r="Y899" s="4">
        <f t="shared" ref="Y899:Y962" si="132">X899+T899</f>
        <v>57.01</v>
      </c>
      <c r="Z899" s="1" t="s">
        <v>44</v>
      </c>
      <c r="AA899" s="1" t="s">
        <v>23</v>
      </c>
      <c r="AB899" s="1" t="s">
        <v>29</v>
      </c>
      <c r="AC899" s="1" t="s">
        <v>61</v>
      </c>
      <c r="AD899" s="1" t="s">
        <v>31</v>
      </c>
      <c r="AE899" s="2">
        <v>39960</v>
      </c>
    </row>
    <row r="900" spans="1:31" x14ac:dyDescent="0.25">
      <c r="A900">
        <f t="shared" ref="A900:A963" si="133">A899+1</f>
        <v>899</v>
      </c>
      <c r="B900" s="1">
        <v>22402</v>
      </c>
      <c r="C900" s="2">
        <v>39960</v>
      </c>
      <c r="D900" s="1" t="s">
        <v>32</v>
      </c>
      <c r="E900" s="1" t="str">
        <f t="shared" si="126"/>
        <v>***</v>
      </c>
      <c r="F900" s="1" t="str">
        <f t="shared" si="127"/>
        <v>***</v>
      </c>
      <c r="G900" s="1" t="str">
        <f t="shared" si="128"/>
        <v>***</v>
      </c>
      <c r="J900" s="1" t="str">
        <f t="shared" si="129"/>
        <v>***</v>
      </c>
      <c r="P900" s="1">
        <v>33</v>
      </c>
      <c r="Q900" s="1">
        <f t="shared" ref="Q900:Q963" si="134">VLOOKUP(P900,$R$5:$S$10,2,TRUE)</f>
        <v>0.04</v>
      </c>
      <c r="T900" s="4">
        <v>1194.3399999999999</v>
      </c>
      <c r="U900" s="9">
        <f t="shared" si="130"/>
        <v>1</v>
      </c>
      <c r="V900" s="4">
        <f t="shared" si="131"/>
        <v>36.192121212121208</v>
      </c>
      <c r="W900" s="1" t="s">
        <v>21</v>
      </c>
      <c r="X900" s="1">
        <v>2.99</v>
      </c>
      <c r="Y900" s="4">
        <f t="shared" si="132"/>
        <v>1197.33</v>
      </c>
      <c r="Z900" s="1" t="s">
        <v>42</v>
      </c>
      <c r="AA900" s="1" t="s">
        <v>37</v>
      </c>
      <c r="AB900" s="1" t="s">
        <v>29</v>
      </c>
      <c r="AC900" s="1" t="s">
        <v>43</v>
      </c>
      <c r="AD900" s="1" t="s">
        <v>19</v>
      </c>
      <c r="AE900" s="2">
        <v>39961</v>
      </c>
    </row>
    <row r="901" spans="1:31" x14ac:dyDescent="0.25">
      <c r="A901">
        <f t="shared" si="133"/>
        <v>900</v>
      </c>
      <c r="B901" s="1">
        <v>23076</v>
      </c>
      <c r="C901" s="2">
        <v>39960</v>
      </c>
      <c r="D901" s="1" t="s">
        <v>32</v>
      </c>
      <c r="E901" s="1" t="str">
        <f t="shared" si="126"/>
        <v>***</v>
      </c>
      <c r="F901" s="1" t="str">
        <f t="shared" si="127"/>
        <v>***</v>
      </c>
      <c r="G901" s="1" t="str">
        <f t="shared" si="128"/>
        <v>***</v>
      </c>
      <c r="J901" s="1" t="str">
        <f t="shared" si="129"/>
        <v>***</v>
      </c>
      <c r="P901" s="1">
        <v>50</v>
      </c>
      <c r="Q901" s="1">
        <f t="shared" si="134"/>
        <v>0.06</v>
      </c>
      <c r="T901" s="4">
        <v>742.21</v>
      </c>
      <c r="U901" s="9">
        <f t="shared" si="130"/>
        <v>0</v>
      </c>
      <c r="V901" s="4">
        <f t="shared" si="131"/>
        <v>14.844200000000001</v>
      </c>
      <c r="W901" s="1" t="s">
        <v>21</v>
      </c>
      <c r="X901" s="1">
        <v>5.3</v>
      </c>
      <c r="Y901" s="4">
        <f t="shared" si="132"/>
        <v>747.51</v>
      </c>
      <c r="Z901" s="1" t="s">
        <v>50</v>
      </c>
      <c r="AA901" s="1" t="s">
        <v>28</v>
      </c>
      <c r="AB901" s="1" t="s">
        <v>17</v>
      </c>
      <c r="AC901" s="1" t="s">
        <v>18</v>
      </c>
      <c r="AD901" s="1" t="s">
        <v>31</v>
      </c>
      <c r="AE901" s="2">
        <v>39961</v>
      </c>
    </row>
    <row r="902" spans="1:31" x14ac:dyDescent="0.25">
      <c r="A902">
        <f t="shared" si="133"/>
        <v>901</v>
      </c>
      <c r="B902" s="1">
        <v>17408</v>
      </c>
      <c r="C902" s="2">
        <v>39960</v>
      </c>
      <c r="D902" s="1" t="s">
        <v>27</v>
      </c>
      <c r="E902" s="1" t="str">
        <f t="shared" si="126"/>
        <v>*</v>
      </c>
      <c r="F902" s="1" t="str">
        <f t="shared" si="127"/>
        <v>*</v>
      </c>
      <c r="G902" s="1" t="str">
        <f t="shared" si="128"/>
        <v>*</v>
      </c>
      <c r="J902" s="1" t="str">
        <f t="shared" si="129"/>
        <v>*</v>
      </c>
      <c r="P902" s="1">
        <v>41</v>
      </c>
      <c r="Q902" s="1">
        <f t="shared" si="134"/>
        <v>0.05</v>
      </c>
      <c r="T902" s="4">
        <v>728.12699999999995</v>
      </c>
      <c r="U902" s="9">
        <f t="shared" si="130"/>
        <v>0</v>
      </c>
      <c r="V902" s="4">
        <f t="shared" si="131"/>
        <v>17.759195121951219</v>
      </c>
      <c r="W902" s="1" t="s">
        <v>21</v>
      </c>
      <c r="X902" s="1">
        <v>4.8099999999999996</v>
      </c>
      <c r="Y902" s="4">
        <f t="shared" si="132"/>
        <v>732.9369999999999</v>
      </c>
      <c r="Z902" s="1" t="s">
        <v>53</v>
      </c>
      <c r="AA902" s="1" t="s">
        <v>28</v>
      </c>
      <c r="AB902" s="1" t="s">
        <v>24</v>
      </c>
      <c r="AC902" s="1" t="s">
        <v>25</v>
      </c>
      <c r="AD902" s="1" t="s">
        <v>26</v>
      </c>
      <c r="AE902" s="2">
        <v>39962</v>
      </c>
    </row>
    <row r="903" spans="1:31" x14ac:dyDescent="0.25">
      <c r="A903">
        <f t="shared" si="133"/>
        <v>902</v>
      </c>
      <c r="B903" s="1">
        <v>17408</v>
      </c>
      <c r="C903" s="2">
        <v>39960</v>
      </c>
      <c r="D903" s="1" t="s">
        <v>27</v>
      </c>
      <c r="E903" s="1" t="str">
        <f t="shared" si="126"/>
        <v>*</v>
      </c>
      <c r="F903" s="1" t="str">
        <f t="shared" si="127"/>
        <v>*</v>
      </c>
      <c r="G903" s="1" t="str">
        <f t="shared" si="128"/>
        <v>*</v>
      </c>
      <c r="J903" s="1" t="str">
        <f t="shared" si="129"/>
        <v>*</v>
      </c>
      <c r="P903" s="1">
        <v>26</v>
      </c>
      <c r="Q903" s="1">
        <f t="shared" si="134"/>
        <v>3.5000000000000003E-2</v>
      </c>
      <c r="T903" s="4">
        <v>149.69999999999999</v>
      </c>
      <c r="U903" s="9">
        <f t="shared" si="130"/>
        <v>0</v>
      </c>
      <c r="V903" s="4">
        <f t="shared" si="131"/>
        <v>5.7576923076923077</v>
      </c>
      <c r="W903" s="1" t="s">
        <v>14</v>
      </c>
      <c r="X903" s="1">
        <v>7.78</v>
      </c>
      <c r="Y903" s="4">
        <f t="shared" si="132"/>
        <v>157.47999999999999</v>
      </c>
      <c r="Z903" s="1" t="s">
        <v>53</v>
      </c>
      <c r="AA903" s="1" t="s">
        <v>28</v>
      </c>
      <c r="AB903" s="1" t="s">
        <v>29</v>
      </c>
      <c r="AC903" s="1" t="s">
        <v>43</v>
      </c>
      <c r="AD903" s="1" t="s">
        <v>19</v>
      </c>
      <c r="AE903" s="2">
        <v>39962</v>
      </c>
    </row>
    <row r="904" spans="1:31" x14ac:dyDescent="0.25">
      <c r="A904">
        <f t="shared" si="133"/>
        <v>903</v>
      </c>
      <c r="B904" s="1">
        <v>22402</v>
      </c>
      <c r="C904" s="2">
        <v>39960</v>
      </c>
      <c r="D904" s="1" t="s">
        <v>32</v>
      </c>
      <c r="E904" s="1" t="str">
        <f t="shared" si="126"/>
        <v>***</v>
      </c>
      <c r="F904" s="1" t="str">
        <f t="shared" si="127"/>
        <v>***</v>
      </c>
      <c r="G904" s="1" t="str">
        <f t="shared" si="128"/>
        <v>***</v>
      </c>
      <c r="J904" s="1" t="str">
        <f t="shared" si="129"/>
        <v>***</v>
      </c>
      <c r="P904" s="1">
        <v>1</v>
      </c>
      <c r="Q904" s="1">
        <f t="shared" si="134"/>
        <v>0.01</v>
      </c>
      <c r="T904" s="4">
        <v>51.832999999999998</v>
      </c>
      <c r="U904" s="9">
        <f t="shared" si="130"/>
        <v>0</v>
      </c>
      <c r="V904" s="4">
        <f t="shared" si="131"/>
        <v>51.832999999999998</v>
      </c>
      <c r="W904" s="1" t="s">
        <v>21</v>
      </c>
      <c r="X904" s="1">
        <v>5</v>
      </c>
      <c r="Y904" s="4">
        <f t="shared" si="132"/>
        <v>56.832999999999998</v>
      </c>
      <c r="Z904" s="1" t="s">
        <v>42</v>
      </c>
      <c r="AA904" s="1" t="s">
        <v>37</v>
      </c>
      <c r="AB904" s="1" t="s">
        <v>24</v>
      </c>
      <c r="AC904" s="1" t="s">
        <v>25</v>
      </c>
      <c r="AD904" s="1" t="s">
        <v>41</v>
      </c>
      <c r="AE904" s="2">
        <v>39961</v>
      </c>
    </row>
    <row r="905" spans="1:31" x14ac:dyDescent="0.25">
      <c r="A905">
        <f t="shared" si="133"/>
        <v>904</v>
      </c>
      <c r="B905" s="1">
        <v>6464</v>
      </c>
      <c r="C905" s="2">
        <v>39961</v>
      </c>
      <c r="D905" s="1" t="s">
        <v>36</v>
      </c>
      <c r="E905" s="1" t="str">
        <f t="shared" si="126"/>
        <v>*</v>
      </c>
      <c r="F905" s="1" t="str">
        <f t="shared" si="127"/>
        <v>*</v>
      </c>
      <c r="G905" s="1" t="str">
        <f t="shared" si="128"/>
        <v>*</v>
      </c>
      <c r="J905" s="1" t="str">
        <f t="shared" si="129"/>
        <v>*</v>
      </c>
      <c r="P905" s="1">
        <v>42</v>
      </c>
      <c r="Q905" s="1">
        <f t="shared" si="134"/>
        <v>0.05</v>
      </c>
      <c r="T905" s="4">
        <v>3991.99</v>
      </c>
      <c r="U905" s="9">
        <f t="shared" si="130"/>
        <v>1</v>
      </c>
      <c r="V905" s="4">
        <f t="shared" si="131"/>
        <v>95.047380952380948</v>
      </c>
      <c r="W905" s="1" t="s">
        <v>21</v>
      </c>
      <c r="X905" s="1">
        <v>56.2</v>
      </c>
      <c r="Y905" s="4">
        <f t="shared" si="132"/>
        <v>4048.1899999999996</v>
      </c>
      <c r="Z905" s="1" t="s">
        <v>44</v>
      </c>
      <c r="AA905" s="1" t="s">
        <v>16</v>
      </c>
      <c r="AB905" s="1" t="s">
        <v>17</v>
      </c>
      <c r="AC905" s="1" t="s">
        <v>18</v>
      </c>
      <c r="AD905" s="1" t="s">
        <v>26</v>
      </c>
      <c r="AE905" s="2">
        <v>39963</v>
      </c>
    </row>
    <row r="906" spans="1:31" x14ac:dyDescent="0.25">
      <c r="A906">
        <f t="shared" si="133"/>
        <v>905</v>
      </c>
      <c r="B906" s="1">
        <v>21190</v>
      </c>
      <c r="C906" s="2">
        <v>39961</v>
      </c>
      <c r="D906" s="1" t="s">
        <v>36</v>
      </c>
      <c r="E906" s="1" t="str">
        <f t="shared" si="126"/>
        <v>*</v>
      </c>
      <c r="F906" s="1" t="str">
        <f t="shared" si="127"/>
        <v>*</v>
      </c>
      <c r="G906" s="1" t="str">
        <f t="shared" si="128"/>
        <v>*</v>
      </c>
      <c r="J906" s="1" t="str">
        <f t="shared" si="129"/>
        <v>*</v>
      </c>
      <c r="P906" s="1">
        <v>28</v>
      </c>
      <c r="Q906" s="1">
        <f t="shared" si="134"/>
        <v>3.5000000000000003E-2</v>
      </c>
      <c r="T906" s="4">
        <v>1062.69</v>
      </c>
      <c r="U906" s="9">
        <f t="shared" si="130"/>
        <v>1</v>
      </c>
      <c r="V906" s="4">
        <f t="shared" si="131"/>
        <v>37.953214285714289</v>
      </c>
      <c r="W906" s="1" t="s">
        <v>21</v>
      </c>
      <c r="X906" s="1">
        <v>6.66</v>
      </c>
      <c r="Y906" s="4">
        <f t="shared" si="132"/>
        <v>1069.3500000000001</v>
      </c>
      <c r="Z906" s="1" t="s">
        <v>44</v>
      </c>
      <c r="AA906" s="1" t="s">
        <v>23</v>
      </c>
      <c r="AB906" s="1" t="s">
        <v>29</v>
      </c>
      <c r="AC906" s="1" t="s">
        <v>57</v>
      </c>
      <c r="AD906" s="1" t="s">
        <v>19</v>
      </c>
      <c r="AE906" s="2">
        <v>39961</v>
      </c>
    </row>
    <row r="907" spans="1:31" x14ac:dyDescent="0.25">
      <c r="A907">
        <f t="shared" si="133"/>
        <v>906</v>
      </c>
      <c r="B907" s="1">
        <v>16225</v>
      </c>
      <c r="C907" s="2">
        <v>39961</v>
      </c>
      <c r="D907" s="1" t="s">
        <v>32</v>
      </c>
      <c r="E907" s="1" t="str">
        <f t="shared" si="126"/>
        <v>***</v>
      </c>
      <c r="F907" s="1" t="str">
        <f t="shared" si="127"/>
        <v>***</v>
      </c>
      <c r="G907" s="1" t="str">
        <f t="shared" si="128"/>
        <v>***</v>
      </c>
      <c r="J907" s="1" t="str">
        <f t="shared" si="129"/>
        <v>***</v>
      </c>
      <c r="P907" s="1">
        <v>30</v>
      </c>
      <c r="Q907" s="1">
        <f t="shared" si="134"/>
        <v>0.04</v>
      </c>
      <c r="T907" s="4">
        <v>550.29</v>
      </c>
      <c r="U907" s="9">
        <f t="shared" si="130"/>
        <v>0</v>
      </c>
      <c r="V907" s="4">
        <f t="shared" si="131"/>
        <v>18.343</v>
      </c>
      <c r="W907" s="1" t="s">
        <v>21</v>
      </c>
      <c r="X907" s="1">
        <v>9.4700000000000006</v>
      </c>
      <c r="Y907" s="4">
        <f t="shared" si="132"/>
        <v>559.76</v>
      </c>
      <c r="Z907" s="1" t="s">
        <v>51</v>
      </c>
      <c r="AA907" s="1" t="s">
        <v>16</v>
      </c>
      <c r="AB907" s="1" t="s">
        <v>29</v>
      </c>
      <c r="AC907" s="1" t="s">
        <v>55</v>
      </c>
      <c r="AD907" s="1" t="s">
        <v>19</v>
      </c>
      <c r="AE907" s="2">
        <v>39963</v>
      </c>
    </row>
    <row r="908" spans="1:31" x14ac:dyDescent="0.25">
      <c r="A908">
        <f t="shared" si="133"/>
        <v>907</v>
      </c>
      <c r="B908" s="1">
        <v>58337</v>
      </c>
      <c r="C908" s="2">
        <v>39961</v>
      </c>
      <c r="D908" s="1" t="s">
        <v>13</v>
      </c>
      <c r="E908" s="1" t="str">
        <f t="shared" si="126"/>
        <v>*</v>
      </c>
      <c r="F908" s="1" t="str">
        <f t="shared" si="127"/>
        <v>*</v>
      </c>
      <c r="G908" s="1" t="str">
        <f t="shared" si="128"/>
        <v>*</v>
      </c>
      <c r="J908" s="1" t="str">
        <f t="shared" si="129"/>
        <v>*</v>
      </c>
      <c r="P908" s="1">
        <v>18</v>
      </c>
      <c r="Q908" s="1">
        <f t="shared" si="134"/>
        <v>0.02</v>
      </c>
      <c r="T908" s="4">
        <v>106.45</v>
      </c>
      <c r="U908" s="9">
        <f t="shared" si="130"/>
        <v>0</v>
      </c>
      <c r="V908" s="4">
        <f t="shared" si="131"/>
        <v>5.9138888888888888</v>
      </c>
      <c r="W908" s="1" t="s">
        <v>21</v>
      </c>
      <c r="X908" s="1">
        <v>2.27</v>
      </c>
      <c r="Y908" s="4">
        <f t="shared" si="132"/>
        <v>108.72</v>
      </c>
      <c r="Z908" s="1" t="s">
        <v>44</v>
      </c>
      <c r="AA908" s="1" t="s">
        <v>28</v>
      </c>
      <c r="AB908" s="1" t="s">
        <v>29</v>
      </c>
      <c r="AC908" s="1" t="s">
        <v>30</v>
      </c>
      <c r="AD908" s="1" t="s">
        <v>31</v>
      </c>
      <c r="AE908" s="2">
        <v>39963</v>
      </c>
    </row>
    <row r="909" spans="1:31" x14ac:dyDescent="0.25">
      <c r="A909">
        <f t="shared" si="133"/>
        <v>908</v>
      </c>
      <c r="B909" s="1">
        <v>56486</v>
      </c>
      <c r="C909" s="2">
        <v>39961</v>
      </c>
      <c r="D909" s="1" t="s">
        <v>32</v>
      </c>
      <c r="E909" s="1" t="str">
        <f t="shared" si="126"/>
        <v>***</v>
      </c>
      <c r="F909" s="1" t="str">
        <f t="shared" si="127"/>
        <v>***</v>
      </c>
      <c r="G909" s="1" t="str">
        <f t="shared" si="128"/>
        <v>***</v>
      </c>
      <c r="J909" s="1" t="str">
        <f t="shared" si="129"/>
        <v>***</v>
      </c>
      <c r="P909" s="1">
        <v>11</v>
      </c>
      <c r="Q909" s="1">
        <f t="shared" si="134"/>
        <v>0.02</v>
      </c>
      <c r="T909" s="4">
        <v>73.62</v>
      </c>
      <c r="U909" s="9">
        <f t="shared" si="130"/>
        <v>0</v>
      </c>
      <c r="V909" s="4">
        <f t="shared" si="131"/>
        <v>6.6927272727272733</v>
      </c>
      <c r="W909" s="1" t="s">
        <v>21</v>
      </c>
      <c r="X909" s="1">
        <v>5.35</v>
      </c>
      <c r="Y909" s="4">
        <f t="shared" si="132"/>
        <v>78.97</v>
      </c>
      <c r="Z909" s="1" t="s">
        <v>44</v>
      </c>
      <c r="AA909" s="1" t="s">
        <v>28</v>
      </c>
      <c r="AB909" s="1" t="s">
        <v>29</v>
      </c>
      <c r="AC909" s="1" t="s">
        <v>40</v>
      </c>
      <c r="AD909" s="1" t="s">
        <v>19</v>
      </c>
      <c r="AE909" s="2">
        <v>39962</v>
      </c>
    </row>
    <row r="910" spans="1:31" x14ac:dyDescent="0.25">
      <c r="A910">
        <f t="shared" si="133"/>
        <v>909</v>
      </c>
      <c r="B910" s="1">
        <v>6464</v>
      </c>
      <c r="C910" s="2">
        <v>39961</v>
      </c>
      <c r="D910" s="1" t="s">
        <v>36</v>
      </c>
      <c r="E910" s="1" t="str">
        <f t="shared" si="126"/>
        <v>*</v>
      </c>
      <c r="F910" s="1" t="str">
        <f t="shared" si="127"/>
        <v>*</v>
      </c>
      <c r="G910" s="1" t="str">
        <f t="shared" si="128"/>
        <v>*</v>
      </c>
      <c r="J910" s="1" t="str">
        <f t="shared" si="129"/>
        <v>*</v>
      </c>
      <c r="P910" s="1">
        <v>1</v>
      </c>
      <c r="Q910" s="1">
        <f t="shared" si="134"/>
        <v>0.01</v>
      </c>
      <c r="T910" s="4">
        <v>57.84</v>
      </c>
      <c r="U910" s="9">
        <f t="shared" si="130"/>
        <v>0</v>
      </c>
      <c r="V910" s="4">
        <f t="shared" si="131"/>
        <v>57.84</v>
      </c>
      <c r="W910" s="1" t="s">
        <v>21</v>
      </c>
      <c r="X910" s="1">
        <v>4.5</v>
      </c>
      <c r="Y910" s="4">
        <f t="shared" si="132"/>
        <v>62.34</v>
      </c>
      <c r="Z910" s="1" t="s">
        <v>44</v>
      </c>
      <c r="AA910" s="1" t="s">
        <v>16</v>
      </c>
      <c r="AB910" s="1" t="s">
        <v>29</v>
      </c>
      <c r="AC910" s="1" t="s">
        <v>63</v>
      </c>
      <c r="AD910" s="1" t="s">
        <v>19</v>
      </c>
      <c r="AE910" s="2">
        <v>39963</v>
      </c>
    </row>
    <row r="911" spans="1:31" x14ac:dyDescent="0.25">
      <c r="A911">
        <f t="shared" si="133"/>
        <v>910</v>
      </c>
      <c r="B911" s="1">
        <v>50501</v>
      </c>
      <c r="C911" s="2">
        <v>39962</v>
      </c>
      <c r="D911" s="1" t="s">
        <v>20</v>
      </c>
      <c r="E911" s="1" t="str">
        <f t="shared" si="126"/>
        <v>*</v>
      </c>
      <c r="F911" s="1" t="str">
        <f t="shared" si="127"/>
        <v>**</v>
      </c>
      <c r="G911" s="1" t="str">
        <f t="shared" si="128"/>
        <v>**</v>
      </c>
      <c r="J911" s="1" t="str">
        <f t="shared" si="129"/>
        <v>**</v>
      </c>
      <c r="P911" s="1">
        <v>31</v>
      </c>
      <c r="Q911" s="1">
        <f t="shared" si="134"/>
        <v>0.04</v>
      </c>
      <c r="T911" s="4">
        <v>801.45</v>
      </c>
      <c r="U911" s="9">
        <f t="shared" si="130"/>
        <v>0</v>
      </c>
      <c r="V911" s="4">
        <f t="shared" si="131"/>
        <v>25.853225806451615</v>
      </c>
      <c r="W911" s="1" t="s">
        <v>21</v>
      </c>
      <c r="X911" s="1">
        <v>6.3</v>
      </c>
      <c r="Y911" s="4">
        <f t="shared" si="132"/>
        <v>807.75</v>
      </c>
      <c r="Z911" s="1" t="s">
        <v>49</v>
      </c>
      <c r="AA911" s="1" t="s">
        <v>28</v>
      </c>
      <c r="AB911" s="1" t="s">
        <v>24</v>
      </c>
      <c r="AC911" s="1" t="s">
        <v>56</v>
      </c>
      <c r="AD911" s="1" t="s">
        <v>26</v>
      </c>
      <c r="AE911" s="2">
        <v>39964</v>
      </c>
    </row>
    <row r="912" spans="1:31" x14ac:dyDescent="0.25">
      <c r="A912">
        <f t="shared" si="133"/>
        <v>911</v>
      </c>
      <c r="B912" s="1">
        <v>22342</v>
      </c>
      <c r="C912" s="2">
        <v>39962</v>
      </c>
      <c r="D912" s="1" t="s">
        <v>13</v>
      </c>
      <c r="E912" s="1" t="str">
        <f t="shared" si="126"/>
        <v>*</v>
      </c>
      <c r="F912" s="1" t="str">
        <f t="shared" si="127"/>
        <v>*</v>
      </c>
      <c r="G912" s="1" t="str">
        <f t="shared" si="128"/>
        <v>*</v>
      </c>
      <c r="J912" s="1" t="str">
        <f t="shared" si="129"/>
        <v>*</v>
      </c>
      <c r="P912" s="1">
        <v>13</v>
      </c>
      <c r="Q912" s="1">
        <f t="shared" si="134"/>
        <v>0.02</v>
      </c>
      <c r="T912" s="4">
        <v>241.70599999999999</v>
      </c>
      <c r="U912" s="9">
        <f t="shared" si="130"/>
        <v>0</v>
      </c>
      <c r="V912" s="4">
        <f t="shared" si="131"/>
        <v>18.592769230769228</v>
      </c>
      <c r="W912" s="1" t="s">
        <v>21</v>
      </c>
      <c r="X912" s="1">
        <v>3.3</v>
      </c>
      <c r="Y912" s="4">
        <f t="shared" si="132"/>
        <v>245.006</v>
      </c>
      <c r="Z912" s="1" t="s">
        <v>39</v>
      </c>
      <c r="AA912" s="1" t="s">
        <v>23</v>
      </c>
      <c r="AB912" s="1" t="s">
        <v>24</v>
      </c>
      <c r="AC912" s="1" t="s">
        <v>25</v>
      </c>
      <c r="AD912" s="1" t="s">
        <v>41</v>
      </c>
      <c r="AE912" s="2">
        <v>39969</v>
      </c>
    </row>
    <row r="913" spans="1:31" x14ac:dyDescent="0.25">
      <c r="A913">
        <f t="shared" si="133"/>
        <v>912</v>
      </c>
      <c r="B913" s="1">
        <v>1895</v>
      </c>
      <c r="C913" s="2">
        <v>39962</v>
      </c>
      <c r="D913" s="1" t="s">
        <v>36</v>
      </c>
      <c r="E913" s="1" t="str">
        <f t="shared" si="126"/>
        <v>*</v>
      </c>
      <c r="F913" s="1" t="str">
        <f t="shared" si="127"/>
        <v>*</v>
      </c>
      <c r="G913" s="1" t="str">
        <f t="shared" si="128"/>
        <v>*</v>
      </c>
      <c r="J913" s="1" t="str">
        <f t="shared" si="129"/>
        <v>*</v>
      </c>
      <c r="P913" s="1">
        <v>5</v>
      </c>
      <c r="Q913" s="1">
        <f t="shared" si="134"/>
        <v>0.01</v>
      </c>
      <c r="T913" s="4">
        <v>41.25</v>
      </c>
      <c r="U913" s="9">
        <f t="shared" si="130"/>
        <v>0</v>
      </c>
      <c r="V913" s="4">
        <f t="shared" si="131"/>
        <v>8.25</v>
      </c>
      <c r="W913" s="1" t="s">
        <v>21</v>
      </c>
      <c r="X913" s="1">
        <v>7.91</v>
      </c>
      <c r="Y913" s="4">
        <f t="shared" si="132"/>
        <v>49.16</v>
      </c>
      <c r="Z913" s="1" t="s">
        <v>49</v>
      </c>
      <c r="AA913" s="1" t="s">
        <v>28</v>
      </c>
      <c r="AB913" s="1" t="s">
        <v>29</v>
      </c>
      <c r="AC913" s="1" t="s">
        <v>40</v>
      </c>
      <c r="AD913" s="1" t="s">
        <v>19</v>
      </c>
      <c r="AE913" s="2">
        <v>39964</v>
      </c>
    </row>
    <row r="914" spans="1:31" x14ac:dyDescent="0.25">
      <c r="A914">
        <f t="shared" si="133"/>
        <v>913</v>
      </c>
      <c r="B914" s="1">
        <v>42981</v>
      </c>
      <c r="C914" s="2">
        <v>39963</v>
      </c>
      <c r="D914" s="1" t="s">
        <v>32</v>
      </c>
      <c r="E914" s="1" t="str">
        <f t="shared" si="126"/>
        <v>***</v>
      </c>
      <c r="F914" s="1" t="str">
        <f t="shared" si="127"/>
        <v>***</v>
      </c>
      <c r="G914" s="1" t="str">
        <f t="shared" si="128"/>
        <v>***</v>
      </c>
      <c r="J914" s="1" t="str">
        <f t="shared" si="129"/>
        <v>***</v>
      </c>
      <c r="P914" s="1">
        <v>4</v>
      </c>
      <c r="Q914" s="1">
        <f t="shared" si="134"/>
        <v>0.01</v>
      </c>
      <c r="T914" s="4">
        <v>3510.82</v>
      </c>
      <c r="U914" s="9">
        <f t="shared" si="130"/>
        <v>1</v>
      </c>
      <c r="V914" s="4">
        <f t="shared" si="131"/>
        <v>877.70500000000004</v>
      </c>
      <c r="W914" s="1" t="s">
        <v>21</v>
      </c>
      <c r="X914" s="1">
        <v>19.989999999999998</v>
      </c>
      <c r="Y914" s="4">
        <f t="shared" si="132"/>
        <v>3530.81</v>
      </c>
      <c r="Z914" s="1" t="s">
        <v>39</v>
      </c>
      <c r="AA914" s="1" t="s">
        <v>37</v>
      </c>
      <c r="AB914" s="1" t="s">
        <v>29</v>
      </c>
      <c r="AC914" s="1" t="s">
        <v>43</v>
      </c>
      <c r="AD914" s="1" t="s">
        <v>19</v>
      </c>
      <c r="AE914" s="2">
        <v>39965</v>
      </c>
    </row>
    <row r="915" spans="1:31" x14ac:dyDescent="0.25">
      <c r="A915">
        <f t="shared" si="133"/>
        <v>914</v>
      </c>
      <c r="B915" s="1">
        <v>50374</v>
      </c>
      <c r="C915" s="2">
        <v>39963</v>
      </c>
      <c r="D915" s="1" t="s">
        <v>27</v>
      </c>
      <c r="E915" s="1" t="str">
        <f t="shared" si="126"/>
        <v>*</v>
      </c>
      <c r="F915" s="1" t="str">
        <f t="shared" si="127"/>
        <v>*</v>
      </c>
      <c r="G915" s="1" t="str">
        <f t="shared" si="128"/>
        <v>*</v>
      </c>
      <c r="J915" s="1" t="str">
        <f t="shared" si="129"/>
        <v>*</v>
      </c>
      <c r="P915" s="1">
        <v>30</v>
      </c>
      <c r="Q915" s="1">
        <f t="shared" si="134"/>
        <v>0.04</v>
      </c>
      <c r="T915" s="4">
        <v>3482.41</v>
      </c>
      <c r="U915" s="9">
        <f t="shared" si="130"/>
        <v>1</v>
      </c>
      <c r="V915" s="4">
        <f t="shared" si="131"/>
        <v>116.08033333333333</v>
      </c>
      <c r="W915" s="1" t="s">
        <v>21</v>
      </c>
      <c r="X915" s="1">
        <v>9.07</v>
      </c>
      <c r="Y915" s="4">
        <f t="shared" si="132"/>
        <v>3491.48</v>
      </c>
      <c r="Z915" s="1" t="s">
        <v>39</v>
      </c>
      <c r="AA915" s="1" t="s">
        <v>37</v>
      </c>
      <c r="AB915" s="1" t="s">
        <v>29</v>
      </c>
      <c r="AC915" s="1" t="s">
        <v>43</v>
      </c>
      <c r="AD915" s="1" t="s">
        <v>19</v>
      </c>
      <c r="AE915" s="2">
        <v>39964</v>
      </c>
    </row>
    <row r="916" spans="1:31" x14ac:dyDescent="0.25">
      <c r="A916">
        <f t="shared" si="133"/>
        <v>915</v>
      </c>
      <c r="B916" s="1">
        <v>21766</v>
      </c>
      <c r="C916" s="2">
        <v>39965</v>
      </c>
      <c r="D916" s="1" t="s">
        <v>20</v>
      </c>
      <c r="E916" s="1" t="str">
        <f t="shared" si="126"/>
        <v>*</v>
      </c>
      <c r="F916" s="1" t="str">
        <f t="shared" si="127"/>
        <v>**</v>
      </c>
      <c r="G916" s="1" t="str">
        <f t="shared" si="128"/>
        <v>**</v>
      </c>
      <c r="J916" s="1" t="str">
        <f t="shared" si="129"/>
        <v>**</v>
      </c>
      <c r="P916" s="1">
        <v>41</v>
      </c>
      <c r="Q916" s="1">
        <f t="shared" si="134"/>
        <v>0.05</v>
      </c>
      <c r="T916" s="4">
        <v>5178.17</v>
      </c>
      <c r="U916" s="9">
        <f t="shared" si="130"/>
        <v>1</v>
      </c>
      <c r="V916" s="4">
        <f t="shared" si="131"/>
        <v>126.29682926829268</v>
      </c>
      <c r="W916" s="1" t="s">
        <v>33</v>
      </c>
      <c r="X916" s="1">
        <v>30</v>
      </c>
      <c r="Y916" s="4">
        <f t="shared" si="132"/>
        <v>5208.17</v>
      </c>
      <c r="Z916" s="1" t="s">
        <v>53</v>
      </c>
      <c r="AA916" s="1" t="s">
        <v>16</v>
      </c>
      <c r="AB916" s="1" t="s">
        <v>17</v>
      </c>
      <c r="AC916" s="1" t="s">
        <v>34</v>
      </c>
      <c r="AD916" s="1" t="s">
        <v>35</v>
      </c>
      <c r="AE916" s="2">
        <v>39967</v>
      </c>
    </row>
    <row r="917" spans="1:31" x14ac:dyDescent="0.25">
      <c r="A917">
        <f t="shared" si="133"/>
        <v>916</v>
      </c>
      <c r="B917" s="1">
        <v>7398</v>
      </c>
      <c r="C917" s="2">
        <v>39965</v>
      </c>
      <c r="D917" s="1" t="s">
        <v>27</v>
      </c>
      <c r="E917" s="1" t="str">
        <f t="shared" si="126"/>
        <v>*</v>
      </c>
      <c r="F917" s="1" t="str">
        <f t="shared" si="127"/>
        <v>*</v>
      </c>
      <c r="G917" s="1" t="str">
        <f t="shared" si="128"/>
        <v>*</v>
      </c>
      <c r="J917" s="1" t="str">
        <f t="shared" si="129"/>
        <v>*</v>
      </c>
      <c r="P917" s="1">
        <v>34</v>
      </c>
      <c r="Q917" s="1">
        <f t="shared" si="134"/>
        <v>0.04</v>
      </c>
      <c r="T917" s="4">
        <v>2181.44</v>
      </c>
      <c r="U917" s="9">
        <f t="shared" si="130"/>
        <v>1</v>
      </c>
      <c r="V917" s="4">
        <f t="shared" si="131"/>
        <v>64.16</v>
      </c>
      <c r="W917" s="1" t="s">
        <v>21</v>
      </c>
      <c r="X917" s="1">
        <v>35</v>
      </c>
      <c r="Y917" s="4">
        <f t="shared" si="132"/>
        <v>2216.44</v>
      </c>
      <c r="Z917" s="1" t="s">
        <v>46</v>
      </c>
      <c r="AA917" s="1" t="s">
        <v>28</v>
      </c>
      <c r="AB917" s="1" t="s">
        <v>29</v>
      </c>
      <c r="AC917" s="1" t="s">
        <v>55</v>
      </c>
      <c r="AD917" s="1" t="s">
        <v>48</v>
      </c>
      <c r="AE917" s="2">
        <v>39967</v>
      </c>
    </row>
    <row r="918" spans="1:31" x14ac:dyDescent="0.25">
      <c r="A918">
        <f t="shared" si="133"/>
        <v>917</v>
      </c>
      <c r="B918" s="1">
        <v>2050</v>
      </c>
      <c r="C918" s="2">
        <v>39965</v>
      </c>
      <c r="D918" s="1" t="s">
        <v>27</v>
      </c>
      <c r="E918" s="1" t="str">
        <f t="shared" si="126"/>
        <v>*</v>
      </c>
      <c r="F918" s="1" t="str">
        <f t="shared" si="127"/>
        <v>*</v>
      </c>
      <c r="G918" s="1" t="str">
        <f t="shared" si="128"/>
        <v>*</v>
      </c>
      <c r="J918" s="1" t="str">
        <f t="shared" si="129"/>
        <v>*</v>
      </c>
      <c r="P918" s="1">
        <v>25</v>
      </c>
      <c r="Q918" s="1">
        <f t="shared" si="134"/>
        <v>3.5000000000000003E-2</v>
      </c>
      <c r="T918" s="4">
        <v>542.11</v>
      </c>
      <c r="U918" s="9">
        <f t="shared" si="130"/>
        <v>0</v>
      </c>
      <c r="V918" s="4">
        <f t="shared" si="131"/>
        <v>21.6844</v>
      </c>
      <c r="W918" s="1" t="s">
        <v>21</v>
      </c>
      <c r="X918" s="1">
        <v>11.54</v>
      </c>
      <c r="Y918" s="4">
        <f t="shared" si="132"/>
        <v>553.65</v>
      </c>
      <c r="Z918" s="1" t="s">
        <v>54</v>
      </c>
      <c r="AA918" s="1" t="s">
        <v>16</v>
      </c>
      <c r="AB918" s="1" t="s">
        <v>29</v>
      </c>
      <c r="AC918" s="1" t="s">
        <v>40</v>
      </c>
      <c r="AD918" s="1" t="s">
        <v>19</v>
      </c>
      <c r="AE918" s="2">
        <v>39967</v>
      </c>
    </row>
    <row r="919" spans="1:31" x14ac:dyDescent="0.25">
      <c r="A919">
        <f t="shared" si="133"/>
        <v>918</v>
      </c>
      <c r="B919" s="1">
        <v>21766</v>
      </c>
      <c r="C919" s="2">
        <v>39965</v>
      </c>
      <c r="D919" s="1" t="s">
        <v>20</v>
      </c>
      <c r="E919" s="1" t="str">
        <f t="shared" si="126"/>
        <v>*</v>
      </c>
      <c r="F919" s="1" t="str">
        <f t="shared" si="127"/>
        <v>**</v>
      </c>
      <c r="G919" s="1" t="str">
        <f t="shared" si="128"/>
        <v>**</v>
      </c>
      <c r="J919" s="1" t="str">
        <f t="shared" si="129"/>
        <v>**</v>
      </c>
      <c r="P919" s="1">
        <v>32</v>
      </c>
      <c r="Q919" s="1">
        <f t="shared" si="134"/>
        <v>0.04</v>
      </c>
      <c r="T919" s="4">
        <v>535.24</v>
      </c>
      <c r="U919" s="9">
        <f t="shared" si="130"/>
        <v>0</v>
      </c>
      <c r="V919" s="4">
        <f t="shared" si="131"/>
        <v>16.72625</v>
      </c>
      <c r="W919" s="1" t="s">
        <v>21</v>
      </c>
      <c r="X919" s="1">
        <v>3.73</v>
      </c>
      <c r="Y919" s="4">
        <f t="shared" si="132"/>
        <v>538.97</v>
      </c>
      <c r="Z919" s="1" t="s">
        <v>53</v>
      </c>
      <c r="AA919" s="1" t="s">
        <v>16</v>
      </c>
      <c r="AB919" s="1" t="s">
        <v>17</v>
      </c>
      <c r="AC919" s="1" t="s">
        <v>18</v>
      </c>
      <c r="AD919" s="1" t="s">
        <v>41</v>
      </c>
      <c r="AE919" s="2">
        <v>39967</v>
      </c>
    </row>
    <row r="920" spans="1:31" x14ac:dyDescent="0.25">
      <c r="A920">
        <f t="shared" si="133"/>
        <v>919</v>
      </c>
      <c r="B920" s="1">
        <v>5639</v>
      </c>
      <c r="C920" s="2">
        <v>39965</v>
      </c>
      <c r="D920" s="1" t="s">
        <v>36</v>
      </c>
      <c r="E920" s="1" t="str">
        <f t="shared" si="126"/>
        <v>*</v>
      </c>
      <c r="F920" s="1" t="str">
        <f t="shared" si="127"/>
        <v>*</v>
      </c>
      <c r="G920" s="1" t="str">
        <f t="shared" si="128"/>
        <v>*</v>
      </c>
      <c r="J920" s="1" t="str">
        <f t="shared" si="129"/>
        <v>*</v>
      </c>
      <c r="P920" s="1">
        <v>31</v>
      </c>
      <c r="Q920" s="1">
        <f t="shared" si="134"/>
        <v>0.04</v>
      </c>
      <c r="T920" s="4">
        <v>501.38</v>
      </c>
      <c r="U920" s="9">
        <f t="shared" si="130"/>
        <v>0</v>
      </c>
      <c r="V920" s="4">
        <f t="shared" si="131"/>
        <v>16.173548387096773</v>
      </c>
      <c r="W920" s="1" t="s">
        <v>21</v>
      </c>
      <c r="X920" s="1">
        <v>8.7799999999999994</v>
      </c>
      <c r="Y920" s="4">
        <f t="shared" si="132"/>
        <v>510.15999999999997</v>
      </c>
      <c r="Z920" s="1" t="s">
        <v>22</v>
      </c>
      <c r="AA920" s="1" t="s">
        <v>23</v>
      </c>
      <c r="AB920" s="1" t="s">
        <v>29</v>
      </c>
      <c r="AC920" s="1" t="s">
        <v>55</v>
      </c>
      <c r="AD920" s="1" t="s">
        <v>19</v>
      </c>
      <c r="AE920" s="2">
        <v>39966</v>
      </c>
    </row>
    <row r="921" spans="1:31" x14ac:dyDescent="0.25">
      <c r="A921">
        <f t="shared" si="133"/>
        <v>920</v>
      </c>
      <c r="B921" s="1">
        <v>42851</v>
      </c>
      <c r="C921" s="2">
        <v>39965</v>
      </c>
      <c r="D921" s="1" t="s">
        <v>20</v>
      </c>
      <c r="E921" s="1" t="str">
        <f t="shared" si="126"/>
        <v>*</v>
      </c>
      <c r="F921" s="1" t="str">
        <f t="shared" si="127"/>
        <v>**</v>
      </c>
      <c r="G921" s="1" t="str">
        <f t="shared" si="128"/>
        <v>**</v>
      </c>
      <c r="J921" s="1" t="str">
        <f t="shared" si="129"/>
        <v>**</v>
      </c>
      <c r="P921" s="1">
        <v>7</v>
      </c>
      <c r="Q921" s="1">
        <f t="shared" si="134"/>
        <v>0.01</v>
      </c>
      <c r="T921" s="4">
        <v>344.30099999999999</v>
      </c>
      <c r="U921" s="9">
        <f t="shared" si="130"/>
        <v>0</v>
      </c>
      <c r="V921" s="4">
        <f t="shared" si="131"/>
        <v>49.185857142857138</v>
      </c>
      <c r="W921" s="1" t="s">
        <v>14</v>
      </c>
      <c r="X921" s="1">
        <v>1.25</v>
      </c>
      <c r="Y921" s="4">
        <f t="shared" si="132"/>
        <v>345.55099999999999</v>
      </c>
      <c r="Z921" s="1" t="s">
        <v>22</v>
      </c>
      <c r="AA921" s="1" t="s">
        <v>28</v>
      </c>
      <c r="AB921" s="1" t="s">
        <v>24</v>
      </c>
      <c r="AC921" s="1" t="s">
        <v>25</v>
      </c>
      <c r="AD921" s="1" t="s">
        <v>41</v>
      </c>
      <c r="AE921" s="2">
        <v>39966</v>
      </c>
    </row>
    <row r="922" spans="1:31" x14ac:dyDescent="0.25">
      <c r="A922">
        <f t="shared" si="133"/>
        <v>921</v>
      </c>
      <c r="B922" s="1">
        <v>52487</v>
      </c>
      <c r="C922" s="2">
        <v>39965</v>
      </c>
      <c r="D922" s="1" t="s">
        <v>32</v>
      </c>
      <c r="E922" s="1" t="str">
        <f t="shared" si="126"/>
        <v>***</v>
      </c>
      <c r="F922" s="1" t="str">
        <f t="shared" si="127"/>
        <v>***</v>
      </c>
      <c r="G922" s="1" t="str">
        <f t="shared" si="128"/>
        <v>***</v>
      </c>
      <c r="J922" s="1" t="str">
        <f t="shared" si="129"/>
        <v>***</v>
      </c>
      <c r="P922" s="1">
        <v>17</v>
      </c>
      <c r="Q922" s="1">
        <f t="shared" si="134"/>
        <v>0.02</v>
      </c>
      <c r="T922" s="4">
        <v>124.06</v>
      </c>
      <c r="U922" s="9">
        <f t="shared" si="130"/>
        <v>0</v>
      </c>
      <c r="V922" s="4">
        <f t="shared" si="131"/>
        <v>7.2976470588235296</v>
      </c>
      <c r="W922" s="1" t="s">
        <v>21</v>
      </c>
      <c r="X922" s="1">
        <v>2.5</v>
      </c>
      <c r="Y922" s="4">
        <f t="shared" si="132"/>
        <v>126.56</v>
      </c>
      <c r="Z922" s="1" t="s">
        <v>51</v>
      </c>
      <c r="AA922" s="1" t="s">
        <v>28</v>
      </c>
      <c r="AB922" s="1" t="s">
        <v>29</v>
      </c>
      <c r="AC922" s="1" t="s">
        <v>57</v>
      </c>
      <c r="AD922" s="1" t="s">
        <v>19</v>
      </c>
      <c r="AE922" s="2">
        <v>39966</v>
      </c>
    </row>
    <row r="923" spans="1:31" x14ac:dyDescent="0.25">
      <c r="A923">
        <f t="shared" si="133"/>
        <v>922</v>
      </c>
      <c r="B923" s="1">
        <v>35461</v>
      </c>
      <c r="C923" s="2">
        <v>39965</v>
      </c>
      <c r="D923" s="1" t="s">
        <v>32</v>
      </c>
      <c r="E923" s="1" t="str">
        <f t="shared" si="126"/>
        <v>***</v>
      </c>
      <c r="F923" s="1" t="str">
        <f t="shared" si="127"/>
        <v>***</v>
      </c>
      <c r="G923" s="1" t="str">
        <f t="shared" si="128"/>
        <v>***</v>
      </c>
      <c r="J923" s="1" t="str">
        <f t="shared" si="129"/>
        <v>***</v>
      </c>
      <c r="P923" s="1">
        <v>30</v>
      </c>
      <c r="Q923" s="1">
        <f t="shared" si="134"/>
        <v>0.04</v>
      </c>
      <c r="T923" s="4">
        <v>112.6</v>
      </c>
      <c r="U923" s="9">
        <f t="shared" si="130"/>
        <v>0</v>
      </c>
      <c r="V923" s="4">
        <f t="shared" si="131"/>
        <v>3.753333333333333</v>
      </c>
      <c r="W923" s="1" t="s">
        <v>21</v>
      </c>
      <c r="X923" s="1">
        <v>1.32</v>
      </c>
      <c r="Y923" s="4">
        <f t="shared" si="132"/>
        <v>113.91999999999999</v>
      </c>
      <c r="Z923" s="1" t="s">
        <v>51</v>
      </c>
      <c r="AA923" s="1" t="s">
        <v>28</v>
      </c>
      <c r="AB923" s="1" t="s">
        <v>29</v>
      </c>
      <c r="AC923" s="1" t="s">
        <v>45</v>
      </c>
      <c r="AD923" s="1" t="s">
        <v>31</v>
      </c>
      <c r="AE923" s="2">
        <v>39966</v>
      </c>
    </row>
    <row r="924" spans="1:31" x14ac:dyDescent="0.25">
      <c r="A924">
        <f t="shared" si="133"/>
        <v>923</v>
      </c>
      <c r="B924" s="1">
        <v>7398</v>
      </c>
      <c r="C924" s="2">
        <v>39965</v>
      </c>
      <c r="D924" s="1" t="s">
        <v>27</v>
      </c>
      <c r="E924" s="1" t="str">
        <f t="shared" si="126"/>
        <v>*</v>
      </c>
      <c r="F924" s="1" t="str">
        <f t="shared" si="127"/>
        <v>*</v>
      </c>
      <c r="G924" s="1" t="str">
        <f t="shared" si="128"/>
        <v>*</v>
      </c>
      <c r="J924" s="1" t="str">
        <f t="shared" si="129"/>
        <v>*</v>
      </c>
      <c r="P924" s="1">
        <v>6</v>
      </c>
      <c r="Q924" s="1">
        <f t="shared" si="134"/>
        <v>0.01</v>
      </c>
      <c r="T924" s="4">
        <v>55.77</v>
      </c>
      <c r="U924" s="9">
        <f t="shared" si="130"/>
        <v>0</v>
      </c>
      <c r="V924" s="4">
        <f t="shared" si="131"/>
        <v>9.2949999999999999</v>
      </c>
      <c r="W924" s="1" t="s">
        <v>21</v>
      </c>
      <c r="X924" s="1">
        <v>2.25</v>
      </c>
      <c r="Y924" s="4">
        <f t="shared" si="132"/>
        <v>58.02</v>
      </c>
      <c r="Z924" s="1" t="s">
        <v>46</v>
      </c>
      <c r="AA924" s="1" t="s">
        <v>28</v>
      </c>
      <c r="AB924" s="1" t="s">
        <v>29</v>
      </c>
      <c r="AC924" s="1" t="s">
        <v>30</v>
      </c>
      <c r="AD924" s="1" t="s">
        <v>31</v>
      </c>
      <c r="AE924" s="2">
        <v>39968</v>
      </c>
    </row>
    <row r="925" spans="1:31" x14ac:dyDescent="0.25">
      <c r="A925">
        <f t="shared" si="133"/>
        <v>924</v>
      </c>
      <c r="B925" s="1">
        <v>35461</v>
      </c>
      <c r="C925" s="2">
        <v>39965</v>
      </c>
      <c r="D925" s="1" t="s">
        <v>32</v>
      </c>
      <c r="E925" s="1" t="str">
        <f t="shared" si="126"/>
        <v>***</v>
      </c>
      <c r="F925" s="1" t="str">
        <f t="shared" si="127"/>
        <v>***</v>
      </c>
      <c r="G925" s="1" t="str">
        <f t="shared" si="128"/>
        <v>***</v>
      </c>
      <c r="J925" s="1" t="str">
        <f t="shared" si="129"/>
        <v>***</v>
      </c>
      <c r="P925" s="1">
        <v>11</v>
      </c>
      <c r="Q925" s="1">
        <f t="shared" si="134"/>
        <v>0.02</v>
      </c>
      <c r="T925" s="4">
        <v>48.75</v>
      </c>
      <c r="U925" s="9">
        <f t="shared" si="130"/>
        <v>0</v>
      </c>
      <c r="V925" s="4">
        <f t="shared" si="131"/>
        <v>4.4318181818181817</v>
      </c>
      <c r="W925" s="1" t="s">
        <v>21</v>
      </c>
      <c r="X925" s="1">
        <v>1.49</v>
      </c>
      <c r="Y925" s="4">
        <f t="shared" si="132"/>
        <v>50.24</v>
      </c>
      <c r="Z925" s="1" t="s">
        <v>51</v>
      </c>
      <c r="AA925" s="1" t="s">
        <v>28</v>
      </c>
      <c r="AB925" s="1" t="s">
        <v>29</v>
      </c>
      <c r="AC925" s="1" t="s">
        <v>43</v>
      </c>
      <c r="AD925" s="1" t="s">
        <v>19</v>
      </c>
      <c r="AE925" s="2">
        <v>39965</v>
      </c>
    </row>
    <row r="926" spans="1:31" x14ac:dyDescent="0.25">
      <c r="A926">
        <f t="shared" si="133"/>
        <v>925</v>
      </c>
      <c r="B926" s="1">
        <v>2050</v>
      </c>
      <c r="C926" s="2">
        <v>39965</v>
      </c>
      <c r="D926" s="1" t="s">
        <v>27</v>
      </c>
      <c r="E926" s="1" t="str">
        <f t="shared" si="126"/>
        <v>*</v>
      </c>
      <c r="F926" s="1" t="str">
        <f t="shared" si="127"/>
        <v>*</v>
      </c>
      <c r="G926" s="1" t="str">
        <f t="shared" si="128"/>
        <v>*</v>
      </c>
      <c r="J926" s="1" t="str">
        <f t="shared" si="129"/>
        <v>*</v>
      </c>
      <c r="P926" s="1">
        <v>16</v>
      </c>
      <c r="Q926" s="1">
        <f t="shared" si="134"/>
        <v>0.02</v>
      </c>
      <c r="T926" s="4">
        <v>44.46</v>
      </c>
      <c r="U926" s="9">
        <f t="shared" si="130"/>
        <v>0</v>
      </c>
      <c r="V926" s="4">
        <f t="shared" si="131"/>
        <v>2.7787500000000001</v>
      </c>
      <c r="W926" s="1" t="s">
        <v>21</v>
      </c>
      <c r="X926" s="1">
        <v>0.99</v>
      </c>
      <c r="Y926" s="4">
        <f t="shared" si="132"/>
        <v>45.45</v>
      </c>
      <c r="Z926" s="1" t="s">
        <v>54</v>
      </c>
      <c r="AA926" s="1" t="s">
        <v>16</v>
      </c>
      <c r="AB926" s="1" t="s">
        <v>29</v>
      </c>
      <c r="AC926" s="1" t="s">
        <v>58</v>
      </c>
      <c r="AD926" s="1" t="s">
        <v>19</v>
      </c>
      <c r="AE926" s="2">
        <v>39967</v>
      </c>
    </row>
    <row r="927" spans="1:31" x14ac:dyDescent="0.25">
      <c r="A927">
        <f t="shared" si="133"/>
        <v>926</v>
      </c>
      <c r="B927" s="1">
        <v>42851</v>
      </c>
      <c r="C927" s="2">
        <v>39965</v>
      </c>
      <c r="D927" s="1" t="s">
        <v>20</v>
      </c>
      <c r="E927" s="1" t="str">
        <f t="shared" si="126"/>
        <v>*</v>
      </c>
      <c r="F927" s="1" t="str">
        <f t="shared" si="127"/>
        <v>**</v>
      </c>
      <c r="G927" s="1" t="str">
        <f t="shared" si="128"/>
        <v>**</v>
      </c>
      <c r="J927" s="1" t="str">
        <f t="shared" si="129"/>
        <v>**</v>
      </c>
      <c r="P927" s="1">
        <v>4</v>
      </c>
      <c r="Q927" s="1">
        <f t="shared" si="134"/>
        <v>0.01</v>
      </c>
      <c r="T927" s="4">
        <v>24.32</v>
      </c>
      <c r="U927" s="9">
        <f t="shared" si="130"/>
        <v>0</v>
      </c>
      <c r="V927" s="4">
        <f t="shared" si="131"/>
        <v>6.08</v>
      </c>
      <c r="W927" s="1" t="s">
        <v>14</v>
      </c>
      <c r="X927" s="1">
        <v>0.7</v>
      </c>
      <c r="Y927" s="4">
        <f t="shared" si="132"/>
        <v>25.02</v>
      </c>
      <c r="Z927" s="1" t="s">
        <v>22</v>
      </c>
      <c r="AA927" s="1" t="s">
        <v>28</v>
      </c>
      <c r="AB927" s="1" t="s">
        <v>29</v>
      </c>
      <c r="AC927" s="1" t="s">
        <v>61</v>
      </c>
      <c r="AD927" s="1" t="s">
        <v>31</v>
      </c>
      <c r="AE927" s="2">
        <v>39966</v>
      </c>
    </row>
    <row r="928" spans="1:31" x14ac:dyDescent="0.25">
      <c r="A928">
        <f t="shared" si="133"/>
        <v>927</v>
      </c>
      <c r="B928" s="1">
        <v>2150</v>
      </c>
      <c r="C928" s="2">
        <v>39966</v>
      </c>
      <c r="D928" s="1" t="s">
        <v>36</v>
      </c>
      <c r="E928" s="1" t="str">
        <f t="shared" si="126"/>
        <v>*</v>
      </c>
      <c r="F928" s="1" t="str">
        <f t="shared" si="127"/>
        <v>*</v>
      </c>
      <c r="G928" s="1" t="str">
        <f t="shared" si="128"/>
        <v>*</v>
      </c>
      <c r="J928" s="1" t="str">
        <f t="shared" si="129"/>
        <v>*</v>
      </c>
      <c r="P928" s="1">
        <v>21</v>
      </c>
      <c r="Q928" s="1">
        <f t="shared" si="134"/>
        <v>3.5000000000000003E-2</v>
      </c>
      <c r="T928" s="4">
        <v>3905.75</v>
      </c>
      <c r="U928" s="9">
        <f t="shared" si="130"/>
        <v>1</v>
      </c>
      <c r="V928" s="4">
        <f t="shared" si="131"/>
        <v>185.98809523809524</v>
      </c>
      <c r="W928" s="1" t="s">
        <v>33</v>
      </c>
      <c r="X928" s="1">
        <v>29.21</v>
      </c>
      <c r="Y928" s="4">
        <f t="shared" si="132"/>
        <v>3934.96</v>
      </c>
      <c r="Z928" s="1" t="s">
        <v>44</v>
      </c>
      <c r="AA928" s="1" t="s">
        <v>28</v>
      </c>
      <c r="AB928" s="1" t="s">
        <v>17</v>
      </c>
      <c r="AC928" s="1" t="s">
        <v>52</v>
      </c>
      <c r="AD928" s="1" t="s">
        <v>59</v>
      </c>
      <c r="AE928" s="2">
        <v>39968</v>
      </c>
    </row>
    <row r="929" spans="1:31" x14ac:dyDescent="0.25">
      <c r="A929">
        <f t="shared" si="133"/>
        <v>928</v>
      </c>
      <c r="B929" s="1">
        <v>6179</v>
      </c>
      <c r="C929" s="2">
        <v>39966</v>
      </c>
      <c r="D929" s="1" t="s">
        <v>27</v>
      </c>
      <c r="E929" s="1" t="str">
        <f t="shared" si="126"/>
        <v>*</v>
      </c>
      <c r="F929" s="1" t="str">
        <f t="shared" si="127"/>
        <v>*</v>
      </c>
      <c r="G929" s="1" t="str">
        <f t="shared" si="128"/>
        <v>*</v>
      </c>
      <c r="J929" s="1" t="str">
        <f t="shared" si="129"/>
        <v>*</v>
      </c>
      <c r="P929" s="1">
        <v>15</v>
      </c>
      <c r="Q929" s="1">
        <f t="shared" si="134"/>
        <v>0.02</v>
      </c>
      <c r="T929" s="4">
        <v>2690.7514999999999</v>
      </c>
      <c r="U929" s="9">
        <f t="shared" si="130"/>
        <v>1</v>
      </c>
      <c r="V929" s="4">
        <f t="shared" si="131"/>
        <v>179.38343333333333</v>
      </c>
      <c r="W929" s="1" t="s">
        <v>21</v>
      </c>
      <c r="X929" s="1">
        <v>8.08</v>
      </c>
      <c r="Y929" s="4">
        <f t="shared" si="132"/>
        <v>2698.8314999999998</v>
      </c>
      <c r="Z929" s="1" t="s">
        <v>53</v>
      </c>
      <c r="AA929" s="1" t="s">
        <v>16</v>
      </c>
      <c r="AB929" s="1" t="s">
        <v>24</v>
      </c>
      <c r="AC929" s="1" t="s">
        <v>25</v>
      </c>
      <c r="AD929" s="1" t="s">
        <v>19</v>
      </c>
      <c r="AE929" s="2">
        <v>39968</v>
      </c>
    </row>
    <row r="930" spans="1:31" x14ac:dyDescent="0.25">
      <c r="A930">
        <f t="shared" si="133"/>
        <v>929</v>
      </c>
      <c r="B930" s="1">
        <v>48455</v>
      </c>
      <c r="C930" s="2">
        <v>39966</v>
      </c>
      <c r="D930" s="1" t="s">
        <v>32</v>
      </c>
      <c r="E930" s="1" t="str">
        <f t="shared" si="126"/>
        <v>***</v>
      </c>
      <c r="F930" s="1" t="str">
        <f t="shared" si="127"/>
        <v>***</v>
      </c>
      <c r="G930" s="1" t="str">
        <f t="shared" si="128"/>
        <v>***</v>
      </c>
      <c r="J930" s="1" t="str">
        <f t="shared" si="129"/>
        <v>***</v>
      </c>
      <c r="P930" s="1">
        <v>34</v>
      </c>
      <c r="Q930" s="1">
        <f t="shared" si="134"/>
        <v>0.04</v>
      </c>
      <c r="T930" s="4">
        <v>817.53</v>
      </c>
      <c r="U930" s="9">
        <f t="shared" si="130"/>
        <v>0</v>
      </c>
      <c r="V930" s="4">
        <f t="shared" si="131"/>
        <v>24.044999999999998</v>
      </c>
      <c r="W930" s="1" t="s">
        <v>21</v>
      </c>
      <c r="X930" s="1">
        <v>11.54</v>
      </c>
      <c r="Y930" s="4">
        <f t="shared" si="132"/>
        <v>829.06999999999994</v>
      </c>
      <c r="Z930" s="1" t="s">
        <v>64</v>
      </c>
      <c r="AA930" s="1" t="s">
        <v>23</v>
      </c>
      <c r="AB930" s="1" t="s">
        <v>29</v>
      </c>
      <c r="AC930" s="1" t="s">
        <v>40</v>
      </c>
      <c r="AD930" s="1" t="s">
        <v>19</v>
      </c>
      <c r="AE930" s="2">
        <v>39967</v>
      </c>
    </row>
    <row r="931" spans="1:31" x14ac:dyDescent="0.25">
      <c r="A931">
        <f t="shared" si="133"/>
        <v>930</v>
      </c>
      <c r="B931" s="1">
        <v>6179</v>
      </c>
      <c r="C931" s="2">
        <v>39966</v>
      </c>
      <c r="D931" s="1" t="s">
        <v>27</v>
      </c>
      <c r="E931" s="1" t="str">
        <f t="shared" si="126"/>
        <v>*</v>
      </c>
      <c r="F931" s="1" t="str">
        <f t="shared" si="127"/>
        <v>*</v>
      </c>
      <c r="G931" s="1" t="str">
        <f t="shared" si="128"/>
        <v>*</v>
      </c>
      <c r="J931" s="1" t="str">
        <f t="shared" si="129"/>
        <v>*</v>
      </c>
      <c r="P931" s="1">
        <v>50</v>
      </c>
      <c r="Q931" s="1">
        <f t="shared" si="134"/>
        <v>0.06</v>
      </c>
      <c r="T931" s="4">
        <v>477.53</v>
      </c>
      <c r="U931" s="9">
        <f t="shared" si="130"/>
        <v>0</v>
      </c>
      <c r="V931" s="4">
        <f t="shared" si="131"/>
        <v>9.5505999999999993</v>
      </c>
      <c r="W931" s="1" t="s">
        <v>21</v>
      </c>
      <c r="X931" s="1">
        <v>1.39</v>
      </c>
      <c r="Y931" s="4">
        <f t="shared" si="132"/>
        <v>478.91999999999996</v>
      </c>
      <c r="Z931" s="1" t="s">
        <v>53</v>
      </c>
      <c r="AA931" s="1" t="s">
        <v>16</v>
      </c>
      <c r="AB931" s="1" t="s">
        <v>29</v>
      </c>
      <c r="AC931" s="1" t="s">
        <v>57</v>
      </c>
      <c r="AD931" s="1" t="s">
        <v>19</v>
      </c>
      <c r="AE931" s="2">
        <v>39967</v>
      </c>
    </row>
    <row r="932" spans="1:31" x14ac:dyDescent="0.25">
      <c r="A932">
        <f t="shared" si="133"/>
        <v>931</v>
      </c>
      <c r="B932" s="1">
        <v>48455</v>
      </c>
      <c r="C932" s="2">
        <v>39966</v>
      </c>
      <c r="D932" s="1" t="s">
        <v>32</v>
      </c>
      <c r="E932" s="1" t="str">
        <f t="shared" si="126"/>
        <v>***</v>
      </c>
      <c r="F932" s="1" t="str">
        <f t="shared" si="127"/>
        <v>***</v>
      </c>
      <c r="G932" s="1" t="str">
        <f t="shared" si="128"/>
        <v>***</v>
      </c>
      <c r="J932" s="1" t="str">
        <f t="shared" si="129"/>
        <v>***</v>
      </c>
      <c r="P932" s="1">
        <v>17</v>
      </c>
      <c r="Q932" s="1">
        <f t="shared" si="134"/>
        <v>0.02</v>
      </c>
      <c r="T932" s="4">
        <v>182.47</v>
      </c>
      <c r="U932" s="9">
        <f t="shared" si="130"/>
        <v>0</v>
      </c>
      <c r="V932" s="4">
        <f t="shared" si="131"/>
        <v>10.733529411764707</v>
      </c>
      <c r="W932" s="1" t="s">
        <v>21</v>
      </c>
      <c r="X932" s="1">
        <v>3.37</v>
      </c>
      <c r="Y932" s="4">
        <f t="shared" si="132"/>
        <v>185.84</v>
      </c>
      <c r="Z932" s="1" t="s">
        <v>53</v>
      </c>
      <c r="AA932" s="1" t="s">
        <v>23</v>
      </c>
      <c r="AB932" s="1" t="s">
        <v>29</v>
      </c>
      <c r="AC932" s="1" t="s">
        <v>45</v>
      </c>
      <c r="AD932" s="1" t="s">
        <v>41</v>
      </c>
      <c r="AE932" s="2">
        <v>39967</v>
      </c>
    </row>
    <row r="933" spans="1:31" x14ac:dyDescent="0.25">
      <c r="A933">
        <f t="shared" si="133"/>
        <v>932</v>
      </c>
      <c r="B933" s="1">
        <v>48455</v>
      </c>
      <c r="C933" s="2">
        <v>39966</v>
      </c>
      <c r="D933" s="1" t="s">
        <v>32</v>
      </c>
      <c r="E933" s="1" t="str">
        <f t="shared" si="126"/>
        <v>***</v>
      </c>
      <c r="F933" s="1" t="str">
        <f t="shared" si="127"/>
        <v>***</v>
      </c>
      <c r="G933" s="1" t="str">
        <f t="shared" si="128"/>
        <v>***</v>
      </c>
      <c r="J933" s="1" t="str">
        <f t="shared" si="129"/>
        <v>***</v>
      </c>
      <c r="P933" s="1">
        <v>2</v>
      </c>
      <c r="Q933" s="1">
        <f t="shared" si="134"/>
        <v>0.01</v>
      </c>
      <c r="T933" s="4">
        <v>25.96</v>
      </c>
      <c r="U933" s="9">
        <f t="shared" si="130"/>
        <v>0</v>
      </c>
      <c r="V933" s="4">
        <f t="shared" si="131"/>
        <v>12.98</v>
      </c>
      <c r="W933" s="1" t="s">
        <v>21</v>
      </c>
      <c r="X933" s="1">
        <v>6.24</v>
      </c>
      <c r="Y933" s="4">
        <f t="shared" si="132"/>
        <v>32.200000000000003</v>
      </c>
      <c r="Z933" s="1" t="s">
        <v>22</v>
      </c>
      <c r="AA933" s="1" t="s">
        <v>23</v>
      </c>
      <c r="AB933" s="1" t="s">
        <v>24</v>
      </c>
      <c r="AC933" s="1" t="s">
        <v>56</v>
      </c>
      <c r="AD933" s="1" t="s">
        <v>26</v>
      </c>
      <c r="AE933" s="2">
        <v>39967</v>
      </c>
    </row>
    <row r="934" spans="1:31" x14ac:dyDescent="0.25">
      <c r="A934">
        <f t="shared" si="133"/>
        <v>933</v>
      </c>
      <c r="B934" s="1">
        <v>7905</v>
      </c>
      <c r="C934" s="2">
        <v>39967</v>
      </c>
      <c r="D934" s="1" t="s">
        <v>13</v>
      </c>
      <c r="E934" s="1" t="str">
        <f t="shared" si="126"/>
        <v>*</v>
      </c>
      <c r="F934" s="1" t="str">
        <f t="shared" si="127"/>
        <v>*</v>
      </c>
      <c r="G934" s="1" t="str">
        <f t="shared" si="128"/>
        <v>*</v>
      </c>
      <c r="J934" s="1" t="str">
        <f t="shared" si="129"/>
        <v>*</v>
      </c>
      <c r="P934" s="1">
        <v>46</v>
      </c>
      <c r="Q934" s="1">
        <f t="shared" si="134"/>
        <v>0.05</v>
      </c>
      <c r="T934" s="4">
        <v>11057.6</v>
      </c>
      <c r="U934" s="9">
        <f t="shared" si="130"/>
        <v>1</v>
      </c>
      <c r="V934" s="4">
        <f t="shared" si="131"/>
        <v>240.38260869565218</v>
      </c>
      <c r="W934" s="1" t="s">
        <v>33</v>
      </c>
      <c r="X934" s="1">
        <v>66.67</v>
      </c>
      <c r="Y934" s="4">
        <f t="shared" si="132"/>
        <v>11124.27</v>
      </c>
      <c r="Z934" s="1" t="s">
        <v>51</v>
      </c>
      <c r="AA934" s="1" t="s">
        <v>23</v>
      </c>
      <c r="AB934" s="1" t="s">
        <v>17</v>
      </c>
      <c r="AC934" s="1" t="s">
        <v>52</v>
      </c>
      <c r="AD934" s="1" t="s">
        <v>59</v>
      </c>
      <c r="AE934" s="2">
        <v>39971</v>
      </c>
    </row>
    <row r="935" spans="1:31" x14ac:dyDescent="0.25">
      <c r="A935">
        <f t="shared" si="133"/>
        <v>934</v>
      </c>
      <c r="B935" s="1">
        <v>47457</v>
      </c>
      <c r="C935" s="2">
        <v>39967</v>
      </c>
      <c r="D935" s="1" t="s">
        <v>13</v>
      </c>
      <c r="E935" s="1" t="str">
        <f t="shared" si="126"/>
        <v>*</v>
      </c>
      <c r="F935" s="1" t="str">
        <f t="shared" si="127"/>
        <v>*</v>
      </c>
      <c r="G935" s="1" t="str">
        <f t="shared" si="128"/>
        <v>*</v>
      </c>
      <c r="J935" s="1" t="str">
        <f t="shared" si="129"/>
        <v>*</v>
      </c>
      <c r="P935" s="1">
        <v>50</v>
      </c>
      <c r="Q935" s="1">
        <f t="shared" si="134"/>
        <v>0.06</v>
      </c>
      <c r="T935" s="4">
        <v>8230.77</v>
      </c>
      <c r="U935" s="9">
        <f t="shared" si="130"/>
        <v>1</v>
      </c>
      <c r="V935" s="4">
        <f t="shared" si="131"/>
        <v>164.61540000000002</v>
      </c>
      <c r="W935" s="1" t="s">
        <v>21</v>
      </c>
      <c r="X935" s="1">
        <v>19.989999999999998</v>
      </c>
      <c r="Y935" s="4">
        <f t="shared" si="132"/>
        <v>8250.76</v>
      </c>
      <c r="Z935" s="1" t="s">
        <v>15</v>
      </c>
      <c r="AA935" s="1" t="s">
        <v>28</v>
      </c>
      <c r="AB935" s="1" t="s">
        <v>29</v>
      </c>
      <c r="AC935" s="1" t="s">
        <v>55</v>
      </c>
      <c r="AD935" s="1" t="s">
        <v>19</v>
      </c>
      <c r="AE935" s="2">
        <v>39972</v>
      </c>
    </row>
    <row r="936" spans="1:31" x14ac:dyDescent="0.25">
      <c r="A936">
        <f t="shared" si="133"/>
        <v>935</v>
      </c>
      <c r="B936" s="1">
        <v>11748</v>
      </c>
      <c r="C936" s="2">
        <v>39967</v>
      </c>
      <c r="D936" s="1" t="s">
        <v>27</v>
      </c>
      <c r="E936" s="1" t="str">
        <f t="shared" si="126"/>
        <v>*</v>
      </c>
      <c r="F936" s="1" t="str">
        <f t="shared" si="127"/>
        <v>*</v>
      </c>
      <c r="G936" s="1" t="str">
        <f t="shared" si="128"/>
        <v>*</v>
      </c>
      <c r="J936" s="1" t="str">
        <f t="shared" si="129"/>
        <v>*</v>
      </c>
      <c r="P936" s="1">
        <v>23</v>
      </c>
      <c r="Q936" s="1">
        <f t="shared" si="134"/>
        <v>3.5000000000000003E-2</v>
      </c>
      <c r="T936" s="4">
        <v>3503.12</v>
      </c>
      <c r="U936" s="9">
        <f t="shared" si="130"/>
        <v>1</v>
      </c>
      <c r="V936" s="4">
        <f t="shared" si="131"/>
        <v>152.30956521739131</v>
      </c>
      <c r="W936" s="1" t="s">
        <v>33</v>
      </c>
      <c r="X936" s="1">
        <v>46.2</v>
      </c>
      <c r="Y936" s="4">
        <f t="shared" si="132"/>
        <v>3549.3199999999997</v>
      </c>
      <c r="Z936" s="1" t="s">
        <v>42</v>
      </c>
      <c r="AA936" s="1" t="s">
        <v>28</v>
      </c>
      <c r="AB936" s="1" t="s">
        <v>17</v>
      </c>
      <c r="AC936" s="1" t="s">
        <v>52</v>
      </c>
      <c r="AD936" s="1" t="s">
        <v>59</v>
      </c>
      <c r="AE936" s="2">
        <v>39967</v>
      </c>
    </row>
    <row r="937" spans="1:31" x14ac:dyDescent="0.25">
      <c r="A937">
        <f t="shared" si="133"/>
        <v>936</v>
      </c>
      <c r="B937" s="1">
        <v>5283</v>
      </c>
      <c r="C937" s="2">
        <v>39967</v>
      </c>
      <c r="D937" s="1" t="s">
        <v>36</v>
      </c>
      <c r="E937" s="1" t="str">
        <f t="shared" si="126"/>
        <v>*</v>
      </c>
      <c r="F937" s="1" t="str">
        <f t="shared" si="127"/>
        <v>*</v>
      </c>
      <c r="G937" s="1" t="str">
        <f t="shared" si="128"/>
        <v>*</v>
      </c>
      <c r="J937" s="1" t="str">
        <f t="shared" si="129"/>
        <v>*</v>
      </c>
      <c r="P937" s="1">
        <v>23</v>
      </c>
      <c r="Q937" s="1">
        <f t="shared" si="134"/>
        <v>3.5000000000000003E-2</v>
      </c>
      <c r="T937" s="4">
        <v>2508.6729999999998</v>
      </c>
      <c r="U937" s="9">
        <f t="shared" si="130"/>
        <v>1</v>
      </c>
      <c r="V937" s="4">
        <f t="shared" si="131"/>
        <v>109.07273913043477</v>
      </c>
      <c r="W937" s="1" t="s">
        <v>21</v>
      </c>
      <c r="X937" s="1">
        <v>7.69</v>
      </c>
      <c r="Y937" s="4">
        <f t="shared" si="132"/>
        <v>2516.3629999999998</v>
      </c>
      <c r="Z937" s="1" t="s">
        <v>22</v>
      </c>
      <c r="AA937" s="1" t="s">
        <v>37</v>
      </c>
      <c r="AB937" s="1" t="s">
        <v>24</v>
      </c>
      <c r="AC937" s="1" t="s">
        <v>25</v>
      </c>
      <c r="AD937" s="1" t="s">
        <v>19</v>
      </c>
      <c r="AE937" s="2">
        <v>39969</v>
      </c>
    </row>
    <row r="938" spans="1:31" x14ac:dyDescent="0.25">
      <c r="A938">
        <f t="shared" si="133"/>
        <v>937</v>
      </c>
      <c r="B938" s="1">
        <v>69</v>
      </c>
      <c r="C938" s="2">
        <v>39967</v>
      </c>
      <c r="D938" s="1" t="s">
        <v>27</v>
      </c>
      <c r="E938" s="1" t="str">
        <f t="shared" si="126"/>
        <v>*</v>
      </c>
      <c r="F938" s="1" t="str">
        <f t="shared" si="127"/>
        <v>*</v>
      </c>
      <c r="G938" s="1" t="str">
        <f t="shared" si="128"/>
        <v>*</v>
      </c>
      <c r="J938" s="1" t="str">
        <f t="shared" si="129"/>
        <v>*</v>
      </c>
      <c r="P938" s="1">
        <v>42</v>
      </c>
      <c r="Q938" s="1">
        <f t="shared" si="134"/>
        <v>0.05</v>
      </c>
      <c r="T938" s="4">
        <v>1186.06</v>
      </c>
      <c r="U938" s="9">
        <f t="shared" si="130"/>
        <v>1</v>
      </c>
      <c r="V938" s="4">
        <f t="shared" si="131"/>
        <v>28.23952380952381</v>
      </c>
      <c r="W938" s="1" t="s">
        <v>21</v>
      </c>
      <c r="X938" s="1">
        <v>3.92</v>
      </c>
      <c r="Y938" s="4">
        <f t="shared" si="132"/>
        <v>1189.98</v>
      </c>
      <c r="Z938" s="1" t="s">
        <v>49</v>
      </c>
      <c r="AA938" s="1" t="s">
        <v>28</v>
      </c>
      <c r="AB938" s="1" t="s">
        <v>17</v>
      </c>
      <c r="AC938" s="1" t="s">
        <v>18</v>
      </c>
      <c r="AD938" s="1" t="s">
        <v>41</v>
      </c>
      <c r="AE938" s="2">
        <v>39969</v>
      </c>
    </row>
    <row r="939" spans="1:31" x14ac:dyDescent="0.25">
      <c r="A939">
        <f t="shared" si="133"/>
        <v>938</v>
      </c>
      <c r="B939" s="1">
        <v>44294</v>
      </c>
      <c r="C939" s="2">
        <v>39967</v>
      </c>
      <c r="D939" s="1" t="s">
        <v>13</v>
      </c>
      <c r="E939" s="1" t="str">
        <f t="shared" si="126"/>
        <v>*</v>
      </c>
      <c r="F939" s="1" t="str">
        <f t="shared" si="127"/>
        <v>*</v>
      </c>
      <c r="G939" s="1" t="str">
        <f t="shared" si="128"/>
        <v>*</v>
      </c>
      <c r="J939" s="1" t="str">
        <f t="shared" si="129"/>
        <v>*</v>
      </c>
      <c r="P939" s="1">
        <v>8</v>
      </c>
      <c r="Q939" s="1">
        <f t="shared" si="134"/>
        <v>0.01</v>
      </c>
      <c r="T939" s="4">
        <v>447.04050000000001</v>
      </c>
      <c r="U939" s="9">
        <f t="shared" si="130"/>
        <v>0</v>
      </c>
      <c r="V939" s="4">
        <f t="shared" si="131"/>
        <v>55.880062500000001</v>
      </c>
      <c r="W939" s="1" t="s">
        <v>21</v>
      </c>
      <c r="X939" s="1">
        <v>8.99</v>
      </c>
      <c r="Y939" s="4">
        <f t="shared" si="132"/>
        <v>456.03050000000002</v>
      </c>
      <c r="Z939" s="1" t="s">
        <v>46</v>
      </c>
      <c r="AA939" s="1" t="s">
        <v>16</v>
      </c>
      <c r="AB939" s="1" t="s">
        <v>24</v>
      </c>
      <c r="AC939" s="1" t="s">
        <v>25</v>
      </c>
      <c r="AD939" s="1" t="s">
        <v>19</v>
      </c>
      <c r="AE939" s="2">
        <v>39969</v>
      </c>
    </row>
    <row r="940" spans="1:31" x14ac:dyDescent="0.25">
      <c r="A940">
        <f t="shared" si="133"/>
        <v>939</v>
      </c>
      <c r="B940" s="1">
        <v>44294</v>
      </c>
      <c r="C940" s="2">
        <v>39967</v>
      </c>
      <c r="D940" s="1" t="s">
        <v>13</v>
      </c>
      <c r="E940" s="1" t="str">
        <f t="shared" si="126"/>
        <v>*</v>
      </c>
      <c r="F940" s="1" t="str">
        <f t="shared" si="127"/>
        <v>*</v>
      </c>
      <c r="G940" s="1" t="str">
        <f t="shared" si="128"/>
        <v>*</v>
      </c>
      <c r="J940" s="1" t="str">
        <f t="shared" si="129"/>
        <v>*</v>
      </c>
      <c r="P940" s="1">
        <v>13</v>
      </c>
      <c r="Q940" s="1">
        <f t="shared" si="134"/>
        <v>0.02</v>
      </c>
      <c r="T940" s="4">
        <v>305.60000000000002</v>
      </c>
      <c r="U940" s="9">
        <f t="shared" si="130"/>
        <v>0</v>
      </c>
      <c r="V940" s="4">
        <f t="shared" si="131"/>
        <v>23.507692307692309</v>
      </c>
      <c r="W940" s="1" t="s">
        <v>33</v>
      </c>
      <c r="X940" s="1">
        <v>45</v>
      </c>
      <c r="Y940" s="4">
        <f t="shared" si="132"/>
        <v>350.6</v>
      </c>
      <c r="Z940" s="1" t="s">
        <v>46</v>
      </c>
      <c r="AA940" s="1" t="s">
        <v>16</v>
      </c>
      <c r="AB940" s="1" t="s">
        <v>29</v>
      </c>
      <c r="AC940" s="1" t="s">
        <v>55</v>
      </c>
      <c r="AD940" s="1" t="s">
        <v>35</v>
      </c>
      <c r="AE940" s="2">
        <v>39967</v>
      </c>
    </row>
    <row r="941" spans="1:31" x14ac:dyDescent="0.25">
      <c r="A941">
        <f t="shared" si="133"/>
        <v>940</v>
      </c>
      <c r="B941" s="1">
        <v>8161</v>
      </c>
      <c r="C941" s="2">
        <v>39967</v>
      </c>
      <c r="D941" s="1" t="s">
        <v>20</v>
      </c>
      <c r="E941" s="1" t="str">
        <f t="shared" si="126"/>
        <v>*</v>
      </c>
      <c r="F941" s="1" t="str">
        <f t="shared" si="127"/>
        <v>**</v>
      </c>
      <c r="G941" s="1" t="str">
        <f t="shared" si="128"/>
        <v>**</v>
      </c>
      <c r="J941" s="1" t="str">
        <f t="shared" si="129"/>
        <v>**</v>
      </c>
      <c r="P941" s="1">
        <v>45</v>
      </c>
      <c r="Q941" s="1">
        <f t="shared" si="134"/>
        <v>0.05</v>
      </c>
      <c r="T941" s="4">
        <v>112.72</v>
      </c>
      <c r="U941" s="9">
        <f t="shared" si="130"/>
        <v>0</v>
      </c>
      <c r="V941" s="4">
        <f t="shared" si="131"/>
        <v>2.5048888888888889</v>
      </c>
      <c r="W941" s="1" t="s">
        <v>21</v>
      </c>
      <c r="X941" s="1">
        <v>0.5</v>
      </c>
      <c r="Y941" s="4">
        <f t="shared" si="132"/>
        <v>113.22</v>
      </c>
      <c r="Z941" s="1" t="s">
        <v>42</v>
      </c>
      <c r="AA941" s="1" t="s">
        <v>16</v>
      </c>
      <c r="AB941" s="1" t="s">
        <v>29</v>
      </c>
      <c r="AC941" s="1" t="s">
        <v>58</v>
      </c>
      <c r="AD941" s="1" t="s">
        <v>19</v>
      </c>
      <c r="AE941" s="2">
        <v>39969</v>
      </c>
    </row>
    <row r="942" spans="1:31" x14ac:dyDescent="0.25">
      <c r="A942">
        <f t="shared" si="133"/>
        <v>941</v>
      </c>
      <c r="B942" s="1">
        <v>44294</v>
      </c>
      <c r="C942" s="2">
        <v>39967</v>
      </c>
      <c r="D942" s="1" t="s">
        <v>13</v>
      </c>
      <c r="E942" s="1" t="str">
        <f t="shared" si="126"/>
        <v>*</v>
      </c>
      <c r="F942" s="1" t="str">
        <f t="shared" si="127"/>
        <v>*</v>
      </c>
      <c r="G942" s="1" t="str">
        <f t="shared" si="128"/>
        <v>*</v>
      </c>
      <c r="J942" s="1" t="str">
        <f t="shared" si="129"/>
        <v>*</v>
      </c>
      <c r="P942" s="1">
        <v>15</v>
      </c>
      <c r="Q942" s="1">
        <f t="shared" si="134"/>
        <v>0.02</v>
      </c>
      <c r="T942" s="4">
        <v>107.86</v>
      </c>
      <c r="U942" s="9">
        <f t="shared" si="130"/>
        <v>0</v>
      </c>
      <c r="V942" s="4">
        <f t="shared" si="131"/>
        <v>7.190666666666667</v>
      </c>
      <c r="W942" s="1" t="s">
        <v>14</v>
      </c>
      <c r="X942" s="1">
        <v>9.68</v>
      </c>
      <c r="Y942" s="4">
        <f t="shared" si="132"/>
        <v>117.53999999999999</v>
      </c>
      <c r="Z942" s="1" t="s">
        <v>46</v>
      </c>
      <c r="AA942" s="1" t="s">
        <v>16</v>
      </c>
      <c r="AB942" s="1" t="s">
        <v>29</v>
      </c>
      <c r="AC942" s="1" t="s">
        <v>40</v>
      </c>
      <c r="AD942" s="1" t="s">
        <v>19</v>
      </c>
      <c r="AE942" s="2">
        <v>39974</v>
      </c>
    </row>
    <row r="943" spans="1:31" x14ac:dyDescent="0.25">
      <c r="A943">
        <f t="shared" si="133"/>
        <v>942</v>
      </c>
      <c r="B943" s="1">
        <v>69</v>
      </c>
      <c r="C943" s="2">
        <v>39967</v>
      </c>
      <c r="D943" s="1" t="s">
        <v>27</v>
      </c>
      <c r="E943" s="1" t="str">
        <f t="shared" si="126"/>
        <v>*</v>
      </c>
      <c r="F943" s="1" t="str">
        <f t="shared" si="127"/>
        <v>*</v>
      </c>
      <c r="G943" s="1" t="str">
        <f t="shared" si="128"/>
        <v>*</v>
      </c>
      <c r="J943" s="1" t="str">
        <f t="shared" si="129"/>
        <v>*</v>
      </c>
      <c r="P943" s="1">
        <v>28</v>
      </c>
      <c r="Q943" s="1">
        <f t="shared" si="134"/>
        <v>3.5000000000000003E-2</v>
      </c>
      <c r="T943" s="4">
        <v>51.53</v>
      </c>
      <c r="U943" s="9">
        <f t="shared" si="130"/>
        <v>0</v>
      </c>
      <c r="V943" s="4">
        <f t="shared" si="131"/>
        <v>1.8403571428571428</v>
      </c>
      <c r="W943" s="1" t="s">
        <v>14</v>
      </c>
      <c r="X943" s="1">
        <v>0.7</v>
      </c>
      <c r="Y943" s="4">
        <f t="shared" si="132"/>
        <v>52.230000000000004</v>
      </c>
      <c r="Z943" s="1" t="s">
        <v>49</v>
      </c>
      <c r="AA943" s="1" t="s">
        <v>28</v>
      </c>
      <c r="AB943" s="1" t="s">
        <v>29</v>
      </c>
      <c r="AC943" s="1" t="s">
        <v>30</v>
      </c>
      <c r="AD943" s="1" t="s">
        <v>31</v>
      </c>
      <c r="AE943" s="2">
        <v>39969</v>
      </c>
    </row>
    <row r="944" spans="1:31" x14ac:dyDescent="0.25">
      <c r="A944">
        <f t="shared" si="133"/>
        <v>943</v>
      </c>
      <c r="B944" s="1">
        <v>24647</v>
      </c>
      <c r="C944" s="2">
        <v>39968</v>
      </c>
      <c r="D944" s="1" t="s">
        <v>27</v>
      </c>
      <c r="E944" s="1" t="str">
        <f t="shared" si="126"/>
        <v>*</v>
      </c>
      <c r="F944" s="1" t="str">
        <f t="shared" si="127"/>
        <v>*</v>
      </c>
      <c r="G944" s="1" t="str">
        <f t="shared" si="128"/>
        <v>*</v>
      </c>
      <c r="J944" s="1" t="str">
        <f t="shared" si="129"/>
        <v>*</v>
      </c>
      <c r="P944" s="1">
        <v>3</v>
      </c>
      <c r="Q944" s="1">
        <f t="shared" si="134"/>
        <v>0.01</v>
      </c>
      <c r="T944" s="4">
        <v>3029.97</v>
      </c>
      <c r="U944" s="9">
        <f t="shared" si="130"/>
        <v>1</v>
      </c>
      <c r="V944" s="4">
        <f t="shared" si="131"/>
        <v>1009.9899999999999</v>
      </c>
      <c r="W944" s="1" t="s">
        <v>21</v>
      </c>
      <c r="X944" s="1">
        <v>13.99</v>
      </c>
      <c r="Y944" s="4">
        <f t="shared" si="132"/>
        <v>3043.9599999999996</v>
      </c>
      <c r="Z944" s="1" t="s">
        <v>44</v>
      </c>
      <c r="AA944" s="1" t="s">
        <v>28</v>
      </c>
      <c r="AB944" s="1" t="s">
        <v>24</v>
      </c>
      <c r="AC944" s="1" t="s">
        <v>56</v>
      </c>
      <c r="AD944" s="1" t="s">
        <v>26</v>
      </c>
      <c r="AE944" s="2">
        <v>39970</v>
      </c>
    </row>
    <row r="945" spans="1:31" x14ac:dyDescent="0.25">
      <c r="A945">
        <f t="shared" si="133"/>
        <v>944</v>
      </c>
      <c r="B945" s="1">
        <v>52002</v>
      </c>
      <c r="C945" s="2">
        <v>39968</v>
      </c>
      <c r="D945" s="1" t="s">
        <v>20</v>
      </c>
      <c r="E945" s="1" t="str">
        <f t="shared" si="126"/>
        <v>*</v>
      </c>
      <c r="F945" s="1" t="str">
        <f t="shared" si="127"/>
        <v>**</v>
      </c>
      <c r="G945" s="1" t="str">
        <f t="shared" si="128"/>
        <v>**</v>
      </c>
      <c r="J945" s="1" t="str">
        <f t="shared" si="129"/>
        <v>**</v>
      </c>
      <c r="P945" s="1">
        <v>11</v>
      </c>
      <c r="Q945" s="1">
        <f t="shared" si="134"/>
        <v>0.02</v>
      </c>
      <c r="T945" s="4">
        <v>2489.85</v>
      </c>
      <c r="U945" s="9">
        <f t="shared" si="130"/>
        <v>1</v>
      </c>
      <c r="V945" s="4">
        <f t="shared" si="131"/>
        <v>226.35</v>
      </c>
      <c r="W945" s="1" t="s">
        <v>33</v>
      </c>
      <c r="X945" s="1">
        <v>69.64</v>
      </c>
      <c r="Y945" s="4">
        <f t="shared" si="132"/>
        <v>2559.4899999999998</v>
      </c>
      <c r="Z945" s="1" t="s">
        <v>42</v>
      </c>
      <c r="AA945" s="1" t="s">
        <v>28</v>
      </c>
      <c r="AB945" s="1" t="s">
        <v>17</v>
      </c>
      <c r="AC945" s="1" t="s">
        <v>52</v>
      </c>
      <c r="AD945" s="1" t="s">
        <v>59</v>
      </c>
      <c r="AE945" s="2">
        <v>39969</v>
      </c>
    </row>
    <row r="946" spans="1:31" x14ac:dyDescent="0.25">
      <c r="A946">
        <f t="shared" si="133"/>
        <v>945</v>
      </c>
      <c r="B946" s="1">
        <v>47009</v>
      </c>
      <c r="C946" s="2">
        <v>39968</v>
      </c>
      <c r="D946" s="1" t="s">
        <v>32</v>
      </c>
      <c r="E946" s="1" t="str">
        <f t="shared" si="126"/>
        <v>***</v>
      </c>
      <c r="F946" s="1" t="str">
        <f t="shared" si="127"/>
        <v>***</v>
      </c>
      <c r="G946" s="1" t="str">
        <f t="shared" si="128"/>
        <v>***</v>
      </c>
      <c r="J946" s="1" t="str">
        <f t="shared" si="129"/>
        <v>***</v>
      </c>
      <c r="P946" s="1">
        <v>32</v>
      </c>
      <c r="Q946" s="1">
        <f t="shared" si="134"/>
        <v>0.04</v>
      </c>
      <c r="T946" s="4">
        <v>1587.16</v>
      </c>
      <c r="U946" s="9">
        <f t="shared" si="130"/>
        <v>1</v>
      </c>
      <c r="V946" s="4">
        <f t="shared" si="131"/>
        <v>49.598750000000003</v>
      </c>
      <c r="W946" s="1" t="s">
        <v>14</v>
      </c>
      <c r="X946" s="1">
        <v>19.989999999999998</v>
      </c>
      <c r="Y946" s="4">
        <f t="shared" si="132"/>
        <v>1607.15</v>
      </c>
      <c r="Z946" s="1" t="s">
        <v>22</v>
      </c>
      <c r="AA946" s="1" t="s">
        <v>23</v>
      </c>
      <c r="AB946" s="1" t="s">
        <v>24</v>
      </c>
      <c r="AC946" s="1" t="s">
        <v>38</v>
      </c>
      <c r="AD946" s="1" t="s">
        <v>19</v>
      </c>
      <c r="AE946" s="2">
        <v>39970</v>
      </c>
    </row>
    <row r="947" spans="1:31" x14ac:dyDescent="0.25">
      <c r="A947">
        <f t="shared" si="133"/>
        <v>946</v>
      </c>
      <c r="B947" s="1">
        <v>8614</v>
      </c>
      <c r="C947" s="2">
        <v>39968</v>
      </c>
      <c r="D947" s="1" t="s">
        <v>13</v>
      </c>
      <c r="E947" s="1" t="str">
        <f t="shared" si="126"/>
        <v>*</v>
      </c>
      <c r="F947" s="1" t="str">
        <f t="shared" si="127"/>
        <v>*</v>
      </c>
      <c r="G947" s="1" t="str">
        <f t="shared" si="128"/>
        <v>*</v>
      </c>
      <c r="J947" s="1" t="str">
        <f t="shared" si="129"/>
        <v>*</v>
      </c>
      <c r="P947" s="1">
        <v>13</v>
      </c>
      <c r="Q947" s="1">
        <f t="shared" si="134"/>
        <v>0.02</v>
      </c>
      <c r="T947" s="4">
        <v>1289.127</v>
      </c>
      <c r="U947" s="9">
        <f t="shared" si="130"/>
        <v>1</v>
      </c>
      <c r="V947" s="4">
        <f t="shared" si="131"/>
        <v>99.163615384615383</v>
      </c>
      <c r="W947" s="1" t="s">
        <v>21</v>
      </c>
      <c r="X947" s="1">
        <v>5.92</v>
      </c>
      <c r="Y947" s="4">
        <f t="shared" si="132"/>
        <v>1295.047</v>
      </c>
      <c r="Z947" s="1" t="s">
        <v>46</v>
      </c>
      <c r="AA947" s="1" t="s">
        <v>28</v>
      </c>
      <c r="AB947" s="1" t="s">
        <v>24</v>
      </c>
      <c r="AC947" s="1" t="s">
        <v>25</v>
      </c>
      <c r="AD947" s="1" t="s">
        <v>19</v>
      </c>
      <c r="AE947" s="2">
        <v>39970</v>
      </c>
    </row>
    <row r="948" spans="1:31" x14ac:dyDescent="0.25">
      <c r="A948">
        <f t="shared" si="133"/>
        <v>947</v>
      </c>
      <c r="B948" s="1">
        <v>24647</v>
      </c>
      <c r="C948" s="2">
        <v>39968</v>
      </c>
      <c r="D948" s="1" t="s">
        <v>27</v>
      </c>
      <c r="E948" s="1" t="str">
        <f t="shared" si="126"/>
        <v>*</v>
      </c>
      <c r="F948" s="1" t="str">
        <f t="shared" si="127"/>
        <v>*</v>
      </c>
      <c r="G948" s="1" t="str">
        <f t="shared" si="128"/>
        <v>*</v>
      </c>
      <c r="J948" s="1" t="str">
        <f t="shared" si="129"/>
        <v>*</v>
      </c>
      <c r="P948" s="1">
        <v>34</v>
      </c>
      <c r="Q948" s="1">
        <f t="shared" si="134"/>
        <v>0.04</v>
      </c>
      <c r="T948" s="4">
        <v>241.04</v>
      </c>
      <c r="U948" s="9">
        <f t="shared" si="130"/>
        <v>0</v>
      </c>
      <c r="V948" s="4">
        <f t="shared" si="131"/>
        <v>7.0894117647058819</v>
      </c>
      <c r="W948" s="1" t="s">
        <v>14</v>
      </c>
      <c r="X948" s="1">
        <v>5.14</v>
      </c>
      <c r="Y948" s="4">
        <f t="shared" si="132"/>
        <v>246.17999999999998</v>
      </c>
      <c r="Z948" s="1" t="s">
        <v>44</v>
      </c>
      <c r="AA948" s="1" t="s">
        <v>28</v>
      </c>
      <c r="AB948" s="1" t="s">
        <v>29</v>
      </c>
      <c r="AC948" s="1" t="s">
        <v>40</v>
      </c>
      <c r="AD948" s="1" t="s">
        <v>19</v>
      </c>
      <c r="AE948" s="2">
        <v>39969</v>
      </c>
    </row>
    <row r="949" spans="1:31" x14ac:dyDescent="0.25">
      <c r="A949">
        <f t="shared" si="133"/>
        <v>948</v>
      </c>
      <c r="B949" s="1">
        <v>21958</v>
      </c>
      <c r="C949" s="2">
        <v>39969</v>
      </c>
      <c r="D949" s="1" t="s">
        <v>20</v>
      </c>
      <c r="E949" s="1" t="str">
        <f t="shared" si="126"/>
        <v>*</v>
      </c>
      <c r="F949" s="1" t="str">
        <f t="shared" si="127"/>
        <v>**</v>
      </c>
      <c r="G949" s="1" t="str">
        <f t="shared" si="128"/>
        <v>**</v>
      </c>
      <c r="J949" s="1" t="str">
        <f t="shared" si="129"/>
        <v>**</v>
      </c>
      <c r="P949" s="1">
        <v>14</v>
      </c>
      <c r="Q949" s="1">
        <f t="shared" si="134"/>
        <v>0.02</v>
      </c>
      <c r="T949" s="4">
        <v>4998.03</v>
      </c>
      <c r="U949" s="9">
        <f t="shared" si="130"/>
        <v>1</v>
      </c>
      <c r="V949" s="4">
        <f t="shared" si="131"/>
        <v>357.00214285714281</v>
      </c>
      <c r="W949" s="1" t="s">
        <v>21</v>
      </c>
      <c r="X949" s="1">
        <v>19.989999999999998</v>
      </c>
      <c r="Y949" s="4">
        <f t="shared" si="132"/>
        <v>5018.0199999999995</v>
      </c>
      <c r="Z949" s="1" t="s">
        <v>22</v>
      </c>
      <c r="AA949" s="1" t="s">
        <v>16</v>
      </c>
      <c r="AB949" s="1" t="s">
        <v>29</v>
      </c>
      <c r="AC949" s="1" t="s">
        <v>63</v>
      </c>
      <c r="AD949" s="1" t="s">
        <v>19</v>
      </c>
      <c r="AE949" s="2">
        <v>39970</v>
      </c>
    </row>
    <row r="950" spans="1:31" x14ac:dyDescent="0.25">
      <c r="A950">
        <f t="shared" si="133"/>
        <v>949</v>
      </c>
      <c r="B950" s="1">
        <v>55392</v>
      </c>
      <c r="C950" s="2">
        <v>39970</v>
      </c>
      <c r="D950" s="1" t="s">
        <v>32</v>
      </c>
      <c r="E950" s="1" t="str">
        <f t="shared" si="126"/>
        <v>***</v>
      </c>
      <c r="F950" s="1" t="str">
        <f t="shared" si="127"/>
        <v>***</v>
      </c>
      <c r="G950" s="1" t="str">
        <f t="shared" si="128"/>
        <v>***</v>
      </c>
      <c r="J950" s="1" t="str">
        <f t="shared" si="129"/>
        <v>***</v>
      </c>
      <c r="P950" s="1">
        <v>20</v>
      </c>
      <c r="Q950" s="1">
        <f t="shared" si="134"/>
        <v>3.5000000000000003E-2</v>
      </c>
      <c r="T950" s="4">
        <v>129.30000000000001</v>
      </c>
      <c r="U950" s="9">
        <f t="shared" si="130"/>
        <v>0</v>
      </c>
      <c r="V950" s="4">
        <f t="shared" si="131"/>
        <v>6.4650000000000007</v>
      </c>
      <c r="W950" s="1" t="s">
        <v>21</v>
      </c>
      <c r="X950" s="1">
        <v>1.22</v>
      </c>
      <c r="Y950" s="4">
        <f t="shared" si="132"/>
        <v>130.52000000000001</v>
      </c>
      <c r="Z950" s="1" t="s">
        <v>22</v>
      </c>
      <c r="AA950" s="1" t="s">
        <v>16</v>
      </c>
      <c r="AB950" s="1" t="s">
        <v>29</v>
      </c>
      <c r="AC950" s="1" t="s">
        <v>30</v>
      </c>
      <c r="AD950" s="1" t="s">
        <v>31</v>
      </c>
      <c r="AE950" s="2">
        <v>39971</v>
      </c>
    </row>
    <row r="951" spans="1:31" x14ac:dyDescent="0.25">
      <c r="A951">
        <f t="shared" si="133"/>
        <v>950</v>
      </c>
      <c r="B951" s="1">
        <v>55392</v>
      </c>
      <c r="C951" s="2">
        <v>39970</v>
      </c>
      <c r="D951" s="1" t="s">
        <v>32</v>
      </c>
      <c r="E951" s="1" t="str">
        <f t="shared" si="126"/>
        <v>***</v>
      </c>
      <c r="F951" s="1" t="str">
        <f t="shared" si="127"/>
        <v>***</v>
      </c>
      <c r="G951" s="1" t="str">
        <f t="shared" si="128"/>
        <v>***</v>
      </c>
      <c r="J951" s="1" t="str">
        <f t="shared" si="129"/>
        <v>***</v>
      </c>
      <c r="P951" s="1">
        <v>39</v>
      </c>
      <c r="Q951" s="1">
        <f t="shared" si="134"/>
        <v>0.04</v>
      </c>
      <c r="T951" s="4">
        <v>104.97</v>
      </c>
      <c r="U951" s="9">
        <f t="shared" si="130"/>
        <v>0</v>
      </c>
      <c r="V951" s="4">
        <f t="shared" si="131"/>
        <v>2.6915384615384617</v>
      </c>
      <c r="W951" s="1" t="s">
        <v>21</v>
      </c>
      <c r="X951" s="1">
        <v>0.93</v>
      </c>
      <c r="Y951" s="4">
        <f t="shared" si="132"/>
        <v>105.9</v>
      </c>
      <c r="Z951" s="1" t="s">
        <v>53</v>
      </c>
      <c r="AA951" s="1" t="s">
        <v>16</v>
      </c>
      <c r="AB951" s="1" t="s">
        <v>29</v>
      </c>
      <c r="AC951" s="1" t="s">
        <v>30</v>
      </c>
      <c r="AD951" s="1" t="s">
        <v>31</v>
      </c>
      <c r="AE951" s="2">
        <v>39972</v>
      </c>
    </row>
    <row r="952" spans="1:31" x14ac:dyDescent="0.25">
      <c r="A952">
        <f t="shared" si="133"/>
        <v>951</v>
      </c>
      <c r="B952" s="1">
        <v>19010</v>
      </c>
      <c r="C952" s="2">
        <v>39971</v>
      </c>
      <c r="D952" s="1" t="s">
        <v>13</v>
      </c>
      <c r="E952" s="1" t="str">
        <f t="shared" si="126"/>
        <v>*</v>
      </c>
      <c r="F952" s="1" t="str">
        <f t="shared" si="127"/>
        <v>*</v>
      </c>
      <c r="G952" s="1" t="str">
        <f t="shared" si="128"/>
        <v>*</v>
      </c>
      <c r="J952" s="1" t="str">
        <f t="shared" si="129"/>
        <v>*</v>
      </c>
      <c r="P952" s="1">
        <v>18</v>
      </c>
      <c r="Q952" s="1">
        <f t="shared" si="134"/>
        <v>0.02</v>
      </c>
      <c r="T952" s="4">
        <v>23792.93</v>
      </c>
      <c r="U952" s="9">
        <f t="shared" si="130"/>
        <v>1</v>
      </c>
      <c r="V952" s="4">
        <f t="shared" si="131"/>
        <v>1321.8294444444446</v>
      </c>
      <c r="W952" s="1" t="s">
        <v>21</v>
      </c>
      <c r="X952" s="1">
        <v>19.989999999999998</v>
      </c>
      <c r="Y952" s="4">
        <f t="shared" si="132"/>
        <v>23812.920000000002</v>
      </c>
      <c r="Z952" s="1" t="s">
        <v>39</v>
      </c>
      <c r="AA952" s="1" t="s">
        <v>23</v>
      </c>
      <c r="AB952" s="1" t="s">
        <v>29</v>
      </c>
      <c r="AC952" s="1" t="s">
        <v>43</v>
      </c>
      <c r="AD952" s="1" t="s">
        <v>19</v>
      </c>
      <c r="AE952" s="2">
        <v>39973</v>
      </c>
    </row>
    <row r="953" spans="1:31" x14ac:dyDescent="0.25">
      <c r="A953">
        <f t="shared" si="133"/>
        <v>952</v>
      </c>
      <c r="B953" s="1">
        <v>50432</v>
      </c>
      <c r="C953" s="2">
        <v>39971</v>
      </c>
      <c r="D953" s="1" t="s">
        <v>13</v>
      </c>
      <c r="E953" s="1" t="str">
        <f t="shared" si="126"/>
        <v>*</v>
      </c>
      <c r="F953" s="1" t="str">
        <f t="shared" si="127"/>
        <v>*</v>
      </c>
      <c r="G953" s="1" t="str">
        <f t="shared" si="128"/>
        <v>*</v>
      </c>
      <c r="J953" s="1" t="str">
        <f t="shared" si="129"/>
        <v>*</v>
      </c>
      <c r="P953" s="1">
        <v>45</v>
      </c>
      <c r="Q953" s="1">
        <f t="shared" si="134"/>
        <v>0.05</v>
      </c>
      <c r="T953" s="4">
        <v>2494.92</v>
      </c>
      <c r="U953" s="9">
        <f t="shared" si="130"/>
        <v>1</v>
      </c>
      <c r="V953" s="4">
        <f t="shared" si="131"/>
        <v>55.442666666666668</v>
      </c>
      <c r="W953" s="1" t="s">
        <v>21</v>
      </c>
      <c r="X953" s="1">
        <v>14.3</v>
      </c>
      <c r="Y953" s="4">
        <f t="shared" si="132"/>
        <v>2509.2200000000003</v>
      </c>
      <c r="Z953" s="1" t="s">
        <v>54</v>
      </c>
      <c r="AA953" s="1" t="s">
        <v>23</v>
      </c>
      <c r="AB953" s="1" t="s">
        <v>29</v>
      </c>
      <c r="AC953" s="1" t="s">
        <v>40</v>
      </c>
      <c r="AD953" s="1" t="s">
        <v>19</v>
      </c>
      <c r="AE953" s="2">
        <v>39973</v>
      </c>
    </row>
    <row r="954" spans="1:31" x14ac:dyDescent="0.25">
      <c r="A954">
        <f t="shared" si="133"/>
        <v>953</v>
      </c>
      <c r="B954" s="1">
        <v>39780</v>
      </c>
      <c r="C954" s="2">
        <v>39971</v>
      </c>
      <c r="D954" s="1" t="s">
        <v>13</v>
      </c>
      <c r="E954" s="1" t="str">
        <f t="shared" si="126"/>
        <v>*</v>
      </c>
      <c r="F954" s="1" t="str">
        <f t="shared" si="127"/>
        <v>*</v>
      </c>
      <c r="G954" s="1" t="str">
        <f t="shared" si="128"/>
        <v>*</v>
      </c>
      <c r="J954" s="1" t="str">
        <f t="shared" si="129"/>
        <v>*</v>
      </c>
      <c r="P954" s="1">
        <v>48</v>
      </c>
      <c r="Q954" s="1">
        <f t="shared" si="134"/>
        <v>0.05</v>
      </c>
      <c r="T954" s="4">
        <v>2208.31</v>
      </c>
      <c r="U954" s="9">
        <f t="shared" si="130"/>
        <v>1</v>
      </c>
      <c r="V954" s="4">
        <f t="shared" si="131"/>
        <v>46.006458333333335</v>
      </c>
      <c r="W954" s="1" t="s">
        <v>21</v>
      </c>
      <c r="X954" s="1">
        <v>4.8</v>
      </c>
      <c r="Y954" s="4">
        <f t="shared" si="132"/>
        <v>2213.11</v>
      </c>
      <c r="Z954" s="1" t="s">
        <v>53</v>
      </c>
      <c r="AA954" s="1" t="s">
        <v>16</v>
      </c>
      <c r="AB954" s="1" t="s">
        <v>17</v>
      </c>
      <c r="AC954" s="1" t="s">
        <v>18</v>
      </c>
      <c r="AD954" s="1" t="s">
        <v>31</v>
      </c>
      <c r="AE954" s="2">
        <v>39973</v>
      </c>
    </row>
    <row r="955" spans="1:31" x14ac:dyDescent="0.25">
      <c r="A955">
        <f t="shared" si="133"/>
        <v>954</v>
      </c>
      <c r="B955" s="1">
        <v>50432</v>
      </c>
      <c r="C955" s="2">
        <v>39971</v>
      </c>
      <c r="D955" s="1" t="s">
        <v>13</v>
      </c>
      <c r="E955" s="1" t="str">
        <f t="shared" si="126"/>
        <v>*</v>
      </c>
      <c r="F955" s="1" t="str">
        <f t="shared" si="127"/>
        <v>*</v>
      </c>
      <c r="G955" s="1" t="str">
        <f t="shared" si="128"/>
        <v>*</v>
      </c>
      <c r="J955" s="1" t="str">
        <f t="shared" si="129"/>
        <v>*</v>
      </c>
      <c r="P955" s="1">
        <v>7</v>
      </c>
      <c r="Q955" s="1">
        <f t="shared" si="134"/>
        <v>0.01</v>
      </c>
      <c r="T955" s="4">
        <v>2161.36</v>
      </c>
      <c r="U955" s="9">
        <f t="shared" si="130"/>
        <v>1</v>
      </c>
      <c r="V955" s="4">
        <f t="shared" si="131"/>
        <v>308.7657142857143</v>
      </c>
      <c r="W955" s="1" t="s">
        <v>33</v>
      </c>
      <c r="X955" s="1">
        <v>69.55</v>
      </c>
      <c r="Y955" s="4">
        <f t="shared" si="132"/>
        <v>2230.9100000000003</v>
      </c>
      <c r="Z955" s="1" t="s">
        <v>54</v>
      </c>
      <c r="AA955" s="1" t="s">
        <v>23</v>
      </c>
      <c r="AB955" s="1" t="s">
        <v>17</v>
      </c>
      <c r="AC955" s="1" t="s">
        <v>34</v>
      </c>
      <c r="AD955" s="1" t="s">
        <v>35</v>
      </c>
      <c r="AE955" s="2">
        <v>39976</v>
      </c>
    </row>
    <row r="956" spans="1:31" x14ac:dyDescent="0.25">
      <c r="A956">
        <f t="shared" si="133"/>
        <v>955</v>
      </c>
      <c r="B956" s="1">
        <v>39780</v>
      </c>
      <c r="C956" s="2">
        <v>39971</v>
      </c>
      <c r="D956" s="1" t="s">
        <v>13</v>
      </c>
      <c r="E956" s="1" t="str">
        <f t="shared" si="126"/>
        <v>*</v>
      </c>
      <c r="F956" s="1" t="str">
        <f t="shared" si="127"/>
        <v>*</v>
      </c>
      <c r="G956" s="1" t="str">
        <f t="shared" si="128"/>
        <v>*</v>
      </c>
      <c r="J956" s="1" t="str">
        <f t="shared" si="129"/>
        <v>*</v>
      </c>
      <c r="P956" s="1">
        <v>33</v>
      </c>
      <c r="Q956" s="1">
        <f t="shared" si="134"/>
        <v>0.04</v>
      </c>
      <c r="T956" s="4">
        <v>1683.69</v>
      </c>
      <c r="U956" s="9">
        <f t="shared" si="130"/>
        <v>1</v>
      </c>
      <c r="V956" s="4">
        <f t="shared" si="131"/>
        <v>51.020909090909093</v>
      </c>
      <c r="W956" s="1" t="s">
        <v>21</v>
      </c>
      <c r="X956" s="1">
        <v>5.79</v>
      </c>
      <c r="Y956" s="4">
        <f t="shared" si="132"/>
        <v>1689.48</v>
      </c>
      <c r="Z956" s="1" t="s">
        <v>44</v>
      </c>
      <c r="AA956" s="1" t="s">
        <v>16</v>
      </c>
      <c r="AB956" s="1" t="s">
        <v>29</v>
      </c>
      <c r="AC956" s="1" t="s">
        <v>40</v>
      </c>
      <c r="AD956" s="1" t="s">
        <v>19</v>
      </c>
      <c r="AE956" s="2">
        <v>39978</v>
      </c>
    </row>
    <row r="957" spans="1:31" x14ac:dyDescent="0.25">
      <c r="A957">
        <f t="shared" si="133"/>
        <v>956</v>
      </c>
      <c r="B957" s="1">
        <v>46499</v>
      </c>
      <c r="C957" s="2">
        <v>39971</v>
      </c>
      <c r="D957" s="1" t="s">
        <v>32</v>
      </c>
      <c r="E957" s="1" t="str">
        <f t="shared" si="126"/>
        <v>***</v>
      </c>
      <c r="F957" s="1" t="str">
        <f t="shared" si="127"/>
        <v>***</v>
      </c>
      <c r="G957" s="1" t="str">
        <f t="shared" si="128"/>
        <v>***</v>
      </c>
      <c r="J957" s="1" t="str">
        <f t="shared" si="129"/>
        <v>***</v>
      </c>
      <c r="P957" s="1">
        <v>22</v>
      </c>
      <c r="Q957" s="1">
        <f t="shared" si="134"/>
        <v>3.5000000000000003E-2</v>
      </c>
      <c r="T957" s="4">
        <v>89.96</v>
      </c>
      <c r="U957" s="9">
        <f t="shared" si="130"/>
        <v>0</v>
      </c>
      <c r="V957" s="4">
        <f t="shared" si="131"/>
        <v>4.0890909090909089</v>
      </c>
      <c r="W957" s="1" t="s">
        <v>21</v>
      </c>
      <c r="X957" s="1">
        <v>6.89</v>
      </c>
      <c r="Y957" s="4">
        <f t="shared" si="132"/>
        <v>96.85</v>
      </c>
      <c r="Z957" s="1" t="s">
        <v>15</v>
      </c>
      <c r="AA957" s="1" t="s">
        <v>37</v>
      </c>
      <c r="AB957" s="1" t="s">
        <v>29</v>
      </c>
      <c r="AC957" s="1" t="s">
        <v>63</v>
      </c>
      <c r="AD957" s="1" t="s">
        <v>19</v>
      </c>
      <c r="AE957" s="2">
        <v>39973</v>
      </c>
    </row>
    <row r="958" spans="1:31" x14ac:dyDescent="0.25">
      <c r="A958">
        <f t="shared" si="133"/>
        <v>957</v>
      </c>
      <c r="B958" s="1">
        <v>6434</v>
      </c>
      <c r="C958" s="2">
        <v>39971</v>
      </c>
      <c r="D958" s="1" t="s">
        <v>20</v>
      </c>
      <c r="E958" s="1" t="str">
        <f t="shared" si="126"/>
        <v>*</v>
      </c>
      <c r="F958" s="1" t="str">
        <f t="shared" si="127"/>
        <v>**</v>
      </c>
      <c r="G958" s="1" t="str">
        <f t="shared" si="128"/>
        <v>**</v>
      </c>
      <c r="J958" s="1" t="str">
        <f t="shared" si="129"/>
        <v>**</v>
      </c>
      <c r="P958" s="1">
        <v>13</v>
      </c>
      <c r="Q958" s="1">
        <f t="shared" si="134"/>
        <v>0.02</v>
      </c>
      <c r="T958" s="4">
        <v>59.58</v>
      </c>
      <c r="U958" s="9">
        <f t="shared" si="130"/>
        <v>0</v>
      </c>
      <c r="V958" s="4">
        <f t="shared" si="131"/>
        <v>4.5830769230769226</v>
      </c>
      <c r="W958" s="1" t="s">
        <v>21</v>
      </c>
      <c r="X958" s="1">
        <v>0.88</v>
      </c>
      <c r="Y958" s="4">
        <f t="shared" si="132"/>
        <v>60.46</v>
      </c>
      <c r="Z958" s="1" t="s">
        <v>15</v>
      </c>
      <c r="AA958" s="1" t="s">
        <v>28</v>
      </c>
      <c r="AB958" s="1" t="s">
        <v>29</v>
      </c>
      <c r="AC958" s="1" t="s">
        <v>40</v>
      </c>
      <c r="AD958" s="1" t="s">
        <v>31</v>
      </c>
      <c r="AE958" s="2">
        <v>39971</v>
      </c>
    </row>
    <row r="959" spans="1:31" x14ac:dyDescent="0.25">
      <c r="A959">
        <f t="shared" si="133"/>
        <v>958</v>
      </c>
      <c r="B959" s="1">
        <v>46499</v>
      </c>
      <c r="C959" s="2">
        <v>39971</v>
      </c>
      <c r="D959" s="1" t="s">
        <v>32</v>
      </c>
      <c r="E959" s="1" t="str">
        <f t="shared" si="126"/>
        <v>***</v>
      </c>
      <c r="F959" s="1" t="str">
        <f t="shared" si="127"/>
        <v>***</v>
      </c>
      <c r="G959" s="1" t="str">
        <f t="shared" si="128"/>
        <v>***</v>
      </c>
      <c r="J959" s="1" t="str">
        <f t="shared" si="129"/>
        <v>***</v>
      </c>
      <c r="P959" s="1">
        <v>1</v>
      </c>
      <c r="Q959" s="1">
        <f t="shared" si="134"/>
        <v>0.01</v>
      </c>
      <c r="T959" s="4">
        <v>46.94</v>
      </c>
      <c r="U959" s="9">
        <f t="shared" si="130"/>
        <v>0</v>
      </c>
      <c r="V959" s="4">
        <f t="shared" si="131"/>
        <v>46.94</v>
      </c>
      <c r="W959" s="1" t="s">
        <v>21</v>
      </c>
      <c r="X959" s="1">
        <v>3.5</v>
      </c>
      <c r="Y959" s="4">
        <f t="shared" si="132"/>
        <v>50.44</v>
      </c>
      <c r="Z959" s="1" t="s">
        <v>15</v>
      </c>
      <c r="AA959" s="1" t="s">
        <v>37</v>
      </c>
      <c r="AB959" s="1" t="s">
        <v>29</v>
      </c>
      <c r="AC959" s="1" t="s">
        <v>63</v>
      </c>
      <c r="AD959" s="1" t="s">
        <v>19</v>
      </c>
      <c r="AE959" s="2">
        <v>39972</v>
      </c>
    </row>
    <row r="960" spans="1:31" x14ac:dyDescent="0.25">
      <c r="A960">
        <f t="shared" si="133"/>
        <v>959</v>
      </c>
      <c r="B960" s="1">
        <v>46499</v>
      </c>
      <c r="C960" s="2">
        <v>39971</v>
      </c>
      <c r="D960" s="1" t="s">
        <v>32</v>
      </c>
      <c r="E960" s="1" t="str">
        <f t="shared" si="126"/>
        <v>***</v>
      </c>
      <c r="F960" s="1" t="str">
        <f t="shared" si="127"/>
        <v>***</v>
      </c>
      <c r="G960" s="1" t="str">
        <f t="shared" si="128"/>
        <v>***</v>
      </c>
      <c r="J960" s="1" t="str">
        <f t="shared" si="129"/>
        <v>***</v>
      </c>
      <c r="P960" s="1">
        <v>10</v>
      </c>
      <c r="Q960" s="1">
        <f t="shared" si="134"/>
        <v>0.02</v>
      </c>
      <c r="T960" s="4">
        <v>12.95</v>
      </c>
      <c r="U960" s="9">
        <f t="shared" si="130"/>
        <v>0</v>
      </c>
      <c r="V960" s="4">
        <f t="shared" si="131"/>
        <v>1.2949999999999999</v>
      </c>
      <c r="W960" s="1" t="s">
        <v>21</v>
      </c>
      <c r="X960" s="1">
        <v>0.7</v>
      </c>
      <c r="Y960" s="4">
        <f t="shared" si="132"/>
        <v>13.649999999999999</v>
      </c>
      <c r="Z960" s="1" t="s">
        <v>15</v>
      </c>
      <c r="AA960" s="1" t="s">
        <v>37</v>
      </c>
      <c r="AB960" s="1" t="s">
        <v>29</v>
      </c>
      <c r="AC960" s="1" t="s">
        <v>61</v>
      </c>
      <c r="AD960" s="1" t="s">
        <v>31</v>
      </c>
      <c r="AE960" s="2">
        <v>39972</v>
      </c>
    </row>
    <row r="961" spans="1:31" x14ac:dyDescent="0.25">
      <c r="A961">
        <f t="shared" si="133"/>
        <v>960</v>
      </c>
      <c r="B961" s="1">
        <v>54342</v>
      </c>
      <c r="C961" s="2">
        <v>39972</v>
      </c>
      <c r="D961" s="1" t="s">
        <v>13</v>
      </c>
      <c r="E961" s="1" t="str">
        <f t="shared" si="126"/>
        <v>*</v>
      </c>
      <c r="F961" s="1" t="str">
        <f t="shared" si="127"/>
        <v>*</v>
      </c>
      <c r="G961" s="1" t="str">
        <f t="shared" si="128"/>
        <v>*</v>
      </c>
      <c r="J961" s="1" t="str">
        <f t="shared" si="129"/>
        <v>*</v>
      </c>
      <c r="P961" s="1">
        <v>35</v>
      </c>
      <c r="Q961" s="1">
        <f t="shared" si="134"/>
        <v>0.04</v>
      </c>
      <c r="T961" s="4">
        <v>3439.39</v>
      </c>
      <c r="U961" s="9">
        <f t="shared" si="130"/>
        <v>1</v>
      </c>
      <c r="V961" s="4">
        <f t="shared" si="131"/>
        <v>98.26828571428571</v>
      </c>
      <c r="W961" s="1" t="s">
        <v>14</v>
      </c>
      <c r="X961" s="1">
        <v>7.18</v>
      </c>
      <c r="Y961" s="4">
        <f t="shared" si="132"/>
        <v>3446.5699999999997</v>
      </c>
      <c r="Z961" s="1" t="s">
        <v>46</v>
      </c>
      <c r="AA961" s="1" t="s">
        <v>16</v>
      </c>
      <c r="AB961" s="1" t="s">
        <v>24</v>
      </c>
      <c r="AC961" s="1" t="s">
        <v>38</v>
      </c>
      <c r="AD961" s="1" t="s">
        <v>19</v>
      </c>
      <c r="AE961" s="2">
        <v>39972</v>
      </c>
    </row>
    <row r="962" spans="1:31" x14ac:dyDescent="0.25">
      <c r="A962">
        <f t="shared" si="133"/>
        <v>961</v>
      </c>
      <c r="B962" s="1">
        <v>54342</v>
      </c>
      <c r="C962" s="2">
        <v>39972</v>
      </c>
      <c r="D962" s="1" t="s">
        <v>13</v>
      </c>
      <c r="E962" s="1" t="str">
        <f t="shared" si="126"/>
        <v>*</v>
      </c>
      <c r="F962" s="1" t="str">
        <f t="shared" si="127"/>
        <v>*</v>
      </c>
      <c r="G962" s="1" t="str">
        <f t="shared" si="128"/>
        <v>*</v>
      </c>
      <c r="J962" s="1" t="str">
        <f t="shared" si="129"/>
        <v>*</v>
      </c>
      <c r="P962" s="1">
        <v>2</v>
      </c>
      <c r="Q962" s="1">
        <f t="shared" si="134"/>
        <v>0.01</v>
      </c>
      <c r="T962" s="4">
        <v>10.48</v>
      </c>
      <c r="U962" s="9">
        <f t="shared" si="130"/>
        <v>0</v>
      </c>
      <c r="V962" s="4">
        <f t="shared" si="131"/>
        <v>5.24</v>
      </c>
      <c r="W962" s="1" t="s">
        <v>21</v>
      </c>
      <c r="X962" s="1">
        <v>0.71</v>
      </c>
      <c r="Y962" s="4">
        <f t="shared" si="132"/>
        <v>11.190000000000001</v>
      </c>
      <c r="Z962" s="1" t="s">
        <v>46</v>
      </c>
      <c r="AA962" s="1" t="s">
        <v>16</v>
      </c>
      <c r="AB962" s="1" t="s">
        <v>29</v>
      </c>
      <c r="AC962" s="1" t="s">
        <v>30</v>
      </c>
      <c r="AD962" s="1" t="s">
        <v>31</v>
      </c>
      <c r="AE962" s="2">
        <v>39972</v>
      </c>
    </row>
    <row r="963" spans="1:31" x14ac:dyDescent="0.25">
      <c r="A963">
        <f t="shared" si="133"/>
        <v>962</v>
      </c>
      <c r="B963" s="1">
        <v>17446</v>
      </c>
      <c r="C963" s="2">
        <v>39973</v>
      </c>
      <c r="D963" s="1" t="s">
        <v>32</v>
      </c>
      <c r="E963" s="1" t="str">
        <f t="shared" ref="E963:E1026" si="135">IF(D963="Critical","***","*")</f>
        <v>***</v>
      </c>
      <c r="F963" s="1" t="str">
        <f t="shared" ref="F963:F1026" si="136">IF(D963="Critical","***",IF(D963="High","**","*"))</f>
        <v>***</v>
      </c>
      <c r="G963" s="1" t="str">
        <f t="shared" ref="G963:G1026" si="137">VLOOKUP(D963,$H$6:$I$10,2,FALSE)</f>
        <v>***</v>
      </c>
      <c r="J963" s="1" t="str">
        <f t="shared" ref="J963:J1026" si="138">HLOOKUP(D963,$K$5:$O$6,2,FALSE)</f>
        <v>***</v>
      </c>
      <c r="P963" s="1">
        <v>15</v>
      </c>
      <c r="Q963" s="1">
        <f t="shared" si="134"/>
        <v>0.02</v>
      </c>
      <c r="T963" s="4">
        <v>138.84</v>
      </c>
      <c r="U963" s="9">
        <f t="shared" ref="U963:U1026" si="139">IF(T963&gt;1000,1,0)</f>
        <v>0</v>
      </c>
      <c r="V963" s="4">
        <f t="shared" ref="V963:V1026" si="140">T963/P963</f>
        <v>9.2560000000000002</v>
      </c>
      <c r="W963" s="1" t="s">
        <v>14</v>
      </c>
      <c r="X963" s="1">
        <v>2.64</v>
      </c>
      <c r="Y963" s="4">
        <f t="shared" ref="Y963:Y1026" si="141">X963+T963</f>
        <v>141.47999999999999</v>
      </c>
      <c r="Z963" s="1" t="s">
        <v>44</v>
      </c>
      <c r="AA963" s="1" t="s">
        <v>37</v>
      </c>
      <c r="AB963" s="1" t="s">
        <v>29</v>
      </c>
      <c r="AC963" s="1" t="s">
        <v>45</v>
      </c>
      <c r="AD963" s="1" t="s">
        <v>41</v>
      </c>
      <c r="AE963" s="2">
        <v>39975</v>
      </c>
    </row>
    <row r="964" spans="1:31" x14ac:dyDescent="0.25">
      <c r="A964">
        <f t="shared" ref="A964:A1027" si="142">A963+1</f>
        <v>963</v>
      </c>
      <c r="B964" s="1">
        <v>24869</v>
      </c>
      <c r="C964" s="2">
        <v>39974</v>
      </c>
      <c r="D964" s="1" t="s">
        <v>27</v>
      </c>
      <c r="E964" s="1" t="str">
        <f t="shared" si="135"/>
        <v>*</v>
      </c>
      <c r="F964" s="1" t="str">
        <f t="shared" si="136"/>
        <v>*</v>
      </c>
      <c r="G964" s="1" t="str">
        <f t="shared" si="137"/>
        <v>*</v>
      </c>
      <c r="J964" s="1" t="str">
        <f t="shared" si="138"/>
        <v>*</v>
      </c>
      <c r="P964" s="1">
        <v>14</v>
      </c>
      <c r="Q964" s="1">
        <f t="shared" ref="Q964:Q1027" si="143">VLOOKUP(P964,$R$5:$S$10,2,TRUE)</f>
        <v>0.02</v>
      </c>
      <c r="T964" s="4">
        <v>132.72</v>
      </c>
      <c r="U964" s="9">
        <f t="shared" si="139"/>
        <v>0</v>
      </c>
      <c r="V964" s="4">
        <f t="shared" si="140"/>
        <v>9.48</v>
      </c>
      <c r="W964" s="1" t="s">
        <v>21</v>
      </c>
      <c r="X964" s="1">
        <v>5.6</v>
      </c>
      <c r="Y964" s="4">
        <f t="shared" si="141"/>
        <v>138.32</v>
      </c>
      <c r="Z964" s="1" t="s">
        <v>22</v>
      </c>
      <c r="AA964" s="1" t="s">
        <v>16</v>
      </c>
      <c r="AB964" s="1" t="s">
        <v>29</v>
      </c>
      <c r="AC964" s="1" t="s">
        <v>43</v>
      </c>
      <c r="AD964" s="1" t="s">
        <v>19</v>
      </c>
      <c r="AE964" s="2">
        <v>39975</v>
      </c>
    </row>
    <row r="965" spans="1:31" x14ac:dyDescent="0.25">
      <c r="A965">
        <f t="shared" si="142"/>
        <v>964</v>
      </c>
      <c r="B965" s="1">
        <v>36230</v>
      </c>
      <c r="C965" s="2">
        <v>39974</v>
      </c>
      <c r="D965" s="1" t="s">
        <v>20</v>
      </c>
      <c r="E965" s="1" t="str">
        <f t="shared" si="135"/>
        <v>*</v>
      </c>
      <c r="F965" s="1" t="str">
        <f t="shared" si="136"/>
        <v>**</v>
      </c>
      <c r="G965" s="1" t="str">
        <f t="shared" si="137"/>
        <v>**</v>
      </c>
      <c r="J965" s="1" t="str">
        <f t="shared" si="138"/>
        <v>**</v>
      </c>
      <c r="P965" s="1">
        <v>7</v>
      </c>
      <c r="Q965" s="1">
        <f t="shared" si="143"/>
        <v>0.01</v>
      </c>
      <c r="T965" s="4">
        <v>57.03</v>
      </c>
      <c r="U965" s="9">
        <f t="shared" si="139"/>
        <v>0</v>
      </c>
      <c r="V965" s="4">
        <f t="shared" si="140"/>
        <v>8.1471428571428568</v>
      </c>
      <c r="W965" s="1" t="s">
        <v>21</v>
      </c>
      <c r="X965" s="1">
        <v>3.52</v>
      </c>
      <c r="Y965" s="4">
        <f t="shared" si="141"/>
        <v>60.550000000000004</v>
      </c>
      <c r="Z965" s="1" t="s">
        <v>64</v>
      </c>
      <c r="AA965" s="1" t="s">
        <v>23</v>
      </c>
      <c r="AB965" s="1" t="s">
        <v>24</v>
      </c>
      <c r="AC965" s="1" t="s">
        <v>38</v>
      </c>
      <c r="AD965" s="1" t="s">
        <v>41</v>
      </c>
      <c r="AE965" s="2">
        <v>39974</v>
      </c>
    </row>
    <row r="966" spans="1:31" x14ac:dyDescent="0.25">
      <c r="A966">
        <f t="shared" si="142"/>
        <v>965</v>
      </c>
      <c r="B966" s="1">
        <v>53476</v>
      </c>
      <c r="C966" s="2">
        <v>39975</v>
      </c>
      <c r="D966" s="1" t="s">
        <v>27</v>
      </c>
      <c r="E966" s="1" t="str">
        <f t="shared" si="135"/>
        <v>*</v>
      </c>
      <c r="F966" s="1" t="str">
        <f t="shared" si="136"/>
        <v>*</v>
      </c>
      <c r="G966" s="1" t="str">
        <f t="shared" si="137"/>
        <v>*</v>
      </c>
      <c r="J966" s="1" t="str">
        <f t="shared" si="138"/>
        <v>*</v>
      </c>
      <c r="P966" s="1">
        <v>42</v>
      </c>
      <c r="Q966" s="1">
        <f t="shared" si="143"/>
        <v>0.05</v>
      </c>
      <c r="T966" s="4">
        <v>8127.32</v>
      </c>
      <c r="U966" s="9">
        <f t="shared" si="139"/>
        <v>1</v>
      </c>
      <c r="V966" s="4">
        <f t="shared" si="140"/>
        <v>193.50761904761904</v>
      </c>
      <c r="W966" s="1" t="s">
        <v>14</v>
      </c>
      <c r="X966" s="1">
        <v>19.989999999999998</v>
      </c>
      <c r="Y966" s="4">
        <f t="shared" si="141"/>
        <v>8147.3099999999995</v>
      </c>
      <c r="Z966" s="1" t="s">
        <v>22</v>
      </c>
      <c r="AA966" s="1" t="s">
        <v>23</v>
      </c>
      <c r="AB966" s="1" t="s">
        <v>29</v>
      </c>
      <c r="AC966" s="1" t="s">
        <v>55</v>
      </c>
      <c r="AD966" s="1" t="s">
        <v>19</v>
      </c>
      <c r="AE966" s="2">
        <v>39975</v>
      </c>
    </row>
    <row r="967" spans="1:31" x14ac:dyDescent="0.25">
      <c r="A967">
        <f t="shared" si="142"/>
        <v>966</v>
      </c>
      <c r="B967" s="1">
        <v>40707</v>
      </c>
      <c r="C967" s="2">
        <v>39975</v>
      </c>
      <c r="D967" s="1" t="s">
        <v>20</v>
      </c>
      <c r="E967" s="1" t="str">
        <f t="shared" si="135"/>
        <v>*</v>
      </c>
      <c r="F967" s="1" t="str">
        <f t="shared" si="136"/>
        <v>**</v>
      </c>
      <c r="G967" s="1" t="str">
        <f t="shared" si="137"/>
        <v>**</v>
      </c>
      <c r="J967" s="1" t="str">
        <f t="shared" si="138"/>
        <v>**</v>
      </c>
      <c r="P967" s="1">
        <v>26</v>
      </c>
      <c r="Q967" s="1">
        <f t="shared" si="143"/>
        <v>3.5000000000000003E-2</v>
      </c>
      <c r="T967" s="4">
        <v>1495.184</v>
      </c>
      <c r="U967" s="9">
        <f t="shared" si="139"/>
        <v>1</v>
      </c>
      <c r="V967" s="4">
        <f t="shared" si="140"/>
        <v>57.507076923076923</v>
      </c>
      <c r="W967" s="1" t="s">
        <v>21</v>
      </c>
      <c r="X967" s="1">
        <v>8.99</v>
      </c>
      <c r="Y967" s="4">
        <f t="shared" si="141"/>
        <v>1504.174</v>
      </c>
      <c r="Z967" s="1" t="s">
        <v>22</v>
      </c>
      <c r="AA967" s="1" t="s">
        <v>23</v>
      </c>
      <c r="AB967" s="1" t="s">
        <v>24</v>
      </c>
      <c r="AC967" s="1" t="s">
        <v>25</v>
      </c>
      <c r="AD967" s="1" t="s">
        <v>19</v>
      </c>
      <c r="AE967" s="2">
        <v>39977</v>
      </c>
    </row>
    <row r="968" spans="1:31" x14ac:dyDescent="0.25">
      <c r="A968">
        <f t="shared" si="142"/>
        <v>967</v>
      </c>
      <c r="B968" s="1">
        <v>46627</v>
      </c>
      <c r="C968" s="2">
        <v>39975</v>
      </c>
      <c r="D968" s="1" t="s">
        <v>32</v>
      </c>
      <c r="E968" s="1" t="str">
        <f t="shared" si="135"/>
        <v>***</v>
      </c>
      <c r="F968" s="1" t="str">
        <f t="shared" si="136"/>
        <v>***</v>
      </c>
      <c r="G968" s="1" t="str">
        <f t="shared" si="137"/>
        <v>***</v>
      </c>
      <c r="J968" s="1" t="str">
        <f t="shared" si="138"/>
        <v>***</v>
      </c>
      <c r="P968" s="1">
        <v>24</v>
      </c>
      <c r="Q968" s="1">
        <f t="shared" si="143"/>
        <v>3.5000000000000003E-2</v>
      </c>
      <c r="T968" s="4">
        <v>1388.6279999999999</v>
      </c>
      <c r="U968" s="9">
        <f t="shared" si="139"/>
        <v>1</v>
      </c>
      <c r="V968" s="4">
        <f t="shared" si="140"/>
        <v>57.859499999999997</v>
      </c>
      <c r="W968" s="1" t="s">
        <v>21</v>
      </c>
      <c r="X968" s="1">
        <v>5.26</v>
      </c>
      <c r="Y968" s="4">
        <f t="shared" si="141"/>
        <v>1393.8879999999999</v>
      </c>
      <c r="Z968" s="1" t="s">
        <v>22</v>
      </c>
      <c r="AA968" s="1" t="s">
        <v>37</v>
      </c>
      <c r="AB968" s="1" t="s">
        <v>24</v>
      </c>
      <c r="AC968" s="1" t="s">
        <v>25</v>
      </c>
      <c r="AD968" s="1" t="s">
        <v>19</v>
      </c>
      <c r="AE968" s="2">
        <v>39976</v>
      </c>
    </row>
    <row r="969" spans="1:31" x14ac:dyDescent="0.25">
      <c r="A969">
        <f t="shared" si="142"/>
        <v>968</v>
      </c>
      <c r="B969" s="1">
        <v>26466</v>
      </c>
      <c r="C969" s="2">
        <v>39975</v>
      </c>
      <c r="D969" s="1" t="s">
        <v>32</v>
      </c>
      <c r="E969" s="1" t="str">
        <f t="shared" si="135"/>
        <v>***</v>
      </c>
      <c r="F969" s="1" t="str">
        <f t="shared" si="136"/>
        <v>***</v>
      </c>
      <c r="G969" s="1" t="str">
        <f t="shared" si="137"/>
        <v>***</v>
      </c>
      <c r="J969" s="1" t="str">
        <f t="shared" si="138"/>
        <v>***</v>
      </c>
      <c r="P969" s="1">
        <v>29</v>
      </c>
      <c r="Q969" s="1">
        <f t="shared" si="143"/>
        <v>3.5000000000000003E-2</v>
      </c>
      <c r="T969" s="4">
        <v>909.721</v>
      </c>
      <c r="U969" s="9">
        <f t="shared" si="139"/>
        <v>0</v>
      </c>
      <c r="V969" s="4">
        <f t="shared" si="140"/>
        <v>31.369689655172415</v>
      </c>
      <c r="W969" s="1" t="s">
        <v>21</v>
      </c>
      <c r="X969" s="1">
        <v>5.99</v>
      </c>
      <c r="Y969" s="4">
        <f t="shared" si="141"/>
        <v>915.71100000000001</v>
      </c>
      <c r="Z969" s="1" t="s">
        <v>49</v>
      </c>
      <c r="AA969" s="1" t="s">
        <v>28</v>
      </c>
      <c r="AB969" s="1" t="s">
        <v>24</v>
      </c>
      <c r="AC969" s="1" t="s">
        <v>25</v>
      </c>
      <c r="AD969" s="1" t="s">
        <v>31</v>
      </c>
      <c r="AE969" s="2">
        <v>39976</v>
      </c>
    </row>
    <row r="970" spans="1:31" x14ac:dyDescent="0.25">
      <c r="A970">
        <f t="shared" si="142"/>
        <v>969</v>
      </c>
      <c r="B970" s="1">
        <v>5155</v>
      </c>
      <c r="C970" s="2">
        <v>39975</v>
      </c>
      <c r="D970" s="1" t="s">
        <v>20</v>
      </c>
      <c r="E970" s="1" t="str">
        <f t="shared" si="135"/>
        <v>*</v>
      </c>
      <c r="F970" s="1" t="str">
        <f t="shared" si="136"/>
        <v>**</v>
      </c>
      <c r="G970" s="1" t="str">
        <f t="shared" si="137"/>
        <v>**</v>
      </c>
      <c r="J970" s="1" t="str">
        <f t="shared" si="138"/>
        <v>**</v>
      </c>
      <c r="P970" s="1">
        <v>14</v>
      </c>
      <c r="Q970" s="1">
        <f t="shared" si="143"/>
        <v>0.02</v>
      </c>
      <c r="T970" s="4">
        <v>569.21</v>
      </c>
      <c r="U970" s="9">
        <f t="shared" si="139"/>
        <v>0</v>
      </c>
      <c r="V970" s="4">
        <f t="shared" si="140"/>
        <v>40.657857142857146</v>
      </c>
      <c r="W970" s="1" t="s">
        <v>21</v>
      </c>
      <c r="X970" s="1">
        <v>4</v>
      </c>
      <c r="Y970" s="4">
        <f t="shared" si="141"/>
        <v>573.21</v>
      </c>
      <c r="Z970" s="1" t="s">
        <v>44</v>
      </c>
      <c r="AA970" s="1" t="s">
        <v>28</v>
      </c>
      <c r="AB970" s="1" t="s">
        <v>24</v>
      </c>
      <c r="AC970" s="1" t="s">
        <v>38</v>
      </c>
      <c r="AD970" s="1" t="s">
        <v>19</v>
      </c>
      <c r="AE970" s="2">
        <v>39976</v>
      </c>
    </row>
    <row r="971" spans="1:31" x14ac:dyDescent="0.25">
      <c r="A971">
        <f t="shared" si="142"/>
        <v>970</v>
      </c>
      <c r="B971" s="1">
        <v>53476</v>
      </c>
      <c r="C971" s="2">
        <v>39975</v>
      </c>
      <c r="D971" s="1" t="s">
        <v>27</v>
      </c>
      <c r="E971" s="1" t="str">
        <f t="shared" si="135"/>
        <v>*</v>
      </c>
      <c r="F971" s="1" t="str">
        <f t="shared" si="136"/>
        <v>*</v>
      </c>
      <c r="G971" s="1" t="str">
        <f t="shared" si="137"/>
        <v>*</v>
      </c>
      <c r="J971" s="1" t="str">
        <f t="shared" si="138"/>
        <v>*</v>
      </c>
      <c r="P971" s="1">
        <v>14</v>
      </c>
      <c r="Q971" s="1">
        <f t="shared" si="143"/>
        <v>0.02</v>
      </c>
      <c r="T971" s="4">
        <v>481.4</v>
      </c>
      <c r="U971" s="9">
        <f t="shared" si="139"/>
        <v>0</v>
      </c>
      <c r="V971" s="4">
        <f t="shared" si="140"/>
        <v>34.385714285714286</v>
      </c>
      <c r="W971" s="1" t="s">
        <v>21</v>
      </c>
      <c r="X971" s="1">
        <v>5.09</v>
      </c>
      <c r="Y971" s="4">
        <f t="shared" si="141"/>
        <v>486.48999999999995</v>
      </c>
      <c r="Z971" s="1" t="s">
        <v>22</v>
      </c>
      <c r="AA971" s="1" t="s">
        <v>23</v>
      </c>
      <c r="AB971" s="1" t="s">
        <v>29</v>
      </c>
      <c r="AC971" s="1" t="s">
        <v>40</v>
      </c>
      <c r="AD971" s="1" t="s">
        <v>19</v>
      </c>
      <c r="AE971" s="2">
        <v>39975</v>
      </c>
    </row>
    <row r="972" spans="1:31" x14ac:dyDescent="0.25">
      <c r="A972">
        <f t="shared" si="142"/>
        <v>971</v>
      </c>
      <c r="B972" s="1">
        <v>59681</v>
      </c>
      <c r="C972" s="2">
        <v>39975</v>
      </c>
      <c r="D972" s="1" t="s">
        <v>32</v>
      </c>
      <c r="E972" s="1" t="str">
        <f t="shared" si="135"/>
        <v>***</v>
      </c>
      <c r="F972" s="1" t="str">
        <f t="shared" si="136"/>
        <v>***</v>
      </c>
      <c r="G972" s="1" t="str">
        <f t="shared" si="137"/>
        <v>***</v>
      </c>
      <c r="J972" s="1" t="str">
        <f t="shared" si="138"/>
        <v>***</v>
      </c>
      <c r="P972" s="1">
        <v>23</v>
      </c>
      <c r="Q972" s="1">
        <f t="shared" si="143"/>
        <v>3.5000000000000003E-2</v>
      </c>
      <c r="T972" s="4">
        <v>224.34</v>
      </c>
      <c r="U972" s="9">
        <f t="shared" si="139"/>
        <v>0</v>
      </c>
      <c r="V972" s="4">
        <f t="shared" si="140"/>
        <v>9.7539130434782617</v>
      </c>
      <c r="W972" s="1" t="s">
        <v>14</v>
      </c>
      <c r="X972" s="1">
        <v>6.19</v>
      </c>
      <c r="Y972" s="4">
        <f t="shared" si="141"/>
        <v>230.53</v>
      </c>
      <c r="Z972" s="1" t="s">
        <v>15</v>
      </c>
      <c r="AA972" s="1" t="s">
        <v>23</v>
      </c>
      <c r="AB972" s="1" t="s">
        <v>29</v>
      </c>
      <c r="AC972" s="1" t="s">
        <v>43</v>
      </c>
      <c r="AD972" s="1" t="s">
        <v>19</v>
      </c>
      <c r="AE972" s="2">
        <v>39977</v>
      </c>
    </row>
    <row r="973" spans="1:31" x14ac:dyDescent="0.25">
      <c r="A973">
        <f t="shared" si="142"/>
        <v>972</v>
      </c>
      <c r="B973" s="1">
        <v>53476</v>
      </c>
      <c r="C973" s="2">
        <v>39975</v>
      </c>
      <c r="D973" s="1" t="s">
        <v>27</v>
      </c>
      <c r="E973" s="1" t="str">
        <f t="shared" si="135"/>
        <v>*</v>
      </c>
      <c r="F973" s="1" t="str">
        <f t="shared" si="136"/>
        <v>*</v>
      </c>
      <c r="G973" s="1" t="str">
        <f t="shared" si="137"/>
        <v>*</v>
      </c>
      <c r="J973" s="1" t="str">
        <f t="shared" si="138"/>
        <v>*</v>
      </c>
      <c r="P973" s="1">
        <v>24</v>
      </c>
      <c r="Q973" s="1">
        <f t="shared" si="143"/>
        <v>3.5000000000000003E-2</v>
      </c>
      <c r="T973" s="4">
        <v>93.85</v>
      </c>
      <c r="U973" s="9">
        <f t="shared" si="139"/>
        <v>0</v>
      </c>
      <c r="V973" s="4">
        <f t="shared" si="140"/>
        <v>3.9104166666666664</v>
      </c>
      <c r="W973" s="1" t="s">
        <v>21</v>
      </c>
      <c r="X973" s="1">
        <v>0.7</v>
      </c>
      <c r="Y973" s="4">
        <f t="shared" si="141"/>
        <v>94.55</v>
      </c>
      <c r="Z973" s="1" t="s">
        <v>22</v>
      </c>
      <c r="AA973" s="1" t="s">
        <v>23</v>
      </c>
      <c r="AB973" s="1" t="s">
        <v>29</v>
      </c>
      <c r="AC973" s="1" t="s">
        <v>30</v>
      </c>
      <c r="AD973" s="1" t="s">
        <v>31</v>
      </c>
      <c r="AE973" s="2">
        <v>39978</v>
      </c>
    </row>
    <row r="974" spans="1:31" x14ac:dyDescent="0.25">
      <c r="A974">
        <f t="shared" si="142"/>
        <v>973</v>
      </c>
      <c r="B974" s="1">
        <v>53476</v>
      </c>
      <c r="C974" s="2">
        <v>39975</v>
      </c>
      <c r="D974" s="1" t="s">
        <v>27</v>
      </c>
      <c r="E974" s="1" t="str">
        <f t="shared" si="135"/>
        <v>*</v>
      </c>
      <c r="F974" s="1" t="str">
        <f t="shared" si="136"/>
        <v>*</v>
      </c>
      <c r="G974" s="1" t="str">
        <f t="shared" si="137"/>
        <v>*</v>
      </c>
      <c r="J974" s="1" t="str">
        <f t="shared" si="138"/>
        <v>*</v>
      </c>
      <c r="P974" s="1">
        <v>47</v>
      </c>
      <c r="Q974" s="1">
        <f t="shared" si="143"/>
        <v>0.05</v>
      </c>
      <c r="T974" s="4">
        <v>85.87</v>
      </c>
      <c r="U974" s="9">
        <f t="shared" si="139"/>
        <v>0</v>
      </c>
      <c r="V974" s="4">
        <f t="shared" si="140"/>
        <v>1.8270212765957448</v>
      </c>
      <c r="W974" s="1" t="s">
        <v>21</v>
      </c>
      <c r="X974" s="1">
        <v>0.7</v>
      </c>
      <c r="Y974" s="4">
        <f t="shared" si="141"/>
        <v>86.570000000000007</v>
      </c>
      <c r="Z974" s="1" t="s">
        <v>22</v>
      </c>
      <c r="AA974" s="1" t="s">
        <v>23</v>
      </c>
      <c r="AB974" s="1" t="s">
        <v>29</v>
      </c>
      <c r="AC974" s="1" t="s">
        <v>30</v>
      </c>
      <c r="AD974" s="1" t="s">
        <v>31</v>
      </c>
      <c r="AE974" s="2">
        <v>39976</v>
      </c>
    </row>
    <row r="975" spans="1:31" x14ac:dyDescent="0.25">
      <c r="A975">
        <f t="shared" si="142"/>
        <v>974</v>
      </c>
      <c r="B975" s="1">
        <v>46627</v>
      </c>
      <c r="C975" s="2">
        <v>39975</v>
      </c>
      <c r="D975" s="1" t="s">
        <v>32</v>
      </c>
      <c r="E975" s="1" t="str">
        <f t="shared" si="135"/>
        <v>***</v>
      </c>
      <c r="F975" s="1" t="str">
        <f t="shared" si="136"/>
        <v>***</v>
      </c>
      <c r="G975" s="1" t="str">
        <f t="shared" si="137"/>
        <v>***</v>
      </c>
      <c r="J975" s="1" t="str">
        <f t="shared" si="138"/>
        <v>***</v>
      </c>
      <c r="P975" s="1">
        <v>3</v>
      </c>
      <c r="Q975" s="1">
        <f t="shared" si="143"/>
        <v>0.01</v>
      </c>
      <c r="T975" s="4">
        <v>21.46</v>
      </c>
      <c r="U975" s="9">
        <f t="shared" si="139"/>
        <v>0</v>
      </c>
      <c r="V975" s="4">
        <f t="shared" si="140"/>
        <v>7.1533333333333333</v>
      </c>
      <c r="W975" s="1" t="s">
        <v>21</v>
      </c>
      <c r="X975" s="1">
        <v>6.26</v>
      </c>
      <c r="Y975" s="4">
        <f t="shared" si="141"/>
        <v>27.72</v>
      </c>
      <c r="Z975" s="1" t="s">
        <v>22</v>
      </c>
      <c r="AA975" s="1" t="s">
        <v>37</v>
      </c>
      <c r="AB975" s="1" t="s">
        <v>29</v>
      </c>
      <c r="AC975" s="1" t="s">
        <v>40</v>
      </c>
      <c r="AD975" s="1" t="s">
        <v>19</v>
      </c>
      <c r="AE975" s="2">
        <v>39976</v>
      </c>
    </row>
    <row r="976" spans="1:31" x14ac:dyDescent="0.25">
      <c r="A976">
        <f t="shared" si="142"/>
        <v>975</v>
      </c>
      <c r="B976" s="1">
        <v>29988</v>
      </c>
      <c r="C976" s="2">
        <v>39976</v>
      </c>
      <c r="D976" s="1" t="s">
        <v>20</v>
      </c>
      <c r="E976" s="1" t="str">
        <f t="shared" si="135"/>
        <v>*</v>
      </c>
      <c r="F976" s="1" t="str">
        <f t="shared" si="136"/>
        <v>**</v>
      </c>
      <c r="G976" s="1" t="str">
        <f t="shared" si="137"/>
        <v>**</v>
      </c>
      <c r="J976" s="1" t="str">
        <f t="shared" si="138"/>
        <v>**</v>
      </c>
      <c r="P976" s="1">
        <v>12</v>
      </c>
      <c r="Q976" s="1">
        <f t="shared" si="143"/>
        <v>0.02</v>
      </c>
      <c r="T976" s="4">
        <v>5177.3999999999996</v>
      </c>
      <c r="U976" s="9">
        <f t="shared" si="139"/>
        <v>1</v>
      </c>
      <c r="V976" s="4">
        <f t="shared" si="140"/>
        <v>431.45</v>
      </c>
      <c r="W976" s="1" t="s">
        <v>33</v>
      </c>
      <c r="X976" s="1">
        <v>49</v>
      </c>
      <c r="Y976" s="4">
        <f t="shared" si="141"/>
        <v>5226.3999999999996</v>
      </c>
      <c r="Z976" s="1" t="s">
        <v>46</v>
      </c>
      <c r="AA976" s="1" t="s">
        <v>28</v>
      </c>
      <c r="AB976" s="1" t="s">
        <v>24</v>
      </c>
      <c r="AC976" s="1" t="s">
        <v>47</v>
      </c>
      <c r="AD976" s="1" t="s">
        <v>35</v>
      </c>
      <c r="AE976" s="2">
        <v>39978</v>
      </c>
    </row>
    <row r="977" spans="1:31" x14ac:dyDescent="0.25">
      <c r="A977">
        <f t="shared" si="142"/>
        <v>976</v>
      </c>
      <c r="B977" s="1">
        <v>56582</v>
      </c>
      <c r="C977" s="2">
        <v>39976</v>
      </c>
      <c r="D977" s="1" t="s">
        <v>13</v>
      </c>
      <c r="E977" s="1" t="str">
        <f t="shared" si="135"/>
        <v>*</v>
      </c>
      <c r="F977" s="1" t="str">
        <f t="shared" si="136"/>
        <v>*</v>
      </c>
      <c r="G977" s="1" t="str">
        <f t="shared" si="137"/>
        <v>*</v>
      </c>
      <c r="J977" s="1" t="str">
        <f t="shared" si="138"/>
        <v>*</v>
      </c>
      <c r="P977" s="1">
        <v>36</v>
      </c>
      <c r="Q977" s="1">
        <f t="shared" si="143"/>
        <v>0.04</v>
      </c>
      <c r="T977" s="4">
        <v>4581.41</v>
      </c>
      <c r="U977" s="9">
        <f t="shared" si="139"/>
        <v>1</v>
      </c>
      <c r="V977" s="4">
        <f t="shared" si="140"/>
        <v>127.26138888888889</v>
      </c>
      <c r="W977" s="1" t="s">
        <v>33</v>
      </c>
      <c r="X977" s="1">
        <v>54.74</v>
      </c>
      <c r="Y977" s="4">
        <f t="shared" si="141"/>
        <v>4636.1499999999996</v>
      </c>
      <c r="Z977" s="1" t="s">
        <v>22</v>
      </c>
      <c r="AA977" s="1" t="s">
        <v>23</v>
      </c>
      <c r="AB977" s="1" t="s">
        <v>17</v>
      </c>
      <c r="AC977" s="1" t="s">
        <v>62</v>
      </c>
      <c r="AD977" s="1" t="s">
        <v>59</v>
      </c>
      <c r="AE977" s="2">
        <v>39976</v>
      </c>
    </row>
    <row r="978" spans="1:31" x14ac:dyDescent="0.25">
      <c r="A978">
        <f t="shared" si="142"/>
        <v>977</v>
      </c>
      <c r="B978" s="1">
        <v>56582</v>
      </c>
      <c r="C978" s="2">
        <v>39976</v>
      </c>
      <c r="D978" s="1" t="s">
        <v>13</v>
      </c>
      <c r="E978" s="1" t="str">
        <f t="shared" si="135"/>
        <v>*</v>
      </c>
      <c r="F978" s="1" t="str">
        <f t="shared" si="136"/>
        <v>*</v>
      </c>
      <c r="G978" s="1" t="str">
        <f t="shared" si="137"/>
        <v>*</v>
      </c>
      <c r="J978" s="1" t="str">
        <f t="shared" si="138"/>
        <v>*</v>
      </c>
      <c r="P978" s="1">
        <v>25</v>
      </c>
      <c r="Q978" s="1">
        <f t="shared" si="143"/>
        <v>3.5000000000000003E-2</v>
      </c>
      <c r="T978" s="4">
        <v>2612.89</v>
      </c>
      <c r="U978" s="9">
        <f t="shared" si="139"/>
        <v>1</v>
      </c>
      <c r="V978" s="4">
        <f t="shared" si="140"/>
        <v>104.51559999999999</v>
      </c>
      <c r="W978" s="1" t="s">
        <v>21</v>
      </c>
      <c r="X978" s="1">
        <v>10.119999999999999</v>
      </c>
      <c r="Y978" s="4">
        <f t="shared" si="141"/>
        <v>2623.0099999999998</v>
      </c>
      <c r="Z978" s="1" t="s">
        <v>46</v>
      </c>
      <c r="AA978" s="1" t="s">
        <v>23</v>
      </c>
      <c r="AB978" s="1" t="s">
        <v>17</v>
      </c>
      <c r="AC978" s="1" t="s">
        <v>18</v>
      </c>
      <c r="AD978" s="1" t="s">
        <v>48</v>
      </c>
      <c r="AE978" s="2">
        <v>39980</v>
      </c>
    </row>
    <row r="979" spans="1:31" x14ac:dyDescent="0.25">
      <c r="A979">
        <f t="shared" si="142"/>
        <v>978</v>
      </c>
      <c r="B979" s="1">
        <v>47872</v>
      </c>
      <c r="C979" s="2">
        <v>39976</v>
      </c>
      <c r="D979" s="1" t="s">
        <v>32</v>
      </c>
      <c r="E979" s="1" t="str">
        <f t="shared" si="135"/>
        <v>***</v>
      </c>
      <c r="F979" s="1" t="str">
        <f t="shared" si="136"/>
        <v>***</v>
      </c>
      <c r="G979" s="1" t="str">
        <f t="shared" si="137"/>
        <v>***</v>
      </c>
      <c r="J979" s="1" t="str">
        <f t="shared" si="138"/>
        <v>***</v>
      </c>
      <c r="P979" s="1">
        <v>38</v>
      </c>
      <c r="Q979" s="1">
        <f t="shared" si="143"/>
        <v>0.04</v>
      </c>
      <c r="T979" s="4">
        <v>1756.27</v>
      </c>
      <c r="U979" s="9">
        <f t="shared" si="139"/>
        <v>1</v>
      </c>
      <c r="V979" s="4">
        <f t="shared" si="140"/>
        <v>46.217631578947369</v>
      </c>
      <c r="W979" s="1" t="s">
        <v>21</v>
      </c>
      <c r="X979" s="1">
        <v>5.0999999999999996</v>
      </c>
      <c r="Y979" s="4">
        <f t="shared" si="141"/>
        <v>1761.37</v>
      </c>
      <c r="Z979" s="1" t="s">
        <v>15</v>
      </c>
      <c r="AA979" s="1" t="s">
        <v>37</v>
      </c>
      <c r="AB979" s="1" t="s">
        <v>29</v>
      </c>
      <c r="AC979" s="1" t="s">
        <v>63</v>
      </c>
      <c r="AD979" s="1" t="s">
        <v>26</v>
      </c>
      <c r="AE979" s="2">
        <v>39978</v>
      </c>
    </row>
    <row r="980" spans="1:31" x14ac:dyDescent="0.25">
      <c r="A980">
        <f t="shared" si="142"/>
        <v>979</v>
      </c>
      <c r="B980" s="1">
        <v>8999</v>
      </c>
      <c r="C980" s="2">
        <v>39976</v>
      </c>
      <c r="D980" s="1" t="s">
        <v>20</v>
      </c>
      <c r="E980" s="1" t="str">
        <f t="shared" si="135"/>
        <v>*</v>
      </c>
      <c r="F980" s="1" t="str">
        <f t="shared" si="136"/>
        <v>**</v>
      </c>
      <c r="G980" s="1" t="str">
        <f t="shared" si="137"/>
        <v>**</v>
      </c>
      <c r="J980" s="1" t="str">
        <f t="shared" si="138"/>
        <v>**</v>
      </c>
      <c r="P980" s="1">
        <v>28</v>
      </c>
      <c r="Q980" s="1">
        <f t="shared" si="143"/>
        <v>3.5000000000000003E-2</v>
      </c>
      <c r="T980" s="4">
        <v>1676.48</v>
      </c>
      <c r="U980" s="9">
        <f t="shared" si="139"/>
        <v>1</v>
      </c>
      <c r="V980" s="4">
        <f t="shared" si="140"/>
        <v>59.874285714285712</v>
      </c>
      <c r="W980" s="1" t="s">
        <v>21</v>
      </c>
      <c r="X980" s="1">
        <v>14.3</v>
      </c>
      <c r="Y980" s="4">
        <f t="shared" si="141"/>
        <v>1690.78</v>
      </c>
      <c r="Z980" s="1" t="s">
        <v>42</v>
      </c>
      <c r="AA980" s="1" t="s">
        <v>28</v>
      </c>
      <c r="AB980" s="1" t="s">
        <v>29</v>
      </c>
      <c r="AC980" s="1" t="s">
        <v>40</v>
      </c>
      <c r="AD980" s="1" t="s">
        <v>19</v>
      </c>
      <c r="AE980" s="2">
        <v>39978</v>
      </c>
    </row>
    <row r="981" spans="1:31" x14ac:dyDescent="0.25">
      <c r="A981">
        <f t="shared" si="142"/>
        <v>980</v>
      </c>
      <c r="B981" s="1">
        <v>56582</v>
      </c>
      <c r="C981" s="2">
        <v>39976</v>
      </c>
      <c r="D981" s="1" t="s">
        <v>13</v>
      </c>
      <c r="E981" s="1" t="str">
        <f t="shared" si="135"/>
        <v>*</v>
      </c>
      <c r="F981" s="1" t="str">
        <f t="shared" si="136"/>
        <v>*</v>
      </c>
      <c r="G981" s="1" t="str">
        <f t="shared" si="137"/>
        <v>*</v>
      </c>
      <c r="J981" s="1" t="str">
        <f t="shared" si="138"/>
        <v>*</v>
      </c>
      <c r="P981" s="1">
        <v>47</v>
      </c>
      <c r="Q981" s="1">
        <f t="shared" si="143"/>
        <v>0.05</v>
      </c>
      <c r="T981" s="4">
        <v>1146.992</v>
      </c>
      <c r="U981" s="9">
        <f t="shared" si="139"/>
        <v>1</v>
      </c>
      <c r="V981" s="4">
        <f t="shared" si="140"/>
        <v>24.404085106382979</v>
      </c>
      <c r="W981" s="1" t="s">
        <v>33</v>
      </c>
      <c r="X981" s="1">
        <v>45.51</v>
      </c>
      <c r="Y981" s="4">
        <f t="shared" si="141"/>
        <v>1192.502</v>
      </c>
      <c r="Z981" s="1" t="s">
        <v>46</v>
      </c>
      <c r="AA981" s="1" t="s">
        <v>23</v>
      </c>
      <c r="AB981" s="1" t="s">
        <v>17</v>
      </c>
      <c r="AC981" s="1" t="s">
        <v>52</v>
      </c>
      <c r="AD981" s="1" t="s">
        <v>59</v>
      </c>
      <c r="AE981" s="2">
        <v>39978</v>
      </c>
    </row>
    <row r="982" spans="1:31" x14ac:dyDescent="0.25">
      <c r="A982">
        <f t="shared" si="142"/>
        <v>981</v>
      </c>
      <c r="B982" s="1">
        <v>25347</v>
      </c>
      <c r="C982" s="2">
        <v>39976</v>
      </c>
      <c r="D982" s="1" t="s">
        <v>13</v>
      </c>
      <c r="E982" s="1" t="str">
        <f t="shared" si="135"/>
        <v>*</v>
      </c>
      <c r="F982" s="1" t="str">
        <f t="shared" si="136"/>
        <v>*</v>
      </c>
      <c r="G982" s="1" t="str">
        <f t="shared" si="137"/>
        <v>*</v>
      </c>
      <c r="J982" s="1" t="str">
        <f t="shared" si="138"/>
        <v>*</v>
      </c>
      <c r="P982" s="1">
        <v>28</v>
      </c>
      <c r="Q982" s="1">
        <f t="shared" si="143"/>
        <v>3.5000000000000003E-2</v>
      </c>
      <c r="T982" s="4">
        <v>967.27</v>
      </c>
      <c r="U982" s="9">
        <f t="shared" si="139"/>
        <v>0</v>
      </c>
      <c r="V982" s="4">
        <f t="shared" si="140"/>
        <v>34.545357142857142</v>
      </c>
      <c r="W982" s="1" t="s">
        <v>21</v>
      </c>
      <c r="X982" s="1">
        <v>7.5</v>
      </c>
      <c r="Y982" s="4">
        <f t="shared" si="141"/>
        <v>974.77</v>
      </c>
      <c r="Z982" s="1" t="s">
        <v>53</v>
      </c>
      <c r="AA982" s="1" t="s">
        <v>28</v>
      </c>
      <c r="AB982" s="1" t="s">
        <v>29</v>
      </c>
      <c r="AC982" s="1" t="s">
        <v>40</v>
      </c>
      <c r="AD982" s="1" t="s">
        <v>19</v>
      </c>
      <c r="AE982" s="2">
        <v>39983</v>
      </c>
    </row>
    <row r="983" spans="1:31" x14ac:dyDescent="0.25">
      <c r="A983">
        <f t="shared" si="142"/>
        <v>982</v>
      </c>
      <c r="B983" s="1">
        <v>48096</v>
      </c>
      <c r="C983" s="2">
        <v>39976</v>
      </c>
      <c r="D983" s="1" t="s">
        <v>20</v>
      </c>
      <c r="E983" s="1" t="str">
        <f t="shared" si="135"/>
        <v>*</v>
      </c>
      <c r="F983" s="1" t="str">
        <f t="shared" si="136"/>
        <v>**</v>
      </c>
      <c r="G983" s="1" t="str">
        <f t="shared" si="137"/>
        <v>**</v>
      </c>
      <c r="J983" s="1" t="str">
        <f t="shared" si="138"/>
        <v>**</v>
      </c>
      <c r="P983" s="1">
        <v>22</v>
      </c>
      <c r="Q983" s="1">
        <f t="shared" si="143"/>
        <v>3.5000000000000003E-2</v>
      </c>
      <c r="T983" s="4">
        <v>383.33</v>
      </c>
      <c r="U983" s="9">
        <f t="shared" si="139"/>
        <v>0</v>
      </c>
      <c r="V983" s="4">
        <f t="shared" si="140"/>
        <v>17.424090909090907</v>
      </c>
      <c r="W983" s="1" t="s">
        <v>21</v>
      </c>
      <c r="X983" s="1">
        <v>8.1300000000000008</v>
      </c>
      <c r="Y983" s="4">
        <f t="shared" si="141"/>
        <v>391.46</v>
      </c>
      <c r="Z983" s="1" t="s">
        <v>49</v>
      </c>
      <c r="AA983" s="1" t="s">
        <v>37</v>
      </c>
      <c r="AB983" s="1" t="s">
        <v>29</v>
      </c>
      <c r="AC983" s="1" t="s">
        <v>57</v>
      </c>
      <c r="AD983" s="1" t="s">
        <v>19</v>
      </c>
      <c r="AE983" s="2">
        <v>39978</v>
      </c>
    </row>
    <row r="984" spans="1:31" x14ac:dyDescent="0.25">
      <c r="A984">
        <f t="shared" si="142"/>
        <v>983</v>
      </c>
      <c r="B984" s="1">
        <v>47872</v>
      </c>
      <c r="C984" s="2">
        <v>39976</v>
      </c>
      <c r="D984" s="1" t="s">
        <v>32</v>
      </c>
      <c r="E984" s="1" t="str">
        <f t="shared" si="135"/>
        <v>***</v>
      </c>
      <c r="F984" s="1" t="str">
        <f t="shared" si="136"/>
        <v>***</v>
      </c>
      <c r="G984" s="1" t="str">
        <f t="shared" si="137"/>
        <v>***</v>
      </c>
      <c r="J984" s="1" t="str">
        <f t="shared" si="138"/>
        <v>***</v>
      </c>
      <c r="P984" s="1">
        <v>50</v>
      </c>
      <c r="Q984" s="1">
        <f t="shared" si="143"/>
        <v>0.06</v>
      </c>
      <c r="T984" s="4">
        <v>345.58</v>
      </c>
      <c r="U984" s="9">
        <f t="shared" si="139"/>
        <v>0</v>
      </c>
      <c r="V984" s="4">
        <f t="shared" si="140"/>
        <v>6.9116</v>
      </c>
      <c r="W984" s="1" t="s">
        <v>21</v>
      </c>
      <c r="X984" s="1">
        <v>4.95</v>
      </c>
      <c r="Y984" s="4">
        <f t="shared" si="141"/>
        <v>350.53</v>
      </c>
      <c r="Z984" s="1" t="s">
        <v>15</v>
      </c>
      <c r="AA984" s="1" t="s">
        <v>37</v>
      </c>
      <c r="AB984" s="1" t="s">
        <v>17</v>
      </c>
      <c r="AC984" s="1" t="s">
        <v>18</v>
      </c>
      <c r="AD984" s="1" t="s">
        <v>41</v>
      </c>
      <c r="AE984" s="2">
        <v>39977</v>
      </c>
    </row>
    <row r="985" spans="1:31" x14ac:dyDescent="0.25">
      <c r="A985">
        <f t="shared" si="142"/>
        <v>984</v>
      </c>
      <c r="B985" s="1">
        <v>42308</v>
      </c>
      <c r="C985" s="2">
        <v>39976</v>
      </c>
      <c r="D985" s="1" t="s">
        <v>36</v>
      </c>
      <c r="E985" s="1" t="str">
        <f t="shared" si="135"/>
        <v>*</v>
      </c>
      <c r="F985" s="1" t="str">
        <f t="shared" si="136"/>
        <v>*</v>
      </c>
      <c r="G985" s="1" t="str">
        <f t="shared" si="137"/>
        <v>*</v>
      </c>
      <c r="J985" s="1" t="str">
        <f t="shared" si="138"/>
        <v>*</v>
      </c>
      <c r="P985" s="1">
        <v>16</v>
      </c>
      <c r="Q985" s="1">
        <f t="shared" si="143"/>
        <v>0.02</v>
      </c>
      <c r="T985" s="4">
        <v>79.98</v>
      </c>
      <c r="U985" s="9">
        <f t="shared" si="139"/>
        <v>0</v>
      </c>
      <c r="V985" s="4">
        <f t="shared" si="140"/>
        <v>4.9987500000000002</v>
      </c>
      <c r="W985" s="1" t="s">
        <v>21</v>
      </c>
      <c r="X985" s="1">
        <v>7.1</v>
      </c>
      <c r="Y985" s="4">
        <f t="shared" si="141"/>
        <v>87.08</v>
      </c>
      <c r="Z985" s="1" t="s">
        <v>22</v>
      </c>
      <c r="AA985" s="1" t="s">
        <v>23</v>
      </c>
      <c r="AB985" s="1" t="s">
        <v>17</v>
      </c>
      <c r="AC985" s="1" t="s">
        <v>18</v>
      </c>
      <c r="AD985" s="1" t="s">
        <v>19</v>
      </c>
      <c r="AE985" s="2">
        <v>39979</v>
      </c>
    </row>
    <row r="986" spans="1:31" x14ac:dyDescent="0.25">
      <c r="A986">
        <f t="shared" si="142"/>
        <v>985</v>
      </c>
      <c r="B986" s="1">
        <v>48096</v>
      </c>
      <c r="C986" s="2">
        <v>39976</v>
      </c>
      <c r="D986" s="1" t="s">
        <v>20</v>
      </c>
      <c r="E986" s="1" t="str">
        <f t="shared" si="135"/>
        <v>*</v>
      </c>
      <c r="F986" s="1" t="str">
        <f t="shared" si="136"/>
        <v>**</v>
      </c>
      <c r="G986" s="1" t="str">
        <f t="shared" si="137"/>
        <v>**</v>
      </c>
      <c r="J986" s="1" t="str">
        <f t="shared" si="138"/>
        <v>**</v>
      </c>
      <c r="P986" s="1">
        <v>3</v>
      </c>
      <c r="Q986" s="1">
        <f t="shared" si="143"/>
        <v>0.01</v>
      </c>
      <c r="T986" s="4">
        <v>34.229999999999997</v>
      </c>
      <c r="U986" s="9">
        <f t="shared" si="139"/>
        <v>0</v>
      </c>
      <c r="V986" s="4">
        <f t="shared" si="140"/>
        <v>11.409999999999998</v>
      </c>
      <c r="W986" s="1" t="s">
        <v>14</v>
      </c>
      <c r="X986" s="1">
        <v>7.86</v>
      </c>
      <c r="Y986" s="4">
        <f t="shared" si="141"/>
        <v>42.089999999999996</v>
      </c>
      <c r="Z986" s="1" t="s">
        <v>49</v>
      </c>
      <c r="AA986" s="1" t="s">
        <v>37</v>
      </c>
      <c r="AB986" s="1" t="s">
        <v>29</v>
      </c>
      <c r="AC986" s="1" t="s">
        <v>40</v>
      </c>
      <c r="AD986" s="1" t="s">
        <v>19</v>
      </c>
      <c r="AE986" s="2">
        <v>39977</v>
      </c>
    </row>
    <row r="987" spans="1:31" x14ac:dyDescent="0.25">
      <c r="A987">
        <f t="shared" si="142"/>
        <v>986</v>
      </c>
      <c r="B987" s="1">
        <v>58339</v>
      </c>
      <c r="C987" s="2">
        <v>39977</v>
      </c>
      <c r="D987" s="1" t="s">
        <v>20</v>
      </c>
      <c r="E987" s="1" t="str">
        <f t="shared" si="135"/>
        <v>*</v>
      </c>
      <c r="F987" s="1" t="str">
        <f t="shared" si="136"/>
        <v>**</v>
      </c>
      <c r="G987" s="1" t="str">
        <f t="shared" si="137"/>
        <v>**</v>
      </c>
      <c r="J987" s="1" t="str">
        <f t="shared" si="138"/>
        <v>**</v>
      </c>
      <c r="P987" s="1">
        <v>9</v>
      </c>
      <c r="Q987" s="1">
        <f t="shared" si="143"/>
        <v>0.01</v>
      </c>
      <c r="T987" s="4">
        <v>1608.87</v>
      </c>
      <c r="U987" s="9">
        <f t="shared" si="139"/>
        <v>1</v>
      </c>
      <c r="V987" s="4">
        <f t="shared" si="140"/>
        <v>178.76333333333332</v>
      </c>
      <c r="W987" s="1" t="s">
        <v>21</v>
      </c>
      <c r="X987" s="1">
        <v>0.99</v>
      </c>
      <c r="Y987" s="4">
        <f t="shared" si="141"/>
        <v>1609.86</v>
      </c>
      <c r="Z987" s="1" t="s">
        <v>49</v>
      </c>
      <c r="AA987" s="1" t="s">
        <v>28</v>
      </c>
      <c r="AB987" s="1" t="s">
        <v>29</v>
      </c>
      <c r="AC987" s="1" t="s">
        <v>63</v>
      </c>
      <c r="AD987" s="1" t="s">
        <v>19</v>
      </c>
      <c r="AE987" s="2">
        <v>39977</v>
      </c>
    </row>
    <row r="988" spans="1:31" x14ac:dyDescent="0.25">
      <c r="A988">
        <f t="shared" si="142"/>
        <v>987</v>
      </c>
      <c r="B988" s="1">
        <v>355</v>
      </c>
      <c r="C988" s="2">
        <v>39977</v>
      </c>
      <c r="D988" s="1" t="s">
        <v>13</v>
      </c>
      <c r="E988" s="1" t="str">
        <f t="shared" si="135"/>
        <v>*</v>
      </c>
      <c r="F988" s="1" t="str">
        <f t="shared" si="136"/>
        <v>*</v>
      </c>
      <c r="G988" s="1" t="str">
        <f t="shared" si="137"/>
        <v>*</v>
      </c>
      <c r="J988" s="1" t="str">
        <f t="shared" si="138"/>
        <v>*</v>
      </c>
      <c r="P988" s="1">
        <v>16</v>
      </c>
      <c r="Q988" s="1">
        <f t="shared" si="143"/>
        <v>0.02</v>
      </c>
      <c r="T988" s="4">
        <v>1239.6315</v>
      </c>
      <c r="U988" s="9">
        <f t="shared" si="139"/>
        <v>1</v>
      </c>
      <c r="V988" s="4">
        <f t="shared" si="140"/>
        <v>77.476968749999997</v>
      </c>
      <c r="W988" s="1" t="s">
        <v>21</v>
      </c>
      <c r="X988" s="1">
        <v>0.99</v>
      </c>
      <c r="Y988" s="4">
        <f t="shared" si="141"/>
        <v>1240.6215</v>
      </c>
      <c r="Z988" s="1" t="s">
        <v>22</v>
      </c>
      <c r="AA988" s="1" t="s">
        <v>23</v>
      </c>
      <c r="AB988" s="1" t="s">
        <v>24</v>
      </c>
      <c r="AC988" s="1" t="s">
        <v>25</v>
      </c>
      <c r="AD988" s="1" t="s">
        <v>31</v>
      </c>
      <c r="AE988" s="2">
        <v>39982</v>
      </c>
    </row>
    <row r="989" spans="1:31" x14ac:dyDescent="0.25">
      <c r="A989">
        <f t="shared" si="142"/>
        <v>988</v>
      </c>
      <c r="B989" s="1">
        <v>39430</v>
      </c>
      <c r="C989" s="2">
        <v>39977</v>
      </c>
      <c r="D989" s="1" t="s">
        <v>13</v>
      </c>
      <c r="E989" s="1" t="str">
        <f t="shared" si="135"/>
        <v>*</v>
      </c>
      <c r="F989" s="1" t="str">
        <f t="shared" si="136"/>
        <v>*</v>
      </c>
      <c r="G989" s="1" t="str">
        <f t="shared" si="137"/>
        <v>*</v>
      </c>
      <c r="J989" s="1" t="str">
        <f t="shared" si="138"/>
        <v>*</v>
      </c>
      <c r="P989" s="1">
        <v>29</v>
      </c>
      <c r="Q989" s="1">
        <f t="shared" si="143"/>
        <v>3.5000000000000003E-2</v>
      </c>
      <c r="T989" s="4">
        <v>877.97</v>
      </c>
      <c r="U989" s="9">
        <f t="shared" si="139"/>
        <v>0</v>
      </c>
      <c r="V989" s="4">
        <f t="shared" si="140"/>
        <v>30.274827586206897</v>
      </c>
      <c r="W989" s="1" t="s">
        <v>21</v>
      </c>
      <c r="X989" s="1">
        <v>6.5</v>
      </c>
      <c r="Y989" s="4">
        <f t="shared" si="141"/>
        <v>884.47</v>
      </c>
      <c r="Z989" s="1" t="s">
        <v>22</v>
      </c>
      <c r="AA989" s="1" t="s">
        <v>28</v>
      </c>
      <c r="AB989" s="1" t="s">
        <v>24</v>
      </c>
      <c r="AC989" s="1" t="s">
        <v>38</v>
      </c>
      <c r="AD989" s="1" t="s">
        <v>19</v>
      </c>
      <c r="AE989" s="2">
        <v>39981</v>
      </c>
    </row>
    <row r="990" spans="1:31" x14ac:dyDescent="0.25">
      <c r="A990">
        <f t="shared" si="142"/>
        <v>989</v>
      </c>
      <c r="B990" s="1">
        <v>37348</v>
      </c>
      <c r="C990" s="2">
        <v>39977</v>
      </c>
      <c r="D990" s="1" t="s">
        <v>20</v>
      </c>
      <c r="E990" s="1" t="str">
        <f t="shared" si="135"/>
        <v>*</v>
      </c>
      <c r="F990" s="1" t="str">
        <f t="shared" si="136"/>
        <v>**</v>
      </c>
      <c r="G990" s="1" t="str">
        <f t="shared" si="137"/>
        <v>**</v>
      </c>
      <c r="J990" s="1" t="str">
        <f t="shared" si="138"/>
        <v>**</v>
      </c>
      <c r="P990" s="1">
        <v>33</v>
      </c>
      <c r="Q990" s="1">
        <f t="shared" si="143"/>
        <v>0.04</v>
      </c>
      <c r="T990" s="4">
        <v>551.66999999999996</v>
      </c>
      <c r="U990" s="9">
        <f t="shared" si="139"/>
        <v>0</v>
      </c>
      <c r="V990" s="4">
        <f t="shared" si="140"/>
        <v>16.717272727272725</v>
      </c>
      <c r="W990" s="1" t="s">
        <v>21</v>
      </c>
      <c r="X990" s="1">
        <v>4.96</v>
      </c>
      <c r="Y990" s="4">
        <f t="shared" si="141"/>
        <v>556.63</v>
      </c>
      <c r="Z990" s="1" t="s">
        <v>54</v>
      </c>
      <c r="AA990" s="1" t="s">
        <v>37</v>
      </c>
      <c r="AB990" s="1" t="s">
        <v>29</v>
      </c>
      <c r="AC990" s="1" t="s">
        <v>55</v>
      </c>
      <c r="AD990" s="1" t="s">
        <v>19</v>
      </c>
      <c r="AE990" s="2">
        <v>39980</v>
      </c>
    </row>
    <row r="991" spans="1:31" x14ac:dyDescent="0.25">
      <c r="A991">
        <f t="shared" si="142"/>
        <v>990</v>
      </c>
      <c r="B991" s="1">
        <v>58339</v>
      </c>
      <c r="C991" s="2">
        <v>39977</v>
      </c>
      <c r="D991" s="1" t="s">
        <v>20</v>
      </c>
      <c r="E991" s="1" t="str">
        <f t="shared" si="135"/>
        <v>*</v>
      </c>
      <c r="F991" s="1" t="str">
        <f t="shared" si="136"/>
        <v>**</v>
      </c>
      <c r="G991" s="1" t="str">
        <f t="shared" si="137"/>
        <v>**</v>
      </c>
      <c r="J991" s="1" t="str">
        <f t="shared" si="138"/>
        <v>**</v>
      </c>
      <c r="P991" s="1">
        <v>11</v>
      </c>
      <c r="Q991" s="1">
        <f t="shared" si="143"/>
        <v>0.02</v>
      </c>
      <c r="T991" s="4">
        <v>37.64</v>
      </c>
      <c r="U991" s="9">
        <f t="shared" si="139"/>
        <v>0</v>
      </c>
      <c r="V991" s="4">
        <f t="shared" si="140"/>
        <v>3.4218181818181819</v>
      </c>
      <c r="W991" s="1" t="s">
        <v>14</v>
      </c>
      <c r="X991" s="1">
        <v>1.49</v>
      </c>
      <c r="Y991" s="4">
        <f t="shared" si="141"/>
        <v>39.130000000000003</v>
      </c>
      <c r="Z991" s="1" t="s">
        <v>49</v>
      </c>
      <c r="AA991" s="1" t="s">
        <v>28</v>
      </c>
      <c r="AB991" s="1" t="s">
        <v>29</v>
      </c>
      <c r="AC991" s="1" t="s">
        <v>43</v>
      </c>
      <c r="AD991" s="1" t="s">
        <v>19</v>
      </c>
      <c r="AE991" s="2">
        <v>39978</v>
      </c>
    </row>
    <row r="992" spans="1:31" x14ac:dyDescent="0.25">
      <c r="A992">
        <f t="shared" si="142"/>
        <v>991</v>
      </c>
      <c r="B992" s="1">
        <v>28001</v>
      </c>
      <c r="C992" s="2">
        <v>39978</v>
      </c>
      <c r="D992" s="1" t="s">
        <v>32</v>
      </c>
      <c r="E992" s="1" t="str">
        <f t="shared" si="135"/>
        <v>***</v>
      </c>
      <c r="F992" s="1" t="str">
        <f t="shared" si="136"/>
        <v>***</v>
      </c>
      <c r="G992" s="1" t="str">
        <f t="shared" si="137"/>
        <v>***</v>
      </c>
      <c r="J992" s="1" t="str">
        <f t="shared" si="138"/>
        <v>***</v>
      </c>
      <c r="P992" s="1">
        <v>41</v>
      </c>
      <c r="Q992" s="1">
        <f t="shared" si="143"/>
        <v>0.05</v>
      </c>
      <c r="T992" s="4">
        <v>8958.4599999999991</v>
      </c>
      <c r="U992" s="9">
        <f t="shared" si="139"/>
        <v>1</v>
      </c>
      <c r="V992" s="4">
        <f t="shared" si="140"/>
        <v>218.49902439024387</v>
      </c>
      <c r="W992" s="1" t="s">
        <v>21</v>
      </c>
      <c r="X992" s="1">
        <v>21.21</v>
      </c>
      <c r="Y992" s="4">
        <f t="shared" si="141"/>
        <v>8979.6699999999983</v>
      </c>
      <c r="Z992" s="1" t="s">
        <v>22</v>
      </c>
      <c r="AA992" s="1" t="s">
        <v>37</v>
      </c>
      <c r="AB992" s="1" t="s">
        <v>17</v>
      </c>
      <c r="AC992" s="1" t="s">
        <v>18</v>
      </c>
      <c r="AD992" s="1" t="s">
        <v>48</v>
      </c>
      <c r="AE992" s="2">
        <v>39978</v>
      </c>
    </row>
    <row r="993" spans="1:31" x14ac:dyDescent="0.25">
      <c r="A993">
        <f t="shared" si="142"/>
        <v>992</v>
      </c>
      <c r="B993" s="1">
        <v>53350</v>
      </c>
      <c r="C993" s="2">
        <v>39978</v>
      </c>
      <c r="D993" s="1" t="s">
        <v>27</v>
      </c>
      <c r="E993" s="1" t="str">
        <f t="shared" si="135"/>
        <v>*</v>
      </c>
      <c r="F993" s="1" t="str">
        <f t="shared" si="136"/>
        <v>*</v>
      </c>
      <c r="G993" s="1" t="str">
        <f t="shared" si="137"/>
        <v>*</v>
      </c>
      <c r="J993" s="1" t="str">
        <f t="shared" si="138"/>
        <v>*</v>
      </c>
      <c r="P993" s="1">
        <v>24</v>
      </c>
      <c r="Q993" s="1">
        <f t="shared" si="143"/>
        <v>3.5000000000000003E-2</v>
      </c>
      <c r="T993" s="4">
        <v>7046.61</v>
      </c>
      <c r="U993" s="9">
        <f t="shared" si="139"/>
        <v>1</v>
      </c>
      <c r="V993" s="4">
        <f t="shared" si="140"/>
        <v>293.60874999999999</v>
      </c>
      <c r="W993" s="1" t="s">
        <v>21</v>
      </c>
      <c r="X993" s="1">
        <v>19.989999999999998</v>
      </c>
      <c r="Y993" s="4">
        <f t="shared" si="141"/>
        <v>7066.5999999999995</v>
      </c>
      <c r="Z993" s="1" t="s">
        <v>49</v>
      </c>
      <c r="AA993" s="1" t="s">
        <v>37</v>
      </c>
      <c r="AB993" s="1" t="s">
        <v>29</v>
      </c>
      <c r="AC993" s="1" t="s">
        <v>43</v>
      </c>
      <c r="AD993" s="1" t="s">
        <v>19</v>
      </c>
      <c r="AE993" s="2">
        <v>39978</v>
      </c>
    </row>
    <row r="994" spans="1:31" x14ac:dyDescent="0.25">
      <c r="A994">
        <f t="shared" si="142"/>
        <v>993</v>
      </c>
      <c r="B994" s="1">
        <v>28001</v>
      </c>
      <c r="C994" s="2">
        <v>39978</v>
      </c>
      <c r="D994" s="1" t="s">
        <v>32</v>
      </c>
      <c r="E994" s="1" t="str">
        <f t="shared" si="135"/>
        <v>***</v>
      </c>
      <c r="F994" s="1" t="str">
        <f t="shared" si="136"/>
        <v>***</v>
      </c>
      <c r="G994" s="1" t="str">
        <f t="shared" si="137"/>
        <v>***</v>
      </c>
      <c r="J994" s="1" t="str">
        <f t="shared" si="138"/>
        <v>***</v>
      </c>
      <c r="P994" s="1">
        <v>21</v>
      </c>
      <c r="Q994" s="1">
        <f t="shared" si="143"/>
        <v>3.5000000000000003E-2</v>
      </c>
      <c r="T994" s="4">
        <v>4201.08</v>
      </c>
      <c r="U994" s="9">
        <f t="shared" si="139"/>
        <v>1</v>
      </c>
      <c r="V994" s="4">
        <f t="shared" si="140"/>
        <v>200.05142857142857</v>
      </c>
      <c r="W994" s="1" t="s">
        <v>21</v>
      </c>
      <c r="X994" s="1">
        <v>11.54</v>
      </c>
      <c r="Y994" s="4">
        <f t="shared" si="141"/>
        <v>4212.62</v>
      </c>
      <c r="Z994" s="1" t="s">
        <v>44</v>
      </c>
      <c r="AA994" s="1" t="s">
        <v>37</v>
      </c>
      <c r="AB994" s="1" t="s">
        <v>17</v>
      </c>
      <c r="AC994" s="1" t="s">
        <v>18</v>
      </c>
      <c r="AD994" s="1" t="s">
        <v>48</v>
      </c>
      <c r="AE994" s="2">
        <v>39980</v>
      </c>
    </row>
    <row r="995" spans="1:31" x14ac:dyDescent="0.25">
      <c r="A995">
        <f t="shared" si="142"/>
        <v>994</v>
      </c>
      <c r="B995" s="1">
        <v>837</v>
      </c>
      <c r="C995" s="2">
        <v>39978</v>
      </c>
      <c r="D995" s="1" t="s">
        <v>27</v>
      </c>
      <c r="E995" s="1" t="str">
        <f t="shared" si="135"/>
        <v>*</v>
      </c>
      <c r="F995" s="1" t="str">
        <f t="shared" si="136"/>
        <v>*</v>
      </c>
      <c r="G995" s="1" t="str">
        <f t="shared" si="137"/>
        <v>*</v>
      </c>
      <c r="J995" s="1" t="str">
        <f t="shared" si="138"/>
        <v>*</v>
      </c>
      <c r="P995" s="1">
        <v>11</v>
      </c>
      <c r="Q995" s="1">
        <f t="shared" si="143"/>
        <v>0.02</v>
      </c>
      <c r="T995" s="4">
        <v>65.7</v>
      </c>
      <c r="U995" s="9">
        <f t="shared" si="139"/>
        <v>0</v>
      </c>
      <c r="V995" s="4">
        <f t="shared" si="140"/>
        <v>5.9727272727272727</v>
      </c>
      <c r="W995" s="1" t="s">
        <v>21</v>
      </c>
      <c r="X995" s="1">
        <v>0.83</v>
      </c>
      <c r="Y995" s="4">
        <f t="shared" si="141"/>
        <v>66.53</v>
      </c>
      <c r="Z995" s="1" t="s">
        <v>22</v>
      </c>
      <c r="AA995" s="1" t="s">
        <v>28</v>
      </c>
      <c r="AB995" s="1" t="s">
        <v>29</v>
      </c>
      <c r="AC995" s="1" t="s">
        <v>30</v>
      </c>
      <c r="AD995" s="1" t="s">
        <v>31</v>
      </c>
      <c r="AE995" s="2">
        <v>39980</v>
      </c>
    </row>
    <row r="996" spans="1:31" x14ac:dyDescent="0.25">
      <c r="A996">
        <f t="shared" si="142"/>
        <v>995</v>
      </c>
      <c r="B996" s="1">
        <v>28161</v>
      </c>
      <c r="C996" s="2">
        <v>39979</v>
      </c>
      <c r="D996" s="1" t="s">
        <v>27</v>
      </c>
      <c r="E996" s="1" t="str">
        <f t="shared" si="135"/>
        <v>*</v>
      </c>
      <c r="F996" s="1" t="str">
        <f t="shared" si="136"/>
        <v>*</v>
      </c>
      <c r="G996" s="1" t="str">
        <f t="shared" si="137"/>
        <v>*</v>
      </c>
      <c r="J996" s="1" t="str">
        <f t="shared" si="138"/>
        <v>*</v>
      </c>
      <c r="P996" s="1">
        <v>15</v>
      </c>
      <c r="Q996" s="1">
        <f t="shared" si="143"/>
        <v>0.02</v>
      </c>
      <c r="T996" s="4">
        <v>5028.3100000000004</v>
      </c>
      <c r="U996" s="9">
        <f t="shared" si="139"/>
        <v>1</v>
      </c>
      <c r="V996" s="4">
        <f t="shared" si="140"/>
        <v>335.22066666666672</v>
      </c>
      <c r="W996" s="1" t="s">
        <v>33</v>
      </c>
      <c r="X996" s="1">
        <v>30</v>
      </c>
      <c r="Y996" s="4">
        <f t="shared" si="141"/>
        <v>5058.3100000000004</v>
      </c>
      <c r="Z996" s="1" t="s">
        <v>44</v>
      </c>
      <c r="AA996" s="1" t="s">
        <v>16</v>
      </c>
      <c r="AB996" s="1" t="s">
        <v>17</v>
      </c>
      <c r="AC996" s="1" t="s">
        <v>34</v>
      </c>
      <c r="AD996" s="1" t="s">
        <v>35</v>
      </c>
      <c r="AE996" s="2">
        <v>39981</v>
      </c>
    </row>
    <row r="997" spans="1:31" x14ac:dyDescent="0.25">
      <c r="A997">
        <f t="shared" si="142"/>
        <v>996</v>
      </c>
      <c r="B997" s="1">
        <v>28161</v>
      </c>
      <c r="C997" s="2">
        <v>39979</v>
      </c>
      <c r="D997" s="1" t="s">
        <v>27</v>
      </c>
      <c r="E997" s="1" t="str">
        <f t="shared" si="135"/>
        <v>*</v>
      </c>
      <c r="F997" s="1" t="str">
        <f t="shared" si="136"/>
        <v>*</v>
      </c>
      <c r="G997" s="1" t="str">
        <f t="shared" si="137"/>
        <v>*</v>
      </c>
      <c r="J997" s="1" t="str">
        <f t="shared" si="138"/>
        <v>*</v>
      </c>
      <c r="P997" s="1">
        <v>41</v>
      </c>
      <c r="Q997" s="1">
        <f t="shared" si="143"/>
        <v>0.05</v>
      </c>
      <c r="T997" s="4">
        <v>1085.6099999999999</v>
      </c>
      <c r="U997" s="9">
        <f t="shared" si="139"/>
        <v>1</v>
      </c>
      <c r="V997" s="4">
        <f t="shared" si="140"/>
        <v>26.478292682926828</v>
      </c>
      <c r="W997" s="1" t="s">
        <v>21</v>
      </c>
      <c r="X997" s="1">
        <v>4</v>
      </c>
      <c r="Y997" s="4">
        <f t="shared" si="141"/>
        <v>1089.6099999999999</v>
      </c>
      <c r="Z997" s="1" t="s">
        <v>44</v>
      </c>
      <c r="AA997" s="1" t="s">
        <v>16</v>
      </c>
      <c r="AB997" s="1" t="s">
        <v>24</v>
      </c>
      <c r="AC997" s="1" t="s">
        <v>38</v>
      </c>
      <c r="AD997" s="1" t="s">
        <v>19</v>
      </c>
      <c r="AE997" s="2">
        <v>39981</v>
      </c>
    </row>
    <row r="998" spans="1:31" x14ac:dyDescent="0.25">
      <c r="A998">
        <f t="shared" si="142"/>
        <v>997</v>
      </c>
      <c r="B998" s="1">
        <v>28161</v>
      </c>
      <c r="C998" s="2">
        <v>39979</v>
      </c>
      <c r="D998" s="1" t="s">
        <v>27</v>
      </c>
      <c r="E998" s="1" t="str">
        <f t="shared" si="135"/>
        <v>*</v>
      </c>
      <c r="F998" s="1" t="str">
        <f t="shared" si="136"/>
        <v>*</v>
      </c>
      <c r="G998" s="1" t="str">
        <f t="shared" si="137"/>
        <v>*</v>
      </c>
      <c r="J998" s="1" t="str">
        <f t="shared" si="138"/>
        <v>*</v>
      </c>
      <c r="P998" s="1">
        <v>10</v>
      </c>
      <c r="Q998" s="1">
        <f t="shared" si="143"/>
        <v>0.02</v>
      </c>
      <c r="T998" s="4">
        <v>784.08</v>
      </c>
      <c r="U998" s="9">
        <f t="shared" si="139"/>
        <v>0</v>
      </c>
      <c r="V998" s="4">
        <f t="shared" si="140"/>
        <v>78.408000000000001</v>
      </c>
      <c r="W998" s="1" t="s">
        <v>33</v>
      </c>
      <c r="X998" s="1">
        <v>46.74</v>
      </c>
      <c r="Y998" s="4">
        <f t="shared" si="141"/>
        <v>830.82</v>
      </c>
      <c r="Z998" s="1" t="s">
        <v>44</v>
      </c>
      <c r="AA998" s="1" t="s">
        <v>16</v>
      </c>
      <c r="AB998" s="1" t="s">
        <v>17</v>
      </c>
      <c r="AC998" s="1" t="s">
        <v>62</v>
      </c>
      <c r="AD998" s="1" t="s">
        <v>59</v>
      </c>
      <c r="AE998" s="2">
        <v>39980</v>
      </c>
    </row>
    <row r="999" spans="1:31" x14ac:dyDescent="0.25">
      <c r="A999">
        <f t="shared" si="142"/>
        <v>998</v>
      </c>
      <c r="B999" s="1">
        <v>22242</v>
      </c>
      <c r="C999" s="2">
        <v>39979</v>
      </c>
      <c r="D999" s="1" t="s">
        <v>27</v>
      </c>
      <c r="E999" s="1" t="str">
        <f t="shared" si="135"/>
        <v>*</v>
      </c>
      <c r="F999" s="1" t="str">
        <f t="shared" si="136"/>
        <v>*</v>
      </c>
      <c r="G999" s="1" t="str">
        <f t="shared" si="137"/>
        <v>*</v>
      </c>
      <c r="J999" s="1" t="str">
        <f t="shared" si="138"/>
        <v>*</v>
      </c>
      <c r="P999" s="1">
        <v>50</v>
      </c>
      <c r="Q999" s="1">
        <f t="shared" si="143"/>
        <v>0.06</v>
      </c>
      <c r="T999" s="4">
        <v>329.91</v>
      </c>
      <c r="U999" s="9">
        <f t="shared" si="139"/>
        <v>0</v>
      </c>
      <c r="V999" s="4">
        <f t="shared" si="140"/>
        <v>6.5982000000000003</v>
      </c>
      <c r="W999" s="1" t="s">
        <v>21</v>
      </c>
      <c r="X999" s="1">
        <v>9.5399999999999991</v>
      </c>
      <c r="Y999" s="4">
        <f t="shared" si="141"/>
        <v>339.45000000000005</v>
      </c>
      <c r="Z999" s="1" t="s">
        <v>53</v>
      </c>
      <c r="AA999" s="1" t="s">
        <v>37</v>
      </c>
      <c r="AB999" s="1" t="s">
        <v>29</v>
      </c>
      <c r="AC999" s="1" t="s">
        <v>40</v>
      </c>
      <c r="AD999" s="1" t="s">
        <v>19</v>
      </c>
      <c r="AE999" s="2">
        <v>39981</v>
      </c>
    </row>
    <row r="1000" spans="1:31" x14ac:dyDescent="0.25">
      <c r="A1000">
        <f t="shared" si="142"/>
        <v>999</v>
      </c>
      <c r="B1000" s="1">
        <v>40006</v>
      </c>
      <c r="C1000" s="2">
        <v>39979</v>
      </c>
      <c r="D1000" s="1" t="s">
        <v>27</v>
      </c>
      <c r="E1000" s="1" t="str">
        <f t="shared" si="135"/>
        <v>*</v>
      </c>
      <c r="F1000" s="1" t="str">
        <f t="shared" si="136"/>
        <v>*</v>
      </c>
      <c r="G1000" s="1" t="str">
        <f t="shared" si="137"/>
        <v>*</v>
      </c>
      <c r="J1000" s="1" t="str">
        <f t="shared" si="138"/>
        <v>*</v>
      </c>
      <c r="P1000" s="1">
        <v>35</v>
      </c>
      <c r="Q1000" s="1">
        <f t="shared" si="143"/>
        <v>0.04</v>
      </c>
      <c r="T1000" s="4">
        <v>157.99</v>
      </c>
      <c r="U1000" s="9">
        <f t="shared" si="139"/>
        <v>0</v>
      </c>
      <c r="V1000" s="4">
        <f t="shared" si="140"/>
        <v>4.5140000000000002</v>
      </c>
      <c r="W1000" s="1" t="s">
        <v>21</v>
      </c>
      <c r="X1000" s="1">
        <v>5.41</v>
      </c>
      <c r="Y1000" s="4">
        <f t="shared" si="141"/>
        <v>163.4</v>
      </c>
      <c r="Z1000" s="1" t="s">
        <v>46</v>
      </c>
      <c r="AA1000" s="1" t="s">
        <v>28</v>
      </c>
      <c r="AB1000" s="1" t="s">
        <v>29</v>
      </c>
      <c r="AC1000" s="1" t="s">
        <v>43</v>
      </c>
      <c r="AD1000" s="1" t="s">
        <v>19</v>
      </c>
      <c r="AE1000" s="2">
        <v>39981</v>
      </c>
    </row>
    <row r="1001" spans="1:31" x14ac:dyDescent="0.25">
      <c r="A1001">
        <f t="shared" si="142"/>
        <v>1000</v>
      </c>
      <c r="B1001" s="1">
        <v>40006</v>
      </c>
      <c r="C1001" s="2">
        <v>39979</v>
      </c>
      <c r="D1001" s="1" t="s">
        <v>27</v>
      </c>
      <c r="E1001" s="1" t="str">
        <f t="shared" si="135"/>
        <v>*</v>
      </c>
      <c r="F1001" s="1" t="str">
        <f t="shared" si="136"/>
        <v>*</v>
      </c>
      <c r="G1001" s="1" t="str">
        <f t="shared" si="137"/>
        <v>*</v>
      </c>
      <c r="J1001" s="1" t="str">
        <f t="shared" si="138"/>
        <v>*</v>
      </c>
      <c r="P1001" s="1">
        <v>48</v>
      </c>
      <c r="Q1001" s="1">
        <f t="shared" si="143"/>
        <v>0.05</v>
      </c>
      <c r="T1001" s="4">
        <v>141.59</v>
      </c>
      <c r="U1001" s="9">
        <f t="shared" si="139"/>
        <v>0</v>
      </c>
      <c r="V1001" s="4">
        <f t="shared" si="140"/>
        <v>2.9497916666666666</v>
      </c>
      <c r="W1001" s="1" t="s">
        <v>21</v>
      </c>
      <c r="X1001" s="1">
        <v>0.7</v>
      </c>
      <c r="Y1001" s="4">
        <f t="shared" si="141"/>
        <v>142.29</v>
      </c>
      <c r="Z1001" s="1" t="s">
        <v>46</v>
      </c>
      <c r="AA1001" s="1" t="s">
        <v>28</v>
      </c>
      <c r="AB1001" s="1" t="s">
        <v>29</v>
      </c>
      <c r="AC1001" s="1" t="s">
        <v>30</v>
      </c>
      <c r="AD1001" s="1" t="s">
        <v>31</v>
      </c>
      <c r="AE1001" s="2">
        <v>39980</v>
      </c>
    </row>
    <row r="1002" spans="1:31" x14ac:dyDescent="0.25">
      <c r="A1002">
        <f t="shared" si="142"/>
        <v>1001</v>
      </c>
      <c r="B1002" s="1">
        <v>14528</v>
      </c>
      <c r="C1002" s="2">
        <v>39979</v>
      </c>
      <c r="D1002" s="1" t="s">
        <v>32</v>
      </c>
      <c r="E1002" s="1" t="str">
        <f t="shared" si="135"/>
        <v>***</v>
      </c>
      <c r="F1002" s="1" t="str">
        <f t="shared" si="136"/>
        <v>***</v>
      </c>
      <c r="G1002" s="1" t="str">
        <f t="shared" si="137"/>
        <v>***</v>
      </c>
      <c r="J1002" s="1" t="str">
        <f t="shared" si="138"/>
        <v>***</v>
      </c>
      <c r="P1002" s="1">
        <v>14</v>
      </c>
      <c r="Q1002" s="1">
        <f t="shared" si="143"/>
        <v>0.02</v>
      </c>
      <c r="T1002" s="4">
        <v>78.44</v>
      </c>
      <c r="U1002" s="9">
        <f t="shared" si="139"/>
        <v>0</v>
      </c>
      <c r="V1002" s="4">
        <f t="shared" si="140"/>
        <v>5.6028571428571423</v>
      </c>
      <c r="W1002" s="1" t="s">
        <v>21</v>
      </c>
      <c r="X1002" s="1">
        <v>1.49</v>
      </c>
      <c r="Y1002" s="4">
        <f t="shared" si="141"/>
        <v>79.929999999999993</v>
      </c>
      <c r="Z1002" s="1" t="s">
        <v>53</v>
      </c>
      <c r="AA1002" s="1" t="s">
        <v>37</v>
      </c>
      <c r="AB1002" s="1" t="s">
        <v>29</v>
      </c>
      <c r="AC1002" s="1" t="s">
        <v>43</v>
      </c>
      <c r="AD1002" s="1" t="s">
        <v>19</v>
      </c>
      <c r="AE1002" s="2">
        <v>39981</v>
      </c>
    </row>
    <row r="1003" spans="1:31" x14ac:dyDescent="0.25">
      <c r="A1003">
        <f t="shared" si="142"/>
        <v>1002</v>
      </c>
      <c r="B1003" s="1">
        <v>24199</v>
      </c>
      <c r="C1003" s="2">
        <v>39980</v>
      </c>
      <c r="D1003" s="1" t="s">
        <v>32</v>
      </c>
      <c r="E1003" s="1" t="str">
        <f t="shared" si="135"/>
        <v>***</v>
      </c>
      <c r="F1003" s="1" t="str">
        <f t="shared" si="136"/>
        <v>***</v>
      </c>
      <c r="G1003" s="1" t="str">
        <f t="shared" si="137"/>
        <v>***</v>
      </c>
      <c r="J1003" s="1" t="str">
        <f t="shared" si="138"/>
        <v>***</v>
      </c>
      <c r="P1003" s="1">
        <v>16</v>
      </c>
      <c r="Q1003" s="1">
        <f t="shared" si="143"/>
        <v>0.02</v>
      </c>
      <c r="T1003" s="4">
        <v>706.53</v>
      </c>
      <c r="U1003" s="9">
        <f t="shared" si="139"/>
        <v>0</v>
      </c>
      <c r="V1003" s="4">
        <f t="shared" si="140"/>
        <v>44.158124999999998</v>
      </c>
      <c r="W1003" s="1" t="s">
        <v>21</v>
      </c>
      <c r="X1003" s="1">
        <v>19.989999999999998</v>
      </c>
      <c r="Y1003" s="4">
        <f t="shared" si="141"/>
        <v>726.52</v>
      </c>
      <c r="Z1003" s="1" t="s">
        <v>49</v>
      </c>
      <c r="AA1003" s="1" t="s">
        <v>23</v>
      </c>
      <c r="AB1003" s="1" t="s">
        <v>24</v>
      </c>
      <c r="AC1003" s="1" t="s">
        <v>38</v>
      </c>
      <c r="AD1003" s="1" t="s">
        <v>19</v>
      </c>
      <c r="AE1003" s="2">
        <v>39981</v>
      </c>
    </row>
    <row r="1004" spans="1:31" x14ac:dyDescent="0.25">
      <c r="A1004">
        <f t="shared" si="142"/>
        <v>1003</v>
      </c>
      <c r="B1004" s="1">
        <v>8545</v>
      </c>
      <c r="C1004" s="2">
        <v>39981</v>
      </c>
      <c r="D1004" s="1" t="s">
        <v>13</v>
      </c>
      <c r="E1004" s="1" t="str">
        <f t="shared" si="135"/>
        <v>*</v>
      </c>
      <c r="F1004" s="1" t="str">
        <f t="shared" si="136"/>
        <v>*</v>
      </c>
      <c r="G1004" s="1" t="str">
        <f t="shared" si="137"/>
        <v>*</v>
      </c>
      <c r="J1004" s="1" t="str">
        <f t="shared" si="138"/>
        <v>*</v>
      </c>
      <c r="P1004" s="1">
        <v>24</v>
      </c>
      <c r="Q1004" s="1">
        <f t="shared" si="143"/>
        <v>3.5000000000000003E-2</v>
      </c>
      <c r="T1004" s="4">
        <v>3081.95</v>
      </c>
      <c r="U1004" s="9">
        <f t="shared" si="139"/>
        <v>1</v>
      </c>
      <c r="V1004" s="4">
        <f t="shared" si="140"/>
        <v>128.41458333333333</v>
      </c>
      <c r="W1004" s="1" t="s">
        <v>33</v>
      </c>
      <c r="X1004" s="1">
        <v>54.74</v>
      </c>
      <c r="Y1004" s="4">
        <f t="shared" si="141"/>
        <v>3136.6899999999996</v>
      </c>
      <c r="Z1004" s="1" t="s">
        <v>15</v>
      </c>
      <c r="AA1004" s="1" t="s">
        <v>23</v>
      </c>
      <c r="AB1004" s="1" t="s">
        <v>17</v>
      </c>
      <c r="AC1004" s="1" t="s">
        <v>62</v>
      </c>
      <c r="AD1004" s="1" t="s">
        <v>59</v>
      </c>
      <c r="AE1004" s="2">
        <v>39985</v>
      </c>
    </row>
    <row r="1005" spans="1:31" x14ac:dyDescent="0.25">
      <c r="A1005">
        <f t="shared" si="142"/>
        <v>1004</v>
      </c>
      <c r="B1005" s="1">
        <v>48931</v>
      </c>
      <c r="C1005" s="2">
        <v>39981</v>
      </c>
      <c r="D1005" s="1" t="s">
        <v>13</v>
      </c>
      <c r="E1005" s="1" t="str">
        <f t="shared" si="135"/>
        <v>*</v>
      </c>
      <c r="F1005" s="1" t="str">
        <f t="shared" si="136"/>
        <v>*</v>
      </c>
      <c r="G1005" s="1" t="str">
        <f t="shared" si="137"/>
        <v>*</v>
      </c>
      <c r="J1005" s="1" t="str">
        <f t="shared" si="138"/>
        <v>*</v>
      </c>
      <c r="P1005" s="1">
        <v>42</v>
      </c>
      <c r="Q1005" s="1">
        <f t="shared" si="143"/>
        <v>0.05</v>
      </c>
      <c r="T1005" s="4">
        <v>2149.37</v>
      </c>
      <c r="U1005" s="9">
        <f t="shared" si="139"/>
        <v>1</v>
      </c>
      <c r="V1005" s="4">
        <f t="shared" si="140"/>
        <v>51.175476190476189</v>
      </c>
      <c r="W1005" s="1" t="s">
        <v>21</v>
      </c>
      <c r="X1005" s="1">
        <v>19.989999999999998</v>
      </c>
      <c r="Y1005" s="4">
        <f t="shared" si="141"/>
        <v>2169.3599999999997</v>
      </c>
      <c r="Z1005" s="1" t="s">
        <v>51</v>
      </c>
      <c r="AA1005" s="1" t="s">
        <v>28</v>
      </c>
      <c r="AB1005" s="1" t="s">
        <v>17</v>
      </c>
      <c r="AC1005" s="1" t="s">
        <v>18</v>
      </c>
      <c r="AD1005" s="1" t="s">
        <v>19</v>
      </c>
      <c r="AE1005" s="2">
        <v>39986</v>
      </c>
    </row>
    <row r="1006" spans="1:31" x14ac:dyDescent="0.25">
      <c r="A1006">
        <f t="shared" si="142"/>
        <v>1005</v>
      </c>
      <c r="B1006" s="1">
        <v>48931</v>
      </c>
      <c r="C1006" s="2">
        <v>39981</v>
      </c>
      <c r="D1006" s="1" t="s">
        <v>13</v>
      </c>
      <c r="E1006" s="1" t="str">
        <f t="shared" si="135"/>
        <v>*</v>
      </c>
      <c r="F1006" s="1" t="str">
        <f t="shared" si="136"/>
        <v>*</v>
      </c>
      <c r="G1006" s="1" t="str">
        <f t="shared" si="137"/>
        <v>*</v>
      </c>
      <c r="J1006" s="1" t="str">
        <f t="shared" si="138"/>
        <v>*</v>
      </c>
      <c r="P1006" s="1">
        <v>33</v>
      </c>
      <c r="Q1006" s="1">
        <f t="shared" si="143"/>
        <v>0.04</v>
      </c>
      <c r="T1006" s="4">
        <v>750.66</v>
      </c>
      <c r="U1006" s="9">
        <f t="shared" si="139"/>
        <v>0</v>
      </c>
      <c r="V1006" s="4">
        <f t="shared" si="140"/>
        <v>22.747272727272726</v>
      </c>
      <c r="W1006" s="1" t="s">
        <v>21</v>
      </c>
      <c r="X1006" s="1">
        <v>4</v>
      </c>
      <c r="Y1006" s="4">
        <f t="shared" si="141"/>
        <v>754.66</v>
      </c>
      <c r="Z1006" s="1" t="s">
        <v>51</v>
      </c>
      <c r="AA1006" s="1" t="s">
        <v>28</v>
      </c>
      <c r="AB1006" s="1" t="s">
        <v>24</v>
      </c>
      <c r="AC1006" s="1" t="s">
        <v>38</v>
      </c>
      <c r="AD1006" s="1" t="s">
        <v>19</v>
      </c>
      <c r="AE1006" s="2">
        <v>39988</v>
      </c>
    </row>
    <row r="1007" spans="1:31" x14ac:dyDescent="0.25">
      <c r="A1007">
        <f t="shared" si="142"/>
        <v>1006</v>
      </c>
      <c r="B1007" s="1">
        <v>57155</v>
      </c>
      <c r="C1007" s="2">
        <v>39981</v>
      </c>
      <c r="D1007" s="1" t="s">
        <v>32</v>
      </c>
      <c r="E1007" s="1" t="str">
        <f t="shared" si="135"/>
        <v>***</v>
      </c>
      <c r="F1007" s="1" t="str">
        <f t="shared" si="136"/>
        <v>***</v>
      </c>
      <c r="G1007" s="1" t="str">
        <f t="shared" si="137"/>
        <v>***</v>
      </c>
      <c r="J1007" s="1" t="str">
        <f t="shared" si="138"/>
        <v>***</v>
      </c>
      <c r="P1007" s="1">
        <v>16</v>
      </c>
      <c r="Q1007" s="1">
        <f t="shared" si="143"/>
        <v>0.02</v>
      </c>
      <c r="T1007" s="4">
        <v>535.54</v>
      </c>
      <c r="U1007" s="9">
        <f t="shared" si="139"/>
        <v>0</v>
      </c>
      <c r="V1007" s="4">
        <f t="shared" si="140"/>
        <v>33.471249999999998</v>
      </c>
      <c r="W1007" s="1" t="s">
        <v>14</v>
      </c>
      <c r="X1007" s="1">
        <v>5.0999999999999996</v>
      </c>
      <c r="Y1007" s="4">
        <f t="shared" si="141"/>
        <v>540.64</v>
      </c>
      <c r="Z1007" s="1" t="s">
        <v>22</v>
      </c>
      <c r="AA1007" s="1" t="s">
        <v>16</v>
      </c>
      <c r="AB1007" s="1" t="s">
        <v>29</v>
      </c>
      <c r="AC1007" s="1" t="s">
        <v>55</v>
      </c>
      <c r="AD1007" s="1" t="s">
        <v>19</v>
      </c>
      <c r="AE1007" s="2">
        <v>39982</v>
      </c>
    </row>
    <row r="1008" spans="1:31" x14ac:dyDescent="0.25">
      <c r="A1008">
        <f t="shared" si="142"/>
        <v>1007</v>
      </c>
      <c r="B1008" s="1">
        <v>224</v>
      </c>
      <c r="C1008" s="2">
        <v>39981</v>
      </c>
      <c r="D1008" s="1" t="s">
        <v>27</v>
      </c>
      <c r="E1008" s="1" t="str">
        <f t="shared" si="135"/>
        <v>*</v>
      </c>
      <c r="F1008" s="1" t="str">
        <f t="shared" si="136"/>
        <v>*</v>
      </c>
      <c r="G1008" s="1" t="str">
        <f t="shared" si="137"/>
        <v>*</v>
      </c>
      <c r="J1008" s="1" t="str">
        <f t="shared" si="138"/>
        <v>*</v>
      </c>
      <c r="P1008" s="1">
        <v>33</v>
      </c>
      <c r="Q1008" s="1">
        <f t="shared" si="143"/>
        <v>0.04</v>
      </c>
      <c r="T1008" s="4">
        <v>528.5</v>
      </c>
      <c r="U1008" s="9">
        <f t="shared" si="139"/>
        <v>0</v>
      </c>
      <c r="V1008" s="4">
        <f t="shared" si="140"/>
        <v>16.015151515151516</v>
      </c>
      <c r="W1008" s="1" t="s">
        <v>21</v>
      </c>
      <c r="X1008" s="1">
        <v>10.68</v>
      </c>
      <c r="Y1008" s="4">
        <f t="shared" si="141"/>
        <v>539.17999999999995</v>
      </c>
      <c r="Z1008" s="1" t="s">
        <v>42</v>
      </c>
      <c r="AA1008" s="1" t="s">
        <v>28</v>
      </c>
      <c r="AB1008" s="1" t="s">
        <v>29</v>
      </c>
      <c r="AC1008" s="1" t="s">
        <v>55</v>
      </c>
      <c r="AD1008" s="1" t="s">
        <v>19</v>
      </c>
      <c r="AE1008" s="2">
        <v>39982</v>
      </c>
    </row>
    <row r="1009" spans="1:31" x14ac:dyDescent="0.25">
      <c r="A1009">
        <f t="shared" si="142"/>
        <v>1008</v>
      </c>
      <c r="B1009" s="1">
        <v>5984</v>
      </c>
      <c r="C1009" s="2">
        <v>39981</v>
      </c>
      <c r="D1009" s="1" t="s">
        <v>13</v>
      </c>
      <c r="E1009" s="1" t="str">
        <f t="shared" si="135"/>
        <v>*</v>
      </c>
      <c r="F1009" s="1" t="str">
        <f t="shared" si="136"/>
        <v>*</v>
      </c>
      <c r="G1009" s="1" t="str">
        <f t="shared" si="137"/>
        <v>*</v>
      </c>
      <c r="J1009" s="1" t="str">
        <f t="shared" si="138"/>
        <v>*</v>
      </c>
      <c r="P1009" s="1">
        <v>42</v>
      </c>
      <c r="Q1009" s="1">
        <f t="shared" si="143"/>
        <v>0.05</v>
      </c>
      <c r="T1009" s="4">
        <v>464.64</v>
      </c>
      <c r="U1009" s="9">
        <f t="shared" si="139"/>
        <v>0</v>
      </c>
      <c r="V1009" s="4">
        <f t="shared" si="140"/>
        <v>11.062857142857142</v>
      </c>
      <c r="W1009" s="1" t="s">
        <v>21</v>
      </c>
      <c r="X1009" s="1">
        <v>5.16</v>
      </c>
      <c r="Y1009" s="4">
        <f t="shared" si="141"/>
        <v>469.8</v>
      </c>
      <c r="Z1009" s="1" t="s">
        <v>42</v>
      </c>
      <c r="AA1009" s="1" t="s">
        <v>16</v>
      </c>
      <c r="AB1009" s="1" t="s">
        <v>17</v>
      </c>
      <c r="AC1009" s="1" t="s">
        <v>18</v>
      </c>
      <c r="AD1009" s="1" t="s">
        <v>19</v>
      </c>
      <c r="AE1009" s="2">
        <v>39986</v>
      </c>
    </row>
    <row r="1010" spans="1:31" x14ac:dyDescent="0.25">
      <c r="A1010">
        <f t="shared" si="142"/>
        <v>1009</v>
      </c>
      <c r="B1010" s="1">
        <v>5984</v>
      </c>
      <c r="C1010" s="2">
        <v>39981</v>
      </c>
      <c r="D1010" s="1" t="s">
        <v>13</v>
      </c>
      <c r="E1010" s="1" t="str">
        <f t="shared" si="135"/>
        <v>*</v>
      </c>
      <c r="F1010" s="1" t="str">
        <f t="shared" si="136"/>
        <v>*</v>
      </c>
      <c r="G1010" s="1" t="str">
        <f t="shared" si="137"/>
        <v>*</v>
      </c>
      <c r="J1010" s="1" t="str">
        <f t="shared" si="138"/>
        <v>*</v>
      </c>
      <c r="P1010" s="1">
        <v>37</v>
      </c>
      <c r="Q1010" s="1">
        <f t="shared" si="143"/>
        <v>0.04</v>
      </c>
      <c r="T1010" s="4">
        <v>394.62</v>
      </c>
      <c r="U1010" s="9">
        <f t="shared" si="139"/>
        <v>0</v>
      </c>
      <c r="V1010" s="4">
        <f t="shared" si="140"/>
        <v>10.665405405405405</v>
      </c>
      <c r="W1010" s="1" t="s">
        <v>21</v>
      </c>
      <c r="X1010" s="1">
        <v>4.5</v>
      </c>
      <c r="Y1010" s="4">
        <f t="shared" si="141"/>
        <v>399.12</v>
      </c>
      <c r="Z1010" s="1" t="s">
        <v>42</v>
      </c>
      <c r="AA1010" s="1" t="s">
        <v>16</v>
      </c>
      <c r="AB1010" s="1" t="s">
        <v>29</v>
      </c>
      <c r="AC1010" s="1" t="s">
        <v>63</v>
      </c>
      <c r="AD1010" s="1" t="s">
        <v>19</v>
      </c>
      <c r="AE1010" s="2">
        <v>39986</v>
      </c>
    </row>
    <row r="1011" spans="1:31" x14ac:dyDescent="0.25">
      <c r="A1011">
        <f t="shared" si="142"/>
        <v>1010</v>
      </c>
      <c r="B1011" s="1">
        <v>32038</v>
      </c>
      <c r="C1011" s="2">
        <v>39981</v>
      </c>
      <c r="D1011" s="1" t="s">
        <v>13</v>
      </c>
      <c r="E1011" s="1" t="str">
        <f t="shared" si="135"/>
        <v>*</v>
      </c>
      <c r="F1011" s="1" t="str">
        <f t="shared" si="136"/>
        <v>*</v>
      </c>
      <c r="G1011" s="1" t="str">
        <f t="shared" si="137"/>
        <v>*</v>
      </c>
      <c r="J1011" s="1" t="str">
        <f t="shared" si="138"/>
        <v>*</v>
      </c>
      <c r="P1011" s="1">
        <v>26</v>
      </c>
      <c r="Q1011" s="1">
        <f t="shared" si="143"/>
        <v>3.5000000000000003E-2</v>
      </c>
      <c r="T1011" s="4">
        <v>342.4</v>
      </c>
      <c r="U1011" s="9">
        <f t="shared" si="139"/>
        <v>0</v>
      </c>
      <c r="V1011" s="4">
        <f t="shared" si="140"/>
        <v>13.169230769230769</v>
      </c>
      <c r="W1011" s="1" t="s">
        <v>14</v>
      </c>
      <c r="X1011" s="1">
        <v>6.96</v>
      </c>
      <c r="Y1011" s="4">
        <f t="shared" si="141"/>
        <v>349.35999999999996</v>
      </c>
      <c r="Z1011" s="1" t="s">
        <v>44</v>
      </c>
      <c r="AA1011" s="1" t="s">
        <v>16</v>
      </c>
      <c r="AB1011" s="1" t="s">
        <v>29</v>
      </c>
      <c r="AC1011" s="1" t="s">
        <v>63</v>
      </c>
      <c r="AD1011" s="1" t="s">
        <v>26</v>
      </c>
      <c r="AE1011" s="2">
        <v>39983</v>
      </c>
    </row>
    <row r="1012" spans="1:31" x14ac:dyDescent="0.25">
      <c r="A1012">
        <f t="shared" si="142"/>
        <v>1011</v>
      </c>
      <c r="B1012" s="1">
        <v>224</v>
      </c>
      <c r="C1012" s="2">
        <v>39981</v>
      </c>
      <c r="D1012" s="1" t="s">
        <v>27</v>
      </c>
      <c r="E1012" s="1" t="str">
        <f t="shared" si="135"/>
        <v>*</v>
      </c>
      <c r="F1012" s="1" t="str">
        <f t="shared" si="136"/>
        <v>*</v>
      </c>
      <c r="G1012" s="1" t="str">
        <f t="shared" si="137"/>
        <v>*</v>
      </c>
      <c r="J1012" s="1" t="str">
        <f t="shared" si="138"/>
        <v>*</v>
      </c>
      <c r="P1012" s="1">
        <v>44</v>
      </c>
      <c r="Q1012" s="1">
        <f t="shared" si="143"/>
        <v>0.05</v>
      </c>
      <c r="T1012" s="4">
        <v>267.85000000000002</v>
      </c>
      <c r="U1012" s="9">
        <f t="shared" si="139"/>
        <v>0</v>
      </c>
      <c r="V1012" s="4">
        <f t="shared" si="140"/>
        <v>6.0875000000000004</v>
      </c>
      <c r="W1012" s="1" t="s">
        <v>21</v>
      </c>
      <c r="X1012" s="1">
        <v>5.15</v>
      </c>
      <c r="Y1012" s="4">
        <f t="shared" si="141"/>
        <v>273</v>
      </c>
      <c r="Z1012" s="1" t="s">
        <v>42</v>
      </c>
      <c r="AA1012" s="1" t="s">
        <v>28</v>
      </c>
      <c r="AB1012" s="1" t="s">
        <v>29</v>
      </c>
      <c r="AC1012" s="1" t="s">
        <v>40</v>
      </c>
      <c r="AD1012" s="1" t="s">
        <v>19</v>
      </c>
      <c r="AE1012" s="2">
        <v>39982</v>
      </c>
    </row>
    <row r="1013" spans="1:31" x14ac:dyDescent="0.25">
      <c r="A1013">
        <f t="shared" si="142"/>
        <v>1012</v>
      </c>
      <c r="B1013" s="1">
        <v>48931</v>
      </c>
      <c r="C1013" s="2">
        <v>39981</v>
      </c>
      <c r="D1013" s="1" t="s">
        <v>13</v>
      </c>
      <c r="E1013" s="1" t="str">
        <f t="shared" si="135"/>
        <v>*</v>
      </c>
      <c r="F1013" s="1" t="str">
        <f t="shared" si="136"/>
        <v>*</v>
      </c>
      <c r="G1013" s="1" t="str">
        <f t="shared" si="137"/>
        <v>*</v>
      </c>
      <c r="J1013" s="1" t="str">
        <f t="shared" si="138"/>
        <v>*</v>
      </c>
      <c r="P1013" s="1">
        <v>8</v>
      </c>
      <c r="Q1013" s="1">
        <f t="shared" si="143"/>
        <v>0.01</v>
      </c>
      <c r="T1013" s="4">
        <v>254.32</v>
      </c>
      <c r="U1013" s="9">
        <f t="shared" si="139"/>
        <v>0</v>
      </c>
      <c r="V1013" s="4">
        <f t="shared" si="140"/>
        <v>31.79</v>
      </c>
      <c r="W1013" s="1" t="s">
        <v>21</v>
      </c>
      <c r="X1013" s="1">
        <v>6.5</v>
      </c>
      <c r="Y1013" s="4">
        <f t="shared" si="141"/>
        <v>260.82</v>
      </c>
      <c r="Z1013" s="1" t="s">
        <v>51</v>
      </c>
      <c r="AA1013" s="1" t="s">
        <v>28</v>
      </c>
      <c r="AB1013" s="1" t="s">
        <v>24</v>
      </c>
      <c r="AC1013" s="1" t="s">
        <v>38</v>
      </c>
      <c r="AD1013" s="1" t="s">
        <v>19</v>
      </c>
      <c r="AE1013" s="2">
        <v>39983</v>
      </c>
    </row>
    <row r="1014" spans="1:31" x14ac:dyDescent="0.25">
      <c r="A1014">
        <f t="shared" si="142"/>
        <v>1013</v>
      </c>
      <c r="B1014" s="1">
        <v>224</v>
      </c>
      <c r="C1014" s="2">
        <v>39981</v>
      </c>
      <c r="D1014" s="1" t="s">
        <v>27</v>
      </c>
      <c r="E1014" s="1" t="str">
        <f t="shared" si="135"/>
        <v>*</v>
      </c>
      <c r="F1014" s="1" t="str">
        <f t="shared" si="136"/>
        <v>*</v>
      </c>
      <c r="G1014" s="1" t="str">
        <f t="shared" si="137"/>
        <v>*</v>
      </c>
      <c r="J1014" s="1" t="str">
        <f t="shared" si="138"/>
        <v>*</v>
      </c>
      <c r="P1014" s="1">
        <v>25</v>
      </c>
      <c r="Q1014" s="1">
        <f t="shared" si="143"/>
        <v>3.5000000000000003E-2</v>
      </c>
      <c r="T1014" s="4">
        <v>184.86</v>
      </c>
      <c r="U1014" s="9">
        <f t="shared" si="139"/>
        <v>0</v>
      </c>
      <c r="V1014" s="4">
        <f t="shared" si="140"/>
        <v>7.394400000000001</v>
      </c>
      <c r="W1014" s="1" t="s">
        <v>21</v>
      </c>
      <c r="X1014" s="1">
        <v>5.21</v>
      </c>
      <c r="Y1014" s="4">
        <f t="shared" si="141"/>
        <v>190.07000000000002</v>
      </c>
      <c r="Z1014" s="1" t="s">
        <v>42</v>
      </c>
      <c r="AA1014" s="1" t="s">
        <v>28</v>
      </c>
      <c r="AB1014" s="1" t="s">
        <v>17</v>
      </c>
      <c r="AC1014" s="1" t="s">
        <v>18</v>
      </c>
      <c r="AD1014" s="1" t="s">
        <v>19</v>
      </c>
      <c r="AE1014" s="2">
        <v>39982</v>
      </c>
    </row>
    <row r="1015" spans="1:31" x14ac:dyDescent="0.25">
      <c r="A1015">
        <f t="shared" si="142"/>
        <v>1014</v>
      </c>
      <c r="B1015" s="1">
        <v>57155</v>
      </c>
      <c r="C1015" s="2">
        <v>39981</v>
      </c>
      <c r="D1015" s="1" t="s">
        <v>32</v>
      </c>
      <c r="E1015" s="1" t="str">
        <f t="shared" si="135"/>
        <v>***</v>
      </c>
      <c r="F1015" s="1" t="str">
        <f t="shared" si="136"/>
        <v>***</v>
      </c>
      <c r="G1015" s="1" t="str">
        <f t="shared" si="137"/>
        <v>***</v>
      </c>
      <c r="J1015" s="1" t="str">
        <f t="shared" si="138"/>
        <v>***</v>
      </c>
      <c r="P1015" s="1">
        <v>23</v>
      </c>
      <c r="Q1015" s="1">
        <f t="shared" si="143"/>
        <v>3.5000000000000003E-2</v>
      </c>
      <c r="T1015" s="4">
        <v>155.52000000000001</v>
      </c>
      <c r="U1015" s="9">
        <f t="shared" si="139"/>
        <v>0</v>
      </c>
      <c r="V1015" s="4">
        <f t="shared" si="140"/>
        <v>6.7617391304347834</v>
      </c>
      <c r="W1015" s="1" t="s">
        <v>21</v>
      </c>
      <c r="X1015" s="1">
        <v>9.68</v>
      </c>
      <c r="Y1015" s="4">
        <f t="shared" si="141"/>
        <v>165.20000000000002</v>
      </c>
      <c r="Z1015" s="1" t="s">
        <v>22</v>
      </c>
      <c r="AA1015" s="1" t="s">
        <v>16</v>
      </c>
      <c r="AB1015" s="1" t="s">
        <v>29</v>
      </c>
      <c r="AC1015" s="1" t="s">
        <v>40</v>
      </c>
      <c r="AD1015" s="1" t="s">
        <v>19</v>
      </c>
      <c r="AE1015" s="2">
        <v>39982</v>
      </c>
    </row>
    <row r="1016" spans="1:31" x14ac:dyDescent="0.25">
      <c r="A1016">
        <f t="shared" si="142"/>
        <v>1015</v>
      </c>
      <c r="B1016" s="1">
        <v>8545</v>
      </c>
      <c r="C1016" s="2">
        <v>39981</v>
      </c>
      <c r="D1016" s="1" t="s">
        <v>13</v>
      </c>
      <c r="E1016" s="1" t="str">
        <f t="shared" si="135"/>
        <v>*</v>
      </c>
      <c r="F1016" s="1" t="str">
        <f t="shared" si="136"/>
        <v>*</v>
      </c>
      <c r="G1016" s="1" t="str">
        <f t="shared" si="137"/>
        <v>*</v>
      </c>
      <c r="J1016" s="1" t="str">
        <f t="shared" si="138"/>
        <v>*</v>
      </c>
      <c r="P1016" s="1">
        <v>25</v>
      </c>
      <c r="Q1016" s="1">
        <f t="shared" si="143"/>
        <v>3.5000000000000003E-2</v>
      </c>
      <c r="T1016" s="4">
        <v>113.75</v>
      </c>
      <c r="U1016" s="9">
        <f t="shared" si="139"/>
        <v>0</v>
      </c>
      <c r="V1016" s="4">
        <f t="shared" si="140"/>
        <v>4.55</v>
      </c>
      <c r="W1016" s="1" t="s">
        <v>21</v>
      </c>
      <c r="X1016" s="1">
        <v>5.34</v>
      </c>
      <c r="Y1016" s="4">
        <f t="shared" si="141"/>
        <v>119.09</v>
      </c>
      <c r="Z1016" s="1" t="s">
        <v>15</v>
      </c>
      <c r="AA1016" s="1" t="s">
        <v>23</v>
      </c>
      <c r="AB1016" s="1" t="s">
        <v>29</v>
      </c>
      <c r="AC1016" s="1" t="s">
        <v>43</v>
      </c>
      <c r="AD1016" s="1" t="s">
        <v>19</v>
      </c>
      <c r="AE1016" s="2">
        <v>39985</v>
      </c>
    </row>
    <row r="1017" spans="1:31" x14ac:dyDescent="0.25">
      <c r="A1017">
        <f t="shared" si="142"/>
        <v>1016</v>
      </c>
      <c r="B1017" s="1">
        <v>5984</v>
      </c>
      <c r="C1017" s="2">
        <v>39981</v>
      </c>
      <c r="D1017" s="1" t="s">
        <v>13</v>
      </c>
      <c r="E1017" s="1" t="str">
        <f t="shared" si="135"/>
        <v>*</v>
      </c>
      <c r="F1017" s="1" t="str">
        <f t="shared" si="136"/>
        <v>*</v>
      </c>
      <c r="G1017" s="1" t="str">
        <f t="shared" si="137"/>
        <v>*</v>
      </c>
      <c r="J1017" s="1" t="str">
        <f t="shared" si="138"/>
        <v>*</v>
      </c>
      <c r="P1017" s="1">
        <v>11</v>
      </c>
      <c r="Q1017" s="1">
        <f t="shared" si="143"/>
        <v>0.02</v>
      </c>
      <c r="T1017" s="4">
        <v>96.68</v>
      </c>
      <c r="U1017" s="9">
        <f t="shared" si="139"/>
        <v>0</v>
      </c>
      <c r="V1017" s="4">
        <f t="shared" si="140"/>
        <v>8.7890909090909091</v>
      </c>
      <c r="W1017" s="1" t="s">
        <v>21</v>
      </c>
      <c r="X1017" s="1">
        <v>4.95</v>
      </c>
      <c r="Y1017" s="4">
        <f t="shared" si="141"/>
        <v>101.63000000000001</v>
      </c>
      <c r="Z1017" s="1" t="s">
        <v>42</v>
      </c>
      <c r="AA1017" s="1" t="s">
        <v>16</v>
      </c>
      <c r="AB1017" s="1" t="s">
        <v>17</v>
      </c>
      <c r="AC1017" s="1" t="s">
        <v>18</v>
      </c>
      <c r="AD1017" s="1" t="s">
        <v>19</v>
      </c>
      <c r="AE1017" s="2">
        <v>39983</v>
      </c>
    </row>
    <row r="1018" spans="1:31" x14ac:dyDescent="0.25">
      <c r="A1018">
        <f t="shared" si="142"/>
        <v>1017</v>
      </c>
      <c r="B1018" s="1">
        <v>46919</v>
      </c>
      <c r="C1018" s="2">
        <v>39982</v>
      </c>
      <c r="D1018" s="1" t="s">
        <v>13</v>
      </c>
      <c r="E1018" s="1" t="str">
        <f t="shared" si="135"/>
        <v>*</v>
      </c>
      <c r="F1018" s="1" t="str">
        <f t="shared" si="136"/>
        <v>*</v>
      </c>
      <c r="G1018" s="1" t="str">
        <f t="shared" si="137"/>
        <v>*</v>
      </c>
      <c r="J1018" s="1" t="str">
        <f t="shared" si="138"/>
        <v>*</v>
      </c>
      <c r="P1018" s="1">
        <v>31</v>
      </c>
      <c r="Q1018" s="1">
        <f t="shared" si="143"/>
        <v>0.04</v>
      </c>
      <c r="T1018" s="4">
        <v>4483.92</v>
      </c>
      <c r="U1018" s="9">
        <f t="shared" si="139"/>
        <v>1</v>
      </c>
      <c r="V1018" s="4">
        <f t="shared" si="140"/>
        <v>144.6425806451613</v>
      </c>
      <c r="W1018" s="1" t="s">
        <v>21</v>
      </c>
      <c r="X1018" s="1">
        <v>6.5</v>
      </c>
      <c r="Y1018" s="4">
        <f t="shared" si="141"/>
        <v>4490.42</v>
      </c>
      <c r="Z1018" s="1" t="s">
        <v>22</v>
      </c>
      <c r="AA1018" s="1" t="s">
        <v>23</v>
      </c>
      <c r="AB1018" s="1" t="s">
        <v>24</v>
      </c>
      <c r="AC1018" s="1" t="s">
        <v>38</v>
      </c>
      <c r="AD1018" s="1" t="s">
        <v>19</v>
      </c>
      <c r="AE1018" s="2">
        <v>39984</v>
      </c>
    </row>
    <row r="1019" spans="1:31" x14ac:dyDescent="0.25">
      <c r="A1019">
        <f t="shared" si="142"/>
        <v>1018</v>
      </c>
      <c r="B1019" s="1">
        <v>14276</v>
      </c>
      <c r="C1019" s="2">
        <v>39982</v>
      </c>
      <c r="D1019" s="1" t="s">
        <v>36</v>
      </c>
      <c r="E1019" s="1" t="str">
        <f t="shared" si="135"/>
        <v>*</v>
      </c>
      <c r="F1019" s="1" t="str">
        <f t="shared" si="136"/>
        <v>*</v>
      </c>
      <c r="G1019" s="1" t="str">
        <f t="shared" si="137"/>
        <v>*</v>
      </c>
      <c r="J1019" s="1" t="str">
        <f t="shared" si="138"/>
        <v>*</v>
      </c>
      <c r="P1019" s="1">
        <v>11</v>
      </c>
      <c r="Q1019" s="1">
        <f t="shared" si="143"/>
        <v>0.02</v>
      </c>
      <c r="T1019" s="4">
        <v>110.79</v>
      </c>
      <c r="U1019" s="9">
        <f t="shared" si="139"/>
        <v>0</v>
      </c>
      <c r="V1019" s="4">
        <f t="shared" si="140"/>
        <v>10.071818181818182</v>
      </c>
      <c r="W1019" s="1" t="s">
        <v>21</v>
      </c>
      <c r="X1019" s="1">
        <v>2.89</v>
      </c>
      <c r="Y1019" s="4">
        <f t="shared" si="141"/>
        <v>113.68</v>
      </c>
      <c r="Z1019" s="1" t="s">
        <v>15</v>
      </c>
      <c r="AA1019" s="1" t="s">
        <v>28</v>
      </c>
      <c r="AB1019" s="1" t="s">
        <v>29</v>
      </c>
      <c r="AC1019" s="1" t="s">
        <v>30</v>
      </c>
      <c r="AD1019" s="1" t="s">
        <v>41</v>
      </c>
      <c r="AE1019" s="2">
        <v>39983</v>
      </c>
    </row>
    <row r="1020" spans="1:31" x14ac:dyDescent="0.25">
      <c r="A1020">
        <f t="shared" si="142"/>
        <v>1019</v>
      </c>
      <c r="B1020" s="1">
        <v>9954</v>
      </c>
      <c r="C1020" s="2">
        <v>39983</v>
      </c>
      <c r="D1020" s="1" t="s">
        <v>27</v>
      </c>
      <c r="E1020" s="1" t="str">
        <f t="shared" si="135"/>
        <v>*</v>
      </c>
      <c r="F1020" s="1" t="str">
        <f t="shared" si="136"/>
        <v>*</v>
      </c>
      <c r="G1020" s="1" t="str">
        <f t="shared" si="137"/>
        <v>*</v>
      </c>
      <c r="J1020" s="1" t="str">
        <f t="shared" si="138"/>
        <v>*</v>
      </c>
      <c r="P1020" s="1">
        <v>36</v>
      </c>
      <c r="Q1020" s="1">
        <f t="shared" si="143"/>
        <v>0.04</v>
      </c>
      <c r="T1020" s="4">
        <v>10122.719999999999</v>
      </c>
      <c r="U1020" s="9">
        <f t="shared" si="139"/>
        <v>1</v>
      </c>
      <c r="V1020" s="4">
        <f t="shared" si="140"/>
        <v>281.18666666666667</v>
      </c>
      <c r="W1020" s="1" t="s">
        <v>33</v>
      </c>
      <c r="X1020" s="1">
        <v>57</v>
      </c>
      <c r="Y1020" s="4">
        <f t="shared" si="141"/>
        <v>10179.719999999999</v>
      </c>
      <c r="Z1020" s="1" t="s">
        <v>51</v>
      </c>
      <c r="AA1020" s="1" t="s">
        <v>28</v>
      </c>
      <c r="AB1020" s="1" t="s">
        <v>17</v>
      </c>
      <c r="AC1020" s="1" t="s">
        <v>34</v>
      </c>
      <c r="AD1020" s="1" t="s">
        <v>35</v>
      </c>
      <c r="AE1020" s="2">
        <v>39984</v>
      </c>
    </row>
    <row r="1021" spans="1:31" x14ac:dyDescent="0.25">
      <c r="A1021">
        <f t="shared" si="142"/>
        <v>1020</v>
      </c>
      <c r="B1021" s="1">
        <v>9954</v>
      </c>
      <c r="C1021" s="2">
        <v>39983</v>
      </c>
      <c r="D1021" s="1" t="s">
        <v>27</v>
      </c>
      <c r="E1021" s="1" t="str">
        <f t="shared" si="135"/>
        <v>*</v>
      </c>
      <c r="F1021" s="1" t="str">
        <f t="shared" si="136"/>
        <v>*</v>
      </c>
      <c r="G1021" s="1" t="str">
        <f t="shared" si="137"/>
        <v>*</v>
      </c>
      <c r="J1021" s="1" t="str">
        <f t="shared" si="138"/>
        <v>*</v>
      </c>
      <c r="P1021" s="1">
        <v>39</v>
      </c>
      <c r="Q1021" s="1">
        <f t="shared" si="143"/>
        <v>0.04</v>
      </c>
      <c r="T1021" s="4">
        <v>203.6</v>
      </c>
      <c r="U1021" s="9">
        <f t="shared" si="139"/>
        <v>0</v>
      </c>
      <c r="V1021" s="4">
        <f t="shared" si="140"/>
        <v>5.2205128205128206</v>
      </c>
      <c r="W1021" s="1" t="s">
        <v>21</v>
      </c>
      <c r="X1021" s="1">
        <v>7.44</v>
      </c>
      <c r="Y1021" s="4">
        <f t="shared" si="141"/>
        <v>211.04</v>
      </c>
      <c r="Z1021" s="1" t="s">
        <v>51</v>
      </c>
      <c r="AA1021" s="1" t="s">
        <v>28</v>
      </c>
      <c r="AB1021" s="1" t="s">
        <v>29</v>
      </c>
      <c r="AC1021" s="1" t="s">
        <v>40</v>
      </c>
      <c r="AD1021" s="1" t="s">
        <v>19</v>
      </c>
      <c r="AE1021" s="2">
        <v>39985</v>
      </c>
    </row>
    <row r="1022" spans="1:31" x14ac:dyDescent="0.25">
      <c r="A1022">
        <f t="shared" si="142"/>
        <v>1021</v>
      </c>
      <c r="B1022" s="1">
        <v>9954</v>
      </c>
      <c r="C1022" s="2">
        <v>39983</v>
      </c>
      <c r="D1022" s="1" t="s">
        <v>27</v>
      </c>
      <c r="E1022" s="1" t="str">
        <f t="shared" si="135"/>
        <v>*</v>
      </c>
      <c r="F1022" s="1" t="str">
        <f t="shared" si="136"/>
        <v>*</v>
      </c>
      <c r="G1022" s="1" t="str">
        <f t="shared" si="137"/>
        <v>*</v>
      </c>
      <c r="J1022" s="1" t="str">
        <f t="shared" si="138"/>
        <v>*</v>
      </c>
      <c r="P1022" s="1">
        <v>30</v>
      </c>
      <c r="Q1022" s="1">
        <f t="shared" si="143"/>
        <v>0.04</v>
      </c>
      <c r="T1022" s="4">
        <v>115.81</v>
      </c>
      <c r="U1022" s="9">
        <f t="shared" si="139"/>
        <v>0</v>
      </c>
      <c r="V1022" s="4">
        <f t="shared" si="140"/>
        <v>3.8603333333333336</v>
      </c>
      <c r="W1022" s="1" t="s">
        <v>21</v>
      </c>
      <c r="X1022" s="1">
        <v>0.83</v>
      </c>
      <c r="Y1022" s="4">
        <f t="shared" si="141"/>
        <v>116.64</v>
      </c>
      <c r="Z1022" s="1" t="s">
        <v>51</v>
      </c>
      <c r="AA1022" s="1" t="s">
        <v>28</v>
      </c>
      <c r="AB1022" s="1" t="s">
        <v>29</v>
      </c>
      <c r="AC1022" s="1" t="s">
        <v>30</v>
      </c>
      <c r="AD1022" s="1" t="s">
        <v>31</v>
      </c>
      <c r="AE1022" s="2">
        <v>39985</v>
      </c>
    </row>
    <row r="1023" spans="1:31" x14ac:dyDescent="0.25">
      <c r="A1023">
        <f t="shared" si="142"/>
        <v>1022</v>
      </c>
      <c r="B1023" s="1">
        <v>1218</v>
      </c>
      <c r="C1023" s="2">
        <v>39983</v>
      </c>
      <c r="D1023" s="1" t="s">
        <v>27</v>
      </c>
      <c r="E1023" s="1" t="str">
        <f t="shared" si="135"/>
        <v>*</v>
      </c>
      <c r="F1023" s="1" t="str">
        <f t="shared" si="136"/>
        <v>*</v>
      </c>
      <c r="G1023" s="1" t="str">
        <f t="shared" si="137"/>
        <v>*</v>
      </c>
      <c r="J1023" s="1" t="str">
        <f t="shared" si="138"/>
        <v>*</v>
      </c>
      <c r="P1023" s="1">
        <v>3</v>
      </c>
      <c r="Q1023" s="1">
        <f t="shared" si="143"/>
        <v>0.01</v>
      </c>
      <c r="T1023" s="4">
        <v>46.46</v>
      </c>
      <c r="U1023" s="9">
        <f t="shared" si="139"/>
        <v>0</v>
      </c>
      <c r="V1023" s="4">
        <f t="shared" si="140"/>
        <v>15.486666666666666</v>
      </c>
      <c r="W1023" s="1" t="s">
        <v>21</v>
      </c>
      <c r="X1023" s="1">
        <v>6.75</v>
      </c>
      <c r="Y1023" s="4">
        <f t="shared" si="141"/>
        <v>53.21</v>
      </c>
      <c r="Z1023" s="1" t="s">
        <v>22</v>
      </c>
      <c r="AA1023" s="1" t="s">
        <v>28</v>
      </c>
      <c r="AB1023" s="1" t="s">
        <v>29</v>
      </c>
      <c r="AC1023" s="1" t="s">
        <v>63</v>
      </c>
      <c r="AD1023" s="1" t="s">
        <v>26</v>
      </c>
      <c r="AE1023" s="2">
        <v>39986</v>
      </c>
    </row>
    <row r="1024" spans="1:31" x14ac:dyDescent="0.25">
      <c r="A1024">
        <f t="shared" si="142"/>
        <v>1023</v>
      </c>
      <c r="B1024" s="1">
        <v>5446</v>
      </c>
      <c r="C1024" s="2">
        <v>39984</v>
      </c>
      <c r="D1024" s="1" t="s">
        <v>13</v>
      </c>
      <c r="E1024" s="1" t="str">
        <f t="shared" si="135"/>
        <v>*</v>
      </c>
      <c r="F1024" s="1" t="str">
        <f t="shared" si="136"/>
        <v>*</v>
      </c>
      <c r="G1024" s="1" t="str">
        <f t="shared" si="137"/>
        <v>*</v>
      </c>
      <c r="J1024" s="1" t="str">
        <f t="shared" si="138"/>
        <v>*</v>
      </c>
      <c r="P1024" s="1">
        <v>42</v>
      </c>
      <c r="Q1024" s="1">
        <f t="shared" si="143"/>
        <v>0.05</v>
      </c>
      <c r="T1024" s="4">
        <v>433.68</v>
      </c>
      <c r="U1024" s="9">
        <f t="shared" si="139"/>
        <v>0</v>
      </c>
      <c r="V1024" s="4">
        <f t="shared" si="140"/>
        <v>10.325714285714286</v>
      </c>
      <c r="W1024" s="1" t="s">
        <v>21</v>
      </c>
      <c r="X1024" s="1">
        <v>4.8</v>
      </c>
      <c r="Y1024" s="4">
        <f t="shared" si="141"/>
        <v>438.48</v>
      </c>
      <c r="Z1024" s="1" t="s">
        <v>50</v>
      </c>
      <c r="AA1024" s="1" t="s">
        <v>28</v>
      </c>
      <c r="AB1024" s="1" t="s">
        <v>29</v>
      </c>
      <c r="AC1024" s="1" t="s">
        <v>57</v>
      </c>
      <c r="AD1024" s="1" t="s">
        <v>19</v>
      </c>
      <c r="AE1024" s="2">
        <v>39991</v>
      </c>
    </row>
    <row r="1025" spans="1:31" x14ac:dyDescent="0.25">
      <c r="A1025">
        <f t="shared" si="142"/>
        <v>1024</v>
      </c>
      <c r="B1025" s="1">
        <v>39812</v>
      </c>
      <c r="C1025" s="2">
        <v>39984</v>
      </c>
      <c r="D1025" s="1" t="s">
        <v>27</v>
      </c>
      <c r="E1025" s="1" t="str">
        <f t="shared" si="135"/>
        <v>*</v>
      </c>
      <c r="F1025" s="1" t="str">
        <f t="shared" si="136"/>
        <v>*</v>
      </c>
      <c r="G1025" s="1" t="str">
        <f t="shared" si="137"/>
        <v>*</v>
      </c>
      <c r="J1025" s="1" t="str">
        <f t="shared" si="138"/>
        <v>*</v>
      </c>
      <c r="P1025" s="1">
        <v>40</v>
      </c>
      <c r="Q1025" s="1">
        <f t="shared" si="143"/>
        <v>0.05</v>
      </c>
      <c r="T1025" s="4">
        <v>323.63</v>
      </c>
      <c r="U1025" s="9">
        <f t="shared" si="139"/>
        <v>0</v>
      </c>
      <c r="V1025" s="4">
        <f t="shared" si="140"/>
        <v>8.0907499999999999</v>
      </c>
      <c r="W1025" s="1" t="s">
        <v>21</v>
      </c>
      <c r="X1025" s="1">
        <v>8.94</v>
      </c>
      <c r="Y1025" s="4">
        <f t="shared" si="141"/>
        <v>332.57</v>
      </c>
      <c r="Z1025" s="1" t="s">
        <v>15</v>
      </c>
      <c r="AA1025" s="1" t="s">
        <v>37</v>
      </c>
      <c r="AB1025" s="1" t="s">
        <v>29</v>
      </c>
      <c r="AC1025" s="1" t="s">
        <v>43</v>
      </c>
      <c r="AD1025" s="1" t="s">
        <v>19</v>
      </c>
      <c r="AE1025" s="2">
        <v>39986</v>
      </c>
    </row>
    <row r="1026" spans="1:31" x14ac:dyDescent="0.25">
      <c r="A1026">
        <f t="shared" si="142"/>
        <v>1025</v>
      </c>
      <c r="B1026" s="1">
        <v>23303</v>
      </c>
      <c r="C1026" s="2">
        <v>39984</v>
      </c>
      <c r="D1026" s="1" t="s">
        <v>27</v>
      </c>
      <c r="E1026" s="1" t="str">
        <f t="shared" si="135"/>
        <v>*</v>
      </c>
      <c r="F1026" s="1" t="str">
        <f t="shared" si="136"/>
        <v>*</v>
      </c>
      <c r="G1026" s="1" t="str">
        <f t="shared" si="137"/>
        <v>*</v>
      </c>
      <c r="J1026" s="1" t="str">
        <f t="shared" si="138"/>
        <v>*</v>
      </c>
      <c r="P1026" s="1">
        <v>39</v>
      </c>
      <c r="Q1026" s="1">
        <f t="shared" si="143"/>
        <v>0.04</v>
      </c>
      <c r="T1026" s="4">
        <v>238.49</v>
      </c>
      <c r="U1026" s="9">
        <f t="shared" si="139"/>
        <v>0</v>
      </c>
      <c r="V1026" s="4">
        <f t="shared" si="140"/>
        <v>6.1151282051282054</v>
      </c>
      <c r="W1026" s="1" t="s">
        <v>21</v>
      </c>
      <c r="X1026" s="1">
        <v>6.22</v>
      </c>
      <c r="Y1026" s="4">
        <f t="shared" si="141"/>
        <v>244.71</v>
      </c>
      <c r="Z1026" s="1" t="s">
        <v>44</v>
      </c>
      <c r="AA1026" s="1" t="s">
        <v>16</v>
      </c>
      <c r="AB1026" s="1" t="s">
        <v>29</v>
      </c>
      <c r="AC1026" s="1" t="s">
        <v>40</v>
      </c>
      <c r="AD1026" s="1" t="s">
        <v>19</v>
      </c>
      <c r="AE1026" s="2">
        <v>39986</v>
      </c>
    </row>
    <row r="1027" spans="1:31" x14ac:dyDescent="0.25">
      <c r="A1027">
        <f t="shared" si="142"/>
        <v>1026</v>
      </c>
      <c r="B1027" s="1">
        <v>42403</v>
      </c>
      <c r="C1027" s="2">
        <v>39984</v>
      </c>
      <c r="D1027" s="1" t="s">
        <v>27</v>
      </c>
      <c r="E1027" s="1" t="str">
        <f t="shared" ref="E1027:E1090" si="144">IF(D1027="Critical","***","*")</f>
        <v>*</v>
      </c>
      <c r="F1027" s="1" t="str">
        <f t="shared" ref="F1027:F1090" si="145">IF(D1027="Critical","***",IF(D1027="High","**","*"))</f>
        <v>*</v>
      </c>
      <c r="G1027" s="1" t="str">
        <f t="shared" ref="G1027:G1090" si="146">VLOOKUP(D1027,$H$6:$I$10,2,FALSE)</f>
        <v>*</v>
      </c>
      <c r="J1027" s="1" t="str">
        <f t="shared" ref="J1027:J1090" si="147">HLOOKUP(D1027,$K$5:$O$6,2,FALSE)</f>
        <v>*</v>
      </c>
      <c r="P1027" s="1">
        <v>47</v>
      </c>
      <c r="Q1027" s="1">
        <f t="shared" si="143"/>
        <v>0.05</v>
      </c>
      <c r="T1027" s="4">
        <v>121.2</v>
      </c>
      <c r="U1027" s="9">
        <f t="shared" ref="U1027:U1090" si="148">IF(T1027&gt;1000,1,0)</f>
        <v>0</v>
      </c>
      <c r="V1027" s="4">
        <f t="shared" ref="V1027:V1090" si="149">T1027/P1027</f>
        <v>2.5787234042553191</v>
      </c>
      <c r="W1027" s="1" t="s">
        <v>21</v>
      </c>
      <c r="X1027" s="1">
        <v>1.25</v>
      </c>
      <c r="Y1027" s="4">
        <f t="shared" ref="Y1027:Y1090" si="150">X1027+T1027</f>
        <v>122.45</v>
      </c>
      <c r="Z1027" s="1" t="s">
        <v>49</v>
      </c>
      <c r="AA1027" s="1" t="s">
        <v>23</v>
      </c>
      <c r="AB1027" s="1" t="s">
        <v>29</v>
      </c>
      <c r="AC1027" s="1" t="s">
        <v>30</v>
      </c>
      <c r="AD1027" s="1" t="s">
        <v>31</v>
      </c>
      <c r="AE1027" s="2">
        <v>39985</v>
      </c>
    </row>
    <row r="1028" spans="1:31" x14ac:dyDescent="0.25">
      <c r="A1028">
        <f t="shared" ref="A1028:A1091" si="151">A1027+1</f>
        <v>1027</v>
      </c>
      <c r="B1028" s="1">
        <v>42403</v>
      </c>
      <c r="C1028" s="2">
        <v>39984</v>
      </c>
      <c r="D1028" s="1" t="s">
        <v>27</v>
      </c>
      <c r="E1028" s="1" t="str">
        <f t="shared" si="144"/>
        <v>*</v>
      </c>
      <c r="F1028" s="1" t="str">
        <f t="shared" si="145"/>
        <v>*</v>
      </c>
      <c r="G1028" s="1" t="str">
        <f t="shared" si="146"/>
        <v>*</v>
      </c>
      <c r="J1028" s="1" t="str">
        <f t="shared" si="147"/>
        <v>*</v>
      </c>
      <c r="P1028" s="1">
        <v>38</v>
      </c>
      <c r="Q1028" s="1">
        <f t="shared" ref="Q1028:Q1091" si="152">VLOOKUP(P1028,$R$5:$S$10,2,TRUE)</f>
        <v>0.04</v>
      </c>
      <c r="T1028" s="4">
        <v>117.84</v>
      </c>
      <c r="U1028" s="9">
        <f t="shared" si="148"/>
        <v>0</v>
      </c>
      <c r="V1028" s="4">
        <f t="shared" si="149"/>
        <v>3.1010526315789475</v>
      </c>
      <c r="W1028" s="1" t="s">
        <v>21</v>
      </c>
      <c r="X1028" s="1">
        <v>0.99</v>
      </c>
      <c r="Y1028" s="4">
        <f t="shared" si="150"/>
        <v>118.83</v>
      </c>
      <c r="Z1028" s="1" t="s">
        <v>49</v>
      </c>
      <c r="AA1028" s="1" t="s">
        <v>23</v>
      </c>
      <c r="AB1028" s="1" t="s">
        <v>29</v>
      </c>
      <c r="AC1028" s="1" t="s">
        <v>58</v>
      </c>
      <c r="AD1028" s="1" t="s">
        <v>19</v>
      </c>
      <c r="AE1028" s="2">
        <v>39985</v>
      </c>
    </row>
    <row r="1029" spans="1:31" x14ac:dyDescent="0.25">
      <c r="A1029">
        <f t="shared" si="151"/>
        <v>1028</v>
      </c>
      <c r="B1029" s="1">
        <v>47168</v>
      </c>
      <c r="C1029" s="2">
        <v>39985</v>
      </c>
      <c r="D1029" s="1" t="s">
        <v>27</v>
      </c>
      <c r="E1029" s="1" t="str">
        <f t="shared" si="144"/>
        <v>*</v>
      </c>
      <c r="F1029" s="1" t="str">
        <f t="shared" si="145"/>
        <v>*</v>
      </c>
      <c r="G1029" s="1" t="str">
        <f t="shared" si="146"/>
        <v>*</v>
      </c>
      <c r="J1029" s="1" t="str">
        <f t="shared" si="147"/>
        <v>*</v>
      </c>
      <c r="P1029" s="1">
        <v>24</v>
      </c>
      <c r="Q1029" s="1">
        <f t="shared" si="152"/>
        <v>3.5000000000000003E-2</v>
      </c>
      <c r="T1029" s="4">
        <v>2920.83</v>
      </c>
      <c r="U1029" s="9">
        <f t="shared" si="148"/>
        <v>1</v>
      </c>
      <c r="V1029" s="4">
        <f t="shared" si="149"/>
        <v>121.70125</v>
      </c>
      <c r="W1029" s="1" t="s">
        <v>33</v>
      </c>
      <c r="X1029" s="1">
        <v>14</v>
      </c>
      <c r="Y1029" s="4">
        <f t="shared" si="150"/>
        <v>2934.83</v>
      </c>
      <c r="Z1029" s="1" t="s">
        <v>22</v>
      </c>
      <c r="AA1029" s="1" t="s">
        <v>28</v>
      </c>
      <c r="AB1029" s="1" t="s">
        <v>24</v>
      </c>
      <c r="AC1029" s="1" t="s">
        <v>56</v>
      </c>
      <c r="AD1029" s="1" t="s">
        <v>35</v>
      </c>
      <c r="AE1029" s="2">
        <v>39986</v>
      </c>
    </row>
    <row r="1030" spans="1:31" x14ac:dyDescent="0.25">
      <c r="A1030">
        <f t="shared" si="151"/>
        <v>1029</v>
      </c>
      <c r="B1030" s="1">
        <v>6144</v>
      </c>
      <c r="C1030" s="2">
        <v>39985</v>
      </c>
      <c r="D1030" s="1" t="s">
        <v>32</v>
      </c>
      <c r="E1030" s="1" t="str">
        <f t="shared" si="144"/>
        <v>***</v>
      </c>
      <c r="F1030" s="1" t="str">
        <f t="shared" si="145"/>
        <v>***</v>
      </c>
      <c r="G1030" s="1" t="str">
        <f t="shared" si="146"/>
        <v>***</v>
      </c>
      <c r="J1030" s="1" t="str">
        <f t="shared" si="147"/>
        <v>***</v>
      </c>
      <c r="P1030" s="1">
        <v>4</v>
      </c>
      <c r="Q1030" s="1">
        <f t="shared" si="152"/>
        <v>0.01</v>
      </c>
      <c r="T1030" s="4">
        <v>1472.31</v>
      </c>
      <c r="U1030" s="9">
        <f t="shared" si="148"/>
        <v>1</v>
      </c>
      <c r="V1030" s="4">
        <f t="shared" si="149"/>
        <v>368.07749999999999</v>
      </c>
      <c r="W1030" s="1" t="s">
        <v>33</v>
      </c>
      <c r="X1030" s="1">
        <v>40.19</v>
      </c>
      <c r="Y1030" s="4">
        <f t="shared" si="150"/>
        <v>1512.5</v>
      </c>
      <c r="Z1030" s="1" t="s">
        <v>15</v>
      </c>
      <c r="AA1030" s="1" t="s">
        <v>28</v>
      </c>
      <c r="AB1030" s="1" t="s">
        <v>17</v>
      </c>
      <c r="AC1030" s="1" t="s">
        <v>52</v>
      </c>
      <c r="AD1030" s="1" t="s">
        <v>59</v>
      </c>
      <c r="AE1030" s="2">
        <v>39986</v>
      </c>
    </row>
    <row r="1031" spans="1:31" x14ac:dyDescent="0.25">
      <c r="A1031">
        <f t="shared" si="151"/>
        <v>1030</v>
      </c>
      <c r="B1031" s="1">
        <v>47168</v>
      </c>
      <c r="C1031" s="2">
        <v>39985</v>
      </c>
      <c r="D1031" s="1" t="s">
        <v>27</v>
      </c>
      <c r="E1031" s="1" t="str">
        <f t="shared" si="144"/>
        <v>*</v>
      </c>
      <c r="F1031" s="1" t="str">
        <f t="shared" si="145"/>
        <v>*</v>
      </c>
      <c r="G1031" s="1" t="str">
        <f t="shared" si="146"/>
        <v>*</v>
      </c>
      <c r="J1031" s="1" t="str">
        <f t="shared" si="147"/>
        <v>*</v>
      </c>
      <c r="P1031" s="1">
        <v>42</v>
      </c>
      <c r="Q1031" s="1">
        <f t="shared" si="152"/>
        <v>0.05</v>
      </c>
      <c r="T1031" s="4">
        <v>262.3</v>
      </c>
      <c r="U1031" s="9">
        <f t="shared" si="148"/>
        <v>0</v>
      </c>
      <c r="V1031" s="4">
        <f t="shared" si="149"/>
        <v>6.2452380952380953</v>
      </c>
      <c r="W1031" s="1" t="s">
        <v>21</v>
      </c>
      <c r="X1031" s="1">
        <v>9.68</v>
      </c>
      <c r="Y1031" s="4">
        <f t="shared" si="150"/>
        <v>271.98</v>
      </c>
      <c r="Z1031" s="1" t="s">
        <v>22</v>
      </c>
      <c r="AA1031" s="1" t="s">
        <v>28</v>
      </c>
      <c r="AB1031" s="1" t="s">
        <v>29</v>
      </c>
      <c r="AC1031" s="1" t="s">
        <v>40</v>
      </c>
      <c r="AD1031" s="1" t="s">
        <v>19</v>
      </c>
      <c r="AE1031" s="2">
        <v>39986</v>
      </c>
    </row>
    <row r="1032" spans="1:31" x14ac:dyDescent="0.25">
      <c r="A1032">
        <f t="shared" si="151"/>
        <v>1031</v>
      </c>
      <c r="B1032" s="1">
        <v>6144</v>
      </c>
      <c r="C1032" s="2">
        <v>39985</v>
      </c>
      <c r="D1032" s="1" t="s">
        <v>32</v>
      </c>
      <c r="E1032" s="1" t="str">
        <f t="shared" si="144"/>
        <v>***</v>
      </c>
      <c r="F1032" s="1" t="str">
        <f t="shared" si="145"/>
        <v>***</v>
      </c>
      <c r="G1032" s="1" t="str">
        <f t="shared" si="146"/>
        <v>***</v>
      </c>
      <c r="J1032" s="1" t="str">
        <f t="shared" si="147"/>
        <v>***</v>
      </c>
      <c r="P1032" s="1">
        <v>24</v>
      </c>
      <c r="Q1032" s="1">
        <f t="shared" si="152"/>
        <v>3.5000000000000003E-2</v>
      </c>
      <c r="T1032" s="4">
        <v>67.349999999999994</v>
      </c>
      <c r="U1032" s="9">
        <f t="shared" si="148"/>
        <v>0</v>
      </c>
      <c r="V1032" s="4">
        <f t="shared" si="149"/>
        <v>2.8062499999999999</v>
      </c>
      <c r="W1032" s="1" t="s">
        <v>21</v>
      </c>
      <c r="X1032" s="1">
        <v>0.5</v>
      </c>
      <c r="Y1032" s="4">
        <f t="shared" si="150"/>
        <v>67.849999999999994</v>
      </c>
      <c r="Z1032" s="1" t="s">
        <v>15</v>
      </c>
      <c r="AA1032" s="1" t="s">
        <v>28</v>
      </c>
      <c r="AB1032" s="1" t="s">
        <v>29</v>
      </c>
      <c r="AC1032" s="1" t="s">
        <v>58</v>
      </c>
      <c r="AD1032" s="1" t="s">
        <v>19</v>
      </c>
      <c r="AE1032" s="2">
        <v>39988</v>
      </c>
    </row>
    <row r="1033" spans="1:31" x14ac:dyDescent="0.25">
      <c r="A1033">
        <f t="shared" si="151"/>
        <v>1032</v>
      </c>
      <c r="B1033" s="1">
        <v>26854</v>
      </c>
      <c r="C1033" s="2">
        <v>39985</v>
      </c>
      <c r="D1033" s="1" t="s">
        <v>27</v>
      </c>
      <c r="E1033" s="1" t="str">
        <f t="shared" si="144"/>
        <v>*</v>
      </c>
      <c r="F1033" s="1" t="str">
        <f t="shared" si="145"/>
        <v>*</v>
      </c>
      <c r="G1033" s="1" t="str">
        <f t="shared" si="146"/>
        <v>*</v>
      </c>
      <c r="J1033" s="1" t="str">
        <f t="shared" si="147"/>
        <v>*</v>
      </c>
      <c r="P1033" s="1">
        <v>1</v>
      </c>
      <c r="Q1033" s="1">
        <f t="shared" si="152"/>
        <v>0.01</v>
      </c>
      <c r="T1033" s="4">
        <v>34.11</v>
      </c>
      <c r="U1033" s="9">
        <f t="shared" si="148"/>
        <v>0</v>
      </c>
      <c r="V1033" s="4">
        <f t="shared" si="149"/>
        <v>34.11</v>
      </c>
      <c r="W1033" s="1" t="s">
        <v>21</v>
      </c>
      <c r="X1033" s="1">
        <v>8.99</v>
      </c>
      <c r="Y1033" s="4">
        <f t="shared" si="150"/>
        <v>43.1</v>
      </c>
      <c r="Z1033" s="1" t="s">
        <v>39</v>
      </c>
      <c r="AA1033" s="1" t="s">
        <v>37</v>
      </c>
      <c r="AB1033" s="1" t="s">
        <v>17</v>
      </c>
      <c r="AC1033" s="1" t="s">
        <v>18</v>
      </c>
      <c r="AD1033" s="1" t="s">
        <v>41</v>
      </c>
      <c r="AE1033" s="2">
        <v>39986</v>
      </c>
    </row>
    <row r="1034" spans="1:31" x14ac:dyDescent="0.25">
      <c r="A1034">
        <f t="shared" si="151"/>
        <v>1033</v>
      </c>
      <c r="B1034" s="1">
        <v>9088</v>
      </c>
      <c r="C1034" s="2">
        <v>39986</v>
      </c>
      <c r="D1034" s="1" t="s">
        <v>32</v>
      </c>
      <c r="E1034" s="1" t="str">
        <f t="shared" si="144"/>
        <v>***</v>
      </c>
      <c r="F1034" s="1" t="str">
        <f t="shared" si="145"/>
        <v>***</v>
      </c>
      <c r="G1034" s="1" t="str">
        <f t="shared" si="146"/>
        <v>***</v>
      </c>
      <c r="J1034" s="1" t="str">
        <f t="shared" si="147"/>
        <v>***</v>
      </c>
      <c r="P1034" s="1">
        <v>50</v>
      </c>
      <c r="Q1034" s="1">
        <f t="shared" si="152"/>
        <v>0.06</v>
      </c>
      <c r="T1034" s="4">
        <v>15383.7</v>
      </c>
      <c r="U1034" s="9">
        <f t="shared" si="148"/>
        <v>1</v>
      </c>
      <c r="V1034" s="4">
        <f t="shared" si="149"/>
        <v>307.67400000000004</v>
      </c>
      <c r="W1034" s="1" t="s">
        <v>21</v>
      </c>
      <c r="X1034" s="1">
        <v>19.989999999999998</v>
      </c>
      <c r="Y1034" s="4">
        <f t="shared" si="150"/>
        <v>15403.69</v>
      </c>
      <c r="Z1034" s="1" t="s">
        <v>22</v>
      </c>
      <c r="AA1034" s="1" t="s">
        <v>37</v>
      </c>
      <c r="AB1034" s="1" t="s">
        <v>29</v>
      </c>
      <c r="AC1034" s="1" t="s">
        <v>43</v>
      </c>
      <c r="AD1034" s="1" t="s">
        <v>19</v>
      </c>
      <c r="AE1034" s="2">
        <v>39988</v>
      </c>
    </row>
    <row r="1035" spans="1:31" x14ac:dyDescent="0.25">
      <c r="A1035">
        <f t="shared" si="151"/>
        <v>1034</v>
      </c>
      <c r="B1035" s="1">
        <v>14182</v>
      </c>
      <c r="C1035" s="2">
        <v>39986</v>
      </c>
      <c r="D1035" s="1" t="s">
        <v>13</v>
      </c>
      <c r="E1035" s="1" t="str">
        <f t="shared" si="144"/>
        <v>*</v>
      </c>
      <c r="F1035" s="1" t="str">
        <f t="shared" si="145"/>
        <v>*</v>
      </c>
      <c r="G1035" s="1" t="str">
        <f t="shared" si="146"/>
        <v>*</v>
      </c>
      <c r="J1035" s="1" t="str">
        <f t="shared" si="147"/>
        <v>*</v>
      </c>
      <c r="P1035" s="1">
        <v>23</v>
      </c>
      <c r="Q1035" s="1">
        <f t="shared" si="152"/>
        <v>3.5000000000000003E-2</v>
      </c>
      <c r="T1035" s="4">
        <v>2433.5500000000002</v>
      </c>
      <c r="U1035" s="9">
        <f t="shared" si="148"/>
        <v>1</v>
      </c>
      <c r="V1035" s="4">
        <f t="shared" si="149"/>
        <v>105.80652173913045</v>
      </c>
      <c r="W1035" s="1" t="s">
        <v>21</v>
      </c>
      <c r="X1035" s="1">
        <v>8.08</v>
      </c>
      <c r="Y1035" s="4">
        <f t="shared" si="150"/>
        <v>2441.63</v>
      </c>
      <c r="Z1035" s="1" t="s">
        <v>53</v>
      </c>
      <c r="AA1035" s="1" t="s">
        <v>23</v>
      </c>
      <c r="AB1035" s="1" t="s">
        <v>24</v>
      </c>
      <c r="AC1035" s="1" t="s">
        <v>25</v>
      </c>
      <c r="AD1035" s="1" t="s">
        <v>19</v>
      </c>
      <c r="AE1035" s="2">
        <v>39991</v>
      </c>
    </row>
    <row r="1036" spans="1:31" x14ac:dyDescent="0.25">
      <c r="A1036">
        <f t="shared" si="151"/>
        <v>1035</v>
      </c>
      <c r="B1036" s="1">
        <v>9088</v>
      </c>
      <c r="C1036" s="2">
        <v>39986</v>
      </c>
      <c r="D1036" s="1" t="s">
        <v>32</v>
      </c>
      <c r="E1036" s="1" t="str">
        <f t="shared" si="144"/>
        <v>***</v>
      </c>
      <c r="F1036" s="1" t="str">
        <f t="shared" si="145"/>
        <v>***</v>
      </c>
      <c r="G1036" s="1" t="str">
        <f t="shared" si="146"/>
        <v>***</v>
      </c>
      <c r="J1036" s="1" t="str">
        <f t="shared" si="147"/>
        <v>***</v>
      </c>
      <c r="P1036" s="1">
        <v>31</v>
      </c>
      <c r="Q1036" s="1">
        <f t="shared" si="152"/>
        <v>0.04</v>
      </c>
      <c r="T1036" s="4">
        <v>1637.4570000000001</v>
      </c>
      <c r="U1036" s="9">
        <f t="shared" si="148"/>
        <v>1</v>
      </c>
      <c r="V1036" s="4">
        <f t="shared" si="149"/>
        <v>52.8211935483871</v>
      </c>
      <c r="W1036" s="1" t="s">
        <v>21</v>
      </c>
      <c r="X1036" s="1">
        <v>8.99</v>
      </c>
      <c r="Y1036" s="4">
        <f t="shared" si="150"/>
        <v>1646.4470000000001</v>
      </c>
      <c r="Z1036" s="1" t="s">
        <v>22</v>
      </c>
      <c r="AA1036" s="1" t="s">
        <v>37</v>
      </c>
      <c r="AB1036" s="1" t="s">
        <v>24</v>
      </c>
      <c r="AC1036" s="1" t="s">
        <v>25</v>
      </c>
      <c r="AD1036" s="1" t="s">
        <v>19</v>
      </c>
      <c r="AE1036" s="2">
        <v>39988</v>
      </c>
    </row>
    <row r="1037" spans="1:31" x14ac:dyDescent="0.25">
      <c r="A1037">
        <f t="shared" si="151"/>
        <v>1036</v>
      </c>
      <c r="B1037" s="1">
        <v>18080</v>
      </c>
      <c r="C1037" s="2">
        <v>39986</v>
      </c>
      <c r="D1037" s="1" t="s">
        <v>20</v>
      </c>
      <c r="E1037" s="1" t="str">
        <f t="shared" si="144"/>
        <v>*</v>
      </c>
      <c r="F1037" s="1" t="str">
        <f t="shared" si="145"/>
        <v>**</v>
      </c>
      <c r="G1037" s="1" t="str">
        <f t="shared" si="146"/>
        <v>**</v>
      </c>
      <c r="J1037" s="1" t="str">
        <f t="shared" si="147"/>
        <v>**</v>
      </c>
      <c r="P1037" s="1">
        <v>7</v>
      </c>
      <c r="Q1037" s="1">
        <f t="shared" si="152"/>
        <v>0.01</v>
      </c>
      <c r="T1037" s="4">
        <v>1211.98</v>
      </c>
      <c r="U1037" s="9">
        <f t="shared" si="148"/>
        <v>1</v>
      </c>
      <c r="V1037" s="4">
        <f t="shared" si="149"/>
        <v>173.14000000000001</v>
      </c>
      <c r="W1037" s="1" t="s">
        <v>33</v>
      </c>
      <c r="X1037" s="1">
        <v>26.2</v>
      </c>
      <c r="Y1037" s="4">
        <f t="shared" si="150"/>
        <v>1238.18</v>
      </c>
      <c r="Z1037" s="1" t="s">
        <v>39</v>
      </c>
      <c r="AA1037" s="1" t="s">
        <v>28</v>
      </c>
      <c r="AB1037" s="1" t="s">
        <v>17</v>
      </c>
      <c r="AC1037" s="1" t="s">
        <v>34</v>
      </c>
      <c r="AD1037" s="1" t="s">
        <v>35</v>
      </c>
      <c r="AE1037" s="2">
        <v>39987</v>
      </c>
    </row>
    <row r="1038" spans="1:31" x14ac:dyDescent="0.25">
      <c r="A1038">
        <f t="shared" si="151"/>
        <v>1037</v>
      </c>
      <c r="B1038" s="1">
        <v>3397</v>
      </c>
      <c r="C1038" s="2">
        <v>39986</v>
      </c>
      <c r="D1038" s="1" t="s">
        <v>36</v>
      </c>
      <c r="E1038" s="1" t="str">
        <f t="shared" si="144"/>
        <v>*</v>
      </c>
      <c r="F1038" s="1" t="str">
        <f t="shared" si="145"/>
        <v>*</v>
      </c>
      <c r="G1038" s="1" t="str">
        <f t="shared" si="146"/>
        <v>*</v>
      </c>
      <c r="J1038" s="1" t="str">
        <f t="shared" si="147"/>
        <v>*</v>
      </c>
      <c r="P1038" s="1">
        <v>43</v>
      </c>
      <c r="Q1038" s="1">
        <f t="shared" si="152"/>
        <v>0.05</v>
      </c>
      <c r="T1038" s="4">
        <v>815.89</v>
      </c>
      <c r="U1038" s="9">
        <f t="shared" si="148"/>
        <v>0</v>
      </c>
      <c r="V1038" s="4">
        <f t="shared" si="149"/>
        <v>18.974186046511626</v>
      </c>
      <c r="W1038" s="1" t="s">
        <v>21</v>
      </c>
      <c r="X1038" s="1">
        <v>4</v>
      </c>
      <c r="Y1038" s="4">
        <f t="shared" si="150"/>
        <v>819.89</v>
      </c>
      <c r="Z1038" s="1" t="s">
        <v>53</v>
      </c>
      <c r="AA1038" s="1" t="s">
        <v>16</v>
      </c>
      <c r="AB1038" s="1" t="s">
        <v>24</v>
      </c>
      <c r="AC1038" s="1" t="s">
        <v>38</v>
      </c>
      <c r="AD1038" s="1" t="s">
        <v>19</v>
      </c>
      <c r="AE1038" s="2">
        <v>39988</v>
      </c>
    </row>
    <row r="1039" spans="1:31" x14ac:dyDescent="0.25">
      <c r="A1039">
        <f t="shared" si="151"/>
        <v>1038</v>
      </c>
      <c r="B1039" s="1">
        <v>29633</v>
      </c>
      <c r="C1039" s="2">
        <v>39986</v>
      </c>
      <c r="D1039" s="1" t="s">
        <v>32</v>
      </c>
      <c r="E1039" s="1" t="str">
        <f t="shared" si="144"/>
        <v>***</v>
      </c>
      <c r="F1039" s="1" t="str">
        <f t="shared" si="145"/>
        <v>***</v>
      </c>
      <c r="G1039" s="1" t="str">
        <f t="shared" si="146"/>
        <v>***</v>
      </c>
      <c r="J1039" s="1" t="str">
        <f t="shared" si="147"/>
        <v>***</v>
      </c>
      <c r="P1039" s="1">
        <v>11</v>
      </c>
      <c r="Q1039" s="1">
        <f t="shared" si="152"/>
        <v>0.02</v>
      </c>
      <c r="T1039" s="4">
        <v>96.01</v>
      </c>
      <c r="U1039" s="9">
        <f t="shared" si="148"/>
        <v>0</v>
      </c>
      <c r="V1039" s="4">
        <f t="shared" si="149"/>
        <v>8.7281818181818185</v>
      </c>
      <c r="W1039" s="1" t="s">
        <v>21</v>
      </c>
      <c r="X1039" s="1">
        <v>6.5</v>
      </c>
      <c r="Y1039" s="4">
        <f t="shared" si="150"/>
        <v>102.51</v>
      </c>
      <c r="Z1039" s="1" t="s">
        <v>44</v>
      </c>
      <c r="AA1039" s="1" t="s">
        <v>16</v>
      </c>
      <c r="AB1039" s="1" t="s">
        <v>29</v>
      </c>
      <c r="AC1039" s="1" t="s">
        <v>55</v>
      </c>
      <c r="AD1039" s="1" t="s">
        <v>26</v>
      </c>
      <c r="AE1039" s="2">
        <v>39987</v>
      </c>
    </row>
    <row r="1040" spans="1:31" x14ac:dyDescent="0.25">
      <c r="A1040">
        <f t="shared" si="151"/>
        <v>1039</v>
      </c>
      <c r="B1040" s="1">
        <v>39488</v>
      </c>
      <c r="C1040" s="2">
        <v>39986</v>
      </c>
      <c r="D1040" s="1" t="s">
        <v>13</v>
      </c>
      <c r="E1040" s="1" t="str">
        <f t="shared" si="144"/>
        <v>*</v>
      </c>
      <c r="F1040" s="1" t="str">
        <f t="shared" si="145"/>
        <v>*</v>
      </c>
      <c r="G1040" s="1" t="str">
        <f t="shared" si="146"/>
        <v>*</v>
      </c>
      <c r="J1040" s="1" t="str">
        <f t="shared" si="147"/>
        <v>*</v>
      </c>
      <c r="P1040" s="1">
        <v>18</v>
      </c>
      <c r="Q1040" s="1">
        <f t="shared" si="152"/>
        <v>0.02</v>
      </c>
      <c r="T1040" s="4">
        <v>92.4</v>
      </c>
      <c r="U1040" s="9">
        <f t="shared" si="148"/>
        <v>0</v>
      </c>
      <c r="V1040" s="4">
        <f t="shared" si="149"/>
        <v>5.1333333333333337</v>
      </c>
      <c r="W1040" s="1" t="s">
        <v>14</v>
      </c>
      <c r="X1040" s="1">
        <v>2.5</v>
      </c>
      <c r="Y1040" s="4">
        <f t="shared" si="150"/>
        <v>94.9</v>
      </c>
      <c r="Z1040" s="1" t="s">
        <v>22</v>
      </c>
      <c r="AA1040" s="1" t="s">
        <v>37</v>
      </c>
      <c r="AB1040" s="1" t="s">
        <v>29</v>
      </c>
      <c r="AC1040" s="1" t="s">
        <v>57</v>
      </c>
      <c r="AD1040" s="1" t="s">
        <v>19</v>
      </c>
      <c r="AE1040" s="2">
        <v>39990</v>
      </c>
    </row>
    <row r="1041" spans="1:31" x14ac:dyDescent="0.25">
      <c r="A1041">
        <f t="shared" si="151"/>
        <v>1040</v>
      </c>
      <c r="B1041" s="1">
        <v>3397</v>
      </c>
      <c r="C1041" s="2">
        <v>39986</v>
      </c>
      <c r="D1041" s="1" t="s">
        <v>36</v>
      </c>
      <c r="E1041" s="1" t="str">
        <f t="shared" si="144"/>
        <v>*</v>
      </c>
      <c r="F1041" s="1" t="str">
        <f t="shared" si="145"/>
        <v>*</v>
      </c>
      <c r="G1041" s="1" t="str">
        <f t="shared" si="146"/>
        <v>*</v>
      </c>
      <c r="J1041" s="1" t="str">
        <f t="shared" si="147"/>
        <v>*</v>
      </c>
      <c r="P1041" s="1">
        <v>11</v>
      </c>
      <c r="Q1041" s="1">
        <f t="shared" si="152"/>
        <v>0.02</v>
      </c>
      <c r="T1041" s="4">
        <v>30.61</v>
      </c>
      <c r="U1041" s="9">
        <f t="shared" si="148"/>
        <v>0</v>
      </c>
      <c r="V1041" s="4">
        <f t="shared" si="149"/>
        <v>2.7827272727272727</v>
      </c>
      <c r="W1041" s="1" t="s">
        <v>21</v>
      </c>
      <c r="X1041" s="1">
        <v>1.49</v>
      </c>
      <c r="Y1041" s="4">
        <f t="shared" si="150"/>
        <v>32.1</v>
      </c>
      <c r="Z1041" s="1" t="s">
        <v>44</v>
      </c>
      <c r="AA1041" s="1" t="s">
        <v>16</v>
      </c>
      <c r="AB1041" s="1" t="s">
        <v>29</v>
      </c>
      <c r="AC1041" s="1" t="s">
        <v>43</v>
      </c>
      <c r="AD1041" s="1" t="s">
        <v>19</v>
      </c>
      <c r="AE1041" s="2">
        <v>39987</v>
      </c>
    </row>
    <row r="1042" spans="1:31" x14ac:dyDescent="0.25">
      <c r="A1042">
        <f t="shared" si="151"/>
        <v>1041</v>
      </c>
      <c r="B1042" s="1">
        <v>41606</v>
      </c>
      <c r="C1042" s="2">
        <v>39987</v>
      </c>
      <c r="D1042" s="1" t="s">
        <v>20</v>
      </c>
      <c r="E1042" s="1" t="str">
        <f t="shared" si="144"/>
        <v>*</v>
      </c>
      <c r="F1042" s="1" t="str">
        <f t="shared" si="145"/>
        <v>**</v>
      </c>
      <c r="G1042" s="1" t="str">
        <f t="shared" si="146"/>
        <v>**</v>
      </c>
      <c r="J1042" s="1" t="str">
        <f t="shared" si="147"/>
        <v>**</v>
      </c>
      <c r="P1042" s="1">
        <v>23</v>
      </c>
      <c r="Q1042" s="1">
        <f t="shared" si="152"/>
        <v>3.5000000000000003E-2</v>
      </c>
      <c r="T1042" s="4">
        <v>4514.8599999999997</v>
      </c>
      <c r="U1042" s="9">
        <f t="shared" si="148"/>
        <v>1</v>
      </c>
      <c r="V1042" s="4">
        <f t="shared" si="149"/>
        <v>196.29826086956521</v>
      </c>
      <c r="W1042" s="1" t="s">
        <v>33</v>
      </c>
      <c r="X1042" s="1">
        <v>55.96</v>
      </c>
      <c r="Y1042" s="4">
        <f t="shared" si="150"/>
        <v>4570.82</v>
      </c>
      <c r="Z1042" s="1" t="s">
        <v>22</v>
      </c>
      <c r="AA1042" s="1" t="s">
        <v>23</v>
      </c>
      <c r="AB1042" s="1" t="s">
        <v>17</v>
      </c>
      <c r="AC1042" s="1" t="s">
        <v>62</v>
      </c>
      <c r="AD1042" s="1" t="s">
        <v>59</v>
      </c>
      <c r="AE1042" s="2">
        <v>39988</v>
      </c>
    </row>
    <row r="1043" spans="1:31" x14ac:dyDescent="0.25">
      <c r="A1043">
        <f t="shared" si="151"/>
        <v>1042</v>
      </c>
      <c r="B1043" s="1">
        <v>39078</v>
      </c>
      <c r="C1043" s="2">
        <v>39987</v>
      </c>
      <c r="D1043" s="1" t="s">
        <v>13</v>
      </c>
      <c r="E1043" s="1" t="str">
        <f t="shared" si="144"/>
        <v>*</v>
      </c>
      <c r="F1043" s="1" t="str">
        <f t="shared" si="145"/>
        <v>*</v>
      </c>
      <c r="G1043" s="1" t="str">
        <f t="shared" si="146"/>
        <v>*</v>
      </c>
      <c r="J1043" s="1" t="str">
        <f t="shared" si="147"/>
        <v>*</v>
      </c>
      <c r="P1043" s="1">
        <v>8</v>
      </c>
      <c r="Q1043" s="1">
        <f t="shared" si="152"/>
        <v>0.01</v>
      </c>
      <c r="T1043" s="4">
        <v>2155.84</v>
      </c>
      <c r="U1043" s="9">
        <f t="shared" si="148"/>
        <v>1</v>
      </c>
      <c r="V1043" s="4">
        <f t="shared" si="149"/>
        <v>269.48</v>
      </c>
      <c r="W1043" s="1" t="s">
        <v>21</v>
      </c>
      <c r="X1043" s="1">
        <v>11.25</v>
      </c>
      <c r="Y1043" s="4">
        <f t="shared" si="150"/>
        <v>2167.09</v>
      </c>
      <c r="Z1043" s="1" t="s">
        <v>22</v>
      </c>
      <c r="AA1043" s="1" t="s">
        <v>28</v>
      </c>
      <c r="AB1043" s="1" t="s">
        <v>24</v>
      </c>
      <c r="AC1043" s="1" t="s">
        <v>38</v>
      </c>
      <c r="AD1043" s="1" t="s">
        <v>19</v>
      </c>
      <c r="AE1043" s="2">
        <v>39994</v>
      </c>
    </row>
    <row r="1044" spans="1:31" x14ac:dyDescent="0.25">
      <c r="A1044">
        <f t="shared" si="151"/>
        <v>1043</v>
      </c>
      <c r="B1044" s="1">
        <v>41799</v>
      </c>
      <c r="C1044" s="2">
        <v>39987</v>
      </c>
      <c r="D1044" s="1" t="s">
        <v>20</v>
      </c>
      <c r="E1044" s="1" t="str">
        <f t="shared" si="144"/>
        <v>*</v>
      </c>
      <c r="F1044" s="1" t="str">
        <f t="shared" si="145"/>
        <v>**</v>
      </c>
      <c r="G1044" s="1" t="str">
        <f t="shared" si="146"/>
        <v>**</v>
      </c>
      <c r="J1044" s="1" t="str">
        <f t="shared" si="147"/>
        <v>**</v>
      </c>
      <c r="P1044" s="1">
        <v>21</v>
      </c>
      <c r="Q1044" s="1">
        <f t="shared" si="152"/>
        <v>3.5000000000000003E-2</v>
      </c>
      <c r="T1044" s="4">
        <v>1130.806</v>
      </c>
      <c r="U1044" s="9">
        <f t="shared" si="148"/>
        <v>1</v>
      </c>
      <c r="V1044" s="4">
        <f t="shared" si="149"/>
        <v>53.847904761904765</v>
      </c>
      <c r="W1044" s="1" t="s">
        <v>21</v>
      </c>
      <c r="X1044" s="1">
        <v>4.99</v>
      </c>
      <c r="Y1044" s="4">
        <f t="shared" si="150"/>
        <v>1135.796</v>
      </c>
      <c r="Z1044" s="1" t="s">
        <v>49</v>
      </c>
      <c r="AA1044" s="1" t="s">
        <v>28</v>
      </c>
      <c r="AB1044" s="1" t="s">
        <v>24</v>
      </c>
      <c r="AC1044" s="1" t="s">
        <v>25</v>
      </c>
      <c r="AD1044" s="1" t="s">
        <v>19</v>
      </c>
      <c r="AE1044" s="2">
        <v>39988</v>
      </c>
    </row>
    <row r="1045" spans="1:31" x14ac:dyDescent="0.25">
      <c r="A1045">
        <f t="shared" si="151"/>
        <v>1044</v>
      </c>
      <c r="B1045" s="1">
        <v>39078</v>
      </c>
      <c r="C1045" s="2">
        <v>39987</v>
      </c>
      <c r="D1045" s="1" t="s">
        <v>13</v>
      </c>
      <c r="E1045" s="1" t="str">
        <f t="shared" si="144"/>
        <v>*</v>
      </c>
      <c r="F1045" s="1" t="str">
        <f t="shared" si="145"/>
        <v>*</v>
      </c>
      <c r="G1045" s="1" t="str">
        <f t="shared" si="146"/>
        <v>*</v>
      </c>
      <c r="J1045" s="1" t="str">
        <f t="shared" si="147"/>
        <v>*</v>
      </c>
      <c r="P1045" s="1">
        <v>26</v>
      </c>
      <c r="Q1045" s="1">
        <f t="shared" si="152"/>
        <v>3.5000000000000003E-2</v>
      </c>
      <c r="T1045" s="4">
        <v>175.27</v>
      </c>
      <c r="U1045" s="9">
        <f t="shared" si="148"/>
        <v>0</v>
      </c>
      <c r="V1045" s="4">
        <f t="shared" si="149"/>
        <v>6.7411538461538463</v>
      </c>
      <c r="W1045" s="1" t="s">
        <v>21</v>
      </c>
      <c r="X1045" s="1">
        <v>5.14</v>
      </c>
      <c r="Y1045" s="4">
        <f t="shared" si="150"/>
        <v>180.41</v>
      </c>
      <c r="Z1045" s="1" t="s">
        <v>22</v>
      </c>
      <c r="AA1045" s="1" t="s">
        <v>28</v>
      </c>
      <c r="AB1045" s="1" t="s">
        <v>29</v>
      </c>
      <c r="AC1045" s="1" t="s">
        <v>40</v>
      </c>
      <c r="AD1045" s="1" t="s">
        <v>19</v>
      </c>
      <c r="AE1045" s="2">
        <v>39989</v>
      </c>
    </row>
    <row r="1046" spans="1:31" x14ac:dyDescent="0.25">
      <c r="A1046">
        <f t="shared" si="151"/>
        <v>1045</v>
      </c>
      <c r="B1046" s="1">
        <v>41606</v>
      </c>
      <c r="C1046" s="2">
        <v>39987</v>
      </c>
      <c r="D1046" s="1" t="s">
        <v>20</v>
      </c>
      <c r="E1046" s="1" t="str">
        <f t="shared" si="144"/>
        <v>*</v>
      </c>
      <c r="F1046" s="1" t="str">
        <f t="shared" si="145"/>
        <v>**</v>
      </c>
      <c r="G1046" s="1" t="str">
        <f t="shared" si="146"/>
        <v>**</v>
      </c>
      <c r="J1046" s="1" t="str">
        <f t="shared" si="147"/>
        <v>**</v>
      </c>
      <c r="P1046" s="1">
        <v>30</v>
      </c>
      <c r="Q1046" s="1">
        <f t="shared" si="152"/>
        <v>0.04</v>
      </c>
      <c r="T1046" s="4">
        <v>79.14</v>
      </c>
      <c r="U1046" s="9">
        <f t="shared" si="148"/>
        <v>0</v>
      </c>
      <c r="V1046" s="4">
        <f t="shared" si="149"/>
        <v>2.6379999999999999</v>
      </c>
      <c r="W1046" s="1" t="s">
        <v>21</v>
      </c>
      <c r="X1046" s="1">
        <v>0.97</v>
      </c>
      <c r="Y1046" s="4">
        <f t="shared" si="150"/>
        <v>80.11</v>
      </c>
      <c r="Z1046" s="1" t="s">
        <v>22</v>
      </c>
      <c r="AA1046" s="1" t="s">
        <v>23</v>
      </c>
      <c r="AB1046" s="1" t="s">
        <v>29</v>
      </c>
      <c r="AC1046" s="1" t="s">
        <v>30</v>
      </c>
      <c r="AD1046" s="1" t="s">
        <v>31</v>
      </c>
      <c r="AE1046" s="2">
        <v>39988</v>
      </c>
    </row>
    <row r="1047" spans="1:31" x14ac:dyDescent="0.25">
      <c r="A1047">
        <f t="shared" si="151"/>
        <v>1046</v>
      </c>
      <c r="B1047" s="1">
        <v>39078</v>
      </c>
      <c r="C1047" s="2">
        <v>39987</v>
      </c>
      <c r="D1047" s="1" t="s">
        <v>13</v>
      </c>
      <c r="E1047" s="1" t="str">
        <f t="shared" si="144"/>
        <v>*</v>
      </c>
      <c r="F1047" s="1" t="str">
        <f t="shared" si="145"/>
        <v>*</v>
      </c>
      <c r="G1047" s="1" t="str">
        <f t="shared" si="146"/>
        <v>*</v>
      </c>
      <c r="J1047" s="1" t="str">
        <f t="shared" si="147"/>
        <v>*</v>
      </c>
      <c r="P1047" s="1">
        <v>10</v>
      </c>
      <c r="Q1047" s="1">
        <f t="shared" si="152"/>
        <v>0.02</v>
      </c>
      <c r="T1047" s="4">
        <v>36.909999999999997</v>
      </c>
      <c r="U1047" s="9">
        <f t="shared" si="148"/>
        <v>0</v>
      </c>
      <c r="V1047" s="4">
        <f t="shared" si="149"/>
        <v>3.6909999999999998</v>
      </c>
      <c r="W1047" s="1" t="s">
        <v>21</v>
      </c>
      <c r="X1047" s="1">
        <v>3.97</v>
      </c>
      <c r="Y1047" s="4">
        <f t="shared" si="150"/>
        <v>40.879999999999995</v>
      </c>
      <c r="Z1047" s="1" t="s">
        <v>22</v>
      </c>
      <c r="AA1047" s="1" t="s">
        <v>28</v>
      </c>
      <c r="AB1047" s="1" t="s">
        <v>29</v>
      </c>
      <c r="AC1047" s="1" t="s">
        <v>30</v>
      </c>
      <c r="AD1047" s="1" t="s">
        <v>31</v>
      </c>
      <c r="AE1047" s="2">
        <v>39987</v>
      </c>
    </row>
    <row r="1048" spans="1:31" x14ac:dyDescent="0.25">
      <c r="A1048">
        <f t="shared" si="151"/>
        <v>1047</v>
      </c>
      <c r="B1048" s="1">
        <v>39136</v>
      </c>
      <c r="C1048" s="2">
        <v>39988</v>
      </c>
      <c r="D1048" s="1" t="s">
        <v>20</v>
      </c>
      <c r="E1048" s="1" t="str">
        <f t="shared" si="144"/>
        <v>*</v>
      </c>
      <c r="F1048" s="1" t="str">
        <f t="shared" si="145"/>
        <v>**</v>
      </c>
      <c r="G1048" s="1" t="str">
        <f t="shared" si="146"/>
        <v>**</v>
      </c>
      <c r="J1048" s="1" t="str">
        <f t="shared" si="147"/>
        <v>**</v>
      </c>
      <c r="P1048" s="1">
        <v>49</v>
      </c>
      <c r="Q1048" s="1">
        <f t="shared" si="152"/>
        <v>0.05</v>
      </c>
      <c r="T1048" s="4">
        <v>2693.5140000000001</v>
      </c>
      <c r="U1048" s="9">
        <f t="shared" si="148"/>
        <v>1</v>
      </c>
      <c r="V1048" s="4">
        <f t="shared" si="149"/>
        <v>54.969673469387757</v>
      </c>
      <c r="W1048" s="1" t="s">
        <v>21</v>
      </c>
      <c r="X1048" s="1">
        <v>3.99</v>
      </c>
      <c r="Y1048" s="4">
        <f t="shared" si="150"/>
        <v>2697.5039999999999</v>
      </c>
      <c r="Z1048" s="1" t="s">
        <v>15</v>
      </c>
      <c r="AA1048" s="1" t="s">
        <v>28</v>
      </c>
      <c r="AB1048" s="1" t="s">
        <v>24</v>
      </c>
      <c r="AC1048" s="1" t="s">
        <v>25</v>
      </c>
      <c r="AD1048" s="1" t="s">
        <v>19</v>
      </c>
      <c r="AE1048" s="2">
        <v>39990</v>
      </c>
    </row>
    <row r="1049" spans="1:31" x14ac:dyDescent="0.25">
      <c r="A1049">
        <f t="shared" si="151"/>
        <v>1048</v>
      </c>
      <c r="B1049" s="1">
        <v>52006</v>
      </c>
      <c r="C1049" s="2">
        <v>39988</v>
      </c>
      <c r="D1049" s="1" t="s">
        <v>36</v>
      </c>
      <c r="E1049" s="1" t="str">
        <f t="shared" si="144"/>
        <v>*</v>
      </c>
      <c r="F1049" s="1" t="str">
        <f t="shared" si="145"/>
        <v>*</v>
      </c>
      <c r="G1049" s="1" t="str">
        <f t="shared" si="146"/>
        <v>*</v>
      </c>
      <c r="J1049" s="1" t="str">
        <f t="shared" si="147"/>
        <v>*</v>
      </c>
      <c r="P1049" s="1">
        <v>39</v>
      </c>
      <c r="Q1049" s="1">
        <f t="shared" si="152"/>
        <v>0.04</v>
      </c>
      <c r="T1049" s="4">
        <v>392.81</v>
      </c>
      <c r="U1049" s="9">
        <f t="shared" si="148"/>
        <v>0</v>
      </c>
      <c r="V1049" s="4">
        <f t="shared" si="149"/>
        <v>10.072051282051282</v>
      </c>
      <c r="W1049" s="1" t="s">
        <v>21</v>
      </c>
      <c r="X1049" s="1">
        <v>2.89</v>
      </c>
      <c r="Y1049" s="4">
        <f t="shared" si="150"/>
        <v>395.7</v>
      </c>
      <c r="Z1049" s="1" t="s">
        <v>22</v>
      </c>
      <c r="AA1049" s="1" t="s">
        <v>28</v>
      </c>
      <c r="AB1049" s="1" t="s">
        <v>29</v>
      </c>
      <c r="AC1049" s="1" t="s">
        <v>30</v>
      </c>
      <c r="AD1049" s="1" t="s">
        <v>41</v>
      </c>
      <c r="AE1049" s="2">
        <v>39989</v>
      </c>
    </row>
    <row r="1050" spans="1:31" x14ac:dyDescent="0.25">
      <c r="A1050">
        <f t="shared" si="151"/>
        <v>1049</v>
      </c>
      <c r="B1050" s="1">
        <v>52006</v>
      </c>
      <c r="C1050" s="2">
        <v>39988</v>
      </c>
      <c r="D1050" s="1" t="s">
        <v>36</v>
      </c>
      <c r="E1050" s="1" t="str">
        <f t="shared" si="144"/>
        <v>*</v>
      </c>
      <c r="F1050" s="1" t="str">
        <f t="shared" si="145"/>
        <v>*</v>
      </c>
      <c r="G1050" s="1" t="str">
        <f t="shared" si="146"/>
        <v>*</v>
      </c>
      <c r="J1050" s="1" t="str">
        <f t="shared" si="147"/>
        <v>*</v>
      </c>
      <c r="P1050" s="1">
        <v>42</v>
      </c>
      <c r="Q1050" s="1">
        <f t="shared" si="152"/>
        <v>0.05</v>
      </c>
      <c r="T1050" s="4">
        <v>375.76</v>
      </c>
      <c r="U1050" s="9">
        <f t="shared" si="148"/>
        <v>0</v>
      </c>
      <c r="V1050" s="4">
        <f t="shared" si="149"/>
        <v>8.9466666666666672</v>
      </c>
      <c r="W1050" s="1" t="s">
        <v>21</v>
      </c>
      <c r="X1050" s="1">
        <v>10.16</v>
      </c>
      <c r="Y1050" s="4">
        <f t="shared" si="150"/>
        <v>385.92</v>
      </c>
      <c r="Z1050" s="1" t="s">
        <v>53</v>
      </c>
      <c r="AA1050" s="1" t="s">
        <v>28</v>
      </c>
      <c r="AB1050" s="1" t="s">
        <v>17</v>
      </c>
      <c r="AC1050" s="1" t="s">
        <v>18</v>
      </c>
      <c r="AD1050" s="1" t="s">
        <v>48</v>
      </c>
      <c r="AE1050" s="2">
        <v>39990</v>
      </c>
    </row>
    <row r="1051" spans="1:31" x14ac:dyDescent="0.25">
      <c r="A1051">
        <f t="shared" si="151"/>
        <v>1050</v>
      </c>
      <c r="B1051" s="1">
        <v>18119</v>
      </c>
      <c r="C1051" s="2">
        <v>39988</v>
      </c>
      <c r="D1051" s="1" t="s">
        <v>13</v>
      </c>
      <c r="E1051" s="1" t="str">
        <f t="shared" si="144"/>
        <v>*</v>
      </c>
      <c r="F1051" s="1" t="str">
        <f t="shared" si="145"/>
        <v>*</v>
      </c>
      <c r="G1051" s="1" t="str">
        <f t="shared" si="146"/>
        <v>*</v>
      </c>
      <c r="J1051" s="1" t="str">
        <f t="shared" si="147"/>
        <v>*</v>
      </c>
      <c r="P1051" s="1">
        <v>37</v>
      </c>
      <c r="Q1051" s="1">
        <f t="shared" si="152"/>
        <v>0.04</v>
      </c>
      <c r="T1051" s="4">
        <v>347.84</v>
      </c>
      <c r="U1051" s="9">
        <f t="shared" si="148"/>
        <v>0</v>
      </c>
      <c r="V1051" s="4">
        <f t="shared" si="149"/>
        <v>9.401081081081081</v>
      </c>
      <c r="W1051" s="1" t="s">
        <v>21</v>
      </c>
      <c r="X1051" s="1">
        <v>8.2899999999999991</v>
      </c>
      <c r="Y1051" s="4">
        <f t="shared" si="150"/>
        <v>356.13</v>
      </c>
      <c r="Z1051" s="1" t="s">
        <v>46</v>
      </c>
      <c r="AA1051" s="1" t="s">
        <v>16</v>
      </c>
      <c r="AB1051" s="1" t="s">
        <v>29</v>
      </c>
      <c r="AC1051" s="1" t="s">
        <v>57</v>
      </c>
      <c r="AD1051" s="1" t="s">
        <v>19</v>
      </c>
      <c r="AE1051" s="2">
        <v>39990</v>
      </c>
    </row>
    <row r="1052" spans="1:31" x14ac:dyDescent="0.25">
      <c r="A1052">
        <f t="shared" si="151"/>
        <v>1051</v>
      </c>
      <c r="B1052" s="1">
        <v>47938</v>
      </c>
      <c r="C1052" s="2">
        <v>39988</v>
      </c>
      <c r="D1052" s="1" t="s">
        <v>13</v>
      </c>
      <c r="E1052" s="1" t="str">
        <f t="shared" si="144"/>
        <v>*</v>
      </c>
      <c r="F1052" s="1" t="str">
        <f t="shared" si="145"/>
        <v>*</v>
      </c>
      <c r="G1052" s="1" t="str">
        <f t="shared" si="146"/>
        <v>*</v>
      </c>
      <c r="J1052" s="1" t="str">
        <f t="shared" si="147"/>
        <v>*</v>
      </c>
      <c r="P1052" s="1">
        <v>17</v>
      </c>
      <c r="Q1052" s="1">
        <f t="shared" si="152"/>
        <v>0.02</v>
      </c>
      <c r="T1052" s="4">
        <v>283.65350000000001</v>
      </c>
      <c r="U1052" s="9">
        <f t="shared" si="148"/>
        <v>0</v>
      </c>
      <c r="V1052" s="4">
        <f t="shared" si="149"/>
        <v>16.685500000000001</v>
      </c>
      <c r="W1052" s="1" t="s">
        <v>21</v>
      </c>
      <c r="X1052" s="1">
        <v>2.5</v>
      </c>
      <c r="Y1052" s="4">
        <f t="shared" si="150"/>
        <v>286.15350000000001</v>
      </c>
      <c r="Z1052" s="1" t="s">
        <v>51</v>
      </c>
      <c r="AA1052" s="1" t="s">
        <v>28</v>
      </c>
      <c r="AB1052" s="1" t="s">
        <v>24</v>
      </c>
      <c r="AC1052" s="1" t="s">
        <v>25</v>
      </c>
      <c r="AD1052" s="1" t="s">
        <v>31</v>
      </c>
      <c r="AE1052" s="2">
        <v>39995</v>
      </c>
    </row>
    <row r="1053" spans="1:31" x14ac:dyDescent="0.25">
      <c r="A1053">
        <f t="shared" si="151"/>
        <v>1052</v>
      </c>
      <c r="B1053" s="1">
        <v>19073</v>
      </c>
      <c r="C1053" s="2">
        <v>39988</v>
      </c>
      <c r="D1053" s="1" t="s">
        <v>27</v>
      </c>
      <c r="E1053" s="1" t="str">
        <f t="shared" si="144"/>
        <v>*</v>
      </c>
      <c r="F1053" s="1" t="str">
        <f t="shared" si="145"/>
        <v>*</v>
      </c>
      <c r="G1053" s="1" t="str">
        <f t="shared" si="146"/>
        <v>*</v>
      </c>
      <c r="J1053" s="1" t="str">
        <f t="shared" si="147"/>
        <v>*</v>
      </c>
      <c r="P1053" s="1">
        <v>16</v>
      </c>
      <c r="Q1053" s="1">
        <f t="shared" si="152"/>
        <v>0.02</v>
      </c>
      <c r="T1053" s="4">
        <v>178.4</v>
      </c>
      <c r="U1053" s="9">
        <f t="shared" si="148"/>
        <v>0</v>
      </c>
      <c r="V1053" s="4">
        <f t="shared" si="149"/>
        <v>11.15</v>
      </c>
      <c r="W1053" s="1" t="s">
        <v>21</v>
      </c>
      <c r="X1053" s="1">
        <v>5.16</v>
      </c>
      <c r="Y1053" s="4">
        <f t="shared" si="150"/>
        <v>183.56</v>
      </c>
      <c r="Z1053" s="1" t="s">
        <v>50</v>
      </c>
      <c r="AA1053" s="1" t="s">
        <v>28</v>
      </c>
      <c r="AB1053" s="1" t="s">
        <v>17</v>
      </c>
      <c r="AC1053" s="1" t="s">
        <v>18</v>
      </c>
      <c r="AD1053" s="1" t="s">
        <v>19</v>
      </c>
      <c r="AE1053" s="2">
        <v>39989</v>
      </c>
    </row>
    <row r="1054" spans="1:31" x14ac:dyDescent="0.25">
      <c r="A1054">
        <f t="shared" si="151"/>
        <v>1053</v>
      </c>
      <c r="B1054" s="1">
        <v>19073</v>
      </c>
      <c r="C1054" s="2">
        <v>39988</v>
      </c>
      <c r="D1054" s="1" t="s">
        <v>27</v>
      </c>
      <c r="E1054" s="1" t="str">
        <f t="shared" si="144"/>
        <v>*</v>
      </c>
      <c r="F1054" s="1" t="str">
        <f t="shared" si="145"/>
        <v>*</v>
      </c>
      <c r="G1054" s="1" t="str">
        <f t="shared" si="146"/>
        <v>*</v>
      </c>
      <c r="J1054" s="1" t="str">
        <f t="shared" si="147"/>
        <v>*</v>
      </c>
      <c r="P1054" s="1">
        <v>40</v>
      </c>
      <c r="Q1054" s="1">
        <f t="shared" si="152"/>
        <v>0.05</v>
      </c>
      <c r="T1054" s="4">
        <v>115.01</v>
      </c>
      <c r="U1054" s="9">
        <f t="shared" si="148"/>
        <v>0</v>
      </c>
      <c r="V1054" s="4">
        <f t="shared" si="149"/>
        <v>2.8752500000000003</v>
      </c>
      <c r="W1054" s="1" t="s">
        <v>14</v>
      </c>
      <c r="X1054" s="1">
        <v>1.34</v>
      </c>
      <c r="Y1054" s="4">
        <f t="shared" si="150"/>
        <v>116.35000000000001</v>
      </c>
      <c r="Z1054" s="1" t="s">
        <v>50</v>
      </c>
      <c r="AA1054" s="1" t="s">
        <v>28</v>
      </c>
      <c r="AB1054" s="1" t="s">
        <v>29</v>
      </c>
      <c r="AC1054" s="1" t="s">
        <v>30</v>
      </c>
      <c r="AD1054" s="1" t="s">
        <v>31</v>
      </c>
      <c r="AE1054" s="2">
        <v>39990</v>
      </c>
    </row>
    <row r="1055" spans="1:31" x14ac:dyDescent="0.25">
      <c r="A1055">
        <f t="shared" si="151"/>
        <v>1054</v>
      </c>
      <c r="B1055" s="1">
        <v>33250</v>
      </c>
      <c r="C1055" s="2">
        <v>39989</v>
      </c>
      <c r="D1055" s="1" t="s">
        <v>27</v>
      </c>
      <c r="E1055" s="1" t="str">
        <f t="shared" si="144"/>
        <v>*</v>
      </c>
      <c r="F1055" s="1" t="str">
        <f t="shared" si="145"/>
        <v>*</v>
      </c>
      <c r="G1055" s="1" t="str">
        <f t="shared" si="146"/>
        <v>*</v>
      </c>
      <c r="J1055" s="1" t="str">
        <f t="shared" si="147"/>
        <v>*</v>
      </c>
      <c r="P1055" s="1">
        <v>40</v>
      </c>
      <c r="Q1055" s="1">
        <f t="shared" si="152"/>
        <v>0.05</v>
      </c>
      <c r="T1055" s="4">
        <v>7381.19</v>
      </c>
      <c r="U1055" s="9">
        <f t="shared" si="148"/>
        <v>1</v>
      </c>
      <c r="V1055" s="4">
        <f t="shared" si="149"/>
        <v>184.52974999999998</v>
      </c>
      <c r="W1055" s="1" t="s">
        <v>21</v>
      </c>
      <c r="X1055" s="1">
        <v>0.99</v>
      </c>
      <c r="Y1055" s="4">
        <f t="shared" si="150"/>
        <v>7382.1799999999994</v>
      </c>
      <c r="Z1055" s="1" t="s">
        <v>22</v>
      </c>
      <c r="AA1055" s="1" t="s">
        <v>28</v>
      </c>
      <c r="AB1055" s="1" t="s">
        <v>29</v>
      </c>
      <c r="AC1055" s="1" t="s">
        <v>63</v>
      </c>
      <c r="AD1055" s="1" t="s">
        <v>19</v>
      </c>
      <c r="AE1055" s="2">
        <v>39991</v>
      </c>
    </row>
    <row r="1056" spans="1:31" x14ac:dyDescent="0.25">
      <c r="A1056">
        <f t="shared" si="151"/>
        <v>1055</v>
      </c>
      <c r="B1056" s="1">
        <v>12228</v>
      </c>
      <c r="C1056" s="2">
        <v>39989</v>
      </c>
      <c r="D1056" s="1" t="s">
        <v>27</v>
      </c>
      <c r="E1056" s="1" t="str">
        <f t="shared" si="144"/>
        <v>*</v>
      </c>
      <c r="F1056" s="1" t="str">
        <f t="shared" si="145"/>
        <v>*</v>
      </c>
      <c r="G1056" s="1" t="str">
        <f t="shared" si="146"/>
        <v>*</v>
      </c>
      <c r="J1056" s="1" t="str">
        <f t="shared" si="147"/>
        <v>*</v>
      </c>
      <c r="P1056" s="1">
        <v>30</v>
      </c>
      <c r="Q1056" s="1">
        <f t="shared" si="152"/>
        <v>0.04</v>
      </c>
      <c r="T1056" s="4">
        <v>5015.0510000000004</v>
      </c>
      <c r="U1056" s="9">
        <f t="shared" si="148"/>
        <v>1</v>
      </c>
      <c r="V1056" s="4">
        <f t="shared" si="149"/>
        <v>167.16836666666669</v>
      </c>
      <c r="W1056" s="1" t="s">
        <v>21</v>
      </c>
      <c r="X1056" s="1">
        <v>4.2</v>
      </c>
      <c r="Y1056" s="4">
        <f t="shared" si="150"/>
        <v>5019.2510000000002</v>
      </c>
      <c r="Z1056" s="1" t="s">
        <v>53</v>
      </c>
      <c r="AA1056" s="1" t="s">
        <v>28</v>
      </c>
      <c r="AB1056" s="1" t="s">
        <v>24</v>
      </c>
      <c r="AC1056" s="1" t="s">
        <v>25</v>
      </c>
      <c r="AD1056" s="1" t="s">
        <v>19</v>
      </c>
      <c r="AE1056" s="2">
        <v>39989</v>
      </c>
    </row>
    <row r="1057" spans="1:31" x14ac:dyDescent="0.25">
      <c r="A1057">
        <f t="shared" si="151"/>
        <v>1056</v>
      </c>
      <c r="B1057" s="1">
        <v>32582</v>
      </c>
      <c r="C1057" s="2">
        <v>39989</v>
      </c>
      <c r="D1057" s="1" t="s">
        <v>27</v>
      </c>
      <c r="E1057" s="1" t="str">
        <f t="shared" si="144"/>
        <v>*</v>
      </c>
      <c r="F1057" s="1" t="str">
        <f t="shared" si="145"/>
        <v>*</v>
      </c>
      <c r="G1057" s="1" t="str">
        <f t="shared" si="146"/>
        <v>*</v>
      </c>
      <c r="J1057" s="1" t="str">
        <f t="shared" si="147"/>
        <v>*</v>
      </c>
      <c r="P1057" s="1">
        <v>27</v>
      </c>
      <c r="Q1057" s="1">
        <f t="shared" si="152"/>
        <v>3.5000000000000003E-2</v>
      </c>
      <c r="T1057" s="4">
        <v>2780.88</v>
      </c>
      <c r="U1057" s="9">
        <f t="shared" si="148"/>
        <v>1</v>
      </c>
      <c r="V1057" s="4">
        <f t="shared" si="149"/>
        <v>102.99555555555555</v>
      </c>
      <c r="W1057" s="1" t="s">
        <v>14</v>
      </c>
      <c r="X1057" s="1">
        <v>24.49</v>
      </c>
      <c r="Y1057" s="4">
        <f t="shared" si="150"/>
        <v>2805.37</v>
      </c>
      <c r="Z1057" s="1" t="s">
        <v>15</v>
      </c>
      <c r="AA1057" s="1" t="s">
        <v>16</v>
      </c>
      <c r="AB1057" s="1" t="s">
        <v>17</v>
      </c>
      <c r="AC1057" s="1" t="s">
        <v>18</v>
      </c>
      <c r="AD1057" s="1" t="s">
        <v>48</v>
      </c>
      <c r="AE1057" s="2">
        <v>39990</v>
      </c>
    </row>
    <row r="1058" spans="1:31" x14ac:dyDescent="0.25">
      <c r="A1058">
        <f t="shared" si="151"/>
        <v>1057</v>
      </c>
      <c r="B1058" s="1">
        <v>36705</v>
      </c>
      <c r="C1058" s="2">
        <v>39989</v>
      </c>
      <c r="D1058" s="1" t="s">
        <v>27</v>
      </c>
      <c r="E1058" s="1" t="str">
        <f t="shared" si="144"/>
        <v>*</v>
      </c>
      <c r="F1058" s="1" t="str">
        <f t="shared" si="145"/>
        <v>*</v>
      </c>
      <c r="G1058" s="1" t="str">
        <f t="shared" si="146"/>
        <v>*</v>
      </c>
      <c r="J1058" s="1" t="str">
        <f t="shared" si="147"/>
        <v>*</v>
      </c>
      <c r="P1058" s="1">
        <v>17</v>
      </c>
      <c r="Q1058" s="1">
        <f t="shared" si="152"/>
        <v>0.02</v>
      </c>
      <c r="T1058" s="4">
        <v>1032.0719999999999</v>
      </c>
      <c r="U1058" s="9">
        <f t="shared" si="148"/>
        <v>1</v>
      </c>
      <c r="V1058" s="4">
        <f t="shared" si="149"/>
        <v>60.710117647058816</v>
      </c>
      <c r="W1058" s="1" t="s">
        <v>33</v>
      </c>
      <c r="X1058" s="1">
        <v>89.3</v>
      </c>
      <c r="Y1058" s="4">
        <f t="shared" si="150"/>
        <v>1121.3719999999998</v>
      </c>
      <c r="Z1058" s="1" t="s">
        <v>22</v>
      </c>
      <c r="AA1058" s="1" t="s">
        <v>23</v>
      </c>
      <c r="AB1058" s="1" t="s">
        <v>17</v>
      </c>
      <c r="AC1058" s="1" t="s">
        <v>52</v>
      </c>
      <c r="AD1058" s="1" t="s">
        <v>59</v>
      </c>
      <c r="AE1058" s="2">
        <v>39989</v>
      </c>
    </row>
    <row r="1059" spans="1:31" x14ac:dyDescent="0.25">
      <c r="A1059">
        <f t="shared" si="151"/>
        <v>1058</v>
      </c>
      <c r="B1059" s="1">
        <v>12228</v>
      </c>
      <c r="C1059" s="2">
        <v>39989</v>
      </c>
      <c r="D1059" s="1" t="s">
        <v>27</v>
      </c>
      <c r="E1059" s="1" t="str">
        <f t="shared" si="144"/>
        <v>*</v>
      </c>
      <c r="F1059" s="1" t="str">
        <f t="shared" si="145"/>
        <v>*</v>
      </c>
      <c r="G1059" s="1" t="str">
        <f t="shared" si="146"/>
        <v>*</v>
      </c>
      <c r="J1059" s="1" t="str">
        <f t="shared" si="147"/>
        <v>*</v>
      </c>
      <c r="P1059" s="1">
        <v>1</v>
      </c>
      <c r="Q1059" s="1">
        <f t="shared" si="152"/>
        <v>0.01</v>
      </c>
      <c r="T1059" s="4">
        <v>159.51</v>
      </c>
      <c r="U1059" s="9">
        <f t="shared" si="148"/>
        <v>0</v>
      </c>
      <c r="V1059" s="4">
        <f t="shared" si="149"/>
        <v>159.51</v>
      </c>
      <c r="W1059" s="1" t="s">
        <v>33</v>
      </c>
      <c r="X1059" s="1">
        <v>30</v>
      </c>
      <c r="Y1059" s="4">
        <f t="shared" si="150"/>
        <v>189.51</v>
      </c>
      <c r="Z1059" s="1" t="s">
        <v>53</v>
      </c>
      <c r="AA1059" s="1" t="s">
        <v>28</v>
      </c>
      <c r="AB1059" s="1" t="s">
        <v>17</v>
      </c>
      <c r="AC1059" s="1" t="s">
        <v>34</v>
      </c>
      <c r="AD1059" s="1" t="s">
        <v>35</v>
      </c>
      <c r="AE1059" s="2">
        <v>39992</v>
      </c>
    </row>
    <row r="1060" spans="1:31" x14ac:dyDescent="0.25">
      <c r="A1060">
        <f t="shared" si="151"/>
        <v>1059</v>
      </c>
      <c r="B1060" s="1">
        <v>57507</v>
      </c>
      <c r="C1060" s="2">
        <v>39990</v>
      </c>
      <c r="D1060" s="1" t="s">
        <v>32</v>
      </c>
      <c r="E1060" s="1" t="str">
        <f t="shared" si="144"/>
        <v>***</v>
      </c>
      <c r="F1060" s="1" t="str">
        <f t="shared" si="145"/>
        <v>***</v>
      </c>
      <c r="G1060" s="1" t="str">
        <f t="shared" si="146"/>
        <v>***</v>
      </c>
      <c r="J1060" s="1" t="str">
        <f t="shared" si="147"/>
        <v>***</v>
      </c>
      <c r="P1060" s="1">
        <v>10</v>
      </c>
      <c r="Q1060" s="1">
        <f t="shared" si="152"/>
        <v>0.02</v>
      </c>
      <c r="T1060" s="4">
        <v>155.44999999999999</v>
      </c>
      <c r="U1060" s="9">
        <f t="shared" si="148"/>
        <v>0</v>
      </c>
      <c r="V1060" s="4">
        <f t="shared" si="149"/>
        <v>15.544999999999998</v>
      </c>
      <c r="W1060" s="1" t="s">
        <v>21</v>
      </c>
      <c r="X1060" s="1">
        <v>8.4</v>
      </c>
      <c r="Y1060" s="4">
        <f t="shared" si="150"/>
        <v>163.85</v>
      </c>
      <c r="Z1060" s="1" t="s">
        <v>51</v>
      </c>
      <c r="AA1060" s="1" t="s">
        <v>28</v>
      </c>
      <c r="AB1060" s="1" t="s">
        <v>29</v>
      </c>
      <c r="AC1060" s="1" t="s">
        <v>43</v>
      </c>
      <c r="AD1060" s="1" t="s">
        <v>19</v>
      </c>
      <c r="AE1060" s="2">
        <v>39993</v>
      </c>
    </row>
    <row r="1061" spans="1:31" x14ac:dyDescent="0.25">
      <c r="A1061">
        <f t="shared" si="151"/>
        <v>1060</v>
      </c>
      <c r="B1061" s="1">
        <v>20322</v>
      </c>
      <c r="C1061" s="2">
        <v>39992</v>
      </c>
      <c r="D1061" s="1" t="s">
        <v>32</v>
      </c>
      <c r="E1061" s="1" t="str">
        <f t="shared" si="144"/>
        <v>***</v>
      </c>
      <c r="F1061" s="1" t="str">
        <f t="shared" si="145"/>
        <v>***</v>
      </c>
      <c r="G1061" s="1" t="str">
        <f t="shared" si="146"/>
        <v>***</v>
      </c>
      <c r="J1061" s="1" t="str">
        <f t="shared" si="147"/>
        <v>***</v>
      </c>
      <c r="P1061" s="1">
        <v>46</v>
      </c>
      <c r="Q1061" s="1">
        <f t="shared" si="152"/>
        <v>0.05</v>
      </c>
      <c r="T1061" s="4">
        <v>4601.0200000000004</v>
      </c>
      <c r="U1061" s="9">
        <f t="shared" si="148"/>
        <v>1</v>
      </c>
      <c r="V1061" s="4">
        <f t="shared" si="149"/>
        <v>100.02217391304349</v>
      </c>
      <c r="W1061" s="1" t="s">
        <v>33</v>
      </c>
      <c r="X1061" s="1">
        <v>35.840000000000003</v>
      </c>
      <c r="Y1061" s="4">
        <f t="shared" si="150"/>
        <v>4636.8600000000006</v>
      </c>
      <c r="Z1061" s="1" t="s">
        <v>15</v>
      </c>
      <c r="AA1061" s="1" t="s">
        <v>37</v>
      </c>
      <c r="AB1061" s="1" t="s">
        <v>17</v>
      </c>
      <c r="AC1061" s="1" t="s">
        <v>62</v>
      </c>
      <c r="AD1061" s="1" t="s">
        <v>59</v>
      </c>
      <c r="AE1061" s="2">
        <v>39992</v>
      </c>
    </row>
    <row r="1062" spans="1:31" x14ac:dyDescent="0.25">
      <c r="A1062">
        <f t="shared" si="151"/>
        <v>1061</v>
      </c>
      <c r="B1062" s="1">
        <v>18919</v>
      </c>
      <c r="C1062" s="2">
        <v>39992</v>
      </c>
      <c r="D1062" s="1" t="s">
        <v>13</v>
      </c>
      <c r="E1062" s="1" t="str">
        <f t="shared" si="144"/>
        <v>*</v>
      </c>
      <c r="F1062" s="1" t="str">
        <f t="shared" si="145"/>
        <v>*</v>
      </c>
      <c r="G1062" s="1" t="str">
        <f t="shared" si="146"/>
        <v>*</v>
      </c>
      <c r="J1062" s="1" t="str">
        <f t="shared" si="147"/>
        <v>*</v>
      </c>
      <c r="P1062" s="1">
        <v>39</v>
      </c>
      <c r="Q1062" s="1">
        <f t="shared" si="152"/>
        <v>0.04</v>
      </c>
      <c r="T1062" s="4">
        <v>739.28</v>
      </c>
      <c r="U1062" s="9">
        <f t="shared" si="148"/>
        <v>0</v>
      </c>
      <c r="V1062" s="4">
        <f t="shared" si="149"/>
        <v>18.955897435897434</v>
      </c>
      <c r="W1062" s="1" t="s">
        <v>21</v>
      </c>
      <c r="X1062" s="1">
        <v>8.17</v>
      </c>
      <c r="Y1062" s="4">
        <f t="shared" si="150"/>
        <v>747.44999999999993</v>
      </c>
      <c r="Z1062" s="1" t="s">
        <v>42</v>
      </c>
      <c r="AA1062" s="1" t="s">
        <v>37</v>
      </c>
      <c r="AB1062" s="1" t="s">
        <v>29</v>
      </c>
      <c r="AC1062" s="1" t="s">
        <v>63</v>
      </c>
      <c r="AD1062" s="1" t="s">
        <v>26</v>
      </c>
      <c r="AE1062" s="2">
        <v>39997</v>
      </c>
    </row>
    <row r="1063" spans="1:31" x14ac:dyDescent="0.25">
      <c r="A1063">
        <f t="shared" si="151"/>
        <v>1062</v>
      </c>
      <c r="B1063" s="1">
        <v>20322</v>
      </c>
      <c r="C1063" s="2">
        <v>39992</v>
      </c>
      <c r="D1063" s="1" t="s">
        <v>32</v>
      </c>
      <c r="E1063" s="1" t="str">
        <f t="shared" si="144"/>
        <v>***</v>
      </c>
      <c r="F1063" s="1" t="str">
        <f t="shared" si="145"/>
        <v>***</v>
      </c>
      <c r="G1063" s="1" t="str">
        <f t="shared" si="146"/>
        <v>***</v>
      </c>
      <c r="J1063" s="1" t="str">
        <f t="shared" si="147"/>
        <v>***</v>
      </c>
      <c r="P1063" s="1">
        <v>46</v>
      </c>
      <c r="Q1063" s="1">
        <f t="shared" si="152"/>
        <v>0.05</v>
      </c>
      <c r="T1063" s="4">
        <v>160.27000000000001</v>
      </c>
      <c r="U1063" s="9">
        <f t="shared" si="148"/>
        <v>0</v>
      </c>
      <c r="V1063" s="4">
        <f t="shared" si="149"/>
        <v>3.484130434782609</v>
      </c>
      <c r="W1063" s="1" t="s">
        <v>21</v>
      </c>
      <c r="X1063" s="1">
        <v>5.47</v>
      </c>
      <c r="Y1063" s="4">
        <f t="shared" si="150"/>
        <v>165.74</v>
      </c>
      <c r="Z1063" s="1" t="s">
        <v>15</v>
      </c>
      <c r="AA1063" s="1" t="s">
        <v>37</v>
      </c>
      <c r="AB1063" s="1" t="s">
        <v>29</v>
      </c>
      <c r="AC1063" s="1" t="s">
        <v>43</v>
      </c>
      <c r="AD1063" s="1" t="s">
        <v>19</v>
      </c>
      <c r="AE1063" s="2">
        <v>39994</v>
      </c>
    </row>
    <row r="1064" spans="1:31" x14ac:dyDescent="0.25">
      <c r="A1064">
        <f t="shared" si="151"/>
        <v>1063</v>
      </c>
      <c r="B1064" s="1">
        <v>20322</v>
      </c>
      <c r="C1064" s="2">
        <v>39992</v>
      </c>
      <c r="D1064" s="1" t="s">
        <v>32</v>
      </c>
      <c r="E1064" s="1" t="str">
        <f t="shared" si="144"/>
        <v>***</v>
      </c>
      <c r="F1064" s="1" t="str">
        <f t="shared" si="145"/>
        <v>***</v>
      </c>
      <c r="G1064" s="1" t="str">
        <f t="shared" si="146"/>
        <v>***</v>
      </c>
      <c r="J1064" s="1" t="str">
        <f t="shared" si="147"/>
        <v>***</v>
      </c>
      <c r="P1064" s="1">
        <v>15</v>
      </c>
      <c r="Q1064" s="1">
        <f t="shared" si="152"/>
        <v>0.02</v>
      </c>
      <c r="T1064" s="4">
        <v>89.89</v>
      </c>
      <c r="U1064" s="9">
        <f t="shared" si="148"/>
        <v>0</v>
      </c>
      <c r="V1064" s="4">
        <f t="shared" si="149"/>
        <v>5.9926666666666666</v>
      </c>
      <c r="W1064" s="1" t="s">
        <v>21</v>
      </c>
      <c r="X1064" s="1">
        <v>7.96</v>
      </c>
      <c r="Y1064" s="4">
        <f t="shared" si="150"/>
        <v>97.85</v>
      </c>
      <c r="Z1064" s="1" t="s">
        <v>15</v>
      </c>
      <c r="AA1064" s="1" t="s">
        <v>37</v>
      </c>
      <c r="AB1064" s="1" t="s">
        <v>29</v>
      </c>
      <c r="AC1064" s="1" t="s">
        <v>40</v>
      </c>
      <c r="AD1064" s="1" t="s">
        <v>19</v>
      </c>
      <c r="AE1064" s="2">
        <v>39992</v>
      </c>
    </row>
    <row r="1065" spans="1:31" x14ac:dyDescent="0.25">
      <c r="A1065">
        <f t="shared" si="151"/>
        <v>1064</v>
      </c>
      <c r="B1065" s="1">
        <v>2211</v>
      </c>
      <c r="C1065" s="2">
        <v>39993</v>
      </c>
      <c r="D1065" s="1" t="s">
        <v>20</v>
      </c>
      <c r="E1065" s="1" t="str">
        <f t="shared" si="144"/>
        <v>*</v>
      </c>
      <c r="F1065" s="1" t="str">
        <f t="shared" si="145"/>
        <v>**</v>
      </c>
      <c r="G1065" s="1" t="str">
        <f t="shared" si="146"/>
        <v>**</v>
      </c>
      <c r="J1065" s="1" t="str">
        <f t="shared" si="147"/>
        <v>**</v>
      </c>
      <c r="P1065" s="1">
        <v>22</v>
      </c>
      <c r="Q1065" s="1">
        <f t="shared" si="152"/>
        <v>3.5000000000000003E-2</v>
      </c>
      <c r="T1065" s="4">
        <v>1651.09</v>
      </c>
      <c r="U1065" s="9">
        <f t="shared" si="148"/>
        <v>1</v>
      </c>
      <c r="V1065" s="4">
        <f t="shared" si="149"/>
        <v>75.049545454545452</v>
      </c>
      <c r="W1065" s="1" t="s">
        <v>21</v>
      </c>
      <c r="X1065" s="1">
        <v>12.14</v>
      </c>
      <c r="Y1065" s="4">
        <f t="shared" si="150"/>
        <v>1663.23</v>
      </c>
      <c r="Z1065" s="1" t="s">
        <v>44</v>
      </c>
      <c r="AA1065" s="1" t="s">
        <v>37</v>
      </c>
      <c r="AB1065" s="1" t="s">
        <v>24</v>
      </c>
      <c r="AC1065" s="1" t="s">
        <v>38</v>
      </c>
      <c r="AD1065" s="1" t="s">
        <v>19</v>
      </c>
      <c r="AE1065" s="2">
        <v>39994</v>
      </c>
    </row>
    <row r="1066" spans="1:31" x14ac:dyDescent="0.25">
      <c r="A1066">
        <f t="shared" si="151"/>
        <v>1065</v>
      </c>
      <c r="B1066" s="1">
        <v>25063</v>
      </c>
      <c r="C1066" s="2">
        <v>39993</v>
      </c>
      <c r="D1066" s="1" t="s">
        <v>27</v>
      </c>
      <c r="E1066" s="1" t="str">
        <f t="shared" si="144"/>
        <v>*</v>
      </c>
      <c r="F1066" s="1" t="str">
        <f t="shared" si="145"/>
        <v>*</v>
      </c>
      <c r="G1066" s="1" t="str">
        <f t="shared" si="146"/>
        <v>*</v>
      </c>
      <c r="J1066" s="1" t="str">
        <f t="shared" si="147"/>
        <v>*</v>
      </c>
      <c r="P1066" s="1">
        <v>24</v>
      </c>
      <c r="Q1066" s="1">
        <f t="shared" si="152"/>
        <v>3.5000000000000003E-2</v>
      </c>
      <c r="T1066" s="4">
        <v>711.875</v>
      </c>
      <c r="U1066" s="9">
        <f t="shared" si="148"/>
        <v>0</v>
      </c>
      <c r="V1066" s="4">
        <f t="shared" si="149"/>
        <v>29.661458333333332</v>
      </c>
      <c r="W1066" s="1" t="s">
        <v>21</v>
      </c>
      <c r="X1066" s="1">
        <v>3.3</v>
      </c>
      <c r="Y1066" s="4">
        <f t="shared" si="150"/>
        <v>715.17499999999995</v>
      </c>
      <c r="Z1066" s="1" t="s">
        <v>46</v>
      </c>
      <c r="AA1066" s="1" t="s">
        <v>37</v>
      </c>
      <c r="AB1066" s="1" t="s">
        <v>24</v>
      </c>
      <c r="AC1066" s="1" t="s">
        <v>25</v>
      </c>
      <c r="AD1066" s="1" t="s">
        <v>41</v>
      </c>
      <c r="AE1066" s="2">
        <v>39993</v>
      </c>
    </row>
    <row r="1067" spans="1:31" x14ac:dyDescent="0.25">
      <c r="A1067">
        <f t="shared" si="151"/>
        <v>1066</v>
      </c>
      <c r="B1067" s="1">
        <v>31877</v>
      </c>
      <c r="C1067" s="2">
        <v>39993</v>
      </c>
      <c r="D1067" s="1" t="s">
        <v>36</v>
      </c>
      <c r="E1067" s="1" t="str">
        <f t="shared" si="144"/>
        <v>*</v>
      </c>
      <c r="F1067" s="1" t="str">
        <f t="shared" si="145"/>
        <v>*</v>
      </c>
      <c r="G1067" s="1" t="str">
        <f t="shared" si="146"/>
        <v>*</v>
      </c>
      <c r="J1067" s="1" t="str">
        <f t="shared" si="147"/>
        <v>*</v>
      </c>
      <c r="P1067" s="1">
        <v>34</v>
      </c>
      <c r="Q1067" s="1">
        <f t="shared" si="152"/>
        <v>0.04</v>
      </c>
      <c r="T1067" s="4">
        <v>285.06</v>
      </c>
      <c r="U1067" s="9">
        <f t="shared" si="148"/>
        <v>0</v>
      </c>
      <c r="V1067" s="4">
        <f t="shared" si="149"/>
        <v>8.3841176470588241</v>
      </c>
      <c r="W1067" s="1" t="s">
        <v>21</v>
      </c>
      <c r="X1067" s="1">
        <v>10.16</v>
      </c>
      <c r="Y1067" s="4">
        <f t="shared" si="150"/>
        <v>295.22000000000003</v>
      </c>
      <c r="Z1067" s="1" t="s">
        <v>22</v>
      </c>
      <c r="AA1067" s="1" t="s">
        <v>16</v>
      </c>
      <c r="AB1067" s="1" t="s">
        <v>17</v>
      </c>
      <c r="AC1067" s="1" t="s">
        <v>18</v>
      </c>
      <c r="AD1067" s="1" t="s">
        <v>48</v>
      </c>
      <c r="AE1067" s="2">
        <v>39993</v>
      </c>
    </row>
    <row r="1068" spans="1:31" x14ac:dyDescent="0.25">
      <c r="A1068">
        <f t="shared" si="151"/>
        <v>1067</v>
      </c>
      <c r="B1068" s="1">
        <v>55429</v>
      </c>
      <c r="C1068" s="2">
        <v>39993</v>
      </c>
      <c r="D1068" s="1" t="s">
        <v>20</v>
      </c>
      <c r="E1068" s="1" t="str">
        <f t="shared" si="144"/>
        <v>*</v>
      </c>
      <c r="F1068" s="1" t="str">
        <f t="shared" si="145"/>
        <v>**</v>
      </c>
      <c r="G1068" s="1" t="str">
        <f t="shared" si="146"/>
        <v>**</v>
      </c>
      <c r="J1068" s="1" t="str">
        <f t="shared" si="147"/>
        <v>**</v>
      </c>
      <c r="P1068" s="1">
        <v>43</v>
      </c>
      <c r="Q1068" s="1">
        <f t="shared" si="152"/>
        <v>0.05</v>
      </c>
      <c r="T1068" s="4">
        <v>260.58999999999997</v>
      </c>
      <c r="U1068" s="9">
        <f t="shared" si="148"/>
        <v>0</v>
      </c>
      <c r="V1068" s="4">
        <f t="shared" si="149"/>
        <v>6.0602325581395347</v>
      </c>
      <c r="W1068" s="1" t="s">
        <v>21</v>
      </c>
      <c r="X1068" s="1">
        <v>7.03</v>
      </c>
      <c r="Y1068" s="4">
        <f t="shared" si="150"/>
        <v>267.61999999999995</v>
      </c>
      <c r="Z1068" s="1" t="s">
        <v>51</v>
      </c>
      <c r="AA1068" s="1" t="s">
        <v>16</v>
      </c>
      <c r="AB1068" s="1" t="s">
        <v>29</v>
      </c>
      <c r="AC1068" s="1" t="s">
        <v>40</v>
      </c>
      <c r="AD1068" s="1" t="s">
        <v>19</v>
      </c>
      <c r="AE1068" s="2">
        <v>39995</v>
      </c>
    </row>
    <row r="1069" spans="1:31" x14ac:dyDescent="0.25">
      <c r="A1069">
        <f t="shared" si="151"/>
        <v>1068</v>
      </c>
      <c r="B1069" s="1">
        <v>2211</v>
      </c>
      <c r="C1069" s="2">
        <v>39993</v>
      </c>
      <c r="D1069" s="1" t="s">
        <v>20</v>
      </c>
      <c r="E1069" s="1" t="str">
        <f t="shared" si="144"/>
        <v>*</v>
      </c>
      <c r="F1069" s="1" t="str">
        <f t="shared" si="145"/>
        <v>**</v>
      </c>
      <c r="G1069" s="1" t="str">
        <f t="shared" si="146"/>
        <v>**</v>
      </c>
      <c r="J1069" s="1" t="str">
        <f t="shared" si="147"/>
        <v>**</v>
      </c>
      <c r="P1069" s="1">
        <v>14</v>
      </c>
      <c r="Q1069" s="1">
        <f t="shared" si="152"/>
        <v>0.02</v>
      </c>
      <c r="T1069" s="4">
        <v>95.89</v>
      </c>
      <c r="U1069" s="9">
        <f t="shared" si="148"/>
        <v>0</v>
      </c>
      <c r="V1069" s="4">
        <f t="shared" si="149"/>
        <v>6.8492857142857142</v>
      </c>
      <c r="W1069" s="1" t="s">
        <v>21</v>
      </c>
      <c r="X1069" s="1">
        <v>7.15</v>
      </c>
      <c r="Y1069" s="4">
        <f t="shared" si="150"/>
        <v>103.04</v>
      </c>
      <c r="Z1069" s="1" t="s">
        <v>44</v>
      </c>
      <c r="AA1069" s="1" t="s">
        <v>37</v>
      </c>
      <c r="AB1069" s="1" t="s">
        <v>29</v>
      </c>
      <c r="AC1069" s="1" t="s">
        <v>40</v>
      </c>
      <c r="AD1069" s="1" t="s">
        <v>19</v>
      </c>
      <c r="AE1069" s="2">
        <v>39995</v>
      </c>
    </row>
    <row r="1070" spans="1:31" x14ac:dyDescent="0.25">
      <c r="A1070">
        <f t="shared" si="151"/>
        <v>1069</v>
      </c>
      <c r="B1070" s="1">
        <v>2211</v>
      </c>
      <c r="C1070" s="2">
        <v>39993</v>
      </c>
      <c r="D1070" s="1" t="s">
        <v>20</v>
      </c>
      <c r="E1070" s="1" t="str">
        <f t="shared" si="144"/>
        <v>*</v>
      </c>
      <c r="F1070" s="1" t="str">
        <f t="shared" si="145"/>
        <v>**</v>
      </c>
      <c r="G1070" s="1" t="str">
        <f t="shared" si="146"/>
        <v>**</v>
      </c>
      <c r="J1070" s="1" t="str">
        <f t="shared" si="147"/>
        <v>**</v>
      </c>
      <c r="P1070" s="1">
        <v>23</v>
      </c>
      <c r="Q1070" s="1">
        <f t="shared" si="152"/>
        <v>3.5000000000000003E-2</v>
      </c>
      <c r="T1070" s="4">
        <v>80.38</v>
      </c>
      <c r="U1070" s="9">
        <f t="shared" si="148"/>
        <v>0</v>
      </c>
      <c r="V1070" s="4">
        <f t="shared" si="149"/>
        <v>3.4947826086956519</v>
      </c>
      <c r="W1070" s="1" t="s">
        <v>21</v>
      </c>
      <c r="X1070" s="1">
        <v>4.17</v>
      </c>
      <c r="Y1070" s="4">
        <f t="shared" si="150"/>
        <v>84.55</v>
      </c>
      <c r="Z1070" s="1" t="s">
        <v>44</v>
      </c>
      <c r="AA1070" s="1" t="s">
        <v>37</v>
      </c>
      <c r="AB1070" s="1" t="s">
        <v>29</v>
      </c>
      <c r="AC1070" s="1" t="s">
        <v>30</v>
      </c>
      <c r="AD1070" s="1" t="s">
        <v>41</v>
      </c>
      <c r="AE1070" s="2">
        <v>39995</v>
      </c>
    </row>
    <row r="1071" spans="1:31" x14ac:dyDescent="0.25">
      <c r="A1071">
        <f t="shared" si="151"/>
        <v>1070</v>
      </c>
      <c r="B1071" s="1">
        <v>20135</v>
      </c>
      <c r="C1071" s="2">
        <v>39994</v>
      </c>
      <c r="D1071" s="1" t="s">
        <v>32</v>
      </c>
      <c r="E1071" s="1" t="str">
        <f t="shared" si="144"/>
        <v>***</v>
      </c>
      <c r="F1071" s="1" t="str">
        <f t="shared" si="145"/>
        <v>***</v>
      </c>
      <c r="G1071" s="1" t="str">
        <f t="shared" si="146"/>
        <v>***</v>
      </c>
      <c r="J1071" s="1" t="str">
        <f t="shared" si="147"/>
        <v>***</v>
      </c>
      <c r="P1071" s="1">
        <v>28</v>
      </c>
      <c r="Q1071" s="1">
        <f t="shared" si="152"/>
        <v>3.5000000000000003E-2</v>
      </c>
      <c r="T1071" s="4">
        <v>9601.94</v>
      </c>
      <c r="U1071" s="9">
        <f t="shared" si="148"/>
        <v>1</v>
      </c>
      <c r="V1071" s="4">
        <f t="shared" si="149"/>
        <v>342.92642857142857</v>
      </c>
      <c r="W1071" s="1" t="s">
        <v>33</v>
      </c>
      <c r="X1071" s="1">
        <v>60</v>
      </c>
      <c r="Y1071" s="4">
        <f t="shared" si="150"/>
        <v>9661.94</v>
      </c>
      <c r="Z1071" s="1" t="s">
        <v>51</v>
      </c>
      <c r="AA1071" s="1" t="s">
        <v>28</v>
      </c>
      <c r="AB1071" s="1" t="s">
        <v>17</v>
      </c>
      <c r="AC1071" s="1" t="s">
        <v>52</v>
      </c>
      <c r="AD1071" s="1" t="s">
        <v>35</v>
      </c>
      <c r="AE1071" s="2">
        <v>39996</v>
      </c>
    </row>
    <row r="1072" spans="1:31" x14ac:dyDescent="0.25">
      <c r="A1072">
        <f t="shared" si="151"/>
        <v>1071</v>
      </c>
      <c r="B1072" s="1">
        <v>42279</v>
      </c>
      <c r="C1072" s="2">
        <v>39994</v>
      </c>
      <c r="D1072" s="1" t="s">
        <v>27</v>
      </c>
      <c r="E1072" s="1" t="str">
        <f t="shared" si="144"/>
        <v>*</v>
      </c>
      <c r="F1072" s="1" t="str">
        <f t="shared" si="145"/>
        <v>*</v>
      </c>
      <c r="G1072" s="1" t="str">
        <f t="shared" si="146"/>
        <v>*</v>
      </c>
      <c r="J1072" s="1" t="str">
        <f t="shared" si="147"/>
        <v>*</v>
      </c>
      <c r="P1072" s="1">
        <v>44</v>
      </c>
      <c r="Q1072" s="1">
        <f t="shared" si="152"/>
        <v>0.05</v>
      </c>
      <c r="T1072" s="4">
        <v>1431</v>
      </c>
      <c r="U1072" s="9">
        <f t="shared" si="148"/>
        <v>1</v>
      </c>
      <c r="V1072" s="4">
        <f t="shared" si="149"/>
        <v>32.522727272727273</v>
      </c>
      <c r="W1072" s="1" t="s">
        <v>14</v>
      </c>
      <c r="X1072" s="1">
        <v>6.5</v>
      </c>
      <c r="Y1072" s="4">
        <f t="shared" si="150"/>
        <v>1437.5</v>
      </c>
      <c r="Z1072" s="1" t="s">
        <v>22</v>
      </c>
      <c r="AA1072" s="1" t="s">
        <v>37</v>
      </c>
      <c r="AB1072" s="1" t="s">
        <v>24</v>
      </c>
      <c r="AC1072" s="1" t="s">
        <v>38</v>
      </c>
      <c r="AD1072" s="1" t="s">
        <v>19</v>
      </c>
      <c r="AE1072" s="2">
        <v>39995</v>
      </c>
    </row>
    <row r="1073" spans="1:31" x14ac:dyDescent="0.25">
      <c r="A1073">
        <f t="shared" si="151"/>
        <v>1072</v>
      </c>
      <c r="B1073" s="1">
        <v>40224</v>
      </c>
      <c r="C1073" s="2">
        <v>39994</v>
      </c>
      <c r="D1073" s="1" t="s">
        <v>13</v>
      </c>
      <c r="E1073" s="1" t="str">
        <f t="shared" si="144"/>
        <v>*</v>
      </c>
      <c r="F1073" s="1" t="str">
        <f t="shared" si="145"/>
        <v>*</v>
      </c>
      <c r="G1073" s="1" t="str">
        <f t="shared" si="146"/>
        <v>*</v>
      </c>
      <c r="J1073" s="1" t="str">
        <f t="shared" si="147"/>
        <v>*</v>
      </c>
      <c r="P1073" s="1">
        <v>14</v>
      </c>
      <c r="Q1073" s="1">
        <f t="shared" si="152"/>
        <v>0.02</v>
      </c>
      <c r="T1073" s="4">
        <v>890.9</v>
      </c>
      <c r="U1073" s="9">
        <f t="shared" si="148"/>
        <v>0</v>
      </c>
      <c r="V1073" s="4">
        <f t="shared" si="149"/>
        <v>63.635714285714286</v>
      </c>
      <c r="W1073" s="1" t="s">
        <v>14</v>
      </c>
      <c r="X1073" s="1">
        <v>14.48</v>
      </c>
      <c r="Y1073" s="4">
        <f t="shared" si="150"/>
        <v>905.38</v>
      </c>
      <c r="Z1073" s="1" t="s">
        <v>22</v>
      </c>
      <c r="AA1073" s="1" t="s">
        <v>16</v>
      </c>
      <c r="AB1073" s="1" t="s">
        <v>17</v>
      </c>
      <c r="AC1073" s="1" t="s">
        <v>18</v>
      </c>
      <c r="AD1073" s="1" t="s">
        <v>19</v>
      </c>
      <c r="AE1073" s="2">
        <v>40001</v>
      </c>
    </row>
    <row r="1074" spans="1:31" x14ac:dyDescent="0.25">
      <c r="A1074">
        <f t="shared" si="151"/>
        <v>1073</v>
      </c>
      <c r="B1074" s="1">
        <v>34374</v>
      </c>
      <c r="C1074" s="2">
        <v>39994</v>
      </c>
      <c r="D1074" s="1" t="s">
        <v>13</v>
      </c>
      <c r="E1074" s="1" t="str">
        <f t="shared" si="144"/>
        <v>*</v>
      </c>
      <c r="F1074" s="1" t="str">
        <f t="shared" si="145"/>
        <v>*</v>
      </c>
      <c r="G1074" s="1" t="str">
        <f t="shared" si="146"/>
        <v>*</v>
      </c>
      <c r="J1074" s="1" t="str">
        <f t="shared" si="147"/>
        <v>*</v>
      </c>
      <c r="P1074" s="1">
        <v>42</v>
      </c>
      <c r="Q1074" s="1">
        <f t="shared" si="152"/>
        <v>0.05</v>
      </c>
      <c r="T1074" s="4">
        <v>344.57</v>
      </c>
      <c r="U1074" s="9">
        <f t="shared" si="148"/>
        <v>0</v>
      </c>
      <c r="V1074" s="4">
        <f t="shared" si="149"/>
        <v>8.2040476190476195</v>
      </c>
      <c r="W1074" s="1" t="s">
        <v>21</v>
      </c>
      <c r="X1074" s="1">
        <v>1.99</v>
      </c>
      <c r="Y1074" s="4">
        <f t="shared" si="150"/>
        <v>346.56</v>
      </c>
      <c r="Z1074" s="1" t="s">
        <v>46</v>
      </c>
      <c r="AA1074" s="1" t="s">
        <v>23</v>
      </c>
      <c r="AB1074" s="1" t="s">
        <v>24</v>
      </c>
      <c r="AC1074" s="1" t="s">
        <v>38</v>
      </c>
      <c r="AD1074" s="1" t="s">
        <v>41</v>
      </c>
      <c r="AE1074" s="2">
        <v>40001</v>
      </c>
    </row>
    <row r="1075" spans="1:31" x14ac:dyDescent="0.25">
      <c r="A1075">
        <f t="shared" si="151"/>
        <v>1074</v>
      </c>
      <c r="B1075" s="1">
        <v>55746</v>
      </c>
      <c r="C1075" s="2">
        <v>39994</v>
      </c>
      <c r="D1075" s="1" t="s">
        <v>27</v>
      </c>
      <c r="E1075" s="1" t="str">
        <f t="shared" si="144"/>
        <v>*</v>
      </c>
      <c r="F1075" s="1" t="str">
        <f t="shared" si="145"/>
        <v>*</v>
      </c>
      <c r="G1075" s="1" t="str">
        <f t="shared" si="146"/>
        <v>*</v>
      </c>
      <c r="J1075" s="1" t="str">
        <f t="shared" si="147"/>
        <v>*</v>
      </c>
      <c r="P1075" s="1">
        <v>29</v>
      </c>
      <c r="Q1075" s="1">
        <f t="shared" si="152"/>
        <v>3.5000000000000003E-2</v>
      </c>
      <c r="T1075" s="4">
        <v>324.75</v>
      </c>
      <c r="U1075" s="9">
        <f t="shared" si="148"/>
        <v>0</v>
      </c>
      <c r="V1075" s="4">
        <f t="shared" si="149"/>
        <v>11.198275862068966</v>
      </c>
      <c r="W1075" s="1" t="s">
        <v>21</v>
      </c>
      <c r="X1075" s="1">
        <v>5.03</v>
      </c>
      <c r="Y1075" s="4">
        <f t="shared" si="150"/>
        <v>329.78</v>
      </c>
      <c r="Z1075" s="1" t="s">
        <v>54</v>
      </c>
      <c r="AA1075" s="1" t="s">
        <v>16</v>
      </c>
      <c r="AB1075" s="1" t="s">
        <v>29</v>
      </c>
      <c r="AC1075" s="1" t="s">
        <v>55</v>
      </c>
      <c r="AD1075" s="1" t="s">
        <v>19</v>
      </c>
      <c r="AE1075" s="2">
        <v>39996</v>
      </c>
    </row>
    <row r="1076" spans="1:31" x14ac:dyDescent="0.25">
      <c r="A1076">
        <f t="shared" si="151"/>
        <v>1075</v>
      </c>
      <c r="B1076" s="1">
        <v>36647</v>
      </c>
      <c r="C1076" s="2">
        <v>39994</v>
      </c>
      <c r="D1076" s="1" t="s">
        <v>20</v>
      </c>
      <c r="E1076" s="1" t="str">
        <f t="shared" si="144"/>
        <v>*</v>
      </c>
      <c r="F1076" s="1" t="str">
        <f t="shared" si="145"/>
        <v>**</v>
      </c>
      <c r="G1076" s="1" t="str">
        <f t="shared" si="146"/>
        <v>**</v>
      </c>
      <c r="J1076" s="1" t="str">
        <f t="shared" si="147"/>
        <v>**</v>
      </c>
      <c r="P1076" s="1">
        <v>21</v>
      </c>
      <c r="Q1076" s="1">
        <f t="shared" si="152"/>
        <v>3.5000000000000003E-2</v>
      </c>
      <c r="T1076" s="4">
        <v>179.98</v>
      </c>
      <c r="U1076" s="9">
        <f t="shared" si="148"/>
        <v>0</v>
      </c>
      <c r="V1076" s="4">
        <f t="shared" si="149"/>
        <v>8.5704761904761906</v>
      </c>
      <c r="W1076" s="1" t="s">
        <v>21</v>
      </c>
      <c r="X1076" s="1">
        <v>2.82</v>
      </c>
      <c r="Y1076" s="4">
        <f t="shared" si="150"/>
        <v>182.79999999999998</v>
      </c>
      <c r="Z1076" s="1" t="s">
        <v>15</v>
      </c>
      <c r="AA1076" s="1" t="s">
        <v>16</v>
      </c>
      <c r="AB1076" s="1" t="s">
        <v>29</v>
      </c>
      <c r="AC1076" s="1" t="s">
        <v>61</v>
      </c>
      <c r="AD1076" s="1" t="s">
        <v>31</v>
      </c>
      <c r="AE1076" s="2">
        <v>39995</v>
      </c>
    </row>
    <row r="1077" spans="1:31" x14ac:dyDescent="0.25">
      <c r="A1077">
        <f t="shared" si="151"/>
        <v>1076</v>
      </c>
      <c r="B1077" s="1">
        <v>36647</v>
      </c>
      <c r="C1077" s="2">
        <v>39994</v>
      </c>
      <c r="D1077" s="1" t="s">
        <v>20</v>
      </c>
      <c r="E1077" s="1" t="str">
        <f t="shared" si="144"/>
        <v>*</v>
      </c>
      <c r="F1077" s="1" t="str">
        <f t="shared" si="145"/>
        <v>**</v>
      </c>
      <c r="G1077" s="1" t="str">
        <f t="shared" si="146"/>
        <v>**</v>
      </c>
      <c r="J1077" s="1" t="str">
        <f t="shared" si="147"/>
        <v>**</v>
      </c>
      <c r="P1077" s="1">
        <v>18</v>
      </c>
      <c r="Q1077" s="1">
        <f t="shared" si="152"/>
        <v>0.02</v>
      </c>
      <c r="T1077" s="4">
        <v>174.62</v>
      </c>
      <c r="U1077" s="9">
        <f t="shared" si="148"/>
        <v>0</v>
      </c>
      <c r="V1077" s="4">
        <f t="shared" si="149"/>
        <v>9.7011111111111106</v>
      </c>
      <c r="W1077" s="1" t="s">
        <v>21</v>
      </c>
      <c r="X1077" s="1">
        <v>9.4499999999999993</v>
      </c>
      <c r="Y1077" s="4">
        <f t="shared" si="150"/>
        <v>184.07</v>
      </c>
      <c r="Z1077" s="1" t="s">
        <v>15</v>
      </c>
      <c r="AA1077" s="1" t="s">
        <v>16</v>
      </c>
      <c r="AB1077" s="1" t="s">
        <v>29</v>
      </c>
      <c r="AC1077" s="1" t="s">
        <v>55</v>
      </c>
      <c r="AD1077" s="1" t="s">
        <v>19</v>
      </c>
      <c r="AE1077" s="2">
        <v>39997</v>
      </c>
    </row>
    <row r="1078" spans="1:31" x14ac:dyDescent="0.25">
      <c r="A1078">
        <f t="shared" si="151"/>
        <v>1077</v>
      </c>
      <c r="B1078" s="1">
        <v>20135</v>
      </c>
      <c r="C1078" s="2">
        <v>39994</v>
      </c>
      <c r="D1078" s="1" t="s">
        <v>32</v>
      </c>
      <c r="E1078" s="1" t="str">
        <f t="shared" si="144"/>
        <v>***</v>
      </c>
      <c r="F1078" s="1" t="str">
        <f t="shared" si="145"/>
        <v>***</v>
      </c>
      <c r="G1078" s="1" t="str">
        <f t="shared" si="146"/>
        <v>***</v>
      </c>
      <c r="J1078" s="1" t="str">
        <f t="shared" si="147"/>
        <v>***</v>
      </c>
      <c r="P1078" s="1">
        <v>44</v>
      </c>
      <c r="Q1078" s="1">
        <f t="shared" si="152"/>
        <v>0.05</v>
      </c>
      <c r="T1078" s="4">
        <v>115.24</v>
      </c>
      <c r="U1078" s="9">
        <f t="shared" si="148"/>
        <v>0</v>
      </c>
      <c r="V1078" s="4">
        <f t="shared" si="149"/>
        <v>2.6190909090909091</v>
      </c>
      <c r="W1078" s="1" t="s">
        <v>21</v>
      </c>
      <c r="X1078" s="1">
        <v>0.5</v>
      </c>
      <c r="Y1078" s="4">
        <f t="shared" si="150"/>
        <v>115.74</v>
      </c>
      <c r="Z1078" s="1" t="s">
        <v>51</v>
      </c>
      <c r="AA1078" s="1" t="s">
        <v>28</v>
      </c>
      <c r="AB1078" s="1" t="s">
        <v>29</v>
      </c>
      <c r="AC1078" s="1" t="s">
        <v>58</v>
      </c>
      <c r="AD1078" s="1" t="s">
        <v>19</v>
      </c>
      <c r="AE1078" s="2">
        <v>39994</v>
      </c>
    </row>
    <row r="1079" spans="1:31" x14ac:dyDescent="0.25">
      <c r="A1079">
        <f t="shared" si="151"/>
        <v>1078</v>
      </c>
      <c r="B1079" s="1">
        <v>36647</v>
      </c>
      <c r="C1079" s="2">
        <v>39994</v>
      </c>
      <c r="D1079" s="1" t="s">
        <v>20</v>
      </c>
      <c r="E1079" s="1" t="str">
        <f t="shared" si="144"/>
        <v>*</v>
      </c>
      <c r="F1079" s="1" t="str">
        <f t="shared" si="145"/>
        <v>**</v>
      </c>
      <c r="G1079" s="1" t="str">
        <f t="shared" si="146"/>
        <v>**</v>
      </c>
      <c r="J1079" s="1" t="str">
        <f t="shared" si="147"/>
        <v>**</v>
      </c>
      <c r="P1079" s="1">
        <v>16</v>
      </c>
      <c r="Q1079" s="1">
        <f t="shared" si="152"/>
        <v>0.02</v>
      </c>
      <c r="T1079" s="4">
        <v>55.44</v>
      </c>
      <c r="U1079" s="9">
        <f t="shared" si="148"/>
        <v>0</v>
      </c>
      <c r="V1079" s="4">
        <f t="shared" si="149"/>
        <v>3.4649999999999999</v>
      </c>
      <c r="W1079" s="1" t="s">
        <v>21</v>
      </c>
      <c r="X1079" s="1">
        <v>1.32</v>
      </c>
      <c r="Y1079" s="4">
        <f t="shared" si="150"/>
        <v>56.76</v>
      </c>
      <c r="Z1079" s="1" t="s">
        <v>15</v>
      </c>
      <c r="AA1079" s="1" t="s">
        <v>16</v>
      </c>
      <c r="AB1079" s="1" t="s">
        <v>29</v>
      </c>
      <c r="AC1079" s="1" t="s">
        <v>45</v>
      </c>
      <c r="AD1079" s="1" t="s">
        <v>31</v>
      </c>
      <c r="AE1079" s="2">
        <v>39995</v>
      </c>
    </row>
    <row r="1080" spans="1:31" x14ac:dyDescent="0.25">
      <c r="A1080">
        <f t="shared" si="151"/>
        <v>1079</v>
      </c>
      <c r="B1080" s="1">
        <v>8997</v>
      </c>
      <c r="C1080" s="2">
        <v>39995</v>
      </c>
      <c r="D1080" s="1" t="s">
        <v>13</v>
      </c>
      <c r="E1080" s="1" t="str">
        <f t="shared" si="144"/>
        <v>*</v>
      </c>
      <c r="F1080" s="1" t="str">
        <f t="shared" si="145"/>
        <v>*</v>
      </c>
      <c r="G1080" s="1" t="str">
        <f t="shared" si="146"/>
        <v>*</v>
      </c>
      <c r="J1080" s="1" t="str">
        <f t="shared" si="147"/>
        <v>*</v>
      </c>
      <c r="P1080" s="1">
        <v>40</v>
      </c>
      <c r="Q1080" s="1">
        <f t="shared" si="152"/>
        <v>0.05</v>
      </c>
      <c r="T1080" s="4">
        <v>17279.62</v>
      </c>
      <c r="U1080" s="9">
        <f t="shared" si="148"/>
        <v>1</v>
      </c>
      <c r="V1080" s="4">
        <f t="shared" si="149"/>
        <v>431.9905</v>
      </c>
      <c r="W1080" s="1" t="s">
        <v>21</v>
      </c>
      <c r="X1080" s="1">
        <v>24.49</v>
      </c>
      <c r="Y1080" s="4">
        <f t="shared" si="150"/>
        <v>17304.11</v>
      </c>
      <c r="Z1080" s="1" t="s">
        <v>46</v>
      </c>
      <c r="AA1080" s="1" t="s">
        <v>23</v>
      </c>
      <c r="AB1080" s="1" t="s">
        <v>24</v>
      </c>
      <c r="AC1080" s="1" t="s">
        <v>47</v>
      </c>
      <c r="AD1080" s="1" t="s">
        <v>48</v>
      </c>
      <c r="AE1080" s="2">
        <v>39999</v>
      </c>
    </row>
    <row r="1081" spans="1:31" x14ac:dyDescent="0.25">
      <c r="A1081">
        <f t="shared" si="151"/>
        <v>1080</v>
      </c>
      <c r="B1081" s="1">
        <v>41216</v>
      </c>
      <c r="C1081" s="2">
        <v>39995</v>
      </c>
      <c r="D1081" s="1" t="s">
        <v>27</v>
      </c>
      <c r="E1081" s="1" t="str">
        <f t="shared" si="144"/>
        <v>*</v>
      </c>
      <c r="F1081" s="1" t="str">
        <f t="shared" si="145"/>
        <v>*</v>
      </c>
      <c r="G1081" s="1" t="str">
        <f t="shared" si="146"/>
        <v>*</v>
      </c>
      <c r="J1081" s="1" t="str">
        <f t="shared" si="147"/>
        <v>*</v>
      </c>
      <c r="P1081" s="1">
        <v>45</v>
      </c>
      <c r="Q1081" s="1">
        <f t="shared" si="152"/>
        <v>0.05</v>
      </c>
      <c r="T1081" s="4">
        <v>6865.0720000000001</v>
      </c>
      <c r="U1081" s="9">
        <f t="shared" si="148"/>
        <v>1</v>
      </c>
      <c r="V1081" s="4">
        <f t="shared" si="149"/>
        <v>152.55715555555557</v>
      </c>
      <c r="W1081" s="1" t="s">
        <v>33</v>
      </c>
      <c r="X1081" s="1">
        <v>29.21</v>
      </c>
      <c r="Y1081" s="4">
        <f t="shared" si="150"/>
        <v>6894.2820000000002</v>
      </c>
      <c r="Z1081" s="1" t="s">
        <v>49</v>
      </c>
      <c r="AA1081" s="1" t="s">
        <v>37</v>
      </c>
      <c r="AB1081" s="1" t="s">
        <v>17</v>
      </c>
      <c r="AC1081" s="1" t="s">
        <v>52</v>
      </c>
      <c r="AD1081" s="1" t="s">
        <v>59</v>
      </c>
      <c r="AE1081" s="2">
        <v>39997</v>
      </c>
    </row>
    <row r="1082" spans="1:31" x14ac:dyDescent="0.25">
      <c r="A1082">
        <f t="shared" si="151"/>
        <v>1081</v>
      </c>
      <c r="B1082" s="1">
        <v>34275</v>
      </c>
      <c r="C1082" s="2">
        <v>39995</v>
      </c>
      <c r="D1082" s="1" t="s">
        <v>13</v>
      </c>
      <c r="E1082" s="1" t="str">
        <f t="shared" si="144"/>
        <v>*</v>
      </c>
      <c r="F1082" s="1" t="str">
        <f t="shared" si="145"/>
        <v>*</v>
      </c>
      <c r="G1082" s="1" t="str">
        <f t="shared" si="146"/>
        <v>*</v>
      </c>
      <c r="J1082" s="1" t="str">
        <f t="shared" si="147"/>
        <v>*</v>
      </c>
      <c r="P1082" s="1">
        <v>3</v>
      </c>
      <c r="Q1082" s="1">
        <f t="shared" si="152"/>
        <v>0.01</v>
      </c>
      <c r="T1082" s="4">
        <v>6041.01</v>
      </c>
      <c r="U1082" s="9">
        <f t="shared" si="148"/>
        <v>1</v>
      </c>
      <c r="V1082" s="4">
        <f t="shared" si="149"/>
        <v>2013.67</v>
      </c>
      <c r="W1082" s="1" t="s">
        <v>33</v>
      </c>
      <c r="X1082" s="1">
        <v>14.7</v>
      </c>
      <c r="Y1082" s="4">
        <f t="shared" si="150"/>
        <v>6055.71</v>
      </c>
      <c r="Z1082" s="1" t="s">
        <v>15</v>
      </c>
      <c r="AA1082" s="1" t="s">
        <v>23</v>
      </c>
      <c r="AB1082" s="1" t="s">
        <v>24</v>
      </c>
      <c r="AC1082" s="1" t="s">
        <v>56</v>
      </c>
      <c r="AD1082" s="1" t="s">
        <v>35</v>
      </c>
      <c r="AE1082" s="2">
        <v>40000</v>
      </c>
    </row>
    <row r="1083" spans="1:31" x14ac:dyDescent="0.25">
      <c r="A1083">
        <f t="shared" si="151"/>
        <v>1082</v>
      </c>
      <c r="B1083" s="1">
        <v>54019</v>
      </c>
      <c r="C1083" s="2">
        <v>39995</v>
      </c>
      <c r="D1083" s="1" t="s">
        <v>13</v>
      </c>
      <c r="E1083" s="1" t="str">
        <f t="shared" si="144"/>
        <v>*</v>
      </c>
      <c r="F1083" s="1" t="str">
        <f t="shared" si="145"/>
        <v>*</v>
      </c>
      <c r="G1083" s="1" t="str">
        <f t="shared" si="146"/>
        <v>*</v>
      </c>
      <c r="J1083" s="1" t="str">
        <f t="shared" si="147"/>
        <v>*</v>
      </c>
      <c r="P1083" s="1">
        <v>35</v>
      </c>
      <c r="Q1083" s="1">
        <f t="shared" si="152"/>
        <v>0.04</v>
      </c>
      <c r="T1083" s="4">
        <v>4233.1499999999996</v>
      </c>
      <c r="U1083" s="9">
        <f t="shared" si="148"/>
        <v>1</v>
      </c>
      <c r="V1083" s="4">
        <f t="shared" si="149"/>
        <v>120.94714285714285</v>
      </c>
      <c r="W1083" s="1" t="s">
        <v>33</v>
      </c>
      <c r="X1083" s="1">
        <v>26.3</v>
      </c>
      <c r="Y1083" s="4">
        <f t="shared" si="150"/>
        <v>4259.45</v>
      </c>
      <c r="Z1083" s="1" t="s">
        <v>46</v>
      </c>
      <c r="AA1083" s="1" t="s">
        <v>28</v>
      </c>
      <c r="AB1083" s="1" t="s">
        <v>24</v>
      </c>
      <c r="AC1083" s="1" t="s">
        <v>56</v>
      </c>
      <c r="AD1083" s="1" t="s">
        <v>35</v>
      </c>
      <c r="AE1083" s="2">
        <v>40002</v>
      </c>
    </row>
    <row r="1084" spans="1:31" x14ac:dyDescent="0.25">
      <c r="A1084">
        <f t="shared" si="151"/>
        <v>1083</v>
      </c>
      <c r="B1084" s="1">
        <v>21602</v>
      </c>
      <c r="C1084" s="2">
        <v>39995</v>
      </c>
      <c r="D1084" s="1" t="s">
        <v>32</v>
      </c>
      <c r="E1084" s="1" t="str">
        <f t="shared" si="144"/>
        <v>***</v>
      </c>
      <c r="F1084" s="1" t="str">
        <f t="shared" si="145"/>
        <v>***</v>
      </c>
      <c r="G1084" s="1" t="str">
        <f t="shared" si="146"/>
        <v>***</v>
      </c>
      <c r="J1084" s="1" t="str">
        <f t="shared" si="147"/>
        <v>***</v>
      </c>
      <c r="P1084" s="1">
        <v>6</v>
      </c>
      <c r="Q1084" s="1">
        <f t="shared" si="152"/>
        <v>0.01</v>
      </c>
      <c r="T1084" s="4">
        <v>2170.61</v>
      </c>
      <c r="U1084" s="9">
        <f t="shared" si="148"/>
        <v>1</v>
      </c>
      <c r="V1084" s="4">
        <f t="shared" si="149"/>
        <v>361.76833333333337</v>
      </c>
      <c r="W1084" s="1" t="s">
        <v>33</v>
      </c>
      <c r="X1084" s="1">
        <v>40.19</v>
      </c>
      <c r="Y1084" s="4">
        <f t="shared" si="150"/>
        <v>2210.8000000000002</v>
      </c>
      <c r="Z1084" s="1" t="s">
        <v>49</v>
      </c>
      <c r="AA1084" s="1" t="s">
        <v>23</v>
      </c>
      <c r="AB1084" s="1" t="s">
        <v>17</v>
      </c>
      <c r="AC1084" s="1" t="s">
        <v>52</v>
      </c>
      <c r="AD1084" s="1" t="s">
        <v>59</v>
      </c>
      <c r="AE1084" s="2">
        <v>39998</v>
      </c>
    </row>
    <row r="1085" spans="1:31" x14ac:dyDescent="0.25">
      <c r="A1085">
        <f t="shared" si="151"/>
        <v>1084</v>
      </c>
      <c r="B1085" s="1">
        <v>47494</v>
      </c>
      <c r="C1085" s="2">
        <v>39995</v>
      </c>
      <c r="D1085" s="1" t="s">
        <v>20</v>
      </c>
      <c r="E1085" s="1" t="str">
        <f t="shared" si="144"/>
        <v>*</v>
      </c>
      <c r="F1085" s="1" t="str">
        <f t="shared" si="145"/>
        <v>**</v>
      </c>
      <c r="G1085" s="1" t="str">
        <f t="shared" si="146"/>
        <v>**</v>
      </c>
      <c r="J1085" s="1" t="str">
        <f t="shared" si="147"/>
        <v>**</v>
      </c>
      <c r="P1085" s="1">
        <v>42</v>
      </c>
      <c r="Q1085" s="1">
        <f t="shared" si="152"/>
        <v>0.05</v>
      </c>
      <c r="T1085" s="4">
        <v>1967.83</v>
      </c>
      <c r="U1085" s="9">
        <f t="shared" si="148"/>
        <v>1</v>
      </c>
      <c r="V1085" s="4">
        <f t="shared" si="149"/>
        <v>46.853095238095236</v>
      </c>
      <c r="W1085" s="1" t="s">
        <v>21</v>
      </c>
      <c r="X1085" s="1">
        <v>1.99</v>
      </c>
      <c r="Y1085" s="4">
        <f t="shared" si="150"/>
        <v>1969.82</v>
      </c>
      <c r="Z1085" s="1" t="s">
        <v>51</v>
      </c>
      <c r="AA1085" s="1" t="s">
        <v>16</v>
      </c>
      <c r="AB1085" s="1" t="s">
        <v>24</v>
      </c>
      <c r="AC1085" s="1" t="s">
        <v>38</v>
      </c>
      <c r="AD1085" s="1" t="s">
        <v>41</v>
      </c>
      <c r="AE1085" s="2">
        <v>39996</v>
      </c>
    </row>
    <row r="1086" spans="1:31" x14ac:dyDescent="0.25">
      <c r="A1086">
        <f t="shared" si="151"/>
        <v>1085</v>
      </c>
      <c r="B1086" s="1">
        <v>41216</v>
      </c>
      <c r="C1086" s="2">
        <v>39995</v>
      </c>
      <c r="D1086" s="1" t="s">
        <v>27</v>
      </c>
      <c r="E1086" s="1" t="str">
        <f t="shared" si="144"/>
        <v>*</v>
      </c>
      <c r="F1086" s="1" t="str">
        <f t="shared" si="145"/>
        <v>*</v>
      </c>
      <c r="G1086" s="1" t="str">
        <f t="shared" si="146"/>
        <v>*</v>
      </c>
      <c r="J1086" s="1" t="str">
        <f t="shared" si="147"/>
        <v>*</v>
      </c>
      <c r="P1086" s="1">
        <v>8</v>
      </c>
      <c r="Q1086" s="1">
        <f t="shared" si="152"/>
        <v>0.01</v>
      </c>
      <c r="T1086" s="4">
        <v>253.26</v>
      </c>
      <c r="U1086" s="9">
        <f t="shared" si="148"/>
        <v>0</v>
      </c>
      <c r="V1086" s="4">
        <f t="shared" si="149"/>
        <v>31.657499999999999</v>
      </c>
      <c r="W1086" s="1" t="s">
        <v>21</v>
      </c>
      <c r="X1086" s="1">
        <v>6.27</v>
      </c>
      <c r="Y1086" s="4">
        <f t="shared" si="150"/>
        <v>259.52999999999997</v>
      </c>
      <c r="Z1086" s="1" t="s">
        <v>49</v>
      </c>
      <c r="AA1086" s="1" t="s">
        <v>37</v>
      </c>
      <c r="AB1086" s="1" t="s">
        <v>29</v>
      </c>
      <c r="AC1086" s="1" t="s">
        <v>43</v>
      </c>
      <c r="AD1086" s="1" t="s">
        <v>19</v>
      </c>
      <c r="AE1086" s="2">
        <v>39996</v>
      </c>
    </row>
    <row r="1087" spans="1:31" x14ac:dyDescent="0.25">
      <c r="A1087">
        <f t="shared" si="151"/>
        <v>1086</v>
      </c>
      <c r="B1087" s="1">
        <v>34275</v>
      </c>
      <c r="C1087" s="2">
        <v>39995</v>
      </c>
      <c r="D1087" s="1" t="s">
        <v>13</v>
      </c>
      <c r="E1087" s="1" t="str">
        <f t="shared" si="144"/>
        <v>*</v>
      </c>
      <c r="F1087" s="1" t="str">
        <f t="shared" si="145"/>
        <v>*</v>
      </c>
      <c r="G1087" s="1" t="str">
        <f t="shared" si="146"/>
        <v>*</v>
      </c>
      <c r="J1087" s="1" t="str">
        <f t="shared" si="147"/>
        <v>*</v>
      </c>
      <c r="P1087" s="1">
        <v>27</v>
      </c>
      <c r="Q1087" s="1">
        <f t="shared" si="152"/>
        <v>3.5000000000000003E-2</v>
      </c>
      <c r="T1087" s="4">
        <v>123.46</v>
      </c>
      <c r="U1087" s="9">
        <f t="shared" si="148"/>
        <v>0</v>
      </c>
      <c r="V1087" s="4">
        <f t="shared" si="149"/>
        <v>4.5725925925925921</v>
      </c>
      <c r="W1087" s="1" t="s">
        <v>21</v>
      </c>
      <c r="X1087" s="1">
        <v>0.71</v>
      </c>
      <c r="Y1087" s="4">
        <f t="shared" si="150"/>
        <v>124.16999999999999</v>
      </c>
      <c r="Z1087" s="1" t="s">
        <v>50</v>
      </c>
      <c r="AA1087" s="1" t="s">
        <v>23</v>
      </c>
      <c r="AB1087" s="1" t="s">
        <v>29</v>
      </c>
      <c r="AC1087" s="1" t="s">
        <v>30</v>
      </c>
      <c r="AD1087" s="1" t="s">
        <v>31</v>
      </c>
      <c r="AE1087" s="2">
        <v>39997</v>
      </c>
    </row>
    <row r="1088" spans="1:31" x14ac:dyDescent="0.25">
      <c r="A1088">
        <f t="shared" si="151"/>
        <v>1087</v>
      </c>
      <c r="B1088" s="1">
        <v>8997</v>
      </c>
      <c r="C1088" s="2">
        <v>39995</v>
      </c>
      <c r="D1088" s="1" t="s">
        <v>13</v>
      </c>
      <c r="E1088" s="1" t="str">
        <f t="shared" si="144"/>
        <v>*</v>
      </c>
      <c r="F1088" s="1" t="str">
        <f t="shared" si="145"/>
        <v>*</v>
      </c>
      <c r="G1088" s="1" t="str">
        <f t="shared" si="146"/>
        <v>*</v>
      </c>
      <c r="J1088" s="1" t="str">
        <f t="shared" si="147"/>
        <v>*</v>
      </c>
      <c r="P1088" s="1">
        <v>20</v>
      </c>
      <c r="Q1088" s="1">
        <f t="shared" si="152"/>
        <v>3.5000000000000003E-2</v>
      </c>
      <c r="T1088" s="4">
        <v>120.3</v>
      </c>
      <c r="U1088" s="9">
        <f t="shared" si="148"/>
        <v>0</v>
      </c>
      <c r="V1088" s="4">
        <f t="shared" si="149"/>
        <v>6.0149999999999997</v>
      </c>
      <c r="W1088" s="1" t="s">
        <v>21</v>
      </c>
      <c r="X1088" s="1">
        <v>1.2</v>
      </c>
      <c r="Y1088" s="4">
        <f t="shared" si="150"/>
        <v>121.5</v>
      </c>
      <c r="Z1088" s="1" t="s">
        <v>46</v>
      </c>
      <c r="AA1088" s="1" t="s">
        <v>23</v>
      </c>
      <c r="AB1088" s="1" t="s">
        <v>29</v>
      </c>
      <c r="AC1088" s="1" t="s">
        <v>30</v>
      </c>
      <c r="AD1088" s="1" t="s">
        <v>31</v>
      </c>
      <c r="AE1088" s="2">
        <v>40004</v>
      </c>
    </row>
    <row r="1089" spans="1:31" x14ac:dyDescent="0.25">
      <c r="A1089">
        <f t="shared" si="151"/>
        <v>1088</v>
      </c>
      <c r="B1089" s="1">
        <v>47494</v>
      </c>
      <c r="C1089" s="2">
        <v>39995</v>
      </c>
      <c r="D1089" s="1" t="s">
        <v>20</v>
      </c>
      <c r="E1089" s="1" t="str">
        <f t="shared" si="144"/>
        <v>*</v>
      </c>
      <c r="F1089" s="1" t="str">
        <f t="shared" si="145"/>
        <v>**</v>
      </c>
      <c r="G1089" s="1" t="str">
        <f t="shared" si="146"/>
        <v>**</v>
      </c>
      <c r="J1089" s="1" t="str">
        <f t="shared" si="147"/>
        <v>**</v>
      </c>
      <c r="P1089" s="1">
        <v>9</v>
      </c>
      <c r="Q1089" s="1">
        <f t="shared" si="152"/>
        <v>0.01</v>
      </c>
      <c r="T1089" s="4">
        <v>52.59</v>
      </c>
      <c r="U1089" s="9">
        <f t="shared" si="148"/>
        <v>0</v>
      </c>
      <c r="V1089" s="4">
        <f t="shared" si="149"/>
        <v>5.8433333333333337</v>
      </c>
      <c r="W1089" s="1" t="s">
        <v>21</v>
      </c>
      <c r="X1089" s="1">
        <v>6.07</v>
      </c>
      <c r="Y1089" s="4">
        <f t="shared" si="150"/>
        <v>58.660000000000004</v>
      </c>
      <c r="Z1089" s="1" t="s">
        <v>51</v>
      </c>
      <c r="AA1089" s="1" t="s">
        <v>16</v>
      </c>
      <c r="AB1089" s="1" t="s">
        <v>29</v>
      </c>
      <c r="AC1089" s="1" t="s">
        <v>40</v>
      </c>
      <c r="AD1089" s="1" t="s">
        <v>19</v>
      </c>
      <c r="AE1089" s="2">
        <v>39995</v>
      </c>
    </row>
    <row r="1090" spans="1:31" x14ac:dyDescent="0.25">
      <c r="A1090">
        <f t="shared" si="151"/>
        <v>1089</v>
      </c>
      <c r="B1090" s="1">
        <v>29287</v>
      </c>
      <c r="C1090" s="2">
        <v>39996</v>
      </c>
      <c r="D1090" s="1" t="s">
        <v>20</v>
      </c>
      <c r="E1090" s="1" t="str">
        <f t="shared" si="144"/>
        <v>*</v>
      </c>
      <c r="F1090" s="1" t="str">
        <f t="shared" si="145"/>
        <v>**</v>
      </c>
      <c r="G1090" s="1" t="str">
        <f t="shared" si="146"/>
        <v>**</v>
      </c>
      <c r="J1090" s="1" t="str">
        <f t="shared" si="147"/>
        <v>**</v>
      </c>
      <c r="P1090" s="1">
        <v>49</v>
      </c>
      <c r="Q1090" s="1">
        <f t="shared" si="152"/>
        <v>0.05</v>
      </c>
      <c r="T1090" s="4">
        <v>12593.91</v>
      </c>
      <c r="U1090" s="9">
        <f t="shared" si="148"/>
        <v>1</v>
      </c>
      <c r="V1090" s="4">
        <f t="shared" si="149"/>
        <v>257.01857142857142</v>
      </c>
      <c r="W1090" s="1" t="s">
        <v>33</v>
      </c>
      <c r="X1090" s="1">
        <v>28.06</v>
      </c>
      <c r="Y1090" s="4">
        <f t="shared" si="150"/>
        <v>12621.97</v>
      </c>
      <c r="Z1090" s="1" t="s">
        <v>39</v>
      </c>
      <c r="AA1090" s="1" t="s">
        <v>16</v>
      </c>
      <c r="AB1090" s="1" t="s">
        <v>24</v>
      </c>
      <c r="AC1090" s="1" t="s">
        <v>56</v>
      </c>
      <c r="AD1090" s="1" t="s">
        <v>35</v>
      </c>
      <c r="AE1090" s="2">
        <v>39998</v>
      </c>
    </row>
    <row r="1091" spans="1:31" x14ac:dyDescent="0.25">
      <c r="A1091">
        <f t="shared" si="151"/>
        <v>1090</v>
      </c>
      <c r="B1091" s="1">
        <v>11527</v>
      </c>
      <c r="C1091" s="2">
        <v>39996</v>
      </c>
      <c r="D1091" s="1" t="s">
        <v>36</v>
      </c>
      <c r="E1091" s="1" t="str">
        <f t="shared" ref="E1091:E1154" si="153">IF(D1091="Critical","***","*")</f>
        <v>*</v>
      </c>
      <c r="F1091" s="1" t="str">
        <f t="shared" ref="F1091:F1154" si="154">IF(D1091="Critical","***",IF(D1091="High","**","*"))</f>
        <v>*</v>
      </c>
      <c r="G1091" s="1" t="str">
        <f t="shared" ref="G1091:G1154" si="155">VLOOKUP(D1091,$H$6:$I$10,2,FALSE)</f>
        <v>*</v>
      </c>
      <c r="J1091" s="1" t="str">
        <f t="shared" ref="J1091:J1154" si="156">HLOOKUP(D1091,$K$5:$O$6,2,FALSE)</f>
        <v>*</v>
      </c>
      <c r="P1091" s="1">
        <v>45</v>
      </c>
      <c r="Q1091" s="1">
        <f t="shared" si="152"/>
        <v>0.05</v>
      </c>
      <c r="T1091" s="4">
        <v>4629.67</v>
      </c>
      <c r="U1091" s="9">
        <f t="shared" ref="U1091:U1154" si="157">IF(T1091&gt;1000,1,0)</f>
        <v>1</v>
      </c>
      <c r="V1091" s="4">
        <f t="shared" ref="V1091:V1154" si="158">T1091/P1091</f>
        <v>102.88155555555555</v>
      </c>
      <c r="W1091" s="1" t="s">
        <v>21</v>
      </c>
      <c r="X1091" s="1">
        <v>8.99</v>
      </c>
      <c r="Y1091" s="4">
        <f t="shared" ref="Y1091:Y1154" si="159">X1091+T1091</f>
        <v>4638.66</v>
      </c>
      <c r="Z1091" s="1" t="s">
        <v>44</v>
      </c>
      <c r="AA1091" s="1" t="s">
        <v>37</v>
      </c>
      <c r="AB1091" s="1" t="s">
        <v>17</v>
      </c>
      <c r="AC1091" s="1" t="s">
        <v>18</v>
      </c>
      <c r="AD1091" s="1" t="s">
        <v>41</v>
      </c>
      <c r="AE1091" s="2">
        <v>39998</v>
      </c>
    </row>
    <row r="1092" spans="1:31" x14ac:dyDescent="0.25">
      <c r="A1092">
        <f t="shared" ref="A1092:A1155" si="160">A1091+1</f>
        <v>1091</v>
      </c>
      <c r="B1092" s="1">
        <v>57827</v>
      </c>
      <c r="C1092" s="2">
        <v>39996</v>
      </c>
      <c r="D1092" s="1" t="s">
        <v>36</v>
      </c>
      <c r="E1092" s="1" t="str">
        <f t="shared" si="153"/>
        <v>*</v>
      </c>
      <c r="F1092" s="1" t="str">
        <f t="shared" si="154"/>
        <v>*</v>
      </c>
      <c r="G1092" s="1" t="str">
        <f t="shared" si="155"/>
        <v>*</v>
      </c>
      <c r="J1092" s="1" t="str">
        <f t="shared" si="156"/>
        <v>*</v>
      </c>
      <c r="P1092" s="1">
        <v>24</v>
      </c>
      <c r="Q1092" s="1">
        <f t="shared" ref="Q1092:Q1155" si="161">VLOOKUP(P1092,$R$5:$S$10,2,TRUE)</f>
        <v>3.5000000000000003E-2</v>
      </c>
      <c r="T1092" s="4">
        <v>2453.3000000000002</v>
      </c>
      <c r="U1092" s="9">
        <f t="shared" si="157"/>
        <v>1</v>
      </c>
      <c r="V1092" s="4">
        <f t="shared" si="158"/>
        <v>102.22083333333335</v>
      </c>
      <c r="W1092" s="1" t="s">
        <v>33</v>
      </c>
      <c r="X1092" s="1">
        <v>35.840000000000003</v>
      </c>
      <c r="Y1092" s="4">
        <f t="shared" si="159"/>
        <v>2489.1400000000003</v>
      </c>
      <c r="Z1092" s="1" t="s">
        <v>46</v>
      </c>
      <c r="AA1092" s="1" t="s">
        <v>37</v>
      </c>
      <c r="AB1092" s="1" t="s">
        <v>17</v>
      </c>
      <c r="AC1092" s="1" t="s">
        <v>62</v>
      </c>
      <c r="AD1092" s="1" t="s">
        <v>59</v>
      </c>
      <c r="AE1092" s="2">
        <v>39998</v>
      </c>
    </row>
    <row r="1093" spans="1:31" x14ac:dyDescent="0.25">
      <c r="A1093">
        <f t="shared" si="160"/>
        <v>1092</v>
      </c>
      <c r="B1093" s="1">
        <v>50373</v>
      </c>
      <c r="C1093" s="2">
        <v>39996</v>
      </c>
      <c r="D1093" s="1" t="s">
        <v>32</v>
      </c>
      <c r="E1093" s="1" t="str">
        <f t="shared" si="153"/>
        <v>***</v>
      </c>
      <c r="F1093" s="1" t="str">
        <f t="shared" si="154"/>
        <v>***</v>
      </c>
      <c r="G1093" s="1" t="str">
        <f t="shared" si="155"/>
        <v>***</v>
      </c>
      <c r="J1093" s="1" t="str">
        <f t="shared" si="156"/>
        <v>***</v>
      </c>
      <c r="P1093" s="1">
        <v>9</v>
      </c>
      <c r="Q1093" s="1">
        <f t="shared" si="161"/>
        <v>0.01</v>
      </c>
      <c r="T1093" s="4">
        <v>1455.04</v>
      </c>
      <c r="U1093" s="9">
        <f t="shared" si="157"/>
        <v>1</v>
      </c>
      <c r="V1093" s="4">
        <f t="shared" si="158"/>
        <v>161.67111111111112</v>
      </c>
      <c r="W1093" s="1" t="s">
        <v>21</v>
      </c>
      <c r="X1093" s="1">
        <v>19.989999999999998</v>
      </c>
      <c r="Y1093" s="4">
        <f t="shared" si="159"/>
        <v>1475.03</v>
      </c>
      <c r="Z1093" s="1" t="s">
        <v>22</v>
      </c>
      <c r="AA1093" s="1" t="s">
        <v>23</v>
      </c>
      <c r="AB1093" s="1" t="s">
        <v>29</v>
      </c>
      <c r="AC1093" s="1" t="s">
        <v>55</v>
      </c>
      <c r="AD1093" s="1" t="s">
        <v>19</v>
      </c>
      <c r="AE1093" s="2">
        <v>39997</v>
      </c>
    </row>
    <row r="1094" spans="1:31" x14ac:dyDescent="0.25">
      <c r="A1094">
        <f t="shared" si="160"/>
        <v>1093</v>
      </c>
      <c r="B1094" s="1">
        <v>7782</v>
      </c>
      <c r="C1094" s="2">
        <v>39996</v>
      </c>
      <c r="D1094" s="1" t="s">
        <v>32</v>
      </c>
      <c r="E1094" s="1" t="str">
        <f t="shared" si="153"/>
        <v>***</v>
      </c>
      <c r="F1094" s="1" t="str">
        <f t="shared" si="154"/>
        <v>***</v>
      </c>
      <c r="G1094" s="1" t="str">
        <f t="shared" si="155"/>
        <v>***</v>
      </c>
      <c r="J1094" s="1" t="str">
        <f t="shared" si="156"/>
        <v>***</v>
      </c>
      <c r="P1094" s="1">
        <v>20</v>
      </c>
      <c r="Q1094" s="1">
        <f t="shared" si="161"/>
        <v>3.5000000000000003E-2</v>
      </c>
      <c r="T1094" s="4">
        <v>1205.73</v>
      </c>
      <c r="U1094" s="9">
        <f t="shared" si="157"/>
        <v>1</v>
      </c>
      <c r="V1094" s="4">
        <f t="shared" si="158"/>
        <v>60.286500000000004</v>
      </c>
      <c r="W1094" s="1" t="s">
        <v>14</v>
      </c>
      <c r="X1094" s="1">
        <v>4.5</v>
      </c>
      <c r="Y1094" s="4">
        <f t="shared" si="159"/>
        <v>1210.23</v>
      </c>
      <c r="Z1094" s="1" t="s">
        <v>49</v>
      </c>
      <c r="AA1094" s="1" t="s">
        <v>28</v>
      </c>
      <c r="AB1094" s="1" t="s">
        <v>29</v>
      </c>
      <c r="AC1094" s="1" t="s">
        <v>63</v>
      </c>
      <c r="AD1094" s="1" t="s">
        <v>19</v>
      </c>
      <c r="AE1094" s="2">
        <v>39998</v>
      </c>
    </row>
    <row r="1095" spans="1:31" x14ac:dyDescent="0.25">
      <c r="A1095">
        <f t="shared" si="160"/>
        <v>1094</v>
      </c>
      <c r="B1095" s="1">
        <v>46244</v>
      </c>
      <c r="C1095" s="2">
        <v>39996</v>
      </c>
      <c r="D1095" s="1" t="s">
        <v>36</v>
      </c>
      <c r="E1095" s="1" t="str">
        <f t="shared" si="153"/>
        <v>*</v>
      </c>
      <c r="F1095" s="1" t="str">
        <f t="shared" si="154"/>
        <v>*</v>
      </c>
      <c r="G1095" s="1" t="str">
        <f t="shared" si="155"/>
        <v>*</v>
      </c>
      <c r="J1095" s="1" t="str">
        <f t="shared" si="156"/>
        <v>*</v>
      </c>
      <c r="P1095" s="1">
        <v>10</v>
      </c>
      <c r="Q1095" s="1">
        <f t="shared" si="161"/>
        <v>0.02</v>
      </c>
      <c r="T1095" s="4">
        <v>601.57000000000005</v>
      </c>
      <c r="U1095" s="9">
        <f t="shared" si="157"/>
        <v>0</v>
      </c>
      <c r="V1095" s="4">
        <f t="shared" si="158"/>
        <v>60.157000000000004</v>
      </c>
      <c r="W1095" s="1" t="s">
        <v>33</v>
      </c>
      <c r="X1095" s="1">
        <v>30</v>
      </c>
      <c r="Y1095" s="4">
        <f t="shared" si="159"/>
        <v>631.57000000000005</v>
      </c>
      <c r="Z1095" s="1" t="s">
        <v>51</v>
      </c>
      <c r="AA1095" s="1" t="s">
        <v>16</v>
      </c>
      <c r="AB1095" s="1" t="s">
        <v>17</v>
      </c>
      <c r="AC1095" s="1" t="s">
        <v>34</v>
      </c>
      <c r="AD1095" s="1" t="s">
        <v>35</v>
      </c>
      <c r="AE1095" s="2">
        <v>39997</v>
      </c>
    </row>
    <row r="1096" spans="1:31" x14ac:dyDescent="0.25">
      <c r="A1096">
        <f t="shared" si="160"/>
        <v>1095</v>
      </c>
      <c r="B1096" s="1">
        <v>29287</v>
      </c>
      <c r="C1096" s="2">
        <v>39996</v>
      </c>
      <c r="D1096" s="1" t="s">
        <v>20</v>
      </c>
      <c r="E1096" s="1" t="str">
        <f t="shared" si="153"/>
        <v>*</v>
      </c>
      <c r="F1096" s="1" t="str">
        <f t="shared" si="154"/>
        <v>**</v>
      </c>
      <c r="G1096" s="1" t="str">
        <f t="shared" si="155"/>
        <v>**</v>
      </c>
      <c r="J1096" s="1" t="str">
        <f t="shared" si="156"/>
        <v>**</v>
      </c>
      <c r="P1096" s="1">
        <v>50</v>
      </c>
      <c r="Q1096" s="1">
        <f t="shared" si="161"/>
        <v>0.06</v>
      </c>
      <c r="T1096" s="4">
        <v>281.39</v>
      </c>
      <c r="U1096" s="9">
        <f t="shared" si="157"/>
        <v>0</v>
      </c>
      <c r="V1096" s="4">
        <f t="shared" si="158"/>
        <v>5.6277999999999997</v>
      </c>
      <c r="W1096" s="1" t="s">
        <v>21</v>
      </c>
      <c r="X1096" s="1">
        <v>5.01</v>
      </c>
      <c r="Y1096" s="4">
        <f t="shared" si="159"/>
        <v>286.39999999999998</v>
      </c>
      <c r="Z1096" s="1" t="s">
        <v>39</v>
      </c>
      <c r="AA1096" s="1" t="s">
        <v>16</v>
      </c>
      <c r="AB1096" s="1" t="s">
        <v>29</v>
      </c>
      <c r="AC1096" s="1" t="s">
        <v>43</v>
      </c>
      <c r="AD1096" s="1" t="s">
        <v>19</v>
      </c>
      <c r="AE1096" s="2">
        <v>39998</v>
      </c>
    </row>
    <row r="1097" spans="1:31" x14ac:dyDescent="0.25">
      <c r="A1097">
        <f t="shared" si="160"/>
        <v>1096</v>
      </c>
      <c r="B1097" s="1">
        <v>46244</v>
      </c>
      <c r="C1097" s="2">
        <v>39996</v>
      </c>
      <c r="D1097" s="1" t="s">
        <v>36</v>
      </c>
      <c r="E1097" s="1" t="str">
        <f t="shared" si="153"/>
        <v>*</v>
      </c>
      <c r="F1097" s="1" t="str">
        <f t="shared" si="154"/>
        <v>*</v>
      </c>
      <c r="G1097" s="1" t="str">
        <f t="shared" si="155"/>
        <v>*</v>
      </c>
      <c r="J1097" s="1" t="str">
        <f t="shared" si="156"/>
        <v>*</v>
      </c>
      <c r="P1097" s="1">
        <v>9</v>
      </c>
      <c r="Q1097" s="1">
        <f t="shared" si="161"/>
        <v>0.01</v>
      </c>
      <c r="T1097" s="4">
        <v>157.41999999999999</v>
      </c>
      <c r="U1097" s="9">
        <f t="shared" si="157"/>
        <v>0</v>
      </c>
      <c r="V1097" s="4">
        <f t="shared" si="158"/>
        <v>17.49111111111111</v>
      </c>
      <c r="W1097" s="1" t="s">
        <v>21</v>
      </c>
      <c r="X1097" s="1">
        <v>1.99</v>
      </c>
      <c r="Y1097" s="4">
        <f t="shared" si="159"/>
        <v>159.41</v>
      </c>
      <c r="Z1097" s="1" t="s">
        <v>51</v>
      </c>
      <c r="AA1097" s="1" t="s">
        <v>16</v>
      </c>
      <c r="AB1097" s="1" t="s">
        <v>24</v>
      </c>
      <c r="AC1097" s="1" t="s">
        <v>38</v>
      </c>
      <c r="AD1097" s="1" t="s">
        <v>41</v>
      </c>
      <c r="AE1097" s="2">
        <v>39998</v>
      </c>
    </row>
    <row r="1098" spans="1:31" x14ac:dyDescent="0.25">
      <c r="A1098">
        <f t="shared" si="160"/>
        <v>1097</v>
      </c>
      <c r="B1098" s="1">
        <v>57827</v>
      </c>
      <c r="C1098" s="2">
        <v>39996</v>
      </c>
      <c r="D1098" s="1" t="s">
        <v>36</v>
      </c>
      <c r="E1098" s="1" t="str">
        <f t="shared" si="153"/>
        <v>*</v>
      </c>
      <c r="F1098" s="1" t="str">
        <f t="shared" si="154"/>
        <v>*</v>
      </c>
      <c r="G1098" s="1" t="str">
        <f t="shared" si="155"/>
        <v>*</v>
      </c>
      <c r="J1098" s="1" t="str">
        <f t="shared" si="156"/>
        <v>*</v>
      </c>
      <c r="P1098" s="1">
        <v>29</v>
      </c>
      <c r="Q1098" s="1">
        <f t="shared" si="161"/>
        <v>3.5000000000000003E-2</v>
      </c>
      <c r="T1098" s="4">
        <v>147.02000000000001</v>
      </c>
      <c r="U1098" s="9">
        <f t="shared" si="157"/>
        <v>0</v>
      </c>
      <c r="V1098" s="4">
        <f t="shared" si="158"/>
        <v>5.0696551724137935</v>
      </c>
      <c r="W1098" s="1" t="s">
        <v>21</v>
      </c>
      <c r="X1098" s="1">
        <v>5.49</v>
      </c>
      <c r="Y1098" s="4">
        <f t="shared" si="159"/>
        <v>152.51000000000002</v>
      </c>
      <c r="Z1098" s="1" t="s">
        <v>46</v>
      </c>
      <c r="AA1098" s="1" t="s">
        <v>37</v>
      </c>
      <c r="AB1098" s="1" t="s">
        <v>29</v>
      </c>
      <c r="AC1098" s="1" t="s">
        <v>40</v>
      </c>
      <c r="AD1098" s="1" t="s">
        <v>19</v>
      </c>
      <c r="AE1098" s="2">
        <v>39997</v>
      </c>
    </row>
    <row r="1099" spans="1:31" x14ac:dyDescent="0.25">
      <c r="A1099">
        <f t="shared" si="160"/>
        <v>1098</v>
      </c>
      <c r="B1099" s="1">
        <v>47713</v>
      </c>
      <c r="C1099" s="2">
        <v>39997</v>
      </c>
      <c r="D1099" s="1" t="s">
        <v>20</v>
      </c>
      <c r="E1099" s="1" t="str">
        <f t="shared" si="153"/>
        <v>*</v>
      </c>
      <c r="F1099" s="1" t="str">
        <f t="shared" si="154"/>
        <v>**</v>
      </c>
      <c r="G1099" s="1" t="str">
        <f t="shared" si="155"/>
        <v>**</v>
      </c>
      <c r="J1099" s="1" t="str">
        <f t="shared" si="156"/>
        <v>**</v>
      </c>
      <c r="P1099" s="1">
        <v>34</v>
      </c>
      <c r="Q1099" s="1">
        <f t="shared" si="161"/>
        <v>0.04</v>
      </c>
      <c r="T1099" s="4">
        <v>3419.1505000000002</v>
      </c>
      <c r="U1099" s="9">
        <f t="shared" si="157"/>
        <v>1</v>
      </c>
      <c r="V1099" s="4">
        <f t="shared" si="158"/>
        <v>100.56325000000001</v>
      </c>
      <c r="W1099" s="1" t="s">
        <v>21</v>
      </c>
      <c r="X1099" s="1">
        <v>5.92</v>
      </c>
      <c r="Y1099" s="4">
        <f t="shared" si="159"/>
        <v>3425.0705000000003</v>
      </c>
      <c r="Z1099" s="1" t="s">
        <v>53</v>
      </c>
      <c r="AA1099" s="1" t="s">
        <v>37</v>
      </c>
      <c r="AB1099" s="1" t="s">
        <v>24</v>
      </c>
      <c r="AC1099" s="1" t="s">
        <v>25</v>
      </c>
      <c r="AD1099" s="1" t="s">
        <v>19</v>
      </c>
      <c r="AE1099" s="2">
        <v>39997</v>
      </c>
    </row>
    <row r="1100" spans="1:31" x14ac:dyDescent="0.25">
      <c r="A1100">
        <f t="shared" si="160"/>
        <v>1099</v>
      </c>
      <c r="B1100" s="1">
        <v>27840</v>
      </c>
      <c r="C1100" s="2">
        <v>39997</v>
      </c>
      <c r="D1100" s="1" t="s">
        <v>20</v>
      </c>
      <c r="E1100" s="1" t="str">
        <f t="shared" si="153"/>
        <v>*</v>
      </c>
      <c r="F1100" s="1" t="str">
        <f t="shared" si="154"/>
        <v>**</v>
      </c>
      <c r="G1100" s="1" t="str">
        <f t="shared" si="155"/>
        <v>**</v>
      </c>
      <c r="J1100" s="1" t="str">
        <f t="shared" si="156"/>
        <v>**</v>
      </c>
      <c r="P1100" s="1">
        <v>8</v>
      </c>
      <c r="Q1100" s="1">
        <f t="shared" si="161"/>
        <v>0.01</v>
      </c>
      <c r="T1100" s="4">
        <v>1209.3699999999999</v>
      </c>
      <c r="U1100" s="9">
        <f t="shared" si="157"/>
        <v>1</v>
      </c>
      <c r="V1100" s="4">
        <f t="shared" si="158"/>
        <v>151.17124999999999</v>
      </c>
      <c r="W1100" s="1" t="s">
        <v>33</v>
      </c>
      <c r="X1100" s="1">
        <v>66.27</v>
      </c>
      <c r="Y1100" s="4">
        <f t="shared" si="159"/>
        <v>1275.6399999999999</v>
      </c>
      <c r="Z1100" s="1" t="s">
        <v>22</v>
      </c>
      <c r="AA1100" s="1" t="s">
        <v>37</v>
      </c>
      <c r="AB1100" s="1" t="s">
        <v>17</v>
      </c>
      <c r="AC1100" s="1" t="s">
        <v>62</v>
      </c>
      <c r="AD1100" s="1" t="s">
        <v>59</v>
      </c>
      <c r="AE1100" s="2">
        <v>39998</v>
      </c>
    </row>
    <row r="1101" spans="1:31" x14ac:dyDescent="0.25">
      <c r="A1101">
        <f t="shared" si="160"/>
        <v>1100</v>
      </c>
      <c r="B1101" s="1">
        <v>37987</v>
      </c>
      <c r="C1101" s="2">
        <v>39997</v>
      </c>
      <c r="D1101" s="1" t="s">
        <v>20</v>
      </c>
      <c r="E1101" s="1" t="str">
        <f t="shared" si="153"/>
        <v>*</v>
      </c>
      <c r="F1101" s="1" t="str">
        <f t="shared" si="154"/>
        <v>**</v>
      </c>
      <c r="G1101" s="1" t="str">
        <f t="shared" si="155"/>
        <v>**</v>
      </c>
      <c r="J1101" s="1" t="str">
        <f t="shared" si="156"/>
        <v>**</v>
      </c>
      <c r="P1101" s="1">
        <v>5</v>
      </c>
      <c r="Q1101" s="1">
        <f t="shared" si="161"/>
        <v>0.01</v>
      </c>
      <c r="T1101" s="4">
        <v>708.87</v>
      </c>
      <c r="U1101" s="9">
        <f t="shared" si="157"/>
        <v>0</v>
      </c>
      <c r="V1101" s="4">
        <f t="shared" si="158"/>
        <v>141.774</v>
      </c>
      <c r="W1101" s="1" t="s">
        <v>33</v>
      </c>
      <c r="X1101" s="1">
        <v>43.75</v>
      </c>
      <c r="Y1101" s="4">
        <f t="shared" si="159"/>
        <v>752.62</v>
      </c>
      <c r="Z1101" s="1" t="s">
        <v>51</v>
      </c>
      <c r="AA1101" s="1" t="s">
        <v>28</v>
      </c>
      <c r="AB1101" s="1" t="s">
        <v>17</v>
      </c>
      <c r="AC1101" s="1" t="s">
        <v>52</v>
      </c>
      <c r="AD1101" s="1" t="s">
        <v>59</v>
      </c>
      <c r="AE1101" s="2">
        <v>39998</v>
      </c>
    </row>
    <row r="1102" spans="1:31" x14ac:dyDescent="0.25">
      <c r="A1102">
        <f t="shared" si="160"/>
        <v>1101</v>
      </c>
      <c r="B1102" s="1">
        <v>22695</v>
      </c>
      <c r="C1102" s="2">
        <v>39997</v>
      </c>
      <c r="D1102" s="1" t="s">
        <v>13</v>
      </c>
      <c r="E1102" s="1" t="str">
        <f t="shared" si="153"/>
        <v>*</v>
      </c>
      <c r="F1102" s="1" t="str">
        <f t="shared" si="154"/>
        <v>*</v>
      </c>
      <c r="G1102" s="1" t="str">
        <f t="shared" si="155"/>
        <v>*</v>
      </c>
      <c r="J1102" s="1" t="str">
        <f t="shared" si="156"/>
        <v>*</v>
      </c>
      <c r="P1102" s="1">
        <v>44</v>
      </c>
      <c r="Q1102" s="1">
        <f t="shared" si="161"/>
        <v>0.05</v>
      </c>
      <c r="T1102" s="4">
        <v>444.52</v>
      </c>
      <c r="U1102" s="9">
        <f t="shared" si="157"/>
        <v>0</v>
      </c>
      <c r="V1102" s="4">
        <f t="shared" si="158"/>
        <v>10.102727272727272</v>
      </c>
      <c r="W1102" s="1" t="s">
        <v>21</v>
      </c>
      <c r="X1102" s="1">
        <v>2.06</v>
      </c>
      <c r="Y1102" s="4">
        <f t="shared" si="159"/>
        <v>446.58</v>
      </c>
      <c r="Z1102" s="1" t="s">
        <v>50</v>
      </c>
      <c r="AA1102" s="1" t="s">
        <v>16</v>
      </c>
      <c r="AB1102" s="1" t="s">
        <v>29</v>
      </c>
      <c r="AC1102" s="1" t="s">
        <v>40</v>
      </c>
      <c r="AD1102" s="1" t="s">
        <v>31</v>
      </c>
      <c r="AE1102" s="2">
        <v>40002</v>
      </c>
    </row>
    <row r="1103" spans="1:31" x14ac:dyDescent="0.25">
      <c r="A1103">
        <f t="shared" si="160"/>
        <v>1102</v>
      </c>
      <c r="B1103" s="1">
        <v>30785</v>
      </c>
      <c r="C1103" s="2">
        <v>39997</v>
      </c>
      <c r="D1103" s="1" t="s">
        <v>20</v>
      </c>
      <c r="E1103" s="1" t="str">
        <f t="shared" si="153"/>
        <v>*</v>
      </c>
      <c r="F1103" s="1" t="str">
        <f t="shared" si="154"/>
        <v>**</v>
      </c>
      <c r="G1103" s="1" t="str">
        <f t="shared" si="155"/>
        <v>**</v>
      </c>
      <c r="J1103" s="1" t="str">
        <f t="shared" si="156"/>
        <v>**</v>
      </c>
      <c r="P1103" s="1">
        <v>38</v>
      </c>
      <c r="Q1103" s="1">
        <f t="shared" si="161"/>
        <v>0.04</v>
      </c>
      <c r="T1103" s="4">
        <v>373.07</v>
      </c>
      <c r="U1103" s="9">
        <f t="shared" si="157"/>
        <v>0</v>
      </c>
      <c r="V1103" s="4">
        <f t="shared" si="158"/>
        <v>9.8176315789473687</v>
      </c>
      <c r="W1103" s="1" t="s">
        <v>21</v>
      </c>
      <c r="X1103" s="1">
        <v>1.0900000000000001</v>
      </c>
      <c r="Y1103" s="4">
        <f t="shared" si="159"/>
        <v>374.15999999999997</v>
      </c>
      <c r="Z1103" s="1" t="s">
        <v>15</v>
      </c>
      <c r="AA1103" s="1" t="s">
        <v>37</v>
      </c>
      <c r="AB1103" s="1" t="s">
        <v>29</v>
      </c>
      <c r="AC1103" s="1" t="s">
        <v>30</v>
      </c>
      <c r="AD1103" s="1" t="s">
        <v>31</v>
      </c>
      <c r="AE1103" s="2">
        <v>40000</v>
      </c>
    </row>
    <row r="1104" spans="1:31" x14ac:dyDescent="0.25">
      <c r="A1104">
        <f t="shared" si="160"/>
        <v>1103</v>
      </c>
      <c r="B1104" s="1">
        <v>37987</v>
      </c>
      <c r="C1104" s="2">
        <v>39997</v>
      </c>
      <c r="D1104" s="1" t="s">
        <v>20</v>
      </c>
      <c r="E1104" s="1" t="str">
        <f t="shared" si="153"/>
        <v>*</v>
      </c>
      <c r="F1104" s="1" t="str">
        <f t="shared" si="154"/>
        <v>**</v>
      </c>
      <c r="G1104" s="1" t="str">
        <f t="shared" si="155"/>
        <v>**</v>
      </c>
      <c r="J1104" s="1" t="str">
        <f t="shared" si="156"/>
        <v>**</v>
      </c>
      <c r="P1104" s="1">
        <v>26</v>
      </c>
      <c r="Q1104" s="1">
        <f t="shared" si="161"/>
        <v>3.5000000000000003E-2</v>
      </c>
      <c r="T1104" s="4">
        <v>299.07</v>
      </c>
      <c r="U1104" s="9">
        <f t="shared" si="157"/>
        <v>0</v>
      </c>
      <c r="V1104" s="4">
        <f t="shared" si="158"/>
        <v>11.502692307692307</v>
      </c>
      <c r="W1104" s="1" t="s">
        <v>21</v>
      </c>
      <c r="X1104" s="1">
        <v>0.49</v>
      </c>
      <c r="Y1104" s="4">
        <f t="shared" si="159"/>
        <v>299.56</v>
      </c>
      <c r="Z1104" s="1" t="s">
        <v>51</v>
      </c>
      <c r="AA1104" s="1" t="s">
        <v>28</v>
      </c>
      <c r="AB1104" s="1" t="s">
        <v>29</v>
      </c>
      <c r="AC1104" s="1" t="s">
        <v>58</v>
      </c>
      <c r="AD1104" s="1" t="s">
        <v>19</v>
      </c>
      <c r="AE1104" s="2">
        <v>39998</v>
      </c>
    </row>
    <row r="1105" spans="1:31" x14ac:dyDescent="0.25">
      <c r="A1105">
        <f t="shared" si="160"/>
        <v>1104</v>
      </c>
      <c r="B1105" s="1">
        <v>30785</v>
      </c>
      <c r="C1105" s="2">
        <v>39997</v>
      </c>
      <c r="D1105" s="1" t="s">
        <v>20</v>
      </c>
      <c r="E1105" s="1" t="str">
        <f t="shared" si="153"/>
        <v>*</v>
      </c>
      <c r="F1105" s="1" t="str">
        <f t="shared" si="154"/>
        <v>**</v>
      </c>
      <c r="G1105" s="1" t="str">
        <f t="shared" si="155"/>
        <v>**</v>
      </c>
      <c r="J1105" s="1" t="str">
        <f t="shared" si="156"/>
        <v>**</v>
      </c>
      <c r="P1105" s="1">
        <v>7</v>
      </c>
      <c r="Q1105" s="1">
        <f t="shared" si="161"/>
        <v>0.01</v>
      </c>
      <c r="T1105" s="4">
        <v>55.81</v>
      </c>
      <c r="U1105" s="9">
        <f t="shared" si="157"/>
        <v>0</v>
      </c>
      <c r="V1105" s="4">
        <f t="shared" si="158"/>
        <v>7.9728571428571433</v>
      </c>
      <c r="W1105" s="1" t="s">
        <v>21</v>
      </c>
      <c r="X1105" s="1">
        <v>8.73</v>
      </c>
      <c r="Y1105" s="4">
        <f t="shared" si="159"/>
        <v>64.540000000000006</v>
      </c>
      <c r="Z1105" s="1" t="s">
        <v>15</v>
      </c>
      <c r="AA1105" s="1" t="s">
        <v>37</v>
      </c>
      <c r="AB1105" s="1" t="s">
        <v>29</v>
      </c>
      <c r="AC1105" s="1" t="s">
        <v>40</v>
      </c>
      <c r="AD1105" s="1" t="s">
        <v>19</v>
      </c>
      <c r="AE1105" s="2">
        <v>39999</v>
      </c>
    </row>
    <row r="1106" spans="1:31" x14ac:dyDescent="0.25">
      <c r="A1106">
        <f t="shared" si="160"/>
        <v>1105</v>
      </c>
      <c r="B1106" s="1">
        <v>43172</v>
      </c>
      <c r="C1106" s="2">
        <v>39997</v>
      </c>
      <c r="D1106" s="1" t="s">
        <v>13</v>
      </c>
      <c r="E1106" s="1" t="str">
        <f t="shared" si="153"/>
        <v>*</v>
      </c>
      <c r="F1106" s="1" t="str">
        <f t="shared" si="154"/>
        <v>*</v>
      </c>
      <c r="G1106" s="1" t="str">
        <f t="shared" si="155"/>
        <v>*</v>
      </c>
      <c r="J1106" s="1" t="str">
        <f t="shared" si="156"/>
        <v>*</v>
      </c>
      <c r="P1106" s="1">
        <v>19</v>
      </c>
      <c r="Q1106" s="1">
        <f t="shared" si="161"/>
        <v>0.02</v>
      </c>
      <c r="T1106" s="4">
        <v>28.34</v>
      </c>
      <c r="U1106" s="9">
        <f t="shared" si="157"/>
        <v>0</v>
      </c>
      <c r="V1106" s="4">
        <f t="shared" si="158"/>
        <v>1.4915789473684211</v>
      </c>
      <c r="W1106" s="1" t="s">
        <v>21</v>
      </c>
      <c r="X1106" s="1">
        <v>0.7</v>
      </c>
      <c r="Y1106" s="4">
        <f t="shared" si="159"/>
        <v>29.04</v>
      </c>
      <c r="Z1106" s="1" t="s">
        <v>44</v>
      </c>
      <c r="AA1106" s="1" t="s">
        <v>28</v>
      </c>
      <c r="AB1106" s="1" t="s">
        <v>29</v>
      </c>
      <c r="AC1106" s="1" t="s">
        <v>61</v>
      </c>
      <c r="AD1106" s="1" t="s">
        <v>31</v>
      </c>
      <c r="AE1106" s="2">
        <v>39999</v>
      </c>
    </row>
    <row r="1107" spans="1:31" x14ac:dyDescent="0.25">
      <c r="A1107">
        <f t="shared" si="160"/>
        <v>1106</v>
      </c>
      <c r="B1107" s="1">
        <v>53312</v>
      </c>
      <c r="C1107" s="2">
        <v>39998</v>
      </c>
      <c r="D1107" s="1" t="s">
        <v>36</v>
      </c>
      <c r="E1107" s="1" t="str">
        <f t="shared" si="153"/>
        <v>*</v>
      </c>
      <c r="F1107" s="1" t="str">
        <f t="shared" si="154"/>
        <v>*</v>
      </c>
      <c r="G1107" s="1" t="str">
        <f t="shared" si="155"/>
        <v>*</v>
      </c>
      <c r="J1107" s="1" t="str">
        <f t="shared" si="156"/>
        <v>*</v>
      </c>
      <c r="P1107" s="1">
        <v>23</v>
      </c>
      <c r="Q1107" s="1">
        <f t="shared" si="161"/>
        <v>3.5000000000000003E-2</v>
      </c>
      <c r="T1107" s="4">
        <v>8413.23</v>
      </c>
      <c r="U1107" s="9">
        <f t="shared" si="157"/>
        <v>1</v>
      </c>
      <c r="V1107" s="4">
        <f t="shared" si="158"/>
        <v>365.79260869565218</v>
      </c>
      <c r="W1107" s="1" t="s">
        <v>21</v>
      </c>
      <c r="X1107" s="1">
        <v>19.989999999999998</v>
      </c>
      <c r="Y1107" s="4">
        <f t="shared" si="159"/>
        <v>8433.2199999999993</v>
      </c>
      <c r="Z1107" s="1" t="s">
        <v>22</v>
      </c>
      <c r="AA1107" s="1" t="s">
        <v>37</v>
      </c>
      <c r="AB1107" s="1" t="s">
        <v>29</v>
      </c>
      <c r="AC1107" s="1" t="s">
        <v>63</v>
      </c>
      <c r="AD1107" s="1" t="s">
        <v>19</v>
      </c>
      <c r="AE1107" s="2">
        <v>40000</v>
      </c>
    </row>
    <row r="1108" spans="1:31" x14ac:dyDescent="0.25">
      <c r="A1108">
        <f t="shared" si="160"/>
        <v>1107</v>
      </c>
      <c r="B1108" s="1">
        <v>36067</v>
      </c>
      <c r="C1108" s="2">
        <v>39998</v>
      </c>
      <c r="D1108" s="1" t="s">
        <v>20</v>
      </c>
      <c r="E1108" s="1" t="str">
        <f t="shared" si="153"/>
        <v>*</v>
      </c>
      <c r="F1108" s="1" t="str">
        <f t="shared" si="154"/>
        <v>**</v>
      </c>
      <c r="G1108" s="1" t="str">
        <f t="shared" si="155"/>
        <v>**</v>
      </c>
      <c r="J1108" s="1" t="str">
        <f t="shared" si="156"/>
        <v>**</v>
      </c>
      <c r="P1108" s="1">
        <v>37</v>
      </c>
      <c r="Q1108" s="1">
        <f t="shared" si="161"/>
        <v>0.04</v>
      </c>
      <c r="T1108" s="4">
        <v>6176.29</v>
      </c>
      <c r="U1108" s="9">
        <f t="shared" si="157"/>
        <v>1</v>
      </c>
      <c r="V1108" s="4">
        <f t="shared" si="158"/>
        <v>166.92675675675676</v>
      </c>
      <c r="W1108" s="1" t="s">
        <v>14</v>
      </c>
      <c r="X1108" s="1">
        <v>19.989999999999998</v>
      </c>
      <c r="Y1108" s="4">
        <f t="shared" si="159"/>
        <v>6196.28</v>
      </c>
      <c r="Z1108" s="1" t="s">
        <v>15</v>
      </c>
      <c r="AA1108" s="1" t="s">
        <v>23</v>
      </c>
      <c r="AB1108" s="1" t="s">
        <v>29</v>
      </c>
      <c r="AC1108" s="1" t="s">
        <v>55</v>
      </c>
      <c r="AD1108" s="1" t="s">
        <v>19</v>
      </c>
      <c r="AE1108" s="2">
        <v>40000</v>
      </c>
    </row>
    <row r="1109" spans="1:31" x14ac:dyDescent="0.25">
      <c r="A1109">
        <f t="shared" si="160"/>
        <v>1108</v>
      </c>
      <c r="B1109" s="1">
        <v>1287</v>
      </c>
      <c r="C1109" s="2">
        <v>39998</v>
      </c>
      <c r="D1109" s="1" t="s">
        <v>20</v>
      </c>
      <c r="E1109" s="1" t="str">
        <f t="shared" si="153"/>
        <v>*</v>
      </c>
      <c r="F1109" s="1" t="str">
        <f t="shared" si="154"/>
        <v>**</v>
      </c>
      <c r="G1109" s="1" t="str">
        <f t="shared" si="155"/>
        <v>**</v>
      </c>
      <c r="J1109" s="1" t="str">
        <f t="shared" si="156"/>
        <v>**</v>
      </c>
      <c r="P1109" s="1">
        <v>39</v>
      </c>
      <c r="Q1109" s="1">
        <f t="shared" si="161"/>
        <v>0.04</v>
      </c>
      <c r="T1109" s="4">
        <v>3908.65</v>
      </c>
      <c r="U1109" s="9">
        <f t="shared" si="157"/>
        <v>1</v>
      </c>
      <c r="V1109" s="4">
        <f t="shared" si="158"/>
        <v>100.22179487179487</v>
      </c>
      <c r="W1109" s="1" t="s">
        <v>21</v>
      </c>
      <c r="X1109" s="1">
        <v>10.119999999999999</v>
      </c>
      <c r="Y1109" s="4">
        <f t="shared" si="159"/>
        <v>3918.77</v>
      </c>
      <c r="Z1109" s="1" t="s">
        <v>49</v>
      </c>
      <c r="AA1109" s="1" t="s">
        <v>28</v>
      </c>
      <c r="AB1109" s="1" t="s">
        <v>17</v>
      </c>
      <c r="AC1109" s="1" t="s">
        <v>18</v>
      </c>
      <c r="AD1109" s="1" t="s">
        <v>48</v>
      </c>
      <c r="AE1109" s="2">
        <v>40000</v>
      </c>
    </row>
    <row r="1110" spans="1:31" x14ac:dyDescent="0.25">
      <c r="A1110">
        <f t="shared" si="160"/>
        <v>1109</v>
      </c>
      <c r="B1110" s="1">
        <v>56002</v>
      </c>
      <c r="C1110" s="2">
        <v>39998</v>
      </c>
      <c r="D1110" s="1" t="s">
        <v>13</v>
      </c>
      <c r="E1110" s="1" t="str">
        <f t="shared" si="153"/>
        <v>*</v>
      </c>
      <c r="F1110" s="1" t="str">
        <f t="shared" si="154"/>
        <v>*</v>
      </c>
      <c r="G1110" s="1" t="str">
        <f t="shared" si="155"/>
        <v>*</v>
      </c>
      <c r="J1110" s="1" t="str">
        <f t="shared" si="156"/>
        <v>*</v>
      </c>
      <c r="P1110" s="1">
        <v>14</v>
      </c>
      <c r="Q1110" s="1">
        <f t="shared" si="161"/>
        <v>0.02</v>
      </c>
      <c r="T1110" s="4">
        <v>3857.56</v>
      </c>
      <c r="U1110" s="9">
        <f t="shared" si="157"/>
        <v>1</v>
      </c>
      <c r="V1110" s="4">
        <f t="shared" si="158"/>
        <v>275.54000000000002</v>
      </c>
      <c r="W1110" s="1" t="s">
        <v>21</v>
      </c>
      <c r="X1110" s="1">
        <v>69</v>
      </c>
      <c r="Y1110" s="4">
        <f t="shared" si="159"/>
        <v>3926.56</v>
      </c>
      <c r="Z1110" s="1" t="s">
        <v>22</v>
      </c>
      <c r="AA1110" s="1" t="s">
        <v>28</v>
      </c>
      <c r="AB1110" s="1" t="s">
        <v>17</v>
      </c>
      <c r="AC1110" s="1" t="s">
        <v>52</v>
      </c>
      <c r="AD1110" s="1" t="s">
        <v>48</v>
      </c>
      <c r="AE1110" s="2">
        <v>40000</v>
      </c>
    </row>
    <row r="1111" spans="1:31" x14ac:dyDescent="0.25">
      <c r="A1111">
        <f t="shared" si="160"/>
        <v>1110</v>
      </c>
      <c r="B1111" s="1">
        <v>32706</v>
      </c>
      <c r="C1111" s="2">
        <v>39998</v>
      </c>
      <c r="D1111" s="1" t="s">
        <v>32</v>
      </c>
      <c r="E1111" s="1" t="str">
        <f t="shared" si="153"/>
        <v>***</v>
      </c>
      <c r="F1111" s="1" t="str">
        <f t="shared" si="154"/>
        <v>***</v>
      </c>
      <c r="G1111" s="1" t="str">
        <f t="shared" si="155"/>
        <v>***</v>
      </c>
      <c r="J1111" s="1" t="str">
        <f t="shared" si="156"/>
        <v>***</v>
      </c>
      <c r="P1111" s="1">
        <v>5</v>
      </c>
      <c r="Q1111" s="1">
        <f t="shared" si="161"/>
        <v>0.01</v>
      </c>
      <c r="T1111" s="4">
        <v>2017.5</v>
      </c>
      <c r="U1111" s="9">
        <f t="shared" si="157"/>
        <v>1</v>
      </c>
      <c r="V1111" s="4">
        <f t="shared" si="158"/>
        <v>403.5</v>
      </c>
      <c r="W1111" s="1" t="s">
        <v>33</v>
      </c>
      <c r="X1111" s="1">
        <v>12.06</v>
      </c>
      <c r="Y1111" s="4">
        <f t="shared" si="159"/>
        <v>2029.56</v>
      </c>
      <c r="Z1111" s="1" t="s">
        <v>15</v>
      </c>
      <c r="AA1111" s="1" t="s">
        <v>37</v>
      </c>
      <c r="AB1111" s="1" t="s">
        <v>24</v>
      </c>
      <c r="AC1111" s="1" t="s">
        <v>56</v>
      </c>
      <c r="AD1111" s="1" t="s">
        <v>59</v>
      </c>
      <c r="AE1111" s="2">
        <v>40000</v>
      </c>
    </row>
    <row r="1112" spans="1:31" x14ac:dyDescent="0.25">
      <c r="A1112">
        <f t="shared" si="160"/>
        <v>1111</v>
      </c>
      <c r="B1112" s="1">
        <v>56002</v>
      </c>
      <c r="C1112" s="2">
        <v>39998</v>
      </c>
      <c r="D1112" s="1" t="s">
        <v>13</v>
      </c>
      <c r="E1112" s="1" t="str">
        <f t="shared" si="153"/>
        <v>*</v>
      </c>
      <c r="F1112" s="1" t="str">
        <f t="shared" si="154"/>
        <v>*</v>
      </c>
      <c r="G1112" s="1" t="str">
        <f t="shared" si="155"/>
        <v>*</v>
      </c>
      <c r="J1112" s="1" t="str">
        <f t="shared" si="156"/>
        <v>*</v>
      </c>
      <c r="P1112" s="1">
        <v>9</v>
      </c>
      <c r="Q1112" s="1">
        <f t="shared" si="161"/>
        <v>0.01</v>
      </c>
      <c r="T1112" s="4">
        <v>1497.93</v>
      </c>
      <c r="U1112" s="9">
        <f t="shared" si="157"/>
        <v>1</v>
      </c>
      <c r="V1112" s="4">
        <f t="shared" si="158"/>
        <v>166.43666666666667</v>
      </c>
      <c r="W1112" s="1" t="s">
        <v>21</v>
      </c>
      <c r="X1112" s="1">
        <v>19.989999999999998</v>
      </c>
      <c r="Y1112" s="4">
        <f t="shared" si="159"/>
        <v>1517.92</v>
      </c>
      <c r="Z1112" s="1" t="s">
        <v>22</v>
      </c>
      <c r="AA1112" s="1" t="s">
        <v>28</v>
      </c>
      <c r="AB1112" s="1" t="s">
        <v>29</v>
      </c>
      <c r="AC1112" s="1" t="s">
        <v>55</v>
      </c>
      <c r="AD1112" s="1" t="s">
        <v>19</v>
      </c>
      <c r="AE1112" s="2">
        <v>40005</v>
      </c>
    </row>
    <row r="1113" spans="1:31" x14ac:dyDescent="0.25">
      <c r="A1113">
        <f t="shared" si="160"/>
        <v>1112</v>
      </c>
      <c r="B1113" s="1">
        <v>41282</v>
      </c>
      <c r="C1113" s="2">
        <v>39998</v>
      </c>
      <c r="D1113" s="1" t="s">
        <v>36</v>
      </c>
      <c r="E1113" s="1" t="str">
        <f t="shared" si="153"/>
        <v>*</v>
      </c>
      <c r="F1113" s="1" t="str">
        <f t="shared" si="154"/>
        <v>*</v>
      </c>
      <c r="G1113" s="1" t="str">
        <f t="shared" si="155"/>
        <v>*</v>
      </c>
      <c r="J1113" s="1" t="str">
        <f t="shared" si="156"/>
        <v>*</v>
      </c>
      <c r="P1113" s="1">
        <v>39</v>
      </c>
      <c r="Q1113" s="1">
        <f t="shared" si="161"/>
        <v>0.04</v>
      </c>
      <c r="T1113" s="4">
        <v>916.05</v>
      </c>
      <c r="U1113" s="9">
        <f t="shared" si="157"/>
        <v>0</v>
      </c>
      <c r="V1113" s="4">
        <f t="shared" si="158"/>
        <v>23.488461538461536</v>
      </c>
      <c r="W1113" s="1" t="s">
        <v>21</v>
      </c>
      <c r="X1113" s="1">
        <v>12.98</v>
      </c>
      <c r="Y1113" s="4">
        <f t="shared" si="159"/>
        <v>929.03</v>
      </c>
      <c r="Z1113" s="1" t="s">
        <v>22</v>
      </c>
      <c r="AA1113" s="1" t="s">
        <v>16</v>
      </c>
      <c r="AB1113" s="1" t="s">
        <v>29</v>
      </c>
      <c r="AC1113" s="1" t="s">
        <v>43</v>
      </c>
      <c r="AD1113" s="1" t="s">
        <v>19</v>
      </c>
      <c r="AE1113" s="2">
        <v>40000</v>
      </c>
    </row>
    <row r="1114" spans="1:31" x14ac:dyDescent="0.25">
      <c r="A1114">
        <f t="shared" si="160"/>
        <v>1113</v>
      </c>
      <c r="B1114" s="1">
        <v>56002</v>
      </c>
      <c r="C1114" s="2">
        <v>39998</v>
      </c>
      <c r="D1114" s="1" t="s">
        <v>13</v>
      </c>
      <c r="E1114" s="1" t="str">
        <f t="shared" si="153"/>
        <v>*</v>
      </c>
      <c r="F1114" s="1" t="str">
        <f t="shared" si="154"/>
        <v>*</v>
      </c>
      <c r="G1114" s="1" t="str">
        <f t="shared" si="155"/>
        <v>*</v>
      </c>
      <c r="J1114" s="1" t="str">
        <f t="shared" si="156"/>
        <v>*</v>
      </c>
      <c r="P1114" s="1">
        <v>14</v>
      </c>
      <c r="Q1114" s="1">
        <f t="shared" si="161"/>
        <v>0.02</v>
      </c>
      <c r="T1114" s="4">
        <v>748.84</v>
      </c>
      <c r="U1114" s="9">
        <f t="shared" si="157"/>
        <v>0</v>
      </c>
      <c r="V1114" s="4">
        <f t="shared" si="158"/>
        <v>53.488571428571433</v>
      </c>
      <c r="W1114" s="1" t="s">
        <v>21</v>
      </c>
      <c r="X1114" s="1">
        <v>4.8600000000000003</v>
      </c>
      <c r="Y1114" s="4">
        <f t="shared" si="159"/>
        <v>753.7</v>
      </c>
      <c r="Z1114" s="1" t="s">
        <v>22</v>
      </c>
      <c r="AA1114" s="1" t="s">
        <v>28</v>
      </c>
      <c r="AB1114" s="1" t="s">
        <v>29</v>
      </c>
      <c r="AC1114" s="1" t="s">
        <v>40</v>
      </c>
      <c r="AD1114" s="1" t="s">
        <v>19</v>
      </c>
      <c r="AE1114" s="2">
        <v>40002</v>
      </c>
    </row>
    <row r="1115" spans="1:31" x14ac:dyDescent="0.25">
      <c r="A1115">
        <f t="shared" si="160"/>
        <v>1114</v>
      </c>
      <c r="B1115" s="1">
        <v>56002</v>
      </c>
      <c r="C1115" s="2">
        <v>39998</v>
      </c>
      <c r="D1115" s="1" t="s">
        <v>13</v>
      </c>
      <c r="E1115" s="1" t="str">
        <f t="shared" si="153"/>
        <v>*</v>
      </c>
      <c r="F1115" s="1" t="str">
        <f t="shared" si="154"/>
        <v>*</v>
      </c>
      <c r="G1115" s="1" t="str">
        <f t="shared" si="155"/>
        <v>*</v>
      </c>
      <c r="J1115" s="1" t="str">
        <f t="shared" si="156"/>
        <v>*</v>
      </c>
      <c r="P1115" s="1">
        <v>21</v>
      </c>
      <c r="Q1115" s="1">
        <f t="shared" si="161"/>
        <v>3.5000000000000003E-2</v>
      </c>
      <c r="T1115" s="4">
        <v>514.53</v>
      </c>
      <c r="U1115" s="9">
        <f t="shared" si="157"/>
        <v>0</v>
      </c>
      <c r="V1115" s="4">
        <f t="shared" si="158"/>
        <v>24.501428571428569</v>
      </c>
      <c r="W1115" s="1" t="s">
        <v>21</v>
      </c>
      <c r="X1115" s="1">
        <v>6.71</v>
      </c>
      <c r="Y1115" s="4">
        <f t="shared" si="159"/>
        <v>521.24</v>
      </c>
      <c r="Z1115" s="1" t="s">
        <v>22</v>
      </c>
      <c r="AA1115" s="1" t="s">
        <v>28</v>
      </c>
      <c r="AB1115" s="1" t="s">
        <v>29</v>
      </c>
      <c r="AC1115" s="1" t="s">
        <v>57</v>
      </c>
      <c r="AD1115" s="1" t="s">
        <v>19</v>
      </c>
      <c r="AE1115" s="2">
        <v>40000</v>
      </c>
    </row>
    <row r="1116" spans="1:31" x14ac:dyDescent="0.25">
      <c r="A1116">
        <f t="shared" si="160"/>
        <v>1115</v>
      </c>
      <c r="B1116" s="1">
        <v>53312</v>
      </c>
      <c r="C1116" s="2">
        <v>39998</v>
      </c>
      <c r="D1116" s="1" t="s">
        <v>36</v>
      </c>
      <c r="E1116" s="1" t="str">
        <f t="shared" si="153"/>
        <v>*</v>
      </c>
      <c r="F1116" s="1" t="str">
        <f t="shared" si="154"/>
        <v>*</v>
      </c>
      <c r="G1116" s="1" t="str">
        <f t="shared" si="155"/>
        <v>*</v>
      </c>
      <c r="J1116" s="1" t="str">
        <f t="shared" si="156"/>
        <v>*</v>
      </c>
      <c r="P1116" s="1">
        <v>30</v>
      </c>
      <c r="Q1116" s="1">
        <f t="shared" si="161"/>
        <v>0.04</v>
      </c>
      <c r="T1116" s="4">
        <v>105.45</v>
      </c>
      <c r="U1116" s="9">
        <f t="shared" si="157"/>
        <v>0</v>
      </c>
      <c r="V1116" s="4">
        <f t="shared" si="158"/>
        <v>3.5150000000000001</v>
      </c>
      <c r="W1116" s="1" t="s">
        <v>21</v>
      </c>
      <c r="X1116" s="1">
        <v>7.49</v>
      </c>
      <c r="Y1116" s="4">
        <f t="shared" si="159"/>
        <v>112.94</v>
      </c>
      <c r="Z1116" s="1" t="s">
        <v>22</v>
      </c>
      <c r="AA1116" s="1" t="s">
        <v>37</v>
      </c>
      <c r="AB1116" s="1" t="s">
        <v>29</v>
      </c>
      <c r="AC1116" s="1" t="s">
        <v>30</v>
      </c>
      <c r="AD1116" s="1" t="s">
        <v>31</v>
      </c>
      <c r="AE1116" s="2">
        <v>39999</v>
      </c>
    </row>
    <row r="1117" spans="1:31" x14ac:dyDescent="0.25">
      <c r="A1117">
        <f t="shared" si="160"/>
        <v>1116</v>
      </c>
      <c r="B1117" s="1">
        <v>27013</v>
      </c>
      <c r="C1117" s="2">
        <v>39999</v>
      </c>
      <c r="D1117" s="1" t="s">
        <v>13</v>
      </c>
      <c r="E1117" s="1" t="str">
        <f t="shared" si="153"/>
        <v>*</v>
      </c>
      <c r="F1117" s="1" t="str">
        <f t="shared" si="154"/>
        <v>*</v>
      </c>
      <c r="G1117" s="1" t="str">
        <f t="shared" si="155"/>
        <v>*</v>
      </c>
      <c r="J1117" s="1" t="str">
        <f t="shared" si="156"/>
        <v>*</v>
      </c>
      <c r="P1117" s="1">
        <v>26</v>
      </c>
      <c r="Q1117" s="1">
        <f t="shared" si="161"/>
        <v>3.5000000000000003E-2</v>
      </c>
      <c r="T1117" s="4">
        <v>7007.19</v>
      </c>
      <c r="U1117" s="9">
        <f t="shared" si="157"/>
        <v>1</v>
      </c>
      <c r="V1117" s="4">
        <f t="shared" si="158"/>
        <v>269.50730769230768</v>
      </c>
      <c r="W1117" s="1" t="s">
        <v>21</v>
      </c>
      <c r="X1117" s="1">
        <v>35</v>
      </c>
      <c r="Y1117" s="4">
        <f t="shared" si="159"/>
        <v>7042.19</v>
      </c>
      <c r="Z1117" s="1" t="s">
        <v>15</v>
      </c>
      <c r="AA1117" s="1" t="s">
        <v>37</v>
      </c>
      <c r="AB1117" s="1" t="s">
        <v>29</v>
      </c>
      <c r="AC1117" s="1" t="s">
        <v>55</v>
      </c>
      <c r="AD1117" s="1" t="s">
        <v>48</v>
      </c>
      <c r="AE1117" s="2">
        <v>39999</v>
      </c>
    </row>
    <row r="1118" spans="1:31" x14ac:dyDescent="0.25">
      <c r="A1118">
        <f t="shared" si="160"/>
        <v>1117</v>
      </c>
      <c r="B1118" s="1">
        <v>27013</v>
      </c>
      <c r="C1118" s="2">
        <v>39999</v>
      </c>
      <c r="D1118" s="1" t="s">
        <v>13</v>
      </c>
      <c r="E1118" s="1" t="str">
        <f t="shared" si="153"/>
        <v>*</v>
      </c>
      <c r="F1118" s="1" t="str">
        <f t="shared" si="154"/>
        <v>*</v>
      </c>
      <c r="G1118" s="1" t="str">
        <f t="shared" si="155"/>
        <v>*</v>
      </c>
      <c r="J1118" s="1" t="str">
        <f t="shared" si="156"/>
        <v>*</v>
      </c>
      <c r="P1118" s="1">
        <v>28</v>
      </c>
      <c r="Q1118" s="1">
        <f t="shared" si="161"/>
        <v>3.5000000000000003E-2</v>
      </c>
      <c r="T1118" s="4">
        <v>2232.15</v>
      </c>
      <c r="U1118" s="9">
        <f t="shared" si="157"/>
        <v>1</v>
      </c>
      <c r="V1118" s="4">
        <f t="shared" si="158"/>
        <v>79.719642857142858</v>
      </c>
      <c r="W1118" s="1" t="s">
        <v>21</v>
      </c>
      <c r="X1118" s="1">
        <v>35</v>
      </c>
      <c r="Y1118" s="4">
        <f t="shared" si="159"/>
        <v>2267.15</v>
      </c>
      <c r="Z1118" s="1" t="s">
        <v>15</v>
      </c>
      <c r="AA1118" s="1" t="s">
        <v>37</v>
      </c>
      <c r="AB1118" s="1" t="s">
        <v>29</v>
      </c>
      <c r="AC1118" s="1" t="s">
        <v>55</v>
      </c>
      <c r="AD1118" s="1" t="s">
        <v>48</v>
      </c>
      <c r="AE1118" s="2">
        <v>40003</v>
      </c>
    </row>
    <row r="1119" spans="1:31" x14ac:dyDescent="0.25">
      <c r="A1119">
        <f t="shared" si="160"/>
        <v>1118</v>
      </c>
      <c r="B1119" s="1">
        <v>3649</v>
      </c>
      <c r="C1119" s="2">
        <v>39999</v>
      </c>
      <c r="D1119" s="1" t="s">
        <v>13</v>
      </c>
      <c r="E1119" s="1" t="str">
        <f t="shared" si="153"/>
        <v>*</v>
      </c>
      <c r="F1119" s="1" t="str">
        <f t="shared" si="154"/>
        <v>*</v>
      </c>
      <c r="G1119" s="1" t="str">
        <f t="shared" si="155"/>
        <v>*</v>
      </c>
      <c r="J1119" s="1" t="str">
        <f t="shared" si="156"/>
        <v>*</v>
      </c>
      <c r="P1119" s="1">
        <v>8</v>
      </c>
      <c r="Q1119" s="1">
        <f t="shared" si="161"/>
        <v>0.01</v>
      </c>
      <c r="T1119" s="4">
        <v>79.42</v>
      </c>
      <c r="U1119" s="9">
        <f t="shared" si="157"/>
        <v>0</v>
      </c>
      <c r="V1119" s="4">
        <f t="shared" si="158"/>
        <v>9.9275000000000002</v>
      </c>
      <c r="W1119" s="1" t="s">
        <v>21</v>
      </c>
      <c r="X1119" s="1">
        <v>6.28</v>
      </c>
      <c r="Y1119" s="4">
        <f t="shared" si="159"/>
        <v>85.7</v>
      </c>
      <c r="Z1119" s="1" t="s">
        <v>42</v>
      </c>
      <c r="AA1119" s="1" t="s">
        <v>37</v>
      </c>
      <c r="AB1119" s="1" t="s">
        <v>29</v>
      </c>
      <c r="AC1119" s="1" t="s">
        <v>43</v>
      </c>
      <c r="AD1119" s="1" t="s">
        <v>19</v>
      </c>
      <c r="AE1119" s="2">
        <v>40004</v>
      </c>
    </row>
    <row r="1120" spans="1:31" x14ac:dyDescent="0.25">
      <c r="A1120">
        <f t="shared" si="160"/>
        <v>1119</v>
      </c>
      <c r="B1120" s="1">
        <v>3649</v>
      </c>
      <c r="C1120" s="2">
        <v>39999</v>
      </c>
      <c r="D1120" s="1" t="s">
        <v>13</v>
      </c>
      <c r="E1120" s="1" t="str">
        <f t="shared" si="153"/>
        <v>*</v>
      </c>
      <c r="F1120" s="1" t="str">
        <f t="shared" si="154"/>
        <v>*</v>
      </c>
      <c r="G1120" s="1" t="str">
        <f t="shared" si="155"/>
        <v>*</v>
      </c>
      <c r="J1120" s="1" t="str">
        <f t="shared" si="156"/>
        <v>*</v>
      </c>
      <c r="P1120" s="1">
        <v>26</v>
      </c>
      <c r="Q1120" s="1">
        <f t="shared" si="161"/>
        <v>3.5000000000000003E-2</v>
      </c>
      <c r="T1120" s="4">
        <v>75.599999999999994</v>
      </c>
      <c r="U1120" s="9">
        <f t="shared" si="157"/>
        <v>0</v>
      </c>
      <c r="V1120" s="4">
        <f t="shared" si="158"/>
        <v>2.9076923076923076</v>
      </c>
      <c r="W1120" s="1" t="s">
        <v>21</v>
      </c>
      <c r="X1120" s="1">
        <v>0.99</v>
      </c>
      <c r="Y1120" s="4">
        <f t="shared" si="159"/>
        <v>76.589999999999989</v>
      </c>
      <c r="Z1120" s="1" t="s">
        <v>42</v>
      </c>
      <c r="AA1120" s="1" t="s">
        <v>37</v>
      </c>
      <c r="AB1120" s="1" t="s">
        <v>29</v>
      </c>
      <c r="AC1120" s="1" t="s">
        <v>58</v>
      </c>
      <c r="AD1120" s="1" t="s">
        <v>19</v>
      </c>
      <c r="AE1120" s="2">
        <v>40008</v>
      </c>
    </row>
    <row r="1121" spans="1:31" x14ac:dyDescent="0.25">
      <c r="A1121">
        <f t="shared" si="160"/>
        <v>1120</v>
      </c>
      <c r="B1121" s="1">
        <v>39744</v>
      </c>
      <c r="C1121" s="2">
        <v>40000</v>
      </c>
      <c r="D1121" s="1" t="s">
        <v>36</v>
      </c>
      <c r="E1121" s="1" t="str">
        <f t="shared" si="153"/>
        <v>*</v>
      </c>
      <c r="F1121" s="1" t="str">
        <f t="shared" si="154"/>
        <v>*</v>
      </c>
      <c r="G1121" s="1" t="str">
        <f t="shared" si="155"/>
        <v>*</v>
      </c>
      <c r="J1121" s="1" t="str">
        <f t="shared" si="156"/>
        <v>*</v>
      </c>
      <c r="P1121" s="1">
        <v>41</v>
      </c>
      <c r="Q1121" s="1">
        <f t="shared" si="161"/>
        <v>0.05</v>
      </c>
      <c r="T1121" s="4">
        <v>5636.3074999999999</v>
      </c>
      <c r="U1121" s="9">
        <f t="shared" si="157"/>
        <v>1</v>
      </c>
      <c r="V1121" s="4">
        <f t="shared" si="158"/>
        <v>137.47091463414634</v>
      </c>
      <c r="W1121" s="1" t="s">
        <v>21</v>
      </c>
      <c r="X1121" s="1">
        <v>8.99</v>
      </c>
      <c r="Y1121" s="4">
        <f t="shared" si="159"/>
        <v>5645.2974999999997</v>
      </c>
      <c r="Z1121" s="1" t="s">
        <v>44</v>
      </c>
      <c r="AA1121" s="1" t="s">
        <v>16</v>
      </c>
      <c r="AB1121" s="1" t="s">
        <v>24</v>
      </c>
      <c r="AC1121" s="1" t="s">
        <v>25</v>
      </c>
      <c r="AD1121" s="1" t="s">
        <v>19</v>
      </c>
      <c r="AE1121" s="2">
        <v>40001</v>
      </c>
    </row>
    <row r="1122" spans="1:31" x14ac:dyDescent="0.25">
      <c r="A1122">
        <f t="shared" si="160"/>
        <v>1121</v>
      </c>
      <c r="B1122" s="1">
        <v>23844</v>
      </c>
      <c r="C1122" s="2">
        <v>40000</v>
      </c>
      <c r="D1122" s="1" t="s">
        <v>27</v>
      </c>
      <c r="E1122" s="1" t="str">
        <f t="shared" si="153"/>
        <v>*</v>
      </c>
      <c r="F1122" s="1" t="str">
        <f t="shared" si="154"/>
        <v>*</v>
      </c>
      <c r="G1122" s="1" t="str">
        <f t="shared" si="155"/>
        <v>*</v>
      </c>
      <c r="J1122" s="1" t="str">
        <f t="shared" si="156"/>
        <v>*</v>
      </c>
      <c r="P1122" s="1">
        <v>40</v>
      </c>
      <c r="Q1122" s="1">
        <f t="shared" si="161"/>
        <v>0.05</v>
      </c>
      <c r="T1122" s="4">
        <v>1861.36</v>
      </c>
      <c r="U1122" s="9">
        <f t="shared" si="157"/>
        <v>1</v>
      </c>
      <c r="V1122" s="4">
        <f t="shared" si="158"/>
        <v>46.533999999999999</v>
      </c>
      <c r="W1122" s="1" t="s">
        <v>21</v>
      </c>
      <c r="X1122" s="1">
        <v>4.62</v>
      </c>
      <c r="Y1122" s="4">
        <f t="shared" si="159"/>
        <v>1865.9799999999998</v>
      </c>
      <c r="Z1122" s="1" t="s">
        <v>53</v>
      </c>
      <c r="AA1122" s="1" t="s">
        <v>37</v>
      </c>
      <c r="AB1122" s="1" t="s">
        <v>29</v>
      </c>
      <c r="AC1122" s="1" t="s">
        <v>63</v>
      </c>
      <c r="AD1122" s="1" t="s">
        <v>19</v>
      </c>
      <c r="AE1122" s="2">
        <v>40002</v>
      </c>
    </row>
    <row r="1123" spans="1:31" x14ac:dyDescent="0.25">
      <c r="A1123">
        <f t="shared" si="160"/>
        <v>1122</v>
      </c>
      <c r="B1123" s="1">
        <v>24132</v>
      </c>
      <c r="C1123" s="2">
        <v>40000</v>
      </c>
      <c r="D1123" s="1" t="s">
        <v>13</v>
      </c>
      <c r="E1123" s="1" t="str">
        <f t="shared" si="153"/>
        <v>*</v>
      </c>
      <c r="F1123" s="1" t="str">
        <f t="shared" si="154"/>
        <v>*</v>
      </c>
      <c r="G1123" s="1" t="str">
        <f t="shared" si="155"/>
        <v>*</v>
      </c>
      <c r="J1123" s="1" t="str">
        <f t="shared" si="156"/>
        <v>*</v>
      </c>
      <c r="P1123" s="1">
        <v>31</v>
      </c>
      <c r="Q1123" s="1">
        <f t="shared" si="161"/>
        <v>0.04</v>
      </c>
      <c r="T1123" s="4">
        <v>1252.8900000000001</v>
      </c>
      <c r="U1123" s="9">
        <f t="shared" si="157"/>
        <v>1</v>
      </c>
      <c r="V1123" s="4">
        <f t="shared" si="158"/>
        <v>40.415806451612909</v>
      </c>
      <c r="W1123" s="1" t="s">
        <v>21</v>
      </c>
      <c r="X1123" s="1">
        <v>10.55</v>
      </c>
      <c r="Y1123" s="4">
        <f t="shared" si="159"/>
        <v>1263.44</v>
      </c>
      <c r="Z1123" s="1" t="s">
        <v>15</v>
      </c>
      <c r="AA1123" s="1" t="s">
        <v>28</v>
      </c>
      <c r="AB1123" s="1" t="s">
        <v>29</v>
      </c>
      <c r="AC1123" s="1" t="s">
        <v>43</v>
      </c>
      <c r="AD1123" s="1" t="s">
        <v>19</v>
      </c>
      <c r="AE1123" s="2">
        <v>40007</v>
      </c>
    </row>
    <row r="1124" spans="1:31" x14ac:dyDescent="0.25">
      <c r="A1124">
        <f t="shared" si="160"/>
        <v>1123</v>
      </c>
      <c r="B1124" s="1">
        <v>23844</v>
      </c>
      <c r="C1124" s="2">
        <v>40000</v>
      </c>
      <c r="D1124" s="1" t="s">
        <v>27</v>
      </c>
      <c r="E1124" s="1" t="str">
        <f t="shared" si="153"/>
        <v>*</v>
      </c>
      <c r="F1124" s="1" t="str">
        <f t="shared" si="154"/>
        <v>*</v>
      </c>
      <c r="G1124" s="1" t="str">
        <f t="shared" si="155"/>
        <v>*</v>
      </c>
      <c r="J1124" s="1" t="str">
        <f t="shared" si="156"/>
        <v>*</v>
      </c>
      <c r="P1124" s="1">
        <v>42</v>
      </c>
      <c r="Q1124" s="1">
        <f t="shared" si="161"/>
        <v>0.05</v>
      </c>
      <c r="T1124" s="4">
        <v>937.62</v>
      </c>
      <c r="U1124" s="9">
        <f t="shared" si="157"/>
        <v>0</v>
      </c>
      <c r="V1124" s="4">
        <f t="shared" si="158"/>
        <v>22.324285714285715</v>
      </c>
      <c r="W1124" s="1" t="s">
        <v>21</v>
      </c>
      <c r="X1124" s="1">
        <v>5.94</v>
      </c>
      <c r="Y1124" s="4">
        <f t="shared" si="159"/>
        <v>943.56000000000006</v>
      </c>
      <c r="Z1124" s="1" t="s">
        <v>53</v>
      </c>
      <c r="AA1124" s="1" t="s">
        <v>37</v>
      </c>
      <c r="AB1124" s="1" t="s">
        <v>29</v>
      </c>
      <c r="AC1124" s="1" t="s">
        <v>63</v>
      </c>
      <c r="AD1124" s="1" t="s">
        <v>26</v>
      </c>
      <c r="AE1124" s="2">
        <v>40002</v>
      </c>
    </row>
    <row r="1125" spans="1:31" x14ac:dyDescent="0.25">
      <c r="A1125">
        <f t="shared" si="160"/>
        <v>1124</v>
      </c>
      <c r="B1125" s="1">
        <v>58727</v>
      </c>
      <c r="C1125" s="2">
        <v>40000</v>
      </c>
      <c r="D1125" s="1" t="s">
        <v>36</v>
      </c>
      <c r="E1125" s="1" t="str">
        <f t="shared" si="153"/>
        <v>*</v>
      </c>
      <c r="F1125" s="1" t="str">
        <f t="shared" si="154"/>
        <v>*</v>
      </c>
      <c r="G1125" s="1" t="str">
        <f t="shared" si="155"/>
        <v>*</v>
      </c>
      <c r="J1125" s="1" t="str">
        <f t="shared" si="156"/>
        <v>*</v>
      </c>
      <c r="P1125" s="1">
        <v>20</v>
      </c>
      <c r="Q1125" s="1">
        <f t="shared" si="161"/>
        <v>3.5000000000000003E-2</v>
      </c>
      <c r="T1125" s="4">
        <v>525.78</v>
      </c>
      <c r="U1125" s="9">
        <f t="shared" si="157"/>
        <v>0</v>
      </c>
      <c r="V1125" s="4">
        <f t="shared" si="158"/>
        <v>26.288999999999998</v>
      </c>
      <c r="W1125" s="1" t="s">
        <v>21</v>
      </c>
      <c r="X1125" s="1">
        <v>6.93</v>
      </c>
      <c r="Y1125" s="4">
        <f t="shared" si="159"/>
        <v>532.70999999999992</v>
      </c>
      <c r="Z1125" s="1" t="s">
        <v>44</v>
      </c>
      <c r="AA1125" s="1" t="s">
        <v>37</v>
      </c>
      <c r="AB1125" s="1" t="s">
        <v>17</v>
      </c>
      <c r="AC1125" s="1" t="s">
        <v>18</v>
      </c>
      <c r="AD1125" s="1" t="s">
        <v>19</v>
      </c>
      <c r="AE1125" s="2">
        <v>40001</v>
      </c>
    </row>
    <row r="1126" spans="1:31" x14ac:dyDescent="0.25">
      <c r="A1126">
        <f t="shared" si="160"/>
        <v>1125</v>
      </c>
      <c r="B1126" s="1">
        <v>39744</v>
      </c>
      <c r="C1126" s="2">
        <v>40000</v>
      </c>
      <c r="D1126" s="1" t="s">
        <v>36</v>
      </c>
      <c r="E1126" s="1" t="str">
        <f t="shared" si="153"/>
        <v>*</v>
      </c>
      <c r="F1126" s="1" t="str">
        <f t="shared" si="154"/>
        <v>*</v>
      </c>
      <c r="G1126" s="1" t="str">
        <f t="shared" si="155"/>
        <v>*</v>
      </c>
      <c r="J1126" s="1" t="str">
        <f t="shared" si="156"/>
        <v>*</v>
      </c>
      <c r="P1126" s="1">
        <v>9</v>
      </c>
      <c r="Q1126" s="1">
        <f t="shared" si="161"/>
        <v>0.01</v>
      </c>
      <c r="T1126" s="4">
        <v>519.95349999999996</v>
      </c>
      <c r="U1126" s="9">
        <f t="shared" si="157"/>
        <v>0</v>
      </c>
      <c r="V1126" s="4">
        <f t="shared" si="158"/>
        <v>57.772611111111104</v>
      </c>
      <c r="W1126" s="1" t="s">
        <v>21</v>
      </c>
      <c r="X1126" s="1">
        <v>5.92</v>
      </c>
      <c r="Y1126" s="4">
        <f t="shared" si="159"/>
        <v>525.87349999999992</v>
      </c>
      <c r="Z1126" s="1" t="s">
        <v>44</v>
      </c>
      <c r="AA1126" s="1" t="s">
        <v>16</v>
      </c>
      <c r="AB1126" s="1" t="s">
        <v>24</v>
      </c>
      <c r="AC1126" s="1" t="s">
        <v>25</v>
      </c>
      <c r="AD1126" s="1" t="s">
        <v>19</v>
      </c>
      <c r="AE1126" s="2">
        <v>40002</v>
      </c>
    </row>
    <row r="1127" spans="1:31" x14ac:dyDescent="0.25">
      <c r="A1127">
        <f t="shared" si="160"/>
        <v>1126</v>
      </c>
      <c r="B1127" s="1">
        <v>24132</v>
      </c>
      <c r="C1127" s="2">
        <v>40000</v>
      </c>
      <c r="D1127" s="1" t="s">
        <v>13</v>
      </c>
      <c r="E1127" s="1" t="str">
        <f t="shared" si="153"/>
        <v>*</v>
      </c>
      <c r="F1127" s="1" t="str">
        <f t="shared" si="154"/>
        <v>*</v>
      </c>
      <c r="G1127" s="1" t="str">
        <f t="shared" si="155"/>
        <v>*</v>
      </c>
      <c r="J1127" s="1" t="str">
        <f t="shared" si="156"/>
        <v>*</v>
      </c>
      <c r="P1127" s="1">
        <v>22</v>
      </c>
      <c r="Q1127" s="1">
        <f t="shared" si="161"/>
        <v>3.5000000000000003E-2</v>
      </c>
      <c r="T1127" s="4">
        <v>446.46</v>
      </c>
      <c r="U1127" s="9">
        <f t="shared" si="157"/>
        <v>0</v>
      </c>
      <c r="V1127" s="4">
        <f t="shared" si="158"/>
        <v>20.293636363636363</v>
      </c>
      <c r="W1127" s="1" t="s">
        <v>21</v>
      </c>
      <c r="X1127" s="1">
        <v>4</v>
      </c>
      <c r="Y1127" s="4">
        <f t="shared" si="159"/>
        <v>450.46</v>
      </c>
      <c r="Z1127" s="1" t="s">
        <v>15</v>
      </c>
      <c r="AA1127" s="1" t="s">
        <v>28</v>
      </c>
      <c r="AB1127" s="1" t="s">
        <v>24</v>
      </c>
      <c r="AC1127" s="1" t="s">
        <v>38</v>
      </c>
      <c r="AD1127" s="1" t="s">
        <v>19</v>
      </c>
      <c r="AE1127" s="2">
        <v>40005</v>
      </c>
    </row>
    <row r="1128" spans="1:31" x14ac:dyDescent="0.25">
      <c r="A1128">
        <f t="shared" si="160"/>
        <v>1127</v>
      </c>
      <c r="B1128" s="1">
        <v>24132</v>
      </c>
      <c r="C1128" s="2">
        <v>40000</v>
      </c>
      <c r="D1128" s="1" t="s">
        <v>13</v>
      </c>
      <c r="E1128" s="1" t="str">
        <f t="shared" si="153"/>
        <v>*</v>
      </c>
      <c r="F1128" s="1" t="str">
        <f t="shared" si="154"/>
        <v>*</v>
      </c>
      <c r="G1128" s="1" t="str">
        <f t="shared" si="155"/>
        <v>*</v>
      </c>
      <c r="J1128" s="1" t="str">
        <f t="shared" si="156"/>
        <v>*</v>
      </c>
      <c r="P1128" s="1">
        <v>46</v>
      </c>
      <c r="Q1128" s="1">
        <f t="shared" si="161"/>
        <v>0.05</v>
      </c>
      <c r="T1128" s="4">
        <v>331.83</v>
      </c>
      <c r="U1128" s="9">
        <f t="shared" si="157"/>
        <v>0</v>
      </c>
      <c r="V1128" s="4">
        <f t="shared" si="158"/>
        <v>7.2136956521739126</v>
      </c>
      <c r="W1128" s="1" t="s">
        <v>21</v>
      </c>
      <c r="X1128" s="1">
        <v>6.05</v>
      </c>
      <c r="Y1128" s="4">
        <f t="shared" si="159"/>
        <v>337.88</v>
      </c>
      <c r="Z1128" s="1" t="s">
        <v>15</v>
      </c>
      <c r="AA1128" s="1" t="s">
        <v>28</v>
      </c>
      <c r="AB1128" s="1" t="s">
        <v>29</v>
      </c>
      <c r="AC1128" s="1" t="s">
        <v>43</v>
      </c>
      <c r="AD1128" s="1" t="s">
        <v>19</v>
      </c>
      <c r="AE1128" s="2">
        <v>40000</v>
      </c>
    </row>
    <row r="1129" spans="1:31" x14ac:dyDescent="0.25">
      <c r="A1129">
        <f t="shared" si="160"/>
        <v>1128</v>
      </c>
      <c r="B1129" s="1">
        <v>48416</v>
      </c>
      <c r="C1129" s="2">
        <v>40000</v>
      </c>
      <c r="D1129" s="1" t="s">
        <v>27</v>
      </c>
      <c r="E1129" s="1" t="str">
        <f t="shared" si="153"/>
        <v>*</v>
      </c>
      <c r="F1129" s="1" t="str">
        <f t="shared" si="154"/>
        <v>*</v>
      </c>
      <c r="G1129" s="1" t="str">
        <f t="shared" si="155"/>
        <v>*</v>
      </c>
      <c r="J1129" s="1" t="str">
        <f t="shared" si="156"/>
        <v>*</v>
      </c>
      <c r="P1129" s="1">
        <v>23</v>
      </c>
      <c r="Q1129" s="1">
        <f t="shared" si="161"/>
        <v>3.5000000000000003E-2</v>
      </c>
      <c r="T1129" s="4">
        <v>167.66</v>
      </c>
      <c r="U1129" s="9">
        <f t="shared" si="157"/>
        <v>0</v>
      </c>
      <c r="V1129" s="4">
        <f t="shared" si="158"/>
        <v>7.2895652173913046</v>
      </c>
      <c r="W1129" s="1" t="s">
        <v>21</v>
      </c>
      <c r="X1129" s="1">
        <v>4.91</v>
      </c>
      <c r="Y1129" s="4">
        <f t="shared" si="159"/>
        <v>172.57</v>
      </c>
      <c r="Z1129" s="1" t="s">
        <v>46</v>
      </c>
      <c r="AA1129" s="1" t="s">
        <v>23</v>
      </c>
      <c r="AB1129" s="1" t="s">
        <v>29</v>
      </c>
      <c r="AC1129" s="1" t="s">
        <v>40</v>
      </c>
      <c r="AD1129" s="1" t="s">
        <v>19</v>
      </c>
      <c r="AE1129" s="2">
        <v>40002</v>
      </c>
    </row>
    <row r="1130" spans="1:31" x14ac:dyDescent="0.25">
      <c r="A1130">
        <f t="shared" si="160"/>
        <v>1129</v>
      </c>
      <c r="B1130" s="1">
        <v>24132</v>
      </c>
      <c r="C1130" s="2">
        <v>40000</v>
      </c>
      <c r="D1130" s="1" t="s">
        <v>13</v>
      </c>
      <c r="E1130" s="1" t="str">
        <f t="shared" si="153"/>
        <v>*</v>
      </c>
      <c r="F1130" s="1" t="str">
        <f t="shared" si="154"/>
        <v>*</v>
      </c>
      <c r="G1130" s="1" t="str">
        <f t="shared" si="155"/>
        <v>*</v>
      </c>
      <c r="J1130" s="1" t="str">
        <f t="shared" si="156"/>
        <v>*</v>
      </c>
      <c r="P1130" s="1">
        <v>3</v>
      </c>
      <c r="Q1130" s="1">
        <f t="shared" si="161"/>
        <v>0.01</v>
      </c>
      <c r="T1130" s="4">
        <v>63.84</v>
      </c>
      <c r="U1130" s="9">
        <f t="shared" si="157"/>
        <v>0</v>
      </c>
      <c r="V1130" s="4">
        <f t="shared" si="158"/>
        <v>21.28</v>
      </c>
      <c r="W1130" s="1" t="s">
        <v>21</v>
      </c>
      <c r="X1130" s="1">
        <v>17.78</v>
      </c>
      <c r="Y1130" s="4">
        <f t="shared" si="159"/>
        <v>81.62</v>
      </c>
      <c r="Z1130" s="1" t="s">
        <v>15</v>
      </c>
      <c r="AA1130" s="1" t="s">
        <v>28</v>
      </c>
      <c r="AB1130" s="1" t="s">
        <v>29</v>
      </c>
      <c r="AC1130" s="1" t="s">
        <v>55</v>
      </c>
      <c r="AD1130" s="1" t="s">
        <v>19</v>
      </c>
      <c r="AE1130" s="2">
        <v>40007</v>
      </c>
    </row>
    <row r="1131" spans="1:31" x14ac:dyDescent="0.25">
      <c r="A1131">
        <f t="shared" si="160"/>
        <v>1130</v>
      </c>
      <c r="B1131" s="1">
        <v>39744</v>
      </c>
      <c r="C1131" s="2">
        <v>40000</v>
      </c>
      <c r="D1131" s="1" t="s">
        <v>36</v>
      </c>
      <c r="E1131" s="1" t="str">
        <f t="shared" si="153"/>
        <v>*</v>
      </c>
      <c r="F1131" s="1" t="str">
        <f t="shared" si="154"/>
        <v>*</v>
      </c>
      <c r="G1131" s="1" t="str">
        <f t="shared" si="155"/>
        <v>*</v>
      </c>
      <c r="J1131" s="1" t="str">
        <f t="shared" si="156"/>
        <v>*</v>
      </c>
      <c r="P1131" s="1">
        <v>6</v>
      </c>
      <c r="Q1131" s="1">
        <f t="shared" si="161"/>
        <v>0.01</v>
      </c>
      <c r="T1131" s="4">
        <v>63.61</v>
      </c>
      <c r="U1131" s="9">
        <f t="shared" si="157"/>
        <v>0</v>
      </c>
      <c r="V1131" s="4">
        <f t="shared" si="158"/>
        <v>10.601666666666667</v>
      </c>
      <c r="W1131" s="1" t="s">
        <v>21</v>
      </c>
      <c r="X1131" s="1">
        <v>2.06</v>
      </c>
      <c r="Y1131" s="4">
        <f t="shared" si="159"/>
        <v>65.67</v>
      </c>
      <c r="Z1131" s="1" t="s">
        <v>44</v>
      </c>
      <c r="AA1131" s="1" t="s">
        <v>16</v>
      </c>
      <c r="AB1131" s="1" t="s">
        <v>29</v>
      </c>
      <c r="AC1131" s="1" t="s">
        <v>40</v>
      </c>
      <c r="AD1131" s="1" t="s">
        <v>31</v>
      </c>
      <c r="AE1131" s="2">
        <v>40002</v>
      </c>
    </row>
    <row r="1132" spans="1:31" x14ac:dyDescent="0.25">
      <c r="A1132">
        <f t="shared" si="160"/>
        <v>1131</v>
      </c>
      <c r="B1132" s="1">
        <v>24132</v>
      </c>
      <c r="C1132" s="2">
        <v>40000</v>
      </c>
      <c r="D1132" s="1" t="s">
        <v>13</v>
      </c>
      <c r="E1132" s="1" t="str">
        <f t="shared" si="153"/>
        <v>*</v>
      </c>
      <c r="F1132" s="1" t="str">
        <f t="shared" si="154"/>
        <v>*</v>
      </c>
      <c r="G1132" s="1" t="str">
        <f t="shared" si="155"/>
        <v>*</v>
      </c>
      <c r="J1132" s="1" t="str">
        <f t="shared" si="156"/>
        <v>*</v>
      </c>
      <c r="P1132" s="1">
        <v>12</v>
      </c>
      <c r="Q1132" s="1">
        <f t="shared" si="161"/>
        <v>0.02</v>
      </c>
      <c r="T1132" s="4">
        <v>47.79</v>
      </c>
      <c r="U1132" s="9">
        <f t="shared" si="157"/>
        <v>0</v>
      </c>
      <c r="V1132" s="4">
        <f t="shared" si="158"/>
        <v>3.9824999999999999</v>
      </c>
      <c r="W1132" s="1" t="s">
        <v>21</v>
      </c>
      <c r="X1132" s="1">
        <v>6.83</v>
      </c>
      <c r="Y1132" s="4">
        <f t="shared" si="159"/>
        <v>54.62</v>
      </c>
      <c r="Z1132" s="1" t="s">
        <v>15</v>
      </c>
      <c r="AA1132" s="1" t="s">
        <v>28</v>
      </c>
      <c r="AB1132" s="1" t="s">
        <v>29</v>
      </c>
      <c r="AC1132" s="1" t="s">
        <v>43</v>
      </c>
      <c r="AD1132" s="1" t="s">
        <v>19</v>
      </c>
      <c r="AE1132" s="2">
        <v>40009</v>
      </c>
    </row>
    <row r="1133" spans="1:31" x14ac:dyDescent="0.25">
      <c r="A1133">
        <f t="shared" si="160"/>
        <v>1132</v>
      </c>
      <c r="B1133" s="1">
        <v>23844</v>
      </c>
      <c r="C1133" s="2">
        <v>40000</v>
      </c>
      <c r="D1133" s="1" t="s">
        <v>27</v>
      </c>
      <c r="E1133" s="1" t="str">
        <f t="shared" si="153"/>
        <v>*</v>
      </c>
      <c r="F1133" s="1" t="str">
        <f t="shared" si="154"/>
        <v>*</v>
      </c>
      <c r="G1133" s="1" t="str">
        <f t="shared" si="155"/>
        <v>*</v>
      </c>
      <c r="J1133" s="1" t="str">
        <f t="shared" si="156"/>
        <v>*</v>
      </c>
      <c r="P1133" s="1">
        <v>11</v>
      </c>
      <c r="Q1133" s="1">
        <f t="shared" si="161"/>
        <v>0.02</v>
      </c>
      <c r="T1133" s="4">
        <v>33.020000000000003</v>
      </c>
      <c r="U1133" s="9">
        <f t="shared" si="157"/>
        <v>0</v>
      </c>
      <c r="V1133" s="4">
        <f t="shared" si="158"/>
        <v>3.0018181818181819</v>
      </c>
      <c r="W1133" s="1" t="s">
        <v>21</v>
      </c>
      <c r="X1133" s="1">
        <v>0.5</v>
      </c>
      <c r="Y1133" s="4">
        <f t="shared" si="159"/>
        <v>33.520000000000003</v>
      </c>
      <c r="Z1133" s="1" t="s">
        <v>53</v>
      </c>
      <c r="AA1133" s="1" t="s">
        <v>37</v>
      </c>
      <c r="AB1133" s="1" t="s">
        <v>29</v>
      </c>
      <c r="AC1133" s="1" t="s">
        <v>58</v>
      </c>
      <c r="AD1133" s="1" t="s">
        <v>19</v>
      </c>
      <c r="AE1133" s="2">
        <v>40001</v>
      </c>
    </row>
    <row r="1134" spans="1:31" x14ac:dyDescent="0.25">
      <c r="A1134">
        <f t="shared" si="160"/>
        <v>1133</v>
      </c>
      <c r="B1134" s="1">
        <v>24132</v>
      </c>
      <c r="C1134" s="2">
        <v>40000</v>
      </c>
      <c r="D1134" s="1" t="s">
        <v>13</v>
      </c>
      <c r="E1134" s="1" t="str">
        <f t="shared" si="153"/>
        <v>*</v>
      </c>
      <c r="F1134" s="1" t="str">
        <f t="shared" si="154"/>
        <v>*</v>
      </c>
      <c r="G1134" s="1" t="str">
        <f t="shared" si="155"/>
        <v>*</v>
      </c>
      <c r="J1134" s="1" t="str">
        <f t="shared" si="156"/>
        <v>*</v>
      </c>
      <c r="P1134" s="1">
        <v>4</v>
      </c>
      <c r="Q1134" s="1">
        <f t="shared" si="161"/>
        <v>0.01</v>
      </c>
      <c r="T1134" s="4">
        <v>31.01</v>
      </c>
      <c r="U1134" s="9">
        <f t="shared" si="157"/>
        <v>0</v>
      </c>
      <c r="V1134" s="4">
        <f t="shared" si="158"/>
        <v>7.7525000000000004</v>
      </c>
      <c r="W1134" s="1" t="s">
        <v>21</v>
      </c>
      <c r="X1134" s="1">
        <v>2.99</v>
      </c>
      <c r="Y1134" s="4">
        <f t="shared" si="159"/>
        <v>34</v>
      </c>
      <c r="Z1134" s="1" t="s">
        <v>15</v>
      </c>
      <c r="AA1134" s="1" t="s">
        <v>28</v>
      </c>
      <c r="AB1134" s="1" t="s">
        <v>29</v>
      </c>
      <c r="AC1134" s="1" t="s">
        <v>43</v>
      </c>
      <c r="AD1134" s="1" t="s">
        <v>19</v>
      </c>
      <c r="AE1134" s="2">
        <v>40005</v>
      </c>
    </row>
    <row r="1135" spans="1:31" x14ac:dyDescent="0.25">
      <c r="A1135">
        <f t="shared" si="160"/>
        <v>1134</v>
      </c>
      <c r="B1135" s="1">
        <v>53894</v>
      </c>
      <c r="C1135" s="2">
        <v>40001</v>
      </c>
      <c r="D1135" s="1" t="s">
        <v>32</v>
      </c>
      <c r="E1135" s="1" t="str">
        <f t="shared" si="153"/>
        <v>***</v>
      </c>
      <c r="F1135" s="1" t="str">
        <f t="shared" si="154"/>
        <v>***</v>
      </c>
      <c r="G1135" s="1" t="str">
        <f t="shared" si="155"/>
        <v>***</v>
      </c>
      <c r="J1135" s="1" t="str">
        <f t="shared" si="156"/>
        <v>***</v>
      </c>
      <c r="P1135" s="1">
        <v>29</v>
      </c>
      <c r="Q1135" s="1">
        <f t="shared" si="161"/>
        <v>3.5000000000000003E-2</v>
      </c>
      <c r="T1135" s="4">
        <v>5159.3725000000004</v>
      </c>
      <c r="U1135" s="9">
        <f t="shared" si="157"/>
        <v>1</v>
      </c>
      <c r="V1135" s="4">
        <f t="shared" si="158"/>
        <v>177.90939655172414</v>
      </c>
      <c r="W1135" s="1" t="s">
        <v>14</v>
      </c>
      <c r="X1135" s="1">
        <v>8.08</v>
      </c>
      <c r="Y1135" s="4">
        <f t="shared" si="159"/>
        <v>5167.4525000000003</v>
      </c>
      <c r="Z1135" s="1" t="s">
        <v>53</v>
      </c>
      <c r="AA1135" s="1" t="s">
        <v>16</v>
      </c>
      <c r="AB1135" s="1" t="s">
        <v>24</v>
      </c>
      <c r="AC1135" s="1" t="s">
        <v>25</v>
      </c>
      <c r="AD1135" s="1" t="s">
        <v>19</v>
      </c>
      <c r="AE1135" s="2">
        <v>40001</v>
      </c>
    </row>
    <row r="1136" spans="1:31" x14ac:dyDescent="0.25">
      <c r="A1136">
        <f t="shared" si="160"/>
        <v>1135</v>
      </c>
      <c r="B1136" s="1">
        <v>53894</v>
      </c>
      <c r="C1136" s="2">
        <v>40001</v>
      </c>
      <c r="D1136" s="1" t="s">
        <v>32</v>
      </c>
      <c r="E1136" s="1" t="str">
        <f t="shared" si="153"/>
        <v>***</v>
      </c>
      <c r="F1136" s="1" t="str">
        <f t="shared" si="154"/>
        <v>***</v>
      </c>
      <c r="G1136" s="1" t="str">
        <f t="shared" si="155"/>
        <v>***</v>
      </c>
      <c r="J1136" s="1" t="str">
        <f t="shared" si="156"/>
        <v>***</v>
      </c>
      <c r="P1136" s="1">
        <v>37</v>
      </c>
      <c r="Q1136" s="1">
        <f t="shared" si="161"/>
        <v>0.04</v>
      </c>
      <c r="T1136" s="4">
        <v>2756.17</v>
      </c>
      <c r="U1136" s="9">
        <f t="shared" si="157"/>
        <v>1</v>
      </c>
      <c r="V1136" s="4">
        <f t="shared" si="158"/>
        <v>74.491081081081077</v>
      </c>
      <c r="W1136" s="1" t="s">
        <v>21</v>
      </c>
      <c r="X1136" s="1">
        <v>69</v>
      </c>
      <c r="Y1136" s="4">
        <f t="shared" si="159"/>
        <v>2825.17</v>
      </c>
      <c r="Z1136" s="1" t="s">
        <v>53</v>
      </c>
      <c r="AA1136" s="1" t="s">
        <v>16</v>
      </c>
      <c r="AB1136" s="1" t="s">
        <v>17</v>
      </c>
      <c r="AC1136" s="1" t="s">
        <v>52</v>
      </c>
      <c r="AD1136" s="1" t="s">
        <v>48</v>
      </c>
      <c r="AE1136" s="2">
        <v>40002</v>
      </c>
    </row>
    <row r="1137" spans="1:31" x14ac:dyDescent="0.25">
      <c r="A1137">
        <f t="shared" si="160"/>
        <v>1136</v>
      </c>
      <c r="B1137" s="1">
        <v>12480</v>
      </c>
      <c r="C1137" s="2">
        <v>40001</v>
      </c>
      <c r="D1137" s="1" t="s">
        <v>36</v>
      </c>
      <c r="E1137" s="1" t="str">
        <f t="shared" si="153"/>
        <v>*</v>
      </c>
      <c r="F1137" s="1" t="str">
        <f t="shared" si="154"/>
        <v>*</v>
      </c>
      <c r="G1137" s="1" t="str">
        <f t="shared" si="155"/>
        <v>*</v>
      </c>
      <c r="J1137" s="1" t="str">
        <f t="shared" si="156"/>
        <v>*</v>
      </c>
      <c r="P1137" s="1">
        <v>8</v>
      </c>
      <c r="Q1137" s="1">
        <f t="shared" si="161"/>
        <v>0.01</v>
      </c>
      <c r="T1137" s="4">
        <v>1187.01</v>
      </c>
      <c r="U1137" s="9">
        <f t="shared" si="157"/>
        <v>1</v>
      </c>
      <c r="V1137" s="4">
        <f t="shared" si="158"/>
        <v>148.37625</v>
      </c>
      <c r="W1137" s="1" t="s">
        <v>33</v>
      </c>
      <c r="X1137" s="1">
        <v>32.18</v>
      </c>
      <c r="Y1137" s="4">
        <f t="shared" si="159"/>
        <v>1219.19</v>
      </c>
      <c r="Z1137" s="1" t="s">
        <v>22</v>
      </c>
      <c r="AA1137" s="1" t="s">
        <v>23</v>
      </c>
      <c r="AB1137" s="1" t="s">
        <v>17</v>
      </c>
      <c r="AC1137" s="1" t="s">
        <v>62</v>
      </c>
      <c r="AD1137" s="1" t="s">
        <v>59</v>
      </c>
      <c r="AE1137" s="2">
        <v>40002</v>
      </c>
    </row>
    <row r="1138" spans="1:31" x14ac:dyDescent="0.25">
      <c r="A1138">
        <f t="shared" si="160"/>
        <v>1137</v>
      </c>
      <c r="B1138" s="1">
        <v>53894</v>
      </c>
      <c r="C1138" s="2">
        <v>40001</v>
      </c>
      <c r="D1138" s="1" t="s">
        <v>32</v>
      </c>
      <c r="E1138" s="1" t="str">
        <f t="shared" si="153"/>
        <v>***</v>
      </c>
      <c r="F1138" s="1" t="str">
        <f t="shared" si="154"/>
        <v>***</v>
      </c>
      <c r="G1138" s="1" t="str">
        <f t="shared" si="155"/>
        <v>***</v>
      </c>
      <c r="J1138" s="1" t="str">
        <f t="shared" si="156"/>
        <v>***</v>
      </c>
      <c r="P1138" s="1">
        <v>47</v>
      </c>
      <c r="Q1138" s="1">
        <f t="shared" si="161"/>
        <v>0.05</v>
      </c>
      <c r="T1138" s="4">
        <v>691.52</v>
      </c>
      <c r="U1138" s="9">
        <f t="shared" si="157"/>
        <v>0</v>
      </c>
      <c r="V1138" s="4">
        <f t="shared" si="158"/>
        <v>14.713191489361702</v>
      </c>
      <c r="W1138" s="1" t="s">
        <v>21</v>
      </c>
      <c r="X1138" s="1">
        <v>5.3</v>
      </c>
      <c r="Y1138" s="4">
        <f t="shared" si="159"/>
        <v>696.81999999999994</v>
      </c>
      <c r="Z1138" s="1" t="s">
        <v>53</v>
      </c>
      <c r="AA1138" s="1" t="s">
        <v>16</v>
      </c>
      <c r="AB1138" s="1" t="s">
        <v>17</v>
      </c>
      <c r="AC1138" s="1" t="s">
        <v>18</v>
      </c>
      <c r="AD1138" s="1" t="s">
        <v>31</v>
      </c>
      <c r="AE1138" s="2">
        <v>40002</v>
      </c>
    </row>
    <row r="1139" spans="1:31" x14ac:dyDescent="0.25">
      <c r="A1139">
        <f t="shared" si="160"/>
        <v>1138</v>
      </c>
      <c r="B1139" s="1">
        <v>36932</v>
      </c>
      <c r="C1139" s="2">
        <v>40001</v>
      </c>
      <c r="D1139" s="1" t="s">
        <v>13</v>
      </c>
      <c r="E1139" s="1" t="str">
        <f t="shared" si="153"/>
        <v>*</v>
      </c>
      <c r="F1139" s="1" t="str">
        <f t="shared" si="154"/>
        <v>*</v>
      </c>
      <c r="G1139" s="1" t="str">
        <f t="shared" si="155"/>
        <v>*</v>
      </c>
      <c r="J1139" s="1" t="str">
        <f t="shared" si="156"/>
        <v>*</v>
      </c>
      <c r="P1139" s="1">
        <v>20</v>
      </c>
      <c r="Q1139" s="1">
        <f t="shared" si="161"/>
        <v>3.5000000000000003E-2</v>
      </c>
      <c r="T1139" s="4">
        <v>668.8</v>
      </c>
      <c r="U1139" s="9">
        <f t="shared" si="157"/>
        <v>0</v>
      </c>
      <c r="V1139" s="4">
        <f t="shared" si="158"/>
        <v>33.44</v>
      </c>
      <c r="W1139" s="1" t="s">
        <v>21</v>
      </c>
      <c r="X1139" s="1">
        <v>5.0999999999999996</v>
      </c>
      <c r="Y1139" s="4">
        <f t="shared" si="159"/>
        <v>673.9</v>
      </c>
      <c r="Z1139" s="1" t="s">
        <v>51</v>
      </c>
      <c r="AA1139" s="1" t="s">
        <v>37</v>
      </c>
      <c r="AB1139" s="1" t="s">
        <v>29</v>
      </c>
      <c r="AC1139" s="1" t="s">
        <v>55</v>
      </c>
      <c r="AD1139" s="1" t="s">
        <v>19</v>
      </c>
      <c r="AE1139" s="2">
        <v>40006</v>
      </c>
    </row>
    <row r="1140" spans="1:31" x14ac:dyDescent="0.25">
      <c r="A1140">
        <f t="shared" si="160"/>
        <v>1139</v>
      </c>
      <c r="B1140" s="1">
        <v>40902</v>
      </c>
      <c r="C1140" s="2">
        <v>40001</v>
      </c>
      <c r="D1140" s="1" t="s">
        <v>13</v>
      </c>
      <c r="E1140" s="1" t="str">
        <f t="shared" si="153"/>
        <v>*</v>
      </c>
      <c r="F1140" s="1" t="str">
        <f t="shared" si="154"/>
        <v>*</v>
      </c>
      <c r="G1140" s="1" t="str">
        <f t="shared" si="155"/>
        <v>*</v>
      </c>
      <c r="J1140" s="1" t="str">
        <f t="shared" si="156"/>
        <v>*</v>
      </c>
      <c r="P1140" s="1">
        <v>25</v>
      </c>
      <c r="Q1140" s="1">
        <f t="shared" si="161"/>
        <v>3.5000000000000003E-2</v>
      </c>
      <c r="T1140" s="4">
        <v>192.18</v>
      </c>
      <c r="U1140" s="9">
        <f t="shared" si="157"/>
        <v>0</v>
      </c>
      <c r="V1140" s="4">
        <f t="shared" si="158"/>
        <v>7.6872000000000007</v>
      </c>
      <c r="W1140" s="1" t="s">
        <v>21</v>
      </c>
      <c r="X1140" s="1">
        <v>6.05</v>
      </c>
      <c r="Y1140" s="4">
        <f t="shared" si="159"/>
        <v>198.23000000000002</v>
      </c>
      <c r="Z1140" s="1" t="s">
        <v>39</v>
      </c>
      <c r="AA1140" s="1" t="s">
        <v>37</v>
      </c>
      <c r="AB1140" s="1" t="s">
        <v>29</v>
      </c>
      <c r="AC1140" s="1" t="s">
        <v>43</v>
      </c>
      <c r="AD1140" s="1" t="s">
        <v>19</v>
      </c>
      <c r="AE1140" s="2">
        <v>40003</v>
      </c>
    </row>
    <row r="1141" spans="1:31" x14ac:dyDescent="0.25">
      <c r="A1141">
        <f t="shared" si="160"/>
        <v>1140</v>
      </c>
      <c r="B1141" s="1">
        <v>10305</v>
      </c>
      <c r="C1141" s="2">
        <v>40001</v>
      </c>
      <c r="D1141" s="1" t="s">
        <v>13</v>
      </c>
      <c r="E1141" s="1" t="str">
        <f t="shared" si="153"/>
        <v>*</v>
      </c>
      <c r="F1141" s="1" t="str">
        <f t="shared" si="154"/>
        <v>*</v>
      </c>
      <c r="G1141" s="1" t="str">
        <f t="shared" si="155"/>
        <v>*</v>
      </c>
      <c r="J1141" s="1" t="str">
        <f t="shared" si="156"/>
        <v>*</v>
      </c>
      <c r="P1141" s="1">
        <v>12</v>
      </c>
      <c r="Q1141" s="1">
        <f t="shared" si="161"/>
        <v>0.02</v>
      </c>
      <c r="T1141" s="4">
        <v>65.89</v>
      </c>
      <c r="U1141" s="9">
        <f t="shared" si="157"/>
        <v>0</v>
      </c>
      <c r="V1141" s="4">
        <f t="shared" si="158"/>
        <v>5.4908333333333337</v>
      </c>
      <c r="W1141" s="1" t="s">
        <v>21</v>
      </c>
      <c r="X1141" s="1">
        <v>2.0299999999999998</v>
      </c>
      <c r="Y1141" s="4">
        <f t="shared" si="159"/>
        <v>67.92</v>
      </c>
      <c r="Z1141" s="1" t="s">
        <v>42</v>
      </c>
      <c r="AA1141" s="1" t="s">
        <v>37</v>
      </c>
      <c r="AB1141" s="1" t="s">
        <v>17</v>
      </c>
      <c r="AC1141" s="1" t="s">
        <v>18</v>
      </c>
      <c r="AD1141" s="1" t="s">
        <v>31</v>
      </c>
      <c r="AE1141" s="2">
        <v>40006</v>
      </c>
    </row>
    <row r="1142" spans="1:31" x14ac:dyDescent="0.25">
      <c r="A1142">
        <f t="shared" si="160"/>
        <v>1141</v>
      </c>
      <c r="B1142" s="1">
        <v>20513</v>
      </c>
      <c r="C1142" s="2">
        <v>40001</v>
      </c>
      <c r="D1142" s="1" t="s">
        <v>20</v>
      </c>
      <c r="E1142" s="1" t="str">
        <f t="shared" si="153"/>
        <v>*</v>
      </c>
      <c r="F1142" s="1" t="str">
        <f t="shared" si="154"/>
        <v>**</v>
      </c>
      <c r="G1142" s="1" t="str">
        <f t="shared" si="155"/>
        <v>**</v>
      </c>
      <c r="J1142" s="1" t="str">
        <f t="shared" si="156"/>
        <v>**</v>
      </c>
      <c r="P1142" s="1">
        <v>13</v>
      </c>
      <c r="Q1142" s="1">
        <f t="shared" si="161"/>
        <v>0.02</v>
      </c>
      <c r="T1142" s="4">
        <v>42.27</v>
      </c>
      <c r="U1142" s="9">
        <f t="shared" si="157"/>
        <v>0</v>
      </c>
      <c r="V1142" s="4">
        <f t="shared" si="158"/>
        <v>3.2515384615384617</v>
      </c>
      <c r="W1142" s="1" t="s">
        <v>14</v>
      </c>
      <c r="X1142" s="1">
        <v>0.93</v>
      </c>
      <c r="Y1142" s="4">
        <f t="shared" si="159"/>
        <v>43.2</v>
      </c>
      <c r="Z1142" s="1" t="s">
        <v>46</v>
      </c>
      <c r="AA1142" s="1" t="s">
        <v>28</v>
      </c>
      <c r="AB1142" s="1" t="s">
        <v>29</v>
      </c>
      <c r="AC1142" s="1" t="s">
        <v>30</v>
      </c>
      <c r="AD1142" s="1" t="s">
        <v>31</v>
      </c>
      <c r="AE1142" s="2">
        <v>40002</v>
      </c>
    </row>
    <row r="1143" spans="1:31" x14ac:dyDescent="0.25">
      <c r="A1143">
        <f t="shared" si="160"/>
        <v>1142</v>
      </c>
      <c r="B1143" s="1">
        <v>37447</v>
      </c>
      <c r="C1143" s="2">
        <v>40002</v>
      </c>
      <c r="D1143" s="1" t="s">
        <v>13</v>
      </c>
      <c r="E1143" s="1" t="str">
        <f t="shared" si="153"/>
        <v>*</v>
      </c>
      <c r="F1143" s="1" t="str">
        <f t="shared" si="154"/>
        <v>*</v>
      </c>
      <c r="G1143" s="1" t="str">
        <f t="shared" si="155"/>
        <v>*</v>
      </c>
      <c r="J1143" s="1" t="str">
        <f t="shared" si="156"/>
        <v>*</v>
      </c>
      <c r="P1143" s="1">
        <v>23</v>
      </c>
      <c r="Q1143" s="1">
        <f t="shared" si="161"/>
        <v>3.5000000000000003E-2</v>
      </c>
      <c r="T1143" s="4">
        <v>139.44999999999999</v>
      </c>
      <c r="U1143" s="9">
        <f t="shared" si="157"/>
        <v>0</v>
      </c>
      <c r="V1143" s="4">
        <f t="shared" si="158"/>
        <v>6.0630434782608686</v>
      </c>
      <c r="W1143" s="1" t="s">
        <v>21</v>
      </c>
      <c r="X1143" s="1">
        <v>8.49</v>
      </c>
      <c r="Y1143" s="4">
        <f t="shared" si="159"/>
        <v>147.94</v>
      </c>
      <c r="Z1143" s="1" t="s">
        <v>53</v>
      </c>
      <c r="AA1143" s="1" t="s">
        <v>37</v>
      </c>
      <c r="AB1143" s="1" t="s">
        <v>29</v>
      </c>
      <c r="AC1143" s="1" t="s">
        <v>43</v>
      </c>
      <c r="AD1143" s="1" t="s">
        <v>19</v>
      </c>
      <c r="AE1143" s="2">
        <v>40006</v>
      </c>
    </row>
    <row r="1144" spans="1:31" x14ac:dyDescent="0.25">
      <c r="A1144">
        <f t="shared" si="160"/>
        <v>1143</v>
      </c>
      <c r="B1144" s="1">
        <v>49830</v>
      </c>
      <c r="C1144" s="2">
        <v>40003</v>
      </c>
      <c r="D1144" s="1" t="s">
        <v>32</v>
      </c>
      <c r="E1144" s="1" t="str">
        <f t="shared" si="153"/>
        <v>***</v>
      </c>
      <c r="F1144" s="1" t="str">
        <f t="shared" si="154"/>
        <v>***</v>
      </c>
      <c r="G1144" s="1" t="str">
        <f t="shared" si="155"/>
        <v>***</v>
      </c>
      <c r="J1144" s="1" t="str">
        <f t="shared" si="156"/>
        <v>***</v>
      </c>
      <c r="P1144" s="1">
        <v>31</v>
      </c>
      <c r="Q1144" s="1">
        <f t="shared" si="161"/>
        <v>0.04</v>
      </c>
      <c r="T1144" s="4">
        <v>16949.439999999999</v>
      </c>
      <c r="U1144" s="9">
        <f t="shared" si="157"/>
        <v>1</v>
      </c>
      <c r="V1144" s="4">
        <f t="shared" si="158"/>
        <v>546.75612903225806</v>
      </c>
      <c r="W1144" s="1" t="s">
        <v>21</v>
      </c>
      <c r="X1144" s="1">
        <v>19.989999999999998</v>
      </c>
      <c r="Y1144" s="4">
        <f t="shared" si="159"/>
        <v>16969.43</v>
      </c>
      <c r="Z1144" s="1" t="s">
        <v>49</v>
      </c>
      <c r="AA1144" s="1" t="s">
        <v>23</v>
      </c>
      <c r="AB1144" s="1" t="s">
        <v>29</v>
      </c>
      <c r="AC1144" s="1" t="s">
        <v>43</v>
      </c>
      <c r="AD1144" s="1" t="s">
        <v>19</v>
      </c>
      <c r="AE1144" s="2">
        <v>40005</v>
      </c>
    </row>
    <row r="1145" spans="1:31" x14ac:dyDescent="0.25">
      <c r="A1145">
        <f t="shared" si="160"/>
        <v>1144</v>
      </c>
      <c r="B1145" s="1">
        <v>40547</v>
      </c>
      <c r="C1145" s="2">
        <v>40003</v>
      </c>
      <c r="D1145" s="1" t="s">
        <v>32</v>
      </c>
      <c r="E1145" s="1" t="str">
        <f t="shared" si="153"/>
        <v>***</v>
      </c>
      <c r="F1145" s="1" t="str">
        <f t="shared" si="154"/>
        <v>***</v>
      </c>
      <c r="G1145" s="1" t="str">
        <f t="shared" si="155"/>
        <v>***</v>
      </c>
      <c r="J1145" s="1" t="str">
        <f t="shared" si="156"/>
        <v>***</v>
      </c>
      <c r="P1145" s="1">
        <v>45</v>
      </c>
      <c r="Q1145" s="1">
        <f t="shared" si="161"/>
        <v>0.05</v>
      </c>
      <c r="T1145" s="4">
        <v>6944.0919999999996</v>
      </c>
      <c r="U1145" s="9">
        <f t="shared" si="157"/>
        <v>1</v>
      </c>
      <c r="V1145" s="4">
        <f t="shared" si="158"/>
        <v>154.31315555555554</v>
      </c>
      <c r="W1145" s="1" t="s">
        <v>14</v>
      </c>
      <c r="X1145" s="1">
        <v>13.99</v>
      </c>
      <c r="Y1145" s="4">
        <f t="shared" si="159"/>
        <v>6958.0819999999994</v>
      </c>
      <c r="Z1145" s="1" t="s">
        <v>49</v>
      </c>
      <c r="AA1145" s="1" t="s">
        <v>23</v>
      </c>
      <c r="AB1145" s="1" t="s">
        <v>24</v>
      </c>
      <c r="AC1145" s="1" t="s">
        <v>25</v>
      </c>
      <c r="AD1145" s="1" t="s">
        <v>26</v>
      </c>
      <c r="AE1145" s="2">
        <v>40005</v>
      </c>
    </row>
    <row r="1146" spans="1:31" x14ac:dyDescent="0.25">
      <c r="A1146">
        <f t="shared" si="160"/>
        <v>1145</v>
      </c>
      <c r="B1146" s="1">
        <v>49830</v>
      </c>
      <c r="C1146" s="2">
        <v>40003</v>
      </c>
      <c r="D1146" s="1" t="s">
        <v>32</v>
      </c>
      <c r="E1146" s="1" t="str">
        <f t="shared" si="153"/>
        <v>***</v>
      </c>
      <c r="F1146" s="1" t="str">
        <f t="shared" si="154"/>
        <v>***</v>
      </c>
      <c r="G1146" s="1" t="str">
        <f t="shared" si="155"/>
        <v>***</v>
      </c>
      <c r="J1146" s="1" t="str">
        <f t="shared" si="156"/>
        <v>***</v>
      </c>
      <c r="P1146" s="1">
        <v>16</v>
      </c>
      <c r="Q1146" s="1">
        <f t="shared" si="161"/>
        <v>0.02</v>
      </c>
      <c r="T1146" s="4">
        <v>519.65</v>
      </c>
      <c r="U1146" s="9">
        <f t="shared" si="157"/>
        <v>0</v>
      </c>
      <c r="V1146" s="4">
        <f t="shared" si="158"/>
        <v>32.478124999999999</v>
      </c>
      <c r="W1146" s="1" t="s">
        <v>14</v>
      </c>
      <c r="X1146" s="1">
        <v>8.99</v>
      </c>
      <c r="Y1146" s="4">
        <f t="shared" si="159"/>
        <v>528.64</v>
      </c>
      <c r="Z1146" s="1" t="s">
        <v>54</v>
      </c>
      <c r="AA1146" s="1" t="s">
        <v>23</v>
      </c>
      <c r="AB1146" s="1" t="s">
        <v>29</v>
      </c>
      <c r="AC1146" s="1" t="s">
        <v>30</v>
      </c>
      <c r="AD1146" s="1" t="s">
        <v>41</v>
      </c>
      <c r="AE1146" s="2">
        <v>40005</v>
      </c>
    </row>
    <row r="1147" spans="1:31" x14ac:dyDescent="0.25">
      <c r="A1147">
        <f t="shared" si="160"/>
        <v>1146</v>
      </c>
      <c r="B1147" s="1">
        <v>37696</v>
      </c>
      <c r="C1147" s="2">
        <v>40003</v>
      </c>
      <c r="D1147" s="1" t="s">
        <v>27</v>
      </c>
      <c r="E1147" s="1" t="str">
        <f t="shared" si="153"/>
        <v>*</v>
      </c>
      <c r="F1147" s="1" t="str">
        <f t="shared" si="154"/>
        <v>*</v>
      </c>
      <c r="G1147" s="1" t="str">
        <f t="shared" si="155"/>
        <v>*</v>
      </c>
      <c r="J1147" s="1" t="str">
        <f t="shared" si="156"/>
        <v>*</v>
      </c>
      <c r="P1147" s="1">
        <v>41</v>
      </c>
      <c r="Q1147" s="1">
        <f t="shared" si="161"/>
        <v>0.05</v>
      </c>
      <c r="T1147" s="4">
        <v>173.27</v>
      </c>
      <c r="U1147" s="9">
        <f t="shared" si="157"/>
        <v>0</v>
      </c>
      <c r="V1147" s="4">
        <f t="shared" si="158"/>
        <v>4.2260975609756102</v>
      </c>
      <c r="W1147" s="1" t="s">
        <v>21</v>
      </c>
      <c r="X1147" s="1">
        <v>1.3</v>
      </c>
      <c r="Y1147" s="4">
        <f t="shared" si="159"/>
        <v>174.57000000000002</v>
      </c>
      <c r="Z1147" s="1" t="s">
        <v>51</v>
      </c>
      <c r="AA1147" s="1" t="s">
        <v>28</v>
      </c>
      <c r="AB1147" s="1" t="s">
        <v>29</v>
      </c>
      <c r="AC1147" s="1" t="s">
        <v>40</v>
      </c>
      <c r="AD1147" s="1" t="s">
        <v>31</v>
      </c>
      <c r="AE1147" s="2">
        <v>40003</v>
      </c>
    </row>
    <row r="1148" spans="1:31" x14ac:dyDescent="0.25">
      <c r="A1148">
        <f t="shared" si="160"/>
        <v>1147</v>
      </c>
      <c r="B1148" s="1">
        <v>28933</v>
      </c>
      <c r="C1148" s="2">
        <v>40003</v>
      </c>
      <c r="D1148" s="1" t="s">
        <v>32</v>
      </c>
      <c r="E1148" s="1" t="str">
        <f t="shared" si="153"/>
        <v>***</v>
      </c>
      <c r="F1148" s="1" t="str">
        <f t="shared" si="154"/>
        <v>***</v>
      </c>
      <c r="G1148" s="1" t="str">
        <f t="shared" si="155"/>
        <v>***</v>
      </c>
      <c r="J1148" s="1" t="str">
        <f t="shared" si="156"/>
        <v>***</v>
      </c>
      <c r="P1148" s="1">
        <v>38</v>
      </c>
      <c r="Q1148" s="1">
        <f t="shared" si="161"/>
        <v>0.04</v>
      </c>
      <c r="T1148" s="4">
        <v>156.19999999999999</v>
      </c>
      <c r="U1148" s="9">
        <f t="shared" si="157"/>
        <v>0</v>
      </c>
      <c r="V1148" s="4">
        <f t="shared" si="158"/>
        <v>4.1105263157894738</v>
      </c>
      <c r="W1148" s="1" t="s">
        <v>21</v>
      </c>
      <c r="X1148" s="1">
        <v>0.7</v>
      </c>
      <c r="Y1148" s="4">
        <f t="shared" si="159"/>
        <v>156.89999999999998</v>
      </c>
      <c r="Z1148" s="1" t="s">
        <v>42</v>
      </c>
      <c r="AA1148" s="1" t="s">
        <v>28</v>
      </c>
      <c r="AB1148" s="1" t="s">
        <v>29</v>
      </c>
      <c r="AC1148" s="1" t="s">
        <v>30</v>
      </c>
      <c r="AD1148" s="1" t="s">
        <v>31</v>
      </c>
      <c r="AE1148" s="2">
        <v>40004</v>
      </c>
    </row>
    <row r="1149" spans="1:31" x14ac:dyDescent="0.25">
      <c r="A1149">
        <f t="shared" si="160"/>
        <v>1148</v>
      </c>
      <c r="B1149" s="1">
        <v>37696</v>
      </c>
      <c r="C1149" s="2">
        <v>40003</v>
      </c>
      <c r="D1149" s="1" t="s">
        <v>27</v>
      </c>
      <c r="E1149" s="1" t="str">
        <f t="shared" si="153"/>
        <v>*</v>
      </c>
      <c r="F1149" s="1" t="str">
        <f t="shared" si="154"/>
        <v>*</v>
      </c>
      <c r="G1149" s="1" t="str">
        <f t="shared" si="155"/>
        <v>*</v>
      </c>
      <c r="J1149" s="1" t="str">
        <f t="shared" si="156"/>
        <v>*</v>
      </c>
      <c r="P1149" s="1">
        <v>5</v>
      </c>
      <c r="Q1149" s="1">
        <f t="shared" si="161"/>
        <v>0.01</v>
      </c>
      <c r="T1149" s="4">
        <v>24.09</v>
      </c>
      <c r="U1149" s="9">
        <f t="shared" si="157"/>
        <v>0</v>
      </c>
      <c r="V1149" s="4">
        <f t="shared" si="158"/>
        <v>4.8179999999999996</v>
      </c>
      <c r="W1149" s="1" t="s">
        <v>21</v>
      </c>
      <c r="X1149" s="1">
        <v>5.44</v>
      </c>
      <c r="Y1149" s="4">
        <f t="shared" si="159"/>
        <v>29.53</v>
      </c>
      <c r="Z1149" s="1" t="s">
        <v>51</v>
      </c>
      <c r="AA1149" s="1" t="s">
        <v>28</v>
      </c>
      <c r="AB1149" s="1" t="s">
        <v>29</v>
      </c>
      <c r="AC1149" s="1" t="s">
        <v>43</v>
      </c>
      <c r="AD1149" s="1" t="s">
        <v>19</v>
      </c>
      <c r="AE1149" s="2">
        <v>40005</v>
      </c>
    </row>
    <row r="1150" spans="1:31" x14ac:dyDescent="0.25">
      <c r="A1150">
        <f t="shared" si="160"/>
        <v>1149</v>
      </c>
      <c r="B1150" s="1">
        <v>28933</v>
      </c>
      <c r="C1150" s="2">
        <v>40003</v>
      </c>
      <c r="D1150" s="1" t="s">
        <v>32</v>
      </c>
      <c r="E1150" s="1" t="str">
        <f t="shared" si="153"/>
        <v>***</v>
      </c>
      <c r="F1150" s="1" t="str">
        <f t="shared" si="154"/>
        <v>***</v>
      </c>
      <c r="G1150" s="1" t="str">
        <f t="shared" si="155"/>
        <v>***</v>
      </c>
      <c r="J1150" s="1" t="str">
        <f t="shared" si="156"/>
        <v>***</v>
      </c>
      <c r="P1150" s="1">
        <v>1</v>
      </c>
      <c r="Q1150" s="1">
        <f t="shared" si="161"/>
        <v>0.01</v>
      </c>
      <c r="T1150" s="4">
        <v>11.16</v>
      </c>
      <c r="U1150" s="9">
        <f t="shared" si="157"/>
        <v>0</v>
      </c>
      <c r="V1150" s="4">
        <f t="shared" si="158"/>
        <v>11.16</v>
      </c>
      <c r="W1150" s="1" t="s">
        <v>21</v>
      </c>
      <c r="X1150" s="1">
        <v>5.3</v>
      </c>
      <c r="Y1150" s="4">
        <f t="shared" si="159"/>
        <v>16.46</v>
      </c>
      <c r="Z1150" s="1" t="s">
        <v>42</v>
      </c>
      <c r="AA1150" s="1" t="s">
        <v>28</v>
      </c>
      <c r="AB1150" s="1" t="s">
        <v>29</v>
      </c>
      <c r="AC1150" s="1" t="s">
        <v>57</v>
      </c>
      <c r="AD1150" s="1" t="s">
        <v>19</v>
      </c>
      <c r="AE1150" s="2">
        <v>40004</v>
      </c>
    </row>
    <row r="1151" spans="1:31" x14ac:dyDescent="0.25">
      <c r="A1151">
        <f t="shared" si="160"/>
        <v>1150</v>
      </c>
      <c r="B1151" s="1">
        <v>26629</v>
      </c>
      <c r="C1151" s="2">
        <v>40004</v>
      </c>
      <c r="D1151" s="1" t="s">
        <v>20</v>
      </c>
      <c r="E1151" s="1" t="str">
        <f t="shared" si="153"/>
        <v>*</v>
      </c>
      <c r="F1151" s="1" t="str">
        <f t="shared" si="154"/>
        <v>**</v>
      </c>
      <c r="G1151" s="1" t="str">
        <f t="shared" si="155"/>
        <v>**</v>
      </c>
      <c r="J1151" s="1" t="str">
        <f t="shared" si="156"/>
        <v>**</v>
      </c>
      <c r="P1151" s="1">
        <v>38</v>
      </c>
      <c r="Q1151" s="1">
        <f t="shared" si="161"/>
        <v>0.04</v>
      </c>
      <c r="T1151" s="4">
        <v>21956.03</v>
      </c>
      <c r="U1151" s="9">
        <f t="shared" si="157"/>
        <v>1</v>
      </c>
      <c r="V1151" s="4">
        <f t="shared" si="158"/>
        <v>577.79026315789474</v>
      </c>
      <c r="W1151" s="1" t="s">
        <v>21</v>
      </c>
      <c r="X1151" s="1">
        <v>24.49</v>
      </c>
      <c r="Y1151" s="4">
        <f t="shared" si="159"/>
        <v>21980.52</v>
      </c>
      <c r="Z1151" s="1" t="s">
        <v>54</v>
      </c>
      <c r="AA1151" s="1" t="s">
        <v>16</v>
      </c>
      <c r="AB1151" s="1" t="s">
        <v>24</v>
      </c>
      <c r="AC1151" s="1" t="s">
        <v>47</v>
      </c>
      <c r="AD1151" s="1" t="s">
        <v>48</v>
      </c>
      <c r="AE1151" s="2">
        <v>40005</v>
      </c>
    </row>
    <row r="1152" spans="1:31" x14ac:dyDescent="0.25">
      <c r="A1152">
        <f t="shared" si="160"/>
        <v>1151</v>
      </c>
      <c r="B1152" s="1">
        <v>26629</v>
      </c>
      <c r="C1152" s="2">
        <v>40004</v>
      </c>
      <c r="D1152" s="1" t="s">
        <v>20</v>
      </c>
      <c r="E1152" s="1" t="str">
        <f t="shared" si="153"/>
        <v>*</v>
      </c>
      <c r="F1152" s="1" t="str">
        <f t="shared" si="154"/>
        <v>**</v>
      </c>
      <c r="G1152" s="1" t="str">
        <f t="shared" si="155"/>
        <v>**</v>
      </c>
      <c r="J1152" s="1" t="str">
        <f t="shared" si="156"/>
        <v>**</v>
      </c>
      <c r="P1152" s="1">
        <v>32</v>
      </c>
      <c r="Q1152" s="1">
        <f t="shared" si="161"/>
        <v>0.04</v>
      </c>
      <c r="T1152" s="4">
        <v>89.89</v>
      </c>
      <c r="U1152" s="9">
        <f t="shared" si="157"/>
        <v>0</v>
      </c>
      <c r="V1152" s="4">
        <f t="shared" si="158"/>
        <v>2.8090625</v>
      </c>
      <c r="W1152" s="1" t="s">
        <v>21</v>
      </c>
      <c r="X1152" s="1">
        <v>1.25</v>
      </c>
      <c r="Y1152" s="4">
        <f t="shared" si="159"/>
        <v>91.14</v>
      </c>
      <c r="Z1152" s="1" t="s">
        <v>54</v>
      </c>
      <c r="AA1152" s="1" t="s">
        <v>16</v>
      </c>
      <c r="AB1152" s="1" t="s">
        <v>29</v>
      </c>
      <c r="AC1152" s="1" t="s">
        <v>30</v>
      </c>
      <c r="AD1152" s="1" t="s">
        <v>31</v>
      </c>
      <c r="AE1152" s="2">
        <v>40006</v>
      </c>
    </row>
    <row r="1153" spans="1:31" x14ac:dyDescent="0.25">
      <c r="A1153">
        <f t="shared" si="160"/>
        <v>1152</v>
      </c>
      <c r="B1153" s="1">
        <v>47621</v>
      </c>
      <c r="C1153" s="2">
        <v>40005</v>
      </c>
      <c r="D1153" s="1" t="s">
        <v>32</v>
      </c>
      <c r="E1153" s="1" t="str">
        <f t="shared" si="153"/>
        <v>***</v>
      </c>
      <c r="F1153" s="1" t="str">
        <f t="shared" si="154"/>
        <v>***</v>
      </c>
      <c r="G1153" s="1" t="str">
        <f t="shared" si="155"/>
        <v>***</v>
      </c>
      <c r="J1153" s="1" t="str">
        <f t="shared" si="156"/>
        <v>***</v>
      </c>
      <c r="P1153" s="1">
        <v>16</v>
      </c>
      <c r="Q1153" s="1">
        <f t="shared" si="161"/>
        <v>0.02</v>
      </c>
      <c r="T1153" s="4">
        <v>230.74</v>
      </c>
      <c r="U1153" s="9">
        <f t="shared" si="157"/>
        <v>0</v>
      </c>
      <c r="V1153" s="4">
        <f t="shared" si="158"/>
        <v>14.421250000000001</v>
      </c>
      <c r="W1153" s="1" t="s">
        <v>14</v>
      </c>
      <c r="X1153" s="1">
        <v>5.3</v>
      </c>
      <c r="Y1153" s="4">
        <f t="shared" si="159"/>
        <v>236.04000000000002</v>
      </c>
      <c r="Z1153" s="1" t="s">
        <v>44</v>
      </c>
      <c r="AA1153" s="1" t="s">
        <v>37</v>
      </c>
      <c r="AB1153" s="1" t="s">
        <v>17</v>
      </c>
      <c r="AC1153" s="1" t="s">
        <v>18</v>
      </c>
      <c r="AD1153" s="1" t="s">
        <v>31</v>
      </c>
      <c r="AE1153" s="2">
        <v>40007</v>
      </c>
    </row>
    <row r="1154" spans="1:31" x14ac:dyDescent="0.25">
      <c r="A1154">
        <f t="shared" si="160"/>
        <v>1153</v>
      </c>
      <c r="B1154" s="1">
        <v>19232</v>
      </c>
      <c r="C1154" s="2">
        <v>40006</v>
      </c>
      <c r="D1154" s="1" t="s">
        <v>13</v>
      </c>
      <c r="E1154" s="1" t="str">
        <f t="shared" si="153"/>
        <v>*</v>
      </c>
      <c r="F1154" s="1" t="str">
        <f t="shared" si="154"/>
        <v>*</v>
      </c>
      <c r="G1154" s="1" t="str">
        <f t="shared" si="155"/>
        <v>*</v>
      </c>
      <c r="J1154" s="1" t="str">
        <f t="shared" si="156"/>
        <v>*</v>
      </c>
      <c r="P1154" s="1">
        <v>28</v>
      </c>
      <c r="Q1154" s="1">
        <f t="shared" si="161"/>
        <v>3.5000000000000003E-2</v>
      </c>
      <c r="T1154" s="4">
        <v>7157.16</v>
      </c>
      <c r="U1154" s="9">
        <f t="shared" si="157"/>
        <v>1</v>
      </c>
      <c r="V1154" s="4">
        <f t="shared" si="158"/>
        <v>255.61285714285714</v>
      </c>
      <c r="W1154" s="1" t="s">
        <v>33</v>
      </c>
      <c r="X1154" s="1">
        <v>41.91</v>
      </c>
      <c r="Y1154" s="4">
        <f t="shared" si="159"/>
        <v>7199.07</v>
      </c>
      <c r="Z1154" s="1" t="s">
        <v>49</v>
      </c>
      <c r="AA1154" s="1" t="s">
        <v>23</v>
      </c>
      <c r="AB1154" s="1" t="s">
        <v>17</v>
      </c>
      <c r="AC1154" s="1" t="s">
        <v>62</v>
      </c>
      <c r="AD1154" s="1" t="s">
        <v>59</v>
      </c>
      <c r="AE1154" s="2">
        <v>40013</v>
      </c>
    </row>
    <row r="1155" spans="1:31" x14ac:dyDescent="0.25">
      <c r="A1155">
        <f t="shared" si="160"/>
        <v>1154</v>
      </c>
      <c r="B1155" s="1">
        <v>19457</v>
      </c>
      <c r="C1155" s="2">
        <v>40006</v>
      </c>
      <c r="D1155" s="1" t="s">
        <v>20</v>
      </c>
      <c r="E1155" s="1" t="str">
        <f t="shared" ref="E1155:E1218" si="162">IF(D1155="Critical","***","*")</f>
        <v>*</v>
      </c>
      <c r="F1155" s="1" t="str">
        <f t="shared" ref="F1155:F1218" si="163">IF(D1155="Critical","***",IF(D1155="High","**","*"))</f>
        <v>**</v>
      </c>
      <c r="G1155" s="1" t="str">
        <f t="shared" ref="G1155:G1218" si="164">VLOOKUP(D1155,$H$6:$I$10,2,FALSE)</f>
        <v>**</v>
      </c>
      <c r="J1155" s="1" t="str">
        <f t="shared" ref="J1155:J1218" si="165">HLOOKUP(D1155,$K$5:$O$6,2,FALSE)</f>
        <v>**</v>
      </c>
      <c r="P1155" s="1">
        <v>33</v>
      </c>
      <c r="Q1155" s="1">
        <f t="shared" si="161"/>
        <v>0.04</v>
      </c>
      <c r="T1155" s="4">
        <v>5638.7979999999998</v>
      </c>
      <c r="U1155" s="9">
        <f t="shared" ref="U1155:U1218" si="166">IF(T1155&gt;1000,1,0)</f>
        <v>1</v>
      </c>
      <c r="V1155" s="4">
        <f t="shared" ref="V1155:V1218" si="167">T1155/P1155</f>
        <v>170.87266666666665</v>
      </c>
      <c r="W1155" s="1" t="s">
        <v>14</v>
      </c>
      <c r="X1155" s="1">
        <v>3</v>
      </c>
      <c r="Y1155" s="4">
        <f t="shared" ref="Y1155:Y1218" si="168">X1155+T1155</f>
        <v>5641.7979999999998</v>
      </c>
      <c r="Z1155" s="1" t="s">
        <v>46</v>
      </c>
      <c r="AA1155" s="1" t="s">
        <v>28</v>
      </c>
      <c r="AB1155" s="1" t="s">
        <v>24</v>
      </c>
      <c r="AC1155" s="1" t="s">
        <v>25</v>
      </c>
      <c r="AD1155" s="1" t="s">
        <v>19</v>
      </c>
      <c r="AE1155" s="2">
        <v>40008</v>
      </c>
    </row>
    <row r="1156" spans="1:31" x14ac:dyDescent="0.25">
      <c r="A1156">
        <f t="shared" ref="A1156:A1219" si="169">A1155+1</f>
        <v>1155</v>
      </c>
      <c r="B1156" s="1">
        <v>20706</v>
      </c>
      <c r="C1156" s="2">
        <v>40006</v>
      </c>
      <c r="D1156" s="1" t="s">
        <v>20</v>
      </c>
      <c r="E1156" s="1" t="str">
        <f t="shared" si="162"/>
        <v>*</v>
      </c>
      <c r="F1156" s="1" t="str">
        <f t="shared" si="163"/>
        <v>**</v>
      </c>
      <c r="G1156" s="1" t="str">
        <f t="shared" si="164"/>
        <v>**</v>
      </c>
      <c r="J1156" s="1" t="str">
        <f t="shared" si="165"/>
        <v>**</v>
      </c>
      <c r="P1156" s="1">
        <v>41</v>
      </c>
      <c r="Q1156" s="1">
        <f t="shared" ref="Q1156:Q1219" si="170">VLOOKUP(P1156,$R$5:$S$10,2,TRUE)</f>
        <v>0.05</v>
      </c>
      <c r="T1156" s="4">
        <v>5583.27</v>
      </c>
      <c r="U1156" s="9">
        <f t="shared" si="166"/>
        <v>1</v>
      </c>
      <c r="V1156" s="4">
        <f t="shared" si="167"/>
        <v>136.17731707317074</v>
      </c>
      <c r="W1156" s="1" t="s">
        <v>14</v>
      </c>
      <c r="X1156" s="1">
        <v>24.49</v>
      </c>
      <c r="Y1156" s="4">
        <f t="shared" si="168"/>
        <v>5607.76</v>
      </c>
      <c r="Z1156" s="1" t="s">
        <v>42</v>
      </c>
      <c r="AA1156" s="1" t="s">
        <v>37</v>
      </c>
      <c r="AB1156" s="1" t="s">
        <v>17</v>
      </c>
      <c r="AC1156" s="1" t="s">
        <v>18</v>
      </c>
      <c r="AD1156" s="1" t="s">
        <v>48</v>
      </c>
      <c r="AE1156" s="2">
        <v>40008</v>
      </c>
    </row>
    <row r="1157" spans="1:31" x14ac:dyDescent="0.25">
      <c r="A1157">
        <f t="shared" si="169"/>
        <v>1156</v>
      </c>
      <c r="B1157" s="1">
        <v>23877</v>
      </c>
      <c r="C1157" s="2">
        <v>40006</v>
      </c>
      <c r="D1157" s="1" t="s">
        <v>27</v>
      </c>
      <c r="E1157" s="1" t="str">
        <f t="shared" si="162"/>
        <v>*</v>
      </c>
      <c r="F1157" s="1" t="str">
        <f t="shared" si="163"/>
        <v>*</v>
      </c>
      <c r="G1157" s="1" t="str">
        <f t="shared" si="164"/>
        <v>*</v>
      </c>
      <c r="J1157" s="1" t="str">
        <f t="shared" si="165"/>
        <v>*</v>
      </c>
      <c r="P1157" s="1">
        <v>31</v>
      </c>
      <c r="Q1157" s="1">
        <f t="shared" si="170"/>
        <v>0.04</v>
      </c>
      <c r="T1157" s="4">
        <v>1624.5965000000001</v>
      </c>
      <c r="U1157" s="9">
        <f t="shared" si="166"/>
        <v>1</v>
      </c>
      <c r="V1157" s="4">
        <f t="shared" si="167"/>
        <v>52.406338709677421</v>
      </c>
      <c r="W1157" s="1" t="s">
        <v>21</v>
      </c>
      <c r="X1157" s="1">
        <v>8.8000000000000007</v>
      </c>
      <c r="Y1157" s="4">
        <f t="shared" si="168"/>
        <v>1633.3965000000001</v>
      </c>
      <c r="Z1157" s="1" t="s">
        <v>42</v>
      </c>
      <c r="AA1157" s="1" t="s">
        <v>37</v>
      </c>
      <c r="AB1157" s="1" t="s">
        <v>24</v>
      </c>
      <c r="AC1157" s="1" t="s">
        <v>25</v>
      </c>
      <c r="AD1157" s="1" t="s">
        <v>19</v>
      </c>
      <c r="AE1157" s="2">
        <v>40006</v>
      </c>
    </row>
    <row r="1158" spans="1:31" x14ac:dyDescent="0.25">
      <c r="A1158">
        <f t="shared" si="169"/>
        <v>1157</v>
      </c>
      <c r="B1158" s="1">
        <v>33635</v>
      </c>
      <c r="C1158" s="2">
        <v>40006</v>
      </c>
      <c r="D1158" s="1" t="s">
        <v>20</v>
      </c>
      <c r="E1158" s="1" t="str">
        <f t="shared" si="162"/>
        <v>*</v>
      </c>
      <c r="F1158" s="1" t="str">
        <f t="shared" si="163"/>
        <v>**</v>
      </c>
      <c r="G1158" s="1" t="str">
        <f t="shared" si="164"/>
        <v>**</v>
      </c>
      <c r="J1158" s="1" t="str">
        <f t="shared" si="165"/>
        <v>**</v>
      </c>
      <c r="P1158" s="1">
        <v>5</v>
      </c>
      <c r="Q1158" s="1">
        <f t="shared" si="170"/>
        <v>0.01</v>
      </c>
      <c r="T1158" s="4">
        <v>477.76</v>
      </c>
      <c r="U1158" s="9">
        <f t="shared" si="166"/>
        <v>0</v>
      </c>
      <c r="V1158" s="4">
        <f t="shared" si="167"/>
        <v>95.551999999999992</v>
      </c>
      <c r="W1158" s="1" t="s">
        <v>33</v>
      </c>
      <c r="X1158" s="1">
        <v>28</v>
      </c>
      <c r="Y1158" s="4">
        <f t="shared" si="168"/>
        <v>505.76</v>
      </c>
      <c r="Z1158" s="1" t="s">
        <v>22</v>
      </c>
      <c r="AA1158" s="1" t="s">
        <v>23</v>
      </c>
      <c r="AB1158" s="1" t="s">
        <v>24</v>
      </c>
      <c r="AC1158" s="1" t="s">
        <v>56</v>
      </c>
      <c r="AD1158" s="1" t="s">
        <v>35</v>
      </c>
      <c r="AE1158" s="2">
        <v>40007</v>
      </c>
    </row>
    <row r="1159" spans="1:31" x14ac:dyDescent="0.25">
      <c r="A1159">
        <f t="shared" si="169"/>
        <v>1158</v>
      </c>
      <c r="B1159" s="1">
        <v>23877</v>
      </c>
      <c r="C1159" s="2">
        <v>40006</v>
      </c>
      <c r="D1159" s="1" t="s">
        <v>27</v>
      </c>
      <c r="E1159" s="1" t="str">
        <f t="shared" si="162"/>
        <v>*</v>
      </c>
      <c r="F1159" s="1" t="str">
        <f t="shared" si="163"/>
        <v>*</v>
      </c>
      <c r="G1159" s="1" t="str">
        <f t="shared" si="164"/>
        <v>*</v>
      </c>
      <c r="J1159" s="1" t="str">
        <f t="shared" si="165"/>
        <v>*</v>
      </c>
      <c r="P1159" s="1">
        <v>35</v>
      </c>
      <c r="Q1159" s="1">
        <f t="shared" si="170"/>
        <v>0.04</v>
      </c>
      <c r="T1159" s="4">
        <v>381.36</v>
      </c>
      <c r="U1159" s="9">
        <f t="shared" si="166"/>
        <v>0</v>
      </c>
      <c r="V1159" s="4">
        <f t="shared" si="167"/>
        <v>10.896000000000001</v>
      </c>
      <c r="W1159" s="1" t="s">
        <v>14</v>
      </c>
      <c r="X1159" s="1">
        <v>1.99</v>
      </c>
      <c r="Y1159" s="4">
        <f t="shared" si="168"/>
        <v>383.35</v>
      </c>
      <c r="Z1159" s="1" t="s">
        <v>42</v>
      </c>
      <c r="AA1159" s="1" t="s">
        <v>37</v>
      </c>
      <c r="AB1159" s="1" t="s">
        <v>24</v>
      </c>
      <c r="AC1159" s="1" t="s">
        <v>38</v>
      </c>
      <c r="AD1159" s="1" t="s">
        <v>41</v>
      </c>
      <c r="AE1159" s="2">
        <v>40008</v>
      </c>
    </row>
    <row r="1160" spans="1:31" x14ac:dyDescent="0.25">
      <c r="A1160">
        <f t="shared" si="169"/>
        <v>1159</v>
      </c>
      <c r="B1160" s="1">
        <v>19232</v>
      </c>
      <c r="C1160" s="2">
        <v>40006</v>
      </c>
      <c r="D1160" s="1" t="s">
        <v>13</v>
      </c>
      <c r="E1160" s="1" t="str">
        <f t="shared" si="162"/>
        <v>*</v>
      </c>
      <c r="F1160" s="1" t="str">
        <f t="shared" si="163"/>
        <v>*</v>
      </c>
      <c r="G1160" s="1" t="str">
        <f t="shared" si="164"/>
        <v>*</v>
      </c>
      <c r="J1160" s="1" t="str">
        <f t="shared" si="165"/>
        <v>*</v>
      </c>
      <c r="P1160" s="1">
        <v>43</v>
      </c>
      <c r="Q1160" s="1">
        <f t="shared" si="170"/>
        <v>0.05</v>
      </c>
      <c r="T1160" s="4">
        <v>265.38</v>
      </c>
      <c r="U1160" s="9">
        <f t="shared" si="166"/>
        <v>0</v>
      </c>
      <c r="V1160" s="4">
        <f t="shared" si="167"/>
        <v>6.1716279069767443</v>
      </c>
      <c r="W1160" s="1" t="s">
        <v>21</v>
      </c>
      <c r="X1160" s="1">
        <v>5.22</v>
      </c>
      <c r="Y1160" s="4">
        <f t="shared" si="168"/>
        <v>270.60000000000002</v>
      </c>
      <c r="Z1160" s="1" t="s">
        <v>49</v>
      </c>
      <c r="AA1160" s="1" t="s">
        <v>23</v>
      </c>
      <c r="AB1160" s="1" t="s">
        <v>17</v>
      </c>
      <c r="AC1160" s="1" t="s">
        <v>18</v>
      </c>
      <c r="AD1160" s="1" t="s">
        <v>19</v>
      </c>
      <c r="AE1160" s="2">
        <v>40011</v>
      </c>
    </row>
    <row r="1161" spans="1:31" x14ac:dyDescent="0.25">
      <c r="A1161">
        <f t="shared" si="169"/>
        <v>1160</v>
      </c>
      <c r="B1161" s="1">
        <v>19457</v>
      </c>
      <c r="C1161" s="2">
        <v>40006</v>
      </c>
      <c r="D1161" s="1" t="s">
        <v>20</v>
      </c>
      <c r="E1161" s="1" t="str">
        <f t="shared" si="162"/>
        <v>*</v>
      </c>
      <c r="F1161" s="1" t="str">
        <f t="shared" si="163"/>
        <v>**</v>
      </c>
      <c r="G1161" s="1" t="str">
        <f t="shared" si="164"/>
        <v>**</v>
      </c>
      <c r="J1161" s="1" t="str">
        <f t="shared" si="165"/>
        <v>**</v>
      </c>
      <c r="P1161" s="1">
        <v>34</v>
      </c>
      <c r="Q1161" s="1">
        <f t="shared" si="170"/>
        <v>0.04</v>
      </c>
      <c r="T1161" s="4">
        <v>203.49</v>
      </c>
      <c r="U1161" s="9">
        <f t="shared" si="166"/>
        <v>0</v>
      </c>
      <c r="V1161" s="4">
        <f t="shared" si="167"/>
        <v>5.9850000000000003</v>
      </c>
      <c r="W1161" s="1" t="s">
        <v>21</v>
      </c>
      <c r="X1161" s="1">
        <v>0.5</v>
      </c>
      <c r="Y1161" s="4">
        <f t="shared" si="168"/>
        <v>203.99</v>
      </c>
      <c r="Z1161" s="1" t="s">
        <v>46</v>
      </c>
      <c r="AA1161" s="1" t="s">
        <v>28</v>
      </c>
      <c r="AB1161" s="1" t="s">
        <v>29</v>
      </c>
      <c r="AC1161" s="1" t="s">
        <v>58</v>
      </c>
      <c r="AD1161" s="1" t="s">
        <v>19</v>
      </c>
      <c r="AE1161" s="2">
        <v>40007</v>
      </c>
    </row>
    <row r="1162" spans="1:31" x14ac:dyDescent="0.25">
      <c r="A1162">
        <f t="shared" si="169"/>
        <v>1161</v>
      </c>
      <c r="B1162" s="1">
        <v>33635</v>
      </c>
      <c r="C1162" s="2">
        <v>40006</v>
      </c>
      <c r="D1162" s="1" t="s">
        <v>20</v>
      </c>
      <c r="E1162" s="1" t="str">
        <f t="shared" si="162"/>
        <v>*</v>
      </c>
      <c r="F1162" s="1" t="str">
        <f t="shared" si="163"/>
        <v>**</v>
      </c>
      <c r="G1162" s="1" t="str">
        <f t="shared" si="164"/>
        <v>**</v>
      </c>
      <c r="J1162" s="1" t="str">
        <f t="shared" si="165"/>
        <v>**</v>
      </c>
      <c r="P1162" s="1">
        <v>4</v>
      </c>
      <c r="Q1162" s="1">
        <f t="shared" si="170"/>
        <v>0.01</v>
      </c>
      <c r="T1162" s="4">
        <v>112.18</v>
      </c>
      <c r="U1162" s="9">
        <f t="shared" si="166"/>
        <v>0</v>
      </c>
      <c r="V1162" s="4">
        <f t="shared" si="167"/>
        <v>28.045000000000002</v>
      </c>
      <c r="W1162" s="1" t="s">
        <v>21</v>
      </c>
      <c r="X1162" s="1">
        <v>35</v>
      </c>
      <c r="Y1162" s="4">
        <f t="shared" si="168"/>
        <v>147.18</v>
      </c>
      <c r="Z1162" s="1" t="s">
        <v>22</v>
      </c>
      <c r="AA1162" s="1" t="s">
        <v>23</v>
      </c>
      <c r="AB1162" s="1" t="s">
        <v>29</v>
      </c>
      <c r="AC1162" s="1" t="s">
        <v>55</v>
      </c>
      <c r="AD1162" s="1" t="s">
        <v>48</v>
      </c>
      <c r="AE1162" s="2">
        <v>40007</v>
      </c>
    </row>
    <row r="1163" spans="1:31" x14ac:dyDescent="0.25">
      <c r="A1163">
        <f t="shared" si="169"/>
        <v>1162</v>
      </c>
      <c r="B1163" s="1">
        <v>19232</v>
      </c>
      <c r="C1163" s="2">
        <v>40006</v>
      </c>
      <c r="D1163" s="1" t="s">
        <v>13</v>
      </c>
      <c r="E1163" s="1" t="str">
        <f t="shared" si="162"/>
        <v>*</v>
      </c>
      <c r="F1163" s="1" t="str">
        <f t="shared" si="163"/>
        <v>*</v>
      </c>
      <c r="G1163" s="1" t="str">
        <f t="shared" si="164"/>
        <v>*</v>
      </c>
      <c r="J1163" s="1" t="str">
        <f t="shared" si="165"/>
        <v>*</v>
      </c>
      <c r="P1163" s="1">
        <v>5</v>
      </c>
      <c r="Q1163" s="1">
        <f t="shared" si="170"/>
        <v>0.01</v>
      </c>
      <c r="T1163" s="4">
        <v>33.409999999999997</v>
      </c>
      <c r="U1163" s="9">
        <f t="shared" si="166"/>
        <v>0</v>
      </c>
      <c r="V1163" s="4">
        <f t="shared" si="167"/>
        <v>6.6819999999999995</v>
      </c>
      <c r="W1163" s="1" t="s">
        <v>21</v>
      </c>
      <c r="X1163" s="1">
        <v>1.5</v>
      </c>
      <c r="Y1163" s="4">
        <f t="shared" si="168"/>
        <v>34.909999999999997</v>
      </c>
      <c r="Z1163" s="1" t="s">
        <v>49</v>
      </c>
      <c r="AA1163" s="1" t="s">
        <v>23</v>
      </c>
      <c r="AB1163" s="1" t="s">
        <v>29</v>
      </c>
      <c r="AC1163" s="1" t="s">
        <v>30</v>
      </c>
      <c r="AD1163" s="1" t="s">
        <v>31</v>
      </c>
      <c r="AE1163" s="2">
        <v>40008</v>
      </c>
    </row>
    <row r="1164" spans="1:31" x14ac:dyDescent="0.25">
      <c r="A1164">
        <f t="shared" si="169"/>
        <v>1163</v>
      </c>
      <c r="B1164" s="1">
        <v>26372</v>
      </c>
      <c r="C1164" s="2">
        <v>40006</v>
      </c>
      <c r="D1164" s="1" t="s">
        <v>13</v>
      </c>
      <c r="E1164" s="1" t="str">
        <f t="shared" si="162"/>
        <v>*</v>
      </c>
      <c r="F1164" s="1" t="str">
        <f t="shared" si="163"/>
        <v>*</v>
      </c>
      <c r="G1164" s="1" t="str">
        <f t="shared" si="164"/>
        <v>*</v>
      </c>
      <c r="J1164" s="1" t="str">
        <f t="shared" si="165"/>
        <v>*</v>
      </c>
      <c r="P1164" s="1">
        <v>1</v>
      </c>
      <c r="Q1164" s="1">
        <f t="shared" si="170"/>
        <v>0.01</v>
      </c>
      <c r="T1164" s="4">
        <v>31.96</v>
      </c>
      <c r="U1164" s="9">
        <f t="shared" si="166"/>
        <v>0</v>
      </c>
      <c r="V1164" s="4">
        <f t="shared" si="167"/>
        <v>31.96</v>
      </c>
      <c r="W1164" s="1" t="s">
        <v>21</v>
      </c>
      <c r="X1164" s="1">
        <v>1.99</v>
      </c>
      <c r="Y1164" s="4">
        <f t="shared" si="168"/>
        <v>33.950000000000003</v>
      </c>
      <c r="Z1164" s="1" t="s">
        <v>15</v>
      </c>
      <c r="AA1164" s="1" t="s">
        <v>28</v>
      </c>
      <c r="AB1164" s="1" t="s">
        <v>24</v>
      </c>
      <c r="AC1164" s="1" t="s">
        <v>38</v>
      </c>
      <c r="AD1164" s="1" t="s">
        <v>41</v>
      </c>
      <c r="AE1164" s="2">
        <v>40010</v>
      </c>
    </row>
    <row r="1165" spans="1:31" x14ac:dyDescent="0.25">
      <c r="A1165">
        <f t="shared" si="169"/>
        <v>1164</v>
      </c>
      <c r="B1165" s="1">
        <v>34565</v>
      </c>
      <c r="C1165" s="2">
        <v>40007</v>
      </c>
      <c r="D1165" s="1" t="s">
        <v>36</v>
      </c>
      <c r="E1165" s="1" t="str">
        <f t="shared" si="162"/>
        <v>*</v>
      </c>
      <c r="F1165" s="1" t="str">
        <f t="shared" si="163"/>
        <v>*</v>
      </c>
      <c r="G1165" s="1" t="str">
        <f t="shared" si="164"/>
        <v>*</v>
      </c>
      <c r="J1165" s="1" t="str">
        <f t="shared" si="165"/>
        <v>*</v>
      </c>
      <c r="P1165" s="1">
        <v>47</v>
      </c>
      <c r="Q1165" s="1">
        <f t="shared" si="170"/>
        <v>0.05</v>
      </c>
      <c r="T1165" s="4">
        <v>4815.8620000000001</v>
      </c>
      <c r="U1165" s="9">
        <f t="shared" si="166"/>
        <v>1</v>
      </c>
      <c r="V1165" s="4">
        <f t="shared" si="167"/>
        <v>102.46514893617021</v>
      </c>
      <c r="W1165" s="1" t="s">
        <v>21</v>
      </c>
      <c r="X1165" s="1">
        <v>4.2</v>
      </c>
      <c r="Y1165" s="4">
        <f t="shared" si="168"/>
        <v>4820.0619999999999</v>
      </c>
      <c r="Z1165" s="1" t="s">
        <v>46</v>
      </c>
      <c r="AA1165" s="1" t="s">
        <v>16</v>
      </c>
      <c r="AB1165" s="1" t="s">
        <v>24</v>
      </c>
      <c r="AC1165" s="1" t="s">
        <v>25</v>
      </c>
      <c r="AD1165" s="1" t="s">
        <v>19</v>
      </c>
      <c r="AE1165" s="2">
        <v>40008</v>
      </c>
    </row>
    <row r="1166" spans="1:31" x14ac:dyDescent="0.25">
      <c r="A1166">
        <f t="shared" si="169"/>
        <v>1165</v>
      </c>
      <c r="B1166" s="1">
        <v>41696</v>
      </c>
      <c r="C1166" s="2">
        <v>40007</v>
      </c>
      <c r="D1166" s="1" t="s">
        <v>27</v>
      </c>
      <c r="E1166" s="1" t="str">
        <f t="shared" si="162"/>
        <v>*</v>
      </c>
      <c r="F1166" s="1" t="str">
        <f t="shared" si="163"/>
        <v>*</v>
      </c>
      <c r="G1166" s="1" t="str">
        <f t="shared" si="164"/>
        <v>*</v>
      </c>
      <c r="J1166" s="1" t="str">
        <f t="shared" si="165"/>
        <v>*</v>
      </c>
      <c r="P1166" s="1">
        <v>45</v>
      </c>
      <c r="Q1166" s="1">
        <f t="shared" si="170"/>
        <v>0.05</v>
      </c>
      <c r="T1166" s="4">
        <v>237.28</v>
      </c>
      <c r="U1166" s="9">
        <f t="shared" si="166"/>
        <v>0</v>
      </c>
      <c r="V1166" s="4">
        <f t="shared" si="167"/>
        <v>5.2728888888888887</v>
      </c>
      <c r="W1166" s="1" t="s">
        <v>14</v>
      </c>
      <c r="X1166" s="1">
        <v>49</v>
      </c>
      <c r="Y1166" s="4">
        <f t="shared" si="168"/>
        <v>286.27999999999997</v>
      </c>
      <c r="Z1166" s="1" t="s">
        <v>39</v>
      </c>
      <c r="AA1166" s="1" t="s">
        <v>23</v>
      </c>
      <c r="AB1166" s="1" t="s">
        <v>29</v>
      </c>
      <c r="AC1166" s="1" t="s">
        <v>63</v>
      </c>
      <c r="AD1166" s="1" t="s">
        <v>48</v>
      </c>
      <c r="AE1166" s="2">
        <v>40009</v>
      </c>
    </row>
    <row r="1167" spans="1:31" x14ac:dyDescent="0.25">
      <c r="A1167">
        <f t="shared" si="169"/>
        <v>1166</v>
      </c>
      <c r="B1167" s="1">
        <v>57412</v>
      </c>
      <c r="C1167" s="2">
        <v>40007</v>
      </c>
      <c r="D1167" s="1" t="s">
        <v>13</v>
      </c>
      <c r="E1167" s="1" t="str">
        <f t="shared" si="162"/>
        <v>*</v>
      </c>
      <c r="F1167" s="1" t="str">
        <f t="shared" si="163"/>
        <v>*</v>
      </c>
      <c r="G1167" s="1" t="str">
        <f t="shared" si="164"/>
        <v>*</v>
      </c>
      <c r="J1167" s="1" t="str">
        <f t="shared" si="165"/>
        <v>*</v>
      </c>
      <c r="P1167" s="1">
        <v>34</v>
      </c>
      <c r="Q1167" s="1">
        <f t="shared" si="170"/>
        <v>0.04</v>
      </c>
      <c r="T1167" s="4">
        <v>223.499</v>
      </c>
      <c r="U1167" s="9">
        <f t="shared" si="166"/>
        <v>0</v>
      </c>
      <c r="V1167" s="4">
        <f t="shared" si="167"/>
        <v>6.5735000000000001</v>
      </c>
      <c r="W1167" s="1" t="s">
        <v>21</v>
      </c>
      <c r="X1167" s="1">
        <v>5.03</v>
      </c>
      <c r="Y1167" s="4">
        <f t="shared" si="168"/>
        <v>228.529</v>
      </c>
      <c r="Z1167" s="1" t="s">
        <v>46</v>
      </c>
      <c r="AA1167" s="1" t="s">
        <v>16</v>
      </c>
      <c r="AB1167" s="1" t="s">
        <v>24</v>
      </c>
      <c r="AC1167" s="1" t="s">
        <v>25</v>
      </c>
      <c r="AD1167" s="1" t="s">
        <v>26</v>
      </c>
      <c r="AE1167" s="2">
        <v>40007</v>
      </c>
    </row>
    <row r="1168" spans="1:31" x14ac:dyDescent="0.25">
      <c r="A1168">
        <f t="shared" si="169"/>
        <v>1167</v>
      </c>
      <c r="B1168" s="1">
        <v>23778</v>
      </c>
      <c r="C1168" s="2">
        <v>40007</v>
      </c>
      <c r="D1168" s="1" t="s">
        <v>13</v>
      </c>
      <c r="E1168" s="1" t="str">
        <f t="shared" si="162"/>
        <v>*</v>
      </c>
      <c r="F1168" s="1" t="str">
        <f t="shared" si="163"/>
        <v>*</v>
      </c>
      <c r="G1168" s="1" t="str">
        <f t="shared" si="164"/>
        <v>*</v>
      </c>
      <c r="J1168" s="1" t="str">
        <f t="shared" si="165"/>
        <v>*</v>
      </c>
      <c r="P1168" s="1">
        <v>13</v>
      </c>
      <c r="Q1168" s="1">
        <f t="shared" si="170"/>
        <v>0.02</v>
      </c>
      <c r="T1168" s="4">
        <v>105.94</v>
      </c>
      <c r="U1168" s="9">
        <f t="shared" si="166"/>
        <v>0</v>
      </c>
      <c r="V1168" s="4">
        <f t="shared" si="167"/>
        <v>8.1492307692307691</v>
      </c>
      <c r="W1168" s="1" t="s">
        <v>21</v>
      </c>
      <c r="X1168" s="1">
        <v>49</v>
      </c>
      <c r="Y1168" s="4">
        <f t="shared" si="168"/>
        <v>154.94</v>
      </c>
      <c r="Z1168" s="1" t="s">
        <v>42</v>
      </c>
      <c r="AA1168" s="1" t="s">
        <v>28</v>
      </c>
      <c r="AB1168" s="1" t="s">
        <v>29</v>
      </c>
      <c r="AC1168" s="1" t="s">
        <v>63</v>
      </c>
      <c r="AD1168" s="1" t="s">
        <v>48</v>
      </c>
      <c r="AE1168" s="2">
        <v>40011</v>
      </c>
    </row>
    <row r="1169" spans="1:31" x14ac:dyDescent="0.25">
      <c r="A1169">
        <f t="shared" si="169"/>
        <v>1168</v>
      </c>
      <c r="B1169" s="1">
        <v>3175</v>
      </c>
      <c r="C1169" s="2">
        <v>40008</v>
      </c>
      <c r="D1169" s="1" t="s">
        <v>13</v>
      </c>
      <c r="E1169" s="1" t="str">
        <f t="shared" si="162"/>
        <v>*</v>
      </c>
      <c r="F1169" s="1" t="str">
        <f t="shared" si="163"/>
        <v>*</v>
      </c>
      <c r="G1169" s="1" t="str">
        <f t="shared" si="164"/>
        <v>*</v>
      </c>
      <c r="J1169" s="1" t="str">
        <f t="shared" si="165"/>
        <v>*</v>
      </c>
      <c r="P1169" s="1">
        <v>23</v>
      </c>
      <c r="Q1169" s="1">
        <f t="shared" si="170"/>
        <v>3.5000000000000003E-2</v>
      </c>
      <c r="T1169" s="4">
        <v>3553.62</v>
      </c>
      <c r="U1169" s="9">
        <f t="shared" si="166"/>
        <v>1</v>
      </c>
      <c r="V1169" s="4">
        <f t="shared" si="167"/>
        <v>154.50521739130434</v>
      </c>
      <c r="W1169" s="1" t="s">
        <v>21</v>
      </c>
      <c r="X1169" s="1">
        <v>19.989999999999998</v>
      </c>
      <c r="Y1169" s="4">
        <f t="shared" si="168"/>
        <v>3573.6099999999997</v>
      </c>
      <c r="Z1169" s="1" t="s">
        <v>42</v>
      </c>
      <c r="AA1169" s="1" t="s">
        <v>23</v>
      </c>
      <c r="AB1169" s="1" t="s">
        <v>29</v>
      </c>
      <c r="AC1169" s="1" t="s">
        <v>55</v>
      </c>
      <c r="AD1169" s="1" t="s">
        <v>19</v>
      </c>
      <c r="AE1169" s="2">
        <v>40010</v>
      </c>
    </row>
    <row r="1170" spans="1:31" x14ac:dyDescent="0.25">
      <c r="A1170">
        <f t="shared" si="169"/>
        <v>1169</v>
      </c>
      <c r="B1170" s="1">
        <v>48034</v>
      </c>
      <c r="C1170" s="2">
        <v>40008</v>
      </c>
      <c r="D1170" s="1" t="s">
        <v>27</v>
      </c>
      <c r="E1170" s="1" t="str">
        <f t="shared" si="162"/>
        <v>*</v>
      </c>
      <c r="F1170" s="1" t="str">
        <f t="shared" si="163"/>
        <v>*</v>
      </c>
      <c r="G1170" s="1" t="str">
        <f t="shared" si="164"/>
        <v>*</v>
      </c>
      <c r="J1170" s="1" t="str">
        <f t="shared" si="165"/>
        <v>*</v>
      </c>
      <c r="P1170" s="1">
        <v>12</v>
      </c>
      <c r="Q1170" s="1">
        <f t="shared" si="170"/>
        <v>0.02</v>
      </c>
      <c r="T1170" s="4">
        <v>2340.5039999999999</v>
      </c>
      <c r="U1170" s="9">
        <f t="shared" si="166"/>
        <v>1</v>
      </c>
      <c r="V1170" s="4">
        <f t="shared" si="167"/>
        <v>195.042</v>
      </c>
      <c r="W1170" s="1" t="s">
        <v>33</v>
      </c>
      <c r="X1170" s="1">
        <v>59.24</v>
      </c>
      <c r="Y1170" s="4">
        <f t="shared" si="168"/>
        <v>2399.7439999999997</v>
      </c>
      <c r="Z1170" s="1" t="s">
        <v>22</v>
      </c>
      <c r="AA1170" s="1" t="s">
        <v>37</v>
      </c>
      <c r="AB1170" s="1" t="s">
        <v>17</v>
      </c>
      <c r="AC1170" s="1" t="s">
        <v>52</v>
      </c>
      <c r="AD1170" s="1" t="s">
        <v>59</v>
      </c>
      <c r="AE1170" s="2">
        <v>40008</v>
      </c>
    </row>
    <row r="1171" spans="1:31" x14ac:dyDescent="0.25">
      <c r="A1171">
        <f t="shared" si="169"/>
        <v>1170</v>
      </c>
      <c r="B1171" s="1">
        <v>48034</v>
      </c>
      <c r="C1171" s="2">
        <v>40008</v>
      </c>
      <c r="D1171" s="1" t="s">
        <v>27</v>
      </c>
      <c r="E1171" s="1" t="str">
        <f t="shared" si="162"/>
        <v>*</v>
      </c>
      <c r="F1171" s="1" t="str">
        <f t="shared" si="163"/>
        <v>*</v>
      </c>
      <c r="G1171" s="1" t="str">
        <f t="shared" si="164"/>
        <v>*</v>
      </c>
      <c r="J1171" s="1" t="str">
        <f t="shared" si="165"/>
        <v>*</v>
      </c>
      <c r="P1171" s="1">
        <v>47</v>
      </c>
      <c r="Q1171" s="1">
        <f t="shared" si="170"/>
        <v>0.05</v>
      </c>
      <c r="T1171" s="4">
        <v>945.86</v>
      </c>
      <c r="U1171" s="9">
        <f t="shared" si="166"/>
        <v>0</v>
      </c>
      <c r="V1171" s="4">
        <f t="shared" si="167"/>
        <v>20.124680851063829</v>
      </c>
      <c r="W1171" s="1" t="s">
        <v>21</v>
      </c>
      <c r="X1171" s="1">
        <v>5.53</v>
      </c>
      <c r="Y1171" s="4">
        <f t="shared" si="168"/>
        <v>951.39</v>
      </c>
      <c r="Z1171" s="1" t="s">
        <v>22</v>
      </c>
      <c r="AA1171" s="1" t="s">
        <v>37</v>
      </c>
      <c r="AB1171" s="1" t="s">
        <v>29</v>
      </c>
      <c r="AC1171" s="1" t="s">
        <v>30</v>
      </c>
      <c r="AD1171" s="1" t="s">
        <v>41</v>
      </c>
      <c r="AE1171" s="2">
        <v>40009</v>
      </c>
    </row>
    <row r="1172" spans="1:31" x14ac:dyDescent="0.25">
      <c r="A1172">
        <f t="shared" si="169"/>
        <v>1171</v>
      </c>
      <c r="B1172" s="1">
        <v>41189</v>
      </c>
      <c r="C1172" s="2">
        <v>40008</v>
      </c>
      <c r="D1172" s="1" t="s">
        <v>13</v>
      </c>
      <c r="E1172" s="1" t="str">
        <f t="shared" si="162"/>
        <v>*</v>
      </c>
      <c r="F1172" s="1" t="str">
        <f t="shared" si="163"/>
        <v>*</v>
      </c>
      <c r="G1172" s="1" t="str">
        <f t="shared" si="164"/>
        <v>*</v>
      </c>
      <c r="J1172" s="1" t="str">
        <f t="shared" si="165"/>
        <v>*</v>
      </c>
      <c r="P1172" s="1">
        <v>30</v>
      </c>
      <c r="Q1172" s="1">
        <f t="shared" si="170"/>
        <v>0.04</v>
      </c>
      <c r="T1172" s="4">
        <v>189.04</v>
      </c>
      <c r="U1172" s="9">
        <f t="shared" si="166"/>
        <v>0</v>
      </c>
      <c r="V1172" s="4">
        <f t="shared" si="167"/>
        <v>6.301333333333333</v>
      </c>
      <c r="W1172" s="1" t="s">
        <v>21</v>
      </c>
      <c r="X1172" s="1">
        <v>1.34</v>
      </c>
      <c r="Y1172" s="4">
        <f t="shared" si="168"/>
        <v>190.38</v>
      </c>
      <c r="Z1172" s="1" t="s">
        <v>46</v>
      </c>
      <c r="AA1172" s="1" t="s">
        <v>16</v>
      </c>
      <c r="AB1172" s="1" t="s">
        <v>29</v>
      </c>
      <c r="AC1172" s="1" t="s">
        <v>40</v>
      </c>
      <c r="AD1172" s="1" t="s">
        <v>31</v>
      </c>
      <c r="AE1172" s="2">
        <v>40013</v>
      </c>
    </row>
    <row r="1173" spans="1:31" x14ac:dyDescent="0.25">
      <c r="A1173">
        <f t="shared" si="169"/>
        <v>1172</v>
      </c>
      <c r="B1173" s="1">
        <v>32199</v>
      </c>
      <c r="C1173" s="2">
        <v>40009</v>
      </c>
      <c r="D1173" s="1" t="s">
        <v>20</v>
      </c>
      <c r="E1173" s="1" t="str">
        <f t="shared" si="162"/>
        <v>*</v>
      </c>
      <c r="F1173" s="1" t="str">
        <f t="shared" si="163"/>
        <v>**</v>
      </c>
      <c r="G1173" s="1" t="str">
        <f t="shared" si="164"/>
        <v>**</v>
      </c>
      <c r="J1173" s="1" t="str">
        <f t="shared" si="165"/>
        <v>**</v>
      </c>
      <c r="P1173" s="1">
        <v>1</v>
      </c>
      <c r="Q1173" s="1">
        <f t="shared" si="170"/>
        <v>0.01</v>
      </c>
      <c r="T1173" s="4">
        <v>3672.89</v>
      </c>
      <c r="U1173" s="9">
        <f t="shared" si="166"/>
        <v>1</v>
      </c>
      <c r="V1173" s="4">
        <f t="shared" si="167"/>
        <v>3672.89</v>
      </c>
      <c r="W1173" s="1" t="s">
        <v>21</v>
      </c>
      <c r="X1173" s="1">
        <v>24.49</v>
      </c>
      <c r="Y1173" s="4">
        <f t="shared" si="168"/>
        <v>3697.3799999999997</v>
      </c>
      <c r="Z1173" s="1" t="s">
        <v>50</v>
      </c>
      <c r="AA1173" s="1" t="s">
        <v>28</v>
      </c>
      <c r="AB1173" s="1" t="s">
        <v>24</v>
      </c>
      <c r="AC1173" s="1" t="s">
        <v>47</v>
      </c>
      <c r="AD1173" s="1" t="s">
        <v>48</v>
      </c>
      <c r="AE1173" s="2">
        <v>40010</v>
      </c>
    </row>
    <row r="1174" spans="1:31" x14ac:dyDescent="0.25">
      <c r="A1174">
        <f t="shared" si="169"/>
        <v>1173</v>
      </c>
      <c r="B1174" s="1">
        <v>31043</v>
      </c>
      <c r="C1174" s="2">
        <v>40009</v>
      </c>
      <c r="D1174" s="1" t="s">
        <v>20</v>
      </c>
      <c r="E1174" s="1" t="str">
        <f t="shared" si="162"/>
        <v>*</v>
      </c>
      <c r="F1174" s="1" t="str">
        <f t="shared" si="163"/>
        <v>**</v>
      </c>
      <c r="G1174" s="1" t="str">
        <f t="shared" si="164"/>
        <v>**</v>
      </c>
      <c r="J1174" s="1" t="str">
        <f t="shared" si="165"/>
        <v>**</v>
      </c>
      <c r="P1174" s="1">
        <v>49</v>
      </c>
      <c r="Q1174" s="1">
        <f t="shared" si="170"/>
        <v>0.05</v>
      </c>
      <c r="T1174" s="4">
        <v>772.42</v>
      </c>
      <c r="U1174" s="9">
        <f t="shared" si="166"/>
        <v>0</v>
      </c>
      <c r="V1174" s="4">
        <f t="shared" si="167"/>
        <v>15.763673469387754</v>
      </c>
      <c r="W1174" s="1" t="s">
        <v>21</v>
      </c>
      <c r="X1174" s="1">
        <v>1.99</v>
      </c>
      <c r="Y1174" s="4">
        <f t="shared" si="168"/>
        <v>774.41</v>
      </c>
      <c r="Z1174" s="1" t="s">
        <v>46</v>
      </c>
      <c r="AA1174" s="1" t="s">
        <v>28</v>
      </c>
      <c r="AB1174" s="1" t="s">
        <v>24</v>
      </c>
      <c r="AC1174" s="1" t="s">
        <v>38</v>
      </c>
      <c r="AD1174" s="1" t="s">
        <v>41</v>
      </c>
      <c r="AE1174" s="2">
        <v>40010</v>
      </c>
    </row>
    <row r="1175" spans="1:31" x14ac:dyDescent="0.25">
      <c r="A1175">
        <f t="shared" si="169"/>
        <v>1174</v>
      </c>
      <c r="B1175" s="1">
        <v>31043</v>
      </c>
      <c r="C1175" s="2">
        <v>40009</v>
      </c>
      <c r="D1175" s="1" t="s">
        <v>20</v>
      </c>
      <c r="E1175" s="1" t="str">
        <f t="shared" si="162"/>
        <v>*</v>
      </c>
      <c r="F1175" s="1" t="str">
        <f t="shared" si="163"/>
        <v>**</v>
      </c>
      <c r="G1175" s="1" t="str">
        <f t="shared" si="164"/>
        <v>**</v>
      </c>
      <c r="J1175" s="1" t="str">
        <f t="shared" si="165"/>
        <v>**</v>
      </c>
      <c r="P1175" s="1">
        <v>3</v>
      </c>
      <c r="Q1175" s="1">
        <f t="shared" si="170"/>
        <v>0.01</v>
      </c>
      <c r="T1175" s="4">
        <v>221.4675</v>
      </c>
      <c r="U1175" s="9">
        <f t="shared" si="166"/>
        <v>0</v>
      </c>
      <c r="V1175" s="4">
        <f t="shared" si="167"/>
        <v>73.822500000000005</v>
      </c>
      <c r="W1175" s="1" t="s">
        <v>21</v>
      </c>
      <c r="X1175" s="1">
        <v>3.3</v>
      </c>
      <c r="Y1175" s="4">
        <f t="shared" si="168"/>
        <v>224.76750000000001</v>
      </c>
      <c r="Z1175" s="1" t="s">
        <v>46</v>
      </c>
      <c r="AA1175" s="1" t="s">
        <v>28</v>
      </c>
      <c r="AB1175" s="1" t="s">
        <v>24</v>
      </c>
      <c r="AC1175" s="1" t="s">
        <v>25</v>
      </c>
      <c r="AD1175" s="1" t="s">
        <v>41</v>
      </c>
      <c r="AE1175" s="2">
        <v>40010</v>
      </c>
    </row>
    <row r="1176" spans="1:31" x14ac:dyDescent="0.25">
      <c r="A1176">
        <f t="shared" si="169"/>
        <v>1175</v>
      </c>
      <c r="B1176" s="1">
        <v>32199</v>
      </c>
      <c r="C1176" s="2">
        <v>40009</v>
      </c>
      <c r="D1176" s="1" t="s">
        <v>20</v>
      </c>
      <c r="E1176" s="1" t="str">
        <f t="shared" si="162"/>
        <v>*</v>
      </c>
      <c r="F1176" s="1" t="str">
        <f t="shared" si="163"/>
        <v>**</v>
      </c>
      <c r="G1176" s="1" t="str">
        <f t="shared" si="164"/>
        <v>**</v>
      </c>
      <c r="J1176" s="1" t="str">
        <f t="shared" si="165"/>
        <v>**</v>
      </c>
      <c r="P1176" s="1">
        <v>40</v>
      </c>
      <c r="Q1176" s="1">
        <f t="shared" si="170"/>
        <v>0.05</v>
      </c>
      <c r="T1176" s="4">
        <v>196.5</v>
      </c>
      <c r="U1176" s="9">
        <f t="shared" si="166"/>
        <v>0</v>
      </c>
      <c r="V1176" s="4">
        <f t="shared" si="167"/>
        <v>4.9124999999999996</v>
      </c>
      <c r="W1176" s="1" t="s">
        <v>21</v>
      </c>
      <c r="X1176" s="1">
        <v>4.97</v>
      </c>
      <c r="Y1176" s="4">
        <f t="shared" si="168"/>
        <v>201.47</v>
      </c>
      <c r="Z1176" s="1" t="s">
        <v>50</v>
      </c>
      <c r="AA1176" s="1" t="s">
        <v>28</v>
      </c>
      <c r="AB1176" s="1" t="s">
        <v>29</v>
      </c>
      <c r="AC1176" s="1" t="s">
        <v>43</v>
      </c>
      <c r="AD1176" s="1" t="s">
        <v>19</v>
      </c>
      <c r="AE1176" s="2">
        <v>40010</v>
      </c>
    </row>
    <row r="1177" spans="1:31" x14ac:dyDescent="0.25">
      <c r="A1177">
        <f t="shared" si="169"/>
        <v>1176</v>
      </c>
      <c r="B1177" s="1">
        <v>13380</v>
      </c>
      <c r="C1177" s="2">
        <v>40009</v>
      </c>
      <c r="D1177" s="1" t="s">
        <v>32</v>
      </c>
      <c r="E1177" s="1" t="str">
        <f t="shared" si="162"/>
        <v>***</v>
      </c>
      <c r="F1177" s="1" t="str">
        <f t="shared" si="163"/>
        <v>***</v>
      </c>
      <c r="G1177" s="1" t="str">
        <f t="shared" si="164"/>
        <v>***</v>
      </c>
      <c r="J1177" s="1" t="str">
        <f t="shared" si="165"/>
        <v>***</v>
      </c>
      <c r="P1177" s="1">
        <v>24</v>
      </c>
      <c r="Q1177" s="1">
        <f t="shared" si="170"/>
        <v>3.5000000000000003E-2</v>
      </c>
      <c r="T1177" s="4">
        <v>66.12</v>
      </c>
      <c r="U1177" s="9">
        <f t="shared" si="166"/>
        <v>0</v>
      </c>
      <c r="V1177" s="4">
        <f t="shared" si="167"/>
        <v>2.7550000000000003</v>
      </c>
      <c r="W1177" s="1" t="s">
        <v>21</v>
      </c>
      <c r="X1177" s="1">
        <v>0.7</v>
      </c>
      <c r="Y1177" s="4">
        <f t="shared" si="168"/>
        <v>66.820000000000007</v>
      </c>
      <c r="Z1177" s="1" t="s">
        <v>15</v>
      </c>
      <c r="AA1177" s="1" t="s">
        <v>28</v>
      </c>
      <c r="AB1177" s="1" t="s">
        <v>29</v>
      </c>
      <c r="AC1177" s="1" t="s">
        <v>30</v>
      </c>
      <c r="AD1177" s="1" t="s">
        <v>31</v>
      </c>
      <c r="AE1177" s="2">
        <v>40009</v>
      </c>
    </row>
    <row r="1178" spans="1:31" x14ac:dyDescent="0.25">
      <c r="A1178">
        <f t="shared" si="169"/>
        <v>1177</v>
      </c>
      <c r="B1178" s="1">
        <v>32199</v>
      </c>
      <c r="C1178" s="2">
        <v>40009</v>
      </c>
      <c r="D1178" s="1" t="s">
        <v>20</v>
      </c>
      <c r="E1178" s="1" t="str">
        <f t="shared" si="162"/>
        <v>*</v>
      </c>
      <c r="F1178" s="1" t="str">
        <f t="shared" si="163"/>
        <v>**</v>
      </c>
      <c r="G1178" s="1" t="str">
        <f t="shared" si="164"/>
        <v>**</v>
      </c>
      <c r="J1178" s="1" t="str">
        <f t="shared" si="165"/>
        <v>**</v>
      </c>
      <c r="P1178" s="1">
        <v>8</v>
      </c>
      <c r="Q1178" s="1">
        <f t="shared" si="170"/>
        <v>0.01</v>
      </c>
      <c r="T1178" s="4">
        <v>46.97</v>
      </c>
      <c r="U1178" s="9">
        <f t="shared" si="166"/>
        <v>0</v>
      </c>
      <c r="V1178" s="4">
        <f t="shared" si="167"/>
        <v>5.8712499999999999</v>
      </c>
      <c r="W1178" s="1" t="s">
        <v>21</v>
      </c>
      <c r="X1178" s="1">
        <v>1.2</v>
      </c>
      <c r="Y1178" s="4">
        <f t="shared" si="168"/>
        <v>48.17</v>
      </c>
      <c r="Z1178" s="1" t="s">
        <v>50</v>
      </c>
      <c r="AA1178" s="1" t="s">
        <v>28</v>
      </c>
      <c r="AB1178" s="1" t="s">
        <v>29</v>
      </c>
      <c r="AC1178" s="1" t="s">
        <v>30</v>
      </c>
      <c r="AD1178" s="1" t="s">
        <v>31</v>
      </c>
      <c r="AE1178" s="2">
        <v>40011</v>
      </c>
    </row>
    <row r="1179" spans="1:31" x14ac:dyDescent="0.25">
      <c r="A1179">
        <f t="shared" si="169"/>
        <v>1178</v>
      </c>
      <c r="B1179" s="1">
        <v>54560</v>
      </c>
      <c r="C1179" s="2">
        <v>40010</v>
      </c>
      <c r="D1179" s="1" t="s">
        <v>32</v>
      </c>
      <c r="E1179" s="1" t="str">
        <f t="shared" si="162"/>
        <v>***</v>
      </c>
      <c r="F1179" s="1" t="str">
        <f t="shared" si="163"/>
        <v>***</v>
      </c>
      <c r="G1179" s="1" t="str">
        <f t="shared" si="164"/>
        <v>***</v>
      </c>
      <c r="J1179" s="1" t="str">
        <f t="shared" si="165"/>
        <v>***</v>
      </c>
      <c r="P1179" s="1">
        <v>45</v>
      </c>
      <c r="Q1179" s="1">
        <f t="shared" si="170"/>
        <v>0.05</v>
      </c>
      <c r="T1179" s="4">
        <v>2404.5990000000002</v>
      </c>
      <c r="U1179" s="9">
        <f t="shared" si="166"/>
        <v>1</v>
      </c>
      <c r="V1179" s="4">
        <f t="shared" si="167"/>
        <v>53.435533333333339</v>
      </c>
      <c r="W1179" s="1" t="s">
        <v>14</v>
      </c>
      <c r="X1179" s="1">
        <v>4.99</v>
      </c>
      <c r="Y1179" s="4">
        <f t="shared" si="168"/>
        <v>2409.5889999999999</v>
      </c>
      <c r="Z1179" s="1" t="s">
        <v>15</v>
      </c>
      <c r="AA1179" s="1" t="s">
        <v>23</v>
      </c>
      <c r="AB1179" s="1" t="s">
        <v>24</v>
      </c>
      <c r="AC1179" s="1" t="s">
        <v>25</v>
      </c>
      <c r="AD1179" s="1" t="s">
        <v>19</v>
      </c>
      <c r="AE1179" s="2">
        <v>40012</v>
      </c>
    </row>
    <row r="1180" spans="1:31" x14ac:dyDescent="0.25">
      <c r="A1180">
        <f t="shared" si="169"/>
        <v>1179</v>
      </c>
      <c r="B1180" s="1">
        <v>13313</v>
      </c>
      <c r="C1180" s="2">
        <v>40010</v>
      </c>
      <c r="D1180" s="1" t="s">
        <v>27</v>
      </c>
      <c r="E1180" s="1" t="str">
        <f t="shared" si="162"/>
        <v>*</v>
      </c>
      <c r="F1180" s="1" t="str">
        <f t="shared" si="163"/>
        <v>*</v>
      </c>
      <c r="G1180" s="1" t="str">
        <f t="shared" si="164"/>
        <v>*</v>
      </c>
      <c r="J1180" s="1" t="str">
        <f t="shared" si="165"/>
        <v>*</v>
      </c>
      <c r="P1180" s="1">
        <v>47</v>
      </c>
      <c r="Q1180" s="1">
        <f t="shared" si="170"/>
        <v>0.05</v>
      </c>
      <c r="T1180" s="4">
        <v>1020.61</v>
      </c>
      <c r="U1180" s="9">
        <f t="shared" si="166"/>
        <v>1</v>
      </c>
      <c r="V1180" s="4">
        <f t="shared" si="167"/>
        <v>21.715106382978725</v>
      </c>
      <c r="W1180" s="1" t="s">
        <v>21</v>
      </c>
      <c r="X1180" s="1">
        <v>13.99</v>
      </c>
      <c r="Y1180" s="4">
        <f t="shared" si="168"/>
        <v>1034.5999999999999</v>
      </c>
      <c r="Z1180" s="1" t="s">
        <v>39</v>
      </c>
      <c r="AA1180" s="1" t="s">
        <v>37</v>
      </c>
      <c r="AB1180" s="1" t="s">
        <v>29</v>
      </c>
      <c r="AC1180" s="1" t="s">
        <v>63</v>
      </c>
      <c r="AD1180" s="1" t="s">
        <v>26</v>
      </c>
      <c r="AE1180" s="2">
        <v>40011</v>
      </c>
    </row>
    <row r="1181" spans="1:31" x14ac:dyDescent="0.25">
      <c r="A1181">
        <f t="shared" si="169"/>
        <v>1180</v>
      </c>
      <c r="B1181" s="1">
        <v>13313</v>
      </c>
      <c r="C1181" s="2">
        <v>40010</v>
      </c>
      <c r="D1181" s="1" t="s">
        <v>27</v>
      </c>
      <c r="E1181" s="1" t="str">
        <f t="shared" si="162"/>
        <v>*</v>
      </c>
      <c r="F1181" s="1" t="str">
        <f t="shared" si="163"/>
        <v>*</v>
      </c>
      <c r="G1181" s="1" t="str">
        <f t="shared" si="164"/>
        <v>*</v>
      </c>
      <c r="J1181" s="1" t="str">
        <f t="shared" si="165"/>
        <v>*</v>
      </c>
      <c r="P1181" s="1">
        <v>22</v>
      </c>
      <c r="Q1181" s="1">
        <f t="shared" si="170"/>
        <v>3.5000000000000003E-2</v>
      </c>
      <c r="T1181" s="4">
        <v>755.6</v>
      </c>
      <c r="U1181" s="9">
        <f t="shared" si="166"/>
        <v>0</v>
      </c>
      <c r="V1181" s="4">
        <f t="shared" si="167"/>
        <v>34.345454545454544</v>
      </c>
      <c r="W1181" s="1" t="s">
        <v>21</v>
      </c>
      <c r="X1181" s="1">
        <v>7.5</v>
      </c>
      <c r="Y1181" s="4">
        <f t="shared" si="168"/>
        <v>763.1</v>
      </c>
      <c r="Z1181" s="1" t="s">
        <v>22</v>
      </c>
      <c r="AA1181" s="1" t="s">
        <v>37</v>
      </c>
      <c r="AB1181" s="1" t="s">
        <v>29</v>
      </c>
      <c r="AC1181" s="1" t="s">
        <v>40</v>
      </c>
      <c r="AD1181" s="1" t="s">
        <v>19</v>
      </c>
      <c r="AE1181" s="2">
        <v>40012</v>
      </c>
    </row>
    <row r="1182" spans="1:31" x14ac:dyDescent="0.25">
      <c r="A1182">
        <f t="shared" si="169"/>
        <v>1181</v>
      </c>
      <c r="B1182" s="1">
        <v>46656</v>
      </c>
      <c r="C1182" s="2">
        <v>40010</v>
      </c>
      <c r="D1182" s="1" t="s">
        <v>20</v>
      </c>
      <c r="E1182" s="1" t="str">
        <f t="shared" si="162"/>
        <v>*</v>
      </c>
      <c r="F1182" s="1" t="str">
        <f t="shared" si="163"/>
        <v>**</v>
      </c>
      <c r="G1182" s="1" t="str">
        <f t="shared" si="164"/>
        <v>**</v>
      </c>
      <c r="J1182" s="1" t="str">
        <f t="shared" si="165"/>
        <v>**</v>
      </c>
      <c r="P1182" s="1">
        <v>27</v>
      </c>
      <c r="Q1182" s="1">
        <f t="shared" si="170"/>
        <v>3.5000000000000003E-2</v>
      </c>
      <c r="T1182" s="4">
        <v>636.70000000000005</v>
      </c>
      <c r="U1182" s="9">
        <f t="shared" si="166"/>
        <v>0</v>
      </c>
      <c r="V1182" s="4">
        <f t="shared" si="167"/>
        <v>23.581481481481482</v>
      </c>
      <c r="W1182" s="1" t="s">
        <v>21</v>
      </c>
      <c r="X1182" s="1">
        <v>12.98</v>
      </c>
      <c r="Y1182" s="4">
        <f t="shared" si="168"/>
        <v>649.68000000000006</v>
      </c>
      <c r="Z1182" s="1" t="s">
        <v>51</v>
      </c>
      <c r="AA1182" s="1" t="s">
        <v>28</v>
      </c>
      <c r="AB1182" s="1" t="s">
        <v>29</v>
      </c>
      <c r="AC1182" s="1" t="s">
        <v>43</v>
      </c>
      <c r="AD1182" s="1" t="s">
        <v>19</v>
      </c>
      <c r="AE1182" s="2">
        <v>40011</v>
      </c>
    </row>
    <row r="1183" spans="1:31" x14ac:dyDescent="0.25">
      <c r="A1183">
        <f t="shared" si="169"/>
        <v>1182</v>
      </c>
      <c r="B1183" s="1">
        <v>54560</v>
      </c>
      <c r="C1183" s="2">
        <v>40010</v>
      </c>
      <c r="D1183" s="1" t="s">
        <v>32</v>
      </c>
      <c r="E1183" s="1" t="str">
        <f t="shared" si="162"/>
        <v>***</v>
      </c>
      <c r="F1183" s="1" t="str">
        <f t="shared" si="163"/>
        <v>***</v>
      </c>
      <c r="G1183" s="1" t="str">
        <f t="shared" si="164"/>
        <v>***</v>
      </c>
      <c r="J1183" s="1" t="str">
        <f t="shared" si="165"/>
        <v>***</v>
      </c>
      <c r="P1183" s="1">
        <v>22</v>
      </c>
      <c r="Q1183" s="1">
        <f t="shared" si="170"/>
        <v>3.5000000000000003E-2</v>
      </c>
      <c r="T1183" s="4">
        <v>604.38</v>
      </c>
      <c r="U1183" s="9">
        <f t="shared" si="166"/>
        <v>0</v>
      </c>
      <c r="V1183" s="4">
        <f t="shared" si="167"/>
        <v>27.471818181818183</v>
      </c>
      <c r="W1183" s="1" t="s">
        <v>21</v>
      </c>
      <c r="X1183" s="1">
        <v>1.99</v>
      </c>
      <c r="Y1183" s="4">
        <f t="shared" si="168"/>
        <v>606.37</v>
      </c>
      <c r="Z1183" s="1" t="s">
        <v>15</v>
      </c>
      <c r="AA1183" s="1" t="s">
        <v>23</v>
      </c>
      <c r="AB1183" s="1" t="s">
        <v>24</v>
      </c>
      <c r="AC1183" s="1" t="s">
        <v>38</v>
      </c>
      <c r="AD1183" s="1" t="s">
        <v>41</v>
      </c>
      <c r="AE1183" s="2">
        <v>40013</v>
      </c>
    </row>
    <row r="1184" spans="1:31" x14ac:dyDescent="0.25">
      <c r="A1184">
        <f t="shared" si="169"/>
        <v>1183</v>
      </c>
      <c r="B1184" s="1">
        <v>13313</v>
      </c>
      <c r="C1184" s="2">
        <v>40010</v>
      </c>
      <c r="D1184" s="1" t="s">
        <v>27</v>
      </c>
      <c r="E1184" s="1" t="str">
        <f t="shared" si="162"/>
        <v>*</v>
      </c>
      <c r="F1184" s="1" t="str">
        <f t="shared" si="163"/>
        <v>*</v>
      </c>
      <c r="G1184" s="1" t="str">
        <f t="shared" si="164"/>
        <v>*</v>
      </c>
      <c r="J1184" s="1" t="str">
        <f t="shared" si="165"/>
        <v>*</v>
      </c>
      <c r="P1184" s="1">
        <v>45</v>
      </c>
      <c r="Q1184" s="1">
        <f t="shared" si="170"/>
        <v>0.05</v>
      </c>
      <c r="T1184" s="4">
        <v>592.73</v>
      </c>
      <c r="U1184" s="9">
        <f t="shared" si="166"/>
        <v>0</v>
      </c>
      <c r="V1184" s="4">
        <f t="shared" si="167"/>
        <v>13.171777777777779</v>
      </c>
      <c r="W1184" s="1" t="s">
        <v>21</v>
      </c>
      <c r="X1184" s="1">
        <v>3.14</v>
      </c>
      <c r="Y1184" s="4">
        <f t="shared" si="168"/>
        <v>595.87</v>
      </c>
      <c r="Z1184" s="1" t="s">
        <v>22</v>
      </c>
      <c r="AA1184" s="1" t="s">
        <v>37</v>
      </c>
      <c r="AB1184" s="1" t="s">
        <v>29</v>
      </c>
      <c r="AC1184" s="1" t="s">
        <v>45</v>
      </c>
      <c r="AD1184" s="1" t="s">
        <v>41</v>
      </c>
      <c r="AE1184" s="2">
        <v>40013</v>
      </c>
    </row>
    <row r="1185" spans="1:31" x14ac:dyDescent="0.25">
      <c r="A1185">
        <f t="shared" si="169"/>
        <v>1184</v>
      </c>
      <c r="B1185" s="1">
        <v>5572</v>
      </c>
      <c r="C1185" s="2">
        <v>40010</v>
      </c>
      <c r="D1185" s="1" t="s">
        <v>20</v>
      </c>
      <c r="E1185" s="1" t="str">
        <f t="shared" si="162"/>
        <v>*</v>
      </c>
      <c r="F1185" s="1" t="str">
        <f t="shared" si="163"/>
        <v>**</v>
      </c>
      <c r="G1185" s="1" t="str">
        <f t="shared" si="164"/>
        <v>**</v>
      </c>
      <c r="J1185" s="1" t="str">
        <f t="shared" si="165"/>
        <v>**</v>
      </c>
      <c r="P1185" s="1">
        <v>37</v>
      </c>
      <c r="Q1185" s="1">
        <f t="shared" si="170"/>
        <v>0.04</v>
      </c>
      <c r="T1185" s="4">
        <v>288.55</v>
      </c>
      <c r="U1185" s="9">
        <f t="shared" si="166"/>
        <v>0</v>
      </c>
      <c r="V1185" s="4">
        <f t="shared" si="167"/>
        <v>7.7986486486486486</v>
      </c>
      <c r="W1185" s="1" t="s">
        <v>21</v>
      </c>
      <c r="X1185" s="1">
        <v>5.53</v>
      </c>
      <c r="Y1185" s="4">
        <f t="shared" si="168"/>
        <v>294.08</v>
      </c>
      <c r="Z1185" s="1" t="s">
        <v>22</v>
      </c>
      <c r="AA1185" s="1" t="s">
        <v>28</v>
      </c>
      <c r="AB1185" s="1" t="s">
        <v>24</v>
      </c>
      <c r="AC1185" s="1" t="s">
        <v>38</v>
      </c>
      <c r="AD1185" s="1" t="s">
        <v>41</v>
      </c>
      <c r="AE1185" s="2">
        <v>40012</v>
      </c>
    </row>
    <row r="1186" spans="1:31" x14ac:dyDescent="0.25">
      <c r="A1186">
        <f t="shared" si="169"/>
        <v>1185</v>
      </c>
      <c r="B1186" s="1">
        <v>13313</v>
      </c>
      <c r="C1186" s="2">
        <v>40010</v>
      </c>
      <c r="D1186" s="1" t="s">
        <v>27</v>
      </c>
      <c r="E1186" s="1" t="str">
        <f t="shared" si="162"/>
        <v>*</v>
      </c>
      <c r="F1186" s="1" t="str">
        <f t="shared" si="163"/>
        <v>*</v>
      </c>
      <c r="G1186" s="1" t="str">
        <f t="shared" si="164"/>
        <v>*</v>
      </c>
      <c r="J1186" s="1" t="str">
        <f t="shared" si="165"/>
        <v>*</v>
      </c>
      <c r="P1186" s="1">
        <v>18</v>
      </c>
      <c r="Q1186" s="1">
        <f t="shared" si="170"/>
        <v>0.02</v>
      </c>
      <c r="T1186" s="4">
        <v>243.51</v>
      </c>
      <c r="U1186" s="9">
        <f t="shared" si="166"/>
        <v>0</v>
      </c>
      <c r="V1186" s="4">
        <f t="shared" si="167"/>
        <v>13.528333333333332</v>
      </c>
      <c r="W1186" s="1" t="s">
        <v>21</v>
      </c>
      <c r="X1186" s="1">
        <v>14.37</v>
      </c>
      <c r="Y1186" s="4">
        <f t="shared" si="168"/>
        <v>257.88</v>
      </c>
      <c r="Z1186" s="1" t="s">
        <v>22</v>
      </c>
      <c r="AA1186" s="1" t="s">
        <v>37</v>
      </c>
      <c r="AB1186" s="1" t="s">
        <v>17</v>
      </c>
      <c r="AC1186" s="1" t="s">
        <v>18</v>
      </c>
      <c r="AD1186" s="1" t="s">
        <v>48</v>
      </c>
      <c r="AE1186" s="2">
        <v>40012</v>
      </c>
    </row>
    <row r="1187" spans="1:31" x14ac:dyDescent="0.25">
      <c r="A1187">
        <f t="shared" si="169"/>
        <v>1186</v>
      </c>
      <c r="B1187" s="1">
        <v>11843</v>
      </c>
      <c r="C1187" s="2">
        <v>40011</v>
      </c>
      <c r="D1187" s="1" t="s">
        <v>36</v>
      </c>
      <c r="E1187" s="1" t="str">
        <f t="shared" si="162"/>
        <v>*</v>
      </c>
      <c r="F1187" s="1" t="str">
        <f t="shared" si="163"/>
        <v>*</v>
      </c>
      <c r="G1187" s="1" t="str">
        <f t="shared" si="164"/>
        <v>*</v>
      </c>
      <c r="J1187" s="1" t="str">
        <f t="shared" si="165"/>
        <v>*</v>
      </c>
      <c r="P1187" s="1">
        <v>42</v>
      </c>
      <c r="Q1187" s="1">
        <f t="shared" si="170"/>
        <v>0.05</v>
      </c>
      <c r="T1187" s="4">
        <v>4993.42</v>
      </c>
      <c r="U1187" s="9">
        <f t="shared" si="166"/>
        <v>1</v>
      </c>
      <c r="V1187" s="4">
        <f t="shared" si="167"/>
        <v>118.89095238095238</v>
      </c>
      <c r="W1187" s="1" t="s">
        <v>33</v>
      </c>
      <c r="X1187" s="1">
        <v>56.14</v>
      </c>
      <c r="Y1187" s="4">
        <f t="shared" si="168"/>
        <v>5049.5600000000004</v>
      </c>
      <c r="Z1187" s="1" t="s">
        <v>42</v>
      </c>
      <c r="AA1187" s="1" t="s">
        <v>16</v>
      </c>
      <c r="AB1187" s="1" t="s">
        <v>24</v>
      </c>
      <c r="AC1187" s="1" t="s">
        <v>56</v>
      </c>
      <c r="AD1187" s="1" t="s">
        <v>59</v>
      </c>
      <c r="AE1187" s="2">
        <v>40013</v>
      </c>
    </row>
    <row r="1188" spans="1:31" x14ac:dyDescent="0.25">
      <c r="A1188">
        <f t="shared" si="169"/>
        <v>1187</v>
      </c>
      <c r="B1188" s="1">
        <v>4321</v>
      </c>
      <c r="C1188" s="2">
        <v>40011</v>
      </c>
      <c r="D1188" s="1" t="s">
        <v>36</v>
      </c>
      <c r="E1188" s="1" t="str">
        <f t="shared" si="162"/>
        <v>*</v>
      </c>
      <c r="F1188" s="1" t="str">
        <f t="shared" si="163"/>
        <v>*</v>
      </c>
      <c r="G1188" s="1" t="str">
        <f t="shared" si="164"/>
        <v>*</v>
      </c>
      <c r="J1188" s="1" t="str">
        <f t="shared" si="165"/>
        <v>*</v>
      </c>
      <c r="P1188" s="1">
        <v>47</v>
      </c>
      <c r="Q1188" s="1">
        <f t="shared" si="170"/>
        <v>0.05</v>
      </c>
      <c r="T1188" s="4">
        <v>1505.57</v>
      </c>
      <c r="U1188" s="9">
        <f t="shared" si="166"/>
        <v>1</v>
      </c>
      <c r="V1188" s="4">
        <f t="shared" si="167"/>
        <v>32.033404255319148</v>
      </c>
      <c r="W1188" s="1" t="s">
        <v>14</v>
      </c>
      <c r="X1188" s="1">
        <v>19.989999999999998</v>
      </c>
      <c r="Y1188" s="4">
        <f t="shared" si="168"/>
        <v>1525.56</v>
      </c>
      <c r="Z1188" s="1" t="s">
        <v>22</v>
      </c>
      <c r="AA1188" s="1" t="s">
        <v>28</v>
      </c>
      <c r="AB1188" s="1" t="s">
        <v>29</v>
      </c>
      <c r="AC1188" s="1" t="s">
        <v>58</v>
      </c>
      <c r="AD1188" s="1" t="s">
        <v>19</v>
      </c>
      <c r="AE1188" s="2">
        <v>40013</v>
      </c>
    </row>
    <row r="1189" spans="1:31" x14ac:dyDescent="0.25">
      <c r="A1189">
        <f t="shared" si="169"/>
        <v>1188</v>
      </c>
      <c r="B1189" s="1">
        <v>38982</v>
      </c>
      <c r="C1189" s="2">
        <v>40011</v>
      </c>
      <c r="D1189" s="1" t="s">
        <v>27</v>
      </c>
      <c r="E1189" s="1" t="str">
        <f t="shared" si="162"/>
        <v>*</v>
      </c>
      <c r="F1189" s="1" t="str">
        <f t="shared" si="163"/>
        <v>*</v>
      </c>
      <c r="G1189" s="1" t="str">
        <f t="shared" si="164"/>
        <v>*</v>
      </c>
      <c r="J1189" s="1" t="str">
        <f t="shared" si="165"/>
        <v>*</v>
      </c>
      <c r="P1189" s="1">
        <v>43</v>
      </c>
      <c r="Q1189" s="1">
        <f t="shared" si="170"/>
        <v>0.05</v>
      </c>
      <c r="T1189" s="4">
        <v>1114.42</v>
      </c>
      <c r="U1189" s="9">
        <f t="shared" si="166"/>
        <v>1</v>
      </c>
      <c r="V1189" s="4">
        <f t="shared" si="167"/>
        <v>25.916744186046515</v>
      </c>
      <c r="W1189" s="1" t="s">
        <v>21</v>
      </c>
      <c r="X1189" s="1">
        <v>1.99</v>
      </c>
      <c r="Y1189" s="4">
        <f t="shared" si="168"/>
        <v>1116.4100000000001</v>
      </c>
      <c r="Z1189" s="1" t="s">
        <v>49</v>
      </c>
      <c r="AA1189" s="1" t="s">
        <v>28</v>
      </c>
      <c r="AB1189" s="1" t="s">
        <v>24</v>
      </c>
      <c r="AC1189" s="1" t="s">
        <v>38</v>
      </c>
      <c r="AD1189" s="1" t="s">
        <v>41</v>
      </c>
      <c r="AE1189" s="2">
        <v>40012</v>
      </c>
    </row>
    <row r="1190" spans="1:31" x14ac:dyDescent="0.25">
      <c r="A1190">
        <f t="shared" si="169"/>
        <v>1189</v>
      </c>
      <c r="B1190" s="1">
        <v>11843</v>
      </c>
      <c r="C1190" s="2">
        <v>40011</v>
      </c>
      <c r="D1190" s="1" t="s">
        <v>36</v>
      </c>
      <c r="E1190" s="1" t="str">
        <f t="shared" si="162"/>
        <v>*</v>
      </c>
      <c r="F1190" s="1" t="str">
        <f t="shared" si="163"/>
        <v>*</v>
      </c>
      <c r="G1190" s="1" t="str">
        <f t="shared" si="164"/>
        <v>*</v>
      </c>
      <c r="J1190" s="1" t="str">
        <f t="shared" si="165"/>
        <v>*</v>
      </c>
      <c r="P1190" s="1">
        <v>9</v>
      </c>
      <c r="Q1190" s="1">
        <f t="shared" si="170"/>
        <v>0.01</v>
      </c>
      <c r="T1190" s="4">
        <v>1059.3</v>
      </c>
      <c r="U1190" s="9">
        <f t="shared" si="166"/>
        <v>1</v>
      </c>
      <c r="V1190" s="4">
        <f t="shared" si="167"/>
        <v>117.69999999999999</v>
      </c>
      <c r="W1190" s="1" t="s">
        <v>21</v>
      </c>
      <c r="X1190" s="1">
        <v>1.99</v>
      </c>
      <c r="Y1190" s="4">
        <f t="shared" si="168"/>
        <v>1061.29</v>
      </c>
      <c r="Z1190" s="1" t="s">
        <v>42</v>
      </c>
      <c r="AA1190" s="1" t="s">
        <v>16</v>
      </c>
      <c r="AB1190" s="1" t="s">
        <v>24</v>
      </c>
      <c r="AC1190" s="1" t="s">
        <v>38</v>
      </c>
      <c r="AD1190" s="1" t="s">
        <v>41</v>
      </c>
      <c r="AE1190" s="2">
        <v>40013</v>
      </c>
    </row>
    <row r="1191" spans="1:31" x14ac:dyDescent="0.25">
      <c r="A1191">
        <f t="shared" si="169"/>
        <v>1190</v>
      </c>
      <c r="B1191" s="1">
        <v>18147</v>
      </c>
      <c r="C1191" s="2">
        <v>40011</v>
      </c>
      <c r="D1191" s="1" t="s">
        <v>27</v>
      </c>
      <c r="E1191" s="1" t="str">
        <f t="shared" si="162"/>
        <v>*</v>
      </c>
      <c r="F1191" s="1" t="str">
        <f t="shared" si="163"/>
        <v>*</v>
      </c>
      <c r="G1191" s="1" t="str">
        <f t="shared" si="164"/>
        <v>*</v>
      </c>
      <c r="J1191" s="1" t="str">
        <f t="shared" si="165"/>
        <v>*</v>
      </c>
      <c r="P1191" s="1">
        <v>50</v>
      </c>
      <c r="Q1191" s="1">
        <f t="shared" si="170"/>
        <v>0.06</v>
      </c>
      <c r="T1191" s="4">
        <v>290.91000000000003</v>
      </c>
      <c r="U1191" s="9">
        <f t="shared" si="166"/>
        <v>0</v>
      </c>
      <c r="V1191" s="4">
        <f t="shared" si="167"/>
        <v>5.8182000000000009</v>
      </c>
      <c r="W1191" s="1" t="s">
        <v>21</v>
      </c>
      <c r="X1191" s="1">
        <v>5.67</v>
      </c>
      <c r="Y1191" s="4">
        <f t="shared" si="168"/>
        <v>296.58000000000004</v>
      </c>
      <c r="Z1191" s="1" t="s">
        <v>42</v>
      </c>
      <c r="AA1191" s="1" t="s">
        <v>37</v>
      </c>
      <c r="AB1191" s="1" t="s">
        <v>29</v>
      </c>
      <c r="AC1191" s="1" t="s">
        <v>40</v>
      </c>
      <c r="AD1191" s="1" t="s">
        <v>19</v>
      </c>
      <c r="AE1191" s="2">
        <v>40012</v>
      </c>
    </row>
    <row r="1192" spans="1:31" x14ac:dyDescent="0.25">
      <c r="A1192">
        <f t="shared" si="169"/>
        <v>1191</v>
      </c>
      <c r="B1192" s="1">
        <v>55553</v>
      </c>
      <c r="C1192" s="2">
        <v>40011</v>
      </c>
      <c r="D1192" s="1" t="s">
        <v>36</v>
      </c>
      <c r="E1192" s="1" t="str">
        <f t="shared" si="162"/>
        <v>*</v>
      </c>
      <c r="F1192" s="1" t="str">
        <f t="shared" si="163"/>
        <v>*</v>
      </c>
      <c r="G1192" s="1" t="str">
        <f t="shared" si="164"/>
        <v>*</v>
      </c>
      <c r="J1192" s="1" t="str">
        <f t="shared" si="165"/>
        <v>*</v>
      </c>
      <c r="P1192" s="1">
        <v>32</v>
      </c>
      <c r="Q1192" s="1">
        <f t="shared" si="170"/>
        <v>0.04</v>
      </c>
      <c r="T1192" s="4">
        <v>177.52</v>
      </c>
      <c r="U1192" s="9">
        <f t="shared" si="166"/>
        <v>0</v>
      </c>
      <c r="V1192" s="4">
        <f t="shared" si="167"/>
        <v>5.5475000000000003</v>
      </c>
      <c r="W1192" s="1" t="s">
        <v>21</v>
      </c>
      <c r="X1192" s="1">
        <v>1.39</v>
      </c>
      <c r="Y1192" s="4">
        <f t="shared" si="168"/>
        <v>178.91</v>
      </c>
      <c r="Z1192" s="1" t="s">
        <v>22</v>
      </c>
      <c r="AA1192" s="1" t="s">
        <v>23</v>
      </c>
      <c r="AB1192" s="1" t="s">
        <v>29</v>
      </c>
      <c r="AC1192" s="1" t="s">
        <v>57</v>
      </c>
      <c r="AD1192" s="1" t="s">
        <v>19</v>
      </c>
      <c r="AE1192" s="2">
        <v>40012</v>
      </c>
    </row>
    <row r="1193" spans="1:31" x14ac:dyDescent="0.25">
      <c r="A1193">
        <f t="shared" si="169"/>
        <v>1192</v>
      </c>
      <c r="B1193" s="1">
        <v>22919</v>
      </c>
      <c r="C1193" s="2">
        <v>40011</v>
      </c>
      <c r="D1193" s="1" t="s">
        <v>32</v>
      </c>
      <c r="E1193" s="1" t="str">
        <f t="shared" si="162"/>
        <v>***</v>
      </c>
      <c r="F1193" s="1" t="str">
        <f t="shared" si="163"/>
        <v>***</v>
      </c>
      <c r="G1193" s="1" t="str">
        <f t="shared" si="164"/>
        <v>***</v>
      </c>
      <c r="J1193" s="1" t="str">
        <f t="shared" si="165"/>
        <v>***</v>
      </c>
      <c r="P1193" s="1">
        <v>21</v>
      </c>
      <c r="Q1193" s="1">
        <f t="shared" si="170"/>
        <v>3.5000000000000003E-2</v>
      </c>
      <c r="T1193" s="4">
        <v>98.77</v>
      </c>
      <c r="U1193" s="9">
        <f t="shared" si="166"/>
        <v>0</v>
      </c>
      <c r="V1193" s="4">
        <f t="shared" si="167"/>
        <v>4.7033333333333331</v>
      </c>
      <c r="W1193" s="1" t="s">
        <v>21</v>
      </c>
      <c r="X1193" s="1">
        <v>0.5</v>
      </c>
      <c r="Y1193" s="4">
        <f t="shared" si="168"/>
        <v>99.27</v>
      </c>
      <c r="Z1193" s="1" t="s">
        <v>51</v>
      </c>
      <c r="AA1193" s="1" t="s">
        <v>16</v>
      </c>
      <c r="AB1193" s="1" t="s">
        <v>29</v>
      </c>
      <c r="AC1193" s="1" t="s">
        <v>58</v>
      </c>
      <c r="AD1193" s="1" t="s">
        <v>19</v>
      </c>
      <c r="AE1193" s="2">
        <v>40012</v>
      </c>
    </row>
    <row r="1194" spans="1:31" x14ac:dyDescent="0.25">
      <c r="A1194">
        <f t="shared" si="169"/>
        <v>1193</v>
      </c>
      <c r="B1194" s="1">
        <v>32070</v>
      </c>
      <c r="C1194" s="2">
        <v>40011</v>
      </c>
      <c r="D1194" s="1" t="s">
        <v>36</v>
      </c>
      <c r="E1194" s="1" t="str">
        <f t="shared" si="162"/>
        <v>*</v>
      </c>
      <c r="F1194" s="1" t="str">
        <f t="shared" si="163"/>
        <v>*</v>
      </c>
      <c r="G1194" s="1" t="str">
        <f t="shared" si="164"/>
        <v>*</v>
      </c>
      <c r="J1194" s="1" t="str">
        <f t="shared" si="165"/>
        <v>*</v>
      </c>
      <c r="P1194" s="1">
        <v>50</v>
      </c>
      <c r="Q1194" s="1">
        <f t="shared" si="170"/>
        <v>0.06</v>
      </c>
      <c r="T1194" s="4">
        <v>86.7</v>
      </c>
      <c r="U1194" s="9">
        <f t="shared" si="166"/>
        <v>0</v>
      </c>
      <c r="V1194" s="4">
        <f t="shared" si="167"/>
        <v>1.734</v>
      </c>
      <c r="W1194" s="1" t="s">
        <v>21</v>
      </c>
      <c r="X1194" s="1">
        <v>4.8600000000000003</v>
      </c>
      <c r="Y1194" s="4">
        <f t="shared" si="168"/>
        <v>91.56</v>
      </c>
      <c r="Z1194" s="1" t="s">
        <v>54</v>
      </c>
      <c r="AA1194" s="1" t="s">
        <v>37</v>
      </c>
      <c r="AB1194" s="1" t="s">
        <v>17</v>
      </c>
      <c r="AC1194" s="1" t="s">
        <v>18</v>
      </c>
      <c r="AD1194" s="1" t="s">
        <v>19</v>
      </c>
      <c r="AE1194" s="2">
        <v>40011</v>
      </c>
    </row>
    <row r="1195" spans="1:31" x14ac:dyDescent="0.25">
      <c r="A1195">
        <f t="shared" si="169"/>
        <v>1194</v>
      </c>
      <c r="B1195" s="1">
        <v>18147</v>
      </c>
      <c r="C1195" s="2">
        <v>40011</v>
      </c>
      <c r="D1195" s="1" t="s">
        <v>27</v>
      </c>
      <c r="E1195" s="1" t="str">
        <f t="shared" si="162"/>
        <v>*</v>
      </c>
      <c r="F1195" s="1" t="str">
        <f t="shared" si="163"/>
        <v>*</v>
      </c>
      <c r="G1195" s="1" t="str">
        <f t="shared" si="164"/>
        <v>*</v>
      </c>
      <c r="J1195" s="1" t="str">
        <f t="shared" si="165"/>
        <v>*</v>
      </c>
      <c r="P1195" s="1">
        <v>42</v>
      </c>
      <c r="Q1195" s="1">
        <f t="shared" si="170"/>
        <v>0.05</v>
      </c>
      <c r="T1195" s="4">
        <v>82.03</v>
      </c>
      <c r="U1195" s="9">
        <f t="shared" si="166"/>
        <v>0</v>
      </c>
      <c r="V1195" s="4">
        <f t="shared" si="167"/>
        <v>1.9530952380952382</v>
      </c>
      <c r="W1195" s="1" t="s">
        <v>21</v>
      </c>
      <c r="X1195" s="1">
        <v>1.49</v>
      </c>
      <c r="Y1195" s="4">
        <f t="shared" si="168"/>
        <v>83.52</v>
      </c>
      <c r="Z1195" s="1" t="s">
        <v>42</v>
      </c>
      <c r="AA1195" s="1" t="s">
        <v>37</v>
      </c>
      <c r="AB1195" s="1" t="s">
        <v>29</v>
      </c>
      <c r="AC1195" s="1" t="s">
        <v>43</v>
      </c>
      <c r="AD1195" s="1" t="s">
        <v>19</v>
      </c>
      <c r="AE1195" s="2">
        <v>40012</v>
      </c>
    </row>
    <row r="1196" spans="1:31" x14ac:dyDescent="0.25">
      <c r="A1196">
        <f t="shared" si="169"/>
        <v>1195</v>
      </c>
      <c r="B1196" s="1">
        <v>24228</v>
      </c>
      <c r="C1196" s="2">
        <v>40011</v>
      </c>
      <c r="D1196" s="1" t="s">
        <v>13</v>
      </c>
      <c r="E1196" s="1" t="str">
        <f t="shared" si="162"/>
        <v>*</v>
      </c>
      <c r="F1196" s="1" t="str">
        <f t="shared" si="163"/>
        <v>*</v>
      </c>
      <c r="G1196" s="1" t="str">
        <f t="shared" si="164"/>
        <v>*</v>
      </c>
      <c r="J1196" s="1" t="str">
        <f t="shared" si="165"/>
        <v>*</v>
      </c>
      <c r="P1196" s="1">
        <v>31</v>
      </c>
      <c r="Q1196" s="1">
        <f t="shared" si="170"/>
        <v>0.04</v>
      </c>
      <c r="T1196" s="4">
        <v>60.64</v>
      </c>
      <c r="U1196" s="9">
        <f t="shared" si="166"/>
        <v>0</v>
      </c>
      <c r="V1196" s="4">
        <f t="shared" si="167"/>
        <v>1.9561290322580644</v>
      </c>
      <c r="W1196" s="1" t="s">
        <v>21</v>
      </c>
      <c r="X1196" s="1">
        <v>2.58</v>
      </c>
      <c r="Y1196" s="4">
        <f t="shared" si="168"/>
        <v>63.22</v>
      </c>
      <c r="Z1196" s="1" t="s">
        <v>44</v>
      </c>
      <c r="AA1196" s="1" t="s">
        <v>37</v>
      </c>
      <c r="AB1196" s="1" t="s">
        <v>29</v>
      </c>
      <c r="AC1196" s="1" t="s">
        <v>61</v>
      </c>
      <c r="AD1196" s="1" t="s">
        <v>31</v>
      </c>
      <c r="AE1196" s="2">
        <v>40015</v>
      </c>
    </row>
    <row r="1197" spans="1:31" x14ac:dyDescent="0.25">
      <c r="A1197">
        <f t="shared" si="169"/>
        <v>1196</v>
      </c>
      <c r="B1197" s="1">
        <v>25060</v>
      </c>
      <c r="C1197" s="2">
        <v>40014</v>
      </c>
      <c r="D1197" s="1" t="s">
        <v>27</v>
      </c>
      <c r="E1197" s="1" t="str">
        <f t="shared" si="162"/>
        <v>*</v>
      </c>
      <c r="F1197" s="1" t="str">
        <f t="shared" si="163"/>
        <v>*</v>
      </c>
      <c r="G1197" s="1" t="str">
        <f t="shared" si="164"/>
        <v>*</v>
      </c>
      <c r="J1197" s="1" t="str">
        <f t="shared" si="165"/>
        <v>*</v>
      </c>
      <c r="P1197" s="1">
        <v>6</v>
      </c>
      <c r="Q1197" s="1">
        <f t="shared" si="170"/>
        <v>0.01</v>
      </c>
      <c r="T1197" s="4">
        <v>7767.02</v>
      </c>
      <c r="U1197" s="9">
        <f t="shared" si="166"/>
        <v>1</v>
      </c>
      <c r="V1197" s="4">
        <f t="shared" si="167"/>
        <v>1294.5033333333333</v>
      </c>
      <c r="W1197" s="1" t="s">
        <v>21</v>
      </c>
      <c r="X1197" s="1">
        <v>19.989999999999998</v>
      </c>
      <c r="Y1197" s="4">
        <f t="shared" si="168"/>
        <v>7787.01</v>
      </c>
      <c r="Z1197" s="1" t="s">
        <v>49</v>
      </c>
      <c r="AA1197" s="1" t="s">
        <v>16</v>
      </c>
      <c r="AB1197" s="1" t="s">
        <v>29</v>
      </c>
      <c r="AC1197" s="1" t="s">
        <v>43</v>
      </c>
      <c r="AD1197" s="1" t="s">
        <v>19</v>
      </c>
      <c r="AE1197" s="2">
        <v>40016</v>
      </c>
    </row>
    <row r="1198" spans="1:31" x14ac:dyDescent="0.25">
      <c r="A1198">
        <f t="shared" si="169"/>
        <v>1197</v>
      </c>
      <c r="B1198" s="1">
        <v>37542</v>
      </c>
      <c r="C1198" s="2">
        <v>40014</v>
      </c>
      <c r="D1198" s="1" t="s">
        <v>36</v>
      </c>
      <c r="E1198" s="1" t="str">
        <f t="shared" si="162"/>
        <v>*</v>
      </c>
      <c r="F1198" s="1" t="str">
        <f t="shared" si="163"/>
        <v>*</v>
      </c>
      <c r="G1198" s="1" t="str">
        <f t="shared" si="164"/>
        <v>*</v>
      </c>
      <c r="J1198" s="1" t="str">
        <f t="shared" si="165"/>
        <v>*</v>
      </c>
      <c r="P1198" s="1">
        <v>26</v>
      </c>
      <c r="Q1198" s="1">
        <f t="shared" si="170"/>
        <v>3.5000000000000003E-2</v>
      </c>
      <c r="T1198" s="4">
        <v>2546.5234999999998</v>
      </c>
      <c r="U1198" s="9">
        <f t="shared" si="166"/>
        <v>1</v>
      </c>
      <c r="V1198" s="4">
        <f t="shared" si="167"/>
        <v>97.943211538461526</v>
      </c>
      <c r="W1198" s="1" t="s">
        <v>14</v>
      </c>
      <c r="X1198" s="1">
        <v>7.69</v>
      </c>
      <c r="Y1198" s="4">
        <f t="shared" si="168"/>
        <v>2554.2134999999998</v>
      </c>
      <c r="Z1198" s="1" t="s">
        <v>46</v>
      </c>
      <c r="AA1198" s="1" t="s">
        <v>28</v>
      </c>
      <c r="AB1198" s="1" t="s">
        <v>24</v>
      </c>
      <c r="AC1198" s="1" t="s">
        <v>25</v>
      </c>
      <c r="AD1198" s="1" t="s">
        <v>19</v>
      </c>
      <c r="AE1198" s="2">
        <v>40016</v>
      </c>
    </row>
    <row r="1199" spans="1:31" x14ac:dyDescent="0.25">
      <c r="A1199">
        <f t="shared" si="169"/>
        <v>1198</v>
      </c>
      <c r="B1199" s="1">
        <v>25060</v>
      </c>
      <c r="C1199" s="2">
        <v>40014</v>
      </c>
      <c r="D1199" s="1" t="s">
        <v>27</v>
      </c>
      <c r="E1199" s="1" t="str">
        <f t="shared" si="162"/>
        <v>*</v>
      </c>
      <c r="F1199" s="1" t="str">
        <f t="shared" si="163"/>
        <v>*</v>
      </c>
      <c r="G1199" s="1" t="str">
        <f t="shared" si="164"/>
        <v>*</v>
      </c>
      <c r="J1199" s="1" t="str">
        <f t="shared" si="165"/>
        <v>*</v>
      </c>
      <c r="P1199" s="1">
        <v>1</v>
      </c>
      <c r="Q1199" s="1">
        <f t="shared" si="170"/>
        <v>0.01</v>
      </c>
      <c r="T1199" s="4">
        <v>1893.93</v>
      </c>
      <c r="U1199" s="9">
        <f t="shared" si="166"/>
        <v>1</v>
      </c>
      <c r="V1199" s="4">
        <f t="shared" si="167"/>
        <v>1893.93</v>
      </c>
      <c r="W1199" s="1" t="s">
        <v>33</v>
      </c>
      <c r="X1199" s="1">
        <v>14.7</v>
      </c>
      <c r="Y1199" s="4">
        <f t="shared" si="168"/>
        <v>1908.63</v>
      </c>
      <c r="Z1199" s="1" t="s">
        <v>49</v>
      </c>
      <c r="AA1199" s="1" t="s">
        <v>16</v>
      </c>
      <c r="AB1199" s="1" t="s">
        <v>24</v>
      </c>
      <c r="AC1199" s="1" t="s">
        <v>56</v>
      </c>
      <c r="AD1199" s="1" t="s">
        <v>35</v>
      </c>
      <c r="AE1199" s="2">
        <v>40016</v>
      </c>
    </row>
    <row r="1200" spans="1:31" x14ac:dyDescent="0.25">
      <c r="A1200">
        <f t="shared" si="169"/>
        <v>1199</v>
      </c>
      <c r="B1200" s="1">
        <v>5441</v>
      </c>
      <c r="C1200" s="2">
        <v>40014</v>
      </c>
      <c r="D1200" s="1" t="s">
        <v>27</v>
      </c>
      <c r="E1200" s="1" t="str">
        <f t="shared" si="162"/>
        <v>*</v>
      </c>
      <c r="F1200" s="1" t="str">
        <f t="shared" si="163"/>
        <v>*</v>
      </c>
      <c r="G1200" s="1" t="str">
        <f t="shared" si="164"/>
        <v>*</v>
      </c>
      <c r="J1200" s="1" t="str">
        <f t="shared" si="165"/>
        <v>*</v>
      </c>
      <c r="P1200" s="1">
        <v>16</v>
      </c>
      <c r="Q1200" s="1">
        <f t="shared" si="170"/>
        <v>0.02</v>
      </c>
      <c r="T1200" s="4">
        <v>278.92</v>
      </c>
      <c r="U1200" s="9">
        <f t="shared" si="166"/>
        <v>0</v>
      </c>
      <c r="V1200" s="4">
        <f t="shared" si="167"/>
        <v>17.432500000000001</v>
      </c>
      <c r="W1200" s="1" t="s">
        <v>21</v>
      </c>
      <c r="X1200" s="1">
        <v>4.96</v>
      </c>
      <c r="Y1200" s="4">
        <f t="shared" si="168"/>
        <v>283.88</v>
      </c>
      <c r="Z1200" s="1" t="s">
        <v>46</v>
      </c>
      <c r="AA1200" s="1" t="s">
        <v>16</v>
      </c>
      <c r="AB1200" s="1" t="s">
        <v>29</v>
      </c>
      <c r="AC1200" s="1" t="s">
        <v>55</v>
      </c>
      <c r="AD1200" s="1" t="s">
        <v>19</v>
      </c>
      <c r="AE1200" s="2">
        <v>40015</v>
      </c>
    </row>
    <row r="1201" spans="1:31" x14ac:dyDescent="0.25">
      <c r="A1201">
        <f t="shared" si="169"/>
        <v>1200</v>
      </c>
      <c r="B1201" s="1">
        <v>5441</v>
      </c>
      <c r="C1201" s="2">
        <v>40014</v>
      </c>
      <c r="D1201" s="1" t="s">
        <v>27</v>
      </c>
      <c r="E1201" s="1" t="str">
        <f t="shared" si="162"/>
        <v>*</v>
      </c>
      <c r="F1201" s="1" t="str">
        <f t="shared" si="163"/>
        <v>*</v>
      </c>
      <c r="G1201" s="1" t="str">
        <f t="shared" si="164"/>
        <v>*</v>
      </c>
      <c r="J1201" s="1" t="str">
        <f t="shared" si="165"/>
        <v>*</v>
      </c>
      <c r="P1201" s="1">
        <v>34</v>
      </c>
      <c r="Q1201" s="1">
        <f t="shared" si="170"/>
        <v>0.04</v>
      </c>
      <c r="T1201" s="4">
        <v>226.83</v>
      </c>
      <c r="U1201" s="9">
        <f t="shared" si="166"/>
        <v>0</v>
      </c>
      <c r="V1201" s="4">
        <f t="shared" si="167"/>
        <v>6.6714705882352945</v>
      </c>
      <c r="W1201" s="1" t="s">
        <v>21</v>
      </c>
      <c r="X1201" s="1">
        <v>6.6</v>
      </c>
      <c r="Y1201" s="4">
        <f t="shared" si="168"/>
        <v>233.43</v>
      </c>
      <c r="Z1201" s="1" t="s">
        <v>46</v>
      </c>
      <c r="AA1201" s="1" t="s">
        <v>16</v>
      </c>
      <c r="AB1201" s="1" t="s">
        <v>29</v>
      </c>
      <c r="AC1201" s="1" t="s">
        <v>40</v>
      </c>
      <c r="AD1201" s="1" t="s">
        <v>19</v>
      </c>
      <c r="AE1201" s="2">
        <v>40016</v>
      </c>
    </row>
    <row r="1202" spans="1:31" x14ac:dyDescent="0.25">
      <c r="A1202">
        <f t="shared" si="169"/>
        <v>1201</v>
      </c>
      <c r="B1202" s="1">
        <v>55846</v>
      </c>
      <c r="C1202" s="2">
        <v>40014</v>
      </c>
      <c r="D1202" s="1" t="s">
        <v>27</v>
      </c>
      <c r="E1202" s="1" t="str">
        <f t="shared" si="162"/>
        <v>*</v>
      </c>
      <c r="F1202" s="1" t="str">
        <f t="shared" si="163"/>
        <v>*</v>
      </c>
      <c r="G1202" s="1" t="str">
        <f t="shared" si="164"/>
        <v>*</v>
      </c>
      <c r="J1202" s="1" t="str">
        <f t="shared" si="165"/>
        <v>*</v>
      </c>
      <c r="P1202" s="1">
        <v>30</v>
      </c>
      <c r="Q1202" s="1">
        <f t="shared" si="170"/>
        <v>0.04</v>
      </c>
      <c r="T1202" s="4">
        <v>221.05</v>
      </c>
      <c r="U1202" s="9">
        <f t="shared" si="166"/>
        <v>0</v>
      </c>
      <c r="V1202" s="4">
        <f t="shared" si="167"/>
        <v>7.3683333333333341</v>
      </c>
      <c r="W1202" s="1" t="s">
        <v>21</v>
      </c>
      <c r="X1202" s="1">
        <v>6.05</v>
      </c>
      <c r="Y1202" s="4">
        <f t="shared" si="168"/>
        <v>227.10000000000002</v>
      </c>
      <c r="Z1202" s="1" t="s">
        <v>46</v>
      </c>
      <c r="AA1202" s="1" t="s">
        <v>28</v>
      </c>
      <c r="AB1202" s="1" t="s">
        <v>29</v>
      </c>
      <c r="AC1202" s="1" t="s">
        <v>43</v>
      </c>
      <c r="AD1202" s="1" t="s">
        <v>19</v>
      </c>
      <c r="AE1202" s="2">
        <v>40014</v>
      </c>
    </row>
    <row r="1203" spans="1:31" x14ac:dyDescent="0.25">
      <c r="A1203">
        <f t="shared" si="169"/>
        <v>1202</v>
      </c>
      <c r="B1203" s="1">
        <v>55847</v>
      </c>
      <c r="C1203" s="2">
        <v>40014</v>
      </c>
      <c r="D1203" s="1" t="s">
        <v>27</v>
      </c>
      <c r="E1203" s="1" t="str">
        <f t="shared" si="162"/>
        <v>*</v>
      </c>
      <c r="F1203" s="1" t="str">
        <f t="shared" si="163"/>
        <v>*</v>
      </c>
      <c r="G1203" s="1" t="str">
        <f t="shared" si="164"/>
        <v>*</v>
      </c>
      <c r="J1203" s="1" t="str">
        <f t="shared" si="165"/>
        <v>*</v>
      </c>
      <c r="P1203" s="1">
        <v>45</v>
      </c>
      <c r="Q1203" s="1">
        <f t="shared" si="170"/>
        <v>0.05</v>
      </c>
      <c r="T1203" s="4">
        <v>136.71</v>
      </c>
      <c r="U1203" s="9">
        <f t="shared" si="166"/>
        <v>0</v>
      </c>
      <c r="V1203" s="4">
        <f t="shared" si="167"/>
        <v>3.0380000000000003</v>
      </c>
      <c r="W1203" s="1" t="s">
        <v>21</v>
      </c>
      <c r="X1203" s="1">
        <v>0.99</v>
      </c>
      <c r="Y1203" s="4">
        <f t="shared" si="168"/>
        <v>137.70000000000002</v>
      </c>
      <c r="Z1203" s="1" t="s">
        <v>49</v>
      </c>
      <c r="AA1203" s="1" t="s">
        <v>16</v>
      </c>
      <c r="AB1203" s="1" t="s">
        <v>29</v>
      </c>
      <c r="AC1203" s="1" t="s">
        <v>58</v>
      </c>
      <c r="AD1203" s="1" t="s">
        <v>19</v>
      </c>
      <c r="AE1203" s="2">
        <v>40015</v>
      </c>
    </row>
    <row r="1204" spans="1:31" x14ac:dyDescent="0.25">
      <c r="A1204">
        <f t="shared" si="169"/>
        <v>1203</v>
      </c>
      <c r="B1204" s="1">
        <v>55847</v>
      </c>
      <c r="C1204" s="2">
        <v>40014</v>
      </c>
      <c r="D1204" s="1" t="s">
        <v>27</v>
      </c>
      <c r="E1204" s="1" t="str">
        <f t="shared" si="162"/>
        <v>*</v>
      </c>
      <c r="F1204" s="1" t="str">
        <f t="shared" si="163"/>
        <v>*</v>
      </c>
      <c r="G1204" s="1" t="str">
        <f t="shared" si="164"/>
        <v>*</v>
      </c>
      <c r="J1204" s="1" t="str">
        <f t="shared" si="165"/>
        <v>*</v>
      </c>
      <c r="P1204" s="1">
        <v>21</v>
      </c>
      <c r="Q1204" s="1">
        <f t="shared" si="170"/>
        <v>3.5000000000000003E-2</v>
      </c>
      <c r="T1204" s="4">
        <v>133.15</v>
      </c>
      <c r="U1204" s="9">
        <f t="shared" si="166"/>
        <v>0</v>
      </c>
      <c r="V1204" s="4">
        <f t="shared" si="167"/>
        <v>6.340476190476191</v>
      </c>
      <c r="W1204" s="1" t="s">
        <v>21</v>
      </c>
      <c r="X1204" s="1">
        <v>5.36</v>
      </c>
      <c r="Y1204" s="4">
        <f t="shared" si="168"/>
        <v>138.51000000000002</v>
      </c>
      <c r="Z1204" s="1" t="s">
        <v>49</v>
      </c>
      <c r="AA1204" s="1" t="s">
        <v>16</v>
      </c>
      <c r="AB1204" s="1" t="s">
        <v>29</v>
      </c>
      <c r="AC1204" s="1" t="s">
        <v>43</v>
      </c>
      <c r="AD1204" s="1" t="s">
        <v>19</v>
      </c>
      <c r="AE1204" s="2">
        <v>40017</v>
      </c>
    </row>
    <row r="1205" spans="1:31" x14ac:dyDescent="0.25">
      <c r="A1205">
        <f t="shared" si="169"/>
        <v>1204</v>
      </c>
      <c r="B1205" s="1">
        <v>42310</v>
      </c>
      <c r="C1205" s="2">
        <v>40015</v>
      </c>
      <c r="D1205" s="1" t="s">
        <v>32</v>
      </c>
      <c r="E1205" s="1" t="str">
        <f t="shared" si="162"/>
        <v>***</v>
      </c>
      <c r="F1205" s="1" t="str">
        <f t="shared" si="163"/>
        <v>***</v>
      </c>
      <c r="G1205" s="1" t="str">
        <f t="shared" si="164"/>
        <v>***</v>
      </c>
      <c r="J1205" s="1" t="str">
        <f t="shared" si="165"/>
        <v>***</v>
      </c>
      <c r="P1205" s="1">
        <v>20</v>
      </c>
      <c r="Q1205" s="1">
        <f t="shared" si="170"/>
        <v>3.5000000000000003E-2</v>
      </c>
      <c r="T1205" s="4">
        <v>3361.7584999999999</v>
      </c>
      <c r="U1205" s="9">
        <f t="shared" si="166"/>
        <v>1</v>
      </c>
      <c r="V1205" s="4">
        <f t="shared" si="167"/>
        <v>168.08792499999998</v>
      </c>
      <c r="W1205" s="1" t="s">
        <v>21</v>
      </c>
      <c r="X1205" s="1">
        <v>8.99</v>
      </c>
      <c r="Y1205" s="4">
        <f t="shared" si="168"/>
        <v>3370.7484999999997</v>
      </c>
      <c r="Z1205" s="1" t="s">
        <v>49</v>
      </c>
      <c r="AA1205" s="1" t="s">
        <v>16</v>
      </c>
      <c r="AB1205" s="1" t="s">
        <v>24</v>
      </c>
      <c r="AC1205" s="1" t="s">
        <v>25</v>
      </c>
      <c r="AD1205" s="1" t="s">
        <v>19</v>
      </c>
      <c r="AE1205" s="2">
        <v>40016</v>
      </c>
    </row>
    <row r="1206" spans="1:31" x14ac:dyDescent="0.25">
      <c r="A1206">
        <f t="shared" si="169"/>
        <v>1205</v>
      </c>
      <c r="B1206" s="1">
        <v>33350</v>
      </c>
      <c r="C1206" s="2">
        <v>40015</v>
      </c>
      <c r="D1206" s="1" t="s">
        <v>27</v>
      </c>
      <c r="E1206" s="1" t="str">
        <f t="shared" si="162"/>
        <v>*</v>
      </c>
      <c r="F1206" s="1" t="str">
        <f t="shared" si="163"/>
        <v>*</v>
      </c>
      <c r="G1206" s="1" t="str">
        <f t="shared" si="164"/>
        <v>*</v>
      </c>
      <c r="J1206" s="1" t="str">
        <f t="shared" si="165"/>
        <v>*</v>
      </c>
      <c r="P1206" s="1">
        <v>1</v>
      </c>
      <c r="Q1206" s="1">
        <f t="shared" si="170"/>
        <v>0.01</v>
      </c>
      <c r="T1206" s="4">
        <v>1786.04</v>
      </c>
      <c r="U1206" s="9">
        <f t="shared" si="166"/>
        <v>1</v>
      </c>
      <c r="V1206" s="4">
        <f t="shared" si="167"/>
        <v>1786.04</v>
      </c>
      <c r="W1206" s="1" t="s">
        <v>21</v>
      </c>
      <c r="X1206" s="1">
        <v>19.989999999999998</v>
      </c>
      <c r="Y1206" s="4">
        <f t="shared" si="168"/>
        <v>1806.03</v>
      </c>
      <c r="Z1206" s="1" t="s">
        <v>49</v>
      </c>
      <c r="AA1206" s="1" t="s">
        <v>37</v>
      </c>
      <c r="AB1206" s="1" t="s">
        <v>29</v>
      </c>
      <c r="AC1206" s="1" t="s">
        <v>43</v>
      </c>
      <c r="AD1206" s="1" t="s">
        <v>19</v>
      </c>
      <c r="AE1206" s="2">
        <v>40015</v>
      </c>
    </row>
    <row r="1207" spans="1:31" x14ac:dyDescent="0.25">
      <c r="A1207">
        <f t="shared" si="169"/>
        <v>1206</v>
      </c>
      <c r="B1207" s="1">
        <v>50917</v>
      </c>
      <c r="C1207" s="2">
        <v>40015</v>
      </c>
      <c r="D1207" s="1" t="s">
        <v>13</v>
      </c>
      <c r="E1207" s="1" t="str">
        <f t="shared" si="162"/>
        <v>*</v>
      </c>
      <c r="F1207" s="1" t="str">
        <f t="shared" si="163"/>
        <v>*</v>
      </c>
      <c r="G1207" s="1" t="str">
        <f t="shared" si="164"/>
        <v>*</v>
      </c>
      <c r="J1207" s="1" t="str">
        <f t="shared" si="165"/>
        <v>*</v>
      </c>
      <c r="P1207" s="1">
        <v>33</v>
      </c>
      <c r="Q1207" s="1">
        <f t="shared" si="170"/>
        <v>0.04</v>
      </c>
      <c r="T1207" s="4">
        <v>1422.31</v>
      </c>
      <c r="U1207" s="9">
        <f t="shared" si="166"/>
        <v>1</v>
      </c>
      <c r="V1207" s="4">
        <f t="shared" si="167"/>
        <v>43.100303030303031</v>
      </c>
      <c r="W1207" s="1" t="s">
        <v>21</v>
      </c>
      <c r="X1207" s="1">
        <v>1.99</v>
      </c>
      <c r="Y1207" s="4">
        <f t="shared" si="168"/>
        <v>1424.3</v>
      </c>
      <c r="Z1207" s="1" t="s">
        <v>22</v>
      </c>
      <c r="AA1207" s="1" t="s">
        <v>16</v>
      </c>
      <c r="AB1207" s="1" t="s">
        <v>24</v>
      </c>
      <c r="AC1207" s="1" t="s">
        <v>38</v>
      </c>
      <c r="AD1207" s="1" t="s">
        <v>41</v>
      </c>
      <c r="AE1207" s="2">
        <v>40019</v>
      </c>
    </row>
    <row r="1208" spans="1:31" x14ac:dyDescent="0.25">
      <c r="A1208">
        <f t="shared" si="169"/>
        <v>1207</v>
      </c>
      <c r="B1208" s="1">
        <v>6823</v>
      </c>
      <c r="C1208" s="2">
        <v>40015</v>
      </c>
      <c r="D1208" s="1" t="s">
        <v>27</v>
      </c>
      <c r="E1208" s="1" t="str">
        <f t="shared" si="162"/>
        <v>*</v>
      </c>
      <c r="F1208" s="1" t="str">
        <f t="shared" si="163"/>
        <v>*</v>
      </c>
      <c r="G1208" s="1" t="str">
        <f t="shared" si="164"/>
        <v>*</v>
      </c>
      <c r="J1208" s="1" t="str">
        <f t="shared" si="165"/>
        <v>*</v>
      </c>
      <c r="P1208" s="1">
        <v>50</v>
      </c>
      <c r="Q1208" s="1">
        <f t="shared" si="170"/>
        <v>0.06</v>
      </c>
      <c r="T1208" s="4">
        <v>1262.72</v>
      </c>
      <c r="U1208" s="9">
        <f t="shared" si="166"/>
        <v>1</v>
      </c>
      <c r="V1208" s="4">
        <f t="shared" si="167"/>
        <v>25.2544</v>
      </c>
      <c r="W1208" s="1" t="s">
        <v>21</v>
      </c>
      <c r="X1208" s="1">
        <v>2.99</v>
      </c>
      <c r="Y1208" s="4">
        <f t="shared" si="168"/>
        <v>1265.71</v>
      </c>
      <c r="Z1208" s="1" t="s">
        <v>22</v>
      </c>
      <c r="AA1208" s="1" t="s">
        <v>23</v>
      </c>
      <c r="AB1208" s="1" t="s">
        <v>29</v>
      </c>
      <c r="AC1208" s="1" t="s">
        <v>43</v>
      </c>
      <c r="AD1208" s="1" t="s">
        <v>19</v>
      </c>
      <c r="AE1208" s="2">
        <v>40016</v>
      </c>
    </row>
    <row r="1209" spans="1:31" x14ac:dyDescent="0.25">
      <c r="A1209">
        <f t="shared" si="169"/>
        <v>1208</v>
      </c>
      <c r="B1209" s="1">
        <v>50823</v>
      </c>
      <c r="C1209" s="2">
        <v>40015</v>
      </c>
      <c r="D1209" s="1" t="s">
        <v>13</v>
      </c>
      <c r="E1209" s="1" t="str">
        <f t="shared" si="162"/>
        <v>*</v>
      </c>
      <c r="F1209" s="1" t="str">
        <f t="shared" si="163"/>
        <v>*</v>
      </c>
      <c r="G1209" s="1" t="str">
        <f t="shared" si="164"/>
        <v>*</v>
      </c>
      <c r="J1209" s="1" t="str">
        <f t="shared" si="165"/>
        <v>*</v>
      </c>
      <c r="P1209" s="1">
        <v>12</v>
      </c>
      <c r="Q1209" s="1">
        <f t="shared" si="170"/>
        <v>0.02</v>
      </c>
      <c r="T1209" s="4">
        <v>1244.72</v>
      </c>
      <c r="U1209" s="9">
        <f t="shared" si="166"/>
        <v>1</v>
      </c>
      <c r="V1209" s="4">
        <f t="shared" si="167"/>
        <v>103.72666666666667</v>
      </c>
      <c r="W1209" s="1" t="s">
        <v>21</v>
      </c>
      <c r="X1209" s="1">
        <v>7.18</v>
      </c>
      <c r="Y1209" s="4">
        <f t="shared" si="168"/>
        <v>1251.9000000000001</v>
      </c>
      <c r="Z1209" s="1" t="s">
        <v>22</v>
      </c>
      <c r="AA1209" s="1" t="s">
        <v>37</v>
      </c>
      <c r="AB1209" s="1" t="s">
        <v>24</v>
      </c>
      <c r="AC1209" s="1" t="s">
        <v>38</v>
      </c>
      <c r="AD1209" s="1" t="s">
        <v>19</v>
      </c>
      <c r="AE1209" s="2">
        <v>40020</v>
      </c>
    </row>
    <row r="1210" spans="1:31" x14ac:dyDescent="0.25">
      <c r="A1210">
        <f t="shared" si="169"/>
        <v>1209</v>
      </c>
      <c r="B1210" s="1">
        <v>43079</v>
      </c>
      <c r="C1210" s="2">
        <v>40015</v>
      </c>
      <c r="D1210" s="1" t="s">
        <v>36</v>
      </c>
      <c r="E1210" s="1" t="str">
        <f t="shared" si="162"/>
        <v>*</v>
      </c>
      <c r="F1210" s="1" t="str">
        <f t="shared" si="163"/>
        <v>*</v>
      </c>
      <c r="G1210" s="1" t="str">
        <f t="shared" si="164"/>
        <v>*</v>
      </c>
      <c r="J1210" s="1" t="str">
        <f t="shared" si="165"/>
        <v>*</v>
      </c>
      <c r="P1210" s="1">
        <v>40</v>
      </c>
      <c r="Q1210" s="1">
        <f t="shared" si="170"/>
        <v>0.05</v>
      </c>
      <c r="T1210" s="4">
        <v>1184.03</v>
      </c>
      <c r="U1210" s="9">
        <f t="shared" si="166"/>
        <v>1</v>
      </c>
      <c r="V1210" s="4">
        <f t="shared" si="167"/>
        <v>29.600749999999998</v>
      </c>
      <c r="W1210" s="1" t="s">
        <v>21</v>
      </c>
      <c r="X1210" s="1">
        <v>4</v>
      </c>
      <c r="Y1210" s="4">
        <f t="shared" si="168"/>
        <v>1188.03</v>
      </c>
      <c r="Z1210" s="1" t="s">
        <v>15</v>
      </c>
      <c r="AA1210" s="1" t="s">
        <v>37</v>
      </c>
      <c r="AB1210" s="1" t="s">
        <v>24</v>
      </c>
      <c r="AC1210" s="1" t="s">
        <v>38</v>
      </c>
      <c r="AD1210" s="1" t="s">
        <v>19</v>
      </c>
      <c r="AE1210" s="2">
        <v>40016</v>
      </c>
    </row>
    <row r="1211" spans="1:31" x14ac:dyDescent="0.25">
      <c r="A1211">
        <f t="shared" si="169"/>
        <v>1210</v>
      </c>
      <c r="B1211" s="1">
        <v>41316</v>
      </c>
      <c r="C1211" s="2">
        <v>40015</v>
      </c>
      <c r="D1211" s="1" t="s">
        <v>27</v>
      </c>
      <c r="E1211" s="1" t="str">
        <f t="shared" si="162"/>
        <v>*</v>
      </c>
      <c r="F1211" s="1" t="str">
        <f t="shared" si="163"/>
        <v>*</v>
      </c>
      <c r="G1211" s="1" t="str">
        <f t="shared" si="164"/>
        <v>*</v>
      </c>
      <c r="J1211" s="1" t="str">
        <f t="shared" si="165"/>
        <v>*</v>
      </c>
      <c r="P1211" s="1">
        <v>4</v>
      </c>
      <c r="Q1211" s="1">
        <f t="shared" si="170"/>
        <v>0.01</v>
      </c>
      <c r="T1211" s="4">
        <v>700.36599999999999</v>
      </c>
      <c r="U1211" s="9">
        <f t="shared" si="166"/>
        <v>0</v>
      </c>
      <c r="V1211" s="4">
        <f t="shared" si="167"/>
        <v>175.0915</v>
      </c>
      <c r="W1211" s="1" t="s">
        <v>21</v>
      </c>
      <c r="X1211" s="1">
        <v>5.99</v>
      </c>
      <c r="Y1211" s="4">
        <f t="shared" si="168"/>
        <v>706.35599999999999</v>
      </c>
      <c r="Z1211" s="1" t="s">
        <v>22</v>
      </c>
      <c r="AA1211" s="1" t="s">
        <v>16</v>
      </c>
      <c r="AB1211" s="1" t="s">
        <v>24</v>
      </c>
      <c r="AC1211" s="1" t="s">
        <v>25</v>
      </c>
      <c r="AD1211" s="1" t="s">
        <v>19</v>
      </c>
      <c r="AE1211" s="2">
        <v>40018</v>
      </c>
    </row>
    <row r="1212" spans="1:31" x14ac:dyDescent="0.25">
      <c r="A1212">
        <f t="shared" si="169"/>
        <v>1211</v>
      </c>
      <c r="B1212" s="1">
        <v>6823</v>
      </c>
      <c r="C1212" s="2">
        <v>40015</v>
      </c>
      <c r="D1212" s="1" t="s">
        <v>27</v>
      </c>
      <c r="E1212" s="1" t="str">
        <f t="shared" si="162"/>
        <v>*</v>
      </c>
      <c r="F1212" s="1" t="str">
        <f t="shared" si="163"/>
        <v>*</v>
      </c>
      <c r="G1212" s="1" t="str">
        <f t="shared" si="164"/>
        <v>*</v>
      </c>
      <c r="J1212" s="1" t="str">
        <f t="shared" si="165"/>
        <v>*</v>
      </c>
      <c r="P1212" s="1">
        <v>31</v>
      </c>
      <c r="Q1212" s="1">
        <f t="shared" si="170"/>
        <v>0.04</v>
      </c>
      <c r="T1212" s="4">
        <v>524.19000000000005</v>
      </c>
      <c r="U1212" s="9">
        <f t="shared" si="166"/>
        <v>0</v>
      </c>
      <c r="V1212" s="4">
        <f t="shared" si="167"/>
        <v>16.909354838709678</v>
      </c>
      <c r="W1212" s="1" t="s">
        <v>21</v>
      </c>
      <c r="X1212" s="1">
        <v>8.99</v>
      </c>
      <c r="Y1212" s="4">
        <f t="shared" si="168"/>
        <v>533.18000000000006</v>
      </c>
      <c r="Z1212" s="1" t="s">
        <v>22</v>
      </c>
      <c r="AA1212" s="1" t="s">
        <v>23</v>
      </c>
      <c r="AB1212" s="1" t="s">
        <v>24</v>
      </c>
      <c r="AC1212" s="1" t="s">
        <v>38</v>
      </c>
      <c r="AD1212" s="1" t="s">
        <v>41</v>
      </c>
      <c r="AE1212" s="2">
        <v>40017</v>
      </c>
    </row>
    <row r="1213" spans="1:31" x14ac:dyDescent="0.25">
      <c r="A1213">
        <f t="shared" si="169"/>
        <v>1212</v>
      </c>
      <c r="B1213" s="1">
        <v>48961</v>
      </c>
      <c r="C1213" s="2">
        <v>40015</v>
      </c>
      <c r="D1213" s="1" t="s">
        <v>27</v>
      </c>
      <c r="E1213" s="1" t="str">
        <f t="shared" si="162"/>
        <v>*</v>
      </c>
      <c r="F1213" s="1" t="str">
        <f t="shared" si="163"/>
        <v>*</v>
      </c>
      <c r="G1213" s="1" t="str">
        <f t="shared" si="164"/>
        <v>*</v>
      </c>
      <c r="J1213" s="1" t="str">
        <f t="shared" si="165"/>
        <v>*</v>
      </c>
      <c r="P1213" s="1">
        <v>24</v>
      </c>
      <c r="Q1213" s="1">
        <f t="shared" si="170"/>
        <v>3.5000000000000003E-2</v>
      </c>
      <c r="T1213" s="4">
        <v>520.67999999999995</v>
      </c>
      <c r="U1213" s="9">
        <f t="shared" si="166"/>
        <v>0</v>
      </c>
      <c r="V1213" s="4">
        <f t="shared" si="167"/>
        <v>21.694999999999997</v>
      </c>
      <c r="W1213" s="1" t="s">
        <v>21</v>
      </c>
      <c r="X1213" s="1">
        <v>16.87</v>
      </c>
      <c r="Y1213" s="4">
        <f t="shared" si="168"/>
        <v>537.54999999999995</v>
      </c>
      <c r="Z1213" s="1" t="s">
        <v>22</v>
      </c>
      <c r="AA1213" s="1" t="s">
        <v>23</v>
      </c>
      <c r="AB1213" s="1" t="s">
        <v>29</v>
      </c>
      <c r="AC1213" s="1" t="s">
        <v>40</v>
      </c>
      <c r="AD1213" s="1" t="s">
        <v>19</v>
      </c>
      <c r="AE1213" s="2">
        <v>40017</v>
      </c>
    </row>
    <row r="1214" spans="1:31" x14ac:dyDescent="0.25">
      <c r="A1214">
        <f t="shared" si="169"/>
        <v>1213</v>
      </c>
      <c r="B1214" s="1">
        <v>43813</v>
      </c>
      <c r="C1214" s="2">
        <v>40015</v>
      </c>
      <c r="D1214" s="1" t="s">
        <v>27</v>
      </c>
      <c r="E1214" s="1" t="str">
        <f t="shared" si="162"/>
        <v>*</v>
      </c>
      <c r="F1214" s="1" t="str">
        <f t="shared" si="163"/>
        <v>*</v>
      </c>
      <c r="G1214" s="1" t="str">
        <f t="shared" si="164"/>
        <v>*</v>
      </c>
      <c r="J1214" s="1" t="str">
        <f t="shared" si="165"/>
        <v>*</v>
      </c>
      <c r="P1214" s="1">
        <v>23</v>
      </c>
      <c r="Q1214" s="1">
        <f t="shared" si="170"/>
        <v>3.5000000000000003E-2</v>
      </c>
      <c r="T1214" s="4">
        <v>384.21</v>
      </c>
      <c r="U1214" s="9">
        <f t="shared" si="166"/>
        <v>0</v>
      </c>
      <c r="V1214" s="4">
        <f t="shared" si="167"/>
        <v>16.704782608695652</v>
      </c>
      <c r="W1214" s="1" t="s">
        <v>21</v>
      </c>
      <c r="X1214" s="1">
        <v>17.78</v>
      </c>
      <c r="Y1214" s="4">
        <f t="shared" si="168"/>
        <v>401.99</v>
      </c>
      <c r="Z1214" s="1" t="s">
        <v>53</v>
      </c>
      <c r="AA1214" s="1" t="s">
        <v>28</v>
      </c>
      <c r="AB1214" s="1" t="s">
        <v>29</v>
      </c>
      <c r="AC1214" s="1" t="s">
        <v>55</v>
      </c>
      <c r="AD1214" s="1" t="s">
        <v>19</v>
      </c>
      <c r="AE1214" s="2">
        <v>40017</v>
      </c>
    </row>
    <row r="1215" spans="1:31" x14ac:dyDescent="0.25">
      <c r="A1215">
        <f t="shared" si="169"/>
        <v>1214</v>
      </c>
      <c r="B1215" s="1">
        <v>48961</v>
      </c>
      <c r="C1215" s="2">
        <v>40015</v>
      </c>
      <c r="D1215" s="1" t="s">
        <v>27</v>
      </c>
      <c r="E1215" s="1" t="str">
        <f t="shared" si="162"/>
        <v>*</v>
      </c>
      <c r="F1215" s="1" t="str">
        <f t="shared" si="163"/>
        <v>*</v>
      </c>
      <c r="G1215" s="1" t="str">
        <f t="shared" si="164"/>
        <v>*</v>
      </c>
      <c r="J1215" s="1" t="str">
        <f t="shared" si="165"/>
        <v>*</v>
      </c>
      <c r="P1215" s="1">
        <v>25</v>
      </c>
      <c r="Q1215" s="1">
        <f t="shared" si="170"/>
        <v>3.5000000000000003E-2</v>
      </c>
      <c r="T1215" s="4">
        <v>358.78</v>
      </c>
      <c r="U1215" s="9">
        <f t="shared" si="166"/>
        <v>0</v>
      </c>
      <c r="V1215" s="4">
        <f t="shared" si="167"/>
        <v>14.351199999999999</v>
      </c>
      <c r="W1215" s="1" t="s">
        <v>14</v>
      </c>
      <c r="X1215" s="1">
        <v>7.69</v>
      </c>
      <c r="Y1215" s="4">
        <f t="shared" si="168"/>
        <v>366.46999999999997</v>
      </c>
      <c r="Z1215" s="1" t="s">
        <v>22</v>
      </c>
      <c r="AA1215" s="1" t="s">
        <v>23</v>
      </c>
      <c r="AB1215" s="1" t="s">
        <v>29</v>
      </c>
      <c r="AC1215" s="1" t="s">
        <v>55</v>
      </c>
      <c r="AD1215" s="1" t="s">
        <v>19</v>
      </c>
      <c r="AE1215" s="2">
        <v>40017</v>
      </c>
    </row>
    <row r="1216" spans="1:31" x14ac:dyDescent="0.25">
      <c r="A1216">
        <f t="shared" si="169"/>
        <v>1215</v>
      </c>
      <c r="B1216" s="1">
        <v>41316</v>
      </c>
      <c r="C1216" s="2">
        <v>40015</v>
      </c>
      <c r="D1216" s="1" t="s">
        <v>27</v>
      </c>
      <c r="E1216" s="1" t="str">
        <f t="shared" si="162"/>
        <v>*</v>
      </c>
      <c r="F1216" s="1" t="str">
        <f t="shared" si="163"/>
        <v>*</v>
      </c>
      <c r="G1216" s="1" t="str">
        <f t="shared" si="164"/>
        <v>*</v>
      </c>
      <c r="J1216" s="1" t="str">
        <f t="shared" si="165"/>
        <v>*</v>
      </c>
      <c r="P1216" s="1">
        <v>8</v>
      </c>
      <c r="Q1216" s="1">
        <f t="shared" si="170"/>
        <v>0.01</v>
      </c>
      <c r="T1216" s="4">
        <v>121.74</v>
      </c>
      <c r="U1216" s="9">
        <f t="shared" si="166"/>
        <v>0</v>
      </c>
      <c r="V1216" s="4">
        <f t="shared" si="167"/>
        <v>15.217499999999999</v>
      </c>
      <c r="W1216" s="1" t="s">
        <v>21</v>
      </c>
      <c r="X1216" s="1">
        <v>2.99</v>
      </c>
      <c r="Y1216" s="4">
        <f t="shared" si="168"/>
        <v>124.72999999999999</v>
      </c>
      <c r="Z1216" s="1" t="s">
        <v>22</v>
      </c>
      <c r="AA1216" s="1" t="s">
        <v>16</v>
      </c>
      <c r="AB1216" s="1" t="s">
        <v>29</v>
      </c>
      <c r="AC1216" s="1" t="s">
        <v>43</v>
      </c>
      <c r="AD1216" s="1" t="s">
        <v>19</v>
      </c>
      <c r="AE1216" s="2">
        <v>40016</v>
      </c>
    </row>
    <row r="1217" spans="1:31" x14ac:dyDescent="0.25">
      <c r="A1217">
        <f t="shared" si="169"/>
        <v>1216</v>
      </c>
      <c r="B1217" s="1">
        <v>56612</v>
      </c>
      <c r="C1217" s="2">
        <v>40016</v>
      </c>
      <c r="D1217" s="1" t="s">
        <v>20</v>
      </c>
      <c r="E1217" s="1" t="str">
        <f t="shared" si="162"/>
        <v>*</v>
      </c>
      <c r="F1217" s="1" t="str">
        <f t="shared" si="163"/>
        <v>**</v>
      </c>
      <c r="G1217" s="1" t="str">
        <f t="shared" si="164"/>
        <v>**</v>
      </c>
      <c r="J1217" s="1" t="str">
        <f t="shared" si="165"/>
        <v>**</v>
      </c>
      <c r="P1217" s="1">
        <v>38</v>
      </c>
      <c r="Q1217" s="1">
        <f t="shared" si="170"/>
        <v>0.04</v>
      </c>
      <c r="T1217" s="4">
        <v>4008.7275</v>
      </c>
      <c r="U1217" s="9">
        <f t="shared" si="166"/>
        <v>1</v>
      </c>
      <c r="V1217" s="4">
        <f t="shared" si="167"/>
        <v>105.49282894736842</v>
      </c>
      <c r="W1217" s="1" t="s">
        <v>21</v>
      </c>
      <c r="X1217" s="1">
        <v>5.92</v>
      </c>
      <c r="Y1217" s="4">
        <f t="shared" si="168"/>
        <v>4014.6475</v>
      </c>
      <c r="Z1217" s="1" t="s">
        <v>51</v>
      </c>
      <c r="AA1217" s="1" t="s">
        <v>16</v>
      </c>
      <c r="AB1217" s="1" t="s">
        <v>24</v>
      </c>
      <c r="AC1217" s="1" t="s">
        <v>25</v>
      </c>
      <c r="AD1217" s="1" t="s">
        <v>19</v>
      </c>
      <c r="AE1217" s="2">
        <v>40016</v>
      </c>
    </row>
    <row r="1218" spans="1:31" x14ac:dyDescent="0.25">
      <c r="A1218">
        <f t="shared" si="169"/>
        <v>1217</v>
      </c>
      <c r="B1218" s="1">
        <v>37825</v>
      </c>
      <c r="C1218" s="2">
        <v>40016</v>
      </c>
      <c r="D1218" s="1" t="s">
        <v>13</v>
      </c>
      <c r="E1218" s="1" t="str">
        <f t="shared" si="162"/>
        <v>*</v>
      </c>
      <c r="F1218" s="1" t="str">
        <f t="shared" si="163"/>
        <v>*</v>
      </c>
      <c r="G1218" s="1" t="str">
        <f t="shared" si="164"/>
        <v>*</v>
      </c>
      <c r="J1218" s="1" t="str">
        <f t="shared" si="165"/>
        <v>*</v>
      </c>
      <c r="P1218" s="1">
        <v>44</v>
      </c>
      <c r="Q1218" s="1">
        <f t="shared" si="170"/>
        <v>0.05</v>
      </c>
      <c r="T1218" s="4">
        <v>505.01</v>
      </c>
      <c r="U1218" s="9">
        <f t="shared" si="166"/>
        <v>0</v>
      </c>
      <c r="V1218" s="4">
        <f t="shared" si="167"/>
        <v>11.477499999999999</v>
      </c>
      <c r="W1218" s="1" t="s">
        <v>21</v>
      </c>
      <c r="X1218" s="1">
        <v>4.9800000000000004</v>
      </c>
      <c r="Y1218" s="4">
        <f t="shared" si="168"/>
        <v>509.99</v>
      </c>
      <c r="Z1218" s="1" t="s">
        <v>49</v>
      </c>
      <c r="AA1218" s="1" t="s">
        <v>37</v>
      </c>
      <c r="AB1218" s="1" t="s">
        <v>29</v>
      </c>
      <c r="AC1218" s="1" t="s">
        <v>63</v>
      </c>
      <c r="AD1218" s="1" t="s">
        <v>19</v>
      </c>
      <c r="AE1218" s="2">
        <v>40018</v>
      </c>
    </row>
    <row r="1219" spans="1:31" x14ac:dyDescent="0.25">
      <c r="A1219">
        <f t="shared" si="169"/>
        <v>1218</v>
      </c>
      <c r="B1219" s="1">
        <v>37825</v>
      </c>
      <c r="C1219" s="2">
        <v>40016</v>
      </c>
      <c r="D1219" s="1" t="s">
        <v>13</v>
      </c>
      <c r="E1219" s="1" t="str">
        <f t="shared" ref="E1219:E1282" si="171">IF(D1219="Critical","***","*")</f>
        <v>*</v>
      </c>
      <c r="F1219" s="1" t="str">
        <f t="shared" ref="F1219:F1282" si="172">IF(D1219="Critical","***",IF(D1219="High","**","*"))</f>
        <v>*</v>
      </c>
      <c r="G1219" s="1" t="str">
        <f t="shared" ref="G1219:G1282" si="173">VLOOKUP(D1219,$H$6:$I$10,2,FALSE)</f>
        <v>*</v>
      </c>
      <c r="J1219" s="1" t="str">
        <f t="shared" ref="J1219:J1282" si="174">HLOOKUP(D1219,$K$5:$O$6,2,FALSE)</f>
        <v>*</v>
      </c>
      <c r="P1219" s="1">
        <v>41</v>
      </c>
      <c r="Q1219" s="1">
        <f t="shared" si="170"/>
        <v>0.05</v>
      </c>
      <c r="T1219" s="4">
        <v>286.75</v>
      </c>
      <c r="U1219" s="9">
        <f t="shared" ref="U1219:U1282" si="175">IF(T1219&gt;1000,1,0)</f>
        <v>0</v>
      </c>
      <c r="V1219" s="4">
        <f t="shared" ref="V1219:V1282" si="176">T1219/P1219</f>
        <v>6.9939024390243905</v>
      </c>
      <c r="W1219" s="1" t="s">
        <v>21</v>
      </c>
      <c r="X1219" s="1">
        <v>1.6</v>
      </c>
      <c r="Y1219" s="4">
        <f t="shared" ref="Y1219:Y1282" si="177">X1219+T1219</f>
        <v>288.35000000000002</v>
      </c>
      <c r="Z1219" s="1" t="s">
        <v>49</v>
      </c>
      <c r="AA1219" s="1" t="s">
        <v>37</v>
      </c>
      <c r="AB1219" s="1" t="s">
        <v>29</v>
      </c>
      <c r="AC1219" s="1" t="s">
        <v>40</v>
      </c>
      <c r="AD1219" s="1" t="s">
        <v>31</v>
      </c>
      <c r="AE1219" s="2">
        <v>40023</v>
      </c>
    </row>
    <row r="1220" spans="1:31" x14ac:dyDescent="0.25">
      <c r="A1220">
        <f t="shared" ref="A1220:A1283" si="178">A1219+1</f>
        <v>1219</v>
      </c>
      <c r="B1220" s="1">
        <v>16451</v>
      </c>
      <c r="C1220" s="2">
        <v>40016</v>
      </c>
      <c r="D1220" s="1" t="s">
        <v>27</v>
      </c>
      <c r="E1220" s="1" t="str">
        <f t="shared" si="171"/>
        <v>*</v>
      </c>
      <c r="F1220" s="1" t="str">
        <f t="shared" si="172"/>
        <v>*</v>
      </c>
      <c r="G1220" s="1" t="str">
        <f t="shared" si="173"/>
        <v>*</v>
      </c>
      <c r="J1220" s="1" t="str">
        <f t="shared" si="174"/>
        <v>*</v>
      </c>
      <c r="P1220" s="1">
        <v>9</v>
      </c>
      <c r="Q1220" s="1">
        <f t="shared" ref="Q1220:Q1283" si="179">VLOOKUP(P1220,$R$5:$S$10,2,TRUE)</f>
        <v>0.01</v>
      </c>
      <c r="T1220" s="4">
        <v>252.79</v>
      </c>
      <c r="U1220" s="9">
        <f t="shared" si="175"/>
        <v>0</v>
      </c>
      <c r="V1220" s="4">
        <f t="shared" si="176"/>
        <v>28.087777777777777</v>
      </c>
      <c r="W1220" s="1" t="s">
        <v>21</v>
      </c>
      <c r="X1220" s="1">
        <v>2.99</v>
      </c>
      <c r="Y1220" s="4">
        <f t="shared" si="177"/>
        <v>255.78</v>
      </c>
      <c r="Z1220" s="1" t="s">
        <v>39</v>
      </c>
      <c r="AA1220" s="1" t="s">
        <v>28</v>
      </c>
      <c r="AB1220" s="1" t="s">
        <v>29</v>
      </c>
      <c r="AC1220" s="1" t="s">
        <v>43</v>
      </c>
      <c r="AD1220" s="1" t="s">
        <v>19</v>
      </c>
      <c r="AE1220" s="2">
        <v>40017</v>
      </c>
    </row>
    <row r="1221" spans="1:31" x14ac:dyDescent="0.25">
      <c r="A1221">
        <f t="shared" si="178"/>
        <v>1220</v>
      </c>
      <c r="B1221" s="1">
        <v>13030</v>
      </c>
      <c r="C1221" s="2">
        <v>40016</v>
      </c>
      <c r="D1221" s="1" t="s">
        <v>36</v>
      </c>
      <c r="E1221" s="1" t="str">
        <f t="shared" si="171"/>
        <v>*</v>
      </c>
      <c r="F1221" s="1" t="str">
        <f t="shared" si="172"/>
        <v>*</v>
      </c>
      <c r="G1221" s="1" t="str">
        <f t="shared" si="173"/>
        <v>*</v>
      </c>
      <c r="J1221" s="1" t="str">
        <f t="shared" si="174"/>
        <v>*</v>
      </c>
      <c r="P1221" s="1">
        <v>32</v>
      </c>
      <c r="Q1221" s="1">
        <f t="shared" si="179"/>
        <v>0.04</v>
      </c>
      <c r="T1221" s="4">
        <v>136.19999999999999</v>
      </c>
      <c r="U1221" s="9">
        <f t="shared" si="175"/>
        <v>0</v>
      </c>
      <c r="V1221" s="4">
        <f t="shared" si="176"/>
        <v>4.2562499999999996</v>
      </c>
      <c r="W1221" s="1" t="s">
        <v>14</v>
      </c>
      <c r="X1221" s="1">
        <v>7.01</v>
      </c>
      <c r="Y1221" s="4">
        <f t="shared" si="177"/>
        <v>143.20999999999998</v>
      </c>
      <c r="Z1221" s="1" t="s">
        <v>22</v>
      </c>
      <c r="AA1221" s="1" t="s">
        <v>37</v>
      </c>
      <c r="AB1221" s="1" t="s">
        <v>29</v>
      </c>
      <c r="AC1221" s="1" t="s">
        <v>43</v>
      </c>
      <c r="AD1221" s="1" t="s">
        <v>19</v>
      </c>
      <c r="AE1221" s="2">
        <v>40018</v>
      </c>
    </row>
    <row r="1222" spans="1:31" x14ac:dyDescent="0.25">
      <c r="A1222">
        <f t="shared" si="178"/>
        <v>1221</v>
      </c>
      <c r="B1222" s="1">
        <v>9092</v>
      </c>
      <c r="C1222" s="2">
        <v>40018</v>
      </c>
      <c r="D1222" s="1" t="s">
        <v>27</v>
      </c>
      <c r="E1222" s="1" t="str">
        <f t="shared" si="171"/>
        <v>*</v>
      </c>
      <c r="F1222" s="1" t="str">
        <f t="shared" si="172"/>
        <v>*</v>
      </c>
      <c r="G1222" s="1" t="str">
        <f t="shared" si="173"/>
        <v>*</v>
      </c>
      <c r="J1222" s="1" t="str">
        <f t="shared" si="174"/>
        <v>*</v>
      </c>
      <c r="P1222" s="1">
        <v>33</v>
      </c>
      <c r="Q1222" s="1">
        <f t="shared" si="179"/>
        <v>0.04</v>
      </c>
      <c r="T1222" s="4">
        <v>3644.24</v>
      </c>
      <c r="U1222" s="9">
        <f t="shared" si="175"/>
        <v>1</v>
      </c>
      <c r="V1222" s="4">
        <f t="shared" si="176"/>
        <v>110.43151515151514</v>
      </c>
      <c r="W1222" s="1" t="s">
        <v>14</v>
      </c>
      <c r="X1222" s="1">
        <v>35</v>
      </c>
      <c r="Y1222" s="4">
        <f t="shared" si="177"/>
        <v>3679.24</v>
      </c>
      <c r="Z1222" s="1" t="s">
        <v>42</v>
      </c>
      <c r="AA1222" s="1" t="s">
        <v>28</v>
      </c>
      <c r="AB1222" s="1" t="s">
        <v>29</v>
      </c>
      <c r="AC1222" s="1" t="s">
        <v>55</v>
      </c>
      <c r="AD1222" s="1" t="s">
        <v>48</v>
      </c>
      <c r="AE1222" s="2">
        <v>40019</v>
      </c>
    </row>
    <row r="1223" spans="1:31" x14ac:dyDescent="0.25">
      <c r="A1223">
        <f t="shared" si="178"/>
        <v>1222</v>
      </c>
      <c r="B1223" s="1">
        <v>34087</v>
      </c>
      <c r="C1223" s="2">
        <v>40018</v>
      </c>
      <c r="D1223" s="1" t="s">
        <v>13</v>
      </c>
      <c r="E1223" s="1" t="str">
        <f t="shared" si="171"/>
        <v>*</v>
      </c>
      <c r="F1223" s="1" t="str">
        <f t="shared" si="172"/>
        <v>*</v>
      </c>
      <c r="G1223" s="1" t="str">
        <f t="shared" si="173"/>
        <v>*</v>
      </c>
      <c r="J1223" s="1" t="str">
        <f t="shared" si="174"/>
        <v>*</v>
      </c>
      <c r="P1223" s="1">
        <v>31</v>
      </c>
      <c r="Q1223" s="1">
        <f t="shared" si="179"/>
        <v>0.04</v>
      </c>
      <c r="T1223" s="4">
        <v>3077.7310000000002</v>
      </c>
      <c r="U1223" s="9">
        <f t="shared" si="175"/>
        <v>1</v>
      </c>
      <c r="V1223" s="4">
        <f t="shared" si="176"/>
        <v>99.281645161290328</v>
      </c>
      <c r="W1223" s="1" t="s">
        <v>21</v>
      </c>
      <c r="X1223" s="1">
        <v>5.26</v>
      </c>
      <c r="Y1223" s="4">
        <f t="shared" si="177"/>
        <v>3082.9910000000004</v>
      </c>
      <c r="Z1223" s="1" t="s">
        <v>22</v>
      </c>
      <c r="AA1223" s="1" t="s">
        <v>28</v>
      </c>
      <c r="AB1223" s="1" t="s">
        <v>24</v>
      </c>
      <c r="AC1223" s="1" t="s">
        <v>25</v>
      </c>
      <c r="AD1223" s="1" t="s">
        <v>19</v>
      </c>
      <c r="AE1223" s="2">
        <v>40022</v>
      </c>
    </row>
    <row r="1224" spans="1:31" x14ac:dyDescent="0.25">
      <c r="A1224">
        <f t="shared" si="178"/>
        <v>1223</v>
      </c>
      <c r="B1224" s="1">
        <v>22119</v>
      </c>
      <c r="C1224" s="2">
        <v>40018</v>
      </c>
      <c r="D1224" s="1" t="s">
        <v>13</v>
      </c>
      <c r="E1224" s="1" t="str">
        <f t="shared" si="171"/>
        <v>*</v>
      </c>
      <c r="F1224" s="1" t="str">
        <f t="shared" si="172"/>
        <v>*</v>
      </c>
      <c r="G1224" s="1" t="str">
        <f t="shared" si="173"/>
        <v>*</v>
      </c>
      <c r="J1224" s="1" t="str">
        <f t="shared" si="174"/>
        <v>*</v>
      </c>
      <c r="P1224" s="1">
        <v>20</v>
      </c>
      <c r="Q1224" s="1">
        <f t="shared" si="179"/>
        <v>3.5000000000000003E-2</v>
      </c>
      <c r="T1224" s="4">
        <v>939.39</v>
      </c>
      <c r="U1224" s="9">
        <f t="shared" si="175"/>
        <v>0</v>
      </c>
      <c r="V1224" s="4">
        <f t="shared" si="176"/>
        <v>46.969499999999996</v>
      </c>
      <c r="W1224" s="1" t="s">
        <v>21</v>
      </c>
      <c r="X1224" s="1">
        <v>19.989999999999998</v>
      </c>
      <c r="Y1224" s="4">
        <f t="shared" si="177"/>
        <v>959.38</v>
      </c>
      <c r="Z1224" s="1" t="s">
        <v>15</v>
      </c>
      <c r="AA1224" s="1" t="s">
        <v>28</v>
      </c>
      <c r="AB1224" s="1" t="s">
        <v>29</v>
      </c>
      <c r="AC1224" s="1" t="s">
        <v>63</v>
      </c>
      <c r="AD1224" s="1" t="s">
        <v>19</v>
      </c>
      <c r="AE1224" s="2">
        <v>40023</v>
      </c>
    </row>
    <row r="1225" spans="1:31" x14ac:dyDescent="0.25">
      <c r="A1225">
        <f t="shared" si="178"/>
        <v>1224</v>
      </c>
      <c r="B1225" s="1">
        <v>9092</v>
      </c>
      <c r="C1225" s="2">
        <v>40018</v>
      </c>
      <c r="D1225" s="1" t="s">
        <v>27</v>
      </c>
      <c r="E1225" s="1" t="str">
        <f t="shared" si="171"/>
        <v>*</v>
      </c>
      <c r="F1225" s="1" t="str">
        <f t="shared" si="172"/>
        <v>*</v>
      </c>
      <c r="G1225" s="1" t="str">
        <f t="shared" si="173"/>
        <v>*</v>
      </c>
      <c r="J1225" s="1" t="str">
        <f t="shared" si="174"/>
        <v>*</v>
      </c>
      <c r="P1225" s="1">
        <v>8</v>
      </c>
      <c r="Q1225" s="1">
        <f t="shared" si="179"/>
        <v>0.01</v>
      </c>
      <c r="T1225" s="4">
        <v>599.20749999999998</v>
      </c>
      <c r="U1225" s="9">
        <f t="shared" si="175"/>
        <v>0</v>
      </c>
      <c r="V1225" s="4">
        <f t="shared" si="176"/>
        <v>74.900937499999998</v>
      </c>
      <c r="W1225" s="1" t="s">
        <v>21</v>
      </c>
      <c r="X1225" s="1">
        <v>4.9000000000000004</v>
      </c>
      <c r="Y1225" s="4">
        <f t="shared" si="177"/>
        <v>604.10749999999996</v>
      </c>
      <c r="Z1225" s="1" t="s">
        <v>42</v>
      </c>
      <c r="AA1225" s="1" t="s">
        <v>28</v>
      </c>
      <c r="AB1225" s="1" t="s">
        <v>24</v>
      </c>
      <c r="AC1225" s="1" t="s">
        <v>25</v>
      </c>
      <c r="AD1225" s="1" t="s">
        <v>19</v>
      </c>
      <c r="AE1225" s="2">
        <v>40019</v>
      </c>
    </row>
    <row r="1226" spans="1:31" x14ac:dyDescent="0.25">
      <c r="A1226">
        <f t="shared" si="178"/>
        <v>1225</v>
      </c>
      <c r="B1226" s="1">
        <v>29667</v>
      </c>
      <c r="C1226" s="2">
        <v>40018</v>
      </c>
      <c r="D1226" s="1" t="s">
        <v>27</v>
      </c>
      <c r="E1226" s="1" t="str">
        <f t="shared" si="171"/>
        <v>*</v>
      </c>
      <c r="F1226" s="1" t="str">
        <f t="shared" si="172"/>
        <v>*</v>
      </c>
      <c r="G1226" s="1" t="str">
        <f t="shared" si="173"/>
        <v>*</v>
      </c>
      <c r="J1226" s="1" t="str">
        <f t="shared" si="174"/>
        <v>*</v>
      </c>
      <c r="P1226" s="1">
        <v>14</v>
      </c>
      <c r="Q1226" s="1">
        <f t="shared" si="179"/>
        <v>0.02</v>
      </c>
      <c r="T1226" s="4">
        <v>215.31</v>
      </c>
      <c r="U1226" s="9">
        <f t="shared" si="175"/>
        <v>0</v>
      </c>
      <c r="V1226" s="4">
        <f t="shared" si="176"/>
        <v>15.379285714285714</v>
      </c>
      <c r="W1226" s="1" t="s">
        <v>21</v>
      </c>
      <c r="X1226" s="1">
        <v>10.91</v>
      </c>
      <c r="Y1226" s="4">
        <f t="shared" si="177"/>
        <v>226.22</v>
      </c>
      <c r="Z1226" s="1" t="s">
        <v>64</v>
      </c>
      <c r="AA1226" s="1" t="s">
        <v>28</v>
      </c>
      <c r="AB1226" s="1" t="s">
        <v>29</v>
      </c>
      <c r="AC1226" s="1" t="s">
        <v>43</v>
      </c>
      <c r="AD1226" s="1" t="s">
        <v>19</v>
      </c>
      <c r="AE1226" s="2">
        <v>40019</v>
      </c>
    </row>
    <row r="1227" spans="1:31" x14ac:dyDescent="0.25">
      <c r="A1227">
        <f t="shared" si="178"/>
        <v>1226</v>
      </c>
      <c r="B1227" s="1">
        <v>34882</v>
      </c>
      <c r="C1227" s="2">
        <v>40018</v>
      </c>
      <c r="D1227" s="1" t="s">
        <v>32</v>
      </c>
      <c r="E1227" s="1" t="str">
        <f t="shared" si="171"/>
        <v>***</v>
      </c>
      <c r="F1227" s="1" t="str">
        <f t="shared" si="172"/>
        <v>***</v>
      </c>
      <c r="G1227" s="1" t="str">
        <f t="shared" si="173"/>
        <v>***</v>
      </c>
      <c r="J1227" s="1" t="str">
        <f t="shared" si="174"/>
        <v>***</v>
      </c>
      <c r="P1227" s="1">
        <v>43</v>
      </c>
      <c r="Q1227" s="1">
        <f t="shared" si="179"/>
        <v>0.05</v>
      </c>
      <c r="T1227" s="4">
        <v>84.61</v>
      </c>
      <c r="U1227" s="9">
        <f t="shared" si="175"/>
        <v>0</v>
      </c>
      <c r="V1227" s="4">
        <f t="shared" si="176"/>
        <v>1.9676744186046511</v>
      </c>
      <c r="W1227" s="1" t="s">
        <v>21</v>
      </c>
      <c r="X1227" s="1">
        <v>1.49</v>
      </c>
      <c r="Y1227" s="4">
        <f t="shared" si="177"/>
        <v>86.1</v>
      </c>
      <c r="Z1227" s="1" t="s">
        <v>44</v>
      </c>
      <c r="AA1227" s="1" t="s">
        <v>37</v>
      </c>
      <c r="AB1227" s="1" t="s">
        <v>29</v>
      </c>
      <c r="AC1227" s="1" t="s">
        <v>43</v>
      </c>
      <c r="AD1227" s="1" t="s">
        <v>19</v>
      </c>
      <c r="AE1227" s="2">
        <v>40019</v>
      </c>
    </row>
    <row r="1228" spans="1:31" x14ac:dyDescent="0.25">
      <c r="A1228">
        <f t="shared" si="178"/>
        <v>1227</v>
      </c>
      <c r="B1228" s="1">
        <v>14112</v>
      </c>
      <c r="C1228" s="2">
        <v>40018</v>
      </c>
      <c r="D1228" s="1" t="s">
        <v>13</v>
      </c>
      <c r="E1228" s="1" t="str">
        <f t="shared" si="171"/>
        <v>*</v>
      </c>
      <c r="F1228" s="1" t="str">
        <f t="shared" si="172"/>
        <v>*</v>
      </c>
      <c r="G1228" s="1" t="str">
        <f t="shared" si="173"/>
        <v>*</v>
      </c>
      <c r="J1228" s="1" t="str">
        <f t="shared" si="174"/>
        <v>*</v>
      </c>
      <c r="P1228" s="1">
        <v>1</v>
      </c>
      <c r="Q1228" s="1">
        <f t="shared" si="179"/>
        <v>0.01</v>
      </c>
      <c r="T1228" s="4">
        <v>68.45</v>
      </c>
      <c r="U1228" s="9">
        <f t="shared" si="175"/>
        <v>0</v>
      </c>
      <c r="V1228" s="4">
        <f t="shared" si="176"/>
        <v>68.45</v>
      </c>
      <c r="W1228" s="1" t="s">
        <v>14</v>
      </c>
      <c r="X1228" s="1">
        <v>13.66</v>
      </c>
      <c r="Y1228" s="4">
        <f t="shared" si="177"/>
        <v>82.11</v>
      </c>
      <c r="Z1228" s="1" t="s">
        <v>44</v>
      </c>
      <c r="AA1228" s="1" t="s">
        <v>28</v>
      </c>
      <c r="AB1228" s="1" t="s">
        <v>29</v>
      </c>
      <c r="AC1228" s="1" t="s">
        <v>63</v>
      </c>
      <c r="AD1228" s="1" t="s">
        <v>19</v>
      </c>
      <c r="AE1228" s="2">
        <v>40018</v>
      </c>
    </row>
    <row r="1229" spans="1:31" x14ac:dyDescent="0.25">
      <c r="A1229">
        <f t="shared" si="178"/>
        <v>1228</v>
      </c>
      <c r="B1229" s="1">
        <v>16768</v>
      </c>
      <c r="C1229" s="2">
        <v>40019</v>
      </c>
      <c r="D1229" s="1" t="s">
        <v>20</v>
      </c>
      <c r="E1229" s="1" t="str">
        <f t="shared" si="171"/>
        <v>*</v>
      </c>
      <c r="F1229" s="1" t="str">
        <f t="shared" si="172"/>
        <v>**</v>
      </c>
      <c r="G1229" s="1" t="str">
        <f t="shared" si="173"/>
        <v>**</v>
      </c>
      <c r="J1229" s="1" t="str">
        <f t="shared" si="174"/>
        <v>**</v>
      </c>
      <c r="P1229" s="1">
        <v>9</v>
      </c>
      <c r="Q1229" s="1">
        <f t="shared" si="179"/>
        <v>0.01</v>
      </c>
      <c r="T1229" s="4">
        <v>101.47</v>
      </c>
      <c r="U1229" s="9">
        <f t="shared" si="175"/>
        <v>0</v>
      </c>
      <c r="V1229" s="4">
        <f t="shared" si="176"/>
        <v>11.274444444444445</v>
      </c>
      <c r="W1229" s="1" t="s">
        <v>21</v>
      </c>
      <c r="X1229" s="1">
        <v>4.5</v>
      </c>
      <c r="Y1229" s="4">
        <f t="shared" si="177"/>
        <v>105.97</v>
      </c>
      <c r="Z1229" s="1" t="s">
        <v>15</v>
      </c>
      <c r="AA1229" s="1" t="s">
        <v>28</v>
      </c>
      <c r="AB1229" s="1" t="s">
        <v>29</v>
      </c>
      <c r="AC1229" s="1" t="s">
        <v>63</v>
      </c>
      <c r="AD1229" s="1" t="s">
        <v>19</v>
      </c>
      <c r="AE1229" s="2">
        <v>40020</v>
      </c>
    </row>
    <row r="1230" spans="1:31" x14ac:dyDescent="0.25">
      <c r="A1230">
        <f t="shared" si="178"/>
        <v>1229</v>
      </c>
      <c r="B1230" s="1">
        <v>44867</v>
      </c>
      <c r="C1230" s="2">
        <v>40020</v>
      </c>
      <c r="D1230" s="1" t="s">
        <v>20</v>
      </c>
      <c r="E1230" s="1" t="str">
        <f t="shared" si="171"/>
        <v>*</v>
      </c>
      <c r="F1230" s="1" t="str">
        <f t="shared" si="172"/>
        <v>**</v>
      </c>
      <c r="G1230" s="1" t="str">
        <f t="shared" si="173"/>
        <v>**</v>
      </c>
      <c r="J1230" s="1" t="str">
        <f t="shared" si="174"/>
        <v>**</v>
      </c>
      <c r="P1230" s="1">
        <v>40</v>
      </c>
      <c r="Q1230" s="1">
        <f t="shared" si="179"/>
        <v>0.05</v>
      </c>
      <c r="T1230" s="4">
        <v>21425.91</v>
      </c>
      <c r="U1230" s="9">
        <f t="shared" si="175"/>
        <v>1</v>
      </c>
      <c r="V1230" s="4">
        <f t="shared" si="176"/>
        <v>535.64774999999997</v>
      </c>
      <c r="W1230" s="1" t="s">
        <v>33</v>
      </c>
      <c r="X1230" s="1">
        <v>26</v>
      </c>
      <c r="Y1230" s="4">
        <f t="shared" si="177"/>
        <v>21451.91</v>
      </c>
      <c r="Z1230" s="1" t="s">
        <v>22</v>
      </c>
      <c r="AA1230" s="1" t="s">
        <v>37</v>
      </c>
      <c r="AB1230" s="1" t="s">
        <v>17</v>
      </c>
      <c r="AC1230" s="1" t="s">
        <v>34</v>
      </c>
      <c r="AD1230" s="1" t="s">
        <v>35</v>
      </c>
      <c r="AE1230" s="2">
        <v>40022</v>
      </c>
    </row>
    <row r="1231" spans="1:31" x14ac:dyDescent="0.25">
      <c r="A1231">
        <f t="shared" si="178"/>
        <v>1230</v>
      </c>
      <c r="B1231" s="1">
        <v>10692</v>
      </c>
      <c r="C1231" s="2">
        <v>40020</v>
      </c>
      <c r="D1231" s="1" t="s">
        <v>13</v>
      </c>
      <c r="E1231" s="1" t="str">
        <f t="shared" si="171"/>
        <v>*</v>
      </c>
      <c r="F1231" s="1" t="str">
        <f t="shared" si="172"/>
        <v>*</v>
      </c>
      <c r="G1231" s="1" t="str">
        <f t="shared" si="173"/>
        <v>*</v>
      </c>
      <c r="J1231" s="1" t="str">
        <f t="shared" si="174"/>
        <v>*</v>
      </c>
      <c r="P1231" s="1">
        <v>48</v>
      </c>
      <c r="Q1231" s="1">
        <f t="shared" si="179"/>
        <v>0.05</v>
      </c>
      <c r="T1231" s="4">
        <v>8101.9875000000002</v>
      </c>
      <c r="U1231" s="9">
        <f t="shared" si="175"/>
        <v>1</v>
      </c>
      <c r="V1231" s="4">
        <f t="shared" si="176"/>
        <v>168.79140624999999</v>
      </c>
      <c r="W1231" s="1" t="s">
        <v>21</v>
      </c>
      <c r="X1231" s="1">
        <v>4.2</v>
      </c>
      <c r="Y1231" s="4">
        <f t="shared" si="177"/>
        <v>8106.1875</v>
      </c>
      <c r="Z1231" s="1" t="s">
        <v>15</v>
      </c>
      <c r="AA1231" s="1" t="s">
        <v>28</v>
      </c>
      <c r="AB1231" s="1" t="s">
        <v>24</v>
      </c>
      <c r="AC1231" s="1" t="s">
        <v>25</v>
      </c>
      <c r="AD1231" s="1" t="s">
        <v>19</v>
      </c>
      <c r="AE1231" s="2">
        <v>40024</v>
      </c>
    </row>
    <row r="1232" spans="1:31" x14ac:dyDescent="0.25">
      <c r="A1232">
        <f t="shared" si="178"/>
        <v>1231</v>
      </c>
      <c r="B1232" s="1">
        <v>24933</v>
      </c>
      <c r="C1232" s="2">
        <v>40020</v>
      </c>
      <c r="D1232" s="1" t="s">
        <v>13</v>
      </c>
      <c r="E1232" s="1" t="str">
        <f t="shared" si="171"/>
        <v>*</v>
      </c>
      <c r="F1232" s="1" t="str">
        <f t="shared" si="172"/>
        <v>*</v>
      </c>
      <c r="G1232" s="1" t="str">
        <f t="shared" si="173"/>
        <v>*</v>
      </c>
      <c r="J1232" s="1" t="str">
        <f t="shared" si="174"/>
        <v>*</v>
      </c>
      <c r="P1232" s="1">
        <v>32</v>
      </c>
      <c r="Q1232" s="1">
        <f t="shared" si="179"/>
        <v>0.04</v>
      </c>
      <c r="T1232" s="4">
        <v>3416.38</v>
      </c>
      <c r="U1232" s="9">
        <f t="shared" si="175"/>
        <v>1</v>
      </c>
      <c r="V1232" s="4">
        <f t="shared" si="176"/>
        <v>106.761875</v>
      </c>
      <c r="W1232" s="1" t="s">
        <v>33</v>
      </c>
      <c r="X1232" s="1">
        <v>57.38</v>
      </c>
      <c r="Y1232" s="4">
        <f t="shared" si="177"/>
        <v>3473.76</v>
      </c>
      <c r="Z1232" s="1" t="s">
        <v>15</v>
      </c>
      <c r="AA1232" s="1" t="s">
        <v>16</v>
      </c>
      <c r="AB1232" s="1" t="s">
        <v>17</v>
      </c>
      <c r="AC1232" s="1" t="s">
        <v>62</v>
      </c>
      <c r="AD1232" s="1" t="s">
        <v>59</v>
      </c>
      <c r="AE1232" s="2">
        <v>40022</v>
      </c>
    </row>
    <row r="1233" spans="1:31" x14ac:dyDescent="0.25">
      <c r="A1233">
        <f t="shared" si="178"/>
        <v>1232</v>
      </c>
      <c r="B1233" s="1">
        <v>902</v>
      </c>
      <c r="C1233" s="2">
        <v>40020</v>
      </c>
      <c r="D1233" s="1" t="s">
        <v>27</v>
      </c>
      <c r="E1233" s="1" t="str">
        <f t="shared" si="171"/>
        <v>*</v>
      </c>
      <c r="F1233" s="1" t="str">
        <f t="shared" si="172"/>
        <v>*</v>
      </c>
      <c r="G1233" s="1" t="str">
        <f t="shared" si="173"/>
        <v>*</v>
      </c>
      <c r="J1233" s="1" t="str">
        <f t="shared" si="174"/>
        <v>*</v>
      </c>
      <c r="P1233" s="1">
        <v>10</v>
      </c>
      <c r="Q1233" s="1">
        <f t="shared" si="179"/>
        <v>0.02</v>
      </c>
      <c r="T1233" s="4">
        <v>1925.83</v>
      </c>
      <c r="U1233" s="9">
        <f t="shared" si="175"/>
        <v>1</v>
      </c>
      <c r="V1233" s="4">
        <f t="shared" si="176"/>
        <v>192.583</v>
      </c>
      <c r="W1233" s="1" t="s">
        <v>21</v>
      </c>
      <c r="X1233" s="1">
        <v>0.99</v>
      </c>
      <c r="Y1233" s="4">
        <f t="shared" si="177"/>
        <v>1926.82</v>
      </c>
      <c r="Z1233" s="1" t="s">
        <v>51</v>
      </c>
      <c r="AA1233" s="1" t="s">
        <v>28</v>
      </c>
      <c r="AB1233" s="1" t="s">
        <v>29</v>
      </c>
      <c r="AC1233" s="1" t="s">
        <v>63</v>
      </c>
      <c r="AD1233" s="1" t="s">
        <v>19</v>
      </c>
      <c r="AE1233" s="2">
        <v>40023</v>
      </c>
    </row>
    <row r="1234" spans="1:31" x14ac:dyDescent="0.25">
      <c r="A1234">
        <f t="shared" si="178"/>
        <v>1233</v>
      </c>
      <c r="B1234" s="1">
        <v>33699</v>
      </c>
      <c r="C1234" s="2">
        <v>40020</v>
      </c>
      <c r="D1234" s="1" t="s">
        <v>13</v>
      </c>
      <c r="E1234" s="1" t="str">
        <f t="shared" si="171"/>
        <v>*</v>
      </c>
      <c r="F1234" s="1" t="str">
        <f t="shared" si="172"/>
        <v>*</v>
      </c>
      <c r="G1234" s="1" t="str">
        <f t="shared" si="173"/>
        <v>*</v>
      </c>
      <c r="J1234" s="1" t="str">
        <f t="shared" si="174"/>
        <v>*</v>
      </c>
      <c r="P1234" s="1">
        <v>13</v>
      </c>
      <c r="Q1234" s="1">
        <f t="shared" si="179"/>
        <v>0.02</v>
      </c>
      <c r="T1234" s="4">
        <v>1619.51</v>
      </c>
      <c r="U1234" s="9">
        <f t="shared" si="175"/>
        <v>1</v>
      </c>
      <c r="V1234" s="4">
        <f t="shared" si="176"/>
        <v>124.5776923076923</v>
      </c>
      <c r="W1234" s="1" t="s">
        <v>33</v>
      </c>
      <c r="X1234" s="1">
        <v>70.2</v>
      </c>
      <c r="Y1234" s="4">
        <f t="shared" si="177"/>
        <v>1689.71</v>
      </c>
      <c r="Z1234" s="1" t="s">
        <v>44</v>
      </c>
      <c r="AA1234" s="1" t="s">
        <v>23</v>
      </c>
      <c r="AB1234" s="1" t="s">
        <v>17</v>
      </c>
      <c r="AC1234" s="1" t="s">
        <v>34</v>
      </c>
      <c r="AD1234" s="1" t="s">
        <v>35</v>
      </c>
      <c r="AE1234" s="2">
        <v>40024</v>
      </c>
    </row>
    <row r="1235" spans="1:31" x14ac:dyDescent="0.25">
      <c r="A1235">
        <f t="shared" si="178"/>
        <v>1234</v>
      </c>
      <c r="B1235" s="1">
        <v>10692</v>
      </c>
      <c r="C1235" s="2">
        <v>40020</v>
      </c>
      <c r="D1235" s="1" t="s">
        <v>13</v>
      </c>
      <c r="E1235" s="1" t="str">
        <f t="shared" si="171"/>
        <v>*</v>
      </c>
      <c r="F1235" s="1" t="str">
        <f t="shared" si="172"/>
        <v>*</v>
      </c>
      <c r="G1235" s="1" t="str">
        <f t="shared" si="173"/>
        <v>*</v>
      </c>
      <c r="J1235" s="1" t="str">
        <f t="shared" si="174"/>
        <v>*</v>
      </c>
      <c r="P1235" s="1">
        <v>8</v>
      </c>
      <c r="Q1235" s="1">
        <f t="shared" si="179"/>
        <v>0.01</v>
      </c>
      <c r="T1235" s="4">
        <v>1313.8109999999999</v>
      </c>
      <c r="U1235" s="9">
        <f t="shared" si="175"/>
        <v>1</v>
      </c>
      <c r="V1235" s="4">
        <f t="shared" si="176"/>
        <v>164.22637499999999</v>
      </c>
      <c r="W1235" s="1" t="s">
        <v>21</v>
      </c>
      <c r="X1235" s="1">
        <v>8.99</v>
      </c>
      <c r="Y1235" s="4">
        <f t="shared" si="177"/>
        <v>1322.8009999999999</v>
      </c>
      <c r="Z1235" s="1" t="s">
        <v>15</v>
      </c>
      <c r="AA1235" s="1" t="s">
        <v>28</v>
      </c>
      <c r="AB1235" s="1" t="s">
        <v>24</v>
      </c>
      <c r="AC1235" s="1" t="s">
        <v>25</v>
      </c>
      <c r="AD1235" s="1" t="s">
        <v>19</v>
      </c>
      <c r="AE1235" s="2">
        <v>40020</v>
      </c>
    </row>
    <row r="1236" spans="1:31" x14ac:dyDescent="0.25">
      <c r="A1236">
        <f t="shared" si="178"/>
        <v>1235</v>
      </c>
      <c r="B1236" s="1">
        <v>48453</v>
      </c>
      <c r="C1236" s="2">
        <v>40020</v>
      </c>
      <c r="D1236" s="1" t="s">
        <v>36</v>
      </c>
      <c r="E1236" s="1" t="str">
        <f t="shared" si="171"/>
        <v>*</v>
      </c>
      <c r="F1236" s="1" t="str">
        <f t="shared" si="172"/>
        <v>*</v>
      </c>
      <c r="G1236" s="1" t="str">
        <f t="shared" si="173"/>
        <v>*</v>
      </c>
      <c r="J1236" s="1" t="str">
        <f t="shared" si="174"/>
        <v>*</v>
      </c>
      <c r="P1236" s="1">
        <v>50</v>
      </c>
      <c r="Q1236" s="1">
        <f t="shared" si="179"/>
        <v>0.06</v>
      </c>
      <c r="T1236" s="4">
        <v>387.03</v>
      </c>
      <c r="U1236" s="9">
        <f t="shared" si="175"/>
        <v>0</v>
      </c>
      <c r="V1236" s="4">
        <f t="shared" si="176"/>
        <v>7.7405999999999997</v>
      </c>
      <c r="W1236" s="1" t="s">
        <v>21</v>
      </c>
      <c r="X1236" s="1">
        <v>4.95</v>
      </c>
      <c r="Y1236" s="4">
        <f t="shared" si="177"/>
        <v>391.97999999999996</v>
      </c>
      <c r="Z1236" s="1" t="s">
        <v>22</v>
      </c>
      <c r="AA1236" s="1" t="s">
        <v>37</v>
      </c>
      <c r="AB1236" s="1" t="s">
        <v>17</v>
      </c>
      <c r="AC1236" s="1" t="s">
        <v>18</v>
      </c>
      <c r="AD1236" s="1" t="s">
        <v>19</v>
      </c>
      <c r="AE1236" s="2">
        <v>40020</v>
      </c>
    </row>
    <row r="1237" spans="1:31" x14ac:dyDescent="0.25">
      <c r="A1237">
        <f t="shared" si="178"/>
        <v>1236</v>
      </c>
      <c r="B1237" s="1">
        <v>33699</v>
      </c>
      <c r="C1237" s="2">
        <v>40020</v>
      </c>
      <c r="D1237" s="1" t="s">
        <v>13</v>
      </c>
      <c r="E1237" s="1" t="str">
        <f t="shared" si="171"/>
        <v>*</v>
      </c>
      <c r="F1237" s="1" t="str">
        <f t="shared" si="172"/>
        <v>*</v>
      </c>
      <c r="G1237" s="1" t="str">
        <f t="shared" si="173"/>
        <v>*</v>
      </c>
      <c r="J1237" s="1" t="str">
        <f t="shared" si="174"/>
        <v>*</v>
      </c>
      <c r="P1237" s="1">
        <v>18</v>
      </c>
      <c r="Q1237" s="1">
        <f t="shared" si="179"/>
        <v>0.02</v>
      </c>
      <c r="T1237" s="4">
        <v>290.07</v>
      </c>
      <c r="U1237" s="9">
        <f t="shared" si="175"/>
        <v>0</v>
      </c>
      <c r="V1237" s="4">
        <f t="shared" si="176"/>
        <v>16.114999999999998</v>
      </c>
      <c r="W1237" s="1" t="s">
        <v>21</v>
      </c>
      <c r="X1237" s="1">
        <v>7.04</v>
      </c>
      <c r="Y1237" s="4">
        <f t="shared" si="177"/>
        <v>297.11</v>
      </c>
      <c r="Z1237" s="1" t="s">
        <v>53</v>
      </c>
      <c r="AA1237" s="1" t="s">
        <v>23</v>
      </c>
      <c r="AB1237" s="1" t="s">
        <v>29</v>
      </c>
      <c r="AC1237" s="1" t="s">
        <v>55</v>
      </c>
      <c r="AD1237" s="1" t="s">
        <v>19</v>
      </c>
      <c r="AE1237" s="2">
        <v>40027</v>
      </c>
    </row>
    <row r="1238" spans="1:31" x14ac:dyDescent="0.25">
      <c r="A1238">
        <f t="shared" si="178"/>
        <v>1237</v>
      </c>
      <c r="B1238" s="1">
        <v>33699</v>
      </c>
      <c r="C1238" s="2">
        <v>40020</v>
      </c>
      <c r="D1238" s="1" t="s">
        <v>13</v>
      </c>
      <c r="E1238" s="1" t="str">
        <f t="shared" si="171"/>
        <v>*</v>
      </c>
      <c r="F1238" s="1" t="str">
        <f t="shared" si="172"/>
        <v>*</v>
      </c>
      <c r="G1238" s="1" t="str">
        <f t="shared" si="173"/>
        <v>*</v>
      </c>
      <c r="J1238" s="1" t="str">
        <f t="shared" si="174"/>
        <v>*</v>
      </c>
      <c r="P1238" s="1">
        <v>31</v>
      </c>
      <c r="Q1238" s="1">
        <f t="shared" si="179"/>
        <v>0.04</v>
      </c>
      <c r="T1238" s="4">
        <v>196.81</v>
      </c>
      <c r="U1238" s="9">
        <f t="shared" si="175"/>
        <v>0</v>
      </c>
      <c r="V1238" s="4">
        <f t="shared" si="176"/>
        <v>6.3487096774193548</v>
      </c>
      <c r="W1238" s="1" t="s">
        <v>21</v>
      </c>
      <c r="X1238" s="1">
        <v>1.34</v>
      </c>
      <c r="Y1238" s="4">
        <f t="shared" si="177"/>
        <v>198.15</v>
      </c>
      <c r="Z1238" s="1" t="s">
        <v>53</v>
      </c>
      <c r="AA1238" s="1" t="s">
        <v>23</v>
      </c>
      <c r="AB1238" s="1" t="s">
        <v>29</v>
      </c>
      <c r="AC1238" s="1" t="s">
        <v>40</v>
      </c>
      <c r="AD1238" s="1" t="s">
        <v>31</v>
      </c>
      <c r="AE1238" s="2">
        <v>40025</v>
      </c>
    </row>
    <row r="1239" spans="1:31" x14ac:dyDescent="0.25">
      <c r="A1239">
        <f t="shared" si="178"/>
        <v>1238</v>
      </c>
      <c r="B1239" s="1">
        <v>24933</v>
      </c>
      <c r="C1239" s="2">
        <v>40020</v>
      </c>
      <c r="D1239" s="1" t="s">
        <v>13</v>
      </c>
      <c r="E1239" s="1" t="str">
        <f t="shared" si="171"/>
        <v>*</v>
      </c>
      <c r="F1239" s="1" t="str">
        <f t="shared" si="172"/>
        <v>*</v>
      </c>
      <c r="G1239" s="1" t="str">
        <f t="shared" si="173"/>
        <v>*</v>
      </c>
      <c r="J1239" s="1" t="str">
        <f t="shared" si="174"/>
        <v>*</v>
      </c>
      <c r="P1239" s="1">
        <v>14</v>
      </c>
      <c r="Q1239" s="1">
        <f t="shared" si="179"/>
        <v>0.02</v>
      </c>
      <c r="T1239" s="4">
        <v>142.81</v>
      </c>
      <c r="U1239" s="9">
        <f t="shared" si="175"/>
        <v>0</v>
      </c>
      <c r="V1239" s="4">
        <f t="shared" si="176"/>
        <v>10.200714285714286</v>
      </c>
      <c r="W1239" s="1" t="s">
        <v>21</v>
      </c>
      <c r="X1239" s="1">
        <v>2.27</v>
      </c>
      <c r="Y1239" s="4">
        <f t="shared" si="177"/>
        <v>145.08000000000001</v>
      </c>
      <c r="Z1239" s="1" t="s">
        <v>15</v>
      </c>
      <c r="AA1239" s="1" t="s">
        <v>16</v>
      </c>
      <c r="AB1239" s="1" t="s">
        <v>29</v>
      </c>
      <c r="AC1239" s="1" t="s">
        <v>40</v>
      </c>
      <c r="AD1239" s="1" t="s">
        <v>31</v>
      </c>
      <c r="AE1239" s="2">
        <v>40022</v>
      </c>
    </row>
    <row r="1240" spans="1:31" x14ac:dyDescent="0.25">
      <c r="A1240">
        <f t="shared" si="178"/>
        <v>1239</v>
      </c>
      <c r="B1240" s="1">
        <v>10692</v>
      </c>
      <c r="C1240" s="2">
        <v>40020</v>
      </c>
      <c r="D1240" s="1" t="s">
        <v>13</v>
      </c>
      <c r="E1240" s="1" t="str">
        <f t="shared" si="171"/>
        <v>*</v>
      </c>
      <c r="F1240" s="1" t="str">
        <f t="shared" si="172"/>
        <v>*</v>
      </c>
      <c r="G1240" s="1" t="str">
        <f t="shared" si="173"/>
        <v>*</v>
      </c>
      <c r="J1240" s="1" t="str">
        <f t="shared" si="174"/>
        <v>*</v>
      </c>
      <c r="P1240" s="1">
        <v>26</v>
      </c>
      <c r="Q1240" s="1">
        <f t="shared" si="179"/>
        <v>3.5000000000000003E-2</v>
      </c>
      <c r="T1240" s="4">
        <v>100.41</v>
      </c>
      <c r="U1240" s="9">
        <f t="shared" si="175"/>
        <v>0</v>
      </c>
      <c r="V1240" s="4">
        <f t="shared" si="176"/>
        <v>3.8619230769230768</v>
      </c>
      <c r="W1240" s="1" t="s">
        <v>21</v>
      </c>
      <c r="X1240" s="1">
        <v>4.17</v>
      </c>
      <c r="Y1240" s="4">
        <f t="shared" si="177"/>
        <v>104.58</v>
      </c>
      <c r="Z1240" s="1" t="s">
        <v>15</v>
      </c>
      <c r="AA1240" s="1" t="s">
        <v>28</v>
      </c>
      <c r="AB1240" s="1" t="s">
        <v>29</v>
      </c>
      <c r="AC1240" s="1" t="s">
        <v>30</v>
      </c>
      <c r="AD1240" s="1" t="s">
        <v>41</v>
      </c>
      <c r="AE1240" s="2">
        <v>40022</v>
      </c>
    </row>
    <row r="1241" spans="1:31" x14ac:dyDescent="0.25">
      <c r="A1241">
        <f t="shared" si="178"/>
        <v>1240</v>
      </c>
      <c r="B1241" s="1">
        <v>57794</v>
      </c>
      <c r="C1241" s="2">
        <v>40020</v>
      </c>
      <c r="D1241" s="1" t="s">
        <v>13</v>
      </c>
      <c r="E1241" s="1" t="str">
        <f t="shared" si="171"/>
        <v>*</v>
      </c>
      <c r="F1241" s="1" t="str">
        <f t="shared" si="172"/>
        <v>*</v>
      </c>
      <c r="G1241" s="1" t="str">
        <f t="shared" si="173"/>
        <v>*</v>
      </c>
      <c r="J1241" s="1" t="str">
        <f t="shared" si="174"/>
        <v>*</v>
      </c>
      <c r="P1241" s="1">
        <v>16</v>
      </c>
      <c r="Q1241" s="1">
        <f t="shared" si="179"/>
        <v>0.02</v>
      </c>
      <c r="T1241" s="4">
        <v>88.84</v>
      </c>
      <c r="U1241" s="9">
        <f t="shared" si="175"/>
        <v>0</v>
      </c>
      <c r="V1241" s="4">
        <f t="shared" si="176"/>
        <v>5.5525000000000002</v>
      </c>
      <c r="W1241" s="1" t="s">
        <v>21</v>
      </c>
      <c r="X1241" s="1">
        <v>6.07</v>
      </c>
      <c r="Y1241" s="4">
        <f t="shared" si="177"/>
        <v>94.91</v>
      </c>
      <c r="Z1241" s="1" t="s">
        <v>22</v>
      </c>
      <c r="AA1241" s="1" t="s">
        <v>37</v>
      </c>
      <c r="AB1241" s="1" t="s">
        <v>29</v>
      </c>
      <c r="AC1241" s="1" t="s">
        <v>40</v>
      </c>
      <c r="AD1241" s="1" t="s">
        <v>19</v>
      </c>
      <c r="AE1241" s="2">
        <v>40022</v>
      </c>
    </row>
    <row r="1242" spans="1:31" x14ac:dyDescent="0.25">
      <c r="A1242">
        <f t="shared" si="178"/>
        <v>1241</v>
      </c>
      <c r="B1242" s="1">
        <v>3459</v>
      </c>
      <c r="C1242" s="2">
        <v>40021</v>
      </c>
      <c r="D1242" s="1" t="s">
        <v>27</v>
      </c>
      <c r="E1242" s="1" t="str">
        <f t="shared" si="171"/>
        <v>*</v>
      </c>
      <c r="F1242" s="1" t="str">
        <f t="shared" si="172"/>
        <v>*</v>
      </c>
      <c r="G1242" s="1" t="str">
        <f t="shared" si="173"/>
        <v>*</v>
      </c>
      <c r="J1242" s="1" t="str">
        <f t="shared" si="174"/>
        <v>*</v>
      </c>
      <c r="P1242" s="1">
        <v>24</v>
      </c>
      <c r="Q1242" s="1">
        <f t="shared" si="179"/>
        <v>3.5000000000000003E-2</v>
      </c>
      <c r="T1242" s="4">
        <v>2152.404</v>
      </c>
      <c r="U1242" s="9">
        <f t="shared" si="175"/>
        <v>1</v>
      </c>
      <c r="V1242" s="4">
        <f t="shared" si="176"/>
        <v>89.683499999999995</v>
      </c>
      <c r="W1242" s="1" t="s">
        <v>14</v>
      </c>
      <c r="X1242" s="1">
        <v>8.99</v>
      </c>
      <c r="Y1242" s="4">
        <f t="shared" si="177"/>
        <v>2161.3939999999998</v>
      </c>
      <c r="Z1242" s="1" t="s">
        <v>51</v>
      </c>
      <c r="AA1242" s="1" t="s">
        <v>37</v>
      </c>
      <c r="AB1242" s="1" t="s">
        <v>24</v>
      </c>
      <c r="AC1242" s="1" t="s">
        <v>25</v>
      </c>
      <c r="AD1242" s="1" t="s">
        <v>19</v>
      </c>
      <c r="AE1242" s="2">
        <v>40023</v>
      </c>
    </row>
    <row r="1243" spans="1:31" x14ac:dyDescent="0.25">
      <c r="A1243">
        <f t="shared" si="178"/>
        <v>1242</v>
      </c>
      <c r="B1243" s="1">
        <v>9606</v>
      </c>
      <c r="C1243" s="2">
        <v>40021</v>
      </c>
      <c r="D1243" s="1" t="s">
        <v>27</v>
      </c>
      <c r="E1243" s="1" t="str">
        <f t="shared" si="171"/>
        <v>*</v>
      </c>
      <c r="F1243" s="1" t="str">
        <f t="shared" si="172"/>
        <v>*</v>
      </c>
      <c r="G1243" s="1" t="str">
        <f t="shared" si="173"/>
        <v>*</v>
      </c>
      <c r="J1243" s="1" t="str">
        <f t="shared" si="174"/>
        <v>*</v>
      </c>
      <c r="P1243" s="1">
        <v>39</v>
      </c>
      <c r="Q1243" s="1">
        <f t="shared" si="179"/>
        <v>0.04</v>
      </c>
      <c r="T1243" s="4">
        <v>493.26</v>
      </c>
      <c r="U1243" s="9">
        <f t="shared" si="175"/>
        <v>0</v>
      </c>
      <c r="V1243" s="4">
        <f t="shared" si="176"/>
        <v>12.647692307692308</v>
      </c>
      <c r="W1243" s="1" t="s">
        <v>21</v>
      </c>
      <c r="X1243" s="1">
        <v>0.49</v>
      </c>
      <c r="Y1243" s="4">
        <f t="shared" si="177"/>
        <v>493.75</v>
      </c>
      <c r="Z1243" s="1" t="s">
        <v>22</v>
      </c>
      <c r="AA1243" s="1" t="s">
        <v>23</v>
      </c>
      <c r="AB1243" s="1" t="s">
        <v>29</v>
      </c>
      <c r="AC1243" s="1" t="s">
        <v>58</v>
      </c>
      <c r="AD1243" s="1" t="s">
        <v>19</v>
      </c>
      <c r="AE1243" s="2">
        <v>40021</v>
      </c>
    </row>
    <row r="1244" spans="1:31" x14ac:dyDescent="0.25">
      <c r="A1244">
        <f t="shared" si="178"/>
        <v>1243</v>
      </c>
      <c r="B1244" s="1">
        <v>19078</v>
      </c>
      <c r="C1244" s="2">
        <v>40021</v>
      </c>
      <c r="D1244" s="1" t="s">
        <v>32</v>
      </c>
      <c r="E1244" s="1" t="str">
        <f t="shared" si="171"/>
        <v>***</v>
      </c>
      <c r="F1244" s="1" t="str">
        <f t="shared" si="172"/>
        <v>***</v>
      </c>
      <c r="G1244" s="1" t="str">
        <f t="shared" si="173"/>
        <v>***</v>
      </c>
      <c r="J1244" s="1" t="str">
        <f t="shared" si="174"/>
        <v>***</v>
      </c>
      <c r="P1244" s="1">
        <v>21</v>
      </c>
      <c r="Q1244" s="1">
        <f t="shared" si="179"/>
        <v>3.5000000000000003E-2</v>
      </c>
      <c r="T1244" s="4">
        <v>256.12</v>
      </c>
      <c r="U1244" s="9">
        <f t="shared" si="175"/>
        <v>0</v>
      </c>
      <c r="V1244" s="4">
        <f t="shared" si="176"/>
        <v>12.196190476190477</v>
      </c>
      <c r="W1244" s="1" t="s">
        <v>21</v>
      </c>
      <c r="X1244" s="1">
        <v>4.9800000000000004</v>
      </c>
      <c r="Y1244" s="4">
        <f t="shared" si="177"/>
        <v>261.10000000000002</v>
      </c>
      <c r="Z1244" s="1" t="s">
        <v>39</v>
      </c>
      <c r="AA1244" s="1" t="s">
        <v>28</v>
      </c>
      <c r="AB1244" s="1" t="s">
        <v>29</v>
      </c>
      <c r="AC1244" s="1" t="s">
        <v>63</v>
      </c>
      <c r="AD1244" s="1" t="s">
        <v>19</v>
      </c>
      <c r="AE1244" s="2">
        <v>40022</v>
      </c>
    </row>
    <row r="1245" spans="1:31" x14ac:dyDescent="0.25">
      <c r="A1245">
        <f t="shared" si="178"/>
        <v>1244</v>
      </c>
      <c r="B1245" s="1">
        <v>53029</v>
      </c>
      <c r="C1245" s="2">
        <v>40021</v>
      </c>
      <c r="D1245" s="1" t="s">
        <v>13</v>
      </c>
      <c r="E1245" s="1" t="str">
        <f t="shared" si="171"/>
        <v>*</v>
      </c>
      <c r="F1245" s="1" t="str">
        <f t="shared" si="172"/>
        <v>*</v>
      </c>
      <c r="G1245" s="1" t="str">
        <f t="shared" si="173"/>
        <v>*</v>
      </c>
      <c r="J1245" s="1" t="str">
        <f t="shared" si="174"/>
        <v>*</v>
      </c>
      <c r="P1245" s="1">
        <v>39</v>
      </c>
      <c r="Q1245" s="1">
        <f t="shared" si="179"/>
        <v>0.04</v>
      </c>
      <c r="T1245" s="4">
        <v>223.34</v>
      </c>
      <c r="U1245" s="9">
        <f t="shared" si="175"/>
        <v>0</v>
      </c>
      <c r="V1245" s="4">
        <f t="shared" si="176"/>
        <v>5.7266666666666666</v>
      </c>
      <c r="W1245" s="1" t="s">
        <v>21</v>
      </c>
      <c r="X1245" s="1">
        <v>0.5</v>
      </c>
      <c r="Y1245" s="4">
        <f t="shared" si="177"/>
        <v>223.84</v>
      </c>
      <c r="Z1245" s="1" t="s">
        <v>49</v>
      </c>
      <c r="AA1245" s="1" t="s">
        <v>28</v>
      </c>
      <c r="AB1245" s="1" t="s">
        <v>29</v>
      </c>
      <c r="AC1245" s="1" t="s">
        <v>58</v>
      </c>
      <c r="AD1245" s="1" t="s">
        <v>19</v>
      </c>
      <c r="AE1245" s="2">
        <v>40026</v>
      </c>
    </row>
    <row r="1246" spans="1:31" x14ac:dyDescent="0.25">
      <c r="A1246">
        <f t="shared" si="178"/>
        <v>1245</v>
      </c>
      <c r="B1246" s="1">
        <v>9606</v>
      </c>
      <c r="C1246" s="2">
        <v>40021</v>
      </c>
      <c r="D1246" s="1" t="s">
        <v>27</v>
      </c>
      <c r="E1246" s="1" t="str">
        <f t="shared" si="171"/>
        <v>*</v>
      </c>
      <c r="F1246" s="1" t="str">
        <f t="shared" si="172"/>
        <v>*</v>
      </c>
      <c r="G1246" s="1" t="str">
        <f t="shared" si="173"/>
        <v>*</v>
      </c>
      <c r="J1246" s="1" t="str">
        <f t="shared" si="174"/>
        <v>*</v>
      </c>
      <c r="P1246" s="1">
        <v>37</v>
      </c>
      <c r="Q1246" s="1">
        <f t="shared" si="179"/>
        <v>0.04</v>
      </c>
      <c r="T1246" s="4">
        <v>192.15</v>
      </c>
      <c r="U1246" s="9">
        <f t="shared" si="175"/>
        <v>0</v>
      </c>
      <c r="V1246" s="4">
        <f t="shared" si="176"/>
        <v>5.1932432432432432</v>
      </c>
      <c r="W1246" s="1" t="s">
        <v>14</v>
      </c>
      <c r="X1246" s="1">
        <v>2.04</v>
      </c>
      <c r="Y1246" s="4">
        <f t="shared" si="177"/>
        <v>194.19</v>
      </c>
      <c r="Z1246" s="1" t="s">
        <v>22</v>
      </c>
      <c r="AA1246" s="1" t="s">
        <v>23</v>
      </c>
      <c r="AB1246" s="1" t="s">
        <v>29</v>
      </c>
      <c r="AC1246" s="1" t="s">
        <v>40</v>
      </c>
      <c r="AD1246" s="1" t="s">
        <v>31</v>
      </c>
      <c r="AE1246" s="2">
        <v>40023</v>
      </c>
    </row>
    <row r="1247" spans="1:31" x14ac:dyDescent="0.25">
      <c r="A1247">
        <f t="shared" si="178"/>
        <v>1246</v>
      </c>
      <c r="B1247" s="1">
        <v>21538</v>
      </c>
      <c r="C1247" s="2">
        <v>40021</v>
      </c>
      <c r="D1247" s="1" t="s">
        <v>36</v>
      </c>
      <c r="E1247" s="1" t="str">
        <f t="shared" si="171"/>
        <v>*</v>
      </c>
      <c r="F1247" s="1" t="str">
        <f t="shared" si="172"/>
        <v>*</v>
      </c>
      <c r="G1247" s="1" t="str">
        <f t="shared" si="173"/>
        <v>*</v>
      </c>
      <c r="J1247" s="1" t="str">
        <f t="shared" si="174"/>
        <v>*</v>
      </c>
      <c r="P1247" s="1">
        <v>31</v>
      </c>
      <c r="Q1247" s="1">
        <f t="shared" si="179"/>
        <v>0.04</v>
      </c>
      <c r="T1247" s="4">
        <v>87.32</v>
      </c>
      <c r="U1247" s="9">
        <f t="shared" si="175"/>
        <v>0</v>
      </c>
      <c r="V1247" s="4">
        <f t="shared" si="176"/>
        <v>2.8167741935483868</v>
      </c>
      <c r="W1247" s="1" t="s">
        <v>21</v>
      </c>
      <c r="X1247" s="1">
        <v>0.96</v>
      </c>
      <c r="Y1247" s="4">
        <f t="shared" si="177"/>
        <v>88.279999999999987</v>
      </c>
      <c r="Z1247" s="1" t="s">
        <v>53</v>
      </c>
      <c r="AA1247" s="1" t="s">
        <v>23</v>
      </c>
      <c r="AB1247" s="1" t="s">
        <v>29</v>
      </c>
      <c r="AC1247" s="1" t="s">
        <v>30</v>
      </c>
      <c r="AD1247" s="1" t="s">
        <v>31</v>
      </c>
      <c r="AE1247" s="2">
        <v>40023</v>
      </c>
    </row>
    <row r="1248" spans="1:31" x14ac:dyDescent="0.25">
      <c r="A1248">
        <f t="shared" si="178"/>
        <v>1247</v>
      </c>
      <c r="B1248" s="1">
        <v>44708</v>
      </c>
      <c r="C1248" s="2">
        <v>40021</v>
      </c>
      <c r="D1248" s="1" t="s">
        <v>27</v>
      </c>
      <c r="E1248" s="1" t="str">
        <f t="shared" si="171"/>
        <v>*</v>
      </c>
      <c r="F1248" s="1" t="str">
        <f t="shared" si="172"/>
        <v>*</v>
      </c>
      <c r="G1248" s="1" t="str">
        <f t="shared" si="173"/>
        <v>*</v>
      </c>
      <c r="J1248" s="1" t="str">
        <f t="shared" si="174"/>
        <v>*</v>
      </c>
      <c r="P1248" s="1">
        <v>15</v>
      </c>
      <c r="Q1248" s="1">
        <f t="shared" si="179"/>
        <v>0.02</v>
      </c>
      <c r="T1248" s="4">
        <v>30.68</v>
      </c>
      <c r="U1248" s="9">
        <f t="shared" si="175"/>
        <v>0</v>
      </c>
      <c r="V1248" s="4">
        <f t="shared" si="176"/>
        <v>2.0453333333333332</v>
      </c>
      <c r="W1248" s="1" t="s">
        <v>21</v>
      </c>
      <c r="X1248" s="1">
        <v>4.08</v>
      </c>
      <c r="Y1248" s="4">
        <f t="shared" si="177"/>
        <v>34.76</v>
      </c>
      <c r="Z1248" s="1" t="s">
        <v>39</v>
      </c>
      <c r="AA1248" s="1" t="s">
        <v>23</v>
      </c>
      <c r="AB1248" s="1" t="s">
        <v>17</v>
      </c>
      <c r="AC1248" s="1" t="s">
        <v>18</v>
      </c>
      <c r="AD1248" s="1" t="s">
        <v>41</v>
      </c>
      <c r="AE1248" s="2">
        <v>40022</v>
      </c>
    </row>
    <row r="1249" spans="1:31" x14ac:dyDescent="0.25">
      <c r="A1249">
        <f t="shared" si="178"/>
        <v>1248</v>
      </c>
      <c r="B1249" s="1">
        <v>29286</v>
      </c>
      <c r="C1249" s="2">
        <v>40022</v>
      </c>
      <c r="D1249" s="1" t="s">
        <v>32</v>
      </c>
      <c r="E1249" s="1" t="str">
        <f t="shared" si="171"/>
        <v>***</v>
      </c>
      <c r="F1249" s="1" t="str">
        <f t="shared" si="172"/>
        <v>***</v>
      </c>
      <c r="G1249" s="1" t="str">
        <f t="shared" si="173"/>
        <v>***</v>
      </c>
      <c r="J1249" s="1" t="str">
        <f t="shared" si="174"/>
        <v>***</v>
      </c>
      <c r="P1249" s="1">
        <v>4</v>
      </c>
      <c r="Q1249" s="1">
        <f t="shared" si="179"/>
        <v>0.01</v>
      </c>
      <c r="T1249" s="4">
        <v>13070.2</v>
      </c>
      <c r="U1249" s="9">
        <f t="shared" si="175"/>
        <v>1</v>
      </c>
      <c r="V1249" s="4">
        <f t="shared" si="176"/>
        <v>3267.55</v>
      </c>
      <c r="W1249" s="1" t="s">
        <v>33</v>
      </c>
      <c r="X1249" s="1">
        <v>8.73</v>
      </c>
      <c r="Y1249" s="4">
        <f t="shared" si="177"/>
        <v>13078.93</v>
      </c>
      <c r="Z1249" s="1" t="s">
        <v>46</v>
      </c>
      <c r="AA1249" s="1" t="s">
        <v>28</v>
      </c>
      <c r="AB1249" s="1" t="s">
        <v>24</v>
      </c>
      <c r="AC1249" s="1" t="s">
        <v>56</v>
      </c>
      <c r="AD1249" s="1" t="s">
        <v>59</v>
      </c>
      <c r="AE1249" s="2">
        <v>40024</v>
      </c>
    </row>
    <row r="1250" spans="1:31" x14ac:dyDescent="0.25">
      <c r="A1250">
        <f t="shared" si="178"/>
        <v>1249</v>
      </c>
      <c r="B1250" s="1">
        <v>24644</v>
      </c>
      <c r="C1250" s="2">
        <v>40022</v>
      </c>
      <c r="D1250" s="1" t="s">
        <v>32</v>
      </c>
      <c r="E1250" s="1" t="str">
        <f t="shared" si="171"/>
        <v>***</v>
      </c>
      <c r="F1250" s="1" t="str">
        <f t="shared" si="172"/>
        <v>***</v>
      </c>
      <c r="G1250" s="1" t="str">
        <f t="shared" si="173"/>
        <v>***</v>
      </c>
      <c r="J1250" s="1" t="str">
        <f t="shared" si="174"/>
        <v>***</v>
      </c>
      <c r="P1250" s="1">
        <v>46</v>
      </c>
      <c r="Q1250" s="1">
        <f t="shared" si="179"/>
        <v>0.05</v>
      </c>
      <c r="T1250" s="4">
        <v>5897.47</v>
      </c>
      <c r="U1250" s="9">
        <f t="shared" si="175"/>
        <v>1</v>
      </c>
      <c r="V1250" s="4">
        <f t="shared" si="176"/>
        <v>128.2058695652174</v>
      </c>
      <c r="W1250" s="1" t="s">
        <v>33</v>
      </c>
      <c r="X1250" s="1">
        <v>70.2</v>
      </c>
      <c r="Y1250" s="4">
        <f t="shared" si="177"/>
        <v>5967.67</v>
      </c>
      <c r="Z1250" s="1" t="s">
        <v>53</v>
      </c>
      <c r="AA1250" s="1" t="s">
        <v>28</v>
      </c>
      <c r="AB1250" s="1" t="s">
        <v>17</v>
      </c>
      <c r="AC1250" s="1" t="s">
        <v>34</v>
      </c>
      <c r="AD1250" s="1" t="s">
        <v>35</v>
      </c>
      <c r="AE1250" s="2">
        <v>40023</v>
      </c>
    </row>
    <row r="1251" spans="1:31" x14ac:dyDescent="0.25">
      <c r="A1251">
        <f t="shared" si="178"/>
        <v>1250</v>
      </c>
      <c r="B1251" s="1">
        <v>24644</v>
      </c>
      <c r="C1251" s="2">
        <v>40022</v>
      </c>
      <c r="D1251" s="1" t="s">
        <v>32</v>
      </c>
      <c r="E1251" s="1" t="str">
        <f t="shared" si="171"/>
        <v>***</v>
      </c>
      <c r="F1251" s="1" t="str">
        <f t="shared" si="172"/>
        <v>***</v>
      </c>
      <c r="G1251" s="1" t="str">
        <f t="shared" si="173"/>
        <v>***</v>
      </c>
      <c r="J1251" s="1" t="str">
        <f t="shared" si="174"/>
        <v>***</v>
      </c>
      <c r="P1251" s="1">
        <v>40</v>
      </c>
      <c r="Q1251" s="1">
        <f t="shared" si="179"/>
        <v>0.05</v>
      </c>
      <c r="T1251" s="4">
        <v>2550.12</v>
      </c>
      <c r="U1251" s="9">
        <f t="shared" si="175"/>
        <v>1</v>
      </c>
      <c r="V1251" s="4">
        <f t="shared" si="176"/>
        <v>63.753</v>
      </c>
      <c r="W1251" s="1" t="s">
        <v>14</v>
      </c>
      <c r="X1251" s="1">
        <v>4.5</v>
      </c>
      <c r="Y1251" s="4">
        <f t="shared" si="177"/>
        <v>2554.62</v>
      </c>
      <c r="Z1251" s="1" t="s">
        <v>44</v>
      </c>
      <c r="AA1251" s="1" t="s">
        <v>28</v>
      </c>
      <c r="AB1251" s="1" t="s">
        <v>29</v>
      </c>
      <c r="AC1251" s="1" t="s">
        <v>63</v>
      </c>
      <c r="AD1251" s="1" t="s">
        <v>19</v>
      </c>
      <c r="AE1251" s="2">
        <v>40024</v>
      </c>
    </row>
    <row r="1252" spans="1:31" x14ac:dyDescent="0.25">
      <c r="A1252">
        <f t="shared" si="178"/>
        <v>1251</v>
      </c>
      <c r="B1252" s="1">
        <v>32420</v>
      </c>
      <c r="C1252" s="2">
        <v>40023</v>
      </c>
      <c r="D1252" s="1" t="s">
        <v>36</v>
      </c>
      <c r="E1252" s="1" t="str">
        <f t="shared" si="171"/>
        <v>*</v>
      </c>
      <c r="F1252" s="1" t="str">
        <f t="shared" si="172"/>
        <v>*</v>
      </c>
      <c r="G1252" s="1" t="str">
        <f t="shared" si="173"/>
        <v>*</v>
      </c>
      <c r="J1252" s="1" t="str">
        <f t="shared" si="174"/>
        <v>*</v>
      </c>
      <c r="P1252" s="1">
        <v>19</v>
      </c>
      <c r="Q1252" s="1">
        <f t="shared" si="179"/>
        <v>0.02</v>
      </c>
      <c r="T1252" s="4">
        <v>5369.46</v>
      </c>
      <c r="U1252" s="9">
        <f t="shared" si="175"/>
        <v>1</v>
      </c>
      <c r="V1252" s="4">
        <f t="shared" si="176"/>
        <v>282.60315789473685</v>
      </c>
      <c r="W1252" s="1" t="s">
        <v>33</v>
      </c>
      <c r="X1252" s="1">
        <v>57</v>
      </c>
      <c r="Y1252" s="4">
        <f t="shared" si="177"/>
        <v>5426.46</v>
      </c>
      <c r="Z1252" s="1" t="s">
        <v>53</v>
      </c>
      <c r="AA1252" s="1" t="s">
        <v>16</v>
      </c>
      <c r="AB1252" s="1" t="s">
        <v>17</v>
      </c>
      <c r="AC1252" s="1" t="s">
        <v>34</v>
      </c>
      <c r="AD1252" s="1" t="s">
        <v>35</v>
      </c>
      <c r="AE1252" s="2">
        <v>40025</v>
      </c>
    </row>
    <row r="1253" spans="1:31" x14ac:dyDescent="0.25">
      <c r="A1253">
        <f t="shared" si="178"/>
        <v>1252</v>
      </c>
      <c r="B1253" s="1">
        <v>8551</v>
      </c>
      <c r="C1253" s="2">
        <v>40023</v>
      </c>
      <c r="D1253" s="1" t="s">
        <v>32</v>
      </c>
      <c r="E1253" s="1" t="str">
        <f t="shared" si="171"/>
        <v>***</v>
      </c>
      <c r="F1253" s="1" t="str">
        <f t="shared" si="172"/>
        <v>***</v>
      </c>
      <c r="G1253" s="1" t="str">
        <f t="shared" si="173"/>
        <v>***</v>
      </c>
      <c r="J1253" s="1" t="str">
        <f t="shared" si="174"/>
        <v>***</v>
      </c>
      <c r="P1253" s="1">
        <v>34</v>
      </c>
      <c r="Q1253" s="1">
        <f t="shared" si="179"/>
        <v>0.04</v>
      </c>
      <c r="T1253" s="4">
        <v>225.98</v>
      </c>
      <c r="U1253" s="9">
        <f t="shared" si="175"/>
        <v>0</v>
      </c>
      <c r="V1253" s="4">
        <f t="shared" si="176"/>
        <v>6.6464705882352941</v>
      </c>
      <c r="W1253" s="1" t="s">
        <v>21</v>
      </c>
      <c r="X1253" s="1">
        <v>7.86</v>
      </c>
      <c r="Y1253" s="4">
        <f t="shared" si="177"/>
        <v>233.84</v>
      </c>
      <c r="Z1253" s="1" t="s">
        <v>51</v>
      </c>
      <c r="AA1253" s="1" t="s">
        <v>28</v>
      </c>
      <c r="AB1253" s="1" t="s">
        <v>29</v>
      </c>
      <c r="AC1253" s="1" t="s">
        <v>40</v>
      </c>
      <c r="AD1253" s="1" t="s">
        <v>19</v>
      </c>
      <c r="AE1253" s="2">
        <v>40025</v>
      </c>
    </row>
    <row r="1254" spans="1:31" x14ac:dyDescent="0.25">
      <c r="A1254">
        <f t="shared" si="178"/>
        <v>1253</v>
      </c>
      <c r="B1254" s="1">
        <v>8551</v>
      </c>
      <c r="C1254" s="2">
        <v>40023</v>
      </c>
      <c r="D1254" s="1" t="s">
        <v>32</v>
      </c>
      <c r="E1254" s="1" t="str">
        <f t="shared" si="171"/>
        <v>***</v>
      </c>
      <c r="F1254" s="1" t="str">
        <f t="shared" si="172"/>
        <v>***</v>
      </c>
      <c r="G1254" s="1" t="str">
        <f t="shared" si="173"/>
        <v>***</v>
      </c>
      <c r="J1254" s="1" t="str">
        <f t="shared" si="174"/>
        <v>***</v>
      </c>
      <c r="P1254" s="1">
        <v>25</v>
      </c>
      <c r="Q1254" s="1">
        <f t="shared" si="179"/>
        <v>3.5000000000000003E-2</v>
      </c>
      <c r="T1254" s="4">
        <v>185.64</v>
      </c>
      <c r="U1254" s="9">
        <f t="shared" si="175"/>
        <v>0</v>
      </c>
      <c r="V1254" s="4">
        <f t="shared" si="176"/>
        <v>7.4255999999999993</v>
      </c>
      <c r="W1254" s="1" t="s">
        <v>21</v>
      </c>
      <c r="X1254" s="1">
        <v>6.28</v>
      </c>
      <c r="Y1254" s="4">
        <f t="shared" si="177"/>
        <v>191.92</v>
      </c>
      <c r="Z1254" s="1" t="s">
        <v>51</v>
      </c>
      <c r="AA1254" s="1" t="s">
        <v>28</v>
      </c>
      <c r="AB1254" s="1" t="s">
        <v>29</v>
      </c>
      <c r="AC1254" s="1" t="s">
        <v>43</v>
      </c>
      <c r="AD1254" s="1" t="s">
        <v>19</v>
      </c>
      <c r="AE1254" s="2">
        <v>40026</v>
      </c>
    </row>
    <row r="1255" spans="1:31" x14ac:dyDescent="0.25">
      <c r="A1255">
        <f t="shared" si="178"/>
        <v>1254</v>
      </c>
      <c r="B1255" s="1">
        <v>32420</v>
      </c>
      <c r="C1255" s="2">
        <v>40023</v>
      </c>
      <c r="D1255" s="1" t="s">
        <v>36</v>
      </c>
      <c r="E1255" s="1" t="str">
        <f t="shared" si="171"/>
        <v>*</v>
      </c>
      <c r="F1255" s="1" t="str">
        <f t="shared" si="172"/>
        <v>*</v>
      </c>
      <c r="G1255" s="1" t="str">
        <f t="shared" si="173"/>
        <v>*</v>
      </c>
      <c r="J1255" s="1" t="str">
        <f t="shared" si="174"/>
        <v>*</v>
      </c>
      <c r="P1255" s="1">
        <v>35</v>
      </c>
      <c r="Q1255" s="1">
        <f t="shared" si="179"/>
        <v>0.04</v>
      </c>
      <c r="T1255" s="4">
        <v>175.08</v>
      </c>
      <c r="U1255" s="9">
        <f t="shared" si="175"/>
        <v>0</v>
      </c>
      <c r="V1255" s="4">
        <f t="shared" si="176"/>
        <v>5.0022857142857147</v>
      </c>
      <c r="W1255" s="1" t="s">
        <v>21</v>
      </c>
      <c r="X1255" s="1">
        <v>5.14</v>
      </c>
      <c r="Y1255" s="4">
        <f t="shared" si="177"/>
        <v>180.22</v>
      </c>
      <c r="Z1255" s="1" t="s">
        <v>53</v>
      </c>
      <c r="AA1255" s="1" t="s">
        <v>16</v>
      </c>
      <c r="AB1255" s="1" t="s">
        <v>24</v>
      </c>
      <c r="AC1255" s="1" t="s">
        <v>38</v>
      </c>
      <c r="AD1255" s="1" t="s">
        <v>41</v>
      </c>
      <c r="AE1255" s="2">
        <v>40025</v>
      </c>
    </row>
    <row r="1256" spans="1:31" x14ac:dyDescent="0.25">
      <c r="A1256">
        <f t="shared" si="178"/>
        <v>1255</v>
      </c>
      <c r="B1256" s="1">
        <v>28130</v>
      </c>
      <c r="C1256" s="2">
        <v>40024</v>
      </c>
      <c r="D1256" s="1" t="s">
        <v>13</v>
      </c>
      <c r="E1256" s="1" t="str">
        <f t="shared" si="171"/>
        <v>*</v>
      </c>
      <c r="F1256" s="1" t="str">
        <f t="shared" si="172"/>
        <v>*</v>
      </c>
      <c r="G1256" s="1" t="str">
        <f t="shared" si="173"/>
        <v>*</v>
      </c>
      <c r="J1256" s="1" t="str">
        <f t="shared" si="174"/>
        <v>*</v>
      </c>
      <c r="P1256" s="1">
        <v>32</v>
      </c>
      <c r="Q1256" s="1">
        <f t="shared" si="179"/>
        <v>0.04</v>
      </c>
      <c r="T1256" s="4">
        <v>1381.88</v>
      </c>
      <c r="U1256" s="9">
        <f t="shared" si="175"/>
        <v>1</v>
      </c>
      <c r="V1256" s="4">
        <f t="shared" si="176"/>
        <v>43.183750000000003</v>
      </c>
      <c r="W1256" s="1" t="s">
        <v>14</v>
      </c>
      <c r="X1256" s="1">
        <v>6.77</v>
      </c>
      <c r="Y1256" s="4">
        <f t="shared" si="177"/>
        <v>1388.65</v>
      </c>
      <c r="Z1256" s="1" t="s">
        <v>22</v>
      </c>
      <c r="AA1256" s="1" t="s">
        <v>28</v>
      </c>
      <c r="AB1256" s="1" t="s">
        <v>17</v>
      </c>
      <c r="AC1256" s="1" t="s">
        <v>18</v>
      </c>
      <c r="AD1256" s="1" t="s">
        <v>19</v>
      </c>
      <c r="AE1256" s="2">
        <v>40024</v>
      </c>
    </row>
    <row r="1257" spans="1:31" x14ac:dyDescent="0.25">
      <c r="A1257">
        <f t="shared" si="178"/>
        <v>1256</v>
      </c>
      <c r="B1257" s="1">
        <v>28130</v>
      </c>
      <c r="C1257" s="2">
        <v>40024</v>
      </c>
      <c r="D1257" s="1" t="s">
        <v>13</v>
      </c>
      <c r="E1257" s="1" t="str">
        <f t="shared" si="171"/>
        <v>*</v>
      </c>
      <c r="F1257" s="1" t="str">
        <f t="shared" si="172"/>
        <v>*</v>
      </c>
      <c r="G1257" s="1" t="str">
        <f t="shared" si="173"/>
        <v>*</v>
      </c>
      <c r="J1257" s="1" t="str">
        <f t="shared" si="174"/>
        <v>*</v>
      </c>
      <c r="P1257" s="1">
        <v>23</v>
      </c>
      <c r="Q1257" s="1">
        <f t="shared" si="179"/>
        <v>3.5000000000000003E-2</v>
      </c>
      <c r="T1257" s="4">
        <v>404.24</v>
      </c>
      <c r="U1257" s="9">
        <f t="shared" si="175"/>
        <v>0</v>
      </c>
      <c r="V1257" s="4">
        <f t="shared" si="176"/>
        <v>17.575652173913046</v>
      </c>
      <c r="W1257" s="1" t="s">
        <v>14</v>
      </c>
      <c r="X1257" s="1">
        <v>13.18</v>
      </c>
      <c r="Y1257" s="4">
        <f t="shared" si="177"/>
        <v>417.42</v>
      </c>
      <c r="Z1257" s="1" t="s">
        <v>22</v>
      </c>
      <c r="AA1257" s="1" t="s">
        <v>28</v>
      </c>
      <c r="AB1257" s="1" t="s">
        <v>29</v>
      </c>
      <c r="AC1257" s="1" t="s">
        <v>43</v>
      </c>
      <c r="AD1257" s="1" t="s">
        <v>19</v>
      </c>
      <c r="AE1257" s="2">
        <v>40028</v>
      </c>
    </row>
    <row r="1258" spans="1:31" x14ac:dyDescent="0.25">
      <c r="A1258">
        <f t="shared" si="178"/>
        <v>1257</v>
      </c>
      <c r="B1258" s="1">
        <v>43399</v>
      </c>
      <c r="C1258" s="2">
        <v>40024</v>
      </c>
      <c r="D1258" s="1" t="s">
        <v>20</v>
      </c>
      <c r="E1258" s="1" t="str">
        <f t="shared" si="171"/>
        <v>*</v>
      </c>
      <c r="F1258" s="1" t="str">
        <f t="shared" si="172"/>
        <v>**</v>
      </c>
      <c r="G1258" s="1" t="str">
        <f t="shared" si="173"/>
        <v>**</v>
      </c>
      <c r="J1258" s="1" t="str">
        <f t="shared" si="174"/>
        <v>**</v>
      </c>
      <c r="P1258" s="1">
        <v>2</v>
      </c>
      <c r="Q1258" s="1">
        <f t="shared" si="179"/>
        <v>0.01</v>
      </c>
      <c r="T1258" s="4">
        <v>377.01600000000002</v>
      </c>
      <c r="U1258" s="9">
        <f t="shared" si="175"/>
        <v>0</v>
      </c>
      <c r="V1258" s="4">
        <f t="shared" si="176"/>
        <v>188.50800000000001</v>
      </c>
      <c r="W1258" s="1" t="s">
        <v>33</v>
      </c>
      <c r="X1258" s="1">
        <v>69.64</v>
      </c>
      <c r="Y1258" s="4">
        <f t="shared" si="177"/>
        <v>446.65600000000001</v>
      </c>
      <c r="Z1258" s="1" t="s">
        <v>22</v>
      </c>
      <c r="AA1258" s="1" t="s">
        <v>28</v>
      </c>
      <c r="AB1258" s="1" t="s">
        <v>17</v>
      </c>
      <c r="AC1258" s="1" t="s">
        <v>52</v>
      </c>
      <c r="AD1258" s="1" t="s">
        <v>59</v>
      </c>
      <c r="AE1258" s="2">
        <v>40026</v>
      </c>
    </row>
    <row r="1259" spans="1:31" x14ac:dyDescent="0.25">
      <c r="A1259">
        <f t="shared" si="178"/>
        <v>1258</v>
      </c>
      <c r="B1259" s="1">
        <v>26279</v>
      </c>
      <c r="C1259" s="2">
        <v>40024</v>
      </c>
      <c r="D1259" s="1" t="s">
        <v>27</v>
      </c>
      <c r="E1259" s="1" t="str">
        <f t="shared" si="171"/>
        <v>*</v>
      </c>
      <c r="F1259" s="1" t="str">
        <f t="shared" si="172"/>
        <v>*</v>
      </c>
      <c r="G1259" s="1" t="str">
        <f t="shared" si="173"/>
        <v>*</v>
      </c>
      <c r="J1259" s="1" t="str">
        <f t="shared" si="174"/>
        <v>*</v>
      </c>
      <c r="P1259" s="1">
        <v>7</v>
      </c>
      <c r="Q1259" s="1">
        <f t="shared" si="179"/>
        <v>0.01</v>
      </c>
      <c r="T1259" s="4">
        <v>211.74350000000001</v>
      </c>
      <c r="U1259" s="9">
        <f t="shared" si="175"/>
        <v>0</v>
      </c>
      <c r="V1259" s="4">
        <f t="shared" si="176"/>
        <v>30.24907142857143</v>
      </c>
      <c r="W1259" s="1" t="s">
        <v>21</v>
      </c>
      <c r="X1259" s="1">
        <v>1.25</v>
      </c>
      <c r="Y1259" s="4">
        <f t="shared" si="177"/>
        <v>212.99350000000001</v>
      </c>
      <c r="Z1259" s="1" t="s">
        <v>22</v>
      </c>
      <c r="AA1259" s="1" t="s">
        <v>37</v>
      </c>
      <c r="AB1259" s="1" t="s">
        <v>24</v>
      </c>
      <c r="AC1259" s="1" t="s">
        <v>25</v>
      </c>
      <c r="AD1259" s="1" t="s">
        <v>41</v>
      </c>
      <c r="AE1259" s="2">
        <v>40026</v>
      </c>
    </row>
    <row r="1260" spans="1:31" x14ac:dyDescent="0.25">
      <c r="A1260">
        <f t="shared" si="178"/>
        <v>1259</v>
      </c>
      <c r="B1260" s="1">
        <v>43399</v>
      </c>
      <c r="C1260" s="2">
        <v>40024</v>
      </c>
      <c r="D1260" s="1" t="s">
        <v>20</v>
      </c>
      <c r="E1260" s="1" t="str">
        <f t="shared" si="171"/>
        <v>*</v>
      </c>
      <c r="F1260" s="1" t="str">
        <f t="shared" si="172"/>
        <v>**</v>
      </c>
      <c r="G1260" s="1" t="str">
        <f t="shared" si="173"/>
        <v>**</v>
      </c>
      <c r="J1260" s="1" t="str">
        <f t="shared" si="174"/>
        <v>**</v>
      </c>
      <c r="P1260" s="1">
        <v>8</v>
      </c>
      <c r="Q1260" s="1">
        <f t="shared" si="179"/>
        <v>0.01</v>
      </c>
      <c r="T1260" s="4">
        <v>124.7</v>
      </c>
      <c r="U1260" s="9">
        <f t="shared" si="175"/>
        <v>0</v>
      </c>
      <c r="V1260" s="4">
        <f t="shared" si="176"/>
        <v>15.5875</v>
      </c>
      <c r="W1260" s="1" t="s">
        <v>21</v>
      </c>
      <c r="X1260" s="1">
        <v>1.97</v>
      </c>
      <c r="Y1260" s="4">
        <f t="shared" si="177"/>
        <v>126.67</v>
      </c>
      <c r="Z1260" s="1" t="s">
        <v>22</v>
      </c>
      <c r="AA1260" s="1" t="s">
        <v>28</v>
      </c>
      <c r="AB1260" s="1" t="s">
        <v>29</v>
      </c>
      <c r="AC1260" s="1" t="s">
        <v>40</v>
      </c>
      <c r="AD1260" s="1" t="s">
        <v>31</v>
      </c>
      <c r="AE1260" s="2">
        <v>40026</v>
      </c>
    </row>
    <row r="1261" spans="1:31" x14ac:dyDescent="0.25">
      <c r="A1261">
        <f t="shared" si="178"/>
        <v>1260</v>
      </c>
      <c r="B1261" s="1">
        <v>43399</v>
      </c>
      <c r="C1261" s="2">
        <v>40024</v>
      </c>
      <c r="D1261" s="1" t="s">
        <v>20</v>
      </c>
      <c r="E1261" s="1" t="str">
        <f t="shared" si="171"/>
        <v>*</v>
      </c>
      <c r="F1261" s="1" t="str">
        <f t="shared" si="172"/>
        <v>**</v>
      </c>
      <c r="G1261" s="1" t="str">
        <f t="shared" si="173"/>
        <v>**</v>
      </c>
      <c r="J1261" s="1" t="str">
        <f t="shared" si="174"/>
        <v>**</v>
      </c>
      <c r="P1261" s="1">
        <v>35</v>
      </c>
      <c r="Q1261" s="1">
        <f t="shared" si="179"/>
        <v>0.04</v>
      </c>
      <c r="T1261" s="4">
        <v>59.66</v>
      </c>
      <c r="U1261" s="9">
        <f t="shared" si="175"/>
        <v>0</v>
      </c>
      <c r="V1261" s="4">
        <f t="shared" si="176"/>
        <v>1.7045714285714284</v>
      </c>
      <c r="W1261" s="1" t="s">
        <v>21</v>
      </c>
      <c r="X1261" s="1">
        <v>1.57</v>
      </c>
      <c r="Y1261" s="4">
        <f t="shared" si="177"/>
        <v>61.23</v>
      </c>
      <c r="Z1261" s="1" t="s">
        <v>22</v>
      </c>
      <c r="AA1261" s="1" t="s">
        <v>28</v>
      </c>
      <c r="AB1261" s="1" t="s">
        <v>29</v>
      </c>
      <c r="AC1261" s="1" t="s">
        <v>30</v>
      </c>
      <c r="AD1261" s="1" t="s">
        <v>31</v>
      </c>
      <c r="AE1261" s="2">
        <v>40025</v>
      </c>
    </row>
    <row r="1262" spans="1:31" x14ac:dyDescent="0.25">
      <c r="A1262">
        <f t="shared" si="178"/>
        <v>1261</v>
      </c>
      <c r="B1262" s="1">
        <v>29187</v>
      </c>
      <c r="C1262" s="2">
        <v>40025</v>
      </c>
      <c r="D1262" s="1" t="s">
        <v>13</v>
      </c>
      <c r="E1262" s="1" t="str">
        <f t="shared" si="171"/>
        <v>*</v>
      </c>
      <c r="F1262" s="1" t="str">
        <f t="shared" si="172"/>
        <v>*</v>
      </c>
      <c r="G1262" s="1" t="str">
        <f t="shared" si="173"/>
        <v>*</v>
      </c>
      <c r="J1262" s="1" t="str">
        <f t="shared" si="174"/>
        <v>*</v>
      </c>
      <c r="P1262" s="1">
        <v>35</v>
      </c>
      <c r="Q1262" s="1">
        <f t="shared" si="179"/>
        <v>0.04</v>
      </c>
      <c r="T1262" s="4">
        <v>26095.13</v>
      </c>
      <c r="U1262" s="9">
        <f t="shared" si="175"/>
        <v>1</v>
      </c>
      <c r="V1262" s="4">
        <f t="shared" si="176"/>
        <v>745.57514285714285</v>
      </c>
      <c r="W1262" s="1" t="s">
        <v>33</v>
      </c>
      <c r="X1262" s="1">
        <v>55.3</v>
      </c>
      <c r="Y1262" s="4">
        <f t="shared" si="177"/>
        <v>26150.43</v>
      </c>
      <c r="Z1262" s="1" t="s">
        <v>46</v>
      </c>
      <c r="AA1262" s="1" t="s">
        <v>16</v>
      </c>
      <c r="AB1262" s="1" t="s">
        <v>24</v>
      </c>
      <c r="AC1262" s="1" t="s">
        <v>56</v>
      </c>
      <c r="AD1262" s="1" t="s">
        <v>35</v>
      </c>
      <c r="AE1262" s="2">
        <v>40032</v>
      </c>
    </row>
    <row r="1263" spans="1:31" x14ac:dyDescent="0.25">
      <c r="A1263">
        <f t="shared" si="178"/>
        <v>1262</v>
      </c>
      <c r="B1263" s="1">
        <v>18753</v>
      </c>
      <c r="C1263" s="2">
        <v>40025</v>
      </c>
      <c r="D1263" s="1" t="s">
        <v>36</v>
      </c>
      <c r="E1263" s="1" t="str">
        <f t="shared" si="171"/>
        <v>*</v>
      </c>
      <c r="F1263" s="1" t="str">
        <f t="shared" si="172"/>
        <v>*</v>
      </c>
      <c r="G1263" s="1" t="str">
        <f t="shared" si="173"/>
        <v>*</v>
      </c>
      <c r="J1263" s="1" t="str">
        <f t="shared" si="174"/>
        <v>*</v>
      </c>
      <c r="P1263" s="1">
        <v>33</v>
      </c>
      <c r="Q1263" s="1">
        <f t="shared" si="179"/>
        <v>0.04</v>
      </c>
      <c r="T1263" s="4">
        <v>5394.4</v>
      </c>
      <c r="U1263" s="9">
        <f t="shared" si="175"/>
        <v>1</v>
      </c>
      <c r="V1263" s="4">
        <f t="shared" si="176"/>
        <v>163.46666666666667</v>
      </c>
      <c r="W1263" s="1" t="s">
        <v>33</v>
      </c>
      <c r="X1263" s="1">
        <v>30</v>
      </c>
      <c r="Y1263" s="4">
        <f t="shared" si="177"/>
        <v>5424.4</v>
      </c>
      <c r="Z1263" s="1" t="s">
        <v>22</v>
      </c>
      <c r="AA1263" s="1" t="s">
        <v>28</v>
      </c>
      <c r="AB1263" s="1" t="s">
        <v>17</v>
      </c>
      <c r="AC1263" s="1" t="s">
        <v>34</v>
      </c>
      <c r="AD1263" s="1" t="s">
        <v>35</v>
      </c>
      <c r="AE1263" s="2">
        <v>40027</v>
      </c>
    </row>
    <row r="1264" spans="1:31" x14ac:dyDescent="0.25">
      <c r="A1264">
        <f t="shared" si="178"/>
        <v>1263</v>
      </c>
      <c r="B1264" s="1">
        <v>18753</v>
      </c>
      <c r="C1264" s="2">
        <v>40025</v>
      </c>
      <c r="D1264" s="1" t="s">
        <v>36</v>
      </c>
      <c r="E1264" s="1" t="str">
        <f t="shared" si="171"/>
        <v>*</v>
      </c>
      <c r="F1264" s="1" t="str">
        <f t="shared" si="172"/>
        <v>*</v>
      </c>
      <c r="G1264" s="1" t="str">
        <f t="shared" si="173"/>
        <v>*</v>
      </c>
      <c r="J1264" s="1" t="str">
        <f t="shared" si="174"/>
        <v>*</v>
      </c>
      <c r="P1264" s="1">
        <v>31</v>
      </c>
      <c r="Q1264" s="1">
        <f t="shared" si="179"/>
        <v>0.04</v>
      </c>
      <c r="T1264" s="4">
        <v>3945.95</v>
      </c>
      <c r="U1264" s="9">
        <f t="shared" si="175"/>
        <v>1</v>
      </c>
      <c r="V1264" s="4">
        <f t="shared" si="176"/>
        <v>127.28870967741935</v>
      </c>
      <c r="W1264" s="1" t="s">
        <v>21</v>
      </c>
      <c r="X1264" s="1">
        <v>12.65</v>
      </c>
      <c r="Y1264" s="4">
        <f t="shared" si="177"/>
        <v>3958.6</v>
      </c>
      <c r="Z1264" s="1" t="s">
        <v>22</v>
      </c>
      <c r="AA1264" s="1" t="s">
        <v>28</v>
      </c>
      <c r="AB1264" s="1" t="s">
        <v>17</v>
      </c>
      <c r="AC1264" s="1" t="s">
        <v>34</v>
      </c>
      <c r="AD1264" s="1" t="s">
        <v>26</v>
      </c>
      <c r="AE1264" s="2">
        <v>40027</v>
      </c>
    </row>
    <row r="1265" spans="1:31" x14ac:dyDescent="0.25">
      <c r="A1265">
        <f t="shared" si="178"/>
        <v>1264</v>
      </c>
      <c r="B1265" s="1">
        <v>29187</v>
      </c>
      <c r="C1265" s="2">
        <v>40025</v>
      </c>
      <c r="D1265" s="1" t="s">
        <v>13</v>
      </c>
      <c r="E1265" s="1" t="str">
        <f t="shared" si="171"/>
        <v>*</v>
      </c>
      <c r="F1265" s="1" t="str">
        <f t="shared" si="172"/>
        <v>*</v>
      </c>
      <c r="G1265" s="1" t="str">
        <f t="shared" si="173"/>
        <v>*</v>
      </c>
      <c r="J1265" s="1" t="str">
        <f t="shared" si="174"/>
        <v>*</v>
      </c>
      <c r="P1265" s="1">
        <v>42</v>
      </c>
      <c r="Q1265" s="1">
        <f t="shared" si="179"/>
        <v>0.05</v>
      </c>
      <c r="T1265" s="4">
        <v>477.53</v>
      </c>
      <c r="U1265" s="9">
        <f t="shared" si="175"/>
        <v>0</v>
      </c>
      <c r="V1265" s="4">
        <f t="shared" si="176"/>
        <v>11.369761904761905</v>
      </c>
      <c r="W1265" s="1" t="s">
        <v>21</v>
      </c>
      <c r="X1265" s="1">
        <v>3.37</v>
      </c>
      <c r="Y1265" s="4">
        <f t="shared" si="177"/>
        <v>480.9</v>
      </c>
      <c r="Z1265" s="1" t="s">
        <v>46</v>
      </c>
      <c r="AA1265" s="1" t="s">
        <v>16</v>
      </c>
      <c r="AB1265" s="1" t="s">
        <v>29</v>
      </c>
      <c r="AC1265" s="1" t="s">
        <v>45</v>
      </c>
      <c r="AD1265" s="1" t="s">
        <v>41</v>
      </c>
      <c r="AE1265" s="2">
        <v>40029</v>
      </c>
    </row>
    <row r="1266" spans="1:31" x14ac:dyDescent="0.25">
      <c r="A1266">
        <f t="shared" si="178"/>
        <v>1265</v>
      </c>
      <c r="B1266" s="1">
        <v>33959</v>
      </c>
      <c r="C1266" s="2">
        <v>40025</v>
      </c>
      <c r="D1266" s="1" t="s">
        <v>32</v>
      </c>
      <c r="E1266" s="1" t="str">
        <f t="shared" si="171"/>
        <v>***</v>
      </c>
      <c r="F1266" s="1" t="str">
        <f t="shared" si="172"/>
        <v>***</v>
      </c>
      <c r="G1266" s="1" t="str">
        <f t="shared" si="173"/>
        <v>***</v>
      </c>
      <c r="J1266" s="1" t="str">
        <f t="shared" si="174"/>
        <v>***</v>
      </c>
      <c r="P1266" s="1">
        <v>23</v>
      </c>
      <c r="Q1266" s="1">
        <f t="shared" si="179"/>
        <v>3.5000000000000003E-2</v>
      </c>
      <c r="T1266" s="4">
        <v>367.53</v>
      </c>
      <c r="U1266" s="9">
        <f t="shared" si="175"/>
        <v>0</v>
      </c>
      <c r="V1266" s="4">
        <f t="shared" si="176"/>
        <v>15.979565217391302</v>
      </c>
      <c r="W1266" s="1" t="s">
        <v>33</v>
      </c>
      <c r="X1266" s="1">
        <v>27.75</v>
      </c>
      <c r="Y1266" s="4">
        <f t="shared" si="177"/>
        <v>395.28</v>
      </c>
      <c r="Z1266" s="1" t="s">
        <v>53</v>
      </c>
      <c r="AA1266" s="1" t="s">
        <v>28</v>
      </c>
      <c r="AB1266" s="1" t="s">
        <v>17</v>
      </c>
      <c r="AC1266" s="1" t="s">
        <v>52</v>
      </c>
      <c r="AD1266" s="1" t="s">
        <v>59</v>
      </c>
      <c r="AE1266" s="2">
        <v>40026</v>
      </c>
    </row>
    <row r="1267" spans="1:31" x14ac:dyDescent="0.25">
      <c r="A1267">
        <f t="shared" si="178"/>
        <v>1266</v>
      </c>
      <c r="B1267" s="1">
        <v>29187</v>
      </c>
      <c r="C1267" s="2">
        <v>40025</v>
      </c>
      <c r="D1267" s="1" t="s">
        <v>13</v>
      </c>
      <c r="E1267" s="1" t="str">
        <f t="shared" si="171"/>
        <v>*</v>
      </c>
      <c r="F1267" s="1" t="str">
        <f t="shared" si="172"/>
        <v>*</v>
      </c>
      <c r="G1267" s="1" t="str">
        <f t="shared" si="173"/>
        <v>*</v>
      </c>
      <c r="J1267" s="1" t="str">
        <f t="shared" si="174"/>
        <v>*</v>
      </c>
      <c r="P1267" s="1">
        <v>5</v>
      </c>
      <c r="Q1267" s="1">
        <f t="shared" si="179"/>
        <v>0.01</v>
      </c>
      <c r="T1267" s="4">
        <v>142.30000000000001</v>
      </c>
      <c r="U1267" s="9">
        <f t="shared" si="175"/>
        <v>0</v>
      </c>
      <c r="V1267" s="4">
        <f t="shared" si="176"/>
        <v>28.46</v>
      </c>
      <c r="W1267" s="1" t="s">
        <v>21</v>
      </c>
      <c r="X1267" s="1">
        <v>12.98</v>
      </c>
      <c r="Y1267" s="4">
        <f t="shared" si="177"/>
        <v>155.28</v>
      </c>
      <c r="Z1267" s="1" t="s">
        <v>46</v>
      </c>
      <c r="AA1267" s="1" t="s">
        <v>16</v>
      </c>
      <c r="AB1267" s="1" t="s">
        <v>29</v>
      </c>
      <c r="AC1267" s="1" t="s">
        <v>43</v>
      </c>
      <c r="AD1267" s="1" t="s">
        <v>19</v>
      </c>
      <c r="AE1267" s="2">
        <v>40029</v>
      </c>
    </row>
    <row r="1268" spans="1:31" x14ac:dyDescent="0.25">
      <c r="A1268">
        <f t="shared" si="178"/>
        <v>1267</v>
      </c>
      <c r="B1268" s="1">
        <v>29187</v>
      </c>
      <c r="C1268" s="2">
        <v>40025</v>
      </c>
      <c r="D1268" s="1" t="s">
        <v>13</v>
      </c>
      <c r="E1268" s="1" t="str">
        <f t="shared" si="171"/>
        <v>*</v>
      </c>
      <c r="F1268" s="1" t="str">
        <f t="shared" si="172"/>
        <v>*</v>
      </c>
      <c r="G1268" s="1" t="str">
        <f t="shared" si="173"/>
        <v>*</v>
      </c>
      <c r="J1268" s="1" t="str">
        <f t="shared" si="174"/>
        <v>*</v>
      </c>
      <c r="P1268" s="1">
        <v>10</v>
      </c>
      <c r="Q1268" s="1">
        <f t="shared" si="179"/>
        <v>0.02</v>
      </c>
      <c r="T1268" s="4">
        <v>75.58</v>
      </c>
      <c r="U1268" s="9">
        <f t="shared" si="175"/>
        <v>0</v>
      </c>
      <c r="V1268" s="4">
        <f t="shared" si="176"/>
        <v>7.5579999999999998</v>
      </c>
      <c r="W1268" s="1" t="s">
        <v>21</v>
      </c>
      <c r="X1268" s="1">
        <v>8.19</v>
      </c>
      <c r="Y1268" s="4">
        <f t="shared" si="177"/>
        <v>83.77</v>
      </c>
      <c r="Z1268" s="1" t="s">
        <v>46</v>
      </c>
      <c r="AA1268" s="1" t="s">
        <v>16</v>
      </c>
      <c r="AB1268" s="1" t="s">
        <v>29</v>
      </c>
      <c r="AC1268" s="1" t="s">
        <v>40</v>
      </c>
      <c r="AD1268" s="1" t="s">
        <v>19</v>
      </c>
      <c r="AE1268" s="2">
        <v>40032</v>
      </c>
    </row>
    <row r="1269" spans="1:31" x14ac:dyDescent="0.25">
      <c r="A1269">
        <f t="shared" si="178"/>
        <v>1268</v>
      </c>
      <c r="B1269" s="1">
        <v>29187</v>
      </c>
      <c r="C1269" s="2">
        <v>40025</v>
      </c>
      <c r="D1269" s="1" t="s">
        <v>13</v>
      </c>
      <c r="E1269" s="1" t="str">
        <f t="shared" si="171"/>
        <v>*</v>
      </c>
      <c r="F1269" s="1" t="str">
        <f t="shared" si="172"/>
        <v>*</v>
      </c>
      <c r="G1269" s="1" t="str">
        <f t="shared" si="173"/>
        <v>*</v>
      </c>
      <c r="J1269" s="1" t="str">
        <f t="shared" si="174"/>
        <v>*</v>
      </c>
      <c r="P1269" s="1">
        <v>8</v>
      </c>
      <c r="Q1269" s="1">
        <f t="shared" si="179"/>
        <v>0.01</v>
      </c>
      <c r="T1269" s="4">
        <v>21.93</v>
      </c>
      <c r="U1269" s="9">
        <f t="shared" si="175"/>
        <v>0</v>
      </c>
      <c r="V1269" s="4">
        <f t="shared" si="176"/>
        <v>2.74125</v>
      </c>
      <c r="W1269" s="1" t="s">
        <v>21</v>
      </c>
      <c r="X1269" s="1">
        <v>6.05</v>
      </c>
      <c r="Y1269" s="4">
        <f t="shared" si="177"/>
        <v>27.98</v>
      </c>
      <c r="Z1269" s="1" t="s">
        <v>46</v>
      </c>
      <c r="AA1269" s="1" t="s">
        <v>16</v>
      </c>
      <c r="AB1269" s="1" t="s">
        <v>29</v>
      </c>
      <c r="AC1269" s="1" t="s">
        <v>43</v>
      </c>
      <c r="AD1269" s="1" t="s">
        <v>19</v>
      </c>
      <c r="AE1269" s="2">
        <v>40029</v>
      </c>
    </row>
    <row r="1270" spans="1:31" x14ac:dyDescent="0.25">
      <c r="A1270">
        <f t="shared" si="178"/>
        <v>1269</v>
      </c>
      <c r="B1270" s="1">
        <v>26881</v>
      </c>
      <c r="C1270" s="2">
        <v>40026</v>
      </c>
      <c r="D1270" s="1" t="s">
        <v>13</v>
      </c>
      <c r="E1270" s="1" t="str">
        <f t="shared" si="171"/>
        <v>*</v>
      </c>
      <c r="F1270" s="1" t="str">
        <f t="shared" si="172"/>
        <v>*</v>
      </c>
      <c r="G1270" s="1" t="str">
        <f t="shared" si="173"/>
        <v>*</v>
      </c>
      <c r="J1270" s="1" t="str">
        <f t="shared" si="174"/>
        <v>*</v>
      </c>
      <c r="P1270" s="1">
        <v>26</v>
      </c>
      <c r="Q1270" s="1">
        <f t="shared" si="179"/>
        <v>3.5000000000000003E-2</v>
      </c>
      <c r="T1270" s="4">
        <v>10692.97</v>
      </c>
      <c r="U1270" s="9">
        <f t="shared" si="175"/>
        <v>1</v>
      </c>
      <c r="V1270" s="4">
        <f t="shared" si="176"/>
        <v>411.26807692307688</v>
      </c>
      <c r="W1270" s="1" t="s">
        <v>33</v>
      </c>
      <c r="X1270" s="1">
        <v>110.2</v>
      </c>
      <c r="Y1270" s="4">
        <f t="shared" si="177"/>
        <v>10803.17</v>
      </c>
      <c r="Z1270" s="1" t="s">
        <v>46</v>
      </c>
      <c r="AA1270" s="1" t="s">
        <v>23</v>
      </c>
      <c r="AB1270" s="1" t="s">
        <v>17</v>
      </c>
      <c r="AC1270" s="1" t="s">
        <v>52</v>
      </c>
      <c r="AD1270" s="1" t="s">
        <v>59</v>
      </c>
      <c r="AE1270" s="2">
        <v>40030</v>
      </c>
    </row>
    <row r="1271" spans="1:31" x14ac:dyDescent="0.25">
      <c r="A1271">
        <f t="shared" si="178"/>
        <v>1270</v>
      </c>
      <c r="B1271" s="1">
        <v>18179</v>
      </c>
      <c r="C1271" s="2">
        <v>40026</v>
      </c>
      <c r="D1271" s="1" t="s">
        <v>27</v>
      </c>
      <c r="E1271" s="1" t="str">
        <f t="shared" si="171"/>
        <v>*</v>
      </c>
      <c r="F1271" s="1" t="str">
        <f t="shared" si="172"/>
        <v>*</v>
      </c>
      <c r="G1271" s="1" t="str">
        <f t="shared" si="173"/>
        <v>*</v>
      </c>
      <c r="J1271" s="1" t="str">
        <f t="shared" si="174"/>
        <v>*</v>
      </c>
      <c r="P1271" s="1">
        <v>50</v>
      </c>
      <c r="Q1271" s="1">
        <f t="shared" si="179"/>
        <v>0.06</v>
      </c>
      <c r="T1271" s="4">
        <v>3075.83</v>
      </c>
      <c r="U1271" s="9">
        <f t="shared" si="175"/>
        <v>1</v>
      </c>
      <c r="V1271" s="4">
        <f t="shared" si="176"/>
        <v>61.516599999999997</v>
      </c>
      <c r="W1271" s="1" t="s">
        <v>21</v>
      </c>
      <c r="X1271" s="1">
        <v>1.99</v>
      </c>
      <c r="Y1271" s="4">
        <f t="shared" si="177"/>
        <v>3077.8199999999997</v>
      </c>
      <c r="Z1271" s="1" t="s">
        <v>15</v>
      </c>
      <c r="AA1271" s="1" t="s">
        <v>28</v>
      </c>
      <c r="AB1271" s="1" t="s">
        <v>24</v>
      </c>
      <c r="AC1271" s="1" t="s">
        <v>38</v>
      </c>
      <c r="AD1271" s="1" t="s">
        <v>41</v>
      </c>
      <c r="AE1271" s="2">
        <v>40026</v>
      </c>
    </row>
    <row r="1272" spans="1:31" x14ac:dyDescent="0.25">
      <c r="A1272">
        <f t="shared" si="178"/>
        <v>1271</v>
      </c>
      <c r="B1272" s="1">
        <v>18179</v>
      </c>
      <c r="C1272" s="2">
        <v>40026</v>
      </c>
      <c r="D1272" s="1" t="s">
        <v>27</v>
      </c>
      <c r="E1272" s="1" t="str">
        <f t="shared" si="171"/>
        <v>*</v>
      </c>
      <c r="F1272" s="1" t="str">
        <f t="shared" si="172"/>
        <v>*</v>
      </c>
      <c r="G1272" s="1" t="str">
        <f t="shared" si="173"/>
        <v>*</v>
      </c>
      <c r="J1272" s="1" t="str">
        <f t="shared" si="174"/>
        <v>*</v>
      </c>
      <c r="P1272" s="1">
        <v>50</v>
      </c>
      <c r="Q1272" s="1">
        <f t="shared" si="179"/>
        <v>0.06</v>
      </c>
      <c r="T1272" s="4">
        <v>527.6</v>
      </c>
      <c r="U1272" s="9">
        <f t="shared" si="175"/>
        <v>0</v>
      </c>
      <c r="V1272" s="4">
        <f t="shared" si="176"/>
        <v>10.552</v>
      </c>
      <c r="W1272" s="1" t="s">
        <v>21</v>
      </c>
      <c r="X1272" s="1">
        <v>1.79</v>
      </c>
      <c r="Y1272" s="4">
        <f t="shared" si="177"/>
        <v>529.39</v>
      </c>
      <c r="Z1272" s="1" t="s">
        <v>15</v>
      </c>
      <c r="AA1272" s="1" t="s">
        <v>28</v>
      </c>
      <c r="AB1272" s="1" t="s">
        <v>29</v>
      </c>
      <c r="AC1272" s="1" t="s">
        <v>40</v>
      </c>
      <c r="AD1272" s="1" t="s">
        <v>31</v>
      </c>
      <c r="AE1272" s="2">
        <v>40028</v>
      </c>
    </row>
    <row r="1273" spans="1:31" x14ac:dyDescent="0.25">
      <c r="A1273">
        <f t="shared" si="178"/>
        <v>1272</v>
      </c>
      <c r="B1273" s="1">
        <v>14311</v>
      </c>
      <c r="C1273" s="2">
        <v>40026</v>
      </c>
      <c r="D1273" s="1" t="s">
        <v>32</v>
      </c>
      <c r="E1273" s="1" t="str">
        <f t="shared" si="171"/>
        <v>***</v>
      </c>
      <c r="F1273" s="1" t="str">
        <f t="shared" si="172"/>
        <v>***</v>
      </c>
      <c r="G1273" s="1" t="str">
        <f t="shared" si="173"/>
        <v>***</v>
      </c>
      <c r="J1273" s="1" t="str">
        <f t="shared" si="174"/>
        <v>***</v>
      </c>
      <c r="P1273" s="1">
        <v>30</v>
      </c>
      <c r="Q1273" s="1">
        <f t="shared" si="179"/>
        <v>0.04</v>
      </c>
      <c r="T1273" s="4">
        <v>192.41</v>
      </c>
      <c r="U1273" s="9">
        <f t="shared" si="175"/>
        <v>0</v>
      </c>
      <c r="V1273" s="4">
        <f t="shared" si="176"/>
        <v>6.4136666666666668</v>
      </c>
      <c r="W1273" s="1" t="s">
        <v>21</v>
      </c>
      <c r="X1273" s="1">
        <v>5.19</v>
      </c>
      <c r="Y1273" s="4">
        <f t="shared" si="177"/>
        <v>197.6</v>
      </c>
      <c r="Z1273" s="1" t="s">
        <v>42</v>
      </c>
      <c r="AA1273" s="1" t="s">
        <v>28</v>
      </c>
      <c r="AB1273" s="1" t="s">
        <v>29</v>
      </c>
      <c r="AC1273" s="1" t="s">
        <v>43</v>
      </c>
      <c r="AD1273" s="1" t="s">
        <v>19</v>
      </c>
      <c r="AE1273" s="2">
        <v>40027</v>
      </c>
    </row>
    <row r="1274" spans="1:31" x14ac:dyDescent="0.25">
      <c r="A1274">
        <f t="shared" si="178"/>
        <v>1273</v>
      </c>
      <c r="B1274" s="1">
        <v>18179</v>
      </c>
      <c r="C1274" s="2">
        <v>40026</v>
      </c>
      <c r="D1274" s="1" t="s">
        <v>27</v>
      </c>
      <c r="E1274" s="1" t="str">
        <f t="shared" si="171"/>
        <v>*</v>
      </c>
      <c r="F1274" s="1" t="str">
        <f t="shared" si="172"/>
        <v>*</v>
      </c>
      <c r="G1274" s="1" t="str">
        <f t="shared" si="173"/>
        <v>*</v>
      </c>
      <c r="J1274" s="1" t="str">
        <f t="shared" si="174"/>
        <v>*</v>
      </c>
      <c r="P1274" s="1">
        <v>24</v>
      </c>
      <c r="Q1274" s="1">
        <f t="shared" si="179"/>
        <v>3.5000000000000003E-2</v>
      </c>
      <c r="T1274" s="4">
        <v>73.37</v>
      </c>
      <c r="U1274" s="9">
        <f t="shared" si="175"/>
        <v>0</v>
      </c>
      <c r="V1274" s="4">
        <f t="shared" si="176"/>
        <v>3.0570833333333334</v>
      </c>
      <c r="W1274" s="1" t="s">
        <v>21</v>
      </c>
      <c r="X1274" s="1">
        <v>0.99</v>
      </c>
      <c r="Y1274" s="4">
        <f t="shared" si="177"/>
        <v>74.36</v>
      </c>
      <c r="Z1274" s="1" t="s">
        <v>15</v>
      </c>
      <c r="AA1274" s="1" t="s">
        <v>28</v>
      </c>
      <c r="AB1274" s="1" t="s">
        <v>29</v>
      </c>
      <c r="AC1274" s="1" t="s">
        <v>58</v>
      </c>
      <c r="AD1274" s="1" t="s">
        <v>19</v>
      </c>
      <c r="AE1274" s="2">
        <v>40027</v>
      </c>
    </row>
    <row r="1275" spans="1:31" x14ac:dyDescent="0.25">
      <c r="A1275">
        <f t="shared" si="178"/>
        <v>1274</v>
      </c>
      <c r="B1275" s="1">
        <v>24294</v>
      </c>
      <c r="C1275" s="2">
        <v>40027</v>
      </c>
      <c r="D1275" s="1" t="s">
        <v>27</v>
      </c>
      <c r="E1275" s="1" t="str">
        <f t="shared" si="171"/>
        <v>*</v>
      </c>
      <c r="F1275" s="1" t="str">
        <f t="shared" si="172"/>
        <v>*</v>
      </c>
      <c r="G1275" s="1" t="str">
        <f t="shared" si="173"/>
        <v>*</v>
      </c>
      <c r="J1275" s="1" t="str">
        <f t="shared" si="174"/>
        <v>*</v>
      </c>
      <c r="P1275" s="1">
        <v>24</v>
      </c>
      <c r="Q1275" s="1">
        <f t="shared" si="179"/>
        <v>3.5000000000000003E-2</v>
      </c>
      <c r="T1275" s="4">
        <v>4865.72</v>
      </c>
      <c r="U1275" s="9">
        <f t="shared" si="175"/>
        <v>1</v>
      </c>
      <c r="V1275" s="4">
        <f t="shared" si="176"/>
        <v>202.73833333333334</v>
      </c>
      <c r="W1275" s="1" t="s">
        <v>33</v>
      </c>
      <c r="X1275" s="1">
        <v>15.59</v>
      </c>
      <c r="Y1275" s="4">
        <f t="shared" si="177"/>
        <v>4881.3100000000004</v>
      </c>
      <c r="Z1275" s="1" t="s">
        <v>39</v>
      </c>
      <c r="AA1275" s="1" t="s">
        <v>37</v>
      </c>
      <c r="AB1275" s="1" t="s">
        <v>24</v>
      </c>
      <c r="AC1275" s="1" t="s">
        <v>56</v>
      </c>
      <c r="AD1275" s="1" t="s">
        <v>35</v>
      </c>
      <c r="AE1275" s="2">
        <v>40028</v>
      </c>
    </row>
    <row r="1276" spans="1:31" x14ac:dyDescent="0.25">
      <c r="A1276">
        <f t="shared" si="178"/>
        <v>1275</v>
      </c>
      <c r="B1276" s="1">
        <v>39589</v>
      </c>
      <c r="C1276" s="2">
        <v>40027</v>
      </c>
      <c r="D1276" s="1" t="s">
        <v>32</v>
      </c>
      <c r="E1276" s="1" t="str">
        <f t="shared" si="171"/>
        <v>***</v>
      </c>
      <c r="F1276" s="1" t="str">
        <f t="shared" si="172"/>
        <v>***</v>
      </c>
      <c r="G1276" s="1" t="str">
        <f t="shared" si="173"/>
        <v>***</v>
      </c>
      <c r="J1276" s="1" t="str">
        <f t="shared" si="174"/>
        <v>***</v>
      </c>
      <c r="P1276" s="1">
        <v>42</v>
      </c>
      <c r="Q1276" s="1">
        <f t="shared" si="179"/>
        <v>0.05</v>
      </c>
      <c r="T1276" s="4">
        <v>577.41999999999996</v>
      </c>
      <c r="U1276" s="9">
        <f t="shared" si="175"/>
        <v>0</v>
      </c>
      <c r="V1276" s="4">
        <f t="shared" si="176"/>
        <v>13.748095238095237</v>
      </c>
      <c r="W1276" s="1" t="s">
        <v>21</v>
      </c>
      <c r="X1276" s="1">
        <v>1.49</v>
      </c>
      <c r="Y1276" s="4">
        <f t="shared" si="177"/>
        <v>578.91</v>
      </c>
      <c r="Z1276" s="1" t="s">
        <v>22</v>
      </c>
      <c r="AA1276" s="1" t="s">
        <v>37</v>
      </c>
      <c r="AB1276" s="1" t="s">
        <v>29</v>
      </c>
      <c r="AC1276" s="1" t="s">
        <v>43</v>
      </c>
      <c r="AD1276" s="1" t="s">
        <v>19</v>
      </c>
      <c r="AE1276" s="2">
        <v>40028</v>
      </c>
    </row>
    <row r="1277" spans="1:31" x14ac:dyDescent="0.25">
      <c r="A1277">
        <f t="shared" si="178"/>
        <v>1276</v>
      </c>
      <c r="B1277" s="1">
        <v>55298</v>
      </c>
      <c r="C1277" s="2">
        <v>40027</v>
      </c>
      <c r="D1277" s="1" t="s">
        <v>32</v>
      </c>
      <c r="E1277" s="1" t="str">
        <f t="shared" si="171"/>
        <v>***</v>
      </c>
      <c r="F1277" s="1" t="str">
        <f t="shared" si="172"/>
        <v>***</v>
      </c>
      <c r="G1277" s="1" t="str">
        <f t="shared" si="173"/>
        <v>***</v>
      </c>
      <c r="J1277" s="1" t="str">
        <f t="shared" si="174"/>
        <v>***</v>
      </c>
      <c r="P1277" s="1">
        <v>1</v>
      </c>
      <c r="Q1277" s="1">
        <f t="shared" si="179"/>
        <v>0.01</v>
      </c>
      <c r="T1277" s="4">
        <v>368.66</v>
      </c>
      <c r="U1277" s="9">
        <f t="shared" si="175"/>
        <v>0</v>
      </c>
      <c r="V1277" s="4">
        <f t="shared" si="176"/>
        <v>368.66</v>
      </c>
      <c r="W1277" s="1" t="s">
        <v>33</v>
      </c>
      <c r="X1277" s="1">
        <v>64.73</v>
      </c>
      <c r="Y1277" s="4">
        <f t="shared" si="177"/>
        <v>433.39000000000004</v>
      </c>
      <c r="Z1277" s="1" t="s">
        <v>39</v>
      </c>
      <c r="AA1277" s="1" t="s">
        <v>28</v>
      </c>
      <c r="AB1277" s="1" t="s">
        <v>17</v>
      </c>
      <c r="AC1277" s="1" t="s">
        <v>34</v>
      </c>
      <c r="AD1277" s="1" t="s">
        <v>35</v>
      </c>
      <c r="AE1277" s="2">
        <v>40028</v>
      </c>
    </row>
    <row r="1278" spans="1:31" x14ac:dyDescent="0.25">
      <c r="A1278">
        <f t="shared" si="178"/>
        <v>1277</v>
      </c>
      <c r="B1278" s="1">
        <v>45539</v>
      </c>
      <c r="C1278" s="2">
        <v>40027</v>
      </c>
      <c r="D1278" s="1" t="s">
        <v>27</v>
      </c>
      <c r="E1278" s="1" t="str">
        <f t="shared" si="171"/>
        <v>*</v>
      </c>
      <c r="F1278" s="1" t="str">
        <f t="shared" si="172"/>
        <v>*</v>
      </c>
      <c r="G1278" s="1" t="str">
        <f t="shared" si="173"/>
        <v>*</v>
      </c>
      <c r="J1278" s="1" t="str">
        <f t="shared" si="174"/>
        <v>*</v>
      </c>
      <c r="P1278" s="1">
        <v>15</v>
      </c>
      <c r="Q1278" s="1">
        <f t="shared" si="179"/>
        <v>0.02</v>
      </c>
      <c r="T1278" s="4">
        <v>269.2</v>
      </c>
      <c r="U1278" s="9">
        <f t="shared" si="175"/>
        <v>0</v>
      </c>
      <c r="V1278" s="4">
        <f t="shared" si="176"/>
        <v>17.946666666666665</v>
      </c>
      <c r="W1278" s="1" t="s">
        <v>14</v>
      </c>
      <c r="X1278" s="1">
        <v>1.99</v>
      </c>
      <c r="Y1278" s="4">
        <f t="shared" si="177"/>
        <v>271.19</v>
      </c>
      <c r="Z1278" s="1" t="s">
        <v>15</v>
      </c>
      <c r="AA1278" s="1" t="s">
        <v>28</v>
      </c>
      <c r="AB1278" s="1" t="s">
        <v>24</v>
      </c>
      <c r="AC1278" s="1" t="s">
        <v>38</v>
      </c>
      <c r="AD1278" s="1" t="s">
        <v>41</v>
      </c>
      <c r="AE1278" s="2">
        <v>40029</v>
      </c>
    </row>
    <row r="1279" spans="1:31" x14ac:dyDescent="0.25">
      <c r="A1279">
        <f t="shared" si="178"/>
        <v>1278</v>
      </c>
      <c r="B1279" s="1">
        <v>54567</v>
      </c>
      <c r="C1279" s="2">
        <v>40027</v>
      </c>
      <c r="D1279" s="1" t="s">
        <v>36</v>
      </c>
      <c r="E1279" s="1" t="str">
        <f t="shared" si="171"/>
        <v>*</v>
      </c>
      <c r="F1279" s="1" t="str">
        <f t="shared" si="172"/>
        <v>*</v>
      </c>
      <c r="G1279" s="1" t="str">
        <f t="shared" si="173"/>
        <v>*</v>
      </c>
      <c r="J1279" s="1" t="str">
        <f t="shared" si="174"/>
        <v>*</v>
      </c>
      <c r="P1279" s="1">
        <v>31</v>
      </c>
      <c r="Q1279" s="1">
        <f t="shared" si="179"/>
        <v>0.04</v>
      </c>
      <c r="T1279" s="4">
        <v>196.74</v>
      </c>
      <c r="U1279" s="9">
        <f t="shared" si="175"/>
        <v>0</v>
      </c>
      <c r="V1279" s="4">
        <f t="shared" si="176"/>
        <v>6.346451612903226</v>
      </c>
      <c r="W1279" s="1" t="s">
        <v>21</v>
      </c>
      <c r="X1279" s="1">
        <v>5.41</v>
      </c>
      <c r="Y1279" s="4">
        <f t="shared" si="177"/>
        <v>202.15</v>
      </c>
      <c r="Z1279" s="1" t="s">
        <v>39</v>
      </c>
      <c r="AA1279" s="1" t="s">
        <v>23</v>
      </c>
      <c r="AB1279" s="1" t="s">
        <v>17</v>
      </c>
      <c r="AC1279" s="1" t="s">
        <v>18</v>
      </c>
      <c r="AD1279" s="1" t="s">
        <v>19</v>
      </c>
      <c r="AE1279" s="2">
        <v>40029</v>
      </c>
    </row>
    <row r="1280" spans="1:31" x14ac:dyDescent="0.25">
      <c r="A1280">
        <f t="shared" si="178"/>
        <v>1279</v>
      </c>
      <c r="B1280" s="1">
        <v>39589</v>
      </c>
      <c r="C1280" s="2">
        <v>40027</v>
      </c>
      <c r="D1280" s="1" t="s">
        <v>32</v>
      </c>
      <c r="E1280" s="1" t="str">
        <f t="shared" si="171"/>
        <v>***</v>
      </c>
      <c r="F1280" s="1" t="str">
        <f t="shared" si="172"/>
        <v>***</v>
      </c>
      <c r="G1280" s="1" t="str">
        <f t="shared" si="173"/>
        <v>***</v>
      </c>
      <c r="J1280" s="1" t="str">
        <f t="shared" si="174"/>
        <v>***</v>
      </c>
      <c r="P1280" s="1">
        <v>20</v>
      </c>
      <c r="Q1280" s="1">
        <f t="shared" si="179"/>
        <v>3.5000000000000003E-2</v>
      </c>
      <c r="T1280" s="4">
        <v>95.08</v>
      </c>
      <c r="U1280" s="9">
        <f t="shared" si="175"/>
        <v>0</v>
      </c>
      <c r="V1280" s="4">
        <f t="shared" si="176"/>
        <v>4.7539999999999996</v>
      </c>
      <c r="W1280" s="1" t="s">
        <v>21</v>
      </c>
      <c r="X1280" s="1">
        <v>0.5</v>
      </c>
      <c r="Y1280" s="4">
        <f t="shared" si="177"/>
        <v>95.58</v>
      </c>
      <c r="Z1280" s="1" t="s">
        <v>22</v>
      </c>
      <c r="AA1280" s="1" t="s">
        <v>37</v>
      </c>
      <c r="AB1280" s="1" t="s">
        <v>29</v>
      </c>
      <c r="AC1280" s="1" t="s">
        <v>58</v>
      </c>
      <c r="AD1280" s="1" t="s">
        <v>19</v>
      </c>
      <c r="AE1280" s="2">
        <v>40027</v>
      </c>
    </row>
    <row r="1281" spans="1:31" x14ac:dyDescent="0.25">
      <c r="A1281">
        <f t="shared" si="178"/>
        <v>1280</v>
      </c>
      <c r="B1281" s="1">
        <v>45539</v>
      </c>
      <c r="C1281" s="2">
        <v>40027</v>
      </c>
      <c r="D1281" s="1" t="s">
        <v>27</v>
      </c>
      <c r="E1281" s="1" t="str">
        <f t="shared" si="171"/>
        <v>*</v>
      </c>
      <c r="F1281" s="1" t="str">
        <f t="shared" si="172"/>
        <v>*</v>
      </c>
      <c r="G1281" s="1" t="str">
        <f t="shared" si="173"/>
        <v>*</v>
      </c>
      <c r="J1281" s="1" t="str">
        <f t="shared" si="174"/>
        <v>*</v>
      </c>
      <c r="P1281" s="1">
        <v>27</v>
      </c>
      <c r="Q1281" s="1">
        <f t="shared" si="179"/>
        <v>3.5000000000000003E-2</v>
      </c>
      <c r="T1281" s="4">
        <v>87.33</v>
      </c>
      <c r="U1281" s="9">
        <f t="shared" si="175"/>
        <v>0</v>
      </c>
      <c r="V1281" s="4">
        <f t="shared" si="176"/>
        <v>3.2344444444444442</v>
      </c>
      <c r="W1281" s="1" t="s">
        <v>21</v>
      </c>
      <c r="X1281" s="1">
        <v>0.85</v>
      </c>
      <c r="Y1281" s="4">
        <f t="shared" si="177"/>
        <v>88.179999999999993</v>
      </c>
      <c r="Z1281" s="1" t="s">
        <v>15</v>
      </c>
      <c r="AA1281" s="1" t="s">
        <v>28</v>
      </c>
      <c r="AB1281" s="1" t="s">
        <v>29</v>
      </c>
      <c r="AC1281" s="1" t="s">
        <v>30</v>
      </c>
      <c r="AD1281" s="1" t="s">
        <v>31</v>
      </c>
      <c r="AE1281" s="2">
        <v>40029</v>
      </c>
    </row>
    <row r="1282" spans="1:31" x14ac:dyDescent="0.25">
      <c r="A1282">
        <f t="shared" si="178"/>
        <v>1281</v>
      </c>
      <c r="B1282" s="1">
        <v>38978</v>
      </c>
      <c r="C1282" s="2">
        <v>40028</v>
      </c>
      <c r="D1282" s="1" t="s">
        <v>13</v>
      </c>
      <c r="E1282" s="1" t="str">
        <f t="shared" si="171"/>
        <v>*</v>
      </c>
      <c r="F1282" s="1" t="str">
        <f t="shared" si="172"/>
        <v>*</v>
      </c>
      <c r="G1282" s="1" t="str">
        <f t="shared" si="173"/>
        <v>*</v>
      </c>
      <c r="J1282" s="1" t="str">
        <f t="shared" si="174"/>
        <v>*</v>
      </c>
      <c r="P1282" s="1">
        <v>24</v>
      </c>
      <c r="Q1282" s="1">
        <f t="shared" si="179"/>
        <v>3.5000000000000003E-2</v>
      </c>
      <c r="T1282" s="4">
        <v>4547.26</v>
      </c>
      <c r="U1282" s="9">
        <f t="shared" si="175"/>
        <v>1</v>
      </c>
      <c r="V1282" s="4">
        <f t="shared" si="176"/>
        <v>189.46916666666667</v>
      </c>
      <c r="W1282" s="1" t="s">
        <v>33</v>
      </c>
      <c r="X1282" s="1">
        <v>30</v>
      </c>
      <c r="Y1282" s="4">
        <f t="shared" si="177"/>
        <v>4577.26</v>
      </c>
      <c r="Z1282" s="1" t="s">
        <v>49</v>
      </c>
      <c r="AA1282" s="1" t="s">
        <v>23</v>
      </c>
      <c r="AB1282" s="1" t="s">
        <v>17</v>
      </c>
      <c r="AC1282" s="1" t="s">
        <v>34</v>
      </c>
      <c r="AD1282" s="1" t="s">
        <v>35</v>
      </c>
      <c r="AE1282" s="2">
        <v>40030</v>
      </c>
    </row>
    <row r="1283" spans="1:31" x14ac:dyDescent="0.25">
      <c r="A1283">
        <f t="shared" si="178"/>
        <v>1282</v>
      </c>
      <c r="B1283" s="1">
        <v>56516</v>
      </c>
      <c r="C1283" s="2">
        <v>40028</v>
      </c>
      <c r="D1283" s="1" t="s">
        <v>36</v>
      </c>
      <c r="E1283" s="1" t="str">
        <f t="shared" ref="E1283:E1346" si="180">IF(D1283="Critical","***","*")</f>
        <v>*</v>
      </c>
      <c r="F1283" s="1" t="str">
        <f t="shared" ref="F1283:F1346" si="181">IF(D1283="Critical","***",IF(D1283="High","**","*"))</f>
        <v>*</v>
      </c>
      <c r="G1283" s="1" t="str">
        <f t="shared" ref="G1283:G1346" si="182">VLOOKUP(D1283,$H$6:$I$10,2,FALSE)</f>
        <v>*</v>
      </c>
      <c r="J1283" s="1" t="str">
        <f t="shared" ref="J1283:J1346" si="183">HLOOKUP(D1283,$K$5:$O$6,2,FALSE)</f>
        <v>*</v>
      </c>
      <c r="P1283" s="1">
        <v>24</v>
      </c>
      <c r="Q1283" s="1">
        <f t="shared" si="179"/>
        <v>3.5000000000000003E-2</v>
      </c>
      <c r="T1283" s="4">
        <v>2560.9395</v>
      </c>
      <c r="U1283" s="9">
        <f t="shared" ref="U1283:U1346" si="184">IF(T1283&gt;1000,1,0)</f>
        <v>1</v>
      </c>
      <c r="V1283" s="4">
        <f t="shared" ref="V1283:V1346" si="185">T1283/P1283</f>
        <v>106.70581249999999</v>
      </c>
      <c r="W1283" s="1" t="s">
        <v>21</v>
      </c>
      <c r="X1283" s="1">
        <v>2.5</v>
      </c>
      <c r="Y1283" s="4">
        <f t="shared" ref="Y1283:Y1346" si="186">X1283+T1283</f>
        <v>2563.4395</v>
      </c>
      <c r="Z1283" s="1" t="s">
        <v>49</v>
      </c>
      <c r="AA1283" s="1" t="s">
        <v>28</v>
      </c>
      <c r="AB1283" s="1" t="s">
        <v>24</v>
      </c>
      <c r="AC1283" s="1" t="s">
        <v>25</v>
      </c>
      <c r="AD1283" s="1" t="s">
        <v>19</v>
      </c>
      <c r="AE1283" s="2">
        <v>40030</v>
      </c>
    </row>
    <row r="1284" spans="1:31" x14ac:dyDescent="0.25">
      <c r="A1284">
        <f t="shared" ref="A1284:A1347" si="187">A1283+1</f>
        <v>1283</v>
      </c>
      <c r="B1284" s="1">
        <v>56516</v>
      </c>
      <c r="C1284" s="2">
        <v>40028</v>
      </c>
      <c r="D1284" s="1" t="s">
        <v>36</v>
      </c>
      <c r="E1284" s="1" t="str">
        <f t="shared" si="180"/>
        <v>*</v>
      </c>
      <c r="F1284" s="1" t="str">
        <f t="shared" si="181"/>
        <v>*</v>
      </c>
      <c r="G1284" s="1" t="str">
        <f t="shared" si="182"/>
        <v>*</v>
      </c>
      <c r="J1284" s="1" t="str">
        <f t="shared" si="183"/>
        <v>*</v>
      </c>
      <c r="P1284" s="1">
        <v>6</v>
      </c>
      <c r="Q1284" s="1">
        <f t="shared" ref="Q1284:Q1347" si="188">VLOOKUP(P1284,$R$5:$S$10,2,TRUE)</f>
        <v>0.01</v>
      </c>
      <c r="T1284" s="4">
        <v>27.89</v>
      </c>
      <c r="U1284" s="9">
        <f t="shared" si="184"/>
        <v>0</v>
      </c>
      <c r="V1284" s="4">
        <f t="shared" si="185"/>
        <v>4.6483333333333334</v>
      </c>
      <c r="W1284" s="1" t="s">
        <v>21</v>
      </c>
      <c r="X1284" s="1">
        <v>5.26</v>
      </c>
      <c r="Y1284" s="4">
        <f t="shared" si="186"/>
        <v>33.15</v>
      </c>
      <c r="Z1284" s="1" t="s">
        <v>49</v>
      </c>
      <c r="AA1284" s="1" t="s">
        <v>28</v>
      </c>
      <c r="AB1284" s="1" t="s">
        <v>29</v>
      </c>
      <c r="AC1284" s="1" t="s">
        <v>43</v>
      </c>
      <c r="AD1284" s="1" t="s">
        <v>19</v>
      </c>
      <c r="AE1284" s="2">
        <v>40029</v>
      </c>
    </row>
    <row r="1285" spans="1:31" x14ac:dyDescent="0.25">
      <c r="A1285">
        <f t="shared" si="187"/>
        <v>1284</v>
      </c>
      <c r="B1285" s="1">
        <v>50981</v>
      </c>
      <c r="C1285" s="2">
        <v>40029</v>
      </c>
      <c r="D1285" s="1" t="s">
        <v>32</v>
      </c>
      <c r="E1285" s="1" t="str">
        <f t="shared" si="180"/>
        <v>***</v>
      </c>
      <c r="F1285" s="1" t="str">
        <f t="shared" si="181"/>
        <v>***</v>
      </c>
      <c r="G1285" s="1" t="str">
        <f t="shared" si="182"/>
        <v>***</v>
      </c>
      <c r="J1285" s="1" t="str">
        <f t="shared" si="183"/>
        <v>***</v>
      </c>
      <c r="P1285" s="1">
        <v>42</v>
      </c>
      <c r="Q1285" s="1">
        <f t="shared" si="188"/>
        <v>0.05</v>
      </c>
      <c r="T1285" s="4">
        <v>5678.5524999999998</v>
      </c>
      <c r="U1285" s="9">
        <f t="shared" si="184"/>
        <v>1</v>
      </c>
      <c r="V1285" s="4">
        <f t="shared" si="185"/>
        <v>135.20363095238093</v>
      </c>
      <c r="W1285" s="1" t="s">
        <v>21</v>
      </c>
      <c r="X1285" s="1">
        <v>8.99</v>
      </c>
      <c r="Y1285" s="4">
        <f t="shared" si="186"/>
        <v>5687.5424999999996</v>
      </c>
      <c r="Z1285" s="1" t="s">
        <v>22</v>
      </c>
      <c r="AA1285" s="1" t="s">
        <v>28</v>
      </c>
      <c r="AB1285" s="1" t="s">
        <v>24</v>
      </c>
      <c r="AC1285" s="1" t="s">
        <v>25</v>
      </c>
      <c r="AD1285" s="1" t="s">
        <v>19</v>
      </c>
      <c r="AE1285" s="2">
        <v>40029</v>
      </c>
    </row>
    <row r="1286" spans="1:31" x14ac:dyDescent="0.25">
      <c r="A1286">
        <f t="shared" si="187"/>
        <v>1285</v>
      </c>
      <c r="B1286" s="1">
        <v>11714</v>
      </c>
      <c r="C1286" s="2">
        <v>40029</v>
      </c>
      <c r="D1286" s="1" t="s">
        <v>32</v>
      </c>
      <c r="E1286" s="1" t="str">
        <f t="shared" si="180"/>
        <v>***</v>
      </c>
      <c r="F1286" s="1" t="str">
        <f t="shared" si="181"/>
        <v>***</v>
      </c>
      <c r="G1286" s="1" t="str">
        <f t="shared" si="182"/>
        <v>***</v>
      </c>
      <c r="J1286" s="1" t="str">
        <f t="shared" si="183"/>
        <v>***</v>
      </c>
      <c r="P1286" s="1">
        <v>1</v>
      </c>
      <c r="Q1286" s="1">
        <f t="shared" si="188"/>
        <v>0.01</v>
      </c>
      <c r="T1286" s="4">
        <v>3501.79</v>
      </c>
      <c r="U1286" s="9">
        <f t="shared" si="184"/>
        <v>1</v>
      </c>
      <c r="V1286" s="4">
        <f t="shared" si="185"/>
        <v>3501.79</v>
      </c>
      <c r="W1286" s="1" t="s">
        <v>33</v>
      </c>
      <c r="X1286" s="1">
        <v>8.73</v>
      </c>
      <c r="Y1286" s="4">
        <f t="shared" si="186"/>
        <v>3510.52</v>
      </c>
      <c r="Z1286" s="1" t="s">
        <v>42</v>
      </c>
      <c r="AA1286" s="1" t="s">
        <v>28</v>
      </c>
      <c r="AB1286" s="1" t="s">
        <v>24</v>
      </c>
      <c r="AC1286" s="1" t="s">
        <v>56</v>
      </c>
      <c r="AD1286" s="1" t="s">
        <v>59</v>
      </c>
      <c r="AE1286" s="2">
        <v>40030</v>
      </c>
    </row>
    <row r="1287" spans="1:31" x14ac:dyDescent="0.25">
      <c r="A1287">
        <f t="shared" si="187"/>
        <v>1286</v>
      </c>
      <c r="B1287" s="1">
        <v>12389</v>
      </c>
      <c r="C1287" s="2">
        <v>40029</v>
      </c>
      <c r="D1287" s="1" t="s">
        <v>36</v>
      </c>
      <c r="E1287" s="1" t="str">
        <f t="shared" si="180"/>
        <v>*</v>
      </c>
      <c r="F1287" s="1" t="str">
        <f t="shared" si="181"/>
        <v>*</v>
      </c>
      <c r="G1287" s="1" t="str">
        <f t="shared" si="182"/>
        <v>*</v>
      </c>
      <c r="J1287" s="1" t="str">
        <f t="shared" si="183"/>
        <v>*</v>
      </c>
      <c r="P1287" s="1">
        <v>34</v>
      </c>
      <c r="Q1287" s="1">
        <f t="shared" si="188"/>
        <v>0.04</v>
      </c>
      <c r="T1287" s="4">
        <v>2560.59</v>
      </c>
      <c r="U1287" s="9">
        <f t="shared" si="184"/>
        <v>1</v>
      </c>
      <c r="V1287" s="4">
        <f t="shared" si="185"/>
        <v>75.311470588235295</v>
      </c>
      <c r="W1287" s="1" t="s">
        <v>21</v>
      </c>
      <c r="X1287" s="1">
        <v>7.18</v>
      </c>
      <c r="Y1287" s="4">
        <f t="shared" si="186"/>
        <v>2567.77</v>
      </c>
      <c r="Z1287" s="1" t="s">
        <v>53</v>
      </c>
      <c r="AA1287" s="1" t="s">
        <v>28</v>
      </c>
      <c r="AB1287" s="1" t="s">
        <v>24</v>
      </c>
      <c r="AC1287" s="1" t="s">
        <v>38</v>
      </c>
      <c r="AD1287" s="1" t="s">
        <v>19</v>
      </c>
      <c r="AE1287" s="2">
        <v>40031</v>
      </c>
    </row>
    <row r="1288" spans="1:31" x14ac:dyDescent="0.25">
      <c r="A1288">
        <f t="shared" si="187"/>
        <v>1287</v>
      </c>
      <c r="B1288" s="1">
        <v>37319</v>
      </c>
      <c r="C1288" s="2">
        <v>40029</v>
      </c>
      <c r="D1288" s="1" t="s">
        <v>32</v>
      </c>
      <c r="E1288" s="1" t="str">
        <f t="shared" si="180"/>
        <v>***</v>
      </c>
      <c r="F1288" s="1" t="str">
        <f t="shared" si="181"/>
        <v>***</v>
      </c>
      <c r="G1288" s="1" t="str">
        <f t="shared" si="182"/>
        <v>***</v>
      </c>
      <c r="J1288" s="1" t="str">
        <f t="shared" si="183"/>
        <v>***</v>
      </c>
      <c r="P1288" s="1">
        <v>37</v>
      </c>
      <c r="Q1288" s="1">
        <f t="shared" si="188"/>
        <v>0.04</v>
      </c>
      <c r="T1288" s="4">
        <v>388.9</v>
      </c>
      <c r="U1288" s="9">
        <f t="shared" si="184"/>
        <v>0</v>
      </c>
      <c r="V1288" s="4">
        <f t="shared" si="185"/>
        <v>10.51081081081081</v>
      </c>
      <c r="W1288" s="1" t="s">
        <v>21</v>
      </c>
      <c r="X1288" s="1">
        <v>4.5</v>
      </c>
      <c r="Y1288" s="4">
        <f t="shared" si="186"/>
        <v>393.4</v>
      </c>
      <c r="Z1288" s="1" t="s">
        <v>46</v>
      </c>
      <c r="AA1288" s="1" t="s">
        <v>23</v>
      </c>
      <c r="AB1288" s="1" t="s">
        <v>29</v>
      </c>
      <c r="AC1288" s="1" t="s">
        <v>63</v>
      </c>
      <c r="AD1288" s="1" t="s">
        <v>19</v>
      </c>
      <c r="AE1288" s="2">
        <v>40031</v>
      </c>
    </row>
    <row r="1289" spans="1:31" x14ac:dyDescent="0.25">
      <c r="A1289">
        <f t="shared" si="187"/>
        <v>1288</v>
      </c>
      <c r="B1289" s="1">
        <v>57504</v>
      </c>
      <c r="C1289" s="2">
        <v>40029</v>
      </c>
      <c r="D1289" s="1" t="s">
        <v>27</v>
      </c>
      <c r="E1289" s="1" t="str">
        <f t="shared" si="180"/>
        <v>*</v>
      </c>
      <c r="F1289" s="1" t="str">
        <f t="shared" si="181"/>
        <v>*</v>
      </c>
      <c r="G1289" s="1" t="str">
        <f t="shared" si="182"/>
        <v>*</v>
      </c>
      <c r="J1289" s="1" t="str">
        <f t="shared" si="183"/>
        <v>*</v>
      </c>
      <c r="P1289" s="1">
        <v>44</v>
      </c>
      <c r="Q1289" s="1">
        <f t="shared" si="188"/>
        <v>0.05</v>
      </c>
      <c r="T1289" s="4">
        <v>357.48</v>
      </c>
      <c r="U1289" s="9">
        <f t="shared" si="184"/>
        <v>0</v>
      </c>
      <c r="V1289" s="4">
        <f t="shared" si="185"/>
        <v>8.124545454545455</v>
      </c>
      <c r="W1289" s="1" t="s">
        <v>21</v>
      </c>
      <c r="X1289" s="1">
        <v>1.39</v>
      </c>
      <c r="Y1289" s="4">
        <f t="shared" si="186"/>
        <v>358.87</v>
      </c>
      <c r="Z1289" s="1" t="s">
        <v>44</v>
      </c>
      <c r="AA1289" s="1" t="s">
        <v>16</v>
      </c>
      <c r="AB1289" s="1" t="s">
        <v>29</v>
      </c>
      <c r="AC1289" s="1" t="s">
        <v>57</v>
      </c>
      <c r="AD1289" s="1" t="s">
        <v>19</v>
      </c>
      <c r="AE1289" s="2">
        <v>40032</v>
      </c>
    </row>
    <row r="1290" spans="1:31" x14ac:dyDescent="0.25">
      <c r="A1290">
        <f t="shared" si="187"/>
        <v>1289</v>
      </c>
      <c r="B1290" s="1">
        <v>16419</v>
      </c>
      <c r="C1290" s="2">
        <v>40029</v>
      </c>
      <c r="D1290" s="1" t="s">
        <v>27</v>
      </c>
      <c r="E1290" s="1" t="str">
        <f t="shared" si="180"/>
        <v>*</v>
      </c>
      <c r="F1290" s="1" t="str">
        <f t="shared" si="181"/>
        <v>*</v>
      </c>
      <c r="G1290" s="1" t="str">
        <f t="shared" si="182"/>
        <v>*</v>
      </c>
      <c r="J1290" s="1" t="str">
        <f t="shared" si="183"/>
        <v>*</v>
      </c>
      <c r="P1290" s="1">
        <v>43</v>
      </c>
      <c r="Q1290" s="1">
        <f t="shared" si="188"/>
        <v>0.05</v>
      </c>
      <c r="T1290" s="4">
        <v>241.19</v>
      </c>
      <c r="U1290" s="9">
        <f t="shared" si="184"/>
        <v>0</v>
      </c>
      <c r="V1290" s="4">
        <f t="shared" si="185"/>
        <v>5.6090697674418601</v>
      </c>
      <c r="W1290" s="1" t="s">
        <v>21</v>
      </c>
      <c r="X1290" s="1">
        <v>5.67</v>
      </c>
      <c r="Y1290" s="4">
        <f t="shared" si="186"/>
        <v>246.85999999999999</v>
      </c>
      <c r="Z1290" s="1" t="s">
        <v>50</v>
      </c>
      <c r="AA1290" s="1" t="s">
        <v>16</v>
      </c>
      <c r="AB1290" s="1" t="s">
        <v>29</v>
      </c>
      <c r="AC1290" s="1" t="s">
        <v>40</v>
      </c>
      <c r="AD1290" s="1" t="s">
        <v>19</v>
      </c>
      <c r="AE1290" s="2">
        <v>40030</v>
      </c>
    </row>
    <row r="1291" spans="1:31" x14ac:dyDescent="0.25">
      <c r="A1291">
        <f t="shared" si="187"/>
        <v>1290</v>
      </c>
      <c r="B1291" s="1">
        <v>12389</v>
      </c>
      <c r="C1291" s="2">
        <v>40029</v>
      </c>
      <c r="D1291" s="1" t="s">
        <v>36</v>
      </c>
      <c r="E1291" s="1" t="str">
        <f t="shared" si="180"/>
        <v>*</v>
      </c>
      <c r="F1291" s="1" t="str">
        <f t="shared" si="181"/>
        <v>*</v>
      </c>
      <c r="G1291" s="1" t="str">
        <f t="shared" si="182"/>
        <v>*</v>
      </c>
      <c r="J1291" s="1" t="str">
        <f t="shared" si="183"/>
        <v>*</v>
      </c>
      <c r="P1291" s="1">
        <v>16</v>
      </c>
      <c r="Q1291" s="1">
        <f t="shared" si="188"/>
        <v>0.02</v>
      </c>
      <c r="T1291" s="4">
        <v>189.04</v>
      </c>
      <c r="U1291" s="9">
        <f t="shared" si="184"/>
        <v>0</v>
      </c>
      <c r="V1291" s="4">
        <f t="shared" si="185"/>
        <v>11.815</v>
      </c>
      <c r="W1291" s="1" t="s">
        <v>21</v>
      </c>
      <c r="X1291" s="1">
        <v>8.6</v>
      </c>
      <c r="Y1291" s="4">
        <f t="shared" si="186"/>
        <v>197.64</v>
      </c>
      <c r="Z1291" s="1" t="s">
        <v>53</v>
      </c>
      <c r="AA1291" s="1" t="s">
        <v>28</v>
      </c>
      <c r="AB1291" s="1" t="s">
        <v>29</v>
      </c>
      <c r="AC1291" s="1" t="s">
        <v>55</v>
      </c>
      <c r="AD1291" s="1" t="s">
        <v>19</v>
      </c>
      <c r="AE1291" s="2">
        <v>40030</v>
      </c>
    </row>
    <row r="1292" spans="1:31" x14ac:dyDescent="0.25">
      <c r="A1292">
        <f t="shared" si="187"/>
        <v>1291</v>
      </c>
      <c r="B1292" s="1">
        <v>11714</v>
      </c>
      <c r="C1292" s="2">
        <v>40029</v>
      </c>
      <c r="D1292" s="1" t="s">
        <v>32</v>
      </c>
      <c r="E1292" s="1" t="str">
        <f t="shared" si="180"/>
        <v>***</v>
      </c>
      <c r="F1292" s="1" t="str">
        <f t="shared" si="181"/>
        <v>***</v>
      </c>
      <c r="G1292" s="1" t="str">
        <f t="shared" si="182"/>
        <v>***</v>
      </c>
      <c r="J1292" s="1" t="str">
        <f t="shared" si="183"/>
        <v>***</v>
      </c>
      <c r="P1292" s="1">
        <v>9</v>
      </c>
      <c r="Q1292" s="1">
        <f t="shared" si="188"/>
        <v>0.01</v>
      </c>
      <c r="T1292" s="4">
        <v>141.83000000000001</v>
      </c>
      <c r="U1292" s="9">
        <f t="shared" si="184"/>
        <v>0</v>
      </c>
      <c r="V1292" s="4">
        <f t="shared" si="185"/>
        <v>15.75888888888889</v>
      </c>
      <c r="W1292" s="1" t="s">
        <v>21</v>
      </c>
      <c r="X1292" s="1">
        <v>7.42</v>
      </c>
      <c r="Y1292" s="4">
        <f t="shared" si="186"/>
        <v>149.25</v>
      </c>
      <c r="Z1292" s="1" t="s">
        <v>42</v>
      </c>
      <c r="AA1292" s="1" t="s">
        <v>28</v>
      </c>
      <c r="AB1292" s="1" t="s">
        <v>29</v>
      </c>
      <c r="AC1292" s="1" t="s">
        <v>45</v>
      </c>
      <c r="AD1292" s="1" t="s">
        <v>41</v>
      </c>
      <c r="AE1292" s="2">
        <v>40030</v>
      </c>
    </row>
    <row r="1293" spans="1:31" x14ac:dyDescent="0.25">
      <c r="A1293">
        <f t="shared" si="187"/>
        <v>1292</v>
      </c>
      <c r="B1293" s="1">
        <v>4870</v>
      </c>
      <c r="C1293" s="2">
        <v>40030</v>
      </c>
      <c r="D1293" s="1" t="s">
        <v>36</v>
      </c>
      <c r="E1293" s="1" t="str">
        <f t="shared" si="180"/>
        <v>*</v>
      </c>
      <c r="F1293" s="1" t="str">
        <f t="shared" si="181"/>
        <v>*</v>
      </c>
      <c r="G1293" s="1" t="str">
        <f t="shared" si="182"/>
        <v>*</v>
      </c>
      <c r="J1293" s="1" t="str">
        <f t="shared" si="183"/>
        <v>*</v>
      </c>
      <c r="P1293" s="1">
        <v>44</v>
      </c>
      <c r="Q1293" s="1">
        <f t="shared" si="188"/>
        <v>0.05</v>
      </c>
      <c r="T1293" s="4">
        <v>17248.09</v>
      </c>
      <c r="U1293" s="9">
        <f t="shared" si="184"/>
        <v>1</v>
      </c>
      <c r="V1293" s="4">
        <f t="shared" si="185"/>
        <v>392.00204545454545</v>
      </c>
      <c r="W1293" s="1" t="s">
        <v>33</v>
      </c>
      <c r="X1293" s="1">
        <v>42.52</v>
      </c>
      <c r="Y1293" s="4">
        <f t="shared" si="186"/>
        <v>17290.61</v>
      </c>
      <c r="Z1293" s="1" t="s">
        <v>42</v>
      </c>
      <c r="AA1293" s="1" t="s">
        <v>28</v>
      </c>
      <c r="AB1293" s="1" t="s">
        <v>17</v>
      </c>
      <c r="AC1293" s="1" t="s">
        <v>52</v>
      </c>
      <c r="AD1293" s="1" t="s">
        <v>59</v>
      </c>
      <c r="AE1293" s="2">
        <v>40031</v>
      </c>
    </row>
    <row r="1294" spans="1:31" x14ac:dyDescent="0.25">
      <c r="A1294">
        <f t="shared" si="187"/>
        <v>1293</v>
      </c>
      <c r="B1294" s="1">
        <v>31426</v>
      </c>
      <c r="C1294" s="2">
        <v>40030</v>
      </c>
      <c r="D1294" s="1" t="s">
        <v>13</v>
      </c>
      <c r="E1294" s="1" t="str">
        <f t="shared" si="180"/>
        <v>*</v>
      </c>
      <c r="F1294" s="1" t="str">
        <f t="shared" si="181"/>
        <v>*</v>
      </c>
      <c r="G1294" s="1" t="str">
        <f t="shared" si="182"/>
        <v>*</v>
      </c>
      <c r="J1294" s="1" t="str">
        <f t="shared" si="183"/>
        <v>*</v>
      </c>
      <c r="P1294" s="1">
        <v>40</v>
      </c>
      <c r="Q1294" s="1">
        <f t="shared" si="188"/>
        <v>0.05</v>
      </c>
      <c r="T1294" s="4">
        <v>4054.058</v>
      </c>
      <c r="U1294" s="9">
        <f t="shared" si="184"/>
        <v>1</v>
      </c>
      <c r="V1294" s="4">
        <f t="shared" si="185"/>
        <v>101.35145</v>
      </c>
      <c r="W1294" s="1" t="s">
        <v>21</v>
      </c>
      <c r="X1294" s="1">
        <v>2.5</v>
      </c>
      <c r="Y1294" s="4">
        <f t="shared" si="186"/>
        <v>4056.558</v>
      </c>
      <c r="Z1294" s="1" t="s">
        <v>15</v>
      </c>
      <c r="AA1294" s="1" t="s">
        <v>37</v>
      </c>
      <c r="AB1294" s="1" t="s">
        <v>24</v>
      </c>
      <c r="AC1294" s="1" t="s">
        <v>25</v>
      </c>
      <c r="AD1294" s="1" t="s">
        <v>19</v>
      </c>
      <c r="AE1294" s="2">
        <v>40034</v>
      </c>
    </row>
    <row r="1295" spans="1:31" x14ac:dyDescent="0.25">
      <c r="A1295">
        <f t="shared" si="187"/>
        <v>1294</v>
      </c>
      <c r="B1295" s="1">
        <v>33090</v>
      </c>
      <c r="C1295" s="2">
        <v>40030</v>
      </c>
      <c r="D1295" s="1" t="s">
        <v>36</v>
      </c>
      <c r="E1295" s="1" t="str">
        <f t="shared" si="180"/>
        <v>*</v>
      </c>
      <c r="F1295" s="1" t="str">
        <f t="shared" si="181"/>
        <v>*</v>
      </c>
      <c r="G1295" s="1" t="str">
        <f t="shared" si="182"/>
        <v>*</v>
      </c>
      <c r="J1295" s="1" t="str">
        <f t="shared" si="183"/>
        <v>*</v>
      </c>
      <c r="P1295" s="1">
        <v>26</v>
      </c>
      <c r="Q1295" s="1">
        <f t="shared" si="188"/>
        <v>3.5000000000000003E-2</v>
      </c>
      <c r="T1295" s="4">
        <v>1033.93</v>
      </c>
      <c r="U1295" s="9">
        <f t="shared" si="184"/>
        <v>1</v>
      </c>
      <c r="V1295" s="4">
        <f t="shared" si="185"/>
        <v>39.766538461538467</v>
      </c>
      <c r="W1295" s="1" t="s">
        <v>21</v>
      </c>
      <c r="X1295" s="1">
        <v>12.9</v>
      </c>
      <c r="Y1295" s="4">
        <f t="shared" si="186"/>
        <v>1046.8300000000002</v>
      </c>
      <c r="Z1295" s="1" t="s">
        <v>22</v>
      </c>
      <c r="AA1295" s="1" t="s">
        <v>28</v>
      </c>
      <c r="AB1295" s="1" t="s">
        <v>29</v>
      </c>
      <c r="AC1295" s="1" t="s">
        <v>55</v>
      </c>
      <c r="AD1295" s="1" t="s">
        <v>19</v>
      </c>
      <c r="AE1295" s="2">
        <v>40031</v>
      </c>
    </row>
    <row r="1296" spans="1:31" x14ac:dyDescent="0.25">
      <c r="A1296">
        <f t="shared" si="187"/>
        <v>1295</v>
      </c>
      <c r="B1296" s="1">
        <v>23333</v>
      </c>
      <c r="C1296" s="2">
        <v>40030</v>
      </c>
      <c r="D1296" s="1" t="s">
        <v>36</v>
      </c>
      <c r="E1296" s="1" t="str">
        <f t="shared" si="180"/>
        <v>*</v>
      </c>
      <c r="F1296" s="1" t="str">
        <f t="shared" si="181"/>
        <v>*</v>
      </c>
      <c r="G1296" s="1" t="str">
        <f t="shared" si="182"/>
        <v>*</v>
      </c>
      <c r="J1296" s="1" t="str">
        <f t="shared" si="183"/>
        <v>*</v>
      </c>
      <c r="P1296" s="1">
        <v>16</v>
      </c>
      <c r="Q1296" s="1">
        <f t="shared" si="188"/>
        <v>0.02</v>
      </c>
      <c r="T1296" s="4">
        <v>886.89</v>
      </c>
      <c r="U1296" s="9">
        <f t="shared" si="184"/>
        <v>0</v>
      </c>
      <c r="V1296" s="4">
        <f t="shared" si="185"/>
        <v>55.430624999999999</v>
      </c>
      <c r="W1296" s="1" t="s">
        <v>21</v>
      </c>
      <c r="X1296" s="1">
        <v>8.99</v>
      </c>
      <c r="Y1296" s="4">
        <f t="shared" si="186"/>
        <v>895.88</v>
      </c>
      <c r="Z1296" s="1" t="s">
        <v>22</v>
      </c>
      <c r="AA1296" s="1" t="s">
        <v>37</v>
      </c>
      <c r="AB1296" s="1" t="s">
        <v>24</v>
      </c>
      <c r="AC1296" s="1" t="s">
        <v>25</v>
      </c>
      <c r="AD1296" s="1" t="s">
        <v>19</v>
      </c>
      <c r="AE1296" s="2">
        <v>40031</v>
      </c>
    </row>
    <row r="1297" spans="1:31" x14ac:dyDescent="0.25">
      <c r="A1297">
        <f t="shared" si="187"/>
        <v>1296</v>
      </c>
      <c r="B1297" s="1">
        <v>23333</v>
      </c>
      <c r="C1297" s="2">
        <v>40030</v>
      </c>
      <c r="D1297" s="1" t="s">
        <v>36</v>
      </c>
      <c r="E1297" s="1" t="str">
        <f t="shared" si="180"/>
        <v>*</v>
      </c>
      <c r="F1297" s="1" t="str">
        <f t="shared" si="181"/>
        <v>*</v>
      </c>
      <c r="G1297" s="1" t="str">
        <f t="shared" si="182"/>
        <v>*</v>
      </c>
      <c r="J1297" s="1" t="str">
        <f t="shared" si="183"/>
        <v>*</v>
      </c>
      <c r="P1297" s="1">
        <v>44</v>
      </c>
      <c r="Q1297" s="1">
        <f t="shared" si="188"/>
        <v>0.05</v>
      </c>
      <c r="T1297" s="4">
        <v>634.12</v>
      </c>
      <c r="U1297" s="9">
        <f t="shared" si="184"/>
        <v>0</v>
      </c>
      <c r="V1297" s="4">
        <f t="shared" si="185"/>
        <v>14.411818181818182</v>
      </c>
      <c r="W1297" s="1" t="s">
        <v>21</v>
      </c>
      <c r="X1297" s="1">
        <v>6.75</v>
      </c>
      <c r="Y1297" s="4">
        <f t="shared" si="186"/>
        <v>640.87</v>
      </c>
      <c r="Z1297" s="1" t="s">
        <v>22</v>
      </c>
      <c r="AA1297" s="1" t="s">
        <v>37</v>
      </c>
      <c r="AB1297" s="1" t="s">
        <v>29</v>
      </c>
      <c r="AC1297" s="1" t="s">
        <v>63</v>
      </c>
      <c r="AD1297" s="1" t="s">
        <v>26</v>
      </c>
      <c r="AE1297" s="2">
        <v>40031</v>
      </c>
    </row>
    <row r="1298" spans="1:31" x14ac:dyDescent="0.25">
      <c r="A1298">
        <f t="shared" si="187"/>
        <v>1297</v>
      </c>
      <c r="B1298" s="1">
        <v>25507</v>
      </c>
      <c r="C1298" s="2">
        <v>40030</v>
      </c>
      <c r="D1298" s="1" t="s">
        <v>27</v>
      </c>
      <c r="E1298" s="1" t="str">
        <f t="shared" si="180"/>
        <v>*</v>
      </c>
      <c r="F1298" s="1" t="str">
        <f t="shared" si="181"/>
        <v>*</v>
      </c>
      <c r="G1298" s="1" t="str">
        <f t="shared" si="182"/>
        <v>*</v>
      </c>
      <c r="J1298" s="1" t="str">
        <f t="shared" si="183"/>
        <v>*</v>
      </c>
      <c r="P1298" s="1">
        <v>8</v>
      </c>
      <c r="Q1298" s="1">
        <f t="shared" si="188"/>
        <v>0.01</v>
      </c>
      <c r="T1298" s="4">
        <v>555.20000000000005</v>
      </c>
      <c r="U1298" s="9">
        <f t="shared" si="184"/>
        <v>0</v>
      </c>
      <c r="V1298" s="4">
        <f t="shared" si="185"/>
        <v>69.400000000000006</v>
      </c>
      <c r="W1298" s="1" t="s">
        <v>21</v>
      </c>
      <c r="X1298" s="1">
        <v>35</v>
      </c>
      <c r="Y1298" s="4">
        <f t="shared" si="186"/>
        <v>590.20000000000005</v>
      </c>
      <c r="Z1298" s="1" t="s">
        <v>42</v>
      </c>
      <c r="AA1298" s="1" t="s">
        <v>37</v>
      </c>
      <c r="AB1298" s="1" t="s">
        <v>29</v>
      </c>
      <c r="AC1298" s="1" t="s">
        <v>55</v>
      </c>
      <c r="AD1298" s="1" t="s">
        <v>48</v>
      </c>
      <c r="AE1298" s="2">
        <v>40031</v>
      </c>
    </row>
    <row r="1299" spans="1:31" x14ac:dyDescent="0.25">
      <c r="A1299">
        <f t="shared" si="187"/>
        <v>1298</v>
      </c>
      <c r="B1299" s="1">
        <v>34435</v>
      </c>
      <c r="C1299" s="2">
        <v>40030</v>
      </c>
      <c r="D1299" s="1" t="s">
        <v>13</v>
      </c>
      <c r="E1299" s="1" t="str">
        <f t="shared" si="180"/>
        <v>*</v>
      </c>
      <c r="F1299" s="1" t="str">
        <f t="shared" si="181"/>
        <v>*</v>
      </c>
      <c r="G1299" s="1" t="str">
        <f t="shared" si="182"/>
        <v>*</v>
      </c>
      <c r="J1299" s="1" t="str">
        <f t="shared" si="183"/>
        <v>*</v>
      </c>
      <c r="P1299" s="1">
        <v>42</v>
      </c>
      <c r="Q1299" s="1">
        <f t="shared" si="188"/>
        <v>0.05</v>
      </c>
      <c r="T1299" s="4">
        <v>447.36</v>
      </c>
      <c r="U1299" s="9">
        <f t="shared" si="184"/>
        <v>0</v>
      </c>
      <c r="V1299" s="4">
        <f t="shared" si="185"/>
        <v>10.651428571428571</v>
      </c>
      <c r="W1299" s="1" t="s">
        <v>21</v>
      </c>
      <c r="X1299" s="1">
        <v>2.89</v>
      </c>
      <c r="Y1299" s="4">
        <f t="shared" si="186"/>
        <v>450.25</v>
      </c>
      <c r="Z1299" s="1" t="s">
        <v>15</v>
      </c>
      <c r="AA1299" s="1" t="s">
        <v>16</v>
      </c>
      <c r="AB1299" s="1" t="s">
        <v>29</v>
      </c>
      <c r="AC1299" s="1" t="s">
        <v>30</v>
      </c>
      <c r="AD1299" s="1" t="s">
        <v>41</v>
      </c>
      <c r="AE1299" s="2">
        <v>40032</v>
      </c>
    </row>
    <row r="1300" spans="1:31" x14ac:dyDescent="0.25">
      <c r="A1300">
        <f t="shared" si="187"/>
        <v>1299</v>
      </c>
      <c r="B1300" s="1">
        <v>23333</v>
      </c>
      <c r="C1300" s="2">
        <v>40030</v>
      </c>
      <c r="D1300" s="1" t="s">
        <v>36</v>
      </c>
      <c r="E1300" s="1" t="str">
        <f t="shared" si="180"/>
        <v>*</v>
      </c>
      <c r="F1300" s="1" t="str">
        <f t="shared" si="181"/>
        <v>*</v>
      </c>
      <c r="G1300" s="1" t="str">
        <f t="shared" si="182"/>
        <v>*</v>
      </c>
      <c r="J1300" s="1" t="str">
        <f t="shared" si="183"/>
        <v>*</v>
      </c>
      <c r="P1300" s="1">
        <v>32</v>
      </c>
      <c r="Q1300" s="1">
        <f t="shared" si="188"/>
        <v>0.04</v>
      </c>
      <c r="T1300" s="4">
        <v>196.84</v>
      </c>
      <c r="U1300" s="9">
        <f t="shared" si="184"/>
        <v>0</v>
      </c>
      <c r="V1300" s="4">
        <f t="shared" si="185"/>
        <v>6.1512500000000001</v>
      </c>
      <c r="W1300" s="1" t="s">
        <v>21</v>
      </c>
      <c r="X1300" s="1">
        <v>5.79</v>
      </c>
      <c r="Y1300" s="4">
        <f t="shared" si="186"/>
        <v>202.63</v>
      </c>
      <c r="Z1300" s="1" t="s">
        <v>22</v>
      </c>
      <c r="AA1300" s="1" t="s">
        <v>37</v>
      </c>
      <c r="AB1300" s="1" t="s">
        <v>29</v>
      </c>
      <c r="AC1300" s="1" t="s">
        <v>40</v>
      </c>
      <c r="AD1300" s="1" t="s">
        <v>19</v>
      </c>
      <c r="AE1300" s="2">
        <v>40032</v>
      </c>
    </row>
    <row r="1301" spans="1:31" x14ac:dyDescent="0.25">
      <c r="A1301">
        <f t="shared" si="187"/>
        <v>1300</v>
      </c>
      <c r="B1301" s="1">
        <v>20007</v>
      </c>
      <c r="C1301" s="2">
        <v>40030</v>
      </c>
      <c r="D1301" s="1" t="s">
        <v>27</v>
      </c>
      <c r="E1301" s="1" t="str">
        <f t="shared" si="180"/>
        <v>*</v>
      </c>
      <c r="F1301" s="1" t="str">
        <f t="shared" si="181"/>
        <v>*</v>
      </c>
      <c r="G1301" s="1" t="str">
        <f t="shared" si="182"/>
        <v>*</v>
      </c>
      <c r="J1301" s="1" t="str">
        <f t="shared" si="183"/>
        <v>*</v>
      </c>
      <c r="P1301" s="1">
        <v>49</v>
      </c>
      <c r="Q1301" s="1">
        <f t="shared" si="188"/>
        <v>0.05</v>
      </c>
      <c r="T1301" s="4">
        <v>82.61</v>
      </c>
      <c r="U1301" s="9">
        <f t="shared" si="184"/>
        <v>0</v>
      </c>
      <c r="V1301" s="4">
        <f t="shared" si="185"/>
        <v>1.6859183673469387</v>
      </c>
      <c r="W1301" s="1" t="s">
        <v>21</v>
      </c>
      <c r="X1301" s="1">
        <v>1.57</v>
      </c>
      <c r="Y1301" s="4">
        <f t="shared" si="186"/>
        <v>84.179999999999993</v>
      </c>
      <c r="Z1301" s="1" t="s">
        <v>39</v>
      </c>
      <c r="AA1301" s="1" t="s">
        <v>23</v>
      </c>
      <c r="AB1301" s="1" t="s">
        <v>29</v>
      </c>
      <c r="AC1301" s="1" t="s">
        <v>30</v>
      </c>
      <c r="AD1301" s="1" t="s">
        <v>31</v>
      </c>
      <c r="AE1301" s="2">
        <v>40031</v>
      </c>
    </row>
    <row r="1302" spans="1:31" x14ac:dyDescent="0.25">
      <c r="A1302">
        <f t="shared" si="187"/>
        <v>1301</v>
      </c>
      <c r="B1302" s="1">
        <v>42309</v>
      </c>
      <c r="C1302" s="2">
        <v>40031</v>
      </c>
      <c r="D1302" s="1" t="s">
        <v>13</v>
      </c>
      <c r="E1302" s="1" t="str">
        <f t="shared" si="180"/>
        <v>*</v>
      </c>
      <c r="F1302" s="1" t="str">
        <f t="shared" si="181"/>
        <v>*</v>
      </c>
      <c r="G1302" s="1" t="str">
        <f t="shared" si="182"/>
        <v>*</v>
      </c>
      <c r="J1302" s="1" t="str">
        <f t="shared" si="183"/>
        <v>*</v>
      </c>
      <c r="P1302" s="1">
        <v>38</v>
      </c>
      <c r="Q1302" s="1">
        <f t="shared" si="188"/>
        <v>0.04</v>
      </c>
      <c r="T1302" s="4">
        <v>6427.2579999999998</v>
      </c>
      <c r="U1302" s="9">
        <f t="shared" si="184"/>
        <v>1</v>
      </c>
      <c r="V1302" s="4">
        <f t="shared" si="185"/>
        <v>169.13836842105263</v>
      </c>
      <c r="W1302" s="1" t="s">
        <v>21</v>
      </c>
      <c r="X1302" s="1">
        <v>2.5</v>
      </c>
      <c r="Y1302" s="4">
        <f t="shared" si="186"/>
        <v>6429.7579999999998</v>
      </c>
      <c r="Z1302" s="1" t="s">
        <v>49</v>
      </c>
      <c r="AA1302" s="1" t="s">
        <v>23</v>
      </c>
      <c r="AB1302" s="1" t="s">
        <v>24</v>
      </c>
      <c r="AC1302" s="1" t="s">
        <v>25</v>
      </c>
      <c r="AD1302" s="1" t="s">
        <v>19</v>
      </c>
      <c r="AE1302" s="2">
        <v>40036</v>
      </c>
    </row>
    <row r="1303" spans="1:31" x14ac:dyDescent="0.25">
      <c r="A1303">
        <f t="shared" si="187"/>
        <v>1302</v>
      </c>
      <c r="B1303" s="1">
        <v>56960</v>
      </c>
      <c r="C1303" s="2">
        <v>40031</v>
      </c>
      <c r="D1303" s="1" t="s">
        <v>20</v>
      </c>
      <c r="E1303" s="1" t="str">
        <f t="shared" si="180"/>
        <v>*</v>
      </c>
      <c r="F1303" s="1" t="str">
        <f t="shared" si="181"/>
        <v>**</v>
      </c>
      <c r="G1303" s="1" t="str">
        <f t="shared" si="182"/>
        <v>**</v>
      </c>
      <c r="J1303" s="1" t="str">
        <f t="shared" si="183"/>
        <v>**</v>
      </c>
      <c r="P1303" s="1">
        <v>48</v>
      </c>
      <c r="Q1303" s="1">
        <f t="shared" si="188"/>
        <v>0.05</v>
      </c>
      <c r="T1303" s="4">
        <v>2784.8294999999998</v>
      </c>
      <c r="U1303" s="9">
        <f t="shared" si="184"/>
        <v>1</v>
      </c>
      <c r="V1303" s="4">
        <f t="shared" si="185"/>
        <v>58.017281249999996</v>
      </c>
      <c r="W1303" s="1" t="s">
        <v>14</v>
      </c>
      <c r="X1303" s="1">
        <v>4.2</v>
      </c>
      <c r="Y1303" s="4">
        <f t="shared" si="186"/>
        <v>2789.0294999999996</v>
      </c>
      <c r="Z1303" s="1" t="s">
        <v>54</v>
      </c>
      <c r="AA1303" s="1" t="s">
        <v>23</v>
      </c>
      <c r="AB1303" s="1" t="s">
        <v>24</v>
      </c>
      <c r="AC1303" s="1" t="s">
        <v>25</v>
      </c>
      <c r="AD1303" s="1" t="s">
        <v>19</v>
      </c>
      <c r="AE1303" s="2">
        <v>40033</v>
      </c>
    </row>
    <row r="1304" spans="1:31" x14ac:dyDescent="0.25">
      <c r="A1304">
        <f t="shared" si="187"/>
        <v>1303</v>
      </c>
      <c r="B1304" s="1">
        <v>44995</v>
      </c>
      <c r="C1304" s="2">
        <v>40031</v>
      </c>
      <c r="D1304" s="1" t="s">
        <v>20</v>
      </c>
      <c r="E1304" s="1" t="str">
        <f t="shared" si="180"/>
        <v>*</v>
      </c>
      <c r="F1304" s="1" t="str">
        <f t="shared" si="181"/>
        <v>**</v>
      </c>
      <c r="G1304" s="1" t="str">
        <f t="shared" si="182"/>
        <v>**</v>
      </c>
      <c r="J1304" s="1" t="str">
        <f t="shared" si="183"/>
        <v>**</v>
      </c>
      <c r="P1304" s="1">
        <v>46</v>
      </c>
      <c r="Q1304" s="1">
        <f t="shared" si="188"/>
        <v>0.05</v>
      </c>
      <c r="T1304" s="4">
        <v>1219.2484999999999</v>
      </c>
      <c r="U1304" s="9">
        <f t="shared" si="184"/>
        <v>1</v>
      </c>
      <c r="V1304" s="4">
        <f t="shared" si="185"/>
        <v>26.505402173913041</v>
      </c>
      <c r="W1304" s="1" t="s">
        <v>21</v>
      </c>
      <c r="X1304" s="1">
        <v>8.59</v>
      </c>
      <c r="Y1304" s="4">
        <f t="shared" si="186"/>
        <v>1227.8384999999998</v>
      </c>
      <c r="Z1304" s="1" t="s">
        <v>46</v>
      </c>
      <c r="AA1304" s="1" t="s">
        <v>37</v>
      </c>
      <c r="AB1304" s="1" t="s">
        <v>24</v>
      </c>
      <c r="AC1304" s="1" t="s">
        <v>25</v>
      </c>
      <c r="AD1304" s="1" t="s">
        <v>26</v>
      </c>
      <c r="AE1304" s="2">
        <v>40032</v>
      </c>
    </row>
    <row r="1305" spans="1:31" x14ac:dyDescent="0.25">
      <c r="A1305">
        <f t="shared" si="187"/>
        <v>1304</v>
      </c>
      <c r="B1305" s="1">
        <v>42309</v>
      </c>
      <c r="C1305" s="2">
        <v>40031</v>
      </c>
      <c r="D1305" s="1" t="s">
        <v>13</v>
      </c>
      <c r="E1305" s="1" t="str">
        <f t="shared" si="180"/>
        <v>*</v>
      </c>
      <c r="F1305" s="1" t="str">
        <f t="shared" si="181"/>
        <v>*</v>
      </c>
      <c r="G1305" s="1" t="str">
        <f t="shared" si="182"/>
        <v>*</v>
      </c>
      <c r="J1305" s="1" t="str">
        <f t="shared" si="183"/>
        <v>*</v>
      </c>
      <c r="P1305" s="1">
        <v>41</v>
      </c>
      <c r="Q1305" s="1">
        <f t="shared" si="188"/>
        <v>0.05</v>
      </c>
      <c r="T1305" s="4">
        <v>854.23</v>
      </c>
      <c r="U1305" s="9">
        <f t="shared" si="184"/>
        <v>0</v>
      </c>
      <c r="V1305" s="4">
        <f t="shared" si="185"/>
        <v>20.834878048780489</v>
      </c>
      <c r="W1305" s="1" t="s">
        <v>21</v>
      </c>
      <c r="X1305" s="1">
        <v>6.32</v>
      </c>
      <c r="Y1305" s="4">
        <f t="shared" si="186"/>
        <v>860.55000000000007</v>
      </c>
      <c r="Z1305" s="1" t="s">
        <v>49</v>
      </c>
      <c r="AA1305" s="1" t="s">
        <v>23</v>
      </c>
      <c r="AB1305" s="1" t="s">
        <v>29</v>
      </c>
      <c r="AC1305" s="1" t="s">
        <v>63</v>
      </c>
      <c r="AD1305" s="1" t="s">
        <v>19</v>
      </c>
      <c r="AE1305" s="2">
        <v>40033</v>
      </c>
    </row>
    <row r="1306" spans="1:31" x14ac:dyDescent="0.25">
      <c r="A1306">
        <f t="shared" si="187"/>
        <v>1305</v>
      </c>
      <c r="B1306" s="1">
        <v>49666</v>
      </c>
      <c r="C1306" s="2">
        <v>40031</v>
      </c>
      <c r="D1306" s="1" t="s">
        <v>13</v>
      </c>
      <c r="E1306" s="1" t="str">
        <f t="shared" si="180"/>
        <v>*</v>
      </c>
      <c r="F1306" s="1" t="str">
        <f t="shared" si="181"/>
        <v>*</v>
      </c>
      <c r="G1306" s="1" t="str">
        <f t="shared" si="182"/>
        <v>*</v>
      </c>
      <c r="J1306" s="1" t="str">
        <f t="shared" si="183"/>
        <v>*</v>
      </c>
      <c r="P1306" s="1">
        <v>46</v>
      </c>
      <c r="Q1306" s="1">
        <f t="shared" si="188"/>
        <v>0.05</v>
      </c>
      <c r="T1306" s="4">
        <v>259.25</v>
      </c>
      <c r="U1306" s="9">
        <f t="shared" si="184"/>
        <v>0</v>
      </c>
      <c r="V1306" s="4">
        <f t="shared" si="185"/>
        <v>5.6358695652173916</v>
      </c>
      <c r="W1306" s="1" t="s">
        <v>14</v>
      </c>
      <c r="X1306" s="1">
        <v>3.6</v>
      </c>
      <c r="Y1306" s="4">
        <f t="shared" si="186"/>
        <v>262.85000000000002</v>
      </c>
      <c r="Z1306" s="1" t="s">
        <v>44</v>
      </c>
      <c r="AA1306" s="1" t="s">
        <v>37</v>
      </c>
      <c r="AB1306" s="1" t="s">
        <v>29</v>
      </c>
      <c r="AC1306" s="1" t="s">
        <v>45</v>
      </c>
      <c r="AD1306" s="1" t="s">
        <v>41</v>
      </c>
      <c r="AE1306" s="2">
        <v>40035</v>
      </c>
    </row>
    <row r="1307" spans="1:31" x14ac:dyDescent="0.25">
      <c r="A1307">
        <f t="shared" si="187"/>
        <v>1306</v>
      </c>
      <c r="B1307" s="1">
        <v>39367</v>
      </c>
      <c r="C1307" s="2">
        <v>40031</v>
      </c>
      <c r="D1307" s="1" t="s">
        <v>32</v>
      </c>
      <c r="E1307" s="1" t="str">
        <f t="shared" si="180"/>
        <v>***</v>
      </c>
      <c r="F1307" s="1" t="str">
        <f t="shared" si="181"/>
        <v>***</v>
      </c>
      <c r="G1307" s="1" t="str">
        <f t="shared" si="182"/>
        <v>***</v>
      </c>
      <c r="J1307" s="1" t="str">
        <f t="shared" si="183"/>
        <v>***</v>
      </c>
      <c r="P1307" s="1">
        <v>45</v>
      </c>
      <c r="Q1307" s="1">
        <f t="shared" si="188"/>
        <v>0.05</v>
      </c>
      <c r="T1307" s="4">
        <v>177.88</v>
      </c>
      <c r="U1307" s="9">
        <f t="shared" si="184"/>
        <v>0</v>
      </c>
      <c r="V1307" s="4">
        <f t="shared" si="185"/>
        <v>3.9528888888888889</v>
      </c>
      <c r="W1307" s="1" t="s">
        <v>21</v>
      </c>
      <c r="X1307" s="1">
        <v>5.04</v>
      </c>
      <c r="Y1307" s="4">
        <f t="shared" si="186"/>
        <v>182.92</v>
      </c>
      <c r="Z1307" s="1" t="s">
        <v>15</v>
      </c>
      <c r="AA1307" s="1" t="s">
        <v>23</v>
      </c>
      <c r="AB1307" s="1" t="s">
        <v>29</v>
      </c>
      <c r="AC1307" s="1" t="s">
        <v>43</v>
      </c>
      <c r="AD1307" s="1" t="s">
        <v>19</v>
      </c>
      <c r="AE1307" s="2">
        <v>40032</v>
      </c>
    </row>
    <row r="1308" spans="1:31" x14ac:dyDescent="0.25">
      <c r="A1308">
        <f t="shared" si="187"/>
        <v>1307</v>
      </c>
      <c r="B1308" s="1">
        <v>25638</v>
      </c>
      <c r="C1308" s="2">
        <v>40031</v>
      </c>
      <c r="D1308" s="1" t="s">
        <v>20</v>
      </c>
      <c r="E1308" s="1" t="str">
        <f t="shared" si="180"/>
        <v>*</v>
      </c>
      <c r="F1308" s="1" t="str">
        <f t="shared" si="181"/>
        <v>**</v>
      </c>
      <c r="G1308" s="1" t="str">
        <f t="shared" si="182"/>
        <v>**</v>
      </c>
      <c r="J1308" s="1" t="str">
        <f t="shared" si="183"/>
        <v>**</v>
      </c>
      <c r="P1308" s="1">
        <v>31</v>
      </c>
      <c r="Q1308" s="1">
        <f t="shared" si="188"/>
        <v>0.04</v>
      </c>
      <c r="T1308" s="4">
        <v>163.89</v>
      </c>
      <c r="U1308" s="9">
        <f t="shared" si="184"/>
        <v>0</v>
      </c>
      <c r="V1308" s="4">
        <f t="shared" si="185"/>
        <v>5.2867741935483865</v>
      </c>
      <c r="W1308" s="1" t="s">
        <v>21</v>
      </c>
      <c r="X1308" s="1">
        <v>4.93</v>
      </c>
      <c r="Y1308" s="4">
        <f t="shared" si="186"/>
        <v>168.82</v>
      </c>
      <c r="Z1308" s="1" t="s">
        <v>51</v>
      </c>
      <c r="AA1308" s="1" t="s">
        <v>28</v>
      </c>
      <c r="AB1308" s="1" t="s">
        <v>24</v>
      </c>
      <c r="AC1308" s="1" t="s">
        <v>38</v>
      </c>
      <c r="AD1308" s="1" t="s">
        <v>41</v>
      </c>
      <c r="AE1308" s="2">
        <v>40032</v>
      </c>
    </row>
    <row r="1309" spans="1:31" x14ac:dyDescent="0.25">
      <c r="A1309">
        <f t="shared" si="187"/>
        <v>1308</v>
      </c>
      <c r="B1309" s="1">
        <v>39367</v>
      </c>
      <c r="C1309" s="2">
        <v>40031</v>
      </c>
      <c r="D1309" s="1" t="s">
        <v>32</v>
      </c>
      <c r="E1309" s="1" t="str">
        <f t="shared" si="180"/>
        <v>***</v>
      </c>
      <c r="F1309" s="1" t="str">
        <f t="shared" si="181"/>
        <v>***</v>
      </c>
      <c r="G1309" s="1" t="str">
        <f t="shared" si="182"/>
        <v>***</v>
      </c>
      <c r="J1309" s="1" t="str">
        <f t="shared" si="183"/>
        <v>***</v>
      </c>
      <c r="P1309" s="1">
        <v>30</v>
      </c>
      <c r="Q1309" s="1">
        <f t="shared" si="188"/>
        <v>0.04</v>
      </c>
      <c r="T1309" s="4">
        <v>139.59</v>
      </c>
      <c r="U1309" s="9">
        <f t="shared" si="184"/>
        <v>0</v>
      </c>
      <c r="V1309" s="4">
        <f t="shared" si="185"/>
        <v>4.6530000000000005</v>
      </c>
      <c r="W1309" s="1" t="s">
        <v>21</v>
      </c>
      <c r="X1309" s="1">
        <v>2.5</v>
      </c>
      <c r="Y1309" s="4">
        <f t="shared" si="186"/>
        <v>142.09</v>
      </c>
      <c r="Z1309" s="1" t="s">
        <v>15</v>
      </c>
      <c r="AA1309" s="1" t="s">
        <v>23</v>
      </c>
      <c r="AB1309" s="1" t="s">
        <v>29</v>
      </c>
      <c r="AC1309" s="1" t="s">
        <v>57</v>
      </c>
      <c r="AD1309" s="1" t="s">
        <v>19</v>
      </c>
      <c r="AE1309" s="2">
        <v>40033</v>
      </c>
    </row>
    <row r="1310" spans="1:31" x14ac:dyDescent="0.25">
      <c r="A1310">
        <f t="shared" si="187"/>
        <v>1309</v>
      </c>
      <c r="B1310" s="1">
        <v>25638</v>
      </c>
      <c r="C1310" s="2">
        <v>40031</v>
      </c>
      <c r="D1310" s="1" t="s">
        <v>20</v>
      </c>
      <c r="E1310" s="1" t="str">
        <f t="shared" si="180"/>
        <v>*</v>
      </c>
      <c r="F1310" s="1" t="str">
        <f t="shared" si="181"/>
        <v>**</v>
      </c>
      <c r="G1310" s="1" t="str">
        <f t="shared" si="182"/>
        <v>**</v>
      </c>
      <c r="J1310" s="1" t="str">
        <f t="shared" si="183"/>
        <v>**</v>
      </c>
      <c r="P1310" s="1">
        <v>12</v>
      </c>
      <c r="Q1310" s="1">
        <f t="shared" si="188"/>
        <v>0.02</v>
      </c>
      <c r="T1310" s="4">
        <v>115.45</v>
      </c>
      <c r="U1310" s="9">
        <f t="shared" si="184"/>
        <v>0</v>
      </c>
      <c r="V1310" s="4">
        <f t="shared" si="185"/>
        <v>9.6208333333333336</v>
      </c>
      <c r="W1310" s="1" t="s">
        <v>21</v>
      </c>
      <c r="X1310" s="1">
        <v>2.06</v>
      </c>
      <c r="Y1310" s="4">
        <f t="shared" si="186"/>
        <v>117.51</v>
      </c>
      <c r="Z1310" s="1" t="s">
        <v>51</v>
      </c>
      <c r="AA1310" s="1" t="s">
        <v>28</v>
      </c>
      <c r="AB1310" s="1" t="s">
        <v>29</v>
      </c>
      <c r="AC1310" s="1" t="s">
        <v>40</v>
      </c>
      <c r="AD1310" s="1" t="s">
        <v>31</v>
      </c>
      <c r="AE1310" s="2">
        <v>40032</v>
      </c>
    </row>
    <row r="1311" spans="1:31" x14ac:dyDescent="0.25">
      <c r="A1311">
        <f t="shared" si="187"/>
        <v>1310</v>
      </c>
      <c r="B1311" s="1">
        <v>29252</v>
      </c>
      <c r="C1311" s="2">
        <v>40031</v>
      </c>
      <c r="D1311" s="1" t="s">
        <v>13</v>
      </c>
      <c r="E1311" s="1" t="str">
        <f t="shared" si="180"/>
        <v>*</v>
      </c>
      <c r="F1311" s="1" t="str">
        <f t="shared" si="181"/>
        <v>*</v>
      </c>
      <c r="G1311" s="1" t="str">
        <f t="shared" si="182"/>
        <v>*</v>
      </c>
      <c r="J1311" s="1" t="str">
        <f t="shared" si="183"/>
        <v>*</v>
      </c>
      <c r="P1311" s="1">
        <v>9</v>
      </c>
      <c r="Q1311" s="1">
        <f t="shared" si="188"/>
        <v>0.01</v>
      </c>
      <c r="T1311" s="4">
        <v>65.81</v>
      </c>
      <c r="U1311" s="9">
        <f t="shared" si="184"/>
        <v>0</v>
      </c>
      <c r="V1311" s="4">
        <f t="shared" si="185"/>
        <v>7.3122222222222222</v>
      </c>
      <c r="W1311" s="1" t="s">
        <v>21</v>
      </c>
      <c r="X1311" s="1">
        <v>5.19</v>
      </c>
      <c r="Y1311" s="4">
        <f t="shared" si="186"/>
        <v>71</v>
      </c>
      <c r="Z1311" s="1" t="s">
        <v>15</v>
      </c>
      <c r="AA1311" s="1" t="s">
        <v>23</v>
      </c>
      <c r="AB1311" s="1" t="s">
        <v>29</v>
      </c>
      <c r="AC1311" s="1" t="s">
        <v>40</v>
      </c>
      <c r="AD1311" s="1" t="s">
        <v>19</v>
      </c>
      <c r="AE1311" s="2">
        <v>40035</v>
      </c>
    </row>
    <row r="1312" spans="1:31" x14ac:dyDescent="0.25">
      <c r="A1312">
        <f t="shared" si="187"/>
        <v>1311</v>
      </c>
      <c r="B1312" s="1">
        <v>42309</v>
      </c>
      <c r="C1312" s="2">
        <v>40031</v>
      </c>
      <c r="D1312" s="1" t="s">
        <v>13</v>
      </c>
      <c r="E1312" s="1" t="str">
        <f t="shared" si="180"/>
        <v>*</v>
      </c>
      <c r="F1312" s="1" t="str">
        <f t="shared" si="181"/>
        <v>*</v>
      </c>
      <c r="G1312" s="1" t="str">
        <f t="shared" si="182"/>
        <v>*</v>
      </c>
      <c r="J1312" s="1" t="str">
        <f t="shared" si="183"/>
        <v>*</v>
      </c>
      <c r="P1312" s="1">
        <v>26</v>
      </c>
      <c r="Q1312" s="1">
        <f t="shared" si="188"/>
        <v>3.5000000000000003E-2</v>
      </c>
      <c r="T1312" s="4">
        <v>47.91</v>
      </c>
      <c r="U1312" s="9">
        <f t="shared" si="184"/>
        <v>0</v>
      </c>
      <c r="V1312" s="4">
        <f t="shared" si="185"/>
        <v>1.8426923076923076</v>
      </c>
      <c r="W1312" s="1" t="s">
        <v>21</v>
      </c>
      <c r="X1312" s="1">
        <v>2.58</v>
      </c>
      <c r="Y1312" s="4">
        <f t="shared" si="186"/>
        <v>50.489999999999995</v>
      </c>
      <c r="Z1312" s="1" t="s">
        <v>49</v>
      </c>
      <c r="AA1312" s="1" t="s">
        <v>23</v>
      </c>
      <c r="AB1312" s="1" t="s">
        <v>29</v>
      </c>
      <c r="AC1312" s="1" t="s">
        <v>61</v>
      </c>
      <c r="AD1312" s="1" t="s">
        <v>31</v>
      </c>
      <c r="AE1312" s="2">
        <v>40036</v>
      </c>
    </row>
    <row r="1313" spans="1:31" x14ac:dyDescent="0.25">
      <c r="A1313">
        <f t="shared" si="187"/>
        <v>1312</v>
      </c>
      <c r="B1313" s="1">
        <v>24231</v>
      </c>
      <c r="C1313" s="2">
        <v>40032</v>
      </c>
      <c r="D1313" s="1" t="s">
        <v>27</v>
      </c>
      <c r="E1313" s="1" t="str">
        <f t="shared" si="180"/>
        <v>*</v>
      </c>
      <c r="F1313" s="1" t="str">
        <f t="shared" si="181"/>
        <v>*</v>
      </c>
      <c r="G1313" s="1" t="str">
        <f t="shared" si="182"/>
        <v>*</v>
      </c>
      <c r="J1313" s="1" t="str">
        <f t="shared" si="183"/>
        <v>*</v>
      </c>
      <c r="P1313" s="1">
        <v>48</v>
      </c>
      <c r="Q1313" s="1">
        <f t="shared" si="188"/>
        <v>0.05</v>
      </c>
      <c r="T1313" s="4">
        <v>2482.0340000000001</v>
      </c>
      <c r="U1313" s="9">
        <f t="shared" si="184"/>
        <v>1</v>
      </c>
      <c r="V1313" s="4">
        <f t="shared" si="185"/>
        <v>51.709041666666671</v>
      </c>
      <c r="W1313" s="1" t="s">
        <v>21</v>
      </c>
      <c r="X1313" s="1">
        <v>5.92</v>
      </c>
      <c r="Y1313" s="4">
        <f t="shared" si="186"/>
        <v>2487.9540000000002</v>
      </c>
      <c r="Z1313" s="1" t="s">
        <v>44</v>
      </c>
      <c r="AA1313" s="1" t="s">
        <v>23</v>
      </c>
      <c r="AB1313" s="1" t="s">
        <v>24</v>
      </c>
      <c r="AC1313" s="1" t="s">
        <v>25</v>
      </c>
      <c r="AD1313" s="1" t="s">
        <v>19</v>
      </c>
      <c r="AE1313" s="2">
        <v>40032</v>
      </c>
    </row>
    <row r="1314" spans="1:31" x14ac:dyDescent="0.25">
      <c r="A1314">
        <f t="shared" si="187"/>
        <v>1313</v>
      </c>
      <c r="B1314" s="1">
        <v>53410</v>
      </c>
      <c r="C1314" s="2">
        <v>40032</v>
      </c>
      <c r="D1314" s="1" t="s">
        <v>32</v>
      </c>
      <c r="E1314" s="1" t="str">
        <f t="shared" si="180"/>
        <v>***</v>
      </c>
      <c r="F1314" s="1" t="str">
        <f t="shared" si="181"/>
        <v>***</v>
      </c>
      <c r="G1314" s="1" t="str">
        <f t="shared" si="182"/>
        <v>***</v>
      </c>
      <c r="J1314" s="1" t="str">
        <f t="shared" si="183"/>
        <v>***</v>
      </c>
      <c r="P1314" s="1">
        <v>44</v>
      </c>
      <c r="Q1314" s="1">
        <f t="shared" si="188"/>
        <v>0.05</v>
      </c>
      <c r="T1314" s="4">
        <v>642.79999999999995</v>
      </c>
      <c r="U1314" s="9">
        <f t="shared" si="184"/>
        <v>0</v>
      </c>
      <c r="V1314" s="4">
        <f t="shared" si="185"/>
        <v>14.609090909090908</v>
      </c>
      <c r="W1314" s="1" t="s">
        <v>21</v>
      </c>
      <c r="X1314" s="1">
        <v>13.32</v>
      </c>
      <c r="Y1314" s="4">
        <f t="shared" si="186"/>
        <v>656.12</v>
      </c>
      <c r="Z1314" s="1" t="s">
        <v>51</v>
      </c>
      <c r="AA1314" s="1" t="s">
        <v>28</v>
      </c>
      <c r="AB1314" s="1" t="s">
        <v>29</v>
      </c>
      <c r="AC1314" s="1" t="s">
        <v>63</v>
      </c>
      <c r="AD1314" s="1" t="s">
        <v>19</v>
      </c>
      <c r="AE1314" s="2">
        <v>40034</v>
      </c>
    </row>
    <row r="1315" spans="1:31" x14ac:dyDescent="0.25">
      <c r="A1315">
        <f t="shared" si="187"/>
        <v>1314</v>
      </c>
      <c r="B1315" s="1">
        <v>57381</v>
      </c>
      <c r="C1315" s="2">
        <v>40032</v>
      </c>
      <c r="D1315" s="1" t="s">
        <v>20</v>
      </c>
      <c r="E1315" s="1" t="str">
        <f t="shared" si="180"/>
        <v>*</v>
      </c>
      <c r="F1315" s="1" t="str">
        <f t="shared" si="181"/>
        <v>**</v>
      </c>
      <c r="G1315" s="1" t="str">
        <f t="shared" si="182"/>
        <v>**</v>
      </c>
      <c r="J1315" s="1" t="str">
        <f t="shared" si="183"/>
        <v>**</v>
      </c>
      <c r="P1315" s="1">
        <v>13</v>
      </c>
      <c r="Q1315" s="1">
        <f t="shared" si="188"/>
        <v>0.02</v>
      </c>
      <c r="T1315" s="4">
        <v>515.23</v>
      </c>
      <c r="U1315" s="9">
        <f t="shared" si="184"/>
        <v>0</v>
      </c>
      <c r="V1315" s="4">
        <f t="shared" si="185"/>
        <v>39.633076923076928</v>
      </c>
      <c r="W1315" s="1" t="s">
        <v>21</v>
      </c>
      <c r="X1315" s="1">
        <v>2.99</v>
      </c>
      <c r="Y1315" s="4">
        <f t="shared" si="186"/>
        <v>518.22</v>
      </c>
      <c r="Z1315" s="1" t="s">
        <v>15</v>
      </c>
      <c r="AA1315" s="1" t="s">
        <v>16</v>
      </c>
      <c r="AB1315" s="1" t="s">
        <v>29</v>
      </c>
      <c r="AC1315" s="1" t="s">
        <v>43</v>
      </c>
      <c r="AD1315" s="1" t="s">
        <v>19</v>
      </c>
      <c r="AE1315" s="2">
        <v>40033</v>
      </c>
    </row>
    <row r="1316" spans="1:31" x14ac:dyDescent="0.25">
      <c r="A1316">
        <f t="shared" si="187"/>
        <v>1315</v>
      </c>
      <c r="B1316" s="1">
        <v>38886</v>
      </c>
      <c r="C1316" s="2">
        <v>40032</v>
      </c>
      <c r="D1316" s="1" t="s">
        <v>20</v>
      </c>
      <c r="E1316" s="1" t="str">
        <f t="shared" si="180"/>
        <v>*</v>
      </c>
      <c r="F1316" s="1" t="str">
        <f t="shared" si="181"/>
        <v>**</v>
      </c>
      <c r="G1316" s="1" t="str">
        <f t="shared" si="182"/>
        <v>**</v>
      </c>
      <c r="J1316" s="1" t="str">
        <f t="shared" si="183"/>
        <v>**</v>
      </c>
      <c r="P1316" s="1">
        <v>26</v>
      </c>
      <c r="Q1316" s="1">
        <f t="shared" si="188"/>
        <v>3.5000000000000003E-2</v>
      </c>
      <c r="T1316" s="4">
        <v>172.01</v>
      </c>
      <c r="U1316" s="9">
        <f t="shared" si="184"/>
        <v>0</v>
      </c>
      <c r="V1316" s="4">
        <f t="shared" si="185"/>
        <v>6.6157692307692306</v>
      </c>
      <c r="W1316" s="1" t="s">
        <v>14</v>
      </c>
      <c r="X1316" s="1">
        <v>1.56</v>
      </c>
      <c r="Y1316" s="4">
        <f t="shared" si="186"/>
        <v>173.57</v>
      </c>
      <c r="Z1316" s="1" t="s">
        <v>46</v>
      </c>
      <c r="AA1316" s="1" t="s">
        <v>23</v>
      </c>
      <c r="AB1316" s="1" t="s">
        <v>29</v>
      </c>
      <c r="AC1316" s="1" t="s">
        <v>30</v>
      </c>
      <c r="AD1316" s="1" t="s">
        <v>31</v>
      </c>
      <c r="AE1316" s="2">
        <v>40034</v>
      </c>
    </row>
    <row r="1317" spans="1:31" x14ac:dyDescent="0.25">
      <c r="A1317">
        <f t="shared" si="187"/>
        <v>1316</v>
      </c>
      <c r="B1317" s="1">
        <v>57381</v>
      </c>
      <c r="C1317" s="2">
        <v>40032</v>
      </c>
      <c r="D1317" s="1" t="s">
        <v>20</v>
      </c>
      <c r="E1317" s="1" t="str">
        <f t="shared" si="180"/>
        <v>*</v>
      </c>
      <c r="F1317" s="1" t="str">
        <f t="shared" si="181"/>
        <v>**</v>
      </c>
      <c r="G1317" s="1" t="str">
        <f t="shared" si="182"/>
        <v>**</v>
      </c>
      <c r="J1317" s="1" t="str">
        <f t="shared" si="183"/>
        <v>**</v>
      </c>
      <c r="P1317" s="1">
        <v>22</v>
      </c>
      <c r="Q1317" s="1">
        <f t="shared" si="188"/>
        <v>3.5000000000000003E-2</v>
      </c>
      <c r="T1317" s="4">
        <v>41.65</v>
      </c>
      <c r="U1317" s="9">
        <f t="shared" si="184"/>
        <v>0</v>
      </c>
      <c r="V1317" s="4">
        <f t="shared" si="185"/>
        <v>1.8931818181818181</v>
      </c>
      <c r="W1317" s="1" t="s">
        <v>21</v>
      </c>
      <c r="X1317" s="1">
        <v>0.7</v>
      </c>
      <c r="Y1317" s="4">
        <f t="shared" si="186"/>
        <v>42.35</v>
      </c>
      <c r="Z1317" s="1" t="s">
        <v>15</v>
      </c>
      <c r="AA1317" s="1" t="s">
        <v>16</v>
      </c>
      <c r="AB1317" s="1" t="s">
        <v>29</v>
      </c>
      <c r="AC1317" s="1" t="s">
        <v>61</v>
      </c>
      <c r="AD1317" s="1" t="s">
        <v>31</v>
      </c>
      <c r="AE1317" s="2">
        <v>40032</v>
      </c>
    </row>
    <row r="1318" spans="1:31" x14ac:dyDescent="0.25">
      <c r="A1318">
        <f t="shared" si="187"/>
        <v>1317</v>
      </c>
      <c r="B1318" s="1">
        <v>47941</v>
      </c>
      <c r="C1318" s="2">
        <v>40033</v>
      </c>
      <c r="D1318" s="1" t="s">
        <v>20</v>
      </c>
      <c r="E1318" s="1" t="str">
        <f t="shared" si="180"/>
        <v>*</v>
      </c>
      <c r="F1318" s="1" t="str">
        <f t="shared" si="181"/>
        <v>**</v>
      </c>
      <c r="G1318" s="1" t="str">
        <f t="shared" si="182"/>
        <v>**</v>
      </c>
      <c r="J1318" s="1" t="str">
        <f t="shared" si="183"/>
        <v>**</v>
      </c>
      <c r="P1318" s="1">
        <v>15</v>
      </c>
      <c r="Q1318" s="1">
        <f t="shared" si="188"/>
        <v>0.02</v>
      </c>
      <c r="T1318" s="4">
        <v>1187.1524999999999</v>
      </c>
      <c r="U1318" s="9">
        <f t="shared" si="184"/>
        <v>1</v>
      </c>
      <c r="V1318" s="4">
        <f t="shared" si="185"/>
        <v>79.143499999999989</v>
      </c>
      <c r="W1318" s="1" t="s">
        <v>21</v>
      </c>
      <c r="X1318" s="1">
        <v>4.9000000000000004</v>
      </c>
      <c r="Y1318" s="4">
        <f t="shared" si="186"/>
        <v>1192.0525</v>
      </c>
      <c r="Z1318" s="1" t="s">
        <v>51</v>
      </c>
      <c r="AA1318" s="1" t="s">
        <v>28</v>
      </c>
      <c r="AB1318" s="1" t="s">
        <v>24</v>
      </c>
      <c r="AC1318" s="1" t="s">
        <v>25</v>
      </c>
      <c r="AD1318" s="1" t="s">
        <v>19</v>
      </c>
      <c r="AE1318" s="2">
        <v>40033</v>
      </c>
    </row>
    <row r="1319" spans="1:31" x14ac:dyDescent="0.25">
      <c r="A1319">
        <f t="shared" si="187"/>
        <v>1318</v>
      </c>
      <c r="B1319" s="1">
        <v>17927</v>
      </c>
      <c r="C1319" s="2">
        <v>40034</v>
      </c>
      <c r="D1319" s="1" t="s">
        <v>36</v>
      </c>
      <c r="E1319" s="1" t="str">
        <f t="shared" si="180"/>
        <v>*</v>
      </c>
      <c r="F1319" s="1" t="str">
        <f t="shared" si="181"/>
        <v>*</v>
      </c>
      <c r="G1319" s="1" t="str">
        <f t="shared" si="182"/>
        <v>*</v>
      </c>
      <c r="J1319" s="1" t="str">
        <f t="shared" si="183"/>
        <v>*</v>
      </c>
      <c r="P1319" s="1">
        <v>42</v>
      </c>
      <c r="Q1319" s="1">
        <f t="shared" si="188"/>
        <v>0.05</v>
      </c>
      <c r="T1319" s="4">
        <v>865.21</v>
      </c>
      <c r="U1319" s="9">
        <f t="shared" si="184"/>
        <v>0</v>
      </c>
      <c r="V1319" s="4">
        <f t="shared" si="185"/>
        <v>20.600238095238097</v>
      </c>
      <c r="W1319" s="1" t="s">
        <v>21</v>
      </c>
      <c r="X1319" s="1">
        <v>5.99</v>
      </c>
      <c r="Y1319" s="4">
        <f t="shared" si="186"/>
        <v>871.2</v>
      </c>
      <c r="Z1319" s="1" t="s">
        <v>49</v>
      </c>
      <c r="AA1319" s="1" t="s">
        <v>16</v>
      </c>
      <c r="AB1319" s="1" t="s">
        <v>24</v>
      </c>
      <c r="AC1319" s="1" t="s">
        <v>38</v>
      </c>
      <c r="AD1319" s="1" t="s">
        <v>19</v>
      </c>
      <c r="AE1319" s="2">
        <v>40035</v>
      </c>
    </row>
    <row r="1320" spans="1:31" x14ac:dyDescent="0.25">
      <c r="A1320">
        <f t="shared" si="187"/>
        <v>1319</v>
      </c>
      <c r="B1320" s="1">
        <v>3136</v>
      </c>
      <c r="C1320" s="2">
        <v>40034</v>
      </c>
      <c r="D1320" s="1" t="s">
        <v>27</v>
      </c>
      <c r="E1320" s="1" t="str">
        <f t="shared" si="180"/>
        <v>*</v>
      </c>
      <c r="F1320" s="1" t="str">
        <f t="shared" si="181"/>
        <v>*</v>
      </c>
      <c r="G1320" s="1" t="str">
        <f t="shared" si="182"/>
        <v>*</v>
      </c>
      <c r="J1320" s="1" t="str">
        <f t="shared" si="183"/>
        <v>*</v>
      </c>
      <c r="P1320" s="1">
        <v>8</v>
      </c>
      <c r="Q1320" s="1">
        <f t="shared" si="188"/>
        <v>0.01</v>
      </c>
      <c r="T1320" s="4">
        <v>238.74</v>
      </c>
      <c r="U1320" s="9">
        <f t="shared" si="184"/>
        <v>0</v>
      </c>
      <c r="V1320" s="4">
        <f t="shared" si="185"/>
        <v>29.842500000000001</v>
      </c>
      <c r="W1320" s="1" t="s">
        <v>21</v>
      </c>
      <c r="X1320" s="1">
        <v>8.99</v>
      </c>
      <c r="Y1320" s="4">
        <f t="shared" si="186"/>
        <v>247.73000000000002</v>
      </c>
      <c r="Z1320" s="1" t="s">
        <v>22</v>
      </c>
      <c r="AA1320" s="1" t="s">
        <v>28</v>
      </c>
      <c r="AB1320" s="1" t="s">
        <v>29</v>
      </c>
      <c r="AC1320" s="1" t="s">
        <v>30</v>
      </c>
      <c r="AD1320" s="1" t="s">
        <v>41</v>
      </c>
      <c r="AE1320" s="2">
        <v>40036</v>
      </c>
    </row>
    <row r="1321" spans="1:31" x14ac:dyDescent="0.25">
      <c r="A1321">
        <f t="shared" si="187"/>
        <v>1320</v>
      </c>
      <c r="B1321" s="1">
        <v>39521</v>
      </c>
      <c r="C1321" s="2">
        <v>40034</v>
      </c>
      <c r="D1321" s="1" t="s">
        <v>13</v>
      </c>
      <c r="E1321" s="1" t="str">
        <f t="shared" si="180"/>
        <v>*</v>
      </c>
      <c r="F1321" s="1" t="str">
        <f t="shared" si="181"/>
        <v>*</v>
      </c>
      <c r="G1321" s="1" t="str">
        <f t="shared" si="182"/>
        <v>*</v>
      </c>
      <c r="J1321" s="1" t="str">
        <f t="shared" si="183"/>
        <v>*</v>
      </c>
      <c r="P1321" s="1">
        <v>28</v>
      </c>
      <c r="Q1321" s="1">
        <f t="shared" si="188"/>
        <v>3.5000000000000003E-2</v>
      </c>
      <c r="T1321" s="4">
        <v>112.35</v>
      </c>
      <c r="U1321" s="9">
        <f t="shared" si="184"/>
        <v>0</v>
      </c>
      <c r="V1321" s="4">
        <f t="shared" si="185"/>
        <v>4.0125000000000002</v>
      </c>
      <c r="W1321" s="1" t="s">
        <v>21</v>
      </c>
      <c r="X1321" s="1">
        <v>0.99</v>
      </c>
      <c r="Y1321" s="4">
        <f t="shared" si="186"/>
        <v>113.33999999999999</v>
      </c>
      <c r="Z1321" s="1" t="s">
        <v>54</v>
      </c>
      <c r="AA1321" s="1" t="s">
        <v>23</v>
      </c>
      <c r="AB1321" s="1" t="s">
        <v>29</v>
      </c>
      <c r="AC1321" s="1" t="s">
        <v>58</v>
      </c>
      <c r="AD1321" s="1" t="s">
        <v>19</v>
      </c>
      <c r="AE1321" s="2">
        <v>40038</v>
      </c>
    </row>
    <row r="1322" spans="1:31" x14ac:dyDescent="0.25">
      <c r="A1322">
        <f t="shared" si="187"/>
        <v>1321</v>
      </c>
      <c r="B1322" s="1">
        <v>48388</v>
      </c>
      <c r="C1322" s="2">
        <v>40034</v>
      </c>
      <c r="D1322" s="1" t="s">
        <v>20</v>
      </c>
      <c r="E1322" s="1" t="str">
        <f t="shared" si="180"/>
        <v>*</v>
      </c>
      <c r="F1322" s="1" t="str">
        <f t="shared" si="181"/>
        <v>**</v>
      </c>
      <c r="G1322" s="1" t="str">
        <f t="shared" si="182"/>
        <v>**</v>
      </c>
      <c r="J1322" s="1" t="str">
        <f t="shared" si="183"/>
        <v>**</v>
      </c>
      <c r="P1322" s="1">
        <v>3</v>
      </c>
      <c r="Q1322" s="1">
        <f t="shared" si="188"/>
        <v>0.01</v>
      </c>
      <c r="T1322" s="4">
        <v>21.64</v>
      </c>
      <c r="U1322" s="9">
        <f t="shared" si="184"/>
        <v>0</v>
      </c>
      <c r="V1322" s="4">
        <f t="shared" si="185"/>
        <v>7.2133333333333338</v>
      </c>
      <c r="W1322" s="1" t="s">
        <v>21</v>
      </c>
      <c r="X1322" s="1">
        <v>5.01</v>
      </c>
      <c r="Y1322" s="4">
        <f t="shared" si="186"/>
        <v>26.65</v>
      </c>
      <c r="Z1322" s="1" t="s">
        <v>15</v>
      </c>
      <c r="AA1322" s="1" t="s">
        <v>28</v>
      </c>
      <c r="AB1322" s="1" t="s">
        <v>29</v>
      </c>
      <c r="AC1322" s="1" t="s">
        <v>43</v>
      </c>
      <c r="AD1322" s="1" t="s">
        <v>19</v>
      </c>
      <c r="AE1322" s="2">
        <v>40036</v>
      </c>
    </row>
    <row r="1323" spans="1:31" x14ac:dyDescent="0.25">
      <c r="A1323">
        <f t="shared" si="187"/>
        <v>1322</v>
      </c>
      <c r="B1323" s="1">
        <v>45731</v>
      </c>
      <c r="C1323" s="2">
        <v>40035</v>
      </c>
      <c r="D1323" s="1" t="s">
        <v>32</v>
      </c>
      <c r="E1323" s="1" t="str">
        <f t="shared" si="180"/>
        <v>***</v>
      </c>
      <c r="F1323" s="1" t="str">
        <f t="shared" si="181"/>
        <v>***</v>
      </c>
      <c r="G1323" s="1" t="str">
        <f t="shared" si="182"/>
        <v>***</v>
      </c>
      <c r="J1323" s="1" t="str">
        <f t="shared" si="183"/>
        <v>***</v>
      </c>
      <c r="P1323" s="1">
        <v>44</v>
      </c>
      <c r="Q1323" s="1">
        <f t="shared" si="188"/>
        <v>0.05</v>
      </c>
      <c r="T1323" s="4">
        <v>12689.87</v>
      </c>
      <c r="U1323" s="9">
        <f t="shared" si="184"/>
        <v>1</v>
      </c>
      <c r="V1323" s="4">
        <f t="shared" si="185"/>
        <v>288.40613636363639</v>
      </c>
      <c r="W1323" s="1" t="s">
        <v>33</v>
      </c>
      <c r="X1323" s="1">
        <v>154.12</v>
      </c>
      <c r="Y1323" s="4">
        <f t="shared" si="186"/>
        <v>12843.990000000002</v>
      </c>
      <c r="Z1323" s="1" t="s">
        <v>51</v>
      </c>
      <c r="AA1323" s="1" t="s">
        <v>16</v>
      </c>
      <c r="AB1323" s="1" t="s">
        <v>17</v>
      </c>
      <c r="AC1323" s="1" t="s">
        <v>52</v>
      </c>
      <c r="AD1323" s="1" t="s">
        <v>59</v>
      </c>
      <c r="AE1323" s="2">
        <v>40036</v>
      </c>
    </row>
    <row r="1324" spans="1:31" x14ac:dyDescent="0.25">
      <c r="A1324">
        <f t="shared" si="187"/>
        <v>1323</v>
      </c>
      <c r="B1324" s="1">
        <v>45731</v>
      </c>
      <c r="C1324" s="2">
        <v>40035</v>
      </c>
      <c r="D1324" s="1" t="s">
        <v>32</v>
      </c>
      <c r="E1324" s="1" t="str">
        <f t="shared" si="180"/>
        <v>***</v>
      </c>
      <c r="F1324" s="1" t="str">
        <f t="shared" si="181"/>
        <v>***</v>
      </c>
      <c r="G1324" s="1" t="str">
        <f t="shared" si="182"/>
        <v>***</v>
      </c>
      <c r="J1324" s="1" t="str">
        <f t="shared" si="183"/>
        <v>***</v>
      </c>
      <c r="P1324" s="1">
        <v>35</v>
      </c>
      <c r="Q1324" s="1">
        <f t="shared" si="188"/>
        <v>0.04</v>
      </c>
      <c r="T1324" s="4">
        <v>2506.2674999999999</v>
      </c>
      <c r="U1324" s="9">
        <f t="shared" si="184"/>
        <v>1</v>
      </c>
      <c r="V1324" s="4">
        <f t="shared" si="185"/>
        <v>71.607642857142849</v>
      </c>
      <c r="W1324" s="1" t="s">
        <v>21</v>
      </c>
      <c r="X1324" s="1">
        <v>3.3</v>
      </c>
      <c r="Y1324" s="4">
        <f t="shared" si="186"/>
        <v>2509.5675000000001</v>
      </c>
      <c r="Z1324" s="1" t="s">
        <v>53</v>
      </c>
      <c r="AA1324" s="1" t="s">
        <v>16</v>
      </c>
      <c r="AB1324" s="1" t="s">
        <v>24</v>
      </c>
      <c r="AC1324" s="1" t="s">
        <v>25</v>
      </c>
      <c r="AD1324" s="1" t="s">
        <v>41</v>
      </c>
      <c r="AE1324" s="2">
        <v>40037</v>
      </c>
    </row>
    <row r="1325" spans="1:31" x14ac:dyDescent="0.25">
      <c r="A1325">
        <f t="shared" si="187"/>
        <v>1324</v>
      </c>
      <c r="B1325" s="1">
        <v>21636</v>
      </c>
      <c r="C1325" s="2">
        <v>40035</v>
      </c>
      <c r="D1325" s="1" t="s">
        <v>13</v>
      </c>
      <c r="E1325" s="1" t="str">
        <f t="shared" si="180"/>
        <v>*</v>
      </c>
      <c r="F1325" s="1" t="str">
        <f t="shared" si="181"/>
        <v>*</v>
      </c>
      <c r="G1325" s="1" t="str">
        <f t="shared" si="182"/>
        <v>*</v>
      </c>
      <c r="J1325" s="1" t="str">
        <f t="shared" si="183"/>
        <v>*</v>
      </c>
      <c r="P1325" s="1">
        <v>35</v>
      </c>
      <c r="Q1325" s="1">
        <f t="shared" si="188"/>
        <v>0.04</v>
      </c>
      <c r="T1325" s="4">
        <v>1665.0395000000001</v>
      </c>
      <c r="U1325" s="9">
        <f t="shared" si="184"/>
        <v>1</v>
      </c>
      <c r="V1325" s="4">
        <f t="shared" si="185"/>
        <v>47.572557142857143</v>
      </c>
      <c r="W1325" s="1" t="s">
        <v>21</v>
      </c>
      <c r="X1325" s="1">
        <v>3.3</v>
      </c>
      <c r="Y1325" s="4">
        <f t="shared" si="186"/>
        <v>1668.3395</v>
      </c>
      <c r="Z1325" s="1" t="s">
        <v>39</v>
      </c>
      <c r="AA1325" s="1" t="s">
        <v>37</v>
      </c>
      <c r="AB1325" s="1" t="s">
        <v>24</v>
      </c>
      <c r="AC1325" s="1" t="s">
        <v>25</v>
      </c>
      <c r="AD1325" s="1" t="s">
        <v>41</v>
      </c>
      <c r="AE1325" s="2">
        <v>40035</v>
      </c>
    </row>
    <row r="1326" spans="1:31" x14ac:dyDescent="0.25">
      <c r="A1326">
        <f t="shared" si="187"/>
        <v>1325</v>
      </c>
      <c r="B1326" s="1">
        <v>21636</v>
      </c>
      <c r="C1326" s="2">
        <v>40035</v>
      </c>
      <c r="D1326" s="1" t="s">
        <v>13</v>
      </c>
      <c r="E1326" s="1" t="str">
        <f t="shared" si="180"/>
        <v>*</v>
      </c>
      <c r="F1326" s="1" t="str">
        <f t="shared" si="181"/>
        <v>*</v>
      </c>
      <c r="G1326" s="1" t="str">
        <f t="shared" si="182"/>
        <v>*</v>
      </c>
      <c r="J1326" s="1" t="str">
        <f t="shared" si="183"/>
        <v>*</v>
      </c>
      <c r="P1326" s="1">
        <v>16</v>
      </c>
      <c r="Q1326" s="1">
        <f t="shared" si="188"/>
        <v>0.02</v>
      </c>
      <c r="T1326" s="4">
        <v>376.65</v>
      </c>
      <c r="U1326" s="9">
        <f t="shared" si="184"/>
        <v>0</v>
      </c>
      <c r="V1326" s="4">
        <f t="shared" si="185"/>
        <v>23.540624999999999</v>
      </c>
      <c r="W1326" s="1" t="s">
        <v>14</v>
      </c>
      <c r="X1326" s="1">
        <v>15.1</v>
      </c>
      <c r="Y1326" s="4">
        <f t="shared" si="186"/>
        <v>391.75</v>
      </c>
      <c r="Z1326" s="1" t="s">
        <v>22</v>
      </c>
      <c r="AA1326" s="1" t="s">
        <v>37</v>
      </c>
      <c r="AB1326" s="1" t="s">
        <v>29</v>
      </c>
      <c r="AC1326" s="1" t="s">
        <v>43</v>
      </c>
      <c r="AD1326" s="1" t="s">
        <v>19</v>
      </c>
      <c r="AE1326" s="2">
        <v>40042</v>
      </c>
    </row>
    <row r="1327" spans="1:31" x14ac:dyDescent="0.25">
      <c r="A1327">
        <f t="shared" si="187"/>
        <v>1326</v>
      </c>
      <c r="B1327" s="1">
        <v>54949</v>
      </c>
      <c r="C1327" s="2">
        <v>40035</v>
      </c>
      <c r="D1327" s="1" t="s">
        <v>13</v>
      </c>
      <c r="E1327" s="1" t="str">
        <f t="shared" si="180"/>
        <v>*</v>
      </c>
      <c r="F1327" s="1" t="str">
        <f t="shared" si="181"/>
        <v>*</v>
      </c>
      <c r="G1327" s="1" t="str">
        <f t="shared" si="182"/>
        <v>*</v>
      </c>
      <c r="J1327" s="1" t="str">
        <f t="shared" si="183"/>
        <v>*</v>
      </c>
      <c r="P1327" s="1">
        <v>32</v>
      </c>
      <c r="Q1327" s="1">
        <f t="shared" si="188"/>
        <v>0.04</v>
      </c>
      <c r="T1327" s="4">
        <v>210.94</v>
      </c>
      <c r="U1327" s="9">
        <f t="shared" si="184"/>
        <v>0</v>
      </c>
      <c r="V1327" s="4">
        <f t="shared" si="185"/>
        <v>6.5918749999999999</v>
      </c>
      <c r="W1327" s="1" t="s">
        <v>21</v>
      </c>
      <c r="X1327" s="1">
        <v>6.81</v>
      </c>
      <c r="Y1327" s="4">
        <f t="shared" si="186"/>
        <v>217.75</v>
      </c>
      <c r="Z1327" s="1" t="s">
        <v>46</v>
      </c>
      <c r="AA1327" s="1" t="s">
        <v>28</v>
      </c>
      <c r="AB1327" s="1" t="s">
        <v>29</v>
      </c>
      <c r="AC1327" s="1" t="s">
        <v>40</v>
      </c>
      <c r="AD1327" s="1" t="s">
        <v>19</v>
      </c>
      <c r="AE1327" s="2">
        <v>40040</v>
      </c>
    </row>
    <row r="1328" spans="1:31" x14ac:dyDescent="0.25">
      <c r="A1328">
        <f t="shared" si="187"/>
        <v>1327</v>
      </c>
      <c r="B1328" s="1">
        <v>54949</v>
      </c>
      <c r="C1328" s="2">
        <v>40035</v>
      </c>
      <c r="D1328" s="1" t="s">
        <v>13</v>
      </c>
      <c r="E1328" s="1" t="str">
        <f t="shared" si="180"/>
        <v>*</v>
      </c>
      <c r="F1328" s="1" t="str">
        <f t="shared" si="181"/>
        <v>*</v>
      </c>
      <c r="G1328" s="1" t="str">
        <f t="shared" si="182"/>
        <v>*</v>
      </c>
      <c r="J1328" s="1" t="str">
        <f t="shared" si="183"/>
        <v>*</v>
      </c>
      <c r="P1328" s="1">
        <v>7</v>
      </c>
      <c r="Q1328" s="1">
        <f t="shared" si="188"/>
        <v>0.01</v>
      </c>
      <c r="T1328" s="4">
        <v>192.02</v>
      </c>
      <c r="U1328" s="9">
        <f t="shared" si="184"/>
        <v>0</v>
      </c>
      <c r="V1328" s="4">
        <f t="shared" si="185"/>
        <v>27.431428571428572</v>
      </c>
      <c r="W1328" s="1" t="s">
        <v>33</v>
      </c>
      <c r="X1328" s="1">
        <v>53.03</v>
      </c>
      <c r="Y1328" s="4">
        <f t="shared" si="186"/>
        <v>245.05</v>
      </c>
      <c r="Z1328" s="1" t="s">
        <v>46</v>
      </c>
      <c r="AA1328" s="1" t="s">
        <v>28</v>
      </c>
      <c r="AB1328" s="1" t="s">
        <v>29</v>
      </c>
      <c r="AC1328" s="1" t="s">
        <v>55</v>
      </c>
      <c r="AD1328" s="1" t="s">
        <v>35</v>
      </c>
      <c r="AE1328" s="2">
        <v>40042</v>
      </c>
    </row>
    <row r="1329" spans="1:31" x14ac:dyDescent="0.25">
      <c r="A1329">
        <f t="shared" si="187"/>
        <v>1328</v>
      </c>
      <c r="B1329" s="1">
        <v>45731</v>
      </c>
      <c r="C1329" s="2">
        <v>40035</v>
      </c>
      <c r="D1329" s="1" t="s">
        <v>32</v>
      </c>
      <c r="E1329" s="1" t="str">
        <f t="shared" si="180"/>
        <v>***</v>
      </c>
      <c r="F1329" s="1" t="str">
        <f t="shared" si="181"/>
        <v>***</v>
      </c>
      <c r="G1329" s="1" t="str">
        <f t="shared" si="182"/>
        <v>***</v>
      </c>
      <c r="J1329" s="1" t="str">
        <f t="shared" si="183"/>
        <v>***</v>
      </c>
      <c r="P1329" s="1">
        <v>19</v>
      </c>
      <c r="Q1329" s="1">
        <f t="shared" si="188"/>
        <v>0.02</v>
      </c>
      <c r="T1329" s="4">
        <v>146.63</v>
      </c>
      <c r="U1329" s="9">
        <f t="shared" si="184"/>
        <v>0</v>
      </c>
      <c r="V1329" s="4">
        <f t="shared" si="185"/>
        <v>7.7173684210526314</v>
      </c>
      <c r="W1329" s="1" t="s">
        <v>14</v>
      </c>
      <c r="X1329" s="1">
        <v>6.22</v>
      </c>
      <c r="Y1329" s="4">
        <f t="shared" si="186"/>
        <v>152.85</v>
      </c>
      <c r="Z1329" s="1" t="s">
        <v>53</v>
      </c>
      <c r="AA1329" s="1" t="s">
        <v>16</v>
      </c>
      <c r="AB1329" s="1" t="s">
        <v>29</v>
      </c>
      <c r="AC1329" s="1" t="s">
        <v>40</v>
      </c>
      <c r="AD1329" s="1" t="s">
        <v>19</v>
      </c>
      <c r="AE1329" s="2">
        <v>40036</v>
      </c>
    </row>
    <row r="1330" spans="1:31" x14ac:dyDescent="0.25">
      <c r="A1330">
        <f t="shared" si="187"/>
        <v>1329</v>
      </c>
      <c r="B1330" s="1">
        <v>10464</v>
      </c>
      <c r="C1330" s="2">
        <v>40035</v>
      </c>
      <c r="D1330" s="1" t="s">
        <v>32</v>
      </c>
      <c r="E1330" s="1" t="str">
        <f t="shared" si="180"/>
        <v>***</v>
      </c>
      <c r="F1330" s="1" t="str">
        <f t="shared" si="181"/>
        <v>***</v>
      </c>
      <c r="G1330" s="1" t="str">
        <f t="shared" si="182"/>
        <v>***</v>
      </c>
      <c r="J1330" s="1" t="str">
        <f t="shared" si="183"/>
        <v>***</v>
      </c>
      <c r="P1330" s="1">
        <v>23</v>
      </c>
      <c r="Q1330" s="1">
        <f t="shared" si="188"/>
        <v>3.5000000000000003E-2</v>
      </c>
      <c r="T1330" s="4">
        <v>121.73</v>
      </c>
      <c r="U1330" s="9">
        <f t="shared" si="184"/>
        <v>0</v>
      </c>
      <c r="V1330" s="4">
        <f t="shared" si="185"/>
        <v>5.2926086956521745</v>
      </c>
      <c r="W1330" s="1" t="s">
        <v>21</v>
      </c>
      <c r="X1330" s="1">
        <v>6.07</v>
      </c>
      <c r="Y1330" s="4">
        <f t="shared" si="186"/>
        <v>127.80000000000001</v>
      </c>
      <c r="Z1330" s="1" t="s">
        <v>46</v>
      </c>
      <c r="AA1330" s="1" t="s">
        <v>16</v>
      </c>
      <c r="AB1330" s="1" t="s">
        <v>29</v>
      </c>
      <c r="AC1330" s="1" t="s">
        <v>40</v>
      </c>
      <c r="AD1330" s="1" t="s">
        <v>19</v>
      </c>
      <c r="AE1330" s="2">
        <v>40036</v>
      </c>
    </row>
    <row r="1331" spans="1:31" x14ac:dyDescent="0.25">
      <c r="A1331">
        <f t="shared" si="187"/>
        <v>1330</v>
      </c>
      <c r="B1331" s="1">
        <v>48327</v>
      </c>
      <c r="C1331" s="2">
        <v>40035</v>
      </c>
      <c r="D1331" s="1" t="s">
        <v>27</v>
      </c>
      <c r="E1331" s="1" t="str">
        <f t="shared" si="180"/>
        <v>*</v>
      </c>
      <c r="F1331" s="1" t="str">
        <f t="shared" si="181"/>
        <v>*</v>
      </c>
      <c r="G1331" s="1" t="str">
        <f t="shared" si="182"/>
        <v>*</v>
      </c>
      <c r="J1331" s="1" t="str">
        <f t="shared" si="183"/>
        <v>*</v>
      </c>
      <c r="P1331" s="1">
        <v>14</v>
      </c>
      <c r="Q1331" s="1">
        <f t="shared" si="188"/>
        <v>0.02</v>
      </c>
      <c r="T1331" s="4">
        <v>89.93</v>
      </c>
      <c r="U1331" s="9">
        <f t="shared" si="184"/>
        <v>0</v>
      </c>
      <c r="V1331" s="4">
        <f t="shared" si="185"/>
        <v>6.4235714285714289</v>
      </c>
      <c r="W1331" s="1" t="s">
        <v>21</v>
      </c>
      <c r="X1331" s="1">
        <v>3.85</v>
      </c>
      <c r="Y1331" s="4">
        <f t="shared" si="186"/>
        <v>93.78</v>
      </c>
      <c r="Z1331" s="1" t="s">
        <v>49</v>
      </c>
      <c r="AA1331" s="1" t="s">
        <v>37</v>
      </c>
      <c r="AB1331" s="1" t="s">
        <v>24</v>
      </c>
      <c r="AC1331" s="1" t="s">
        <v>38</v>
      </c>
      <c r="AD1331" s="1" t="s">
        <v>41</v>
      </c>
      <c r="AE1331" s="2">
        <v>40037</v>
      </c>
    </row>
    <row r="1332" spans="1:31" x14ac:dyDescent="0.25">
      <c r="A1332">
        <f t="shared" si="187"/>
        <v>1331</v>
      </c>
      <c r="B1332" s="1">
        <v>21636</v>
      </c>
      <c r="C1332" s="2">
        <v>40035</v>
      </c>
      <c r="D1332" s="1" t="s">
        <v>13</v>
      </c>
      <c r="E1332" s="1" t="str">
        <f t="shared" si="180"/>
        <v>*</v>
      </c>
      <c r="F1332" s="1" t="str">
        <f t="shared" si="181"/>
        <v>*</v>
      </c>
      <c r="G1332" s="1" t="str">
        <f t="shared" si="182"/>
        <v>*</v>
      </c>
      <c r="J1332" s="1" t="str">
        <f t="shared" si="183"/>
        <v>*</v>
      </c>
      <c r="P1332" s="1">
        <v>6</v>
      </c>
      <c r="Q1332" s="1">
        <f t="shared" si="188"/>
        <v>0.01</v>
      </c>
      <c r="T1332" s="4">
        <v>40.06</v>
      </c>
      <c r="U1332" s="9">
        <f t="shared" si="184"/>
        <v>0</v>
      </c>
      <c r="V1332" s="4">
        <f t="shared" si="185"/>
        <v>6.6766666666666667</v>
      </c>
      <c r="W1332" s="1" t="s">
        <v>21</v>
      </c>
      <c r="X1332" s="1">
        <v>4.6900000000000004</v>
      </c>
      <c r="Y1332" s="4">
        <f t="shared" si="186"/>
        <v>44.75</v>
      </c>
      <c r="Z1332" s="1" t="s">
        <v>22</v>
      </c>
      <c r="AA1332" s="1" t="s">
        <v>37</v>
      </c>
      <c r="AB1332" s="1" t="s">
        <v>29</v>
      </c>
      <c r="AC1332" s="1" t="s">
        <v>55</v>
      </c>
      <c r="AD1332" s="1" t="s">
        <v>19</v>
      </c>
      <c r="AE1332" s="2">
        <v>40040</v>
      </c>
    </row>
    <row r="1333" spans="1:31" x14ac:dyDescent="0.25">
      <c r="A1333">
        <f t="shared" si="187"/>
        <v>1332</v>
      </c>
      <c r="B1333" s="1">
        <v>20389</v>
      </c>
      <c r="C1333" s="2">
        <v>40036</v>
      </c>
      <c r="D1333" s="1" t="s">
        <v>20</v>
      </c>
      <c r="E1333" s="1" t="str">
        <f t="shared" si="180"/>
        <v>*</v>
      </c>
      <c r="F1333" s="1" t="str">
        <f t="shared" si="181"/>
        <v>**</v>
      </c>
      <c r="G1333" s="1" t="str">
        <f t="shared" si="182"/>
        <v>**</v>
      </c>
      <c r="J1333" s="1" t="str">
        <f t="shared" si="183"/>
        <v>**</v>
      </c>
      <c r="P1333" s="1">
        <v>31</v>
      </c>
      <c r="Q1333" s="1">
        <f t="shared" si="188"/>
        <v>0.04</v>
      </c>
      <c r="T1333" s="4">
        <v>7477.78</v>
      </c>
      <c r="U1333" s="9">
        <f t="shared" si="184"/>
        <v>1</v>
      </c>
      <c r="V1333" s="4">
        <f t="shared" si="185"/>
        <v>241.21870967741935</v>
      </c>
      <c r="W1333" s="1" t="s">
        <v>33</v>
      </c>
      <c r="X1333" s="1">
        <v>41.91</v>
      </c>
      <c r="Y1333" s="4">
        <f t="shared" si="186"/>
        <v>7519.69</v>
      </c>
      <c r="Z1333" s="1" t="s">
        <v>15</v>
      </c>
      <c r="AA1333" s="1" t="s">
        <v>28</v>
      </c>
      <c r="AB1333" s="1" t="s">
        <v>17</v>
      </c>
      <c r="AC1333" s="1" t="s">
        <v>62</v>
      </c>
      <c r="AD1333" s="1" t="s">
        <v>59</v>
      </c>
      <c r="AE1333" s="2">
        <v>40038</v>
      </c>
    </row>
    <row r="1334" spans="1:31" x14ac:dyDescent="0.25">
      <c r="A1334">
        <f t="shared" si="187"/>
        <v>1333</v>
      </c>
      <c r="B1334" s="1">
        <v>46018</v>
      </c>
      <c r="C1334" s="2">
        <v>40036</v>
      </c>
      <c r="D1334" s="1" t="s">
        <v>36</v>
      </c>
      <c r="E1334" s="1" t="str">
        <f t="shared" si="180"/>
        <v>*</v>
      </c>
      <c r="F1334" s="1" t="str">
        <f t="shared" si="181"/>
        <v>*</v>
      </c>
      <c r="G1334" s="1" t="str">
        <f t="shared" si="182"/>
        <v>*</v>
      </c>
      <c r="J1334" s="1" t="str">
        <f t="shared" si="183"/>
        <v>*</v>
      </c>
      <c r="P1334" s="1">
        <v>31</v>
      </c>
      <c r="Q1334" s="1">
        <f t="shared" si="188"/>
        <v>0.04</v>
      </c>
      <c r="T1334" s="4">
        <v>2797.41</v>
      </c>
      <c r="U1334" s="9">
        <f t="shared" si="184"/>
        <v>1</v>
      </c>
      <c r="V1334" s="4">
        <f t="shared" si="185"/>
        <v>90.239032258064512</v>
      </c>
      <c r="W1334" s="1" t="s">
        <v>33</v>
      </c>
      <c r="X1334" s="1">
        <v>14</v>
      </c>
      <c r="Y1334" s="4">
        <f t="shared" si="186"/>
        <v>2811.41</v>
      </c>
      <c r="Z1334" s="1" t="s">
        <v>49</v>
      </c>
      <c r="AA1334" s="1" t="s">
        <v>37</v>
      </c>
      <c r="AB1334" s="1" t="s">
        <v>24</v>
      </c>
      <c r="AC1334" s="1" t="s">
        <v>56</v>
      </c>
      <c r="AD1334" s="1" t="s">
        <v>35</v>
      </c>
      <c r="AE1334" s="2">
        <v>40037</v>
      </c>
    </row>
    <row r="1335" spans="1:31" x14ac:dyDescent="0.25">
      <c r="A1335">
        <f t="shared" si="187"/>
        <v>1334</v>
      </c>
      <c r="B1335" s="1">
        <v>20389</v>
      </c>
      <c r="C1335" s="2">
        <v>40036</v>
      </c>
      <c r="D1335" s="1" t="s">
        <v>20</v>
      </c>
      <c r="E1335" s="1" t="str">
        <f t="shared" si="180"/>
        <v>*</v>
      </c>
      <c r="F1335" s="1" t="str">
        <f t="shared" si="181"/>
        <v>**</v>
      </c>
      <c r="G1335" s="1" t="str">
        <f t="shared" si="182"/>
        <v>**</v>
      </c>
      <c r="J1335" s="1" t="str">
        <f t="shared" si="183"/>
        <v>**</v>
      </c>
      <c r="P1335" s="1">
        <v>24</v>
      </c>
      <c r="Q1335" s="1">
        <f t="shared" si="188"/>
        <v>3.5000000000000003E-2</v>
      </c>
      <c r="T1335" s="4">
        <v>270.39</v>
      </c>
      <c r="U1335" s="9">
        <f t="shared" si="184"/>
        <v>0</v>
      </c>
      <c r="V1335" s="4">
        <f t="shared" si="185"/>
        <v>11.266249999999999</v>
      </c>
      <c r="W1335" s="1" t="s">
        <v>21</v>
      </c>
      <c r="X1335" s="1">
        <v>7.94</v>
      </c>
      <c r="Y1335" s="4">
        <f t="shared" si="186"/>
        <v>278.33</v>
      </c>
      <c r="Z1335" s="1" t="s">
        <v>15</v>
      </c>
      <c r="AA1335" s="1" t="s">
        <v>28</v>
      </c>
      <c r="AB1335" s="1" t="s">
        <v>17</v>
      </c>
      <c r="AC1335" s="1" t="s">
        <v>18</v>
      </c>
      <c r="AD1335" s="1" t="s">
        <v>41</v>
      </c>
      <c r="AE1335" s="2">
        <v>40038</v>
      </c>
    </row>
    <row r="1336" spans="1:31" x14ac:dyDescent="0.25">
      <c r="A1336">
        <f t="shared" si="187"/>
        <v>1335</v>
      </c>
      <c r="B1336" s="1">
        <v>20389</v>
      </c>
      <c r="C1336" s="2">
        <v>40036</v>
      </c>
      <c r="D1336" s="1" t="s">
        <v>20</v>
      </c>
      <c r="E1336" s="1" t="str">
        <f t="shared" si="180"/>
        <v>*</v>
      </c>
      <c r="F1336" s="1" t="str">
        <f t="shared" si="181"/>
        <v>**</v>
      </c>
      <c r="G1336" s="1" t="str">
        <f t="shared" si="182"/>
        <v>**</v>
      </c>
      <c r="J1336" s="1" t="str">
        <f t="shared" si="183"/>
        <v>**</v>
      </c>
      <c r="P1336" s="1">
        <v>30</v>
      </c>
      <c r="Q1336" s="1">
        <f t="shared" si="188"/>
        <v>0.04</v>
      </c>
      <c r="T1336" s="4">
        <v>201.35</v>
      </c>
      <c r="U1336" s="9">
        <f t="shared" si="184"/>
        <v>0</v>
      </c>
      <c r="V1336" s="4">
        <f t="shared" si="185"/>
        <v>6.7116666666666669</v>
      </c>
      <c r="W1336" s="1" t="s">
        <v>14</v>
      </c>
      <c r="X1336" s="1">
        <v>7.5</v>
      </c>
      <c r="Y1336" s="4">
        <f t="shared" si="186"/>
        <v>208.85</v>
      </c>
      <c r="Z1336" s="1" t="s">
        <v>15</v>
      </c>
      <c r="AA1336" s="1" t="s">
        <v>28</v>
      </c>
      <c r="AB1336" s="1" t="s">
        <v>29</v>
      </c>
      <c r="AC1336" s="1" t="s">
        <v>40</v>
      </c>
      <c r="AD1336" s="1" t="s">
        <v>19</v>
      </c>
      <c r="AE1336" s="2">
        <v>40038</v>
      </c>
    </row>
    <row r="1337" spans="1:31" x14ac:dyDescent="0.25">
      <c r="A1337">
        <f t="shared" si="187"/>
        <v>1336</v>
      </c>
      <c r="B1337" s="1">
        <v>56163</v>
      </c>
      <c r="C1337" s="2">
        <v>40036</v>
      </c>
      <c r="D1337" s="1" t="s">
        <v>27</v>
      </c>
      <c r="E1337" s="1" t="str">
        <f t="shared" si="180"/>
        <v>*</v>
      </c>
      <c r="F1337" s="1" t="str">
        <f t="shared" si="181"/>
        <v>*</v>
      </c>
      <c r="G1337" s="1" t="str">
        <f t="shared" si="182"/>
        <v>*</v>
      </c>
      <c r="J1337" s="1" t="str">
        <f t="shared" si="183"/>
        <v>*</v>
      </c>
      <c r="P1337" s="1">
        <v>3</v>
      </c>
      <c r="Q1337" s="1">
        <f t="shared" si="188"/>
        <v>0.01</v>
      </c>
      <c r="T1337" s="4">
        <v>119.9</v>
      </c>
      <c r="U1337" s="9">
        <f t="shared" si="184"/>
        <v>0</v>
      </c>
      <c r="V1337" s="4">
        <f t="shared" si="185"/>
        <v>39.966666666666669</v>
      </c>
      <c r="W1337" s="1" t="s">
        <v>21</v>
      </c>
      <c r="X1337" s="1">
        <v>5.08</v>
      </c>
      <c r="Y1337" s="4">
        <f t="shared" si="186"/>
        <v>124.98</v>
      </c>
      <c r="Z1337" s="1" t="s">
        <v>46</v>
      </c>
      <c r="AA1337" s="1" t="s">
        <v>37</v>
      </c>
      <c r="AB1337" s="1" t="s">
        <v>29</v>
      </c>
      <c r="AC1337" s="1" t="s">
        <v>40</v>
      </c>
      <c r="AD1337" s="1" t="s">
        <v>31</v>
      </c>
      <c r="AE1337" s="2">
        <v>40038</v>
      </c>
    </row>
    <row r="1338" spans="1:31" x14ac:dyDescent="0.25">
      <c r="A1338">
        <f t="shared" si="187"/>
        <v>1337</v>
      </c>
      <c r="B1338" s="1">
        <v>20709</v>
      </c>
      <c r="C1338" s="2">
        <v>40036</v>
      </c>
      <c r="D1338" s="1" t="s">
        <v>20</v>
      </c>
      <c r="E1338" s="1" t="str">
        <f t="shared" si="180"/>
        <v>*</v>
      </c>
      <c r="F1338" s="1" t="str">
        <f t="shared" si="181"/>
        <v>**</v>
      </c>
      <c r="G1338" s="1" t="str">
        <f t="shared" si="182"/>
        <v>**</v>
      </c>
      <c r="J1338" s="1" t="str">
        <f t="shared" si="183"/>
        <v>**</v>
      </c>
      <c r="P1338" s="1">
        <v>5</v>
      </c>
      <c r="Q1338" s="1">
        <f t="shared" si="188"/>
        <v>0.01</v>
      </c>
      <c r="T1338" s="4">
        <v>25.1</v>
      </c>
      <c r="U1338" s="9">
        <f t="shared" si="184"/>
        <v>0</v>
      </c>
      <c r="V1338" s="4">
        <f t="shared" si="185"/>
        <v>5.0200000000000005</v>
      </c>
      <c r="W1338" s="1" t="s">
        <v>21</v>
      </c>
      <c r="X1338" s="1">
        <v>0.49</v>
      </c>
      <c r="Y1338" s="4">
        <f t="shared" si="186"/>
        <v>25.59</v>
      </c>
      <c r="Z1338" s="1" t="s">
        <v>22</v>
      </c>
      <c r="AA1338" s="1" t="s">
        <v>16</v>
      </c>
      <c r="AB1338" s="1" t="s">
        <v>29</v>
      </c>
      <c r="AC1338" s="1" t="s">
        <v>58</v>
      </c>
      <c r="AD1338" s="1" t="s">
        <v>19</v>
      </c>
      <c r="AE1338" s="2">
        <v>40038</v>
      </c>
    </row>
    <row r="1339" spans="1:31" x14ac:dyDescent="0.25">
      <c r="A1339">
        <f t="shared" si="187"/>
        <v>1338</v>
      </c>
      <c r="B1339" s="1">
        <v>20709</v>
      </c>
      <c r="C1339" s="2">
        <v>40036</v>
      </c>
      <c r="D1339" s="1" t="s">
        <v>20</v>
      </c>
      <c r="E1339" s="1" t="str">
        <f t="shared" si="180"/>
        <v>*</v>
      </c>
      <c r="F1339" s="1" t="str">
        <f t="shared" si="181"/>
        <v>**</v>
      </c>
      <c r="G1339" s="1" t="str">
        <f t="shared" si="182"/>
        <v>**</v>
      </c>
      <c r="J1339" s="1" t="str">
        <f t="shared" si="183"/>
        <v>**</v>
      </c>
      <c r="P1339" s="1">
        <v>4</v>
      </c>
      <c r="Q1339" s="1">
        <f t="shared" si="188"/>
        <v>0.01</v>
      </c>
      <c r="T1339" s="4">
        <v>16.600000000000001</v>
      </c>
      <c r="U1339" s="9">
        <f t="shared" si="184"/>
        <v>0</v>
      </c>
      <c r="V1339" s="4">
        <f t="shared" si="185"/>
        <v>4.1500000000000004</v>
      </c>
      <c r="W1339" s="1" t="s">
        <v>21</v>
      </c>
      <c r="X1339" s="1">
        <v>0.99</v>
      </c>
      <c r="Y1339" s="4">
        <f t="shared" si="186"/>
        <v>17.59</v>
      </c>
      <c r="Z1339" s="1" t="s">
        <v>22</v>
      </c>
      <c r="AA1339" s="1" t="s">
        <v>16</v>
      </c>
      <c r="AB1339" s="1" t="s">
        <v>29</v>
      </c>
      <c r="AC1339" s="1" t="s">
        <v>58</v>
      </c>
      <c r="AD1339" s="1" t="s">
        <v>19</v>
      </c>
      <c r="AE1339" s="2">
        <v>40036</v>
      </c>
    </row>
    <row r="1340" spans="1:31" x14ac:dyDescent="0.25">
      <c r="A1340">
        <f t="shared" si="187"/>
        <v>1339</v>
      </c>
      <c r="B1340" s="1">
        <v>55330</v>
      </c>
      <c r="C1340" s="2">
        <v>40037</v>
      </c>
      <c r="D1340" s="1" t="s">
        <v>36</v>
      </c>
      <c r="E1340" s="1" t="str">
        <f t="shared" si="180"/>
        <v>*</v>
      </c>
      <c r="F1340" s="1" t="str">
        <f t="shared" si="181"/>
        <v>*</v>
      </c>
      <c r="G1340" s="1" t="str">
        <f t="shared" si="182"/>
        <v>*</v>
      </c>
      <c r="J1340" s="1" t="str">
        <f t="shared" si="183"/>
        <v>*</v>
      </c>
      <c r="P1340" s="1">
        <v>49</v>
      </c>
      <c r="Q1340" s="1">
        <f t="shared" si="188"/>
        <v>0.05</v>
      </c>
      <c r="T1340" s="4">
        <v>633.91</v>
      </c>
      <c r="U1340" s="9">
        <f t="shared" si="184"/>
        <v>0</v>
      </c>
      <c r="V1340" s="4">
        <f t="shared" si="185"/>
        <v>12.936938775510203</v>
      </c>
      <c r="W1340" s="1" t="s">
        <v>21</v>
      </c>
      <c r="X1340" s="1">
        <v>5.16</v>
      </c>
      <c r="Y1340" s="4">
        <f t="shared" si="186"/>
        <v>639.06999999999994</v>
      </c>
      <c r="Z1340" s="1" t="s">
        <v>15</v>
      </c>
      <c r="AA1340" s="1" t="s">
        <v>28</v>
      </c>
      <c r="AB1340" s="1" t="s">
        <v>17</v>
      </c>
      <c r="AC1340" s="1" t="s">
        <v>18</v>
      </c>
      <c r="AD1340" s="1" t="s">
        <v>19</v>
      </c>
      <c r="AE1340" s="2">
        <v>40037</v>
      </c>
    </row>
    <row r="1341" spans="1:31" x14ac:dyDescent="0.25">
      <c r="A1341">
        <f t="shared" si="187"/>
        <v>1340</v>
      </c>
      <c r="B1341" s="1">
        <v>45573</v>
      </c>
      <c r="C1341" s="2">
        <v>40037</v>
      </c>
      <c r="D1341" s="1" t="s">
        <v>20</v>
      </c>
      <c r="E1341" s="1" t="str">
        <f t="shared" si="180"/>
        <v>*</v>
      </c>
      <c r="F1341" s="1" t="str">
        <f t="shared" si="181"/>
        <v>**</v>
      </c>
      <c r="G1341" s="1" t="str">
        <f t="shared" si="182"/>
        <v>**</v>
      </c>
      <c r="J1341" s="1" t="str">
        <f t="shared" si="183"/>
        <v>**</v>
      </c>
      <c r="P1341" s="1">
        <v>5</v>
      </c>
      <c r="Q1341" s="1">
        <f t="shared" si="188"/>
        <v>0.01</v>
      </c>
      <c r="T1341" s="4">
        <v>627.64</v>
      </c>
      <c r="U1341" s="9">
        <f t="shared" si="184"/>
        <v>0</v>
      </c>
      <c r="V1341" s="4">
        <f t="shared" si="185"/>
        <v>125.52799999999999</v>
      </c>
      <c r="W1341" s="1" t="s">
        <v>33</v>
      </c>
      <c r="X1341" s="1">
        <v>30</v>
      </c>
      <c r="Y1341" s="4">
        <f t="shared" si="186"/>
        <v>657.64</v>
      </c>
      <c r="Z1341" s="1" t="s">
        <v>15</v>
      </c>
      <c r="AA1341" s="1" t="s">
        <v>23</v>
      </c>
      <c r="AB1341" s="1" t="s">
        <v>17</v>
      </c>
      <c r="AC1341" s="1" t="s">
        <v>34</v>
      </c>
      <c r="AD1341" s="1" t="s">
        <v>35</v>
      </c>
      <c r="AE1341" s="2">
        <v>40039</v>
      </c>
    </row>
    <row r="1342" spans="1:31" x14ac:dyDescent="0.25">
      <c r="A1342">
        <f t="shared" si="187"/>
        <v>1341</v>
      </c>
      <c r="B1342" s="1">
        <v>5894</v>
      </c>
      <c r="C1342" s="2">
        <v>40037</v>
      </c>
      <c r="D1342" s="1" t="s">
        <v>20</v>
      </c>
      <c r="E1342" s="1" t="str">
        <f t="shared" si="180"/>
        <v>*</v>
      </c>
      <c r="F1342" s="1" t="str">
        <f t="shared" si="181"/>
        <v>**</v>
      </c>
      <c r="G1342" s="1" t="str">
        <f t="shared" si="182"/>
        <v>**</v>
      </c>
      <c r="J1342" s="1" t="str">
        <f t="shared" si="183"/>
        <v>**</v>
      </c>
      <c r="P1342" s="1">
        <v>7</v>
      </c>
      <c r="Q1342" s="1">
        <f t="shared" si="188"/>
        <v>0.01</v>
      </c>
      <c r="T1342" s="4">
        <v>384.33</v>
      </c>
      <c r="U1342" s="9">
        <f t="shared" si="184"/>
        <v>0</v>
      </c>
      <c r="V1342" s="4">
        <f t="shared" si="185"/>
        <v>54.904285714285713</v>
      </c>
      <c r="W1342" s="1" t="s">
        <v>21</v>
      </c>
      <c r="X1342" s="1">
        <v>1.49</v>
      </c>
      <c r="Y1342" s="4">
        <f t="shared" si="186"/>
        <v>385.82</v>
      </c>
      <c r="Z1342" s="1" t="s">
        <v>60</v>
      </c>
      <c r="AA1342" s="1" t="s">
        <v>28</v>
      </c>
      <c r="AB1342" s="1" t="s">
        <v>29</v>
      </c>
      <c r="AC1342" s="1" t="s">
        <v>43</v>
      </c>
      <c r="AD1342" s="1" t="s">
        <v>19</v>
      </c>
      <c r="AE1342" s="2">
        <v>40038</v>
      </c>
    </row>
    <row r="1343" spans="1:31" x14ac:dyDescent="0.25">
      <c r="A1343">
        <f t="shared" si="187"/>
        <v>1342</v>
      </c>
      <c r="B1343" s="1">
        <v>5894</v>
      </c>
      <c r="C1343" s="2">
        <v>40037</v>
      </c>
      <c r="D1343" s="1" t="s">
        <v>20</v>
      </c>
      <c r="E1343" s="1" t="str">
        <f t="shared" si="180"/>
        <v>*</v>
      </c>
      <c r="F1343" s="1" t="str">
        <f t="shared" si="181"/>
        <v>**</v>
      </c>
      <c r="G1343" s="1" t="str">
        <f t="shared" si="182"/>
        <v>**</v>
      </c>
      <c r="J1343" s="1" t="str">
        <f t="shared" si="183"/>
        <v>**</v>
      </c>
      <c r="P1343" s="1">
        <v>3</v>
      </c>
      <c r="Q1343" s="1">
        <f t="shared" si="188"/>
        <v>0.01</v>
      </c>
      <c r="T1343" s="4">
        <v>239.03</v>
      </c>
      <c r="U1343" s="9">
        <f t="shared" si="184"/>
        <v>0</v>
      </c>
      <c r="V1343" s="4">
        <f t="shared" si="185"/>
        <v>79.676666666666662</v>
      </c>
      <c r="W1343" s="1" t="s">
        <v>21</v>
      </c>
      <c r="X1343" s="1">
        <v>4.5</v>
      </c>
      <c r="Y1343" s="4">
        <f t="shared" si="186"/>
        <v>243.53</v>
      </c>
      <c r="Z1343" s="1" t="s">
        <v>60</v>
      </c>
      <c r="AA1343" s="1" t="s">
        <v>28</v>
      </c>
      <c r="AB1343" s="1" t="s">
        <v>29</v>
      </c>
      <c r="AC1343" s="1" t="s">
        <v>63</v>
      </c>
      <c r="AD1343" s="1" t="s">
        <v>19</v>
      </c>
      <c r="AE1343" s="2">
        <v>40040</v>
      </c>
    </row>
    <row r="1344" spans="1:31" x14ac:dyDescent="0.25">
      <c r="A1344">
        <f t="shared" si="187"/>
        <v>1343</v>
      </c>
      <c r="B1344" s="1">
        <v>18723</v>
      </c>
      <c r="C1344" s="2">
        <v>40037</v>
      </c>
      <c r="D1344" s="1" t="s">
        <v>36</v>
      </c>
      <c r="E1344" s="1" t="str">
        <f t="shared" si="180"/>
        <v>*</v>
      </c>
      <c r="F1344" s="1" t="str">
        <f t="shared" si="181"/>
        <v>*</v>
      </c>
      <c r="G1344" s="1" t="str">
        <f t="shared" si="182"/>
        <v>*</v>
      </c>
      <c r="J1344" s="1" t="str">
        <f t="shared" si="183"/>
        <v>*</v>
      </c>
      <c r="P1344" s="1">
        <v>1</v>
      </c>
      <c r="Q1344" s="1">
        <f t="shared" si="188"/>
        <v>0.01</v>
      </c>
      <c r="T1344" s="4">
        <v>52.096499999999999</v>
      </c>
      <c r="U1344" s="9">
        <f t="shared" si="184"/>
        <v>0</v>
      </c>
      <c r="V1344" s="4">
        <f t="shared" si="185"/>
        <v>52.096499999999999</v>
      </c>
      <c r="W1344" s="1" t="s">
        <v>21</v>
      </c>
      <c r="X1344" s="1">
        <v>2.5</v>
      </c>
      <c r="Y1344" s="4">
        <f t="shared" si="186"/>
        <v>54.596499999999999</v>
      </c>
      <c r="Z1344" s="1" t="s">
        <v>22</v>
      </c>
      <c r="AA1344" s="1" t="s">
        <v>16</v>
      </c>
      <c r="AB1344" s="1" t="s">
        <v>24</v>
      </c>
      <c r="AC1344" s="1" t="s">
        <v>25</v>
      </c>
      <c r="AD1344" s="1" t="s">
        <v>41</v>
      </c>
      <c r="AE1344" s="2">
        <v>40039</v>
      </c>
    </row>
    <row r="1345" spans="1:31" x14ac:dyDescent="0.25">
      <c r="A1345">
        <f t="shared" si="187"/>
        <v>1344</v>
      </c>
      <c r="B1345" s="1">
        <v>52867</v>
      </c>
      <c r="C1345" s="2">
        <v>40038</v>
      </c>
      <c r="D1345" s="1" t="s">
        <v>20</v>
      </c>
      <c r="E1345" s="1" t="str">
        <f t="shared" si="180"/>
        <v>*</v>
      </c>
      <c r="F1345" s="1" t="str">
        <f t="shared" si="181"/>
        <v>**</v>
      </c>
      <c r="G1345" s="1" t="str">
        <f t="shared" si="182"/>
        <v>**</v>
      </c>
      <c r="J1345" s="1" t="str">
        <f t="shared" si="183"/>
        <v>**</v>
      </c>
      <c r="P1345" s="1">
        <v>15</v>
      </c>
      <c r="Q1345" s="1">
        <f t="shared" si="188"/>
        <v>0.02</v>
      </c>
      <c r="T1345" s="4">
        <v>1917.61</v>
      </c>
      <c r="U1345" s="9">
        <f t="shared" si="184"/>
        <v>1</v>
      </c>
      <c r="V1345" s="4">
        <f t="shared" si="185"/>
        <v>127.84066666666666</v>
      </c>
      <c r="W1345" s="1" t="s">
        <v>33</v>
      </c>
      <c r="X1345" s="1">
        <v>51.94</v>
      </c>
      <c r="Y1345" s="4">
        <f t="shared" si="186"/>
        <v>1969.55</v>
      </c>
      <c r="Z1345" s="1" t="s">
        <v>49</v>
      </c>
      <c r="AA1345" s="1" t="s">
        <v>16</v>
      </c>
      <c r="AB1345" s="1" t="s">
        <v>17</v>
      </c>
      <c r="AC1345" s="1" t="s">
        <v>52</v>
      </c>
      <c r="AD1345" s="1" t="s">
        <v>59</v>
      </c>
      <c r="AE1345" s="2">
        <v>40039</v>
      </c>
    </row>
    <row r="1346" spans="1:31" x14ac:dyDescent="0.25">
      <c r="A1346">
        <f t="shared" si="187"/>
        <v>1345</v>
      </c>
      <c r="B1346" s="1">
        <v>18049</v>
      </c>
      <c r="C1346" s="2">
        <v>40038</v>
      </c>
      <c r="D1346" s="1" t="s">
        <v>36</v>
      </c>
      <c r="E1346" s="1" t="str">
        <f t="shared" si="180"/>
        <v>*</v>
      </c>
      <c r="F1346" s="1" t="str">
        <f t="shared" si="181"/>
        <v>*</v>
      </c>
      <c r="G1346" s="1" t="str">
        <f t="shared" si="182"/>
        <v>*</v>
      </c>
      <c r="J1346" s="1" t="str">
        <f t="shared" si="183"/>
        <v>*</v>
      </c>
      <c r="P1346" s="1">
        <v>10</v>
      </c>
      <c r="Q1346" s="1">
        <f t="shared" si="188"/>
        <v>0.02</v>
      </c>
      <c r="T1346" s="4">
        <v>65.52</v>
      </c>
      <c r="U1346" s="9">
        <f t="shared" si="184"/>
        <v>0</v>
      </c>
      <c r="V1346" s="4">
        <f t="shared" si="185"/>
        <v>6.5519999999999996</v>
      </c>
      <c r="W1346" s="1" t="s">
        <v>21</v>
      </c>
      <c r="X1346" s="1">
        <v>5.46</v>
      </c>
      <c r="Y1346" s="4">
        <f t="shared" si="186"/>
        <v>70.97999999999999</v>
      </c>
      <c r="Z1346" s="1" t="s">
        <v>49</v>
      </c>
      <c r="AA1346" s="1" t="s">
        <v>28</v>
      </c>
      <c r="AB1346" s="1" t="s">
        <v>29</v>
      </c>
      <c r="AC1346" s="1" t="s">
        <v>40</v>
      </c>
      <c r="AD1346" s="1" t="s">
        <v>19</v>
      </c>
      <c r="AE1346" s="2">
        <v>40040</v>
      </c>
    </row>
    <row r="1347" spans="1:31" x14ac:dyDescent="0.25">
      <c r="A1347">
        <f t="shared" si="187"/>
        <v>1346</v>
      </c>
      <c r="B1347" s="1">
        <v>41636</v>
      </c>
      <c r="C1347" s="2">
        <v>40039</v>
      </c>
      <c r="D1347" s="1" t="s">
        <v>32</v>
      </c>
      <c r="E1347" s="1" t="str">
        <f t="shared" ref="E1347:E1410" si="189">IF(D1347="Critical","***","*")</f>
        <v>***</v>
      </c>
      <c r="F1347" s="1" t="str">
        <f t="shared" ref="F1347:F1410" si="190">IF(D1347="Critical","***",IF(D1347="High","**","*"))</f>
        <v>***</v>
      </c>
      <c r="G1347" s="1" t="str">
        <f t="shared" ref="G1347:G1410" si="191">VLOOKUP(D1347,$H$6:$I$10,2,FALSE)</f>
        <v>***</v>
      </c>
      <c r="J1347" s="1" t="str">
        <f t="shared" ref="J1347:J1410" si="192">HLOOKUP(D1347,$K$5:$O$6,2,FALSE)</f>
        <v>***</v>
      </c>
      <c r="P1347" s="1">
        <v>47</v>
      </c>
      <c r="Q1347" s="1">
        <f t="shared" si="188"/>
        <v>0.05</v>
      </c>
      <c r="T1347" s="4">
        <v>5294.48</v>
      </c>
      <c r="U1347" s="9">
        <f t="shared" ref="U1347:U1410" si="193">IF(T1347&gt;1000,1,0)</f>
        <v>1</v>
      </c>
      <c r="V1347" s="4">
        <f t="shared" ref="V1347:V1410" si="194">T1347/P1347</f>
        <v>112.64851063829786</v>
      </c>
      <c r="W1347" s="1" t="s">
        <v>21</v>
      </c>
      <c r="X1347" s="1">
        <v>5.81</v>
      </c>
      <c r="Y1347" s="4">
        <f t="shared" ref="Y1347:Y1410" si="195">X1347+T1347</f>
        <v>5300.29</v>
      </c>
      <c r="Z1347" s="1" t="s">
        <v>49</v>
      </c>
      <c r="AA1347" s="1" t="s">
        <v>37</v>
      </c>
      <c r="AB1347" s="1" t="s">
        <v>17</v>
      </c>
      <c r="AC1347" s="1" t="s">
        <v>18</v>
      </c>
      <c r="AD1347" s="1" t="s">
        <v>26</v>
      </c>
      <c r="AE1347" s="2">
        <v>40040</v>
      </c>
    </row>
    <row r="1348" spans="1:31" x14ac:dyDescent="0.25">
      <c r="A1348">
        <f t="shared" ref="A1348:A1411" si="196">A1347+1</f>
        <v>1347</v>
      </c>
      <c r="B1348" s="1">
        <v>42343</v>
      </c>
      <c r="C1348" s="2">
        <v>40039</v>
      </c>
      <c r="D1348" s="1" t="s">
        <v>32</v>
      </c>
      <c r="E1348" s="1" t="str">
        <f t="shared" si="189"/>
        <v>***</v>
      </c>
      <c r="F1348" s="1" t="str">
        <f t="shared" si="190"/>
        <v>***</v>
      </c>
      <c r="G1348" s="1" t="str">
        <f t="shared" si="191"/>
        <v>***</v>
      </c>
      <c r="J1348" s="1" t="str">
        <f t="shared" si="192"/>
        <v>***</v>
      </c>
      <c r="P1348" s="1">
        <v>46</v>
      </c>
      <c r="Q1348" s="1">
        <f t="shared" ref="Q1348:Q1411" si="197">VLOOKUP(P1348,$R$5:$S$10,2,TRUE)</f>
        <v>0.05</v>
      </c>
      <c r="T1348" s="4">
        <v>3412.08</v>
      </c>
      <c r="U1348" s="9">
        <f t="shared" si="193"/>
        <v>1</v>
      </c>
      <c r="V1348" s="4">
        <f t="shared" si="194"/>
        <v>74.175652173913036</v>
      </c>
      <c r="W1348" s="1" t="s">
        <v>33</v>
      </c>
      <c r="X1348" s="1">
        <v>26.85</v>
      </c>
      <c r="Y1348" s="4">
        <f t="shared" si="195"/>
        <v>3438.93</v>
      </c>
      <c r="Z1348" s="1" t="s">
        <v>15</v>
      </c>
      <c r="AA1348" s="1" t="s">
        <v>28</v>
      </c>
      <c r="AB1348" s="1" t="s">
        <v>17</v>
      </c>
      <c r="AC1348" s="1" t="s">
        <v>62</v>
      </c>
      <c r="AD1348" s="1" t="s">
        <v>59</v>
      </c>
      <c r="AE1348" s="2">
        <v>40041</v>
      </c>
    </row>
    <row r="1349" spans="1:31" x14ac:dyDescent="0.25">
      <c r="A1349">
        <f t="shared" si="196"/>
        <v>1348</v>
      </c>
      <c r="B1349" s="1">
        <v>14115</v>
      </c>
      <c r="C1349" s="2">
        <v>40039</v>
      </c>
      <c r="D1349" s="1" t="s">
        <v>27</v>
      </c>
      <c r="E1349" s="1" t="str">
        <f t="shared" si="189"/>
        <v>*</v>
      </c>
      <c r="F1349" s="1" t="str">
        <f t="shared" si="190"/>
        <v>*</v>
      </c>
      <c r="G1349" s="1" t="str">
        <f t="shared" si="191"/>
        <v>*</v>
      </c>
      <c r="J1349" s="1" t="str">
        <f t="shared" si="192"/>
        <v>*</v>
      </c>
      <c r="P1349" s="1">
        <v>46</v>
      </c>
      <c r="Q1349" s="1">
        <f t="shared" si="197"/>
        <v>0.05</v>
      </c>
      <c r="T1349" s="4">
        <v>3296.0619999999999</v>
      </c>
      <c r="U1349" s="9">
        <f t="shared" si="193"/>
        <v>1</v>
      </c>
      <c r="V1349" s="4">
        <f t="shared" si="194"/>
        <v>71.653521739130426</v>
      </c>
      <c r="W1349" s="1" t="s">
        <v>21</v>
      </c>
      <c r="X1349" s="1">
        <v>10.78</v>
      </c>
      <c r="Y1349" s="4">
        <f t="shared" si="195"/>
        <v>3306.8420000000001</v>
      </c>
      <c r="Z1349" s="1" t="s">
        <v>22</v>
      </c>
      <c r="AA1349" s="1" t="s">
        <v>16</v>
      </c>
      <c r="AB1349" s="1" t="s">
        <v>24</v>
      </c>
      <c r="AC1349" s="1" t="s">
        <v>25</v>
      </c>
      <c r="AD1349" s="1" t="s">
        <v>19</v>
      </c>
      <c r="AE1349" s="2">
        <v>40041</v>
      </c>
    </row>
    <row r="1350" spans="1:31" x14ac:dyDescent="0.25">
      <c r="A1350">
        <f t="shared" si="196"/>
        <v>1349</v>
      </c>
      <c r="B1350" s="1">
        <v>37760</v>
      </c>
      <c r="C1350" s="2">
        <v>40039</v>
      </c>
      <c r="D1350" s="1" t="s">
        <v>20</v>
      </c>
      <c r="E1350" s="1" t="str">
        <f t="shared" si="189"/>
        <v>*</v>
      </c>
      <c r="F1350" s="1" t="str">
        <f t="shared" si="190"/>
        <v>**</v>
      </c>
      <c r="G1350" s="1" t="str">
        <f t="shared" si="191"/>
        <v>**</v>
      </c>
      <c r="J1350" s="1" t="str">
        <f t="shared" si="192"/>
        <v>**</v>
      </c>
      <c r="P1350" s="1">
        <v>38</v>
      </c>
      <c r="Q1350" s="1">
        <f t="shared" si="197"/>
        <v>0.04</v>
      </c>
      <c r="T1350" s="4">
        <v>2773.0315000000001</v>
      </c>
      <c r="U1350" s="9">
        <f t="shared" si="193"/>
        <v>1</v>
      </c>
      <c r="V1350" s="4">
        <f t="shared" si="194"/>
        <v>72.974513157894734</v>
      </c>
      <c r="W1350" s="1" t="s">
        <v>21</v>
      </c>
      <c r="X1350" s="1">
        <v>0.99</v>
      </c>
      <c r="Y1350" s="4">
        <f t="shared" si="195"/>
        <v>2774.0214999999998</v>
      </c>
      <c r="Z1350" s="1" t="s">
        <v>44</v>
      </c>
      <c r="AA1350" s="1" t="s">
        <v>23</v>
      </c>
      <c r="AB1350" s="1" t="s">
        <v>24</v>
      </c>
      <c r="AC1350" s="1" t="s">
        <v>25</v>
      </c>
      <c r="AD1350" s="1" t="s">
        <v>31</v>
      </c>
      <c r="AE1350" s="2">
        <v>40041</v>
      </c>
    </row>
    <row r="1351" spans="1:31" x14ac:dyDescent="0.25">
      <c r="A1351">
        <f t="shared" si="196"/>
        <v>1350</v>
      </c>
      <c r="B1351" s="1">
        <v>41636</v>
      </c>
      <c r="C1351" s="2">
        <v>40039</v>
      </c>
      <c r="D1351" s="1" t="s">
        <v>32</v>
      </c>
      <c r="E1351" s="1" t="str">
        <f t="shared" si="189"/>
        <v>***</v>
      </c>
      <c r="F1351" s="1" t="str">
        <f t="shared" si="190"/>
        <v>***</v>
      </c>
      <c r="G1351" s="1" t="str">
        <f t="shared" si="191"/>
        <v>***</v>
      </c>
      <c r="J1351" s="1" t="str">
        <f t="shared" si="192"/>
        <v>***</v>
      </c>
      <c r="P1351" s="1">
        <v>27</v>
      </c>
      <c r="Q1351" s="1">
        <f t="shared" si="197"/>
        <v>3.5000000000000003E-2</v>
      </c>
      <c r="T1351" s="4">
        <v>2762.857</v>
      </c>
      <c r="U1351" s="9">
        <f t="shared" si="193"/>
        <v>1</v>
      </c>
      <c r="V1351" s="4">
        <f t="shared" si="194"/>
        <v>102.32803703703703</v>
      </c>
      <c r="W1351" s="1" t="s">
        <v>21</v>
      </c>
      <c r="X1351" s="1">
        <v>4.2300000000000004</v>
      </c>
      <c r="Y1351" s="4">
        <f t="shared" si="195"/>
        <v>2767.087</v>
      </c>
      <c r="Z1351" s="1" t="s">
        <v>49</v>
      </c>
      <c r="AA1351" s="1" t="s">
        <v>37</v>
      </c>
      <c r="AB1351" s="1" t="s">
        <v>24</v>
      </c>
      <c r="AC1351" s="1" t="s">
        <v>25</v>
      </c>
      <c r="AD1351" s="1" t="s">
        <v>19</v>
      </c>
      <c r="AE1351" s="2">
        <v>40041</v>
      </c>
    </row>
    <row r="1352" spans="1:31" x14ac:dyDescent="0.25">
      <c r="A1352">
        <f t="shared" si="196"/>
        <v>1351</v>
      </c>
      <c r="B1352" s="1">
        <v>15971</v>
      </c>
      <c r="C1352" s="2">
        <v>40039</v>
      </c>
      <c r="D1352" s="1" t="s">
        <v>20</v>
      </c>
      <c r="E1352" s="1" t="str">
        <f t="shared" si="189"/>
        <v>*</v>
      </c>
      <c r="F1352" s="1" t="str">
        <f t="shared" si="190"/>
        <v>**</v>
      </c>
      <c r="G1352" s="1" t="str">
        <f t="shared" si="191"/>
        <v>**</v>
      </c>
      <c r="J1352" s="1" t="str">
        <f t="shared" si="192"/>
        <v>**</v>
      </c>
      <c r="P1352" s="1">
        <v>15</v>
      </c>
      <c r="Q1352" s="1">
        <f t="shared" si="197"/>
        <v>0.02</v>
      </c>
      <c r="T1352" s="4">
        <v>2172.5149999999999</v>
      </c>
      <c r="U1352" s="9">
        <f t="shared" si="193"/>
        <v>1</v>
      </c>
      <c r="V1352" s="4">
        <f t="shared" si="194"/>
        <v>144.83433333333332</v>
      </c>
      <c r="W1352" s="1" t="s">
        <v>21</v>
      </c>
      <c r="X1352" s="1">
        <v>8.99</v>
      </c>
      <c r="Y1352" s="4">
        <f t="shared" si="195"/>
        <v>2181.5049999999997</v>
      </c>
      <c r="Z1352" s="1" t="s">
        <v>53</v>
      </c>
      <c r="AA1352" s="1" t="s">
        <v>16</v>
      </c>
      <c r="AB1352" s="1" t="s">
        <v>24</v>
      </c>
      <c r="AC1352" s="1" t="s">
        <v>25</v>
      </c>
      <c r="AD1352" s="1" t="s">
        <v>19</v>
      </c>
      <c r="AE1352" s="2">
        <v>40040</v>
      </c>
    </row>
    <row r="1353" spans="1:31" x14ac:dyDescent="0.25">
      <c r="A1353">
        <f t="shared" si="196"/>
        <v>1352</v>
      </c>
      <c r="B1353" s="1">
        <v>42343</v>
      </c>
      <c r="C1353" s="2">
        <v>40039</v>
      </c>
      <c r="D1353" s="1" t="s">
        <v>32</v>
      </c>
      <c r="E1353" s="1" t="str">
        <f t="shared" si="189"/>
        <v>***</v>
      </c>
      <c r="F1353" s="1" t="str">
        <f t="shared" si="190"/>
        <v>***</v>
      </c>
      <c r="G1353" s="1" t="str">
        <f t="shared" si="191"/>
        <v>***</v>
      </c>
      <c r="J1353" s="1" t="str">
        <f t="shared" si="192"/>
        <v>***</v>
      </c>
      <c r="P1353" s="1">
        <v>31</v>
      </c>
      <c r="Q1353" s="1">
        <f t="shared" si="197"/>
        <v>0.04</v>
      </c>
      <c r="T1353" s="4">
        <v>1311.68</v>
      </c>
      <c r="U1353" s="9">
        <f t="shared" si="193"/>
        <v>1</v>
      </c>
      <c r="V1353" s="4">
        <f t="shared" si="194"/>
        <v>42.312258064516129</v>
      </c>
      <c r="W1353" s="1" t="s">
        <v>21</v>
      </c>
      <c r="X1353" s="1">
        <v>17.48</v>
      </c>
      <c r="Y1353" s="4">
        <f t="shared" si="195"/>
        <v>1329.16</v>
      </c>
      <c r="Z1353" s="1" t="s">
        <v>15</v>
      </c>
      <c r="AA1353" s="1" t="s">
        <v>28</v>
      </c>
      <c r="AB1353" s="1" t="s">
        <v>29</v>
      </c>
      <c r="AC1353" s="1" t="s">
        <v>40</v>
      </c>
      <c r="AD1353" s="1" t="s">
        <v>19</v>
      </c>
      <c r="AE1353" s="2">
        <v>40040</v>
      </c>
    </row>
    <row r="1354" spans="1:31" x14ac:dyDescent="0.25">
      <c r="A1354">
        <f t="shared" si="196"/>
        <v>1353</v>
      </c>
      <c r="B1354" s="1">
        <v>41636</v>
      </c>
      <c r="C1354" s="2">
        <v>40039</v>
      </c>
      <c r="D1354" s="1" t="s">
        <v>32</v>
      </c>
      <c r="E1354" s="1" t="str">
        <f t="shared" si="189"/>
        <v>***</v>
      </c>
      <c r="F1354" s="1" t="str">
        <f t="shared" si="190"/>
        <v>***</v>
      </c>
      <c r="G1354" s="1" t="str">
        <f t="shared" si="191"/>
        <v>***</v>
      </c>
      <c r="J1354" s="1" t="str">
        <f t="shared" si="192"/>
        <v>***</v>
      </c>
      <c r="P1354" s="1">
        <v>25</v>
      </c>
      <c r="Q1354" s="1">
        <f t="shared" si="197"/>
        <v>3.5000000000000003E-2</v>
      </c>
      <c r="T1354" s="4">
        <v>423.15</v>
      </c>
      <c r="U1354" s="9">
        <f t="shared" si="193"/>
        <v>0</v>
      </c>
      <c r="V1354" s="4">
        <f t="shared" si="194"/>
        <v>16.925999999999998</v>
      </c>
      <c r="W1354" s="1" t="s">
        <v>21</v>
      </c>
      <c r="X1354" s="1">
        <v>7.78</v>
      </c>
      <c r="Y1354" s="4">
        <f t="shared" si="195"/>
        <v>430.92999999999995</v>
      </c>
      <c r="Z1354" s="1" t="s">
        <v>49</v>
      </c>
      <c r="AA1354" s="1" t="s">
        <v>37</v>
      </c>
      <c r="AB1354" s="1" t="s">
        <v>29</v>
      </c>
      <c r="AC1354" s="1" t="s">
        <v>30</v>
      </c>
      <c r="AD1354" s="1" t="s">
        <v>41</v>
      </c>
      <c r="AE1354" s="2">
        <v>40041</v>
      </c>
    </row>
    <row r="1355" spans="1:31" x14ac:dyDescent="0.25">
      <c r="A1355">
        <f t="shared" si="196"/>
        <v>1354</v>
      </c>
      <c r="B1355" s="1">
        <v>11840</v>
      </c>
      <c r="C1355" s="2">
        <v>40039</v>
      </c>
      <c r="D1355" s="1" t="s">
        <v>32</v>
      </c>
      <c r="E1355" s="1" t="str">
        <f t="shared" si="189"/>
        <v>***</v>
      </c>
      <c r="F1355" s="1" t="str">
        <f t="shared" si="190"/>
        <v>***</v>
      </c>
      <c r="G1355" s="1" t="str">
        <f t="shared" si="191"/>
        <v>***</v>
      </c>
      <c r="J1355" s="1" t="str">
        <f t="shared" si="192"/>
        <v>***</v>
      </c>
      <c r="P1355" s="1">
        <v>43</v>
      </c>
      <c r="Q1355" s="1">
        <f t="shared" si="197"/>
        <v>0.05</v>
      </c>
      <c r="T1355" s="4">
        <v>181.5</v>
      </c>
      <c r="U1355" s="9">
        <f t="shared" si="193"/>
        <v>0</v>
      </c>
      <c r="V1355" s="4">
        <f t="shared" si="194"/>
        <v>4.2209302325581399</v>
      </c>
      <c r="W1355" s="1" t="s">
        <v>21</v>
      </c>
      <c r="X1355" s="1">
        <v>2.5</v>
      </c>
      <c r="Y1355" s="4">
        <f t="shared" si="195"/>
        <v>184</v>
      </c>
      <c r="Z1355" s="1" t="s">
        <v>46</v>
      </c>
      <c r="AA1355" s="1" t="s">
        <v>16</v>
      </c>
      <c r="AB1355" s="1" t="s">
        <v>29</v>
      </c>
      <c r="AC1355" s="1" t="s">
        <v>57</v>
      </c>
      <c r="AD1355" s="1" t="s">
        <v>19</v>
      </c>
      <c r="AE1355" s="2">
        <v>40040</v>
      </c>
    </row>
    <row r="1356" spans="1:31" x14ac:dyDescent="0.25">
      <c r="A1356">
        <f t="shared" si="196"/>
        <v>1355</v>
      </c>
      <c r="B1356" s="1">
        <v>14115</v>
      </c>
      <c r="C1356" s="2">
        <v>40039</v>
      </c>
      <c r="D1356" s="1" t="s">
        <v>27</v>
      </c>
      <c r="E1356" s="1" t="str">
        <f t="shared" si="189"/>
        <v>*</v>
      </c>
      <c r="F1356" s="1" t="str">
        <f t="shared" si="190"/>
        <v>*</v>
      </c>
      <c r="G1356" s="1" t="str">
        <f t="shared" si="191"/>
        <v>*</v>
      </c>
      <c r="J1356" s="1" t="str">
        <f t="shared" si="192"/>
        <v>*</v>
      </c>
      <c r="P1356" s="1">
        <v>24</v>
      </c>
      <c r="Q1356" s="1">
        <f t="shared" si="197"/>
        <v>3.5000000000000003E-2</v>
      </c>
      <c r="T1356" s="4">
        <v>158.78</v>
      </c>
      <c r="U1356" s="9">
        <f t="shared" si="193"/>
        <v>0</v>
      </c>
      <c r="V1356" s="4">
        <f t="shared" si="194"/>
        <v>6.6158333333333337</v>
      </c>
      <c r="W1356" s="1" t="s">
        <v>21</v>
      </c>
      <c r="X1356" s="1">
        <v>5.41</v>
      </c>
      <c r="Y1356" s="4">
        <f t="shared" si="195"/>
        <v>164.19</v>
      </c>
      <c r="Z1356" s="1" t="s">
        <v>22</v>
      </c>
      <c r="AA1356" s="1" t="s">
        <v>16</v>
      </c>
      <c r="AB1356" s="1" t="s">
        <v>17</v>
      </c>
      <c r="AC1356" s="1" t="s">
        <v>18</v>
      </c>
      <c r="AD1356" s="1" t="s">
        <v>19</v>
      </c>
      <c r="AE1356" s="2">
        <v>40041</v>
      </c>
    </row>
    <row r="1357" spans="1:31" x14ac:dyDescent="0.25">
      <c r="A1357">
        <f t="shared" si="196"/>
        <v>1356</v>
      </c>
      <c r="B1357" s="1">
        <v>37760</v>
      </c>
      <c r="C1357" s="2">
        <v>40039</v>
      </c>
      <c r="D1357" s="1" t="s">
        <v>20</v>
      </c>
      <c r="E1357" s="1" t="str">
        <f t="shared" si="189"/>
        <v>*</v>
      </c>
      <c r="F1357" s="1" t="str">
        <f t="shared" si="190"/>
        <v>**</v>
      </c>
      <c r="G1357" s="1" t="str">
        <f t="shared" si="191"/>
        <v>**</v>
      </c>
      <c r="J1357" s="1" t="str">
        <f t="shared" si="192"/>
        <v>**</v>
      </c>
      <c r="P1357" s="1">
        <v>18</v>
      </c>
      <c r="Q1357" s="1">
        <f t="shared" si="197"/>
        <v>0.02</v>
      </c>
      <c r="T1357" s="4">
        <v>157.85</v>
      </c>
      <c r="U1357" s="9">
        <f t="shared" si="193"/>
        <v>0</v>
      </c>
      <c r="V1357" s="4">
        <f t="shared" si="194"/>
        <v>8.7694444444444439</v>
      </c>
      <c r="W1357" s="1" t="s">
        <v>21</v>
      </c>
      <c r="X1357" s="1">
        <v>1.99</v>
      </c>
      <c r="Y1357" s="4">
        <f t="shared" si="195"/>
        <v>159.84</v>
      </c>
      <c r="Z1357" s="1" t="s">
        <v>44</v>
      </c>
      <c r="AA1357" s="1" t="s">
        <v>23</v>
      </c>
      <c r="AB1357" s="1" t="s">
        <v>24</v>
      </c>
      <c r="AC1357" s="1" t="s">
        <v>38</v>
      </c>
      <c r="AD1357" s="1" t="s">
        <v>41</v>
      </c>
      <c r="AE1357" s="2">
        <v>40040</v>
      </c>
    </row>
    <row r="1358" spans="1:31" x14ac:dyDescent="0.25">
      <c r="A1358">
        <f t="shared" si="196"/>
        <v>1357</v>
      </c>
      <c r="B1358" s="1">
        <v>6406</v>
      </c>
      <c r="C1358" s="2">
        <v>40039</v>
      </c>
      <c r="D1358" s="1" t="s">
        <v>32</v>
      </c>
      <c r="E1358" s="1" t="str">
        <f t="shared" si="189"/>
        <v>***</v>
      </c>
      <c r="F1358" s="1" t="str">
        <f t="shared" si="190"/>
        <v>***</v>
      </c>
      <c r="G1358" s="1" t="str">
        <f t="shared" si="191"/>
        <v>***</v>
      </c>
      <c r="J1358" s="1" t="str">
        <f t="shared" si="192"/>
        <v>***</v>
      </c>
      <c r="P1358" s="1">
        <v>43</v>
      </c>
      <c r="Q1358" s="1">
        <f t="shared" si="197"/>
        <v>0.05</v>
      </c>
      <c r="T1358" s="4">
        <v>92.63</v>
      </c>
      <c r="U1358" s="9">
        <f t="shared" si="193"/>
        <v>0</v>
      </c>
      <c r="V1358" s="4">
        <f t="shared" si="194"/>
        <v>2.1541860465116276</v>
      </c>
      <c r="W1358" s="1" t="s">
        <v>21</v>
      </c>
      <c r="X1358" s="1">
        <v>2.56</v>
      </c>
      <c r="Y1358" s="4">
        <f t="shared" si="195"/>
        <v>95.19</v>
      </c>
      <c r="Z1358" s="1" t="s">
        <v>51</v>
      </c>
      <c r="AA1358" s="1" t="s">
        <v>37</v>
      </c>
      <c r="AB1358" s="1" t="s">
        <v>29</v>
      </c>
      <c r="AC1358" s="1" t="s">
        <v>45</v>
      </c>
      <c r="AD1358" s="1" t="s">
        <v>41</v>
      </c>
      <c r="AE1358" s="2">
        <v>40041</v>
      </c>
    </row>
    <row r="1359" spans="1:31" x14ac:dyDescent="0.25">
      <c r="A1359">
        <f t="shared" si="196"/>
        <v>1358</v>
      </c>
      <c r="B1359" s="1">
        <v>29956</v>
      </c>
      <c r="C1359" s="2">
        <v>40039</v>
      </c>
      <c r="D1359" s="1" t="s">
        <v>32</v>
      </c>
      <c r="E1359" s="1" t="str">
        <f t="shared" si="189"/>
        <v>***</v>
      </c>
      <c r="F1359" s="1" t="str">
        <f t="shared" si="190"/>
        <v>***</v>
      </c>
      <c r="G1359" s="1" t="str">
        <f t="shared" si="191"/>
        <v>***</v>
      </c>
      <c r="J1359" s="1" t="str">
        <f t="shared" si="192"/>
        <v>***</v>
      </c>
      <c r="P1359" s="1">
        <v>48</v>
      </c>
      <c r="Q1359" s="1">
        <f t="shared" si="197"/>
        <v>0.05</v>
      </c>
      <c r="T1359" s="4">
        <v>80.33</v>
      </c>
      <c r="U1359" s="9">
        <f t="shared" si="193"/>
        <v>0</v>
      </c>
      <c r="V1359" s="4">
        <f t="shared" si="194"/>
        <v>1.6735416666666667</v>
      </c>
      <c r="W1359" s="1" t="s">
        <v>21</v>
      </c>
      <c r="X1359" s="1">
        <v>0.83</v>
      </c>
      <c r="Y1359" s="4">
        <f t="shared" si="195"/>
        <v>81.16</v>
      </c>
      <c r="Z1359" s="1" t="s">
        <v>15</v>
      </c>
      <c r="AA1359" s="1" t="s">
        <v>16</v>
      </c>
      <c r="AB1359" s="1" t="s">
        <v>29</v>
      </c>
      <c r="AC1359" s="1" t="s">
        <v>30</v>
      </c>
      <c r="AD1359" s="1" t="s">
        <v>31</v>
      </c>
      <c r="AE1359" s="2">
        <v>40040</v>
      </c>
    </row>
    <row r="1360" spans="1:31" x14ac:dyDescent="0.25">
      <c r="A1360">
        <f t="shared" si="196"/>
        <v>1359</v>
      </c>
      <c r="B1360" s="1">
        <v>38598</v>
      </c>
      <c r="C1360" s="2">
        <v>40040</v>
      </c>
      <c r="D1360" s="1" t="s">
        <v>13</v>
      </c>
      <c r="E1360" s="1" t="str">
        <f t="shared" si="189"/>
        <v>*</v>
      </c>
      <c r="F1360" s="1" t="str">
        <f t="shared" si="190"/>
        <v>*</v>
      </c>
      <c r="G1360" s="1" t="str">
        <f t="shared" si="191"/>
        <v>*</v>
      </c>
      <c r="J1360" s="1" t="str">
        <f t="shared" si="192"/>
        <v>*</v>
      </c>
      <c r="P1360" s="1">
        <v>17</v>
      </c>
      <c r="Q1360" s="1">
        <f t="shared" si="197"/>
        <v>0.02</v>
      </c>
      <c r="T1360" s="4">
        <v>14665.15</v>
      </c>
      <c r="U1360" s="9">
        <f t="shared" si="193"/>
        <v>1</v>
      </c>
      <c r="V1360" s="4">
        <f t="shared" si="194"/>
        <v>862.65588235294115</v>
      </c>
      <c r="W1360" s="1" t="s">
        <v>33</v>
      </c>
      <c r="X1360" s="1">
        <v>44.55</v>
      </c>
      <c r="Y1360" s="4">
        <f t="shared" si="195"/>
        <v>14709.699999999999</v>
      </c>
      <c r="Z1360" s="1" t="s">
        <v>46</v>
      </c>
      <c r="AA1360" s="1" t="s">
        <v>16</v>
      </c>
      <c r="AB1360" s="1" t="s">
        <v>17</v>
      </c>
      <c r="AC1360" s="1" t="s">
        <v>62</v>
      </c>
      <c r="AD1360" s="1" t="s">
        <v>59</v>
      </c>
      <c r="AE1360" s="2">
        <v>40044</v>
      </c>
    </row>
    <row r="1361" spans="1:31" x14ac:dyDescent="0.25">
      <c r="A1361">
        <f t="shared" si="196"/>
        <v>1360</v>
      </c>
      <c r="B1361" s="1">
        <v>47910</v>
      </c>
      <c r="C1361" s="2">
        <v>40040</v>
      </c>
      <c r="D1361" s="1" t="s">
        <v>20</v>
      </c>
      <c r="E1361" s="1" t="str">
        <f t="shared" si="189"/>
        <v>*</v>
      </c>
      <c r="F1361" s="1" t="str">
        <f t="shared" si="190"/>
        <v>**</v>
      </c>
      <c r="G1361" s="1" t="str">
        <f t="shared" si="191"/>
        <v>**</v>
      </c>
      <c r="J1361" s="1" t="str">
        <f t="shared" si="192"/>
        <v>**</v>
      </c>
      <c r="P1361" s="1">
        <v>30</v>
      </c>
      <c r="Q1361" s="1">
        <f t="shared" si="197"/>
        <v>0.04</v>
      </c>
      <c r="T1361" s="4">
        <v>5290.57</v>
      </c>
      <c r="U1361" s="9">
        <f t="shared" si="193"/>
        <v>1</v>
      </c>
      <c r="V1361" s="4">
        <f t="shared" si="194"/>
        <v>176.35233333333332</v>
      </c>
      <c r="W1361" s="1" t="s">
        <v>21</v>
      </c>
      <c r="X1361" s="1">
        <v>19.989999999999998</v>
      </c>
      <c r="Y1361" s="4">
        <f t="shared" si="195"/>
        <v>5310.5599999999995</v>
      </c>
      <c r="Z1361" s="1" t="s">
        <v>15</v>
      </c>
      <c r="AA1361" s="1" t="s">
        <v>37</v>
      </c>
      <c r="AB1361" s="1" t="s">
        <v>29</v>
      </c>
      <c r="AC1361" s="1" t="s">
        <v>55</v>
      </c>
      <c r="AD1361" s="1" t="s">
        <v>19</v>
      </c>
      <c r="AE1361" s="2">
        <v>40041</v>
      </c>
    </row>
    <row r="1362" spans="1:31" x14ac:dyDescent="0.25">
      <c r="A1362">
        <f t="shared" si="196"/>
        <v>1361</v>
      </c>
      <c r="B1362" s="1">
        <v>50310</v>
      </c>
      <c r="C1362" s="2">
        <v>40040</v>
      </c>
      <c r="D1362" s="1" t="s">
        <v>36</v>
      </c>
      <c r="E1362" s="1" t="str">
        <f t="shared" si="189"/>
        <v>*</v>
      </c>
      <c r="F1362" s="1" t="str">
        <f t="shared" si="190"/>
        <v>*</v>
      </c>
      <c r="G1362" s="1" t="str">
        <f t="shared" si="191"/>
        <v>*</v>
      </c>
      <c r="J1362" s="1" t="str">
        <f t="shared" si="192"/>
        <v>*</v>
      </c>
      <c r="P1362" s="1">
        <v>43</v>
      </c>
      <c r="Q1362" s="1">
        <f t="shared" si="197"/>
        <v>0.05</v>
      </c>
      <c r="T1362" s="4">
        <v>4095.76</v>
      </c>
      <c r="U1362" s="9">
        <f t="shared" si="193"/>
        <v>1</v>
      </c>
      <c r="V1362" s="4">
        <f t="shared" si="194"/>
        <v>95.250232558139544</v>
      </c>
      <c r="W1362" s="1" t="s">
        <v>33</v>
      </c>
      <c r="X1362" s="1">
        <v>42</v>
      </c>
      <c r="Y1362" s="4">
        <f t="shared" si="195"/>
        <v>4137.76</v>
      </c>
      <c r="Z1362" s="1" t="s">
        <v>15</v>
      </c>
      <c r="AA1362" s="1" t="s">
        <v>28</v>
      </c>
      <c r="AB1362" s="1" t="s">
        <v>17</v>
      </c>
      <c r="AC1362" s="1" t="s">
        <v>34</v>
      </c>
      <c r="AD1362" s="1" t="s">
        <v>35</v>
      </c>
      <c r="AE1362" s="2">
        <v>40043</v>
      </c>
    </row>
    <row r="1363" spans="1:31" x14ac:dyDescent="0.25">
      <c r="A1363">
        <f t="shared" si="196"/>
        <v>1362</v>
      </c>
      <c r="B1363" s="1">
        <v>30467</v>
      </c>
      <c r="C1363" s="2">
        <v>40040</v>
      </c>
      <c r="D1363" s="1" t="s">
        <v>32</v>
      </c>
      <c r="E1363" s="1" t="str">
        <f t="shared" si="189"/>
        <v>***</v>
      </c>
      <c r="F1363" s="1" t="str">
        <f t="shared" si="190"/>
        <v>***</v>
      </c>
      <c r="G1363" s="1" t="str">
        <f t="shared" si="191"/>
        <v>***</v>
      </c>
      <c r="J1363" s="1" t="str">
        <f t="shared" si="192"/>
        <v>***</v>
      </c>
      <c r="P1363" s="1">
        <v>5</v>
      </c>
      <c r="Q1363" s="1">
        <f t="shared" si="197"/>
        <v>0.01</v>
      </c>
      <c r="T1363" s="4">
        <v>2019.65</v>
      </c>
      <c r="U1363" s="9">
        <f t="shared" si="193"/>
        <v>1</v>
      </c>
      <c r="V1363" s="4">
        <f t="shared" si="194"/>
        <v>403.93</v>
      </c>
      <c r="W1363" s="1" t="s">
        <v>21</v>
      </c>
      <c r="X1363" s="1">
        <v>19.989999999999998</v>
      </c>
      <c r="Y1363" s="4">
        <f t="shared" si="195"/>
        <v>2039.64</v>
      </c>
      <c r="Z1363" s="1" t="s">
        <v>15</v>
      </c>
      <c r="AA1363" s="1" t="s">
        <v>16</v>
      </c>
      <c r="AB1363" s="1" t="s">
        <v>29</v>
      </c>
      <c r="AC1363" s="1" t="s">
        <v>43</v>
      </c>
      <c r="AD1363" s="1" t="s">
        <v>19</v>
      </c>
      <c r="AE1363" s="2">
        <v>40041</v>
      </c>
    </row>
    <row r="1364" spans="1:31" x14ac:dyDescent="0.25">
      <c r="A1364">
        <f t="shared" si="196"/>
        <v>1363</v>
      </c>
      <c r="B1364" s="1">
        <v>50310</v>
      </c>
      <c r="C1364" s="2">
        <v>40040</v>
      </c>
      <c r="D1364" s="1" t="s">
        <v>36</v>
      </c>
      <c r="E1364" s="1" t="str">
        <f t="shared" si="189"/>
        <v>*</v>
      </c>
      <c r="F1364" s="1" t="str">
        <f t="shared" si="190"/>
        <v>*</v>
      </c>
      <c r="G1364" s="1" t="str">
        <f t="shared" si="191"/>
        <v>*</v>
      </c>
      <c r="J1364" s="1" t="str">
        <f t="shared" si="192"/>
        <v>*</v>
      </c>
      <c r="P1364" s="1">
        <v>42</v>
      </c>
      <c r="Q1364" s="1">
        <f t="shared" si="197"/>
        <v>0.05</v>
      </c>
      <c r="T1364" s="4">
        <v>1811.3</v>
      </c>
      <c r="U1364" s="9">
        <f t="shared" si="193"/>
        <v>1</v>
      </c>
      <c r="V1364" s="4">
        <f t="shared" si="194"/>
        <v>43.126190476190473</v>
      </c>
      <c r="W1364" s="1" t="s">
        <v>14</v>
      </c>
      <c r="X1364" s="1">
        <v>4.62</v>
      </c>
      <c r="Y1364" s="4">
        <f t="shared" si="195"/>
        <v>1815.9199999999998</v>
      </c>
      <c r="Z1364" s="1" t="s">
        <v>15</v>
      </c>
      <c r="AA1364" s="1" t="s">
        <v>28</v>
      </c>
      <c r="AB1364" s="1" t="s">
        <v>29</v>
      </c>
      <c r="AC1364" s="1" t="s">
        <v>63</v>
      </c>
      <c r="AD1364" s="1" t="s">
        <v>19</v>
      </c>
      <c r="AE1364" s="2">
        <v>40042</v>
      </c>
    </row>
    <row r="1365" spans="1:31" x14ac:dyDescent="0.25">
      <c r="A1365">
        <f t="shared" si="196"/>
        <v>1364</v>
      </c>
      <c r="B1365" s="1">
        <v>34177</v>
      </c>
      <c r="C1365" s="2">
        <v>40040</v>
      </c>
      <c r="D1365" s="1" t="s">
        <v>20</v>
      </c>
      <c r="E1365" s="1" t="str">
        <f t="shared" si="189"/>
        <v>*</v>
      </c>
      <c r="F1365" s="1" t="str">
        <f t="shared" si="190"/>
        <v>**</v>
      </c>
      <c r="G1365" s="1" t="str">
        <f t="shared" si="191"/>
        <v>**</v>
      </c>
      <c r="J1365" s="1" t="str">
        <f t="shared" si="192"/>
        <v>**</v>
      </c>
      <c r="P1365" s="1">
        <v>50</v>
      </c>
      <c r="Q1365" s="1">
        <f t="shared" si="197"/>
        <v>0.06</v>
      </c>
      <c r="T1365" s="4">
        <v>853.16200000000003</v>
      </c>
      <c r="U1365" s="9">
        <f t="shared" si="193"/>
        <v>0</v>
      </c>
      <c r="V1365" s="4">
        <f t="shared" si="194"/>
        <v>17.06324</v>
      </c>
      <c r="W1365" s="1" t="s">
        <v>21</v>
      </c>
      <c r="X1365" s="1">
        <v>2.5</v>
      </c>
      <c r="Y1365" s="4">
        <f t="shared" si="195"/>
        <v>855.66200000000003</v>
      </c>
      <c r="Z1365" s="1" t="s">
        <v>39</v>
      </c>
      <c r="AA1365" s="1" t="s">
        <v>28</v>
      </c>
      <c r="AB1365" s="1" t="s">
        <v>24</v>
      </c>
      <c r="AC1365" s="1" t="s">
        <v>25</v>
      </c>
      <c r="AD1365" s="1" t="s">
        <v>31</v>
      </c>
      <c r="AE1365" s="2">
        <v>40041</v>
      </c>
    </row>
    <row r="1366" spans="1:31" x14ac:dyDescent="0.25">
      <c r="A1366">
        <f t="shared" si="196"/>
        <v>1365</v>
      </c>
      <c r="B1366" s="1">
        <v>50310</v>
      </c>
      <c r="C1366" s="2">
        <v>40040</v>
      </c>
      <c r="D1366" s="1" t="s">
        <v>36</v>
      </c>
      <c r="E1366" s="1" t="str">
        <f t="shared" si="189"/>
        <v>*</v>
      </c>
      <c r="F1366" s="1" t="str">
        <f t="shared" si="190"/>
        <v>*</v>
      </c>
      <c r="G1366" s="1" t="str">
        <f t="shared" si="191"/>
        <v>*</v>
      </c>
      <c r="J1366" s="1" t="str">
        <f t="shared" si="192"/>
        <v>*</v>
      </c>
      <c r="P1366" s="1">
        <v>22</v>
      </c>
      <c r="Q1366" s="1">
        <f t="shared" si="197"/>
        <v>3.5000000000000003E-2</v>
      </c>
      <c r="T1366" s="4">
        <v>482.37</v>
      </c>
      <c r="U1366" s="9">
        <f t="shared" si="193"/>
        <v>0</v>
      </c>
      <c r="V1366" s="4">
        <f t="shared" si="194"/>
        <v>21.925909090909091</v>
      </c>
      <c r="W1366" s="1" t="s">
        <v>21</v>
      </c>
      <c r="X1366" s="1">
        <v>4</v>
      </c>
      <c r="Y1366" s="4">
        <f t="shared" si="195"/>
        <v>486.37</v>
      </c>
      <c r="Z1366" s="1" t="s">
        <v>15</v>
      </c>
      <c r="AA1366" s="1" t="s">
        <v>28</v>
      </c>
      <c r="AB1366" s="1" t="s">
        <v>24</v>
      </c>
      <c r="AC1366" s="1" t="s">
        <v>38</v>
      </c>
      <c r="AD1366" s="1" t="s">
        <v>19</v>
      </c>
      <c r="AE1366" s="2">
        <v>40042</v>
      </c>
    </row>
    <row r="1367" spans="1:31" x14ac:dyDescent="0.25">
      <c r="A1367">
        <f t="shared" si="196"/>
        <v>1366</v>
      </c>
      <c r="B1367" s="1">
        <v>26949</v>
      </c>
      <c r="C1367" s="2">
        <v>40040</v>
      </c>
      <c r="D1367" s="1" t="s">
        <v>32</v>
      </c>
      <c r="E1367" s="1" t="str">
        <f t="shared" si="189"/>
        <v>***</v>
      </c>
      <c r="F1367" s="1" t="str">
        <f t="shared" si="190"/>
        <v>***</v>
      </c>
      <c r="G1367" s="1" t="str">
        <f t="shared" si="191"/>
        <v>***</v>
      </c>
      <c r="J1367" s="1" t="str">
        <f t="shared" si="192"/>
        <v>***</v>
      </c>
      <c r="P1367" s="1">
        <v>48</v>
      </c>
      <c r="Q1367" s="1">
        <f t="shared" si="197"/>
        <v>0.05</v>
      </c>
      <c r="T1367" s="4">
        <v>460.69</v>
      </c>
      <c r="U1367" s="9">
        <f t="shared" si="193"/>
        <v>0</v>
      </c>
      <c r="V1367" s="4">
        <f t="shared" si="194"/>
        <v>9.5977083333333333</v>
      </c>
      <c r="W1367" s="1" t="s">
        <v>21</v>
      </c>
      <c r="X1367" s="1">
        <v>7.29</v>
      </c>
      <c r="Y1367" s="4">
        <f t="shared" si="195"/>
        <v>467.98</v>
      </c>
      <c r="Z1367" s="1" t="s">
        <v>44</v>
      </c>
      <c r="AA1367" s="1" t="s">
        <v>37</v>
      </c>
      <c r="AB1367" s="1" t="s">
        <v>17</v>
      </c>
      <c r="AC1367" s="1" t="s">
        <v>18</v>
      </c>
      <c r="AD1367" s="1" t="s">
        <v>41</v>
      </c>
      <c r="AE1367" s="2">
        <v>40042</v>
      </c>
    </row>
    <row r="1368" spans="1:31" x14ac:dyDescent="0.25">
      <c r="A1368">
        <f t="shared" si="196"/>
        <v>1367</v>
      </c>
      <c r="B1368" s="1">
        <v>38598</v>
      </c>
      <c r="C1368" s="2">
        <v>40040</v>
      </c>
      <c r="D1368" s="1" t="s">
        <v>13</v>
      </c>
      <c r="E1368" s="1" t="str">
        <f t="shared" si="189"/>
        <v>*</v>
      </c>
      <c r="F1368" s="1" t="str">
        <f t="shared" si="190"/>
        <v>*</v>
      </c>
      <c r="G1368" s="1" t="str">
        <f t="shared" si="191"/>
        <v>*</v>
      </c>
      <c r="J1368" s="1" t="str">
        <f t="shared" si="192"/>
        <v>*</v>
      </c>
      <c r="P1368" s="1">
        <v>27</v>
      </c>
      <c r="Q1368" s="1">
        <f t="shared" si="197"/>
        <v>3.5000000000000003E-2</v>
      </c>
      <c r="T1368" s="4">
        <v>451.52</v>
      </c>
      <c r="U1368" s="9">
        <f t="shared" si="193"/>
        <v>0</v>
      </c>
      <c r="V1368" s="4">
        <f t="shared" si="194"/>
        <v>16.722962962962963</v>
      </c>
      <c r="W1368" s="1" t="s">
        <v>21</v>
      </c>
      <c r="X1368" s="1">
        <v>11.28</v>
      </c>
      <c r="Y1368" s="4">
        <f t="shared" si="195"/>
        <v>462.79999999999995</v>
      </c>
      <c r="Z1368" s="1" t="s">
        <v>46</v>
      </c>
      <c r="AA1368" s="1" t="s">
        <v>16</v>
      </c>
      <c r="AB1368" s="1" t="s">
        <v>24</v>
      </c>
      <c r="AC1368" s="1" t="s">
        <v>56</v>
      </c>
      <c r="AD1368" s="1" t="s">
        <v>26</v>
      </c>
      <c r="AE1368" s="2">
        <v>40047</v>
      </c>
    </row>
    <row r="1369" spans="1:31" x14ac:dyDescent="0.25">
      <c r="A1369">
        <f t="shared" si="196"/>
        <v>1368</v>
      </c>
      <c r="B1369" s="1">
        <v>15751</v>
      </c>
      <c r="C1369" s="2">
        <v>40040</v>
      </c>
      <c r="D1369" s="1" t="s">
        <v>32</v>
      </c>
      <c r="E1369" s="1" t="str">
        <f t="shared" si="189"/>
        <v>***</v>
      </c>
      <c r="F1369" s="1" t="str">
        <f t="shared" si="190"/>
        <v>***</v>
      </c>
      <c r="G1369" s="1" t="str">
        <f t="shared" si="191"/>
        <v>***</v>
      </c>
      <c r="J1369" s="1" t="str">
        <f t="shared" si="192"/>
        <v>***</v>
      </c>
      <c r="P1369" s="1">
        <v>21</v>
      </c>
      <c r="Q1369" s="1">
        <f t="shared" si="197"/>
        <v>3.5000000000000003E-2</v>
      </c>
      <c r="T1369" s="4">
        <v>397.73200000000003</v>
      </c>
      <c r="U1369" s="9">
        <f t="shared" si="193"/>
        <v>0</v>
      </c>
      <c r="V1369" s="4">
        <f t="shared" si="194"/>
        <v>18.93961904761905</v>
      </c>
      <c r="W1369" s="1" t="s">
        <v>21</v>
      </c>
      <c r="X1369" s="1">
        <v>0.99</v>
      </c>
      <c r="Y1369" s="4">
        <f t="shared" si="195"/>
        <v>398.72200000000004</v>
      </c>
      <c r="Z1369" s="1" t="s">
        <v>49</v>
      </c>
      <c r="AA1369" s="1" t="s">
        <v>28</v>
      </c>
      <c r="AB1369" s="1" t="s">
        <v>24</v>
      </c>
      <c r="AC1369" s="1" t="s">
        <v>25</v>
      </c>
      <c r="AD1369" s="1" t="s">
        <v>41</v>
      </c>
      <c r="AE1369" s="2">
        <v>40041</v>
      </c>
    </row>
    <row r="1370" spans="1:31" x14ac:dyDescent="0.25">
      <c r="A1370">
        <f t="shared" si="196"/>
        <v>1369</v>
      </c>
      <c r="B1370" s="1">
        <v>38598</v>
      </c>
      <c r="C1370" s="2">
        <v>40040</v>
      </c>
      <c r="D1370" s="1" t="s">
        <v>13</v>
      </c>
      <c r="E1370" s="1" t="str">
        <f t="shared" si="189"/>
        <v>*</v>
      </c>
      <c r="F1370" s="1" t="str">
        <f t="shared" si="190"/>
        <v>*</v>
      </c>
      <c r="G1370" s="1" t="str">
        <f t="shared" si="191"/>
        <v>*</v>
      </c>
      <c r="J1370" s="1" t="str">
        <f t="shared" si="192"/>
        <v>*</v>
      </c>
      <c r="P1370" s="1">
        <v>24</v>
      </c>
      <c r="Q1370" s="1">
        <f t="shared" si="197"/>
        <v>3.5000000000000003E-2</v>
      </c>
      <c r="T1370" s="4">
        <v>324.97000000000003</v>
      </c>
      <c r="U1370" s="9">
        <f t="shared" si="193"/>
        <v>0</v>
      </c>
      <c r="V1370" s="4">
        <f t="shared" si="194"/>
        <v>13.540416666666667</v>
      </c>
      <c r="W1370" s="1" t="s">
        <v>21</v>
      </c>
      <c r="X1370" s="1">
        <v>4.95</v>
      </c>
      <c r="Y1370" s="4">
        <f t="shared" si="195"/>
        <v>329.92</v>
      </c>
      <c r="Z1370" s="1" t="s">
        <v>46</v>
      </c>
      <c r="AA1370" s="1" t="s">
        <v>16</v>
      </c>
      <c r="AB1370" s="1" t="s">
        <v>17</v>
      </c>
      <c r="AC1370" s="1" t="s">
        <v>18</v>
      </c>
      <c r="AD1370" s="1" t="s">
        <v>41</v>
      </c>
      <c r="AE1370" s="2">
        <v>40045</v>
      </c>
    </row>
    <row r="1371" spans="1:31" x14ac:dyDescent="0.25">
      <c r="A1371">
        <f t="shared" si="196"/>
        <v>1370</v>
      </c>
      <c r="B1371" s="1">
        <v>56260</v>
      </c>
      <c r="C1371" s="2">
        <v>40040</v>
      </c>
      <c r="D1371" s="1" t="s">
        <v>27</v>
      </c>
      <c r="E1371" s="1" t="str">
        <f t="shared" si="189"/>
        <v>*</v>
      </c>
      <c r="F1371" s="1" t="str">
        <f t="shared" si="190"/>
        <v>*</v>
      </c>
      <c r="G1371" s="1" t="str">
        <f t="shared" si="191"/>
        <v>*</v>
      </c>
      <c r="J1371" s="1" t="str">
        <f t="shared" si="192"/>
        <v>*</v>
      </c>
      <c r="P1371" s="1">
        <v>34</v>
      </c>
      <c r="Q1371" s="1">
        <f t="shared" si="197"/>
        <v>0.04</v>
      </c>
      <c r="T1371" s="4">
        <v>223.76</v>
      </c>
      <c r="U1371" s="9">
        <f t="shared" si="193"/>
        <v>0</v>
      </c>
      <c r="V1371" s="4">
        <f t="shared" si="194"/>
        <v>6.5811764705882352</v>
      </c>
      <c r="W1371" s="1" t="s">
        <v>21</v>
      </c>
      <c r="X1371" s="1">
        <v>7.91</v>
      </c>
      <c r="Y1371" s="4">
        <f t="shared" si="195"/>
        <v>231.67</v>
      </c>
      <c r="Z1371" s="1" t="s">
        <v>44</v>
      </c>
      <c r="AA1371" s="1" t="s">
        <v>28</v>
      </c>
      <c r="AB1371" s="1" t="s">
        <v>29</v>
      </c>
      <c r="AC1371" s="1" t="s">
        <v>40</v>
      </c>
      <c r="AD1371" s="1" t="s">
        <v>19</v>
      </c>
      <c r="AE1371" s="2">
        <v>40041</v>
      </c>
    </row>
    <row r="1372" spans="1:31" x14ac:dyDescent="0.25">
      <c r="A1372">
        <f t="shared" si="196"/>
        <v>1371</v>
      </c>
      <c r="B1372" s="1">
        <v>15751</v>
      </c>
      <c r="C1372" s="2">
        <v>40040</v>
      </c>
      <c r="D1372" s="1" t="s">
        <v>32</v>
      </c>
      <c r="E1372" s="1" t="str">
        <f t="shared" si="189"/>
        <v>***</v>
      </c>
      <c r="F1372" s="1" t="str">
        <f t="shared" si="190"/>
        <v>***</v>
      </c>
      <c r="G1372" s="1" t="str">
        <f t="shared" si="191"/>
        <v>***</v>
      </c>
      <c r="J1372" s="1" t="str">
        <f t="shared" si="192"/>
        <v>***</v>
      </c>
      <c r="P1372" s="1">
        <v>37</v>
      </c>
      <c r="Q1372" s="1">
        <f t="shared" si="197"/>
        <v>0.04</v>
      </c>
      <c r="T1372" s="4">
        <v>189.6</v>
      </c>
      <c r="U1372" s="9">
        <f t="shared" si="193"/>
        <v>0</v>
      </c>
      <c r="V1372" s="4">
        <f t="shared" si="194"/>
        <v>5.1243243243243244</v>
      </c>
      <c r="W1372" s="1" t="s">
        <v>21</v>
      </c>
      <c r="X1372" s="1">
        <v>0.49</v>
      </c>
      <c r="Y1372" s="4">
        <f t="shared" si="195"/>
        <v>190.09</v>
      </c>
      <c r="Z1372" s="1" t="s">
        <v>49</v>
      </c>
      <c r="AA1372" s="1" t="s">
        <v>28</v>
      </c>
      <c r="AB1372" s="1" t="s">
        <v>29</v>
      </c>
      <c r="AC1372" s="1" t="s">
        <v>58</v>
      </c>
      <c r="AD1372" s="1" t="s">
        <v>19</v>
      </c>
      <c r="AE1372" s="2">
        <v>40041</v>
      </c>
    </row>
    <row r="1373" spans="1:31" x14ac:dyDescent="0.25">
      <c r="A1373">
        <f t="shared" si="196"/>
        <v>1372</v>
      </c>
      <c r="B1373" s="1">
        <v>34177</v>
      </c>
      <c r="C1373" s="2">
        <v>40040</v>
      </c>
      <c r="D1373" s="1" t="s">
        <v>20</v>
      </c>
      <c r="E1373" s="1" t="str">
        <f t="shared" si="189"/>
        <v>*</v>
      </c>
      <c r="F1373" s="1" t="str">
        <f t="shared" si="190"/>
        <v>**</v>
      </c>
      <c r="G1373" s="1" t="str">
        <f t="shared" si="191"/>
        <v>**</v>
      </c>
      <c r="J1373" s="1" t="str">
        <f t="shared" si="192"/>
        <v>**</v>
      </c>
      <c r="P1373" s="1">
        <v>26</v>
      </c>
      <c r="Q1373" s="1">
        <f t="shared" si="197"/>
        <v>3.5000000000000003E-2</v>
      </c>
      <c r="T1373" s="4">
        <v>172.76</v>
      </c>
      <c r="U1373" s="9">
        <f t="shared" si="193"/>
        <v>0</v>
      </c>
      <c r="V1373" s="4">
        <f t="shared" si="194"/>
        <v>6.6446153846153839</v>
      </c>
      <c r="W1373" s="1" t="s">
        <v>21</v>
      </c>
      <c r="X1373" s="1">
        <v>0.49</v>
      </c>
      <c r="Y1373" s="4">
        <f t="shared" si="195"/>
        <v>173.25</v>
      </c>
      <c r="Z1373" s="1" t="s">
        <v>39</v>
      </c>
      <c r="AA1373" s="1" t="s">
        <v>28</v>
      </c>
      <c r="AB1373" s="1" t="s">
        <v>29</v>
      </c>
      <c r="AC1373" s="1" t="s">
        <v>58</v>
      </c>
      <c r="AD1373" s="1" t="s">
        <v>19</v>
      </c>
      <c r="AE1373" s="2">
        <v>40041</v>
      </c>
    </row>
    <row r="1374" spans="1:31" x14ac:dyDescent="0.25">
      <c r="A1374">
        <f t="shared" si="196"/>
        <v>1373</v>
      </c>
      <c r="B1374" s="1">
        <v>34177</v>
      </c>
      <c r="C1374" s="2">
        <v>40040</v>
      </c>
      <c r="D1374" s="1" t="s">
        <v>20</v>
      </c>
      <c r="E1374" s="1" t="str">
        <f t="shared" si="189"/>
        <v>*</v>
      </c>
      <c r="F1374" s="1" t="str">
        <f t="shared" si="190"/>
        <v>**</v>
      </c>
      <c r="G1374" s="1" t="str">
        <f t="shared" si="191"/>
        <v>**</v>
      </c>
      <c r="J1374" s="1" t="str">
        <f t="shared" si="192"/>
        <v>**</v>
      </c>
      <c r="P1374" s="1">
        <v>13</v>
      </c>
      <c r="Q1374" s="1">
        <f t="shared" si="197"/>
        <v>0.02</v>
      </c>
      <c r="T1374" s="4">
        <v>34.42</v>
      </c>
      <c r="U1374" s="9">
        <f t="shared" si="193"/>
        <v>0</v>
      </c>
      <c r="V1374" s="4">
        <f t="shared" si="194"/>
        <v>2.6476923076923078</v>
      </c>
      <c r="W1374" s="1" t="s">
        <v>21</v>
      </c>
      <c r="X1374" s="1">
        <v>0.5</v>
      </c>
      <c r="Y1374" s="4">
        <f t="shared" si="195"/>
        <v>34.92</v>
      </c>
      <c r="Z1374" s="1" t="s">
        <v>39</v>
      </c>
      <c r="AA1374" s="1" t="s">
        <v>28</v>
      </c>
      <c r="AB1374" s="1" t="s">
        <v>29</v>
      </c>
      <c r="AC1374" s="1" t="s">
        <v>58</v>
      </c>
      <c r="AD1374" s="1" t="s">
        <v>19</v>
      </c>
      <c r="AE1374" s="2">
        <v>40043</v>
      </c>
    </row>
    <row r="1375" spans="1:31" x14ac:dyDescent="0.25">
      <c r="A1375">
        <f t="shared" si="196"/>
        <v>1374</v>
      </c>
      <c r="B1375" s="1">
        <v>23392</v>
      </c>
      <c r="C1375" s="2">
        <v>40041</v>
      </c>
      <c r="D1375" s="1" t="s">
        <v>36</v>
      </c>
      <c r="E1375" s="1" t="str">
        <f t="shared" si="189"/>
        <v>*</v>
      </c>
      <c r="F1375" s="1" t="str">
        <f t="shared" si="190"/>
        <v>*</v>
      </c>
      <c r="G1375" s="1" t="str">
        <f t="shared" si="191"/>
        <v>*</v>
      </c>
      <c r="J1375" s="1" t="str">
        <f t="shared" si="192"/>
        <v>*</v>
      </c>
      <c r="P1375" s="1">
        <v>24</v>
      </c>
      <c r="Q1375" s="1">
        <f t="shared" si="197"/>
        <v>3.5000000000000003E-2</v>
      </c>
      <c r="T1375" s="4">
        <v>4276.0959999999995</v>
      </c>
      <c r="U1375" s="9">
        <f t="shared" si="193"/>
        <v>1</v>
      </c>
      <c r="V1375" s="4">
        <f t="shared" si="194"/>
        <v>178.17066666666665</v>
      </c>
      <c r="W1375" s="1" t="s">
        <v>21</v>
      </c>
      <c r="X1375" s="1">
        <v>69</v>
      </c>
      <c r="Y1375" s="4">
        <f t="shared" si="195"/>
        <v>4345.0959999999995</v>
      </c>
      <c r="Z1375" s="1" t="s">
        <v>44</v>
      </c>
      <c r="AA1375" s="1" t="s">
        <v>37</v>
      </c>
      <c r="AB1375" s="1" t="s">
        <v>17</v>
      </c>
      <c r="AC1375" s="1" t="s">
        <v>52</v>
      </c>
      <c r="AD1375" s="1" t="s">
        <v>48</v>
      </c>
      <c r="AE1375" s="2">
        <v>40043</v>
      </c>
    </row>
    <row r="1376" spans="1:31" x14ac:dyDescent="0.25">
      <c r="A1376">
        <f t="shared" si="196"/>
        <v>1375</v>
      </c>
      <c r="B1376" s="1">
        <v>46469</v>
      </c>
      <c r="C1376" s="2">
        <v>40041</v>
      </c>
      <c r="D1376" s="1" t="s">
        <v>32</v>
      </c>
      <c r="E1376" s="1" t="str">
        <f t="shared" si="189"/>
        <v>***</v>
      </c>
      <c r="F1376" s="1" t="str">
        <f t="shared" si="190"/>
        <v>***</v>
      </c>
      <c r="G1376" s="1" t="str">
        <f t="shared" si="191"/>
        <v>***</v>
      </c>
      <c r="J1376" s="1" t="str">
        <f t="shared" si="192"/>
        <v>***</v>
      </c>
      <c r="P1376" s="1">
        <v>17</v>
      </c>
      <c r="Q1376" s="1">
        <f t="shared" si="197"/>
        <v>0.02</v>
      </c>
      <c r="T1376" s="4">
        <v>1210.72</v>
      </c>
      <c r="U1376" s="9">
        <f t="shared" si="193"/>
        <v>1</v>
      </c>
      <c r="V1376" s="4">
        <f t="shared" si="194"/>
        <v>71.218823529411765</v>
      </c>
      <c r="W1376" s="1" t="s">
        <v>33</v>
      </c>
      <c r="X1376" s="1">
        <v>30</v>
      </c>
      <c r="Y1376" s="4">
        <f t="shared" si="195"/>
        <v>1240.72</v>
      </c>
      <c r="Z1376" s="1" t="s">
        <v>46</v>
      </c>
      <c r="AA1376" s="1" t="s">
        <v>28</v>
      </c>
      <c r="AB1376" s="1" t="s">
        <v>17</v>
      </c>
      <c r="AC1376" s="1" t="s">
        <v>34</v>
      </c>
      <c r="AD1376" s="1" t="s">
        <v>35</v>
      </c>
      <c r="AE1376" s="2">
        <v>40043</v>
      </c>
    </row>
    <row r="1377" spans="1:31" x14ac:dyDescent="0.25">
      <c r="A1377">
        <f t="shared" si="196"/>
        <v>1376</v>
      </c>
      <c r="B1377" s="1">
        <v>37830</v>
      </c>
      <c r="C1377" s="2">
        <v>40041</v>
      </c>
      <c r="D1377" s="1" t="s">
        <v>27</v>
      </c>
      <c r="E1377" s="1" t="str">
        <f t="shared" si="189"/>
        <v>*</v>
      </c>
      <c r="F1377" s="1" t="str">
        <f t="shared" si="190"/>
        <v>*</v>
      </c>
      <c r="G1377" s="1" t="str">
        <f t="shared" si="191"/>
        <v>*</v>
      </c>
      <c r="J1377" s="1" t="str">
        <f t="shared" si="192"/>
        <v>*</v>
      </c>
      <c r="P1377" s="1">
        <v>39</v>
      </c>
      <c r="Q1377" s="1">
        <f t="shared" si="197"/>
        <v>0.04</v>
      </c>
      <c r="T1377" s="4">
        <v>977.92</v>
      </c>
      <c r="U1377" s="9">
        <f t="shared" si="193"/>
        <v>0</v>
      </c>
      <c r="V1377" s="4">
        <f t="shared" si="194"/>
        <v>25.074871794871793</v>
      </c>
      <c r="W1377" s="1" t="s">
        <v>14</v>
      </c>
      <c r="X1377" s="1">
        <v>5.37</v>
      </c>
      <c r="Y1377" s="4">
        <f t="shared" si="195"/>
        <v>983.29</v>
      </c>
      <c r="Z1377" s="1" t="s">
        <v>15</v>
      </c>
      <c r="AA1377" s="1" t="s">
        <v>28</v>
      </c>
      <c r="AB1377" s="1" t="s">
        <v>29</v>
      </c>
      <c r="AC1377" s="1" t="s">
        <v>30</v>
      </c>
      <c r="AD1377" s="1" t="s">
        <v>19</v>
      </c>
      <c r="AE1377" s="2">
        <v>40043</v>
      </c>
    </row>
    <row r="1378" spans="1:31" x14ac:dyDescent="0.25">
      <c r="A1378">
        <f t="shared" si="196"/>
        <v>1377</v>
      </c>
      <c r="B1378" s="1">
        <v>9893</v>
      </c>
      <c r="C1378" s="2">
        <v>40041</v>
      </c>
      <c r="D1378" s="1" t="s">
        <v>36</v>
      </c>
      <c r="E1378" s="1" t="str">
        <f t="shared" si="189"/>
        <v>*</v>
      </c>
      <c r="F1378" s="1" t="str">
        <f t="shared" si="190"/>
        <v>*</v>
      </c>
      <c r="G1378" s="1" t="str">
        <f t="shared" si="191"/>
        <v>*</v>
      </c>
      <c r="J1378" s="1" t="str">
        <f t="shared" si="192"/>
        <v>*</v>
      </c>
      <c r="P1378" s="1">
        <v>1</v>
      </c>
      <c r="Q1378" s="1">
        <f t="shared" si="197"/>
        <v>0.01</v>
      </c>
      <c r="T1378" s="4">
        <v>192.49</v>
      </c>
      <c r="U1378" s="9">
        <f t="shared" si="193"/>
        <v>0</v>
      </c>
      <c r="V1378" s="4">
        <f t="shared" si="194"/>
        <v>192.49</v>
      </c>
      <c r="W1378" s="1" t="s">
        <v>33</v>
      </c>
      <c r="X1378" s="1">
        <v>30</v>
      </c>
      <c r="Y1378" s="4">
        <f t="shared" si="195"/>
        <v>222.49</v>
      </c>
      <c r="Z1378" s="1" t="s">
        <v>22</v>
      </c>
      <c r="AA1378" s="1" t="s">
        <v>37</v>
      </c>
      <c r="AB1378" s="1" t="s">
        <v>17</v>
      </c>
      <c r="AC1378" s="1" t="s">
        <v>34</v>
      </c>
      <c r="AD1378" s="1" t="s">
        <v>35</v>
      </c>
      <c r="AE1378" s="2">
        <v>40044</v>
      </c>
    </row>
    <row r="1379" spans="1:31" x14ac:dyDescent="0.25">
      <c r="A1379">
        <f t="shared" si="196"/>
        <v>1378</v>
      </c>
      <c r="B1379" s="1">
        <v>46469</v>
      </c>
      <c r="C1379" s="2">
        <v>40041</v>
      </c>
      <c r="D1379" s="1" t="s">
        <v>32</v>
      </c>
      <c r="E1379" s="1" t="str">
        <f t="shared" si="189"/>
        <v>***</v>
      </c>
      <c r="F1379" s="1" t="str">
        <f t="shared" si="190"/>
        <v>***</v>
      </c>
      <c r="G1379" s="1" t="str">
        <f t="shared" si="191"/>
        <v>***</v>
      </c>
      <c r="J1379" s="1" t="str">
        <f t="shared" si="192"/>
        <v>***</v>
      </c>
      <c r="P1379" s="1">
        <v>18</v>
      </c>
      <c r="Q1379" s="1">
        <f t="shared" si="197"/>
        <v>0.02</v>
      </c>
      <c r="T1379" s="4">
        <v>93.26</v>
      </c>
      <c r="U1379" s="9">
        <f t="shared" si="193"/>
        <v>0</v>
      </c>
      <c r="V1379" s="4">
        <f t="shared" si="194"/>
        <v>5.181111111111111</v>
      </c>
      <c r="W1379" s="1" t="s">
        <v>21</v>
      </c>
      <c r="X1379" s="1">
        <v>4.7</v>
      </c>
      <c r="Y1379" s="4">
        <f t="shared" si="195"/>
        <v>97.960000000000008</v>
      </c>
      <c r="Z1379" s="1" t="s">
        <v>46</v>
      </c>
      <c r="AA1379" s="1" t="s">
        <v>28</v>
      </c>
      <c r="AB1379" s="1" t="s">
        <v>29</v>
      </c>
      <c r="AC1379" s="1" t="s">
        <v>40</v>
      </c>
      <c r="AD1379" s="1" t="s">
        <v>19</v>
      </c>
      <c r="AE1379" s="2">
        <v>40043</v>
      </c>
    </row>
    <row r="1380" spans="1:31" x14ac:dyDescent="0.25">
      <c r="A1380">
        <f t="shared" si="196"/>
        <v>1379</v>
      </c>
      <c r="B1380" s="1">
        <v>29346</v>
      </c>
      <c r="C1380" s="2">
        <v>40041</v>
      </c>
      <c r="D1380" s="1" t="s">
        <v>13</v>
      </c>
      <c r="E1380" s="1" t="str">
        <f t="shared" si="189"/>
        <v>*</v>
      </c>
      <c r="F1380" s="1" t="str">
        <f t="shared" si="190"/>
        <v>*</v>
      </c>
      <c r="G1380" s="1" t="str">
        <f t="shared" si="191"/>
        <v>*</v>
      </c>
      <c r="J1380" s="1" t="str">
        <f t="shared" si="192"/>
        <v>*</v>
      </c>
      <c r="P1380" s="1">
        <v>2</v>
      </c>
      <c r="Q1380" s="1">
        <f t="shared" si="197"/>
        <v>0.01</v>
      </c>
      <c r="T1380" s="4">
        <v>29.06</v>
      </c>
      <c r="U1380" s="9">
        <f t="shared" si="193"/>
        <v>0</v>
      </c>
      <c r="V1380" s="4">
        <f t="shared" si="194"/>
        <v>14.53</v>
      </c>
      <c r="W1380" s="1" t="s">
        <v>21</v>
      </c>
      <c r="X1380" s="1">
        <v>6.97</v>
      </c>
      <c r="Y1380" s="4">
        <f t="shared" si="195"/>
        <v>36.03</v>
      </c>
      <c r="Z1380" s="1" t="s">
        <v>53</v>
      </c>
      <c r="AA1380" s="1" t="s">
        <v>28</v>
      </c>
      <c r="AB1380" s="1" t="s">
        <v>29</v>
      </c>
      <c r="AC1380" s="1" t="s">
        <v>57</v>
      </c>
      <c r="AD1380" s="1" t="s">
        <v>19</v>
      </c>
      <c r="AE1380" s="2">
        <v>40045</v>
      </c>
    </row>
    <row r="1381" spans="1:31" x14ac:dyDescent="0.25">
      <c r="A1381">
        <f t="shared" si="196"/>
        <v>1380</v>
      </c>
      <c r="B1381" s="1">
        <v>40647</v>
      </c>
      <c r="C1381" s="2">
        <v>40042</v>
      </c>
      <c r="D1381" s="1" t="s">
        <v>20</v>
      </c>
      <c r="E1381" s="1" t="str">
        <f t="shared" si="189"/>
        <v>*</v>
      </c>
      <c r="F1381" s="1" t="str">
        <f t="shared" si="190"/>
        <v>**</v>
      </c>
      <c r="G1381" s="1" t="str">
        <f t="shared" si="191"/>
        <v>**</v>
      </c>
      <c r="J1381" s="1" t="str">
        <f t="shared" si="192"/>
        <v>**</v>
      </c>
      <c r="P1381" s="1">
        <v>47</v>
      </c>
      <c r="Q1381" s="1">
        <f t="shared" si="197"/>
        <v>0.05</v>
      </c>
      <c r="T1381" s="4">
        <v>1982.16</v>
      </c>
      <c r="U1381" s="9">
        <f t="shared" si="193"/>
        <v>1</v>
      </c>
      <c r="V1381" s="4">
        <f t="shared" si="194"/>
        <v>42.173617021276598</v>
      </c>
      <c r="W1381" s="1" t="s">
        <v>21</v>
      </c>
      <c r="X1381" s="1">
        <v>19.989999999999998</v>
      </c>
      <c r="Y1381" s="4">
        <f t="shared" si="195"/>
        <v>2002.15</v>
      </c>
      <c r="Z1381" s="1" t="s">
        <v>22</v>
      </c>
      <c r="AA1381" s="1" t="s">
        <v>28</v>
      </c>
      <c r="AB1381" s="1" t="s">
        <v>29</v>
      </c>
      <c r="AC1381" s="1" t="s">
        <v>40</v>
      </c>
      <c r="AD1381" s="1" t="s">
        <v>19</v>
      </c>
      <c r="AE1381" s="2">
        <v>40043</v>
      </c>
    </row>
    <row r="1382" spans="1:31" x14ac:dyDescent="0.25">
      <c r="A1382">
        <f t="shared" si="196"/>
        <v>1381</v>
      </c>
      <c r="B1382" s="1">
        <v>55840</v>
      </c>
      <c r="C1382" s="2">
        <v>40042</v>
      </c>
      <c r="D1382" s="1" t="s">
        <v>36</v>
      </c>
      <c r="E1382" s="1" t="str">
        <f t="shared" si="189"/>
        <v>*</v>
      </c>
      <c r="F1382" s="1" t="str">
        <f t="shared" si="190"/>
        <v>*</v>
      </c>
      <c r="G1382" s="1" t="str">
        <f t="shared" si="191"/>
        <v>*</v>
      </c>
      <c r="J1382" s="1" t="str">
        <f t="shared" si="192"/>
        <v>*</v>
      </c>
      <c r="P1382" s="1">
        <v>11</v>
      </c>
      <c r="Q1382" s="1">
        <f t="shared" si="197"/>
        <v>0.02</v>
      </c>
      <c r="T1382" s="4">
        <v>59.03</v>
      </c>
      <c r="U1382" s="9">
        <f t="shared" si="193"/>
        <v>0</v>
      </c>
      <c r="V1382" s="4">
        <f t="shared" si="194"/>
        <v>5.3663636363636362</v>
      </c>
      <c r="W1382" s="1" t="s">
        <v>21</v>
      </c>
      <c r="X1382" s="1">
        <v>4.8600000000000003</v>
      </c>
      <c r="Y1382" s="4">
        <f t="shared" si="195"/>
        <v>63.89</v>
      </c>
      <c r="Z1382" s="1" t="s">
        <v>22</v>
      </c>
      <c r="AA1382" s="1" t="s">
        <v>37</v>
      </c>
      <c r="AB1382" s="1" t="s">
        <v>29</v>
      </c>
      <c r="AC1382" s="1" t="s">
        <v>40</v>
      </c>
      <c r="AD1382" s="1" t="s">
        <v>19</v>
      </c>
      <c r="AE1382" s="2">
        <v>40042</v>
      </c>
    </row>
    <row r="1383" spans="1:31" x14ac:dyDescent="0.25">
      <c r="A1383">
        <f t="shared" si="196"/>
        <v>1382</v>
      </c>
      <c r="B1383" s="1">
        <v>2790</v>
      </c>
      <c r="C1383" s="2">
        <v>40043</v>
      </c>
      <c r="D1383" s="1" t="s">
        <v>20</v>
      </c>
      <c r="E1383" s="1" t="str">
        <f t="shared" si="189"/>
        <v>*</v>
      </c>
      <c r="F1383" s="1" t="str">
        <f t="shared" si="190"/>
        <v>**</v>
      </c>
      <c r="G1383" s="1" t="str">
        <f t="shared" si="191"/>
        <v>**</v>
      </c>
      <c r="J1383" s="1" t="str">
        <f t="shared" si="192"/>
        <v>**</v>
      </c>
      <c r="P1383" s="1">
        <v>41</v>
      </c>
      <c r="Q1383" s="1">
        <f t="shared" si="197"/>
        <v>0.05</v>
      </c>
      <c r="T1383" s="4">
        <v>22319.58</v>
      </c>
      <c r="U1383" s="9">
        <f t="shared" si="193"/>
        <v>1</v>
      </c>
      <c r="V1383" s="4">
        <f t="shared" si="194"/>
        <v>544.38</v>
      </c>
      <c r="W1383" s="1" t="s">
        <v>33</v>
      </c>
      <c r="X1383" s="1">
        <v>49</v>
      </c>
      <c r="Y1383" s="4">
        <f t="shared" si="195"/>
        <v>22368.58</v>
      </c>
      <c r="Z1383" s="1" t="s">
        <v>15</v>
      </c>
      <c r="AA1383" s="1" t="s">
        <v>37</v>
      </c>
      <c r="AB1383" s="1" t="s">
        <v>24</v>
      </c>
      <c r="AC1383" s="1" t="s">
        <v>47</v>
      </c>
      <c r="AD1383" s="1" t="s">
        <v>35</v>
      </c>
      <c r="AE1383" s="2">
        <v>40045</v>
      </c>
    </row>
    <row r="1384" spans="1:31" x14ac:dyDescent="0.25">
      <c r="A1384">
        <f t="shared" si="196"/>
        <v>1383</v>
      </c>
      <c r="B1384" s="1">
        <v>53254</v>
      </c>
      <c r="C1384" s="2">
        <v>40043</v>
      </c>
      <c r="D1384" s="1" t="s">
        <v>36</v>
      </c>
      <c r="E1384" s="1" t="str">
        <f t="shared" si="189"/>
        <v>*</v>
      </c>
      <c r="F1384" s="1" t="str">
        <f t="shared" si="190"/>
        <v>*</v>
      </c>
      <c r="G1384" s="1" t="str">
        <f t="shared" si="191"/>
        <v>*</v>
      </c>
      <c r="J1384" s="1" t="str">
        <f t="shared" si="192"/>
        <v>*</v>
      </c>
      <c r="P1384" s="1">
        <v>34</v>
      </c>
      <c r="Q1384" s="1">
        <f t="shared" si="197"/>
        <v>0.04</v>
      </c>
      <c r="T1384" s="4">
        <v>5442.1419999999998</v>
      </c>
      <c r="U1384" s="9">
        <f t="shared" si="193"/>
        <v>1</v>
      </c>
      <c r="V1384" s="4">
        <f t="shared" si="194"/>
        <v>160.06299999999999</v>
      </c>
      <c r="W1384" s="1" t="s">
        <v>21</v>
      </c>
      <c r="X1384" s="1">
        <v>4.99</v>
      </c>
      <c r="Y1384" s="4">
        <f t="shared" si="195"/>
        <v>5447.1319999999996</v>
      </c>
      <c r="Z1384" s="1" t="s">
        <v>22</v>
      </c>
      <c r="AA1384" s="1" t="s">
        <v>37</v>
      </c>
      <c r="AB1384" s="1" t="s">
        <v>24</v>
      </c>
      <c r="AC1384" s="1" t="s">
        <v>25</v>
      </c>
      <c r="AD1384" s="1" t="s">
        <v>19</v>
      </c>
      <c r="AE1384" s="2">
        <v>40046</v>
      </c>
    </row>
    <row r="1385" spans="1:31" x14ac:dyDescent="0.25">
      <c r="A1385">
        <f t="shared" si="196"/>
        <v>1384</v>
      </c>
      <c r="B1385" s="1">
        <v>10437</v>
      </c>
      <c r="C1385" s="2">
        <v>40043</v>
      </c>
      <c r="D1385" s="1" t="s">
        <v>32</v>
      </c>
      <c r="E1385" s="1" t="str">
        <f t="shared" si="189"/>
        <v>***</v>
      </c>
      <c r="F1385" s="1" t="str">
        <f t="shared" si="190"/>
        <v>***</v>
      </c>
      <c r="G1385" s="1" t="str">
        <f t="shared" si="191"/>
        <v>***</v>
      </c>
      <c r="J1385" s="1" t="str">
        <f t="shared" si="192"/>
        <v>***</v>
      </c>
      <c r="P1385" s="1">
        <v>50</v>
      </c>
      <c r="Q1385" s="1">
        <f t="shared" si="197"/>
        <v>0.06</v>
      </c>
      <c r="T1385" s="4">
        <v>820.52</v>
      </c>
      <c r="U1385" s="9">
        <f t="shared" si="193"/>
        <v>0</v>
      </c>
      <c r="V1385" s="4">
        <f t="shared" si="194"/>
        <v>16.410399999999999</v>
      </c>
      <c r="W1385" s="1" t="s">
        <v>21</v>
      </c>
      <c r="X1385" s="1">
        <v>13.18</v>
      </c>
      <c r="Y1385" s="4">
        <f t="shared" si="195"/>
        <v>833.69999999999993</v>
      </c>
      <c r="Z1385" s="1" t="s">
        <v>39</v>
      </c>
      <c r="AA1385" s="1" t="s">
        <v>28</v>
      </c>
      <c r="AB1385" s="1" t="s">
        <v>29</v>
      </c>
      <c r="AC1385" s="1" t="s">
        <v>43</v>
      </c>
      <c r="AD1385" s="1" t="s">
        <v>19</v>
      </c>
      <c r="AE1385" s="2">
        <v>40045</v>
      </c>
    </row>
    <row r="1386" spans="1:31" x14ac:dyDescent="0.25">
      <c r="A1386">
        <f t="shared" si="196"/>
        <v>1385</v>
      </c>
      <c r="B1386" s="1">
        <v>2790</v>
      </c>
      <c r="C1386" s="2">
        <v>40043</v>
      </c>
      <c r="D1386" s="1" t="s">
        <v>20</v>
      </c>
      <c r="E1386" s="1" t="str">
        <f t="shared" si="189"/>
        <v>*</v>
      </c>
      <c r="F1386" s="1" t="str">
        <f t="shared" si="190"/>
        <v>**</v>
      </c>
      <c r="G1386" s="1" t="str">
        <f t="shared" si="191"/>
        <v>**</v>
      </c>
      <c r="J1386" s="1" t="str">
        <f t="shared" si="192"/>
        <v>**</v>
      </c>
      <c r="P1386" s="1">
        <v>15</v>
      </c>
      <c r="Q1386" s="1">
        <f t="shared" si="197"/>
        <v>0.02</v>
      </c>
      <c r="T1386" s="4">
        <v>520.65</v>
      </c>
      <c r="U1386" s="9">
        <f t="shared" si="193"/>
        <v>0</v>
      </c>
      <c r="V1386" s="4">
        <f t="shared" si="194"/>
        <v>34.71</v>
      </c>
      <c r="W1386" s="1" t="s">
        <v>21</v>
      </c>
      <c r="X1386" s="1">
        <v>8.2200000000000006</v>
      </c>
      <c r="Y1386" s="4">
        <f t="shared" si="195"/>
        <v>528.87</v>
      </c>
      <c r="Z1386" s="1" t="s">
        <v>15</v>
      </c>
      <c r="AA1386" s="1" t="s">
        <v>37</v>
      </c>
      <c r="AB1386" s="1" t="s">
        <v>29</v>
      </c>
      <c r="AC1386" s="1" t="s">
        <v>55</v>
      </c>
      <c r="AD1386" s="1" t="s">
        <v>19</v>
      </c>
      <c r="AE1386" s="2">
        <v>40045</v>
      </c>
    </row>
    <row r="1387" spans="1:31" x14ac:dyDescent="0.25">
      <c r="A1387">
        <f t="shared" si="196"/>
        <v>1386</v>
      </c>
      <c r="B1387" s="1">
        <v>2790</v>
      </c>
      <c r="C1387" s="2">
        <v>40043</v>
      </c>
      <c r="D1387" s="1" t="s">
        <v>20</v>
      </c>
      <c r="E1387" s="1" t="str">
        <f t="shared" si="189"/>
        <v>*</v>
      </c>
      <c r="F1387" s="1" t="str">
        <f t="shared" si="190"/>
        <v>**</v>
      </c>
      <c r="G1387" s="1" t="str">
        <f t="shared" si="191"/>
        <v>**</v>
      </c>
      <c r="J1387" s="1" t="str">
        <f t="shared" si="192"/>
        <v>**</v>
      </c>
      <c r="P1387" s="1">
        <v>15</v>
      </c>
      <c r="Q1387" s="1">
        <f t="shared" si="197"/>
        <v>0.02</v>
      </c>
      <c r="T1387" s="4">
        <v>330.24</v>
      </c>
      <c r="U1387" s="9">
        <f t="shared" si="193"/>
        <v>0</v>
      </c>
      <c r="V1387" s="4">
        <f t="shared" si="194"/>
        <v>22.016000000000002</v>
      </c>
      <c r="W1387" s="1" t="s">
        <v>14</v>
      </c>
      <c r="X1387" s="1">
        <v>5.53</v>
      </c>
      <c r="Y1387" s="4">
        <f t="shared" si="195"/>
        <v>335.77</v>
      </c>
      <c r="Z1387" s="1" t="s">
        <v>15</v>
      </c>
      <c r="AA1387" s="1" t="s">
        <v>37</v>
      </c>
      <c r="AB1387" s="1" t="s">
        <v>29</v>
      </c>
      <c r="AC1387" s="1" t="s">
        <v>30</v>
      </c>
      <c r="AD1387" s="1" t="s">
        <v>41</v>
      </c>
      <c r="AE1387" s="2">
        <v>40044</v>
      </c>
    </row>
    <row r="1388" spans="1:31" x14ac:dyDescent="0.25">
      <c r="A1388">
        <f t="shared" si="196"/>
        <v>1387</v>
      </c>
      <c r="B1388" s="1">
        <v>21861</v>
      </c>
      <c r="C1388" s="2">
        <v>40043</v>
      </c>
      <c r="D1388" s="1" t="s">
        <v>32</v>
      </c>
      <c r="E1388" s="1" t="str">
        <f t="shared" si="189"/>
        <v>***</v>
      </c>
      <c r="F1388" s="1" t="str">
        <f t="shared" si="190"/>
        <v>***</v>
      </c>
      <c r="G1388" s="1" t="str">
        <f t="shared" si="191"/>
        <v>***</v>
      </c>
      <c r="J1388" s="1" t="str">
        <f t="shared" si="192"/>
        <v>***</v>
      </c>
      <c r="P1388" s="1">
        <v>5</v>
      </c>
      <c r="Q1388" s="1">
        <f t="shared" si="197"/>
        <v>0.01</v>
      </c>
      <c r="T1388" s="4">
        <v>244.9</v>
      </c>
      <c r="U1388" s="9">
        <f t="shared" si="193"/>
        <v>0</v>
      </c>
      <c r="V1388" s="4">
        <f t="shared" si="194"/>
        <v>48.980000000000004</v>
      </c>
      <c r="W1388" s="1" t="s">
        <v>21</v>
      </c>
      <c r="X1388" s="1">
        <v>3.61</v>
      </c>
      <c r="Y1388" s="4">
        <f t="shared" si="195"/>
        <v>248.51000000000002</v>
      </c>
      <c r="Z1388" s="1" t="s">
        <v>51</v>
      </c>
      <c r="AA1388" s="1" t="s">
        <v>37</v>
      </c>
      <c r="AB1388" s="1" t="s">
        <v>24</v>
      </c>
      <c r="AC1388" s="1" t="s">
        <v>38</v>
      </c>
      <c r="AD1388" s="1" t="s">
        <v>41</v>
      </c>
      <c r="AE1388" s="2">
        <v>40045</v>
      </c>
    </row>
    <row r="1389" spans="1:31" x14ac:dyDescent="0.25">
      <c r="A1389">
        <f t="shared" si="196"/>
        <v>1388</v>
      </c>
      <c r="B1389" s="1">
        <v>13536</v>
      </c>
      <c r="C1389" s="2">
        <v>40043</v>
      </c>
      <c r="D1389" s="1" t="s">
        <v>36</v>
      </c>
      <c r="E1389" s="1" t="str">
        <f t="shared" si="189"/>
        <v>*</v>
      </c>
      <c r="F1389" s="1" t="str">
        <f t="shared" si="190"/>
        <v>*</v>
      </c>
      <c r="G1389" s="1" t="str">
        <f t="shared" si="191"/>
        <v>*</v>
      </c>
      <c r="J1389" s="1" t="str">
        <f t="shared" si="192"/>
        <v>*</v>
      </c>
      <c r="P1389" s="1">
        <v>23</v>
      </c>
      <c r="Q1389" s="1">
        <f t="shared" si="197"/>
        <v>3.5000000000000003E-2</v>
      </c>
      <c r="T1389" s="4">
        <v>123.15</v>
      </c>
      <c r="U1389" s="9">
        <f t="shared" si="193"/>
        <v>0</v>
      </c>
      <c r="V1389" s="4">
        <f t="shared" si="194"/>
        <v>5.3543478260869568</v>
      </c>
      <c r="W1389" s="1" t="s">
        <v>21</v>
      </c>
      <c r="X1389" s="1">
        <v>2.04</v>
      </c>
      <c r="Y1389" s="4">
        <f t="shared" si="195"/>
        <v>125.19000000000001</v>
      </c>
      <c r="Z1389" s="1" t="s">
        <v>42</v>
      </c>
      <c r="AA1389" s="1" t="s">
        <v>37</v>
      </c>
      <c r="AB1389" s="1" t="s">
        <v>29</v>
      </c>
      <c r="AC1389" s="1" t="s">
        <v>40</v>
      </c>
      <c r="AD1389" s="1" t="s">
        <v>31</v>
      </c>
      <c r="AE1389" s="2">
        <v>40045</v>
      </c>
    </row>
    <row r="1390" spans="1:31" x14ac:dyDescent="0.25">
      <c r="A1390">
        <f t="shared" si="196"/>
        <v>1389</v>
      </c>
      <c r="B1390" s="1">
        <v>2790</v>
      </c>
      <c r="C1390" s="2">
        <v>40043</v>
      </c>
      <c r="D1390" s="1" t="s">
        <v>20</v>
      </c>
      <c r="E1390" s="1" t="str">
        <f t="shared" si="189"/>
        <v>*</v>
      </c>
      <c r="F1390" s="1" t="str">
        <f t="shared" si="190"/>
        <v>**</v>
      </c>
      <c r="G1390" s="1" t="str">
        <f t="shared" si="191"/>
        <v>**</v>
      </c>
      <c r="J1390" s="1" t="str">
        <f t="shared" si="192"/>
        <v>**</v>
      </c>
      <c r="P1390" s="1">
        <v>7</v>
      </c>
      <c r="Q1390" s="1">
        <f t="shared" si="197"/>
        <v>0.01</v>
      </c>
      <c r="T1390" s="4">
        <v>45.91</v>
      </c>
      <c r="U1390" s="9">
        <f t="shared" si="193"/>
        <v>0</v>
      </c>
      <c r="V1390" s="4">
        <f t="shared" si="194"/>
        <v>6.5585714285714278</v>
      </c>
      <c r="W1390" s="1" t="s">
        <v>21</v>
      </c>
      <c r="X1390" s="1">
        <v>7.46</v>
      </c>
      <c r="Y1390" s="4">
        <f t="shared" si="195"/>
        <v>53.37</v>
      </c>
      <c r="Z1390" s="1" t="s">
        <v>15</v>
      </c>
      <c r="AA1390" s="1" t="s">
        <v>37</v>
      </c>
      <c r="AB1390" s="1" t="s">
        <v>29</v>
      </c>
      <c r="AC1390" s="1" t="s">
        <v>43</v>
      </c>
      <c r="AD1390" s="1" t="s">
        <v>19</v>
      </c>
      <c r="AE1390" s="2">
        <v>40044</v>
      </c>
    </row>
    <row r="1391" spans="1:31" x14ac:dyDescent="0.25">
      <c r="A1391">
        <f t="shared" si="196"/>
        <v>1390</v>
      </c>
      <c r="B1391" s="1">
        <v>1762</v>
      </c>
      <c r="C1391" s="2">
        <v>40044</v>
      </c>
      <c r="D1391" s="1" t="s">
        <v>27</v>
      </c>
      <c r="E1391" s="1" t="str">
        <f t="shared" si="189"/>
        <v>*</v>
      </c>
      <c r="F1391" s="1" t="str">
        <f t="shared" si="190"/>
        <v>*</v>
      </c>
      <c r="G1391" s="1" t="str">
        <f t="shared" si="191"/>
        <v>*</v>
      </c>
      <c r="J1391" s="1" t="str">
        <f t="shared" si="192"/>
        <v>*</v>
      </c>
      <c r="P1391" s="1">
        <v>43</v>
      </c>
      <c r="Q1391" s="1">
        <f t="shared" si="197"/>
        <v>0.05</v>
      </c>
      <c r="T1391" s="4">
        <v>1279.5050000000001</v>
      </c>
      <c r="U1391" s="9">
        <f t="shared" si="193"/>
        <v>1</v>
      </c>
      <c r="V1391" s="4">
        <f t="shared" si="194"/>
        <v>29.755930232558143</v>
      </c>
      <c r="W1391" s="1" t="s">
        <v>14</v>
      </c>
      <c r="X1391" s="1">
        <v>1.1000000000000001</v>
      </c>
      <c r="Y1391" s="4">
        <f t="shared" si="195"/>
        <v>1280.605</v>
      </c>
      <c r="Z1391" s="1" t="s">
        <v>46</v>
      </c>
      <c r="AA1391" s="1" t="s">
        <v>37</v>
      </c>
      <c r="AB1391" s="1" t="s">
        <v>24</v>
      </c>
      <c r="AC1391" s="1" t="s">
        <v>25</v>
      </c>
      <c r="AD1391" s="1" t="s">
        <v>19</v>
      </c>
      <c r="AE1391" s="2">
        <v>40045</v>
      </c>
    </row>
    <row r="1392" spans="1:31" x14ac:dyDescent="0.25">
      <c r="A1392">
        <f t="shared" si="196"/>
        <v>1391</v>
      </c>
      <c r="B1392" s="1">
        <v>19175</v>
      </c>
      <c r="C1392" s="2">
        <v>40044</v>
      </c>
      <c r="D1392" s="1" t="s">
        <v>13</v>
      </c>
      <c r="E1392" s="1" t="str">
        <f t="shared" si="189"/>
        <v>*</v>
      </c>
      <c r="F1392" s="1" t="str">
        <f t="shared" si="190"/>
        <v>*</v>
      </c>
      <c r="G1392" s="1" t="str">
        <f t="shared" si="191"/>
        <v>*</v>
      </c>
      <c r="J1392" s="1" t="str">
        <f t="shared" si="192"/>
        <v>*</v>
      </c>
      <c r="P1392" s="1">
        <v>19</v>
      </c>
      <c r="Q1392" s="1">
        <f t="shared" si="197"/>
        <v>0.02</v>
      </c>
      <c r="T1392" s="4">
        <v>1133.4494999999999</v>
      </c>
      <c r="U1392" s="9">
        <f t="shared" si="193"/>
        <v>1</v>
      </c>
      <c r="V1392" s="4">
        <f t="shared" si="194"/>
        <v>59.655236842105261</v>
      </c>
      <c r="W1392" s="1" t="s">
        <v>21</v>
      </c>
      <c r="X1392" s="1">
        <v>5.31</v>
      </c>
      <c r="Y1392" s="4">
        <f t="shared" si="195"/>
        <v>1138.7594999999999</v>
      </c>
      <c r="Z1392" s="1" t="s">
        <v>46</v>
      </c>
      <c r="AA1392" s="1" t="s">
        <v>16</v>
      </c>
      <c r="AB1392" s="1" t="s">
        <v>24</v>
      </c>
      <c r="AC1392" s="1" t="s">
        <v>25</v>
      </c>
      <c r="AD1392" s="1" t="s">
        <v>19</v>
      </c>
      <c r="AE1392" s="2">
        <v>40051</v>
      </c>
    </row>
    <row r="1393" spans="1:31" x14ac:dyDescent="0.25">
      <c r="A1393">
        <f t="shared" si="196"/>
        <v>1392</v>
      </c>
      <c r="B1393" s="1">
        <v>45410</v>
      </c>
      <c r="C1393" s="2">
        <v>40044</v>
      </c>
      <c r="D1393" s="1" t="s">
        <v>13</v>
      </c>
      <c r="E1393" s="1" t="str">
        <f t="shared" si="189"/>
        <v>*</v>
      </c>
      <c r="F1393" s="1" t="str">
        <f t="shared" si="190"/>
        <v>*</v>
      </c>
      <c r="G1393" s="1" t="str">
        <f t="shared" si="191"/>
        <v>*</v>
      </c>
      <c r="J1393" s="1" t="str">
        <f t="shared" si="192"/>
        <v>*</v>
      </c>
      <c r="P1393" s="1">
        <v>19</v>
      </c>
      <c r="Q1393" s="1">
        <f t="shared" si="197"/>
        <v>0.02</v>
      </c>
      <c r="T1393" s="4">
        <v>991.36</v>
      </c>
      <c r="U1393" s="9">
        <f t="shared" si="193"/>
        <v>0</v>
      </c>
      <c r="V1393" s="4">
        <f t="shared" si="194"/>
        <v>52.176842105263155</v>
      </c>
      <c r="W1393" s="1" t="s">
        <v>21</v>
      </c>
      <c r="X1393" s="1">
        <v>19.989999999999998</v>
      </c>
      <c r="Y1393" s="4">
        <f t="shared" si="195"/>
        <v>1011.35</v>
      </c>
      <c r="Z1393" s="1" t="s">
        <v>49</v>
      </c>
      <c r="AA1393" s="1" t="s">
        <v>28</v>
      </c>
      <c r="AB1393" s="1" t="s">
        <v>29</v>
      </c>
      <c r="AC1393" s="1" t="s">
        <v>55</v>
      </c>
      <c r="AD1393" s="1" t="s">
        <v>19</v>
      </c>
      <c r="AE1393" s="2">
        <v>40049</v>
      </c>
    </row>
    <row r="1394" spans="1:31" x14ac:dyDescent="0.25">
      <c r="A1394">
        <f t="shared" si="196"/>
        <v>1393</v>
      </c>
      <c r="B1394" s="1">
        <v>1762</v>
      </c>
      <c r="C1394" s="2">
        <v>40044</v>
      </c>
      <c r="D1394" s="1" t="s">
        <v>27</v>
      </c>
      <c r="E1394" s="1" t="str">
        <f t="shared" si="189"/>
        <v>*</v>
      </c>
      <c r="F1394" s="1" t="str">
        <f t="shared" si="190"/>
        <v>*</v>
      </c>
      <c r="G1394" s="1" t="str">
        <f t="shared" si="191"/>
        <v>*</v>
      </c>
      <c r="J1394" s="1" t="str">
        <f t="shared" si="192"/>
        <v>*</v>
      </c>
      <c r="P1394" s="1">
        <v>29</v>
      </c>
      <c r="Q1394" s="1">
        <f t="shared" si="197"/>
        <v>3.5000000000000003E-2</v>
      </c>
      <c r="T1394" s="4">
        <v>857.11</v>
      </c>
      <c r="U1394" s="9">
        <f t="shared" si="193"/>
        <v>0</v>
      </c>
      <c r="V1394" s="4">
        <f t="shared" si="194"/>
        <v>29.555517241379309</v>
      </c>
      <c r="W1394" s="1" t="s">
        <v>21</v>
      </c>
      <c r="X1394" s="1">
        <v>1.99</v>
      </c>
      <c r="Y1394" s="4">
        <f t="shared" si="195"/>
        <v>859.1</v>
      </c>
      <c r="Z1394" s="1" t="s">
        <v>46</v>
      </c>
      <c r="AA1394" s="1" t="s">
        <v>37</v>
      </c>
      <c r="AB1394" s="1" t="s">
        <v>24</v>
      </c>
      <c r="AC1394" s="1" t="s">
        <v>38</v>
      </c>
      <c r="AD1394" s="1" t="s">
        <v>41</v>
      </c>
      <c r="AE1394" s="2">
        <v>40046</v>
      </c>
    </row>
    <row r="1395" spans="1:31" x14ac:dyDescent="0.25">
      <c r="A1395">
        <f t="shared" si="196"/>
        <v>1394</v>
      </c>
      <c r="B1395" s="1">
        <v>1762</v>
      </c>
      <c r="C1395" s="2">
        <v>40044</v>
      </c>
      <c r="D1395" s="1" t="s">
        <v>27</v>
      </c>
      <c r="E1395" s="1" t="str">
        <f t="shared" si="189"/>
        <v>*</v>
      </c>
      <c r="F1395" s="1" t="str">
        <f t="shared" si="190"/>
        <v>*</v>
      </c>
      <c r="G1395" s="1" t="str">
        <f t="shared" si="191"/>
        <v>*</v>
      </c>
      <c r="J1395" s="1" t="str">
        <f t="shared" si="192"/>
        <v>*</v>
      </c>
      <c r="P1395" s="1">
        <v>11</v>
      </c>
      <c r="Q1395" s="1">
        <f t="shared" si="197"/>
        <v>0.02</v>
      </c>
      <c r="T1395" s="4">
        <v>69.599999999999994</v>
      </c>
      <c r="U1395" s="9">
        <f t="shared" si="193"/>
        <v>0</v>
      </c>
      <c r="V1395" s="4">
        <f t="shared" si="194"/>
        <v>6.3272727272727272</v>
      </c>
      <c r="W1395" s="1" t="s">
        <v>21</v>
      </c>
      <c r="X1395" s="1">
        <v>2.5</v>
      </c>
      <c r="Y1395" s="4">
        <f t="shared" si="195"/>
        <v>72.099999999999994</v>
      </c>
      <c r="Z1395" s="1" t="s">
        <v>46</v>
      </c>
      <c r="AA1395" s="1" t="s">
        <v>37</v>
      </c>
      <c r="AB1395" s="1" t="s">
        <v>29</v>
      </c>
      <c r="AC1395" s="1" t="s">
        <v>57</v>
      </c>
      <c r="AD1395" s="1" t="s">
        <v>19</v>
      </c>
      <c r="AE1395" s="2">
        <v>40045</v>
      </c>
    </row>
    <row r="1396" spans="1:31" x14ac:dyDescent="0.25">
      <c r="A1396">
        <f t="shared" si="196"/>
        <v>1395</v>
      </c>
      <c r="B1396" s="1">
        <v>33888</v>
      </c>
      <c r="C1396" s="2">
        <v>40045</v>
      </c>
      <c r="D1396" s="1" t="s">
        <v>27</v>
      </c>
      <c r="E1396" s="1" t="str">
        <f t="shared" si="189"/>
        <v>*</v>
      </c>
      <c r="F1396" s="1" t="str">
        <f t="shared" si="190"/>
        <v>*</v>
      </c>
      <c r="G1396" s="1" t="str">
        <f t="shared" si="191"/>
        <v>*</v>
      </c>
      <c r="J1396" s="1" t="str">
        <f t="shared" si="192"/>
        <v>*</v>
      </c>
      <c r="P1396" s="1">
        <v>47</v>
      </c>
      <c r="Q1396" s="1">
        <f t="shared" si="197"/>
        <v>0.05</v>
      </c>
      <c r="T1396" s="4">
        <v>10377.219999999999</v>
      </c>
      <c r="U1396" s="9">
        <f t="shared" si="193"/>
        <v>1</v>
      </c>
      <c r="V1396" s="4">
        <f t="shared" si="194"/>
        <v>220.79191489361702</v>
      </c>
      <c r="W1396" s="1" t="s">
        <v>33</v>
      </c>
      <c r="X1396" s="1">
        <v>28.66</v>
      </c>
      <c r="Y1396" s="4">
        <f t="shared" si="195"/>
        <v>10405.879999999999</v>
      </c>
      <c r="Z1396" s="1" t="s">
        <v>39</v>
      </c>
      <c r="AA1396" s="1" t="s">
        <v>37</v>
      </c>
      <c r="AB1396" s="1" t="s">
        <v>29</v>
      </c>
      <c r="AC1396" s="1" t="s">
        <v>55</v>
      </c>
      <c r="AD1396" s="1" t="s">
        <v>35</v>
      </c>
      <c r="AE1396" s="2">
        <v>40047</v>
      </c>
    </row>
    <row r="1397" spans="1:31" x14ac:dyDescent="0.25">
      <c r="A1397">
        <f t="shared" si="196"/>
        <v>1396</v>
      </c>
      <c r="B1397" s="1">
        <v>33888</v>
      </c>
      <c r="C1397" s="2">
        <v>40045</v>
      </c>
      <c r="D1397" s="1" t="s">
        <v>27</v>
      </c>
      <c r="E1397" s="1" t="str">
        <f t="shared" si="189"/>
        <v>*</v>
      </c>
      <c r="F1397" s="1" t="str">
        <f t="shared" si="190"/>
        <v>*</v>
      </c>
      <c r="G1397" s="1" t="str">
        <f t="shared" si="191"/>
        <v>*</v>
      </c>
      <c r="J1397" s="1" t="str">
        <f t="shared" si="192"/>
        <v>*</v>
      </c>
      <c r="P1397" s="1">
        <v>31</v>
      </c>
      <c r="Q1397" s="1">
        <f t="shared" si="197"/>
        <v>0.04</v>
      </c>
      <c r="T1397" s="4">
        <v>349.43</v>
      </c>
      <c r="U1397" s="9">
        <f t="shared" si="193"/>
        <v>0</v>
      </c>
      <c r="V1397" s="4">
        <f t="shared" si="194"/>
        <v>11.271935483870967</v>
      </c>
      <c r="W1397" s="1" t="s">
        <v>21</v>
      </c>
      <c r="X1397" s="1">
        <v>7.19</v>
      </c>
      <c r="Y1397" s="4">
        <f t="shared" si="195"/>
        <v>356.62</v>
      </c>
      <c r="Z1397" s="1" t="s">
        <v>39</v>
      </c>
      <c r="AA1397" s="1" t="s">
        <v>37</v>
      </c>
      <c r="AB1397" s="1" t="s">
        <v>29</v>
      </c>
      <c r="AC1397" s="1" t="s">
        <v>43</v>
      </c>
      <c r="AD1397" s="1" t="s">
        <v>19</v>
      </c>
      <c r="AE1397" s="2">
        <v>40048</v>
      </c>
    </row>
    <row r="1398" spans="1:31" x14ac:dyDescent="0.25">
      <c r="A1398">
        <f t="shared" si="196"/>
        <v>1397</v>
      </c>
      <c r="B1398" s="1">
        <v>33888</v>
      </c>
      <c r="C1398" s="2">
        <v>40045</v>
      </c>
      <c r="D1398" s="1" t="s">
        <v>27</v>
      </c>
      <c r="E1398" s="1" t="str">
        <f t="shared" si="189"/>
        <v>*</v>
      </c>
      <c r="F1398" s="1" t="str">
        <f t="shared" si="190"/>
        <v>*</v>
      </c>
      <c r="G1398" s="1" t="str">
        <f t="shared" si="191"/>
        <v>*</v>
      </c>
      <c r="J1398" s="1" t="str">
        <f t="shared" si="192"/>
        <v>*</v>
      </c>
      <c r="P1398" s="1">
        <v>3</v>
      </c>
      <c r="Q1398" s="1">
        <f t="shared" si="197"/>
        <v>0.01</v>
      </c>
      <c r="T1398" s="4">
        <v>58.33</v>
      </c>
      <c r="U1398" s="9">
        <f t="shared" si="193"/>
        <v>0</v>
      </c>
      <c r="V1398" s="4">
        <f t="shared" si="194"/>
        <v>19.443333333333332</v>
      </c>
      <c r="W1398" s="1" t="s">
        <v>21</v>
      </c>
      <c r="X1398" s="1">
        <v>11.25</v>
      </c>
      <c r="Y1398" s="4">
        <f t="shared" si="195"/>
        <v>69.58</v>
      </c>
      <c r="Z1398" s="1" t="s">
        <v>39</v>
      </c>
      <c r="AA1398" s="1" t="s">
        <v>37</v>
      </c>
      <c r="AB1398" s="1" t="s">
        <v>29</v>
      </c>
      <c r="AC1398" s="1" t="s">
        <v>55</v>
      </c>
      <c r="AD1398" s="1" t="s">
        <v>19</v>
      </c>
      <c r="AE1398" s="2">
        <v>40046</v>
      </c>
    </row>
    <row r="1399" spans="1:31" x14ac:dyDescent="0.25">
      <c r="A1399">
        <f t="shared" si="196"/>
        <v>1398</v>
      </c>
      <c r="B1399" s="1">
        <v>2433</v>
      </c>
      <c r="C1399" s="2">
        <v>40046</v>
      </c>
      <c r="D1399" s="1" t="s">
        <v>27</v>
      </c>
      <c r="E1399" s="1" t="str">
        <f t="shared" si="189"/>
        <v>*</v>
      </c>
      <c r="F1399" s="1" t="str">
        <f t="shared" si="190"/>
        <v>*</v>
      </c>
      <c r="G1399" s="1" t="str">
        <f t="shared" si="191"/>
        <v>*</v>
      </c>
      <c r="J1399" s="1" t="str">
        <f t="shared" si="192"/>
        <v>*</v>
      </c>
      <c r="P1399" s="1">
        <v>14</v>
      </c>
      <c r="Q1399" s="1">
        <f t="shared" si="197"/>
        <v>0.02</v>
      </c>
      <c r="T1399" s="4">
        <v>24105.87</v>
      </c>
      <c r="U1399" s="9">
        <f t="shared" si="193"/>
        <v>1</v>
      </c>
      <c r="V1399" s="4">
        <f t="shared" si="194"/>
        <v>1721.847857142857</v>
      </c>
      <c r="W1399" s="1" t="s">
        <v>33</v>
      </c>
      <c r="X1399" s="1">
        <v>14.7</v>
      </c>
      <c r="Y1399" s="4">
        <f t="shared" si="195"/>
        <v>24120.57</v>
      </c>
      <c r="Z1399" s="1" t="s">
        <v>46</v>
      </c>
      <c r="AA1399" s="1" t="s">
        <v>28</v>
      </c>
      <c r="AB1399" s="1" t="s">
        <v>24</v>
      </c>
      <c r="AC1399" s="1" t="s">
        <v>56</v>
      </c>
      <c r="AD1399" s="1" t="s">
        <v>35</v>
      </c>
      <c r="AE1399" s="2">
        <v>40046</v>
      </c>
    </row>
    <row r="1400" spans="1:31" x14ac:dyDescent="0.25">
      <c r="A1400">
        <f t="shared" si="196"/>
        <v>1399</v>
      </c>
      <c r="B1400" s="1">
        <v>43779</v>
      </c>
      <c r="C1400" s="2">
        <v>40046</v>
      </c>
      <c r="D1400" s="1" t="s">
        <v>20</v>
      </c>
      <c r="E1400" s="1" t="str">
        <f t="shared" si="189"/>
        <v>*</v>
      </c>
      <c r="F1400" s="1" t="str">
        <f t="shared" si="190"/>
        <v>**</v>
      </c>
      <c r="G1400" s="1" t="str">
        <f t="shared" si="191"/>
        <v>**</v>
      </c>
      <c r="J1400" s="1" t="str">
        <f t="shared" si="192"/>
        <v>**</v>
      </c>
      <c r="P1400" s="1">
        <v>20</v>
      </c>
      <c r="Q1400" s="1">
        <f t="shared" si="197"/>
        <v>3.5000000000000003E-2</v>
      </c>
      <c r="T1400" s="4">
        <v>3878.49</v>
      </c>
      <c r="U1400" s="9">
        <f t="shared" si="193"/>
        <v>1</v>
      </c>
      <c r="V1400" s="4">
        <f t="shared" si="194"/>
        <v>193.92449999999999</v>
      </c>
      <c r="W1400" s="1" t="s">
        <v>21</v>
      </c>
      <c r="X1400" s="1">
        <v>21.21</v>
      </c>
      <c r="Y1400" s="4">
        <f t="shared" si="195"/>
        <v>3899.7</v>
      </c>
      <c r="Z1400" s="1" t="s">
        <v>44</v>
      </c>
      <c r="AA1400" s="1" t="s">
        <v>28</v>
      </c>
      <c r="AB1400" s="1" t="s">
        <v>17</v>
      </c>
      <c r="AC1400" s="1" t="s">
        <v>18</v>
      </c>
      <c r="AD1400" s="1" t="s">
        <v>48</v>
      </c>
      <c r="AE1400" s="2">
        <v>40049</v>
      </c>
    </row>
    <row r="1401" spans="1:31" x14ac:dyDescent="0.25">
      <c r="A1401">
        <f t="shared" si="196"/>
        <v>1400</v>
      </c>
      <c r="B1401" s="1">
        <v>43301</v>
      </c>
      <c r="C1401" s="2">
        <v>40046</v>
      </c>
      <c r="D1401" s="1" t="s">
        <v>32</v>
      </c>
      <c r="E1401" s="1" t="str">
        <f t="shared" si="189"/>
        <v>***</v>
      </c>
      <c r="F1401" s="1" t="str">
        <f t="shared" si="190"/>
        <v>***</v>
      </c>
      <c r="G1401" s="1" t="str">
        <f t="shared" si="191"/>
        <v>***</v>
      </c>
      <c r="J1401" s="1" t="str">
        <f t="shared" si="192"/>
        <v>***</v>
      </c>
      <c r="P1401" s="1">
        <v>33</v>
      </c>
      <c r="Q1401" s="1">
        <f t="shared" si="197"/>
        <v>0.04</v>
      </c>
      <c r="T1401" s="4">
        <v>3537.84</v>
      </c>
      <c r="U1401" s="9">
        <f t="shared" si="193"/>
        <v>1</v>
      </c>
      <c r="V1401" s="4">
        <f t="shared" si="194"/>
        <v>107.20727272727274</v>
      </c>
      <c r="W1401" s="1" t="s">
        <v>33</v>
      </c>
      <c r="X1401" s="1">
        <v>42</v>
      </c>
      <c r="Y1401" s="4">
        <f t="shared" si="195"/>
        <v>3579.84</v>
      </c>
      <c r="Z1401" s="1" t="s">
        <v>46</v>
      </c>
      <c r="AA1401" s="1" t="s">
        <v>23</v>
      </c>
      <c r="AB1401" s="1" t="s">
        <v>17</v>
      </c>
      <c r="AC1401" s="1" t="s">
        <v>34</v>
      </c>
      <c r="AD1401" s="1" t="s">
        <v>35</v>
      </c>
      <c r="AE1401" s="2">
        <v>40047</v>
      </c>
    </row>
    <row r="1402" spans="1:31" x14ac:dyDescent="0.25">
      <c r="A1402">
        <f t="shared" si="196"/>
        <v>1401</v>
      </c>
      <c r="B1402" s="1">
        <v>43301</v>
      </c>
      <c r="C1402" s="2">
        <v>40046</v>
      </c>
      <c r="D1402" s="1" t="s">
        <v>32</v>
      </c>
      <c r="E1402" s="1" t="str">
        <f t="shared" si="189"/>
        <v>***</v>
      </c>
      <c r="F1402" s="1" t="str">
        <f t="shared" si="190"/>
        <v>***</v>
      </c>
      <c r="G1402" s="1" t="str">
        <f t="shared" si="191"/>
        <v>***</v>
      </c>
      <c r="J1402" s="1" t="str">
        <f t="shared" si="192"/>
        <v>***</v>
      </c>
      <c r="P1402" s="1">
        <v>43</v>
      </c>
      <c r="Q1402" s="1">
        <f t="shared" si="197"/>
        <v>0.05</v>
      </c>
      <c r="T1402" s="4">
        <v>2221.1999999999998</v>
      </c>
      <c r="U1402" s="9">
        <f t="shared" si="193"/>
        <v>1</v>
      </c>
      <c r="V1402" s="4">
        <f t="shared" si="194"/>
        <v>51.655813953488369</v>
      </c>
      <c r="W1402" s="1" t="s">
        <v>21</v>
      </c>
      <c r="X1402" s="1">
        <v>35</v>
      </c>
      <c r="Y1402" s="4">
        <f t="shared" si="195"/>
        <v>2256.1999999999998</v>
      </c>
      <c r="Z1402" s="1" t="s">
        <v>46</v>
      </c>
      <c r="AA1402" s="1" t="s">
        <v>23</v>
      </c>
      <c r="AB1402" s="1" t="s">
        <v>29</v>
      </c>
      <c r="AC1402" s="1" t="s">
        <v>55</v>
      </c>
      <c r="AD1402" s="1" t="s">
        <v>48</v>
      </c>
      <c r="AE1402" s="2">
        <v>40048</v>
      </c>
    </row>
    <row r="1403" spans="1:31" x14ac:dyDescent="0.25">
      <c r="A1403">
        <f t="shared" si="196"/>
        <v>1402</v>
      </c>
      <c r="B1403" s="1">
        <v>9187</v>
      </c>
      <c r="C1403" s="2">
        <v>40046</v>
      </c>
      <c r="D1403" s="1" t="s">
        <v>20</v>
      </c>
      <c r="E1403" s="1" t="str">
        <f t="shared" si="189"/>
        <v>*</v>
      </c>
      <c r="F1403" s="1" t="str">
        <f t="shared" si="190"/>
        <v>**</v>
      </c>
      <c r="G1403" s="1" t="str">
        <f t="shared" si="191"/>
        <v>**</v>
      </c>
      <c r="J1403" s="1" t="str">
        <f t="shared" si="192"/>
        <v>**</v>
      </c>
      <c r="P1403" s="1">
        <v>8</v>
      </c>
      <c r="Q1403" s="1">
        <f t="shared" si="197"/>
        <v>0.01</v>
      </c>
      <c r="T1403" s="4">
        <v>994.22799999999995</v>
      </c>
      <c r="U1403" s="9">
        <f t="shared" si="193"/>
        <v>0</v>
      </c>
      <c r="V1403" s="4">
        <f t="shared" si="194"/>
        <v>124.27849999999999</v>
      </c>
      <c r="W1403" s="1" t="s">
        <v>21</v>
      </c>
      <c r="X1403" s="1">
        <v>8.99</v>
      </c>
      <c r="Y1403" s="4">
        <f t="shared" si="195"/>
        <v>1003.218</v>
      </c>
      <c r="Z1403" s="1" t="s">
        <v>46</v>
      </c>
      <c r="AA1403" s="1" t="s">
        <v>23</v>
      </c>
      <c r="AB1403" s="1" t="s">
        <v>24</v>
      </c>
      <c r="AC1403" s="1" t="s">
        <v>25</v>
      </c>
      <c r="AD1403" s="1" t="s">
        <v>19</v>
      </c>
      <c r="AE1403" s="2">
        <v>40048</v>
      </c>
    </row>
    <row r="1404" spans="1:31" x14ac:dyDescent="0.25">
      <c r="A1404">
        <f t="shared" si="196"/>
        <v>1403</v>
      </c>
      <c r="B1404" s="1">
        <v>9187</v>
      </c>
      <c r="C1404" s="2">
        <v>40046</v>
      </c>
      <c r="D1404" s="1" t="s">
        <v>20</v>
      </c>
      <c r="E1404" s="1" t="str">
        <f t="shared" si="189"/>
        <v>*</v>
      </c>
      <c r="F1404" s="1" t="str">
        <f t="shared" si="190"/>
        <v>**</v>
      </c>
      <c r="G1404" s="1" t="str">
        <f t="shared" si="191"/>
        <v>**</v>
      </c>
      <c r="J1404" s="1" t="str">
        <f t="shared" si="192"/>
        <v>**</v>
      </c>
      <c r="P1404" s="1">
        <v>40</v>
      </c>
      <c r="Q1404" s="1">
        <f t="shared" si="197"/>
        <v>0.05</v>
      </c>
      <c r="T1404" s="4">
        <v>174.64</v>
      </c>
      <c r="U1404" s="9">
        <f t="shared" si="193"/>
        <v>0</v>
      </c>
      <c r="V1404" s="4">
        <f t="shared" si="194"/>
        <v>4.3659999999999997</v>
      </c>
      <c r="W1404" s="1" t="s">
        <v>21</v>
      </c>
      <c r="X1404" s="1">
        <v>5.15</v>
      </c>
      <c r="Y1404" s="4">
        <f t="shared" si="195"/>
        <v>179.79</v>
      </c>
      <c r="Z1404" s="1" t="s">
        <v>46</v>
      </c>
      <c r="AA1404" s="1" t="s">
        <v>23</v>
      </c>
      <c r="AB1404" s="1" t="s">
        <v>29</v>
      </c>
      <c r="AC1404" s="1" t="s">
        <v>63</v>
      </c>
      <c r="AD1404" s="1" t="s">
        <v>19</v>
      </c>
      <c r="AE1404" s="2">
        <v>40047</v>
      </c>
    </row>
    <row r="1405" spans="1:31" x14ac:dyDescent="0.25">
      <c r="A1405">
        <f t="shared" si="196"/>
        <v>1404</v>
      </c>
      <c r="B1405" s="1">
        <v>41825</v>
      </c>
      <c r="C1405" s="2">
        <v>40047</v>
      </c>
      <c r="D1405" s="1" t="s">
        <v>32</v>
      </c>
      <c r="E1405" s="1" t="str">
        <f t="shared" si="189"/>
        <v>***</v>
      </c>
      <c r="F1405" s="1" t="str">
        <f t="shared" si="190"/>
        <v>***</v>
      </c>
      <c r="G1405" s="1" t="str">
        <f t="shared" si="191"/>
        <v>***</v>
      </c>
      <c r="J1405" s="1" t="str">
        <f t="shared" si="192"/>
        <v>***</v>
      </c>
      <c r="P1405" s="1">
        <v>50</v>
      </c>
      <c r="Q1405" s="1">
        <f t="shared" si="197"/>
        <v>0.06</v>
      </c>
      <c r="T1405" s="4">
        <v>7817.45</v>
      </c>
      <c r="U1405" s="9">
        <f t="shared" si="193"/>
        <v>1</v>
      </c>
      <c r="V1405" s="4">
        <f t="shared" si="194"/>
        <v>156.34899999999999</v>
      </c>
      <c r="W1405" s="1" t="s">
        <v>33</v>
      </c>
      <c r="X1405" s="1">
        <v>60.2</v>
      </c>
      <c r="Y1405" s="4">
        <f t="shared" si="195"/>
        <v>7877.65</v>
      </c>
      <c r="Z1405" s="1" t="s">
        <v>53</v>
      </c>
      <c r="AA1405" s="1" t="s">
        <v>16</v>
      </c>
      <c r="AB1405" s="1" t="s">
        <v>17</v>
      </c>
      <c r="AC1405" s="1" t="s">
        <v>34</v>
      </c>
      <c r="AD1405" s="1" t="s">
        <v>35</v>
      </c>
      <c r="AE1405" s="2">
        <v>40047</v>
      </c>
    </row>
    <row r="1406" spans="1:31" x14ac:dyDescent="0.25">
      <c r="A1406">
        <f t="shared" si="196"/>
        <v>1405</v>
      </c>
      <c r="B1406" s="1">
        <v>41825</v>
      </c>
      <c r="C1406" s="2">
        <v>40047</v>
      </c>
      <c r="D1406" s="1" t="s">
        <v>32</v>
      </c>
      <c r="E1406" s="1" t="str">
        <f t="shared" si="189"/>
        <v>***</v>
      </c>
      <c r="F1406" s="1" t="str">
        <f t="shared" si="190"/>
        <v>***</v>
      </c>
      <c r="G1406" s="1" t="str">
        <f t="shared" si="191"/>
        <v>***</v>
      </c>
      <c r="J1406" s="1" t="str">
        <f t="shared" si="192"/>
        <v>***</v>
      </c>
      <c r="P1406" s="1">
        <v>43</v>
      </c>
      <c r="Q1406" s="1">
        <f t="shared" si="197"/>
        <v>0.05</v>
      </c>
      <c r="T1406" s="4">
        <v>3277.39</v>
      </c>
      <c r="U1406" s="9">
        <f t="shared" si="193"/>
        <v>1</v>
      </c>
      <c r="V1406" s="4">
        <f t="shared" si="194"/>
        <v>76.218372093023248</v>
      </c>
      <c r="W1406" s="1" t="s">
        <v>21</v>
      </c>
      <c r="X1406" s="1">
        <v>4</v>
      </c>
      <c r="Y1406" s="4">
        <f t="shared" si="195"/>
        <v>3281.39</v>
      </c>
      <c r="Z1406" s="1" t="s">
        <v>54</v>
      </c>
      <c r="AA1406" s="1" t="s">
        <v>16</v>
      </c>
      <c r="AB1406" s="1" t="s">
        <v>24</v>
      </c>
      <c r="AC1406" s="1" t="s">
        <v>38</v>
      </c>
      <c r="AD1406" s="1" t="s">
        <v>19</v>
      </c>
      <c r="AE1406" s="2">
        <v>40048</v>
      </c>
    </row>
    <row r="1407" spans="1:31" x14ac:dyDescent="0.25">
      <c r="A1407">
        <f t="shared" si="196"/>
        <v>1406</v>
      </c>
      <c r="B1407" s="1">
        <v>52897</v>
      </c>
      <c r="C1407" s="2">
        <v>40047</v>
      </c>
      <c r="D1407" s="1" t="s">
        <v>36</v>
      </c>
      <c r="E1407" s="1" t="str">
        <f t="shared" si="189"/>
        <v>*</v>
      </c>
      <c r="F1407" s="1" t="str">
        <f t="shared" si="190"/>
        <v>*</v>
      </c>
      <c r="G1407" s="1" t="str">
        <f t="shared" si="191"/>
        <v>*</v>
      </c>
      <c r="J1407" s="1" t="str">
        <f t="shared" si="192"/>
        <v>*</v>
      </c>
      <c r="P1407" s="1">
        <v>40</v>
      </c>
      <c r="Q1407" s="1">
        <f t="shared" si="197"/>
        <v>0.05</v>
      </c>
      <c r="T1407" s="4">
        <v>2055.98</v>
      </c>
      <c r="U1407" s="9">
        <f t="shared" si="193"/>
        <v>1</v>
      </c>
      <c r="V1407" s="4">
        <f t="shared" si="194"/>
        <v>51.399500000000003</v>
      </c>
      <c r="W1407" s="1" t="s">
        <v>21</v>
      </c>
      <c r="X1407" s="1">
        <v>5.86</v>
      </c>
      <c r="Y1407" s="4">
        <f t="shared" si="195"/>
        <v>2061.84</v>
      </c>
      <c r="Z1407" s="1" t="s">
        <v>46</v>
      </c>
      <c r="AA1407" s="1" t="s">
        <v>37</v>
      </c>
      <c r="AB1407" s="1" t="s">
        <v>29</v>
      </c>
      <c r="AC1407" s="1" t="s">
        <v>40</v>
      </c>
      <c r="AD1407" s="1" t="s">
        <v>19</v>
      </c>
      <c r="AE1407" s="2">
        <v>40049</v>
      </c>
    </row>
    <row r="1408" spans="1:31" x14ac:dyDescent="0.25">
      <c r="A1408">
        <f t="shared" si="196"/>
        <v>1407</v>
      </c>
      <c r="B1408" s="1">
        <v>24162</v>
      </c>
      <c r="C1408" s="2">
        <v>40047</v>
      </c>
      <c r="D1408" s="1" t="s">
        <v>27</v>
      </c>
      <c r="E1408" s="1" t="str">
        <f t="shared" si="189"/>
        <v>*</v>
      </c>
      <c r="F1408" s="1" t="str">
        <f t="shared" si="190"/>
        <v>*</v>
      </c>
      <c r="G1408" s="1" t="str">
        <f t="shared" si="191"/>
        <v>*</v>
      </c>
      <c r="J1408" s="1" t="str">
        <f t="shared" si="192"/>
        <v>*</v>
      </c>
      <c r="P1408" s="1">
        <v>12</v>
      </c>
      <c r="Q1408" s="1">
        <f t="shared" si="197"/>
        <v>0.02</v>
      </c>
      <c r="T1408" s="4">
        <v>1755.3</v>
      </c>
      <c r="U1408" s="9">
        <f t="shared" si="193"/>
        <v>1</v>
      </c>
      <c r="V1408" s="4">
        <f t="shared" si="194"/>
        <v>146.27500000000001</v>
      </c>
      <c r="W1408" s="1" t="s">
        <v>33</v>
      </c>
      <c r="X1408" s="1">
        <v>16.010000000000002</v>
      </c>
      <c r="Y1408" s="4">
        <f t="shared" si="195"/>
        <v>1771.31</v>
      </c>
      <c r="Z1408" s="1" t="s">
        <v>51</v>
      </c>
      <c r="AA1408" s="1" t="s">
        <v>23</v>
      </c>
      <c r="AB1408" s="1" t="s">
        <v>17</v>
      </c>
      <c r="AC1408" s="1" t="s">
        <v>52</v>
      </c>
      <c r="AD1408" s="1" t="s">
        <v>59</v>
      </c>
      <c r="AE1408" s="2">
        <v>40048</v>
      </c>
    </row>
    <row r="1409" spans="1:31" x14ac:dyDescent="0.25">
      <c r="A1409">
        <f t="shared" si="196"/>
        <v>1408</v>
      </c>
      <c r="B1409" s="1">
        <v>57542</v>
      </c>
      <c r="C1409" s="2">
        <v>40047</v>
      </c>
      <c r="D1409" s="1" t="s">
        <v>20</v>
      </c>
      <c r="E1409" s="1" t="str">
        <f t="shared" si="189"/>
        <v>*</v>
      </c>
      <c r="F1409" s="1" t="str">
        <f t="shared" si="190"/>
        <v>**</v>
      </c>
      <c r="G1409" s="1" t="str">
        <f t="shared" si="191"/>
        <v>**</v>
      </c>
      <c r="J1409" s="1" t="str">
        <f t="shared" si="192"/>
        <v>**</v>
      </c>
      <c r="P1409" s="1">
        <v>23</v>
      </c>
      <c r="Q1409" s="1">
        <f t="shared" si="197"/>
        <v>3.5000000000000003E-2</v>
      </c>
      <c r="T1409" s="4">
        <v>1256.29</v>
      </c>
      <c r="U1409" s="9">
        <f t="shared" si="193"/>
        <v>1</v>
      </c>
      <c r="V1409" s="4">
        <f t="shared" si="194"/>
        <v>54.621304347826083</v>
      </c>
      <c r="W1409" s="1" t="s">
        <v>21</v>
      </c>
      <c r="X1409" s="1">
        <v>6.79</v>
      </c>
      <c r="Y1409" s="4">
        <f t="shared" si="195"/>
        <v>1263.08</v>
      </c>
      <c r="Z1409" s="1" t="s">
        <v>22</v>
      </c>
      <c r="AA1409" s="1" t="s">
        <v>28</v>
      </c>
      <c r="AB1409" s="1" t="s">
        <v>29</v>
      </c>
      <c r="AC1409" s="1" t="s">
        <v>40</v>
      </c>
      <c r="AD1409" s="1" t="s">
        <v>19</v>
      </c>
      <c r="AE1409" s="2">
        <v>40049</v>
      </c>
    </row>
    <row r="1410" spans="1:31" x14ac:dyDescent="0.25">
      <c r="A1410">
        <f t="shared" si="196"/>
        <v>1409</v>
      </c>
      <c r="B1410" s="1">
        <v>44196</v>
      </c>
      <c r="C1410" s="2">
        <v>40047</v>
      </c>
      <c r="D1410" s="1" t="s">
        <v>27</v>
      </c>
      <c r="E1410" s="1" t="str">
        <f t="shared" si="189"/>
        <v>*</v>
      </c>
      <c r="F1410" s="1" t="str">
        <f t="shared" si="190"/>
        <v>*</v>
      </c>
      <c r="G1410" s="1" t="str">
        <f t="shared" si="191"/>
        <v>*</v>
      </c>
      <c r="J1410" s="1" t="str">
        <f t="shared" si="192"/>
        <v>*</v>
      </c>
      <c r="P1410" s="1">
        <v>12</v>
      </c>
      <c r="Q1410" s="1">
        <f t="shared" si="197"/>
        <v>0.02</v>
      </c>
      <c r="T1410" s="4">
        <v>653.78599999999994</v>
      </c>
      <c r="U1410" s="9">
        <f t="shared" si="193"/>
        <v>0</v>
      </c>
      <c r="V1410" s="4">
        <f t="shared" si="194"/>
        <v>54.482166666666664</v>
      </c>
      <c r="W1410" s="1" t="s">
        <v>21</v>
      </c>
      <c r="X1410" s="1">
        <v>5.31</v>
      </c>
      <c r="Y1410" s="4">
        <f t="shared" si="195"/>
        <v>659.09599999999989</v>
      </c>
      <c r="Z1410" s="1" t="s">
        <v>44</v>
      </c>
      <c r="AA1410" s="1" t="s">
        <v>28</v>
      </c>
      <c r="AB1410" s="1" t="s">
        <v>24</v>
      </c>
      <c r="AC1410" s="1" t="s">
        <v>25</v>
      </c>
      <c r="AD1410" s="1" t="s">
        <v>19</v>
      </c>
      <c r="AE1410" s="2">
        <v>40048</v>
      </c>
    </row>
    <row r="1411" spans="1:31" x14ac:dyDescent="0.25">
      <c r="A1411">
        <f t="shared" si="196"/>
        <v>1410</v>
      </c>
      <c r="B1411" s="1">
        <v>44196</v>
      </c>
      <c r="C1411" s="2">
        <v>40047</v>
      </c>
      <c r="D1411" s="1" t="s">
        <v>27</v>
      </c>
      <c r="E1411" s="1" t="str">
        <f t="shared" ref="E1411:E1474" si="198">IF(D1411="Critical","***","*")</f>
        <v>*</v>
      </c>
      <c r="F1411" s="1" t="str">
        <f t="shared" ref="F1411:F1474" si="199">IF(D1411="Critical","***",IF(D1411="High","**","*"))</f>
        <v>*</v>
      </c>
      <c r="G1411" s="1" t="str">
        <f t="shared" ref="G1411:G1474" si="200">VLOOKUP(D1411,$H$6:$I$10,2,FALSE)</f>
        <v>*</v>
      </c>
      <c r="J1411" s="1" t="str">
        <f t="shared" ref="J1411:J1474" si="201">HLOOKUP(D1411,$K$5:$O$6,2,FALSE)</f>
        <v>*</v>
      </c>
      <c r="P1411" s="1">
        <v>10</v>
      </c>
      <c r="Q1411" s="1">
        <f t="shared" si="197"/>
        <v>0.02</v>
      </c>
      <c r="T1411" s="4">
        <v>56.91</v>
      </c>
      <c r="U1411" s="9">
        <f t="shared" ref="U1411:U1474" si="202">IF(T1411&gt;1000,1,0)</f>
        <v>0</v>
      </c>
      <c r="V1411" s="4">
        <f t="shared" ref="V1411:V1474" si="203">T1411/P1411</f>
        <v>5.6909999999999998</v>
      </c>
      <c r="W1411" s="1" t="s">
        <v>21</v>
      </c>
      <c r="X1411" s="1">
        <v>2.04</v>
      </c>
      <c r="Y1411" s="4">
        <f t="shared" ref="Y1411:Y1474" si="204">X1411+T1411</f>
        <v>58.949999999999996</v>
      </c>
      <c r="Z1411" s="1" t="s">
        <v>51</v>
      </c>
      <c r="AA1411" s="1" t="s">
        <v>28</v>
      </c>
      <c r="AB1411" s="1" t="s">
        <v>29</v>
      </c>
      <c r="AC1411" s="1" t="s">
        <v>40</v>
      </c>
      <c r="AD1411" s="1" t="s">
        <v>31</v>
      </c>
      <c r="AE1411" s="2">
        <v>40049</v>
      </c>
    </row>
    <row r="1412" spans="1:31" x14ac:dyDescent="0.25">
      <c r="A1412">
        <f t="shared" ref="A1412:A1475" si="205">A1411+1</f>
        <v>1411</v>
      </c>
      <c r="B1412" s="1">
        <v>24162</v>
      </c>
      <c r="C1412" s="2">
        <v>40047</v>
      </c>
      <c r="D1412" s="1" t="s">
        <v>27</v>
      </c>
      <c r="E1412" s="1" t="str">
        <f t="shared" si="198"/>
        <v>*</v>
      </c>
      <c r="F1412" s="1" t="str">
        <f t="shared" si="199"/>
        <v>*</v>
      </c>
      <c r="G1412" s="1" t="str">
        <f t="shared" si="200"/>
        <v>*</v>
      </c>
      <c r="J1412" s="1" t="str">
        <f t="shared" si="201"/>
        <v>*</v>
      </c>
      <c r="P1412" s="1">
        <v>1</v>
      </c>
      <c r="Q1412" s="1">
        <f t="shared" ref="Q1412:Q1475" si="206">VLOOKUP(P1412,$R$5:$S$10,2,TRUE)</f>
        <v>0.01</v>
      </c>
      <c r="T1412" s="4">
        <v>10.94</v>
      </c>
      <c r="U1412" s="9">
        <f t="shared" si="202"/>
        <v>0</v>
      </c>
      <c r="V1412" s="4">
        <f t="shared" si="203"/>
        <v>10.94</v>
      </c>
      <c r="W1412" s="1" t="s">
        <v>21</v>
      </c>
      <c r="X1412" s="1">
        <v>2.0299999999999998</v>
      </c>
      <c r="Y1412" s="4">
        <f t="shared" si="204"/>
        <v>12.969999999999999</v>
      </c>
      <c r="Z1412" s="1" t="s">
        <v>51</v>
      </c>
      <c r="AA1412" s="1" t="s">
        <v>23</v>
      </c>
      <c r="AB1412" s="1" t="s">
        <v>29</v>
      </c>
      <c r="AC1412" s="1" t="s">
        <v>40</v>
      </c>
      <c r="AD1412" s="1" t="s">
        <v>31</v>
      </c>
      <c r="AE1412" s="2">
        <v>40049</v>
      </c>
    </row>
    <row r="1413" spans="1:31" x14ac:dyDescent="0.25">
      <c r="A1413">
        <f t="shared" si="205"/>
        <v>1412</v>
      </c>
      <c r="B1413" s="1">
        <v>10886</v>
      </c>
      <c r="C1413" s="2">
        <v>40048</v>
      </c>
      <c r="D1413" s="1" t="s">
        <v>32</v>
      </c>
      <c r="E1413" s="1" t="str">
        <f t="shared" si="198"/>
        <v>***</v>
      </c>
      <c r="F1413" s="1" t="str">
        <f t="shared" si="199"/>
        <v>***</v>
      </c>
      <c r="G1413" s="1" t="str">
        <f t="shared" si="200"/>
        <v>***</v>
      </c>
      <c r="J1413" s="1" t="str">
        <f t="shared" si="201"/>
        <v>***</v>
      </c>
      <c r="P1413" s="1">
        <v>47</v>
      </c>
      <c r="Q1413" s="1">
        <f t="shared" si="206"/>
        <v>0.05</v>
      </c>
      <c r="T1413" s="4">
        <v>5750.94</v>
      </c>
      <c r="U1413" s="9">
        <f t="shared" si="202"/>
        <v>1</v>
      </c>
      <c r="V1413" s="4">
        <f t="shared" si="203"/>
        <v>122.36042553191488</v>
      </c>
      <c r="W1413" s="1" t="s">
        <v>33</v>
      </c>
      <c r="X1413" s="1">
        <v>56.14</v>
      </c>
      <c r="Y1413" s="4">
        <f t="shared" si="204"/>
        <v>5807.08</v>
      </c>
      <c r="Z1413" s="1" t="s">
        <v>54</v>
      </c>
      <c r="AA1413" s="1" t="s">
        <v>28</v>
      </c>
      <c r="AB1413" s="1" t="s">
        <v>24</v>
      </c>
      <c r="AC1413" s="1" t="s">
        <v>56</v>
      </c>
      <c r="AD1413" s="1" t="s">
        <v>59</v>
      </c>
      <c r="AE1413" s="2">
        <v>40049</v>
      </c>
    </row>
    <row r="1414" spans="1:31" x14ac:dyDescent="0.25">
      <c r="A1414">
        <f t="shared" si="205"/>
        <v>1413</v>
      </c>
      <c r="B1414" s="1">
        <v>25031</v>
      </c>
      <c r="C1414" s="2">
        <v>40048</v>
      </c>
      <c r="D1414" s="1" t="s">
        <v>20</v>
      </c>
      <c r="E1414" s="1" t="str">
        <f t="shared" si="198"/>
        <v>*</v>
      </c>
      <c r="F1414" s="1" t="str">
        <f t="shared" si="199"/>
        <v>**</v>
      </c>
      <c r="G1414" s="1" t="str">
        <f t="shared" si="200"/>
        <v>**</v>
      </c>
      <c r="J1414" s="1" t="str">
        <f t="shared" si="201"/>
        <v>**</v>
      </c>
      <c r="P1414" s="1">
        <v>24</v>
      </c>
      <c r="Q1414" s="1">
        <f t="shared" si="206"/>
        <v>3.5000000000000003E-2</v>
      </c>
      <c r="T1414" s="4">
        <v>4636.62</v>
      </c>
      <c r="U1414" s="9">
        <f t="shared" si="202"/>
        <v>1</v>
      </c>
      <c r="V1414" s="4">
        <f t="shared" si="203"/>
        <v>193.1925</v>
      </c>
      <c r="W1414" s="1" t="s">
        <v>21</v>
      </c>
      <c r="X1414" s="1">
        <v>69</v>
      </c>
      <c r="Y1414" s="4">
        <f t="shared" si="204"/>
        <v>4705.62</v>
      </c>
      <c r="Z1414" s="1" t="s">
        <v>15</v>
      </c>
      <c r="AA1414" s="1" t="s">
        <v>16</v>
      </c>
      <c r="AB1414" s="1" t="s">
        <v>17</v>
      </c>
      <c r="AC1414" s="1" t="s">
        <v>52</v>
      </c>
      <c r="AD1414" s="1" t="s">
        <v>48</v>
      </c>
      <c r="AE1414" s="2">
        <v>40050</v>
      </c>
    </row>
    <row r="1415" spans="1:31" x14ac:dyDescent="0.25">
      <c r="A1415">
        <f t="shared" si="205"/>
        <v>1414</v>
      </c>
      <c r="B1415" s="1">
        <v>6112</v>
      </c>
      <c r="C1415" s="2">
        <v>40048</v>
      </c>
      <c r="D1415" s="1" t="s">
        <v>36</v>
      </c>
      <c r="E1415" s="1" t="str">
        <f t="shared" si="198"/>
        <v>*</v>
      </c>
      <c r="F1415" s="1" t="str">
        <f t="shared" si="199"/>
        <v>*</v>
      </c>
      <c r="G1415" s="1" t="str">
        <f t="shared" si="200"/>
        <v>*</v>
      </c>
      <c r="J1415" s="1" t="str">
        <f t="shared" si="201"/>
        <v>*</v>
      </c>
      <c r="P1415" s="1">
        <v>31</v>
      </c>
      <c r="Q1415" s="1">
        <f t="shared" si="206"/>
        <v>0.04</v>
      </c>
      <c r="T1415" s="4">
        <v>1753.9580000000001</v>
      </c>
      <c r="U1415" s="9">
        <f t="shared" si="202"/>
        <v>1</v>
      </c>
      <c r="V1415" s="4">
        <f t="shared" si="203"/>
        <v>56.579290322580647</v>
      </c>
      <c r="W1415" s="1" t="s">
        <v>21</v>
      </c>
      <c r="X1415" s="1">
        <v>5.92</v>
      </c>
      <c r="Y1415" s="4">
        <f t="shared" si="204"/>
        <v>1759.8780000000002</v>
      </c>
      <c r="Z1415" s="1" t="s">
        <v>49</v>
      </c>
      <c r="AA1415" s="1" t="s">
        <v>28</v>
      </c>
      <c r="AB1415" s="1" t="s">
        <v>24</v>
      </c>
      <c r="AC1415" s="1" t="s">
        <v>25</v>
      </c>
      <c r="AD1415" s="1" t="s">
        <v>19</v>
      </c>
      <c r="AE1415" s="2">
        <v>40049</v>
      </c>
    </row>
    <row r="1416" spans="1:31" x14ac:dyDescent="0.25">
      <c r="A1416">
        <f t="shared" si="205"/>
        <v>1415</v>
      </c>
      <c r="B1416" s="1">
        <v>6112</v>
      </c>
      <c r="C1416" s="2">
        <v>40048</v>
      </c>
      <c r="D1416" s="1" t="s">
        <v>36</v>
      </c>
      <c r="E1416" s="1" t="str">
        <f t="shared" si="198"/>
        <v>*</v>
      </c>
      <c r="F1416" s="1" t="str">
        <f t="shared" si="199"/>
        <v>*</v>
      </c>
      <c r="G1416" s="1" t="str">
        <f t="shared" si="200"/>
        <v>*</v>
      </c>
      <c r="J1416" s="1" t="str">
        <f t="shared" si="201"/>
        <v>*</v>
      </c>
      <c r="P1416" s="1">
        <v>10</v>
      </c>
      <c r="Q1416" s="1">
        <f t="shared" si="206"/>
        <v>0.02</v>
      </c>
      <c r="T1416" s="4">
        <v>1597.37</v>
      </c>
      <c r="U1416" s="9">
        <f t="shared" si="202"/>
        <v>1</v>
      </c>
      <c r="V1416" s="4">
        <f t="shared" si="203"/>
        <v>159.73699999999999</v>
      </c>
      <c r="W1416" s="1" t="s">
        <v>33</v>
      </c>
      <c r="X1416" s="1">
        <v>80.2</v>
      </c>
      <c r="Y1416" s="4">
        <f t="shared" si="204"/>
        <v>1677.57</v>
      </c>
      <c r="Z1416" s="1" t="s">
        <v>49</v>
      </c>
      <c r="AA1416" s="1" t="s">
        <v>28</v>
      </c>
      <c r="AB1416" s="1" t="s">
        <v>17</v>
      </c>
      <c r="AC1416" s="1" t="s">
        <v>52</v>
      </c>
      <c r="AD1416" s="1" t="s">
        <v>59</v>
      </c>
      <c r="AE1416" s="2">
        <v>40048</v>
      </c>
    </row>
    <row r="1417" spans="1:31" x14ac:dyDescent="0.25">
      <c r="A1417">
        <f t="shared" si="205"/>
        <v>1416</v>
      </c>
      <c r="B1417" s="1">
        <v>43206</v>
      </c>
      <c r="C1417" s="2">
        <v>40048</v>
      </c>
      <c r="D1417" s="1" t="s">
        <v>36</v>
      </c>
      <c r="E1417" s="1" t="str">
        <f t="shared" si="198"/>
        <v>*</v>
      </c>
      <c r="F1417" s="1" t="str">
        <f t="shared" si="199"/>
        <v>*</v>
      </c>
      <c r="G1417" s="1" t="str">
        <f t="shared" si="200"/>
        <v>*</v>
      </c>
      <c r="J1417" s="1" t="str">
        <f t="shared" si="201"/>
        <v>*</v>
      </c>
      <c r="P1417" s="1">
        <v>16</v>
      </c>
      <c r="Q1417" s="1">
        <f t="shared" si="206"/>
        <v>0.02</v>
      </c>
      <c r="T1417" s="4">
        <v>587.88</v>
      </c>
      <c r="U1417" s="9">
        <f t="shared" si="202"/>
        <v>0</v>
      </c>
      <c r="V1417" s="4">
        <f t="shared" si="203"/>
        <v>36.7425</v>
      </c>
      <c r="W1417" s="1" t="s">
        <v>14</v>
      </c>
      <c r="X1417" s="1">
        <v>1.99</v>
      </c>
      <c r="Y1417" s="4">
        <f t="shared" si="204"/>
        <v>589.87</v>
      </c>
      <c r="Z1417" s="1" t="s">
        <v>49</v>
      </c>
      <c r="AA1417" s="1" t="s">
        <v>28</v>
      </c>
      <c r="AB1417" s="1" t="s">
        <v>24</v>
      </c>
      <c r="AC1417" s="1" t="s">
        <v>38</v>
      </c>
      <c r="AD1417" s="1" t="s">
        <v>41</v>
      </c>
      <c r="AE1417" s="2">
        <v>40049</v>
      </c>
    </row>
    <row r="1418" spans="1:31" x14ac:dyDescent="0.25">
      <c r="A1418">
        <f t="shared" si="205"/>
        <v>1417</v>
      </c>
      <c r="B1418" s="1">
        <v>25031</v>
      </c>
      <c r="C1418" s="2">
        <v>40048</v>
      </c>
      <c r="D1418" s="1" t="s">
        <v>20</v>
      </c>
      <c r="E1418" s="1" t="str">
        <f t="shared" si="198"/>
        <v>*</v>
      </c>
      <c r="F1418" s="1" t="str">
        <f t="shared" si="199"/>
        <v>**</v>
      </c>
      <c r="G1418" s="1" t="str">
        <f t="shared" si="200"/>
        <v>**</v>
      </c>
      <c r="J1418" s="1" t="str">
        <f t="shared" si="201"/>
        <v>**</v>
      </c>
      <c r="P1418" s="1">
        <v>20</v>
      </c>
      <c r="Q1418" s="1">
        <f t="shared" si="206"/>
        <v>3.5000000000000003E-2</v>
      </c>
      <c r="T1418" s="4">
        <v>100.11</v>
      </c>
      <c r="U1418" s="9">
        <f t="shared" si="202"/>
        <v>0</v>
      </c>
      <c r="V1418" s="4">
        <f t="shared" si="203"/>
        <v>5.0054999999999996</v>
      </c>
      <c r="W1418" s="1" t="s">
        <v>21</v>
      </c>
      <c r="X1418" s="1">
        <v>4.7</v>
      </c>
      <c r="Y1418" s="4">
        <f t="shared" si="204"/>
        <v>104.81</v>
      </c>
      <c r="Z1418" s="1" t="s">
        <v>15</v>
      </c>
      <c r="AA1418" s="1" t="s">
        <v>16</v>
      </c>
      <c r="AB1418" s="1" t="s">
        <v>29</v>
      </c>
      <c r="AC1418" s="1" t="s">
        <v>40</v>
      </c>
      <c r="AD1418" s="1" t="s">
        <v>19</v>
      </c>
      <c r="AE1418" s="2">
        <v>40049</v>
      </c>
    </row>
    <row r="1419" spans="1:31" x14ac:dyDescent="0.25">
      <c r="A1419">
        <f t="shared" si="205"/>
        <v>1418</v>
      </c>
      <c r="B1419" s="1">
        <v>10886</v>
      </c>
      <c r="C1419" s="2">
        <v>40048</v>
      </c>
      <c r="D1419" s="1" t="s">
        <v>32</v>
      </c>
      <c r="E1419" s="1" t="str">
        <f t="shared" si="198"/>
        <v>***</v>
      </c>
      <c r="F1419" s="1" t="str">
        <f t="shared" si="199"/>
        <v>***</v>
      </c>
      <c r="G1419" s="1" t="str">
        <f t="shared" si="200"/>
        <v>***</v>
      </c>
      <c r="J1419" s="1" t="str">
        <f t="shared" si="201"/>
        <v>***</v>
      </c>
      <c r="P1419" s="1">
        <v>36</v>
      </c>
      <c r="Q1419" s="1">
        <f t="shared" si="206"/>
        <v>0.04</v>
      </c>
      <c r="T1419" s="4">
        <v>65.42</v>
      </c>
      <c r="U1419" s="9">
        <f t="shared" si="202"/>
        <v>0</v>
      </c>
      <c r="V1419" s="4">
        <f t="shared" si="203"/>
        <v>1.8172222222222223</v>
      </c>
      <c r="W1419" s="1" t="s">
        <v>21</v>
      </c>
      <c r="X1419" s="1">
        <v>4.08</v>
      </c>
      <c r="Y1419" s="4">
        <f t="shared" si="204"/>
        <v>69.5</v>
      </c>
      <c r="Z1419" s="1" t="s">
        <v>54</v>
      </c>
      <c r="AA1419" s="1" t="s">
        <v>28</v>
      </c>
      <c r="AB1419" s="1" t="s">
        <v>17</v>
      </c>
      <c r="AC1419" s="1" t="s">
        <v>18</v>
      </c>
      <c r="AD1419" s="1" t="s">
        <v>41</v>
      </c>
      <c r="AE1419" s="2">
        <v>40050</v>
      </c>
    </row>
    <row r="1420" spans="1:31" x14ac:dyDescent="0.25">
      <c r="A1420">
        <f t="shared" si="205"/>
        <v>1419</v>
      </c>
      <c r="B1420" s="1">
        <v>49799</v>
      </c>
      <c r="C1420" s="2">
        <v>40049</v>
      </c>
      <c r="D1420" s="1" t="s">
        <v>20</v>
      </c>
      <c r="E1420" s="1" t="str">
        <f t="shared" si="198"/>
        <v>*</v>
      </c>
      <c r="F1420" s="1" t="str">
        <f t="shared" si="199"/>
        <v>**</v>
      </c>
      <c r="G1420" s="1" t="str">
        <f t="shared" si="200"/>
        <v>**</v>
      </c>
      <c r="J1420" s="1" t="str">
        <f t="shared" si="201"/>
        <v>**</v>
      </c>
      <c r="P1420" s="1">
        <v>12</v>
      </c>
      <c r="Q1420" s="1">
        <f t="shared" si="206"/>
        <v>0.02</v>
      </c>
      <c r="T1420" s="4">
        <v>2119.0414999999998</v>
      </c>
      <c r="U1420" s="9">
        <f t="shared" si="202"/>
        <v>1</v>
      </c>
      <c r="V1420" s="4">
        <f t="shared" si="203"/>
        <v>176.58679166666664</v>
      </c>
      <c r="W1420" s="1" t="s">
        <v>21</v>
      </c>
      <c r="X1420" s="1">
        <v>8.99</v>
      </c>
      <c r="Y1420" s="4">
        <f t="shared" si="204"/>
        <v>2128.0314999999996</v>
      </c>
      <c r="Z1420" s="1" t="s">
        <v>51</v>
      </c>
      <c r="AA1420" s="1" t="s">
        <v>37</v>
      </c>
      <c r="AB1420" s="1" t="s">
        <v>24</v>
      </c>
      <c r="AC1420" s="1" t="s">
        <v>25</v>
      </c>
      <c r="AD1420" s="1" t="s">
        <v>19</v>
      </c>
      <c r="AE1420" s="2">
        <v>40050</v>
      </c>
    </row>
    <row r="1421" spans="1:31" x14ac:dyDescent="0.25">
      <c r="A1421">
        <f t="shared" si="205"/>
        <v>1420</v>
      </c>
      <c r="B1421" s="1">
        <v>49799</v>
      </c>
      <c r="C1421" s="2">
        <v>40049</v>
      </c>
      <c r="D1421" s="1" t="s">
        <v>20</v>
      </c>
      <c r="E1421" s="1" t="str">
        <f t="shared" si="198"/>
        <v>*</v>
      </c>
      <c r="F1421" s="1" t="str">
        <f t="shared" si="199"/>
        <v>**</v>
      </c>
      <c r="G1421" s="1" t="str">
        <f t="shared" si="200"/>
        <v>**</v>
      </c>
      <c r="J1421" s="1" t="str">
        <f t="shared" si="201"/>
        <v>**</v>
      </c>
      <c r="P1421" s="1">
        <v>4</v>
      </c>
      <c r="Q1421" s="1">
        <f t="shared" si="206"/>
        <v>0.01</v>
      </c>
      <c r="T1421" s="4">
        <v>1614.97</v>
      </c>
      <c r="U1421" s="9">
        <f t="shared" si="202"/>
        <v>1</v>
      </c>
      <c r="V1421" s="4">
        <f t="shared" si="203"/>
        <v>403.74250000000001</v>
      </c>
      <c r="W1421" s="1" t="s">
        <v>33</v>
      </c>
      <c r="X1421" s="1">
        <v>85.63</v>
      </c>
      <c r="Y1421" s="4">
        <f t="shared" si="204"/>
        <v>1700.6</v>
      </c>
      <c r="Z1421" s="1" t="s">
        <v>51</v>
      </c>
      <c r="AA1421" s="1" t="s">
        <v>37</v>
      </c>
      <c r="AB1421" s="1" t="s">
        <v>17</v>
      </c>
      <c r="AC1421" s="1" t="s">
        <v>52</v>
      </c>
      <c r="AD1421" s="1" t="s">
        <v>59</v>
      </c>
      <c r="AE1421" s="2">
        <v>40051</v>
      </c>
    </row>
    <row r="1422" spans="1:31" x14ac:dyDescent="0.25">
      <c r="A1422">
        <f t="shared" si="205"/>
        <v>1421</v>
      </c>
      <c r="B1422" s="1">
        <v>28897</v>
      </c>
      <c r="C1422" s="2">
        <v>40049</v>
      </c>
      <c r="D1422" s="1" t="s">
        <v>36</v>
      </c>
      <c r="E1422" s="1" t="str">
        <f t="shared" si="198"/>
        <v>*</v>
      </c>
      <c r="F1422" s="1" t="str">
        <f t="shared" si="199"/>
        <v>*</v>
      </c>
      <c r="G1422" s="1" t="str">
        <f t="shared" si="200"/>
        <v>*</v>
      </c>
      <c r="J1422" s="1" t="str">
        <f t="shared" si="201"/>
        <v>*</v>
      </c>
      <c r="P1422" s="1">
        <v>14</v>
      </c>
      <c r="Q1422" s="1">
        <f t="shared" si="206"/>
        <v>0.02</v>
      </c>
      <c r="T1422" s="4">
        <v>877.47</v>
      </c>
      <c r="U1422" s="9">
        <f t="shared" si="202"/>
        <v>0</v>
      </c>
      <c r="V1422" s="4">
        <f t="shared" si="203"/>
        <v>62.676428571428573</v>
      </c>
      <c r="W1422" s="1" t="s">
        <v>21</v>
      </c>
      <c r="X1422" s="1">
        <v>19.989999999999998</v>
      </c>
      <c r="Y1422" s="4">
        <f t="shared" si="204"/>
        <v>897.46</v>
      </c>
      <c r="Z1422" s="1" t="s">
        <v>22</v>
      </c>
      <c r="AA1422" s="1" t="s">
        <v>16</v>
      </c>
      <c r="AB1422" s="1" t="s">
        <v>29</v>
      </c>
      <c r="AC1422" s="1" t="s">
        <v>57</v>
      </c>
      <c r="AD1422" s="1" t="s">
        <v>19</v>
      </c>
      <c r="AE1422" s="2">
        <v>40051</v>
      </c>
    </row>
    <row r="1423" spans="1:31" x14ac:dyDescent="0.25">
      <c r="A1423">
        <f t="shared" si="205"/>
        <v>1422</v>
      </c>
      <c r="B1423" s="1">
        <v>53441</v>
      </c>
      <c r="C1423" s="2">
        <v>40049</v>
      </c>
      <c r="D1423" s="1" t="s">
        <v>36</v>
      </c>
      <c r="E1423" s="1" t="str">
        <f t="shared" si="198"/>
        <v>*</v>
      </c>
      <c r="F1423" s="1" t="str">
        <f t="shared" si="199"/>
        <v>*</v>
      </c>
      <c r="G1423" s="1" t="str">
        <f t="shared" si="200"/>
        <v>*</v>
      </c>
      <c r="J1423" s="1" t="str">
        <f t="shared" si="201"/>
        <v>*</v>
      </c>
      <c r="P1423" s="1">
        <v>7</v>
      </c>
      <c r="Q1423" s="1">
        <f t="shared" si="206"/>
        <v>0.01</v>
      </c>
      <c r="T1423" s="4">
        <v>345.37</v>
      </c>
      <c r="U1423" s="9">
        <f t="shared" si="202"/>
        <v>0</v>
      </c>
      <c r="V1423" s="4">
        <f t="shared" si="203"/>
        <v>49.338571428571427</v>
      </c>
      <c r="W1423" s="1" t="s">
        <v>21</v>
      </c>
      <c r="X1423" s="1">
        <v>5.79</v>
      </c>
      <c r="Y1423" s="4">
        <f t="shared" si="204"/>
        <v>351.16</v>
      </c>
      <c r="Z1423" s="1" t="s">
        <v>22</v>
      </c>
      <c r="AA1423" s="1" t="s">
        <v>23</v>
      </c>
      <c r="AB1423" s="1" t="s">
        <v>29</v>
      </c>
      <c r="AC1423" s="1" t="s">
        <v>40</v>
      </c>
      <c r="AD1423" s="1" t="s">
        <v>19</v>
      </c>
      <c r="AE1423" s="2">
        <v>40050</v>
      </c>
    </row>
    <row r="1424" spans="1:31" x14ac:dyDescent="0.25">
      <c r="A1424">
        <f t="shared" si="205"/>
        <v>1423</v>
      </c>
      <c r="B1424" s="1">
        <v>19429</v>
      </c>
      <c r="C1424" s="2">
        <v>40049</v>
      </c>
      <c r="D1424" s="1" t="s">
        <v>27</v>
      </c>
      <c r="E1424" s="1" t="str">
        <f t="shared" si="198"/>
        <v>*</v>
      </c>
      <c r="F1424" s="1" t="str">
        <f t="shared" si="199"/>
        <v>*</v>
      </c>
      <c r="G1424" s="1" t="str">
        <f t="shared" si="200"/>
        <v>*</v>
      </c>
      <c r="J1424" s="1" t="str">
        <f t="shared" si="201"/>
        <v>*</v>
      </c>
      <c r="P1424" s="1">
        <v>2</v>
      </c>
      <c r="Q1424" s="1">
        <f t="shared" si="206"/>
        <v>0.01</v>
      </c>
      <c r="T1424" s="4">
        <v>240.24</v>
      </c>
      <c r="U1424" s="9">
        <f t="shared" si="202"/>
        <v>0</v>
      </c>
      <c r="V1424" s="4">
        <f t="shared" si="203"/>
        <v>120.12</v>
      </c>
      <c r="W1424" s="1" t="s">
        <v>33</v>
      </c>
      <c r="X1424" s="1">
        <v>51.94</v>
      </c>
      <c r="Y1424" s="4">
        <f t="shared" si="204"/>
        <v>292.18</v>
      </c>
      <c r="Z1424" s="1" t="s">
        <v>42</v>
      </c>
      <c r="AA1424" s="1" t="s">
        <v>37</v>
      </c>
      <c r="AB1424" s="1" t="s">
        <v>17</v>
      </c>
      <c r="AC1424" s="1" t="s">
        <v>52</v>
      </c>
      <c r="AD1424" s="1" t="s">
        <v>59</v>
      </c>
      <c r="AE1424" s="2">
        <v>40049</v>
      </c>
    </row>
    <row r="1425" spans="1:31" x14ac:dyDescent="0.25">
      <c r="A1425">
        <f t="shared" si="205"/>
        <v>1424</v>
      </c>
      <c r="B1425" s="1">
        <v>31111</v>
      </c>
      <c r="C1425" s="2">
        <v>40049</v>
      </c>
      <c r="D1425" s="1" t="s">
        <v>27</v>
      </c>
      <c r="E1425" s="1" t="str">
        <f t="shared" si="198"/>
        <v>*</v>
      </c>
      <c r="F1425" s="1" t="str">
        <f t="shared" si="199"/>
        <v>*</v>
      </c>
      <c r="G1425" s="1" t="str">
        <f t="shared" si="200"/>
        <v>*</v>
      </c>
      <c r="J1425" s="1" t="str">
        <f t="shared" si="201"/>
        <v>*</v>
      </c>
      <c r="P1425" s="1">
        <v>27</v>
      </c>
      <c r="Q1425" s="1">
        <f t="shared" si="206"/>
        <v>3.5000000000000003E-2</v>
      </c>
      <c r="T1425" s="4">
        <v>217.93</v>
      </c>
      <c r="U1425" s="9">
        <f t="shared" si="202"/>
        <v>0</v>
      </c>
      <c r="V1425" s="4">
        <f t="shared" si="203"/>
        <v>8.0714814814814826</v>
      </c>
      <c r="W1425" s="1" t="s">
        <v>21</v>
      </c>
      <c r="X1425" s="1">
        <v>5.83</v>
      </c>
      <c r="Y1425" s="4">
        <f t="shared" si="204"/>
        <v>223.76000000000002</v>
      </c>
      <c r="Z1425" s="1" t="s">
        <v>39</v>
      </c>
      <c r="AA1425" s="1" t="s">
        <v>28</v>
      </c>
      <c r="AB1425" s="1" t="s">
        <v>29</v>
      </c>
      <c r="AC1425" s="1" t="s">
        <v>40</v>
      </c>
      <c r="AD1425" s="1" t="s">
        <v>31</v>
      </c>
      <c r="AE1425" s="2">
        <v>40051</v>
      </c>
    </row>
    <row r="1426" spans="1:31" x14ac:dyDescent="0.25">
      <c r="A1426">
        <f t="shared" si="205"/>
        <v>1425</v>
      </c>
      <c r="B1426" s="1">
        <v>28897</v>
      </c>
      <c r="C1426" s="2">
        <v>40049</v>
      </c>
      <c r="D1426" s="1" t="s">
        <v>36</v>
      </c>
      <c r="E1426" s="1" t="str">
        <f t="shared" si="198"/>
        <v>*</v>
      </c>
      <c r="F1426" s="1" t="str">
        <f t="shared" si="199"/>
        <v>*</v>
      </c>
      <c r="G1426" s="1" t="str">
        <f t="shared" si="200"/>
        <v>*</v>
      </c>
      <c r="J1426" s="1" t="str">
        <f t="shared" si="201"/>
        <v>*</v>
      </c>
      <c r="P1426" s="1">
        <v>35</v>
      </c>
      <c r="Q1426" s="1">
        <f t="shared" si="206"/>
        <v>0.04</v>
      </c>
      <c r="T1426" s="4">
        <v>146.15</v>
      </c>
      <c r="U1426" s="9">
        <f t="shared" si="202"/>
        <v>0</v>
      </c>
      <c r="V1426" s="4">
        <f t="shared" si="203"/>
        <v>4.1757142857142862</v>
      </c>
      <c r="W1426" s="1" t="s">
        <v>21</v>
      </c>
      <c r="X1426" s="1">
        <v>6.89</v>
      </c>
      <c r="Y1426" s="4">
        <f t="shared" si="204"/>
        <v>153.04</v>
      </c>
      <c r="Z1426" s="1" t="s">
        <v>22</v>
      </c>
      <c r="AA1426" s="1" t="s">
        <v>16</v>
      </c>
      <c r="AB1426" s="1" t="s">
        <v>29</v>
      </c>
      <c r="AC1426" s="1" t="s">
        <v>63</v>
      </c>
      <c r="AD1426" s="1" t="s">
        <v>19</v>
      </c>
      <c r="AE1426" s="2">
        <v>40051</v>
      </c>
    </row>
    <row r="1427" spans="1:31" x14ac:dyDescent="0.25">
      <c r="A1427">
        <f t="shared" si="205"/>
        <v>1426</v>
      </c>
      <c r="B1427" s="1">
        <v>29350</v>
      </c>
      <c r="C1427" s="2">
        <v>40050</v>
      </c>
      <c r="D1427" s="1" t="s">
        <v>20</v>
      </c>
      <c r="E1427" s="1" t="str">
        <f t="shared" si="198"/>
        <v>*</v>
      </c>
      <c r="F1427" s="1" t="str">
        <f t="shared" si="199"/>
        <v>**</v>
      </c>
      <c r="G1427" s="1" t="str">
        <f t="shared" si="200"/>
        <v>**</v>
      </c>
      <c r="J1427" s="1" t="str">
        <f t="shared" si="201"/>
        <v>**</v>
      </c>
      <c r="P1427" s="1">
        <v>47</v>
      </c>
      <c r="Q1427" s="1">
        <f t="shared" si="206"/>
        <v>0.05</v>
      </c>
      <c r="T1427" s="4">
        <v>2519.5500000000002</v>
      </c>
      <c r="U1427" s="9">
        <f t="shared" si="202"/>
        <v>1</v>
      </c>
      <c r="V1427" s="4">
        <f t="shared" si="203"/>
        <v>53.607446808510645</v>
      </c>
      <c r="W1427" s="1" t="s">
        <v>21</v>
      </c>
      <c r="X1427" s="1">
        <v>16.11</v>
      </c>
      <c r="Y1427" s="4">
        <f t="shared" si="204"/>
        <v>2535.6600000000003</v>
      </c>
      <c r="Z1427" s="1" t="s">
        <v>44</v>
      </c>
      <c r="AA1427" s="1" t="s">
        <v>16</v>
      </c>
      <c r="AB1427" s="1" t="s">
        <v>29</v>
      </c>
      <c r="AC1427" s="1" t="s">
        <v>43</v>
      </c>
      <c r="AD1427" s="1" t="s">
        <v>19</v>
      </c>
      <c r="AE1427" s="2">
        <v>40052</v>
      </c>
    </row>
    <row r="1428" spans="1:31" x14ac:dyDescent="0.25">
      <c r="A1428">
        <f t="shared" si="205"/>
        <v>1427</v>
      </c>
      <c r="B1428" s="1">
        <v>29350</v>
      </c>
      <c r="C1428" s="2">
        <v>40050</v>
      </c>
      <c r="D1428" s="1" t="s">
        <v>20</v>
      </c>
      <c r="E1428" s="1" t="str">
        <f t="shared" si="198"/>
        <v>*</v>
      </c>
      <c r="F1428" s="1" t="str">
        <f t="shared" si="199"/>
        <v>**</v>
      </c>
      <c r="G1428" s="1" t="str">
        <f t="shared" si="200"/>
        <v>**</v>
      </c>
      <c r="J1428" s="1" t="str">
        <f t="shared" si="201"/>
        <v>**</v>
      </c>
      <c r="P1428" s="1">
        <v>46</v>
      </c>
      <c r="Q1428" s="1">
        <f t="shared" si="206"/>
        <v>0.05</v>
      </c>
      <c r="T1428" s="4">
        <v>1634.17</v>
      </c>
      <c r="U1428" s="9">
        <f t="shared" si="202"/>
        <v>1</v>
      </c>
      <c r="V1428" s="4">
        <f t="shared" si="203"/>
        <v>35.525434782608698</v>
      </c>
      <c r="W1428" s="1" t="s">
        <v>14</v>
      </c>
      <c r="X1428" s="1">
        <v>13.89</v>
      </c>
      <c r="Y1428" s="4">
        <f t="shared" si="204"/>
        <v>1648.0600000000002</v>
      </c>
      <c r="Z1428" s="1" t="s">
        <v>44</v>
      </c>
      <c r="AA1428" s="1" t="s">
        <v>16</v>
      </c>
      <c r="AB1428" s="1" t="s">
        <v>29</v>
      </c>
      <c r="AC1428" s="1" t="s">
        <v>30</v>
      </c>
      <c r="AD1428" s="1" t="s">
        <v>31</v>
      </c>
      <c r="AE1428" s="2">
        <v>40051</v>
      </c>
    </row>
    <row r="1429" spans="1:31" x14ac:dyDescent="0.25">
      <c r="A1429">
        <f t="shared" si="205"/>
        <v>1428</v>
      </c>
      <c r="B1429" s="1">
        <v>29350</v>
      </c>
      <c r="C1429" s="2">
        <v>40050</v>
      </c>
      <c r="D1429" s="1" t="s">
        <v>20</v>
      </c>
      <c r="E1429" s="1" t="str">
        <f t="shared" si="198"/>
        <v>*</v>
      </c>
      <c r="F1429" s="1" t="str">
        <f t="shared" si="199"/>
        <v>**</v>
      </c>
      <c r="G1429" s="1" t="str">
        <f t="shared" si="200"/>
        <v>**</v>
      </c>
      <c r="J1429" s="1" t="str">
        <f t="shared" si="201"/>
        <v>**</v>
      </c>
      <c r="P1429" s="1">
        <v>10</v>
      </c>
      <c r="Q1429" s="1">
        <f t="shared" si="206"/>
        <v>0.02</v>
      </c>
      <c r="T1429" s="4">
        <v>150.33000000000001</v>
      </c>
      <c r="U1429" s="9">
        <f t="shared" si="202"/>
        <v>0</v>
      </c>
      <c r="V1429" s="4">
        <f t="shared" si="203"/>
        <v>15.033000000000001</v>
      </c>
      <c r="W1429" s="1" t="s">
        <v>21</v>
      </c>
      <c r="X1429" s="1">
        <v>4.53</v>
      </c>
      <c r="Y1429" s="4">
        <f t="shared" si="204"/>
        <v>154.86000000000001</v>
      </c>
      <c r="Z1429" s="1" t="s">
        <v>44</v>
      </c>
      <c r="AA1429" s="1" t="s">
        <v>16</v>
      </c>
      <c r="AB1429" s="1" t="s">
        <v>29</v>
      </c>
      <c r="AC1429" s="1" t="s">
        <v>55</v>
      </c>
      <c r="AD1429" s="1" t="s">
        <v>19</v>
      </c>
      <c r="AE1429" s="2">
        <v>40053</v>
      </c>
    </row>
    <row r="1430" spans="1:31" x14ac:dyDescent="0.25">
      <c r="A1430">
        <f t="shared" si="205"/>
        <v>1429</v>
      </c>
      <c r="B1430" s="1">
        <v>17670</v>
      </c>
      <c r="C1430" s="2">
        <v>40050</v>
      </c>
      <c r="D1430" s="1" t="s">
        <v>36</v>
      </c>
      <c r="E1430" s="1" t="str">
        <f t="shared" si="198"/>
        <v>*</v>
      </c>
      <c r="F1430" s="1" t="str">
        <f t="shared" si="199"/>
        <v>*</v>
      </c>
      <c r="G1430" s="1" t="str">
        <f t="shared" si="200"/>
        <v>*</v>
      </c>
      <c r="J1430" s="1" t="str">
        <f t="shared" si="201"/>
        <v>*</v>
      </c>
      <c r="P1430" s="1">
        <v>14</v>
      </c>
      <c r="Q1430" s="1">
        <f t="shared" si="206"/>
        <v>0.02</v>
      </c>
      <c r="T1430" s="4">
        <v>36.520000000000003</v>
      </c>
      <c r="U1430" s="9">
        <f t="shared" si="202"/>
        <v>0</v>
      </c>
      <c r="V1430" s="4">
        <f t="shared" si="203"/>
        <v>2.608571428571429</v>
      </c>
      <c r="W1430" s="1" t="s">
        <v>21</v>
      </c>
      <c r="X1430" s="1">
        <v>0.5</v>
      </c>
      <c r="Y1430" s="4">
        <f t="shared" si="204"/>
        <v>37.020000000000003</v>
      </c>
      <c r="Z1430" s="1" t="s">
        <v>22</v>
      </c>
      <c r="AA1430" s="1" t="s">
        <v>28</v>
      </c>
      <c r="AB1430" s="1" t="s">
        <v>29</v>
      </c>
      <c r="AC1430" s="1" t="s">
        <v>58</v>
      </c>
      <c r="AD1430" s="1" t="s">
        <v>19</v>
      </c>
      <c r="AE1430" s="2">
        <v>40052</v>
      </c>
    </row>
    <row r="1431" spans="1:31" x14ac:dyDescent="0.25">
      <c r="A1431">
        <f t="shared" si="205"/>
        <v>1430</v>
      </c>
      <c r="B1431" s="1">
        <v>21985</v>
      </c>
      <c r="C1431" s="2">
        <v>40051</v>
      </c>
      <c r="D1431" s="1" t="s">
        <v>32</v>
      </c>
      <c r="E1431" s="1" t="str">
        <f t="shared" si="198"/>
        <v>***</v>
      </c>
      <c r="F1431" s="1" t="str">
        <f t="shared" si="199"/>
        <v>***</v>
      </c>
      <c r="G1431" s="1" t="str">
        <f t="shared" si="200"/>
        <v>***</v>
      </c>
      <c r="J1431" s="1" t="str">
        <f t="shared" si="201"/>
        <v>***</v>
      </c>
      <c r="P1431" s="1">
        <v>45</v>
      </c>
      <c r="Q1431" s="1">
        <f t="shared" si="206"/>
        <v>0.05</v>
      </c>
      <c r="T1431" s="4">
        <v>947.66</v>
      </c>
      <c r="U1431" s="9">
        <f t="shared" si="202"/>
        <v>0</v>
      </c>
      <c r="V1431" s="4">
        <f t="shared" si="203"/>
        <v>21.059111111111111</v>
      </c>
      <c r="W1431" s="1" t="s">
        <v>33</v>
      </c>
      <c r="X1431" s="1">
        <v>53.03</v>
      </c>
      <c r="Y1431" s="4">
        <f t="shared" si="204"/>
        <v>1000.6899999999999</v>
      </c>
      <c r="Z1431" s="1" t="s">
        <v>54</v>
      </c>
      <c r="AA1431" s="1" t="s">
        <v>28</v>
      </c>
      <c r="AB1431" s="1" t="s">
        <v>29</v>
      </c>
      <c r="AC1431" s="1" t="s">
        <v>55</v>
      </c>
      <c r="AD1431" s="1" t="s">
        <v>35</v>
      </c>
      <c r="AE1431" s="2">
        <v>40053</v>
      </c>
    </row>
    <row r="1432" spans="1:31" x14ac:dyDescent="0.25">
      <c r="A1432">
        <f t="shared" si="205"/>
        <v>1431</v>
      </c>
      <c r="B1432" s="1">
        <v>28486</v>
      </c>
      <c r="C1432" s="2">
        <v>40051</v>
      </c>
      <c r="D1432" s="1" t="s">
        <v>20</v>
      </c>
      <c r="E1432" s="1" t="str">
        <f t="shared" si="198"/>
        <v>*</v>
      </c>
      <c r="F1432" s="1" t="str">
        <f t="shared" si="199"/>
        <v>**</v>
      </c>
      <c r="G1432" s="1" t="str">
        <f t="shared" si="200"/>
        <v>**</v>
      </c>
      <c r="J1432" s="1" t="str">
        <f t="shared" si="201"/>
        <v>**</v>
      </c>
      <c r="P1432" s="1">
        <v>2</v>
      </c>
      <c r="Q1432" s="1">
        <f t="shared" si="206"/>
        <v>0.01</v>
      </c>
      <c r="T1432" s="4">
        <v>811.13</v>
      </c>
      <c r="U1432" s="9">
        <f t="shared" si="202"/>
        <v>0</v>
      </c>
      <c r="V1432" s="4">
        <f t="shared" si="203"/>
        <v>405.565</v>
      </c>
      <c r="W1432" s="1" t="s">
        <v>21</v>
      </c>
      <c r="X1432" s="1">
        <v>11.37</v>
      </c>
      <c r="Y1432" s="4">
        <f t="shared" si="204"/>
        <v>822.5</v>
      </c>
      <c r="Z1432" s="1" t="s">
        <v>39</v>
      </c>
      <c r="AA1432" s="1" t="s">
        <v>28</v>
      </c>
      <c r="AB1432" s="1" t="s">
        <v>29</v>
      </c>
      <c r="AC1432" s="1" t="s">
        <v>55</v>
      </c>
      <c r="AD1432" s="1" t="s">
        <v>19</v>
      </c>
      <c r="AE1432" s="2">
        <v>40052</v>
      </c>
    </row>
    <row r="1433" spans="1:31" x14ac:dyDescent="0.25">
      <c r="A1433">
        <f t="shared" si="205"/>
        <v>1432</v>
      </c>
      <c r="B1433" s="1">
        <v>21985</v>
      </c>
      <c r="C1433" s="2">
        <v>40051</v>
      </c>
      <c r="D1433" s="1" t="s">
        <v>32</v>
      </c>
      <c r="E1433" s="1" t="str">
        <f t="shared" si="198"/>
        <v>***</v>
      </c>
      <c r="F1433" s="1" t="str">
        <f t="shared" si="199"/>
        <v>***</v>
      </c>
      <c r="G1433" s="1" t="str">
        <f t="shared" si="200"/>
        <v>***</v>
      </c>
      <c r="J1433" s="1" t="str">
        <f t="shared" si="201"/>
        <v>***</v>
      </c>
      <c r="P1433" s="1">
        <v>1</v>
      </c>
      <c r="Q1433" s="1">
        <f t="shared" si="206"/>
        <v>0.01</v>
      </c>
      <c r="T1433" s="4">
        <v>255.83</v>
      </c>
      <c r="U1433" s="9">
        <f t="shared" si="202"/>
        <v>0</v>
      </c>
      <c r="V1433" s="4">
        <f t="shared" si="203"/>
        <v>255.83</v>
      </c>
      <c r="W1433" s="1" t="s">
        <v>33</v>
      </c>
      <c r="X1433" s="1">
        <v>28.16</v>
      </c>
      <c r="Y1433" s="4">
        <f t="shared" si="204"/>
        <v>283.99</v>
      </c>
      <c r="Z1433" s="1" t="s">
        <v>54</v>
      </c>
      <c r="AA1433" s="1" t="s">
        <v>28</v>
      </c>
      <c r="AB1433" s="1" t="s">
        <v>17</v>
      </c>
      <c r="AC1433" s="1" t="s">
        <v>34</v>
      </c>
      <c r="AD1433" s="1" t="s">
        <v>35</v>
      </c>
      <c r="AE1433" s="2">
        <v>40052</v>
      </c>
    </row>
    <row r="1434" spans="1:31" x14ac:dyDescent="0.25">
      <c r="A1434">
        <f t="shared" si="205"/>
        <v>1433</v>
      </c>
      <c r="B1434" s="1">
        <v>13927</v>
      </c>
      <c r="C1434" s="2">
        <v>40051</v>
      </c>
      <c r="D1434" s="1" t="s">
        <v>13</v>
      </c>
      <c r="E1434" s="1" t="str">
        <f t="shared" si="198"/>
        <v>*</v>
      </c>
      <c r="F1434" s="1" t="str">
        <f t="shared" si="199"/>
        <v>*</v>
      </c>
      <c r="G1434" s="1" t="str">
        <f t="shared" si="200"/>
        <v>*</v>
      </c>
      <c r="J1434" s="1" t="str">
        <f t="shared" si="201"/>
        <v>*</v>
      </c>
      <c r="P1434" s="1">
        <v>26</v>
      </c>
      <c r="Q1434" s="1">
        <f t="shared" si="206"/>
        <v>3.5000000000000003E-2</v>
      </c>
      <c r="T1434" s="4">
        <v>188.05</v>
      </c>
      <c r="U1434" s="9">
        <f t="shared" si="202"/>
        <v>0</v>
      </c>
      <c r="V1434" s="4">
        <f t="shared" si="203"/>
        <v>7.2326923076923082</v>
      </c>
      <c r="W1434" s="1" t="s">
        <v>14</v>
      </c>
      <c r="X1434" s="1">
        <v>5.16</v>
      </c>
      <c r="Y1434" s="4">
        <f t="shared" si="204"/>
        <v>193.21</v>
      </c>
      <c r="Z1434" s="1" t="s">
        <v>50</v>
      </c>
      <c r="AA1434" s="1" t="s">
        <v>28</v>
      </c>
      <c r="AB1434" s="1" t="s">
        <v>29</v>
      </c>
      <c r="AC1434" s="1" t="s">
        <v>40</v>
      </c>
      <c r="AD1434" s="1" t="s">
        <v>19</v>
      </c>
      <c r="AE1434" s="2">
        <v>40058</v>
      </c>
    </row>
    <row r="1435" spans="1:31" x14ac:dyDescent="0.25">
      <c r="A1435">
        <f t="shared" si="205"/>
        <v>1434</v>
      </c>
      <c r="B1435" s="1">
        <v>32611</v>
      </c>
      <c r="C1435" s="2">
        <v>40052</v>
      </c>
      <c r="D1435" s="1" t="s">
        <v>36</v>
      </c>
      <c r="E1435" s="1" t="str">
        <f t="shared" si="198"/>
        <v>*</v>
      </c>
      <c r="F1435" s="1" t="str">
        <f t="shared" si="199"/>
        <v>*</v>
      </c>
      <c r="G1435" s="1" t="str">
        <f t="shared" si="200"/>
        <v>*</v>
      </c>
      <c r="J1435" s="1" t="str">
        <f t="shared" si="201"/>
        <v>*</v>
      </c>
      <c r="P1435" s="1">
        <v>19</v>
      </c>
      <c r="Q1435" s="1">
        <f t="shared" si="206"/>
        <v>0.02</v>
      </c>
      <c r="T1435" s="4">
        <v>3537.39</v>
      </c>
      <c r="U1435" s="9">
        <f t="shared" si="202"/>
        <v>1</v>
      </c>
      <c r="V1435" s="4">
        <f t="shared" si="203"/>
        <v>186.17842105263156</v>
      </c>
      <c r="W1435" s="1" t="s">
        <v>33</v>
      </c>
      <c r="X1435" s="1">
        <v>30</v>
      </c>
      <c r="Y1435" s="4">
        <f t="shared" si="204"/>
        <v>3567.39</v>
      </c>
      <c r="Z1435" s="1" t="s">
        <v>15</v>
      </c>
      <c r="AA1435" s="1" t="s">
        <v>28</v>
      </c>
      <c r="AB1435" s="1" t="s">
        <v>17</v>
      </c>
      <c r="AC1435" s="1" t="s">
        <v>34</v>
      </c>
      <c r="AD1435" s="1" t="s">
        <v>35</v>
      </c>
      <c r="AE1435" s="2">
        <v>40053</v>
      </c>
    </row>
    <row r="1436" spans="1:31" x14ac:dyDescent="0.25">
      <c r="A1436">
        <f t="shared" si="205"/>
        <v>1435</v>
      </c>
      <c r="B1436" s="1">
        <v>15108</v>
      </c>
      <c r="C1436" s="2">
        <v>40052</v>
      </c>
      <c r="D1436" s="1" t="s">
        <v>20</v>
      </c>
      <c r="E1436" s="1" t="str">
        <f t="shared" si="198"/>
        <v>*</v>
      </c>
      <c r="F1436" s="1" t="str">
        <f t="shared" si="199"/>
        <v>**</v>
      </c>
      <c r="G1436" s="1" t="str">
        <f t="shared" si="200"/>
        <v>**</v>
      </c>
      <c r="J1436" s="1" t="str">
        <f t="shared" si="201"/>
        <v>**</v>
      </c>
      <c r="P1436" s="1">
        <v>50</v>
      </c>
      <c r="Q1436" s="1">
        <f t="shared" si="206"/>
        <v>0.06</v>
      </c>
      <c r="T1436" s="4">
        <v>2066.16</v>
      </c>
      <c r="U1436" s="9">
        <f t="shared" si="202"/>
        <v>1</v>
      </c>
      <c r="V1436" s="4">
        <f t="shared" si="203"/>
        <v>41.3232</v>
      </c>
      <c r="W1436" s="1" t="s">
        <v>21</v>
      </c>
      <c r="X1436" s="1">
        <v>17.48</v>
      </c>
      <c r="Y1436" s="4">
        <f t="shared" si="204"/>
        <v>2083.64</v>
      </c>
      <c r="Z1436" s="1" t="s">
        <v>39</v>
      </c>
      <c r="AA1436" s="1" t="s">
        <v>23</v>
      </c>
      <c r="AB1436" s="1" t="s">
        <v>29</v>
      </c>
      <c r="AC1436" s="1" t="s">
        <v>40</v>
      </c>
      <c r="AD1436" s="1" t="s">
        <v>19</v>
      </c>
      <c r="AE1436" s="2">
        <v>40054</v>
      </c>
    </row>
    <row r="1437" spans="1:31" x14ac:dyDescent="0.25">
      <c r="A1437">
        <f t="shared" si="205"/>
        <v>1436</v>
      </c>
      <c r="B1437" s="1">
        <v>10658</v>
      </c>
      <c r="C1437" s="2">
        <v>40052</v>
      </c>
      <c r="D1437" s="1" t="s">
        <v>13</v>
      </c>
      <c r="E1437" s="1" t="str">
        <f t="shared" si="198"/>
        <v>*</v>
      </c>
      <c r="F1437" s="1" t="str">
        <f t="shared" si="199"/>
        <v>*</v>
      </c>
      <c r="G1437" s="1" t="str">
        <f t="shared" si="200"/>
        <v>*</v>
      </c>
      <c r="J1437" s="1" t="str">
        <f t="shared" si="201"/>
        <v>*</v>
      </c>
      <c r="P1437" s="1">
        <v>17</v>
      </c>
      <c r="Q1437" s="1">
        <f t="shared" si="206"/>
        <v>0.02</v>
      </c>
      <c r="T1437" s="4">
        <v>1332.97</v>
      </c>
      <c r="U1437" s="9">
        <f t="shared" si="202"/>
        <v>1</v>
      </c>
      <c r="V1437" s="4">
        <f t="shared" si="203"/>
        <v>78.41</v>
      </c>
      <c r="W1437" s="1" t="s">
        <v>21</v>
      </c>
      <c r="X1437" s="1">
        <v>8.99</v>
      </c>
      <c r="Y1437" s="4">
        <f t="shared" si="204"/>
        <v>1341.96</v>
      </c>
      <c r="Z1437" s="1" t="s">
        <v>42</v>
      </c>
      <c r="AA1437" s="1" t="s">
        <v>16</v>
      </c>
      <c r="AB1437" s="1" t="s">
        <v>24</v>
      </c>
      <c r="AC1437" s="1" t="s">
        <v>25</v>
      </c>
      <c r="AD1437" s="1" t="s">
        <v>19</v>
      </c>
      <c r="AE1437" s="2">
        <v>40059</v>
      </c>
    </row>
    <row r="1438" spans="1:31" x14ac:dyDescent="0.25">
      <c r="A1438">
        <f t="shared" si="205"/>
        <v>1437</v>
      </c>
      <c r="B1438" s="1">
        <v>32611</v>
      </c>
      <c r="C1438" s="2">
        <v>40052</v>
      </c>
      <c r="D1438" s="1" t="s">
        <v>36</v>
      </c>
      <c r="E1438" s="1" t="str">
        <f t="shared" si="198"/>
        <v>*</v>
      </c>
      <c r="F1438" s="1" t="str">
        <f t="shared" si="199"/>
        <v>*</v>
      </c>
      <c r="G1438" s="1" t="str">
        <f t="shared" si="200"/>
        <v>*</v>
      </c>
      <c r="J1438" s="1" t="str">
        <f t="shared" si="201"/>
        <v>*</v>
      </c>
      <c r="P1438" s="1">
        <v>18</v>
      </c>
      <c r="Q1438" s="1">
        <f t="shared" si="206"/>
        <v>0.02</v>
      </c>
      <c r="T1438" s="4">
        <v>986.24</v>
      </c>
      <c r="U1438" s="9">
        <f t="shared" si="202"/>
        <v>0</v>
      </c>
      <c r="V1438" s="4">
        <f t="shared" si="203"/>
        <v>54.791111111111114</v>
      </c>
      <c r="W1438" s="1" t="s">
        <v>14</v>
      </c>
      <c r="X1438" s="1">
        <v>5.5</v>
      </c>
      <c r="Y1438" s="4">
        <f t="shared" si="204"/>
        <v>991.74</v>
      </c>
      <c r="Z1438" s="1" t="s">
        <v>15</v>
      </c>
      <c r="AA1438" s="1" t="s">
        <v>28</v>
      </c>
      <c r="AB1438" s="1" t="s">
        <v>24</v>
      </c>
      <c r="AC1438" s="1" t="s">
        <v>38</v>
      </c>
      <c r="AD1438" s="1" t="s">
        <v>19</v>
      </c>
      <c r="AE1438" s="2">
        <v>40053</v>
      </c>
    </row>
    <row r="1439" spans="1:31" x14ac:dyDescent="0.25">
      <c r="A1439">
        <f t="shared" si="205"/>
        <v>1438</v>
      </c>
      <c r="B1439" s="1">
        <v>47813</v>
      </c>
      <c r="C1439" s="2">
        <v>40052</v>
      </c>
      <c r="D1439" s="1" t="s">
        <v>20</v>
      </c>
      <c r="E1439" s="1" t="str">
        <f t="shared" si="198"/>
        <v>*</v>
      </c>
      <c r="F1439" s="1" t="str">
        <f t="shared" si="199"/>
        <v>**</v>
      </c>
      <c r="G1439" s="1" t="str">
        <f t="shared" si="200"/>
        <v>**</v>
      </c>
      <c r="J1439" s="1" t="str">
        <f t="shared" si="201"/>
        <v>**</v>
      </c>
      <c r="P1439" s="1">
        <v>50</v>
      </c>
      <c r="Q1439" s="1">
        <f t="shared" si="206"/>
        <v>0.06</v>
      </c>
      <c r="T1439" s="4">
        <v>343</v>
      </c>
      <c r="U1439" s="9">
        <f t="shared" si="202"/>
        <v>0</v>
      </c>
      <c r="V1439" s="4">
        <f t="shared" si="203"/>
        <v>6.86</v>
      </c>
      <c r="W1439" s="1" t="s">
        <v>21</v>
      </c>
      <c r="X1439" s="1">
        <v>5.66</v>
      </c>
      <c r="Y1439" s="4">
        <f t="shared" si="204"/>
        <v>348.66</v>
      </c>
      <c r="Z1439" s="1" t="s">
        <v>53</v>
      </c>
      <c r="AA1439" s="1" t="s">
        <v>37</v>
      </c>
      <c r="AB1439" s="1" t="s">
        <v>29</v>
      </c>
      <c r="AC1439" s="1" t="s">
        <v>40</v>
      </c>
      <c r="AD1439" s="1" t="s">
        <v>19</v>
      </c>
      <c r="AE1439" s="2">
        <v>40054</v>
      </c>
    </row>
    <row r="1440" spans="1:31" x14ac:dyDescent="0.25">
      <c r="A1440">
        <f t="shared" si="205"/>
        <v>1439</v>
      </c>
      <c r="B1440" s="1">
        <v>10658</v>
      </c>
      <c r="C1440" s="2">
        <v>40052</v>
      </c>
      <c r="D1440" s="1" t="s">
        <v>13</v>
      </c>
      <c r="E1440" s="1" t="str">
        <f t="shared" si="198"/>
        <v>*</v>
      </c>
      <c r="F1440" s="1" t="str">
        <f t="shared" si="199"/>
        <v>*</v>
      </c>
      <c r="G1440" s="1" t="str">
        <f t="shared" si="200"/>
        <v>*</v>
      </c>
      <c r="J1440" s="1" t="str">
        <f t="shared" si="201"/>
        <v>*</v>
      </c>
      <c r="P1440" s="1">
        <v>31</v>
      </c>
      <c r="Q1440" s="1">
        <f t="shared" si="206"/>
        <v>0.04</v>
      </c>
      <c r="T1440" s="4">
        <v>262.54000000000002</v>
      </c>
      <c r="U1440" s="9">
        <f t="shared" si="202"/>
        <v>0</v>
      </c>
      <c r="V1440" s="4">
        <f t="shared" si="203"/>
        <v>8.4690322580645176</v>
      </c>
      <c r="W1440" s="1" t="s">
        <v>21</v>
      </c>
      <c r="X1440" s="1">
        <v>1.99</v>
      </c>
      <c r="Y1440" s="4">
        <f t="shared" si="204"/>
        <v>264.53000000000003</v>
      </c>
      <c r="Z1440" s="1" t="s">
        <v>42</v>
      </c>
      <c r="AA1440" s="1" t="s">
        <v>16</v>
      </c>
      <c r="AB1440" s="1" t="s">
        <v>24</v>
      </c>
      <c r="AC1440" s="1" t="s">
        <v>38</v>
      </c>
      <c r="AD1440" s="1" t="s">
        <v>41</v>
      </c>
      <c r="AE1440" s="2">
        <v>40056</v>
      </c>
    </row>
    <row r="1441" spans="1:31" x14ac:dyDescent="0.25">
      <c r="A1441">
        <f t="shared" si="205"/>
        <v>1440</v>
      </c>
      <c r="B1441" s="1">
        <v>10658</v>
      </c>
      <c r="C1441" s="2">
        <v>40052</v>
      </c>
      <c r="D1441" s="1" t="s">
        <v>13</v>
      </c>
      <c r="E1441" s="1" t="str">
        <f t="shared" si="198"/>
        <v>*</v>
      </c>
      <c r="F1441" s="1" t="str">
        <f t="shared" si="199"/>
        <v>*</v>
      </c>
      <c r="G1441" s="1" t="str">
        <f t="shared" si="200"/>
        <v>*</v>
      </c>
      <c r="J1441" s="1" t="str">
        <f t="shared" si="201"/>
        <v>*</v>
      </c>
      <c r="P1441" s="1">
        <v>12</v>
      </c>
      <c r="Q1441" s="1">
        <f t="shared" si="206"/>
        <v>0.02</v>
      </c>
      <c r="T1441" s="4">
        <v>190.73</v>
      </c>
      <c r="U1441" s="9">
        <f t="shared" si="202"/>
        <v>0</v>
      </c>
      <c r="V1441" s="4">
        <f t="shared" si="203"/>
        <v>15.894166666666665</v>
      </c>
      <c r="W1441" s="1" t="s">
        <v>21</v>
      </c>
      <c r="X1441" s="1">
        <v>9.4</v>
      </c>
      <c r="Y1441" s="4">
        <f t="shared" si="204"/>
        <v>200.13</v>
      </c>
      <c r="Z1441" s="1" t="s">
        <v>42</v>
      </c>
      <c r="AA1441" s="1" t="s">
        <v>16</v>
      </c>
      <c r="AB1441" s="1" t="s">
        <v>24</v>
      </c>
      <c r="AC1441" s="1" t="s">
        <v>56</v>
      </c>
      <c r="AD1441" s="1" t="s">
        <v>19</v>
      </c>
      <c r="AE1441" s="2">
        <v>40052</v>
      </c>
    </row>
    <row r="1442" spans="1:31" x14ac:dyDescent="0.25">
      <c r="A1442">
        <f t="shared" si="205"/>
        <v>1441</v>
      </c>
      <c r="B1442" s="1">
        <v>32611</v>
      </c>
      <c r="C1442" s="2">
        <v>40052</v>
      </c>
      <c r="D1442" s="1" t="s">
        <v>36</v>
      </c>
      <c r="E1442" s="1" t="str">
        <f t="shared" si="198"/>
        <v>*</v>
      </c>
      <c r="F1442" s="1" t="str">
        <f t="shared" si="199"/>
        <v>*</v>
      </c>
      <c r="G1442" s="1" t="str">
        <f t="shared" si="200"/>
        <v>*</v>
      </c>
      <c r="J1442" s="1" t="str">
        <f t="shared" si="201"/>
        <v>*</v>
      </c>
      <c r="P1442" s="1">
        <v>15</v>
      </c>
      <c r="Q1442" s="1">
        <f t="shared" si="206"/>
        <v>0.02</v>
      </c>
      <c r="T1442" s="4">
        <v>81.66</v>
      </c>
      <c r="U1442" s="9">
        <f t="shared" si="202"/>
        <v>0</v>
      </c>
      <c r="V1442" s="4">
        <f t="shared" si="203"/>
        <v>5.444</v>
      </c>
      <c r="W1442" s="1" t="s">
        <v>21</v>
      </c>
      <c r="X1442" s="1">
        <v>5.0199999999999996</v>
      </c>
      <c r="Y1442" s="4">
        <f t="shared" si="204"/>
        <v>86.679999999999993</v>
      </c>
      <c r="Z1442" s="1" t="s">
        <v>15</v>
      </c>
      <c r="AA1442" s="1" t="s">
        <v>28</v>
      </c>
      <c r="AB1442" s="1" t="s">
        <v>29</v>
      </c>
      <c r="AC1442" s="1" t="s">
        <v>40</v>
      </c>
      <c r="AD1442" s="1" t="s">
        <v>19</v>
      </c>
      <c r="AE1442" s="2">
        <v>40052</v>
      </c>
    </row>
    <row r="1443" spans="1:31" x14ac:dyDescent="0.25">
      <c r="A1443">
        <f t="shared" si="205"/>
        <v>1442</v>
      </c>
      <c r="B1443" s="1">
        <v>32611</v>
      </c>
      <c r="C1443" s="2">
        <v>40052</v>
      </c>
      <c r="D1443" s="1" t="s">
        <v>36</v>
      </c>
      <c r="E1443" s="1" t="str">
        <f t="shared" si="198"/>
        <v>*</v>
      </c>
      <c r="F1443" s="1" t="str">
        <f t="shared" si="199"/>
        <v>*</v>
      </c>
      <c r="G1443" s="1" t="str">
        <f t="shared" si="200"/>
        <v>*</v>
      </c>
      <c r="J1443" s="1" t="str">
        <f t="shared" si="201"/>
        <v>*</v>
      </c>
      <c r="P1443" s="1">
        <v>16</v>
      </c>
      <c r="Q1443" s="1">
        <f t="shared" si="206"/>
        <v>0.02</v>
      </c>
      <c r="T1443" s="4">
        <v>33.76</v>
      </c>
      <c r="U1443" s="9">
        <f t="shared" si="202"/>
        <v>0</v>
      </c>
      <c r="V1443" s="4">
        <f t="shared" si="203"/>
        <v>2.11</v>
      </c>
      <c r="W1443" s="1" t="s">
        <v>21</v>
      </c>
      <c r="X1443" s="1">
        <v>1.49</v>
      </c>
      <c r="Y1443" s="4">
        <f t="shared" si="204"/>
        <v>35.25</v>
      </c>
      <c r="Z1443" s="1" t="s">
        <v>15</v>
      </c>
      <c r="AA1443" s="1" t="s">
        <v>28</v>
      </c>
      <c r="AB1443" s="1" t="s">
        <v>29</v>
      </c>
      <c r="AC1443" s="1" t="s">
        <v>43</v>
      </c>
      <c r="AD1443" s="1" t="s">
        <v>19</v>
      </c>
      <c r="AE1443" s="2">
        <v>40054</v>
      </c>
    </row>
    <row r="1444" spans="1:31" x14ac:dyDescent="0.25">
      <c r="A1444">
        <f t="shared" si="205"/>
        <v>1443</v>
      </c>
      <c r="B1444" s="1">
        <v>47877</v>
      </c>
      <c r="C1444" s="2">
        <v>40053</v>
      </c>
      <c r="D1444" s="1" t="s">
        <v>36</v>
      </c>
      <c r="E1444" s="1" t="str">
        <f t="shared" si="198"/>
        <v>*</v>
      </c>
      <c r="F1444" s="1" t="str">
        <f t="shared" si="199"/>
        <v>*</v>
      </c>
      <c r="G1444" s="1" t="str">
        <f t="shared" si="200"/>
        <v>*</v>
      </c>
      <c r="J1444" s="1" t="str">
        <f t="shared" si="201"/>
        <v>*</v>
      </c>
      <c r="P1444" s="1">
        <v>49</v>
      </c>
      <c r="Q1444" s="1">
        <f t="shared" si="206"/>
        <v>0.05</v>
      </c>
      <c r="T1444" s="4">
        <v>8058.96</v>
      </c>
      <c r="U1444" s="9">
        <f t="shared" si="202"/>
        <v>1</v>
      </c>
      <c r="V1444" s="4">
        <f t="shared" si="203"/>
        <v>164.46857142857144</v>
      </c>
      <c r="W1444" s="1" t="s">
        <v>21</v>
      </c>
      <c r="X1444" s="1">
        <v>69</v>
      </c>
      <c r="Y1444" s="4">
        <f t="shared" si="204"/>
        <v>8127.96</v>
      </c>
      <c r="Z1444" s="1" t="s">
        <v>15</v>
      </c>
      <c r="AA1444" s="1" t="s">
        <v>37</v>
      </c>
      <c r="AB1444" s="1" t="s">
        <v>17</v>
      </c>
      <c r="AC1444" s="1" t="s">
        <v>52</v>
      </c>
      <c r="AD1444" s="1" t="s">
        <v>48</v>
      </c>
      <c r="AE1444" s="2">
        <v>40055</v>
      </c>
    </row>
    <row r="1445" spans="1:31" x14ac:dyDescent="0.25">
      <c r="A1445">
        <f t="shared" si="205"/>
        <v>1444</v>
      </c>
      <c r="B1445" s="1">
        <v>47877</v>
      </c>
      <c r="C1445" s="2">
        <v>40053</v>
      </c>
      <c r="D1445" s="1" t="s">
        <v>36</v>
      </c>
      <c r="E1445" s="1" t="str">
        <f t="shared" si="198"/>
        <v>*</v>
      </c>
      <c r="F1445" s="1" t="str">
        <f t="shared" si="199"/>
        <v>*</v>
      </c>
      <c r="G1445" s="1" t="str">
        <f t="shared" si="200"/>
        <v>*</v>
      </c>
      <c r="J1445" s="1" t="str">
        <f t="shared" si="201"/>
        <v>*</v>
      </c>
      <c r="P1445" s="1">
        <v>19</v>
      </c>
      <c r="Q1445" s="1">
        <f t="shared" si="206"/>
        <v>0.02</v>
      </c>
      <c r="T1445" s="4">
        <v>3240.7280000000001</v>
      </c>
      <c r="U1445" s="9">
        <f t="shared" si="202"/>
        <v>1</v>
      </c>
      <c r="V1445" s="4">
        <f t="shared" si="203"/>
        <v>170.56463157894737</v>
      </c>
      <c r="W1445" s="1" t="s">
        <v>33</v>
      </c>
      <c r="X1445" s="1">
        <v>69.64</v>
      </c>
      <c r="Y1445" s="4">
        <f t="shared" si="204"/>
        <v>3310.3679999999999</v>
      </c>
      <c r="Z1445" s="1" t="s">
        <v>15</v>
      </c>
      <c r="AA1445" s="1" t="s">
        <v>37</v>
      </c>
      <c r="AB1445" s="1" t="s">
        <v>17</v>
      </c>
      <c r="AC1445" s="1" t="s">
        <v>52</v>
      </c>
      <c r="AD1445" s="1" t="s">
        <v>59</v>
      </c>
      <c r="AE1445" s="2">
        <v>40055</v>
      </c>
    </row>
    <row r="1446" spans="1:31" x14ac:dyDescent="0.25">
      <c r="A1446">
        <f t="shared" si="205"/>
        <v>1445</v>
      </c>
      <c r="B1446" s="1">
        <v>37281</v>
      </c>
      <c r="C1446" s="2">
        <v>40053</v>
      </c>
      <c r="D1446" s="1" t="s">
        <v>36</v>
      </c>
      <c r="E1446" s="1" t="str">
        <f t="shared" si="198"/>
        <v>*</v>
      </c>
      <c r="F1446" s="1" t="str">
        <f t="shared" si="199"/>
        <v>*</v>
      </c>
      <c r="G1446" s="1" t="str">
        <f t="shared" si="200"/>
        <v>*</v>
      </c>
      <c r="J1446" s="1" t="str">
        <f t="shared" si="201"/>
        <v>*</v>
      </c>
      <c r="P1446" s="1">
        <v>25</v>
      </c>
      <c r="Q1446" s="1">
        <f t="shared" si="206"/>
        <v>3.5000000000000003E-2</v>
      </c>
      <c r="T1446" s="4">
        <v>453.24549999999999</v>
      </c>
      <c r="U1446" s="9">
        <f t="shared" si="202"/>
        <v>0</v>
      </c>
      <c r="V1446" s="4">
        <f t="shared" si="203"/>
        <v>18.129819999999999</v>
      </c>
      <c r="W1446" s="1" t="s">
        <v>21</v>
      </c>
      <c r="X1446" s="1">
        <v>4.8099999999999996</v>
      </c>
      <c r="Y1446" s="4">
        <f t="shared" si="204"/>
        <v>458.05549999999999</v>
      </c>
      <c r="Z1446" s="1" t="s">
        <v>15</v>
      </c>
      <c r="AA1446" s="1" t="s">
        <v>28</v>
      </c>
      <c r="AB1446" s="1" t="s">
        <v>24</v>
      </c>
      <c r="AC1446" s="1" t="s">
        <v>25</v>
      </c>
      <c r="AD1446" s="1" t="s">
        <v>26</v>
      </c>
      <c r="AE1446" s="2">
        <v>40054</v>
      </c>
    </row>
    <row r="1447" spans="1:31" x14ac:dyDescent="0.25">
      <c r="A1447">
        <f t="shared" si="205"/>
        <v>1446</v>
      </c>
      <c r="B1447" s="1">
        <v>33732</v>
      </c>
      <c r="C1447" s="2">
        <v>40053</v>
      </c>
      <c r="D1447" s="1" t="s">
        <v>27</v>
      </c>
      <c r="E1447" s="1" t="str">
        <f t="shared" si="198"/>
        <v>*</v>
      </c>
      <c r="F1447" s="1" t="str">
        <f t="shared" si="199"/>
        <v>*</v>
      </c>
      <c r="G1447" s="1" t="str">
        <f t="shared" si="200"/>
        <v>*</v>
      </c>
      <c r="J1447" s="1" t="str">
        <f t="shared" si="201"/>
        <v>*</v>
      </c>
      <c r="P1447" s="1">
        <v>33</v>
      </c>
      <c r="Q1447" s="1">
        <f t="shared" si="206"/>
        <v>0.04</v>
      </c>
      <c r="T1447" s="4">
        <v>332.95</v>
      </c>
      <c r="U1447" s="9">
        <f t="shared" si="202"/>
        <v>0</v>
      </c>
      <c r="V1447" s="4">
        <f t="shared" si="203"/>
        <v>10.08939393939394</v>
      </c>
      <c r="W1447" s="1" t="s">
        <v>21</v>
      </c>
      <c r="X1447" s="1">
        <v>6.22</v>
      </c>
      <c r="Y1447" s="4">
        <f t="shared" si="204"/>
        <v>339.17</v>
      </c>
      <c r="Z1447" s="1" t="s">
        <v>15</v>
      </c>
      <c r="AA1447" s="1" t="s">
        <v>28</v>
      </c>
      <c r="AB1447" s="1" t="s">
        <v>17</v>
      </c>
      <c r="AC1447" s="1" t="s">
        <v>18</v>
      </c>
      <c r="AD1447" s="1" t="s">
        <v>19</v>
      </c>
      <c r="AE1447" s="2">
        <v>40054</v>
      </c>
    </row>
    <row r="1448" spans="1:31" x14ac:dyDescent="0.25">
      <c r="A1448">
        <f t="shared" si="205"/>
        <v>1447</v>
      </c>
      <c r="B1448" s="1">
        <v>21479</v>
      </c>
      <c r="C1448" s="2">
        <v>40053</v>
      </c>
      <c r="D1448" s="1" t="s">
        <v>36</v>
      </c>
      <c r="E1448" s="1" t="str">
        <f t="shared" si="198"/>
        <v>*</v>
      </c>
      <c r="F1448" s="1" t="str">
        <f t="shared" si="199"/>
        <v>*</v>
      </c>
      <c r="G1448" s="1" t="str">
        <f t="shared" si="200"/>
        <v>*</v>
      </c>
      <c r="J1448" s="1" t="str">
        <f t="shared" si="201"/>
        <v>*</v>
      </c>
      <c r="P1448" s="1">
        <v>41</v>
      </c>
      <c r="Q1448" s="1">
        <f t="shared" si="206"/>
        <v>0.05</v>
      </c>
      <c r="T1448" s="4">
        <v>291.16000000000003</v>
      </c>
      <c r="U1448" s="9">
        <f t="shared" si="202"/>
        <v>0</v>
      </c>
      <c r="V1448" s="4">
        <f t="shared" si="203"/>
        <v>7.1014634146341473</v>
      </c>
      <c r="W1448" s="1" t="s">
        <v>14</v>
      </c>
      <c r="X1448" s="1">
        <v>6.57</v>
      </c>
      <c r="Y1448" s="4">
        <f t="shared" si="204"/>
        <v>297.73</v>
      </c>
      <c r="Z1448" s="1" t="s">
        <v>22</v>
      </c>
      <c r="AA1448" s="1" t="s">
        <v>37</v>
      </c>
      <c r="AB1448" s="1" t="s">
        <v>29</v>
      </c>
      <c r="AC1448" s="1" t="s">
        <v>40</v>
      </c>
      <c r="AD1448" s="1" t="s">
        <v>19</v>
      </c>
      <c r="AE1448" s="2">
        <v>40054</v>
      </c>
    </row>
    <row r="1449" spans="1:31" x14ac:dyDescent="0.25">
      <c r="A1449">
        <f t="shared" si="205"/>
        <v>1448</v>
      </c>
      <c r="B1449" s="1">
        <v>47877</v>
      </c>
      <c r="C1449" s="2">
        <v>40053</v>
      </c>
      <c r="D1449" s="1" t="s">
        <v>36</v>
      </c>
      <c r="E1449" s="1" t="str">
        <f t="shared" si="198"/>
        <v>*</v>
      </c>
      <c r="F1449" s="1" t="str">
        <f t="shared" si="199"/>
        <v>*</v>
      </c>
      <c r="G1449" s="1" t="str">
        <f t="shared" si="200"/>
        <v>*</v>
      </c>
      <c r="J1449" s="1" t="str">
        <f t="shared" si="201"/>
        <v>*</v>
      </c>
      <c r="P1449" s="1">
        <v>16</v>
      </c>
      <c r="Q1449" s="1">
        <f t="shared" si="206"/>
        <v>0.02</v>
      </c>
      <c r="T1449" s="4">
        <v>273.36</v>
      </c>
      <c r="U1449" s="9">
        <f t="shared" si="202"/>
        <v>0</v>
      </c>
      <c r="V1449" s="4">
        <f t="shared" si="203"/>
        <v>17.085000000000001</v>
      </c>
      <c r="W1449" s="1" t="s">
        <v>21</v>
      </c>
      <c r="X1449" s="1">
        <v>3.26</v>
      </c>
      <c r="Y1449" s="4">
        <f t="shared" si="204"/>
        <v>276.62</v>
      </c>
      <c r="Z1449" s="1" t="s">
        <v>15</v>
      </c>
      <c r="AA1449" s="1" t="s">
        <v>37</v>
      </c>
      <c r="AB1449" s="1" t="s">
        <v>29</v>
      </c>
      <c r="AC1449" s="1" t="s">
        <v>45</v>
      </c>
      <c r="AD1449" s="1" t="s">
        <v>41</v>
      </c>
      <c r="AE1449" s="2">
        <v>40056</v>
      </c>
    </row>
    <row r="1450" spans="1:31" x14ac:dyDescent="0.25">
      <c r="A1450">
        <f t="shared" si="205"/>
        <v>1449</v>
      </c>
      <c r="B1450" s="1">
        <v>33569</v>
      </c>
      <c r="C1450" s="2">
        <v>40053</v>
      </c>
      <c r="D1450" s="1" t="s">
        <v>13</v>
      </c>
      <c r="E1450" s="1" t="str">
        <f t="shared" si="198"/>
        <v>*</v>
      </c>
      <c r="F1450" s="1" t="str">
        <f t="shared" si="199"/>
        <v>*</v>
      </c>
      <c r="G1450" s="1" t="str">
        <f t="shared" si="200"/>
        <v>*</v>
      </c>
      <c r="J1450" s="1" t="str">
        <f t="shared" si="201"/>
        <v>*</v>
      </c>
      <c r="P1450" s="1">
        <v>9</v>
      </c>
      <c r="Q1450" s="1">
        <f t="shared" si="206"/>
        <v>0.01</v>
      </c>
      <c r="T1450" s="4">
        <v>123.92</v>
      </c>
      <c r="U1450" s="9">
        <f t="shared" si="202"/>
        <v>0</v>
      </c>
      <c r="V1450" s="4">
        <f t="shared" si="203"/>
        <v>13.768888888888888</v>
      </c>
      <c r="W1450" s="1" t="s">
        <v>21</v>
      </c>
      <c r="X1450" s="1">
        <v>5.3</v>
      </c>
      <c r="Y1450" s="4">
        <f t="shared" si="204"/>
        <v>129.22</v>
      </c>
      <c r="Z1450" s="1" t="s">
        <v>51</v>
      </c>
      <c r="AA1450" s="1" t="s">
        <v>16</v>
      </c>
      <c r="AB1450" s="1" t="s">
        <v>17</v>
      </c>
      <c r="AC1450" s="1" t="s">
        <v>18</v>
      </c>
      <c r="AD1450" s="1" t="s">
        <v>31</v>
      </c>
      <c r="AE1450" s="2">
        <v>40057</v>
      </c>
    </row>
    <row r="1451" spans="1:31" x14ac:dyDescent="0.25">
      <c r="A1451">
        <f t="shared" si="205"/>
        <v>1450</v>
      </c>
      <c r="B1451" s="1">
        <v>18402</v>
      </c>
      <c r="C1451" s="2">
        <v>40054</v>
      </c>
      <c r="D1451" s="1" t="s">
        <v>13</v>
      </c>
      <c r="E1451" s="1" t="str">
        <f t="shared" si="198"/>
        <v>*</v>
      </c>
      <c r="F1451" s="1" t="str">
        <f t="shared" si="199"/>
        <v>*</v>
      </c>
      <c r="G1451" s="1" t="str">
        <f t="shared" si="200"/>
        <v>*</v>
      </c>
      <c r="J1451" s="1" t="str">
        <f t="shared" si="201"/>
        <v>*</v>
      </c>
      <c r="P1451" s="1">
        <v>5</v>
      </c>
      <c r="Q1451" s="1">
        <f t="shared" si="206"/>
        <v>0.01</v>
      </c>
      <c r="T1451" s="4">
        <v>1548.45</v>
      </c>
      <c r="U1451" s="9">
        <f t="shared" si="202"/>
        <v>1</v>
      </c>
      <c r="V1451" s="4">
        <f t="shared" si="203"/>
        <v>309.69</v>
      </c>
      <c r="W1451" s="1" t="s">
        <v>33</v>
      </c>
      <c r="X1451" s="1">
        <v>69.55</v>
      </c>
      <c r="Y1451" s="4">
        <f t="shared" si="204"/>
        <v>1618</v>
      </c>
      <c r="Z1451" s="1" t="s">
        <v>42</v>
      </c>
      <c r="AA1451" s="1" t="s">
        <v>28</v>
      </c>
      <c r="AB1451" s="1" t="s">
        <v>17</v>
      </c>
      <c r="AC1451" s="1" t="s">
        <v>34</v>
      </c>
      <c r="AD1451" s="1" t="s">
        <v>35</v>
      </c>
      <c r="AE1451" s="2">
        <v>40061</v>
      </c>
    </row>
    <row r="1452" spans="1:31" x14ac:dyDescent="0.25">
      <c r="A1452">
        <f t="shared" si="205"/>
        <v>1451</v>
      </c>
      <c r="B1452" s="1">
        <v>18402</v>
      </c>
      <c r="C1452" s="2">
        <v>40054</v>
      </c>
      <c r="D1452" s="1" t="s">
        <v>13</v>
      </c>
      <c r="E1452" s="1" t="str">
        <f t="shared" si="198"/>
        <v>*</v>
      </c>
      <c r="F1452" s="1" t="str">
        <f t="shared" si="199"/>
        <v>*</v>
      </c>
      <c r="G1452" s="1" t="str">
        <f t="shared" si="200"/>
        <v>*</v>
      </c>
      <c r="J1452" s="1" t="str">
        <f t="shared" si="201"/>
        <v>*</v>
      </c>
      <c r="P1452" s="1">
        <v>3</v>
      </c>
      <c r="Q1452" s="1">
        <f t="shared" si="206"/>
        <v>0.01</v>
      </c>
      <c r="T1452" s="4">
        <v>56.07</v>
      </c>
      <c r="U1452" s="9">
        <f t="shared" si="202"/>
        <v>0</v>
      </c>
      <c r="V1452" s="4">
        <f t="shared" si="203"/>
        <v>18.690000000000001</v>
      </c>
      <c r="W1452" s="1" t="s">
        <v>21</v>
      </c>
      <c r="X1452" s="1">
        <v>14.37</v>
      </c>
      <c r="Y1452" s="4">
        <f t="shared" si="204"/>
        <v>70.44</v>
      </c>
      <c r="Z1452" s="1" t="s">
        <v>42</v>
      </c>
      <c r="AA1452" s="1" t="s">
        <v>28</v>
      </c>
      <c r="AB1452" s="1" t="s">
        <v>17</v>
      </c>
      <c r="AC1452" s="1" t="s">
        <v>18</v>
      </c>
      <c r="AD1452" s="1" t="s">
        <v>48</v>
      </c>
      <c r="AE1452" s="2">
        <v>40054</v>
      </c>
    </row>
    <row r="1453" spans="1:31" x14ac:dyDescent="0.25">
      <c r="A1453">
        <f t="shared" si="205"/>
        <v>1452</v>
      </c>
      <c r="B1453" s="1">
        <v>6727</v>
      </c>
      <c r="C1453" s="2">
        <v>40054</v>
      </c>
      <c r="D1453" s="1" t="s">
        <v>13</v>
      </c>
      <c r="E1453" s="1" t="str">
        <f t="shared" si="198"/>
        <v>*</v>
      </c>
      <c r="F1453" s="1" t="str">
        <f t="shared" si="199"/>
        <v>*</v>
      </c>
      <c r="G1453" s="1" t="str">
        <f t="shared" si="200"/>
        <v>*</v>
      </c>
      <c r="J1453" s="1" t="str">
        <f t="shared" si="201"/>
        <v>*</v>
      </c>
      <c r="P1453" s="1">
        <v>12</v>
      </c>
      <c r="Q1453" s="1">
        <f t="shared" si="206"/>
        <v>0.02</v>
      </c>
      <c r="T1453" s="4">
        <v>33.43</v>
      </c>
      <c r="U1453" s="9">
        <f t="shared" si="202"/>
        <v>0</v>
      </c>
      <c r="V1453" s="4">
        <f t="shared" si="203"/>
        <v>2.7858333333333332</v>
      </c>
      <c r="W1453" s="1" t="s">
        <v>21</v>
      </c>
      <c r="X1453" s="1">
        <v>0.5</v>
      </c>
      <c r="Y1453" s="4">
        <f t="shared" si="204"/>
        <v>33.93</v>
      </c>
      <c r="Z1453" s="1" t="s">
        <v>44</v>
      </c>
      <c r="AA1453" s="1" t="s">
        <v>16</v>
      </c>
      <c r="AB1453" s="1" t="s">
        <v>29</v>
      </c>
      <c r="AC1453" s="1" t="s">
        <v>58</v>
      </c>
      <c r="AD1453" s="1" t="s">
        <v>19</v>
      </c>
      <c r="AE1453" s="2">
        <v>40054</v>
      </c>
    </row>
    <row r="1454" spans="1:31" x14ac:dyDescent="0.25">
      <c r="A1454">
        <f t="shared" si="205"/>
        <v>1453</v>
      </c>
      <c r="B1454" s="1">
        <v>23652</v>
      </c>
      <c r="C1454" s="2">
        <v>40055</v>
      </c>
      <c r="D1454" s="1" t="s">
        <v>27</v>
      </c>
      <c r="E1454" s="1" t="str">
        <f t="shared" si="198"/>
        <v>*</v>
      </c>
      <c r="F1454" s="1" t="str">
        <f t="shared" si="199"/>
        <v>*</v>
      </c>
      <c r="G1454" s="1" t="str">
        <f t="shared" si="200"/>
        <v>*</v>
      </c>
      <c r="J1454" s="1" t="str">
        <f t="shared" si="201"/>
        <v>*</v>
      </c>
      <c r="P1454" s="1">
        <v>27</v>
      </c>
      <c r="Q1454" s="1">
        <f t="shared" si="206"/>
        <v>3.5000000000000003E-2</v>
      </c>
      <c r="T1454" s="4">
        <v>305.48</v>
      </c>
      <c r="U1454" s="9">
        <f t="shared" si="202"/>
        <v>0</v>
      </c>
      <c r="V1454" s="4">
        <f t="shared" si="203"/>
        <v>11.314074074074075</v>
      </c>
      <c r="W1454" s="1" t="s">
        <v>21</v>
      </c>
      <c r="X1454" s="1">
        <v>2.36</v>
      </c>
      <c r="Y1454" s="4">
        <f t="shared" si="204"/>
        <v>307.84000000000003</v>
      </c>
      <c r="Z1454" s="1" t="s">
        <v>42</v>
      </c>
      <c r="AA1454" s="1" t="s">
        <v>23</v>
      </c>
      <c r="AB1454" s="1" t="s">
        <v>29</v>
      </c>
      <c r="AC1454" s="1" t="s">
        <v>30</v>
      </c>
      <c r="AD1454" s="1" t="s">
        <v>31</v>
      </c>
      <c r="AE1454" s="2">
        <v>40055</v>
      </c>
    </row>
    <row r="1455" spans="1:31" x14ac:dyDescent="0.25">
      <c r="A1455">
        <f t="shared" si="205"/>
        <v>1454</v>
      </c>
      <c r="B1455" s="1">
        <v>20390</v>
      </c>
      <c r="C1455" s="2">
        <v>40056</v>
      </c>
      <c r="D1455" s="1" t="s">
        <v>27</v>
      </c>
      <c r="E1455" s="1" t="str">
        <f t="shared" si="198"/>
        <v>*</v>
      </c>
      <c r="F1455" s="1" t="str">
        <f t="shared" si="199"/>
        <v>*</v>
      </c>
      <c r="G1455" s="1" t="str">
        <f t="shared" si="200"/>
        <v>*</v>
      </c>
      <c r="J1455" s="1" t="str">
        <f t="shared" si="201"/>
        <v>*</v>
      </c>
      <c r="P1455" s="1">
        <v>35</v>
      </c>
      <c r="Q1455" s="1">
        <f t="shared" si="206"/>
        <v>0.04</v>
      </c>
      <c r="T1455" s="4">
        <v>1271.1199999999999</v>
      </c>
      <c r="U1455" s="9">
        <f t="shared" si="202"/>
        <v>1</v>
      </c>
      <c r="V1455" s="4">
        <f t="shared" si="203"/>
        <v>36.317714285714281</v>
      </c>
      <c r="W1455" s="1" t="s">
        <v>14</v>
      </c>
      <c r="X1455" s="1">
        <v>7.53</v>
      </c>
      <c r="Y1455" s="4">
        <f t="shared" si="204"/>
        <v>1278.6499999999999</v>
      </c>
      <c r="Z1455" s="1" t="s">
        <v>22</v>
      </c>
      <c r="AA1455" s="1" t="s">
        <v>37</v>
      </c>
      <c r="AB1455" s="1" t="s">
        <v>24</v>
      </c>
      <c r="AC1455" s="1" t="s">
        <v>38</v>
      </c>
      <c r="AD1455" s="1" t="s">
        <v>19</v>
      </c>
      <c r="AE1455" s="2">
        <v>40059</v>
      </c>
    </row>
    <row r="1456" spans="1:31" x14ac:dyDescent="0.25">
      <c r="A1456">
        <f t="shared" si="205"/>
        <v>1455</v>
      </c>
      <c r="B1456" s="1">
        <v>20128</v>
      </c>
      <c r="C1456" s="2">
        <v>40056</v>
      </c>
      <c r="D1456" s="1" t="s">
        <v>27</v>
      </c>
      <c r="E1456" s="1" t="str">
        <f t="shared" si="198"/>
        <v>*</v>
      </c>
      <c r="F1456" s="1" t="str">
        <f t="shared" si="199"/>
        <v>*</v>
      </c>
      <c r="G1456" s="1" t="str">
        <f t="shared" si="200"/>
        <v>*</v>
      </c>
      <c r="J1456" s="1" t="str">
        <f t="shared" si="201"/>
        <v>*</v>
      </c>
      <c r="P1456" s="1">
        <v>5</v>
      </c>
      <c r="Q1456" s="1">
        <f t="shared" si="206"/>
        <v>0.01</v>
      </c>
      <c r="T1456" s="4">
        <v>515.22</v>
      </c>
      <c r="U1456" s="9">
        <f t="shared" si="202"/>
        <v>0</v>
      </c>
      <c r="V1456" s="4">
        <f t="shared" si="203"/>
        <v>103.04400000000001</v>
      </c>
      <c r="W1456" s="1" t="s">
        <v>21</v>
      </c>
      <c r="X1456" s="1">
        <v>19.989999999999998</v>
      </c>
      <c r="Y1456" s="4">
        <f t="shared" si="204"/>
        <v>535.21</v>
      </c>
      <c r="Z1456" s="1" t="s">
        <v>46</v>
      </c>
      <c r="AA1456" s="1" t="s">
        <v>28</v>
      </c>
      <c r="AB1456" s="1" t="s">
        <v>29</v>
      </c>
      <c r="AC1456" s="1" t="s">
        <v>55</v>
      </c>
      <c r="AD1456" s="1" t="s">
        <v>19</v>
      </c>
      <c r="AE1456" s="2">
        <v>40058</v>
      </c>
    </row>
    <row r="1457" spans="1:31" x14ac:dyDescent="0.25">
      <c r="A1457">
        <f t="shared" si="205"/>
        <v>1456</v>
      </c>
      <c r="B1457" s="1">
        <v>20128</v>
      </c>
      <c r="C1457" s="2">
        <v>40056</v>
      </c>
      <c r="D1457" s="1" t="s">
        <v>27</v>
      </c>
      <c r="E1457" s="1" t="str">
        <f t="shared" si="198"/>
        <v>*</v>
      </c>
      <c r="F1457" s="1" t="str">
        <f t="shared" si="199"/>
        <v>*</v>
      </c>
      <c r="G1457" s="1" t="str">
        <f t="shared" si="200"/>
        <v>*</v>
      </c>
      <c r="J1457" s="1" t="str">
        <f t="shared" si="201"/>
        <v>*</v>
      </c>
      <c r="P1457" s="1">
        <v>32</v>
      </c>
      <c r="Q1457" s="1">
        <f t="shared" si="206"/>
        <v>0.04</v>
      </c>
      <c r="T1457" s="4">
        <v>279.43</v>
      </c>
      <c r="U1457" s="9">
        <f t="shared" si="202"/>
        <v>0</v>
      </c>
      <c r="V1457" s="4">
        <f t="shared" si="203"/>
        <v>8.7321875000000002</v>
      </c>
      <c r="W1457" s="1" t="s">
        <v>21</v>
      </c>
      <c r="X1457" s="1">
        <v>1.99</v>
      </c>
      <c r="Y1457" s="4">
        <f t="shared" si="204"/>
        <v>281.42</v>
      </c>
      <c r="Z1457" s="1" t="s">
        <v>46</v>
      </c>
      <c r="AA1457" s="1" t="s">
        <v>28</v>
      </c>
      <c r="AB1457" s="1" t="s">
        <v>24</v>
      </c>
      <c r="AC1457" s="1" t="s">
        <v>38</v>
      </c>
      <c r="AD1457" s="1" t="s">
        <v>41</v>
      </c>
      <c r="AE1457" s="2">
        <v>40058</v>
      </c>
    </row>
    <row r="1458" spans="1:31" x14ac:dyDescent="0.25">
      <c r="A1458">
        <f t="shared" si="205"/>
        <v>1457</v>
      </c>
      <c r="B1458" s="1">
        <v>53123</v>
      </c>
      <c r="C1458" s="2">
        <v>40056</v>
      </c>
      <c r="D1458" s="1" t="s">
        <v>27</v>
      </c>
      <c r="E1458" s="1" t="str">
        <f t="shared" si="198"/>
        <v>*</v>
      </c>
      <c r="F1458" s="1" t="str">
        <f t="shared" si="199"/>
        <v>*</v>
      </c>
      <c r="G1458" s="1" t="str">
        <f t="shared" si="200"/>
        <v>*</v>
      </c>
      <c r="J1458" s="1" t="str">
        <f t="shared" si="201"/>
        <v>*</v>
      </c>
      <c r="P1458" s="1">
        <v>25</v>
      </c>
      <c r="Q1458" s="1">
        <f t="shared" si="206"/>
        <v>3.5000000000000003E-2</v>
      </c>
      <c r="T1458" s="4">
        <v>265.75</v>
      </c>
      <c r="U1458" s="9">
        <f t="shared" si="202"/>
        <v>0</v>
      </c>
      <c r="V1458" s="4">
        <f t="shared" si="203"/>
        <v>10.63</v>
      </c>
      <c r="W1458" s="1" t="s">
        <v>21</v>
      </c>
      <c r="X1458" s="1">
        <v>5.14</v>
      </c>
      <c r="Y1458" s="4">
        <f t="shared" si="204"/>
        <v>270.89</v>
      </c>
      <c r="Z1458" s="1" t="s">
        <v>53</v>
      </c>
      <c r="AA1458" s="1" t="s">
        <v>28</v>
      </c>
      <c r="AB1458" s="1" t="s">
        <v>29</v>
      </c>
      <c r="AC1458" s="1" t="s">
        <v>43</v>
      </c>
      <c r="AD1458" s="1" t="s">
        <v>19</v>
      </c>
      <c r="AE1458" s="2">
        <v>40058</v>
      </c>
    </row>
    <row r="1459" spans="1:31" x14ac:dyDescent="0.25">
      <c r="A1459">
        <f t="shared" si="205"/>
        <v>1458</v>
      </c>
      <c r="B1459" s="1">
        <v>1031</v>
      </c>
      <c r="C1459" s="2">
        <v>40056</v>
      </c>
      <c r="D1459" s="1" t="s">
        <v>36</v>
      </c>
      <c r="E1459" s="1" t="str">
        <f t="shared" si="198"/>
        <v>*</v>
      </c>
      <c r="F1459" s="1" t="str">
        <f t="shared" si="199"/>
        <v>*</v>
      </c>
      <c r="G1459" s="1" t="str">
        <f t="shared" si="200"/>
        <v>*</v>
      </c>
      <c r="J1459" s="1" t="str">
        <f t="shared" si="201"/>
        <v>*</v>
      </c>
      <c r="P1459" s="1">
        <v>34</v>
      </c>
      <c r="Q1459" s="1">
        <f t="shared" si="206"/>
        <v>0.04</v>
      </c>
      <c r="T1459" s="4">
        <v>226.1</v>
      </c>
      <c r="U1459" s="9">
        <f t="shared" si="202"/>
        <v>0</v>
      </c>
      <c r="V1459" s="4">
        <f t="shared" si="203"/>
        <v>6.6499999999999995</v>
      </c>
      <c r="W1459" s="1" t="s">
        <v>21</v>
      </c>
      <c r="X1459" s="1">
        <v>5.19</v>
      </c>
      <c r="Y1459" s="4">
        <f t="shared" si="204"/>
        <v>231.29</v>
      </c>
      <c r="Z1459" s="1" t="s">
        <v>44</v>
      </c>
      <c r="AA1459" s="1" t="s">
        <v>16</v>
      </c>
      <c r="AB1459" s="1" t="s">
        <v>29</v>
      </c>
      <c r="AC1459" s="1" t="s">
        <v>43</v>
      </c>
      <c r="AD1459" s="1" t="s">
        <v>19</v>
      </c>
      <c r="AE1459" s="2">
        <v>40058</v>
      </c>
    </row>
    <row r="1460" spans="1:31" x14ac:dyDescent="0.25">
      <c r="A1460">
        <f t="shared" si="205"/>
        <v>1459</v>
      </c>
      <c r="B1460" s="1">
        <v>20390</v>
      </c>
      <c r="C1460" s="2">
        <v>40056</v>
      </c>
      <c r="D1460" s="1" t="s">
        <v>27</v>
      </c>
      <c r="E1460" s="1" t="str">
        <f t="shared" si="198"/>
        <v>*</v>
      </c>
      <c r="F1460" s="1" t="str">
        <f t="shared" si="199"/>
        <v>*</v>
      </c>
      <c r="G1460" s="1" t="str">
        <f t="shared" si="200"/>
        <v>*</v>
      </c>
      <c r="J1460" s="1" t="str">
        <f t="shared" si="201"/>
        <v>*</v>
      </c>
      <c r="P1460" s="1">
        <v>17</v>
      </c>
      <c r="Q1460" s="1">
        <f t="shared" si="206"/>
        <v>0.02</v>
      </c>
      <c r="T1460" s="4">
        <v>58.5</v>
      </c>
      <c r="U1460" s="9">
        <f t="shared" si="202"/>
        <v>0</v>
      </c>
      <c r="V1460" s="4">
        <f t="shared" si="203"/>
        <v>3.4411764705882355</v>
      </c>
      <c r="W1460" s="1" t="s">
        <v>21</v>
      </c>
      <c r="X1460" s="1">
        <v>1.92</v>
      </c>
      <c r="Y1460" s="4">
        <f t="shared" si="204"/>
        <v>60.42</v>
      </c>
      <c r="Z1460" s="1" t="s">
        <v>22</v>
      </c>
      <c r="AA1460" s="1" t="s">
        <v>37</v>
      </c>
      <c r="AB1460" s="1" t="s">
        <v>29</v>
      </c>
      <c r="AC1460" s="1" t="s">
        <v>45</v>
      </c>
      <c r="AD1460" s="1" t="s">
        <v>31</v>
      </c>
      <c r="AE1460" s="2">
        <v>40058</v>
      </c>
    </row>
    <row r="1461" spans="1:31" x14ac:dyDescent="0.25">
      <c r="A1461">
        <f t="shared" si="205"/>
        <v>1460</v>
      </c>
      <c r="B1461" s="1">
        <v>14756</v>
      </c>
      <c r="C1461" s="2">
        <v>40056</v>
      </c>
      <c r="D1461" s="1" t="s">
        <v>13</v>
      </c>
      <c r="E1461" s="1" t="str">
        <f t="shared" si="198"/>
        <v>*</v>
      </c>
      <c r="F1461" s="1" t="str">
        <f t="shared" si="199"/>
        <v>*</v>
      </c>
      <c r="G1461" s="1" t="str">
        <f t="shared" si="200"/>
        <v>*</v>
      </c>
      <c r="J1461" s="1" t="str">
        <f t="shared" si="201"/>
        <v>*</v>
      </c>
      <c r="P1461" s="1">
        <v>2</v>
      </c>
      <c r="Q1461" s="1">
        <f t="shared" si="206"/>
        <v>0.01</v>
      </c>
      <c r="T1461" s="4">
        <v>42.3</v>
      </c>
      <c r="U1461" s="9">
        <f t="shared" si="202"/>
        <v>0</v>
      </c>
      <c r="V1461" s="4">
        <f t="shared" si="203"/>
        <v>21.15</v>
      </c>
      <c r="W1461" s="1" t="s">
        <v>21</v>
      </c>
      <c r="X1461" s="1">
        <v>6.15</v>
      </c>
      <c r="Y1461" s="4">
        <f t="shared" si="204"/>
        <v>48.449999999999996</v>
      </c>
      <c r="Z1461" s="1" t="s">
        <v>51</v>
      </c>
      <c r="AA1461" s="1" t="s">
        <v>28</v>
      </c>
      <c r="AB1461" s="1" t="s">
        <v>17</v>
      </c>
      <c r="AC1461" s="1" t="s">
        <v>18</v>
      </c>
      <c r="AD1461" s="1" t="s">
        <v>41</v>
      </c>
      <c r="AE1461" s="2">
        <v>40056</v>
      </c>
    </row>
    <row r="1462" spans="1:31" x14ac:dyDescent="0.25">
      <c r="A1462">
        <f t="shared" si="205"/>
        <v>1461</v>
      </c>
      <c r="B1462" s="1">
        <v>47974</v>
      </c>
      <c r="C1462" s="2">
        <v>40056</v>
      </c>
      <c r="D1462" s="1" t="s">
        <v>36</v>
      </c>
      <c r="E1462" s="1" t="str">
        <f t="shared" si="198"/>
        <v>*</v>
      </c>
      <c r="F1462" s="1" t="str">
        <f t="shared" si="199"/>
        <v>*</v>
      </c>
      <c r="G1462" s="1" t="str">
        <f t="shared" si="200"/>
        <v>*</v>
      </c>
      <c r="J1462" s="1" t="str">
        <f t="shared" si="201"/>
        <v>*</v>
      </c>
      <c r="P1462" s="1">
        <v>6</v>
      </c>
      <c r="Q1462" s="1">
        <f t="shared" si="206"/>
        <v>0.01</v>
      </c>
      <c r="T1462" s="4">
        <v>18.02</v>
      </c>
      <c r="U1462" s="9">
        <f t="shared" si="202"/>
        <v>0</v>
      </c>
      <c r="V1462" s="4">
        <f t="shared" si="203"/>
        <v>3.0033333333333334</v>
      </c>
      <c r="W1462" s="1" t="s">
        <v>21</v>
      </c>
      <c r="X1462" s="1">
        <v>1.34</v>
      </c>
      <c r="Y1462" s="4">
        <f t="shared" si="204"/>
        <v>19.36</v>
      </c>
      <c r="Z1462" s="1" t="s">
        <v>46</v>
      </c>
      <c r="AA1462" s="1" t="s">
        <v>28</v>
      </c>
      <c r="AB1462" s="1" t="s">
        <v>29</v>
      </c>
      <c r="AC1462" s="1" t="s">
        <v>30</v>
      </c>
      <c r="AD1462" s="1" t="s">
        <v>31</v>
      </c>
      <c r="AE1462" s="2">
        <v>40058</v>
      </c>
    </row>
    <row r="1463" spans="1:31" x14ac:dyDescent="0.25">
      <c r="A1463">
        <f t="shared" si="205"/>
        <v>1462</v>
      </c>
      <c r="B1463" s="1">
        <v>1985</v>
      </c>
      <c r="C1463" s="2">
        <v>40057</v>
      </c>
      <c r="D1463" s="1" t="s">
        <v>27</v>
      </c>
      <c r="E1463" s="1" t="str">
        <f t="shared" si="198"/>
        <v>*</v>
      </c>
      <c r="F1463" s="1" t="str">
        <f t="shared" si="199"/>
        <v>*</v>
      </c>
      <c r="G1463" s="1" t="str">
        <f t="shared" si="200"/>
        <v>*</v>
      </c>
      <c r="J1463" s="1" t="str">
        <f t="shared" si="201"/>
        <v>*</v>
      </c>
      <c r="P1463" s="1">
        <v>33</v>
      </c>
      <c r="Q1463" s="1">
        <f t="shared" si="206"/>
        <v>0.04</v>
      </c>
      <c r="T1463" s="4">
        <v>15464.01</v>
      </c>
      <c r="U1463" s="9">
        <f t="shared" si="202"/>
        <v>1</v>
      </c>
      <c r="V1463" s="4">
        <f t="shared" si="203"/>
        <v>468.60636363636365</v>
      </c>
      <c r="W1463" s="1" t="s">
        <v>33</v>
      </c>
      <c r="X1463" s="1">
        <v>14.7</v>
      </c>
      <c r="Y1463" s="4">
        <f t="shared" si="204"/>
        <v>15478.710000000001</v>
      </c>
      <c r="Z1463" s="1" t="s">
        <v>22</v>
      </c>
      <c r="AA1463" s="1" t="s">
        <v>37</v>
      </c>
      <c r="AB1463" s="1" t="s">
        <v>24</v>
      </c>
      <c r="AC1463" s="1" t="s">
        <v>56</v>
      </c>
      <c r="AD1463" s="1" t="s">
        <v>35</v>
      </c>
      <c r="AE1463" s="2">
        <v>40059</v>
      </c>
    </row>
    <row r="1464" spans="1:31" x14ac:dyDescent="0.25">
      <c r="A1464">
        <f t="shared" si="205"/>
        <v>1463</v>
      </c>
      <c r="B1464" s="1">
        <v>45988</v>
      </c>
      <c r="C1464" s="2">
        <v>40057</v>
      </c>
      <c r="D1464" s="1" t="s">
        <v>32</v>
      </c>
      <c r="E1464" s="1" t="str">
        <f t="shared" si="198"/>
        <v>***</v>
      </c>
      <c r="F1464" s="1" t="str">
        <f t="shared" si="199"/>
        <v>***</v>
      </c>
      <c r="G1464" s="1" t="str">
        <f t="shared" si="200"/>
        <v>***</v>
      </c>
      <c r="J1464" s="1" t="str">
        <f t="shared" si="201"/>
        <v>***</v>
      </c>
      <c r="P1464" s="1">
        <v>43</v>
      </c>
      <c r="Q1464" s="1">
        <f t="shared" si="206"/>
        <v>0.05</v>
      </c>
      <c r="T1464" s="4">
        <v>3832.24</v>
      </c>
      <c r="U1464" s="9">
        <f t="shared" si="202"/>
        <v>1</v>
      </c>
      <c r="V1464" s="4">
        <f t="shared" si="203"/>
        <v>89.121860465116271</v>
      </c>
      <c r="W1464" s="1" t="s">
        <v>14</v>
      </c>
      <c r="X1464" s="1">
        <v>56.2</v>
      </c>
      <c r="Y1464" s="4">
        <f t="shared" si="204"/>
        <v>3888.4399999999996</v>
      </c>
      <c r="Z1464" s="1" t="s">
        <v>53</v>
      </c>
      <c r="AA1464" s="1" t="s">
        <v>37</v>
      </c>
      <c r="AB1464" s="1" t="s">
        <v>17</v>
      </c>
      <c r="AC1464" s="1" t="s">
        <v>18</v>
      </c>
      <c r="AD1464" s="1" t="s">
        <v>26</v>
      </c>
      <c r="AE1464" s="2">
        <v>40058</v>
      </c>
    </row>
    <row r="1465" spans="1:31" x14ac:dyDescent="0.25">
      <c r="A1465">
        <f t="shared" si="205"/>
        <v>1464</v>
      </c>
      <c r="B1465" s="1">
        <v>14055</v>
      </c>
      <c r="C1465" s="2">
        <v>40057</v>
      </c>
      <c r="D1465" s="1" t="s">
        <v>20</v>
      </c>
      <c r="E1465" s="1" t="str">
        <f t="shared" si="198"/>
        <v>*</v>
      </c>
      <c r="F1465" s="1" t="str">
        <f t="shared" si="199"/>
        <v>**</v>
      </c>
      <c r="G1465" s="1" t="str">
        <f t="shared" si="200"/>
        <v>**</v>
      </c>
      <c r="J1465" s="1" t="str">
        <f t="shared" si="201"/>
        <v>**</v>
      </c>
      <c r="P1465" s="1">
        <v>21</v>
      </c>
      <c r="Q1465" s="1">
        <f t="shared" si="206"/>
        <v>3.5000000000000003E-2</v>
      </c>
      <c r="T1465" s="4">
        <v>441.7</v>
      </c>
      <c r="U1465" s="9">
        <f t="shared" si="202"/>
        <v>0</v>
      </c>
      <c r="V1465" s="4">
        <f t="shared" si="203"/>
        <v>21.033333333333331</v>
      </c>
      <c r="W1465" s="1" t="s">
        <v>21</v>
      </c>
      <c r="X1465" s="1">
        <v>3.63</v>
      </c>
      <c r="Y1465" s="4">
        <f t="shared" si="204"/>
        <v>445.33</v>
      </c>
      <c r="Z1465" s="1" t="s">
        <v>51</v>
      </c>
      <c r="AA1465" s="1" t="s">
        <v>37</v>
      </c>
      <c r="AB1465" s="1" t="s">
        <v>17</v>
      </c>
      <c r="AC1465" s="1" t="s">
        <v>18</v>
      </c>
      <c r="AD1465" s="1" t="s">
        <v>41</v>
      </c>
      <c r="AE1465" s="2">
        <v>40059</v>
      </c>
    </row>
    <row r="1466" spans="1:31" x14ac:dyDescent="0.25">
      <c r="A1466">
        <f t="shared" si="205"/>
        <v>1465</v>
      </c>
      <c r="B1466" s="1">
        <v>47173</v>
      </c>
      <c r="C1466" s="2">
        <v>40057</v>
      </c>
      <c r="D1466" s="1" t="s">
        <v>27</v>
      </c>
      <c r="E1466" s="1" t="str">
        <f t="shared" si="198"/>
        <v>*</v>
      </c>
      <c r="F1466" s="1" t="str">
        <f t="shared" si="199"/>
        <v>*</v>
      </c>
      <c r="G1466" s="1" t="str">
        <f t="shared" si="200"/>
        <v>*</v>
      </c>
      <c r="J1466" s="1" t="str">
        <f t="shared" si="201"/>
        <v>*</v>
      </c>
      <c r="P1466" s="1">
        <v>41</v>
      </c>
      <c r="Q1466" s="1">
        <f t="shared" si="206"/>
        <v>0.05</v>
      </c>
      <c r="T1466" s="4">
        <v>277.0745</v>
      </c>
      <c r="U1466" s="9">
        <f t="shared" si="202"/>
        <v>0</v>
      </c>
      <c r="V1466" s="4">
        <f t="shared" si="203"/>
        <v>6.7579146341463412</v>
      </c>
      <c r="W1466" s="1" t="s">
        <v>21</v>
      </c>
      <c r="X1466" s="1">
        <v>5.03</v>
      </c>
      <c r="Y1466" s="4">
        <f t="shared" si="204"/>
        <v>282.10449999999997</v>
      </c>
      <c r="Z1466" s="1" t="s">
        <v>54</v>
      </c>
      <c r="AA1466" s="1" t="s">
        <v>28</v>
      </c>
      <c r="AB1466" s="1" t="s">
        <v>24</v>
      </c>
      <c r="AC1466" s="1" t="s">
        <v>25</v>
      </c>
      <c r="AD1466" s="1" t="s">
        <v>26</v>
      </c>
      <c r="AE1466" s="2">
        <v>40059</v>
      </c>
    </row>
    <row r="1467" spans="1:31" x14ac:dyDescent="0.25">
      <c r="A1467">
        <f t="shared" si="205"/>
        <v>1466</v>
      </c>
      <c r="B1467" s="1">
        <v>54464</v>
      </c>
      <c r="C1467" s="2">
        <v>40057</v>
      </c>
      <c r="D1467" s="1" t="s">
        <v>20</v>
      </c>
      <c r="E1467" s="1" t="str">
        <f t="shared" si="198"/>
        <v>*</v>
      </c>
      <c r="F1467" s="1" t="str">
        <f t="shared" si="199"/>
        <v>**</v>
      </c>
      <c r="G1467" s="1" t="str">
        <f t="shared" si="200"/>
        <v>**</v>
      </c>
      <c r="J1467" s="1" t="str">
        <f t="shared" si="201"/>
        <v>**</v>
      </c>
      <c r="P1467" s="1">
        <v>11</v>
      </c>
      <c r="Q1467" s="1">
        <f t="shared" si="206"/>
        <v>0.02</v>
      </c>
      <c r="T1467" s="4">
        <v>227.41</v>
      </c>
      <c r="U1467" s="9">
        <f t="shared" si="202"/>
        <v>0</v>
      </c>
      <c r="V1467" s="4">
        <f t="shared" si="203"/>
        <v>20.673636363636362</v>
      </c>
      <c r="W1467" s="1" t="s">
        <v>21</v>
      </c>
      <c r="X1467" s="1">
        <v>10.49</v>
      </c>
      <c r="Y1467" s="4">
        <f t="shared" si="204"/>
        <v>237.9</v>
      </c>
      <c r="Z1467" s="1" t="s">
        <v>51</v>
      </c>
      <c r="AA1467" s="1" t="s">
        <v>16</v>
      </c>
      <c r="AB1467" s="1" t="s">
        <v>17</v>
      </c>
      <c r="AC1467" s="1" t="s">
        <v>18</v>
      </c>
      <c r="AD1467" s="1" t="s">
        <v>19</v>
      </c>
      <c r="AE1467" s="2">
        <v>40059</v>
      </c>
    </row>
    <row r="1468" spans="1:31" x14ac:dyDescent="0.25">
      <c r="A1468">
        <f t="shared" si="205"/>
        <v>1467</v>
      </c>
      <c r="B1468" s="1">
        <v>27555</v>
      </c>
      <c r="C1468" s="2">
        <v>40057</v>
      </c>
      <c r="D1468" s="1" t="s">
        <v>32</v>
      </c>
      <c r="E1468" s="1" t="str">
        <f t="shared" si="198"/>
        <v>***</v>
      </c>
      <c r="F1468" s="1" t="str">
        <f t="shared" si="199"/>
        <v>***</v>
      </c>
      <c r="G1468" s="1" t="str">
        <f t="shared" si="200"/>
        <v>***</v>
      </c>
      <c r="J1468" s="1" t="str">
        <f t="shared" si="201"/>
        <v>***</v>
      </c>
      <c r="P1468" s="1">
        <v>32</v>
      </c>
      <c r="Q1468" s="1">
        <f t="shared" si="206"/>
        <v>0.04</v>
      </c>
      <c r="T1468" s="4">
        <v>209.42</v>
      </c>
      <c r="U1468" s="9">
        <f t="shared" si="202"/>
        <v>0</v>
      </c>
      <c r="V1468" s="4">
        <f t="shared" si="203"/>
        <v>6.5443749999999996</v>
      </c>
      <c r="W1468" s="1" t="s">
        <v>21</v>
      </c>
      <c r="X1468" s="1">
        <v>1.72</v>
      </c>
      <c r="Y1468" s="4">
        <f t="shared" si="204"/>
        <v>211.14</v>
      </c>
      <c r="Z1468" s="1" t="s">
        <v>39</v>
      </c>
      <c r="AA1468" s="1" t="s">
        <v>16</v>
      </c>
      <c r="AB1468" s="1" t="s">
        <v>29</v>
      </c>
      <c r="AC1468" s="1" t="s">
        <v>40</v>
      </c>
      <c r="AD1468" s="1" t="s">
        <v>31</v>
      </c>
      <c r="AE1468" s="2">
        <v>40059</v>
      </c>
    </row>
    <row r="1469" spans="1:31" x14ac:dyDescent="0.25">
      <c r="A1469">
        <f t="shared" si="205"/>
        <v>1468</v>
      </c>
      <c r="B1469" s="1">
        <v>54464</v>
      </c>
      <c r="C1469" s="2">
        <v>40057</v>
      </c>
      <c r="D1469" s="1" t="s">
        <v>20</v>
      </c>
      <c r="E1469" s="1" t="str">
        <f t="shared" si="198"/>
        <v>*</v>
      </c>
      <c r="F1469" s="1" t="str">
        <f t="shared" si="199"/>
        <v>**</v>
      </c>
      <c r="G1469" s="1" t="str">
        <f t="shared" si="200"/>
        <v>**</v>
      </c>
      <c r="J1469" s="1" t="str">
        <f t="shared" si="201"/>
        <v>**</v>
      </c>
      <c r="P1469" s="1">
        <v>50</v>
      </c>
      <c r="Q1469" s="1">
        <f t="shared" si="206"/>
        <v>0.06</v>
      </c>
      <c r="T1469" s="4">
        <v>87.44</v>
      </c>
      <c r="U1469" s="9">
        <f t="shared" si="202"/>
        <v>0</v>
      </c>
      <c r="V1469" s="4">
        <f t="shared" si="203"/>
        <v>1.7487999999999999</v>
      </c>
      <c r="W1469" s="1" t="s">
        <v>21</v>
      </c>
      <c r="X1469" s="1">
        <v>4.8600000000000003</v>
      </c>
      <c r="Y1469" s="4">
        <f t="shared" si="204"/>
        <v>92.3</v>
      </c>
      <c r="Z1469" s="1" t="s">
        <v>51</v>
      </c>
      <c r="AA1469" s="1" t="s">
        <v>16</v>
      </c>
      <c r="AB1469" s="1" t="s">
        <v>17</v>
      </c>
      <c r="AC1469" s="1" t="s">
        <v>18</v>
      </c>
      <c r="AD1469" s="1" t="s">
        <v>19</v>
      </c>
      <c r="AE1469" s="2">
        <v>40058</v>
      </c>
    </row>
    <row r="1470" spans="1:31" x14ac:dyDescent="0.25">
      <c r="A1470">
        <f t="shared" si="205"/>
        <v>1469</v>
      </c>
      <c r="B1470" s="1">
        <v>1985</v>
      </c>
      <c r="C1470" s="2">
        <v>40057</v>
      </c>
      <c r="D1470" s="1" t="s">
        <v>27</v>
      </c>
      <c r="E1470" s="1" t="str">
        <f t="shared" si="198"/>
        <v>*</v>
      </c>
      <c r="F1470" s="1" t="str">
        <f t="shared" si="199"/>
        <v>*</v>
      </c>
      <c r="G1470" s="1" t="str">
        <f t="shared" si="200"/>
        <v>*</v>
      </c>
      <c r="J1470" s="1" t="str">
        <f t="shared" si="201"/>
        <v>*</v>
      </c>
      <c r="P1470" s="1">
        <v>1</v>
      </c>
      <c r="Q1470" s="1">
        <f t="shared" si="206"/>
        <v>0.01</v>
      </c>
      <c r="T1470" s="4">
        <v>11.35</v>
      </c>
      <c r="U1470" s="9">
        <f t="shared" si="202"/>
        <v>0</v>
      </c>
      <c r="V1470" s="4">
        <f t="shared" si="203"/>
        <v>11.35</v>
      </c>
      <c r="W1470" s="1" t="s">
        <v>21</v>
      </c>
      <c r="X1470" s="1">
        <v>5.67</v>
      </c>
      <c r="Y1470" s="4">
        <f t="shared" si="204"/>
        <v>17.02</v>
      </c>
      <c r="Z1470" s="1" t="s">
        <v>44</v>
      </c>
      <c r="AA1470" s="1" t="s">
        <v>37</v>
      </c>
      <c r="AB1470" s="1" t="s">
        <v>29</v>
      </c>
      <c r="AC1470" s="1" t="s">
        <v>40</v>
      </c>
      <c r="AD1470" s="1" t="s">
        <v>19</v>
      </c>
      <c r="AE1470" s="2">
        <v>40059</v>
      </c>
    </row>
    <row r="1471" spans="1:31" x14ac:dyDescent="0.25">
      <c r="A1471">
        <f t="shared" si="205"/>
        <v>1470</v>
      </c>
      <c r="B1471" s="1">
        <v>51619</v>
      </c>
      <c r="C1471" s="2">
        <v>40058</v>
      </c>
      <c r="D1471" s="1" t="s">
        <v>27</v>
      </c>
      <c r="E1471" s="1" t="str">
        <f t="shared" si="198"/>
        <v>*</v>
      </c>
      <c r="F1471" s="1" t="str">
        <f t="shared" si="199"/>
        <v>*</v>
      </c>
      <c r="G1471" s="1" t="str">
        <f t="shared" si="200"/>
        <v>*</v>
      </c>
      <c r="J1471" s="1" t="str">
        <f t="shared" si="201"/>
        <v>*</v>
      </c>
      <c r="P1471" s="1">
        <v>31</v>
      </c>
      <c r="Q1471" s="1">
        <f t="shared" si="206"/>
        <v>0.04</v>
      </c>
      <c r="T1471" s="4">
        <v>11262.04</v>
      </c>
      <c r="U1471" s="9">
        <f t="shared" si="202"/>
        <v>1</v>
      </c>
      <c r="V1471" s="4">
        <f t="shared" si="203"/>
        <v>363.29161290322583</v>
      </c>
      <c r="W1471" s="1" t="s">
        <v>33</v>
      </c>
      <c r="X1471" s="1">
        <v>58.92</v>
      </c>
      <c r="Y1471" s="4">
        <f t="shared" si="204"/>
        <v>11320.960000000001</v>
      </c>
      <c r="Z1471" s="1" t="s">
        <v>22</v>
      </c>
      <c r="AA1471" s="1" t="s">
        <v>16</v>
      </c>
      <c r="AB1471" s="1" t="s">
        <v>17</v>
      </c>
      <c r="AC1471" s="1" t="s">
        <v>34</v>
      </c>
      <c r="AD1471" s="1" t="s">
        <v>35</v>
      </c>
      <c r="AE1471" s="2">
        <v>40059</v>
      </c>
    </row>
    <row r="1472" spans="1:31" x14ac:dyDescent="0.25">
      <c r="A1472">
        <f t="shared" si="205"/>
        <v>1471</v>
      </c>
      <c r="B1472" s="1">
        <v>51619</v>
      </c>
      <c r="C1472" s="2">
        <v>40058</v>
      </c>
      <c r="D1472" s="1" t="s">
        <v>27</v>
      </c>
      <c r="E1472" s="1" t="str">
        <f t="shared" si="198"/>
        <v>*</v>
      </c>
      <c r="F1472" s="1" t="str">
        <f t="shared" si="199"/>
        <v>*</v>
      </c>
      <c r="G1472" s="1" t="str">
        <f t="shared" si="200"/>
        <v>*</v>
      </c>
      <c r="J1472" s="1" t="str">
        <f t="shared" si="201"/>
        <v>*</v>
      </c>
      <c r="P1472" s="1">
        <v>6</v>
      </c>
      <c r="Q1472" s="1">
        <f t="shared" si="206"/>
        <v>0.01</v>
      </c>
      <c r="T1472" s="4">
        <v>958.06</v>
      </c>
      <c r="U1472" s="9">
        <f t="shared" si="202"/>
        <v>0</v>
      </c>
      <c r="V1472" s="4">
        <f t="shared" si="203"/>
        <v>159.67666666666665</v>
      </c>
      <c r="W1472" s="1" t="s">
        <v>21</v>
      </c>
      <c r="X1472" s="1">
        <v>19.989999999999998</v>
      </c>
      <c r="Y1472" s="4">
        <f t="shared" si="204"/>
        <v>978.05</v>
      </c>
      <c r="Z1472" s="1" t="s">
        <v>22</v>
      </c>
      <c r="AA1472" s="1" t="s">
        <v>16</v>
      </c>
      <c r="AB1472" s="1" t="s">
        <v>29</v>
      </c>
      <c r="AC1472" s="1" t="s">
        <v>55</v>
      </c>
      <c r="AD1472" s="1" t="s">
        <v>19</v>
      </c>
      <c r="AE1472" s="2">
        <v>40059</v>
      </c>
    </row>
    <row r="1473" spans="1:31" x14ac:dyDescent="0.25">
      <c r="A1473">
        <f t="shared" si="205"/>
        <v>1472</v>
      </c>
      <c r="B1473" s="1">
        <v>54151</v>
      </c>
      <c r="C1473" s="2">
        <v>40058</v>
      </c>
      <c r="D1473" s="1" t="s">
        <v>32</v>
      </c>
      <c r="E1473" s="1" t="str">
        <f t="shared" si="198"/>
        <v>***</v>
      </c>
      <c r="F1473" s="1" t="str">
        <f t="shared" si="199"/>
        <v>***</v>
      </c>
      <c r="G1473" s="1" t="str">
        <f t="shared" si="200"/>
        <v>***</v>
      </c>
      <c r="J1473" s="1" t="str">
        <f t="shared" si="201"/>
        <v>***</v>
      </c>
      <c r="P1473" s="1">
        <v>35</v>
      </c>
      <c r="Q1473" s="1">
        <f t="shared" si="206"/>
        <v>0.04</v>
      </c>
      <c r="T1473" s="4">
        <v>205.87</v>
      </c>
      <c r="U1473" s="9">
        <f t="shared" si="202"/>
        <v>0</v>
      </c>
      <c r="V1473" s="4">
        <f t="shared" si="203"/>
        <v>5.8820000000000006</v>
      </c>
      <c r="W1473" s="1" t="s">
        <v>21</v>
      </c>
      <c r="X1473" s="1">
        <v>1.46</v>
      </c>
      <c r="Y1473" s="4">
        <f t="shared" si="204"/>
        <v>207.33</v>
      </c>
      <c r="Z1473" s="1" t="s">
        <v>22</v>
      </c>
      <c r="AA1473" s="1" t="s">
        <v>23</v>
      </c>
      <c r="AB1473" s="1" t="s">
        <v>29</v>
      </c>
      <c r="AC1473" s="1" t="s">
        <v>40</v>
      </c>
      <c r="AD1473" s="1" t="s">
        <v>31</v>
      </c>
      <c r="AE1473" s="2">
        <v>40059</v>
      </c>
    </row>
    <row r="1474" spans="1:31" x14ac:dyDescent="0.25">
      <c r="A1474">
        <f t="shared" si="205"/>
        <v>1473</v>
      </c>
      <c r="B1474" s="1">
        <v>51619</v>
      </c>
      <c r="C1474" s="2">
        <v>40058</v>
      </c>
      <c r="D1474" s="1" t="s">
        <v>27</v>
      </c>
      <c r="E1474" s="1" t="str">
        <f t="shared" si="198"/>
        <v>*</v>
      </c>
      <c r="F1474" s="1" t="str">
        <f t="shared" si="199"/>
        <v>*</v>
      </c>
      <c r="G1474" s="1" t="str">
        <f t="shared" si="200"/>
        <v>*</v>
      </c>
      <c r="J1474" s="1" t="str">
        <f t="shared" si="201"/>
        <v>*</v>
      </c>
      <c r="P1474" s="1">
        <v>46</v>
      </c>
      <c r="Q1474" s="1">
        <f t="shared" si="206"/>
        <v>0.05</v>
      </c>
      <c r="T1474" s="4">
        <v>100.6</v>
      </c>
      <c r="U1474" s="9">
        <f t="shared" si="202"/>
        <v>0</v>
      </c>
      <c r="V1474" s="4">
        <f t="shared" si="203"/>
        <v>2.1869565217391305</v>
      </c>
      <c r="W1474" s="1" t="s">
        <v>21</v>
      </c>
      <c r="X1474" s="1">
        <v>1</v>
      </c>
      <c r="Y1474" s="4">
        <f t="shared" si="204"/>
        <v>101.6</v>
      </c>
      <c r="Z1474" s="1" t="s">
        <v>22</v>
      </c>
      <c r="AA1474" s="1" t="s">
        <v>16</v>
      </c>
      <c r="AB1474" s="1" t="s">
        <v>29</v>
      </c>
      <c r="AC1474" s="1" t="s">
        <v>30</v>
      </c>
      <c r="AD1474" s="1" t="s">
        <v>31</v>
      </c>
      <c r="AE1474" s="2">
        <v>40059</v>
      </c>
    </row>
    <row r="1475" spans="1:31" x14ac:dyDescent="0.25">
      <c r="A1475">
        <f t="shared" si="205"/>
        <v>1474</v>
      </c>
      <c r="B1475" s="1">
        <v>54151</v>
      </c>
      <c r="C1475" s="2">
        <v>40058</v>
      </c>
      <c r="D1475" s="1" t="s">
        <v>32</v>
      </c>
      <c r="E1475" s="1" t="str">
        <f t="shared" ref="E1475:E1538" si="207">IF(D1475="Critical","***","*")</f>
        <v>***</v>
      </c>
      <c r="F1475" s="1" t="str">
        <f t="shared" ref="F1475:F1538" si="208">IF(D1475="Critical","***",IF(D1475="High","**","*"))</f>
        <v>***</v>
      </c>
      <c r="G1475" s="1" t="str">
        <f t="shared" ref="G1475:G1538" si="209">VLOOKUP(D1475,$H$6:$I$10,2,FALSE)</f>
        <v>***</v>
      </c>
      <c r="J1475" s="1" t="str">
        <f t="shared" ref="J1475:J1538" si="210">HLOOKUP(D1475,$K$5:$O$6,2,FALSE)</f>
        <v>***</v>
      </c>
      <c r="P1475" s="1">
        <v>38</v>
      </c>
      <c r="Q1475" s="1">
        <f t="shared" si="206"/>
        <v>0.04</v>
      </c>
      <c r="T1475" s="4">
        <v>65.12</v>
      </c>
      <c r="U1475" s="9">
        <f t="shared" ref="U1475:U1538" si="211">IF(T1475&gt;1000,1,0)</f>
        <v>0</v>
      </c>
      <c r="V1475" s="4">
        <f t="shared" ref="V1475:V1538" si="212">T1475/P1475</f>
        <v>1.7136842105263159</v>
      </c>
      <c r="W1475" s="1" t="s">
        <v>21</v>
      </c>
      <c r="X1475" s="1">
        <v>1</v>
      </c>
      <c r="Y1475" s="4">
        <f t="shared" ref="Y1475:Y1538" si="213">X1475+T1475</f>
        <v>66.12</v>
      </c>
      <c r="Z1475" s="1" t="s">
        <v>22</v>
      </c>
      <c r="AA1475" s="1" t="s">
        <v>23</v>
      </c>
      <c r="AB1475" s="1" t="s">
        <v>29</v>
      </c>
      <c r="AC1475" s="1" t="s">
        <v>30</v>
      </c>
      <c r="AD1475" s="1" t="s">
        <v>31</v>
      </c>
      <c r="AE1475" s="2">
        <v>40059</v>
      </c>
    </row>
    <row r="1476" spans="1:31" x14ac:dyDescent="0.25">
      <c r="A1476">
        <f t="shared" ref="A1476:A1539" si="214">A1475+1</f>
        <v>1475</v>
      </c>
      <c r="B1476" s="1">
        <v>51619</v>
      </c>
      <c r="C1476" s="2">
        <v>40058</v>
      </c>
      <c r="D1476" s="1" t="s">
        <v>27</v>
      </c>
      <c r="E1476" s="1" t="str">
        <f t="shared" si="207"/>
        <v>*</v>
      </c>
      <c r="F1476" s="1" t="str">
        <f t="shared" si="208"/>
        <v>*</v>
      </c>
      <c r="G1476" s="1" t="str">
        <f t="shared" si="209"/>
        <v>*</v>
      </c>
      <c r="J1476" s="1" t="str">
        <f t="shared" si="210"/>
        <v>*</v>
      </c>
      <c r="P1476" s="1">
        <v>2</v>
      </c>
      <c r="Q1476" s="1">
        <f t="shared" ref="Q1476:Q1539" si="215">VLOOKUP(P1476,$R$5:$S$10,2,TRUE)</f>
        <v>0.01</v>
      </c>
      <c r="T1476" s="4">
        <v>14.75</v>
      </c>
      <c r="U1476" s="9">
        <f t="shared" si="211"/>
        <v>0</v>
      </c>
      <c r="V1476" s="4">
        <f t="shared" si="212"/>
        <v>7.375</v>
      </c>
      <c r="W1476" s="1" t="s">
        <v>21</v>
      </c>
      <c r="X1476" s="1">
        <v>7.01</v>
      </c>
      <c r="Y1476" s="4">
        <f t="shared" si="213"/>
        <v>21.759999999999998</v>
      </c>
      <c r="Z1476" s="1" t="s">
        <v>22</v>
      </c>
      <c r="AA1476" s="1" t="s">
        <v>16</v>
      </c>
      <c r="AB1476" s="1" t="s">
        <v>29</v>
      </c>
      <c r="AC1476" s="1" t="s">
        <v>43</v>
      </c>
      <c r="AD1476" s="1" t="s">
        <v>19</v>
      </c>
      <c r="AE1476" s="2">
        <v>40060</v>
      </c>
    </row>
    <row r="1477" spans="1:31" x14ac:dyDescent="0.25">
      <c r="A1477">
        <f t="shared" si="214"/>
        <v>1476</v>
      </c>
      <c r="B1477" s="1">
        <v>52357</v>
      </c>
      <c r="C1477" s="2">
        <v>40059</v>
      </c>
      <c r="D1477" s="1" t="s">
        <v>27</v>
      </c>
      <c r="E1477" s="1" t="str">
        <f t="shared" si="207"/>
        <v>*</v>
      </c>
      <c r="F1477" s="1" t="str">
        <f t="shared" si="208"/>
        <v>*</v>
      </c>
      <c r="G1477" s="1" t="str">
        <f t="shared" si="209"/>
        <v>*</v>
      </c>
      <c r="J1477" s="1" t="str">
        <f t="shared" si="210"/>
        <v>*</v>
      </c>
      <c r="P1477" s="1">
        <v>49</v>
      </c>
      <c r="Q1477" s="1">
        <f t="shared" si="215"/>
        <v>0.05</v>
      </c>
      <c r="T1477" s="4">
        <v>541.47</v>
      </c>
      <c r="U1477" s="9">
        <f t="shared" si="211"/>
        <v>0</v>
      </c>
      <c r="V1477" s="4">
        <f t="shared" si="212"/>
        <v>11.050408163265306</v>
      </c>
      <c r="W1477" s="1" t="s">
        <v>21</v>
      </c>
      <c r="X1477" s="1">
        <v>4.8</v>
      </c>
      <c r="Y1477" s="4">
        <f t="shared" si="213"/>
        <v>546.27</v>
      </c>
      <c r="Z1477" s="1" t="s">
        <v>46</v>
      </c>
      <c r="AA1477" s="1" t="s">
        <v>28</v>
      </c>
      <c r="AB1477" s="1" t="s">
        <v>29</v>
      </c>
      <c r="AC1477" s="1" t="s">
        <v>57</v>
      </c>
      <c r="AD1477" s="1" t="s">
        <v>19</v>
      </c>
      <c r="AE1477" s="2">
        <v>40061</v>
      </c>
    </row>
    <row r="1478" spans="1:31" x14ac:dyDescent="0.25">
      <c r="A1478">
        <f t="shared" si="214"/>
        <v>1477</v>
      </c>
      <c r="B1478" s="1">
        <v>25824</v>
      </c>
      <c r="C1478" s="2">
        <v>40060</v>
      </c>
      <c r="D1478" s="1" t="s">
        <v>36</v>
      </c>
      <c r="E1478" s="1" t="str">
        <f t="shared" si="207"/>
        <v>*</v>
      </c>
      <c r="F1478" s="1" t="str">
        <f t="shared" si="208"/>
        <v>*</v>
      </c>
      <c r="G1478" s="1" t="str">
        <f t="shared" si="209"/>
        <v>*</v>
      </c>
      <c r="J1478" s="1" t="str">
        <f t="shared" si="210"/>
        <v>*</v>
      </c>
      <c r="P1478" s="1">
        <v>39</v>
      </c>
      <c r="Q1478" s="1">
        <f t="shared" si="215"/>
        <v>0.04</v>
      </c>
      <c r="T1478" s="4">
        <v>15341.46</v>
      </c>
      <c r="U1478" s="9">
        <f t="shared" si="211"/>
        <v>1</v>
      </c>
      <c r="V1478" s="4">
        <f t="shared" si="212"/>
        <v>393.37076923076921</v>
      </c>
      <c r="W1478" s="1" t="s">
        <v>33</v>
      </c>
      <c r="X1478" s="1">
        <v>85.63</v>
      </c>
      <c r="Y1478" s="4">
        <f t="shared" si="213"/>
        <v>15427.089999999998</v>
      </c>
      <c r="Z1478" s="1" t="s">
        <v>46</v>
      </c>
      <c r="AA1478" s="1" t="s">
        <v>28</v>
      </c>
      <c r="AB1478" s="1" t="s">
        <v>17</v>
      </c>
      <c r="AC1478" s="1" t="s">
        <v>52</v>
      </c>
      <c r="AD1478" s="1" t="s">
        <v>59</v>
      </c>
      <c r="AE1478" s="2">
        <v>40061</v>
      </c>
    </row>
    <row r="1479" spans="1:31" x14ac:dyDescent="0.25">
      <c r="A1479">
        <f t="shared" si="214"/>
        <v>1478</v>
      </c>
      <c r="B1479" s="1">
        <v>25824</v>
      </c>
      <c r="C1479" s="2">
        <v>40060</v>
      </c>
      <c r="D1479" s="1" t="s">
        <v>36</v>
      </c>
      <c r="E1479" s="1" t="str">
        <f t="shared" si="207"/>
        <v>*</v>
      </c>
      <c r="F1479" s="1" t="str">
        <f t="shared" si="208"/>
        <v>*</v>
      </c>
      <c r="G1479" s="1" t="str">
        <f t="shared" si="209"/>
        <v>*</v>
      </c>
      <c r="J1479" s="1" t="str">
        <f t="shared" si="210"/>
        <v>*</v>
      </c>
      <c r="P1479" s="1">
        <v>37</v>
      </c>
      <c r="Q1479" s="1">
        <f t="shared" si="215"/>
        <v>0.04</v>
      </c>
      <c r="T1479" s="4">
        <v>14410.78</v>
      </c>
      <c r="U1479" s="9">
        <f t="shared" si="211"/>
        <v>1</v>
      </c>
      <c r="V1479" s="4">
        <f t="shared" si="212"/>
        <v>389.48054054054057</v>
      </c>
      <c r="W1479" s="1" t="s">
        <v>21</v>
      </c>
      <c r="X1479" s="1">
        <v>19.989999999999998</v>
      </c>
      <c r="Y1479" s="4">
        <f t="shared" si="213"/>
        <v>14430.77</v>
      </c>
      <c r="Z1479" s="1" t="s">
        <v>46</v>
      </c>
      <c r="AA1479" s="1" t="s">
        <v>28</v>
      </c>
      <c r="AB1479" s="1" t="s">
        <v>29</v>
      </c>
      <c r="AC1479" s="1" t="s">
        <v>43</v>
      </c>
      <c r="AD1479" s="1" t="s">
        <v>19</v>
      </c>
      <c r="AE1479" s="2">
        <v>40061</v>
      </c>
    </row>
    <row r="1480" spans="1:31" x14ac:dyDescent="0.25">
      <c r="A1480">
        <f t="shared" si="214"/>
        <v>1479</v>
      </c>
      <c r="B1480" s="1">
        <v>42342</v>
      </c>
      <c r="C1480" s="2">
        <v>40060</v>
      </c>
      <c r="D1480" s="1" t="s">
        <v>27</v>
      </c>
      <c r="E1480" s="1" t="str">
        <f t="shared" si="207"/>
        <v>*</v>
      </c>
      <c r="F1480" s="1" t="str">
        <f t="shared" si="208"/>
        <v>*</v>
      </c>
      <c r="G1480" s="1" t="str">
        <f t="shared" si="209"/>
        <v>*</v>
      </c>
      <c r="J1480" s="1" t="str">
        <f t="shared" si="210"/>
        <v>*</v>
      </c>
      <c r="P1480" s="1">
        <v>43</v>
      </c>
      <c r="Q1480" s="1">
        <f t="shared" si="215"/>
        <v>0.05</v>
      </c>
      <c r="T1480" s="4">
        <v>9501.6239999999998</v>
      </c>
      <c r="U1480" s="9">
        <f t="shared" si="211"/>
        <v>1</v>
      </c>
      <c r="V1480" s="4">
        <f t="shared" si="212"/>
        <v>220.96799999999999</v>
      </c>
      <c r="W1480" s="1" t="s">
        <v>33</v>
      </c>
      <c r="X1480" s="1">
        <v>61.76</v>
      </c>
      <c r="Y1480" s="4">
        <f t="shared" si="213"/>
        <v>9563.384</v>
      </c>
      <c r="Z1480" s="1" t="s">
        <v>49</v>
      </c>
      <c r="AA1480" s="1" t="s">
        <v>28</v>
      </c>
      <c r="AB1480" s="1" t="s">
        <v>17</v>
      </c>
      <c r="AC1480" s="1" t="s">
        <v>52</v>
      </c>
      <c r="AD1480" s="1" t="s">
        <v>59</v>
      </c>
      <c r="AE1480" s="2">
        <v>40062</v>
      </c>
    </row>
    <row r="1481" spans="1:31" x14ac:dyDescent="0.25">
      <c r="A1481">
        <f t="shared" si="214"/>
        <v>1480</v>
      </c>
      <c r="B1481" s="1">
        <v>11680</v>
      </c>
      <c r="C1481" s="2">
        <v>40060</v>
      </c>
      <c r="D1481" s="1" t="s">
        <v>36</v>
      </c>
      <c r="E1481" s="1" t="str">
        <f t="shared" si="207"/>
        <v>*</v>
      </c>
      <c r="F1481" s="1" t="str">
        <f t="shared" si="208"/>
        <v>*</v>
      </c>
      <c r="G1481" s="1" t="str">
        <f t="shared" si="209"/>
        <v>*</v>
      </c>
      <c r="J1481" s="1" t="str">
        <f t="shared" si="210"/>
        <v>*</v>
      </c>
      <c r="P1481" s="1">
        <v>50</v>
      </c>
      <c r="Q1481" s="1">
        <f t="shared" si="215"/>
        <v>0.06</v>
      </c>
      <c r="T1481" s="4">
        <v>7312.0315000000001</v>
      </c>
      <c r="U1481" s="9">
        <f t="shared" si="211"/>
        <v>1</v>
      </c>
      <c r="V1481" s="4">
        <f t="shared" si="212"/>
        <v>146.24063000000001</v>
      </c>
      <c r="W1481" s="1" t="s">
        <v>21</v>
      </c>
      <c r="X1481" s="1">
        <v>8.99</v>
      </c>
      <c r="Y1481" s="4">
        <f t="shared" si="213"/>
        <v>7321.0214999999998</v>
      </c>
      <c r="Z1481" s="1" t="s">
        <v>42</v>
      </c>
      <c r="AA1481" s="1" t="s">
        <v>28</v>
      </c>
      <c r="AB1481" s="1" t="s">
        <v>24</v>
      </c>
      <c r="AC1481" s="1" t="s">
        <v>25</v>
      </c>
      <c r="AD1481" s="1" t="s">
        <v>19</v>
      </c>
      <c r="AE1481" s="2">
        <v>40062</v>
      </c>
    </row>
    <row r="1482" spans="1:31" x14ac:dyDescent="0.25">
      <c r="A1482">
        <f t="shared" si="214"/>
        <v>1481</v>
      </c>
      <c r="B1482" s="1">
        <v>26567</v>
      </c>
      <c r="C1482" s="2">
        <v>40060</v>
      </c>
      <c r="D1482" s="1" t="s">
        <v>32</v>
      </c>
      <c r="E1482" s="1" t="str">
        <f t="shared" si="207"/>
        <v>***</v>
      </c>
      <c r="F1482" s="1" t="str">
        <f t="shared" si="208"/>
        <v>***</v>
      </c>
      <c r="G1482" s="1" t="str">
        <f t="shared" si="209"/>
        <v>***</v>
      </c>
      <c r="J1482" s="1" t="str">
        <f t="shared" si="210"/>
        <v>***</v>
      </c>
      <c r="P1482" s="1">
        <v>48</v>
      </c>
      <c r="Q1482" s="1">
        <f t="shared" si="215"/>
        <v>0.05</v>
      </c>
      <c r="T1482" s="4">
        <v>6109.817</v>
      </c>
      <c r="U1482" s="9">
        <f t="shared" si="211"/>
        <v>1</v>
      </c>
      <c r="V1482" s="4">
        <f t="shared" si="212"/>
        <v>127.28785416666666</v>
      </c>
      <c r="W1482" s="1" t="s">
        <v>21</v>
      </c>
      <c r="X1482" s="1">
        <v>8.08</v>
      </c>
      <c r="Y1482" s="4">
        <f t="shared" si="213"/>
        <v>6117.8969999999999</v>
      </c>
      <c r="Z1482" s="1" t="s">
        <v>39</v>
      </c>
      <c r="AA1482" s="1" t="s">
        <v>28</v>
      </c>
      <c r="AB1482" s="1" t="s">
        <v>24</v>
      </c>
      <c r="AC1482" s="1" t="s">
        <v>25</v>
      </c>
      <c r="AD1482" s="1" t="s">
        <v>19</v>
      </c>
      <c r="AE1482" s="2">
        <v>40061</v>
      </c>
    </row>
    <row r="1483" spans="1:31" x14ac:dyDescent="0.25">
      <c r="A1483">
        <f t="shared" si="214"/>
        <v>1482</v>
      </c>
      <c r="B1483" s="1">
        <v>25824</v>
      </c>
      <c r="C1483" s="2">
        <v>40060</v>
      </c>
      <c r="D1483" s="1" t="s">
        <v>36</v>
      </c>
      <c r="E1483" s="1" t="str">
        <f t="shared" si="207"/>
        <v>*</v>
      </c>
      <c r="F1483" s="1" t="str">
        <f t="shared" si="208"/>
        <v>*</v>
      </c>
      <c r="G1483" s="1" t="str">
        <f t="shared" si="209"/>
        <v>*</v>
      </c>
      <c r="J1483" s="1" t="str">
        <f t="shared" si="210"/>
        <v>*</v>
      </c>
      <c r="P1483" s="1">
        <v>6</v>
      </c>
      <c r="Q1483" s="1">
        <f t="shared" si="215"/>
        <v>0.01</v>
      </c>
      <c r="T1483" s="4">
        <v>507.56049999999999</v>
      </c>
      <c r="U1483" s="9">
        <f t="shared" si="211"/>
        <v>0</v>
      </c>
      <c r="V1483" s="4">
        <f t="shared" si="212"/>
        <v>84.59341666666667</v>
      </c>
      <c r="W1483" s="1" t="s">
        <v>21</v>
      </c>
      <c r="X1483" s="1">
        <v>4.9000000000000004</v>
      </c>
      <c r="Y1483" s="4">
        <f t="shared" si="213"/>
        <v>512.46050000000002</v>
      </c>
      <c r="Z1483" s="1" t="s">
        <v>46</v>
      </c>
      <c r="AA1483" s="1" t="s">
        <v>28</v>
      </c>
      <c r="AB1483" s="1" t="s">
        <v>24</v>
      </c>
      <c r="AC1483" s="1" t="s">
        <v>25</v>
      </c>
      <c r="AD1483" s="1" t="s">
        <v>19</v>
      </c>
      <c r="AE1483" s="2">
        <v>40062</v>
      </c>
    </row>
    <row r="1484" spans="1:31" x14ac:dyDescent="0.25">
      <c r="A1484">
        <f t="shared" si="214"/>
        <v>1483</v>
      </c>
      <c r="B1484" s="1">
        <v>26567</v>
      </c>
      <c r="C1484" s="2">
        <v>40060</v>
      </c>
      <c r="D1484" s="1" t="s">
        <v>32</v>
      </c>
      <c r="E1484" s="1" t="str">
        <f t="shared" si="207"/>
        <v>***</v>
      </c>
      <c r="F1484" s="1" t="str">
        <f t="shared" si="208"/>
        <v>***</v>
      </c>
      <c r="G1484" s="1" t="str">
        <f t="shared" si="209"/>
        <v>***</v>
      </c>
      <c r="J1484" s="1" t="str">
        <f t="shared" si="210"/>
        <v>***</v>
      </c>
      <c r="P1484" s="1">
        <v>22</v>
      </c>
      <c r="Q1484" s="1">
        <f t="shared" si="215"/>
        <v>3.5000000000000003E-2</v>
      </c>
      <c r="T1484" s="4">
        <v>338.52</v>
      </c>
      <c r="U1484" s="9">
        <f t="shared" si="211"/>
        <v>0</v>
      </c>
      <c r="V1484" s="4">
        <f t="shared" si="212"/>
        <v>15.387272727272727</v>
      </c>
      <c r="W1484" s="1" t="s">
        <v>21</v>
      </c>
      <c r="X1484" s="1">
        <v>8.99</v>
      </c>
      <c r="Y1484" s="4">
        <f t="shared" si="213"/>
        <v>347.51</v>
      </c>
      <c r="Z1484" s="1" t="s">
        <v>39</v>
      </c>
      <c r="AA1484" s="1" t="s">
        <v>28</v>
      </c>
      <c r="AB1484" s="1" t="s">
        <v>17</v>
      </c>
      <c r="AC1484" s="1" t="s">
        <v>18</v>
      </c>
      <c r="AD1484" s="1" t="s">
        <v>41</v>
      </c>
      <c r="AE1484" s="2">
        <v>40061</v>
      </c>
    </row>
    <row r="1485" spans="1:31" x14ac:dyDescent="0.25">
      <c r="A1485">
        <f t="shared" si="214"/>
        <v>1484</v>
      </c>
      <c r="B1485" s="1">
        <v>42342</v>
      </c>
      <c r="C1485" s="2">
        <v>40060</v>
      </c>
      <c r="D1485" s="1" t="s">
        <v>27</v>
      </c>
      <c r="E1485" s="1" t="str">
        <f t="shared" si="207"/>
        <v>*</v>
      </c>
      <c r="F1485" s="1" t="str">
        <f t="shared" si="208"/>
        <v>*</v>
      </c>
      <c r="G1485" s="1" t="str">
        <f t="shared" si="209"/>
        <v>*</v>
      </c>
      <c r="J1485" s="1" t="str">
        <f t="shared" si="210"/>
        <v>*</v>
      </c>
      <c r="P1485" s="1">
        <v>25</v>
      </c>
      <c r="Q1485" s="1">
        <f t="shared" si="215"/>
        <v>3.5000000000000003E-2</v>
      </c>
      <c r="T1485" s="4">
        <v>318.14</v>
      </c>
      <c r="U1485" s="9">
        <f t="shared" si="211"/>
        <v>0</v>
      </c>
      <c r="V1485" s="4">
        <f t="shared" si="212"/>
        <v>12.7256</v>
      </c>
      <c r="W1485" s="1" t="s">
        <v>21</v>
      </c>
      <c r="X1485" s="1">
        <v>5.09</v>
      </c>
      <c r="Y1485" s="4">
        <f t="shared" si="213"/>
        <v>323.22999999999996</v>
      </c>
      <c r="Z1485" s="1" t="s">
        <v>15</v>
      </c>
      <c r="AA1485" s="1" t="s">
        <v>28</v>
      </c>
      <c r="AB1485" s="1" t="s">
        <v>29</v>
      </c>
      <c r="AC1485" s="1" t="s">
        <v>40</v>
      </c>
      <c r="AD1485" s="1" t="s">
        <v>19</v>
      </c>
      <c r="AE1485" s="2">
        <v>40061</v>
      </c>
    </row>
    <row r="1486" spans="1:31" x14ac:dyDescent="0.25">
      <c r="A1486">
        <f t="shared" si="214"/>
        <v>1485</v>
      </c>
      <c r="B1486" s="1">
        <v>26567</v>
      </c>
      <c r="C1486" s="2">
        <v>40060</v>
      </c>
      <c r="D1486" s="1" t="s">
        <v>32</v>
      </c>
      <c r="E1486" s="1" t="str">
        <f t="shared" si="207"/>
        <v>***</v>
      </c>
      <c r="F1486" s="1" t="str">
        <f t="shared" si="208"/>
        <v>***</v>
      </c>
      <c r="G1486" s="1" t="str">
        <f t="shared" si="209"/>
        <v>***</v>
      </c>
      <c r="J1486" s="1" t="str">
        <f t="shared" si="210"/>
        <v>***</v>
      </c>
      <c r="P1486" s="1">
        <v>10</v>
      </c>
      <c r="Q1486" s="1">
        <f t="shared" si="215"/>
        <v>0.02</v>
      </c>
      <c r="T1486" s="4">
        <v>90.06</v>
      </c>
      <c r="U1486" s="9">
        <f t="shared" si="211"/>
        <v>0</v>
      </c>
      <c r="V1486" s="4">
        <f t="shared" si="212"/>
        <v>9.0060000000000002</v>
      </c>
      <c r="W1486" s="1" t="s">
        <v>14</v>
      </c>
      <c r="X1486" s="1">
        <v>8.99</v>
      </c>
      <c r="Y1486" s="4">
        <f t="shared" si="213"/>
        <v>99.05</v>
      </c>
      <c r="Z1486" s="1" t="s">
        <v>39</v>
      </c>
      <c r="AA1486" s="1" t="s">
        <v>28</v>
      </c>
      <c r="AB1486" s="1" t="s">
        <v>24</v>
      </c>
      <c r="AC1486" s="1" t="s">
        <v>38</v>
      </c>
      <c r="AD1486" s="1" t="s">
        <v>41</v>
      </c>
      <c r="AE1486" s="2">
        <v>40063</v>
      </c>
    </row>
    <row r="1487" spans="1:31" x14ac:dyDescent="0.25">
      <c r="A1487">
        <f t="shared" si="214"/>
        <v>1486</v>
      </c>
      <c r="B1487" s="1">
        <v>26567</v>
      </c>
      <c r="C1487" s="2">
        <v>40060</v>
      </c>
      <c r="D1487" s="1" t="s">
        <v>32</v>
      </c>
      <c r="E1487" s="1" t="str">
        <f t="shared" si="207"/>
        <v>***</v>
      </c>
      <c r="F1487" s="1" t="str">
        <f t="shared" si="208"/>
        <v>***</v>
      </c>
      <c r="G1487" s="1" t="str">
        <f t="shared" si="209"/>
        <v>***</v>
      </c>
      <c r="J1487" s="1" t="str">
        <f t="shared" si="210"/>
        <v>***</v>
      </c>
      <c r="P1487" s="1">
        <v>8</v>
      </c>
      <c r="Q1487" s="1">
        <f t="shared" si="215"/>
        <v>0.01</v>
      </c>
      <c r="T1487" s="4">
        <v>50.7</v>
      </c>
      <c r="U1487" s="9">
        <f t="shared" si="211"/>
        <v>0</v>
      </c>
      <c r="V1487" s="4">
        <f t="shared" si="212"/>
        <v>6.3375000000000004</v>
      </c>
      <c r="W1487" s="1" t="s">
        <v>21</v>
      </c>
      <c r="X1487" s="1">
        <v>7.78</v>
      </c>
      <c r="Y1487" s="4">
        <f t="shared" si="213"/>
        <v>58.480000000000004</v>
      </c>
      <c r="Z1487" s="1" t="s">
        <v>39</v>
      </c>
      <c r="AA1487" s="1" t="s">
        <v>28</v>
      </c>
      <c r="AB1487" s="1" t="s">
        <v>29</v>
      </c>
      <c r="AC1487" s="1" t="s">
        <v>43</v>
      </c>
      <c r="AD1487" s="1" t="s">
        <v>19</v>
      </c>
      <c r="AE1487" s="2">
        <v>40060</v>
      </c>
    </row>
    <row r="1488" spans="1:31" x14ac:dyDescent="0.25">
      <c r="A1488">
        <f t="shared" si="214"/>
        <v>1487</v>
      </c>
      <c r="B1488" s="1">
        <v>25824</v>
      </c>
      <c r="C1488" s="2">
        <v>40060</v>
      </c>
      <c r="D1488" s="1" t="s">
        <v>36</v>
      </c>
      <c r="E1488" s="1" t="str">
        <f t="shared" si="207"/>
        <v>*</v>
      </c>
      <c r="F1488" s="1" t="str">
        <f t="shared" si="208"/>
        <v>*</v>
      </c>
      <c r="G1488" s="1" t="str">
        <f t="shared" si="209"/>
        <v>*</v>
      </c>
      <c r="J1488" s="1" t="str">
        <f t="shared" si="210"/>
        <v>*</v>
      </c>
      <c r="P1488" s="1">
        <v>5</v>
      </c>
      <c r="Q1488" s="1">
        <f t="shared" si="215"/>
        <v>0.01</v>
      </c>
      <c r="T1488" s="4">
        <v>25.27</v>
      </c>
      <c r="U1488" s="9">
        <f t="shared" si="211"/>
        <v>0</v>
      </c>
      <c r="V1488" s="4">
        <f t="shared" si="212"/>
        <v>5.0540000000000003</v>
      </c>
      <c r="W1488" s="1" t="s">
        <v>21</v>
      </c>
      <c r="X1488" s="1">
        <v>5.13</v>
      </c>
      <c r="Y1488" s="4">
        <f t="shared" si="213"/>
        <v>30.4</v>
      </c>
      <c r="Z1488" s="1" t="s">
        <v>46</v>
      </c>
      <c r="AA1488" s="1" t="s">
        <v>28</v>
      </c>
      <c r="AB1488" s="1" t="s">
        <v>29</v>
      </c>
      <c r="AC1488" s="1" t="s">
        <v>63</v>
      </c>
      <c r="AD1488" s="1" t="s">
        <v>19</v>
      </c>
      <c r="AE1488" s="2">
        <v>40061</v>
      </c>
    </row>
    <row r="1489" spans="1:31" x14ac:dyDescent="0.25">
      <c r="A1489">
        <f t="shared" si="214"/>
        <v>1488</v>
      </c>
      <c r="B1489" s="1">
        <v>36867</v>
      </c>
      <c r="C1489" s="2">
        <v>40061</v>
      </c>
      <c r="D1489" s="1" t="s">
        <v>20</v>
      </c>
      <c r="E1489" s="1" t="str">
        <f t="shared" si="207"/>
        <v>*</v>
      </c>
      <c r="F1489" s="1" t="str">
        <f t="shared" si="208"/>
        <v>**</v>
      </c>
      <c r="G1489" s="1" t="str">
        <f t="shared" si="209"/>
        <v>**</v>
      </c>
      <c r="J1489" s="1" t="str">
        <f t="shared" si="210"/>
        <v>**</v>
      </c>
      <c r="P1489" s="1">
        <v>21</v>
      </c>
      <c r="Q1489" s="1">
        <f t="shared" si="215"/>
        <v>3.5000000000000003E-2</v>
      </c>
      <c r="T1489" s="4">
        <v>5482.18</v>
      </c>
      <c r="U1489" s="9">
        <f t="shared" si="211"/>
        <v>1</v>
      </c>
      <c r="V1489" s="4">
        <f t="shared" si="212"/>
        <v>261.05619047619047</v>
      </c>
      <c r="W1489" s="1" t="s">
        <v>14</v>
      </c>
      <c r="X1489" s="1">
        <v>24.49</v>
      </c>
      <c r="Y1489" s="4">
        <f t="shared" si="213"/>
        <v>5506.67</v>
      </c>
      <c r="Z1489" s="1" t="s">
        <v>15</v>
      </c>
      <c r="AA1489" s="1" t="s">
        <v>28</v>
      </c>
      <c r="AB1489" s="1" t="s">
        <v>17</v>
      </c>
      <c r="AC1489" s="1" t="s">
        <v>34</v>
      </c>
      <c r="AD1489" s="1" t="s">
        <v>48</v>
      </c>
      <c r="AE1489" s="2">
        <v>40063</v>
      </c>
    </row>
    <row r="1490" spans="1:31" x14ac:dyDescent="0.25">
      <c r="A1490">
        <f t="shared" si="214"/>
        <v>1489</v>
      </c>
      <c r="B1490" s="1">
        <v>49990</v>
      </c>
      <c r="C1490" s="2">
        <v>40061</v>
      </c>
      <c r="D1490" s="1" t="s">
        <v>27</v>
      </c>
      <c r="E1490" s="1" t="str">
        <f t="shared" si="207"/>
        <v>*</v>
      </c>
      <c r="F1490" s="1" t="str">
        <f t="shared" si="208"/>
        <v>*</v>
      </c>
      <c r="G1490" s="1" t="str">
        <f t="shared" si="209"/>
        <v>*</v>
      </c>
      <c r="J1490" s="1" t="str">
        <f t="shared" si="210"/>
        <v>*</v>
      </c>
      <c r="P1490" s="1">
        <v>11</v>
      </c>
      <c r="Q1490" s="1">
        <f t="shared" si="215"/>
        <v>0.02</v>
      </c>
      <c r="T1490" s="4">
        <v>5155.3500000000004</v>
      </c>
      <c r="U1490" s="9">
        <f t="shared" si="211"/>
        <v>1</v>
      </c>
      <c r="V1490" s="4">
        <f t="shared" si="212"/>
        <v>468.66818181818184</v>
      </c>
      <c r="W1490" s="1" t="s">
        <v>33</v>
      </c>
      <c r="X1490" s="1">
        <v>14.7</v>
      </c>
      <c r="Y1490" s="4">
        <f t="shared" si="213"/>
        <v>5170.05</v>
      </c>
      <c r="Z1490" s="1" t="s">
        <v>51</v>
      </c>
      <c r="AA1490" s="1" t="s">
        <v>28</v>
      </c>
      <c r="AB1490" s="1" t="s">
        <v>24</v>
      </c>
      <c r="AC1490" s="1" t="s">
        <v>56</v>
      </c>
      <c r="AD1490" s="1" t="s">
        <v>35</v>
      </c>
      <c r="AE1490" s="2">
        <v>40061</v>
      </c>
    </row>
    <row r="1491" spans="1:31" x14ac:dyDescent="0.25">
      <c r="A1491">
        <f t="shared" si="214"/>
        <v>1490</v>
      </c>
      <c r="B1491" s="1">
        <v>51968</v>
      </c>
      <c r="C1491" s="2">
        <v>40061</v>
      </c>
      <c r="D1491" s="1" t="s">
        <v>36</v>
      </c>
      <c r="E1491" s="1" t="str">
        <f t="shared" si="207"/>
        <v>*</v>
      </c>
      <c r="F1491" s="1" t="str">
        <f t="shared" si="208"/>
        <v>*</v>
      </c>
      <c r="G1491" s="1" t="str">
        <f t="shared" si="209"/>
        <v>*</v>
      </c>
      <c r="J1491" s="1" t="str">
        <f t="shared" si="210"/>
        <v>*</v>
      </c>
      <c r="P1491" s="1">
        <v>43</v>
      </c>
      <c r="Q1491" s="1">
        <f t="shared" si="215"/>
        <v>0.05</v>
      </c>
      <c r="T1491" s="4">
        <v>3231.5639999999999</v>
      </c>
      <c r="U1491" s="9">
        <f t="shared" si="211"/>
        <v>1</v>
      </c>
      <c r="V1491" s="4">
        <f t="shared" si="212"/>
        <v>75.15265116279069</v>
      </c>
      <c r="W1491" s="1" t="s">
        <v>21</v>
      </c>
      <c r="X1491" s="1">
        <v>0.99</v>
      </c>
      <c r="Y1491" s="4">
        <f t="shared" si="213"/>
        <v>3232.5539999999996</v>
      </c>
      <c r="Z1491" s="1" t="s">
        <v>46</v>
      </c>
      <c r="AA1491" s="1" t="s">
        <v>37</v>
      </c>
      <c r="AB1491" s="1" t="s">
        <v>24</v>
      </c>
      <c r="AC1491" s="1" t="s">
        <v>25</v>
      </c>
      <c r="AD1491" s="1" t="s">
        <v>31</v>
      </c>
      <c r="AE1491" s="2">
        <v>40062</v>
      </c>
    </row>
    <row r="1492" spans="1:31" x14ac:dyDescent="0.25">
      <c r="A1492">
        <f t="shared" si="214"/>
        <v>1491</v>
      </c>
      <c r="B1492" s="1">
        <v>34311</v>
      </c>
      <c r="C1492" s="2">
        <v>40061</v>
      </c>
      <c r="D1492" s="1" t="s">
        <v>20</v>
      </c>
      <c r="E1492" s="1" t="str">
        <f t="shared" si="207"/>
        <v>*</v>
      </c>
      <c r="F1492" s="1" t="str">
        <f t="shared" si="208"/>
        <v>**</v>
      </c>
      <c r="G1492" s="1" t="str">
        <f t="shared" si="209"/>
        <v>**</v>
      </c>
      <c r="J1492" s="1" t="str">
        <f t="shared" si="210"/>
        <v>**</v>
      </c>
      <c r="P1492" s="1">
        <v>32</v>
      </c>
      <c r="Q1492" s="1">
        <f t="shared" si="215"/>
        <v>0.04</v>
      </c>
      <c r="T1492" s="4">
        <v>232.85</v>
      </c>
      <c r="U1492" s="9">
        <f t="shared" si="211"/>
        <v>0</v>
      </c>
      <c r="V1492" s="4">
        <f t="shared" si="212"/>
        <v>7.2765624999999998</v>
      </c>
      <c r="W1492" s="1" t="s">
        <v>21</v>
      </c>
      <c r="X1492" s="1">
        <v>9.69</v>
      </c>
      <c r="Y1492" s="4">
        <f t="shared" si="213"/>
        <v>242.54</v>
      </c>
      <c r="Z1492" s="1" t="s">
        <v>46</v>
      </c>
      <c r="AA1492" s="1" t="s">
        <v>28</v>
      </c>
      <c r="AB1492" s="1" t="s">
        <v>29</v>
      </c>
      <c r="AC1492" s="1" t="s">
        <v>55</v>
      </c>
      <c r="AD1492" s="1" t="s">
        <v>19</v>
      </c>
      <c r="AE1492" s="2">
        <v>40063</v>
      </c>
    </row>
    <row r="1493" spans="1:31" x14ac:dyDescent="0.25">
      <c r="A1493">
        <f t="shared" si="214"/>
        <v>1492</v>
      </c>
      <c r="B1493" s="1">
        <v>51714</v>
      </c>
      <c r="C1493" s="2">
        <v>40061</v>
      </c>
      <c r="D1493" s="1" t="s">
        <v>27</v>
      </c>
      <c r="E1493" s="1" t="str">
        <f t="shared" si="207"/>
        <v>*</v>
      </c>
      <c r="F1493" s="1" t="str">
        <f t="shared" si="208"/>
        <v>*</v>
      </c>
      <c r="G1493" s="1" t="str">
        <f t="shared" si="209"/>
        <v>*</v>
      </c>
      <c r="J1493" s="1" t="str">
        <f t="shared" si="210"/>
        <v>*</v>
      </c>
      <c r="P1493" s="1">
        <v>33</v>
      </c>
      <c r="Q1493" s="1">
        <f t="shared" si="215"/>
        <v>0.04</v>
      </c>
      <c r="T1493" s="4">
        <v>194.09</v>
      </c>
      <c r="U1493" s="9">
        <f t="shared" si="211"/>
        <v>0</v>
      </c>
      <c r="V1493" s="4">
        <f t="shared" si="212"/>
        <v>5.8815151515151518</v>
      </c>
      <c r="W1493" s="1" t="s">
        <v>21</v>
      </c>
      <c r="X1493" s="1">
        <v>5.37</v>
      </c>
      <c r="Y1493" s="4">
        <f t="shared" si="213"/>
        <v>199.46</v>
      </c>
      <c r="Z1493" s="1" t="s">
        <v>15</v>
      </c>
      <c r="AA1493" s="1" t="s">
        <v>37</v>
      </c>
      <c r="AB1493" s="1" t="s">
        <v>29</v>
      </c>
      <c r="AC1493" s="1" t="s">
        <v>40</v>
      </c>
      <c r="AD1493" s="1" t="s">
        <v>19</v>
      </c>
      <c r="AE1493" s="2">
        <v>40062</v>
      </c>
    </row>
    <row r="1494" spans="1:31" x14ac:dyDescent="0.25">
      <c r="A1494">
        <f t="shared" si="214"/>
        <v>1493</v>
      </c>
      <c r="B1494" s="1">
        <v>34311</v>
      </c>
      <c r="C1494" s="2">
        <v>40061</v>
      </c>
      <c r="D1494" s="1" t="s">
        <v>20</v>
      </c>
      <c r="E1494" s="1" t="str">
        <f t="shared" si="207"/>
        <v>*</v>
      </c>
      <c r="F1494" s="1" t="str">
        <f t="shared" si="208"/>
        <v>**</v>
      </c>
      <c r="G1494" s="1" t="str">
        <f t="shared" si="209"/>
        <v>**</v>
      </c>
      <c r="J1494" s="1" t="str">
        <f t="shared" si="210"/>
        <v>**</v>
      </c>
      <c r="P1494" s="1">
        <v>39</v>
      </c>
      <c r="Q1494" s="1">
        <f t="shared" si="215"/>
        <v>0.04</v>
      </c>
      <c r="T1494" s="4">
        <v>132.79</v>
      </c>
      <c r="U1494" s="9">
        <f t="shared" si="211"/>
        <v>0</v>
      </c>
      <c r="V1494" s="4">
        <f t="shared" si="212"/>
        <v>3.4048717948717946</v>
      </c>
      <c r="W1494" s="1" t="s">
        <v>21</v>
      </c>
      <c r="X1494" s="1">
        <v>3.97</v>
      </c>
      <c r="Y1494" s="4">
        <f t="shared" si="213"/>
        <v>136.76</v>
      </c>
      <c r="Z1494" s="1" t="s">
        <v>46</v>
      </c>
      <c r="AA1494" s="1" t="s">
        <v>28</v>
      </c>
      <c r="AB1494" s="1" t="s">
        <v>29</v>
      </c>
      <c r="AC1494" s="1" t="s">
        <v>30</v>
      </c>
      <c r="AD1494" s="1" t="s">
        <v>31</v>
      </c>
      <c r="AE1494" s="2">
        <v>40062</v>
      </c>
    </row>
    <row r="1495" spans="1:31" x14ac:dyDescent="0.25">
      <c r="A1495">
        <f t="shared" si="214"/>
        <v>1494</v>
      </c>
      <c r="B1495" s="1">
        <v>11392</v>
      </c>
      <c r="C1495" s="2">
        <v>40061</v>
      </c>
      <c r="D1495" s="1" t="s">
        <v>13</v>
      </c>
      <c r="E1495" s="1" t="str">
        <f t="shared" si="207"/>
        <v>*</v>
      </c>
      <c r="F1495" s="1" t="str">
        <f t="shared" si="208"/>
        <v>*</v>
      </c>
      <c r="G1495" s="1" t="str">
        <f t="shared" si="209"/>
        <v>*</v>
      </c>
      <c r="J1495" s="1" t="str">
        <f t="shared" si="210"/>
        <v>*</v>
      </c>
      <c r="P1495" s="1">
        <v>28</v>
      </c>
      <c r="Q1495" s="1">
        <f t="shared" si="215"/>
        <v>3.5000000000000003E-2</v>
      </c>
      <c r="T1495" s="4">
        <v>128.69</v>
      </c>
      <c r="U1495" s="9">
        <f t="shared" si="211"/>
        <v>0</v>
      </c>
      <c r="V1495" s="4">
        <f t="shared" si="212"/>
        <v>4.5960714285714284</v>
      </c>
      <c r="W1495" s="1" t="s">
        <v>21</v>
      </c>
      <c r="X1495" s="1">
        <v>1.49</v>
      </c>
      <c r="Y1495" s="4">
        <f t="shared" si="213"/>
        <v>130.18</v>
      </c>
      <c r="Z1495" s="1" t="s">
        <v>15</v>
      </c>
      <c r="AA1495" s="1" t="s">
        <v>28</v>
      </c>
      <c r="AB1495" s="1" t="s">
        <v>29</v>
      </c>
      <c r="AC1495" s="1" t="s">
        <v>43</v>
      </c>
      <c r="AD1495" s="1" t="s">
        <v>19</v>
      </c>
      <c r="AE1495" s="2">
        <v>40063</v>
      </c>
    </row>
    <row r="1496" spans="1:31" x14ac:dyDescent="0.25">
      <c r="A1496">
        <f t="shared" si="214"/>
        <v>1495</v>
      </c>
      <c r="B1496" s="1">
        <v>36867</v>
      </c>
      <c r="C1496" s="2">
        <v>40061</v>
      </c>
      <c r="D1496" s="1" t="s">
        <v>20</v>
      </c>
      <c r="E1496" s="1" t="str">
        <f t="shared" si="207"/>
        <v>*</v>
      </c>
      <c r="F1496" s="1" t="str">
        <f t="shared" si="208"/>
        <v>**</v>
      </c>
      <c r="G1496" s="1" t="str">
        <f t="shared" si="209"/>
        <v>**</v>
      </c>
      <c r="J1496" s="1" t="str">
        <f t="shared" si="210"/>
        <v>**</v>
      </c>
      <c r="P1496" s="1">
        <v>16</v>
      </c>
      <c r="Q1496" s="1">
        <f t="shared" si="215"/>
        <v>0.02</v>
      </c>
      <c r="T1496" s="4">
        <v>45.57</v>
      </c>
      <c r="U1496" s="9">
        <f t="shared" si="211"/>
        <v>0</v>
      </c>
      <c r="V1496" s="4">
        <f t="shared" si="212"/>
        <v>2.848125</v>
      </c>
      <c r="W1496" s="1" t="s">
        <v>21</v>
      </c>
      <c r="X1496" s="1">
        <v>0.7</v>
      </c>
      <c r="Y1496" s="4">
        <f t="shared" si="213"/>
        <v>46.27</v>
      </c>
      <c r="Z1496" s="1" t="s">
        <v>15</v>
      </c>
      <c r="AA1496" s="1" t="s">
        <v>28</v>
      </c>
      <c r="AB1496" s="1" t="s">
        <v>29</v>
      </c>
      <c r="AC1496" s="1" t="s">
        <v>30</v>
      </c>
      <c r="AD1496" s="1" t="s">
        <v>31</v>
      </c>
      <c r="AE1496" s="2">
        <v>40063</v>
      </c>
    </row>
    <row r="1497" spans="1:31" x14ac:dyDescent="0.25">
      <c r="A1497">
        <f t="shared" si="214"/>
        <v>1496</v>
      </c>
      <c r="B1497" s="1">
        <v>48167</v>
      </c>
      <c r="C1497" s="2">
        <v>40062</v>
      </c>
      <c r="D1497" s="1" t="s">
        <v>32</v>
      </c>
      <c r="E1497" s="1" t="str">
        <f t="shared" si="207"/>
        <v>***</v>
      </c>
      <c r="F1497" s="1" t="str">
        <f t="shared" si="208"/>
        <v>***</v>
      </c>
      <c r="G1497" s="1" t="str">
        <f t="shared" si="209"/>
        <v>***</v>
      </c>
      <c r="J1497" s="1" t="str">
        <f t="shared" si="210"/>
        <v>***</v>
      </c>
      <c r="P1497" s="1">
        <v>27</v>
      </c>
      <c r="Q1497" s="1">
        <f t="shared" si="215"/>
        <v>3.5000000000000003E-2</v>
      </c>
      <c r="T1497" s="4">
        <v>8817.7099999999991</v>
      </c>
      <c r="U1497" s="9">
        <f t="shared" si="211"/>
        <v>1</v>
      </c>
      <c r="V1497" s="4">
        <f t="shared" si="212"/>
        <v>326.58185185185181</v>
      </c>
      <c r="W1497" s="1" t="s">
        <v>33</v>
      </c>
      <c r="X1497" s="1">
        <v>60</v>
      </c>
      <c r="Y1497" s="4">
        <f t="shared" si="213"/>
        <v>8877.7099999999991</v>
      </c>
      <c r="Z1497" s="1" t="s">
        <v>51</v>
      </c>
      <c r="AA1497" s="1" t="s">
        <v>28</v>
      </c>
      <c r="AB1497" s="1" t="s">
        <v>17</v>
      </c>
      <c r="AC1497" s="1" t="s">
        <v>52</v>
      </c>
      <c r="AD1497" s="1" t="s">
        <v>35</v>
      </c>
      <c r="AE1497" s="2">
        <v>40063</v>
      </c>
    </row>
    <row r="1498" spans="1:31" x14ac:dyDescent="0.25">
      <c r="A1498">
        <f t="shared" si="214"/>
        <v>1497</v>
      </c>
      <c r="B1498" s="1">
        <v>48167</v>
      </c>
      <c r="C1498" s="2">
        <v>40062</v>
      </c>
      <c r="D1498" s="1" t="s">
        <v>32</v>
      </c>
      <c r="E1498" s="1" t="str">
        <f t="shared" si="207"/>
        <v>***</v>
      </c>
      <c r="F1498" s="1" t="str">
        <f t="shared" si="208"/>
        <v>***</v>
      </c>
      <c r="G1498" s="1" t="str">
        <f t="shared" si="209"/>
        <v>***</v>
      </c>
      <c r="J1498" s="1" t="str">
        <f t="shared" si="210"/>
        <v>***</v>
      </c>
      <c r="P1498" s="1">
        <v>43</v>
      </c>
      <c r="Q1498" s="1">
        <f t="shared" si="215"/>
        <v>0.05</v>
      </c>
      <c r="T1498" s="4">
        <v>5041.46</v>
      </c>
      <c r="U1498" s="9">
        <f t="shared" si="211"/>
        <v>1</v>
      </c>
      <c r="V1498" s="4">
        <f t="shared" si="212"/>
        <v>117.2432558139535</v>
      </c>
      <c r="W1498" s="1" t="s">
        <v>33</v>
      </c>
      <c r="X1498" s="1">
        <v>70.2</v>
      </c>
      <c r="Y1498" s="4">
        <f t="shared" si="213"/>
        <v>5111.66</v>
      </c>
      <c r="Z1498" s="1" t="s">
        <v>51</v>
      </c>
      <c r="AA1498" s="1" t="s">
        <v>28</v>
      </c>
      <c r="AB1498" s="1" t="s">
        <v>17</v>
      </c>
      <c r="AC1498" s="1" t="s">
        <v>34</v>
      </c>
      <c r="AD1498" s="1" t="s">
        <v>35</v>
      </c>
      <c r="AE1498" s="2">
        <v>40065</v>
      </c>
    </row>
    <row r="1499" spans="1:31" x14ac:dyDescent="0.25">
      <c r="A1499">
        <f t="shared" si="214"/>
        <v>1498</v>
      </c>
      <c r="B1499" s="1">
        <v>39845</v>
      </c>
      <c r="C1499" s="2">
        <v>40062</v>
      </c>
      <c r="D1499" s="1" t="s">
        <v>32</v>
      </c>
      <c r="E1499" s="1" t="str">
        <f t="shared" si="207"/>
        <v>***</v>
      </c>
      <c r="F1499" s="1" t="str">
        <f t="shared" si="208"/>
        <v>***</v>
      </c>
      <c r="G1499" s="1" t="str">
        <f t="shared" si="209"/>
        <v>***</v>
      </c>
      <c r="J1499" s="1" t="str">
        <f t="shared" si="210"/>
        <v>***</v>
      </c>
      <c r="P1499" s="1">
        <v>44</v>
      </c>
      <c r="Q1499" s="1">
        <f t="shared" si="215"/>
        <v>0.05</v>
      </c>
      <c r="T1499" s="4">
        <v>447.42</v>
      </c>
      <c r="U1499" s="9">
        <f t="shared" si="211"/>
        <v>0</v>
      </c>
      <c r="V1499" s="4">
        <f t="shared" si="212"/>
        <v>10.168636363636365</v>
      </c>
      <c r="W1499" s="1" t="s">
        <v>21</v>
      </c>
      <c r="X1499" s="1">
        <v>4.78</v>
      </c>
      <c r="Y1499" s="4">
        <f t="shared" si="213"/>
        <v>452.2</v>
      </c>
      <c r="Z1499" s="1" t="s">
        <v>15</v>
      </c>
      <c r="AA1499" s="1" t="s">
        <v>37</v>
      </c>
      <c r="AB1499" s="1" t="s">
        <v>29</v>
      </c>
      <c r="AC1499" s="1" t="s">
        <v>40</v>
      </c>
      <c r="AD1499" s="1" t="s">
        <v>19</v>
      </c>
      <c r="AE1499" s="2">
        <v>40063</v>
      </c>
    </row>
    <row r="1500" spans="1:31" x14ac:dyDescent="0.25">
      <c r="A1500">
        <f t="shared" si="214"/>
        <v>1499</v>
      </c>
      <c r="B1500" s="1">
        <v>48167</v>
      </c>
      <c r="C1500" s="2">
        <v>40062</v>
      </c>
      <c r="D1500" s="1" t="s">
        <v>32</v>
      </c>
      <c r="E1500" s="1" t="str">
        <f t="shared" si="207"/>
        <v>***</v>
      </c>
      <c r="F1500" s="1" t="str">
        <f t="shared" si="208"/>
        <v>***</v>
      </c>
      <c r="G1500" s="1" t="str">
        <f t="shared" si="209"/>
        <v>***</v>
      </c>
      <c r="J1500" s="1" t="str">
        <f t="shared" si="210"/>
        <v>***</v>
      </c>
      <c r="P1500" s="1">
        <v>45</v>
      </c>
      <c r="Q1500" s="1">
        <f t="shared" si="215"/>
        <v>0.05</v>
      </c>
      <c r="T1500" s="4">
        <v>282.98</v>
      </c>
      <c r="U1500" s="9">
        <f t="shared" si="211"/>
        <v>0</v>
      </c>
      <c r="V1500" s="4">
        <f t="shared" si="212"/>
        <v>6.2884444444444449</v>
      </c>
      <c r="W1500" s="1" t="s">
        <v>21</v>
      </c>
      <c r="X1500" s="1">
        <v>8.8800000000000008</v>
      </c>
      <c r="Y1500" s="4">
        <f t="shared" si="213"/>
        <v>291.86</v>
      </c>
      <c r="Z1500" s="1" t="s">
        <v>51</v>
      </c>
      <c r="AA1500" s="1" t="s">
        <v>28</v>
      </c>
      <c r="AB1500" s="1" t="s">
        <v>29</v>
      </c>
      <c r="AC1500" s="1" t="s">
        <v>40</v>
      </c>
      <c r="AD1500" s="1" t="s">
        <v>19</v>
      </c>
      <c r="AE1500" s="2">
        <v>40063</v>
      </c>
    </row>
    <row r="1501" spans="1:31" x14ac:dyDescent="0.25">
      <c r="A1501">
        <f t="shared" si="214"/>
        <v>1500</v>
      </c>
      <c r="B1501" s="1">
        <v>38913</v>
      </c>
      <c r="C1501" s="2">
        <v>40062</v>
      </c>
      <c r="D1501" s="1" t="s">
        <v>27</v>
      </c>
      <c r="E1501" s="1" t="str">
        <f t="shared" si="207"/>
        <v>*</v>
      </c>
      <c r="F1501" s="1" t="str">
        <f t="shared" si="208"/>
        <v>*</v>
      </c>
      <c r="G1501" s="1" t="str">
        <f t="shared" si="209"/>
        <v>*</v>
      </c>
      <c r="J1501" s="1" t="str">
        <f t="shared" si="210"/>
        <v>*</v>
      </c>
      <c r="P1501" s="1">
        <v>7</v>
      </c>
      <c r="Q1501" s="1">
        <f t="shared" si="215"/>
        <v>0.01</v>
      </c>
      <c r="T1501" s="4">
        <v>230.29</v>
      </c>
      <c r="U1501" s="9">
        <f t="shared" si="211"/>
        <v>0</v>
      </c>
      <c r="V1501" s="4">
        <f t="shared" si="212"/>
        <v>32.898571428571429</v>
      </c>
      <c r="W1501" s="1" t="s">
        <v>21</v>
      </c>
      <c r="X1501" s="1">
        <v>12.62</v>
      </c>
      <c r="Y1501" s="4">
        <f t="shared" si="213"/>
        <v>242.91</v>
      </c>
      <c r="Z1501" s="1" t="s">
        <v>15</v>
      </c>
      <c r="AA1501" s="1" t="s">
        <v>37</v>
      </c>
      <c r="AB1501" s="1" t="s">
        <v>29</v>
      </c>
      <c r="AC1501" s="1" t="s">
        <v>43</v>
      </c>
      <c r="AD1501" s="1" t="s">
        <v>19</v>
      </c>
      <c r="AE1501" s="2">
        <v>40062</v>
      </c>
    </row>
    <row r="1502" spans="1:31" x14ac:dyDescent="0.25">
      <c r="A1502">
        <f t="shared" si="214"/>
        <v>1501</v>
      </c>
      <c r="B1502" s="1">
        <v>48775</v>
      </c>
      <c r="C1502" s="2">
        <v>40062</v>
      </c>
      <c r="D1502" s="1" t="s">
        <v>13</v>
      </c>
      <c r="E1502" s="1" t="str">
        <f t="shared" si="207"/>
        <v>*</v>
      </c>
      <c r="F1502" s="1" t="str">
        <f t="shared" si="208"/>
        <v>*</v>
      </c>
      <c r="G1502" s="1" t="str">
        <f t="shared" si="209"/>
        <v>*</v>
      </c>
      <c r="J1502" s="1" t="str">
        <f t="shared" si="210"/>
        <v>*</v>
      </c>
      <c r="P1502" s="1">
        <v>17</v>
      </c>
      <c r="Q1502" s="1">
        <f t="shared" si="215"/>
        <v>0.02</v>
      </c>
      <c r="T1502" s="4">
        <v>108.11</v>
      </c>
      <c r="U1502" s="9">
        <f t="shared" si="211"/>
        <v>0</v>
      </c>
      <c r="V1502" s="4">
        <f t="shared" si="212"/>
        <v>6.3594117647058823</v>
      </c>
      <c r="W1502" s="1" t="s">
        <v>21</v>
      </c>
      <c r="X1502" s="1">
        <v>6.86</v>
      </c>
      <c r="Y1502" s="4">
        <f t="shared" si="213"/>
        <v>114.97</v>
      </c>
      <c r="Z1502" s="1" t="s">
        <v>46</v>
      </c>
      <c r="AA1502" s="1" t="s">
        <v>28</v>
      </c>
      <c r="AB1502" s="1" t="s">
        <v>29</v>
      </c>
      <c r="AC1502" s="1" t="s">
        <v>40</v>
      </c>
      <c r="AD1502" s="1" t="s">
        <v>19</v>
      </c>
      <c r="AE1502" s="2">
        <v>40064</v>
      </c>
    </row>
    <row r="1503" spans="1:31" x14ac:dyDescent="0.25">
      <c r="A1503">
        <f t="shared" si="214"/>
        <v>1502</v>
      </c>
      <c r="B1503" s="1">
        <v>9668</v>
      </c>
      <c r="C1503" s="2">
        <v>40062</v>
      </c>
      <c r="D1503" s="1" t="s">
        <v>13</v>
      </c>
      <c r="E1503" s="1" t="str">
        <f t="shared" si="207"/>
        <v>*</v>
      </c>
      <c r="F1503" s="1" t="str">
        <f t="shared" si="208"/>
        <v>*</v>
      </c>
      <c r="G1503" s="1" t="str">
        <f t="shared" si="209"/>
        <v>*</v>
      </c>
      <c r="J1503" s="1" t="str">
        <f t="shared" si="210"/>
        <v>*</v>
      </c>
      <c r="P1503" s="1">
        <v>10</v>
      </c>
      <c r="Q1503" s="1">
        <f t="shared" si="215"/>
        <v>0.02</v>
      </c>
      <c r="T1503" s="4">
        <v>42.67</v>
      </c>
      <c r="U1503" s="9">
        <f t="shared" si="211"/>
        <v>0</v>
      </c>
      <c r="V1503" s="4">
        <f t="shared" si="212"/>
        <v>4.2670000000000003</v>
      </c>
      <c r="W1503" s="1" t="s">
        <v>21</v>
      </c>
      <c r="X1503" s="1">
        <v>2.99</v>
      </c>
      <c r="Y1503" s="4">
        <f t="shared" si="213"/>
        <v>45.660000000000004</v>
      </c>
      <c r="Z1503" s="1" t="s">
        <v>51</v>
      </c>
      <c r="AA1503" s="1" t="s">
        <v>23</v>
      </c>
      <c r="AB1503" s="1" t="s">
        <v>29</v>
      </c>
      <c r="AC1503" s="1" t="s">
        <v>43</v>
      </c>
      <c r="AD1503" s="1" t="s">
        <v>19</v>
      </c>
      <c r="AE1503" s="2">
        <v>40064</v>
      </c>
    </row>
    <row r="1504" spans="1:31" x14ac:dyDescent="0.25">
      <c r="A1504">
        <f t="shared" si="214"/>
        <v>1503</v>
      </c>
      <c r="B1504" s="1">
        <v>10052</v>
      </c>
      <c r="C1504" s="2">
        <v>40063</v>
      </c>
      <c r="D1504" s="1" t="s">
        <v>27</v>
      </c>
      <c r="E1504" s="1" t="str">
        <f t="shared" si="207"/>
        <v>*</v>
      </c>
      <c r="F1504" s="1" t="str">
        <f t="shared" si="208"/>
        <v>*</v>
      </c>
      <c r="G1504" s="1" t="str">
        <f t="shared" si="209"/>
        <v>*</v>
      </c>
      <c r="J1504" s="1" t="str">
        <f t="shared" si="210"/>
        <v>*</v>
      </c>
      <c r="P1504" s="1">
        <v>28</v>
      </c>
      <c r="Q1504" s="1">
        <f t="shared" si="215"/>
        <v>3.5000000000000003E-2</v>
      </c>
      <c r="T1504" s="4">
        <v>517.91</v>
      </c>
      <c r="U1504" s="9">
        <f t="shared" si="211"/>
        <v>0</v>
      </c>
      <c r="V1504" s="4">
        <f t="shared" si="212"/>
        <v>18.496785714285714</v>
      </c>
      <c r="W1504" s="1" t="s">
        <v>21</v>
      </c>
      <c r="X1504" s="1">
        <v>5.29</v>
      </c>
      <c r="Y1504" s="4">
        <f t="shared" si="213"/>
        <v>523.19999999999993</v>
      </c>
      <c r="Z1504" s="1" t="s">
        <v>42</v>
      </c>
      <c r="AA1504" s="1" t="s">
        <v>28</v>
      </c>
      <c r="AB1504" s="1" t="s">
        <v>29</v>
      </c>
      <c r="AC1504" s="1" t="s">
        <v>63</v>
      </c>
      <c r="AD1504" s="1" t="s">
        <v>26</v>
      </c>
      <c r="AE1504" s="2">
        <v>40065</v>
      </c>
    </row>
    <row r="1505" spans="1:31" x14ac:dyDescent="0.25">
      <c r="A1505">
        <f t="shared" si="214"/>
        <v>1504</v>
      </c>
      <c r="B1505" s="1">
        <v>10052</v>
      </c>
      <c r="C1505" s="2">
        <v>40063</v>
      </c>
      <c r="D1505" s="1" t="s">
        <v>27</v>
      </c>
      <c r="E1505" s="1" t="str">
        <f t="shared" si="207"/>
        <v>*</v>
      </c>
      <c r="F1505" s="1" t="str">
        <f t="shared" si="208"/>
        <v>*</v>
      </c>
      <c r="G1505" s="1" t="str">
        <f t="shared" si="209"/>
        <v>*</v>
      </c>
      <c r="J1505" s="1" t="str">
        <f t="shared" si="210"/>
        <v>*</v>
      </c>
      <c r="P1505" s="1">
        <v>46</v>
      </c>
      <c r="Q1505" s="1">
        <f t="shared" si="215"/>
        <v>0.05</v>
      </c>
      <c r="T1505" s="4">
        <v>162.28</v>
      </c>
      <c r="U1505" s="9">
        <f t="shared" si="211"/>
        <v>0</v>
      </c>
      <c r="V1505" s="4">
        <f t="shared" si="212"/>
        <v>3.5278260869565217</v>
      </c>
      <c r="W1505" s="1" t="s">
        <v>21</v>
      </c>
      <c r="X1505" s="1">
        <v>6.27</v>
      </c>
      <c r="Y1505" s="4">
        <f t="shared" si="213"/>
        <v>168.55</v>
      </c>
      <c r="Z1505" s="1" t="s">
        <v>42</v>
      </c>
      <c r="AA1505" s="1" t="s">
        <v>28</v>
      </c>
      <c r="AB1505" s="1" t="s">
        <v>29</v>
      </c>
      <c r="AC1505" s="1" t="s">
        <v>43</v>
      </c>
      <c r="AD1505" s="1" t="s">
        <v>19</v>
      </c>
      <c r="AE1505" s="2">
        <v>40065</v>
      </c>
    </row>
    <row r="1506" spans="1:31" x14ac:dyDescent="0.25">
      <c r="A1506">
        <f t="shared" si="214"/>
        <v>1505</v>
      </c>
      <c r="B1506" s="1">
        <v>10052</v>
      </c>
      <c r="C1506" s="2">
        <v>40063</v>
      </c>
      <c r="D1506" s="1" t="s">
        <v>27</v>
      </c>
      <c r="E1506" s="1" t="str">
        <f t="shared" si="207"/>
        <v>*</v>
      </c>
      <c r="F1506" s="1" t="str">
        <f t="shared" si="208"/>
        <v>*</v>
      </c>
      <c r="G1506" s="1" t="str">
        <f t="shared" si="209"/>
        <v>*</v>
      </c>
      <c r="J1506" s="1" t="str">
        <f t="shared" si="210"/>
        <v>*</v>
      </c>
      <c r="P1506" s="1">
        <v>16</v>
      </c>
      <c r="Q1506" s="1">
        <f t="shared" si="215"/>
        <v>0.02</v>
      </c>
      <c r="T1506" s="4">
        <v>95.9</v>
      </c>
      <c r="U1506" s="9">
        <f t="shared" si="211"/>
        <v>0</v>
      </c>
      <c r="V1506" s="4">
        <f t="shared" si="212"/>
        <v>5.9937500000000004</v>
      </c>
      <c r="W1506" s="1" t="s">
        <v>21</v>
      </c>
      <c r="X1506" s="1">
        <v>0.91</v>
      </c>
      <c r="Y1506" s="4">
        <f t="shared" si="213"/>
        <v>96.81</v>
      </c>
      <c r="Z1506" s="1" t="s">
        <v>42</v>
      </c>
      <c r="AA1506" s="1" t="s">
        <v>28</v>
      </c>
      <c r="AB1506" s="1" t="s">
        <v>29</v>
      </c>
      <c r="AC1506" s="1" t="s">
        <v>30</v>
      </c>
      <c r="AD1506" s="1" t="s">
        <v>31</v>
      </c>
      <c r="AE1506" s="2">
        <v>40064</v>
      </c>
    </row>
    <row r="1507" spans="1:31" x14ac:dyDescent="0.25">
      <c r="A1507">
        <f t="shared" si="214"/>
        <v>1506</v>
      </c>
      <c r="B1507" s="1">
        <v>5317</v>
      </c>
      <c r="C1507" s="2">
        <v>40064</v>
      </c>
      <c r="D1507" s="1" t="s">
        <v>13</v>
      </c>
      <c r="E1507" s="1" t="str">
        <f t="shared" si="207"/>
        <v>*</v>
      </c>
      <c r="F1507" s="1" t="str">
        <f t="shared" si="208"/>
        <v>*</v>
      </c>
      <c r="G1507" s="1" t="str">
        <f t="shared" si="209"/>
        <v>*</v>
      </c>
      <c r="J1507" s="1" t="str">
        <f t="shared" si="210"/>
        <v>*</v>
      </c>
      <c r="P1507" s="1">
        <v>25</v>
      </c>
      <c r="Q1507" s="1">
        <f t="shared" si="215"/>
        <v>3.5000000000000003E-2</v>
      </c>
      <c r="T1507" s="4">
        <v>4279.24</v>
      </c>
      <c r="U1507" s="9">
        <f t="shared" si="211"/>
        <v>1</v>
      </c>
      <c r="V1507" s="4">
        <f t="shared" si="212"/>
        <v>171.1696</v>
      </c>
      <c r="W1507" s="1" t="s">
        <v>21</v>
      </c>
      <c r="X1507" s="1">
        <v>5.26</v>
      </c>
      <c r="Y1507" s="4">
        <f t="shared" si="213"/>
        <v>4284.5</v>
      </c>
      <c r="Z1507" s="1" t="s">
        <v>15</v>
      </c>
      <c r="AA1507" s="1" t="s">
        <v>23</v>
      </c>
      <c r="AB1507" s="1" t="s">
        <v>24</v>
      </c>
      <c r="AC1507" s="1" t="s">
        <v>25</v>
      </c>
      <c r="AD1507" s="1" t="s">
        <v>19</v>
      </c>
      <c r="AE1507" s="2">
        <v>40071</v>
      </c>
    </row>
    <row r="1508" spans="1:31" x14ac:dyDescent="0.25">
      <c r="A1508">
        <f t="shared" si="214"/>
        <v>1507</v>
      </c>
      <c r="B1508" s="1">
        <v>5317</v>
      </c>
      <c r="C1508" s="2">
        <v>40064</v>
      </c>
      <c r="D1508" s="1" t="s">
        <v>13</v>
      </c>
      <c r="E1508" s="1" t="str">
        <f t="shared" si="207"/>
        <v>*</v>
      </c>
      <c r="F1508" s="1" t="str">
        <f t="shared" si="208"/>
        <v>*</v>
      </c>
      <c r="G1508" s="1" t="str">
        <f t="shared" si="209"/>
        <v>*</v>
      </c>
      <c r="J1508" s="1" t="str">
        <f t="shared" si="210"/>
        <v>*</v>
      </c>
      <c r="P1508" s="1">
        <v>10</v>
      </c>
      <c r="Q1508" s="1">
        <f t="shared" si="215"/>
        <v>0.02</v>
      </c>
      <c r="T1508" s="4">
        <v>1469.48</v>
      </c>
      <c r="U1508" s="9">
        <f t="shared" si="211"/>
        <v>1</v>
      </c>
      <c r="V1508" s="4">
        <f t="shared" si="212"/>
        <v>146.94800000000001</v>
      </c>
      <c r="W1508" s="1" t="s">
        <v>33</v>
      </c>
      <c r="X1508" s="1">
        <v>53.48</v>
      </c>
      <c r="Y1508" s="4">
        <f t="shared" si="213"/>
        <v>1522.96</v>
      </c>
      <c r="Z1508" s="1" t="s">
        <v>15</v>
      </c>
      <c r="AA1508" s="1" t="s">
        <v>23</v>
      </c>
      <c r="AB1508" s="1" t="s">
        <v>17</v>
      </c>
      <c r="AC1508" s="1" t="s">
        <v>62</v>
      </c>
      <c r="AD1508" s="1" t="s">
        <v>59</v>
      </c>
      <c r="AE1508" s="2">
        <v>40071</v>
      </c>
    </row>
    <row r="1509" spans="1:31" x14ac:dyDescent="0.25">
      <c r="A1509">
        <f t="shared" si="214"/>
        <v>1508</v>
      </c>
      <c r="B1509" s="1">
        <v>37926</v>
      </c>
      <c r="C1509" s="2">
        <v>40064</v>
      </c>
      <c r="D1509" s="1" t="s">
        <v>32</v>
      </c>
      <c r="E1509" s="1" t="str">
        <f t="shared" si="207"/>
        <v>***</v>
      </c>
      <c r="F1509" s="1" t="str">
        <f t="shared" si="208"/>
        <v>***</v>
      </c>
      <c r="G1509" s="1" t="str">
        <f t="shared" si="209"/>
        <v>***</v>
      </c>
      <c r="J1509" s="1" t="str">
        <f t="shared" si="210"/>
        <v>***</v>
      </c>
      <c r="P1509" s="1">
        <v>31</v>
      </c>
      <c r="Q1509" s="1">
        <f t="shared" si="215"/>
        <v>0.04</v>
      </c>
      <c r="T1509" s="4">
        <v>353.25</v>
      </c>
      <c r="U1509" s="9">
        <f t="shared" si="211"/>
        <v>0</v>
      </c>
      <c r="V1509" s="4">
        <f t="shared" si="212"/>
        <v>11.39516129032258</v>
      </c>
      <c r="W1509" s="1" t="s">
        <v>21</v>
      </c>
      <c r="X1509" s="1">
        <v>2.36</v>
      </c>
      <c r="Y1509" s="4">
        <f t="shared" si="213"/>
        <v>355.61</v>
      </c>
      <c r="Z1509" s="1" t="s">
        <v>49</v>
      </c>
      <c r="AA1509" s="1" t="s">
        <v>28</v>
      </c>
      <c r="AB1509" s="1" t="s">
        <v>29</v>
      </c>
      <c r="AC1509" s="1" t="s">
        <v>30</v>
      </c>
      <c r="AD1509" s="1" t="s">
        <v>31</v>
      </c>
      <c r="AE1509" s="2">
        <v>40066</v>
      </c>
    </row>
    <row r="1510" spans="1:31" x14ac:dyDescent="0.25">
      <c r="A1510">
        <f t="shared" si="214"/>
        <v>1509</v>
      </c>
      <c r="B1510" s="1">
        <v>5317</v>
      </c>
      <c r="C1510" s="2">
        <v>40064</v>
      </c>
      <c r="D1510" s="1" t="s">
        <v>13</v>
      </c>
      <c r="E1510" s="1" t="str">
        <f t="shared" si="207"/>
        <v>*</v>
      </c>
      <c r="F1510" s="1" t="str">
        <f t="shared" si="208"/>
        <v>*</v>
      </c>
      <c r="G1510" s="1" t="str">
        <f t="shared" si="209"/>
        <v>*</v>
      </c>
      <c r="J1510" s="1" t="str">
        <f t="shared" si="210"/>
        <v>*</v>
      </c>
      <c r="P1510" s="1">
        <v>38</v>
      </c>
      <c r="Q1510" s="1">
        <f t="shared" si="215"/>
        <v>0.04</v>
      </c>
      <c r="T1510" s="4">
        <v>212.57</v>
      </c>
      <c r="U1510" s="9">
        <f t="shared" si="211"/>
        <v>0</v>
      </c>
      <c r="V1510" s="4">
        <f t="shared" si="212"/>
        <v>5.5939473684210528</v>
      </c>
      <c r="W1510" s="1" t="s">
        <v>14</v>
      </c>
      <c r="X1510" s="1">
        <v>2.99</v>
      </c>
      <c r="Y1510" s="4">
        <f t="shared" si="213"/>
        <v>215.56</v>
      </c>
      <c r="Z1510" s="1" t="s">
        <v>15</v>
      </c>
      <c r="AA1510" s="1" t="s">
        <v>23</v>
      </c>
      <c r="AB1510" s="1" t="s">
        <v>29</v>
      </c>
      <c r="AC1510" s="1" t="s">
        <v>43</v>
      </c>
      <c r="AD1510" s="1" t="s">
        <v>19</v>
      </c>
      <c r="AE1510" s="2">
        <v>40071</v>
      </c>
    </row>
    <row r="1511" spans="1:31" x14ac:dyDescent="0.25">
      <c r="A1511">
        <f t="shared" si="214"/>
        <v>1510</v>
      </c>
      <c r="B1511" s="1">
        <v>55648</v>
      </c>
      <c r="C1511" s="2">
        <v>40065</v>
      </c>
      <c r="D1511" s="1" t="s">
        <v>32</v>
      </c>
      <c r="E1511" s="1" t="str">
        <f t="shared" si="207"/>
        <v>***</v>
      </c>
      <c r="F1511" s="1" t="str">
        <f t="shared" si="208"/>
        <v>***</v>
      </c>
      <c r="G1511" s="1" t="str">
        <f t="shared" si="209"/>
        <v>***</v>
      </c>
      <c r="J1511" s="1" t="str">
        <f t="shared" si="210"/>
        <v>***</v>
      </c>
      <c r="P1511" s="1">
        <v>5</v>
      </c>
      <c r="Q1511" s="1">
        <f t="shared" si="215"/>
        <v>0.01</v>
      </c>
      <c r="T1511" s="4">
        <v>14.74</v>
      </c>
      <c r="U1511" s="9">
        <f t="shared" si="211"/>
        <v>0</v>
      </c>
      <c r="V1511" s="4">
        <f t="shared" si="212"/>
        <v>2.948</v>
      </c>
      <c r="W1511" s="1" t="s">
        <v>21</v>
      </c>
      <c r="X1511" s="1">
        <v>0.7</v>
      </c>
      <c r="Y1511" s="4">
        <f t="shared" si="213"/>
        <v>15.44</v>
      </c>
      <c r="Z1511" s="1" t="s">
        <v>49</v>
      </c>
      <c r="AA1511" s="1" t="s">
        <v>28</v>
      </c>
      <c r="AB1511" s="1" t="s">
        <v>29</v>
      </c>
      <c r="AC1511" s="1" t="s">
        <v>30</v>
      </c>
      <c r="AD1511" s="1" t="s">
        <v>31</v>
      </c>
      <c r="AE1511" s="2">
        <v>40068</v>
      </c>
    </row>
    <row r="1512" spans="1:31" x14ac:dyDescent="0.25">
      <c r="A1512">
        <f t="shared" si="214"/>
        <v>1511</v>
      </c>
      <c r="B1512" s="1">
        <v>43590</v>
      </c>
      <c r="C1512" s="2">
        <v>40066</v>
      </c>
      <c r="D1512" s="1" t="s">
        <v>32</v>
      </c>
      <c r="E1512" s="1" t="str">
        <f t="shared" si="207"/>
        <v>***</v>
      </c>
      <c r="F1512" s="1" t="str">
        <f t="shared" si="208"/>
        <v>***</v>
      </c>
      <c r="G1512" s="1" t="str">
        <f t="shared" si="209"/>
        <v>***</v>
      </c>
      <c r="J1512" s="1" t="str">
        <f t="shared" si="210"/>
        <v>***</v>
      </c>
      <c r="P1512" s="1">
        <v>24</v>
      </c>
      <c r="Q1512" s="1">
        <f t="shared" si="215"/>
        <v>3.5000000000000003E-2</v>
      </c>
      <c r="T1512" s="4">
        <v>3118.6</v>
      </c>
      <c r="U1512" s="9">
        <f t="shared" si="211"/>
        <v>1</v>
      </c>
      <c r="V1512" s="4">
        <f t="shared" si="212"/>
        <v>129.94166666666666</v>
      </c>
      <c r="W1512" s="1" t="s">
        <v>14</v>
      </c>
      <c r="X1512" s="1">
        <v>12.65</v>
      </c>
      <c r="Y1512" s="4">
        <f t="shared" si="213"/>
        <v>3131.25</v>
      </c>
      <c r="Z1512" s="1" t="s">
        <v>22</v>
      </c>
      <c r="AA1512" s="1" t="s">
        <v>37</v>
      </c>
      <c r="AB1512" s="1" t="s">
        <v>17</v>
      </c>
      <c r="AC1512" s="1" t="s">
        <v>34</v>
      </c>
      <c r="AD1512" s="1" t="s">
        <v>26</v>
      </c>
      <c r="AE1512" s="2">
        <v>40068</v>
      </c>
    </row>
    <row r="1513" spans="1:31" x14ac:dyDescent="0.25">
      <c r="A1513">
        <f t="shared" si="214"/>
        <v>1512</v>
      </c>
      <c r="B1513" s="1">
        <v>3746</v>
      </c>
      <c r="C1513" s="2">
        <v>40066</v>
      </c>
      <c r="D1513" s="1" t="s">
        <v>27</v>
      </c>
      <c r="E1513" s="1" t="str">
        <f t="shared" si="207"/>
        <v>*</v>
      </c>
      <c r="F1513" s="1" t="str">
        <f t="shared" si="208"/>
        <v>*</v>
      </c>
      <c r="G1513" s="1" t="str">
        <f t="shared" si="209"/>
        <v>*</v>
      </c>
      <c r="J1513" s="1" t="str">
        <f t="shared" si="210"/>
        <v>*</v>
      </c>
      <c r="P1513" s="1">
        <v>14</v>
      </c>
      <c r="Q1513" s="1">
        <f t="shared" si="215"/>
        <v>0.02</v>
      </c>
      <c r="T1513" s="4">
        <v>1463.0965000000001</v>
      </c>
      <c r="U1513" s="9">
        <f t="shared" si="211"/>
        <v>1</v>
      </c>
      <c r="V1513" s="4">
        <f t="shared" si="212"/>
        <v>104.50689285714286</v>
      </c>
      <c r="W1513" s="1" t="s">
        <v>21</v>
      </c>
      <c r="X1513" s="1">
        <v>2.5</v>
      </c>
      <c r="Y1513" s="4">
        <f t="shared" si="213"/>
        <v>1465.5965000000001</v>
      </c>
      <c r="Z1513" s="1" t="s">
        <v>46</v>
      </c>
      <c r="AA1513" s="1" t="s">
        <v>28</v>
      </c>
      <c r="AB1513" s="1" t="s">
        <v>24</v>
      </c>
      <c r="AC1513" s="1" t="s">
        <v>25</v>
      </c>
      <c r="AD1513" s="1" t="s">
        <v>19</v>
      </c>
      <c r="AE1513" s="2">
        <v>40066</v>
      </c>
    </row>
    <row r="1514" spans="1:31" x14ac:dyDescent="0.25">
      <c r="A1514">
        <f t="shared" si="214"/>
        <v>1513</v>
      </c>
      <c r="B1514" s="1">
        <v>3746</v>
      </c>
      <c r="C1514" s="2">
        <v>40066</v>
      </c>
      <c r="D1514" s="1" t="s">
        <v>27</v>
      </c>
      <c r="E1514" s="1" t="str">
        <f t="shared" si="207"/>
        <v>*</v>
      </c>
      <c r="F1514" s="1" t="str">
        <f t="shared" si="208"/>
        <v>*</v>
      </c>
      <c r="G1514" s="1" t="str">
        <f t="shared" si="209"/>
        <v>*</v>
      </c>
      <c r="J1514" s="1" t="str">
        <f t="shared" si="210"/>
        <v>*</v>
      </c>
      <c r="P1514" s="1">
        <v>38</v>
      </c>
      <c r="Q1514" s="1">
        <f t="shared" si="215"/>
        <v>0.04</v>
      </c>
      <c r="T1514" s="4">
        <v>246.3</v>
      </c>
      <c r="U1514" s="9">
        <f t="shared" si="211"/>
        <v>0</v>
      </c>
      <c r="V1514" s="4">
        <f t="shared" si="212"/>
        <v>6.4815789473684218</v>
      </c>
      <c r="W1514" s="1" t="s">
        <v>21</v>
      </c>
      <c r="X1514" s="1">
        <v>5.79</v>
      </c>
      <c r="Y1514" s="4">
        <f t="shared" si="213"/>
        <v>252.09</v>
      </c>
      <c r="Z1514" s="1" t="s">
        <v>46</v>
      </c>
      <c r="AA1514" s="1" t="s">
        <v>28</v>
      </c>
      <c r="AB1514" s="1" t="s">
        <v>29</v>
      </c>
      <c r="AC1514" s="1" t="s">
        <v>40</v>
      </c>
      <c r="AD1514" s="1" t="s">
        <v>19</v>
      </c>
      <c r="AE1514" s="2">
        <v>40067</v>
      </c>
    </row>
    <row r="1515" spans="1:31" x14ac:dyDescent="0.25">
      <c r="A1515">
        <f t="shared" si="214"/>
        <v>1514</v>
      </c>
      <c r="B1515" s="1">
        <v>44487</v>
      </c>
      <c r="C1515" s="2">
        <v>40067</v>
      </c>
      <c r="D1515" s="1" t="s">
        <v>32</v>
      </c>
      <c r="E1515" s="1" t="str">
        <f t="shared" si="207"/>
        <v>***</v>
      </c>
      <c r="F1515" s="1" t="str">
        <f t="shared" si="208"/>
        <v>***</v>
      </c>
      <c r="G1515" s="1" t="str">
        <f t="shared" si="209"/>
        <v>***</v>
      </c>
      <c r="J1515" s="1" t="str">
        <f t="shared" si="210"/>
        <v>***</v>
      </c>
      <c r="P1515" s="1">
        <v>37</v>
      </c>
      <c r="Q1515" s="1">
        <f t="shared" si="215"/>
        <v>0.04</v>
      </c>
      <c r="T1515" s="4">
        <v>558.77</v>
      </c>
      <c r="U1515" s="9">
        <f t="shared" si="211"/>
        <v>0</v>
      </c>
      <c r="V1515" s="4">
        <f t="shared" si="212"/>
        <v>15.101891891891892</v>
      </c>
      <c r="W1515" s="1" t="s">
        <v>21</v>
      </c>
      <c r="X1515" s="1">
        <v>4.53</v>
      </c>
      <c r="Y1515" s="4">
        <f t="shared" si="213"/>
        <v>563.29999999999995</v>
      </c>
      <c r="Z1515" s="1" t="s">
        <v>44</v>
      </c>
      <c r="AA1515" s="1" t="s">
        <v>28</v>
      </c>
      <c r="AB1515" s="1" t="s">
        <v>29</v>
      </c>
      <c r="AC1515" s="1" t="s">
        <v>55</v>
      </c>
      <c r="AD1515" s="1" t="s">
        <v>19</v>
      </c>
      <c r="AE1515" s="2">
        <v>40069</v>
      </c>
    </row>
    <row r="1516" spans="1:31" x14ac:dyDescent="0.25">
      <c r="A1516">
        <f t="shared" si="214"/>
        <v>1515</v>
      </c>
      <c r="B1516" s="1">
        <v>13280</v>
      </c>
      <c r="C1516" s="2">
        <v>40067</v>
      </c>
      <c r="D1516" s="1" t="s">
        <v>20</v>
      </c>
      <c r="E1516" s="1" t="str">
        <f t="shared" si="207"/>
        <v>*</v>
      </c>
      <c r="F1516" s="1" t="str">
        <f t="shared" si="208"/>
        <v>**</v>
      </c>
      <c r="G1516" s="1" t="str">
        <f t="shared" si="209"/>
        <v>**</v>
      </c>
      <c r="J1516" s="1" t="str">
        <f t="shared" si="210"/>
        <v>**</v>
      </c>
      <c r="P1516" s="1">
        <v>40</v>
      </c>
      <c r="Q1516" s="1">
        <f t="shared" si="215"/>
        <v>0.05</v>
      </c>
      <c r="T1516" s="4">
        <v>460.68</v>
      </c>
      <c r="U1516" s="9">
        <f t="shared" si="211"/>
        <v>0</v>
      </c>
      <c r="V1516" s="4">
        <f t="shared" si="212"/>
        <v>11.516999999999999</v>
      </c>
      <c r="W1516" s="1" t="s">
        <v>21</v>
      </c>
      <c r="X1516" s="1">
        <v>7.46</v>
      </c>
      <c r="Y1516" s="4">
        <f t="shared" si="213"/>
        <v>468.14</v>
      </c>
      <c r="Z1516" s="1" t="s">
        <v>39</v>
      </c>
      <c r="AA1516" s="1" t="s">
        <v>23</v>
      </c>
      <c r="AB1516" s="1" t="s">
        <v>29</v>
      </c>
      <c r="AC1516" s="1" t="s">
        <v>55</v>
      </c>
      <c r="AD1516" s="1" t="s">
        <v>19</v>
      </c>
      <c r="AE1516" s="2">
        <v>40068</v>
      </c>
    </row>
    <row r="1517" spans="1:31" x14ac:dyDescent="0.25">
      <c r="A1517">
        <f t="shared" si="214"/>
        <v>1516</v>
      </c>
      <c r="B1517" s="1">
        <v>10629</v>
      </c>
      <c r="C1517" s="2">
        <v>40067</v>
      </c>
      <c r="D1517" s="1" t="s">
        <v>32</v>
      </c>
      <c r="E1517" s="1" t="str">
        <f t="shared" si="207"/>
        <v>***</v>
      </c>
      <c r="F1517" s="1" t="str">
        <f t="shared" si="208"/>
        <v>***</v>
      </c>
      <c r="G1517" s="1" t="str">
        <f t="shared" si="209"/>
        <v>***</v>
      </c>
      <c r="J1517" s="1" t="str">
        <f t="shared" si="210"/>
        <v>***</v>
      </c>
      <c r="P1517" s="1">
        <v>39</v>
      </c>
      <c r="Q1517" s="1">
        <f t="shared" si="215"/>
        <v>0.04</v>
      </c>
      <c r="T1517" s="4">
        <v>341.55</v>
      </c>
      <c r="U1517" s="9">
        <f t="shared" si="211"/>
        <v>0</v>
      </c>
      <c r="V1517" s="4">
        <f t="shared" si="212"/>
        <v>8.7576923076923077</v>
      </c>
      <c r="W1517" s="1" t="s">
        <v>21</v>
      </c>
      <c r="X1517" s="1">
        <v>10.16</v>
      </c>
      <c r="Y1517" s="4">
        <f t="shared" si="213"/>
        <v>351.71000000000004</v>
      </c>
      <c r="Z1517" s="1" t="s">
        <v>44</v>
      </c>
      <c r="AA1517" s="1" t="s">
        <v>28</v>
      </c>
      <c r="AB1517" s="1" t="s">
        <v>17</v>
      </c>
      <c r="AC1517" s="1" t="s">
        <v>18</v>
      </c>
      <c r="AD1517" s="1" t="s">
        <v>48</v>
      </c>
      <c r="AE1517" s="2">
        <v>40069</v>
      </c>
    </row>
    <row r="1518" spans="1:31" x14ac:dyDescent="0.25">
      <c r="A1518">
        <f t="shared" si="214"/>
        <v>1517</v>
      </c>
      <c r="B1518" s="1">
        <v>13280</v>
      </c>
      <c r="C1518" s="2">
        <v>40067</v>
      </c>
      <c r="D1518" s="1" t="s">
        <v>20</v>
      </c>
      <c r="E1518" s="1" t="str">
        <f t="shared" si="207"/>
        <v>*</v>
      </c>
      <c r="F1518" s="1" t="str">
        <f t="shared" si="208"/>
        <v>**</v>
      </c>
      <c r="G1518" s="1" t="str">
        <f t="shared" si="209"/>
        <v>**</v>
      </c>
      <c r="J1518" s="1" t="str">
        <f t="shared" si="210"/>
        <v>**</v>
      </c>
      <c r="P1518" s="1">
        <v>49</v>
      </c>
      <c r="Q1518" s="1">
        <f t="shared" si="215"/>
        <v>0.05</v>
      </c>
      <c r="T1518" s="4">
        <v>318.75850000000003</v>
      </c>
      <c r="U1518" s="9">
        <f t="shared" si="211"/>
        <v>0</v>
      </c>
      <c r="V1518" s="4">
        <f t="shared" si="212"/>
        <v>6.5052755102040818</v>
      </c>
      <c r="W1518" s="1" t="s">
        <v>21</v>
      </c>
      <c r="X1518" s="1">
        <v>5.03</v>
      </c>
      <c r="Y1518" s="4">
        <f t="shared" si="213"/>
        <v>323.7885</v>
      </c>
      <c r="Z1518" s="1" t="s">
        <v>39</v>
      </c>
      <c r="AA1518" s="1" t="s">
        <v>23</v>
      </c>
      <c r="AB1518" s="1" t="s">
        <v>24</v>
      </c>
      <c r="AC1518" s="1" t="s">
        <v>25</v>
      </c>
      <c r="AD1518" s="1" t="s">
        <v>26</v>
      </c>
      <c r="AE1518" s="2">
        <v>40068</v>
      </c>
    </row>
    <row r="1519" spans="1:31" x14ac:dyDescent="0.25">
      <c r="A1519">
        <f t="shared" si="214"/>
        <v>1518</v>
      </c>
      <c r="B1519" s="1">
        <v>12099</v>
      </c>
      <c r="C1519" s="2">
        <v>40067</v>
      </c>
      <c r="D1519" s="1" t="s">
        <v>32</v>
      </c>
      <c r="E1519" s="1" t="str">
        <f t="shared" si="207"/>
        <v>***</v>
      </c>
      <c r="F1519" s="1" t="str">
        <f t="shared" si="208"/>
        <v>***</v>
      </c>
      <c r="G1519" s="1" t="str">
        <f t="shared" si="209"/>
        <v>***</v>
      </c>
      <c r="J1519" s="1" t="str">
        <f t="shared" si="210"/>
        <v>***</v>
      </c>
      <c r="P1519" s="1">
        <v>48</v>
      </c>
      <c r="Q1519" s="1">
        <f t="shared" si="215"/>
        <v>0.05</v>
      </c>
      <c r="T1519" s="4">
        <v>308.81</v>
      </c>
      <c r="U1519" s="9">
        <f t="shared" si="211"/>
        <v>0</v>
      </c>
      <c r="V1519" s="4">
        <f t="shared" si="212"/>
        <v>6.4335416666666667</v>
      </c>
      <c r="W1519" s="1" t="s">
        <v>21</v>
      </c>
      <c r="X1519" s="1">
        <v>1.02</v>
      </c>
      <c r="Y1519" s="4">
        <f t="shared" si="213"/>
        <v>309.83</v>
      </c>
      <c r="Z1519" s="1" t="s">
        <v>42</v>
      </c>
      <c r="AA1519" s="1" t="s">
        <v>28</v>
      </c>
      <c r="AB1519" s="1" t="s">
        <v>29</v>
      </c>
      <c r="AC1519" s="1" t="s">
        <v>40</v>
      </c>
      <c r="AD1519" s="1" t="s">
        <v>31</v>
      </c>
      <c r="AE1519" s="2">
        <v>40069</v>
      </c>
    </row>
    <row r="1520" spans="1:31" x14ac:dyDescent="0.25">
      <c r="A1520">
        <f t="shared" si="214"/>
        <v>1519</v>
      </c>
      <c r="B1520" s="1">
        <v>44836</v>
      </c>
      <c r="C1520" s="2">
        <v>40067</v>
      </c>
      <c r="D1520" s="1" t="s">
        <v>36</v>
      </c>
      <c r="E1520" s="1" t="str">
        <f t="shared" si="207"/>
        <v>*</v>
      </c>
      <c r="F1520" s="1" t="str">
        <f t="shared" si="208"/>
        <v>*</v>
      </c>
      <c r="G1520" s="1" t="str">
        <f t="shared" si="209"/>
        <v>*</v>
      </c>
      <c r="J1520" s="1" t="str">
        <f t="shared" si="210"/>
        <v>*</v>
      </c>
      <c r="P1520" s="1">
        <v>21</v>
      </c>
      <c r="Q1520" s="1">
        <f t="shared" si="215"/>
        <v>3.5000000000000003E-2</v>
      </c>
      <c r="T1520" s="4">
        <v>125.79</v>
      </c>
      <c r="U1520" s="9">
        <f t="shared" si="211"/>
        <v>0</v>
      </c>
      <c r="V1520" s="4">
        <f t="shared" si="212"/>
        <v>5.99</v>
      </c>
      <c r="W1520" s="1" t="s">
        <v>21</v>
      </c>
      <c r="X1520" s="1">
        <v>1.49</v>
      </c>
      <c r="Y1520" s="4">
        <f t="shared" si="213"/>
        <v>127.28</v>
      </c>
      <c r="Z1520" s="1" t="s">
        <v>15</v>
      </c>
      <c r="AA1520" s="1" t="s">
        <v>28</v>
      </c>
      <c r="AB1520" s="1" t="s">
        <v>29</v>
      </c>
      <c r="AC1520" s="1" t="s">
        <v>43</v>
      </c>
      <c r="AD1520" s="1" t="s">
        <v>19</v>
      </c>
      <c r="AE1520" s="2">
        <v>40068</v>
      </c>
    </row>
    <row r="1521" spans="1:31" x14ac:dyDescent="0.25">
      <c r="A1521">
        <f t="shared" si="214"/>
        <v>1520</v>
      </c>
      <c r="B1521" s="1">
        <v>56901</v>
      </c>
      <c r="C1521" s="2">
        <v>40067</v>
      </c>
      <c r="D1521" s="1" t="s">
        <v>32</v>
      </c>
      <c r="E1521" s="1" t="str">
        <f t="shared" si="207"/>
        <v>***</v>
      </c>
      <c r="F1521" s="1" t="str">
        <f t="shared" si="208"/>
        <v>***</v>
      </c>
      <c r="G1521" s="1" t="str">
        <f t="shared" si="209"/>
        <v>***</v>
      </c>
      <c r="J1521" s="1" t="str">
        <f t="shared" si="210"/>
        <v>***</v>
      </c>
      <c r="P1521" s="1">
        <v>36</v>
      </c>
      <c r="Q1521" s="1">
        <f t="shared" si="215"/>
        <v>0.04</v>
      </c>
      <c r="T1521" s="4">
        <v>100.68</v>
      </c>
      <c r="U1521" s="9">
        <f t="shared" si="211"/>
        <v>0</v>
      </c>
      <c r="V1521" s="4">
        <f t="shared" si="212"/>
        <v>2.7966666666666669</v>
      </c>
      <c r="W1521" s="1" t="s">
        <v>21</v>
      </c>
      <c r="X1521" s="1">
        <v>2.4</v>
      </c>
      <c r="Y1521" s="4">
        <f t="shared" si="213"/>
        <v>103.08000000000001</v>
      </c>
      <c r="Z1521" s="1" t="s">
        <v>53</v>
      </c>
      <c r="AA1521" s="1" t="s">
        <v>28</v>
      </c>
      <c r="AB1521" s="1" t="s">
        <v>29</v>
      </c>
      <c r="AC1521" s="1" t="s">
        <v>30</v>
      </c>
      <c r="AD1521" s="1" t="s">
        <v>31</v>
      </c>
      <c r="AE1521" s="2">
        <v>40069</v>
      </c>
    </row>
    <row r="1522" spans="1:31" x14ac:dyDescent="0.25">
      <c r="A1522">
        <f t="shared" si="214"/>
        <v>1521</v>
      </c>
      <c r="B1522" s="1">
        <v>10629</v>
      </c>
      <c r="C1522" s="2">
        <v>40067</v>
      </c>
      <c r="D1522" s="1" t="s">
        <v>32</v>
      </c>
      <c r="E1522" s="1" t="str">
        <f t="shared" si="207"/>
        <v>***</v>
      </c>
      <c r="F1522" s="1" t="str">
        <f t="shared" si="208"/>
        <v>***</v>
      </c>
      <c r="G1522" s="1" t="str">
        <f t="shared" si="209"/>
        <v>***</v>
      </c>
      <c r="J1522" s="1" t="str">
        <f t="shared" si="210"/>
        <v>***</v>
      </c>
      <c r="P1522" s="1">
        <v>14</v>
      </c>
      <c r="Q1522" s="1">
        <f t="shared" si="215"/>
        <v>0.02</v>
      </c>
      <c r="T1522" s="4">
        <v>98.37</v>
      </c>
      <c r="U1522" s="9">
        <f t="shared" si="211"/>
        <v>0</v>
      </c>
      <c r="V1522" s="4">
        <f t="shared" si="212"/>
        <v>7.0264285714285721</v>
      </c>
      <c r="W1522" s="1" t="s">
        <v>14</v>
      </c>
      <c r="X1522" s="1">
        <v>9.17</v>
      </c>
      <c r="Y1522" s="4">
        <f t="shared" si="213"/>
        <v>107.54</v>
      </c>
      <c r="Z1522" s="1" t="s">
        <v>44</v>
      </c>
      <c r="AA1522" s="1" t="s">
        <v>28</v>
      </c>
      <c r="AB1522" s="1" t="s">
        <v>29</v>
      </c>
      <c r="AC1522" s="1" t="s">
        <v>40</v>
      </c>
      <c r="AD1522" s="1" t="s">
        <v>19</v>
      </c>
      <c r="AE1522" s="2">
        <v>40069</v>
      </c>
    </row>
    <row r="1523" spans="1:31" x14ac:dyDescent="0.25">
      <c r="A1523">
        <f t="shared" si="214"/>
        <v>1522</v>
      </c>
      <c r="B1523" s="1">
        <v>44487</v>
      </c>
      <c r="C1523" s="2">
        <v>40067</v>
      </c>
      <c r="D1523" s="1" t="s">
        <v>32</v>
      </c>
      <c r="E1523" s="1" t="str">
        <f t="shared" si="207"/>
        <v>***</v>
      </c>
      <c r="F1523" s="1" t="str">
        <f t="shared" si="208"/>
        <v>***</v>
      </c>
      <c r="G1523" s="1" t="str">
        <f t="shared" si="209"/>
        <v>***</v>
      </c>
      <c r="J1523" s="1" t="str">
        <f t="shared" si="210"/>
        <v>***</v>
      </c>
      <c r="P1523" s="1">
        <v>4</v>
      </c>
      <c r="Q1523" s="1">
        <f t="shared" si="215"/>
        <v>0.01</v>
      </c>
      <c r="T1523" s="4">
        <v>28.15</v>
      </c>
      <c r="U1523" s="9">
        <f t="shared" si="211"/>
        <v>0</v>
      </c>
      <c r="V1523" s="4">
        <f t="shared" si="212"/>
        <v>7.0374999999999996</v>
      </c>
      <c r="W1523" s="1" t="s">
        <v>21</v>
      </c>
      <c r="X1523" s="1">
        <v>5.29</v>
      </c>
      <c r="Y1523" s="4">
        <f t="shared" si="213"/>
        <v>33.44</v>
      </c>
      <c r="Z1523" s="1" t="s">
        <v>44</v>
      </c>
      <c r="AA1523" s="1" t="s">
        <v>28</v>
      </c>
      <c r="AB1523" s="1" t="s">
        <v>17</v>
      </c>
      <c r="AC1523" s="1" t="s">
        <v>18</v>
      </c>
      <c r="AD1523" s="1" t="s">
        <v>19</v>
      </c>
      <c r="AE1523" s="2">
        <v>40068</v>
      </c>
    </row>
    <row r="1524" spans="1:31" x14ac:dyDescent="0.25">
      <c r="A1524">
        <f t="shared" si="214"/>
        <v>1523</v>
      </c>
      <c r="B1524" s="1">
        <v>12099</v>
      </c>
      <c r="C1524" s="2">
        <v>40067</v>
      </c>
      <c r="D1524" s="1" t="s">
        <v>32</v>
      </c>
      <c r="E1524" s="1" t="str">
        <f t="shared" si="207"/>
        <v>***</v>
      </c>
      <c r="F1524" s="1" t="str">
        <f t="shared" si="208"/>
        <v>***</v>
      </c>
      <c r="G1524" s="1" t="str">
        <f t="shared" si="209"/>
        <v>***</v>
      </c>
      <c r="J1524" s="1" t="str">
        <f t="shared" si="210"/>
        <v>***</v>
      </c>
      <c r="P1524" s="1">
        <v>1</v>
      </c>
      <c r="Q1524" s="1">
        <f t="shared" si="215"/>
        <v>0.01</v>
      </c>
      <c r="T1524" s="4">
        <v>17.59</v>
      </c>
      <c r="U1524" s="9">
        <f t="shared" si="211"/>
        <v>0</v>
      </c>
      <c r="V1524" s="4">
        <f t="shared" si="212"/>
        <v>17.59</v>
      </c>
      <c r="W1524" s="1" t="s">
        <v>14</v>
      </c>
      <c r="X1524" s="1">
        <v>0.5</v>
      </c>
      <c r="Y1524" s="4">
        <f t="shared" si="213"/>
        <v>18.09</v>
      </c>
      <c r="Z1524" s="1" t="s">
        <v>42</v>
      </c>
      <c r="AA1524" s="1" t="s">
        <v>28</v>
      </c>
      <c r="AB1524" s="1" t="s">
        <v>29</v>
      </c>
      <c r="AC1524" s="1" t="s">
        <v>58</v>
      </c>
      <c r="AD1524" s="1" t="s">
        <v>19</v>
      </c>
      <c r="AE1524" s="2">
        <v>40067</v>
      </c>
    </row>
    <row r="1525" spans="1:31" x14ac:dyDescent="0.25">
      <c r="A1525">
        <f t="shared" si="214"/>
        <v>1524</v>
      </c>
      <c r="B1525" s="1">
        <v>9888</v>
      </c>
      <c r="C1525" s="2">
        <v>40068</v>
      </c>
      <c r="D1525" s="1" t="s">
        <v>13</v>
      </c>
      <c r="E1525" s="1" t="str">
        <f t="shared" si="207"/>
        <v>*</v>
      </c>
      <c r="F1525" s="1" t="str">
        <f t="shared" si="208"/>
        <v>*</v>
      </c>
      <c r="G1525" s="1" t="str">
        <f t="shared" si="209"/>
        <v>*</v>
      </c>
      <c r="J1525" s="1" t="str">
        <f t="shared" si="210"/>
        <v>*</v>
      </c>
      <c r="P1525" s="1">
        <v>48</v>
      </c>
      <c r="Q1525" s="1">
        <f t="shared" si="215"/>
        <v>0.05</v>
      </c>
      <c r="T1525" s="4">
        <v>8374.1319999999996</v>
      </c>
      <c r="U1525" s="9">
        <f t="shared" si="211"/>
        <v>1</v>
      </c>
      <c r="V1525" s="4">
        <f t="shared" si="212"/>
        <v>174.46108333333333</v>
      </c>
      <c r="W1525" s="1" t="s">
        <v>21</v>
      </c>
      <c r="X1525" s="1">
        <v>8.99</v>
      </c>
      <c r="Y1525" s="4">
        <f t="shared" si="213"/>
        <v>8383.1219999999994</v>
      </c>
      <c r="Z1525" s="1" t="s">
        <v>46</v>
      </c>
      <c r="AA1525" s="1" t="s">
        <v>28</v>
      </c>
      <c r="AB1525" s="1" t="s">
        <v>24</v>
      </c>
      <c r="AC1525" s="1" t="s">
        <v>25</v>
      </c>
      <c r="AD1525" s="1" t="s">
        <v>19</v>
      </c>
      <c r="AE1525" s="2">
        <v>40075</v>
      </c>
    </row>
    <row r="1526" spans="1:31" x14ac:dyDescent="0.25">
      <c r="A1526">
        <f t="shared" si="214"/>
        <v>1525</v>
      </c>
      <c r="B1526" s="1">
        <v>1313</v>
      </c>
      <c r="C1526" s="2">
        <v>40068</v>
      </c>
      <c r="D1526" s="1" t="s">
        <v>32</v>
      </c>
      <c r="E1526" s="1" t="str">
        <f t="shared" si="207"/>
        <v>***</v>
      </c>
      <c r="F1526" s="1" t="str">
        <f t="shared" si="208"/>
        <v>***</v>
      </c>
      <c r="G1526" s="1" t="str">
        <f t="shared" si="209"/>
        <v>***</v>
      </c>
      <c r="J1526" s="1" t="str">
        <f t="shared" si="210"/>
        <v>***</v>
      </c>
      <c r="P1526" s="1">
        <v>34</v>
      </c>
      <c r="Q1526" s="1">
        <f t="shared" si="215"/>
        <v>0.04</v>
      </c>
      <c r="T1526" s="4">
        <v>840.07</v>
      </c>
      <c r="U1526" s="9">
        <f t="shared" si="211"/>
        <v>0</v>
      </c>
      <c r="V1526" s="4">
        <f t="shared" si="212"/>
        <v>24.707941176470591</v>
      </c>
      <c r="W1526" s="1" t="s">
        <v>21</v>
      </c>
      <c r="X1526" s="1">
        <v>16.920000000000002</v>
      </c>
      <c r="Y1526" s="4">
        <f t="shared" si="213"/>
        <v>856.99</v>
      </c>
      <c r="Z1526" s="1" t="s">
        <v>53</v>
      </c>
      <c r="AA1526" s="1" t="s">
        <v>37</v>
      </c>
      <c r="AB1526" s="1" t="s">
        <v>29</v>
      </c>
      <c r="AC1526" s="1" t="s">
        <v>40</v>
      </c>
      <c r="AD1526" s="1" t="s">
        <v>19</v>
      </c>
      <c r="AE1526" s="2">
        <v>40070</v>
      </c>
    </row>
    <row r="1527" spans="1:31" x14ac:dyDescent="0.25">
      <c r="A1527">
        <f t="shared" si="214"/>
        <v>1526</v>
      </c>
      <c r="B1527" s="1">
        <v>38145</v>
      </c>
      <c r="C1527" s="2">
        <v>40068</v>
      </c>
      <c r="D1527" s="1" t="s">
        <v>27</v>
      </c>
      <c r="E1527" s="1" t="str">
        <f t="shared" si="207"/>
        <v>*</v>
      </c>
      <c r="F1527" s="1" t="str">
        <f t="shared" si="208"/>
        <v>*</v>
      </c>
      <c r="G1527" s="1" t="str">
        <f t="shared" si="209"/>
        <v>*</v>
      </c>
      <c r="J1527" s="1" t="str">
        <f t="shared" si="210"/>
        <v>*</v>
      </c>
      <c r="P1527" s="1">
        <v>8</v>
      </c>
      <c r="Q1527" s="1">
        <f t="shared" si="215"/>
        <v>0.01</v>
      </c>
      <c r="T1527" s="4">
        <v>387.17</v>
      </c>
      <c r="U1527" s="9">
        <f t="shared" si="211"/>
        <v>0</v>
      </c>
      <c r="V1527" s="4">
        <f t="shared" si="212"/>
        <v>48.396250000000002</v>
      </c>
      <c r="W1527" s="1" t="s">
        <v>21</v>
      </c>
      <c r="X1527" s="1">
        <v>4.8</v>
      </c>
      <c r="Y1527" s="4">
        <f t="shared" si="213"/>
        <v>391.97</v>
      </c>
      <c r="Z1527" s="1" t="s">
        <v>22</v>
      </c>
      <c r="AA1527" s="1" t="s">
        <v>23</v>
      </c>
      <c r="AB1527" s="1" t="s">
        <v>17</v>
      </c>
      <c r="AC1527" s="1" t="s">
        <v>18</v>
      </c>
      <c r="AD1527" s="1" t="s">
        <v>31</v>
      </c>
      <c r="AE1527" s="2">
        <v>40069</v>
      </c>
    </row>
    <row r="1528" spans="1:31" x14ac:dyDescent="0.25">
      <c r="A1528">
        <f t="shared" si="214"/>
        <v>1527</v>
      </c>
      <c r="B1528" s="1">
        <v>41221</v>
      </c>
      <c r="C1528" s="2">
        <v>40068</v>
      </c>
      <c r="D1528" s="1" t="s">
        <v>32</v>
      </c>
      <c r="E1528" s="1" t="str">
        <f t="shared" si="207"/>
        <v>***</v>
      </c>
      <c r="F1528" s="1" t="str">
        <f t="shared" si="208"/>
        <v>***</v>
      </c>
      <c r="G1528" s="1" t="str">
        <f t="shared" si="209"/>
        <v>***</v>
      </c>
      <c r="J1528" s="1" t="str">
        <f t="shared" si="210"/>
        <v>***</v>
      </c>
      <c r="P1528" s="1">
        <v>4</v>
      </c>
      <c r="Q1528" s="1">
        <f t="shared" si="215"/>
        <v>0.01</v>
      </c>
      <c r="T1528" s="4">
        <v>345.57</v>
      </c>
      <c r="U1528" s="9">
        <f t="shared" si="211"/>
        <v>0</v>
      </c>
      <c r="V1528" s="4">
        <f t="shared" si="212"/>
        <v>86.392499999999998</v>
      </c>
      <c r="W1528" s="1" t="s">
        <v>21</v>
      </c>
      <c r="X1528" s="1">
        <v>35</v>
      </c>
      <c r="Y1528" s="4">
        <f t="shared" si="213"/>
        <v>380.57</v>
      </c>
      <c r="Z1528" s="1" t="s">
        <v>22</v>
      </c>
      <c r="AA1528" s="1" t="s">
        <v>37</v>
      </c>
      <c r="AB1528" s="1" t="s">
        <v>29</v>
      </c>
      <c r="AC1528" s="1" t="s">
        <v>55</v>
      </c>
      <c r="AD1528" s="1" t="s">
        <v>48</v>
      </c>
      <c r="AE1528" s="2">
        <v>40069</v>
      </c>
    </row>
    <row r="1529" spans="1:31" x14ac:dyDescent="0.25">
      <c r="A1529">
        <f t="shared" si="214"/>
        <v>1528</v>
      </c>
      <c r="B1529" s="1">
        <v>40928</v>
      </c>
      <c r="C1529" s="2">
        <v>40068</v>
      </c>
      <c r="D1529" s="1" t="s">
        <v>13</v>
      </c>
      <c r="E1529" s="1" t="str">
        <f t="shared" si="207"/>
        <v>*</v>
      </c>
      <c r="F1529" s="1" t="str">
        <f t="shared" si="208"/>
        <v>*</v>
      </c>
      <c r="G1529" s="1" t="str">
        <f t="shared" si="209"/>
        <v>*</v>
      </c>
      <c r="J1529" s="1" t="str">
        <f t="shared" si="210"/>
        <v>*</v>
      </c>
      <c r="P1529" s="1">
        <v>4</v>
      </c>
      <c r="Q1529" s="1">
        <f t="shared" si="215"/>
        <v>0.01</v>
      </c>
      <c r="T1529" s="4">
        <v>292.34050000000002</v>
      </c>
      <c r="U1529" s="9">
        <f t="shared" si="211"/>
        <v>0</v>
      </c>
      <c r="V1529" s="4">
        <f t="shared" si="212"/>
        <v>73.085125000000005</v>
      </c>
      <c r="W1529" s="1" t="s">
        <v>21</v>
      </c>
      <c r="X1529" s="1">
        <v>0.99</v>
      </c>
      <c r="Y1529" s="4">
        <f t="shared" si="213"/>
        <v>293.33050000000003</v>
      </c>
      <c r="Z1529" s="1" t="s">
        <v>49</v>
      </c>
      <c r="AA1529" s="1" t="s">
        <v>28</v>
      </c>
      <c r="AB1529" s="1" t="s">
        <v>24</v>
      </c>
      <c r="AC1529" s="1" t="s">
        <v>25</v>
      </c>
      <c r="AD1529" s="1" t="s">
        <v>31</v>
      </c>
      <c r="AE1529" s="2">
        <v>40073</v>
      </c>
    </row>
    <row r="1530" spans="1:31" x14ac:dyDescent="0.25">
      <c r="A1530">
        <f t="shared" si="214"/>
        <v>1529</v>
      </c>
      <c r="B1530" s="1">
        <v>49891</v>
      </c>
      <c r="C1530" s="2">
        <v>40068</v>
      </c>
      <c r="D1530" s="1" t="s">
        <v>27</v>
      </c>
      <c r="E1530" s="1" t="str">
        <f t="shared" si="207"/>
        <v>*</v>
      </c>
      <c r="F1530" s="1" t="str">
        <f t="shared" si="208"/>
        <v>*</v>
      </c>
      <c r="G1530" s="1" t="str">
        <f t="shared" si="209"/>
        <v>*</v>
      </c>
      <c r="J1530" s="1" t="str">
        <f t="shared" si="210"/>
        <v>*</v>
      </c>
      <c r="P1530" s="1">
        <v>40</v>
      </c>
      <c r="Q1530" s="1">
        <f t="shared" si="215"/>
        <v>0.05</v>
      </c>
      <c r="T1530" s="4">
        <v>259.83</v>
      </c>
      <c r="U1530" s="9">
        <f t="shared" si="211"/>
        <v>0</v>
      </c>
      <c r="V1530" s="4">
        <f t="shared" si="212"/>
        <v>6.4957499999999992</v>
      </c>
      <c r="W1530" s="1" t="s">
        <v>21</v>
      </c>
      <c r="X1530" s="1">
        <v>1.49</v>
      </c>
      <c r="Y1530" s="4">
        <f t="shared" si="213"/>
        <v>261.32</v>
      </c>
      <c r="Z1530" s="1" t="s">
        <v>53</v>
      </c>
      <c r="AA1530" s="1" t="s">
        <v>16</v>
      </c>
      <c r="AB1530" s="1" t="s">
        <v>29</v>
      </c>
      <c r="AC1530" s="1" t="s">
        <v>43</v>
      </c>
      <c r="AD1530" s="1" t="s">
        <v>19</v>
      </c>
      <c r="AE1530" s="2">
        <v>40070</v>
      </c>
    </row>
    <row r="1531" spans="1:31" x14ac:dyDescent="0.25">
      <c r="A1531">
        <f t="shared" si="214"/>
        <v>1530</v>
      </c>
      <c r="B1531" s="1">
        <v>49891</v>
      </c>
      <c r="C1531" s="2">
        <v>40068</v>
      </c>
      <c r="D1531" s="1" t="s">
        <v>27</v>
      </c>
      <c r="E1531" s="1" t="str">
        <f t="shared" si="207"/>
        <v>*</v>
      </c>
      <c r="F1531" s="1" t="str">
        <f t="shared" si="208"/>
        <v>*</v>
      </c>
      <c r="G1531" s="1" t="str">
        <f t="shared" si="209"/>
        <v>*</v>
      </c>
      <c r="J1531" s="1" t="str">
        <f t="shared" si="210"/>
        <v>*</v>
      </c>
      <c r="P1531" s="1">
        <v>19</v>
      </c>
      <c r="Q1531" s="1">
        <f t="shared" si="215"/>
        <v>0.02</v>
      </c>
      <c r="T1531" s="4">
        <v>88.4</v>
      </c>
      <c r="U1531" s="9">
        <f t="shared" si="211"/>
        <v>0</v>
      </c>
      <c r="V1531" s="4">
        <f t="shared" si="212"/>
        <v>4.6526315789473687</v>
      </c>
      <c r="W1531" s="1" t="s">
        <v>21</v>
      </c>
      <c r="X1531" s="1">
        <v>0.5</v>
      </c>
      <c r="Y1531" s="4">
        <f t="shared" si="213"/>
        <v>88.9</v>
      </c>
      <c r="Z1531" s="1" t="s">
        <v>53</v>
      </c>
      <c r="AA1531" s="1" t="s">
        <v>16</v>
      </c>
      <c r="AB1531" s="1" t="s">
        <v>29</v>
      </c>
      <c r="AC1531" s="1" t="s">
        <v>58</v>
      </c>
      <c r="AD1531" s="1" t="s">
        <v>19</v>
      </c>
      <c r="AE1531" s="2">
        <v>40068</v>
      </c>
    </row>
    <row r="1532" spans="1:31" x14ac:dyDescent="0.25">
      <c r="A1532">
        <f t="shared" si="214"/>
        <v>1531</v>
      </c>
      <c r="B1532" s="1">
        <v>38145</v>
      </c>
      <c r="C1532" s="2">
        <v>40068</v>
      </c>
      <c r="D1532" s="1" t="s">
        <v>27</v>
      </c>
      <c r="E1532" s="1" t="str">
        <f t="shared" si="207"/>
        <v>*</v>
      </c>
      <c r="F1532" s="1" t="str">
        <f t="shared" si="208"/>
        <v>*</v>
      </c>
      <c r="G1532" s="1" t="str">
        <f t="shared" si="209"/>
        <v>*</v>
      </c>
      <c r="J1532" s="1" t="str">
        <f t="shared" si="210"/>
        <v>*</v>
      </c>
      <c r="P1532" s="1">
        <v>33</v>
      </c>
      <c r="Q1532" s="1">
        <f t="shared" si="215"/>
        <v>0.04</v>
      </c>
      <c r="T1532" s="4">
        <v>60.92</v>
      </c>
      <c r="U1532" s="9">
        <f t="shared" si="211"/>
        <v>0</v>
      </c>
      <c r="V1532" s="4">
        <f t="shared" si="212"/>
        <v>1.8460606060606062</v>
      </c>
      <c r="W1532" s="1" t="s">
        <v>21</v>
      </c>
      <c r="X1532" s="1">
        <v>1.49</v>
      </c>
      <c r="Y1532" s="4">
        <f t="shared" si="213"/>
        <v>62.410000000000004</v>
      </c>
      <c r="Z1532" s="1" t="s">
        <v>22</v>
      </c>
      <c r="AA1532" s="1" t="s">
        <v>23</v>
      </c>
      <c r="AB1532" s="1" t="s">
        <v>29</v>
      </c>
      <c r="AC1532" s="1" t="s">
        <v>43</v>
      </c>
      <c r="AD1532" s="1" t="s">
        <v>19</v>
      </c>
      <c r="AE1532" s="2">
        <v>40070</v>
      </c>
    </row>
    <row r="1533" spans="1:31" x14ac:dyDescent="0.25">
      <c r="A1533">
        <f t="shared" si="214"/>
        <v>1532</v>
      </c>
      <c r="B1533" s="1">
        <v>29860</v>
      </c>
      <c r="C1533" s="2">
        <v>40069</v>
      </c>
      <c r="D1533" s="1" t="s">
        <v>32</v>
      </c>
      <c r="E1533" s="1" t="str">
        <f t="shared" si="207"/>
        <v>***</v>
      </c>
      <c r="F1533" s="1" t="str">
        <f t="shared" si="208"/>
        <v>***</v>
      </c>
      <c r="G1533" s="1" t="str">
        <f t="shared" si="209"/>
        <v>***</v>
      </c>
      <c r="J1533" s="1" t="str">
        <f t="shared" si="210"/>
        <v>***</v>
      </c>
      <c r="P1533" s="1">
        <v>48</v>
      </c>
      <c r="Q1533" s="1">
        <f t="shared" si="215"/>
        <v>0.05</v>
      </c>
      <c r="T1533" s="4">
        <v>8295.2900000000009</v>
      </c>
      <c r="U1533" s="9">
        <f t="shared" si="211"/>
        <v>1</v>
      </c>
      <c r="V1533" s="4">
        <f t="shared" si="212"/>
        <v>172.81854166666668</v>
      </c>
      <c r="W1533" s="1" t="s">
        <v>21</v>
      </c>
      <c r="X1533" s="1">
        <v>19.989999999999998</v>
      </c>
      <c r="Y1533" s="4">
        <f t="shared" si="213"/>
        <v>8315.2800000000007</v>
      </c>
      <c r="Z1533" s="1" t="s">
        <v>22</v>
      </c>
      <c r="AA1533" s="1" t="s">
        <v>37</v>
      </c>
      <c r="AB1533" s="1" t="s">
        <v>29</v>
      </c>
      <c r="AC1533" s="1" t="s">
        <v>55</v>
      </c>
      <c r="AD1533" s="1" t="s">
        <v>19</v>
      </c>
      <c r="AE1533" s="2">
        <v>40072</v>
      </c>
    </row>
    <row r="1534" spans="1:31" x14ac:dyDescent="0.25">
      <c r="A1534">
        <f t="shared" si="214"/>
        <v>1533</v>
      </c>
      <c r="B1534" s="1">
        <v>46721</v>
      </c>
      <c r="C1534" s="2">
        <v>40069</v>
      </c>
      <c r="D1534" s="1" t="s">
        <v>36</v>
      </c>
      <c r="E1534" s="1" t="str">
        <f t="shared" si="207"/>
        <v>*</v>
      </c>
      <c r="F1534" s="1" t="str">
        <f t="shared" si="208"/>
        <v>*</v>
      </c>
      <c r="G1534" s="1" t="str">
        <f t="shared" si="209"/>
        <v>*</v>
      </c>
      <c r="J1534" s="1" t="str">
        <f t="shared" si="210"/>
        <v>*</v>
      </c>
      <c r="P1534" s="1">
        <v>17</v>
      </c>
      <c r="Q1534" s="1">
        <f t="shared" si="215"/>
        <v>0.02</v>
      </c>
      <c r="T1534" s="4">
        <v>1912.76</v>
      </c>
      <c r="U1534" s="9">
        <f t="shared" si="211"/>
        <v>1</v>
      </c>
      <c r="V1534" s="4">
        <f t="shared" si="212"/>
        <v>112.51529411764706</v>
      </c>
      <c r="W1534" s="1" t="s">
        <v>21</v>
      </c>
      <c r="X1534" s="1">
        <v>8.64</v>
      </c>
      <c r="Y1534" s="4">
        <f t="shared" si="213"/>
        <v>1921.4</v>
      </c>
      <c r="Z1534" s="1" t="s">
        <v>51</v>
      </c>
      <c r="AA1534" s="1" t="s">
        <v>28</v>
      </c>
      <c r="AB1534" s="1" t="s">
        <v>29</v>
      </c>
      <c r="AC1534" s="1" t="s">
        <v>55</v>
      </c>
      <c r="AD1534" s="1" t="s">
        <v>19</v>
      </c>
      <c r="AE1534" s="2">
        <v>40070</v>
      </c>
    </row>
    <row r="1535" spans="1:31" x14ac:dyDescent="0.25">
      <c r="A1535">
        <f t="shared" si="214"/>
        <v>1534</v>
      </c>
      <c r="B1535" s="1">
        <v>4772</v>
      </c>
      <c r="C1535" s="2">
        <v>40069</v>
      </c>
      <c r="D1535" s="1" t="s">
        <v>32</v>
      </c>
      <c r="E1535" s="1" t="str">
        <f t="shared" si="207"/>
        <v>***</v>
      </c>
      <c r="F1535" s="1" t="str">
        <f t="shared" si="208"/>
        <v>***</v>
      </c>
      <c r="G1535" s="1" t="str">
        <f t="shared" si="209"/>
        <v>***</v>
      </c>
      <c r="J1535" s="1" t="str">
        <f t="shared" si="210"/>
        <v>***</v>
      </c>
      <c r="P1535" s="1">
        <v>28</v>
      </c>
      <c r="Q1535" s="1">
        <f t="shared" si="215"/>
        <v>3.5000000000000003E-2</v>
      </c>
      <c r="T1535" s="4">
        <v>1560.617</v>
      </c>
      <c r="U1535" s="9">
        <f t="shared" si="211"/>
        <v>1</v>
      </c>
      <c r="V1535" s="4">
        <f t="shared" si="212"/>
        <v>55.736321428571429</v>
      </c>
      <c r="W1535" s="1" t="s">
        <v>21</v>
      </c>
      <c r="X1535" s="1">
        <v>8.99</v>
      </c>
      <c r="Y1535" s="4">
        <f t="shared" si="213"/>
        <v>1569.607</v>
      </c>
      <c r="Z1535" s="1" t="s">
        <v>49</v>
      </c>
      <c r="AA1535" s="1" t="s">
        <v>28</v>
      </c>
      <c r="AB1535" s="1" t="s">
        <v>24</v>
      </c>
      <c r="AC1535" s="1" t="s">
        <v>25</v>
      </c>
      <c r="AD1535" s="1" t="s">
        <v>19</v>
      </c>
      <c r="AE1535" s="2">
        <v>40070</v>
      </c>
    </row>
    <row r="1536" spans="1:31" x14ac:dyDescent="0.25">
      <c r="A1536">
        <f t="shared" si="214"/>
        <v>1535</v>
      </c>
      <c r="B1536" s="1">
        <v>10528</v>
      </c>
      <c r="C1536" s="2">
        <v>40069</v>
      </c>
      <c r="D1536" s="1" t="s">
        <v>36</v>
      </c>
      <c r="E1536" s="1" t="str">
        <f t="shared" si="207"/>
        <v>*</v>
      </c>
      <c r="F1536" s="1" t="str">
        <f t="shared" si="208"/>
        <v>*</v>
      </c>
      <c r="G1536" s="1" t="str">
        <f t="shared" si="209"/>
        <v>*</v>
      </c>
      <c r="J1536" s="1" t="str">
        <f t="shared" si="210"/>
        <v>*</v>
      </c>
      <c r="P1536" s="1">
        <v>47</v>
      </c>
      <c r="Q1536" s="1">
        <f t="shared" si="215"/>
        <v>0.05</v>
      </c>
      <c r="T1536" s="4">
        <v>838.4</v>
      </c>
      <c r="U1536" s="9">
        <f t="shared" si="211"/>
        <v>0</v>
      </c>
      <c r="V1536" s="4">
        <f t="shared" si="212"/>
        <v>17.838297872340426</v>
      </c>
      <c r="W1536" s="1" t="s">
        <v>14</v>
      </c>
      <c r="X1536" s="1">
        <v>9.4700000000000006</v>
      </c>
      <c r="Y1536" s="4">
        <f t="shared" si="213"/>
        <v>847.87</v>
      </c>
      <c r="Z1536" s="1" t="s">
        <v>49</v>
      </c>
      <c r="AA1536" s="1" t="s">
        <v>28</v>
      </c>
      <c r="AB1536" s="1" t="s">
        <v>29</v>
      </c>
      <c r="AC1536" s="1" t="s">
        <v>55</v>
      </c>
      <c r="AD1536" s="1" t="s">
        <v>19</v>
      </c>
      <c r="AE1536" s="2">
        <v>40071</v>
      </c>
    </row>
    <row r="1537" spans="1:31" x14ac:dyDescent="0.25">
      <c r="A1537">
        <f t="shared" si="214"/>
        <v>1536</v>
      </c>
      <c r="B1537" s="1">
        <v>46721</v>
      </c>
      <c r="C1537" s="2">
        <v>40069</v>
      </c>
      <c r="D1537" s="1" t="s">
        <v>36</v>
      </c>
      <c r="E1537" s="1" t="str">
        <f t="shared" si="207"/>
        <v>*</v>
      </c>
      <c r="F1537" s="1" t="str">
        <f t="shared" si="208"/>
        <v>*</v>
      </c>
      <c r="G1537" s="1" t="str">
        <f t="shared" si="209"/>
        <v>*</v>
      </c>
      <c r="J1537" s="1" t="str">
        <f t="shared" si="210"/>
        <v>*</v>
      </c>
      <c r="P1537" s="1">
        <v>35</v>
      </c>
      <c r="Q1537" s="1">
        <f t="shared" si="215"/>
        <v>0.04</v>
      </c>
      <c r="T1537" s="4">
        <v>240.61</v>
      </c>
      <c r="U1537" s="9">
        <f t="shared" si="211"/>
        <v>0</v>
      </c>
      <c r="V1537" s="4">
        <f t="shared" si="212"/>
        <v>6.8745714285714286</v>
      </c>
      <c r="W1537" s="1" t="s">
        <v>21</v>
      </c>
      <c r="X1537" s="1">
        <v>7.91</v>
      </c>
      <c r="Y1537" s="4">
        <f t="shared" si="213"/>
        <v>248.52</v>
      </c>
      <c r="Z1537" s="1" t="s">
        <v>51</v>
      </c>
      <c r="AA1537" s="1" t="s">
        <v>28</v>
      </c>
      <c r="AB1537" s="1" t="s">
        <v>29</v>
      </c>
      <c r="AC1537" s="1" t="s">
        <v>40</v>
      </c>
      <c r="AD1537" s="1" t="s">
        <v>19</v>
      </c>
      <c r="AE1537" s="2">
        <v>40070</v>
      </c>
    </row>
    <row r="1538" spans="1:31" x14ac:dyDescent="0.25">
      <c r="A1538">
        <f t="shared" si="214"/>
        <v>1537</v>
      </c>
      <c r="B1538" s="1">
        <v>46721</v>
      </c>
      <c r="C1538" s="2">
        <v>40069</v>
      </c>
      <c r="D1538" s="1" t="s">
        <v>36</v>
      </c>
      <c r="E1538" s="1" t="str">
        <f t="shared" si="207"/>
        <v>*</v>
      </c>
      <c r="F1538" s="1" t="str">
        <f t="shared" si="208"/>
        <v>*</v>
      </c>
      <c r="G1538" s="1" t="str">
        <f t="shared" si="209"/>
        <v>*</v>
      </c>
      <c r="J1538" s="1" t="str">
        <f t="shared" si="210"/>
        <v>*</v>
      </c>
      <c r="P1538" s="1">
        <v>17</v>
      </c>
      <c r="Q1538" s="1">
        <f t="shared" si="215"/>
        <v>0.02</v>
      </c>
      <c r="T1538" s="4">
        <v>142.94</v>
      </c>
      <c r="U1538" s="9">
        <f t="shared" si="211"/>
        <v>0</v>
      </c>
      <c r="V1538" s="4">
        <f t="shared" si="212"/>
        <v>8.408235294117647</v>
      </c>
      <c r="W1538" s="1" t="s">
        <v>21</v>
      </c>
      <c r="X1538" s="1">
        <v>11.51</v>
      </c>
      <c r="Y1538" s="4">
        <f t="shared" si="213"/>
        <v>154.44999999999999</v>
      </c>
      <c r="Z1538" s="1" t="s">
        <v>51</v>
      </c>
      <c r="AA1538" s="1" t="s">
        <v>28</v>
      </c>
      <c r="AB1538" s="1" t="s">
        <v>29</v>
      </c>
      <c r="AC1538" s="1" t="s">
        <v>43</v>
      </c>
      <c r="AD1538" s="1" t="s">
        <v>19</v>
      </c>
      <c r="AE1538" s="2">
        <v>40070</v>
      </c>
    </row>
    <row r="1539" spans="1:31" x14ac:dyDescent="0.25">
      <c r="A1539">
        <f t="shared" si="214"/>
        <v>1538</v>
      </c>
      <c r="B1539" s="1">
        <v>7269</v>
      </c>
      <c r="C1539" s="2">
        <v>40070</v>
      </c>
      <c r="D1539" s="1" t="s">
        <v>36</v>
      </c>
      <c r="E1539" s="1" t="str">
        <f t="shared" ref="E1539:E1602" si="216">IF(D1539="Critical","***","*")</f>
        <v>*</v>
      </c>
      <c r="F1539" s="1" t="str">
        <f t="shared" ref="F1539:F1602" si="217">IF(D1539="Critical","***",IF(D1539="High","**","*"))</f>
        <v>*</v>
      </c>
      <c r="G1539" s="1" t="str">
        <f t="shared" ref="G1539:G1602" si="218">VLOOKUP(D1539,$H$6:$I$10,2,FALSE)</f>
        <v>*</v>
      </c>
      <c r="J1539" s="1" t="str">
        <f t="shared" ref="J1539:J1602" si="219">HLOOKUP(D1539,$K$5:$O$6,2,FALSE)</f>
        <v>*</v>
      </c>
      <c r="P1539" s="1">
        <v>29</v>
      </c>
      <c r="Q1539" s="1">
        <f t="shared" si="215"/>
        <v>3.5000000000000003E-2</v>
      </c>
      <c r="T1539" s="4">
        <v>1707.99</v>
      </c>
      <c r="U1539" s="9">
        <f t="shared" ref="U1539:U1602" si="220">IF(T1539&gt;1000,1,0)</f>
        <v>1</v>
      </c>
      <c r="V1539" s="4">
        <f t="shared" ref="V1539:V1602" si="221">T1539/P1539</f>
        <v>58.896206896551725</v>
      </c>
      <c r="W1539" s="1" t="s">
        <v>21</v>
      </c>
      <c r="X1539" s="1">
        <v>3.99</v>
      </c>
      <c r="Y1539" s="4">
        <f t="shared" ref="Y1539:Y1602" si="222">X1539+T1539</f>
        <v>1711.98</v>
      </c>
      <c r="Z1539" s="1" t="s">
        <v>54</v>
      </c>
      <c r="AA1539" s="1" t="s">
        <v>16</v>
      </c>
      <c r="AB1539" s="1" t="s">
        <v>24</v>
      </c>
      <c r="AC1539" s="1" t="s">
        <v>25</v>
      </c>
      <c r="AD1539" s="1" t="s">
        <v>19</v>
      </c>
      <c r="AE1539" s="2">
        <v>40071</v>
      </c>
    </row>
    <row r="1540" spans="1:31" x14ac:dyDescent="0.25">
      <c r="A1540">
        <f t="shared" ref="A1540:A1603" si="223">A1539+1</f>
        <v>1539</v>
      </c>
      <c r="B1540" s="1">
        <v>7297</v>
      </c>
      <c r="C1540" s="2">
        <v>40070</v>
      </c>
      <c r="D1540" s="1" t="s">
        <v>20</v>
      </c>
      <c r="E1540" s="1" t="str">
        <f t="shared" si="216"/>
        <v>*</v>
      </c>
      <c r="F1540" s="1" t="str">
        <f t="shared" si="217"/>
        <v>**</v>
      </c>
      <c r="G1540" s="1" t="str">
        <f t="shared" si="218"/>
        <v>**</v>
      </c>
      <c r="J1540" s="1" t="str">
        <f t="shared" si="219"/>
        <v>**</v>
      </c>
      <c r="P1540" s="1">
        <v>4</v>
      </c>
      <c r="Q1540" s="1">
        <f t="shared" ref="Q1540:Q1603" si="224">VLOOKUP(P1540,$R$5:$S$10,2,TRUE)</f>
        <v>0.01</v>
      </c>
      <c r="T1540" s="4">
        <v>1620.94</v>
      </c>
      <c r="U1540" s="9">
        <f t="shared" si="220"/>
        <v>1</v>
      </c>
      <c r="V1540" s="4">
        <f t="shared" si="221"/>
        <v>405.23500000000001</v>
      </c>
      <c r="W1540" s="1" t="s">
        <v>33</v>
      </c>
      <c r="X1540" s="1">
        <v>76.37</v>
      </c>
      <c r="Y1540" s="4">
        <f t="shared" si="222"/>
        <v>1697.31</v>
      </c>
      <c r="Z1540" s="1" t="s">
        <v>53</v>
      </c>
      <c r="AA1540" s="1" t="s">
        <v>23</v>
      </c>
      <c r="AB1540" s="1" t="s">
        <v>17</v>
      </c>
      <c r="AC1540" s="1" t="s">
        <v>52</v>
      </c>
      <c r="AD1540" s="1" t="s">
        <v>59</v>
      </c>
      <c r="AE1540" s="2">
        <v>40071</v>
      </c>
    </row>
    <row r="1541" spans="1:31" x14ac:dyDescent="0.25">
      <c r="A1541">
        <f t="shared" si="223"/>
        <v>1540</v>
      </c>
      <c r="B1541" s="1">
        <v>7297</v>
      </c>
      <c r="C1541" s="2">
        <v>40070</v>
      </c>
      <c r="D1541" s="1" t="s">
        <v>20</v>
      </c>
      <c r="E1541" s="1" t="str">
        <f t="shared" si="216"/>
        <v>*</v>
      </c>
      <c r="F1541" s="1" t="str">
        <f t="shared" si="217"/>
        <v>**</v>
      </c>
      <c r="G1541" s="1" t="str">
        <f t="shared" si="218"/>
        <v>**</v>
      </c>
      <c r="J1541" s="1" t="str">
        <f t="shared" si="219"/>
        <v>**</v>
      </c>
      <c r="P1541" s="1">
        <v>26</v>
      </c>
      <c r="Q1541" s="1">
        <f t="shared" si="224"/>
        <v>3.5000000000000003E-2</v>
      </c>
      <c r="T1541" s="4">
        <v>936.95</v>
      </c>
      <c r="U1541" s="9">
        <f t="shared" si="220"/>
        <v>0</v>
      </c>
      <c r="V1541" s="4">
        <f t="shared" si="221"/>
        <v>36.036538461538463</v>
      </c>
      <c r="W1541" s="1" t="s">
        <v>21</v>
      </c>
      <c r="X1541" s="1">
        <v>19.989999999999998</v>
      </c>
      <c r="Y1541" s="4">
        <f t="shared" si="222"/>
        <v>956.94</v>
      </c>
      <c r="Z1541" s="1" t="s">
        <v>22</v>
      </c>
      <c r="AA1541" s="1" t="s">
        <v>23</v>
      </c>
      <c r="AB1541" s="1" t="s">
        <v>17</v>
      </c>
      <c r="AC1541" s="1" t="s">
        <v>18</v>
      </c>
      <c r="AD1541" s="1" t="s">
        <v>19</v>
      </c>
      <c r="AE1541" s="2">
        <v>40071</v>
      </c>
    </row>
    <row r="1542" spans="1:31" x14ac:dyDescent="0.25">
      <c r="A1542">
        <f t="shared" si="223"/>
        <v>1541</v>
      </c>
      <c r="B1542" s="1">
        <v>7297</v>
      </c>
      <c r="C1542" s="2">
        <v>40070</v>
      </c>
      <c r="D1542" s="1" t="s">
        <v>20</v>
      </c>
      <c r="E1542" s="1" t="str">
        <f t="shared" si="216"/>
        <v>*</v>
      </c>
      <c r="F1542" s="1" t="str">
        <f t="shared" si="217"/>
        <v>**</v>
      </c>
      <c r="G1542" s="1" t="str">
        <f t="shared" si="218"/>
        <v>**</v>
      </c>
      <c r="J1542" s="1" t="str">
        <f t="shared" si="219"/>
        <v>**</v>
      </c>
      <c r="P1542" s="1">
        <v>7</v>
      </c>
      <c r="Q1542" s="1">
        <f t="shared" si="224"/>
        <v>0.01</v>
      </c>
      <c r="T1542" s="4">
        <v>296.83999999999997</v>
      </c>
      <c r="U1542" s="9">
        <f t="shared" si="220"/>
        <v>0</v>
      </c>
      <c r="V1542" s="4">
        <f t="shared" si="221"/>
        <v>42.405714285714282</v>
      </c>
      <c r="W1542" s="1" t="s">
        <v>21</v>
      </c>
      <c r="X1542" s="1">
        <v>1.99</v>
      </c>
      <c r="Y1542" s="4">
        <f t="shared" si="222"/>
        <v>298.83</v>
      </c>
      <c r="Z1542" s="1" t="s">
        <v>44</v>
      </c>
      <c r="AA1542" s="1" t="s">
        <v>23</v>
      </c>
      <c r="AB1542" s="1" t="s">
        <v>24</v>
      </c>
      <c r="AC1542" s="1" t="s">
        <v>38</v>
      </c>
      <c r="AD1542" s="1" t="s">
        <v>41</v>
      </c>
      <c r="AE1542" s="2">
        <v>40071</v>
      </c>
    </row>
    <row r="1543" spans="1:31" x14ac:dyDescent="0.25">
      <c r="A1543">
        <f t="shared" si="223"/>
        <v>1542</v>
      </c>
      <c r="B1543" s="1">
        <v>25831</v>
      </c>
      <c r="C1543" s="2">
        <v>40070</v>
      </c>
      <c r="D1543" s="1" t="s">
        <v>36</v>
      </c>
      <c r="E1543" s="1" t="str">
        <f t="shared" si="216"/>
        <v>*</v>
      </c>
      <c r="F1543" s="1" t="str">
        <f t="shared" si="217"/>
        <v>*</v>
      </c>
      <c r="G1543" s="1" t="str">
        <f t="shared" si="218"/>
        <v>*</v>
      </c>
      <c r="J1543" s="1" t="str">
        <f t="shared" si="219"/>
        <v>*</v>
      </c>
      <c r="P1543" s="1">
        <v>6</v>
      </c>
      <c r="Q1543" s="1">
        <f t="shared" si="224"/>
        <v>0.01</v>
      </c>
      <c r="T1543" s="4">
        <v>250.376</v>
      </c>
      <c r="U1543" s="9">
        <f t="shared" si="220"/>
        <v>0</v>
      </c>
      <c r="V1543" s="4">
        <f t="shared" si="221"/>
        <v>41.729333333333336</v>
      </c>
      <c r="W1543" s="1" t="s">
        <v>21</v>
      </c>
      <c r="X1543" s="1">
        <v>4.99</v>
      </c>
      <c r="Y1543" s="4">
        <f t="shared" si="222"/>
        <v>255.36600000000001</v>
      </c>
      <c r="Z1543" s="1" t="s">
        <v>49</v>
      </c>
      <c r="AA1543" s="1" t="s">
        <v>37</v>
      </c>
      <c r="AB1543" s="1" t="s">
        <v>24</v>
      </c>
      <c r="AC1543" s="1" t="s">
        <v>25</v>
      </c>
      <c r="AD1543" s="1" t="s">
        <v>19</v>
      </c>
      <c r="AE1543" s="2">
        <v>40072</v>
      </c>
    </row>
    <row r="1544" spans="1:31" x14ac:dyDescent="0.25">
      <c r="A1544">
        <f t="shared" si="223"/>
        <v>1543</v>
      </c>
      <c r="B1544" s="1">
        <v>38080</v>
      </c>
      <c r="C1544" s="2">
        <v>40070</v>
      </c>
      <c r="D1544" s="1" t="s">
        <v>27</v>
      </c>
      <c r="E1544" s="1" t="str">
        <f t="shared" si="216"/>
        <v>*</v>
      </c>
      <c r="F1544" s="1" t="str">
        <f t="shared" si="217"/>
        <v>*</v>
      </c>
      <c r="G1544" s="1" t="str">
        <f t="shared" si="218"/>
        <v>*</v>
      </c>
      <c r="J1544" s="1" t="str">
        <f t="shared" si="219"/>
        <v>*</v>
      </c>
      <c r="P1544" s="1">
        <v>26</v>
      </c>
      <c r="Q1544" s="1">
        <f t="shared" si="224"/>
        <v>3.5000000000000003E-2</v>
      </c>
      <c r="T1544" s="4">
        <v>125.01</v>
      </c>
      <c r="U1544" s="9">
        <f t="shared" si="220"/>
        <v>0</v>
      </c>
      <c r="V1544" s="4">
        <f t="shared" si="221"/>
        <v>4.8080769230769231</v>
      </c>
      <c r="W1544" s="1" t="s">
        <v>21</v>
      </c>
      <c r="X1544" s="1">
        <v>4.7</v>
      </c>
      <c r="Y1544" s="4">
        <f t="shared" si="222"/>
        <v>129.71</v>
      </c>
      <c r="Z1544" s="1" t="s">
        <v>22</v>
      </c>
      <c r="AA1544" s="1" t="s">
        <v>16</v>
      </c>
      <c r="AB1544" s="1" t="s">
        <v>29</v>
      </c>
      <c r="AC1544" s="1" t="s">
        <v>40</v>
      </c>
      <c r="AD1544" s="1" t="s">
        <v>19</v>
      </c>
      <c r="AE1544" s="2">
        <v>40071</v>
      </c>
    </row>
    <row r="1545" spans="1:31" x14ac:dyDescent="0.25">
      <c r="A1545">
        <f t="shared" si="223"/>
        <v>1544</v>
      </c>
      <c r="B1545" s="1">
        <v>53412</v>
      </c>
      <c r="C1545" s="2">
        <v>40071</v>
      </c>
      <c r="D1545" s="1" t="s">
        <v>32</v>
      </c>
      <c r="E1545" s="1" t="str">
        <f t="shared" si="216"/>
        <v>***</v>
      </c>
      <c r="F1545" s="1" t="str">
        <f t="shared" si="217"/>
        <v>***</v>
      </c>
      <c r="G1545" s="1" t="str">
        <f t="shared" si="218"/>
        <v>***</v>
      </c>
      <c r="J1545" s="1" t="str">
        <f t="shared" si="219"/>
        <v>***</v>
      </c>
      <c r="P1545" s="1">
        <v>45</v>
      </c>
      <c r="Q1545" s="1">
        <f t="shared" si="224"/>
        <v>0.05</v>
      </c>
      <c r="T1545" s="4">
        <v>2544.73</v>
      </c>
      <c r="U1545" s="9">
        <f t="shared" si="220"/>
        <v>1</v>
      </c>
      <c r="V1545" s="4">
        <f t="shared" si="221"/>
        <v>56.549555555555557</v>
      </c>
      <c r="W1545" s="1" t="s">
        <v>21</v>
      </c>
      <c r="X1545" s="1">
        <v>11.1</v>
      </c>
      <c r="Y1545" s="4">
        <f t="shared" si="222"/>
        <v>2555.83</v>
      </c>
      <c r="Z1545" s="1" t="s">
        <v>51</v>
      </c>
      <c r="AA1545" s="1" t="s">
        <v>23</v>
      </c>
      <c r="AB1545" s="1" t="s">
        <v>17</v>
      </c>
      <c r="AC1545" s="1" t="s">
        <v>18</v>
      </c>
      <c r="AD1545" s="1" t="s">
        <v>26</v>
      </c>
      <c r="AE1545" s="2">
        <v>40072</v>
      </c>
    </row>
    <row r="1546" spans="1:31" x14ac:dyDescent="0.25">
      <c r="A1546">
        <f t="shared" si="223"/>
        <v>1545</v>
      </c>
      <c r="B1546" s="1">
        <v>46437</v>
      </c>
      <c r="C1546" s="2">
        <v>40071</v>
      </c>
      <c r="D1546" s="1" t="s">
        <v>36</v>
      </c>
      <c r="E1546" s="1" t="str">
        <f t="shared" si="216"/>
        <v>*</v>
      </c>
      <c r="F1546" s="1" t="str">
        <f t="shared" si="217"/>
        <v>*</v>
      </c>
      <c r="G1546" s="1" t="str">
        <f t="shared" si="218"/>
        <v>*</v>
      </c>
      <c r="J1546" s="1" t="str">
        <f t="shared" si="219"/>
        <v>*</v>
      </c>
      <c r="P1546" s="1">
        <v>49</v>
      </c>
      <c r="Q1546" s="1">
        <f t="shared" si="224"/>
        <v>0.05</v>
      </c>
      <c r="T1546" s="4">
        <v>1488.66</v>
      </c>
      <c r="U1546" s="9">
        <f t="shared" si="220"/>
        <v>1</v>
      </c>
      <c r="V1546" s="4">
        <f t="shared" si="221"/>
        <v>30.380816326530613</v>
      </c>
      <c r="W1546" s="1" t="s">
        <v>21</v>
      </c>
      <c r="X1546" s="1">
        <v>7.87</v>
      </c>
      <c r="Y1546" s="4">
        <f t="shared" si="222"/>
        <v>1496.53</v>
      </c>
      <c r="Z1546" s="1" t="s">
        <v>46</v>
      </c>
      <c r="AA1546" s="1" t="s">
        <v>16</v>
      </c>
      <c r="AB1546" s="1" t="s">
        <v>17</v>
      </c>
      <c r="AC1546" s="1" t="s">
        <v>18</v>
      </c>
      <c r="AD1546" s="1" t="s">
        <v>19</v>
      </c>
      <c r="AE1546" s="2">
        <v>40073</v>
      </c>
    </row>
    <row r="1547" spans="1:31" x14ac:dyDescent="0.25">
      <c r="A1547">
        <f t="shared" si="223"/>
        <v>1546</v>
      </c>
      <c r="B1547" s="1">
        <v>18855</v>
      </c>
      <c r="C1547" s="2">
        <v>40071</v>
      </c>
      <c r="D1547" s="1" t="s">
        <v>20</v>
      </c>
      <c r="E1547" s="1" t="str">
        <f t="shared" si="216"/>
        <v>*</v>
      </c>
      <c r="F1547" s="1" t="str">
        <f t="shared" si="217"/>
        <v>**</v>
      </c>
      <c r="G1547" s="1" t="str">
        <f t="shared" si="218"/>
        <v>**</v>
      </c>
      <c r="J1547" s="1" t="str">
        <f t="shared" si="219"/>
        <v>**</v>
      </c>
      <c r="P1547" s="1">
        <v>31</v>
      </c>
      <c r="Q1547" s="1">
        <f t="shared" si="224"/>
        <v>0.04</v>
      </c>
      <c r="T1547" s="4">
        <v>229.43</v>
      </c>
      <c r="U1547" s="9">
        <f t="shared" si="220"/>
        <v>0</v>
      </c>
      <c r="V1547" s="4">
        <f t="shared" si="221"/>
        <v>7.4009677419354842</v>
      </c>
      <c r="W1547" s="1" t="s">
        <v>21</v>
      </c>
      <c r="X1547" s="1">
        <v>7.72</v>
      </c>
      <c r="Y1547" s="4">
        <f t="shared" si="222"/>
        <v>237.15</v>
      </c>
      <c r="Z1547" s="1" t="s">
        <v>42</v>
      </c>
      <c r="AA1547" s="1" t="s">
        <v>23</v>
      </c>
      <c r="AB1547" s="1" t="s">
        <v>29</v>
      </c>
      <c r="AC1547" s="1" t="s">
        <v>43</v>
      </c>
      <c r="AD1547" s="1" t="s">
        <v>19</v>
      </c>
      <c r="AE1547" s="2">
        <v>40074</v>
      </c>
    </row>
    <row r="1548" spans="1:31" x14ac:dyDescent="0.25">
      <c r="A1548">
        <f t="shared" si="223"/>
        <v>1547</v>
      </c>
      <c r="B1548" s="1">
        <v>44352</v>
      </c>
      <c r="C1548" s="2">
        <v>40071</v>
      </c>
      <c r="D1548" s="1" t="s">
        <v>27</v>
      </c>
      <c r="E1548" s="1" t="str">
        <f t="shared" si="216"/>
        <v>*</v>
      </c>
      <c r="F1548" s="1" t="str">
        <f t="shared" si="217"/>
        <v>*</v>
      </c>
      <c r="G1548" s="1" t="str">
        <f t="shared" si="218"/>
        <v>*</v>
      </c>
      <c r="J1548" s="1" t="str">
        <f t="shared" si="219"/>
        <v>*</v>
      </c>
      <c r="P1548" s="1">
        <v>25</v>
      </c>
      <c r="Q1548" s="1">
        <f t="shared" si="224"/>
        <v>3.5000000000000003E-2</v>
      </c>
      <c r="T1548" s="4">
        <v>81.760000000000005</v>
      </c>
      <c r="U1548" s="9">
        <f t="shared" si="220"/>
        <v>0</v>
      </c>
      <c r="V1548" s="4">
        <f t="shared" si="221"/>
        <v>3.2704000000000004</v>
      </c>
      <c r="W1548" s="1" t="s">
        <v>21</v>
      </c>
      <c r="X1548" s="1">
        <v>1.35</v>
      </c>
      <c r="Y1548" s="4">
        <f t="shared" si="222"/>
        <v>83.11</v>
      </c>
      <c r="Z1548" s="1" t="s">
        <v>44</v>
      </c>
      <c r="AA1548" s="1" t="s">
        <v>23</v>
      </c>
      <c r="AB1548" s="1" t="s">
        <v>29</v>
      </c>
      <c r="AC1548" s="1" t="s">
        <v>61</v>
      </c>
      <c r="AD1548" s="1" t="s">
        <v>31</v>
      </c>
      <c r="AE1548" s="2">
        <v>40073</v>
      </c>
    </row>
    <row r="1549" spans="1:31" x14ac:dyDescent="0.25">
      <c r="A1549">
        <f t="shared" si="223"/>
        <v>1548</v>
      </c>
      <c r="B1549" s="1">
        <v>35558</v>
      </c>
      <c r="C1549" s="2">
        <v>40071</v>
      </c>
      <c r="D1549" s="1" t="s">
        <v>32</v>
      </c>
      <c r="E1549" s="1" t="str">
        <f t="shared" si="216"/>
        <v>***</v>
      </c>
      <c r="F1549" s="1" t="str">
        <f t="shared" si="217"/>
        <v>***</v>
      </c>
      <c r="G1549" s="1" t="str">
        <f t="shared" si="218"/>
        <v>***</v>
      </c>
      <c r="J1549" s="1" t="str">
        <f t="shared" si="219"/>
        <v>***</v>
      </c>
      <c r="P1549" s="1">
        <v>2</v>
      </c>
      <c r="Q1549" s="1">
        <f t="shared" si="224"/>
        <v>0.01</v>
      </c>
      <c r="T1549" s="4">
        <v>34.880000000000003</v>
      </c>
      <c r="U1549" s="9">
        <f t="shared" si="220"/>
        <v>0</v>
      </c>
      <c r="V1549" s="4">
        <f t="shared" si="221"/>
        <v>17.440000000000001</v>
      </c>
      <c r="W1549" s="1" t="s">
        <v>21</v>
      </c>
      <c r="X1549" s="1">
        <v>8.7799999999999994</v>
      </c>
      <c r="Y1549" s="4">
        <f t="shared" si="222"/>
        <v>43.660000000000004</v>
      </c>
      <c r="Z1549" s="1" t="s">
        <v>50</v>
      </c>
      <c r="AA1549" s="1" t="s">
        <v>16</v>
      </c>
      <c r="AB1549" s="1" t="s">
        <v>17</v>
      </c>
      <c r="AC1549" s="1" t="s">
        <v>18</v>
      </c>
      <c r="AD1549" s="1" t="s">
        <v>19</v>
      </c>
      <c r="AE1549" s="2">
        <v>40073</v>
      </c>
    </row>
    <row r="1550" spans="1:31" x14ac:dyDescent="0.25">
      <c r="A1550">
        <f t="shared" si="223"/>
        <v>1549</v>
      </c>
      <c r="B1550" s="1">
        <v>21121</v>
      </c>
      <c r="C1550" s="2">
        <v>40072</v>
      </c>
      <c r="D1550" s="1" t="s">
        <v>27</v>
      </c>
      <c r="E1550" s="1" t="str">
        <f t="shared" si="216"/>
        <v>*</v>
      </c>
      <c r="F1550" s="1" t="str">
        <f t="shared" si="217"/>
        <v>*</v>
      </c>
      <c r="G1550" s="1" t="str">
        <f t="shared" si="218"/>
        <v>*</v>
      </c>
      <c r="J1550" s="1" t="str">
        <f t="shared" si="219"/>
        <v>*</v>
      </c>
      <c r="P1550" s="1">
        <v>50</v>
      </c>
      <c r="Q1550" s="1">
        <f t="shared" si="224"/>
        <v>0.06</v>
      </c>
      <c r="T1550" s="4">
        <v>20175.48</v>
      </c>
      <c r="U1550" s="9">
        <f t="shared" si="220"/>
        <v>1</v>
      </c>
      <c r="V1550" s="4">
        <f t="shared" si="221"/>
        <v>403.50959999999998</v>
      </c>
      <c r="W1550" s="1" t="s">
        <v>21</v>
      </c>
      <c r="X1550" s="1">
        <v>19.989999999999998</v>
      </c>
      <c r="Y1550" s="4">
        <f t="shared" si="222"/>
        <v>20195.47</v>
      </c>
      <c r="Z1550" s="1" t="s">
        <v>54</v>
      </c>
      <c r="AA1550" s="1" t="s">
        <v>28</v>
      </c>
      <c r="AB1550" s="1" t="s">
        <v>29</v>
      </c>
      <c r="AC1550" s="1" t="s">
        <v>43</v>
      </c>
      <c r="AD1550" s="1" t="s">
        <v>19</v>
      </c>
      <c r="AE1550" s="2">
        <v>40073</v>
      </c>
    </row>
    <row r="1551" spans="1:31" x14ac:dyDescent="0.25">
      <c r="A1551">
        <f t="shared" si="223"/>
        <v>1550</v>
      </c>
      <c r="B1551" s="1">
        <v>27330</v>
      </c>
      <c r="C1551" s="2">
        <v>40072</v>
      </c>
      <c r="D1551" s="1" t="s">
        <v>13</v>
      </c>
      <c r="E1551" s="1" t="str">
        <f t="shared" si="216"/>
        <v>*</v>
      </c>
      <c r="F1551" s="1" t="str">
        <f t="shared" si="217"/>
        <v>*</v>
      </c>
      <c r="G1551" s="1" t="str">
        <f t="shared" si="218"/>
        <v>*</v>
      </c>
      <c r="J1551" s="1" t="str">
        <f t="shared" si="219"/>
        <v>*</v>
      </c>
      <c r="P1551" s="1">
        <v>30</v>
      </c>
      <c r="Q1551" s="1">
        <f t="shared" si="224"/>
        <v>0.04</v>
      </c>
      <c r="T1551" s="4">
        <v>12600.99</v>
      </c>
      <c r="U1551" s="9">
        <f t="shared" si="220"/>
        <v>1</v>
      </c>
      <c r="V1551" s="4">
        <f t="shared" si="221"/>
        <v>420.03300000000002</v>
      </c>
      <c r="W1551" s="1" t="s">
        <v>33</v>
      </c>
      <c r="X1551" s="1">
        <v>14.7</v>
      </c>
      <c r="Y1551" s="4">
        <f t="shared" si="222"/>
        <v>12615.69</v>
      </c>
      <c r="Z1551" s="1" t="s">
        <v>15</v>
      </c>
      <c r="AA1551" s="1" t="s">
        <v>37</v>
      </c>
      <c r="AB1551" s="1" t="s">
        <v>24</v>
      </c>
      <c r="AC1551" s="1" t="s">
        <v>56</v>
      </c>
      <c r="AD1551" s="1" t="s">
        <v>35</v>
      </c>
      <c r="AE1551" s="2">
        <v>40081</v>
      </c>
    </row>
    <row r="1552" spans="1:31" x14ac:dyDescent="0.25">
      <c r="A1552">
        <f t="shared" si="223"/>
        <v>1551</v>
      </c>
      <c r="B1552" s="1">
        <v>54243</v>
      </c>
      <c r="C1552" s="2">
        <v>40072</v>
      </c>
      <c r="D1552" s="1" t="s">
        <v>13</v>
      </c>
      <c r="E1552" s="1" t="str">
        <f t="shared" si="216"/>
        <v>*</v>
      </c>
      <c r="F1552" s="1" t="str">
        <f t="shared" si="217"/>
        <v>*</v>
      </c>
      <c r="G1552" s="1" t="str">
        <f t="shared" si="218"/>
        <v>*</v>
      </c>
      <c r="J1552" s="1" t="str">
        <f t="shared" si="219"/>
        <v>*</v>
      </c>
      <c r="P1552" s="1">
        <v>6</v>
      </c>
      <c r="Q1552" s="1">
        <f t="shared" si="224"/>
        <v>0.01</v>
      </c>
      <c r="T1552" s="4">
        <v>907.24</v>
      </c>
      <c r="U1552" s="9">
        <f t="shared" si="220"/>
        <v>0</v>
      </c>
      <c r="V1552" s="4">
        <f t="shared" si="221"/>
        <v>151.20666666666668</v>
      </c>
      <c r="W1552" s="1" t="s">
        <v>14</v>
      </c>
      <c r="X1552" s="1">
        <v>69</v>
      </c>
      <c r="Y1552" s="4">
        <f t="shared" si="222"/>
        <v>976.24</v>
      </c>
      <c r="Z1552" s="1" t="s">
        <v>22</v>
      </c>
      <c r="AA1552" s="1" t="s">
        <v>37</v>
      </c>
      <c r="AB1552" s="1" t="s">
        <v>17</v>
      </c>
      <c r="AC1552" s="1" t="s">
        <v>52</v>
      </c>
      <c r="AD1552" s="1" t="s">
        <v>48</v>
      </c>
      <c r="AE1552" s="2">
        <v>40072</v>
      </c>
    </row>
    <row r="1553" spans="1:31" x14ac:dyDescent="0.25">
      <c r="A1553">
        <f t="shared" si="223"/>
        <v>1552</v>
      </c>
      <c r="B1553" s="1">
        <v>17764</v>
      </c>
      <c r="C1553" s="2">
        <v>40072</v>
      </c>
      <c r="D1553" s="1" t="s">
        <v>13</v>
      </c>
      <c r="E1553" s="1" t="str">
        <f t="shared" si="216"/>
        <v>*</v>
      </c>
      <c r="F1553" s="1" t="str">
        <f t="shared" si="217"/>
        <v>*</v>
      </c>
      <c r="G1553" s="1" t="str">
        <f t="shared" si="218"/>
        <v>*</v>
      </c>
      <c r="J1553" s="1" t="str">
        <f t="shared" si="219"/>
        <v>*</v>
      </c>
      <c r="P1553" s="1">
        <v>27</v>
      </c>
      <c r="Q1553" s="1">
        <f t="shared" si="224"/>
        <v>3.5000000000000003E-2</v>
      </c>
      <c r="T1553" s="4">
        <v>644.4</v>
      </c>
      <c r="U1553" s="9">
        <f t="shared" si="220"/>
        <v>0</v>
      </c>
      <c r="V1553" s="4">
        <f t="shared" si="221"/>
        <v>23.866666666666667</v>
      </c>
      <c r="W1553" s="1" t="s">
        <v>21</v>
      </c>
      <c r="X1553" s="1">
        <v>16.87</v>
      </c>
      <c r="Y1553" s="4">
        <f t="shared" si="222"/>
        <v>661.27</v>
      </c>
      <c r="Z1553" s="1" t="s">
        <v>39</v>
      </c>
      <c r="AA1553" s="1" t="s">
        <v>37</v>
      </c>
      <c r="AB1553" s="1" t="s">
        <v>29</v>
      </c>
      <c r="AC1553" s="1" t="s">
        <v>40</v>
      </c>
      <c r="AD1553" s="1" t="s">
        <v>19</v>
      </c>
      <c r="AE1553" s="2">
        <v>40072</v>
      </c>
    </row>
    <row r="1554" spans="1:31" x14ac:dyDescent="0.25">
      <c r="A1554">
        <f t="shared" si="223"/>
        <v>1553</v>
      </c>
      <c r="B1554" s="1">
        <v>27330</v>
      </c>
      <c r="C1554" s="2">
        <v>40072</v>
      </c>
      <c r="D1554" s="1" t="s">
        <v>13</v>
      </c>
      <c r="E1554" s="1" t="str">
        <f t="shared" si="216"/>
        <v>*</v>
      </c>
      <c r="F1554" s="1" t="str">
        <f t="shared" si="217"/>
        <v>*</v>
      </c>
      <c r="G1554" s="1" t="str">
        <f t="shared" si="218"/>
        <v>*</v>
      </c>
      <c r="J1554" s="1" t="str">
        <f t="shared" si="219"/>
        <v>*</v>
      </c>
      <c r="P1554" s="1">
        <v>8</v>
      </c>
      <c r="Q1554" s="1">
        <f t="shared" si="224"/>
        <v>0.01</v>
      </c>
      <c r="T1554" s="4">
        <v>507.74</v>
      </c>
      <c r="U1554" s="9">
        <f t="shared" si="220"/>
        <v>0</v>
      </c>
      <c r="V1554" s="4">
        <f t="shared" si="221"/>
        <v>63.467500000000001</v>
      </c>
      <c r="W1554" s="1" t="s">
        <v>21</v>
      </c>
      <c r="X1554" s="1">
        <v>52.2</v>
      </c>
      <c r="Y1554" s="4">
        <f t="shared" si="222"/>
        <v>559.94000000000005</v>
      </c>
      <c r="Z1554" s="1" t="s">
        <v>15</v>
      </c>
      <c r="AA1554" s="1" t="s">
        <v>37</v>
      </c>
      <c r="AB1554" s="1" t="s">
        <v>17</v>
      </c>
      <c r="AC1554" s="1" t="s">
        <v>18</v>
      </c>
      <c r="AD1554" s="1" t="s">
        <v>26</v>
      </c>
      <c r="AE1554" s="2">
        <v>40072</v>
      </c>
    </row>
    <row r="1555" spans="1:31" x14ac:dyDescent="0.25">
      <c r="A1555">
        <f t="shared" si="223"/>
        <v>1554</v>
      </c>
      <c r="B1555" s="1">
        <v>57734</v>
      </c>
      <c r="C1555" s="2">
        <v>40072</v>
      </c>
      <c r="D1555" s="1" t="s">
        <v>20</v>
      </c>
      <c r="E1555" s="1" t="str">
        <f t="shared" si="216"/>
        <v>*</v>
      </c>
      <c r="F1555" s="1" t="str">
        <f t="shared" si="217"/>
        <v>**</v>
      </c>
      <c r="G1555" s="1" t="str">
        <f t="shared" si="218"/>
        <v>**</v>
      </c>
      <c r="J1555" s="1" t="str">
        <f t="shared" si="219"/>
        <v>**</v>
      </c>
      <c r="P1555" s="1">
        <v>27</v>
      </c>
      <c r="Q1555" s="1">
        <f t="shared" si="224"/>
        <v>3.5000000000000003E-2</v>
      </c>
      <c r="T1555" s="4">
        <v>453.89</v>
      </c>
      <c r="U1555" s="9">
        <f t="shared" si="220"/>
        <v>0</v>
      </c>
      <c r="V1555" s="4">
        <f t="shared" si="221"/>
        <v>16.810740740740741</v>
      </c>
      <c r="W1555" s="1" t="s">
        <v>21</v>
      </c>
      <c r="X1555" s="1">
        <v>12.39</v>
      </c>
      <c r="Y1555" s="4">
        <f t="shared" si="222"/>
        <v>466.28</v>
      </c>
      <c r="Z1555" s="1" t="s">
        <v>15</v>
      </c>
      <c r="AA1555" s="1" t="s">
        <v>23</v>
      </c>
      <c r="AB1555" s="1" t="s">
        <v>29</v>
      </c>
      <c r="AC1555" s="1" t="s">
        <v>57</v>
      </c>
      <c r="AD1555" s="1" t="s">
        <v>19</v>
      </c>
      <c r="AE1555" s="2">
        <v>40074</v>
      </c>
    </row>
    <row r="1556" spans="1:31" x14ac:dyDescent="0.25">
      <c r="A1556">
        <f t="shared" si="223"/>
        <v>1555</v>
      </c>
      <c r="B1556" s="1">
        <v>34880</v>
      </c>
      <c r="C1556" s="2">
        <v>40072</v>
      </c>
      <c r="D1556" s="1" t="s">
        <v>20</v>
      </c>
      <c r="E1556" s="1" t="str">
        <f t="shared" si="216"/>
        <v>*</v>
      </c>
      <c r="F1556" s="1" t="str">
        <f t="shared" si="217"/>
        <v>**</v>
      </c>
      <c r="G1556" s="1" t="str">
        <f t="shared" si="218"/>
        <v>**</v>
      </c>
      <c r="J1556" s="1" t="str">
        <f t="shared" si="219"/>
        <v>**</v>
      </c>
      <c r="P1556" s="1">
        <v>44</v>
      </c>
      <c r="Q1556" s="1">
        <f t="shared" si="224"/>
        <v>0.05</v>
      </c>
      <c r="T1556" s="4">
        <v>284.38</v>
      </c>
      <c r="U1556" s="9">
        <f t="shared" si="220"/>
        <v>0</v>
      </c>
      <c r="V1556" s="4">
        <f t="shared" si="221"/>
        <v>6.4631818181818179</v>
      </c>
      <c r="W1556" s="1" t="s">
        <v>21</v>
      </c>
      <c r="X1556" s="1">
        <v>5.19</v>
      </c>
      <c r="Y1556" s="4">
        <f t="shared" si="222"/>
        <v>289.57</v>
      </c>
      <c r="Z1556" s="1" t="s">
        <v>50</v>
      </c>
      <c r="AA1556" s="1" t="s">
        <v>37</v>
      </c>
      <c r="AB1556" s="1" t="s">
        <v>29</v>
      </c>
      <c r="AC1556" s="1" t="s">
        <v>40</v>
      </c>
      <c r="AD1556" s="1" t="s">
        <v>19</v>
      </c>
      <c r="AE1556" s="2">
        <v>40073</v>
      </c>
    </row>
    <row r="1557" spans="1:31" x14ac:dyDescent="0.25">
      <c r="A1557">
        <f t="shared" si="223"/>
        <v>1556</v>
      </c>
      <c r="B1557" s="1">
        <v>10371</v>
      </c>
      <c r="C1557" s="2">
        <v>40072</v>
      </c>
      <c r="D1557" s="1" t="s">
        <v>20</v>
      </c>
      <c r="E1557" s="1" t="str">
        <f t="shared" si="216"/>
        <v>*</v>
      </c>
      <c r="F1557" s="1" t="str">
        <f t="shared" si="217"/>
        <v>**</v>
      </c>
      <c r="G1557" s="1" t="str">
        <f t="shared" si="218"/>
        <v>**</v>
      </c>
      <c r="J1557" s="1" t="str">
        <f t="shared" si="219"/>
        <v>**</v>
      </c>
      <c r="P1557" s="1">
        <v>10</v>
      </c>
      <c r="Q1557" s="1">
        <f t="shared" si="224"/>
        <v>0.02</v>
      </c>
      <c r="T1557" s="4">
        <v>156.15</v>
      </c>
      <c r="U1557" s="9">
        <f t="shared" si="220"/>
        <v>0</v>
      </c>
      <c r="V1557" s="4">
        <f t="shared" si="221"/>
        <v>15.615</v>
      </c>
      <c r="W1557" s="1" t="s">
        <v>14</v>
      </c>
      <c r="X1557" s="1">
        <v>7.42</v>
      </c>
      <c r="Y1557" s="4">
        <f t="shared" si="222"/>
        <v>163.57</v>
      </c>
      <c r="Z1557" s="1" t="s">
        <v>22</v>
      </c>
      <c r="AA1557" s="1" t="s">
        <v>28</v>
      </c>
      <c r="AB1557" s="1" t="s">
        <v>29</v>
      </c>
      <c r="AC1557" s="1" t="s">
        <v>45</v>
      </c>
      <c r="AD1557" s="1" t="s">
        <v>41</v>
      </c>
      <c r="AE1557" s="2">
        <v>40074</v>
      </c>
    </row>
    <row r="1558" spans="1:31" x14ac:dyDescent="0.25">
      <c r="A1558">
        <f t="shared" si="223"/>
        <v>1557</v>
      </c>
      <c r="B1558" s="1">
        <v>57734</v>
      </c>
      <c r="C1558" s="2">
        <v>40072</v>
      </c>
      <c r="D1558" s="1" t="s">
        <v>20</v>
      </c>
      <c r="E1558" s="1" t="str">
        <f t="shared" si="216"/>
        <v>*</v>
      </c>
      <c r="F1558" s="1" t="str">
        <f t="shared" si="217"/>
        <v>**</v>
      </c>
      <c r="G1558" s="1" t="str">
        <f t="shared" si="218"/>
        <v>**</v>
      </c>
      <c r="J1558" s="1" t="str">
        <f t="shared" si="219"/>
        <v>**</v>
      </c>
      <c r="P1558" s="1">
        <v>26</v>
      </c>
      <c r="Q1558" s="1">
        <f t="shared" si="224"/>
        <v>3.5000000000000003E-2</v>
      </c>
      <c r="T1558" s="4">
        <v>110.14</v>
      </c>
      <c r="U1558" s="9">
        <f t="shared" si="220"/>
        <v>0</v>
      </c>
      <c r="V1558" s="4">
        <f t="shared" si="221"/>
        <v>4.2361538461538464</v>
      </c>
      <c r="W1558" s="1" t="s">
        <v>21</v>
      </c>
      <c r="X1558" s="1">
        <v>5.41</v>
      </c>
      <c r="Y1558" s="4">
        <f t="shared" si="222"/>
        <v>115.55</v>
      </c>
      <c r="Z1558" s="1" t="s">
        <v>15</v>
      </c>
      <c r="AA1558" s="1" t="s">
        <v>23</v>
      </c>
      <c r="AB1558" s="1" t="s">
        <v>29</v>
      </c>
      <c r="AC1558" s="1" t="s">
        <v>43</v>
      </c>
      <c r="AD1558" s="1" t="s">
        <v>19</v>
      </c>
      <c r="AE1558" s="2">
        <v>40074</v>
      </c>
    </row>
    <row r="1559" spans="1:31" x14ac:dyDescent="0.25">
      <c r="A1559">
        <f t="shared" si="223"/>
        <v>1558</v>
      </c>
      <c r="B1559" s="1">
        <v>43974</v>
      </c>
      <c r="C1559" s="2">
        <v>40072</v>
      </c>
      <c r="D1559" s="1" t="s">
        <v>27</v>
      </c>
      <c r="E1559" s="1" t="str">
        <f t="shared" si="216"/>
        <v>*</v>
      </c>
      <c r="F1559" s="1" t="str">
        <f t="shared" si="217"/>
        <v>*</v>
      </c>
      <c r="G1559" s="1" t="str">
        <f t="shared" si="218"/>
        <v>*</v>
      </c>
      <c r="J1559" s="1" t="str">
        <f t="shared" si="219"/>
        <v>*</v>
      </c>
      <c r="P1559" s="1">
        <v>8</v>
      </c>
      <c r="Q1559" s="1">
        <f t="shared" si="224"/>
        <v>0.01</v>
      </c>
      <c r="T1559" s="4">
        <v>64.23</v>
      </c>
      <c r="U1559" s="9">
        <f t="shared" si="220"/>
        <v>0</v>
      </c>
      <c r="V1559" s="4">
        <f t="shared" si="221"/>
        <v>8.0287500000000005</v>
      </c>
      <c r="W1559" s="1" t="s">
        <v>21</v>
      </c>
      <c r="X1559" s="1">
        <v>1.39</v>
      </c>
      <c r="Y1559" s="4">
        <f t="shared" si="222"/>
        <v>65.62</v>
      </c>
      <c r="Z1559" s="1" t="s">
        <v>15</v>
      </c>
      <c r="AA1559" s="1" t="s">
        <v>28</v>
      </c>
      <c r="AB1559" s="1" t="s">
        <v>29</v>
      </c>
      <c r="AC1559" s="1" t="s">
        <v>57</v>
      </c>
      <c r="AD1559" s="1" t="s">
        <v>19</v>
      </c>
      <c r="AE1559" s="2">
        <v>40073</v>
      </c>
    </row>
    <row r="1560" spans="1:31" x14ac:dyDescent="0.25">
      <c r="A1560">
        <f t="shared" si="223"/>
        <v>1559</v>
      </c>
      <c r="B1560" s="1">
        <v>29410</v>
      </c>
      <c r="C1560" s="2">
        <v>40073</v>
      </c>
      <c r="D1560" s="1" t="s">
        <v>32</v>
      </c>
      <c r="E1560" s="1" t="str">
        <f t="shared" si="216"/>
        <v>***</v>
      </c>
      <c r="F1560" s="1" t="str">
        <f t="shared" si="217"/>
        <v>***</v>
      </c>
      <c r="G1560" s="1" t="str">
        <f t="shared" si="218"/>
        <v>***</v>
      </c>
      <c r="J1560" s="1" t="str">
        <f t="shared" si="219"/>
        <v>***</v>
      </c>
      <c r="P1560" s="1">
        <v>36</v>
      </c>
      <c r="Q1560" s="1">
        <f t="shared" si="224"/>
        <v>0.04</v>
      </c>
      <c r="T1560" s="4">
        <v>6057.27</v>
      </c>
      <c r="U1560" s="9">
        <f t="shared" si="220"/>
        <v>1</v>
      </c>
      <c r="V1560" s="4">
        <f t="shared" si="221"/>
        <v>168.25750000000002</v>
      </c>
      <c r="W1560" s="1" t="s">
        <v>21</v>
      </c>
      <c r="X1560" s="1">
        <v>4.2</v>
      </c>
      <c r="Y1560" s="4">
        <f t="shared" si="222"/>
        <v>6061.47</v>
      </c>
      <c r="Z1560" s="1" t="s">
        <v>22</v>
      </c>
      <c r="AA1560" s="1" t="s">
        <v>28</v>
      </c>
      <c r="AB1560" s="1" t="s">
        <v>24</v>
      </c>
      <c r="AC1560" s="1" t="s">
        <v>25</v>
      </c>
      <c r="AD1560" s="1" t="s">
        <v>19</v>
      </c>
      <c r="AE1560" s="2">
        <v>40075</v>
      </c>
    </row>
    <row r="1561" spans="1:31" x14ac:dyDescent="0.25">
      <c r="A1561">
        <f t="shared" si="223"/>
        <v>1560</v>
      </c>
      <c r="B1561" s="1">
        <v>29410</v>
      </c>
      <c r="C1561" s="2">
        <v>40073</v>
      </c>
      <c r="D1561" s="1" t="s">
        <v>32</v>
      </c>
      <c r="E1561" s="1" t="str">
        <f t="shared" si="216"/>
        <v>***</v>
      </c>
      <c r="F1561" s="1" t="str">
        <f t="shared" si="217"/>
        <v>***</v>
      </c>
      <c r="G1561" s="1" t="str">
        <f t="shared" si="218"/>
        <v>***</v>
      </c>
      <c r="J1561" s="1" t="str">
        <f t="shared" si="219"/>
        <v>***</v>
      </c>
      <c r="P1561" s="1">
        <v>35</v>
      </c>
      <c r="Q1561" s="1">
        <f t="shared" si="224"/>
        <v>0.04</v>
      </c>
      <c r="T1561" s="4">
        <v>4186.53</v>
      </c>
      <c r="U1561" s="9">
        <f t="shared" si="220"/>
        <v>1</v>
      </c>
      <c r="V1561" s="4">
        <f t="shared" si="221"/>
        <v>119.61514285714286</v>
      </c>
      <c r="W1561" s="1" t="s">
        <v>21</v>
      </c>
      <c r="X1561" s="1">
        <v>7.11</v>
      </c>
      <c r="Y1561" s="4">
        <f t="shared" si="222"/>
        <v>4193.6399999999994</v>
      </c>
      <c r="Z1561" s="1" t="s">
        <v>22</v>
      </c>
      <c r="AA1561" s="1" t="s">
        <v>28</v>
      </c>
      <c r="AB1561" s="1" t="s">
        <v>24</v>
      </c>
      <c r="AC1561" s="1" t="s">
        <v>56</v>
      </c>
      <c r="AD1561" s="1" t="s">
        <v>26</v>
      </c>
      <c r="AE1561" s="2">
        <v>40073</v>
      </c>
    </row>
    <row r="1562" spans="1:31" x14ac:dyDescent="0.25">
      <c r="A1562">
        <f t="shared" si="223"/>
        <v>1561</v>
      </c>
      <c r="B1562" s="1">
        <v>31619</v>
      </c>
      <c r="C1562" s="2">
        <v>40073</v>
      </c>
      <c r="D1562" s="1" t="s">
        <v>13</v>
      </c>
      <c r="E1562" s="1" t="str">
        <f t="shared" si="216"/>
        <v>*</v>
      </c>
      <c r="F1562" s="1" t="str">
        <f t="shared" si="217"/>
        <v>*</v>
      </c>
      <c r="G1562" s="1" t="str">
        <f t="shared" si="218"/>
        <v>*</v>
      </c>
      <c r="J1562" s="1" t="str">
        <f t="shared" si="219"/>
        <v>*</v>
      </c>
      <c r="P1562" s="1">
        <v>9</v>
      </c>
      <c r="Q1562" s="1">
        <f t="shared" si="224"/>
        <v>0.01</v>
      </c>
      <c r="T1562" s="4">
        <v>383.23</v>
      </c>
      <c r="U1562" s="9">
        <f t="shared" si="220"/>
        <v>0</v>
      </c>
      <c r="V1562" s="4">
        <f t="shared" si="221"/>
        <v>42.581111111111113</v>
      </c>
      <c r="W1562" s="1" t="s">
        <v>21</v>
      </c>
      <c r="X1562" s="1">
        <v>9.1999999999999993</v>
      </c>
      <c r="Y1562" s="4">
        <f t="shared" si="222"/>
        <v>392.43</v>
      </c>
      <c r="Z1562" s="1" t="s">
        <v>15</v>
      </c>
      <c r="AA1562" s="1" t="s">
        <v>28</v>
      </c>
      <c r="AB1562" s="1" t="s">
        <v>17</v>
      </c>
      <c r="AC1562" s="1" t="s">
        <v>18</v>
      </c>
      <c r="AD1562" s="1" t="s">
        <v>31</v>
      </c>
      <c r="AE1562" s="2">
        <v>40075</v>
      </c>
    </row>
    <row r="1563" spans="1:31" x14ac:dyDescent="0.25">
      <c r="A1563">
        <f t="shared" si="223"/>
        <v>1562</v>
      </c>
      <c r="B1563" s="1">
        <v>41412</v>
      </c>
      <c r="C1563" s="2">
        <v>40073</v>
      </c>
      <c r="D1563" s="1" t="s">
        <v>27</v>
      </c>
      <c r="E1563" s="1" t="str">
        <f t="shared" si="216"/>
        <v>*</v>
      </c>
      <c r="F1563" s="1" t="str">
        <f t="shared" si="217"/>
        <v>*</v>
      </c>
      <c r="G1563" s="1" t="str">
        <f t="shared" si="218"/>
        <v>*</v>
      </c>
      <c r="J1563" s="1" t="str">
        <f t="shared" si="219"/>
        <v>*</v>
      </c>
      <c r="P1563" s="1">
        <v>47</v>
      </c>
      <c r="Q1563" s="1">
        <f t="shared" si="224"/>
        <v>0.05</v>
      </c>
      <c r="T1563" s="4">
        <v>263.81</v>
      </c>
      <c r="U1563" s="9">
        <f t="shared" si="220"/>
        <v>0</v>
      </c>
      <c r="V1563" s="4">
        <f t="shared" si="221"/>
        <v>5.6129787234042556</v>
      </c>
      <c r="W1563" s="1" t="s">
        <v>21</v>
      </c>
      <c r="X1563" s="1">
        <v>7.78</v>
      </c>
      <c r="Y1563" s="4">
        <f t="shared" si="222"/>
        <v>271.58999999999997</v>
      </c>
      <c r="Z1563" s="1" t="s">
        <v>15</v>
      </c>
      <c r="AA1563" s="1" t="s">
        <v>16</v>
      </c>
      <c r="AB1563" s="1" t="s">
        <v>29</v>
      </c>
      <c r="AC1563" s="1" t="s">
        <v>43</v>
      </c>
      <c r="AD1563" s="1" t="s">
        <v>19</v>
      </c>
      <c r="AE1563" s="2">
        <v>40075</v>
      </c>
    </row>
    <row r="1564" spans="1:31" x14ac:dyDescent="0.25">
      <c r="A1564">
        <f t="shared" si="223"/>
        <v>1563</v>
      </c>
      <c r="B1564" s="1">
        <v>38915</v>
      </c>
      <c r="C1564" s="2">
        <v>40073</v>
      </c>
      <c r="D1564" s="1" t="s">
        <v>36</v>
      </c>
      <c r="E1564" s="1" t="str">
        <f t="shared" si="216"/>
        <v>*</v>
      </c>
      <c r="F1564" s="1" t="str">
        <f t="shared" si="217"/>
        <v>*</v>
      </c>
      <c r="G1564" s="1" t="str">
        <f t="shared" si="218"/>
        <v>*</v>
      </c>
      <c r="J1564" s="1" t="str">
        <f t="shared" si="219"/>
        <v>*</v>
      </c>
      <c r="P1564" s="1">
        <v>34</v>
      </c>
      <c r="Q1564" s="1">
        <f t="shared" si="224"/>
        <v>0.04</v>
      </c>
      <c r="T1564" s="4">
        <v>253.6</v>
      </c>
      <c r="U1564" s="9">
        <f t="shared" si="220"/>
        <v>0</v>
      </c>
      <c r="V1564" s="4">
        <f t="shared" si="221"/>
        <v>7.4588235294117649</v>
      </c>
      <c r="W1564" s="1" t="s">
        <v>21</v>
      </c>
      <c r="X1564" s="1">
        <v>4</v>
      </c>
      <c r="Y1564" s="4">
        <f t="shared" si="222"/>
        <v>257.60000000000002</v>
      </c>
      <c r="Z1564" s="1" t="s">
        <v>22</v>
      </c>
      <c r="AA1564" s="1" t="s">
        <v>28</v>
      </c>
      <c r="AB1564" s="1" t="s">
        <v>17</v>
      </c>
      <c r="AC1564" s="1" t="s">
        <v>18</v>
      </c>
      <c r="AD1564" s="1" t="s">
        <v>31</v>
      </c>
      <c r="AE1564" s="2">
        <v>40075</v>
      </c>
    </row>
    <row r="1565" spans="1:31" x14ac:dyDescent="0.25">
      <c r="A1565">
        <f t="shared" si="223"/>
        <v>1564</v>
      </c>
      <c r="B1565" s="1">
        <v>31619</v>
      </c>
      <c r="C1565" s="2">
        <v>40073</v>
      </c>
      <c r="D1565" s="1" t="s">
        <v>13</v>
      </c>
      <c r="E1565" s="1" t="str">
        <f t="shared" si="216"/>
        <v>*</v>
      </c>
      <c r="F1565" s="1" t="str">
        <f t="shared" si="217"/>
        <v>*</v>
      </c>
      <c r="G1565" s="1" t="str">
        <f t="shared" si="218"/>
        <v>*</v>
      </c>
      <c r="J1565" s="1" t="str">
        <f t="shared" si="219"/>
        <v>*</v>
      </c>
      <c r="P1565" s="1">
        <v>11</v>
      </c>
      <c r="Q1565" s="1">
        <f t="shared" si="224"/>
        <v>0.02</v>
      </c>
      <c r="T1565" s="4">
        <v>114.87</v>
      </c>
      <c r="U1565" s="9">
        <f t="shared" si="220"/>
        <v>0</v>
      </c>
      <c r="V1565" s="4">
        <f t="shared" si="221"/>
        <v>10.442727272727273</v>
      </c>
      <c r="W1565" s="1" t="s">
        <v>21</v>
      </c>
      <c r="X1565" s="1">
        <v>3.99</v>
      </c>
      <c r="Y1565" s="4">
        <f t="shared" si="222"/>
        <v>118.86</v>
      </c>
      <c r="Z1565" s="1" t="s">
        <v>42</v>
      </c>
      <c r="AA1565" s="1" t="s">
        <v>28</v>
      </c>
      <c r="AB1565" s="1" t="s">
        <v>29</v>
      </c>
      <c r="AC1565" s="1" t="s">
        <v>63</v>
      </c>
      <c r="AD1565" s="1" t="s">
        <v>19</v>
      </c>
      <c r="AE1565" s="2">
        <v>40080</v>
      </c>
    </row>
    <row r="1566" spans="1:31" x14ac:dyDescent="0.25">
      <c r="A1566">
        <f t="shared" si="223"/>
        <v>1565</v>
      </c>
      <c r="B1566" s="1">
        <v>38915</v>
      </c>
      <c r="C1566" s="2">
        <v>40073</v>
      </c>
      <c r="D1566" s="1" t="s">
        <v>36</v>
      </c>
      <c r="E1566" s="1" t="str">
        <f t="shared" si="216"/>
        <v>*</v>
      </c>
      <c r="F1566" s="1" t="str">
        <f t="shared" si="217"/>
        <v>*</v>
      </c>
      <c r="G1566" s="1" t="str">
        <f t="shared" si="218"/>
        <v>*</v>
      </c>
      <c r="J1566" s="1" t="str">
        <f t="shared" si="219"/>
        <v>*</v>
      </c>
      <c r="P1566" s="1">
        <v>12</v>
      </c>
      <c r="Q1566" s="1">
        <f t="shared" si="224"/>
        <v>0.02</v>
      </c>
      <c r="T1566" s="4">
        <v>96.73</v>
      </c>
      <c r="U1566" s="9">
        <f t="shared" si="220"/>
        <v>0</v>
      </c>
      <c r="V1566" s="4">
        <f t="shared" si="221"/>
        <v>8.0608333333333331</v>
      </c>
      <c r="W1566" s="1" t="s">
        <v>21</v>
      </c>
      <c r="X1566" s="1">
        <v>9.23</v>
      </c>
      <c r="Y1566" s="4">
        <f t="shared" si="222"/>
        <v>105.96000000000001</v>
      </c>
      <c r="Z1566" s="1" t="s">
        <v>22</v>
      </c>
      <c r="AA1566" s="1" t="s">
        <v>28</v>
      </c>
      <c r="AB1566" s="1" t="s">
        <v>29</v>
      </c>
      <c r="AC1566" s="1" t="s">
        <v>63</v>
      </c>
      <c r="AD1566" s="1" t="s">
        <v>19</v>
      </c>
      <c r="AE1566" s="2">
        <v>40074</v>
      </c>
    </row>
    <row r="1567" spans="1:31" x14ac:dyDescent="0.25">
      <c r="A1567">
        <f t="shared" si="223"/>
        <v>1566</v>
      </c>
      <c r="B1567" s="1">
        <v>19204</v>
      </c>
      <c r="C1567" s="2">
        <v>40074</v>
      </c>
      <c r="D1567" s="1" t="s">
        <v>36</v>
      </c>
      <c r="E1567" s="1" t="str">
        <f t="shared" si="216"/>
        <v>*</v>
      </c>
      <c r="F1567" s="1" t="str">
        <f t="shared" si="217"/>
        <v>*</v>
      </c>
      <c r="G1567" s="1" t="str">
        <f t="shared" si="218"/>
        <v>*</v>
      </c>
      <c r="J1567" s="1" t="str">
        <f t="shared" si="219"/>
        <v>*</v>
      </c>
      <c r="P1567" s="1">
        <v>28</v>
      </c>
      <c r="Q1567" s="1">
        <f t="shared" si="224"/>
        <v>3.5000000000000003E-2</v>
      </c>
      <c r="T1567" s="4">
        <v>1642.05</v>
      </c>
      <c r="U1567" s="9">
        <f t="shared" si="220"/>
        <v>1</v>
      </c>
      <c r="V1567" s="4">
        <f t="shared" si="221"/>
        <v>58.644642857142856</v>
      </c>
      <c r="W1567" s="1" t="s">
        <v>21</v>
      </c>
      <c r="X1567" s="1">
        <v>4.8600000000000003</v>
      </c>
      <c r="Y1567" s="4">
        <f t="shared" si="222"/>
        <v>1646.9099999999999</v>
      </c>
      <c r="Z1567" s="1" t="s">
        <v>22</v>
      </c>
      <c r="AA1567" s="1" t="s">
        <v>28</v>
      </c>
      <c r="AB1567" s="1" t="s">
        <v>29</v>
      </c>
      <c r="AC1567" s="1" t="s">
        <v>40</v>
      </c>
      <c r="AD1567" s="1" t="s">
        <v>19</v>
      </c>
      <c r="AE1567" s="2">
        <v>40076</v>
      </c>
    </row>
    <row r="1568" spans="1:31" x14ac:dyDescent="0.25">
      <c r="A1568">
        <f t="shared" si="223"/>
        <v>1567</v>
      </c>
      <c r="B1568" s="1">
        <v>18371</v>
      </c>
      <c r="C1568" s="2">
        <v>40074</v>
      </c>
      <c r="D1568" s="1" t="s">
        <v>36</v>
      </c>
      <c r="E1568" s="1" t="str">
        <f t="shared" si="216"/>
        <v>*</v>
      </c>
      <c r="F1568" s="1" t="str">
        <f t="shared" si="217"/>
        <v>*</v>
      </c>
      <c r="G1568" s="1" t="str">
        <f t="shared" si="218"/>
        <v>*</v>
      </c>
      <c r="J1568" s="1" t="str">
        <f t="shared" si="219"/>
        <v>*</v>
      </c>
      <c r="P1568" s="1">
        <v>30</v>
      </c>
      <c r="Q1568" s="1">
        <f t="shared" si="224"/>
        <v>0.04</v>
      </c>
      <c r="T1568" s="4">
        <v>1394.36</v>
      </c>
      <c r="U1568" s="9">
        <f t="shared" si="220"/>
        <v>1</v>
      </c>
      <c r="V1568" s="4">
        <f t="shared" si="221"/>
        <v>46.478666666666662</v>
      </c>
      <c r="W1568" s="1" t="s">
        <v>21</v>
      </c>
      <c r="X1568" s="1">
        <v>8.99</v>
      </c>
      <c r="Y1568" s="4">
        <f t="shared" si="222"/>
        <v>1403.35</v>
      </c>
      <c r="Z1568" s="1" t="s">
        <v>49</v>
      </c>
      <c r="AA1568" s="1" t="s">
        <v>37</v>
      </c>
      <c r="AB1568" s="1" t="s">
        <v>29</v>
      </c>
      <c r="AC1568" s="1" t="s">
        <v>30</v>
      </c>
      <c r="AD1568" s="1" t="s">
        <v>41</v>
      </c>
      <c r="AE1568" s="2">
        <v>40074</v>
      </c>
    </row>
    <row r="1569" spans="1:31" x14ac:dyDescent="0.25">
      <c r="A1569">
        <f t="shared" si="223"/>
        <v>1568</v>
      </c>
      <c r="B1569" s="1">
        <v>37254</v>
      </c>
      <c r="C1569" s="2">
        <v>40074</v>
      </c>
      <c r="D1569" s="1" t="s">
        <v>20</v>
      </c>
      <c r="E1569" s="1" t="str">
        <f t="shared" si="216"/>
        <v>*</v>
      </c>
      <c r="F1569" s="1" t="str">
        <f t="shared" si="217"/>
        <v>**</v>
      </c>
      <c r="G1569" s="1" t="str">
        <f t="shared" si="218"/>
        <v>**</v>
      </c>
      <c r="J1569" s="1" t="str">
        <f t="shared" si="219"/>
        <v>**</v>
      </c>
      <c r="P1569" s="1">
        <v>28</v>
      </c>
      <c r="Q1569" s="1">
        <f t="shared" si="224"/>
        <v>3.5000000000000003E-2</v>
      </c>
      <c r="T1569" s="4">
        <v>739.94</v>
      </c>
      <c r="U1569" s="9">
        <f t="shared" si="220"/>
        <v>0</v>
      </c>
      <c r="V1569" s="4">
        <f t="shared" si="221"/>
        <v>26.426428571428573</v>
      </c>
      <c r="W1569" s="1" t="s">
        <v>21</v>
      </c>
      <c r="X1569" s="1">
        <v>1.39</v>
      </c>
      <c r="Y1569" s="4">
        <f t="shared" si="222"/>
        <v>741.33</v>
      </c>
      <c r="Z1569" s="1" t="s">
        <v>22</v>
      </c>
      <c r="AA1569" s="1" t="s">
        <v>16</v>
      </c>
      <c r="AB1569" s="1" t="s">
        <v>29</v>
      </c>
      <c r="AC1569" s="1" t="s">
        <v>57</v>
      </c>
      <c r="AD1569" s="1" t="s">
        <v>19</v>
      </c>
      <c r="AE1569" s="2">
        <v>40075</v>
      </c>
    </row>
    <row r="1570" spans="1:31" x14ac:dyDescent="0.25">
      <c r="A1570">
        <f t="shared" si="223"/>
        <v>1569</v>
      </c>
      <c r="B1570" s="1">
        <v>19204</v>
      </c>
      <c r="C1570" s="2">
        <v>40074</v>
      </c>
      <c r="D1570" s="1" t="s">
        <v>36</v>
      </c>
      <c r="E1570" s="1" t="str">
        <f t="shared" si="216"/>
        <v>*</v>
      </c>
      <c r="F1570" s="1" t="str">
        <f t="shared" si="217"/>
        <v>*</v>
      </c>
      <c r="G1570" s="1" t="str">
        <f t="shared" si="218"/>
        <v>*</v>
      </c>
      <c r="J1570" s="1" t="str">
        <f t="shared" si="219"/>
        <v>*</v>
      </c>
      <c r="P1570" s="1">
        <v>27</v>
      </c>
      <c r="Q1570" s="1">
        <f t="shared" si="224"/>
        <v>3.5000000000000003E-2</v>
      </c>
      <c r="T1570" s="4">
        <v>233.92</v>
      </c>
      <c r="U1570" s="9">
        <f t="shared" si="220"/>
        <v>0</v>
      </c>
      <c r="V1570" s="4">
        <f t="shared" si="221"/>
        <v>8.6637037037037032</v>
      </c>
      <c r="W1570" s="1" t="s">
        <v>21</v>
      </c>
      <c r="X1570" s="1">
        <v>8.5399999999999991</v>
      </c>
      <c r="Y1570" s="4">
        <f t="shared" si="222"/>
        <v>242.45999999999998</v>
      </c>
      <c r="Z1570" s="1" t="s">
        <v>22</v>
      </c>
      <c r="AA1570" s="1" t="s">
        <v>28</v>
      </c>
      <c r="AB1570" s="1" t="s">
        <v>17</v>
      </c>
      <c r="AC1570" s="1" t="s">
        <v>18</v>
      </c>
      <c r="AD1570" s="1" t="s">
        <v>41</v>
      </c>
      <c r="AE1570" s="2">
        <v>40075</v>
      </c>
    </row>
    <row r="1571" spans="1:31" x14ac:dyDescent="0.25">
      <c r="A1571">
        <f t="shared" si="223"/>
        <v>1570</v>
      </c>
      <c r="B1571" s="1">
        <v>48385</v>
      </c>
      <c r="C1571" s="2">
        <v>40074</v>
      </c>
      <c r="D1571" s="1" t="s">
        <v>36</v>
      </c>
      <c r="E1571" s="1" t="str">
        <f t="shared" si="216"/>
        <v>*</v>
      </c>
      <c r="F1571" s="1" t="str">
        <f t="shared" si="217"/>
        <v>*</v>
      </c>
      <c r="G1571" s="1" t="str">
        <f t="shared" si="218"/>
        <v>*</v>
      </c>
      <c r="J1571" s="1" t="str">
        <f t="shared" si="219"/>
        <v>*</v>
      </c>
      <c r="P1571" s="1">
        <v>16</v>
      </c>
      <c r="Q1571" s="1">
        <f t="shared" si="224"/>
        <v>0.02</v>
      </c>
      <c r="T1571" s="4">
        <v>88.24</v>
      </c>
      <c r="U1571" s="9">
        <f t="shared" si="220"/>
        <v>0</v>
      </c>
      <c r="V1571" s="4">
        <f t="shared" si="221"/>
        <v>5.5149999999999997</v>
      </c>
      <c r="W1571" s="1" t="s">
        <v>21</v>
      </c>
      <c r="X1571" s="1">
        <v>4.62</v>
      </c>
      <c r="Y1571" s="4">
        <f t="shared" si="222"/>
        <v>92.86</v>
      </c>
      <c r="Z1571" s="1" t="s">
        <v>46</v>
      </c>
      <c r="AA1571" s="1" t="s">
        <v>23</v>
      </c>
      <c r="AB1571" s="1" t="s">
        <v>24</v>
      </c>
      <c r="AC1571" s="1" t="s">
        <v>38</v>
      </c>
      <c r="AD1571" s="1" t="s">
        <v>41</v>
      </c>
      <c r="AE1571" s="2">
        <v>40076</v>
      </c>
    </row>
    <row r="1572" spans="1:31" x14ac:dyDescent="0.25">
      <c r="A1572">
        <f t="shared" si="223"/>
        <v>1571</v>
      </c>
      <c r="B1572" s="1">
        <v>4645</v>
      </c>
      <c r="C1572" s="2">
        <v>40075</v>
      </c>
      <c r="D1572" s="1" t="s">
        <v>32</v>
      </c>
      <c r="E1572" s="1" t="str">
        <f t="shared" si="216"/>
        <v>***</v>
      </c>
      <c r="F1572" s="1" t="str">
        <f t="shared" si="217"/>
        <v>***</v>
      </c>
      <c r="G1572" s="1" t="str">
        <f t="shared" si="218"/>
        <v>***</v>
      </c>
      <c r="J1572" s="1" t="str">
        <f t="shared" si="219"/>
        <v>***</v>
      </c>
      <c r="P1572" s="1">
        <v>11</v>
      </c>
      <c r="Q1572" s="1">
        <f t="shared" si="224"/>
        <v>0.02</v>
      </c>
      <c r="T1572" s="4">
        <v>3563.88</v>
      </c>
      <c r="U1572" s="9">
        <f t="shared" si="220"/>
        <v>1</v>
      </c>
      <c r="V1572" s="4">
        <f t="shared" si="221"/>
        <v>323.98909090909092</v>
      </c>
      <c r="W1572" s="1" t="s">
        <v>21</v>
      </c>
      <c r="X1572" s="1">
        <v>11.64</v>
      </c>
      <c r="Y1572" s="4">
        <f t="shared" si="222"/>
        <v>3575.52</v>
      </c>
      <c r="Z1572" s="1" t="s">
        <v>46</v>
      </c>
      <c r="AA1572" s="1" t="s">
        <v>23</v>
      </c>
      <c r="AB1572" s="1" t="s">
        <v>24</v>
      </c>
      <c r="AC1572" s="1" t="s">
        <v>47</v>
      </c>
      <c r="AD1572" s="1" t="s">
        <v>48</v>
      </c>
      <c r="AE1572" s="2">
        <v>40077</v>
      </c>
    </row>
    <row r="1573" spans="1:31" x14ac:dyDescent="0.25">
      <c r="A1573">
        <f t="shared" si="223"/>
        <v>1572</v>
      </c>
      <c r="B1573" s="1">
        <v>8320</v>
      </c>
      <c r="C1573" s="2">
        <v>40075</v>
      </c>
      <c r="D1573" s="1" t="s">
        <v>27</v>
      </c>
      <c r="E1573" s="1" t="str">
        <f t="shared" si="216"/>
        <v>*</v>
      </c>
      <c r="F1573" s="1" t="str">
        <f t="shared" si="217"/>
        <v>*</v>
      </c>
      <c r="G1573" s="1" t="str">
        <f t="shared" si="218"/>
        <v>*</v>
      </c>
      <c r="J1573" s="1" t="str">
        <f t="shared" si="219"/>
        <v>*</v>
      </c>
      <c r="P1573" s="1">
        <v>35</v>
      </c>
      <c r="Q1573" s="1">
        <f t="shared" si="224"/>
        <v>0.04</v>
      </c>
      <c r="T1573" s="4">
        <v>1142.3599999999999</v>
      </c>
      <c r="U1573" s="9">
        <f t="shared" si="220"/>
        <v>1</v>
      </c>
      <c r="V1573" s="4">
        <f t="shared" si="221"/>
        <v>32.638857142857141</v>
      </c>
      <c r="W1573" s="1" t="s">
        <v>21</v>
      </c>
      <c r="X1573" s="1">
        <v>4</v>
      </c>
      <c r="Y1573" s="4">
        <f t="shared" si="222"/>
        <v>1146.3599999999999</v>
      </c>
      <c r="Z1573" s="1" t="s">
        <v>64</v>
      </c>
      <c r="AA1573" s="1" t="s">
        <v>37</v>
      </c>
      <c r="AB1573" s="1" t="s">
        <v>24</v>
      </c>
      <c r="AC1573" s="1" t="s">
        <v>38</v>
      </c>
      <c r="AD1573" s="1" t="s">
        <v>19</v>
      </c>
      <c r="AE1573" s="2">
        <v>40078</v>
      </c>
    </row>
    <row r="1574" spans="1:31" x14ac:dyDescent="0.25">
      <c r="A1574">
        <f t="shared" si="223"/>
        <v>1573</v>
      </c>
      <c r="B1574" s="1">
        <v>4645</v>
      </c>
      <c r="C1574" s="2">
        <v>40075</v>
      </c>
      <c r="D1574" s="1" t="s">
        <v>32</v>
      </c>
      <c r="E1574" s="1" t="str">
        <f t="shared" si="216"/>
        <v>***</v>
      </c>
      <c r="F1574" s="1" t="str">
        <f t="shared" si="217"/>
        <v>***</v>
      </c>
      <c r="G1574" s="1" t="str">
        <f t="shared" si="218"/>
        <v>***</v>
      </c>
      <c r="J1574" s="1" t="str">
        <f t="shared" si="219"/>
        <v>***</v>
      </c>
      <c r="P1574" s="1">
        <v>30</v>
      </c>
      <c r="Q1574" s="1">
        <f t="shared" si="224"/>
        <v>0.04</v>
      </c>
      <c r="T1574" s="4">
        <v>920</v>
      </c>
      <c r="U1574" s="9">
        <f t="shared" si="220"/>
        <v>0</v>
      </c>
      <c r="V1574" s="4">
        <f t="shared" si="221"/>
        <v>30.666666666666668</v>
      </c>
      <c r="W1574" s="1" t="s">
        <v>21</v>
      </c>
      <c r="X1574" s="1">
        <v>4</v>
      </c>
      <c r="Y1574" s="4">
        <f t="shared" si="222"/>
        <v>924</v>
      </c>
      <c r="Z1574" s="1" t="s">
        <v>46</v>
      </c>
      <c r="AA1574" s="1" t="s">
        <v>23</v>
      </c>
      <c r="AB1574" s="1" t="s">
        <v>24</v>
      </c>
      <c r="AC1574" s="1" t="s">
        <v>38</v>
      </c>
      <c r="AD1574" s="1" t="s">
        <v>19</v>
      </c>
      <c r="AE1574" s="2">
        <v>40075</v>
      </c>
    </row>
    <row r="1575" spans="1:31" x14ac:dyDescent="0.25">
      <c r="A1575">
        <f t="shared" si="223"/>
        <v>1574</v>
      </c>
      <c r="B1575" s="1">
        <v>2816</v>
      </c>
      <c r="C1575" s="2">
        <v>40075</v>
      </c>
      <c r="D1575" s="1" t="s">
        <v>20</v>
      </c>
      <c r="E1575" s="1" t="str">
        <f t="shared" si="216"/>
        <v>*</v>
      </c>
      <c r="F1575" s="1" t="str">
        <f t="shared" si="217"/>
        <v>**</v>
      </c>
      <c r="G1575" s="1" t="str">
        <f t="shared" si="218"/>
        <v>**</v>
      </c>
      <c r="J1575" s="1" t="str">
        <f t="shared" si="219"/>
        <v>**</v>
      </c>
      <c r="P1575" s="1">
        <v>35</v>
      </c>
      <c r="Q1575" s="1">
        <f t="shared" si="224"/>
        <v>0.04</v>
      </c>
      <c r="T1575" s="4">
        <v>787.56</v>
      </c>
      <c r="U1575" s="9">
        <f t="shared" si="220"/>
        <v>0</v>
      </c>
      <c r="V1575" s="4">
        <f t="shared" si="221"/>
        <v>22.501714285714286</v>
      </c>
      <c r="W1575" s="1" t="s">
        <v>21</v>
      </c>
      <c r="X1575" s="1">
        <v>2.87</v>
      </c>
      <c r="Y1575" s="4">
        <f t="shared" si="222"/>
        <v>790.43</v>
      </c>
      <c r="Z1575" s="1" t="s">
        <v>51</v>
      </c>
      <c r="AA1575" s="1" t="s">
        <v>28</v>
      </c>
      <c r="AB1575" s="1" t="s">
        <v>29</v>
      </c>
      <c r="AC1575" s="1" t="s">
        <v>30</v>
      </c>
      <c r="AD1575" s="1" t="s">
        <v>41</v>
      </c>
      <c r="AE1575" s="2">
        <v>40076</v>
      </c>
    </row>
    <row r="1576" spans="1:31" x14ac:dyDescent="0.25">
      <c r="A1576">
        <f t="shared" si="223"/>
        <v>1575</v>
      </c>
      <c r="B1576" s="1">
        <v>54436</v>
      </c>
      <c r="C1576" s="2">
        <v>40075</v>
      </c>
      <c r="D1576" s="1" t="s">
        <v>20</v>
      </c>
      <c r="E1576" s="1" t="str">
        <f t="shared" si="216"/>
        <v>*</v>
      </c>
      <c r="F1576" s="1" t="str">
        <f t="shared" si="217"/>
        <v>**</v>
      </c>
      <c r="G1576" s="1" t="str">
        <f t="shared" si="218"/>
        <v>**</v>
      </c>
      <c r="J1576" s="1" t="str">
        <f t="shared" si="219"/>
        <v>**</v>
      </c>
      <c r="P1576" s="1">
        <v>17</v>
      </c>
      <c r="Q1576" s="1">
        <f t="shared" si="224"/>
        <v>0.02</v>
      </c>
      <c r="T1576" s="4">
        <v>705.85</v>
      </c>
      <c r="U1576" s="9">
        <f t="shared" si="220"/>
        <v>0</v>
      </c>
      <c r="V1576" s="4">
        <f t="shared" si="221"/>
        <v>41.52058823529412</v>
      </c>
      <c r="W1576" s="1" t="s">
        <v>14</v>
      </c>
      <c r="X1576" s="1">
        <v>1.99</v>
      </c>
      <c r="Y1576" s="4">
        <f t="shared" si="222"/>
        <v>707.84</v>
      </c>
      <c r="Z1576" s="1" t="s">
        <v>51</v>
      </c>
      <c r="AA1576" s="1" t="s">
        <v>28</v>
      </c>
      <c r="AB1576" s="1" t="s">
        <v>24</v>
      </c>
      <c r="AC1576" s="1" t="s">
        <v>38</v>
      </c>
      <c r="AD1576" s="1" t="s">
        <v>41</v>
      </c>
      <c r="AE1576" s="2">
        <v>40075</v>
      </c>
    </row>
    <row r="1577" spans="1:31" x14ac:dyDescent="0.25">
      <c r="A1577">
        <f t="shared" si="223"/>
        <v>1576</v>
      </c>
      <c r="B1577" s="1">
        <v>59238</v>
      </c>
      <c r="C1577" s="2">
        <v>40075</v>
      </c>
      <c r="D1577" s="1" t="s">
        <v>20</v>
      </c>
      <c r="E1577" s="1" t="str">
        <f t="shared" si="216"/>
        <v>*</v>
      </c>
      <c r="F1577" s="1" t="str">
        <f t="shared" si="217"/>
        <v>**</v>
      </c>
      <c r="G1577" s="1" t="str">
        <f t="shared" si="218"/>
        <v>**</v>
      </c>
      <c r="J1577" s="1" t="str">
        <f t="shared" si="219"/>
        <v>**</v>
      </c>
      <c r="P1577" s="1">
        <v>11</v>
      </c>
      <c r="Q1577" s="1">
        <f t="shared" si="224"/>
        <v>0.02</v>
      </c>
      <c r="T1577" s="4">
        <v>455.88</v>
      </c>
      <c r="U1577" s="9">
        <f t="shared" si="220"/>
        <v>0</v>
      </c>
      <c r="V1577" s="4">
        <f t="shared" si="221"/>
        <v>41.443636363636365</v>
      </c>
      <c r="W1577" s="1" t="s">
        <v>14</v>
      </c>
      <c r="X1577" s="1">
        <v>8.99</v>
      </c>
      <c r="Y1577" s="4">
        <f t="shared" si="222"/>
        <v>464.87</v>
      </c>
      <c r="Z1577" s="1" t="s">
        <v>49</v>
      </c>
      <c r="AA1577" s="1" t="s">
        <v>28</v>
      </c>
      <c r="AB1577" s="1" t="s">
        <v>29</v>
      </c>
      <c r="AC1577" s="1" t="s">
        <v>30</v>
      </c>
      <c r="AD1577" s="1" t="s">
        <v>41</v>
      </c>
      <c r="AE1577" s="2">
        <v>40076</v>
      </c>
    </row>
    <row r="1578" spans="1:31" x14ac:dyDescent="0.25">
      <c r="A1578">
        <f t="shared" si="223"/>
        <v>1577</v>
      </c>
      <c r="B1578" s="1">
        <v>54436</v>
      </c>
      <c r="C1578" s="2">
        <v>40075</v>
      </c>
      <c r="D1578" s="1" t="s">
        <v>20</v>
      </c>
      <c r="E1578" s="1" t="str">
        <f t="shared" si="216"/>
        <v>*</v>
      </c>
      <c r="F1578" s="1" t="str">
        <f t="shared" si="217"/>
        <v>**</v>
      </c>
      <c r="G1578" s="1" t="str">
        <f t="shared" si="218"/>
        <v>**</v>
      </c>
      <c r="J1578" s="1" t="str">
        <f t="shared" si="219"/>
        <v>**</v>
      </c>
      <c r="P1578" s="1">
        <v>37</v>
      </c>
      <c r="Q1578" s="1">
        <f t="shared" si="224"/>
        <v>0.04</v>
      </c>
      <c r="T1578" s="4">
        <v>321.3</v>
      </c>
      <c r="U1578" s="9">
        <f t="shared" si="220"/>
        <v>0</v>
      </c>
      <c r="V1578" s="4">
        <f t="shared" si="221"/>
        <v>8.6837837837837846</v>
      </c>
      <c r="W1578" s="1" t="s">
        <v>21</v>
      </c>
      <c r="X1578" s="1">
        <v>2.83</v>
      </c>
      <c r="Y1578" s="4">
        <f t="shared" si="222"/>
        <v>324.13</v>
      </c>
      <c r="Z1578" s="1" t="s">
        <v>51</v>
      </c>
      <c r="AA1578" s="1" t="s">
        <v>28</v>
      </c>
      <c r="AB1578" s="1" t="s">
        <v>24</v>
      </c>
      <c r="AC1578" s="1" t="s">
        <v>38</v>
      </c>
      <c r="AD1578" s="1" t="s">
        <v>41</v>
      </c>
      <c r="AE1578" s="2">
        <v>40076</v>
      </c>
    </row>
    <row r="1579" spans="1:31" x14ac:dyDescent="0.25">
      <c r="A1579">
        <f t="shared" si="223"/>
        <v>1578</v>
      </c>
      <c r="B1579" s="1">
        <v>8320</v>
      </c>
      <c r="C1579" s="2">
        <v>40075</v>
      </c>
      <c r="D1579" s="1" t="s">
        <v>27</v>
      </c>
      <c r="E1579" s="1" t="str">
        <f t="shared" si="216"/>
        <v>*</v>
      </c>
      <c r="F1579" s="1" t="str">
        <f t="shared" si="217"/>
        <v>*</v>
      </c>
      <c r="G1579" s="1" t="str">
        <f t="shared" si="218"/>
        <v>*</v>
      </c>
      <c r="J1579" s="1" t="str">
        <f t="shared" si="219"/>
        <v>*</v>
      </c>
      <c r="P1579" s="1">
        <v>22</v>
      </c>
      <c r="Q1579" s="1">
        <f t="shared" si="224"/>
        <v>3.5000000000000003E-2</v>
      </c>
      <c r="T1579" s="4">
        <v>150.34</v>
      </c>
      <c r="U1579" s="9">
        <f t="shared" si="220"/>
        <v>0</v>
      </c>
      <c r="V1579" s="4">
        <f t="shared" si="221"/>
        <v>6.833636363636364</v>
      </c>
      <c r="W1579" s="1" t="s">
        <v>14</v>
      </c>
      <c r="X1579" s="1">
        <v>5.14</v>
      </c>
      <c r="Y1579" s="4">
        <f t="shared" si="222"/>
        <v>155.47999999999999</v>
      </c>
      <c r="Z1579" s="1" t="s">
        <v>42</v>
      </c>
      <c r="AA1579" s="1" t="s">
        <v>37</v>
      </c>
      <c r="AB1579" s="1" t="s">
        <v>29</v>
      </c>
      <c r="AC1579" s="1" t="s">
        <v>40</v>
      </c>
      <c r="AD1579" s="1" t="s">
        <v>19</v>
      </c>
      <c r="AE1579" s="2">
        <v>40077</v>
      </c>
    </row>
    <row r="1580" spans="1:31" x14ac:dyDescent="0.25">
      <c r="A1580">
        <f t="shared" si="223"/>
        <v>1579</v>
      </c>
      <c r="B1580" s="1">
        <v>54694</v>
      </c>
      <c r="C1580" s="2">
        <v>40075</v>
      </c>
      <c r="D1580" s="1" t="s">
        <v>32</v>
      </c>
      <c r="E1580" s="1" t="str">
        <f t="shared" si="216"/>
        <v>***</v>
      </c>
      <c r="F1580" s="1" t="str">
        <f t="shared" si="217"/>
        <v>***</v>
      </c>
      <c r="G1580" s="1" t="str">
        <f t="shared" si="218"/>
        <v>***</v>
      </c>
      <c r="J1580" s="1" t="str">
        <f t="shared" si="219"/>
        <v>***</v>
      </c>
      <c r="P1580" s="1">
        <v>43</v>
      </c>
      <c r="Q1580" s="1">
        <f t="shared" si="224"/>
        <v>0.05</v>
      </c>
      <c r="T1580" s="4">
        <v>112.63</v>
      </c>
      <c r="U1580" s="9">
        <f t="shared" si="220"/>
        <v>0</v>
      </c>
      <c r="V1580" s="4">
        <f t="shared" si="221"/>
        <v>2.6193023255813954</v>
      </c>
      <c r="W1580" s="1" t="s">
        <v>21</v>
      </c>
      <c r="X1580" s="1">
        <v>6.35</v>
      </c>
      <c r="Y1580" s="4">
        <f t="shared" si="222"/>
        <v>118.97999999999999</v>
      </c>
      <c r="Z1580" s="1" t="s">
        <v>22</v>
      </c>
      <c r="AA1580" s="1" t="s">
        <v>16</v>
      </c>
      <c r="AB1580" s="1" t="s">
        <v>29</v>
      </c>
      <c r="AC1580" s="1" t="s">
        <v>57</v>
      </c>
      <c r="AD1580" s="1" t="s">
        <v>19</v>
      </c>
      <c r="AE1580" s="2">
        <v>40075</v>
      </c>
    </row>
    <row r="1581" spans="1:31" x14ac:dyDescent="0.25">
      <c r="A1581">
        <f t="shared" si="223"/>
        <v>1580</v>
      </c>
      <c r="B1581" s="1">
        <v>4645</v>
      </c>
      <c r="C1581" s="2">
        <v>40075</v>
      </c>
      <c r="D1581" s="1" t="s">
        <v>32</v>
      </c>
      <c r="E1581" s="1" t="str">
        <f t="shared" si="216"/>
        <v>***</v>
      </c>
      <c r="F1581" s="1" t="str">
        <f t="shared" si="217"/>
        <v>***</v>
      </c>
      <c r="G1581" s="1" t="str">
        <f t="shared" si="218"/>
        <v>***</v>
      </c>
      <c r="J1581" s="1" t="str">
        <f t="shared" si="219"/>
        <v>***</v>
      </c>
      <c r="P1581" s="1">
        <v>7</v>
      </c>
      <c r="Q1581" s="1">
        <f t="shared" si="224"/>
        <v>0.01</v>
      </c>
      <c r="T1581" s="4">
        <v>104.2</v>
      </c>
      <c r="U1581" s="9">
        <f t="shared" si="220"/>
        <v>0</v>
      </c>
      <c r="V1581" s="4">
        <f t="shared" si="221"/>
        <v>14.885714285714286</v>
      </c>
      <c r="W1581" s="1" t="s">
        <v>21</v>
      </c>
      <c r="X1581" s="1">
        <v>3.5</v>
      </c>
      <c r="Y1581" s="4">
        <f t="shared" si="222"/>
        <v>107.7</v>
      </c>
      <c r="Z1581" s="1" t="s">
        <v>46</v>
      </c>
      <c r="AA1581" s="1" t="s">
        <v>23</v>
      </c>
      <c r="AB1581" s="1" t="s">
        <v>29</v>
      </c>
      <c r="AC1581" s="1" t="s">
        <v>63</v>
      </c>
      <c r="AD1581" s="1" t="s">
        <v>19</v>
      </c>
      <c r="AE1581" s="2">
        <v>40077</v>
      </c>
    </row>
    <row r="1582" spans="1:31" x14ac:dyDescent="0.25">
      <c r="A1582">
        <f t="shared" si="223"/>
        <v>1581</v>
      </c>
      <c r="B1582" s="1">
        <v>21831</v>
      </c>
      <c r="C1582" s="2">
        <v>40075</v>
      </c>
      <c r="D1582" s="1" t="s">
        <v>27</v>
      </c>
      <c r="E1582" s="1" t="str">
        <f t="shared" si="216"/>
        <v>*</v>
      </c>
      <c r="F1582" s="1" t="str">
        <f t="shared" si="217"/>
        <v>*</v>
      </c>
      <c r="G1582" s="1" t="str">
        <f t="shared" si="218"/>
        <v>*</v>
      </c>
      <c r="J1582" s="1" t="str">
        <f t="shared" si="219"/>
        <v>*</v>
      </c>
      <c r="P1582" s="1">
        <v>6</v>
      </c>
      <c r="Q1582" s="1">
        <f t="shared" si="224"/>
        <v>0.01</v>
      </c>
      <c r="T1582" s="4">
        <v>28.39</v>
      </c>
      <c r="U1582" s="9">
        <f t="shared" si="220"/>
        <v>0</v>
      </c>
      <c r="V1582" s="4">
        <f t="shared" si="221"/>
        <v>4.7316666666666665</v>
      </c>
      <c r="W1582" s="1" t="s">
        <v>21</v>
      </c>
      <c r="X1582" s="1">
        <v>0.49</v>
      </c>
      <c r="Y1582" s="4">
        <f t="shared" si="222"/>
        <v>28.88</v>
      </c>
      <c r="Z1582" s="1" t="s">
        <v>46</v>
      </c>
      <c r="AA1582" s="1" t="s">
        <v>16</v>
      </c>
      <c r="AB1582" s="1" t="s">
        <v>29</v>
      </c>
      <c r="AC1582" s="1" t="s">
        <v>58</v>
      </c>
      <c r="AD1582" s="1" t="s">
        <v>19</v>
      </c>
      <c r="AE1582" s="2">
        <v>40075</v>
      </c>
    </row>
    <row r="1583" spans="1:31" x14ac:dyDescent="0.25">
      <c r="A1583">
        <f t="shared" si="223"/>
        <v>1582</v>
      </c>
      <c r="B1583" s="1">
        <v>548</v>
      </c>
      <c r="C1583" s="2">
        <v>40076</v>
      </c>
      <c r="D1583" s="1" t="s">
        <v>32</v>
      </c>
      <c r="E1583" s="1" t="str">
        <f t="shared" si="216"/>
        <v>***</v>
      </c>
      <c r="F1583" s="1" t="str">
        <f t="shared" si="217"/>
        <v>***</v>
      </c>
      <c r="G1583" s="1" t="str">
        <f t="shared" si="218"/>
        <v>***</v>
      </c>
      <c r="J1583" s="1" t="str">
        <f t="shared" si="219"/>
        <v>***</v>
      </c>
      <c r="P1583" s="1">
        <v>26</v>
      </c>
      <c r="Q1583" s="1">
        <f t="shared" si="224"/>
        <v>3.5000000000000003E-2</v>
      </c>
      <c r="T1583" s="4">
        <v>2753.1925000000001</v>
      </c>
      <c r="U1583" s="9">
        <f t="shared" si="220"/>
        <v>1</v>
      </c>
      <c r="V1583" s="4">
        <f t="shared" si="221"/>
        <v>105.89201923076924</v>
      </c>
      <c r="W1583" s="1" t="s">
        <v>21</v>
      </c>
      <c r="X1583" s="1">
        <v>4.2</v>
      </c>
      <c r="Y1583" s="4">
        <f t="shared" si="222"/>
        <v>2757.3924999999999</v>
      </c>
      <c r="Z1583" s="1" t="s">
        <v>49</v>
      </c>
      <c r="AA1583" s="1" t="s">
        <v>37</v>
      </c>
      <c r="AB1583" s="1" t="s">
        <v>24</v>
      </c>
      <c r="AC1583" s="1" t="s">
        <v>25</v>
      </c>
      <c r="AD1583" s="1" t="s">
        <v>19</v>
      </c>
      <c r="AE1583" s="2">
        <v>40078</v>
      </c>
    </row>
    <row r="1584" spans="1:31" x14ac:dyDescent="0.25">
      <c r="A1584">
        <f t="shared" si="223"/>
        <v>1583</v>
      </c>
      <c r="B1584" s="1">
        <v>960</v>
      </c>
      <c r="C1584" s="2">
        <v>40076</v>
      </c>
      <c r="D1584" s="1" t="s">
        <v>36</v>
      </c>
      <c r="E1584" s="1" t="str">
        <f t="shared" si="216"/>
        <v>*</v>
      </c>
      <c r="F1584" s="1" t="str">
        <f t="shared" si="217"/>
        <v>*</v>
      </c>
      <c r="G1584" s="1" t="str">
        <f t="shared" si="218"/>
        <v>*</v>
      </c>
      <c r="J1584" s="1" t="str">
        <f t="shared" si="219"/>
        <v>*</v>
      </c>
      <c r="P1584" s="1">
        <v>46</v>
      </c>
      <c r="Q1584" s="1">
        <f t="shared" si="224"/>
        <v>0.05</v>
      </c>
      <c r="T1584" s="4">
        <v>605.97</v>
      </c>
      <c r="U1584" s="9">
        <f t="shared" si="220"/>
        <v>0</v>
      </c>
      <c r="V1584" s="4">
        <f t="shared" si="221"/>
        <v>13.173260869565217</v>
      </c>
      <c r="W1584" s="1" t="s">
        <v>21</v>
      </c>
      <c r="X1584" s="1">
        <v>6.85</v>
      </c>
      <c r="Y1584" s="4">
        <f t="shared" si="222"/>
        <v>612.82000000000005</v>
      </c>
      <c r="Z1584" s="1" t="s">
        <v>22</v>
      </c>
      <c r="AA1584" s="1" t="s">
        <v>16</v>
      </c>
      <c r="AB1584" s="1" t="s">
        <v>17</v>
      </c>
      <c r="AC1584" s="1" t="s">
        <v>18</v>
      </c>
      <c r="AD1584" s="1" t="s">
        <v>31</v>
      </c>
      <c r="AE1584" s="2">
        <v>40077</v>
      </c>
    </row>
    <row r="1585" spans="1:31" x14ac:dyDescent="0.25">
      <c r="A1585">
        <f t="shared" si="223"/>
        <v>1584</v>
      </c>
      <c r="B1585" s="1">
        <v>49059</v>
      </c>
      <c r="C1585" s="2">
        <v>40076</v>
      </c>
      <c r="D1585" s="1" t="s">
        <v>36</v>
      </c>
      <c r="E1585" s="1" t="str">
        <f t="shared" si="216"/>
        <v>*</v>
      </c>
      <c r="F1585" s="1" t="str">
        <f t="shared" si="217"/>
        <v>*</v>
      </c>
      <c r="G1585" s="1" t="str">
        <f t="shared" si="218"/>
        <v>*</v>
      </c>
      <c r="J1585" s="1" t="str">
        <f t="shared" si="219"/>
        <v>*</v>
      </c>
      <c r="P1585" s="1">
        <v>5</v>
      </c>
      <c r="Q1585" s="1">
        <f t="shared" si="224"/>
        <v>0.01</v>
      </c>
      <c r="T1585" s="4">
        <v>252.66</v>
      </c>
      <c r="U1585" s="9">
        <f t="shared" si="220"/>
        <v>0</v>
      </c>
      <c r="V1585" s="4">
        <f t="shared" si="221"/>
        <v>50.531999999999996</v>
      </c>
      <c r="W1585" s="1" t="s">
        <v>21</v>
      </c>
      <c r="X1585" s="1">
        <v>5.81</v>
      </c>
      <c r="Y1585" s="4">
        <f t="shared" si="222"/>
        <v>258.46999999999997</v>
      </c>
      <c r="Z1585" s="1" t="s">
        <v>15</v>
      </c>
      <c r="AA1585" s="1" t="s">
        <v>37</v>
      </c>
      <c r="AB1585" s="1" t="s">
        <v>29</v>
      </c>
      <c r="AC1585" s="1" t="s">
        <v>40</v>
      </c>
      <c r="AD1585" s="1" t="s">
        <v>19</v>
      </c>
      <c r="AE1585" s="2">
        <v>40077</v>
      </c>
    </row>
    <row r="1586" spans="1:31" x14ac:dyDescent="0.25">
      <c r="A1586">
        <f t="shared" si="223"/>
        <v>1585</v>
      </c>
      <c r="B1586" s="1">
        <v>548</v>
      </c>
      <c r="C1586" s="2">
        <v>40076</v>
      </c>
      <c r="D1586" s="1" t="s">
        <v>32</v>
      </c>
      <c r="E1586" s="1" t="str">
        <f t="shared" si="216"/>
        <v>***</v>
      </c>
      <c r="F1586" s="1" t="str">
        <f t="shared" si="217"/>
        <v>***</v>
      </c>
      <c r="G1586" s="1" t="str">
        <f t="shared" si="218"/>
        <v>***</v>
      </c>
      <c r="J1586" s="1" t="str">
        <f t="shared" si="219"/>
        <v>***</v>
      </c>
      <c r="P1586" s="1">
        <v>29</v>
      </c>
      <c r="Q1586" s="1">
        <f t="shared" si="224"/>
        <v>3.5000000000000003E-2</v>
      </c>
      <c r="T1586" s="4">
        <v>202.95</v>
      </c>
      <c r="U1586" s="9">
        <f t="shared" si="220"/>
        <v>0</v>
      </c>
      <c r="V1586" s="4">
        <f t="shared" si="221"/>
        <v>6.9982758620689651</v>
      </c>
      <c r="W1586" s="1" t="s">
        <v>21</v>
      </c>
      <c r="X1586" s="1">
        <v>5.9</v>
      </c>
      <c r="Y1586" s="4">
        <f t="shared" si="222"/>
        <v>208.85</v>
      </c>
      <c r="Z1586" s="1" t="s">
        <v>49</v>
      </c>
      <c r="AA1586" s="1" t="s">
        <v>37</v>
      </c>
      <c r="AB1586" s="1" t="s">
        <v>29</v>
      </c>
      <c r="AC1586" s="1" t="s">
        <v>40</v>
      </c>
      <c r="AD1586" s="1" t="s">
        <v>19</v>
      </c>
      <c r="AE1586" s="2">
        <v>40077</v>
      </c>
    </row>
    <row r="1587" spans="1:31" x14ac:dyDescent="0.25">
      <c r="A1587">
        <f t="shared" si="223"/>
        <v>1586</v>
      </c>
      <c r="B1587" s="1">
        <v>548</v>
      </c>
      <c r="C1587" s="2">
        <v>40076</v>
      </c>
      <c r="D1587" s="1" t="s">
        <v>32</v>
      </c>
      <c r="E1587" s="1" t="str">
        <f t="shared" si="216"/>
        <v>***</v>
      </c>
      <c r="F1587" s="1" t="str">
        <f t="shared" si="217"/>
        <v>***</v>
      </c>
      <c r="G1587" s="1" t="str">
        <f t="shared" si="218"/>
        <v>***</v>
      </c>
      <c r="J1587" s="1" t="str">
        <f t="shared" si="219"/>
        <v>***</v>
      </c>
      <c r="P1587" s="1">
        <v>41</v>
      </c>
      <c r="Q1587" s="1">
        <f t="shared" si="224"/>
        <v>0.05</v>
      </c>
      <c r="T1587" s="4">
        <v>129.49</v>
      </c>
      <c r="U1587" s="9">
        <f t="shared" si="220"/>
        <v>0</v>
      </c>
      <c r="V1587" s="4">
        <f t="shared" si="221"/>
        <v>3.1582926829268296</v>
      </c>
      <c r="W1587" s="1" t="s">
        <v>21</v>
      </c>
      <c r="X1587" s="1">
        <v>0.99</v>
      </c>
      <c r="Y1587" s="4">
        <f t="shared" si="222"/>
        <v>130.48000000000002</v>
      </c>
      <c r="Z1587" s="1" t="s">
        <v>49</v>
      </c>
      <c r="AA1587" s="1" t="s">
        <v>37</v>
      </c>
      <c r="AB1587" s="1" t="s">
        <v>29</v>
      </c>
      <c r="AC1587" s="1" t="s">
        <v>58</v>
      </c>
      <c r="AD1587" s="1" t="s">
        <v>19</v>
      </c>
      <c r="AE1587" s="2">
        <v>40077</v>
      </c>
    </row>
    <row r="1588" spans="1:31" x14ac:dyDescent="0.25">
      <c r="A1588">
        <f t="shared" si="223"/>
        <v>1587</v>
      </c>
      <c r="B1588" s="1">
        <v>49059</v>
      </c>
      <c r="C1588" s="2">
        <v>40076</v>
      </c>
      <c r="D1588" s="1" t="s">
        <v>36</v>
      </c>
      <c r="E1588" s="1" t="str">
        <f t="shared" si="216"/>
        <v>*</v>
      </c>
      <c r="F1588" s="1" t="str">
        <f t="shared" si="217"/>
        <v>*</v>
      </c>
      <c r="G1588" s="1" t="str">
        <f t="shared" si="218"/>
        <v>*</v>
      </c>
      <c r="J1588" s="1" t="str">
        <f t="shared" si="219"/>
        <v>*</v>
      </c>
      <c r="P1588" s="1">
        <v>48</v>
      </c>
      <c r="Q1588" s="1">
        <f t="shared" si="224"/>
        <v>0.05</v>
      </c>
      <c r="T1588" s="4">
        <v>128</v>
      </c>
      <c r="U1588" s="9">
        <f t="shared" si="220"/>
        <v>0</v>
      </c>
      <c r="V1588" s="4">
        <f t="shared" si="221"/>
        <v>2.6666666666666665</v>
      </c>
      <c r="W1588" s="1" t="s">
        <v>21</v>
      </c>
      <c r="X1588" s="1">
        <v>0.5</v>
      </c>
      <c r="Y1588" s="4">
        <f t="shared" si="222"/>
        <v>128.5</v>
      </c>
      <c r="Z1588" s="1" t="s">
        <v>15</v>
      </c>
      <c r="AA1588" s="1" t="s">
        <v>37</v>
      </c>
      <c r="AB1588" s="1" t="s">
        <v>29</v>
      </c>
      <c r="AC1588" s="1" t="s">
        <v>58</v>
      </c>
      <c r="AD1588" s="1" t="s">
        <v>19</v>
      </c>
      <c r="AE1588" s="2">
        <v>40078</v>
      </c>
    </row>
    <row r="1589" spans="1:31" x14ac:dyDescent="0.25">
      <c r="A1589">
        <f t="shared" si="223"/>
        <v>1588</v>
      </c>
      <c r="B1589" s="1">
        <v>13378</v>
      </c>
      <c r="C1589" s="2">
        <v>40077</v>
      </c>
      <c r="D1589" s="1" t="s">
        <v>13</v>
      </c>
      <c r="E1589" s="1" t="str">
        <f t="shared" si="216"/>
        <v>*</v>
      </c>
      <c r="F1589" s="1" t="str">
        <f t="shared" si="217"/>
        <v>*</v>
      </c>
      <c r="G1589" s="1" t="str">
        <f t="shared" si="218"/>
        <v>*</v>
      </c>
      <c r="J1589" s="1" t="str">
        <f t="shared" si="219"/>
        <v>*</v>
      </c>
      <c r="P1589" s="1">
        <v>16</v>
      </c>
      <c r="Q1589" s="1">
        <f t="shared" si="224"/>
        <v>0.02</v>
      </c>
      <c r="T1589" s="4">
        <v>96.04</v>
      </c>
      <c r="U1589" s="9">
        <f t="shared" si="220"/>
        <v>0</v>
      </c>
      <c r="V1589" s="4">
        <f t="shared" si="221"/>
        <v>6.0025000000000004</v>
      </c>
      <c r="W1589" s="1" t="s">
        <v>21</v>
      </c>
      <c r="X1589" s="1">
        <v>5.3</v>
      </c>
      <c r="Y1589" s="4">
        <f t="shared" si="222"/>
        <v>101.34</v>
      </c>
      <c r="Z1589" s="1" t="s">
        <v>44</v>
      </c>
      <c r="AA1589" s="1" t="s">
        <v>28</v>
      </c>
      <c r="AB1589" s="1" t="s">
        <v>29</v>
      </c>
      <c r="AC1589" s="1" t="s">
        <v>45</v>
      </c>
      <c r="AD1589" s="1" t="s">
        <v>41</v>
      </c>
      <c r="AE1589" s="2">
        <v>40082</v>
      </c>
    </row>
    <row r="1590" spans="1:31" x14ac:dyDescent="0.25">
      <c r="A1590">
        <f t="shared" si="223"/>
        <v>1589</v>
      </c>
      <c r="B1590" s="1">
        <v>6020</v>
      </c>
      <c r="C1590" s="2">
        <v>40077</v>
      </c>
      <c r="D1590" s="1" t="s">
        <v>36</v>
      </c>
      <c r="E1590" s="1" t="str">
        <f t="shared" si="216"/>
        <v>*</v>
      </c>
      <c r="F1590" s="1" t="str">
        <f t="shared" si="217"/>
        <v>*</v>
      </c>
      <c r="G1590" s="1" t="str">
        <f t="shared" si="218"/>
        <v>*</v>
      </c>
      <c r="J1590" s="1" t="str">
        <f t="shared" si="219"/>
        <v>*</v>
      </c>
      <c r="P1590" s="1">
        <v>23</v>
      </c>
      <c r="Q1590" s="1">
        <f t="shared" si="224"/>
        <v>3.5000000000000003E-2</v>
      </c>
      <c r="T1590" s="4">
        <v>66.09</v>
      </c>
      <c r="U1590" s="9">
        <f t="shared" si="220"/>
        <v>0</v>
      </c>
      <c r="V1590" s="4">
        <f t="shared" si="221"/>
        <v>2.8734782608695655</v>
      </c>
      <c r="W1590" s="1" t="s">
        <v>21</v>
      </c>
      <c r="X1590" s="1">
        <v>0.99</v>
      </c>
      <c r="Y1590" s="4">
        <f t="shared" si="222"/>
        <v>67.08</v>
      </c>
      <c r="Z1590" s="1" t="s">
        <v>49</v>
      </c>
      <c r="AA1590" s="1" t="s">
        <v>28</v>
      </c>
      <c r="AB1590" s="1" t="s">
        <v>29</v>
      </c>
      <c r="AC1590" s="1" t="s">
        <v>58</v>
      </c>
      <c r="AD1590" s="1" t="s">
        <v>19</v>
      </c>
      <c r="AE1590" s="2">
        <v>40079</v>
      </c>
    </row>
    <row r="1591" spans="1:31" x14ac:dyDescent="0.25">
      <c r="A1591">
        <f t="shared" si="223"/>
        <v>1590</v>
      </c>
      <c r="B1591" s="1">
        <v>41440</v>
      </c>
      <c r="C1591" s="2">
        <v>40078</v>
      </c>
      <c r="D1591" s="1" t="s">
        <v>20</v>
      </c>
      <c r="E1591" s="1" t="str">
        <f t="shared" si="216"/>
        <v>*</v>
      </c>
      <c r="F1591" s="1" t="str">
        <f t="shared" si="217"/>
        <v>**</v>
      </c>
      <c r="G1591" s="1" t="str">
        <f t="shared" si="218"/>
        <v>**</v>
      </c>
      <c r="J1591" s="1" t="str">
        <f t="shared" si="219"/>
        <v>**</v>
      </c>
      <c r="P1591" s="1">
        <v>19</v>
      </c>
      <c r="Q1591" s="1">
        <f t="shared" si="224"/>
        <v>0.02</v>
      </c>
      <c r="T1591" s="4">
        <v>6070.96</v>
      </c>
      <c r="U1591" s="9">
        <f t="shared" si="220"/>
        <v>1</v>
      </c>
      <c r="V1591" s="4">
        <f t="shared" si="221"/>
        <v>319.52421052631581</v>
      </c>
      <c r="W1591" s="1" t="s">
        <v>33</v>
      </c>
      <c r="X1591" s="1">
        <v>54.12</v>
      </c>
      <c r="Y1591" s="4">
        <f t="shared" si="222"/>
        <v>6125.08</v>
      </c>
      <c r="Z1591" s="1" t="s">
        <v>15</v>
      </c>
      <c r="AA1591" s="1" t="s">
        <v>28</v>
      </c>
      <c r="AB1591" s="1" t="s">
        <v>17</v>
      </c>
      <c r="AC1591" s="1" t="s">
        <v>52</v>
      </c>
      <c r="AD1591" s="1" t="s">
        <v>59</v>
      </c>
      <c r="AE1591" s="2">
        <v>40081</v>
      </c>
    </row>
    <row r="1592" spans="1:31" x14ac:dyDescent="0.25">
      <c r="A1592">
        <f t="shared" si="223"/>
        <v>1591</v>
      </c>
      <c r="B1592" s="1">
        <v>41440</v>
      </c>
      <c r="C1592" s="2">
        <v>40078</v>
      </c>
      <c r="D1592" s="1" t="s">
        <v>20</v>
      </c>
      <c r="E1592" s="1" t="str">
        <f t="shared" si="216"/>
        <v>*</v>
      </c>
      <c r="F1592" s="1" t="str">
        <f t="shared" si="217"/>
        <v>**</v>
      </c>
      <c r="G1592" s="1" t="str">
        <f t="shared" si="218"/>
        <v>**</v>
      </c>
      <c r="J1592" s="1" t="str">
        <f t="shared" si="219"/>
        <v>**</v>
      </c>
      <c r="P1592" s="1">
        <v>20</v>
      </c>
      <c r="Q1592" s="1">
        <f t="shared" si="224"/>
        <v>3.5000000000000003E-2</v>
      </c>
      <c r="T1592" s="4">
        <v>92.94</v>
      </c>
      <c r="U1592" s="9">
        <f t="shared" si="220"/>
        <v>0</v>
      </c>
      <c r="V1592" s="4">
        <f t="shared" si="221"/>
        <v>4.6470000000000002</v>
      </c>
      <c r="W1592" s="1" t="s">
        <v>21</v>
      </c>
      <c r="X1592" s="1">
        <v>0.5</v>
      </c>
      <c r="Y1592" s="4">
        <f t="shared" si="222"/>
        <v>93.44</v>
      </c>
      <c r="Z1592" s="1" t="s">
        <v>15</v>
      </c>
      <c r="AA1592" s="1" t="s">
        <v>28</v>
      </c>
      <c r="AB1592" s="1" t="s">
        <v>29</v>
      </c>
      <c r="AC1592" s="1" t="s">
        <v>58</v>
      </c>
      <c r="AD1592" s="1" t="s">
        <v>19</v>
      </c>
      <c r="AE1592" s="2">
        <v>40079</v>
      </c>
    </row>
    <row r="1593" spans="1:31" x14ac:dyDescent="0.25">
      <c r="A1593">
        <f t="shared" si="223"/>
        <v>1592</v>
      </c>
      <c r="B1593" s="1">
        <v>49088</v>
      </c>
      <c r="C1593" s="2">
        <v>40079</v>
      </c>
      <c r="D1593" s="1" t="s">
        <v>32</v>
      </c>
      <c r="E1593" s="1" t="str">
        <f t="shared" si="216"/>
        <v>***</v>
      </c>
      <c r="F1593" s="1" t="str">
        <f t="shared" si="217"/>
        <v>***</v>
      </c>
      <c r="G1593" s="1" t="str">
        <f t="shared" si="218"/>
        <v>***</v>
      </c>
      <c r="J1593" s="1" t="str">
        <f t="shared" si="219"/>
        <v>***</v>
      </c>
      <c r="P1593" s="1">
        <v>15</v>
      </c>
      <c r="Q1593" s="1">
        <f t="shared" si="224"/>
        <v>0.02</v>
      </c>
      <c r="T1593" s="4">
        <v>4012.58</v>
      </c>
      <c r="U1593" s="9">
        <f t="shared" si="220"/>
        <v>1</v>
      </c>
      <c r="V1593" s="4">
        <f t="shared" si="221"/>
        <v>267.50533333333334</v>
      </c>
      <c r="W1593" s="1" t="s">
        <v>14</v>
      </c>
      <c r="X1593" s="1">
        <v>35</v>
      </c>
      <c r="Y1593" s="4">
        <f t="shared" si="222"/>
        <v>4047.58</v>
      </c>
      <c r="Z1593" s="1" t="s">
        <v>53</v>
      </c>
      <c r="AA1593" s="1" t="s">
        <v>16</v>
      </c>
      <c r="AB1593" s="1" t="s">
        <v>29</v>
      </c>
      <c r="AC1593" s="1" t="s">
        <v>55</v>
      </c>
      <c r="AD1593" s="1" t="s">
        <v>48</v>
      </c>
      <c r="AE1593" s="2">
        <v>40080</v>
      </c>
    </row>
    <row r="1594" spans="1:31" x14ac:dyDescent="0.25">
      <c r="A1594">
        <f t="shared" si="223"/>
        <v>1593</v>
      </c>
      <c r="B1594" s="1">
        <v>49735</v>
      </c>
      <c r="C1594" s="2">
        <v>40079</v>
      </c>
      <c r="D1594" s="1" t="s">
        <v>27</v>
      </c>
      <c r="E1594" s="1" t="str">
        <f t="shared" si="216"/>
        <v>*</v>
      </c>
      <c r="F1594" s="1" t="str">
        <f t="shared" si="217"/>
        <v>*</v>
      </c>
      <c r="G1594" s="1" t="str">
        <f t="shared" si="218"/>
        <v>*</v>
      </c>
      <c r="J1594" s="1" t="str">
        <f t="shared" si="219"/>
        <v>*</v>
      </c>
      <c r="P1594" s="1">
        <v>32</v>
      </c>
      <c r="Q1594" s="1">
        <f t="shared" si="224"/>
        <v>0.04</v>
      </c>
      <c r="T1594" s="4">
        <v>1929.19</v>
      </c>
      <c r="U1594" s="9">
        <f t="shared" si="220"/>
        <v>1</v>
      </c>
      <c r="V1594" s="4">
        <f t="shared" si="221"/>
        <v>60.287187500000002</v>
      </c>
      <c r="W1594" s="1" t="s">
        <v>21</v>
      </c>
      <c r="X1594" s="1">
        <v>4.5</v>
      </c>
      <c r="Y1594" s="4">
        <f t="shared" si="222"/>
        <v>1933.69</v>
      </c>
      <c r="Z1594" s="1" t="s">
        <v>49</v>
      </c>
      <c r="AA1594" s="1" t="s">
        <v>28</v>
      </c>
      <c r="AB1594" s="1" t="s">
        <v>29</v>
      </c>
      <c r="AC1594" s="1" t="s">
        <v>63</v>
      </c>
      <c r="AD1594" s="1" t="s">
        <v>19</v>
      </c>
      <c r="AE1594" s="2">
        <v>40080</v>
      </c>
    </row>
    <row r="1595" spans="1:31" x14ac:dyDescent="0.25">
      <c r="A1595">
        <f t="shared" si="223"/>
        <v>1594</v>
      </c>
      <c r="B1595" s="1">
        <v>49088</v>
      </c>
      <c r="C1595" s="2">
        <v>40079</v>
      </c>
      <c r="D1595" s="1" t="s">
        <v>32</v>
      </c>
      <c r="E1595" s="1" t="str">
        <f t="shared" si="216"/>
        <v>***</v>
      </c>
      <c r="F1595" s="1" t="str">
        <f t="shared" si="217"/>
        <v>***</v>
      </c>
      <c r="G1595" s="1" t="str">
        <f t="shared" si="218"/>
        <v>***</v>
      </c>
      <c r="J1595" s="1" t="str">
        <f t="shared" si="219"/>
        <v>***</v>
      </c>
      <c r="P1595" s="1">
        <v>31</v>
      </c>
      <c r="Q1595" s="1">
        <f t="shared" si="224"/>
        <v>0.04</v>
      </c>
      <c r="T1595" s="4">
        <v>1295.54</v>
      </c>
      <c r="U1595" s="9">
        <f t="shared" si="220"/>
        <v>1</v>
      </c>
      <c r="V1595" s="4">
        <f t="shared" si="221"/>
        <v>41.791612903225804</v>
      </c>
      <c r="W1595" s="1" t="s">
        <v>21</v>
      </c>
      <c r="X1595" s="1">
        <v>17.48</v>
      </c>
      <c r="Y1595" s="4">
        <f t="shared" si="222"/>
        <v>1313.02</v>
      </c>
      <c r="Z1595" s="1" t="s">
        <v>53</v>
      </c>
      <c r="AA1595" s="1" t="s">
        <v>16</v>
      </c>
      <c r="AB1595" s="1" t="s">
        <v>29</v>
      </c>
      <c r="AC1595" s="1" t="s">
        <v>40</v>
      </c>
      <c r="AD1595" s="1" t="s">
        <v>19</v>
      </c>
      <c r="AE1595" s="2">
        <v>40081</v>
      </c>
    </row>
    <row r="1596" spans="1:31" x14ac:dyDescent="0.25">
      <c r="A1596">
        <f t="shared" si="223"/>
        <v>1595</v>
      </c>
      <c r="B1596" s="1">
        <v>55265</v>
      </c>
      <c r="C1596" s="2">
        <v>40079</v>
      </c>
      <c r="D1596" s="1" t="s">
        <v>13</v>
      </c>
      <c r="E1596" s="1" t="str">
        <f t="shared" si="216"/>
        <v>*</v>
      </c>
      <c r="F1596" s="1" t="str">
        <f t="shared" si="217"/>
        <v>*</v>
      </c>
      <c r="G1596" s="1" t="str">
        <f t="shared" si="218"/>
        <v>*</v>
      </c>
      <c r="J1596" s="1" t="str">
        <f t="shared" si="219"/>
        <v>*</v>
      </c>
      <c r="P1596" s="1">
        <v>39</v>
      </c>
      <c r="Q1596" s="1">
        <f t="shared" si="224"/>
        <v>0.04</v>
      </c>
      <c r="T1596" s="4">
        <v>706.39250000000004</v>
      </c>
      <c r="U1596" s="9">
        <f t="shared" si="220"/>
        <v>0</v>
      </c>
      <c r="V1596" s="4">
        <f t="shared" si="221"/>
        <v>18.112628205128207</v>
      </c>
      <c r="W1596" s="1" t="s">
        <v>21</v>
      </c>
      <c r="X1596" s="1">
        <v>0.99</v>
      </c>
      <c r="Y1596" s="4">
        <f t="shared" si="222"/>
        <v>707.38250000000005</v>
      </c>
      <c r="Z1596" s="1" t="s">
        <v>22</v>
      </c>
      <c r="AA1596" s="1" t="s">
        <v>28</v>
      </c>
      <c r="AB1596" s="1" t="s">
        <v>24</v>
      </c>
      <c r="AC1596" s="1" t="s">
        <v>25</v>
      </c>
      <c r="AD1596" s="1" t="s">
        <v>31</v>
      </c>
      <c r="AE1596" s="2">
        <v>40084</v>
      </c>
    </row>
    <row r="1597" spans="1:31" x14ac:dyDescent="0.25">
      <c r="A1597">
        <f t="shared" si="223"/>
        <v>1596</v>
      </c>
      <c r="B1597" s="1">
        <v>53153</v>
      </c>
      <c r="C1597" s="2">
        <v>40079</v>
      </c>
      <c r="D1597" s="1" t="s">
        <v>32</v>
      </c>
      <c r="E1597" s="1" t="str">
        <f t="shared" si="216"/>
        <v>***</v>
      </c>
      <c r="F1597" s="1" t="str">
        <f t="shared" si="217"/>
        <v>***</v>
      </c>
      <c r="G1597" s="1" t="str">
        <f t="shared" si="218"/>
        <v>***</v>
      </c>
      <c r="J1597" s="1" t="str">
        <f t="shared" si="219"/>
        <v>***</v>
      </c>
      <c r="P1597" s="1">
        <v>29</v>
      </c>
      <c r="Q1597" s="1">
        <f t="shared" si="224"/>
        <v>3.5000000000000003E-2</v>
      </c>
      <c r="T1597" s="4">
        <v>575.36</v>
      </c>
      <c r="U1597" s="9">
        <f t="shared" si="220"/>
        <v>0</v>
      </c>
      <c r="V1597" s="4">
        <f t="shared" si="221"/>
        <v>19.84</v>
      </c>
      <c r="W1597" s="1" t="s">
        <v>21</v>
      </c>
      <c r="X1597" s="1">
        <v>3.99</v>
      </c>
      <c r="Y1597" s="4">
        <f t="shared" si="222"/>
        <v>579.35</v>
      </c>
      <c r="Z1597" s="1" t="s">
        <v>49</v>
      </c>
      <c r="AA1597" s="1" t="s">
        <v>28</v>
      </c>
      <c r="AB1597" s="1" t="s">
        <v>29</v>
      </c>
      <c r="AC1597" s="1" t="s">
        <v>63</v>
      </c>
      <c r="AD1597" s="1" t="s">
        <v>19</v>
      </c>
      <c r="AE1597" s="2">
        <v>40080</v>
      </c>
    </row>
    <row r="1598" spans="1:31" x14ac:dyDescent="0.25">
      <c r="A1598">
        <f t="shared" si="223"/>
        <v>1597</v>
      </c>
      <c r="B1598" s="1">
        <v>49088</v>
      </c>
      <c r="C1598" s="2">
        <v>40079</v>
      </c>
      <c r="D1598" s="1" t="s">
        <v>32</v>
      </c>
      <c r="E1598" s="1" t="str">
        <f t="shared" si="216"/>
        <v>***</v>
      </c>
      <c r="F1598" s="1" t="str">
        <f t="shared" si="217"/>
        <v>***</v>
      </c>
      <c r="G1598" s="1" t="str">
        <f t="shared" si="218"/>
        <v>***</v>
      </c>
      <c r="J1598" s="1" t="str">
        <f t="shared" si="219"/>
        <v>***</v>
      </c>
      <c r="P1598" s="1">
        <v>16</v>
      </c>
      <c r="Q1598" s="1">
        <f t="shared" si="224"/>
        <v>0.02</v>
      </c>
      <c r="T1598" s="4">
        <v>130.11000000000001</v>
      </c>
      <c r="U1598" s="9">
        <f t="shared" si="220"/>
        <v>0</v>
      </c>
      <c r="V1598" s="4">
        <f t="shared" si="221"/>
        <v>8.1318750000000009</v>
      </c>
      <c r="W1598" s="1" t="s">
        <v>21</v>
      </c>
      <c r="X1598" s="1">
        <v>2.83</v>
      </c>
      <c r="Y1598" s="4">
        <f t="shared" si="222"/>
        <v>132.94000000000003</v>
      </c>
      <c r="Z1598" s="1" t="s">
        <v>53</v>
      </c>
      <c r="AA1598" s="1" t="s">
        <v>16</v>
      </c>
      <c r="AB1598" s="1" t="s">
        <v>24</v>
      </c>
      <c r="AC1598" s="1" t="s">
        <v>38</v>
      </c>
      <c r="AD1598" s="1" t="s">
        <v>41</v>
      </c>
      <c r="AE1598" s="2">
        <v>40080</v>
      </c>
    </row>
    <row r="1599" spans="1:31" x14ac:dyDescent="0.25">
      <c r="A1599">
        <f t="shared" si="223"/>
        <v>1598</v>
      </c>
      <c r="B1599" s="1">
        <v>4583</v>
      </c>
      <c r="C1599" s="2">
        <v>40080</v>
      </c>
      <c r="D1599" s="1" t="s">
        <v>36</v>
      </c>
      <c r="E1599" s="1" t="str">
        <f t="shared" si="216"/>
        <v>*</v>
      </c>
      <c r="F1599" s="1" t="str">
        <f t="shared" si="217"/>
        <v>*</v>
      </c>
      <c r="G1599" s="1" t="str">
        <f t="shared" si="218"/>
        <v>*</v>
      </c>
      <c r="J1599" s="1" t="str">
        <f t="shared" si="219"/>
        <v>*</v>
      </c>
      <c r="P1599" s="1">
        <v>44</v>
      </c>
      <c r="Q1599" s="1">
        <f t="shared" si="224"/>
        <v>0.05</v>
      </c>
      <c r="T1599" s="4">
        <v>3021.64</v>
      </c>
      <c r="U1599" s="9">
        <f t="shared" si="220"/>
        <v>1</v>
      </c>
      <c r="V1599" s="4">
        <f t="shared" si="221"/>
        <v>68.673636363636362</v>
      </c>
      <c r="W1599" s="1" t="s">
        <v>33</v>
      </c>
      <c r="X1599" s="1">
        <v>30</v>
      </c>
      <c r="Y1599" s="4">
        <f t="shared" si="222"/>
        <v>3051.64</v>
      </c>
      <c r="Z1599" s="1" t="s">
        <v>49</v>
      </c>
      <c r="AA1599" s="1" t="s">
        <v>28</v>
      </c>
      <c r="AB1599" s="1" t="s">
        <v>17</v>
      </c>
      <c r="AC1599" s="1" t="s">
        <v>34</v>
      </c>
      <c r="AD1599" s="1" t="s">
        <v>35</v>
      </c>
      <c r="AE1599" s="2">
        <v>40082</v>
      </c>
    </row>
    <row r="1600" spans="1:31" x14ac:dyDescent="0.25">
      <c r="A1600">
        <f t="shared" si="223"/>
        <v>1599</v>
      </c>
      <c r="B1600" s="1">
        <v>55138</v>
      </c>
      <c r="C1600" s="2">
        <v>40080</v>
      </c>
      <c r="D1600" s="1" t="s">
        <v>20</v>
      </c>
      <c r="E1600" s="1" t="str">
        <f t="shared" si="216"/>
        <v>*</v>
      </c>
      <c r="F1600" s="1" t="str">
        <f t="shared" si="217"/>
        <v>**</v>
      </c>
      <c r="G1600" s="1" t="str">
        <f t="shared" si="218"/>
        <v>**</v>
      </c>
      <c r="J1600" s="1" t="str">
        <f t="shared" si="219"/>
        <v>**</v>
      </c>
      <c r="P1600" s="1">
        <v>22</v>
      </c>
      <c r="Q1600" s="1">
        <f t="shared" si="224"/>
        <v>3.5000000000000003E-2</v>
      </c>
      <c r="T1600" s="4">
        <v>1132.54</v>
      </c>
      <c r="U1600" s="9">
        <f t="shared" si="220"/>
        <v>1</v>
      </c>
      <c r="V1600" s="4">
        <f t="shared" si="221"/>
        <v>51.479090909090907</v>
      </c>
      <c r="W1600" s="1" t="s">
        <v>21</v>
      </c>
      <c r="X1600" s="1">
        <v>35</v>
      </c>
      <c r="Y1600" s="4">
        <f t="shared" si="222"/>
        <v>1167.54</v>
      </c>
      <c r="Z1600" s="1" t="s">
        <v>51</v>
      </c>
      <c r="AA1600" s="1" t="s">
        <v>28</v>
      </c>
      <c r="AB1600" s="1" t="s">
        <v>29</v>
      </c>
      <c r="AC1600" s="1" t="s">
        <v>55</v>
      </c>
      <c r="AD1600" s="1" t="s">
        <v>48</v>
      </c>
      <c r="AE1600" s="2">
        <v>40081</v>
      </c>
    </row>
    <row r="1601" spans="1:31" x14ac:dyDescent="0.25">
      <c r="A1601">
        <f t="shared" si="223"/>
        <v>1600</v>
      </c>
      <c r="B1601" s="1">
        <v>53190</v>
      </c>
      <c r="C1601" s="2">
        <v>40080</v>
      </c>
      <c r="D1601" s="1" t="s">
        <v>36</v>
      </c>
      <c r="E1601" s="1" t="str">
        <f t="shared" si="216"/>
        <v>*</v>
      </c>
      <c r="F1601" s="1" t="str">
        <f t="shared" si="217"/>
        <v>*</v>
      </c>
      <c r="G1601" s="1" t="str">
        <f t="shared" si="218"/>
        <v>*</v>
      </c>
      <c r="J1601" s="1" t="str">
        <f t="shared" si="219"/>
        <v>*</v>
      </c>
      <c r="P1601" s="1">
        <v>9</v>
      </c>
      <c r="Q1601" s="1">
        <f t="shared" si="224"/>
        <v>0.01</v>
      </c>
      <c r="T1601" s="4">
        <v>477.05399999999997</v>
      </c>
      <c r="U1601" s="9">
        <f t="shared" si="220"/>
        <v>0</v>
      </c>
      <c r="V1601" s="4">
        <f t="shared" si="221"/>
        <v>53.006</v>
      </c>
      <c r="W1601" s="1" t="s">
        <v>21</v>
      </c>
      <c r="X1601" s="1">
        <v>3.99</v>
      </c>
      <c r="Y1601" s="4">
        <f t="shared" si="222"/>
        <v>481.04399999999998</v>
      </c>
      <c r="Z1601" s="1" t="s">
        <v>15</v>
      </c>
      <c r="AA1601" s="1" t="s">
        <v>37</v>
      </c>
      <c r="AB1601" s="1" t="s">
        <v>24</v>
      </c>
      <c r="AC1601" s="1" t="s">
        <v>25</v>
      </c>
      <c r="AD1601" s="1" t="s">
        <v>19</v>
      </c>
      <c r="AE1601" s="2">
        <v>40081</v>
      </c>
    </row>
    <row r="1602" spans="1:31" x14ac:dyDescent="0.25">
      <c r="A1602">
        <f t="shared" si="223"/>
        <v>1601</v>
      </c>
      <c r="B1602" s="1">
        <v>42022</v>
      </c>
      <c r="C1602" s="2">
        <v>40080</v>
      </c>
      <c r="D1602" s="1" t="s">
        <v>36</v>
      </c>
      <c r="E1602" s="1" t="str">
        <f t="shared" si="216"/>
        <v>*</v>
      </c>
      <c r="F1602" s="1" t="str">
        <f t="shared" si="217"/>
        <v>*</v>
      </c>
      <c r="G1602" s="1" t="str">
        <f t="shared" si="218"/>
        <v>*</v>
      </c>
      <c r="J1602" s="1" t="str">
        <f t="shared" si="219"/>
        <v>*</v>
      </c>
      <c r="P1602" s="1">
        <v>45</v>
      </c>
      <c r="Q1602" s="1">
        <f t="shared" si="224"/>
        <v>0.05</v>
      </c>
      <c r="T1602" s="4">
        <v>338.85</v>
      </c>
      <c r="U1602" s="9">
        <f t="shared" si="220"/>
        <v>0</v>
      </c>
      <c r="V1602" s="4">
        <f t="shared" si="221"/>
        <v>7.53</v>
      </c>
      <c r="W1602" s="1" t="s">
        <v>21</v>
      </c>
      <c r="X1602" s="1">
        <v>7.72</v>
      </c>
      <c r="Y1602" s="4">
        <f t="shared" si="222"/>
        <v>346.57000000000005</v>
      </c>
      <c r="Z1602" s="1" t="s">
        <v>22</v>
      </c>
      <c r="AA1602" s="1" t="s">
        <v>37</v>
      </c>
      <c r="AB1602" s="1" t="s">
        <v>29</v>
      </c>
      <c r="AC1602" s="1" t="s">
        <v>43</v>
      </c>
      <c r="AD1602" s="1" t="s">
        <v>19</v>
      </c>
      <c r="AE1602" s="2">
        <v>40081</v>
      </c>
    </row>
    <row r="1603" spans="1:31" x14ac:dyDescent="0.25">
      <c r="A1603">
        <f t="shared" si="223"/>
        <v>1602</v>
      </c>
      <c r="B1603" s="1">
        <v>53190</v>
      </c>
      <c r="C1603" s="2">
        <v>40080</v>
      </c>
      <c r="D1603" s="1" t="s">
        <v>36</v>
      </c>
      <c r="E1603" s="1" t="str">
        <f t="shared" ref="E1603:E1666" si="225">IF(D1603="Critical","***","*")</f>
        <v>*</v>
      </c>
      <c r="F1603" s="1" t="str">
        <f t="shared" ref="F1603:F1666" si="226">IF(D1603="Critical","***",IF(D1603="High","**","*"))</f>
        <v>*</v>
      </c>
      <c r="G1603" s="1" t="str">
        <f t="shared" ref="G1603:G1666" si="227">VLOOKUP(D1603,$H$6:$I$10,2,FALSE)</f>
        <v>*</v>
      </c>
      <c r="J1603" s="1" t="str">
        <f t="shared" ref="J1603:J1666" si="228">HLOOKUP(D1603,$K$5:$O$6,2,FALSE)</f>
        <v>*</v>
      </c>
      <c r="P1603" s="1">
        <v>10</v>
      </c>
      <c r="Q1603" s="1">
        <f t="shared" si="224"/>
        <v>0.02</v>
      </c>
      <c r="T1603" s="4">
        <v>268.18</v>
      </c>
      <c r="U1603" s="9">
        <f t="shared" ref="U1603:U1666" si="229">IF(T1603&gt;1000,1,0)</f>
        <v>0</v>
      </c>
      <c r="V1603" s="4">
        <f t="shared" ref="V1603:V1666" si="230">T1603/P1603</f>
        <v>26.818000000000001</v>
      </c>
      <c r="W1603" s="1" t="s">
        <v>21</v>
      </c>
      <c r="X1603" s="1">
        <v>1.49</v>
      </c>
      <c r="Y1603" s="4">
        <f t="shared" ref="Y1603:Y1666" si="231">X1603+T1603</f>
        <v>269.67</v>
      </c>
      <c r="Z1603" s="1" t="s">
        <v>15</v>
      </c>
      <c r="AA1603" s="1" t="s">
        <v>37</v>
      </c>
      <c r="AB1603" s="1" t="s">
        <v>29</v>
      </c>
      <c r="AC1603" s="1" t="s">
        <v>43</v>
      </c>
      <c r="AD1603" s="1" t="s">
        <v>19</v>
      </c>
      <c r="AE1603" s="2">
        <v>40083</v>
      </c>
    </row>
    <row r="1604" spans="1:31" x14ac:dyDescent="0.25">
      <c r="A1604">
        <f t="shared" ref="A1604:A1667" si="232">A1603+1</f>
        <v>1603</v>
      </c>
      <c r="B1604" s="1">
        <v>29826</v>
      </c>
      <c r="C1604" s="2">
        <v>40080</v>
      </c>
      <c r="D1604" s="1" t="s">
        <v>32</v>
      </c>
      <c r="E1604" s="1" t="str">
        <f t="shared" si="225"/>
        <v>***</v>
      </c>
      <c r="F1604" s="1" t="str">
        <f t="shared" si="226"/>
        <v>***</v>
      </c>
      <c r="G1604" s="1" t="str">
        <f t="shared" si="227"/>
        <v>***</v>
      </c>
      <c r="J1604" s="1" t="str">
        <f t="shared" si="228"/>
        <v>***</v>
      </c>
      <c r="P1604" s="1">
        <v>9</v>
      </c>
      <c r="Q1604" s="1">
        <f t="shared" ref="Q1604:Q1667" si="233">VLOOKUP(P1604,$R$5:$S$10,2,TRUE)</f>
        <v>0.01</v>
      </c>
      <c r="T1604" s="4">
        <v>157.63</v>
      </c>
      <c r="U1604" s="9">
        <f t="shared" si="229"/>
        <v>0</v>
      </c>
      <c r="V1604" s="4">
        <f t="shared" si="230"/>
        <v>17.514444444444443</v>
      </c>
      <c r="W1604" s="1" t="s">
        <v>21</v>
      </c>
      <c r="X1604" s="1">
        <v>4</v>
      </c>
      <c r="Y1604" s="4">
        <f t="shared" si="231"/>
        <v>161.63</v>
      </c>
      <c r="Z1604" s="1" t="s">
        <v>15</v>
      </c>
      <c r="AA1604" s="1" t="s">
        <v>16</v>
      </c>
      <c r="AB1604" s="1" t="s">
        <v>24</v>
      </c>
      <c r="AC1604" s="1" t="s">
        <v>38</v>
      </c>
      <c r="AD1604" s="1" t="s">
        <v>19</v>
      </c>
      <c r="AE1604" s="2">
        <v>40081</v>
      </c>
    </row>
    <row r="1605" spans="1:31" x14ac:dyDescent="0.25">
      <c r="A1605">
        <f t="shared" si="232"/>
        <v>1604</v>
      </c>
      <c r="B1605" s="1">
        <v>28420</v>
      </c>
      <c r="C1605" s="2">
        <v>40080</v>
      </c>
      <c r="D1605" s="1" t="s">
        <v>13</v>
      </c>
      <c r="E1605" s="1" t="str">
        <f t="shared" si="225"/>
        <v>*</v>
      </c>
      <c r="F1605" s="1" t="str">
        <f t="shared" si="226"/>
        <v>*</v>
      </c>
      <c r="G1605" s="1" t="str">
        <f t="shared" si="227"/>
        <v>*</v>
      </c>
      <c r="J1605" s="1" t="str">
        <f t="shared" si="228"/>
        <v>*</v>
      </c>
      <c r="P1605" s="1">
        <v>2</v>
      </c>
      <c r="Q1605" s="1">
        <f t="shared" si="233"/>
        <v>0.01</v>
      </c>
      <c r="T1605" s="4">
        <v>45.64</v>
      </c>
      <c r="U1605" s="9">
        <f t="shared" si="229"/>
        <v>0</v>
      </c>
      <c r="V1605" s="4">
        <f t="shared" si="230"/>
        <v>22.82</v>
      </c>
      <c r="W1605" s="1" t="s">
        <v>14</v>
      </c>
      <c r="X1605" s="1">
        <v>1.39</v>
      </c>
      <c r="Y1605" s="4">
        <f t="shared" si="231"/>
        <v>47.03</v>
      </c>
      <c r="Z1605" s="1" t="s">
        <v>22</v>
      </c>
      <c r="AA1605" s="1" t="s">
        <v>28</v>
      </c>
      <c r="AB1605" s="1" t="s">
        <v>29</v>
      </c>
      <c r="AC1605" s="1" t="s">
        <v>57</v>
      </c>
      <c r="AD1605" s="1" t="s">
        <v>19</v>
      </c>
      <c r="AE1605" s="2">
        <v>40080</v>
      </c>
    </row>
    <row r="1606" spans="1:31" x14ac:dyDescent="0.25">
      <c r="A1606">
        <f t="shared" si="232"/>
        <v>1605</v>
      </c>
      <c r="B1606" s="1">
        <v>42022</v>
      </c>
      <c r="C1606" s="2">
        <v>40080</v>
      </c>
      <c r="D1606" s="1" t="s">
        <v>36</v>
      </c>
      <c r="E1606" s="1" t="str">
        <f t="shared" si="225"/>
        <v>*</v>
      </c>
      <c r="F1606" s="1" t="str">
        <f t="shared" si="226"/>
        <v>*</v>
      </c>
      <c r="G1606" s="1" t="str">
        <f t="shared" si="227"/>
        <v>*</v>
      </c>
      <c r="J1606" s="1" t="str">
        <f t="shared" si="228"/>
        <v>*</v>
      </c>
      <c r="P1606" s="1">
        <v>11</v>
      </c>
      <c r="Q1606" s="1">
        <f t="shared" si="233"/>
        <v>0.02</v>
      </c>
      <c r="T1606" s="4">
        <v>43.25</v>
      </c>
      <c r="U1606" s="9">
        <f t="shared" si="229"/>
        <v>0</v>
      </c>
      <c r="V1606" s="4">
        <f t="shared" si="230"/>
        <v>3.9318181818181817</v>
      </c>
      <c r="W1606" s="1" t="s">
        <v>21</v>
      </c>
      <c r="X1606" s="1">
        <v>2</v>
      </c>
      <c r="Y1606" s="4">
        <f t="shared" si="231"/>
        <v>45.25</v>
      </c>
      <c r="Z1606" s="1" t="s">
        <v>22</v>
      </c>
      <c r="AA1606" s="1" t="s">
        <v>37</v>
      </c>
      <c r="AB1606" s="1" t="s">
        <v>29</v>
      </c>
      <c r="AC1606" s="1" t="s">
        <v>61</v>
      </c>
      <c r="AD1606" s="1" t="s">
        <v>31</v>
      </c>
      <c r="AE1606" s="2">
        <v>40081</v>
      </c>
    </row>
    <row r="1607" spans="1:31" x14ac:dyDescent="0.25">
      <c r="A1607">
        <f t="shared" si="232"/>
        <v>1606</v>
      </c>
      <c r="B1607" s="1">
        <v>23136</v>
      </c>
      <c r="C1607" s="2">
        <v>40081</v>
      </c>
      <c r="D1607" s="1" t="s">
        <v>27</v>
      </c>
      <c r="E1607" s="1" t="str">
        <f t="shared" si="225"/>
        <v>*</v>
      </c>
      <c r="F1607" s="1" t="str">
        <f t="shared" si="226"/>
        <v>*</v>
      </c>
      <c r="G1607" s="1" t="str">
        <f t="shared" si="227"/>
        <v>*</v>
      </c>
      <c r="J1607" s="1" t="str">
        <f t="shared" si="228"/>
        <v>*</v>
      </c>
      <c r="P1607" s="1">
        <v>41</v>
      </c>
      <c r="Q1607" s="1">
        <f t="shared" si="233"/>
        <v>0.05</v>
      </c>
      <c r="T1607" s="4">
        <v>9312.52</v>
      </c>
      <c r="U1607" s="9">
        <f t="shared" si="229"/>
        <v>1</v>
      </c>
      <c r="V1607" s="4">
        <f t="shared" si="230"/>
        <v>227.13463414634148</v>
      </c>
      <c r="W1607" s="1" t="s">
        <v>21</v>
      </c>
      <c r="X1607" s="1">
        <v>18.059999999999999</v>
      </c>
      <c r="Y1607" s="4">
        <f t="shared" si="231"/>
        <v>9330.58</v>
      </c>
      <c r="Z1607" s="1" t="s">
        <v>15</v>
      </c>
      <c r="AA1607" s="1" t="s">
        <v>23</v>
      </c>
      <c r="AB1607" s="1" t="s">
        <v>17</v>
      </c>
      <c r="AC1607" s="1" t="s">
        <v>34</v>
      </c>
      <c r="AD1607" s="1" t="s">
        <v>48</v>
      </c>
      <c r="AE1607" s="2">
        <v>40082</v>
      </c>
    </row>
    <row r="1608" spans="1:31" x14ac:dyDescent="0.25">
      <c r="A1608">
        <f t="shared" si="232"/>
        <v>1607</v>
      </c>
      <c r="B1608" s="1">
        <v>16133</v>
      </c>
      <c r="C1608" s="2">
        <v>40081</v>
      </c>
      <c r="D1608" s="1" t="s">
        <v>32</v>
      </c>
      <c r="E1608" s="1" t="str">
        <f t="shared" si="225"/>
        <v>***</v>
      </c>
      <c r="F1608" s="1" t="str">
        <f t="shared" si="226"/>
        <v>***</v>
      </c>
      <c r="G1608" s="1" t="str">
        <f t="shared" si="227"/>
        <v>***</v>
      </c>
      <c r="J1608" s="1" t="str">
        <f t="shared" si="228"/>
        <v>***</v>
      </c>
      <c r="P1608" s="1">
        <v>16</v>
      </c>
      <c r="Q1608" s="1">
        <f t="shared" si="233"/>
        <v>0.02</v>
      </c>
      <c r="T1608" s="4">
        <v>3083.04</v>
      </c>
      <c r="U1608" s="9">
        <f t="shared" si="229"/>
        <v>1</v>
      </c>
      <c r="V1608" s="4">
        <f t="shared" si="230"/>
        <v>192.69</v>
      </c>
      <c r="W1608" s="1" t="s">
        <v>33</v>
      </c>
      <c r="X1608" s="1">
        <v>15.59</v>
      </c>
      <c r="Y1608" s="4">
        <f t="shared" si="231"/>
        <v>3098.63</v>
      </c>
      <c r="Z1608" s="1" t="s">
        <v>54</v>
      </c>
      <c r="AA1608" s="1" t="s">
        <v>23</v>
      </c>
      <c r="AB1608" s="1" t="s">
        <v>24</v>
      </c>
      <c r="AC1608" s="1" t="s">
        <v>56</v>
      </c>
      <c r="AD1608" s="1" t="s">
        <v>35</v>
      </c>
      <c r="AE1608" s="2">
        <v>40081</v>
      </c>
    </row>
    <row r="1609" spans="1:31" x14ac:dyDescent="0.25">
      <c r="A1609">
        <f t="shared" si="232"/>
        <v>1608</v>
      </c>
      <c r="B1609" s="1">
        <v>3522</v>
      </c>
      <c r="C1609" s="2">
        <v>40081</v>
      </c>
      <c r="D1609" s="1" t="s">
        <v>13</v>
      </c>
      <c r="E1609" s="1" t="str">
        <f t="shared" si="225"/>
        <v>*</v>
      </c>
      <c r="F1609" s="1" t="str">
        <f t="shared" si="226"/>
        <v>*</v>
      </c>
      <c r="G1609" s="1" t="str">
        <f t="shared" si="227"/>
        <v>*</v>
      </c>
      <c r="J1609" s="1" t="str">
        <f t="shared" si="228"/>
        <v>*</v>
      </c>
      <c r="P1609" s="1">
        <v>33</v>
      </c>
      <c r="Q1609" s="1">
        <f t="shared" si="233"/>
        <v>0.04</v>
      </c>
      <c r="T1609" s="4">
        <v>1935.17</v>
      </c>
      <c r="U1609" s="9">
        <f t="shared" si="229"/>
        <v>1</v>
      </c>
      <c r="V1609" s="4">
        <f t="shared" si="230"/>
        <v>58.641515151515151</v>
      </c>
      <c r="W1609" s="1" t="s">
        <v>21</v>
      </c>
      <c r="X1609" s="1">
        <v>49</v>
      </c>
      <c r="Y1609" s="4">
        <f t="shared" si="231"/>
        <v>1984.17</v>
      </c>
      <c r="Z1609" s="1" t="s">
        <v>54</v>
      </c>
      <c r="AA1609" s="1" t="s">
        <v>16</v>
      </c>
      <c r="AB1609" s="1" t="s">
        <v>29</v>
      </c>
      <c r="AC1609" s="1" t="s">
        <v>63</v>
      </c>
      <c r="AD1609" s="1" t="s">
        <v>48</v>
      </c>
      <c r="AE1609" s="2">
        <v>40088</v>
      </c>
    </row>
    <row r="1610" spans="1:31" x14ac:dyDescent="0.25">
      <c r="A1610">
        <f t="shared" si="232"/>
        <v>1609</v>
      </c>
      <c r="B1610" s="1">
        <v>18754</v>
      </c>
      <c r="C1610" s="2">
        <v>40081</v>
      </c>
      <c r="D1610" s="1" t="s">
        <v>27</v>
      </c>
      <c r="E1610" s="1" t="str">
        <f t="shared" si="225"/>
        <v>*</v>
      </c>
      <c r="F1610" s="1" t="str">
        <f t="shared" si="226"/>
        <v>*</v>
      </c>
      <c r="G1610" s="1" t="str">
        <f t="shared" si="227"/>
        <v>*</v>
      </c>
      <c r="J1610" s="1" t="str">
        <f t="shared" si="228"/>
        <v>*</v>
      </c>
      <c r="P1610" s="1">
        <v>32</v>
      </c>
      <c r="Q1610" s="1">
        <f t="shared" si="233"/>
        <v>0.04</v>
      </c>
      <c r="T1610" s="4">
        <v>1725.0325</v>
      </c>
      <c r="U1610" s="9">
        <f t="shared" si="229"/>
        <v>1</v>
      </c>
      <c r="V1610" s="4">
        <f t="shared" si="230"/>
        <v>53.907265625000001</v>
      </c>
      <c r="W1610" s="1" t="s">
        <v>21</v>
      </c>
      <c r="X1610" s="1">
        <v>8.99</v>
      </c>
      <c r="Y1610" s="4">
        <f t="shared" si="231"/>
        <v>1734.0225</v>
      </c>
      <c r="Z1610" s="1" t="s">
        <v>53</v>
      </c>
      <c r="AA1610" s="1" t="s">
        <v>23</v>
      </c>
      <c r="AB1610" s="1" t="s">
        <v>24</v>
      </c>
      <c r="AC1610" s="1" t="s">
        <v>25</v>
      </c>
      <c r="AD1610" s="1" t="s">
        <v>19</v>
      </c>
      <c r="AE1610" s="2">
        <v>40082</v>
      </c>
    </row>
    <row r="1611" spans="1:31" x14ac:dyDescent="0.25">
      <c r="A1611">
        <f t="shared" si="232"/>
        <v>1610</v>
      </c>
      <c r="B1611" s="1">
        <v>28135</v>
      </c>
      <c r="C1611" s="2">
        <v>40081</v>
      </c>
      <c r="D1611" s="1" t="s">
        <v>32</v>
      </c>
      <c r="E1611" s="1" t="str">
        <f t="shared" si="225"/>
        <v>***</v>
      </c>
      <c r="F1611" s="1" t="str">
        <f t="shared" si="226"/>
        <v>***</v>
      </c>
      <c r="G1611" s="1" t="str">
        <f t="shared" si="227"/>
        <v>***</v>
      </c>
      <c r="J1611" s="1" t="str">
        <f t="shared" si="228"/>
        <v>***</v>
      </c>
      <c r="P1611" s="1">
        <v>37</v>
      </c>
      <c r="Q1611" s="1">
        <f t="shared" si="233"/>
        <v>0.04</v>
      </c>
      <c r="T1611" s="4">
        <v>1601.24</v>
      </c>
      <c r="U1611" s="9">
        <f t="shared" si="229"/>
        <v>1</v>
      </c>
      <c r="V1611" s="4">
        <f t="shared" si="230"/>
        <v>43.276756756756754</v>
      </c>
      <c r="W1611" s="1" t="s">
        <v>21</v>
      </c>
      <c r="X1611" s="1">
        <v>5.0999999999999996</v>
      </c>
      <c r="Y1611" s="4">
        <f t="shared" si="231"/>
        <v>1606.34</v>
      </c>
      <c r="Z1611" s="1" t="s">
        <v>39</v>
      </c>
      <c r="AA1611" s="1" t="s">
        <v>28</v>
      </c>
      <c r="AB1611" s="1" t="s">
        <v>29</v>
      </c>
      <c r="AC1611" s="1" t="s">
        <v>63</v>
      </c>
      <c r="AD1611" s="1" t="s">
        <v>26</v>
      </c>
      <c r="AE1611" s="2">
        <v>40083</v>
      </c>
    </row>
    <row r="1612" spans="1:31" x14ac:dyDescent="0.25">
      <c r="A1612">
        <f t="shared" si="232"/>
        <v>1611</v>
      </c>
      <c r="B1612" s="1">
        <v>18754</v>
      </c>
      <c r="C1612" s="2">
        <v>40081</v>
      </c>
      <c r="D1612" s="1" t="s">
        <v>27</v>
      </c>
      <c r="E1612" s="1" t="str">
        <f t="shared" si="225"/>
        <v>*</v>
      </c>
      <c r="F1612" s="1" t="str">
        <f t="shared" si="226"/>
        <v>*</v>
      </c>
      <c r="G1612" s="1" t="str">
        <f t="shared" si="227"/>
        <v>*</v>
      </c>
      <c r="J1612" s="1" t="str">
        <f t="shared" si="228"/>
        <v>*</v>
      </c>
      <c r="P1612" s="1">
        <v>8</v>
      </c>
      <c r="Q1612" s="1">
        <f t="shared" si="233"/>
        <v>0.01</v>
      </c>
      <c r="T1612" s="4">
        <v>1217.6199999999999</v>
      </c>
      <c r="U1612" s="9">
        <f t="shared" si="229"/>
        <v>1</v>
      </c>
      <c r="V1612" s="4">
        <f t="shared" si="230"/>
        <v>152.20249999999999</v>
      </c>
      <c r="W1612" s="1" t="s">
        <v>33</v>
      </c>
      <c r="X1612" s="1">
        <v>36.090000000000003</v>
      </c>
      <c r="Y1612" s="4">
        <f t="shared" si="231"/>
        <v>1253.7099999999998</v>
      </c>
      <c r="Z1612" s="1" t="s">
        <v>53</v>
      </c>
      <c r="AA1612" s="1" t="s">
        <v>23</v>
      </c>
      <c r="AB1612" s="1" t="s">
        <v>17</v>
      </c>
      <c r="AC1612" s="1" t="s">
        <v>62</v>
      </c>
      <c r="AD1612" s="1" t="s">
        <v>59</v>
      </c>
      <c r="AE1612" s="2">
        <v>40083</v>
      </c>
    </row>
    <row r="1613" spans="1:31" x14ac:dyDescent="0.25">
      <c r="A1613">
        <f t="shared" si="232"/>
        <v>1612</v>
      </c>
      <c r="B1613" s="1">
        <v>3522</v>
      </c>
      <c r="C1613" s="2">
        <v>40081</v>
      </c>
      <c r="D1613" s="1" t="s">
        <v>13</v>
      </c>
      <c r="E1613" s="1" t="str">
        <f t="shared" si="225"/>
        <v>*</v>
      </c>
      <c r="F1613" s="1" t="str">
        <f t="shared" si="226"/>
        <v>*</v>
      </c>
      <c r="G1613" s="1" t="str">
        <f t="shared" si="227"/>
        <v>*</v>
      </c>
      <c r="J1613" s="1" t="str">
        <f t="shared" si="228"/>
        <v>*</v>
      </c>
      <c r="P1613" s="1">
        <v>27</v>
      </c>
      <c r="Q1613" s="1">
        <f t="shared" si="233"/>
        <v>3.5000000000000003E-2</v>
      </c>
      <c r="T1613" s="4">
        <v>812.68</v>
      </c>
      <c r="U1613" s="9">
        <f t="shared" si="229"/>
        <v>0</v>
      </c>
      <c r="V1613" s="4">
        <f t="shared" si="230"/>
        <v>30.099259259259256</v>
      </c>
      <c r="W1613" s="1" t="s">
        <v>21</v>
      </c>
      <c r="X1613" s="1">
        <v>1.99</v>
      </c>
      <c r="Y1613" s="4">
        <f t="shared" si="231"/>
        <v>814.67</v>
      </c>
      <c r="Z1613" s="1" t="s">
        <v>54</v>
      </c>
      <c r="AA1613" s="1" t="s">
        <v>16</v>
      </c>
      <c r="AB1613" s="1" t="s">
        <v>24</v>
      </c>
      <c r="AC1613" s="1" t="s">
        <v>38</v>
      </c>
      <c r="AD1613" s="1" t="s">
        <v>41</v>
      </c>
      <c r="AE1613" s="2">
        <v>40083</v>
      </c>
    </row>
    <row r="1614" spans="1:31" x14ac:dyDescent="0.25">
      <c r="A1614">
        <f t="shared" si="232"/>
        <v>1613</v>
      </c>
      <c r="B1614" s="1">
        <v>28135</v>
      </c>
      <c r="C1614" s="2">
        <v>40081</v>
      </c>
      <c r="D1614" s="1" t="s">
        <v>32</v>
      </c>
      <c r="E1614" s="1" t="str">
        <f t="shared" si="225"/>
        <v>***</v>
      </c>
      <c r="F1614" s="1" t="str">
        <f t="shared" si="226"/>
        <v>***</v>
      </c>
      <c r="G1614" s="1" t="str">
        <f t="shared" si="227"/>
        <v>***</v>
      </c>
      <c r="J1614" s="1" t="str">
        <f t="shared" si="228"/>
        <v>***</v>
      </c>
      <c r="P1614" s="1">
        <v>40</v>
      </c>
      <c r="Q1614" s="1">
        <f t="shared" si="233"/>
        <v>0.05</v>
      </c>
      <c r="T1614" s="4">
        <v>501.31</v>
      </c>
      <c r="U1614" s="9">
        <f t="shared" si="229"/>
        <v>0</v>
      </c>
      <c r="V1614" s="4">
        <f t="shared" si="230"/>
        <v>12.53275</v>
      </c>
      <c r="W1614" s="1" t="s">
        <v>21</v>
      </c>
      <c r="X1614" s="1">
        <v>3.14</v>
      </c>
      <c r="Y1614" s="4">
        <f t="shared" si="231"/>
        <v>504.45</v>
      </c>
      <c r="Z1614" s="1" t="s">
        <v>39</v>
      </c>
      <c r="AA1614" s="1" t="s">
        <v>28</v>
      </c>
      <c r="AB1614" s="1" t="s">
        <v>29</v>
      </c>
      <c r="AC1614" s="1" t="s">
        <v>45</v>
      </c>
      <c r="AD1614" s="1" t="s">
        <v>41</v>
      </c>
      <c r="AE1614" s="2">
        <v>40081</v>
      </c>
    </row>
    <row r="1615" spans="1:31" x14ac:dyDescent="0.25">
      <c r="A1615">
        <f t="shared" si="232"/>
        <v>1614</v>
      </c>
      <c r="B1615" s="1">
        <v>23136</v>
      </c>
      <c r="C1615" s="2">
        <v>40081</v>
      </c>
      <c r="D1615" s="1" t="s">
        <v>27</v>
      </c>
      <c r="E1615" s="1" t="str">
        <f t="shared" si="225"/>
        <v>*</v>
      </c>
      <c r="F1615" s="1" t="str">
        <f t="shared" si="226"/>
        <v>*</v>
      </c>
      <c r="G1615" s="1" t="str">
        <f t="shared" si="227"/>
        <v>*</v>
      </c>
      <c r="J1615" s="1" t="str">
        <f t="shared" si="228"/>
        <v>*</v>
      </c>
      <c r="P1615" s="1">
        <v>43</v>
      </c>
      <c r="Q1615" s="1">
        <f t="shared" si="233"/>
        <v>0.05</v>
      </c>
      <c r="T1615" s="4">
        <v>220.47</v>
      </c>
      <c r="U1615" s="9">
        <f t="shared" si="229"/>
        <v>0</v>
      </c>
      <c r="V1615" s="4">
        <f t="shared" si="230"/>
        <v>5.1272093023255811</v>
      </c>
      <c r="W1615" s="1" t="s">
        <v>21</v>
      </c>
      <c r="X1615" s="1">
        <v>4.62</v>
      </c>
      <c r="Y1615" s="4">
        <f t="shared" si="231"/>
        <v>225.09</v>
      </c>
      <c r="Z1615" s="1" t="s">
        <v>15</v>
      </c>
      <c r="AA1615" s="1" t="s">
        <v>23</v>
      </c>
      <c r="AB1615" s="1" t="s">
        <v>24</v>
      </c>
      <c r="AC1615" s="1" t="s">
        <v>38</v>
      </c>
      <c r="AD1615" s="1" t="s">
        <v>41</v>
      </c>
      <c r="AE1615" s="2">
        <v>40082</v>
      </c>
    </row>
    <row r="1616" spans="1:31" x14ac:dyDescent="0.25">
      <c r="A1616">
        <f t="shared" si="232"/>
        <v>1615</v>
      </c>
      <c r="B1616" s="1">
        <v>12903</v>
      </c>
      <c r="C1616" s="2">
        <v>40081</v>
      </c>
      <c r="D1616" s="1" t="s">
        <v>32</v>
      </c>
      <c r="E1616" s="1" t="str">
        <f t="shared" si="225"/>
        <v>***</v>
      </c>
      <c r="F1616" s="1" t="str">
        <f t="shared" si="226"/>
        <v>***</v>
      </c>
      <c r="G1616" s="1" t="str">
        <f t="shared" si="227"/>
        <v>***</v>
      </c>
      <c r="J1616" s="1" t="str">
        <f t="shared" si="228"/>
        <v>***</v>
      </c>
      <c r="P1616" s="1">
        <v>2</v>
      </c>
      <c r="Q1616" s="1">
        <f t="shared" si="233"/>
        <v>0.01</v>
      </c>
      <c r="T1616" s="4">
        <v>63.427</v>
      </c>
      <c r="U1616" s="9">
        <f t="shared" si="229"/>
        <v>0</v>
      </c>
      <c r="V1616" s="4">
        <f t="shared" si="230"/>
        <v>31.7135</v>
      </c>
      <c r="W1616" s="1" t="s">
        <v>21</v>
      </c>
      <c r="X1616" s="1">
        <v>5</v>
      </c>
      <c r="Y1616" s="4">
        <f t="shared" si="231"/>
        <v>68.426999999999992</v>
      </c>
      <c r="Z1616" s="1" t="s">
        <v>51</v>
      </c>
      <c r="AA1616" s="1" t="s">
        <v>16</v>
      </c>
      <c r="AB1616" s="1" t="s">
        <v>24</v>
      </c>
      <c r="AC1616" s="1" t="s">
        <v>25</v>
      </c>
      <c r="AD1616" s="1" t="s">
        <v>31</v>
      </c>
      <c r="AE1616" s="2">
        <v>40083</v>
      </c>
    </row>
    <row r="1617" spans="1:31" x14ac:dyDescent="0.25">
      <c r="A1617">
        <f t="shared" si="232"/>
        <v>1616</v>
      </c>
      <c r="B1617" s="1">
        <v>16133</v>
      </c>
      <c r="C1617" s="2">
        <v>40081</v>
      </c>
      <c r="D1617" s="1" t="s">
        <v>32</v>
      </c>
      <c r="E1617" s="1" t="str">
        <f t="shared" si="225"/>
        <v>***</v>
      </c>
      <c r="F1617" s="1" t="str">
        <f t="shared" si="226"/>
        <v>***</v>
      </c>
      <c r="G1617" s="1" t="str">
        <f t="shared" si="227"/>
        <v>***</v>
      </c>
      <c r="J1617" s="1" t="str">
        <f t="shared" si="228"/>
        <v>***</v>
      </c>
      <c r="P1617" s="1">
        <v>1</v>
      </c>
      <c r="Q1617" s="1">
        <f t="shared" si="233"/>
        <v>0.01</v>
      </c>
      <c r="T1617" s="4">
        <v>27.96</v>
      </c>
      <c r="U1617" s="9">
        <f t="shared" si="229"/>
        <v>0</v>
      </c>
      <c r="V1617" s="4">
        <f t="shared" si="230"/>
        <v>27.96</v>
      </c>
      <c r="W1617" s="1" t="s">
        <v>21</v>
      </c>
      <c r="X1617" s="1">
        <v>13.56</v>
      </c>
      <c r="Y1617" s="4">
        <f t="shared" si="231"/>
        <v>41.52</v>
      </c>
      <c r="Z1617" s="1" t="s">
        <v>53</v>
      </c>
      <c r="AA1617" s="1" t="s">
        <v>23</v>
      </c>
      <c r="AB1617" s="1" t="s">
        <v>17</v>
      </c>
      <c r="AC1617" s="1" t="s">
        <v>18</v>
      </c>
      <c r="AD1617" s="1" t="s">
        <v>48</v>
      </c>
      <c r="AE1617" s="2">
        <v>40083</v>
      </c>
    </row>
    <row r="1618" spans="1:31" x14ac:dyDescent="0.25">
      <c r="A1618">
        <f t="shared" si="232"/>
        <v>1617</v>
      </c>
      <c r="B1618" s="1">
        <v>41542</v>
      </c>
      <c r="C1618" s="2">
        <v>40082</v>
      </c>
      <c r="D1618" s="1" t="s">
        <v>20</v>
      </c>
      <c r="E1618" s="1" t="str">
        <f t="shared" si="225"/>
        <v>*</v>
      </c>
      <c r="F1618" s="1" t="str">
        <f t="shared" si="226"/>
        <v>**</v>
      </c>
      <c r="G1618" s="1" t="str">
        <f t="shared" si="227"/>
        <v>**</v>
      </c>
      <c r="J1618" s="1" t="str">
        <f t="shared" si="228"/>
        <v>**</v>
      </c>
      <c r="P1618" s="1">
        <v>47</v>
      </c>
      <c r="Q1618" s="1">
        <f t="shared" si="233"/>
        <v>0.05</v>
      </c>
      <c r="T1618" s="4">
        <v>6181.48</v>
      </c>
      <c r="U1618" s="9">
        <f t="shared" si="229"/>
        <v>1</v>
      </c>
      <c r="V1618" s="4">
        <f t="shared" si="230"/>
        <v>131.52085106382978</v>
      </c>
      <c r="W1618" s="1" t="s">
        <v>33</v>
      </c>
      <c r="X1618" s="1">
        <v>51.94</v>
      </c>
      <c r="Y1618" s="4">
        <f t="shared" si="231"/>
        <v>6233.4199999999992</v>
      </c>
      <c r="Z1618" s="1" t="s">
        <v>51</v>
      </c>
      <c r="AA1618" s="1" t="s">
        <v>28</v>
      </c>
      <c r="AB1618" s="1" t="s">
        <v>17</v>
      </c>
      <c r="AC1618" s="1" t="s">
        <v>52</v>
      </c>
      <c r="AD1618" s="1" t="s">
        <v>59</v>
      </c>
      <c r="AE1618" s="2">
        <v>40083</v>
      </c>
    </row>
    <row r="1619" spans="1:31" x14ac:dyDescent="0.25">
      <c r="A1619">
        <f t="shared" si="232"/>
        <v>1618</v>
      </c>
      <c r="B1619" s="1">
        <v>19075</v>
      </c>
      <c r="C1619" s="2">
        <v>40082</v>
      </c>
      <c r="D1619" s="1" t="s">
        <v>32</v>
      </c>
      <c r="E1619" s="1" t="str">
        <f t="shared" si="225"/>
        <v>***</v>
      </c>
      <c r="F1619" s="1" t="str">
        <f t="shared" si="226"/>
        <v>***</v>
      </c>
      <c r="G1619" s="1" t="str">
        <f t="shared" si="227"/>
        <v>***</v>
      </c>
      <c r="J1619" s="1" t="str">
        <f t="shared" si="228"/>
        <v>***</v>
      </c>
      <c r="P1619" s="1">
        <v>36</v>
      </c>
      <c r="Q1619" s="1">
        <f t="shared" si="233"/>
        <v>0.04</v>
      </c>
      <c r="T1619" s="4">
        <v>1841.6</v>
      </c>
      <c r="U1619" s="9">
        <f t="shared" si="229"/>
        <v>1</v>
      </c>
      <c r="V1619" s="4">
        <f t="shared" si="230"/>
        <v>51.155555555555551</v>
      </c>
      <c r="W1619" s="1" t="s">
        <v>21</v>
      </c>
      <c r="X1619" s="1">
        <v>6.5</v>
      </c>
      <c r="Y1619" s="4">
        <f t="shared" si="231"/>
        <v>1848.1</v>
      </c>
      <c r="Z1619" s="1" t="s">
        <v>49</v>
      </c>
      <c r="AA1619" s="1" t="s">
        <v>37</v>
      </c>
      <c r="AB1619" s="1" t="s">
        <v>24</v>
      </c>
      <c r="AC1619" s="1" t="s">
        <v>38</v>
      </c>
      <c r="AD1619" s="1" t="s">
        <v>19</v>
      </c>
      <c r="AE1619" s="2">
        <v>40083</v>
      </c>
    </row>
    <row r="1620" spans="1:31" x14ac:dyDescent="0.25">
      <c r="A1620">
        <f t="shared" si="232"/>
        <v>1619</v>
      </c>
      <c r="B1620" s="1">
        <v>31175</v>
      </c>
      <c r="C1620" s="2">
        <v>40082</v>
      </c>
      <c r="D1620" s="1" t="s">
        <v>32</v>
      </c>
      <c r="E1620" s="1" t="str">
        <f t="shared" si="225"/>
        <v>***</v>
      </c>
      <c r="F1620" s="1" t="str">
        <f t="shared" si="226"/>
        <v>***</v>
      </c>
      <c r="G1620" s="1" t="str">
        <f t="shared" si="227"/>
        <v>***</v>
      </c>
      <c r="J1620" s="1" t="str">
        <f t="shared" si="228"/>
        <v>***</v>
      </c>
      <c r="P1620" s="1">
        <v>26</v>
      </c>
      <c r="Q1620" s="1">
        <f t="shared" si="233"/>
        <v>3.5000000000000003E-2</v>
      </c>
      <c r="T1620" s="4">
        <v>539.66</v>
      </c>
      <c r="U1620" s="9">
        <f t="shared" si="229"/>
        <v>0</v>
      </c>
      <c r="V1620" s="4">
        <f t="shared" si="230"/>
        <v>20.756153846153843</v>
      </c>
      <c r="W1620" s="1" t="s">
        <v>14</v>
      </c>
      <c r="X1620" s="1">
        <v>5.97</v>
      </c>
      <c r="Y1620" s="4">
        <f t="shared" si="231"/>
        <v>545.63</v>
      </c>
      <c r="Z1620" s="1" t="s">
        <v>49</v>
      </c>
      <c r="AA1620" s="1" t="s">
        <v>28</v>
      </c>
      <c r="AB1620" s="1" t="s">
        <v>29</v>
      </c>
      <c r="AC1620" s="1" t="s">
        <v>40</v>
      </c>
      <c r="AD1620" s="1" t="s">
        <v>19</v>
      </c>
      <c r="AE1620" s="2">
        <v>40085</v>
      </c>
    </row>
    <row r="1621" spans="1:31" x14ac:dyDescent="0.25">
      <c r="A1621">
        <f t="shared" si="232"/>
        <v>1620</v>
      </c>
      <c r="B1621" s="1">
        <v>20069</v>
      </c>
      <c r="C1621" s="2">
        <v>40082</v>
      </c>
      <c r="D1621" s="1" t="s">
        <v>32</v>
      </c>
      <c r="E1621" s="1" t="str">
        <f t="shared" si="225"/>
        <v>***</v>
      </c>
      <c r="F1621" s="1" t="str">
        <f t="shared" si="226"/>
        <v>***</v>
      </c>
      <c r="G1621" s="1" t="str">
        <f t="shared" si="227"/>
        <v>***</v>
      </c>
      <c r="J1621" s="1" t="str">
        <f t="shared" si="228"/>
        <v>***</v>
      </c>
      <c r="P1621" s="1">
        <v>6</v>
      </c>
      <c r="Q1621" s="1">
        <f t="shared" si="233"/>
        <v>0.01</v>
      </c>
      <c r="T1621" s="4">
        <v>247.15</v>
      </c>
      <c r="U1621" s="9">
        <f t="shared" si="229"/>
        <v>0</v>
      </c>
      <c r="V1621" s="4">
        <f t="shared" si="230"/>
        <v>41.19166666666667</v>
      </c>
      <c r="W1621" s="1" t="s">
        <v>21</v>
      </c>
      <c r="X1621" s="1">
        <v>18.98</v>
      </c>
      <c r="Y1621" s="4">
        <f t="shared" si="231"/>
        <v>266.13</v>
      </c>
      <c r="Z1621" s="1" t="s">
        <v>51</v>
      </c>
      <c r="AA1621" s="1" t="s">
        <v>28</v>
      </c>
      <c r="AB1621" s="1" t="s">
        <v>17</v>
      </c>
      <c r="AC1621" s="1" t="s">
        <v>18</v>
      </c>
      <c r="AD1621" s="1" t="s">
        <v>19</v>
      </c>
      <c r="AE1621" s="2">
        <v>40084</v>
      </c>
    </row>
    <row r="1622" spans="1:31" x14ac:dyDescent="0.25">
      <c r="A1622">
        <f t="shared" si="232"/>
        <v>1621</v>
      </c>
      <c r="B1622" s="1">
        <v>49441</v>
      </c>
      <c r="C1622" s="2">
        <v>40083</v>
      </c>
      <c r="D1622" s="1" t="s">
        <v>36</v>
      </c>
      <c r="E1622" s="1" t="str">
        <f t="shared" si="225"/>
        <v>*</v>
      </c>
      <c r="F1622" s="1" t="str">
        <f t="shared" si="226"/>
        <v>*</v>
      </c>
      <c r="G1622" s="1" t="str">
        <f t="shared" si="227"/>
        <v>*</v>
      </c>
      <c r="J1622" s="1" t="str">
        <f t="shared" si="228"/>
        <v>*</v>
      </c>
      <c r="P1622" s="1">
        <v>49</v>
      </c>
      <c r="Q1622" s="1">
        <f t="shared" si="233"/>
        <v>0.05</v>
      </c>
      <c r="T1622" s="4">
        <v>1981.26</v>
      </c>
      <c r="U1622" s="9">
        <f t="shared" si="229"/>
        <v>1</v>
      </c>
      <c r="V1622" s="4">
        <f t="shared" si="230"/>
        <v>40.433877551020409</v>
      </c>
      <c r="W1622" s="1" t="s">
        <v>14</v>
      </c>
      <c r="X1622" s="1">
        <v>8.66</v>
      </c>
      <c r="Y1622" s="4">
        <f t="shared" si="231"/>
        <v>1989.92</v>
      </c>
      <c r="Z1622" s="1" t="s">
        <v>51</v>
      </c>
      <c r="AA1622" s="1" t="s">
        <v>37</v>
      </c>
      <c r="AB1622" s="1" t="s">
        <v>17</v>
      </c>
      <c r="AC1622" s="1" t="s">
        <v>18</v>
      </c>
      <c r="AD1622" s="1" t="s">
        <v>26</v>
      </c>
      <c r="AE1622" s="2">
        <v>40084</v>
      </c>
    </row>
    <row r="1623" spans="1:31" x14ac:dyDescent="0.25">
      <c r="A1623">
        <f t="shared" si="232"/>
        <v>1622</v>
      </c>
      <c r="B1623" s="1">
        <v>25953</v>
      </c>
      <c r="C1623" s="2">
        <v>40083</v>
      </c>
      <c r="D1623" s="1" t="s">
        <v>32</v>
      </c>
      <c r="E1623" s="1" t="str">
        <f t="shared" si="225"/>
        <v>***</v>
      </c>
      <c r="F1623" s="1" t="str">
        <f t="shared" si="226"/>
        <v>***</v>
      </c>
      <c r="G1623" s="1" t="str">
        <f t="shared" si="227"/>
        <v>***</v>
      </c>
      <c r="J1623" s="1" t="str">
        <f t="shared" si="228"/>
        <v>***</v>
      </c>
      <c r="P1623" s="1">
        <v>19</v>
      </c>
      <c r="Q1623" s="1">
        <f t="shared" si="233"/>
        <v>0.02</v>
      </c>
      <c r="T1623" s="4">
        <v>1972.884</v>
      </c>
      <c r="U1623" s="9">
        <f t="shared" si="229"/>
        <v>1</v>
      </c>
      <c r="V1623" s="4">
        <f t="shared" si="230"/>
        <v>103.836</v>
      </c>
      <c r="W1623" s="1" t="s">
        <v>21</v>
      </c>
      <c r="X1623" s="1">
        <v>7.69</v>
      </c>
      <c r="Y1623" s="4">
        <f t="shared" si="231"/>
        <v>1980.5740000000001</v>
      </c>
      <c r="Z1623" s="1" t="s">
        <v>49</v>
      </c>
      <c r="AA1623" s="1" t="s">
        <v>28</v>
      </c>
      <c r="AB1623" s="1" t="s">
        <v>24</v>
      </c>
      <c r="AC1623" s="1" t="s">
        <v>25</v>
      </c>
      <c r="AD1623" s="1" t="s">
        <v>19</v>
      </c>
      <c r="AE1623" s="2">
        <v>40084</v>
      </c>
    </row>
    <row r="1624" spans="1:31" x14ac:dyDescent="0.25">
      <c r="A1624">
        <f t="shared" si="232"/>
        <v>1623</v>
      </c>
      <c r="B1624" s="1">
        <v>25953</v>
      </c>
      <c r="C1624" s="2">
        <v>40083</v>
      </c>
      <c r="D1624" s="1" t="s">
        <v>32</v>
      </c>
      <c r="E1624" s="1" t="str">
        <f t="shared" si="225"/>
        <v>***</v>
      </c>
      <c r="F1624" s="1" t="str">
        <f t="shared" si="226"/>
        <v>***</v>
      </c>
      <c r="G1624" s="1" t="str">
        <f t="shared" si="227"/>
        <v>***</v>
      </c>
      <c r="J1624" s="1" t="str">
        <f t="shared" si="228"/>
        <v>***</v>
      </c>
      <c r="P1624" s="1">
        <v>27</v>
      </c>
      <c r="Q1624" s="1">
        <f t="shared" si="233"/>
        <v>3.5000000000000003E-2</v>
      </c>
      <c r="T1624" s="4">
        <v>258.54000000000002</v>
      </c>
      <c r="U1624" s="9">
        <f t="shared" si="229"/>
        <v>0</v>
      </c>
      <c r="V1624" s="4">
        <f t="shared" si="230"/>
        <v>9.5755555555555567</v>
      </c>
      <c r="W1624" s="1" t="s">
        <v>21</v>
      </c>
      <c r="X1624" s="1">
        <v>4.82</v>
      </c>
      <c r="Y1624" s="4">
        <f t="shared" si="231"/>
        <v>263.36</v>
      </c>
      <c r="Z1624" s="1" t="s">
        <v>49</v>
      </c>
      <c r="AA1624" s="1" t="s">
        <v>28</v>
      </c>
      <c r="AB1624" s="1" t="s">
        <v>29</v>
      </c>
      <c r="AC1624" s="1" t="s">
        <v>30</v>
      </c>
      <c r="AD1624" s="1" t="s">
        <v>31</v>
      </c>
      <c r="AE1624" s="2">
        <v>40084</v>
      </c>
    </row>
    <row r="1625" spans="1:31" x14ac:dyDescent="0.25">
      <c r="A1625">
        <f t="shared" si="232"/>
        <v>1624</v>
      </c>
      <c r="B1625" s="1">
        <v>12007</v>
      </c>
      <c r="C1625" s="2">
        <v>40083</v>
      </c>
      <c r="D1625" s="1" t="s">
        <v>27</v>
      </c>
      <c r="E1625" s="1" t="str">
        <f t="shared" si="225"/>
        <v>*</v>
      </c>
      <c r="F1625" s="1" t="str">
        <f t="shared" si="226"/>
        <v>*</v>
      </c>
      <c r="G1625" s="1" t="str">
        <f t="shared" si="227"/>
        <v>*</v>
      </c>
      <c r="J1625" s="1" t="str">
        <f t="shared" si="228"/>
        <v>*</v>
      </c>
      <c r="P1625" s="1">
        <v>42</v>
      </c>
      <c r="Q1625" s="1">
        <f t="shared" si="233"/>
        <v>0.05</v>
      </c>
      <c r="T1625" s="4">
        <v>152.26</v>
      </c>
      <c r="U1625" s="9">
        <f t="shared" si="229"/>
        <v>0</v>
      </c>
      <c r="V1625" s="4">
        <f t="shared" si="230"/>
        <v>3.6252380952380951</v>
      </c>
      <c r="W1625" s="1" t="s">
        <v>21</v>
      </c>
      <c r="X1625" s="1">
        <v>0.5</v>
      </c>
      <c r="Y1625" s="4">
        <f t="shared" si="231"/>
        <v>152.76</v>
      </c>
      <c r="Z1625" s="1" t="s">
        <v>42</v>
      </c>
      <c r="AA1625" s="1" t="s">
        <v>28</v>
      </c>
      <c r="AB1625" s="1" t="s">
        <v>29</v>
      </c>
      <c r="AC1625" s="1" t="s">
        <v>58</v>
      </c>
      <c r="AD1625" s="1" t="s">
        <v>19</v>
      </c>
      <c r="AE1625" s="2">
        <v>40085</v>
      </c>
    </row>
    <row r="1626" spans="1:31" x14ac:dyDescent="0.25">
      <c r="A1626">
        <f t="shared" si="232"/>
        <v>1625</v>
      </c>
      <c r="B1626" s="1">
        <v>16771</v>
      </c>
      <c r="C1626" s="2">
        <v>40084</v>
      </c>
      <c r="D1626" s="1" t="s">
        <v>20</v>
      </c>
      <c r="E1626" s="1" t="str">
        <f t="shared" si="225"/>
        <v>*</v>
      </c>
      <c r="F1626" s="1" t="str">
        <f t="shared" si="226"/>
        <v>**</v>
      </c>
      <c r="G1626" s="1" t="str">
        <f t="shared" si="227"/>
        <v>**</v>
      </c>
      <c r="J1626" s="1" t="str">
        <f t="shared" si="228"/>
        <v>**</v>
      </c>
      <c r="P1626" s="1">
        <v>42</v>
      </c>
      <c r="Q1626" s="1">
        <f t="shared" si="233"/>
        <v>0.05</v>
      </c>
      <c r="T1626" s="4">
        <v>1737.06</v>
      </c>
      <c r="U1626" s="9">
        <f t="shared" si="229"/>
        <v>1</v>
      </c>
      <c r="V1626" s="4">
        <f t="shared" si="230"/>
        <v>41.35857142857143</v>
      </c>
      <c r="W1626" s="1" t="s">
        <v>21</v>
      </c>
      <c r="X1626" s="1">
        <v>9.1999999999999993</v>
      </c>
      <c r="Y1626" s="4">
        <f t="shared" si="231"/>
        <v>1746.26</v>
      </c>
      <c r="Z1626" s="1" t="s">
        <v>22</v>
      </c>
      <c r="AA1626" s="1" t="s">
        <v>28</v>
      </c>
      <c r="AB1626" s="1" t="s">
        <v>17</v>
      </c>
      <c r="AC1626" s="1" t="s">
        <v>18</v>
      </c>
      <c r="AD1626" s="1" t="s">
        <v>31</v>
      </c>
      <c r="AE1626" s="2">
        <v>40086</v>
      </c>
    </row>
    <row r="1627" spans="1:31" x14ac:dyDescent="0.25">
      <c r="A1627">
        <f t="shared" si="232"/>
        <v>1626</v>
      </c>
      <c r="B1627" s="1">
        <v>9219</v>
      </c>
      <c r="C1627" s="2">
        <v>40084</v>
      </c>
      <c r="D1627" s="1" t="s">
        <v>13</v>
      </c>
      <c r="E1627" s="1" t="str">
        <f t="shared" si="225"/>
        <v>*</v>
      </c>
      <c r="F1627" s="1" t="str">
        <f t="shared" si="226"/>
        <v>*</v>
      </c>
      <c r="G1627" s="1" t="str">
        <f t="shared" si="227"/>
        <v>*</v>
      </c>
      <c r="J1627" s="1" t="str">
        <f t="shared" si="228"/>
        <v>*</v>
      </c>
      <c r="P1627" s="1">
        <v>24</v>
      </c>
      <c r="Q1627" s="1">
        <f t="shared" si="233"/>
        <v>3.5000000000000003E-2</v>
      </c>
      <c r="T1627" s="4">
        <v>1239.81</v>
      </c>
      <c r="U1627" s="9">
        <f t="shared" si="229"/>
        <v>1</v>
      </c>
      <c r="V1627" s="4">
        <f t="shared" si="230"/>
        <v>51.658749999999998</v>
      </c>
      <c r="W1627" s="1" t="s">
        <v>21</v>
      </c>
      <c r="X1627" s="1">
        <v>6.5</v>
      </c>
      <c r="Y1627" s="4">
        <f t="shared" si="231"/>
        <v>1246.31</v>
      </c>
      <c r="Z1627" s="1" t="s">
        <v>46</v>
      </c>
      <c r="AA1627" s="1" t="s">
        <v>16</v>
      </c>
      <c r="AB1627" s="1" t="s">
        <v>24</v>
      </c>
      <c r="AC1627" s="1" t="s">
        <v>38</v>
      </c>
      <c r="AD1627" s="1" t="s">
        <v>19</v>
      </c>
      <c r="AE1627" s="2">
        <v>40089</v>
      </c>
    </row>
    <row r="1628" spans="1:31" x14ac:dyDescent="0.25">
      <c r="A1628">
        <f t="shared" si="232"/>
        <v>1627</v>
      </c>
      <c r="B1628" s="1">
        <v>231</v>
      </c>
      <c r="C1628" s="2">
        <v>40084</v>
      </c>
      <c r="D1628" s="1" t="s">
        <v>20</v>
      </c>
      <c r="E1628" s="1" t="str">
        <f t="shared" si="225"/>
        <v>*</v>
      </c>
      <c r="F1628" s="1" t="str">
        <f t="shared" si="226"/>
        <v>**</v>
      </c>
      <c r="G1628" s="1" t="str">
        <f t="shared" si="227"/>
        <v>**</v>
      </c>
      <c r="J1628" s="1" t="str">
        <f t="shared" si="228"/>
        <v>**</v>
      </c>
      <c r="P1628" s="1">
        <v>2</v>
      </c>
      <c r="Q1628" s="1">
        <f t="shared" si="233"/>
        <v>0.01</v>
      </c>
      <c r="T1628" s="4">
        <v>689.74</v>
      </c>
      <c r="U1628" s="9">
        <f t="shared" si="229"/>
        <v>0</v>
      </c>
      <c r="V1628" s="4">
        <f t="shared" si="230"/>
        <v>344.87</v>
      </c>
      <c r="W1628" s="1" t="s">
        <v>21</v>
      </c>
      <c r="X1628" s="1">
        <v>19.989999999999998</v>
      </c>
      <c r="Y1628" s="4">
        <f t="shared" si="231"/>
        <v>709.73</v>
      </c>
      <c r="Z1628" s="1" t="s">
        <v>51</v>
      </c>
      <c r="AA1628" s="1" t="s">
        <v>23</v>
      </c>
      <c r="AB1628" s="1" t="s">
        <v>29</v>
      </c>
      <c r="AC1628" s="1" t="s">
        <v>63</v>
      </c>
      <c r="AD1628" s="1" t="s">
        <v>19</v>
      </c>
      <c r="AE1628" s="2">
        <v>40086</v>
      </c>
    </row>
    <row r="1629" spans="1:31" x14ac:dyDescent="0.25">
      <c r="A1629">
        <f t="shared" si="232"/>
        <v>1628</v>
      </c>
      <c r="B1629" s="1">
        <v>9219</v>
      </c>
      <c r="C1629" s="2">
        <v>40084</v>
      </c>
      <c r="D1629" s="1" t="s">
        <v>13</v>
      </c>
      <c r="E1629" s="1" t="str">
        <f t="shared" si="225"/>
        <v>*</v>
      </c>
      <c r="F1629" s="1" t="str">
        <f t="shared" si="226"/>
        <v>*</v>
      </c>
      <c r="G1629" s="1" t="str">
        <f t="shared" si="227"/>
        <v>*</v>
      </c>
      <c r="J1629" s="1" t="str">
        <f t="shared" si="228"/>
        <v>*</v>
      </c>
      <c r="P1629" s="1">
        <v>41</v>
      </c>
      <c r="Q1629" s="1">
        <f t="shared" si="233"/>
        <v>0.05</v>
      </c>
      <c r="T1629" s="4">
        <v>273.32</v>
      </c>
      <c r="U1629" s="9">
        <f t="shared" si="229"/>
        <v>0</v>
      </c>
      <c r="V1629" s="4">
        <f t="shared" si="230"/>
        <v>6.6663414634146338</v>
      </c>
      <c r="W1629" s="1" t="s">
        <v>21</v>
      </c>
      <c r="X1629" s="1">
        <v>5.14</v>
      </c>
      <c r="Y1629" s="4">
        <f t="shared" si="231"/>
        <v>278.45999999999998</v>
      </c>
      <c r="Z1629" s="1" t="s">
        <v>46</v>
      </c>
      <c r="AA1629" s="1" t="s">
        <v>16</v>
      </c>
      <c r="AB1629" s="1" t="s">
        <v>29</v>
      </c>
      <c r="AC1629" s="1" t="s">
        <v>40</v>
      </c>
      <c r="AD1629" s="1" t="s">
        <v>19</v>
      </c>
      <c r="AE1629" s="2">
        <v>40086</v>
      </c>
    </row>
    <row r="1630" spans="1:31" x14ac:dyDescent="0.25">
      <c r="A1630">
        <f t="shared" si="232"/>
        <v>1629</v>
      </c>
      <c r="B1630" s="1">
        <v>55461</v>
      </c>
      <c r="C1630" s="2">
        <v>40084</v>
      </c>
      <c r="D1630" s="1" t="s">
        <v>36</v>
      </c>
      <c r="E1630" s="1" t="str">
        <f t="shared" si="225"/>
        <v>*</v>
      </c>
      <c r="F1630" s="1" t="str">
        <f t="shared" si="226"/>
        <v>*</v>
      </c>
      <c r="G1630" s="1" t="str">
        <f t="shared" si="227"/>
        <v>*</v>
      </c>
      <c r="J1630" s="1" t="str">
        <f t="shared" si="228"/>
        <v>*</v>
      </c>
      <c r="P1630" s="1">
        <v>16</v>
      </c>
      <c r="Q1630" s="1">
        <f t="shared" si="233"/>
        <v>0.02</v>
      </c>
      <c r="T1630" s="4">
        <v>84.01</v>
      </c>
      <c r="U1630" s="9">
        <f t="shared" si="229"/>
        <v>0</v>
      </c>
      <c r="V1630" s="4">
        <f t="shared" si="230"/>
        <v>5.2506250000000003</v>
      </c>
      <c r="W1630" s="1" t="s">
        <v>21</v>
      </c>
      <c r="X1630" s="1">
        <v>5.72</v>
      </c>
      <c r="Y1630" s="4">
        <f t="shared" si="231"/>
        <v>89.73</v>
      </c>
      <c r="Z1630" s="1" t="s">
        <v>22</v>
      </c>
      <c r="AA1630" s="1" t="s">
        <v>23</v>
      </c>
      <c r="AB1630" s="1" t="s">
        <v>17</v>
      </c>
      <c r="AC1630" s="1" t="s">
        <v>18</v>
      </c>
      <c r="AD1630" s="1" t="s">
        <v>41</v>
      </c>
      <c r="AE1630" s="2">
        <v>40085</v>
      </c>
    </row>
    <row r="1631" spans="1:31" x14ac:dyDescent="0.25">
      <c r="A1631">
        <f t="shared" si="232"/>
        <v>1630</v>
      </c>
      <c r="B1631" s="1">
        <v>58151</v>
      </c>
      <c r="C1631" s="2">
        <v>40085</v>
      </c>
      <c r="D1631" s="1" t="s">
        <v>20</v>
      </c>
      <c r="E1631" s="1" t="str">
        <f t="shared" si="225"/>
        <v>*</v>
      </c>
      <c r="F1631" s="1" t="str">
        <f t="shared" si="226"/>
        <v>**</v>
      </c>
      <c r="G1631" s="1" t="str">
        <f t="shared" si="227"/>
        <v>**</v>
      </c>
      <c r="J1631" s="1" t="str">
        <f t="shared" si="228"/>
        <v>**</v>
      </c>
      <c r="P1631" s="1">
        <v>38</v>
      </c>
      <c r="Q1631" s="1">
        <f t="shared" si="233"/>
        <v>0.04</v>
      </c>
      <c r="T1631" s="4">
        <v>5601.1</v>
      </c>
      <c r="U1631" s="9">
        <f t="shared" si="229"/>
        <v>1</v>
      </c>
      <c r="V1631" s="4">
        <f t="shared" si="230"/>
        <v>147.39736842105265</v>
      </c>
      <c r="W1631" s="1" t="s">
        <v>14</v>
      </c>
      <c r="X1631" s="1">
        <v>19.989999999999998</v>
      </c>
      <c r="Y1631" s="4">
        <f t="shared" si="231"/>
        <v>5621.09</v>
      </c>
      <c r="Z1631" s="1" t="s">
        <v>44</v>
      </c>
      <c r="AA1631" s="1" t="s">
        <v>37</v>
      </c>
      <c r="AB1631" s="1" t="s">
        <v>29</v>
      </c>
      <c r="AC1631" s="1" t="s">
        <v>55</v>
      </c>
      <c r="AD1631" s="1" t="s">
        <v>19</v>
      </c>
      <c r="AE1631" s="2">
        <v>40085</v>
      </c>
    </row>
    <row r="1632" spans="1:31" x14ac:dyDescent="0.25">
      <c r="A1632">
        <f t="shared" si="232"/>
        <v>1631</v>
      </c>
      <c r="B1632" s="1">
        <v>26913</v>
      </c>
      <c r="C1632" s="2">
        <v>40085</v>
      </c>
      <c r="D1632" s="1" t="s">
        <v>20</v>
      </c>
      <c r="E1632" s="1" t="str">
        <f t="shared" si="225"/>
        <v>*</v>
      </c>
      <c r="F1632" s="1" t="str">
        <f t="shared" si="226"/>
        <v>**</v>
      </c>
      <c r="G1632" s="1" t="str">
        <f t="shared" si="227"/>
        <v>**</v>
      </c>
      <c r="J1632" s="1" t="str">
        <f t="shared" si="228"/>
        <v>**</v>
      </c>
      <c r="P1632" s="1">
        <v>11</v>
      </c>
      <c r="Q1632" s="1">
        <f t="shared" si="233"/>
        <v>0.02</v>
      </c>
      <c r="T1632" s="4">
        <v>642.91449999999998</v>
      </c>
      <c r="U1632" s="9">
        <f t="shared" si="229"/>
        <v>0</v>
      </c>
      <c r="V1632" s="4">
        <f t="shared" si="230"/>
        <v>58.446772727272723</v>
      </c>
      <c r="W1632" s="1" t="s">
        <v>21</v>
      </c>
      <c r="X1632" s="1">
        <v>8.99</v>
      </c>
      <c r="Y1632" s="4">
        <f t="shared" si="231"/>
        <v>651.90449999999998</v>
      </c>
      <c r="Z1632" s="1" t="s">
        <v>49</v>
      </c>
      <c r="AA1632" s="1" t="s">
        <v>16</v>
      </c>
      <c r="AB1632" s="1" t="s">
        <v>24</v>
      </c>
      <c r="AC1632" s="1" t="s">
        <v>25</v>
      </c>
      <c r="AD1632" s="1" t="s">
        <v>19</v>
      </c>
      <c r="AE1632" s="2">
        <v>40087</v>
      </c>
    </row>
    <row r="1633" spans="1:31" x14ac:dyDescent="0.25">
      <c r="A1633">
        <f t="shared" si="232"/>
        <v>1632</v>
      </c>
      <c r="B1633" s="1">
        <v>19716</v>
      </c>
      <c r="C1633" s="2">
        <v>40085</v>
      </c>
      <c r="D1633" s="1" t="s">
        <v>13</v>
      </c>
      <c r="E1633" s="1" t="str">
        <f t="shared" si="225"/>
        <v>*</v>
      </c>
      <c r="F1633" s="1" t="str">
        <f t="shared" si="226"/>
        <v>*</v>
      </c>
      <c r="G1633" s="1" t="str">
        <f t="shared" si="227"/>
        <v>*</v>
      </c>
      <c r="J1633" s="1" t="str">
        <f t="shared" si="228"/>
        <v>*</v>
      </c>
      <c r="P1633" s="1">
        <v>5</v>
      </c>
      <c r="Q1633" s="1">
        <f t="shared" si="233"/>
        <v>0.01</v>
      </c>
      <c r="T1633" s="4">
        <v>616.10550000000001</v>
      </c>
      <c r="U1633" s="9">
        <f t="shared" si="229"/>
        <v>0</v>
      </c>
      <c r="V1633" s="4">
        <f t="shared" si="230"/>
        <v>123.22110000000001</v>
      </c>
      <c r="W1633" s="1" t="s">
        <v>21</v>
      </c>
      <c r="X1633" s="1">
        <v>4.2</v>
      </c>
      <c r="Y1633" s="4">
        <f t="shared" si="231"/>
        <v>620.30550000000005</v>
      </c>
      <c r="Z1633" s="1" t="s">
        <v>22</v>
      </c>
      <c r="AA1633" s="1" t="s">
        <v>37</v>
      </c>
      <c r="AB1633" s="1" t="s">
        <v>24</v>
      </c>
      <c r="AC1633" s="1" t="s">
        <v>25</v>
      </c>
      <c r="AD1633" s="1" t="s">
        <v>19</v>
      </c>
      <c r="AE1633" s="2">
        <v>40092</v>
      </c>
    </row>
    <row r="1634" spans="1:31" x14ac:dyDescent="0.25">
      <c r="A1634">
        <f t="shared" si="232"/>
        <v>1633</v>
      </c>
      <c r="B1634" s="1">
        <v>58151</v>
      </c>
      <c r="C1634" s="2">
        <v>40085</v>
      </c>
      <c r="D1634" s="1" t="s">
        <v>20</v>
      </c>
      <c r="E1634" s="1" t="str">
        <f t="shared" si="225"/>
        <v>*</v>
      </c>
      <c r="F1634" s="1" t="str">
        <f t="shared" si="226"/>
        <v>**</v>
      </c>
      <c r="G1634" s="1" t="str">
        <f t="shared" si="227"/>
        <v>**</v>
      </c>
      <c r="J1634" s="1" t="str">
        <f t="shared" si="228"/>
        <v>**</v>
      </c>
      <c r="P1634" s="1">
        <v>33</v>
      </c>
      <c r="Q1634" s="1">
        <f t="shared" si="233"/>
        <v>0.04</v>
      </c>
      <c r="T1634" s="4">
        <v>211.48</v>
      </c>
      <c r="U1634" s="9">
        <f t="shared" si="229"/>
        <v>0</v>
      </c>
      <c r="V1634" s="4">
        <f t="shared" si="230"/>
        <v>6.4084848484848482</v>
      </c>
      <c r="W1634" s="1" t="s">
        <v>21</v>
      </c>
      <c r="X1634" s="1">
        <v>2.99</v>
      </c>
      <c r="Y1634" s="4">
        <f t="shared" si="231"/>
        <v>214.47</v>
      </c>
      <c r="Z1634" s="1" t="s">
        <v>44</v>
      </c>
      <c r="AA1634" s="1" t="s">
        <v>37</v>
      </c>
      <c r="AB1634" s="1" t="s">
        <v>29</v>
      </c>
      <c r="AC1634" s="1" t="s">
        <v>43</v>
      </c>
      <c r="AD1634" s="1" t="s">
        <v>19</v>
      </c>
      <c r="AE1634" s="2">
        <v>40085</v>
      </c>
    </row>
    <row r="1635" spans="1:31" x14ac:dyDescent="0.25">
      <c r="A1635">
        <f t="shared" si="232"/>
        <v>1634</v>
      </c>
      <c r="B1635" s="1">
        <v>44775</v>
      </c>
      <c r="C1635" s="2">
        <v>40085</v>
      </c>
      <c r="D1635" s="1" t="s">
        <v>36</v>
      </c>
      <c r="E1635" s="1" t="str">
        <f t="shared" si="225"/>
        <v>*</v>
      </c>
      <c r="F1635" s="1" t="str">
        <f t="shared" si="226"/>
        <v>*</v>
      </c>
      <c r="G1635" s="1" t="str">
        <f t="shared" si="227"/>
        <v>*</v>
      </c>
      <c r="J1635" s="1" t="str">
        <f t="shared" si="228"/>
        <v>*</v>
      </c>
      <c r="P1635" s="1">
        <v>29</v>
      </c>
      <c r="Q1635" s="1">
        <f t="shared" si="233"/>
        <v>3.5000000000000003E-2</v>
      </c>
      <c r="T1635" s="4">
        <v>209.3</v>
      </c>
      <c r="U1635" s="9">
        <f t="shared" si="229"/>
        <v>0</v>
      </c>
      <c r="V1635" s="4">
        <f t="shared" si="230"/>
        <v>7.2172413793103454</v>
      </c>
      <c r="W1635" s="1" t="s">
        <v>14</v>
      </c>
      <c r="X1635" s="1">
        <v>2.35</v>
      </c>
      <c r="Y1635" s="4">
        <f t="shared" si="231"/>
        <v>211.65</v>
      </c>
      <c r="Z1635" s="1" t="s">
        <v>44</v>
      </c>
      <c r="AA1635" s="1" t="s">
        <v>23</v>
      </c>
      <c r="AB1635" s="1" t="s">
        <v>29</v>
      </c>
      <c r="AC1635" s="1" t="s">
        <v>30</v>
      </c>
      <c r="AD1635" s="1" t="s">
        <v>31</v>
      </c>
      <c r="AE1635" s="2">
        <v>40086</v>
      </c>
    </row>
    <row r="1636" spans="1:31" x14ac:dyDescent="0.25">
      <c r="A1636">
        <f t="shared" si="232"/>
        <v>1635</v>
      </c>
      <c r="B1636" s="1">
        <v>26689</v>
      </c>
      <c r="C1636" s="2">
        <v>40085</v>
      </c>
      <c r="D1636" s="1" t="s">
        <v>20</v>
      </c>
      <c r="E1636" s="1" t="str">
        <f t="shared" si="225"/>
        <v>*</v>
      </c>
      <c r="F1636" s="1" t="str">
        <f t="shared" si="226"/>
        <v>**</v>
      </c>
      <c r="G1636" s="1" t="str">
        <f t="shared" si="227"/>
        <v>**</v>
      </c>
      <c r="J1636" s="1" t="str">
        <f t="shared" si="228"/>
        <v>**</v>
      </c>
      <c r="P1636" s="1">
        <v>2</v>
      </c>
      <c r="Q1636" s="1">
        <f t="shared" si="233"/>
        <v>0.01</v>
      </c>
      <c r="T1636" s="4">
        <v>198.44</v>
      </c>
      <c r="U1636" s="9">
        <f t="shared" si="229"/>
        <v>0</v>
      </c>
      <c r="V1636" s="4">
        <f t="shared" si="230"/>
        <v>99.22</v>
      </c>
      <c r="W1636" s="1" t="s">
        <v>21</v>
      </c>
      <c r="X1636" s="1">
        <v>8.99</v>
      </c>
      <c r="Y1636" s="4">
        <f t="shared" si="231"/>
        <v>207.43</v>
      </c>
      <c r="Z1636" s="1" t="s">
        <v>42</v>
      </c>
      <c r="AA1636" s="1" t="s">
        <v>28</v>
      </c>
      <c r="AB1636" s="1" t="s">
        <v>17</v>
      </c>
      <c r="AC1636" s="1" t="s">
        <v>18</v>
      </c>
      <c r="AD1636" s="1" t="s">
        <v>41</v>
      </c>
      <c r="AE1636" s="2">
        <v>40088</v>
      </c>
    </row>
    <row r="1637" spans="1:31" x14ac:dyDescent="0.25">
      <c r="A1637">
        <f t="shared" si="232"/>
        <v>1636</v>
      </c>
      <c r="B1637" s="1">
        <v>4354</v>
      </c>
      <c r="C1637" s="2">
        <v>40085</v>
      </c>
      <c r="D1637" s="1" t="s">
        <v>27</v>
      </c>
      <c r="E1637" s="1" t="str">
        <f t="shared" si="225"/>
        <v>*</v>
      </c>
      <c r="F1637" s="1" t="str">
        <f t="shared" si="226"/>
        <v>*</v>
      </c>
      <c r="G1637" s="1" t="str">
        <f t="shared" si="227"/>
        <v>*</v>
      </c>
      <c r="J1637" s="1" t="str">
        <f t="shared" si="228"/>
        <v>*</v>
      </c>
      <c r="P1637" s="1">
        <v>6</v>
      </c>
      <c r="Q1637" s="1">
        <f t="shared" si="233"/>
        <v>0.01</v>
      </c>
      <c r="T1637" s="4">
        <v>49.04</v>
      </c>
      <c r="U1637" s="9">
        <f t="shared" si="229"/>
        <v>0</v>
      </c>
      <c r="V1637" s="4">
        <f t="shared" si="230"/>
        <v>8.1733333333333338</v>
      </c>
      <c r="W1637" s="1" t="s">
        <v>21</v>
      </c>
      <c r="X1637" s="1">
        <v>5.21</v>
      </c>
      <c r="Y1637" s="4">
        <f t="shared" si="231"/>
        <v>54.25</v>
      </c>
      <c r="Z1637" s="1" t="s">
        <v>22</v>
      </c>
      <c r="AA1637" s="1" t="s">
        <v>28</v>
      </c>
      <c r="AB1637" s="1" t="s">
        <v>17</v>
      </c>
      <c r="AC1637" s="1" t="s">
        <v>18</v>
      </c>
      <c r="AD1637" s="1" t="s">
        <v>19</v>
      </c>
      <c r="AE1637" s="2">
        <v>40086</v>
      </c>
    </row>
    <row r="1638" spans="1:31" x14ac:dyDescent="0.25">
      <c r="A1638">
        <f t="shared" si="232"/>
        <v>1637</v>
      </c>
      <c r="B1638" s="1">
        <v>41728</v>
      </c>
      <c r="C1638" s="2">
        <v>40086</v>
      </c>
      <c r="D1638" s="1" t="s">
        <v>20</v>
      </c>
      <c r="E1638" s="1" t="str">
        <f t="shared" si="225"/>
        <v>*</v>
      </c>
      <c r="F1638" s="1" t="str">
        <f t="shared" si="226"/>
        <v>**</v>
      </c>
      <c r="G1638" s="1" t="str">
        <f t="shared" si="227"/>
        <v>**</v>
      </c>
      <c r="J1638" s="1" t="str">
        <f t="shared" si="228"/>
        <v>**</v>
      </c>
      <c r="P1638" s="1">
        <v>28</v>
      </c>
      <c r="Q1638" s="1">
        <f t="shared" si="233"/>
        <v>3.5000000000000003E-2</v>
      </c>
      <c r="T1638" s="4">
        <v>23106.46</v>
      </c>
      <c r="U1638" s="9">
        <f t="shared" si="229"/>
        <v>1</v>
      </c>
      <c r="V1638" s="4">
        <f t="shared" si="230"/>
        <v>825.23071428571427</v>
      </c>
      <c r="W1638" s="1" t="s">
        <v>21</v>
      </c>
      <c r="X1638" s="1">
        <v>19.989999999999998</v>
      </c>
      <c r="Y1638" s="4">
        <f t="shared" si="231"/>
        <v>23126.45</v>
      </c>
      <c r="Z1638" s="1" t="s">
        <v>22</v>
      </c>
      <c r="AA1638" s="1" t="s">
        <v>28</v>
      </c>
      <c r="AB1638" s="1" t="s">
        <v>29</v>
      </c>
      <c r="AC1638" s="1" t="s">
        <v>43</v>
      </c>
      <c r="AD1638" s="1" t="s">
        <v>19</v>
      </c>
      <c r="AE1638" s="2">
        <v>40088</v>
      </c>
    </row>
    <row r="1639" spans="1:31" x14ac:dyDescent="0.25">
      <c r="A1639">
        <f t="shared" si="232"/>
        <v>1638</v>
      </c>
      <c r="B1639" s="1">
        <v>30278</v>
      </c>
      <c r="C1639" s="2">
        <v>40086</v>
      </c>
      <c r="D1639" s="1" t="s">
        <v>13</v>
      </c>
      <c r="E1639" s="1" t="str">
        <f t="shared" si="225"/>
        <v>*</v>
      </c>
      <c r="F1639" s="1" t="str">
        <f t="shared" si="226"/>
        <v>*</v>
      </c>
      <c r="G1639" s="1" t="str">
        <f t="shared" si="227"/>
        <v>*</v>
      </c>
      <c r="J1639" s="1" t="str">
        <f t="shared" si="228"/>
        <v>*</v>
      </c>
      <c r="P1639" s="1">
        <v>50</v>
      </c>
      <c r="Q1639" s="1">
        <f t="shared" si="233"/>
        <v>0.06</v>
      </c>
      <c r="T1639" s="4">
        <v>2860.93</v>
      </c>
      <c r="U1639" s="9">
        <f t="shared" si="229"/>
        <v>1</v>
      </c>
      <c r="V1639" s="4">
        <f t="shared" si="230"/>
        <v>57.218599999999995</v>
      </c>
      <c r="W1639" s="1" t="s">
        <v>21</v>
      </c>
      <c r="X1639" s="1">
        <v>5.26</v>
      </c>
      <c r="Y1639" s="4">
        <f t="shared" si="231"/>
        <v>2866.19</v>
      </c>
      <c r="Z1639" s="1" t="s">
        <v>54</v>
      </c>
      <c r="AA1639" s="1" t="s">
        <v>37</v>
      </c>
      <c r="AB1639" s="1" t="s">
        <v>24</v>
      </c>
      <c r="AC1639" s="1" t="s">
        <v>25</v>
      </c>
      <c r="AD1639" s="1" t="s">
        <v>19</v>
      </c>
      <c r="AE1639" s="2">
        <v>40095</v>
      </c>
    </row>
    <row r="1640" spans="1:31" x14ac:dyDescent="0.25">
      <c r="A1640">
        <f t="shared" si="232"/>
        <v>1639</v>
      </c>
      <c r="B1640" s="1">
        <v>41728</v>
      </c>
      <c r="C1640" s="2">
        <v>40086</v>
      </c>
      <c r="D1640" s="1" t="s">
        <v>20</v>
      </c>
      <c r="E1640" s="1" t="str">
        <f t="shared" si="225"/>
        <v>*</v>
      </c>
      <c r="F1640" s="1" t="str">
        <f t="shared" si="226"/>
        <v>**</v>
      </c>
      <c r="G1640" s="1" t="str">
        <f t="shared" si="227"/>
        <v>**</v>
      </c>
      <c r="J1640" s="1" t="str">
        <f t="shared" si="228"/>
        <v>**</v>
      </c>
      <c r="P1640" s="1">
        <v>10</v>
      </c>
      <c r="Q1640" s="1">
        <f t="shared" si="233"/>
        <v>0.02</v>
      </c>
      <c r="T1640" s="4">
        <v>2549.58</v>
      </c>
      <c r="U1640" s="9">
        <f t="shared" si="229"/>
        <v>1</v>
      </c>
      <c r="V1640" s="4">
        <f t="shared" si="230"/>
        <v>254.958</v>
      </c>
      <c r="W1640" s="1" t="s">
        <v>33</v>
      </c>
      <c r="X1640" s="1">
        <v>62.94</v>
      </c>
      <c r="Y1640" s="4">
        <f t="shared" si="231"/>
        <v>2612.52</v>
      </c>
      <c r="Z1640" s="1" t="s">
        <v>22</v>
      </c>
      <c r="AA1640" s="1" t="s">
        <v>28</v>
      </c>
      <c r="AB1640" s="1" t="s">
        <v>17</v>
      </c>
      <c r="AC1640" s="1" t="s">
        <v>34</v>
      </c>
      <c r="AD1640" s="1" t="s">
        <v>35</v>
      </c>
      <c r="AE1640" s="2">
        <v>40087</v>
      </c>
    </row>
    <row r="1641" spans="1:31" x14ac:dyDescent="0.25">
      <c r="A1641">
        <f t="shared" si="232"/>
        <v>1640</v>
      </c>
      <c r="B1641" s="1">
        <v>900</v>
      </c>
      <c r="C1641" s="2">
        <v>40086</v>
      </c>
      <c r="D1641" s="1" t="s">
        <v>27</v>
      </c>
      <c r="E1641" s="1" t="str">
        <f t="shared" si="225"/>
        <v>*</v>
      </c>
      <c r="F1641" s="1" t="str">
        <f t="shared" si="226"/>
        <v>*</v>
      </c>
      <c r="G1641" s="1" t="str">
        <f t="shared" si="227"/>
        <v>*</v>
      </c>
      <c r="J1641" s="1" t="str">
        <f t="shared" si="228"/>
        <v>*</v>
      </c>
      <c r="P1641" s="1">
        <v>29</v>
      </c>
      <c r="Q1641" s="1">
        <f t="shared" si="233"/>
        <v>3.5000000000000003E-2</v>
      </c>
      <c r="T1641" s="4">
        <v>1193.6500000000001</v>
      </c>
      <c r="U1641" s="9">
        <f t="shared" si="229"/>
        <v>1</v>
      </c>
      <c r="V1641" s="4">
        <f t="shared" si="230"/>
        <v>41.160344827586208</v>
      </c>
      <c r="W1641" s="1" t="s">
        <v>21</v>
      </c>
      <c r="X1641" s="1">
        <v>2.99</v>
      </c>
      <c r="Y1641" s="4">
        <f t="shared" si="231"/>
        <v>1196.6400000000001</v>
      </c>
      <c r="Z1641" s="1" t="s">
        <v>53</v>
      </c>
      <c r="AA1641" s="1" t="s">
        <v>37</v>
      </c>
      <c r="AB1641" s="1" t="s">
        <v>29</v>
      </c>
      <c r="AC1641" s="1" t="s">
        <v>43</v>
      </c>
      <c r="AD1641" s="1" t="s">
        <v>19</v>
      </c>
      <c r="AE1641" s="2">
        <v>40087</v>
      </c>
    </row>
    <row r="1642" spans="1:31" x14ac:dyDescent="0.25">
      <c r="A1642">
        <f t="shared" si="232"/>
        <v>1641</v>
      </c>
      <c r="B1642" s="1">
        <v>4451</v>
      </c>
      <c r="C1642" s="2">
        <v>40086</v>
      </c>
      <c r="D1642" s="1" t="s">
        <v>32</v>
      </c>
      <c r="E1642" s="1" t="str">
        <f t="shared" si="225"/>
        <v>***</v>
      </c>
      <c r="F1642" s="1" t="str">
        <f t="shared" si="226"/>
        <v>***</v>
      </c>
      <c r="G1642" s="1" t="str">
        <f t="shared" si="227"/>
        <v>***</v>
      </c>
      <c r="J1642" s="1" t="str">
        <f t="shared" si="228"/>
        <v>***</v>
      </c>
      <c r="P1642" s="1">
        <v>47</v>
      </c>
      <c r="Q1642" s="1">
        <f t="shared" si="233"/>
        <v>0.05</v>
      </c>
      <c r="T1642" s="4">
        <v>992.95</v>
      </c>
      <c r="U1642" s="9">
        <f t="shared" si="229"/>
        <v>0</v>
      </c>
      <c r="V1642" s="4">
        <f t="shared" si="230"/>
        <v>21.126595744680852</v>
      </c>
      <c r="W1642" s="1" t="s">
        <v>21</v>
      </c>
      <c r="X1642" s="1">
        <v>8.99</v>
      </c>
      <c r="Y1642" s="4">
        <f t="shared" si="231"/>
        <v>1001.94</v>
      </c>
      <c r="Z1642" s="1" t="s">
        <v>51</v>
      </c>
      <c r="AA1642" s="1" t="s">
        <v>28</v>
      </c>
      <c r="AB1642" s="1" t="s">
        <v>29</v>
      </c>
      <c r="AC1642" s="1" t="s">
        <v>30</v>
      </c>
      <c r="AD1642" s="1" t="s">
        <v>41</v>
      </c>
      <c r="AE1642" s="2">
        <v>40086</v>
      </c>
    </row>
    <row r="1643" spans="1:31" x14ac:dyDescent="0.25">
      <c r="A1643">
        <f t="shared" si="232"/>
        <v>1642</v>
      </c>
      <c r="B1643" s="1">
        <v>19140</v>
      </c>
      <c r="C1643" s="2">
        <v>40086</v>
      </c>
      <c r="D1643" s="1" t="s">
        <v>36</v>
      </c>
      <c r="E1643" s="1" t="str">
        <f t="shared" si="225"/>
        <v>*</v>
      </c>
      <c r="F1643" s="1" t="str">
        <f t="shared" si="226"/>
        <v>*</v>
      </c>
      <c r="G1643" s="1" t="str">
        <f t="shared" si="227"/>
        <v>*</v>
      </c>
      <c r="J1643" s="1" t="str">
        <f t="shared" si="228"/>
        <v>*</v>
      </c>
      <c r="P1643" s="1">
        <v>47</v>
      </c>
      <c r="Q1643" s="1">
        <f t="shared" si="233"/>
        <v>0.05</v>
      </c>
      <c r="T1643" s="4">
        <v>314</v>
      </c>
      <c r="U1643" s="9">
        <f t="shared" si="229"/>
        <v>0</v>
      </c>
      <c r="V1643" s="4">
        <f t="shared" si="230"/>
        <v>6.6808510638297873</v>
      </c>
      <c r="W1643" s="1" t="s">
        <v>21</v>
      </c>
      <c r="X1643" s="1">
        <v>5.27</v>
      </c>
      <c r="Y1643" s="4">
        <f t="shared" si="231"/>
        <v>319.27</v>
      </c>
      <c r="Z1643" s="1" t="s">
        <v>46</v>
      </c>
      <c r="AA1643" s="1" t="s">
        <v>28</v>
      </c>
      <c r="AB1643" s="1" t="s">
        <v>29</v>
      </c>
      <c r="AC1643" s="1" t="s">
        <v>43</v>
      </c>
      <c r="AD1643" s="1" t="s">
        <v>19</v>
      </c>
      <c r="AE1643" s="2">
        <v>40087</v>
      </c>
    </row>
    <row r="1644" spans="1:31" x14ac:dyDescent="0.25">
      <c r="A1644">
        <f t="shared" si="232"/>
        <v>1643</v>
      </c>
      <c r="B1644" s="1">
        <v>4708</v>
      </c>
      <c r="C1644" s="2">
        <v>40086</v>
      </c>
      <c r="D1644" s="1" t="s">
        <v>32</v>
      </c>
      <c r="E1644" s="1" t="str">
        <f t="shared" si="225"/>
        <v>***</v>
      </c>
      <c r="F1644" s="1" t="str">
        <f t="shared" si="226"/>
        <v>***</v>
      </c>
      <c r="G1644" s="1" t="str">
        <f t="shared" si="227"/>
        <v>***</v>
      </c>
      <c r="J1644" s="1" t="str">
        <f t="shared" si="228"/>
        <v>***</v>
      </c>
      <c r="P1644" s="1">
        <v>29</v>
      </c>
      <c r="Q1644" s="1">
        <f t="shared" si="233"/>
        <v>3.5000000000000003E-2</v>
      </c>
      <c r="T1644" s="4">
        <v>180.38</v>
      </c>
      <c r="U1644" s="9">
        <f t="shared" si="229"/>
        <v>0</v>
      </c>
      <c r="V1644" s="4">
        <f t="shared" si="230"/>
        <v>6.22</v>
      </c>
      <c r="W1644" s="1" t="s">
        <v>21</v>
      </c>
      <c r="X1644" s="1">
        <v>7.49</v>
      </c>
      <c r="Y1644" s="4">
        <f t="shared" si="231"/>
        <v>187.87</v>
      </c>
      <c r="Z1644" s="1" t="s">
        <v>44</v>
      </c>
      <c r="AA1644" s="1" t="s">
        <v>28</v>
      </c>
      <c r="AB1644" s="1" t="s">
        <v>29</v>
      </c>
      <c r="AC1644" s="1" t="s">
        <v>40</v>
      </c>
      <c r="AD1644" s="1" t="s">
        <v>19</v>
      </c>
      <c r="AE1644" s="2">
        <v>40088</v>
      </c>
    </row>
    <row r="1645" spans="1:31" x14ac:dyDescent="0.25">
      <c r="A1645">
        <f t="shared" si="232"/>
        <v>1644</v>
      </c>
      <c r="B1645" s="1">
        <v>19140</v>
      </c>
      <c r="C1645" s="2">
        <v>40086</v>
      </c>
      <c r="D1645" s="1" t="s">
        <v>36</v>
      </c>
      <c r="E1645" s="1" t="str">
        <f t="shared" si="225"/>
        <v>*</v>
      </c>
      <c r="F1645" s="1" t="str">
        <f t="shared" si="226"/>
        <v>*</v>
      </c>
      <c r="G1645" s="1" t="str">
        <f t="shared" si="227"/>
        <v>*</v>
      </c>
      <c r="J1645" s="1" t="str">
        <f t="shared" si="228"/>
        <v>*</v>
      </c>
      <c r="P1645" s="1">
        <v>50</v>
      </c>
      <c r="Q1645" s="1">
        <f t="shared" si="233"/>
        <v>0.06</v>
      </c>
      <c r="T1645" s="4">
        <v>155.54</v>
      </c>
      <c r="U1645" s="9">
        <f t="shared" si="229"/>
        <v>0</v>
      </c>
      <c r="V1645" s="4">
        <f t="shared" si="230"/>
        <v>3.1107999999999998</v>
      </c>
      <c r="W1645" s="1" t="s">
        <v>21</v>
      </c>
      <c r="X1645" s="1">
        <v>1.35</v>
      </c>
      <c r="Y1645" s="4">
        <f t="shared" si="231"/>
        <v>156.88999999999999</v>
      </c>
      <c r="Z1645" s="1" t="s">
        <v>46</v>
      </c>
      <c r="AA1645" s="1" t="s">
        <v>28</v>
      </c>
      <c r="AB1645" s="1" t="s">
        <v>29</v>
      </c>
      <c r="AC1645" s="1" t="s">
        <v>61</v>
      </c>
      <c r="AD1645" s="1" t="s">
        <v>31</v>
      </c>
      <c r="AE1645" s="2">
        <v>40087</v>
      </c>
    </row>
    <row r="1646" spans="1:31" x14ac:dyDescent="0.25">
      <c r="A1646">
        <f t="shared" si="232"/>
        <v>1645</v>
      </c>
      <c r="B1646" s="1">
        <v>16321</v>
      </c>
      <c r="C1646" s="2">
        <v>40087</v>
      </c>
      <c r="D1646" s="1" t="s">
        <v>27</v>
      </c>
      <c r="E1646" s="1" t="str">
        <f t="shared" si="225"/>
        <v>*</v>
      </c>
      <c r="F1646" s="1" t="str">
        <f t="shared" si="226"/>
        <v>*</v>
      </c>
      <c r="G1646" s="1" t="str">
        <f t="shared" si="227"/>
        <v>*</v>
      </c>
      <c r="J1646" s="1" t="str">
        <f t="shared" si="228"/>
        <v>*</v>
      </c>
      <c r="P1646" s="1">
        <v>50</v>
      </c>
      <c r="Q1646" s="1">
        <f t="shared" si="233"/>
        <v>0.06</v>
      </c>
      <c r="T1646" s="4">
        <v>7156.56</v>
      </c>
      <c r="U1646" s="9">
        <f t="shared" si="229"/>
        <v>1</v>
      </c>
      <c r="V1646" s="4">
        <f t="shared" si="230"/>
        <v>143.13120000000001</v>
      </c>
      <c r="W1646" s="1" t="s">
        <v>21</v>
      </c>
      <c r="X1646" s="1">
        <v>19.989999999999998</v>
      </c>
      <c r="Y1646" s="4">
        <f t="shared" si="231"/>
        <v>7176.55</v>
      </c>
      <c r="Z1646" s="1" t="s">
        <v>51</v>
      </c>
      <c r="AA1646" s="1" t="s">
        <v>28</v>
      </c>
      <c r="AB1646" s="1" t="s">
        <v>29</v>
      </c>
      <c r="AC1646" s="1" t="s">
        <v>55</v>
      </c>
      <c r="AD1646" s="1" t="s">
        <v>19</v>
      </c>
      <c r="AE1646" s="2">
        <v>40089</v>
      </c>
    </row>
    <row r="1647" spans="1:31" x14ac:dyDescent="0.25">
      <c r="A1647">
        <f t="shared" si="232"/>
        <v>1646</v>
      </c>
      <c r="B1647" s="1">
        <v>33701</v>
      </c>
      <c r="C1647" s="2">
        <v>40087</v>
      </c>
      <c r="D1647" s="1" t="s">
        <v>36</v>
      </c>
      <c r="E1647" s="1" t="str">
        <f t="shared" si="225"/>
        <v>*</v>
      </c>
      <c r="F1647" s="1" t="str">
        <f t="shared" si="226"/>
        <v>*</v>
      </c>
      <c r="G1647" s="1" t="str">
        <f t="shared" si="227"/>
        <v>*</v>
      </c>
      <c r="J1647" s="1" t="str">
        <f t="shared" si="228"/>
        <v>*</v>
      </c>
      <c r="P1647" s="1">
        <v>35</v>
      </c>
      <c r="Q1647" s="1">
        <f t="shared" si="233"/>
        <v>0.04</v>
      </c>
      <c r="T1647" s="4">
        <v>2333.06</v>
      </c>
      <c r="U1647" s="9">
        <f t="shared" si="229"/>
        <v>1</v>
      </c>
      <c r="V1647" s="4">
        <f t="shared" si="230"/>
        <v>66.658857142857144</v>
      </c>
      <c r="W1647" s="1" t="s">
        <v>14</v>
      </c>
      <c r="X1647" s="1">
        <v>19.989999999999998</v>
      </c>
      <c r="Y1647" s="4">
        <f t="shared" si="231"/>
        <v>2353.0499999999997</v>
      </c>
      <c r="Z1647" s="1" t="s">
        <v>49</v>
      </c>
      <c r="AA1647" s="1" t="s">
        <v>16</v>
      </c>
      <c r="AB1647" s="1" t="s">
        <v>29</v>
      </c>
      <c r="AC1647" s="1" t="s">
        <v>43</v>
      </c>
      <c r="AD1647" s="1" t="s">
        <v>19</v>
      </c>
      <c r="AE1647" s="2">
        <v>40089</v>
      </c>
    </row>
    <row r="1648" spans="1:31" x14ac:dyDescent="0.25">
      <c r="A1648">
        <f t="shared" si="232"/>
        <v>1647</v>
      </c>
      <c r="B1648" s="1">
        <v>53797</v>
      </c>
      <c r="C1648" s="2">
        <v>40087</v>
      </c>
      <c r="D1648" s="1" t="s">
        <v>32</v>
      </c>
      <c r="E1648" s="1" t="str">
        <f t="shared" si="225"/>
        <v>***</v>
      </c>
      <c r="F1648" s="1" t="str">
        <f t="shared" si="226"/>
        <v>***</v>
      </c>
      <c r="G1648" s="1" t="str">
        <f t="shared" si="227"/>
        <v>***</v>
      </c>
      <c r="J1648" s="1" t="str">
        <f t="shared" si="228"/>
        <v>***</v>
      </c>
      <c r="P1648" s="1">
        <v>10</v>
      </c>
      <c r="Q1648" s="1">
        <f t="shared" si="233"/>
        <v>0.02</v>
      </c>
      <c r="T1648" s="4">
        <v>623.71</v>
      </c>
      <c r="U1648" s="9">
        <f t="shared" si="229"/>
        <v>0</v>
      </c>
      <c r="V1648" s="4">
        <f t="shared" si="230"/>
        <v>62.371000000000002</v>
      </c>
      <c r="W1648" s="1" t="s">
        <v>33</v>
      </c>
      <c r="X1648" s="1">
        <v>36.61</v>
      </c>
      <c r="Y1648" s="4">
        <f t="shared" si="231"/>
        <v>660.32</v>
      </c>
      <c r="Z1648" s="1" t="s">
        <v>39</v>
      </c>
      <c r="AA1648" s="1" t="s">
        <v>23</v>
      </c>
      <c r="AB1648" s="1" t="s">
        <v>17</v>
      </c>
      <c r="AC1648" s="1" t="s">
        <v>62</v>
      </c>
      <c r="AD1648" s="1" t="s">
        <v>59</v>
      </c>
      <c r="AE1648" s="2">
        <v>40087</v>
      </c>
    </row>
    <row r="1649" spans="1:31" x14ac:dyDescent="0.25">
      <c r="A1649">
        <f t="shared" si="232"/>
        <v>1648</v>
      </c>
      <c r="B1649" s="1">
        <v>49056</v>
      </c>
      <c r="C1649" s="2">
        <v>40087</v>
      </c>
      <c r="D1649" s="1" t="s">
        <v>20</v>
      </c>
      <c r="E1649" s="1" t="str">
        <f t="shared" si="225"/>
        <v>*</v>
      </c>
      <c r="F1649" s="1" t="str">
        <f t="shared" si="226"/>
        <v>**</v>
      </c>
      <c r="G1649" s="1" t="str">
        <f t="shared" si="227"/>
        <v>**</v>
      </c>
      <c r="J1649" s="1" t="str">
        <f t="shared" si="228"/>
        <v>**</v>
      </c>
      <c r="P1649" s="1">
        <v>46</v>
      </c>
      <c r="Q1649" s="1">
        <f t="shared" si="233"/>
        <v>0.05</v>
      </c>
      <c r="T1649" s="4">
        <v>300.07</v>
      </c>
      <c r="U1649" s="9">
        <f t="shared" si="229"/>
        <v>0</v>
      </c>
      <c r="V1649" s="4">
        <f t="shared" si="230"/>
        <v>6.5232608695652177</v>
      </c>
      <c r="W1649" s="1" t="s">
        <v>21</v>
      </c>
      <c r="X1649" s="1">
        <v>8.4</v>
      </c>
      <c r="Y1649" s="4">
        <f t="shared" si="231"/>
        <v>308.46999999999997</v>
      </c>
      <c r="Z1649" s="1" t="s">
        <v>44</v>
      </c>
      <c r="AA1649" s="1" t="s">
        <v>37</v>
      </c>
      <c r="AB1649" s="1" t="s">
        <v>29</v>
      </c>
      <c r="AC1649" s="1" t="s">
        <v>40</v>
      </c>
      <c r="AD1649" s="1" t="s">
        <v>19</v>
      </c>
      <c r="AE1649" s="2">
        <v>40089</v>
      </c>
    </row>
    <row r="1650" spans="1:31" x14ac:dyDescent="0.25">
      <c r="A1650">
        <f t="shared" si="232"/>
        <v>1649</v>
      </c>
      <c r="B1650" s="1">
        <v>49056</v>
      </c>
      <c r="C1650" s="2">
        <v>40087</v>
      </c>
      <c r="D1650" s="1" t="s">
        <v>20</v>
      </c>
      <c r="E1650" s="1" t="str">
        <f t="shared" si="225"/>
        <v>*</v>
      </c>
      <c r="F1650" s="1" t="str">
        <f t="shared" si="226"/>
        <v>**</v>
      </c>
      <c r="G1650" s="1" t="str">
        <f t="shared" si="227"/>
        <v>**</v>
      </c>
      <c r="J1650" s="1" t="str">
        <f t="shared" si="228"/>
        <v>**</v>
      </c>
      <c r="P1650" s="1">
        <v>5</v>
      </c>
      <c r="Q1650" s="1">
        <f t="shared" si="233"/>
        <v>0.01</v>
      </c>
      <c r="T1650" s="4">
        <v>248.3955</v>
      </c>
      <c r="U1650" s="9">
        <f t="shared" si="229"/>
        <v>0</v>
      </c>
      <c r="V1650" s="4">
        <f t="shared" si="230"/>
        <v>49.679099999999998</v>
      </c>
      <c r="W1650" s="1" t="s">
        <v>21</v>
      </c>
      <c r="X1650" s="1">
        <v>5</v>
      </c>
      <c r="Y1650" s="4">
        <f t="shared" si="231"/>
        <v>253.3955</v>
      </c>
      <c r="Z1650" s="1" t="s">
        <v>22</v>
      </c>
      <c r="AA1650" s="1" t="s">
        <v>37</v>
      </c>
      <c r="AB1650" s="1" t="s">
        <v>24</v>
      </c>
      <c r="AC1650" s="1" t="s">
        <v>25</v>
      </c>
      <c r="AD1650" s="1" t="s">
        <v>41</v>
      </c>
      <c r="AE1650" s="2">
        <v>40087</v>
      </c>
    </row>
    <row r="1651" spans="1:31" x14ac:dyDescent="0.25">
      <c r="A1651">
        <f t="shared" si="232"/>
        <v>1650</v>
      </c>
      <c r="B1651" s="1">
        <v>37473</v>
      </c>
      <c r="C1651" s="2">
        <v>40087</v>
      </c>
      <c r="D1651" s="1" t="s">
        <v>13</v>
      </c>
      <c r="E1651" s="1" t="str">
        <f t="shared" si="225"/>
        <v>*</v>
      </c>
      <c r="F1651" s="1" t="str">
        <f t="shared" si="226"/>
        <v>*</v>
      </c>
      <c r="G1651" s="1" t="str">
        <f t="shared" si="227"/>
        <v>*</v>
      </c>
      <c r="J1651" s="1" t="str">
        <f t="shared" si="228"/>
        <v>*</v>
      </c>
      <c r="P1651" s="1">
        <v>42</v>
      </c>
      <c r="Q1651" s="1">
        <f t="shared" si="233"/>
        <v>0.05</v>
      </c>
      <c r="T1651" s="4">
        <v>88.23</v>
      </c>
      <c r="U1651" s="9">
        <f t="shared" si="229"/>
        <v>0</v>
      </c>
      <c r="V1651" s="4">
        <f t="shared" si="230"/>
        <v>2.100714285714286</v>
      </c>
      <c r="W1651" s="1" t="s">
        <v>21</v>
      </c>
      <c r="X1651" s="1">
        <v>5</v>
      </c>
      <c r="Y1651" s="4">
        <f t="shared" si="231"/>
        <v>93.23</v>
      </c>
      <c r="Z1651" s="1" t="s">
        <v>15</v>
      </c>
      <c r="AA1651" s="1" t="s">
        <v>23</v>
      </c>
      <c r="AB1651" s="1" t="s">
        <v>29</v>
      </c>
      <c r="AC1651" s="1" t="s">
        <v>45</v>
      </c>
      <c r="AD1651" s="1" t="s">
        <v>31</v>
      </c>
      <c r="AE1651" s="2">
        <v>40091</v>
      </c>
    </row>
    <row r="1652" spans="1:31" x14ac:dyDescent="0.25">
      <c r="A1652">
        <f t="shared" si="232"/>
        <v>1651</v>
      </c>
      <c r="B1652" s="1">
        <v>37473</v>
      </c>
      <c r="C1652" s="2">
        <v>40087</v>
      </c>
      <c r="D1652" s="1" t="s">
        <v>13</v>
      </c>
      <c r="E1652" s="1" t="str">
        <f t="shared" si="225"/>
        <v>*</v>
      </c>
      <c r="F1652" s="1" t="str">
        <f t="shared" si="226"/>
        <v>*</v>
      </c>
      <c r="G1652" s="1" t="str">
        <f t="shared" si="227"/>
        <v>*</v>
      </c>
      <c r="J1652" s="1" t="str">
        <f t="shared" si="228"/>
        <v>*</v>
      </c>
      <c r="P1652" s="1">
        <v>8</v>
      </c>
      <c r="Q1652" s="1">
        <f t="shared" si="233"/>
        <v>0.01</v>
      </c>
      <c r="T1652" s="4">
        <v>43.72</v>
      </c>
      <c r="U1652" s="9">
        <f t="shared" si="229"/>
        <v>0</v>
      </c>
      <c r="V1652" s="4">
        <f t="shared" si="230"/>
        <v>5.4649999999999999</v>
      </c>
      <c r="W1652" s="1" t="s">
        <v>21</v>
      </c>
      <c r="X1652" s="1">
        <v>2.04</v>
      </c>
      <c r="Y1652" s="4">
        <f t="shared" si="231"/>
        <v>45.76</v>
      </c>
      <c r="Z1652" s="1" t="s">
        <v>44</v>
      </c>
      <c r="AA1652" s="1" t="s">
        <v>23</v>
      </c>
      <c r="AB1652" s="1" t="s">
        <v>29</v>
      </c>
      <c r="AC1652" s="1" t="s">
        <v>40</v>
      </c>
      <c r="AD1652" s="1" t="s">
        <v>31</v>
      </c>
      <c r="AE1652" s="2">
        <v>40087</v>
      </c>
    </row>
    <row r="1653" spans="1:31" x14ac:dyDescent="0.25">
      <c r="A1653">
        <f t="shared" si="232"/>
        <v>1652</v>
      </c>
      <c r="B1653" s="1">
        <v>15654</v>
      </c>
      <c r="C1653" s="2">
        <v>40088</v>
      </c>
      <c r="D1653" s="1" t="s">
        <v>27</v>
      </c>
      <c r="E1653" s="1" t="str">
        <f t="shared" si="225"/>
        <v>*</v>
      </c>
      <c r="F1653" s="1" t="str">
        <f t="shared" si="226"/>
        <v>*</v>
      </c>
      <c r="G1653" s="1" t="str">
        <f t="shared" si="227"/>
        <v>*</v>
      </c>
      <c r="J1653" s="1" t="str">
        <f t="shared" si="228"/>
        <v>*</v>
      </c>
      <c r="P1653" s="1">
        <v>4</v>
      </c>
      <c r="Q1653" s="1">
        <f t="shared" si="233"/>
        <v>0.01</v>
      </c>
      <c r="T1653" s="4">
        <v>9396.41</v>
      </c>
      <c r="U1653" s="9">
        <f t="shared" si="229"/>
        <v>1</v>
      </c>
      <c r="V1653" s="4">
        <f t="shared" si="230"/>
        <v>2349.1025</v>
      </c>
      <c r="W1653" s="1" t="s">
        <v>33</v>
      </c>
      <c r="X1653" s="1">
        <v>29.7</v>
      </c>
      <c r="Y1653" s="4">
        <f t="shared" si="231"/>
        <v>9426.11</v>
      </c>
      <c r="Z1653" s="1" t="s">
        <v>42</v>
      </c>
      <c r="AA1653" s="1" t="s">
        <v>28</v>
      </c>
      <c r="AB1653" s="1" t="s">
        <v>24</v>
      </c>
      <c r="AC1653" s="1" t="s">
        <v>56</v>
      </c>
      <c r="AD1653" s="1" t="s">
        <v>35</v>
      </c>
      <c r="AE1653" s="2">
        <v>40090</v>
      </c>
    </row>
    <row r="1654" spans="1:31" x14ac:dyDescent="0.25">
      <c r="A1654">
        <f t="shared" si="232"/>
        <v>1653</v>
      </c>
      <c r="B1654" s="1">
        <v>15654</v>
      </c>
      <c r="C1654" s="2">
        <v>40088</v>
      </c>
      <c r="D1654" s="1" t="s">
        <v>27</v>
      </c>
      <c r="E1654" s="1" t="str">
        <f t="shared" si="225"/>
        <v>*</v>
      </c>
      <c r="F1654" s="1" t="str">
        <f t="shared" si="226"/>
        <v>*</v>
      </c>
      <c r="G1654" s="1" t="str">
        <f t="shared" si="227"/>
        <v>*</v>
      </c>
      <c r="J1654" s="1" t="str">
        <f t="shared" si="228"/>
        <v>*</v>
      </c>
      <c r="P1654" s="1">
        <v>27</v>
      </c>
      <c r="Q1654" s="1">
        <f t="shared" si="233"/>
        <v>3.5000000000000003E-2</v>
      </c>
      <c r="T1654" s="4">
        <v>7937.59</v>
      </c>
      <c r="U1654" s="9">
        <f t="shared" si="229"/>
        <v>1</v>
      </c>
      <c r="V1654" s="4">
        <f t="shared" si="230"/>
        <v>293.9848148148148</v>
      </c>
      <c r="W1654" s="1" t="s">
        <v>33</v>
      </c>
      <c r="X1654" s="1">
        <v>54.92</v>
      </c>
      <c r="Y1654" s="4">
        <f t="shared" si="231"/>
        <v>7992.51</v>
      </c>
      <c r="Z1654" s="1" t="s">
        <v>42</v>
      </c>
      <c r="AA1654" s="1" t="s">
        <v>28</v>
      </c>
      <c r="AB1654" s="1" t="s">
        <v>17</v>
      </c>
      <c r="AC1654" s="1" t="s">
        <v>62</v>
      </c>
      <c r="AD1654" s="1" t="s">
        <v>59</v>
      </c>
      <c r="AE1654" s="2">
        <v>40090</v>
      </c>
    </row>
    <row r="1655" spans="1:31" x14ac:dyDescent="0.25">
      <c r="A1655">
        <f t="shared" si="232"/>
        <v>1654</v>
      </c>
      <c r="B1655" s="1">
        <v>51072</v>
      </c>
      <c r="C1655" s="2">
        <v>40088</v>
      </c>
      <c r="D1655" s="1" t="s">
        <v>32</v>
      </c>
      <c r="E1655" s="1" t="str">
        <f t="shared" si="225"/>
        <v>***</v>
      </c>
      <c r="F1655" s="1" t="str">
        <f t="shared" si="226"/>
        <v>***</v>
      </c>
      <c r="G1655" s="1" t="str">
        <f t="shared" si="227"/>
        <v>***</v>
      </c>
      <c r="J1655" s="1" t="str">
        <f t="shared" si="228"/>
        <v>***</v>
      </c>
      <c r="P1655" s="1">
        <v>43</v>
      </c>
      <c r="Q1655" s="1">
        <f t="shared" si="233"/>
        <v>0.05</v>
      </c>
      <c r="T1655" s="4">
        <v>7036.11</v>
      </c>
      <c r="U1655" s="9">
        <f t="shared" si="229"/>
        <v>1</v>
      </c>
      <c r="V1655" s="4">
        <f t="shared" si="230"/>
        <v>163.63046511627905</v>
      </c>
      <c r="W1655" s="1" t="s">
        <v>21</v>
      </c>
      <c r="X1655" s="1">
        <v>19.989999999999998</v>
      </c>
      <c r="Y1655" s="4">
        <f t="shared" si="231"/>
        <v>7056.0999999999995</v>
      </c>
      <c r="Z1655" s="1" t="s">
        <v>15</v>
      </c>
      <c r="AA1655" s="1" t="s">
        <v>23</v>
      </c>
      <c r="AB1655" s="1" t="s">
        <v>29</v>
      </c>
      <c r="AC1655" s="1" t="s">
        <v>55</v>
      </c>
      <c r="AD1655" s="1" t="s">
        <v>19</v>
      </c>
      <c r="AE1655" s="2">
        <v>40090</v>
      </c>
    </row>
    <row r="1656" spans="1:31" x14ac:dyDescent="0.25">
      <c r="A1656">
        <f t="shared" si="232"/>
        <v>1655</v>
      </c>
      <c r="B1656" s="1">
        <v>18788</v>
      </c>
      <c r="C1656" s="2">
        <v>40088</v>
      </c>
      <c r="D1656" s="1" t="s">
        <v>27</v>
      </c>
      <c r="E1656" s="1" t="str">
        <f t="shared" si="225"/>
        <v>*</v>
      </c>
      <c r="F1656" s="1" t="str">
        <f t="shared" si="226"/>
        <v>*</v>
      </c>
      <c r="G1656" s="1" t="str">
        <f t="shared" si="227"/>
        <v>*</v>
      </c>
      <c r="J1656" s="1" t="str">
        <f t="shared" si="228"/>
        <v>*</v>
      </c>
      <c r="P1656" s="1">
        <v>27</v>
      </c>
      <c r="Q1656" s="1">
        <f t="shared" si="233"/>
        <v>3.5000000000000003E-2</v>
      </c>
      <c r="T1656" s="4">
        <v>566.12</v>
      </c>
      <c r="U1656" s="9">
        <f t="shared" si="229"/>
        <v>0</v>
      </c>
      <c r="V1656" s="4">
        <f t="shared" si="230"/>
        <v>20.967407407407407</v>
      </c>
      <c r="W1656" s="1" t="s">
        <v>21</v>
      </c>
      <c r="X1656" s="1">
        <v>11.17</v>
      </c>
      <c r="Y1656" s="4">
        <f t="shared" si="231"/>
        <v>577.29</v>
      </c>
      <c r="Z1656" s="1" t="s">
        <v>50</v>
      </c>
      <c r="AA1656" s="1" t="s">
        <v>28</v>
      </c>
      <c r="AB1656" s="1" t="s">
        <v>17</v>
      </c>
      <c r="AC1656" s="1" t="s">
        <v>18</v>
      </c>
      <c r="AD1656" s="1" t="s">
        <v>48</v>
      </c>
      <c r="AE1656" s="2">
        <v>40089</v>
      </c>
    </row>
    <row r="1657" spans="1:31" x14ac:dyDescent="0.25">
      <c r="A1657">
        <f t="shared" si="232"/>
        <v>1656</v>
      </c>
      <c r="B1657" s="1">
        <v>3841</v>
      </c>
      <c r="C1657" s="2">
        <v>40090</v>
      </c>
      <c r="D1657" s="1" t="s">
        <v>27</v>
      </c>
      <c r="E1657" s="1" t="str">
        <f t="shared" si="225"/>
        <v>*</v>
      </c>
      <c r="F1657" s="1" t="str">
        <f t="shared" si="226"/>
        <v>*</v>
      </c>
      <c r="G1657" s="1" t="str">
        <f t="shared" si="227"/>
        <v>*</v>
      </c>
      <c r="J1657" s="1" t="str">
        <f t="shared" si="228"/>
        <v>*</v>
      </c>
      <c r="P1657" s="1">
        <v>20</v>
      </c>
      <c r="Q1657" s="1">
        <f t="shared" si="233"/>
        <v>3.5000000000000003E-2</v>
      </c>
      <c r="T1657" s="4">
        <v>25409.63</v>
      </c>
      <c r="U1657" s="9">
        <f t="shared" si="229"/>
        <v>1</v>
      </c>
      <c r="V1657" s="4">
        <f t="shared" si="230"/>
        <v>1270.4815000000001</v>
      </c>
      <c r="W1657" s="1" t="s">
        <v>21</v>
      </c>
      <c r="X1657" s="1">
        <v>19.989999999999998</v>
      </c>
      <c r="Y1657" s="4">
        <f t="shared" si="231"/>
        <v>25429.620000000003</v>
      </c>
      <c r="Z1657" s="1" t="s">
        <v>44</v>
      </c>
      <c r="AA1657" s="1" t="s">
        <v>23</v>
      </c>
      <c r="AB1657" s="1" t="s">
        <v>29</v>
      </c>
      <c r="AC1657" s="1" t="s">
        <v>43</v>
      </c>
      <c r="AD1657" s="1" t="s">
        <v>19</v>
      </c>
      <c r="AE1657" s="2">
        <v>40092</v>
      </c>
    </row>
    <row r="1658" spans="1:31" x14ac:dyDescent="0.25">
      <c r="A1658">
        <f t="shared" si="232"/>
        <v>1657</v>
      </c>
      <c r="B1658" s="1">
        <v>3841</v>
      </c>
      <c r="C1658" s="2">
        <v>40090</v>
      </c>
      <c r="D1658" s="1" t="s">
        <v>27</v>
      </c>
      <c r="E1658" s="1" t="str">
        <f t="shared" si="225"/>
        <v>*</v>
      </c>
      <c r="F1658" s="1" t="str">
        <f t="shared" si="226"/>
        <v>*</v>
      </c>
      <c r="G1658" s="1" t="str">
        <f t="shared" si="227"/>
        <v>*</v>
      </c>
      <c r="J1658" s="1" t="str">
        <f t="shared" si="228"/>
        <v>*</v>
      </c>
      <c r="P1658" s="1">
        <v>43</v>
      </c>
      <c r="Q1658" s="1">
        <f t="shared" si="233"/>
        <v>0.05</v>
      </c>
      <c r="T1658" s="4">
        <v>7308.2830000000004</v>
      </c>
      <c r="U1658" s="9">
        <f t="shared" si="229"/>
        <v>1</v>
      </c>
      <c r="V1658" s="4">
        <f t="shared" si="230"/>
        <v>169.96006976744187</v>
      </c>
      <c r="W1658" s="1" t="s">
        <v>14</v>
      </c>
      <c r="X1658" s="1">
        <v>8.99</v>
      </c>
      <c r="Y1658" s="4">
        <f t="shared" si="231"/>
        <v>7317.2730000000001</v>
      </c>
      <c r="Z1658" s="1" t="s">
        <v>44</v>
      </c>
      <c r="AA1658" s="1" t="s">
        <v>23</v>
      </c>
      <c r="AB1658" s="1" t="s">
        <v>24</v>
      </c>
      <c r="AC1658" s="1" t="s">
        <v>25</v>
      </c>
      <c r="AD1658" s="1" t="s">
        <v>19</v>
      </c>
      <c r="AE1658" s="2">
        <v>40092</v>
      </c>
    </row>
    <row r="1659" spans="1:31" x14ac:dyDescent="0.25">
      <c r="A1659">
        <f t="shared" si="232"/>
        <v>1658</v>
      </c>
      <c r="B1659" s="1">
        <v>15075</v>
      </c>
      <c r="C1659" s="2">
        <v>40090</v>
      </c>
      <c r="D1659" s="1" t="s">
        <v>36</v>
      </c>
      <c r="E1659" s="1" t="str">
        <f t="shared" si="225"/>
        <v>*</v>
      </c>
      <c r="F1659" s="1" t="str">
        <f t="shared" si="226"/>
        <v>*</v>
      </c>
      <c r="G1659" s="1" t="str">
        <f t="shared" si="227"/>
        <v>*</v>
      </c>
      <c r="J1659" s="1" t="str">
        <f t="shared" si="228"/>
        <v>*</v>
      </c>
      <c r="P1659" s="1">
        <v>24</v>
      </c>
      <c r="Q1659" s="1">
        <f t="shared" si="233"/>
        <v>3.5000000000000003E-2</v>
      </c>
      <c r="T1659" s="4">
        <v>1548.43</v>
      </c>
      <c r="U1659" s="9">
        <f t="shared" si="229"/>
        <v>1</v>
      </c>
      <c r="V1659" s="4">
        <f t="shared" si="230"/>
        <v>64.517916666666665</v>
      </c>
      <c r="W1659" s="1" t="s">
        <v>21</v>
      </c>
      <c r="X1659" s="1">
        <v>14.48</v>
      </c>
      <c r="Y1659" s="4">
        <f t="shared" si="231"/>
        <v>1562.91</v>
      </c>
      <c r="Z1659" s="1" t="s">
        <v>51</v>
      </c>
      <c r="AA1659" s="1" t="s">
        <v>16</v>
      </c>
      <c r="AB1659" s="1" t="s">
        <v>17</v>
      </c>
      <c r="AC1659" s="1" t="s">
        <v>18</v>
      </c>
      <c r="AD1659" s="1" t="s">
        <v>19</v>
      </c>
      <c r="AE1659" s="2">
        <v>40090</v>
      </c>
    </row>
    <row r="1660" spans="1:31" x14ac:dyDescent="0.25">
      <c r="A1660">
        <f t="shared" si="232"/>
        <v>1659</v>
      </c>
      <c r="B1660" s="1">
        <v>3841</v>
      </c>
      <c r="C1660" s="2">
        <v>40090</v>
      </c>
      <c r="D1660" s="1" t="s">
        <v>27</v>
      </c>
      <c r="E1660" s="1" t="str">
        <f t="shared" si="225"/>
        <v>*</v>
      </c>
      <c r="F1660" s="1" t="str">
        <f t="shared" si="226"/>
        <v>*</v>
      </c>
      <c r="G1660" s="1" t="str">
        <f t="shared" si="227"/>
        <v>*</v>
      </c>
      <c r="J1660" s="1" t="str">
        <f t="shared" si="228"/>
        <v>*</v>
      </c>
      <c r="P1660" s="1">
        <v>19</v>
      </c>
      <c r="Q1660" s="1">
        <f t="shared" si="233"/>
        <v>0.02</v>
      </c>
      <c r="T1660" s="4">
        <v>1184.45</v>
      </c>
      <c r="U1660" s="9">
        <f t="shared" si="229"/>
        <v>1</v>
      </c>
      <c r="V1660" s="4">
        <f t="shared" si="230"/>
        <v>62.339473684210532</v>
      </c>
      <c r="W1660" s="1" t="s">
        <v>21</v>
      </c>
      <c r="X1660" s="1">
        <v>49</v>
      </c>
      <c r="Y1660" s="4">
        <f t="shared" si="231"/>
        <v>1233.45</v>
      </c>
      <c r="Z1660" s="1" t="s">
        <v>44</v>
      </c>
      <c r="AA1660" s="1" t="s">
        <v>23</v>
      </c>
      <c r="AB1660" s="1" t="s">
        <v>29</v>
      </c>
      <c r="AC1660" s="1" t="s">
        <v>63</v>
      </c>
      <c r="AD1660" s="1" t="s">
        <v>48</v>
      </c>
      <c r="AE1660" s="2">
        <v>40092</v>
      </c>
    </row>
    <row r="1661" spans="1:31" x14ac:dyDescent="0.25">
      <c r="A1661">
        <f t="shared" si="232"/>
        <v>1660</v>
      </c>
      <c r="B1661" s="1">
        <v>49313</v>
      </c>
      <c r="C1661" s="2">
        <v>40090</v>
      </c>
      <c r="D1661" s="1" t="s">
        <v>36</v>
      </c>
      <c r="E1661" s="1" t="str">
        <f t="shared" si="225"/>
        <v>*</v>
      </c>
      <c r="F1661" s="1" t="str">
        <f t="shared" si="226"/>
        <v>*</v>
      </c>
      <c r="G1661" s="1" t="str">
        <f t="shared" si="227"/>
        <v>*</v>
      </c>
      <c r="J1661" s="1" t="str">
        <f t="shared" si="228"/>
        <v>*</v>
      </c>
      <c r="P1661" s="1">
        <v>36</v>
      </c>
      <c r="Q1661" s="1">
        <f t="shared" si="233"/>
        <v>0.04</v>
      </c>
      <c r="T1661" s="4">
        <v>1129.9304999999999</v>
      </c>
      <c r="U1661" s="9">
        <f t="shared" si="229"/>
        <v>1</v>
      </c>
      <c r="V1661" s="4">
        <f t="shared" si="230"/>
        <v>31.386958333333332</v>
      </c>
      <c r="W1661" s="1" t="s">
        <v>21</v>
      </c>
      <c r="X1661" s="1">
        <v>1.25</v>
      </c>
      <c r="Y1661" s="4">
        <f t="shared" si="231"/>
        <v>1131.1804999999999</v>
      </c>
      <c r="Z1661" s="1" t="s">
        <v>22</v>
      </c>
      <c r="AA1661" s="1" t="s">
        <v>23</v>
      </c>
      <c r="AB1661" s="1" t="s">
        <v>24</v>
      </c>
      <c r="AC1661" s="1" t="s">
        <v>25</v>
      </c>
      <c r="AD1661" s="1" t="s">
        <v>41</v>
      </c>
      <c r="AE1661" s="2">
        <v>40091</v>
      </c>
    </row>
    <row r="1662" spans="1:31" x14ac:dyDescent="0.25">
      <c r="A1662">
        <f t="shared" si="232"/>
        <v>1661</v>
      </c>
      <c r="B1662" s="1">
        <v>30214</v>
      </c>
      <c r="C1662" s="2">
        <v>40090</v>
      </c>
      <c r="D1662" s="1" t="s">
        <v>13</v>
      </c>
      <c r="E1662" s="1" t="str">
        <f t="shared" si="225"/>
        <v>*</v>
      </c>
      <c r="F1662" s="1" t="str">
        <f t="shared" si="226"/>
        <v>*</v>
      </c>
      <c r="G1662" s="1" t="str">
        <f t="shared" si="227"/>
        <v>*</v>
      </c>
      <c r="J1662" s="1" t="str">
        <f t="shared" si="228"/>
        <v>*</v>
      </c>
      <c r="P1662" s="1">
        <v>38</v>
      </c>
      <c r="Q1662" s="1">
        <f t="shared" si="233"/>
        <v>0.04</v>
      </c>
      <c r="T1662" s="4">
        <v>375.61</v>
      </c>
      <c r="U1662" s="9">
        <f t="shared" si="229"/>
        <v>0</v>
      </c>
      <c r="V1662" s="4">
        <f t="shared" si="230"/>
        <v>9.8844736842105263</v>
      </c>
      <c r="W1662" s="1" t="s">
        <v>14</v>
      </c>
      <c r="X1662" s="1">
        <v>5.75</v>
      </c>
      <c r="Y1662" s="4">
        <f t="shared" si="231"/>
        <v>381.36</v>
      </c>
      <c r="Z1662" s="1" t="s">
        <v>51</v>
      </c>
      <c r="AA1662" s="1" t="s">
        <v>37</v>
      </c>
      <c r="AB1662" s="1" t="s">
        <v>29</v>
      </c>
      <c r="AC1662" s="1" t="s">
        <v>43</v>
      </c>
      <c r="AD1662" s="1" t="s">
        <v>19</v>
      </c>
      <c r="AE1662" s="2">
        <v>40097</v>
      </c>
    </row>
    <row r="1663" spans="1:31" x14ac:dyDescent="0.25">
      <c r="A1663">
        <f t="shared" si="232"/>
        <v>1662</v>
      </c>
      <c r="B1663" s="1">
        <v>44583</v>
      </c>
      <c r="C1663" s="2">
        <v>40090</v>
      </c>
      <c r="D1663" s="1" t="s">
        <v>13</v>
      </c>
      <c r="E1663" s="1" t="str">
        <f t="shared" si="225"/>
        <v>*</v>
      </c>
      <c r="F1663" s="1" t="str">
        <f t="shared" si="226"/>
        <v>*</v>
      </c>
      <c r="G1663" s="1" t="str">
        <f t="shared" si="227"/>
        <v>*</v>
      </c>
      <c r="J1663" s="1" t="str">
        <f t="shared" si="228"/>
        <v>*</v>
      </c>
      <c r="P1663" s="1">
        <v>21</v>
      </c>
      <c r="Q1663" s="1">
        <f t="shared" si="233"/>
        <v>3.5000000000000003E-2</v>
      </c>
      <c r="T1663" s="4">
        <v>315.07</v>
      </c>
      <c r="U1663" s="9">
        <f t="shared" si="229"/>
        <v>0</v>
      </c>
      <c r="V1663" s="4">
        <f t="shared" si="230"/>
        <v>15.003333333333334</v>
      </c>
      <c r="W1663" s="1" t="s">
        <v>21</v>
      </c>
      <c r="X1663" s="1">
        <v>5.3</v>
      </c>
      <c r="Y1663" s="4">
        <f t="shared" si="231"/>
        <v>320.37</v>
      </c>
      <c r="Z1663" s="1" t="s">
        <v>44</v>
      </c>
      <c r="AA1663" s="1" t="s">
        <v>28</v>
      </c>
      <c r="AB1663" s="1" t="s">
        <v>17</v>
      </c>
      <c r="AC1663" s="1" t="s">
        <v>18</v>
      </c>
      <c r="AD1663" s="1" t="s">
        <v>31</v>
      </c>
      <c r="AE1663" s="2">
        <v>40092</v>
      </c>
    </row>
    <row r="1664" spans="1:31" x14ac:dyDescent="0.25">
      <c r="A1664">
        <f t="shared" si="232"/>
        <v>1663</v>
      </c>
      <c r="B1664" s="1">
        <v>50051</v>
      </c>
      <c r="C1664" s="2">
        <v>40090</v>
      </c>
      <c r="D1664" s="1" t="s">
        <v>36</v>
      </c>
      <c r="E1664" s="1" t="str">
        <f t="shared" si="225"/>
        <v>*</v>
      </c>
      <c r="F1664" s="1" t="str">
        <f t="shared" si="226"/>
        <v>*</v>
      </c>
      <c r="G1664" s="1" t="str">
        <f t="shared" si="227"/>
        <v>*</v>
      </c>
      <c r="J1664" s="1" t="str">
        <f t="shared" si="228"/>
        <v>*</v>
      </c>
      <c r="P1664" s="1">
        <v>15</v>
      </c>
      <c r="Q1664" s="1">
        <f t="shared" si="233"/>
        <v>0.02</v>
      </c>
      <c r="T1664" s="4">
        <v>308.64</v>
      </c>
      <c r="U1664" s="9">
        <f t="shared" si="229"/>
        <v>0</v>
      </c>
      <c r="V1664" s="4">
        <f t="shared" si="230"/>
        <v>20.576000000000001</v>
      </c>
      <c r="W1664" s="1" t="s">
        <v>14</v>
      </c>
      <c r="X1664" s="1">
        <v>6.38</v>
      </c>
      <c r="Y1664" s="4">
        <f t="shared" si="231"/>
        <v>315.02</v>
      </c>
      <c r="Z1664" s="1" t="s">
        <v>22</v>
      </c>
      <c r="AA1664" s="1" t="s">
        <v>28</v>
      </c>
      <c r="AB1664" s="1" t="s">
        <v>17</v>
      </c>
      <c r="AC1664" s="1" t="s">
        <v>18</v>
      </c>
      <c r="AD1664" s="1" t="s">
        <v>19</v>
      </c>
      <c r="AE1664" s="2">
        <v>40090</v>
      </c>
    </row>
    <row r="1665" spans="1:31" x14ac:dyDescent="0.25">
      <c r="A1665">
        <f t="shared" si="232"/>
        <v>1664</v>
      </c>
      <c r="B1665" s="1">
        <v>49313</v>
      </c>
      <c r="C1665" s="2">
        <v>40090</v>
      </c>
      <c r="D1665" s="1" t="s">
        <v>36</v>
      </c>
      <c r="E1665" s="1" t="str">
        <f t="shared" si="225"/>
        <v>*</v>
      </c>
      <c r="F1665" s="1" t="str">
        <f t="shared" si="226"/>
        <v>*</v>
      </c>
      <c r="G1665" s="1" t="str">
        <f t="shared" si="227"/>
        <v>*</v>
      </c>
      <c r="J1665" s="1" t="str">
        <f t="shared" si="228"/>
        <v>*</v>
      </c>
      <c r="P1665" s="1">
        <v>34</v>
      </c>
      <c r="Q1665" s="1">
        <f t="shared" si="233"/>
        <v>0.04</v>
      </c>
      <c r="T1665" s="4">
        <v>307.76</v>
      </c>
      <c r="U1665" s="9">
        <f t="shared" si="229"/>
        <v>0</v>
      </c>
      <c r="V1665" s="4">
        <f t="shared" si="230"/>
        <v>9.051764705882352</v>
      </c>
      <c r="W1665" s="1" t="s">
        <v>14</v>
      </c>
      <c r="X1665" s="1">
        <v>4.93</v>
      </c>
      <c r="Y1665" s="4">
        <f t="shared" si="231"/>
        <v>312.69</v>
      </c>
      <c r="Z1665" s="1" t="s">
        <v>22</v>
      </c>
      <c r="AA1665" s="1" t="s">
        <v>23</v>
      </c>
      <c r="AB1665" s="1" t="s">
        <v>17</v>
      </c>
      <c r="AC1665" s="1" t="s">
        <v>18</v>
      </c>
      <c r="AD1665" s="1" t="s">
        <v>19</v>
      </c>
      <c r="AE1665" s="2">
        <v>40090</v>
      </c>
    </row>
    <row r="1666" spans="1:31" x14ac:dyDescent="0.25">
      <c r="A1666">
        <f t="shared" si="232"/>
        <v>1665</v>
      </c>
      <c r="B1666" s="1">
        <v>19111</v>
      </c>
      <c r="C1666" s="2">
        <v>40090</v>
      </c>
      <c r="D1666" s="1" t="s">
        <v>13</v>
      </c>
      <c r="E1666" s="1" t="str">
        <f t="shared" si="225"/>
        <v>*</v>
      </c>
      <c r="F1666" s="1" t="str">
        <f t="shared" si="226"/>
        <v>*</v>
      </c>
      <c r="G1666" s="1" t="str">
        <f t="shared" si="227"/>
        <v>*</v>
      </c>
      <c r="J1666" s="1" t="str">
        <f t="shared" si="228"/>
        <v>*</v>
      </c>
      <c r="P1666" s="1">
        <v>24</v>
      </c>
      <c r="Q1666" s="1">
        <f t="shared" si="233"/>
        <v>3.5000000000000003E-2</v>
      </c>
      <c r="T1666" s="4">
        <v>195.83</v>
      </c>
      <c r="U1666" s="9">
        <f t="shared" si="229"/>
        <v>0</v>
      </c>
      <c r="V1666" s="4">
        <f t="shared" si="230"/>
        <v>8.1595833333333339</v>
      </c>
      <c r="W1666" s="1" t="s">
        <v>21</v>
      </c>
      <c r="X1666" s="1">
        <v>1.99</v>
      </c>
      <c r="Y1666" s="4">
        <f t="shared" si="231"/>
        <v>197.82000000000002</v>
      </c>
      <c r="Z1666" s="1" t="s">
        <v>44</v>
      </c>
      <c r="AA1666" s="1" t="s">
        <v>16</v>
      </c>
      <c r="AB1666" s="1" t="s">
        <v>24</v>
      </c>
      <c r="AC1666" s="1" t="s">
        <v>38</v>
      </c>
      <c r="AD1666" s="1" t="s">
        <v>41</v>
      </c>
      <c r="AE1666" s="2">
        <v>40095</v>
      </c>
    </row>
    <row r="1667" spans="1:31" x14ac:dyDescent="0.25">
      <c r="A1667">
        <f t="shared" si="232"/>
        <v>1666</v>
      </c>
      <c r="B1667" s="1">
        <v>50051</v>
      </c>
      <c r="C1667" s="2">
        <v>40090</v>
      </c>
      <c r="D1667" s="1" t="s">
        <v>36</v>
      </c>
      <c r="E1667" s="1" t="str">
        <f t="shared" ref="E1667:E1730" si="234">IF(D1667="Critical","***","*")</f>
        <v>*</v>
      </c>
      <c r="F1667" s="1" t="str">
        <f t="shared" ref="F1667:F1730" si="235">IF(D1667="Critical","***",IF(D1667="High","**","*"))</f>
        <v>*</v>
      </c>
      <c r="G1667" s="1" t="str">
        <f t="shared" ref="G1667:G1730" si="236">VLOOKUP(D1667,$H$6:$I$10,2,FALSE)</f>
        <v>*</v>
      </c>
      <c r="J1667" s="1" t="str">
        <f t="shared" ref="J1667:J1730" si="237">HLOOKUP(D1667,$K$5:$O$6,2,FALSE)</f>
        <v>*</v>
      </c>
      <c r="P1667" s="1">
        <v>4</v>
      </c>
      <c r="Q1667" s="1">
        <f t="shared" si="233"/>
        <v>0.01</v>
      </c>
      <c r="T1667" s="4">
        <v>185.15</v>
      </c>
      <c r="U1667" s="9">
        <f t="shared" ref="U1667:U1730" si="238">IF(T1667&gt;1000,1,0)</f>
        <v>0</v>
      </c>
      <c r="V1667" s="4">
        <f t="shared" ref="V1667:V1730" si="239">T1667/P1667</f>
        <v>46.287500000000001</v>
      </c>
      <c r="W1667" s="1" t="s">
        <v>21</v>
      </c>
      <c r="X1667" s="1">
        <v>34.200000000000003</v>
      </c>
      <c r="Y1667" s="4">
        <f t="shared" ref="Y1667:Y1730" si="240">X1667+T1667</f>
        <v>219.35000000000002</v>
      </c>
      <c r="Z1667" s="1" t="s">
        <v>22</v>
      </c>
      <c r="AA1667" s="1" t="s">
        <v>28</v>
      </c>
      <c r="AB1667" s="1" t="s">
        <v>17</v>
      </c>
      <c r="AC1667" s="1" t="s">
        <v>18</v>
      </c>
      <c r="AD1667" s="1" t="s">
        <v>31</v>
      </c>
      <c r="AE1667" s="2">
        <v>40092</v>
      </c>
    </row>
    <row r="1668" spans="1:31" x14ac:dyDescent="0.25">
      <c r="A1668">
        <f t="shared" ref="A1668:A1731" si="241">A1667+1</f>
        <v>1667</v>
      </c>
      <c r="B1668" s="1">
        <v>50051</v>
      </c>
      <c r="C1668" s="2">
        <v>40090</v>
      </c>
      <c r="D1668" s="1" t="s">
        <v>36</v>
      </c>
      <c r="E1668" s="1" t="str">
        <f t="shared" si="234"/>
        <v>*</v>
      </c>
      <c r="F1668" s="1" t="str">
        <f t="shared" si="235"/>
        <v>*</v>
      </c>
      <c r="G1668" s="1" t="str">
        <f t="shared" si="236"/>
        <v>*</v>
      </c>
      <c r="J1668" s="1" t="str">
        <f t="shared" si="237"/>
        <v>*</v>
      </c>
      <c r="P1668" s="1">
        <v>17</v>
      </c>
      <c r="Q1668" s="1">
        <f t="shared" ref="Q1668:Q1731" si="242">VLOOKUP(P1668,$R$5:$S$10,2,TRUE)</f>
        <v>0.02</v>
      </c>
      <c r="T1668" s="4">
        <v>103.72</v>
      </c>
      <c r="U1668" s="9">
        <f t="shared" si="238"/>
        <v>0</v>
      </c>
      <c r="V1668" s="4">
        <f t="shared" si="239"/>
        <v>6.1011764705882356</v>
      </c>
      <c r="W1668" s="1" t="s">
        <v>21</v>
      </c>
      <c r="X1668" s="1">
        <v>6.98</v>
      </c>
      <c r="Y1668" s="4">
        <f t="shared" si="240"/>
        <v>110.7</v>
      </c>
      <c r="Z1668" s="1" t="s">
        <v>22</v>
      </c>
      <c r="AA1668" s="1" t="s">
        <v>28</v>
      </c>
      <c r="AB1668" s="1" t="s">
        <v>29</v>
      </c>
      <c r="AC1668" s="1" t="s">
        <v>43</v>
      </c>
      <c r="AD1668" s="1" t="s">
        <v>19</v>
      </c>
      <c r="AE1668" s="2">
        <v>40092</v>
      </c>
    </row>
    <row r="1669" spans="1:31" x14ac:dyDescent="0.25">
      <c r="A1669">
        <f t="shared" si="241"/>
        <v>1668</v>
      </c>
      <c r="B1669" s="1">
        <v>15075</v>
      </c>
      <c r="C1669" s="2">
        <v>40090</v>
      </c>
      <c r="D1669" s="1" t="s">
        <v>36</v>
      </c>
      <c r="E1669" s="1" t="str">
        <f t="shared" si="234"/>
        <v>*</v>
      </c>
      <c r="F1669" s="1" t="str">
        <f t="shared" si="235"/>
        <v>*</v>
      </c>
      <c r="G1669" s="1" t="str">
        <f t="shared" si="236"/>
        <v>*</v>
      </c>
      <c r="J1669" s="1" t="str">
        <f t="shared" si="237"/>
        <v>*</v>
      </c>
      <c r="P1669" s="1">
        <v>10</v>
      </c>
      <c r="Q1669" s="1">
        <f t="shared" si="242"/>
        <v>0.02</v>
      </c>
      <c r="T1669" s="4">
        <v>54.84</v>
      </c>
      <c r="U1669" s="9">
        <f t="shared" si="238"/>
        <v>0</v>
      </c>
      <c r="V1669" s="4">
        <f t="shared" si="239"/>
        <v>5.484</v>
      </c>
      <c r="W1669" s="1" t="s">
        <v>21</v>
      </c>
      <c r="X1669" s="1">
        <v>5.14</v>
      </c>
      <c r="Y1669" s="4">
        <f t="shared" si="240"/>
        <v>59.980000000000004</v>
      </c>
      <c r="Z1669" s="1" t="s">
        <v>51</v>
      </c>
      <c r="AA1669" s="1" t="s">
        <v>16</v>
      </c>
      <c r="AB1669" s="1" t="s">
        <v>24</v>
      </c>
      <c r="AC1669" s="1" t="s">
        <v>38</v>
      </c>
      <c r="AD1669" s="1" t="s">
        <v>41</v>
      </c>
      <c r="AE1669" s="2">
        <v>40092</v>
      </c>
    </row>
    <row r="1670" spans="1:31" x14ac:dyDescent="0.25">
      <c r="A1670">
        <f t="shared" si="241"/>
        <v>1669</v>
      </c>
      <c r="B1670" s="1">
        <v>44583</v>
      </c>
      <c r="C1670" s="2">
        <v>40090</v>
      </c>
      <c r="D1670" s="1" t="s">
        <v>13</v>
      </c>
      <c r="E1670" s="1" t="str">
        <f t="shared" si="234"/>
        <v>*</v>
      </c>
      <c r="F1670" s="1" t="str">
        <f t="shared" si="235"/>
        <v>*</v>
      </c>
      <c r="G1670" s="1" t="str">
        <f t="shared" si="236"/>
        <v>*</v>
      </c>
      <c r="J1670" s="1" t="str">
        <f t="shared" si="237"/>
        <v>*</v>
      </c>
      <c r="P1670" s="1">
        <v>6</v>
      </c>
      <c r="Q1670" s="1">
        <f t="shared" si="242"/>
        <v>0.01</v>
      </c>
      <c r="T1670" s="4">
        <v>17.59</v>
      </c>
      <c r="U1670" s="9">
        <f t="shared" si="238"/>
        <v>0</v>
      </c>
      <c r="V1670" s="4">
        <f t="shared" si="239"/>
        <v>2.9316666666666666</v>
      </c>
      <c r="W1670" s="1" t="s">
        <v>21</v>
      </c>
      <c r="X1670" s="1">
        <v>5</v>
      </c>
      <c r="Y1670" s="4">
        <f t="shared" si="240"/>
        <v>22.59</v>
      </c>
      <c r="Z1670" s="1" t="s">
        <v>53</v>
      </c>
      <c r="AA1670" s="1" t="s">
        <v>28</v>
      </c>
      <c r="AB1670" s="1" t="s">
        <v>29</v>
      </c>
      <c r="AC1670" s="1" t="s">
        <v>63</v>
      </c>
      <c r="AD1670" s="1" t="s">
        <v>19</v>
      </c>
      <c r="AE1670" s="2">
        <v>40095</v>
      </c>
    </row>
    <row r="1671" spans="1:31" x14ac:dyDescent="0.25">
      <c r="A1671">
        <f t="shared" si="241"/>
        <v>1670</v>
      </c>
      <c r="B1671" s="1">
        <v>20518</v>
      </c>
      <c r="C1671" s="2">
        <v>40091</v>
      </c>
      <c r="D1671" s="1" t="s">
        <v>32</v>
      </c>
      <c r="E1671" s="1" t="str">
        <f t="shared" si="234"/>
        <v>***</v>
      </c>
      <c r="F1671" s="1" t="str">
        <f t="shared" si="235"/>
        <v>***</v>
      </c>
      <c r="G1671" s="1" t="str">
        <f t="shared" si="236"/>
        <v>***</v>
      </c>
      <c r="J1671" s="1" t="str">
        <f t="shared" si="237"/>
        <v>***</v>
      </c>
      <c r="P1671" s="1">
        <v>49</v>
      </c>
      <c r="Q1671" s="1">
        <f t="shared" si="242"/>
        <v>0.05</v>
      </c>
      <c r="T1671" s="4">
        <v>8252.3610000000008</v>
      </c>
      <c r="U1671" s="9">
        <f t="shared" si="238"/>
        <v>1</v>
      </c>
      <c r="V1671" s="4">
        <f t="shared" si="239"/>
        <v>168.41553061224491</v>
      </c>
      <c r="W1671" s="1" t="s">
        <v>21</v>
      </c>
      <c r="X1671" s="1">
        <v>4.2</v>
      </c>
      <c r="Y1671" s="4">
        <f t="shared" si="240"/>
        <v>8256.5610000000015</v>
      </c>
      <c r="Z1671" s="1" t="s">
        <v>44</v>
      </c>
      <c r="AA1671" s="1" t="s">
        <v>28</v>
      </c>
      <c r="AB1671" s="1" t="s">
        <v>24</v>
      </c>
      <c r="AC1671" s="1" t="s">
        <v>25</v>
      </c>
      <c r="AD1671" s="1" t="s">
        <v>19</v>
      </c>
      <c r="AE1671" s="2">
        <v>40092</v>
      </c>
    </row>
    <row r="1672" spans="1:31" x14ac:dyDescent="0.25">
      <c r="A1672">
        <f t="shared" si="241"/>
        <v>1671</v>
      </c>
      <c r="B1672" s="1">
        <v>9923</v>
      </c>
      <c r="C1672" s="2">
        <v>40091</v>
      </c>
      <c r="D1672" s="1" t="s">
        <v>20</v>
      </c>
      <c r="E1672" s="1" t="str">
        <f t="shared" si="234"/>
        <v>*</v>
      </c>
      <c r="F1672" s="1" t="str">
        <f t="shared" si="235"/>
        <v>**</v>
      </c>
      <c r="G1672" s="1" t="str">
        <f t="shared" si="236"/>
        <v>**</v>
      </c>
      <c r="J1672" s="1" t="str">
        <f t="shared" si="237"/>
        <v>**</v>
      </c>
      <c r="P1672" s="1">
        <v>14</v>
      </c>
      <c r="Q1672" s="1">
        <f t="shared" si="242"/>
        <v>0.02</v>
      </c>
      <c r="T1672" s="4">
        <v>5388.8</v>
      </c>
      <c r="U1672" s="9">
        <f t="shared" si="238"/>
        <v>1</v>
      </c>
      <c r="V1672" s="4">
        <f t="shared" si="239"/>
        <v>384.91428571428571</v>
      </c>
      <c r="W1672" s="1" t="s">
        <v>33</v>
      </c>
      <c r="X1672" s="1">
        <v>99</v>
      </c>
      <c r="Y1672" s="4">
        <f t="shared" si="240"/>
        <v>5487.8</v>
      </c>
      <c r="Z1672" s="1" t="s">
        <v>53</v>
      </c>
      <c r="AA1672" s="1" t="s">
        <v>28</v>
      </c>
      <c r="AB1672" s="1" t="s">
        <v>29</v>
      </c>
      <c r="AC1672" s="1" t="s">
        <v>55</v>
      </c>
      <c r="AD1672" s="1" t="s">
        <v>35</v>
      </c>
      <c r="AE1672" s="2">
        <v>40092</v>
      </c>
    </row>
    <row r="1673" spans="1:31" x14ac:dyDescent="0.25">
      <c r="A1673">
        <f t="shared" si="241"/>
        <v>1672</v>
      </c>
      <c r="B1673" s="1">
        <v>41764</v>
      </c>
      <c r="C1673" s="2">
        <v>40091</v>
      </c>
      <c r="D1673" s="1" t="s">
        <v>27</v>
      </c>
      <c r="E1673" s="1" t="str">
        <f t="shared" si="234"/>
        <v>*</v>
      </c>
      <c r="F1673" s="1" t="str">
        <f t="shared" si="235"/>
        <v>*</v>
      </c>
      <c r="G1673" s="1" t="str">
        <f t="shared" si="236"/>
        <v>*</v>
      </c>
      <c r="J1673" s="1" t="str">
        <f t="shared" si="237"/>
        <v>*</v>
      </c>
      <c r="P1673" s="1">
        <v>16</v>
      </c>
      <c r="Q1673" s="1">
        <f t="shared" si="242"/>
        <v>0.02</v>
      </c>
      <c r="T1673" s="4">
        <v>5105.0600000000004</v>
      </c>
      <c r="U1673" s="9">
        <f t="shared" si="238"/>
        <v>1</v>
      </c>
      <c r="V1673" s="4">
        <f t="shared" si="239"/>
        <v>319.06625000000003</v>
      </c>
      <c r="W1673" s="1" t="s">
        <v>33</v>
      </c>
      <c r="X1673" s="1">
        <v>29.2</v>
      </c>
      <c r="Y1673" s="4">
        <f t="shared" si="240"/>
        <v>5134.26</v>
      </c>
      <c r="Z1673" s="1" t="s">
        <v>22</v>
      </c>
      <c r="AA1673" s="1" t="s">
        <v>37</v>
      </c>
      <c r="AB1673" s="1" t="s">
        <v>17</v>
      </c>
      <c r="AC1673" s="1" t="s">
        <v>52</v>
      </c>
      <c r="AD1673" s="1" t="s">
        <v>59</v>
      </c>
      <c r="AE1673" s="2">
        <v>40093</v>
      </c>
    </row>
    <row r="1674" spans="1:31" x14ac:dyDescent="0.25">
      <c r="A1674">
        <f t="shared" si="241"/>
        <v>1673</v>
      </c>
      <c r="B1674" s="1">
        <v>20518</v>
      </c>
      <c r="C1674" s="2">
        <v>40091</v>
      </c>
      <c r="D1674" s="1" t="s">
        <v>32</v>
      </c>
      <c r="E1674" s="1" t="str">
        <f t="shared" si="234"/>
        <v>***</v>
      </c>
      <c r="F1674" s="1" t="str">
        <f t="shared" si="235"/>
        <v>***</v>
      </c>
      <c r="G1674" s="1" t="str">
        <f t="shared" si="236"/>
        <v>***</v>
      </c>
      <c r="J1674" s="1" t="str">
        <f t="shared" si="237"/>
        <v>***</v>
      </c>
      <c r="P1674" s="1">
        <v>7</v>
      </c>
      <c r="Q1674" s="1">
        <f t="shared" si="242"/>
        <v>0.01</v>
      </c>
      <c r="T1674" s="4">
        <v>2205.84</v>
      </c>
      <c r="U1674" s="9">
        <f t="shared" si="238"/>
        <v>1</v>
      </c>
      <c r="V1674" s="4">
        <f t="shared" si="239"/>
        <v>315.12</v>
      </c>
      <c r="W1674" s="1" t="s">
        <v>33</v>
      </c>
      <c r="X1674" s="1">
        <v>18.059999999999999</v>
      </c>
      <c r="Y1674" s="4">
        <f t="shared" si="240"/>
        <v>2223.9</v>
      </c>
      <c r="Z1674" s="1" t="s">
        <v>44</v>
      </c>
      <c r="AA1674" s="1" t="s">
        <v>28</v>
      </c>
      <c r="AB1674" s="1" t="s">
        <v>24</v>
      </c>
      <c r="AC1674" s="1" t="s">
        <v>56</v>
      </c>
      <c r="AD1674" s="1" t="s">
        <v>35</v>
      </c>
      <c r="AE1674" s="2">
        <v>40092</v>
      </c>
    </row>
    <row r="1675" spans="1:31" x14ac:dyDescent="0.25">
      <c r="A1675">
        <f t="shared" si="241"/>
        <v>1674</v>
      </c>
      <c r="B1675" s="1">
        <v>9923</v>
      </c>
      <c r="C1675" s="2">
        <v>40091</v>
      </c>
      <c r="D1675" s="1" t="s">
        <v>20</v>
      </c>
      <c r="E1675" s="1" t="str">
        <f t="shared" si="234"/>
        <v>*</v>
      </c>
      <c r="F1675" s="1" t="str">
        <f t="shared" si="235"/>
        <v>**</v>
      </c>
      <c r="G1675" s="1" t="str">
        <f t="shared" si="236"/>
        <v>**</v>
      </c>
      <c r="J1675" s="1" t="str">
        <f t="shared" si="237"/>
        <v>**</v>
      </c>
      <c r="P1675" s="1">
        <v>27</v>
      </c>
      <c r="Q1675" s="1">
        <f t="shared" si="242"/>
        <v>3.5000000000000003E-2</v>
      </c>
      <c r="T1675" s="4">
        <v>63.71</v>
      </c>
      <c r="U1675" s="9">
        <f t="shared" si="238"/>
        <v>0</v>
      </c>
      <c r="V1675" s="4">
        <f t="shared" si="239"/>
        <v>2.3596296296296297</v>
      </c>
      <c r="W1675" s="1" t="s">
        <v>21</v>
      </c>
      <c r="X1675" s="1">
        <v>5.33</v>
      </c>
      <c r="Y1675" s="4">
        <f t="shared" si="240"/>
        <v>69.040000000000006</v>
      </c>
      <c r="Z1675" s="1" t="s">
        <v>53</v>
      </c>
      <c r="AA1675" s="1" t="s">
        <v>28</v>
      </c>
      <c r="AB1675" s="1" t="s">
        <v>17</v>
      </c>
      <c r="AC1675" s="1" t="s">
        <v>18</v>
      </c>
      <c r="AD1675" s="1" t="s">
        <v>19</v>
      </c>
      <c r="AE1675" s="2">
        <v>40091</v>
      </c>
    </row>
    <row r="1676" spans="1:31" x14ac:dyDescent="0.25">
      <c r="A1676">
        <f t="shared" si="241"/>
        <v>1675</v>
      </c>
      <c r="B1676" s="1">
        <v>57511</v>
      </c>
      <c r="C1676" s="2">
        <v>40092</v>
      </c>
      <c r="D1676" s="1" t="s">
        <v>32</v>
      </c>
      <c r="E1676" s="1" t="str">
        <f t="shared" si="234"/>
        <v>***</v>
      </c>
      <c r="F1676" s="1" t="str">
        <f t="shared" si="235"/>
        <v>***</v>
      </c>
      <c r="G1676" s="1" t="str">
        <f t="shared" si="236"/>
        <v>***</v>
      </c>
      <c r="J1676" s="1" t="str">
        <f t="shared" si="237"/>
        <v>***</v>
      </c>
      <c r="P1676" s="1">
        <v>11</v>
      </c>
      <c r="Q1676" s="1">
        <f t="shared" si="242"/>
        <v>0.02</v>
      </c>
      <c r="T1676" s="4">
        <v>569.63599999999997</v>
      </c>
      <c r="U1676" s="9">
        <f t="shared" si="238"/>
        <v>0</v>
      </c>
      <c r="V1676" s="4">
        <f t="shared" si="239"/>
        <v>51.785090909090904</v>
      </c>
      <c r="W1676" s="1" t="s">
        <v>21</v>
      </c>
      <c r="X1676" s="1">
        <v>5</v>
      </c>
      <c r="Y1676" s="4">
        <f t="shared" si="240"/>
        <v>574.63599999999997</v>
      </c>
      <c r="Z1676" s="1" t="s">
        <v>15</v>
      </c>
      <c r="AA1676" s="1" t="s">
        <v>28</v>
      </c>
      <c r="AB1676" s="1" t="s">
        <v>24</v>
      </c>
      <c r="AC1676" s="1" t="s">
        <v>25</v>
      </c>
      <c r="AD1676" s="1" t="s">
        <v>41</v>
      </c>
      <c r="AE1676" s="2">
        <v>40094</v>
      </c>
    </row>
    <row r="1677" spans="1:31" x14ac:dyDescent="0.25">
      <c r="A1677">
        <f t="shared" si="241"/>
        <v>1676</v>
      </c>
      <c r="B1677" s="1">
        <v>46881</v>
      </c>
      <c r="C1677" s="2">
        <v>40092</v>
      </c>
      <c r="D1677" s="1" t="s">
        <v>32</v>
      </c>
      <c r="E1677" s="1" t="str">
        <f t="shared" si="234"/>
        <v>***</v>
      </c>
      <c r="F1677" s="1" t="str">
        <f t="shared" si="235"/>
        <v>***</v>
      </c>
      <c r="G1677" s="1" t="str">
        <f t="shared" si="236"/>
        <v>***</v>
      </c>
      <c r="J1677" s="1" t="str">
        <f t="shared" si="237"/>
        <v>***</v>
      </c>
      <c r="P1677" s="1">
        <v>31</v>
      </c>
      <c r="Q1677" s="1">
        <f t="shared" si="242"/>
        <v>0.04</v>
      </c>
      <c r="T1677" s="4">
        <v>176.28</v>
      </c>
      <c r="U1677" s="9">
        <f t="shared" si="238"/>
        <v>0</v>
      </c>
      <c r="V1677" s="4">
        <f t="shared" si="239"/>
        <v>5.6864516129032259</v>
      </c>
      <c r="W1677" s="1" t="s">
        <v>14</v>
      </c>
      <c r="X1677" s="1">
        <v>5.74</v>
      </c>
      <c r="Y1677" s="4">
        <f t="shared" si="240"/>
        <v>182.02</v>
      </c>
      <c r="Z1677" s="1" t="s">
        <v>49</v>
      </c>
      <c r="AA1677" s="1" t="s">
        <v>28</v>
      </c>
      <c r="AB1677" s="1" t="s">
        <v>29</v>
      </c>
      <c r="AC1677" s="1" t="s">
        <v>43</v>
      </c>
      <c r="AD1677" s="1" t="s">
        <v>19</v>
      </c>
      <c r="AE1677" s="2">
        <v>40094</v>
      </c>
    </row>
    <row r="1678" spans="1:31" x14ac:dyDescent="0.25">
      <c r="A1678">
        <f t="shared" si="241"/>
        <v>1677</v>
      </c>
      <c r="B1678" s="1">
        <v>57511</v>
      </c>
      <c r="C1678" s="2">
        <v>40092</v>
      </c>
      <c r="D1678" s="1" t="s">
        <v>32</v>
      </c>
      <c r="E1678" s="1" t="str">
        <f t="shared" si="234"/>
        <v>***</v>
      </c>
      <c r="F1678" s="1" t="str">
        <f t="shared" si="235"/>
        <v>***</v>
      </c>
      <c r="G1678" s="1" t="str">
        <f t="shared" si="236"/>
        <v>***</v>
      </c>
      <c r="J1678" s="1" t="str">
        <f t="shared" si="237"/>
        <v>***</v>
      </c>
      <c r="P1678" s="1">
        <v>32</v>
      </c>
      <c r="Q1678" s="1">
        <f t="shared" si="242"/>
        <v>0.04</v>
      </c>
      <c r="T1678" s="4">
        <v>98.46</v>
      </c>
      <c r="U1678" s="9">
        <f t="shared" si="238"/>
        <v>0</v>
      </c>
      <c r="V1678" s="4">
        <f t="shared" si="239"/>
        <v>3.0768749999999998</v>
      </c>
      <c r="W1678" s="1" t="s">
        <v>21</v>
      </c>
      <c r="X1678" s="1">
        <v>0.5</v>
      </c>
      <c r="Y1678" s="4">
        <f t="shared" si="240"/>
        <v>98.96</v>
      </c>
      <c r="Z1678" s="1" t="s">
        <v>15</v>
      </c>
      <c r="AA1678" s="1" t="s">
        <v>28</v>
      </c>
      <c r="AB1678" s="1" t="s">
        <v>29</v>
      </c>
      <c r="AC1678" s="1" t="s">
        <v>58</v>
      </c>
      <c r="AD1678" s="1" t="s">
        <v>19</v>
      </c>
      <c r="AE1678" s="2">
        <v>40093</v>
      </c>
    </row>
    <row r="1679" spans="1:31" x14ac:dyDescent="0.25">
      <c r="A1679">
        <f t="shared" si="241"/>
        <v>1678</v>
      </c>
      <c r="B1679" s="1">
        <v>8162</v>
      </c>
      <c r="C1679" s="2">
        <v>40093</v>
      </c>
      <c r="D1679" s="1" t="s">
        <v>36</v>
      </c>
      <c r="E1679" s="1" t="str">
        <f t="shared" si="234"/>
        <v>*</v>
      </c>
      <c r="F1679" s="1" t="str">
        <f t="shared" si="235"/>
        <v>*</v>
      </c>
      <c r="G1679" s="1" t="str">
        <f t="shared" si="236"/>
        <v>*</v>
      </c>
      <c r="J1679" s="1" t="str">
        <f t="shared" si="237"/>
        <v>*</v>
      </c>
      <c r="P1679" s="1">
        <v>32</v>
      </c>
      <c r="Q1679" s="1">
        <f t="shared" si="242"/>
        <v>0.04</v>
      </c>
      <c r="T1679" s="4">
        <v>5618.4</v>
      </c>
      <c r="U1679" s="9">
        <f t="shared" si="238"/>
        <v>1</v>
      </c>
      <c r="V1679" s="4">
        <f t="shared" si="239"/>
        <v>175.57499999999999</v>
      </c>
      <c r="W1679" s="1" t="s">
        <v>21</v>
      </c>
      <c r="X1679" s="1">
        <v>19.989999999999998</v>
      </c>
      <c r="Y1679" s="4">
        <f t="shared" si="240"/>
        <v>5638.3899999999994</v>
      </c>
      <c r="Z1679" s="1" t="s">
        <v>44</v>
      </c>
      <c r="AA1679" s="1" t="s">
        <v>23</v>
      </c>
      <c r="AB1679" s="1" t="s">
        <v>24</v>
      </c>
      <c r="AC1679" s="1" t="s">
        <v>38</v>
      </c>
      <c r="AD1679" s="1" t="s">
        <v>19</v>
      </c>
      <c r="AE1679" s="2">
        <v>40094</v>
      </c>
    </row>
    <row r="1680" spans="1:31" x14ac:dyDescent="0.25">
      <c r="A1680">
        <f t="shared" si="241"/>
        <v>1679</v>
      </c>
      <c r="B1680" s="1">
        <v>8162</v>
      </c>
      <c r="C1680" s="2">
        <v>40093</v>
      </c>
      <c r="D1680" s="1" t="s">
        <v>36</v>
      </c>
      <c r="E1680" s="1" t="str">
        <f t="shared" si="234"/>
        <v>*</v>
      </c>
      <c r="F1680" s="1" t="str">
        <f t="shared" si="235"/>
        <v>*</v>
      </c>
      <c r="G1680" s="1" t="str">
        <f t="shared" si="236"/>
        <v>*</v>
      </c>
      <c r="J1680" s="1" t="str">
        <f t="shared" si="237"/>
        <v>*</v>
      </c>
      <c r="P1680" s="1">
        <v>42</v>
      </c>
      <c r="Q1680" s="1">
        <f t="shared" si="242"/>
        <v>0.05</v>
      </c>
      <c r="T1680" s="4">
        <v>5450.6</v>
      </c>
      <c r="U1680" s="9">
        <f t="shared" si="238"/>
        <v>1</v>
      </c>
      <c r="V1680" s="4">
        <f t="shared" si="239"/>
        <v>129.77619047619049</v>
      </c>
      <c r="W1680" s="1" t="s">
        <v>21</v>
      </c>
      <c r="X1680" s="1">
        <v>19.989999999999998</v>
      </c>
      <c r="Y1680" s="4">
        <f t="shared" si="240"/>
        <v>5470.59</v>
      </c>
      <c r="Z1680" s="1" t="s">
        <v>44</v>
      </c>
      <c r="AA1680" s="1" t="s">
        <v>23</v>
      </c>
      <c r="AB1680" s="1" t="s">
        <v>29</v>
      </c>
      <c r="AC1680" s="1" t="s">
        <v>55</v>
      </c>
      <c r="AD1680" s="1" t="s">
        <v>19</v>
      </c>
      <c r="AE1680" s="2">
        <v>40095</v>
      </c>
    </row>
    <row r="1681" spans="1:31" x14ac:dyDescent="0.25">
      <c r="A1681">
        <f t="shared" si="241"/>
        <v>1680</v>
      </c>
      <c r="B1681" s="1">
        <v>47520</v>
      </c>
      <c r="C1681" s="2">
        <v>40093</v>
      </c>
      <c r="D1681" s="1" t="s">
        <v>27</v>
      </c>
      <c r="E1681" s="1" t="str">
        <f t="shared" si="234"/>
        <v>*</v>
      </c>
      <c r="F1681" s="1" t="str">
        <f t="shared" si="235"/>
        <v>*</v>
      </c>
      <c r="G1681" s="1" t="str">
        <f t="shared" si="236"/>
        <v>*</v>
      </c>
      <c r="J1681" s="1" t="str">
        <f t="shared" si="237"/>
        <v>*</v>
      </c>
      <c r="P1681" s="1">
        <v>13</v>
      </c>
      <c r="Q1681" s="1">
        <f t="shared" si="242"/>
        <v>0.02</v>
      </c>
      <c r="T1681" s="4">
        <v>3939.89</v>
      </c>
      <c r="U1681" s="9">
        <f t="shared" si="238"/>
        <v>1</v>
      </c>
      <c r="V1681" s="4">
        <f t="shared" si="239"/>
        <v>303.06846153846152</v>
      </c>
      <c r="W1681" s="1" t="s">
        <v>33</v>
      </c>
      <c r="X1681" s="1">
        <v>48.8</v>
      </c>
      <c r="Y1681" s="4">
        <f t="shared" si="240"/>
        <v>3988.69</v>
      </c>
      <c r="Z1681" s="1" t="s">
        <v>53</v>
      </c>
      <c r="AA1681" s="1" t="s">
        <v>16</v>
      </c>
      <c r="AB1681" s="1" t="s">
        <v>17</v>
      </c>
      <c r="AC1681" s="1" t="s">
        <v>34</v>
      </c>
      <c r="AD1681" s="1" t="s">
        <v>35</v>
      </c>
      <c r="AE1681" s="2">
        <v>40095</v>
      </c>
    </row>
    <row r="1682" spans="1:31" x14ac:dyDescent="0.25">
      <c r="A1682">
        <f t="shared" si="241"/>
        <v>1681</v>
      </c>
      <c r="B1682" s="1">
        <v>26016</v>
      </c>
      <c r="C1682" s="2">
        <v>40093</v>
      </c>
      <c r="D1682" s="1" t="s">
        <v>20</v>
      </c>
      <c r="E1682" s="1" t="str">
        <f t="shared" si="234"/>
        <v>*</v>
      </c>
      <c r="F1682" s="1" t="str">
        <f t="shared" si="235"/>
        <v>**</v>
      </c>
      <c r="G1682" s="1" t="str">
        <f t="shared" si="236"/>
        <v>**</v>
      </c>
      <c r="J1682" s="1" t="str">
        <f t="shared" si="237"/>
        <v>**</v>
      </c>
      <c r="P1682" s="1">
        <v>44</v>
      </c>
      <c r="Q1682" s="1">
        <f t="shared" si="242"/>
        <v>0.05</v>
      </c>
      <c r="T1682" s="4">
        <v>1642.6420000000001</v>
      </c>
      <c r="U1682" s="9">
        <f t="shared" si="238"/>
        <v>1</v>
      </c>
      <c r="V1682" s="4">
        <f t="shared" si="239"/>
        <v>37.332772727272726</v>
      </c>
      <c r="W1682" s="1" t="s">
        <v>14</v>
      </c>
      <c r="X1682" s="1">
        <v>4.99</v>
      </c>
      <c r="Y1682" s="4">
        <f t="shared" si="240"/>
        <v>1647.6320000000001</v>
      </c>
      <c r="Z1682" s="1" t="s">
        <v>51</v>
      </c>
      <c r="AA1682" s="1" t="s">
        <v>16</v>
      </c>
      <c r="AB1682" s="1" t="s">
        <v>24</v>
      </c>
      <c r="AC1682" s="1" t="s">
        <v>25</v>
      </c>
      <c r="AD1682" s="1" t="s">
        <v>19</v>
      </c>
      <c r="AE1682" s="2">
        <v>40095</v>
      </c>
    </row>
    <row r="1683" spans="1:31" x14ac:dyDescent="0.25">
      <c r="A1683">
        <f t="shared" si="241"/>
        <v>1682</v>
      </c>
      <c r="B1683" s="1">
        <v>47520</v>
      </c>
      <c r="C1683" s="2">
        <v>40093</v>
      </c>
      <c r="D1683" s="1" t="s">
        <v>27</v>
      </c>
      <c r="E1683" s="1" t="str">
        <f t="shared" si="234"/>
        <v>*</v>
      </c>
      <c r="F1683" s="1" t="str">
        <f t="shared" si="235"/>
        <v>*</v>
      </c>
      <c r="G1683" s="1" t="str">
        <f t="shared" si="236"/>
        <v>*</v>
      </c>
      <c r="J1683" s="1" t="str">
        <f t="shared" si="237"/>
        <v>*</v>
      </c>
      <c r="P1683" s="1">
        <v>47</v>
      </c>
      <c r="Q1683" s="1">
        <f t="shared" si="242"/>
        <v>0.05</v>
      </c>
      <c r="T1683" s="4">
        <v>925.3</v>
      </c>
      <c r="U1683" s="9">
        <f t="shared" si="238"/>
        <v>0</v>
      </c>
      <c r="V1683" s="4">
        <f t="shared" si="239"/>
        <v>19.68723404255319</v>
      </c>
      <c r="W1683" s="1" t="s">
        <v>21</v>
      </c>
      <c r="X1683" s="1">
        <v>5.77</v>
      </c>
      <c r="Y1683" s="4">
        <f t="shared" si="240"/>
        <v>931.06999999999994</v>
      </c>
      <c r="Z1683" s="1" t="s">
        <v>53</v>
      </c>
      <c r="AA1683" s="1" t="s">
        <v>16</v>
      </c>
      <c r="AB1683" s="1" t="s">
        <v>29</v>
      </c>
      <c r="AC1683" s="1" t="s">
        <v>40</v>
      </c>
      <c r="AD1683" s="1" t="s">
        <v>19</v>
      </c>
      <c r="AE1683" s="2">
        <v>40095</v>
      </c>
    </row>
    <row r="1684" spans="1:31" x14ac:dyDescent="0.25">
      <c r="A1684">
        <f t="shared" si="241"/>
        <v>1683</v>
      </c>
      <c r="B1684" s="1">
        <v>8162</v>
      </c>
      <c r="C1684" s="2">
        <v>40093</v>
      </c>
      <c r="D1684" s="1" t="s">
        <v>36</v>
      </c>
      <c r="E1684" s="1" t="str">
        <f t="shared" si="234"/>
        <v>*</v>
      </c>
      <c r="F1684" s="1" t="str">
        <f t="shared" si="235"/>
        <v>*</v>
      </c>
      <c r="G1684" s="1" t="str">
        <f t="shared" si="236"/>
        <v>*</v>
      </c>
      <c r="J1684" s="1" t="str">
        <f t="shared" si="237"/>
        <v>*</v>
      </c>
      <c r="P1684" s="1">
        <v>25</v>
      </c>
      <c r="Q1684" s="1">
        <f t="shared" si="242"/>
        <v>3.5000000000000003E-2</v>
      </c>
      <c r="T1684" s="4">
        <v>670.39</v>
      </c>
      <c r="U1684" s="9">
        <f t="shared" si="238"/>
        <v>0</v>
      </c>
      <c r="V1684" s="4">
        <f t="shared" si="239"/>
        <v>26.8156</v>
      </c>
      <c r="W1684" s="1" t="s">
        <v>21</v>
      </c>
      <c r="X1684" s="1">
        <v>4</v>
      </c>
      <c r="Y1684" s="4">
        <f t="shared" si="240"/>
        <v>674.39</v>
      </c>
      <c r="Z1684" s="1" t="s">
        <v>44</v>
      </c>
      <c r="AA1684" s="1" t="s">
        <v>23</v>
      </c>
      <c r="AB1684" s="1" t="s">
        <v>24</v>
      </c>
      <c r="AC1684" s="1" t="s">
        <v>38</v>
      </c>
      <c r="AD1684" s="1" t="s">
        <v>19</v>
      </c>
      <c r="AE1684" s="2">
        <v>40094</v>
      </c>
    </row>
    <row r="1685" spans="1:31" x14ac:dyDescent="0.25">
      <c r="A1685">
        <f t="shared" si="241"/>
        <v>1684</v>
      </c>
      <c r="B1685" s="1">
        <v>46533</v>
      </c>
      <c r="C1685" s="2">
        <v>40093</v>
      </c>
      <c r="D1685" s="1" t="s">
        <v>20</v>
      </c>
      <c r="E1685" s="1" t="str">
        <f t="shared" si="234"/>
        <v>*</v>
      </c>
      <c r="F1685" s="1" t="str">
        <f t="shared" si="235"/>
        <v>**</v>
      </c>
      <c r="G1685" s="1" t="str">
        <f t="shared" si="236"/>
        <v>**</v>
      </c>
      <c r="J1685" s="1" t="str">
        <f t="shared" si="237"/>
        <v>**</v>
      </c>
      <c r="P1685" s="1">
        <v>12</v>
      </c>
      <c r="Q1685" s="1">
        <f t="shared" si="242"/>
        <v>0.02</v>
      </c>
      <c r="T1685" s="4">
        <v>654.87400000000002</v>
      </c>
      <c r="U1685" s="9">
        <f t="shared" si="238"/>
        <v>0</v>
      </c>
      <c r="V1685" s="4">
        <f t="shared" si="239"/>
        <v>54.572833333333335</v>
      </c>
      <c r="W1685" s="1" t="s">
        <v>14</v>
      </c>
      <c r="X1685" s="1">
        <v>3.99</v>
      </c>
      <c r="Y1685" s="4">
        <f t="shared" si="240"/>
        <v>658.86400000000003</v>
      </c>
      <c r="Z1685" s="1" t="s">
        <v>46</v>
      </c>
      <c r="AA1685" s="1" t="s">
        <v>23</v>
      </c>
      <c r="AB1685" s="1" t="s">
        <v>24</v>
      </c>
      <c r="AC1685" s="1" t="s">
        <v>25</v>
      </c>
      <c r="AD1685" s="1" t="s">
        <v>19</v>
      </c>
      <c r="AE1685" s="2">
        <v>40095</v>
      </c>
    </row>
    <row r="1686" spans="1:31" x14ac:dyDescent="0.25">
      <c r="A1686">
        <f t="shared" si="241"/>
        <v>1685</v>
      </c>
      <c r="B1686" s="1">
        <v>47520</v>
      </c>
      <c r="C1686" s="2">
        <v>40093</v>
      </c>
      <c r="D1686" s="1" t="s">
        <v>27</v>
      </c>
      <c r="E1686" s="1" t="str">
        <f t="shared" si="234"/>
        <v>*</v>
      </c>
      <c r="F1686" s="1" t="str">
        <f t="shared" si="235"/>
        <v>*</v>
      </c>
      <c r="G1686" s="1" t="str">
        <f t="shared" si="236"/>
        <v>*</v>
      </c>
      <c r="J1686" s="1" t="str">
        <f t="shared" si="237"/>
        <v>*</v>
      </c>
      <c r="P1686" s="1">
        <v>36</v>
      </c>
      <c r="Q1686" s="1">
        <f t="shared" si="242"/>
        <v>0.04</v>
      </c>
      <c r="T1686" s="4">
        <v>277.88</v>
      </c>
      <c r="U1686" s="9">
        <f t="shared" si="238"/>
        <v>0</v>
      </c>
      <c r="V1686" s="4">
        <f t="shared" si="239"/>
        <v>7.7188888888888885</v>
      </c>
      <c r="W1686" s="1" t="s">
        <v>21</v>
      </c>
      <c r="X1686" s="1">
        <v>6.16</v>
      </c>
      <c r="Y1686" s="4">
        <f t="shared" si="240"/>
        <v>284.04000000000002</v>
      </c>
      <c r="Z1686" s="1" t="s">
        <v>53</v>
      </c>
      <c r="AA1686" s="1" t="s">
        <v>16</v>
      </c>
      <c r="AB1686" s="1" t="s">
        <v>29</v>
      </c>
      <c r="AC1686" s="1" t="s">
        <v>43</v>
      </c>
      <c r="AD1686" s="1" t="s">
        <v>19</v>
      </c>
      <c r="AE1686" s="2">
        <v>40095</v>
      </c>
    </row>
    <row r="1687" spans="1:31" x14ac:dyDescent="0.25">
      <c r="A1687">
        <f t="shared" si="241"/>
        <v>1686</v>
      </c>
      <c r="B1687" s="1">
        <v>46533</v>
      </c>
      <c r="C1687" s="2">
        <v>40093</v>
      </c>
      <c r="D1687" s="1" t="s">
        <v>20</v>
      </c>
      <c r="E1687" s="1" t="str">
        <f t="shared" si="234"/>
        <v>*</v>
      </c>
      <c r="F1687" s="1" t="str">
        <f t="shared" si="235"/>
        <v>**</v>
      </c>
      <c r="G1687" s="1" t="str">
        <f t="shared" si="236"/>
        <v>**</v>
      </c>
      <c r="J1687" s="1" t="str">
        <f t="shared" si="237"/>
        <v>**</v>
      </c>
      <c r="P1687" s="1">
        <v>3</v>
      </c>
      <c r="Q1687" s="1">
        <f t="shared" si="242"/>
        <v>0.01</v>
      </c>
      <c r="T1687" s="4">
        <v>215.24</v>
      </c>
      <c r="U1687" s="9">
        <f t="shared" si="238"/>
        <v>0</v>
      </c>
      <c r="V1687" s="4">
        <f t="shared" si="239"/>
        <v>71.74666666666667</v>
      </c>
      <c r="W1687" s="1" t="s">
        <v>21</v>
      </c>
      <c r="X1687" s="1">
        <v>52.2</v>
      </c>
      <c r="Y1687" s="4">
        <f t="shared" si="240"/>
        <v>267.44</v>
      </c>
      <c r="Z1687" s="1" t="s">
        <v>46</v>
      </c>
      <c r="AA1687" s="1" t="s">
        <v>23</v>
      </c>
      <c r="AB1687" s="1" t="s">
        <v>17</v>
      </c>
      <c r="AC1687" s="1" t="s">
        <v>18</v>
      </c>
      <c r="AD1687" s="1" t="s">
        <v>26</v>
      </c>
      <c r="AE1687" s="2">
        <v>40094</v>
      </c>
    </row>
    <row r="1688" spans="1:31" x14ac:dyDescent="0.25">
      <c r="A1688">
        <f t="shared" si="241"/>
        <v>1687</v>
      </c>
      <c r="B1688" s="1">
        <v>26016</v>
      </c>
      <c r="C1688" s="2">
        <v>40093</v>
      </c>
      <c r="D1688" s="1" t="s">
        <v>20</v>
      </c>
      <c r="E1688" s="1" t="str">
        <f t="shared" si="234"/>
        <v>*</v>
      </c>
      <c r="F1688" s="1" t="str">
        <f t="shared" si="235"/>
        <v>**</v>
      </c>
      <c r="G1688" s="1" t="str">
        <f t="shared" si="236"/>
        <v>**</v>
      </c>
      <c r="J1688" s="1" t="str">
        <f t="shared" si="237"/>
        <v>**</v>
      </c>
      <c r="P1688" s="1">
        <v>2</v>
      </c>
      <c r="Q1688" s="1">
        <f t="shared" si="242"/>
        <v>0.01</v>
      </c>
      <c r="T1688" s="4">
        <v>154.94</v>
      </c>
      <c r="U1688" s="9">
        <f t="shared" si="238"/>
        <v>0</v>
      </c>
      <c r="V1688" s="4">
        <f t="shared" si="239"/>
        <v>77.47</v>
      </c>
      <c r="W1688" s="1" t="s">
        <v>21</v>
      </c>
      <c r="X1688" s="1">
        <v>4</v>
      </c>
      <c r="Y1688" s="4">
        <f t="shared" si="240"/>
        <v>158.94</v>
      </c>
      <c r="Z1688" s="1" t="s">
        <v>51</v>
      </c>
      <c r="AA1688" s="1" t="s">
        <v>16</v>
      </c>
      <c r="AB1688" s="1" t="s">
        <v>24</v>
      </c>
      <c r="AC1688" s="1" t="s">
        <v>38</v>
      </c>
      <c r="AD1688" s="1" t="s">
        <v>19</v>
      </c>
      <c r="AE1688" s="2">
        <v>40095</v>
      </c>
    </row>
    <row r="1689" spans="1:31" x14ac:dyDescent="0.25">
      <c r="A1689">
        <f t="shared" si="241"/>
        <v>1688</v>
      </c>
      <c r="B1689" s="1">
        <v>21541</v>
      </c>
      <c r="C1689" s="2">
        <v>40094</v>
      </c>
      <c r="D1689" s="1" t="s">
        <v>27</v>
      </c>
      <c r="E1689" s="1" t="str">
        <f t="shared" si="234"/>
        <v>*</v>
      </c>
      <c r="F1689" s="1" t="str">
        <f t="shared" si="235"/>
        <v>*</v>
      </c>
      <c r="G1689" s="1" t="str">
        <f t="shared" si="236"/>
        <v>*</v>
      </c>
      <c r="J1689" s="1" t="str">
        <f t="shared" si="237"/>
        <v>*</v>
      </c>
      <c r="P1689" s="1">
        <v>43</v>
      </c>
      <c r="Q1689" s="1">
        <f t="shared" si="242"/>
        <v>0.05</v>
      </c>
      <c r="T1689" s="4">
        <v>3044.7</v>
      </c>
      <c r="U1689" s="9">
        <f t="shared" si="238"/>
        <v>1</v>
      </c>
      <c r="V1689" s="4">
        <f t="shared" si="239"/>
        <v>70.806976744186045</v>
      </c>
      <c r="W1689" s="1" t="s">
        <v>33</v>
      </c>
      <c r="X1689" s="1">
        <v>26.74</v>
      </c>
      <c r="Y1689" s="4">
        <f t="shared" si="240"/>
        <v>3071.4399999999996</v>
      </c>
      <c r="Z1689" s="1" t="s">
        <v>42</v>
      </c>
      <c r="AA1689" s="1" t="s">
        <v>28</v>
      </c>
      <c r="AB1689" s="1" t="s">
        <v>17</v>
      </c>
      <c r="AC1689" s="1" t="s">
        <v>62</v>
      </c>
      <c r="AD1689" s="1" t="s">
        <v>59</v>
      </c>
      <c r="AE1689" s="2">
        <v>40096</v>
      </c>
    </row>
    <row r="1690" spans="1:31" x14ac:dyDescent="0.25">
      <c r="A1690">
        <f t="shared" si="241"/>
        <v>1689</v>
      </c>
      <c r="B1690" s="1">
        <v>50147</v>
      </c>
      <c r="C1690" s="2">
        <v>40094</v>
      </c>
      <c r="D1690" s="1" t="s">
        <v>36</v>
      </c>
      <c r="E1690" s="1" t="str">
        <f t="shared" si="234"/>
        <v>*</v>
      </c>
      <c r="F1690" s="1" t="str">
        <f t="shared" si="235"/>
        <v>*</v>
      </c>
      <c r="G1690" s="1" t="str">
        <f t="shared" si="236"/>
        <v>*</v>
      </c>
      <c r="J1690" s="1" t="str">
        <f t="shared" si="237"/>
        <v>*</v>
      </c>
      <c r="P1690" s="1">
        <v>42</v>
      </c>
      <c r="Q1690" s="1">
        <f t="shared" si="242"/>
        <v>0.05</v>
      </c>
      <c r="T1690" s="4">
        <v>1504.01</v>
      </c>
      <c r="U1690" s="9">
        <f t="shared" si="238"/>
        <v>1</v>
      </c>
      <c r="V1690" s="4">
        <f t="shared" si="239"/>
        <v>35.809761904761906</v>
      </c>
      <c r="W1690" s="1" t="s">
        <v>21</v>
      </c>
      <c r="X1690" s="1">
        <v>14.72</v>
      </c>
      <c r="Y1690" s="4">
        <f t="shared" si="240"/>
        <v>1518.73</v>
      </c>
      <c r="Z1690" s="1" t="s">
        <v>49</v>
      </c>
      <c r="AA1690" s="1" t="s">
        <v>37</v>
      </c>
      <c r="AB1690" s="1" t="s">
        <v>29</v>
      </c>
      <c r="AC1690" s="1" t="s">
        <v>57</v>
      </c>
      <c r="AD1690" s="1" t="s">
        <v>19</v>
      </c>
      <c r="AE1690" s="2">
        <v>40095</v>
      </c>
    </row>
    <row r="1691" spans="1:31" x14ac:dyDescent="0.25">
      <c r="A1691">
        <f t="shared" si="241"/>
        <v>1690</v>
      </c>
      <c r="B1691" s="1">
        <v>28675</v>
      </c>
      <c r="C1691" s="2">
        <v>40094</v>
      </c>
      <c r="D1691" s="1" t="s">
        <v>32</v>
      </c>
      <c r="E1691" s="1" t="str">
        <f t="shared" si="234"/>
        <v>***</v>
      </c>
      <c r="F1691" s="1" t="str">
        <f t="shared" si="235"/>
        <v>***</v>
      </c>
      <c r="G1691" s="1" t="str">
        <f t="shared" si="236"/>
        <v>***</v>
      </c>
      <c r="J1691" s="1" t="str">
        <f t="shared" si="237"/>
        <v>***</v>
      </c>
      <c r="P1691" s="1">
        <v>15</v>
      </c>
      <c r="Q1691" s="1">
        <f t="shared" si="242"/>
        <v>0.02</v>
      </c>
      <c r="T1691" s="4">
        <v>822.84249999999997</v>
      </c>
      <c r="U1691" s="9">
        <f t="shared" si="238"/>
        <v>0</v>
      </c>
      <c r="V1691" s="4">
        <f t="shared" si="239"/>
        <v>54.856166666666667</v>
      </c>
      <c r="W1691" s="1" t="s">
        <v>21</v>
      </c>
      <c r="X1691" s="1">
        <v>5.92</v>
      </c>
      <c r="Y1691" s="4">
        <f t="shared" si="240"/>
        <v>828.76249999999993</v>
      </c>
      <c r="Z1691" s="1" t="s">
        <v>39</v>
      </c>
      <c r="AA1691" s="1" t="s">
        <v>16</v>
      </c>
      <c r="AB1691" s="1" t="s">
        <v>24</v>
      </c>
      <c r="AC1691" s="1" t="s">
        <v>25</v>
      </c>
      <c r="AD1691" s="1" t="s">
        <v>19</v>
      </c>
      <c r="AE1691" s="2">
        <v>40095</v>
      </c>
    </row>
    <row r="1692" spans="1:31" x14ac:dyDescent="0.25">
      <c r="A1692">
        <f t="shared" si="241"/>
        <v>1691</v>
      </c>
      <c r="B1692" s="1">
        <v>36739</v>
      </c>
      <c r="C1692" s="2">
        <v>40094</v>
      </c>
      <c r="D1692" s="1" t="s">
        <v>27</v>
      </c>
      <c r="E1692" s="1" t="str">
        <f t="shared" si="234"/>
        <v>*</v>
      </c>
      <c r="F1692" s="1" t="str">
        <f t="shared" si="235"/>
        <v>*</v>
      </c>
      <c r="G1692" s="1" t="str">
        <f t="shared" si="236"/>
        <v>*</v>
      </c>
      <c r="J1692" s="1" t="str">
        <f t="shared" si="237"/>
        <v>*</v>
      </c>
      <c r="P1692" s="1">
        <v>27</v>
      </c>
      <c r="Q1692" s="1">
        <f t="shared" si="242"/>
        <v>3.5000000000000003E-2</v>
      </c>
      <c r="T1692" s="4">
        <v>331.17</v>
      </c>
      <c r="U1692" s="9">
        <f t="shared" si="238"/>
        <v>0</v>
      </c>
      <c r="V1692" s="4">
        <f t="shared" si="239"/>
        <v>12.265555555555556</v>
      </c>
      <c r="W1692" s="1" t="s">
        <v>21</v>
      </c>
      <c r="X1692" s="1">
        <v>2.85</v>
      </c>
      <c r="Y1692" s="4">
        <f t="shared" si="240"/>
        <v>334.02000000000004</v>
      </c>
      <c r="Z1692" s="1" t="s">
        <v>44</v>
      </c>
      <c r="AA1692" s="1" t="s">
        <v>16</v>
      </c>
      <c r="AB1692" s="1" t="s">
        <v>17</v>
      </c>
      <c r="AC1692" s="1" t="s">
        <v>18</v>
      </c>
      <c r="AD1692" s="1" t="s">
        <v>41</v>
      </c>
      <c r="AE1692" s="2">
        <v>40094</v>
      </c>
    </row>
    <row r="1693" spans="1:31" x14ac:dyDescent="0.25">
      <c r="A1693">
        <f t="shared" si="241"/>
        <v>1692</v>
      </c>
      <c r="B1693" s="1">
        <v>50147</v>
      </c>
      <c r="C1693" s="2">
        <v>40094</v>
      </c>
      <c r="D1693" s="1" t="s">
        <v>36</v>
      </c>
      <c r="E1693" s="1" t="str">
        <f t="shared" si="234"/>
        <v>*</v>
      </c>
      <c r="F1693" s="1" t="str">
        <f t="shared" si="235"/>
        <v>*</v>
      </c>
      <c r="G1693" s="1" t="str">
        <f t="shared" si="236"/>
        <v>*</v>
      </c>
      <c r="J1693" s="1" t="str">
        <f t="shared" si="237"/>
        <v>*</v>
      </c>
      <c r="P1693" s="1">
        <v>13</v>
      </c>
      <c r="Q1693" s="1">
        <f t="shared" si="242"/>
        <v>0.02</v>
      </c>
      <c r="T1693" s="4">
        <v>163.62</v>
      </c>
      <c r="U1693" s="9">
        <f t="shared" si="238"/>
        <v>0</v>
      </c>
      <c r="V1693" s="4">
        <f t="shared" si="239"/>
        <v>12.586153846153847</v>
      </c>
      <c r="W1693" s="1" t="s">
        <v>21</v>
      </c>
      <c r="X1693" s="1">
        <v>5.43</v>
      </c>
      <c r="Y1693" s="4">
        <f t="shared" si="240"/>
        <v>169.05</v>
      </c>
      <c r="Z1693" s="1" t="s">
        <v>49</v>
      </c>
      <c r="AA1693" s="1" t="s">
        <v>37</v>
      </c>
      <c r="AB1693" s="1" t="s">
        <v>29</v>
      </c>
      <c r="AC1693" s="1" t="s">
        <v>40</v>
      </c>
      <c r="AD1693" s="1" t="s">
        <v>19</v>
      </c>
      <c r="AE1693" s="2">
        <v>40094</v>
      </c>
    </row>
    <row r="1694" spans="1:31" x14ac:dyDescent="0.25">
      <c r="A1694">
        <f t="shared" si="241"/>
        <v>1693</v>
      </c>
      <c r="B1694" s="1">
        <v>35136</v>
      </c>
      <c r="C1694" s="2">
        <v>40094</v>
      </c>
      <c r="D1694" s="1" t="s">
        <v>32</v>
      </c>
      <c r="E1694" s="1" t="str">
        <f t="shared" si="234"/>
        <v>***</v>
      </c>
      <c r="F1694" s="1" t="str">
        <f t="shared" si="235"/>
        <v>***</v>
      </c>
      <c r="G1694" s="1" t="str">
        <f t="shared" si="236"/>
        <v>***</v>
      </c>
      <c r="J1694" s="1" t="str">
        <f t="shared" si="237"/>
        <v>***</v>
      </c>
      <c r="P1694" s="1">
        <v>23</v>
      </c>
      <c r="Q1694" s="1">
        <f t="shared" si="242"/>
        <v>3.5000000000000003E-2</v>
      </c>
      <c r="T1694" s="4">
        <v>68.73</v>
      </c>
      <c r="U1694" s="9">
        <f t="shared" si="238"/>
        <v>0</v>
      </c>
      <c r="V1694" s="4">
        <f t="shared" si="239"/>
        <v>2.9882608695652175</v>
      </c>
      <c r="W1694" s="1" t="s">
        <v>21</v>
      </c>
      <c r="X1694" s="1">
        <v>0.81</v>
      </c>
      <c r="Y1694" s="4">
        <f t="shared" si="240"/>
        <v>69.540000000000006</v>
      </c>
      <c r="Z1694" s="1" t="s">
        <v>49</v>
      </c>
      <c r="AA1694" s="1" t="s">
        <v>28</v>
      </c>
      <c r="AB1694" s="1" t="s">
        <v>29</v>
      </c>
      <c r="AC1694" s="1" t="s">
        <v>30</v>
      </c>
      <c r="AD1694" s="1" t="s">
        <v>31</v>
      </c>
      <c r="AE1694" s="2">
        <v>40095</v>
      </c>
    </row>
    <row r="1695" spans="1:31" x14ac:dyDescent="0.25">
      <c r="A1695">
        <f t="shared" si="241"/>
        <v>1694</v>
      </c>
      <c r="B1695" s="1">
        <v>36739</v>
      </c>
      <c r="C1695" s="2">
        <v>40094</v>
      </c>
      <c r="D1695" s="1" t="s">
        <v>27</v>
      </c>
      <c r="E1695" s="1" t="str">
        <f t="shared" si="234"/>
        <v>*</v>
      </c>
      <c r="F1695" s="1" t="str">
        <f t="shared" si="235"/>
        <v>*</v>
      </c>
      <c r="G1695" s="1" t="str">
        <f t="shared" si="236"/>
        <v>*</v>
      </c>
      <c r="J1695" s="1" t="str">
        <f t="shared" si="237"/>
        <v>*</v>
      </c>
      <c r="P1695" s="1">
        <v>16</v>
      </c>
      <c r="Q1695" s="1">
        <f t="shared" si="242"/>
        <v>0.02</v>
      </c>
      <c r="T1695" s="4">
        <v>68.040000000000006</v>
      </c>
      <c r="U1695" s="9">
        <f t="shared" si="238"/>
        <v>0</v>
      </c>
      <c r="V1695" s="4">
        <f t="shared" si="239"/>
        <v>4.2525000000000004</v>
      </c>
      <c r="W1695" s="1" t="s">
        <v>21</v>
      </c>
      <c r="X1695" s="1">
        <v>5.26</v>
      </c>
      <c r="Y1695" s="4">
        <f t="shared" si="240"/>
        <v>73.300000000000011</v>
      </c>
      <c r="Z1695" s="1" t="s">
        <v>44</v>
      </c>
      <c r="AA1695" s="1" t="s">
        <v>16</v>
      </c>
      <c r="AB1695" s="1" t="s">
        <v>29</v>
      </c>
      <c r="AC1695" s="1" t="s">
        <v>43</v>
      </c>
      <c r="AD1695" s="1" t="s">
        <v>19</v>
      </c>
      <c r="AE1695" s="2">
        <v>40096</v>
      </c>
    </row>
    <row r="1696" spans="1:31" x14ac:dyDescent="0.25">
      <c r="A1696">
        <f t="shared" si="241"/>
        <v>1695</v>
      </c>
      <c r="B1696" s="1">
        <v>2791</v>
      </c>
      <c r="C1696" s="2">
        <v>40095</v>
      </c>
      <c r="D1696" s="1" t="s">
        <v>20</v>
      </c>
      <c r="E1696" s="1" t="str">
        <f t="shared" si="234"/>
        <v>*</v>
      </c>
      <c r="F1696" s="1" t="str">
        <f t="shared" si="235"/>
        <v>**</v>
      </c>
      <c r="G1696" s="1" t="str">
        <f t="shared" si="236"/>
        <v>**</v>
      </c>
      <c r="J1696" s="1" t="str">
        <f t="shared" si="237"/>
        <v>**</v>
      </c>
      <c r="P1696" s="1">
        <v>49</v>
      </c>
      <c r="Q1696" s="1">
        <f t="shared" si="242"/>
        <v>0.05</v>
      </c>
      <c r="T1696" s="4">
        <v>5586.33</v>
      </c>
      <c r="U1696" s="9">
        <f t="shared" si="238"/>
        <v>1</v>
      </c>
      <c r="V1696" s="4">
        <f t="shared" si="239"/>
        <v>114.00673469387755</v>
      </c>
      <c r="W1696" s="1" t="s">
        <v>33</v>
      </c>
      <c r="X1696" s="1">
        <v>30</v>
      </c>
      <c r="Y1696" s="4">
        <f t="shared" si="240"/>
        <v>5616.33</v>
      </c>
      <c r="Z1696" s="1" t="s">
        <v>60</v>
      </c>
      <c r="AA1696" s="1" t="s">
        <v>28</v>
      </c>
      <c r="AB1696" s="1" t="s">
        <v>17</v>
      </c>
      <c r="AC1696" s="1" t="s">
        <v>34</v>
      </c>
      <c r="AD1696" s="1" t="s">
        <v>35</v>
      </c>
      <c r="AE1696" s="2">
        <v>40097</v>
      </c>
    </row>
    <row r="1697" spans="1:31" x14ac:dyDescent="0.25">
      <c r="A1697">
        <f t="shared" si="241"/>
        <v>1696</v>
      </c>
      <c r="B1697" s="1">
        <v>18308</v>
      </c>
      <c r="C1697" s="2">
        <v>40095</v>
      </c>
      <c r="D1697" s="1" t="s">
        <v>27</v>
      </c>
      <c r="E1697" s="1" t="str">
        <f t="shared" si="234"/>
        <v>*</v>
      </c>
      <c r="F1697" s="1" t="str">
        <f t="shared" si="235"/>
        <v>*</v>
      </c>
      <c r="G1697" s="1" t="str">
        <f t="shared" si="236"/>
        <v>*</v>
      </c>
      <c r="J1697" s="1" t="str">
        <f t="shared" si="237"/>
        <v>*</v>
      </c>
      <c r="P1697" s="1">
        <v>49</v>
      </c>
      <c r="Q1697" s="1">
        <f t="shared" si="242"/>
        <v>0.05</v>
      </c>
      <c r="T1697" s="4">
        <v>5247.4835000000003</v>
      </c>
      <c r="U1697" s="9">
        <f t="shared" si="238"/>
        <v>1</v>
      </c>
      <c r="V1697" s="4">
        <f t="shared" si="239"/>
        <v>107.09150000000001</v>
      </c>
      <c r="W1697" s="1" t="s">
        <v>21</v>
      </c>
      <c r="X1697" s="1">
        <v>8.08</v>
      </c>
      <c r="Y1697" s="4">
        <f t="shared" si="240"/>
        <v>5255.5635000000002</v>
      </c>
      <c r="Z1697" s="1" t="s">
        <v>39</v>
      </c>
      <c r="AA1697" s="1" t="s">
        <v>28</v>
      </c>
      <c r="AB1697" s="1" t="s">
        <v>24</v>
      </c>
      <c r="AC1697" s="1" t="s">
        <v>25</v>
      </c>
      <c r="AD1697" s="1" t="s">
        <v>19</v>
      </c>
      <c r="AE1697" s="2">
        <v>40096</v>
      </c>
    </row>
    <row r="1698" spans="1:31" x14ac:dyDescent="0.25">
      <c r="A1698">
        <f t="shared" si="241"/>
        <v>1697</v>
      </c>
      <c r="B1698" s="1">
        <v>59591</v>
      </c>
      <c r="C1698" s="2">
        <v>40095</v>
      </c>
      <c r="D1698" s="1" t="s">
        <v>27</v>
      </c>
      <c r="E1698" s="1" t="str">
        <f t="shared" si="234"/>
        <v>*</v>
      </c>
      <c r="F1698" s="1" t="str">
        <f t="shared" si="235"/>
        <v>*</v>
      </c>
      <c r="G1698" s="1" t="str">
        <f t="shared" si="236"/>
        <v>*</v>
      </c>
      <c r="J1698" s="1" t="str">
        <f t="shared" si="237"/>
        <v>*</v>
      </c>
      <c r="P1698" s="1">
        <v>34</v>
      </c>
      <c r="Q1698" s="1">
        <f t="shared" si="242"/>
        <v>0.04</v>
      </c>
      <c r="T1698" s="4">
        <v>3361.84</v>
      </c>
      <c r="U1698" s="9">
        <f t="shared" si="238"/>
        <v>1</v>
      </c>
      <c r="V1698" s="4">
        <f t="shared" si="239"/>
        <v>98.877647058823527</v>
      </c>
      <c r="W1698" s="1" t="s">
        <v>33</v>
      </c>
      <c r="X1698" s="1">
        <v>14</v>
      </c>
      <c r="Y1698" s="4">
        <f t="shared" si="240"/>
        <v>3375.84</v>
      </c>
      <c r="Z1698" s="1" t="s">
        <v>49</v>
      </c>
      <c r="AA1698" s="1" t="s">
        <v>37</v>
      </c>
      <c r="AB1698" s="1" t="s">
        <v>24</v>
      </c>
      <c r="AC1698" s="1" t="s">
        <v>56</v>
      </c>
      <c r="AD1698" s="1" t="s">
        <v>35</v>
      </c>
      <c r="AE1698" s="2">
        <v>40096</v>
      </c>
    </row>
    <row r="1699" spans="1:31" x14ac:dyDescent="0.25">
      <c r="A1699">
        <f t="shared" si="241"/>
        <v>1698</v>
      </c>
      <c r="B1699" s="1">
        <v>23008</v>
      </c>
      <c r="C1699" s="2">
        <v>40095</v>
      </c>
      <c r="D1699" s="1" t="s">
        <v>32</v>
      </c>
      <c r="E1699" s="1" t="str">
        <f t="shared" si="234"/>
        <v>***</v>
      </c>
      <c r="F1699" s="1" t="str">
        <f t="shared" si="235"/>
        <v>***</v>
      </c>
      <c r="G1699" s="1" t="str">
        <f t="shared" si="236"/>
        <v>***</v>
      </c>
      <c r="J1699" s="1" t="str">
        <f t="shared" si="237"/>
        <v>***</v>
      </c>
      <c r="P1699" s="1">
        <v>10</v>
      </c>
      <c r="Q1699" s="1">
        <f t="shared" si="242"/>
        <v>0.02</v>
      </c>
      <c r="T1699" s="4">
        <v>1136.47</v>
      </c>
      <c r="U1699" s="9">
        <f t="shared" si="238"/>
        <v>1</v>
      </c>
      <c r="V1699" s="4">
        <f t="shared" si="239"/>
        <v>113.64700000000001</v>
      </c>
      <c r="W1699" s="1" t="s">
        <v>14</v>
      </c>
      <c r="X1699" s="1">
        <v>9.07</v>
      </c>
      <c r="Y1699" s="4">
        <f t="shared" si="240"/>
        <v>1145.54</v>
      </c>
      <c r="Z1699" s="1" t="s">
        <v>22</v>
      </c>
      <c r="AA1699" s="1" t="s">
        <v>16</v>
      </c>
      <c r="AB1699" s="1" t="s">
        <v>29</v>
      </c>
      <c r="AC1699" s="1" t="s">
        <v>43</v>
      </c>
      <c r="AD1699" s="1" t="s">
        <v>19</v>
      </c>
      <c r="AE1699" s="2">
        <v>40097</v>
      </c>
    </row>
    <row r="1700" spans="1:31" x14ac:dyDescent="0.25">
      <c r="A1700">
        <f t="shared" si="241"/>
        <v>1699</v>
      </c>
      <c r="B1700" s="1">
        <v>13920</v>
      </c>
      <c r="C1700" s="2">
        <v>40095</v>
      </c>
      <c r="D1700" s="1" t="s">
        <v>32</v>
      </c>
      <c r="E1700" s="1" t="str">
        <f t="shared" si="234"/>
        <v>***</v>
      </c>
      <c r="F1700" s="1" t="str">
        <f t="shared" si="235"/>
        <v>***</v>
      </c>
      <c r="G1700" s="1" t="str">
        <f t="shared" si="236"/>
        <v>***</v>
      </c>
      <c r="J1700" s="1" t="str">
        <f t="shared" si="237"/>
        <v>***</v>
      </c>
      <c r="P1700" s="1">
        <v>25</v>
      </c>
      <c r="Q1700" s="1">
        <f t="shared" si="242"/>
        <v>3.5000000000000003E-2</v>
      </c>
      <c r="T1700" s="4">
        <v>901.32</v>
      </c>
      <c r="U1700" s="9">
        <f t="shared" si="238"/>
        <v>0</v>
      </c>
      <c r="V1700" s="4">
        <f t="shared" si="239"/>
        <v>36.052800000000005</v>
      </c>
      <c r="W1700" s="1" t="s">
        <v>14</v>
      </c>
      <c r="X1700" s="1">
        <v>5.08</v>
      </c>
      <c r="Y1700" s="4">
        <f t="shared" si="240"/>
        <v>906.40000000000009</v>
      </c>
      <c r="Z1700" s="1" t="s">
        <v>54</v>
      </c>
      <c r="AA1700" s="1" t="s">
        <v>37</v>
      </c>
      <c r="AB1700" s="1" t="s">
        <v>29</v>
      </c>
      <c r="AC1700" s="1" t="s">
        <v>40</v>
      </c>
      <c r="AD1700" s="1" t="s">
        <v>31</v>
      </c>
      <c r="AE1700" s="2">
        <v>40097</v>
      </c>
    </row>
    <row r="1701" spans="1:31" x14ac:dyDescent="0.25">
      <c r="A1701">
        <f t="shared" si="241"/>
        <v>1700</v>
      </c>
      <c r="B1701" s="1">
        <v>14785</v>
      </c>
      <c r="C1701" s="2">
        <v>40095</v>
      </c>
      <c r="D1701" s="1" t="s">
        <v>20</v>
      </c>
      <c r="E1701" s="1" t="str">
        <f t="shared" si="234"/>
        <v>*</v>
      </c>
      <c r="F1701" s="1" t="str">
        <f t="shared" si="235"/>
        <v>**</v>
      </c>
      <c r="G1701" s="1" t="str">
        <f t="shared" si="236"/>
        <v>**</v>
      </c>
      <c r="J1701" s="1" t="str">
        <f t="shared" si="237"/>
        <v>**</v>
      </c>
      <c r="P1701" s="1">
        <v>25</v>
      </c>
      <c r="Q1701" s="1">
        <f t="shared" si="242"/>
        <v>3.5000000000000003E-2</v>
      </c>
      <c r="T1701" s="4">
        <v>744.12</v>
      </c>
      <c r="U1701" s="9">
        <f t="shared" si="238"/>
        <v>0</v>
      </c>
      <c r="V1701" s="4">
        <f t="shared" si="239"/>
        <v>29.764800000000001</v>
      </c>
      <c r="W1701" s="1" t="s">
        <v>21</v>
      </c>
      <c r="X1701" s="1">
        <v>6.17</v>
      </c>
      <c r="Y1701" s="4">
        <f t="shared" si="240"/>
        <v>750.29</v>
      </c>
      <c r="Z1701" s="1" t="s">
        <v>51</v>
      </c>
      <c r="AA1701" s="1" t="s">
        <v>16</v>
      </c>
      <c r="AB1701" s="1" t="s">
        <v>29</v>
      </c>
      <c r="AC1701" s="1" t="s">
        <v>30</v>
      </c>
      <c r="AD1701" s="1" t="s">
        <v>41</v>
      </c>
      <c r="AE1701" s="2">
        <v>40096</v>
      </c>
    </row>
    <row r="1702" spans="1:31" x14ac:dyDescent="0.25">
      <c r="A1702">
        <f t="shared" si="241"/>
        <v>1701</v>
      </c>
      <c r="B1702" s="1">
        <v>2791</v>
      </c>
      <c r="C1702" s="2">
        <v>40095</v>
      </c>
      <c r="D1702" s="1" t="s">
        <v>20</v>
      </c>
      <c r="E1702" s="1" t="str">
        <f t="shared" si="234"/>
        <v>*</v>
      </c>
      <c r="F1702" s="1" t="str">
        <f t="shared" si="235"/>
        <v>**</v>
      </c>
      <c r="G1702" s="1" t="str">
        <f t="shared" si="236"/>
        <v>**</v>
      </c>
      <c r="J1702" s="1" t="str">
        <f t="shared" si="237"/>
        <v>**</v>
      </c>
      <c r="P1702" s="1">
        <v>18</v>
      </c>
      <c r="Q1702" s="1">
        <f t="shared" si="242"/>
        <v>0.02</v>
      </c>
      <c r="T1702" s="4">
        <v>507.64</v>
      </c>
      <c r="U1702" s="9">
        <f t="shared" si="238"/>
        <v>0</v>
      </c>
      <c r="V1702" s="4">
        <f t="shared" si="239"/>
        <v>28.202222222222222</v>
      </c>
      <c r="W1702" s="1" t="s">
        <v>21</v>
      </c>
      <c r="X1702" s="1">
        <v>5.76</v>
      </c>
      <c r="Y1702" s="4">
        <f t="shared" si="240"/>
        <v>513.4</v>
      </c>
      <c r="Z1702" s="1" t="s">
        <v>60</v>
      </c>
      <c r="AA1702" s="1" t="s">
        <v>28</v>
      </c>
      <c r="AB1702" s="1" t="s">
        <v>29</v>
      </c>
      <c r="AC1702" s="1" t="s">
        <v>40</v>
      </c>
      <c r="AD1702" s="1" t="s">
        <v>19</v>
      </c>
      <c r="AE1702" s="2">
        <v>40096</v>
      </c>
    </row>
    <row r="1703" spans="1:31" x14ac:dyDescent="0.25">
      <c r="A1703">
        <f t="shared" si="241"/>
        <v>1702</v>
      </c>
      <c r="B1703" s="1">
        <v>18308</v>
      </c>
      <c r="C1703" s="2">
        <v>40095</v>
      </c>
      <c r="D1703" s="1" t="s">
        <v>27</v>
      </c>
      <c r="E1703" s="1" t="str">
        <f t="shared" si="234"/>
        <v>*</v>
      </c>
      <c r="F1703" s="1" t="str">
        <f t="shared" si="235"/>
        <v>*</v>
      </c>
      <c r="G1703" s="1" t="str">
        <f t="shared" si="236"/>
        <v>*</v>
      </c>
      <c r="J1703" s="1" t="str">
        <f t="shared" si="237"/>
        <v>*</v>
      </c>
      <c r="P1703" s="1">
        <v>15</v>
      </c>
      <c r="Q1703" s="1">
        <f t="shared" si="242"/>
        <v>0.02</v>
      </c>
      <c r="T1703" s="4">
        <v>436.05</v>
      </c>
      <c r="U1703" s="9">
        <f t="shared" si="238"/>
        <v>0</v>
      </c>
      <c r="V1703" s="4">
        <f t="shared" si="239"/>
        <v>29.07</v>
      </c>
      <c r="W1703" s="1" t="s">
        <v>21</v>
      </c>
      <c r="X1703" s="1">
        <v>4</v>
      </c>
      <c r="Y1703" s="4">
        <f t="shared" si="240"/>
        <v>440.05</v>
      </c>
      <c r="Z1703" s="1" t="s">
        <v>39</v>
      </c>
      <c r="AA1703" s="1" t="s">
        <v>28</v>
      </c>
      <c r="AB1703" s="1" t="s">
        <v>24</v>
      </c>
      <c r="AC1703" s="1" t="s">
        <v>38</v>
      </c>
      <c r="AD1703" s="1" t="s">
        <v>19</v>
      </c>
      <c r="AE1703" s="2">
        <v>40095</v>
      </c>
    </row>
    <row r="1704" spans="1:31" x14ac:dyDescent="0.25">
      <c r="A1704">
        <f t="shared" si="241"/>
        <v>1703</v>
      </c>
      <c r="B1704" s="1">
        <v>23008</v>
      </c>
      <c r="C1704" s="2">
        <v>40095</v>
      </c>
      <c r="D1704" s="1" t="s">
        <v>32</v>
      </c>
      <c r="E1704" s="1" t="str">
        <f t="shared" si="234"/>
        <v>***</v>
      </c>
      <c r="F1704" s="1" t="str">
        <f t="shared" si="235"/>
        <v>***</v>
      </c>
      <c r="G1704" s="1" t="str">
        <f t="shared" si="236"/>
        <v>***</v>
      </c>
      <c r="J1704" s="1" t="str">
        <f t="shared" si="237"/>
        <v>***</v>
      </c>
      <c r="P1704" s="1">
        <v>2</v>
      </c>
      <c r="Q1704" s="1">
        <f t="shared" si="242"/>
        <v>0.01</v>
      </c>
      <c r="T1704" s="4">
        <v>325.81</v>
      </c>
      <c r="U1704" s="9">
        <f t="shared" si="238"/>
        <v>0</v>
      </c>
      <c r="V1704" s="4">
        <f t="shared" si="239"/>
        <v>162.905</v>
      </c>
      <c r="W1704" s="1" t="s">
        <v>14</v>
      </c>
      <c r="X1704" s="1">
        <v>6.5</v>
      </c>
      <c r="Y1704" s="4">
        <f t="shared" si="240"/>
        <v>332.31</v>
      </c>
      <c r="Z1704" s="1" t="s">
        <v>22</v>
      </c>
      <c r="AA1704" s="1" t="s">
        <v>16</v>
      </c>
      <c r="AB1704" s="1" t="s">
        <v>24</v>
      </c>
      <c r="AC1704" s="1" t="s">
        <v>38</v>
      </c>
      <c r="AD1704" s="1" t="s">
        <v>19</v>
      </c>
      <c r="AE1704" s="2">
        <v>40097</v>
      </c>
    </row>
    <row r="1705" spans="1:31" x14ac:dyDescent="0.25">
      <c r="A1705">
        <f t="shared" si="241"/>
        <v>1704</v>
      </c>
      <c r="B1705" s="1">
        <v>13920</v>
      </c>
      <c r="C1705" s="2">
        <v>40095</v>
      </c>
      <c r="D1705" s="1" t="s">
        <v>32</v>
      </c>
      <c r="E1705" s="1" t="str">
        <f t="shared" si="234"/>
        <v>***</v>
      </c>
      <c r="F1705" s="1" t="str">
        <f t="shared" si="235"/>
        <v>***</v>
      </c>
      <c r="G1705" s="1" t="str">
        <f t="shared" si="236"/>
        <v>***</v>
      </c>
      <c r="J1705" s="1" t="str">
        <f t="shared" si="237"/>
        <v>***</v>
      </c>
      <c r="P1705" s="1">
        <v>24</v>
      </c>
      <c r="Q1705" s="1">
        <f t="shared" si="242"/>
        <v>3.5000000000000003E-2</v>
      </c>
      <c r="T1705" s="4">
        <v>207.21</v>
      </c>
      <c r="U1705" s="9">
        <f t="shared" si="238"/>
        <v>0</v>
      </c>
      <c r="V1705" s="4">
        <f t="shared" si="239"/>
        <v>8.6337500000000009</v>
      </c>
      <c r="W1705" s="1" t="s">
        <v>21</v>
      </c>
      <c r="X1705" s="1">
        <v>6.14</v>
      </c>
      <c r="Y1705" s="4">
        <f t="shared" si="240"/>
        <v>213.35</v>
      </c>
      <c r="Z1705" s="1" t="s">
        <v>54</v>
      </c>
      <c r="AA1705" s="1" t="s">
        <v>37</v>
      </c>
      <c r="AB1705" s="1" t="s">
        <v>29</v>
      </c>
      <c r="AC1705" s="1" t="s">
        <v>45</v>
      </c>
      <c r="AD1705" s="1" t="s">
        <v>41</v>
      </c>
      <c r="AE1705" s="2">
        <v>40096</v>
      </c>
    </row>
    <row r="1706" spans="1:31" x14ac:dyDescent="0.25">
      <c r="A1706">
        <f t="shared" si="241"/>
        <v>1705</v>
      </c>
      <c r="B1706" s="1">
        <v>59591</v>
      </c>
      <c r="C1706" s="2">
        <v>40095</v>
      </c>
      <c r="D1706" s="1" t="s">
        <v>27</v>
      </c>
      <c r="E1706" s="1" t="str">
        <f t="shared" si="234"/>
        <v>*</v>
      </c>
      <c r="F1706" s="1" t="str">
        <f t="shared" si="235"/>
        <v>*</v>
      </c>
      <c r="G1706" s="1" t="str">
        <f t="shared" si="236"/>
        <v>*</v>
      </c>
      <c r="J1706" s="1" t="str">
        <f t="shared" si="237"/>
        <v>*</v>
      </c>
      <c r="P1706" s="1">
        <v>29</v>
      </c>
      <c r="Q1706" s="1">
        <f t="shared" si="242"/>
        <v>3.5000000000000003E-2</v>
      </c>
      <c r="T1706" s="4">
        <v>195.82</v>
      </c>
      <c r="U1706" s="9">
        <f t="shared" si="238"/>
        <v>0</v>
      </c>
      <c r="V1706" s="4">
        <f t="shared" si="239"/>
        <v>6.7524137931034485</v>
      </c>
      <c r="W1706" s="1" t="s">
        <v>21</v>
      </c>
      <c r="X1706" s="1">
        <v>7.07</v>
      </c>
      <c r="Y1706" s="4">
        <f t="shared" si="240"/>
        <v>202.89</v>
      </c>
      <c r="Z1706" s="1" t="s">
        <v>49</v>
      </c>
      <c r="AA1706" s="1" t="s">
        <v>37</v>
      </c>
      <c r="AB1706" s="1" t="s">
        <v>29</v>
      </c>
      <c r="AC1706" s="1" t="s">
        <v>40</v>
      </c>
      <c r="AD1706" s="1" t="s">
        <v>19</v>
      </c>
      <c r="AE1706" s="2">
        <v>40097</v>
      </c>
    </row>
    <row r="1707" spans="1:31" x14ac:dyDescent="0.25">
      <c r="A1707">
        <f t="shared" si="241"/>
        <v>1706</v>
      </c>
      <c r="B1707" s="1">
        <v>2791</v>
      </c>
      <c r="C1707" s="2">
        <v>40095</v>
      </c>
      <c r="D1707" s="1" t="s">
        <v>20</v>
      </c>
      <c r="E1707" s="1" t="str">
        <f t="shared" si="234"/>
        <v>*</v>
      </c>
      <c r="F1707" s="1" t="str">
        <f t="shared" si="235"/>
        <v>**</v>
      </c>
      <c r="G1707" s="1" t="str">
        <f t="shared" si="236"/>
        <v>**</v>
      </c>
      <c r="J1707" s="1" t="str">
        <f t="shared" si="237"/>
        <v>**</v>
      </c>
      <c r="P1707" s="1">
        <v>47</v>
      </c>
      <c r="Q1707" s="1">
        <f t="shared" si="242"/>
        <v>0.05</v>
      </c>
      <c r="T1707" s="4">
        <v>191.67</v>
      </c>
      <c r="U1707" s="9">
        <f t="shared" si="238"/>
        <v>0</v>
      </c>
      <c r="V1707" s="4">
        <f t="shared" si="239"/>
        <v>4.0780851063829786</v>
      </c>
      <c r="W1707" s="1" t="s">
        <v>21</v>
      </c>
      <c r="X1707" s="1">
        <v>7.01</v>
      </c>
      <c r="Y1707" s="4">
        <f t="shared" si="240"/>
        <v>198.67999999999998</v>
      </c>
      <c r="Z1707" s="1" t="s">
        <v>60</v>
      </c>
      <c r="AA1707" s="1" t="s">
        <v>28</v>
      </c>
      <c r="AB1707" s="1" t="s">
        <v>29</v>
      </c>
      <c r="AC1707" s="1" t="s">
        <v>43</v>
      </c>
      <c r="AD1707" s="1" t="s">
        <v>19</v>
      </c>
      <c r="AE1707" s="2">
        <v>40095</v>
      </c>
    </row>
    <row r="1708" spans="1:31" x14ac:dyDescent="0.25">
      <c r="A1708">
        <f t="shared" si="241"/>
        <v>1707</v>
      </c>
      <c r="B1708" s="1">
        <v>18308</v>
      </c>
      <c r="C1708" s="2">
        <v>40095</v>
      </c>
      <c r="D1708" s="1" t="s">
        <v>27</v>
      </c>
      <c r="E1708" s="1" t="str">
        <f t="shared" si="234"/>
        <v>*</v>
      </c>
      <c r="F1708" s="1" t="str">
        <f t="shared" si="235"/>
        <v>*</v>
      </c>
      <c r="G1708" s="1" t="str">
        <f t="shared" si="236"/>
        <v>*</v>
      </c>
      <c r="J1708" s="1" t="str">
        <f t="shared" si="237"/>
        <v>*</v>
      </c>
      <c r="P1708" s="1">
        <v>30</v>
      </c>
      <c r="Q1708" s="1">
        <f t="shared" si="242"/>
        <v>0.04</v>
      </c>
      <c r="T1708" s="4">
        <v>114.12</v>
      </c>
      <c r="U1708" s="9">
        <f t="shared" si="238"/>
        <v>0</v>
      </c>
      <c r="V1708" s="4">
        <f t="shared" si="239"/>
        <v>3.8040000000000003</v>
      </c>
      <c r="W1708" s="1" t="s">
        <v>21</v>
      </c>
      <c r="X1708" s="1">
        <v>1.49</v>
      </c>
      <c r="Y1708" s="4">
        <f t="shared" si="240"/>
        <v>115.61</v>
      </c>
      <c r="Z1708" s="1" t="s">
        <v>39</v>
      </c>
      <c r="AA1708" s="1" t="s">
        <v>28</v>
      </c>
      <c r="AB1708" s="1" t="s">
        <v>29</v>
      </c>
      <c r="AC1708" s="1" t="s">
        <v>43</v>
      </c>
      <c r="AD1708" s="1" t="s">
        <v>19</v>
      </c>
      <c r="AE1708" s="2">
        <v>40097</v>
      </c>
    </row>
    <row r="1709" spans="1:31" x14ac:dyDescent="0.25">
      <c r="A1709">
        <f t="shared" si="241"/>
        <v>1708</v>
      </c>
      <c r="B1709" s="1">
        <v>14785</v>
      </c>
      <c r="C1709" s="2">
        <v>40095</v>
      </c>
      <c r="D1709" s="1" t="s">
        <v>20</v>
      </c>
      <c r="E1709" s="1" t="str">
        <f t="shared" si="234"/>
        <v>*</v>
      </c>
      <c r="F1709" s="1" t="str">
        <f t="shared" si="235"/>
        <v>**</v>
      </c>
      <c r="G1709" s="1" t="str">
        <f t="shared" si="236"/>
        <v>**</v>
      </c>
      <c r="J1709" s="1" t="str">
        <f t="shared" si="237"/>
        <v>**</v>
      </c>
      <c r="P1709" s="1">
        <v>20</v>
      </c>
      <c r="Q1709" s="1">
        <f t="shared" si="242"/>
        <v>3.5000000000000003E-2</v>
      </c>
      <c r="T1709" s="4">
        <v>94.86</v>
      </c>
      <c r="U1709" s="9">
        <f t="shared" si="238"/>
        <v>0</v>
      </c>
      <c r="V1709" s="4">
        <f t="shared" si="239"/>
        <v>4.7430000000000003</v>
      </c>
      <c r="W1709" s="1" t="s">
        <v>21</v>
      </c>
      <c r="X1709" s="1">
        <v>0.5</v>
      </c>
      <c r="Y1709" s="4">
        <f t="shared" si="240"/>
        <v>95.36</v>
      </c>
      <c r="Z1709" s="1" t="s">
        <v>51</v>
      </c>
      <c r="AA1709" s="1" t="s">
        <v>16</v>
      </c>
      <c r="AB1709" s="1" t="s">
        <v>29</v>
      </c>
      <c r="AC1709" s="1" t="s">
        <v>58</v>
      </c>
      <c r="AD1709" s="1" t="s">
        <v>19</v>
      </c>
      <c r="AE1709" s="2">
        <v>40095</v>
      </c>
    </row>
    <row r="1710" spans="1:31" x14ac:dyDescent="0.25">
      <c r="A1710">
        <f t="shared" si="241"/>
        <v>1709</v>
      </c>
      <c r="B1710" s="1">
        <v>54819</v>
      </c>
      <c r="C1710" s="2">
        <v>40096</v>
      </c>
      <c r="D1710" s="1" t="s">
        <v>13</v>
      </c>
      <c r="E1710" s="1" t="str">
        <f t="shared" si="234"/>
        <v>*</v>
      </c>
      <c r="F1710" s="1" t="str">
        <f t="shared" si="235"/>
        <v>*</v>
      </c>
      <c r="G1710" s="1" t="str">
        <f t="shared" si="236"/>
        <v>*</v>
      </c>
      <c r="J1710" s="1" t="str">
        <f t="shared" si="237"/>
        <v>*</v>
      </c>
      <c r="P1710" s="1">
        <v>46</v>
      </c>
      <c r="Q1710" s="1">
        <f t="shared" si="242"/>
        <v>0.05</v>
      </c>
      <c r="T1710" s="4">
        <v>2710.5055000000002</v>
      </c>
      <c r="U1710" s="9">
        <f t="shared" si="238"/>
        <v>1</v>
      </c>
      <c r="V1710" s="4">
        <f t="shared" si="239"/>
        <v>58.924032608695654</v>
      </c>
      <c r="W1710" s="1" t="s">
        <v>21</v>
      </c>
      <c r="X1710" s="1">
        <v>8.8000000000000007</v>
      </c>
      <c r="Y1710" s="4">
        <f t="shared" si="240"/>
        <v>2719.3055000000004</v>
      </c>
      <c r="Z1710" s="1" t="s">
        <v>51</v>
      </c>
      <c r="AA1710" s="1" t="s">
        <v>23</v>
      </c>
      <c r="AB1710" s="1" t="s">
        <v>24</v>
      </c>
      <c r="AC1710" s="1" t="s">
        <v>25</v>
      </c>
      <c r="AD1710" s="1" t="s">
        <v>19</v>
      </c>
      <c r="AE1710" s="2">
        <v>40096</v>
      </c>
    </row>
    <row r="1711" spans="1:31" x14ac:dyDescent="0.25">
      <c r="A1711">
        <f t="shared" si="241"/>
        <v>1710</v>
      </c>
      <c r="B1711" s="1">
        <v>16610</v>
      </c>
      <c r="C1711" s="2">
        <v>40096</v>
      </c>
      <c r="D1711" s="1" t="s">
        <v>20</v>
      </c>
      <c r="E1711" s="1" t="str">
        <f t="shared" si="234"/>
        <v>*</v>
      </c>
      <c r="F1711" s="1" t="str">
        <f t="shared" si="235"/>
        <v>**</v>
      </c>
      <c r="G1711" s="1" t="str">
        <f t="shared" si="236"/>
        <v>**</v>
      </c>
      <c r="J1711" s="1" t="str">
        <f t="shared" si="237"/>
        <v>**</v>
      </c>
      <c r="P1711" s="1">
        <v>19</v>
      </c>
      <c r="Q1711" s="1">
        <f t="shared" si="242"/>
        <v>0.02</v>
      </c>
      <c r="T1711" s="4">
        <v>659.13</v>
      </c>
      <c r="U1711" s="9">
        <f t="shared" si="238"/>
        <v>0</v>
      </c>
      <c r="V1711" s="4">
        <f t="shared" si="239"/>
        <v>34.691052631578948</v>
      </c>
      <c r="W1711" s="1" t="s">
        <v>21</v>
      </c>
      <c r="X1711" s="1">
        <v>6.66</v>
      </c>
      <c r="Y1711" s="4">
        <f t="shared" si="240"/>
        <v>665.79</v>
      </c>
      <c r="Z1711" s="1" t="s">
        <v>22</v>
      </c>
      <c r="AA1711" s="1" t="s">
        <v>28</v>
      </c>
      <c r="AB1711" s="1" t="s">
        <v>29</v>
      </c>
      <c r="AC1711" s="1" t="s">
        <v>57</v>
      </c>
      <c r="AD1711" s="1" t="s">
        <v>19</v>
      </c>
      <c r="AE1711" s="2">
        <v>40098</v>
      </c>
    </row>
    <row r="1712" spans="1:31" x14ac:dyDescent="0.25">
      <c r="A1712">
        <f t="shared" si="241"/>
        <v>1711</v>
      </c>
      <c r="B1712" s="1">
        <v>54819</v>
      </c>
      <c r="C1712" s="2">
        <v>40096</v>
      </c>
      <c r="D1712" s="1" t="s">
        <v>13</v>
      </c>
      <c r="E1712" s="1" t="str">
        <f t="shared" si="234"/>
        <v>*</v>
      </c>
      <c r="F1712" s="1" t="str">
        <f t="shared" si="235"/>
        <v>*</v>
      </c>
      <c r="G1712" s="1" t="str">
        <f t="shared" si="236"/>
        <v>*</v>
      </c>
      <c r="J1712" s="1" t="str">
        <f t="shared" si="237"/>
        <v>*</v>
      </c>
      <c r="P1712" s="1">
        <v>26</v>
      </c>
      <c r="Q1712" s="1">
        <f t="shared" si="242"/>
        <v>3.5000000000000003E-2</v>
      </c>
      <c r="T1712" s="4">
        <v>64.03</v>
      </c>
      <c r="U1712" s="9">
        <f t="shared" si="238"/>
        <v>0</v>
      </c>
      <c r="V1712" s="4">
        <f t="shared" si="239"/>
        <v>2.4626923076923077</v>
      </c>
      <c r="W1712" s="1" t="s">
        <v>21</v>
      </c>
      <c r="X1712" s="1">
        <v>0.8</v>
      </c>
      <c r="Y1712" s="4">
        <f t="shared" si="240"/>
        <v>64.83</v>
      </c>
      <c r="Z1712" s="1" t="s">
        <v>51</v>
      </c>
      <c r="AA1712" s="1" t="s">
        <v>23</v>
      </c>
      <c r="AB1712" s="1" t="s">
        <v>29</v>
      </c>
      <c r="AC1712" s="1" t="s">
        <v>61</v>
      </c>
      <c r="AD1712" s="1" t="s">
        <v>31</v>
      </c>
      <c r="AE1712" s="2">
        <v>40098</v>
      </c>
    </row>
    <row r="1713" spans="1:31" x14ac:dyDescent="0.25">
      <c r="A1713">
        <f t="shared" si="241"/>
        <v>1712</v>
      </c>
      <c r="B1713" s="1">
        <v>54819</v>
      </c>
      <c r="C1713" s="2">
        <v>40096</v>
      </c>
      <c r="D1713" s="1" t="s">
        <v>13</v>
      </c>
      <c r="E1713" s="1" t="str">
        <f t="shared" si="234"/>
        <v>*</v>
      </c>
      <c r="F1713" s="1" t="str">
        <f t="shared" si="235"/>
        <v>*</v>
      </c>
      <c r="G1713" s="1" t="str">
        <f t="shared" si="236"/>
        <v>*</v>
      </c>
      <c r="J1713" s="1" t="str">
        <f t="shared" si="237"/>
        <v>*</v>
      </c>
      <c r="P1713" s="1">
        <v>10</v>
      </c>
      <c r="Q1713" s="1">
        <f t="shared" si="242"/>
        <v>0.02</v>
      </c>
      <c r="T1713" s="4">
        <v>53.32</v>
      </c>
      <c r="U1713" s="9">
        <f t="shared" si="238"/>
        <v>0</v>
      </c>
      <c r="V1713" s="4">
        <f t="shared" si="239"/>
        <v>5.3319999999999999</v>
      </c>
      <c r="W1713" s="1" t="s">
        <v>21</v>
      </c>
      <c r="X1713" s="1">
        <v>5.71</v>
      </c>
      <c r="Y1713" s="4">
        <f t="shared" si="240"/>
        <v>59.03</v>
      </c>
      <c r="Z1713" s="1" t="s">
        <v>51</v>
      </c>
      <c r="AA1713" s="1" t="s">
        <v>23</v>
      </c>
      <c r="AB1713" s="1" t="s">
        <v>17</v>
      </c>
      <c r="AC1713" s="1" t="s">
        <v>18</v>
      </c>
      <c r="AD1713" s="1" t="s">
        <v>26</v>
      </c>
      <c r="AE1713" s="2">
        <v>40101</v>
      </c>
    </row>
    <row r="1714" spans="1:31" x14ac:dyDescent="0.25">
      <c r="A1714">
        <f t="shared" si="241"/>
        <v>1713</v>
      </c>
      <c r="B1714" s="1">
        <v>28002</v>
      </c>
      <c r="C1714" s="2">
        <v>40096</v>
      </c>
      <c r="D1714" s="1" t="s">
        <v>32</v>
      </c>
      <c r="E1714" s="1" t="str">
        <f t="shared" si="234"/>
        <v>***</v>
      </c>
      <c r="F1714" s="1" t="str">
        <f t="shared" si="235"/>
        <v>***</v>
      </c>
      <c r="G1714" s="1" t="str">
        <f t="shared" si="236"/>
        <v>***</v>
      </c>
      <c r="J1714" s="1" t="str">
        <f t="shared" si="237"/>
        <v>***</v>
      </c>
      <c r="P1714" s="1">
        <v>5</v>
      </c>
      <c r="Q1714" s="1">
        <f t="shared" si="242"/>
        <v>0.01</v>
      </c>
      <c r="T1714" s="4">
        <v>43.55</v>
      </c>
      <c r="U1714" s="9">
        <f t="shared" si="238"/>
        <v>0</v>
      </c>
      <c r="V1714" s="4">
        <f t="shared" si="239"/>
        <v>8.7099999999999991</v>
      </c>
      <c r="W1714" s="1" t="s">
        <v>21</v>
      </c>
      <c r="X1714" s="1">
        <v>2.15</v>
      </c>
      <c r="Y1714" s="4">
        <f t="shared" si="240"/>
        <v>45.699999999999996</v>
      </c>
      <c r="Z1714" s="1" t="s">
        <v>44</v>
      </c>
      <c r="AA1714" s="1" t="s">
        <v>37</v>
      </c>
      <c r="AB1714" s="1" t="s">
        <v>29</v>
      </c>
      <c r="AC1714" s="1" t="s">
        <v>40</v>
      </c>
      <c r="AD1714" s="1" t="s">
        <v>31</v>
      </c>
      <c r="AE1714" s="2">
        <v>40098</v>
      </c>
    </row>
    <row r="1715" spans="1:31" x14ac:dyDescent="0.25">
      <c r="A1715">
        <f t="shared" si="241"/>
        <v>1714</v>
      </c>
      <c r="B1715" s="1">
        <v>26146</v>
      </c>
      <c r="C1715" s="2">
        <v>40097</v>
      </c>
      <c r="D1715" s="1" t="s">
        <v>13</v>
      </c>
      <c r="E1715" s="1" t="str">
        <f t="shared" si="234"/>
        <v>*</v>
      </c>
      <c r="F1715" s="1" t="str">
        <f t="shared" si="235"/>
        <v>*</v>
      </c>
      <c r="G1715" s="1" t="str">
        <f t="shared" si="236"/>
        <v>*</v>
      </c>
      <c r="J1715" s="1" t="str">
        <f t="shared" si="237"/>
        <v>*</v>
      </c>
      <c r="P1715" s="1">
        <v>13</v>
      </c>
      <c r="Q1715" s="1">
        <f t="shared" si="242"/>
        <v>0.02</v>
      </c>
      <c r="T1715" s="4">
        <v>1351.76</v>
      </c>
      <c r="U1715" s="9">
        <f t="shared" si="238"/>
        <v>1</v>
      </c>
      <c r="V1715" s="4">
        <f t="shared" si="239"/>
        <v>103.98153846153846</v>
      </c>
      <c r="W1715" s="1" t="s">
        <v>21</v>
      </c>
      <c r="X1715" s="1">
        <v>18.93</v>
      </c>
      <c r="Y1715" s="4">
        <f t="shared" si="240"/>
        <v>1370.69</v>
      </c>
      <c r="Z1715" s="1" t="s">
        <v>49</v>
      </c>
      <c r="AA1715" s="1" t="s">
        <v>28</v>
      </c>
      <c r="AB1715" s="1" t="s">
        <v>29</v>
      </c>
      <c r="AC1715" s="1" t="s">
        <v>63</v>
      </c>
      <c r="AD1715" s="1" t="s">
        <v>19</v>
      </c>
      <c r="AE1715" s="2">
        <v>40104</v>
      </c>
    </row>
    <row r="1716" spans="1:31" x14ac:dyDescent="0.25">
      <c r="A1716">
        <f t="shared" si="241"/>
        <v>1715</v>
      </c>
      <c r="B1716" s="1">
        <v>48420</v>
      </c>
      <c r="C1716" s="2">
        <v>40097</v>
      </c>
      <c r="D1716" s="1" t="s">
        <v>13</v>
      </c>
      <c r="E1716" s="1" t="str">
        <f t="shared" si="234"/>
        <v>*</v>
      </c>
      <c r="F1716" s="1" t="str">
        <f t="shared" si="235"/>
        <v>*</v>
      </c>
      <c r="G1716" s="1" t="str">
        <f t="shared" si="236"/>
        <v>*</v>
      </c>
      <c r="J1716" s="1" t="str">
        <f t="shared" si="237"/>
        <v>*</v>
      </c>
      <c r="P1716" s="1">
        <v>46</v>
      </c>
      <c r="Q1716" s="1">
        <f t="shared" si="242"/>
        <v>0.05</v>
      </c>
      <c r="T1716" s="4">
        <v>863.26</v>
      </c>
      <c r="U1716" s="9">
        <f t="shared" si="238"/>
        <v>0</v>
      </c>
      <c r="V1716" s="4">
        <f t="shared" si="239"/>
        <v>18.766521739130436</v>
      </c>
      <c r="W1716" s="1" t="s">
        <v>14</v>
      </c>
      <c r="X1716" s="1">
        <v>6.15</v>
      </c>
      <c r="Y1716" s="4">
        <f t="shared" si="240"/>
        <v>869.41</v>
      </c>
      <c r="Z1716" s="1" t="s">
        <v>15</v>
      </c>
      <c r="AA1716" s="1" t="s">
        <v>28</v>
      </c>
      <c r="AB1716" s="1" t="s">
        <v>17</v>
      </c>
      <c r="AC1716" s="1" t="s">
        <v>18</v>
      </c>
      <c r="AD1716" s="1" t="s">
        <v>41</v>
      </c>
      <c r="AE1716" s="2">
        <v>40099</v>
      </c>
    </row>
    <row r="1717" spans="1:31" x14ac:dyDescent="0.25">
      <c r="A1717">
        <f t="shared" si="241"/>
        <v>1716</v>
      </c>
      <c r="B1717" s="1">
        <v>26146</v>
      </c>
      <c r="C1717" s="2">
        <v>40097</v>
      </c>
      <c r="D1717" s="1" t="s">
        <v>13</v>
      </c>
      <c r="E1717" s="1" t="str">
        <f t="shared" si="234"/>
        <v>*</v>
      </c>
      <c r="F1717" s="1" t="str">
        <f t="shared" si="235"/>
        <v>*</v>
      </c>
      <c r="G1717" s="1" t="str">
        <f t="shared" si="236"/>
        <v>*</v>
      </c>
      <c r="J1717" s="1" t="str">
        <f t="shared" si="237"/>
        <v>*</v>
      </c>
      <c r="P1717" s="1">
        <v>49</v>
      </c>
      <c r="Q1717" s="1">
        <f t="shared" si="242"/>
        <v>0.05</v>
      </c>
      <c r="T1717" s="4">
        <v>595.4</v>
      </c>
      <c r="U1717" s="9">
        <f t="shared" si="238"/>
        <v>0</v>
      </c>
      <c r="V1717" s="4">
        <f t="shared" si="239"/>
        <v>12.151020408163264</v>
      </c>
      <c r="W1717" s="1" t="s">
        <v>21</v>
      </c>
      <c r="X1717" s="1">
        <v>7.95</v>
      </c>
      <c r="Y1717" s="4">
        <f t="shared" si="240"/>
        <v>603.35</v>
      </c>
      <c r="Z1717" s="1" t="s">
        <v>49</v>
      </c>
      <c r="AA1717" s="1" t="s">
        <v>28</v>
      </c>
      <c r="AB1717" s="1" t="s">
        <v>29</v>
      </c>
      <c r="AC1717" s="1" t="s">
        <v>30</v>
      </c>
      <c r="AD1717" s="1" t="s">
        <v>41</v>
      </c>
      <c r="AE1717" s="2">
        <v>40106</v>
      </c>
    </row>
    <row r="1718" spans="1:31" x14ac:dyDescent="0.25">
      <c r="A1718">
        <f t="shared" si="241"/>
        <v>1717</v>
      </c>
      <c r="B1718" s="1">
        <v>9926</v>
      </c>
      <c r="C1718" s="2">
        <v>40097</v>
      </c>
      <c r="D1718" s="1" t="s">
        <v>20</v>
      </c>
      <c r="E1718" s="1" t="str">
        <f t="shared" si="234"/>
        <v>*</v>
      </c>
      <c r="F1718" s="1" t="str">
        <f t="shared" si="235"/>
        <v>**</v>
      </c>
      <c r="G1718" s="1" t="str">
        <f t="shared" si="236"/>
        <v>**</v>
      </c>
      <c r="J1718" s="1" t="str">
        <f t="shared" si="237"/>
        <v>**</v>
      </c>
      <c r="P1718" s="1">
        <v>25</v>
      </c>
      <c r="Q1718" s="1">
        <f t="shared" si="242"/>
        <v>3.5000000000000003E-2</v>
      </c>
      <c r="T1718" s="4">
        <v>158.83000000000001</v>
      </c>
      <c r="U1718" s="9">
        <f t="shared" si="238"/>
        <v>0</v>
      </c>
      <c r="V1718" s="4">
        <f t="shared" si="239"/>
        <v>6.3532000000000002</v>
      </c>
      <c r="W1718" s="1" t="s">
        <v>21</v>
      </c>
      <c r="X1718" s="1">
        <v>5.92</v>
      </c>
      <c r="Y1718" s="4">
        <f t="shared" si="240"/>
        <v>164.75</v>
      </c>
      <c r="Z1718" s="1" t="s">
        <v>22</v>
      </c>
      <c r="AA1718" s="1" t="s">
        <v>37</v>
      </c>
      <c r="AB1718" s="1" t="s">
        <v>17</v>
      </c>
      <c r="AC1718" s="1" t="s">
        <v>18</v>
      </c>
      <c r="AD1718" s="1" t="s">
        <v>26</v>
      </c>
      <c r="AE1718" s="2">
        <v>40099</v>
      </c>
    </row>
    <row r="1719" spans="1:31" x14ac:dyDescent="0.25">
      <c r="A1719">
        <f t="shared" si="241"/>
        <v>1718</v>
      </c>
      <c r="B1719" s="1">
        <v>46756</v>
      </c>
      <c r="C1719" s="2">
        <v>40097</v>
      </c>
      <c r="D1719" s="1" t="s">
        <v>36</v>
      </c>
      <c r="E1719" s="1" t="str">
        <f t="shared" si="234"/>
        <v>*</v>
      </c>
      <c r="F1719" s="1" t="str">
        <f t="shared" si="235"/>
        <v>*</v>
      </c>
      <c r="G1719" s="1" t="str">
        <f t="shared" si="236"/>
        <v>*</v>
      </c>
      <c r="J1719" s="1" t="str">
        <f t="shared" si="237"/>
        <v>*</v>
      </c>
      <c r="P1719" s="1">
        <v>3</v>
      </c>
      <c r="Q1719" s="1">
        <f t="shared" si="242"/>
        <v>0.01</v>
      </c>
      <c r="T1719" s="4">
        <v>33.64</v>
      </c>
      <c r="U1719" s="9">
        <f t="shared" si="238"/>
        <v>0</v>
      </c>
      <c r="V1719" s="4">
        <f t="shared" si="239"/>
        <v>11.213333333333333</v>
      </c>
      <c r="W1719" s="1" t="s">
        <v>21</v>
      </c>
      <c r="X1719" s="1">
        <v>11.15</v>
      </c>
      <c r="Y1719" s="4">
        <f t="shared" si="240"/>
        <v>44.79</v>
      </c>
      <c r="Z1719" s="1" t="s">
        <v>50</v>
      </c>
      <c r="AA1719" s="1" t="s">
        <v>28</v>
      </c>
      <c r="AB1719" s="1" t="s">
        <v>29</v>
      </c>
      <c r="AC1719" s="1" t="s">
        <v>40</v>
      </c>
      <c r="AD1719" s="1" t="s">
        <v>19</v>
      </c>
      <c r="AE1719" s="2">
        <v>40099</v>
      </c>
    </row>
    <row r="1720" spans="1:31" x14ac:dyDescent="0.25">
      <c r="A1720">
        <f t="shared" si="241"/>
        <v>1719</v>
      </c>
      <c r="B1720" s="1">
        <v>50786</v>
      </c>
      <c r="C1720" s="2">
        <v>40098</v>
      </c>
      <c r="D1720" s="1" t="s">
        <v>13</v>
      </c>
      <c r="E1720" s="1" t="str">
        <f t="shared" si="234"/>
        <v>*</v>
      </c>
      <c r="F1720" s="1" t="str">
        <f t="shared" si="235"/>
        <v>*</v>
      </c>
      <c r="G1720" s="1" t="str">
        <f t="shared" si="236"/>
        <v>*</v>
      </c>
      <c r="J1720" s="1" t="str">
        <f t="shared" si="237"/>
        <v>*</v>
      </c>
      <c r="P1720" s="1">
        <v>4</v>
      </c>
      <c r="Q1720" s="1">
        <f t="shared" si="242"/>
        <v>0.01</v>
      </c>
      <c r="T1720" s="4">
        <v>487.72</v>
      </c>
      <c r="U1720" s="9">
        <f t="shared" si="238"/>
        <v>0</v>
      </c>
      <c r="V1720" s="4">
        <f t="shared" si="239"/>
        <v>121.93</v>
      </c>
      <c r="W1720" s="1" t="s">
        <v>33</v>
      </c>
      <c r="X1720" s="1">
        <v>14</v>
      </c>
      <c r="Y1720" s="4">
        <f t="shared" si="240"/>
        <v>501.72</v>
      </c>
      <c r="Z1720" s="1" t="s">
        <v>42</v>
      </c>
      <c r="AA1720" s="1" t="s">
        <v>16</v>
      </c>
      <c r="AB1720" s="1" t="s">
        <v>24</v>
      </c>
      <c r="AC1720" s="1" t="s">
        <v>56</v>
      </c>
      <c r="AD1720" s="1" t="s">
        <v>35</v>
      </c>
      <c r="AE1720" s="2">
        <v>40105</v>
      </c>
    </row>
    <row r="1721" spans="1:31" x14ac:dyDescent="0.25">
      <c r="A1721">
        <f t="shared" si="241"/>
        <v>1720</v>
      </c>
      <c r="B1721" s="1">
        <v>40708</v>
      </c>
      <c r="C1721" s="2">
        <v>40098</v>
      </c>
      <c r="D1721" s="1" t="s">
        <v>27</v>
      </c>
      <c r="E1721" s="1" t="str">
        <f t="shared" si="234"/>
        <v>*</v>
      </c>
      <c r="F1721" s="1" t="str">
        <f t="shared" si="235"/>
        <v>*</v>
      </c>
      <c r="G1721" s="1" t="str">
        <f t="shared" si="236"/>
        <v>*</v>
      </c>
      <c r="J1721" s="1" t="str">
        <f t="shared" si="237"/>
        <v>*</v>
      </c>
      <c r="P1721" s="1">
        <v>15</v>
      </c>
      <c r="Q1721" s="1">
        <f t="shared" si="242"/>
        <v>0.02</v>
      </c>
      <c r="T1721" s="4">
        <v>103.55</v>
      </c>
      <c r="U1721" s="9">
        <f t="shared" si="238"/>
        <v>0</v>
      </c>
      <c r="V1721" s="4">
        <f t="shared" si="239"/>
        <v>6.9033333333333333</v>
      </c>
      <c r="W1721" s="1" t="s">
        <v>21</v>
      </c>
      <c r="X1721" s="1">
        <v>1.5</v>
      </c>
      <c r="Y1721" s="4">
        <f t="shared" si="240"/>
        <v>105.05</v>
      </c>
      <c r="Z1721" s="1" t="s">
        <v>51</v>
      </c>
      <c r="AA1721" s="1" t="s">
        <v>28</v>
      </c>
      <c r="AB1721" s="1" t="s">
        <v>29</v>
      </c>
      <c r="AC1721" s="1" t="s">
        <v>30</v>
      </c>
      <c r="AD1721" s="1" t="s">
        <v>31</v>
      </c>
      <c r="AE1721" s="2">
        <v>40099</v>
      </c>
    </row>
    <row r="1722" spans="1:31" x14ac:dyDescent="0.25">
      <c r="A1722">
        <f t="shared" si="241"/>
        <v>1721</v>
      </c>
      <c r="B1722" s="1">
        <v>22208</v>
      </c>
      <c r="C1722" s="2">
        <v>40099</v>
      </c>
      <c r="D1722" s="1" t="s">
        <v>20</v>
      </c>
      <c r="E1722" s="1" t="str">
        <f t="shared" si="234"/>
        <v>*</v>
      </c>
      <c r="F1722" s="1" t="str">
        <f t="shared" si="235"/>
        <v>**</v>
      </c>
      <c r="G1722" s="1" t="str">
        <f t="shared" si="236"/>
        <v>**</v>
      </c>
      <c r="J1722" s="1" t="str">
        <f t="shared" si="237"/>
        <v>**</v>
      </c>
      <c r="P1722" s="1">
        <v>50</v>
      </c>
      <c r="Q1722" s="1">
        <f t="shared" si="242"/>
        <v>0.06</v>
      </c>
      <c r="T1722" s="4">
        <v>5271.0455000000002</v>
      </c>
      <c r="U1722" s="9">
        <f t="shared" si="238"/>
        <v>1</v>
      </c>
      <c r="V1722" s="4">
        <f t="shared" si="239"/>
        <v>105.42091000000001</v>
      </c>
      <c r="W1722" s="1" t="s">
        <v>21</v>
      </c>
      <c r="X1722" s="1">
        <v>7.69</v>
      </c>
      <c r="Y1722" s="4">
        <f t="shared" si="240"/>
        <v>5278.7354999999998</v>
      </c>
      <c r="Z1722" s="1" t="s">
        <v>22</v>
      </c>
      <c r="AA1722" s="1" t="s">
        <v>37</v>
      </c>
      <c r="AB1722" s="1" t="s">
        <v>24</v>
      </c>
      <c r="AC1722" s="1" t="s">
        <v>25</v>
      </c>
      <c r="AD1722" s="1" t="s">
        <v>19</v>
      </c>
      <c r="AE1722" s="2">
        <v>40101</v>
      </c>
    </row>
    <row r="1723" spans="1:31" x14ac:dyDescent="0.25">
      <c r="A1723">
        <f t="shared" si="241"/>
        <v>1722</v>
      </c>
      <c r="B1723" s="1">
        <v>53766</v>
      </c>
      <c r="C1723" s="2">
        <v>40099</v>
      </c>
      <c r="D1723" s="1" t="s">
        <v>27</v>
      </c>
      <c r="E1723" s="1" t="str">
        <f t="shared" si="234"/>
        <v>*</v>
      </c>
      <c r="F1723" s="1" t="str">
        <f t="shared" si="235"/>
        <v>*</v>
      </c>
      <c r="G1723" s="1" t="str">
        <f t="shared" si="236"/>
        <v>*</v>
      </c>
      <c r="J1723" s="1" t="str">
        <f t="shared" si="237"/>
        <v>*</v>
      </c>
      <c r="P1723" s="1">
        <v>22</v>
      </c>
      <c r="Q1723" s="1">
        <f t="shared" si="242"/>
        <v>3.5000000000000003E-2</v>
      </c>
      <c r="T1723" s="4">
        <v>3122.55</v>
      </c>
      <c r="U1723" s="9">
        <f t="shared" si="238"/>
        <v>1</v>
      </c>
      <c r="V1723" s="4">
        <f t="shared" si="239"/>
        <v>141.93409090909091</v>
      </c>
      <c r="W1723" s="1" t="s">
        <v>33</v>
      </c>
      <c r="X1723" s="1">
        <v>46.2</v>
      </c>
      <c r="Y1723" s="4">
        <f t="shared" si="240"/>
        <v>3168.75</v>
      </c>
      <c r="Z1723" s="1" t="s">
        <v>22</v>
      </c>
      <c r="AA1723" s="1" t="s">
        <v>28</v>
      </c>
      <c r="AB1723" s="1" t="s">
        <v>17</v>
      </c>
      <c r="AC1723" s="1" t="s">
        <v>52</v>
      </c>
      <c r="AD1723" s="1" t="s">
        <v>59</v>
      </c>
      <c r="AE1723" s="2">
        <v>40100</v>
      </c>
    </row>
    <row r="1724" spans="1:31" x14ac:dyDescent="0.25">
      <c r="A1724">
        <f t="shared" si="241"/>
        <v>1723</v>
      </c>
      <c r="B1724" s="1">
        <v>17024</v>
      </c>
      <c r="C1724" s="2">
        <v>40099</v>
      </c>
      <c r="D1724" s="1" t="s">
        <v>36</v>
      </c>
      <c r="E1724" s="1" t="str">
        <f t="shared" si="234"/>
        <v>*</v>
      </c>
      <c r="F1724" s="1" t="str">
        <f t="shared" si="235"/>
        <v>*</v>
      </c>
      <c r="G1724" s="1" t="str">
        <f t="shared" si="236"/>
        <v>*</v>
      </c>
      <c r="J1724" s="1" t="str">
        <f t="shared" si="237"/>
        <v>*</v>
      </c>
      <c r="P1724" s="1">
        <v>31</v>
      </c>
      <c r="Q1724" s="1">
        <f t="shared" si="242"/>
        <v>0.04</v>
      </c>
      <c r="T1724" s="4">
        <v>1401.75</v>
      </c>
      <c r="U1724" s="9">
        <f t="shared" si="238"/>
        <v>1</v>
      </c>
      <c r="V1724" s="4">
        <f t="shared" si="239"/>
        <v>45.217741935483872</v>
      </c>
      <c r="W1724" s="1" t="s">
        <v>21</v>
      </c>
      <c r="X1724" s="1">
        <v>4.62</v>
      </c>
      <c r="Y1724" s="4">
        <f t="shared" si="240"/>
        <v>1406.37</v>
      </c>
      <c r="Z1724" s="1" t="s">
        <v>22</v>
      </c>
      <c r="AA1724" s="1" t="s">
        <v>28</v>
      </c>
      <c r="AB1724" s="1" t="s">
        <v>29</v>
      </c>
      <c r="AC1724" s="1" t="s">
        <v>63</v>
      </c>
      <c r="AD1724" s="1" t="s">
        <v>19</v>
      </c>
      <c r="AE1724" s="2">
        <v>40101</v>
      </c>
    </row>
    <row r="1725" spans="1:31" x14ac:dyDescent="0.25">
      <c r="A1725">
        <f t="shared" si="241"/>
        <v>1724</v>
      </c>
      <c r="B1725" s="1">
        <v>22208</v>
      </c>
      <c r="C1725" s="2">
        <v>40099</v>
      </c>
      <c r="D1725" s="1" t="s">
        <v>20</v>
      </c>
      <c r="E1725" s="1" t="str">
        <f t="shared" si="234"/>
        <v>*</v>
      </c>
      <c r="F1725" s="1" t="str">
        <f t="shared" si="235"/>
        <v>**</v>
      </c>
      <c r="G1725" s="1" t="str">
        <f t="shared" si="236"/>
        <v>**</v>
      </c>
      <c r="J1725" s="1" t="str">
        <f t="shared" si="237"/>
        <v>**</v>
      </c>
      <c r="P1725" s="1">
        <v>37</v>
      </c>
      <c r="Q1725" s="1">
        <f t="shared" si="242"/>
        <v>0.04</v>
      </c>
      <c r="T1725" s="4">
        <v>1138.43</v>
      </c>
      <c r="U1725" s="9">
        <f t="shared" si="238"/>
        <v>1</v>
      </c>
      <c r="V1725" s="4">
        <f t="shared" si="239"/>
        <v>30.76837837837838</v>
      </c>
      <c r="W1725" s="1" t="s">
        <v>21</v>
      </c>
      <c r="X1725" s="1">
        <v>4</v>
      </c>
      <c r="Y1725" s="4">
        <f t="shared" si="240"/>
        <v>1142.43</v>
      </c>
      <c r="Z1725" s="1" t="s">
        <v>22</v>
      </c>
      <c r="AA1725" s="1" t="s">
        <v>37</v>
      </c>
      <c r="AB1725" s="1" t="s">
        <v>24</v>
      </c>
      <c r="AC1725" s="1" t="s">
        <v>38</v>
      </c>
      <c r="AD1725" s="1" t="s">
        <v>19</v>
      </c>
      <c r="AE1725" s="2">
        <v>40101</v>
      </c>
    </row>
    <row r="1726" spans="1:31" x14ac:dyDescent="0.25">
      <c r="A1726">
        <f t="shared" si="241"/>
        <v>1725</v>
      </c>
      <c r="B1726" s="1">
        <v>8835</v>
      </c>
      <c r="C1726" s="2">
        <v>40099</v>
      </c>
      <c r="D1726" s="1" t="s">
        <v>32</v>
      </c>
      <c r="E1726" s="1" t="str">
        <f t="shared" si="234"/>
        <v>***</v>
      </c>
      <c r="F1726" s="1" t="str">
        <f t="shared" si="235"/>
        <v>***</v>
      </c>
      <c r="G1726" s="1" t="str">
        <f t="shared" si="236"/>
        <v>***</v>
      </c>
      <c r="J1726" s="1" t="str">
        <f t="shared" si="237"/>
        <v>***</v>
      </c>
      <c r="P1726" s="1">
        <v>12</v>
      </c>
      <c r="Q1726" s="1">
        <f t="shared" si="242"/>
        <v>0.02</v>
      </c>
      <c r="T1726" s="4">
        <v>153.44</v>
      </c>
      <c r="U1726" s="9">
        <f t="shared" si="238"/>
        <v>0</v>
      </c>
      <c r="V1726" s="4">
        <f t="shared" si="239"/>
        <v>12.786666666666667</v>
      </c>
      <c r="W1726" s="1" t="s">
        <v>21</v>
      </c>
      <c r="X1726" s="1">
        <v>6.02</v>
      </c>
      <c r="Y1726" s="4">
        <f t="shared" si="240"/>
        <v>159.46</v>
      </c>
      <c r="Z1726" s="1" t="s">
        <v>22</v>
      </c>
      <c r="AA1726" s="1" t="s">
        <v>28</v>
      </c>
      <c r="AB1726" s="1" t="s">
        <v>17</v>
      </c>
      <c r="AC1726" s="1" t="s">
        <v>18</v>
      </c>
      <c r="AD1726" s="1" t="s">
        <v>41</v>
      </c>
      <c r="AE1726" s="2">
        <v>40100</v>
      </c>
    </row>
    <row r="1727" spans="1:31" x14ac:dyDescent="0.25">
      <c r="A1727">
        <f t="shared" si="241"/>
        <v>1726</v>
      </c>
      <c r="B1727" s="1">
        <v>43360</v>
      </c>
      <c r="C1727" s="2">
        <v>40099</v>
      </c>
      <c r="D1727" s="1" t="s">
        <v>13</v>
      </c>
      <c r="E1727" s="1" t="str">
        <f t="shared" si="234"/>
        <v>*</v>
      </c>
      <c r="F1727" s="1" t="str">
        <f t="shared" si="235"/>
        <v>*</v>
      </c>
      <c r="G1727" s="1" t="str">
        <f t="shared" si="236"/>
        <v>*</v>
      </c>
      <c r="J1727" s="1" t="str">
        <f t="shared" si="237"/>
        <v>*</v>
      </c>
      <c r="P1727" s="1">
        <v>48</v>
      </c>
      <c r="Q1727" s="1">
        <f t="shared" si="242"/>
        <v>0.05</v>
      </c>
      <c r="T1727" s="4">
        <v>112.16</v>
      </c>
      <c r="U1727" s="9">
        <f t="shared" si="238"/>
        <v>0</v>
      </c>
      <c r="V1727" s="4">
        <f t="shared" si="239"/>
        <v>2.3366666666666664</v>
      </c>
      <c r="W1727" s="1" t="s">
        <v>21</v>
      </c>
      <c r="X1727" s="1">
        <v>5.33</v>
      </c>
      <c r="Y1727" s="4">
        <f t="shared" si="240"/>
        <v>117.49</v>
      </c>
      <c r="Z1727" s="1" t="s">
        <v>22</v>
      </c>
      <c r="AA1727" s="1" t="s">
        <v>37</v>
      </c>
      <c r="AB1727" s="1" t="s">
        <v>17</v>
      </c>
      <c r="AC1727" s="1" t="s">
        <v>18</v>
      </c>
      <c r="AD1727" s="1" t="s">
        <v>19</v>
      </c>
      <c r="AE1727" s="2">
        <v>40106</v>
      </c>
    </row>
    <row r="1728" spans="1:31" x14ac:dyDescent="0.25">
      <c r="A1728">
        <f t="shared" si="241"/>
        <v>1727</v>
      </c>
      <c r="B1728" s="1">
        <v>40160</v>
      </c>
      <c r="C1728" s="2">
        <v>40101</v>
      </c>
      <c r="D1728" s="1" t="s">
        <v>32</v>
      </c>
      <c r="E1728" s="1" t="str">
        <f t="shared" si="234"/>
        <v>***</v>
      </c>
      <c r="F1728" s="1" t="str">
        <f t="shared" si="235"/>
        <v>***</v>
      </c>
      <c r="G1728" s="1" t="str">
        <f t="shared" si="236"/>
        <v>***</v>
      </c>
      <c r="J1728" s="1" t="str">
        <f t="shared" si="237"/>
        <v>***</v>
      </c>
      <c r="P1728" s="1">
        <v>23</v>
      </c>
      <c r="Q1728" s="1">
        <f t="shared" si="242"/>
        <v>3.5000000000000003E-2</v>
      </c>
      <c r="T1728" s="4">
        <v>1404.22</v>
      </c>
      <c r="U1728" s="9">
        <f t="shared" si="238"/>
        <v>1</v>
      </c>
      <c r="V1728" s="4">
        <f t="shared" si="239"/>
        <v>61.053043478260868</v>
      </c>
      <c r="W1728" s="1" t="s">
        <v>21</v>
      </c>
      <c r="X1728" s="1">
        <v>14.48</v>
      </c>
      <c r="Y1728" s="4">
        <f t="shared" si="240"/>
        <v>1418.7</v>
      </c>
      <c r="Z1728" s="1" t="s">
        <v>39</v>
      </c>
      <c r="AA1728" s="1" t="s">
        <v>16</v>
      </c>
      <c r="AB1728" s="1" t="s">
        <v>17</v>
      </c>
      <c r="AC1728" s="1" t="s">
        <v>18</v>
      </c>
      <c r="AD1728" s="1" t="s">
        <v>19</v>
      </c>
      <c r="AE1728" s="2">
        <v>40102</v>
      </c>
    </row>
    <row r="1729" spans="1:31" x14ac:dyDescent="0.25">
      <c r="A1729">
        <f t="shared" si="241"/>
        <v>1728</v>
      </c>
      <c r="B1729" s="1">
        <v>47108</v>
      </c>
      <c r="C1729" s="2">
        <v>40101</v>
      </c>
      <c r="D1729" s="1" t="s">
        <v>27</v>
      </c>
      <c r="E1729" s="1" t="str">
        <f t="shared" si="234"/>
        <v>*</v>
      </c>
      <c r="F1729" s="1" t="str">
        <f t="shared" si="235"/>
        <v>*</v>
      </c>
      <c r="G1729" s="1" t="str">
        <f t="shared" si="236"/>
        <v>*</v>
      </c>
      <c r="J1729" s="1" t="str">
        <f t="shared" si="237"/>
        <v>*</v>
      </c>
      <c r="P1729" s="1">
        <v>9</v>
      </c>
      <c r="Q1729" s="1">
        <f t="shared" si="242"/>
        <v>0.01</v>
      </c>
      <c r="T1729" s="4">
        <v>1288.5150000000001</v>
      </c>
      <c r="U1729" s="9">
        <f t="shared" si="238"/>
        <v>1</v>
      </c>
      <c r="V1729" s="4">
        <f t="shared" si="239"/>
        <v>143.16833333333335</v>
      </c>
      <c r="W1729" s="1" t="s">
        <v>14</v>
      </c>
      <c r="X1729" s="1">
        <v>8.99</v>
      </c>
      <c r="Y1729" s="4">
        <f t="shared" si="240"/>
        <v>1297.5050000000001</v>
      </c>
      <c r="Z1729" s="1" t="s">
        <v>53</v>
      </c>
      <c r="AA1729" s="1" t="s">
        <v>16</v>
      </c>
      <c r="AB1729" s="1" t="s">
        <v>24</v>
      </c>
      <c r="AC1729" s="1" t="s">
        <v>25</v>
      </c>
      <c r="AD1729" s="1" t="s">
        <v>19</v>
      </c>
      <c r="AE1729" s="2">
        <v>40102</v>
      </c>
    </row>
    <row r="1730" spans="1:31" x14ac:dyDescent="0.25">
      <c r="A1730">
        <f t="shared" si="241"/>
        <v>1729</v>
      </c>
      <c r="B1730" s="1">
        <v>17028</v>
      </c>
      <c r="C1730" s="2">
        <v>40101</v>
      </c>
      <c r="D1730" s="1" t="s">
        <v>20</v>
      </c>
      <c r="E1730" s="1" t="str">
        <f t="shared" si="234"/>
        <v>*</v>
      </c>
      <c r="F1730" s="1" t="str">
        <f t="shared" si="235"/>
        <v>**</v>
      </c>
      <c r="G1730" s="1" t="str">
        <f t="shared" si="236"/>
        <v>**</v>
      </c>
      <c r="J1730" s="1" t="str">
        <f t="shared" si="237"/>
        <v>**</v>
      </c>
      <c r="P1730" s="1">
        <v>19</v>
      </c>
      <c r="Q1730" s="1">
        <f t="shared" si="242"/>
        <v>0.02</v>
      </c>
      <c r="T1730" s="4">
        <v>513.5</v>
      </c>
      <c r="U1730" s="9">
        <f t="shared" si="238"/>
        <v>0</v>
      </c>
      <c r="V1730" s="4">
        <f t="shared" si="239"/>
        <v>27.026315789473685</v>
      </c>
      <c r="W1730" s="1" t="s">
        <v>21</v>
      </c>
      <c r="X1730" s="1">
        <v>5.37</v>
      </c>
      <c r="Y1730" s="4">
        <f t="shared" si="240"/>
        <v>518.87</v>
      </c>
      <c r="Z1730" s="1" t="s">
        <v>49</v>
      </c>
      <c r="AA1730" s="1" t="s">
        <v>37</v>
      </c>
      <c r="AB1730" s="1" t="s">
        <v>29</v>
      </c>
      <c r="AC1730" s="1" t="s">
        <v>30</v>
      </c>
      <c r="AD1730" s="1" t="s">
        <v>19</v>
      </c>
      <c r="AE1730" s="2">
        <v>40103</v>
      </c>
    </row>
    <row r="1731" spans="1:31" x14ac:dyDescent="0.25">
      <c r="A1731">
        <f t="shared" si="241"/>
        <v>1730</v>
      </c>
      <c r="B1731" s="1">
        <v>47108</v>
      </c>
      <c r="C1731" s="2">
        <v>40101</v>
      </c>
      <c r="D1731" s="1" t="s">
        <v>27</v>
      </c>
      <c r="E1731" s="1" t="str">
        <f t="shared" ref="E1731:E1794" si="243">IF(D1731="Critical","***","*")</f>
        <v>*</v>
      </c>
      <c r="F1731" s="1" t="str">
        <f t="shared" ref="F1731:F1794" si="244">IF(D1731="Critical","***",IF(D1731="High","**","*"))</f>
        <v>*</v>
      </c>
      <c r="G1731" s="1" t="str">
        <f t="shared" ref="G1731:G1794" si="245">VLOOKUP(D1731,$H$6:$I$10,2,FALSE)</f>
        <v>*</v>
      </c>
      <c r="J1731" s="1" t="str">
        <f t="shared" ref="J1731:J1794" si="246">HLOOKUP(D1731,$K$5:$O$6,2,FALSE)</f>
        <v>*</v>
      </c>
      <c r="P1731" s="1">
        <v>19</v>
      </c>
      <c r="Q1731" s="1">
        <f t="shared" si="242"/>
        <v>0.02</v>
      </c>
      <c r="T1731" s="4">
        <v>359.68</v>
      </c>
      <c r="U1731" s="9">
        <f t="shared" ref="U1731:U1794" si="247">IF(T1731&gt;1000,1,0)</f>
        <v>0</v>
      </c>
      <c r="V1731" s="4">
        <f t="shared" ref="V1731:V1794" si="248">T1731/P1731</f>
        <v>18.930526315789475</v>
      </c>
      <c r="W1731" s="1" t="s">
        <v>21</v>
      </c>
      <c r="X1731" s="1">
        <v>3.77</v>
      </c>
      <c r="Y1731" s="4">
        <f t="shared" ref="Y1731:Y1794" si="249">X1731+T1731</f>
        <v>363.45</v>
      </c>
      <c r="Z1731" s="1" t="s">
        <v>53</v>
      </c>
      <c r="AA1731" s="1" t="s">
        <v>16</v>
      </c>
      <c r="AB1731" s="1" t="s">
        <v>17</v>
      </c>
      <c r="AC1731" s="1" t="s">
        <v>18</v>
      </c>
      <c r="AD1731" s="1" t="s">
        <v>41</v>
      </c>
      <c r="AE1731" s="2">
        <v>40102</v>
      </c>
    </row>
    <row r="1732" spans="1:31" x14ac:dyDescent="0.25">
      <c r="A1732">
        <f t="shared" ref="A1732:A1795" si="250">A1731+1</f>
        <v>1731</v>
      </c>
      <c r="B1732" s="1">
        <v>47108</v>
      </c>
      <c r="C1732" s="2">
        <v>40101</v>
      </c>
      <c r="D1732" s="1" t="s">
        <v>27</v>
      </c>
      <c r="E1732" s="1" t="str">
        <f t="shared" si="243"/>
        <v>*</v>
      </c>
      <c r="F1732" s="1" t="str">
        <f t="shared" si="244"/>
        <v>*</v>
      </c>
      <c r="G1732" s="1" t="str">
        <f t="shared" si="245"/>
        <v>*</v>
      </c>
      <c r="J1732" s="1" t="str">
        <f t="shared" si="246"/>
        <v>*</v>
      </c>
      <c r="P1732" s="1">
        <v>26</v>
      </c>
      <c r="Q1732" s="1">
        <f t="shared" ref="Q1732:Q1795" si="251">VLOOKUP(P1732,$R$5:$S$10,2,TRUE)</f>
        <v>3.5000000000000003E-2</v>
      </c>
      <c r="T1732" s="4">
        <v>258.11</v>
      </c>
      <c r="U1732" s="9">
        <f t="shared" si="247"/>
        <v>0</v>
      </c>
      <c r="V1732" s="4">
        <f t="shared" si="248"/>
        <v>9.9273076923076928</v>
      </c>
      <c r="W1732" s="1" t="s">
        <v>14</v>
      </c>
      <c r="X1732" s="1">
        <v>4.78</v>
      </c>
      <c r="Y1732" s="4">
        <f t="shared" si="249"/>
        <v>262.89</v>
      </c>
      <c r="Z1732" s="1" t="s">
        <v>53</v>
      </c>
      <c r="AA1732" s="1" t="s">
        <v>16</v>
      </c>
      <c r="AB1732" s="1" t="s">
        <v>29</v>
      </c>
      <c r="AC1732" s="1" t="s">
        <v>40</v>
      </c>
      <c r="AD1732" s="1" t="s">
        <v>19</v>
      </c>
      <c r="AE1732" s="2">
        <v>40104</v>
      </c>
    </row>
    <row r="1733" spans="1:31" x14ac:dyDescent="0.25">
      <c r="A1733">
        <f t="shared" si="250"/>
        <v>1732</v>
      </c>
      <c r="B1733" s="1">
        <v>8165</v>
      </c>
      <c r="C1733" s="2">
        <v>40101</v>
      </c>
      <c r="D1733" s="1" t="s">
        <v>13</v>
      </c>
      <c r="E1733" s="1" t="str">
        <f t="shared" si="243"/>
        <v>*</v>
      </c>
      <c r="F1733" s="1" t="str">
        <f t="shared" si="244"/>
        <v>*</v>
      </c>
      <c r="G1733" s="1" t="str">
        <f t="shared" si="245"/>
        <v>*</v>
      </c>
      <c r="J1733" s="1" t="str">
        <f t="shared" si="246"/>
        <v>*</v>
      </c>
      <c r="P1733" s="1">
        <v>35</v>
      </c>
      <c r="Q1733" s="1">
        <f t="shared" si="251"/>
        <v>0.04</v>
      </c>
      <c r="T1733" s="4">
        <v>183.45</v>
      </c>
      <c r="U1733" s="9">
        <f t="shared" si="247"/>
        <v>0</v>
      </c>
      <c r="V1733" s="4">
        <f t="shared" si="248"/>
        <v>5.2414285714285711</v>
      </c>
      <c r="W1733" s="1" t="s">
        <v>21</v>
      </c>
      <c r="X1733" s="1">
        <v>7.44</v>
      </c>
      <c r="Y1733" s="4">
        <f t="shared" si="249"/>
        <v>190.89</v>
      </c>
      <c r="Z1733" s="1" t="s">
        <v>46</v>
      </c>
      <c r="AA1733" s="1" t="s">
        <v>28</v>
      </c>
      <c r="AB1733" s="1" t="s">
        <v>29</v>
      </c>
      <c r="AC1733" s="1" t="s">
        <v>40</v>
      </c>
      <c r="AD1733" s="1" t="s">
        <v>19</v>
      </c>
      <c r="AE1733" s="2">
        <v>40110</v>
      </c>
    </row>
    <row r="1734" spans="1:31" x14ac:dyDescent="0.25">
      <c r="A1734">
        <f t="shared" si="250"/>
        <v>1733</v>
      </c>
      <c r="B1734" s="1">
        <v>57248</v>
      </c>
      <c r="C1734" s="2">
        <v>40101</v>
      </c>
      <c r="D1734" s="1" t="s">
        <v>32</v>
      </c>
      <c r="E1734" s="1" t="str">
        <f t="shared" si="243"/>
        <v>***</v>
      </c>
      <c r="F1734" s="1" t="str">
        <f t="shared" si="244"/>
        <v>***</v>
      </c>
      <c r="G1734" s="1" t="str">
        <f t="shared" si="245"/>
        <v>***</v>
      </c>
      <c r="J1734" s="1" t="str">
        <f t="shared" si="246"/>
        <v>***</v>
      </c>
      <c r="P1734" s="1">
        <v>34</v>
      </c>
      <c r="Q1734" s="1">
        <f t="shared" si="251"/>
        <v>0.04</v>
      </c>
      <c r="T1734" s="4">
        <v>167.5</v>
      </c>
      <c r="U1734" s="9">
        <f t="shared" si="247"/>
        <v>0</v>
      </c>
      <c r="V1734" s="4">
        <f t="shared" si="248"/>
        <v>4.9264705882352944</v>
      </c>
      <c r="W1734" s="1" t="s">
        <v>21</v>
      </c>
      <c r="X1734" s="1">
        <v>4.95</v>
      </c>
      <c r="Y1734" s="4">
        <f t="shared" si="249"/>
        <v>172.45</v>
      </c>
      <c r="Z1734" s="1" t="s">
        <v>15</v>
      </c>
      <c r="AA1734" s="1" t="s">
        <v>28</v>
      </c>
      <c r="AB1734" s="1" t="s">
        <v>29</v>
      </c>
      <c r="AC1734" s="1" t="s">
        <v>43</v>
      </c>
      <c r="AD1734" s="1" t="s">
        <v>19</v>
      </c>
      <c r="AE1734" s="2">
        <v>40103</v>
      </c>
    </row>
    <row r="1735" spans="1:31" x14ac:dyDescent="0.25">
      <c r="A1735">
        <f t="shared" si="250"/>
        <v>1734</v>
      </c>
      <c r="B1735" s="1">
        <v>56995</v>
      </c>
      <c r="C1735" s="2">
        <v>40101</v>
      </c>
      <c r="D1735" s="1" t="s">
        <v>36</v>
      </c>
      <c r="E1735" s="1" t="str">
        <f t="shared" si="243"/>
        <v>*</v>
      </c>
      <c r="F1735" s="1" t="str">
        <f t="shared" si="244"/>
        <v>*</v>
      </c>
      <c r="G1735" s="1" t="str">
        <f t="shared" si="245"/>
        <v>*</v>
      </c>
      <c r="J1735" s="1" t="str">
        <f t="shared" si="246"/>
        <v>*</v>
      </c>
      <c r="P1735" s="1">
        <v>27</v>
      </c>
      <c r="Q1735" s="1">
        <f t="shared" si="251"/>
        <v>3.5000000000000003E-2</v>
      </c>
      <c r="T1735" s="4">
        <v>157.57</v>
      </c>
      <c r="U1735" s="9">
        <f t="shared" si="247"/>
        <v>0</v>
      </c>
      <c r="V1735" s="4">
        <f t="shared" si="248"/>
        <v>5.8359259259259257</v>
      </c>
      <c r="W1735" s="1" t="s">
        <v>14</v>
      </c>
      <c r="X1735" s="1">
        <v>5.01</v>
      </c>
      <c r="Y1735" s="4">
        <f t="shared" si="249"/>
        <v>162.57999999999998</v>
      </c>
      <c r="Z1735" s="1" t="s">
        <v>22</v>
      </c>
      <c r="AA1735" s="1" t="s">
        <v>28</v>
      </c>
      <c r="AB1735" s="1" t="s">
        <v>29</v>
      </c>
      <c r="AC1735" s="1" t="s">
        <v>43</v>
      </c>
      <c r="AD1735" s="1" t="s">
        <v>19</v>
      </c>
      <c r="AE1735" s="2">
        <v>40103</v>
      </c>
    </row>
    <row r="1736" spans="1:31" x14ac:dyDescent="0.25">
      <c r="A1736">
        <f t="shared" si="250"/>
        <v>1735</v>
      </c>
      <c r="B1736" s="1">
        <v>47108</v>
      </c>
      <c r="C1736" s="2">
        <v>40101</v>
      </c>
      <c r="D1736" s="1" t="s">
        <v>27</v>
      </c>
      <c r="E1736" s="1" t="str">
        <f t="shared" si="243"/>
        <v>*</v>
      </c>
      <c r="F1736" s="1" t="str">
        <f t="shared" si="244"/>
        <v>*</v>
      </c>
      <c r="G1736" s="1" t="str">
        <f t="shared" si="245"/>
        <v>*</v>
      </c>
      <c r="J1736" s="1" t="str">
        <f t="shared" si="246"/>
        <v>*</v>
      </c>
      <c r="P1736" s="1">
        <v>7</v>
      </c>
      <c r="Q1736" s="1">
        <f t="shared" si="251"/>
        <v>0.01</v>
      </c>
      <c r="T1736" s="4">
        <v>131.55000000000001</v>
      </c>
      <c r="U1736" s="9">
        <f t="shared" si="247"/>
        <v>0</v>
      </c>
      <c r="V1736" s="4">
        <f t="shared" si="248"/>
        <v>18.792857142857144</v>
      </c>
      <c r="W1736" s="1" t="s">
        <v>21</v>
      </c>
      <c r="X1736" s="1">
        <v>8.51</v>
      </c>
      <c r="Y1736" s="4">
        <f t="shared" si="249"/>
        <v>140.06</v>
      </c>
      <c r="Z1736" s="1" t="s">
        <v>53</v>
      </c>
      <c r="AA1736" s="1" t="s">
        <v>16</v>
      </c>
      <c r="AB1736" s="1" t="s">
        <v>24</v>
      </c>
      <c r="AC1736" s="1" t="s">
        <v>56</v>
      </c>
      <c r="AD1736" s="1" t="s">
        <v>26</v>
      </c>
      <c r="AE1736" s="2">
        <v>40103</v>
      </c>
    </row>
    <row r="1737" spans="1:31" x14ac:dyDescent="0.25">
      <c r="A1737">
        <f t="shared" si="250"/>
        <v>1736</v>
      </c>
      <c r="B1737" s="1">
        <v>43044</v>
      </c>
      <c r="C1737" s="2">
        <v>40103</v>
      </c>
      <c r="D1737" s="1" t="s">
        <v>36</v>
      </c>
      <c r="E1737" s="1" t="str">
        <f t="shared" si="243"/>
        <v>*</v>
      </c>
      <c r="F1737" s="1" t="str">
        <f t="shared" si="244"/>
        <v>*</v>
      </c>
      <c r="G1737" s="1" t="str">
        <f t="shared" si="245"/>
        <v>*</v>
      </c>
      <c r="J1737" s="1" t="str">
        <f t="shared" si="246"/>
        <v>*</v>
      </c>
      <c r="P1737" s="1">
        <v>3</v>
      </c>
      <c r="Q1737" s="1">
        <f t="shared" si="251"/>
        <v>0.01</v>
      </c>
      <c r="T1737" s="4">
        <v>19707.2</v>
      </c>
      <c r="U1737" s="9">
        <f t="shared" si="247"/>
        <v>1</v>
      </c>
      <c r="V1737" s="4">
        <f t="shared" si="248"/>
        <v>6569.0666666666666</v>
      </c>
      <c r="W1737" s="1" t="s">
        <v>21</v>
      </c>
      <c r="X1737" s="1">
        <v>24.49</v>
      </c>
      <c r="Y1737" s="4">
        <f t="shared" si="249"/>
        <v>19731.690000000002</v>
      </c>
      <c r="Z1737" s="1" t="s">
        <v>46</v>
      </c>
      <c r="AA1737" s="1" t="s">
        <v>37</v>
      </c>
      <c r="AB1737" s="1" t="s">
        <v>24</v>
      </c>
      <c r="AC1737" s="1" t="s">
        <v>56</v>
      </c>
      <c r="AD1737" s="1" t="s">
        <v>48</v>
      </c>
      <c r="AE1737" s="2">
        <v>40105</v>
      </c>
    </row>
    <row r="1738" spans="1:31" x14ac:dyDescent="0.25">
      <c r="A1738">
        <f t="shared" si="250"/>
        <v>1737</v>
      </c>
      <c r="B1738" s="1">
        <v>13761</v>
      </c>
      <c r="C1738" s="2">
        <v>40103</v>
      </c>
      <c r="D1738" s="1" t="s">
        <v>13</v>
      </c>
      <c r="E1738" s="1" t="str">
        <f t="shared" si="243"/>
        <v>*</v>
      </c>
      <c r="F1738" s="1" t="str">
        <f t="shared" si="244"/>
        <v>*</v>
      </c>
      <c r="G1738" s="1" t="str">
        <f t="shared" si="245"/>
        <v>*</v>
      </c>
      <c r="J1738" s="1" t="str">
        <f t="shared" si="246"/>
        <v>*</v>
      </c>
      <c r="P1738" s="1">
        <v>32</v>
      </c>
      <c r="Q1738" s="1">
        <f t="shared" si="251"/>
        <v>0.04</v>
      </c>
      <c r="T1738" s="4">
        <v>2421.44</v>
      </c>
      <c r="U1738" s="9">
        <f t="shared" si="247"/>
        <v>1</v>
      </c>
      <c r="V1738" s="4">
        <f t="shared" si="248"/>
        <v>75.67</v>
      </c>
      <c r="W1738" s="1" t="s">
        <v>21</v>
      </c>
      <c r="X1738" s="1">
        <v>35</v>
      </c>
      <c r="Y1738" s="4">
        <f t="shared" si="249"/>
        <v>2456.44</v>
      </c>
      <c r="Z1738" s="1" t="s">
        <v>22</v>
      </c>
      <c r="AA1738" s="1" t="s">
        <v>37</v>
      </c>
      <c r="AB1738" s="1" t="s">
        <v>29</v>
      </c>
      <c r="AC1738" s="1" t="s">
        <v>55</v>
      </c>
      <c r="AD1738" s="1" t="s">
        <v>48</v>
      </c>
      <c r="AE1738" s="2">
        <v>40107</v>
      </c>
    </row>
    <row r="1739" spans="1:31" x14ac:dyDescent="0.25">
      <c r="A1739">
        <f t="shared" si="250"/>
        <v>1738</v>
      </c>
      <c r="B1739" s="1">
        <v>7906</v>
      </c>
      <c r="C1739" s="2">
        <v>40103</v>
      </c>
      <c r="D1739" s="1" t="s">
        <v>36</v>
      </c>
      <c r="E1739" s="1" t="str">
        <f t="shared" si="243"/>
        <v>*</v>
      </c>
      <c r="F1739" s="1" t="str">
        <f t="shared" si="244"/>
        <v>*</v>
      </c>
      <c r="G1739" s="1" t="str">
        <f t="shared" si="245"/>
        <v>*</v>
      </c>
      <c r="J1739" s="1" t="str">
        <f t="shared" si="246"/>
        <v>*</v>
      </c>
      <c r="P1739" s="1">
        <v>37</v>
      </c>
      <c r="Q1739" s="1">
        <f t="shared" si="251"/>
        <v>0.04</v>
      </c>
      <c r="T1739" s="4">
        <v>1003.06</v>
      </c>
      <c r="U1739" s="9">
        <f t="shared" si="247"/>
        <v>1</v>
      </c>
      <c r="V1739" s="4">
        <f t="shared" si="248"/>
        <v>27.109729729729729</v>
      </c>
      <c r="W1739" s="1" t="s">
        <v>21</v>
      </c>
      <c r="X1739" s="1">
        <v>5.37</v>
      </c>
      <c r="Y1739" s="4">
        <f t="shared" si="249"/>
        <v>1008.43</v>
      </c>
      <c r="Z1739" s="1" t="s">
        <v>60</v>
      </c>
      <c r="AA1739" s="1" t="s">
        <v>16</v>
      </c>
      <c r="AB1739" s="1" t="s">
        <v>29</v>
      </c>
      <c r="AC1739" s="1" t="s">
        <v>63</v>
      </c>
      <c r="AD1739" s="1" t="s">
        <v>26</v>
      </c>
      <c r="AE1739" s="2">
        <v>40103</v>
      </c>
    </row>
    <row r="1740" spans="1:31" x14ac:dyDescent="0.25">
      <c r="A1740">
        <f t="shared" si="250"/>
        <v>1739</v>
      </c>
      <c r="B1740" s="1">
        <v>31493</v>
      </c>
      <c r="C1740" s="2">
        <v>40103</v>
      </c>
      <c r="D1740" s="1" t="s">
        <v>20</v>
      </c>
      <c r="E1740" s="1" t="str">
        <f t="shared" si="243"/>
        <v>*</v>
      </c>
      <c r="F1740" s="1" t="str">
        <f t="shared" si="244"/>
        <v>**</v>
      </c>
      <c r="G1740" s="1" t="str">
        <f t="shared" si="245"/>
        <v>**</v>
      </c>
      <c r="J1740" s="1" t="str">
        <f t="shared" si="246"/>
        <v>**</v>
      </c>
      <c r="P1740" s="1">
        <v>8</v>
      </c>
      <c r="Q1740" s="1">
        <f t="shared" si="251"/>
        <v>0.01</v>
      </c>
      <c r="T1740" s="4">
        <v>112.47</v>
      </c>
      <c r="U1740" s="9">
        <f t="shared" si="247"/>
        <v>0</v>
      </c>
      <c r="V1740" s="4">
        <f t="shared" si="248"/>
        <v>14.05875</v>
      </c>
      <c r="W1740" s="1" t="s">
        <v>14</v>
      </c>
      <c r="X1740" s="1">
        <v>6.02</v>
      </c>
      <c r="Y1740" s="4">
        <f t="shared" si="249"/>
        <v>118.49</v>
      </c>
      <c r="Z1740" s="1" t="s">
        <v>51</v>
      </c>
      <c r="AA1740" s="1" t="s">
        <v>37</v>
      </c>
      <c r="AB1740" s="1" t="s">
        <v>17</v>
      </c>
      <c r="AC1740" s="1" t="s">
        <v>18</v>
      </c>
      <c r="AD1740" s="1" t="s">
        <v>41</v>
      </c>
      <c r="AE1740" s="2">
        <v>40104</v>
      </c>
    </row>
    <row r="1741" spans="1:31" x14ac:dyDescent="0.25">
      <c r="A1741">
        <f t="shared" si="250"/>
        <v>1740</v>
      </c>
      <c r="B1741" s="1">
        <v>43044</v>
      </c>
      <c r="C1741" s="2">
        <v>40103</v>
      </c>
      <c r="D1741" s="1" t="s">
        <v>36</v>
      </c>
      <c r="E1741" s="1" t="str">
        <f t="shared" si="243"/>
        <v>*</v>
      </c>
      <c r="F1741" s="1" t="str">
        <f t="shared" si="244"/>
        <v>*</v>
      </c>
      <c r="G1741" s="1" t="str">
        <f t="shared" si="245"/>
        <v>*</v>
      </c>
      <c r="J1741" s="1" t="str">
        <f t="shared" si="246"/>
        <v>*</v>
      </c>
      <c r="P1741" s="1">
        <v>23</v>
      </c>
      <c r="Q1741" s="1">
        <f t="shared" si="251"/>
        <v>3.5000000000000003E-2</v>
      </c>
      <c r="T1741" s="4">
        <v>103.5</v>
      </c>
      <c r="U1741" s="9">
        <f t="shared" si="247"/>
        <v>0</v>
      </c>
      <c r="V1741" s="4">
        <f t="shared" si="248"/>
        <v>4.5</v>
      </c>
      <c r="W1741" s="1" t="s">
        <v>21</v>
      </c>
      <c r="X1741" s="1">
        <v>5.41</v>
      </c>
      <c r="Y1741" s="4">
        <f t="shared" si="249"/>
        <v>108.91</v>
      </c>
      <c r="Z1741" s="1" t="s">
        <v>46</v>
      </c>
      <c r="AA1741" s="1" t="s">
        <v>37</v>
      </c>
      <c r="AB1741" s="1" t="s">
        <v>29</v>
      </c>
      <c r="AC1741" s="1" t="s">
        <v>43</v>
      </c>
      <c r="AD1741" s="1" t="s">
        <v>19</v>
      </c>
      <c r="AE1741" s="2">
        <v>40105</v>
      </c>
    </row>
    <row r="1742" spans="1:31" x14ac:dyDescent="0.25">
      <c r="A1742">
        <f t="shared" si="250"/>
        <v>1741</v>
      </c>
      <c r="B1742" s="1">
        <v>2086</v>
      </c>
      <c r="C1742" s="2">
        <v>40104</v>
      </c>
      <c r="D1742" s="1" t="s">
        <v>32</v>
      </c>
      <c r="E1742" s="1" t="str">
        <f t="shared" si="243"/>
        <v>***</v>
      </c>
      <c r="F1742" s="1" t="str">
        <f t="shared" si="244"/>
        <v>***</v>
      </c>
      <c r="G1742" s="1" t="str">
        <f t="shared" si="245"/>
        <v>***</v>
      </c>
      <c r="J1742" s="1" t="str">
        <f t="shared" si="246"/>
        <v>***</v>
      </c>
      <c r="P1742" s="1">
        <v>38</v>
      </c>
      <c r="Q1742" s="1">
        <f t="shared" si="251"/>
        <v>0.04</v>
      </c>
      <c r="T1742" s="4">
        <v>2115.2420000000002</v>
      </c>
      <c r="U1742" s="9">
        <f t="shared" si="247"/>
        <v>1</v>
      </c>
      <c r="V1742" s="4">
        <f t="shared" si="248"/>
        <v>55.664263157894744</v>
      </c>
      <c r="W1742" s="1" t="s">
        <v>21</v>
      </c>
      <c r="X1742" s="1">
        <v>8.99</v>
      </c>
      <c r="Y1742" s="4">
        <f t="shared" si="249"/>
        <v>2124.232</v>
      </c>
      <c r="Z1742" s="1" t="s">
        <v>49</v>
      </c>
      <c r="AA1742" s="1" t="s">
        <v>28</v>
      </c>
      <c r="AB1742" s="1" t="s">
        <v>24</v>
      </c>
      <c r="AC1742" s="1" t="s">
        <v>25</v>
      </c>
      <c r="AD1742" s="1" t="s">
        <v>19</v>
      </c>
      <c r="AE1742" s="2">
        <v>40105</v>
      </c>
    </row>
    <row r="1743" spans="1:31" x14ac:dyDescent="0.25">
      <c r="A1743">
        <f t="shared" si="250"/>
        <v>1742</v>
      </c>
      <c r="B1743" s="1">
        <v>26342</v>
      </c>
      <c r="C1743" s="2">
        <v>40104</v>
      </c>
      <c r="D1743" s="1" t="s">
        <v>13</v>
      </c>
      <c r="E1743" s="1" t="str">
        <f t="shared" si="243"/>
        <v>*</v>
      </c>
      <c r="F1743" s="1" t="str">
        <f t="shared" si="244"/>
        <v>*</v>
      </c>
      <c r="G1743" s="1" t="str">
        <f t="shared" si="245"/>
        <v>*</v>
      </c>
      <c r="J1743" s="1" t="str">
        <f t="shared" si="246"/>
        <v>*</v>
      </c>
      <c r="P1743" s="1">
        <v>41</v>
      </c>
      <c r="Q1743" s="1">
        <f t="shared" si="251"/>
        <v>0.05</v>
      </c>
      <c r="T1743" s="4">
        <v>1993.94</v>
      </c>
      <c r="U1743" s="9">
        <f t="shared" si="247"/>
        <v>1</v>
      </c>
      <c r="V1743" s="4">
        <f t="shared" si="248"/>
        <v>48.632682926829268</v>
      </c>
      <c r="W1743" s="1" t="s">
        <v>21</v>
      </c>
      <c r="X1743" s="1">
        <v>5.79</v>
      </c>
      <c r="Y1743" s="4">
        <f t="shared" si="249"/>
        <v>1999.73</v>
      </c>
      <c r="Z1743" s="1" t="s">
        <v>15</v>
      </c>
      <c r="AA1743" s="1" t="s">
        <v>37</v>
      </c>
      <c r="AB1743" s="1" t="s">
        <v>29</v>
      </c>
      <c r="AC1743" s="1" t="s">
        <v>40</v>
      </c>
      <c r="AD1743" s="1" t="s">
        <v>19</v>
      </c>
      <c r="AE1743" s="2">
        <v>40109</v>
      </c>
    </row>
    <row r="1744" spans="1:31" x14ac:dyDescent="0.25">
      <c r="A1744">
        <f t="shared" si="250"/>
        <v>1743</v>
      </c>
      <c r="B1744" s="1">
        <v>2086</v>
      </c>
      <c r="C1744" s="2">
        <v>40104</v>
      </c>
      <c r="D1744" s="1" t="s">
        <v>32</v>
      </c>
      <c r="E1744" s="1" t="str">
        <f t="shared" si="243"/>
        <v>***</v>
      </c>
      <c r="F1744" s="1" t="str">
        <f t="shared" si="244"/>
        <v>***</v>
      </c>
      <c r="G1744" s="1" t="str">
        <f t="shared" si="245"/>
        <v>***</v>
      </c>
      <c r="J1744" s="1" t="str">
        <f t="shared" si="246"/>
        <v>***</v>
      </c>
      <c r="P1744" s="1">
        <v>24</v>
      </c>
      <c r="Q1744" s="1">
        <f t="shared" si="251"/>
        <v>3.5000000000000003E-2</v>
      </c>
      <c r="T1744" s="4">
        <v>1411.58</v>
      </c>
      <c r="U1744" s="9">
        <f t="shared" si="247"/>
        <v>1</v>
      </c>
      <c r="V1744" s="4">
        <f t="shared" si="248"/>
        <v>58.81583333333333</v>
      </c>
      <c r="W1744" s="1" t="s">
        <v>14</v>
      </c>
      <c r="X1744" s="1">
        <v>4.8600000000000003</v>
      </c>
      <c r="Y1744" s="4">
        <f t="shared" si="249"/>
        <v>1416.4399999999998</v>
      </c>
      <c r="Z1744" s="1" t="s">
        <v>49</v>
      </c>
      <c r="AA1744" s="1" t="s">
        <v>28</v>
      </c>
      <c r="AB1744" s="1" t="s">
        <v>29</v>
      </c>
      <c r="AC1744" s="1" t="s">
        <v>40</v>
      </c>
      <c r="AD1744" s="1" t="s">
        <v>19</v>
      </c>
      <c r="AE1744" s="2">
        <v>40106</v>
      </c>
    </row>
    <row r="1745" spans="1:31" x14ac:dyDescent="0.25">
      <c r="A1745">
        <f t="shared" si="250"/>
        <v>1744</v>
      </c>
      <c r="B1745" s="1">
        <v>41255</v>
      </c>
      <c r="C1745" s="2">
        <v>40104</v>
      </c>
      <c r="D1745" s="1" t="s">
        <v>13</v>
      </c>
      <c r="E1745" s="1" t="str">
        <f t="shared" si="243"/>
        <v>*</v>
      </c>
      <c r="F1745" s="1" t="str">
        <f t="shared" si="244"/>
        <v>*</v>
      </c>
      <c r="G1745" s="1" t="str">
        <f t="shared" si="245"/>
        <v>*</v>
      </c>
      <c r="J1745" s="1" t="str">
        <f t="shared" si="246"/>
        <v>*</v>
      </c>
      <c r="P1745" s="1">
        <v>22</v>
      </c>
      <c r="Q1745" s="1">
        <f t="shared" si="251"/>
        <v>3.5000000000000003E-2</v>
      </c>
      <c r="T1745" s="4">
        <v>1333.19</v>
      </c>
      <c r="U1745" s="9">
        <f t="shared" si="247"/>
        <v>1</v>
      </c>
      <c r="V1745" s="4">
        <f t="shared" si="248"/>
        <v>60.599545454545456</v>
      </c>
      <c r="W1745" s="1" t="s">
        <v>21</v>
      </c>
      <c r="X1745" s="1">
        <v>12.23</v>
      </c>
      <c r="Y1745" s="4">
        <f t="shared" si="249"/>
        <v>1345.42</v>
      </c>
      <c r="Z1745" s="1" t="s">
        <v>46</v>
      </c>
      <c r="AA1745" s="1" t="s">
        <v>28</v>
      </c>
      <c r="AB1745" s="1" t="s">
        <v>17</v>
      </c>
      <c r="AC1745" s="1" t="s">
        <v>18</v>
      </c>
      <c r="AD1745" s="1" t="s">
        <v>26</v>
      </c>
      <c r="AE1745" s="2">
        <v>40111</v>
      </c>
    </row>
    <row r="1746" spans="1:31" x14ac:dyDescent="0.25">
      <c r="A1746">
        <f t="shared" si="250"/>
        <v>1745</v>
      </c>
      <c r="B1746" s="1">
        <v>2086</v>
      </c>
      <c r="C1746" s="2">
        <v>40104</v>
      </c>
      <c r="D1746" s="1" t="s">
        <v>32</v>
      </c>
      <c r="E1746" s="1" t="str">
        <f t="shared" si="243"/>
        <v>***</v>
      </c>
      <c r="F1746" s="1" t="str">
        <f t="shared" si="244"/>
        <v>***</v>
      </c>
      <c r="G1746" s="1" t="str">
        <f t="shared" si="245"/>
        <v>***</v>
      </c>
      <c r="J1746" s="1" t="str">
        <f t="shared" si="246"/>
        <v>***</v>
      </c>
      <c r="P1746" s="1">
        <v>9</v>
      </c>
      <c r="Q1746" s="1">
        <f t="shared" si="251"/>
        <v>0.01</v>
      </c>
      <c r="T1746" s="4">
        <v>1246.68</v>
      </c>
      <c r="U1746" s="9">
        <f t="shared" si="247"/>
        <v>1</v>
      </c>
      <c r="V1746" s="4">
        <f t="shared" si="248"/>
        <v>138.52000000000001</v>
      </c>
      <c r="W1746" s="1" t="s">
        <v>21</v>
      </c>
      <c r="X1746" s="1">
        <v>12.65</v>
      </c>
      <c r="Y1746" s="4">
        <f t="shared" si="249"/>
        <v>1259.3300000000002</v>
      </c>
      <c r="Z1746" s="1" t="s">
        <v>49</v>
      </c>
      <c r="AA1746" s="1" t="s">
        <v>28</v>
      </c>
      <c r="AB1746" s="1" t="s">
        <v>17</v>
      </c>
      <c r="AC1746" s="1" t="s">
        <v>34</v>
      </c>
      <c r="AD1746" s="1" t="s">
        <v>26</v>
      </c>
      <c r="AE1746" s="2">
        <v>40107</v>
      </c>
    </row>
    <row r="1747" spans="1:31" x14ac:dyDescent="0.25">
      <c r="A1747">
        <f t="shared" si="250"/>
        <v>1746</v>
      </c>
      <c r="B1747" s="1">
        <v>26342</v>
      </c>
      <c r="C1747" s="2">
        <v>40104</v>
      </c>
      <c r="D1747" s="1" t="s">
        <v>13</v>
      </c>
      <c r="E1747" s="1" t="str">
        <f t="shared" si="243"/>
        <v>*</v>
      </c>
      <c r="F1747" s="1" t="str">
        <f t="shared" si="244"/>
        <v>*</v>
      </c>
      <c r="G1747" s="1" t="str">
        <f t="shared" si="245"/>
        <v>*</v>
      </c>
      <c r="J1747" s="1" t="str">
        <f t="shared" si="246"/>
        <v>*</v>
      </c>
      <c r="P1747" s="1">
        <v>24</v>
      </c>
      <c r="Q1747" s="1">
        <f t="shared" si="251"/>
        <v>3.5000000000000003E-2</v>
      </c>
      <c r="T1747" s="4">
        <v>265.35000000000002</v>
      </c>
      <c r="U1747" s="9">
        <f t="shared" si="247"/>
        <v>0</v>
      </c>
      <c r="V1747" s="4">
        <f t="shared" si="248"/>
        <v>11.05625</v>
      </c>
      <c r="W1747" s="1" t="s">
        <v>21</v>
      </c>
      <c r="X1747" s="1">
        <v>11.59</v>
      </c>
      <c r="Y1747" s="4">
        <f t="shared" si="249"/>
        <v>276.94</v>
      </c>
      <c r="Z1747" s="1" t="s">
        <v>15</v>
      </c>
      <c r="AA1747" s="1" t="s">
        <v>37</v>
      </c>
      <c r="AB1747" s="1" t="s">
        <v>29</v>
      </c>
      <c r="AC1747" s="1" t="s">
        <v>40</v>
      </c>
      <c r="AD1747" s="1" t="s">
        <v>19</v>
      </c>
      <c r="AE1747" s="2">
        <v>40113</v>
      </c>
    </row>
    <row r="1748" spans="1:31" x14ac:dyDescent="0.25">
      <c r="A1748">
        <f t="shared" si="250"/>
        <v>1747</v>
      </c>
      <c r="B1748" s="1">
        <v>26342</v>
      </c>
      <c r="C1748" s="2">
        <v>40104</v>
      </c>
      <c r="D1748" s="1" t="s">
        <v>13</v>
      </c>
      <c r="E1748" s="1" t="str">
        <f t="shared" si="243"/>
        <v>*</v>
      </c>
      <c r="F1748" s="1" t="str">
        <f t="shared" si="244"/>
        <v>*</v>
      </c>
      <c r="G1748" s="1" t="str">
        <f t="shared" si="245"/>
        <v>*</v>
      </c>
      <c r="J1748" s="1" t="str">
        <f t="shared" si="246"/>
        <v>*</v>
      </c>
      <c r="P1748" s="1">
        <v>3</v>
      </c>
      <c r="Q1748" s="1">
        <f t="shared" si="251"/>
        <v>0.01</v>
      </c>
      <c r="T1748" s="4">
        <v>24.73</v>
      </c>
      <c r="U1748" s="9">
        <f t="shared" si="247"/>
        <v>0</v>
      </c>
      <c r="V1748" s="4">
        <f t="shared" si="248"/>
        <v>8.2433333333333341</v>
      </c>
      <c r="W1748" s="1" t="s">
        <v>21</v>
      </c>
      <c r="X1748" s="1">
        <v>4.91</v>
      </c>
      <c r="Y1748" s="4">
        <f t="shared" si="249"/>
        <v>29.64</v>
      </c>
      <c r="Z1748" s="1" t="s">
        <v>15</v>
      </c>
      <c r="AA1748" s="1" t="s">
        <v>37</v>
      </c>
      <c r="AB1748" s="1" t="s">
        <v>29</v>
      </c>
      <c r="AC1748" s="1" t="s">
        <v>40</v>
      </c>
      <c r="AD1748" s="1" t="s">
        <v>19</v>
      </c>
      <c r="AE1748" s="2">
        <v>40111</v>
      </c>
    </row>
    <row r="1749" spans="1:31" x14ac:dyDescent="0.25">
      <c r="A1749">
        <f t="shared" si="250"/>
        <v>1748</v>
      </c>
      <c r="B1749" s="1">
        <v>28614</v>
      </c>
      <c r="C1749" s="2">
        <v>40105</v>
      </c>
      <c r="D1749" s="1" t="s">
        <v>32</v>
      </c>
      <c r="E1749" s="1" t="str">
        <f t="shared" si="243"/>
        <v>***</v>
      </c>
      <c r="F1749" s="1" t="str">
        <f t="shared" si="244"/>
        <v>***</v>
      </c>
      <c r="G1749" s="1" t="str">
        <f t="shared" si="245"/>
        <v>***</v>
      </c>
      <c r="J1749" s="1" t="str">
        <f t="shared" si="246"/>
        <v>***</v>
      </c>
      <c r="P1749" s="1">
        <v>50</v>
      </c>
      <c r="Q1749" s="1">
        <f t="shared" si="251"/>
        <v>0.06</v>
      </c>
      <c r="T1749" s="4">
        <v>7827.51</v>
      </c>
      <c r="U1749" s="9">
        <f t="shared" si="247"/>
        <v>1</v>
      </c>
      <c r="V1749" s="4">
        <f t="shared" si="248"/>
        <v>156.55020000000002</v>
      </c>
      <c r="W1749" s="1" t="s">
        <v>21</v>
      </c>
      <c r="X1749" s="1">
        <v>5.5</v>
      </c>
      <c r="Y1749" s="4">
        <f t="shared" si="249"/>
        <v>7833.01</v>
      </c>
      <c r="Z1749" s="1" t="s">
        <v>51</v>
      </c>
      <c r="AA1749" s="1" t="s">
        <v>16</v>
      </c>
      <c r="AB1749" s="1" t="s">
        <v>24</v>
      </c>
      <c r="AC1749" s="1" t="s">
        <v>38</v>
      </c>
      <c r="AD1749" s="1" t="s">
        <v>19</v>
      </c>
      <c r="AE1749" s="2">
        <v>40107</v>
      </c>
    </row>
    <row r="1750" spans="1:31" x14ac:dyDescent="0.25">
      <c r="A1750">
        <f t="shared" si="250"/>
        <v>1749</v>
      </c>
      <c r="B1750" s="1">
        <v>39649</v>
      </c>
      <c r="C1750" s="2">
        <v>40105</v>
      </c>
      <c r="D1750" s="1" t="s">
        <v>20</v>
      </c>
      <c r="E1750" s="1" t="str">
        <f t="shared" si="243"/>
        <v>*</v>
      </c>
      <c r="F1750" s="1" t="str">
        <f t="shared" si="244"/>
        <v>**</v>
      </c>
      <c r="G1750" s="1" t="str">
        <f t="shared" si="245"/>
        <v>**</v>
      </c>
      <c r="J1750" s="1" t="str">
        <f t="shared" si="246"/>
        <v>**</v>
      </c>
      <c r="P1750" s="1">
        <v>10</v>
      </c>
      <c r="Q1750" s="1">
        <f t="shared" si="251"/>
        <v>0.02</v>
      </c>
      <c r="T1750" s="4">
        <v>1351.653</v>
      </c>
      <c r="U1750" s="9">
        <f t="shared" si="247"/>
        <v>1</v>
      </c>
      <c r="V1750" s="4">
        <f t="shared" si="248"/>
        <v>135.1653</v>
      </c>
      <c r="W1750" s="1" t="s">
        <v>14</v>
      </c>
      <c r="X1750" s="1">
        <v>8.99</v>
      </c>
      <c r="Y1750" s="4">
        <f t="shared" si="249"/>
        <v>1360.643</v>
      </c>
      <c r="Z1750" s="1" t="s">
        <v>15</v>
      </c>
      <c r="AA1750" s="1" t="s">
        <v>28</v>
      </c>
      <c r="AB1750" s="1" t="s">
        <v>24</v>
      </c>
      <c r="AC1750" s="1" t="s">
        <v>25</v>
      </c>
      <c r="AD1750" s="1" t="s">
        <v>19</v>
      </c>
      <c r="AE1750" s="2">
        <v>40106</v>
      </c>
    </row>
    <row r="1751" spans="1:31" x14ac:dyDescent="0.25">
      <c r="A1751">
        <f t="shared" si="250"/>
        <v>1750</v>
      </c>
      <c r="B1751" s="1">
        <v>52615</v>
      </c>
      <c r="C1751" s="2">
        <v>40105</v>
      </c>
      <c r="D1751" s="1" t="s">
        <v>13</v>
      </c>
      <c r="E1751" s="1" t="str">
        <f t="shared" si="243"/>
        <v>*</v>
      </c>
      <c r="F1751" s="1" t="str">
        <f t="shared" si="244"/>
        <v>*</v>
      </c>
      <c r="G1751" s="1" t="str">
        <f t="shared" si="245"/>
        <v>*</v>
      </c>
      <c r="J1751" s="1" t="str">
        <f t="shared" si="246"/>
        <v>*</v>
      </c>
      <c r="P1751" s="1">
        <v>18</v>
      </c>
      <c r="Q1751" s="1">
        <f t="shared" si="251"/>
        <v>0.02</v>
      </c>
      <c r="T1751" s="4">
        <v>76.849999999999994</v>
      </c>
      <c r="U1751" s="9">
        <f t="shared" si="247"/>
        <v>0</v>
      </c>
      <c r="V1751" s="4">
        <f t="shared" si="248"/>
        <v>4.2694444444444439</v>
      </c>
      <c r="W1751" s="1" t="s">
        <v>21</v>
      </c>
      <c r="X1751" s="1">
        <v>5.41</v>
      </c>
      <c r="Y1751" s="4">
        <f t="shared" si="249"/>
        <v>82.259999999999991</v>
      </c>
      <c r="Z1751" s="1" t="s">
        <v>49</v>
      </c>
      <c r="AA1751" s="1" t="s">
        <v>28</v>
      </c>
      <c r="AB1751" s="1" t="s">
        <v>29</v>
      </c>
      <c r="AC1751" s="1" t="s">
        <v>43</v>
      </c>
      <c r="AD1751" s="1" t="s">
        <v>19</v>
      </c>
      <c r="AE1751" s="2">
        <v>40109</v>
      </c>
    </row>
    <row r="1752" spans="1:31" x14ac:dyDescent="0.25">
      <c r="A1752">
        <f t="shared" si="250"/>
        <v>1751</v>
      </c>
      <c r="B1752" s="1">
        <v>52615</v>
      </c>
      <c r="C1752" s="2">
        <v>40105</v>
      </c>
      <c r="D1752" s="1" t="s">
        <v>13</v>
      </c>
      <c r="E1752" s="1" t="str">
        <f t="shared" si="243"/>
        <v>*</v>
      </c>
      <c r="F1752" s="1" t="str">
        <f t="shared" si="244"/>
        <v>*</v>
      </c>
      <c r="G1752" s="1" t="str">
        <f t="shared" si="245"/>
        <v>*</v>
      </c>
      <c r="J1752" s="1" t="str">
        <f t="shared" si="246"/>
        <v>*</v>
      </c>
      <c r="P1752" s="1">
        <v>4</v>
      </c>
      <c r="Q1752" s="1">
        <f t="shared" si="251"/>
        <v>0.01</v>
      </c>
      <c r="T1752" s="4">
        <v>67.22</v>
      </c>
      <c r="U1752" s="9">
        <f t="shared" si="247"/>
        <v>0</v>
      </c>
      <c r="V1752" s="4">
        <f t="shared" si="248"/>
        <v>16.805</v>
      </c>
      <c r="W1752" s="1" t="s">
        <v>21</v>
      </c>
      <c r="X1752" s="1">
        <v>49</v>
      </c>
      <c r="Y1752" s="4">
        <f t="shared" si="249"/>
        <v>116.22</v>
      </c>
      <c r="Z1752" s="1" t="s">
        <v>49</v>
      </c>
      <c r="AA1752" s="1" t="s">
        <v>28</v>
      </c>
      <c r="AB1752" s="1" t="s">
        <v>29</v>
      </c>
      <c r="AC1752" s="1" t="s">
        <v>63</v>
      </c>
      <c r="AD1752" s="1" t="s">
        <v>48</v>
      </c>
      <c r="AE1752" s="2">
        <v>40109</v>
      </c>
    </row>
    <row r="1753" spans="1:31" x14ac:dyDescent="0.25">
      <c r="A1753">
        <f t="shared" si="250"/>
        <v>1752</v>
      </c>
      <c r="B1753" s="1">
        <v>39649</v>
      </c>
      <c r="C1753" s="2">
        <v>40105</v>
      </c>
      <c r="D1753" s="1" t="s">
        <v>20</v>
      </c>
      <c r="E1753" s="1" t="str">
        <f t="shared" si="243"/>
        <v>*</v>
      </c>
      <c r="F1753" s="1" t="str">
        <f t="shared" si="244"/>
        <v>**</v>
      </c>
      <c r="G1753" s="1" t="str">
        <f t="shared" si="245"/>
        <v>**</v>
      </c>
      <c r="J1753" s="1" t="str">
        <f t="shared" si="246"/>
        <v>**</v>
      </c>
      <c r="P1753" s="1">
        <v>9</v>
      </c>
      <c r="Q1753" s="1">
        <f t="shared" si="251"/>
        <v>0.01</v>
      </c>
      <c r="T1753" s="4">
        <v>63</v>
      </c>
      <c r="U1753" s="9">
        <f t="shared" si="247"/>
        <v>0</v>
      </c>
      <c r="V1753" s="4">
        <f t="shared" si="248"/>
        <v>7</v>
      </c>
      <c r="W1753" s="1" t="s">
        <v>21</v>
      </c>
      <c r="X1753" s="1">
        <v>5.46</v>
      </c>
      <c r="Y1753" s="4">
        <f t="shared" si="249"/>
        <v>68.459999999999994</v>
      </c>
      <c r="Z1753" s="1" t="s">
        <v>15</v>
      </c>
      <c r="AA1753" s="1" t="s">
        <v>28</v>
      </c>
      <c r="AB1753" s="1" t="s">
        <v>29</v>
      </c>
      <c r="AC1753" s="1" t="s">
        <v>40</v>
      </c>
      <c r="AD1753" s="1" t="s">
        <v>19</v>
      </c>
      <c r="AE1753" s="2">
        <v>40107</v>
      </c>
    </row>
    <row r="1754" spans="1:31" x14ac:dyDescent="0.25">
      <c r="A1754">
        <f t="shared" si="250"/>
        <v>1753</v>
      </c>
      <c r="B1754" s="1">
        <v>53222</v>
      </c>
      <c r="C1754" s="2">
        <v>40105</v>
      </c>
      <c r="D1754" s="1" t="s">
        <v>13</v>
      </c>
      <c r="E1754" s="1" t="str">
        <f t="shared" si="243"/>
        <v>*</v>
      </c>
      <c r="F1754" s="1" t="str">
        <f t="shared" si="244"/>
        <v>*</v>
      </c>
      <c r="G1754" s="1" t="str">
        <f t="shared" si="245"/>
        <v>*</v>
      </c>
      <c r="J1754" s="1" t="str">
        <f t="shared" si="246"/>
        <v>*</v>
      </c>
      <c r="P1754" s="1">
        <v>2</v>
      </c>
      <c r="Q1754" s="1">
        <f t="shared" si="251"/>
        <v>0.01</v>
      </c>
      <c r="T1754" s="4">
        <v>21.71</v>
      </c>
      <c r="U1754" s="9">
        <f t="shared" si="247"/>
        <v>0</v>
      </c>
      <c r="V1754" s="4">
        <f t="shared" si="248"/>
        <v>10.855</v>
      </c>
      <c r="W1754" s="1" t="s">
        <v>21</v>
      </c>
      <c r="X1754" s="1">
        <v>9.5399999999999991</v>
      </c>
      <c r="Y1754" s="4">
        <f t="shared" si="249"/>
        <v>31.25</v>
      </c>
      <c r="Z1754" s="1" t="s">
        <v>54</v>
      </c>
      <c r="AA1754" s="1" t="s">
        <v>23</v>
      </c>
      <c r="AB1754" s="1" t="s">
        <v>29</v>
      </c>
      <c r="AC1754" s="1" t="s">
        <v>40</v>
      </c>
      <c r="AD1754" s="1" t="s">
        <v>19</v>
      </c>
      <c r="AE1754" s="2">
        <v>40105</v>
      </c>
    </row>
    <row r="1755" spans="1:31" x14ac:dyDescent="0.25">
      <c r="A1755">
        <f t="shared" si="250"/>
        <v>1754</v>
      </c>
      <c r="B1755" s="1">
        <v>50626</v>
      </c>
      <c r="C1755" s="2">
        <v>40106</v>
      </c>
      <c r="D1755" s="1" t="s">
        <v>36</v>
      </c>
      <c r="E1755" s="1" t="str">
        <f t="shared" si="243"/>
        <v>*</v>
      </c>
      <c r="F1755" s="1" t="str">
        <f t="shared" si="244"/>
        <v>*</v>
      </c>
      <c r="G1755" s="1" t="str">
        <f t="shared" si="245"/>
        <v>*</v>
      </c>
      <c r="J1755" s="1" t="str">
        <f t="shared" si="246"/>
        <v>*</v>
      </c>
      <c r="P1755" s="1">
        <v>42</v>
      </c>
      <c r="Q1755" s="1">
        <f t="shared" si="251"/>
        <v>0.05</v>
      </c>
      <c r="T1755" s="4">
        <v>26126.92</v>
      </c>
      <c r="U1755" s="9">
        <f t="shared" si="247"/>
        <v>1</v>
      </c>
      <c r="V1755" s="4">
        <f t="shared" si="248"/>
        <v>622.06952380952373</v>
      </c>
      <c r="W1755" s="1" t="s">
        <v>21</v>
      </c>
      <c r="X1755" s="1">
        <v>24.49</v>
      </c>
      <c r="Y1755" s="4">
        <f t="shared" si="249"/>
        <v>26151.41</v>
      </c>
      <c r="Z1755" s="1" t="s">
        <v>54</v>
      </c>
      <c r="AA1755" s="1" t="s">
        <v>16</v>
      </c>
      <c r="AB1755" s="1" t="s">
        <v>24</v>
      </c>
      <c r="AC1755" s="1" t="s">
        <v>47</v>
      </c>
      <c r="AD1755" s="1" t="s">
        <v>48</v>
      </c>
      <c r="AE1755" s="2">
        <v>40108</v>
      </c>
    </row>
    <row r="1756" spans="1:31" x14ac:dyDescent="0.25">
      <c r="A1756">
        <f t="shared" si="250"/>
        <v>1755</v>
      </c>
      <c r="B1756" s="1">
        <v>16196</v>
      </c>
      <c r="C1756" s="2">
        <v>40106</v>
      </c>
      <c r="D1756" s="1" t="s">
        <v>20</v>
      </c>
      <c r="E1756" s="1" t="str">
        <f t="shared" si="243"/>
        <v>*</v>
      </c>
      <c r="F1756" s="1" t="str">
        <f t="shared" si="244"/>
        <v>**</v>
      </c>
      <c r="G1756" s="1" t="str">
        <f t="shared" si="245"/>
        <v>**</v>
      </c>
      <c r="J1756" s="1" t="str">
        <f t="shared" si="246"/>
        <v>**</v>
      </c>
      <c r="P1756" s="1">
        <v>44</v>
      </c>
      <c r="Q1756" s="1">
        <f t="shared" si="251"/>
        <v>0.05</v>
      </c>
      <c r="T1756" s="4">
        <v>14521.39</v>
      </c>
      <c r="U1756" s="9">
        <f t="shared" si="247"/>
        <v>1</v>
      </c>
      <c r="V1756" s="4">
        <f t="shared" si="248"/>
        <v>330.03159090909088</v>
      </c>
      <c r="W1756" s="1" t="s">
        <v>21</v>
      </c>
      <c r="X1756" s="1">
        <v>24.49</v>
      </c>
      <c r="Y1756" s="4">
        <f t="shared" si="249"/>
        <v>14545.88</v>
      </c>
      <c r="Z1756" s="1" t="s">
        <v>22</v>
      </c>
      <c r="AA1756" s="1" t="s">
        <v>37</v>
      </c>
      <c r="AB1756" s="1" t="s">
        <v>17</v>
      </c>
      <c r="AC1756" s="1" t="s">
        <v>34</v>
      </c>
      <c r="AD1756" s="1" t="s">
        <v>48</v>
      </c>
      <c r="AE1756" s="2">
        <v>40108</v>
      </c>
    </row>
    <row r="1757" spans="1:31" x14ac:dyDescent="0.25">
      <c r="A1757">
        <f t="shared" si="250"/>
        <v>1756</v>
      </c>
      <c r="B1757" s="1">
        <v>36835</v>
      </c>
      <c r="C1757" s="2">
        <v>40106</v>
      </c>
      <c r="D1757" s="1" t="s">
        <v>32</v>
      </c>
      <c r="E1757" s="1" t="str">
        <f t="shared" si="243"/>
        <v>***</v>
      </c>
      <c r="F1757" s="1" t="str">
        <f t="shared" si="244"/>
        <v>***</v>
      </c>
      <c r="G1757" s="1" t="str">
        <f t="shared" si="245"/>
        <v>***</v>
      </c>
      <c r="J1757" s="1" t="str">
        <f t="shared" si="246"/>
        <v>***</v>
      </c>
      <c r="P1757" s="1">
        <v>39</v>
      </c>
      <c r="Q1757" s="1">
        <f t="shared" si="251"/>
        <v>0.04</v>
      </c>
      <c r="T1757" s="4">
        <v>12073.06</v>
      </c>
      <c r="U1757" s="9">
        <f t="shared" si="247"/>
        <v>1</v>
      </c>
      <c r="V1757" s="4">
        <f t="shared" si="248"/>
        <v>309.56564102564101</v>
      </c>
      <c r="W1757" s="1" t="s">
        <v>21</v>
      </c>
      <c r="X1757" s="1">
        <v>19.989999999999998</v>
      </c>
      <c r="Y1757" s="4">
        <f t="shared" si="249"/>
        <v>12093.05</v>
      </c>
      <c r="Z1757" s="1" t="s">
        <v>49</v>
      </c>
      <c r="AA1757" s="1" t="s">
        <v>37</v>
      </c>
      <c r="AB1757" s="1" t="s">
        <v>29</v>
      </c>
      <c r="AC1757" s="1" t="s">
        <v>43</v>
      </c>
      <c r="AD1757" s="1" t="s">
        <v>19</v>
      </c>
      <c r="AE1757" s="2">
        <v>40108</v>
      </c>
    </row>
    <row r="1758" spans="1:31" x14ac:dyDescent="0.25">
      <c r="A1758">
        <f t="shared" si="250"/>
        <v>1757</v>
      </c>
      <c r="B1758" s="1">
        <v>36835</v>
      </c>
      <c r="C1758" s="2">
        <v>40106</v>
      </c>
      <c r="D1758" s="1" t="s">
        <v>32</v>
      </c>
      <c r="E1758" s="1" t="str">
        <f t="shared" si="243"/>
        <v>***</v>
      </c>
      <c r="F1758" s="1" t="str">
        <f t="shared" si="244"/>
        <v>***</v>
      </c>
      <c r="G1758" s="1" t="str">
        <f t="shared" si="245"/>
        <v>***</v>
      </c>
      <c r="J1758" s="1" t="str">
        <f t="shared" si="246"/>
        <v>***</v>
      </c>
      <c r="P1758" s="1">
        <v>25</v>
      </c>
      <c r="Q1758" s="1">
        <f t="shared" si="251"/>
        <v>3.5000000000000003E-2</v>
      </c>
      <c r="T1758" s="4">
        <v>6685.05</v>
      </c>
      <c r="U1758" s="9">
        <f t="shared" si="247"/>
        <v>1</v>
      </c>
      <c r="V1758" s="4">
        <f t="shared" si="248"/>
        <v>267.40199999999999</v>
      </c>
      <c r="W1758" s="1" t="s">
        <v>21</v>
      </c>
      <c r="X1758" s="1">
        <v>24.49</v>
      </c>
      <c r="Y1758" s="4">
        <f t="shared" si="249"/>
        <v>6709.54</v>
      </c>
      <c r="Z1758" s="1" t="s">
        <v>49</v>
      </c>
      <c r="AA1758" s="1" t="s">
        <v>37</v>
      </c>
      <c r="AB1758" s="1" t="s">
        <v>17</v>
      </c>
      <c r="AC1758" s="1" t="s">
        <v>34</v>
      </c>
      <c r="AD1758" s="1" t="s">
        <v>48</v>
      </c>
      <c r="AE1758" s="2">
        <v>40107</v>
      </c>
    </row>
    <row r="1759" spans="1:31" x14ac:dyDescent="0.25">
      <c r="A1759">
        <f t="shared" si="250"/>
        <v>1758</v>
      </c>
      <c r="B1759" s="1">
        <v>16196</v>
      </c>
      <c r="C1759" s="2">
        <v>40106</v>
      </c>
      <c r="D1759" s="1" t="s">
        <v>20</v>
      </c>
      <c r="E1759" s="1" t="str">
        <f t="shared" si="243"/>
        <v>*</v>
      </c>
      <c r="F1759" s="1" t="str">
        <f t="shared" si="244"/>
        <v>**</v>
      </c>
      <c r="G1759" s="1" t="str">
        <f t="shared" si="245"/>
        <v>**</v>
      </c>
      <c r="J1759" s="1" t="str">
        <f t="shared" si="246"/>
        <v>**</v>
      </c>
      <c r="P1759" s="1">
        <v>39</v>
      </c>
      <c r="Q1759" s="1">
        <f t="shared" si="251"/>
        <v>0.04</v>
      </c>
      <c r="T1759" s="4">
        <v>3925.9715000000001</v>
      </c>
      <c r="U1759" s="9">
        <f t="shared" si="247"/>
        <v>1</v>
      </c>
      <c r="V1759" s="4">
        <f t="shared" si="248"/>
        <v>100.6659358974359</v>
      </c>
      <c r="W1759" s="1" t="s">
        <v>21</v>
      </c>
      <c r="X1759" s="1">
        <v>8.8000000000000007</v>
      </c>
      <c r="Y1759" s="4">
        <f t="shared" si="249"/>
        <v>3934.7715000000003</v>
      </c>
      <c r="Z1759" s="1" t="s">
        <v>22</v>
      </c>
      <c r="AA1759" s="1" t="s">
        <v>37</v>
      </c>
      <c r="AB1759" s="1" t="s">
        <v>24</v>
      </c>
      <c r="AC1759" s="1" t="s">
        <v>25</v>
      </c>
      <c r="AD1759" s="1" t="s">
        <v>19</v>
      </c>
      <c r="AE1759" s="2">
        <v>40107</v>
      </c>
    </row>
    <row r="1760" spans="1:31" x14ac:dyDescent="0.25">
      <c r="A1760">
        <f t="shared" si="250"/>
        <v>1759</v>
      </c>
      <c r="B1760" s="1">
        <v>50626</v>
      </c>
      <c r="C1760" s="2">
        <v>40106</v>
      </c>
      <c r="D1760" s="1" t="s">
        <v>36</v>
      </c>
      <c r="E1760" s="1" t="str">
        <f t="shared" si="243"/>
        <v>*</v>
      </c>
      <c r="F1760" s="1" t="str">
        <f t="shared" si="244"/>
        <v>*</v>
      </c>
      <c r="G1760" s="1" t="str">
        <f t="shared" si="245"/>
        <v>*</v>
      </c>
      <c r="J1760" s="1" t="str">
        <f t="shared" si="246"/>
        <v>*</v>
      </c>
      <c r="P1760" s="1">
        <v>18</v>
      </c>
      <c r="Q1760" s="1">
        <f t="shared" si="251"/>
        <v>0.02</v>
      </c>
      <c r="T1760" s="4">
        <v>3267.41</v>
      </c>
      <c r="U1760" s="9">
        <f t="shared" si="247"/>
        <v>1</v>
      </c>
      <c r="V1760" s="4">
        <f t="shared" si="248"/>
        <v>181.52277777777778</v>
      </c>
      <c r="W1760" s="1" t="s">
        <v>33</v>
      </c>
      <c r="X1760" s="1">
        <v>35.89</v>
      </c>
      <c r="Y1760" s="4">
        <f t="shared" si="249"/>
        <v>3303.2999999999997</v>
      </c>
      <c r="Z1760" s="1" t="s">
        <v>54</v>
      </c>
      <c r="AA1760" s="1" t="s">
        <v>16</v>
      </c>
      <c r="AB1760" s="1" t="s">
        <v>17</v>
      </c>
      <c r="AC1760" s="1" t="s">
        <v>62</v>
      </c>
      <c r="AD1760" s="1" t="s">
        <v>59</v>
      </c>
      <c r="AE1760" s="2">
        <v>40107</v>
      </c>
    </row>
    <row r="1761" spans="1:31" x14ac:dyDescent="0.25">
      <c r="A1761">
        <f t="shared" si="250"/>
        <v>1760</v>
      </c>
      <c r="B1761" s="1">
        <v>12581</v>
      </c>
      <c r="C1761" s="2">
        <v>40106</v>
      </c>
      <c r="D1761" s="1" t="s">
        <v>20</v>
      </c>
      <c r="E1761" s="1" t="str">
        <f t="shared" si="243"/>
        <v>*</v>
      </c>
      <c r="F1761" s="1" t="str">
        <f t="shared" si="244"/>
        <v>**</v>
      </c>
      <c r="G1761" s="1" t="str">
        <f t="shared" si="245"/>
        <v>**</v>
      </c>
      <c r="J1761" s="1" t="str">
        <f t="shared" si="246"/>
        <v>**</v>
      </c>
      <c r="P1761" s="1">
        <v>31</v>
      </c>
      <c r="Q1761" s="1">
        <f t="shared" si="251"/>
        <v>0.04</v>
      </c>
      <c r="T1761" s="4">
        <v>1768.9690000000001</v>
      </c>
      <c r="U1761" s="9">
        <f t="shared" si="247"/>
        <v>1</v>
      </c>
      <c r="V1761" s="4">
        <f t="shared" si="248"/>
        <v>57.063516129032259</v>
      </c>
      <c r="W1761" s="1" t="s">
        <v>14</v>
      </c>
      <c r="X1761" s="1">
        <v>5.99</v>
      </c>
      <c r="Y1761" s="4">
        <f t="shared" si="249"/>
        <v>1774.9590000000001</v>
      </c>
      <c r="Z1761" s="1" t="s">
        <v>46</v>
      </c>
      <c r="AA1761" s="1" t="s">
        <v>23</v>
      </c>
      <c r="AB1761" s="1" t="s">
        <v>24</v>
      </c>
      <c r="AC1761" s="1" t="s">
        <v>25</v>
      </c>
      <c r="AD1761" s="1" t="s">
        <v>19</v>
      </c>
      <c r="AE1761" s="2">
        <v>40108</v>
      </c>
    </row>
    <row r="1762" spans="1:31" x14ac:dyDescent="0.25">
      <c r="A1762">
        <f t="shared" si="250"/>
        <v>1761</v>
      </c>
      <c r="B1762" s="1">
        <v>36835</v>
      </c>
      <c r="C1762" s="2">
        <v>40106</v>
      </c>
      <c r="D1762" s="1" t="s">
        <v>32</v>
      </c>
      <c r="E1762" s="1" t="str">
        <f t="shared" si="243"/>
        <v>***</v>
      </c>
      <c r="F1762" s="1" t="str">
        <f t="shared" si="244"/>
        <v>***</v>
      </c>
      <c r="G1762" s="1" t="str">
        <f t="shared" si="245"/>
        <v>***</v>
      </c>
      <c r="J1762" s="1" t="str">
        <f t="shared" si="246"/>
        <v>***</v>
      </c>
      <c r="P1762" s="1">
        <v>18</v>
      </c>
      <c r="Q1762" s="1">
        <f t="shared" si="251"/>
        <v>0.02</v>
      </c>
      <c r="T1762" s="4">
        <v>1175.53</v>
      </c>
      <c r="U1762" s="9">
        <f t="shared" si="247"/>
        <v>1</v>
      </c>
      <c r="V1762" s="4">
        <f t="shared" si="248"/>
        <v>65.307222222222222</v>
      </c>
      <c r="W1762" s="1" t="s">
        <v>21</v>
      </c>
      <c r="X1762" s="1">
        <v>14.48</v>
      </c>
      <c r="Y1762" s="4">
        <f t="shared" si="249"/>
        <v>1190.01</v>
      </c>
      <c r="Z1762" s="1" t="s">
        <v>49</v>
      </c>
      <c r="AA1762" s="1" t="s">
        <v>37</v>
      </c>
      <c r="AB1762" s="1" t="s">
        <v>17</v>
      </c>
      <c r="AC1762" s="1" t="s">
        <v>18</v>
      </c>
      <c r="AD1762" s="1" t="s">
        <v>19</v>
      </c>
      <c r="AE1762" s="2">
        <v>40107</v>
      </c>
    </row>
    <row r="1763" spans="1:31" x14ac:dyDescent="0.25">
      <c r="A1763">
        <f t="shared" si="250"/>
        <v>1762</v>
      </c>
      <c r="B1763" s="1">
        <v>19522</v>
      </c>
      <c r="C1763" s="2">
        <v>40106</v>
      </c>
      <c r="D1763" s="1" t="s">
        <v>36</v>
      </c>
      <c r="E1763" s="1" t="str">
        <f t="shared" si="243"/>
        <v>*</v>
      </c>
      <c r="F1763" s="1" t="str">
        <f t="shared" si="244"/>
        <v>*</v>
      </c>
      <c r="G1763" s="1" t="str">
        <f t="shared" si="245"/>
        <v>*</v>
      </c>
      <c r="J1763" s="1" t="str">
        <f t="shared" si="246"/>
        <v>*</v>
      </c>
      <c r="P1763" s="1">
        <v>44</v>
      </c>
      <c r="Q1763" s="1">
        <f t="shared" si="251"/>
        <v>0.05</v>
      </c>
      <c r="T1763" s="4">
        <v>161.80000000000001</v>
      </c>
      <c r="U1763" s="9">
        <f t="shared" si="247"/>
        <v>0</v>
      </c>
      <c r="V1763" s="4">
        <f t="shared" si="248"/>
        <v>3.6772727272727277</v>
      </c>
      <c r="W1763" s="1" t="s">
        <v>21</v>
      </c>
      <c r="X1763" s="1">
        <v>1.49</v>
      </c>
      <c r="Y1763" s="4">
        <f t="shared" si="249"/>
        <v>163.29000000000002</v>
      </c>
      <c r="Z1763" s="1" t="s">
        <v>44</v>
      </c>
      <c r="AA1763" s="1" t="s">
        <v>16</v>
      </c>
      <c r="AB1763" s="1" t="s">
        <v>29</v>
      </c>
      <c r="AC1763" s="1" t="s">
        <v>43</v>
      </c>
      <c r="AD1763" s="1" t="s">
        <v>19</v>
      </c>
      <c r="AE1763" s="2">
        <v>40107</v>
      </c>
    </row>
    <row r="1764" spans="1:31" x14ac:dyDescent="0.25">
      <c r="A1764">
        <f t="shared" si="250"/>
        <v>1763</v>
      </c>
      <c r="B1764" s="1">
        <v>19522</v>
      </c>
      <c r="C1764" s="2">
        <v>40106</v>
      </c>
      <c r="D1764" s="1" t="s">
        <v>36</v>
      </c>
      <c r="E1764" s="1" t="str">
        <f t="shared" si="243"/>
        <v>*</v>
      </c>
      <c r="F1764" s="1" t="str">
        <f t="shared" si="244"/>
        <v>*</v>
      </c>
      <c r="G1764" s="1" t="str">
        <f t="shared" si="245"/>
        <v>*</v>
      </c>
      <c r="J1764" s="1" t="str">
        <f t="shared" si="246"/>
        <v>*</v>
      </c>
      <c r="P1764" s="1">
        <v>37</v>
      </c>
      <c r="Q1764" s="1">
        <f t="shared" si="251"/>
        <v>0.04</v>
      </c>
      <c r="T1764" s="4">
        <v>64.36</v>
      </c>
      <c r="U1764" s="9">
        <f t="shared" si="247"/>
        <v>0</v>
      </c>
      <c r="V1764" s="4">
        <f t="shared" si="248"/>
        <v>1.7394594594594595</v>
      </c>
      <c r="W1764" s="1" t="s">
        <v>21</v>
      </c>
      <c r="X1764" s="1">
        <v>0.7</v>
      </c>
      <c r="Y1764" s="4">
        <f t="shared" si="249"/>
        <v>65.06</v>
      </c>
      <c r="Z1764" s="1" t="s">
        <v>44</v>
      </c>
      <c r="AA1764" s="1" t="s">
        <v>16</v>
      </c>
      <c r="AB1764" s="1" t="s">
        <v>29</v>
      </c>
      <c r="AC1764" s="1" t="s">
        <v>30</v>
      </c>
      <c r="AD1764" s="1" t="s">
        <v>31</v>
      </c>
      <c r="AE1764" s="2">
        <v>40107</v>
      </c>
    </row>
    <row r="1765" spans="1:31" x14ac:dyDescent="0.25">
      <c r="A1765">
        <f t="shared" si="250"/>
        <v>1764</v>
      </c>
      <c r="B1765" s="1">
        <v>26565</v>
      </c>
      <c r="C1765" s="2">
        <v>40107</v>
      </c>
      <c r="D1765" s="1" t="s">
        <v>36</v>
      </c>
      <c r="E1765" s="1" t="str">
        <f t="shared" si="243"/>
        <v>*</v>
      </c>
      <c r="F1765" s="1" t="str">
        <f t="shared" si="244"/>
        <v>*</v>
      </c>
      <c r="G1765" s="1" t="str">
        <f t="shared" si="245"/>
        <v>*</v>
      </c>
      <c r="J1765" s="1" t="str">
        <f t="shared" si="246"/>
        <v>*</v>
      </c>
      <c r="P1765" s="1">
        <v>49</v>
      </c>
      <c r="Q1765" s="1">
        <f t="shared" si="251"/>
        <v>0.05</v>
      </c>
      <c r="T1765" s="4">
        <v>21337.27</v>
      </c>
      <c r="U1765" s="9">
        <f t="shared" si="247"/>
        <v>1</v>
      </c>
      <c r="V1765" s="4">
        <f t="shared" si="248"/>
        <v>435.45448979591839</v>
      </c>
      <c r="W1765" s="1" t="s">
        <v>21</v>
      </c>
      <c r="X1765" s="1">
        <v>19.989999999999998</v>
      </c>
      <c r="Y1765" s="4">
        <f t="shared" si="249"/>
        <v>21357.260000000002</v>
      </c>
      <c r="Z1765" s="1" t="s">
        <v>22</v>
      </c>
      <c r="AA1765" s="1" t="s">
        <v>28</v>
      </c>
      <c r="AB1765" s="1" t="s">
        <v>29</v>
      </c>
      <c r="AC1765" s="1" t="s">
        <v>55</v>
      </c>
      <c r="AD1765" s="1" t="s">
        <v>19</v>
      </c>
      <c r="AE1765" s="2">
        <v>40108</v>
      </c>
    </row>
    <row r="1766" spans="1:31" x14ac:dyDescent="0.25">
      <c r="A1766">
        <f t="shared" si="250"/>
        <v>1765</v>
      </c>
      <c r="B1766" s="1">
        <v>11335</v>
      </c>
      <c r="C1766" s="2">
        <v>40107</v>
      </c>
      <c r="D1766" s="1" t="s">
        <v>20</v>
      </c>
      <c r="E1766" s="1" t="str">
        <f t="shared" si="243"/>
        <v>*</v>
      </c>
      <c r="F1766" s="1" t="str">
        <f t="shared" si="244"/>
        <v>**</v>
      </c>
      <c r="G1766" s="1" t="str">
        <f t="shared" si="245"/>
        <v>**</v>
      </c>
      <c r="J1766" s="1" t="str">
        <f t="shared" si="246"/>
        <v>**</v>
      </c>
      <c r="P1766" s="1">
        <v>8</v>
      </c>
      <c r="Q1766" s="1">
        <f t="shared" si="251"/>
        <v>0.01</v>
      </c>
      <c r="T1766" s="4">
        <v>922.47</v>
      </c>
      <c r="U1766" s="9">
        <f t="shared" si="247"/>
        <v>0</v>
      </c>
      <c r="V1766" s="4">
        <f t="shared" si="248"/>
        <v>115.30875</v>
      </c>
      <c r="W1766" s="1" t="s">
        <v>33</v>
      </c>
      <c r="X1766" s="1">
        <v>14</v>
      </c>
      <c r="Y1766" s="4">
        <f t="shared" si="249"/>
        <v>936.47</v>
      </c>
      <c r="Z1766" s="1" t="s">
        <v>49</v>
      </c>
      <c r="AA1766" s="1" t="s">
        <v>28</v>
      </c>
      <c r="AB1766" s="1" t="s">
        <v>24</v>
      </c>
      <c r="AC1766" s="1" t="s">
        <v>56</v>
      </c>
      <c r="AD1766" s="1" t="s">
        <v>35</v>
      </c>
      <c r="AE1766" s="2">
        <v>40109</v>
      </c>
    </row>
    <row r="1767" spans="1:31" x14ac:dyDescent="0.25">
      <c r="A1767">
        <f t="shared" si="250"/>
        <v>1766</v>
      </c>
      <c r="B1767" s="1">
        <v>58693</v>
      </c>
      <c r="C1767" s="2">
        <v>40107</v>
      </c>
      <c r="D1767" s="1" t="s">
        <v>13</v>
      </c>
      <c r="E1767" s="1" t="str">
        <f t="shared" si="243"/>
        <v>*</v>
      </c>
      <c r="F1767" s="1" t="str">
        <f t="shared" si="244"/>
        <v>*</v>
      </c>
      <c r="G1767" s="1" t="str">
        <f t="shared" si="245"/>
        <v>*</v>
      </c>
      <c r="J1767" s="1" t="str">
        <f t="shared" si="246"/>
        <v>*</v>
      </c>
      <c r="P1767" s="1">
        <v>50</v>
      </c>
      <c r="Q1767" s="1">
        <f t="shared" si="251"/>
        <v>0.06</v>
      </c>
      <c r="T1767" s="4">
        <v>876.64</v>
      </c>
      <c r="U1767" s="9">
        <f t="shared" si="247"/>
        <v>0</v>
      </c>
      <c r="V1767" s="4">
        <f t="shared" si="248"/>
        <v>17.532799999999998</v>
      </c>
      <c r="W1767" s="1" t="s">
        <v>21</v>
      </c>
      <c r="X1767" s="1">
        <v>13.18</v>
      </c>
      <c r="Y1767" s="4">
        <f t="shared" si="249"/>
        <v>889.81999999999994</v>
      </c>
      <c r="Z1767" s="1" t="s">
        <v>54</v>
      </c>
      <c r="AA1767" s="1" t="s">
        <v>28</v>
      </c>
      <c r="AB1767" s="1" t="s">
        <v>29</v>
      </c>
      <c r="AC1767" s="1" t="s">
        <v>43</v>
      </c>
      <c r="AD1767" s="1" t="s">
        <v>19</v>
      </c>
      <c r="AE1767" s="2">
        <v>40111</v>
      </c>
    </row>
    <row r="1768" spans="1:31" x14ac:dyDescent="0.25">
      <c r="A1768">
        <f t="shared" si="250"/>
        <v>1767</v>
      </c>
      <c r="B1768" s="1">
        <v>6246</v>
      </c>
      <c r="C1768" s="2">
        <v>40107</v>
      </c>
      <c r="D1768" s="1" t="s">
        <v>27</v>
      </c>
      <c r="E1768" s="1" t="str">
        <f t="shared" si="243"/>
        <v>*</v>
      </c>
      <c r="F1768" s="1" t="str">
        <f t="shared" si="244"/>
        <v>*</v>
      </c>
      <c r="G1768" s="1" t="str">
        <f t="shared" si="245"/>
        <v>*</v>
      </c>
      <c r="J1768" s="1" t="str">
        <f t="shared" si="246"/>
        <v>*</v>
      </c>
      <c r="P1768" s="1">
        <v>13</v>
      </c>
      <c r="Q1768" s="1">
        <f t="shared" si="251"/>
        <v>0.02</v>
      </c>
      <c r="T1768" s="4">
        <v>52.38</v>
      </c>
      <c r="U1768" s="9">
        <f t="shared" si="247"/>
        <v>0</v>
      </c>
      <c r="V1768" s="4">
        <f t="shared" si="248"/>
        <v>4.0292307692307698</v>
      </c>
      <c r="W1768" s="1" t="s">
        <v>21</v>
      </c>
      <c r="X1768" s="1">
        <v>0.99</v>
      </c>
      <c r="Y1768" s="4">
        <f t="shared" si="249"/>
        <v>53.370000000000005</v>
      </c>
      <c r="Z1768" s="1" t="s">
        <v>22</v>
      </c>
      <c r="AA1768" s="1" t="s">
        <v>37</v>
      </c>
      <c r="AB1768" s="1" t="s">
        <v>29</v>
      </c>
      <c r="AC1768" s="1" t="s">
        <v>61</v>
      </c>
      <c r="AD1768" s="1" t="s">
        <v>31</v>
      </c>
      <c r="AE1768" s="2">
        <v>40109</v>
      </c>
    </row>
    <row r="1769" spans="1:31" x14ac:dyDescent="0.25">
      <c r="A1769">
        <f t="shared" si="250"/>
        <v>1768</v>
      </c>
      <c r="B1769" s="1">
        <v>11335</v>
      </c>
      <c r="C1769" s="2">
        <v>40107</v>
      </c>
      <c r="D1769" s="1" t="s">
        <v>20</v>
      </c>
      <c r="E1769" s="1" t="str">
        <f t="shared" si="243"/>
        <v>*</v>
      </c>
      <c r="F1769" s="1" t="str">
        <f t="shared" si="244"/>
        <v>**</v>
      </c>
      <c r="G1769" s="1" t="str">
        <f t="shared" si="245"/>
        <v>**</v>
      </c>
      <c r="J1769" s="1" t="str">
        <f t="shared" si="246"/>
        <v>**</v>
      </c>
      <c r="P1769" s="1">
        <v>3</v>
      </c>
      <c r="Q1769" s="1">
        <f t="shared" si="251"/>
        <v>0.01</v>
      </c>
      <c r="T1769" s="4">
        <v>14.84</v>
      </c>
      <c r="U1769" s="9">
        <f t="shared" si="247"/>
        <v>0</v>
      </c>
      <c r="V1769" s="4">
        <f t="shared" si="248"/>
        <v>4.9466666666666663</v>
      </c>
      <c r="W1769" s="1" t="s">
        <v>21</v>
      </c>
      <c r="X1769" s="1">
        <v>0.49</v>
      </c>
      <c r="Y1769" s="4">
        <f t="shared" si="249"/>
        <v>15.33</v>
      </c>
      <c r="Z1769" s="1" t="s">
        <v>49</v>
      </c>
      <c r="AA1769" s="1" t="s">
        <v>28</v>
      </c>
      <c r="AB1769" s="1" t="s">
        <v>29</v>
      </c>
      <c r="AC1769" s="1" t="s">
        <v>58</v>
      </c>
      <c r="AD1769" s="1" t="s">
        <v>19</v>
      </c>
      <c r="AE1769" s="2">
        <v>40108</v>
      </c>
    </row>
    <row r="1770" spans="1:31" x14ac:dyDescent="0.25">
      <c r="A1770">
        <f t="shared" si="250"/>
        <v>1769</v>
      </c>
      <c r="B1770" s="1">
        <v>48929</v>
      </c>
      <c r="C1770" s="2">
        <v>40108</v>
      </c>
      <c r="D1770" s="1" t="s">
        <v>20</v>
      </c>
      <c r="E1770" s="1" t="str">
        <f t="shared" si="243"/>
        <v>*</v>
      </c>
      <c r="F1770" s="1" t="str">
        <f t="shared" si="244"/>
        <v>**</v>
      </c>
      <c r="G1770" s="1" t="str">
        <f t="shared" si="245"/>
        <v>**</v>
      </c>
      <c r="J1770" s="1" t="str">
        <f t="shared" si="246"/>
        <v>**</v>
      </c>
      <c r="P1770" s="1">
        <v>45</v>
      </c>
      <c r="Q1770" s="1">
        <f t="shared" si="251"/>
        <v>0.05</v>
      </c>
      <c r="T1770" s="4">
        <v>2096.6999999999998</v>
      </c>
      <c r="U1770" s="9">
        <f t="shared" si="247"/>
        <v>1</v>
      </c>
      <c r="V1770" s="4">
        <f t="shared" si="248"/>
        <v>46.593333333333327</v>
      </c>
      <c r="W1770" s="1" t="s">
        <v>21</v>
      </c>
      <c r="X1770" s="1">
        <v>5.86</v>
      </c>
      <c r="Y1770" s="4">
        <f t="shared" si="249"/>
        <v>2102.56</v>
      </c>
      <c r="Z1770" s="1" t="s">
        <v>53</v>
      </c>
      <c r="AA1770" s="1" t="s">
        <v>23</v>
      </c>
      <c r="AB1770" s="1" t="s">
        <v>29</v>
      </c>
      <c r="AC1770" s="1" t="s">
        <v>40</v>
      </c>
      <c r="AD1770" s="1" t="s">
        <v>19</v>
      </c>
      <c r="AE1770" s="2">
        <v>40111</v>
      </c>
    </row>
    <row r="1771" spans="1:31" x14ac:dyDescent="0.25">
      <c r="A1771">
        <f t="shared" si="250"/>
        <v>1770</v>
      </c>
      <c r="B1771" s="1">
        <v>48929</v>
      </c>
      <c r="C1771" s="2">
        <v>40108</v>
      </c>
      <c r="D1771" s="1" t="s">
        <v>20</v>
      </c>
      <c r="E1771" s="1" t="str">
        <f t="shared" si="243"/>
        <v>*</v>
      </c>
      <c r="F1771" s="1" t="str">
        <f t="shared" si="244"/>
        <v>**</v>
      </c>
      <c r="G1771" s="1" t="str">
        <f t="shared" si="245"/>
        <v>**</v>
      </c>
      <c r="J1771" s="1" t="str">
        <f t="shared" si="246"/>
        <v>**</v>
      </c>
      <c r="P1771" s="1">
        <v>1</v>
      </c>
      <c r="Q1771" s="1">
        <f t="shared" si="251"/>
        <v>0.01</v>
      </c>
      <c r="T1771" s="4">
        <v>55.43</v>
      </c>
      <c r="U1771" s="9">
        <f t="shared" si="247"/>
        <v>0</v>
      </c>
      <c r="V1771" s="4">
        <f t="shared" si="248"/>
        <v>55.43</v>
      </c>
      <c r="W1771" s="1" t="s">
        <v>21</v>
      </c>
      <c r="X1771" s="1">
        <v>19.989999999999998</v>
      </c>
      <c r="Y1771" s="4">
        <f t="shared" si="249"/>
        <v>75.42</v>
      </c>
      <c r="Z1771" s="1" t="s">
        <v>64</v>
      </c>
      <c r="AA1771" s="1" t="s">
        <v>23</v>
      </c>
      <c r="AB1771" s="1" t="s">
        <v>29</v>
      </c>
      <c r="AC1771" s="1" t="s">
        <v>40</v>
      </c>
      <c r="AD1771" s="1" t="s">
        <v>19</v>
      </c>
      <c r="AE1771" s="2">
        <v>40109</v>
      </c>
    </row>
    <row r="1772" spans="1:31" x14ac:dyDescent="0.25">
      <c r="A1772">
        <f t="shared" si="250"/>
        <v>1771</v>
      </c>
      <c r="B1772" s="1">
        <v>34631</v>
      </c>
      <c r="C1772" s="2">
        <v>40109</v>
      </c>
      <c r="D1772" s="1" t="s">
        <v>27</v>
      </c>
      <c r="E1772" s="1" t="str">
        <f t="shared" si="243"/>
        <v>*</v>
      </c>
      <c r="F1772" s="1" t="str">
        <f t="shared" si="244"/>
        <v>*</v>
      </c>
      <c r="G1772" s="1" t="str">
        <f t="shared" si="245"/>
        <v>*</v>
      </c>
      <c r="J1772" s="1" t="str">
        <f t="shared" si="246"/>
        <v>*</v>
      </c>
      <c r="P1772" s="1">
        <v>19</v>
      </c>
      <c r="Q1772" s="1">
        <f t="shared" si="251"/>
        <v>0.02</v>
      </c>
      <c r="T1772" s="4">
        <v>12616.2</v>
      </c>
      <c r="U1772" s="9">
        <f t="shared" si="247"/>
        <v>1</v>
      </c>
      <c r="V1772" s="4">
        <f t="shared" si="248"/>
        <v>664.01052631578955</v>
      </c>
      <c r="W1772" s="1" t="s">
        <v>21</v>
      </c>
      <c r="X1772" s="1">
        <v>24.49</v>
      </c>
      <c r="Y1772" s="4">
        <f t="shared" si="249"/>
        <v>12640.69</v>
      </c>
      <c r="Z1772" s="1" t="s">
        <v>39</v>
      </c>
      <c r="AA1772" s="1" t="s">
        <v>28</v>
      </c>
      <c r="AB1772" s="1" t="s">
        <v>24</v>
      </c>
      <c r="AC1772" s="1" t="s">
        <v>47</v>
      </c>
      <c r="AD1772" s="1" t="s">
        <v>48</v>
      </c>
      <c r="AE1772" s="2">
        <v>40111</v>
      </c>
    </row>
    <row r="1773" spans="1:31" x14ac:dyDescent="0.25">
      <c r="A1773">
        <f t="shared" si="250"/>
        <v>1772</v>
      </c>
      <c r="B1773" s="1">
        <v>34918</v>
      </c>
      <c r="C1773" s="2">
        <v>40109</v>
      </c>
      <c r="D1773" s="1" t="s">
        <v>36</v>
      </c>
      <c r="E1773" s="1" t="str">
        <f t="shared" si="243"/>
        <v>*</v>
      </c>
      <c r="F1773" s="1" t="str">
        <f t="shared" si="244"/>
        <v>*</v>
      </c>
      <c r="G1773" s="1" t="str">
        <f t="shared" si="245"/>
        <v>*</v>
      </c>
      <c r="J1773" s="1" t="str">
        <f t="shared" si="246"/>
        <v>*</v>
      </c>
      <c r="P1773" s="1">
        <v>12</v>
      </c>
      <c r="Q1773" s="1">
        <f t="shared" si="251"/>
        <v>0.02</v>
      </c>
      <c r="T1773" s="4">
        <v>2230.9699999999998</v>
      </c>
      <c r="U1773" s="9">
        <f t="shared" si="247"/>
        <v>1</v>
      </c>
      <c r="V1773" s="4">
        <f t="shared" si="248"/>
        <v>185.91416666666666</v>
      </c>
      <c r="W1773" s="1" t="s">
        <v>33</v>
      </c>
      <c r="X1773" s="1">
        <v>26.2</v>
      </c>
      <c r="Y1773" s="4">
        <f t="shared" si="249"/>
        <v>2257.1699999999996</v>
      </c>
      <c r="Z1773" s="1" t="s">
        <v>22</v>
      </c>
      <c r="AA1773" s="1" t="s">
        <v>28</v>
      </c>
      <c r="AB1773" s="1" t="s">
        <v>17</v>
      </c>
      <c r="AC1773" s="1" t="s">
        <v>34</v>
      </c>
      <c r="AD1773" s="1" t="s">
        <v>35</v>
      </c>
      <c r="AE1773" s="2">
        <v>40110</v>
      </c>
    </row>
    <row r="1774" spans="1:31" x14ac:dyDescent="0.25">
      <c r="A1774">
        <f t="shared" si="250"/>
        <v>1773</v>
      </c>
      <c r="B1774" s="1">
        <v>34918</v>
      </c>
      <c r="C1774" s="2">
        <v>40109</v>
      </c>
      <c r="D1774" s="1" t="s">
        <v>36</v>
      </c>
      <c r="E1774" s="1" t="str">
        <f t="shared" si="243"/>
        <v>*</v>
      </c>
      <c r="F1774" s="1" t="str">
        <f t="shared" si="244"/>
        <v>*</v>
      </c>
      <c r="G1774" s="1" t="str">
        <f t="shared" si="245"/>
        <v>*</v>
      </c>
      <c r="J1774" s="1" t="str">
        <f t="shared" si="246"/>
        <v>*</v>
      </c>
      <c r="P1774" s="1">
        <v>25</v>
      </c>
      <c r="Q1774" s="1">
        <f t="shared" si="251"/>
        <v>3.5000000000000003E-2</v>
      </c>
      <c r="T1774" s="4">
        <v>200.77</v>
      </c>
      <c r="U1774" s="9">
        <f t="shared" si="247"/>
        <v>0</v>
      </c>
      <c r="V1774" s="4">
        <f t="shared" si="248"/>
        <v>8.030800000000001</v>
      </c>
      <c r="W1774" s="1" t="s">
        <v>21</v>
      </c>
      <c r="X1774" s="1">
        <v>7.98</v>
      </c>
      <c r="Y1774" s="4">
        <f t="shared" si="249"/>
        <v>208.75</v>
      </c>
      <c r="Z1774" s="1" t="s">
        <v>22</v>
      </c>
      <c r="AA1774" s="1" t="s">
        <v>28</v>
      </c>
      <c r="AB1774" s="1" t="s">
        <v>17</v>
      </c>
      <c r="AC1774" s="1" t="s">
        <v>18</v>
      </c>
      <c r="AD1774" s="1" t="s">
        <v>31</v>
      </c>
      <c r="AE1774" s="2">
        <v>40111</v>
      </c>
    </row>
    <row r="1775" spans="1:31" x14ac:dyDescent="0.25">
      <c r="A1775">
        <f t="shared" si="250"/>
        <v>1774</v>
      </c>
      <c r="B1775" s="1">
        <v>34631</v>
      </c>
      <c r="C1775" s="2">
        <v>40109</v>
      </c>
      <c r="D1775" s="1" t="s">
        <v>27</v>
      </c>
      <c r="E1775" s="1" t="str">
        <f t="shared" si="243"/>
        <v>*</v>
      </c>
      <c r="F1775" s="1" t="str">
        <f t="shared" si="244"/>
        <v>*</v>
      </c>
      <c r="G1775" s="1" t="str">
        <f t="shared" si="245"/>
        <v>*</v>
      </c>
      <c r="J1775" s="1" t="str">
        <f t="shared" si="246"/>
        <v>*</v>
      </c>
      <c r="P1775" s="1">
        <v>5</v>
      </c>
      <c r="Q1775" s="1">
        <f t="shared" si="251"/>
        <v>0.01</v>
      </c>
      <c r="T1775" s="4">
        <v>22.06</v>
      </c>
      <c r="U1775" s="9">
        <f t="shared" si="247"/>
        <v>0</v>
      </c>
      <c r="V1775" s="4">
        <f t="shared" si="248"/>
        <v>4.4119999999999999</v>
      </c>
      <c r="W1775" s="1" t="s">
        <v>21</v>
      </c>
      <c r="X1775" s="1">
        <v>6.27</v>
      </c>
      <c r="Y1775" s="4">
        <f t="shared" si="249"/>
        <v>28.33</v>
      </c>
      <c r="Z1775" s="1" t="s">
        <v>39</v>
      </c>
      <c r="AA1775" s="1" t="s">
        <v>28</v>
      </c>
      <c r="AB1775" s="1" t="s">
        <v>29</v>
      </c>
      <c r="AC1775" s="1" t="s">
        <v>43</v>
      </c>
      <c r="AD1775" s="1" t="s">
        <v>19</v>
      </c>
      <c r="AE1775" s="2">
        <v>40110</v>
      </c>
    </row>
    <row r="1776" spans="1:31" x14ac:dyDescent="0.25">
      <c r="A1776">
        <f t="shared" si="250"/>
        <v>1775</v>
      </c>
      <c r="B1776" s="1">
        <v>38887</v>
      </c>
      <c r="C1776" s="2">
        <v>40110</v>
      </c>
      <c r="D1776" s="1" t="s">
        <v>32</v>
      </c>
      <c r="E1776" s="1" t="str">
        <f t="shared" si="243"/>
        <v>***</v>
      </c>
      <c r="F1776" s="1" t="str">
        <f t="shared" si="244"/>
        <v>***</v>
      </c>
      <c r="G1776" s="1" t="str">
        <f t="shared" si="245"/>
        <v>***</v>
      </c>
      <c r="J1776" s="1" t="str">
        <f t="shared" si="246"/>
        <v>***</v>
      </c>
      <c r="P1776" s="1">
        <v>25</v>
      </c>
      <c r="Q1776" s="1">
        <f t="shared" si="251"/>
        <v>3.5000000000000003E-2</v>
      </c>
      <c r="T1776" s="4">
        <v>378.9</v>
      </c>
      <c r="U1776" s="9">
        <f t="shared" si="247"/>
        <v>0</v>
      </c>
      <c r="V1776" s="4">
        <f t="shared" si="248"/>
        <v>15.155999999999999</v>
      </c>
      <c r="W1776" s="1" t="s">
        <v>21</v>
      </c>
      <c r="X1776" s="1">
        <v>7.17</v>
      </c>
      <c r="Y1776" s="4">
        <f t="shared" si="249"/>
        <v>386.07</v>
      </c>
      <c r="Z1776" s="1" t="s">
        <v>46</v>
      </c>
      <c r="AA1776" s="1" t="s">
        <v>16</v>
      </c>
      <c r="AB1776" s="1" t="s">
        <v>29</v>
      </c>
      <c r="AC1776" s="1" t="s">
        <v>43</v>
      </c>
      <c r="AD1776" s="1" t="s">
        <v>19</v>
      </c>
      <c r="AE1776" s="2">
        <v>40111</v>
      </c>
    </row>
    <row r="1777" spans="1:31" x14ac:dyDescent="0.25">
      <c r="A1777">
        <f t="shared" si="250"/>
        <v>1776</v>
      </c>
      <c r="B1777" s="1">
        <v>38887</v>
      </c>
      <c r="C1777" s="2">
        <v>40110</v>
      </c>
      <c r="D1777" s="1" t="s">
        <v>32</v>
      </c>
      <c r="E1777" s="1" t="str">
        <f t="shared" si="243"/>
        <v>***</v>
      </c>
      <c r="F1777" s="1" t="str">
        <f t="shared" si="244"/>
        <v>***</v>
      </c>
      <c r="G1777" s="1" t="str">
        <f t="shared" si="245"/>
        <v>***</v>
      </c>
      <c r="J1777" s="1" t="str">
        <f t="shared" si="246"/>
        <v>***</v>
      </c>
      <c r="P1777" s="1">
        <v>50</v>
      </c>
      <c r="Q1777" s="1">
        <f t="shared" si="251"/>
        <v>0.06</v>
      </c>
      <c r="T1777" s="4">
        <v>264.05</v>
      </c>
      <c r="U1777" s="9">
        <f t="shared" si="247"/>
        <v>0</v>
      </c>
      <c r="V1777" s="4">
        <f t="shared" si="248"/>
        <v>5.2810000000000006</v>
      </c>
      <c r="W1777" s="1" t="s">
        <v>21</v>
      </c>
      <c r="X1777" s="1">
        <v>1.99</v>
      </c>
      <c r="Y1777" s="4">
        <f t="shared" si="249"/>
        <v>266.04000000000002</v>
      </c>
      <c r="Z1777" s="1" t="s">
        <v>46</v>
      </c>
      <c r="AA1777" s="1" t="s">
        <v>16</v>
      </c>
      <c r="AB1777" s="1" t="s">
        <v>29</v>
      </c>
      <c r="AC1777" s="1" t="s">
        <v>30</v>
      </c>
      <c r="AD1777" s="1" t="s">
        <v>31</v>
      </c>
      <c r="AE1777" s="2">
        <v>40112</v>
      </c>
    </row>
    <row r="1778" spans="1:31" x14ac:dyDescent="0.25">
      <c r="A1778">
        <f t="shared" si="250"/>
        <v>1777</v>
      </c>
      <c r="B1778" s="1">
        <v>4835</v>
      </c>
      <c r="C1778" s="2">
        <v>40110</v>
      </c>
      <c r="D1778" s="1" t="s">
        <v>32</v>
      </c>
      <c r="E1778" s="1" t="str">
        <f t="shared" si="243"/>
        <v>***</v>
      </c>
      <c r="F1778" s="1" t="str">
        <f t="shared" si="244"/>
        <v>***</v>
      </c>
      <c r="G1778" s="1" t="str">
        <f t="shared" si="245"/>
        <v>***</v>
      </c>
      <c r="J1778" s="1" t="str">
        <f t="shared" si="246"/>
        <v>***</v>
      </c>
      <c r="P1778" s="1">
        <v>3</v>
      </c>
      <c r="Q1778" s="1">
        <f t="shared" si="251"/>
        <v>0.01</v>
      </c>
      <c r="T1778" s="4">
        <v>9.4</v>
      </c>
      <c r="U1778" s="9">
        <f t="shared" si="247"/>
        <v>0</v>
      </c>
      <c r="V1778" s="4">
        <f t="shared" si="248"/>
        <v>3.1333333333333333</v>
      </c>
      <c r="W1778" s="1" t="s">
        <v>21</v>
      </c>
      <c r="X1778" s="1">
        <v>1.92</v>
      </c>
      <c r="Y1778" s="4">
        <f t="shared" si="249"/>
        <v>11.32</v>
      </c>
      <c r="Z1778" s="1" t="s">
        <v>15</v>
      </c>
      <c r="AA1778" s="1" t="s">
        <v>37</v>
      </c>
      <c r="AB1778" s="1" t="s">
        <v>29</v>
      </c>
      <c r="AC1778" s="1" t="s">
        <v>45</v>
      </c>
      <c r="AD1778" s="1" t="s">
        <v>31</v>
      </c>
      <c r="AE1778" s="2">
        <v>40110</v>
      </c>
    </row>
    <row r="1779" spans="1:31" x14ac:dyDescent="0.25">
      <c r="A1779">
        <f t="shared" si="250"/>
        <v>1778</v>
      </c>
      <c r="B1779" s="1">
        <v>50656</v>
      </c>
      <c r="C1779" s="2">
        <v>40111</v>
      </c>
      <c r="D1779" s="1" t="s">
        <v>32</v>
      </c>
      <c r="E1779" s="1" t="str">
        <f t="shared" si="243"/>
        <v>***</v>
      </c>
      <c r="F1779" s="1" t="str">
        <f t="shared" si="244"/>
        <v>***</v>
      </c>
      <c r="G1779" s="1" t="str">
        <f t="shared" si="245"/>
        <v>***</v>
      </c>
      <c r="J1779" s="1" t="str">
        <f t="shared" si="246"/>
        <v>***</v>
      </c>
      <c r="P1779" s="1">
        <v>31</v>
      </c>
      <c r="Q1779" s="1">
        <f t="shared" si="251"/>
        <v>0.04</v>
      </c>
      <c r="T1779" s="4">
        <v>16451.330000000002</v>
      </c>
      <c r="U1779" s="9">
        <f t="shared" si="247"/>
        <v>1</v>
      </c>
      <c r="V1779" s="4">
        <f t="shared" si="248"/>
        <v>530.68806451612909</v>
      </c>
      <c r="W1779" s="1" t="s">
        <v>33</v>
      </c>
      <c r="X1779" s="1">
        <v>56</v>
      </c>
      <c r="Y1779" s="4">
        <f t="shared" si="249"/>
        <v>16507.330000000002</v>
      </c>
      <c r="Z1779" s="1" t="s">
        <v>15</v>
      </c>
      <c r="AA1779" s="1" t="s">
        <v>16</v>
      </c>
      <c r="AB1779" s="1" t="s">
        <v>17</v>
      </c>
      <c r="AC1779" s="1" t="s">
        <v>34</v>
      </c>
      <c r="AD1779" s="1" t="s">
        <v>35</v>
      </c>
      <c r="AE1779" s="2">
        <v>40112</v>
      </c>
    </row>
    <row r="1780" spans="1:31" x14ac:dyDescent="0.25">
      <c r="A1780">
        <f t="shared" si="250"/>
        <v>1779</v>
      </c>
      <c r="B1780" s="1">
        <v>50656</v>
      </c>
      <c r="C1780" s="2">
        <v>40111</v>
      </c>
      <c r="D1780" s="1" t="s">
        <v>32</v>
      </c>
      <c r="E1780" s="1" t="str">
        <f t="shared" si="243"/>
        <v>***</v>
      </c>
      <c r="F1780" s="1" t="str">
        <f t="shared" si="244"/>
        <v>***</v>
      </c>
      <c r="G1780" s="1" t="str">
        <f t="shared" si="245"/>
        <v>***</v>
      </c>
      <c r="J1780" s="1" t="str">
        <f t="shared" si="246"/>
        <v>***</v>
      </c>
      <c r="P1780" s="1">
        <v>39</v>
      </c>
      <c r="Q1780" s="1">
        <f t="shared" si="251"/>
        <v>0.04</v>
      </c>
      <c r="T1780" s="4">
        <v>485.97</v>
      </c>
      <c r="U1780" s="9">
        <f t="shared" si="247"/>
        <v>0</v>
      </c>
      <c r="V1780" s="4">
        <f t="shared" si="248"/>
        <v>12.460769230769232</v>
      </c>
      <c r="W1780" s="1" t="s">
        <v>21</v>
      </c>
      <c r="X1780" s="1">
        <v>5.16</v>
      </c>
      <c r="Y1780" s="4">
        <f t="shared" si="249"/>
        <v>491.13000000000005</v>
      </c>
      <c r="Z1780" s="1" t="s">
        <v>15</v>
      </c>
      <c r="AA1780" s="1" t="s">
        <v>16</v>
      </c>
      <c r="AB1780" s="1" t="s">
        <v>17</v>
      </c>
      <c r="AC1780" s="1" t="s">
        <v>18</v>
      </c>
      <c r="AD1780" s="1" t="s">
        <v>19</v>
      </c>
      <c r="AE1780" s="2">
        <v>40111</v>
      </c>
    </row>
    <row r="1781" spans="1:31" x14ac:dyDescent="0.25">
      <c r="A1781">
        <f t="shared" si="250"/>
        <v>1780</v>
      </c>
      <c r="B1781" s="1">
        <v>50656</v>
      </c>
      <c r="C1781" s="2">
        <v>40111</v>
      </c>
      <c r="D1781" s="1" t="s">
        <v>32</v>
      </c>
      <c r="E1781" s="1" t="str">
        <f t="shared" si="243"/>
        <v>***</v>
      </c>
      <c r="F1781" s="1" t="str">
        <f t="shared" si="244"/>
        <v>***</v>
      </c>
      <c r="G1781" s="1" t="str">
        <f t="shared" si="245"/>
        <v>***</v>
      </c>
      <c r="J1781" s="1" t="str">
        <f t="shared" si="246"/>
        <v>***</v>
      </c>
      <c r="P1781" s="1">
        <v>42</v>
      </c>
      <c r="Q1781" s="1">
        <f t="shared" si="251"/>
        <v>0.05</v>
      </c>
      <c r="T1781" s="4">
        <v>194.2</v>
      </c>
      <c r="U1781" s="9">
        <f t="shared" si="247"/>
        <v>0</v>
      </c>
      <c r="V1781" s="4">
        <f t="shared" si="248"/>
        <v>4.6238095238095234</v>
      </c>
      <c r="W1781" s="1" t="s">
        <v>21</v>
      </c>
      <c r="X1781" s="1">
        <v>5.15</v>
      </c>
      <c r="Y1781" s="4">
        <f t="shared" si="249"/>
        <v>199.35</v>
      </c>
      <c r="Z1781" s="1" t="s">
        <v>15</v>
      </c>
      <c r="AA1781" s="1" t="s">
        <v>16</v>
      </c>
      <c r="AB1781" s="1" t="s">
        <v>29</v>
      </c>
      <c r="AC1781" s="1" t="s">
        <v>63</v>
      </c>
      <c r="AD1781" s="1" t="s">
        <v>19</v>
      </c>
      <c r="AE1781" s="2">
        <v>40113</v>
      </c>
    </row>
    <row r="1782" spans="1:31" x14ac:dyDescent="0.25">
      <c r="A1782">
        <f t="shared" si="250"/>
        <v>1781</v>
      </c>
      <c r="B1782" s="1">
        <v>17124</v>
      </c>
      <c r="C1782" s="2">
        <v>40111</v>
      </c>
      <c r="D1782" s="1" t="s">
        <v>32</v>
      </c>
      <c r="E1782" s="1" t="str">
        <f t="shared" si="243"/>
        <v>***</v>
      </c>
      <c r="F1782" s="1" t="str">
        <f t="shared" si="244"/>
        <v>***</v>
      </c>
      <c r="G1782" s="1" t="str">
        <f t="shared" si="245"/>
        <v>***</v>
      </c>
      <c r="J1782" s="1" t="str">
        <f t="shared" si="246"/>
        <v>***</v>
      </c>
      <c r="P1782" s="1">
        <v>39</v>
      </c>
      <c r="Q1782" s="1">
        <f t="shared" si="251"/>
        <v>0.04</v>
      </c>
      <c r="T1782" s="4">
        <v>128.31</v>
      </c>
      <c r="U1782" s="9">
        <f t="shared" si="247"/>
        <v>0</v>
      </c>
      <c r="V1782" s="4">
        <f t="shared" si="248"/>
        <v>3.29</v>
      </c>
      <c r="W1782" s="1" t="s">
        <v>14</v>
      </c>
      <c r="X1782" s="1">
        <v>1.92</v>
      </c>
      <c r="Y1782" s="4">
        <f t="shared" si="249"/>
        <v>130.22999999999999</v>
      </c>
      <c r="Z1782" s="1" t="s">
        <v>49</v>
      </c>
      <c r="AA1782" s="1" t="s">
        <v>37</v>
      </c>
      <c r="AB1782" s="1" t="s">
        <v>29</v>
      </c>
      <c r="AC1782" s="1" t="s">
        <v>45</v>
      </c>
      <c r="AD1782" s="1" t="s">
        <v>31</v>
      </c>
      <c r="AE1782" s="2">
        <v>40112</v>
      </c>
    </row>
    <row r="1783" spans="1:31" x14ac:dyDescent="0.25">
      <c r="A1783">
        <f t="shared" si="250"/>
        <v>1782</v>
      </c>
      <c r="B1783" s="1">
        <v>50656</v>
      </c>
      <c r="C1783" s="2">
        <v>40111</v>
      </c>
      <c r="D1783" s="1" t="s">
        <v>32</v>
      </c>
      <c r="E1783" s="1" t="str">
        <f t="shared" si="243"/>
        <v>***</v>
      </c>
      <c r="F1783" s="1" t="str">
        <f t="shared" si="244"/>
        <v>***</v>
      </c>
      <c r="G1783" s="1" t="str">
        <f t="shared" si="245"/>
        <v>***</v>
      </c>
      <c r="J1783" s="1" t="str">
        <f t="shared" si="246"/>
        <v>***</v>
      </c>
      <c r="P1783" s="1">
        <v>15</v>
      </c>
      <c r="Q1783" s="1">
        <f t="shared" si="251"/>
        <v>0.02</v>
      </c>
      <c r="T1783" s="4">
        <v>109.71</v>
      </c>
      <c r="U1783" s="9">
        <f t="shared" si="247"/>
        <v>0</v>
      </c>
      <c r="V1783" s="4">
        <f t="shared" si="248"/>
        <v>7.3139999999999992</v>
      </c>
      <c r="W1783" s="1" t="s">
        <v>21</v>
      </c>
      <c r="X1783" s="1">
        <v>3.68</v>
      </c>
      <c r="Y1783" s="4">
        <f t="shared" si="249"/>
        <v>113.39</v>
      </c>
      <c r="Z1783" s="1" t="s">
        <v>15</v>
      </c>
      <c r="AA1783" s="1" t="s">
        <v>16</v>
      </c>
      <c r="AB1783" s="1" t="s">
        <v>17</v>
      </c>
      <c r="AC1783" s="1" t="s">
        <v>18</v>
      </c>
      <c r="AD1783" s="1" t="s">
        <v>31</v>
      </c>
      <c r="AE1783" s="2">
        <v>40112</v>
      </c>
    </row>
    <row r="1784" spans="1:31" x14ac:dyDescent="0.25">
      <c r="A1784">
        <f t="shared" si="250"/>
        <v>1783</v>
      </c>
      <c r="B1784" s="1">
        <v>38599</v>
      </c>
      <c r="C1784" s="2">
        <v>40112</v>
      </c>
      <c r="D1784" s="1" t="s">
        <v>20</v>
      </c>
      <c r="E1784" s="1" t="str">
        <f t="shared" si="243"/>
        <v>*</v>
      </c>
      <c r="F1784" s="1" t="str">
        <f t="shared" si="244"/>
        <v>**</v>
      </c>
      <c r="G1784" s="1" t="str">
        <f t="shared" si="245"/>
        <v>**</v>
      </c>
      <c r="J1784" s="1" t="str">
        <f t="shared" si="246"/>
        <v>**</v>
      </c>
      <c r="P1784" s="1">
        <v>27</v>
      </c>
      <c r="Q1784" s="1">
        <f t="shared" si="251"/>
        <v>3.5000000000000003E-2</v>
      </c>
      <c r="T1784" s="4">
        <v>2651.23</v>
      </c>
      <c r="U1784" s="9">
        <f t="shared" si="247"/>
        <v>1</v>
      </c>
      <c r="V1784" s="4">
        <f t="shared" si="248"/>
        <v>98.193703703703704</v>
      </c>
      <c r="W1784" s="1" t="s">
        <v>21</v>
      </c>
      <c r="X1784" s="1">
        <v>35</v>
      </c>
      <c r="Y1784" s="4">
        <f t="shared" si="249"/>
        <v>2686.23</v>
      </c>
      <c r="Z1784" s="1" t="s">
        <v>53</v>
      </c>
      <c r="AA1784" s="1" t="s">
        <v>16</v>
      </c>
      <c r="AB1784" s="1" t="s">
        <v>29</v>
      </c>
      <c r="AC1784" s="1" t="s">
        <v>55</v>
      </c>
      <c r="AD1784" s="1" t="s">
        <v>48</v>
      </c>
      <c r="AE1784" s="2">
        <v>40113</v>
      </c>
    </row>
    <row r="1785" spans="1:31" x14ac:dyDescent="0.25">
      <c r="A1785">
        <f t="shared" si="250"/>
        <v>1784</v>
      </c>
      <c r="B1785" s="1">
        <v>17251</v>
      </c>
      <c r="C1785" s="2">
        <v>40113</v>
      </c>
      <c r="D1785" s="1" t="s">
        <v>27</v>
      </c>
      <c r="E1785" s="1" t="str">
        <f t="shared" si="243"/>
        <v>*</v>
      </c>
      <c r="F1785" s="1" t="str">
        <f t="shared" si="244"/>
        <v>*</v>
      </c>
      <c r="G1785" s="1" t="str">
        <f t="shared" si="245"/>
        <v>*</v>
      </c>
      <c r="J1785" s="1" t="str">
        <f t="shared" si="246"/>
        <v>*</v>
      </c>
      <c r="P1785" s="1">
        <v>26</v>
      </c>
      <c r="Q1785" s="1">
        <f t="shared" si="251"/>
        <v>3.5000000000000003E-2</v>
      </c>
      <c r="T1785" s="4">
        <v>2951.4380000000001</v>
      </c>
      <c r="U1785" s="9">
        <f t="shared" si="247"/>
        <v>1</v>
      </c>
      <c r="V1785" s="4">
        <f t="shared" si="248"/>
        <v>113.51684615384616</v>
      </c>
      <c r="W1785" s="1" t="s">
        <v>21</v>
      </c>
      <c r="X1785" s="1">
        <v>8.99</v>
      </c>
      <c r="Y1785" s="4">
        <f t="shared" si="249"/>
        <v>2960.4279999999999</v>
      </c>
      <c r="Z1785" s="1" t="s">
        <v>46</v>
      </c>
      <c r="AA1785" s="1" t="s">
        <v>23</v>
      </c>
      <c r="AB1785" s="1" t="s">
        <v>24</v>
      </c>
      <c r="AC1785" s="1" t="s">
        <v>25</v>
      </c>
      <c r="AD1785" s="1" t="s">
        <v>19</v>
      </c>
      <c r="AE1785" s="2">
        <v>40115</v>
      </c>
    </row>
    <row r="1786" spans="1:31" x14ac:dyDescent="0.25">
      <c r="A1786">
        <f t="shared" si="250"/>
        <v>1785</v>
      </c>
      <c r="B1786" s="1">
        <v>15904</v>
      </c>
      <c r="C1786" s="2">
        <v>40113</v>
      </c>
      <c r="D1786" s="1" t="s">
        <v>27</v>
      </c>
      <c r="E1786" s="1" t="str">
        <f t="shared" si="243"/>
        <v>*</v>
      </c>
      <c r="F1786" s="1" t="str">
        <f t="shared" si="244"/>
        <v>*</v>
      </c>
      <c r="G1786" s="1" t="str">
        <f t="shared" si="245"/>
        <v>*</v>
      </c>
      <c r="J1786" s="1" t="str">
        <f t="shared" si="246"/>
        <v>*</v>
      </c>
      <c r="P1786" s="1">
        <v>49</v>
      </c>
      <c r="Q1786" s="1">
        <f t="shared" si="251"/>
        <v>0.05</v>
      </c>
      <c r="T1786" s="4">
        <v>1836.84</v>
      </c>
      <c r="U1786" s="9">
        <f t="shared" si="247"/>
        <v>1</v>
      </c>
      <c r="V1786" s="4">
        <f t="shared" si="248"/>
        <v>37.486530612244898</v>
      </c>
      <c r="W1786" s="1" t="s">
        <v>14</v>
      </c>
      <c r="X1786" s="1">
        <v>8.99</v>
      </c>
      <c r="Y1786" s="4">
        <f t="shared" si="249"/>
        <v>1845.83</v>
      </c>
      <c r="Z1786" s="1" t="s">
        <v>49</v>
      </c>
      <c r="AA1786" s="1" t="s">
        <v>23</v>
      </c>
      <c r="AB1786" s="1" t="s">
        <v>29</v>
      </c>
      <c r="AC1786" s="1" t="s">
        <v>30</v>
      </c>
      <c r="AD1786" s="1" t="s">
        <v>41</v>
      </c>
      <c r="AE1786" s="2">
        <v>40115</v>
      </c>
    </row>
    <row r="1787" spans="1:31" x14ac:dyDescent="0.25">
      <c r="A1787">
        <f t="shared" si="250"/>
        <v>1786</v>
      </c>
      <c r="B1787" s="1">
        <v>15904</v>
      </c>
      <c r="C1787" s="2">
        <v>40113</v>
      </c>
      <c r="D1787" s="1" t="s">
        <v>27</v>
      </c>
      <c r="E1787" s="1" t="str">
        <f t="shared" si="243"/>
        <v>*</v>
      </c>
      <c r="F1787" s="1" t="str">
        <f t="shared" si="244"/>
        <v>*</v>
      </c>
      <c r="G1787" s="1" t="str">
        <f t="shared" si="245"/>
        <v>*</v>
      </c>
      <c r="J1787" s="1" t="str">
        <f t="shared" si="246"/>
        <v>*</v>
      </c>
      <c r="P1787" s="1">
        <v>39</v>
      </c>
      <c r="Q1787" s="1">
        <f t="shared" si="251"/>
        <v>0.04</v>
      </c>
      <c r="T1787" s="4">
        <v>124.01</v>
      </c>
      <c r="U1787" s="9">
        <f t="shared" si="247"/>
        <v>0</v>
      </c>
      <c r="V1787" s="4">
        <f t="shared" si="248"/>
        <v>3.1797435897435897</v>
      </c>
      <c r="W1787" s="1" t="s">
        <v>21</v>
      </c>
      <c r="X1787" s="1">
        <v>3.97</v>
      </c>
      <c r="Y1787" s="4">
        <f t="shared" si="249"/>
        <v>127.98</v>
      </c>
      <c r="Z1787" s="1" t="s">
        <v>49</v>
      </c>
      <c r="AA1787" s="1" t="s">
        <v>23</v>
      </c>
      <c r="AB1787" s="1" t="s">
        <v>29</v>
      </c>
      <c r="AC1787" s="1" t="s">
        <v>30</v>
      </c>
      <c r="AD1787" s="1" t="s">
        <v>31</v>
      </c>
      <c r="AE1787" s="2">
        <v>40114</v>
      </c>
    </row>
    <row r="1788" spans="1:31" x14ac:dyDescent="0.25">
      <c r="A1788">
        <f t="shared" si="250"/>
        <v>1787</v>
      </c>
      <c r="B1788" s="1">
        <v>7623</v>
      </c>
      <c r="C1788" s="2">
        <v>40114</v>
      </c>
      <c r="D1788" s="1" t="s">
        <v>32</v>
      </c>
      <c r="E1788" s="1" t="str">
        <f t="shared" si="243"/>
        <v>***</v>
      </c>
      <c r="F1788" s="1" t="str">
        <f t="shared" si="244"/>
        <v>***</v>
      </c>
      <c r="G1788" s="1" t="str">
        <f t="shared" si="245"/>
        <v>***</v>
      </c>
      <c r="J1788" s="1" t="str">
        <f t="shared" si="246"/>
        <v>***</v>
      </c>
      <c r="P1788" s="1">
        <v>18</v>
      </c>
      <c r="Q1788" s="1">
        <f t="shared" si="251"/>
        <v>0.02</v>
      </c>
      <c r="T1788" s="4">
        <v>5459.32</v>
      </c>
      <c r="U1788" s="9">
        <f t="shared" si="247"/>
        <v>1</v>
      </c>
      <c r="V1788" s="4">
        <f t="shared" si="248"/>
        <v>303.29555555555555</v>
      </c>
      <c r="W1788" s="1" t="s">
        <v>21</v>
      </c>
      <c r="X1788" s="1">
        <v>24.49</v>
      </c>
      <c r="Y1788" s="4">
        <f t="shared" si="249"/>
        <v>5483.8099999999995</v>
      </c>
      <c r="Z1788" s="1" t="s">
        <v>44</v>
      </c>
      <c r="AA1788" s="1" t="s">
        <v>28</v>
      </c>
      <c r="AB1788" s="1" t="s">
        <v>29</v>
      </c>
      <c r="AC1788" s="1" t="s">
        <v>63</v>
      </c>
      <c r="AD1788" s="1" t="s">
        <v>48</v>
      </c>
      <c r="AE1788" s="2">
        <v>40116</v>
      </c>
    </row>
    <row r="1789" spans="1:31" x14ac:dyDescent="0.25">
      <c r="A1789">
        <f t="shared" si="250"/>
        <v>1788</v>
      </c>
      <c r="B1789" s="1">
        <v>7623</v>
      </c>
      <c r="C1789" s="2">
        <v>40114</v>
      </c>
      <c r="D1789" s="1" t="s">
        <v>32</v>
      </c>
      <c r="E1789" s="1" t="str">
        <f t="shared" si="243"/>
        <v>***</v>
      </c>
      <c r="F1789" s="1" t="str">
        <f t="shared" si="244"/>
        <v>***</v>
      </c>
      <c r="G1789" s="1" t="str">
        <f t="shared" si="245"/>
        <v>***</v>
      </c>
      <c r="J1789" s="1" t="str">
        <f t="shared" si="246"/>
        <v>***</v>
      </c>
      <c r="P1789" s="1">
        <v>32</v>
      </c>
      <c r="Q1789" s="1">
        <f t="shared" si="251"/>
        <v>0.04</v>
      </c>
      <c r="T1789" s="4">
        <v>3080.07</v>
      </c>
      <c r="U1789" s="9">
        <f t="shared" si="247"/>
        <v>1</v>
      </c>
      <c r="V1789" s="4">
        <f t="shared" si="248"/>
        <v>96.252187500000005</v>
      </c>
      <c r="W1789" s="1" t="s">
        <v>21</v>
      </c>
      <c r="X1789" s="1">
        <v>4.6500000000000004</v>
      </c>
      <c r="Y1789" s="4">
        <f t="shared" si="249"/>
        <v>3084.7200000000003</v>
      </c>
      <c r="Z1789" s="1" t="s">
        <v>44</v>
      </c>
      <c r="AA1789" s="1" t="s">
        <v>28</v>
      </c>
      <c r="AB1789" s="1" t="s">
        <v>29</v>
      </c>
      <c r="AC1789" s="1" t="s">
        <v>40</v>
      </c>
      <c r="AD1789" s="1" t="s">
        <v>19</v>
      </c>
      <c r="AE1789" s="2">
        <v>40115</v>
      </c>
    </row>
    <row r="1790" spans="1:31" x14ac:dyDescent="0.25">
      <c r="A1790">
        <f t="shared" si="250"/>
        <v>1789</v>
      </c>
      <c r="B1790" s="1">
        <v>7623</v>
      </c>
      <c r="C1790" s="2">
        <v>40114</v>
      </c>
      <c r="D1790" s="1" t="s">
        <v>32</v>
      </c>
      <c r="E1790" s="1" t="str">
        <f t="shared" si="243"/>
        <v>***</v>
      </c>
      <c r="F1790" s="1" t="str">
        <f t="shared" si="244"/>
        <v>***</v>
      </c>
      <c r="G1790" s="1" t="str">
        <f t="shared" si="245"/>
        <v>***</v>
      </c>
      <c r="J1790" s="1" t="str">
        <f t="shared" si="246"/>
        <v>***</v>
      </c>
      <c r="P1790" s="1">
        <v>37</v>
      </c>
      <c r="Q1790" s="1">
        <f t="shared" si="251"/>
        <v>0.04</v>
      </c>
      <c r="T1790" s="4">
        <v>1793.42</v>
      </c>
      <c r="U1790" s="9">
        <f t="shared" si="247"/>
        <v>1</v>
      </c>
      <c r="V1790" s="4">
        <f t="shared" si="248"/>
        <v>48.470810810810811</v>
      </c>
      <c r="W1790" s="1" t="s">
        <v>21</v>
      </c>
      <c r="X1790" s="1">
        <v>19.989999999999998</v>
      </c>
      <c r="Y1790" s="4">
        <f t="shared" si="249"/>
        <v>1813.41</v>
      </c>
      <c r="Z1790" s="1" t="s">
        <v>44</v>
      </c>
      <c r="AA1790" s="1" t="s">
        <v>28</v>
      </c>
      <c r="AB1790" s="1" t="s">
        <v>24</v>
      </c>
      <c r="AC1790" s="1" t="s">
        <v>38</v>
      </c>
      <c r="AD1790" s="1" t="s">
        <v>19</v>
      </c>
      <c r="AE1790" s="2">
        <v>40116</v>
      </c>
    </row>
    <row r="1791" spans="1:31" x14ac:dyDescent="0.25">
      <c r="A1791">
        <f t="shared" si="250"/>
        <v>1790</v>
      </c>
      <c r="B1791" s="1">
        <v>19105</v>
      </c>
      <c r="C1791" s="2">
        <v>40114</v>
      </c>
      <c r="D1791" s="1" t="s">
        <v>20</v>
      </c>
      <c r="E1791" s="1" t="str">
        <f t="shared" si="243"/>
        <v>*</v>
      </c>
      <c r="F1791" s="1" t="str">
        <f t="shared" si="244"/>
        <v>**</v>
      </c>
      <c r="G1791" s="1" t="str">
        <f t="shared" si="245"/>
        <v>**</v>
      </c>
      <c r="J1791" s="1" t="str">
        <f t="shared" si="246"/>
        <v>**</v>
      </c>
      <c r="P1791" s="1">
        <v>31</v>
      </c>
      <c r="Q1791" s="1">
        <f t="shared" si="251"/>
        <v>0.04</v>
      </c>
      <c r="T1791" s="4">
        <v>1370.56</v>
      </c>
      <c r="U1791" s="9">
        <f t="shared" si="247"/>
        <v>1</v>
      </c>
      <c r="V1791" s="4">
        <f t="shared" si="248"/>
        <v>44.211612903225806</v>
      </c>
      <c r="W1791" s="1" t="s">
        <v>21</v>
      </c>
      <c r="X1791" s="1">
        <v>5.97</v>
      </c>
      <c r="Y1791" s="4">
        <f t="shared" si="249"/>
        <v>1376.53</v>
      </c>
      <c r="Z1791" s="1" t="s">
        <v>49</v>
      </c>
      <c r="AA1791" s="1" t="s">
        <v>28</v>
      </c>
      <c r="AB1791" s="1" t="s">
        <v>29</v>
      </c>
      <c r="AC1791" s="1" t="s">
        <v>40</v>
      </c>
      <c r="AD1791" s="1" t="s">
        <v>19</v>
      </c>
      <c r="AE1791" s="2">
        <v>40116</v>
      </c>
    </row>
    <row r="1792" spans="1:31" x14ac:dyDescent="0.25">
      <c r="A1792">
        <f t="shared" si="250"/>
        <v>1791</v>
      </c>
      <c r="B1792" s="1">
        <v>48896</v>
      </c>
      <c r="C1792" s="2">
        <v>40114</v>
      </c>
      <c r="D1792" s="1" t="s">
        <v>32</v>
      </c>
      <c r="E1792" s="1" t="str">
        <f t="shared" si="243"/>
        <v>***</v>
      </c>
      <c r="F1792" s="1" t="str">
        <f t="shared" si="244"/>
        <v>***</v>
      </c>
      <c r="G1792" s="1" t="str">
        <f t="shared" si="245"/>
        <v>***</v>
      </c>
      <c r="J1792" s="1" t="str">
        <f t="shared" si="246"/>
        <v>***</v>
      </c>
      <c r="P1792" s="1">
        <v>43</v>
      </c>
      <c r="Q1792" s="1">
        <f t="shared" si="251"/>
        <v>0.05</v>
      </c>
      <c r="T1792" s="4">
        <v>856.9</v>
      </c>
      <c r="U1792" s="9">
        <f t="shared" si="247"/>
        <v>0</v>
      </c>
      <c r="V1792" s="4">
        <f t="shared" si="248"/>
        <v>19.927906976744186</v>
      </c>
      <c r="W1792" s="1" t="s">
        <v>21</v>
      </c>
      <c r="X1792" s="1">
        <v>9.5399999999999991</v>
      </c>
      <c r="Y1792" s="4">
        <f t="shared" si="249"/>
        <v>866.43999999999994</v>
      </c>
      <c r="Z1792" s="1" t="s">
        <v>54</v>
      </c>
      <c r="AA1792" s="1" t="s">
        <v>37</v>
      </c>
      <c r="AB1792" s="1" t="s">
        <v>29</v>
      </c>
      <c r="AC1792" s="1" t="s">
        <v>40</v>
      </c>
      <c r="AD1792" s="1" t="s">
        <v>19</v>
      </c>
      <c r="AE1792" s="2">
        <v>40116</v>
      </c>
    </row>
    <row r="1793" spans="1:31" x14ac:dyDescent="0.25">
      <c r="A1793">
        <f t="shared" si="250"/>
        <v>1792</v>
      </c>
      <c r="B1793" s="1">
        <v>32737</v>
      </c>
      <c r="C1793" s="2">
        <v>40114</v>
      </c>
      <c r="D1793" s="1" t="s">
        <v>20</v>
      </c>
      <c r="E1793" s="1" t="str">
        <f t="shared" si="243"/>
        <v>*</v>
      </c>
      <c r="F1793" s="1" t="str">
        <f t="shared" si="244"/>
        <v>**</v>
      </c>
      <c r="G1793" s="1" t="str">
        <f t="shared" si="245"/>
        <v>**</v>
      </c>
      <c r="J1793" s="1" t="str">
        <f t="shared" si="246"/>
        <v>**</v>
      </c>
      <c r="P1793" s="1">
        <v>14</v>
      </c>
      <c r="Q1793" s="1">
        <f t="shared" si="251"/>
        <v>0.02</v>
      </c>
      <c r="T1793" s="4">
        <v>367.11</v>
      </c>
      <c r="U1793" s="9">
        <f t="shared" si="247"/>
        <v>0</v>
      </c>
      <c r="V1793" s="4">
        <f t="shared" si="248"/>
        <v>26.22214285714286</v>
      </c>
      <c r="W1793" s="1" t="s">
        <v>21</v>
      </c>
      <c r="X1793" s="1">
        <v>1.49</v>
      </c>
      <c r="Y1793" s="4">
        <f t="shared" si="249"/>
        <v>368.6</v>
      </c>
      <c r="Z1793" s="1" t="s">
        <v>22</v>
      </c>
      <c r="AA1793" s="1" t="s">
        <v>37</v>
      </c>
      <c r="AB1793" s="1" t="s">
        <v>29</v>
      </c>
      <c r="AC1793" s="1" t="s">
        <v>43</v>
      </c>
      <c r="AD1793" s="1" t="s">
        <v>19</v>
      </c>
      <c r="AE1793" s="2">
        <v>40116</v>
      </c>
    </row>
    <row r="1794" spans="1:31" x14ac:dyDescent="0.25">
      <c r="A1794">
        <f t="shared" si="250"/>
        <v>1793</v>
      </c>
      <c r="B1794" s="1">
        <v>19105</v>
      </c>
      <c r="C1794" s="2">
        <v>40114</v>
      </c>
      <c r="D1794" s="1" t="s">
        <v>20</v>
      </c>
      <c r="E1794" s="1" t="str">
        <f t="shared" si="243"/>
        <v>*</v>
      </c>
      <c r="F1794" s="1" t="str">
        <f t="shared" si="244"/>
        <v>**</v>
      </c>
      <c r="G1794" s="1" t="str">
        <f t="shared" si="245"/>
        <v>**</v>
      </c>
      <c r="J1794" s="1" t="str">
        <f t="shared" si="246"/>
        <v>**</v>
      </c>
      <c r="P1794" s="1">
        <v>29</v>
      </c>
      <c r="Q1794" s="1">
        <f t="shared" si="251"/>
        <v>3.5000000000000003E-2</v>
      </c>
      <c r="T1794" s="4">
        <v>172.98</v>
      </c>
      <c r="U1794" s="9">
        <f t="shared" si="247"/>
        <v>0</v>
      </c>
      <c r="V1794" s="4">
        <f t="shared" si="248"/>
        <v>5.964827586206896</v>
      </c>
      <c r="W1794" s="1" t="s">
        <v>21</v>
      </c>
      <c r="X1794" s="1">
        <v>5.46</v>
      </c>
      <c r="Y1794" s="4">
        <f t="shared" si="249"/>
        <v>178.44</v>
      </c>
      <c r="Z1794" s="1" t="s">
        <v>49</v>
      </c>
      <c r="AA1794" s="1" t="s">
        <v>28</v>
      </c>
      <c r="AB1794" s="1" t="s">
        <v>29</v>
      </c>
      <c r="AC1794" s="1" t="s">
        <v>40</v>
      </c>
      <c r="AD1794" s="1" t="s">
        <v>19</v>
      </c>
      <c r="AE1794" s="2">
        <v>40114</v>
      </c>
    </row>
    <row r="1795" spans="1:31" x14ac:dyDescent="0.25">
      <c r="A1795">
        <f t="shared" si="250"/>
        <v>1794</v>
      </c>
      <c r="B1795" s="1">
        <v>22628</v>
      </c>
      <c r="C1795" s="2">
        <v>40115</v>
      </c>
      <c r="D1795" s="1" t="s">
        <v>36</v>
      </c>
      <c r="E1795" s="1" t="str">
        <f t="shared" ref="E1795:E1858" si="252">IF(D1795="Critical","***","*")</f>
        <v>*</v>
      </c>
      <c r="F1795" s="1" t="str">
        <f t="shared" ref="F1795:F1858" si="253">IF(D1795="Critical","***",IF(D1795="High","**","*"))</f>
        <v>*</v>
      </c>
      <c r="G1795" s="1" t="str">
        <f t="shared" ref="G1795:G1858" si="254">VLOOKUP(D1795,$H$6:$I$10,2,FALSE)</f>
        <v>*</v>
      </c>
      <c r="J1795" s="1" t="str">
        <f t="shared" ref="J1795:J1858" si="255">HLOOKUP(D1795,$K$5:$O$6,2,FALSE)</f>
        <v>*</v>
      </c>
      <c r="P1795" s="1">
        <v>30</v>
      </c>
      <c r="Q1795" s="1">
        <f t="shared" si="251"/>
        <v>0.04</v>
      </c>
      <c r="T1795" s="4">
        <v>2951.7</v>
      </c>
      <c r="U1795" s="9">
        <f t="shared" ref="U1795:U1858" si="256">IF(T1795&gt;1000,1,0)</f>
        <v>1</v>
      </c>
      <c r="V1795" s="4">
        <f t="shared" ref="V1795:V1858" si="257">T1795/P1795</f>
        <v>98.39</v>
      </c>
      <c r="W1795" s="1" t="s">
        <v>33</v>
      </c>
      <c r="X1795" s="1">
        <v>74.349999999999994</v>
      </c>
      <c r="Y1795" s="4">
        <f t="shared" ref="Y1795:Y1858" si="258">X1795+T1795</f>
        <v>3026.0499999999997</v>
      </c>
      <c r="Z1795" s="1" t="s">
        <v>54</v>
      </c>
      <c r="AA1795" s="1" t="s">
        <v>28</v>
      </c>
      <c r="AB1795" s="1" t="s">
        <v>17</v>
      </c>
      <c r="AC1795" s="1" t="s">
        <v>34</v>
      </c>
      <c r="AD1795" s="1" t="s">
        <v>35</v>
      </c>
      <c r="AE1795" s="2">
        <v>40118</v>
      </c>
    </row>
    <row r="1796" spans="1:31" x14ac:dyDescent="0.25">
      <c r="A1796">
        <f t="shared" ref="A1796:A1859" si="259">A1795+1</f>
        <v>1795</v>
      </c>
      <c r="B1796" s="1">
        <v>56064</v>
      </c>
      <c r="C1796" s="2">
        <v>40115</v>
      </c>
      <c r="D1796" s="1" t="s">
        <v>36</v>
      </c>
      <c r="E1796" s="1" t="str">
        <f t="shared" si="252"/>
        <v>*</v>
      </c>
      <c r="F1796" s="1" t="str">
        <f t="shared" si="253"/>
        <v>*</v>
      </c>
      <c r="G1796" s="1" t="str">
        <f t="shared" si="254"/>
        <v>*</v>
      </c>
      <c r="J1796" s="1" t="str">
        <f t="shared" si="255"/>
        <v>*</v>
      </c>
      <c r="P1796" s="1">
        <v>41</v>
      </c>
      <c r="Q1796" s="1">
        <f t="shared" ref="Q1796:Q1859" si="260">VLOOKUP(P1796,$R$5:$S$10,2,TRUE)</f>
        <v>0.05</v>
      </c>
      <c r="T1796" s="4">
        <v>1169.26</v>
      </c>
      <c r="U1796" s="9">
        <f t="shared" si="256"/>
        <v>1</v>
      </c>
      <c r="V1796" s="4">
        <f t="shared" si="257"/>
        <v>28.518536585365855</v>
      </c>
      <c r="W1796" s="1" t="s">
        <v>21</v>
      </c>
      <c r="X1796" s="1">
        <v>1.49</v>
      </c>
      <c r="Y1796" s="4">
        <f t="shared" si="258"/>
        <v>1170.75</v>
      </c>
      <c r="Z1796" s="1" t="s">
        <v>49</v>
      </c>
      <c r="AA1796" s="1" t="s">
        <v>37</v>
      </c>
      <c r="AB1796" s="1" t="s">
        <v>29</v>
      </c>
      <c r="AC1796" s="1" t="s">
        <v>43</v>
      </c>
      <c r="AD1796" s="1" t="s">
        <v>19</v>
      </c>
      <c r="AE1796" s="2">
        <v>40115</v>
      </c>
    </row>
    <row r="1797" spans="1:31" x14ac:dyDescent="0.25">
      <c r="A1797">
        <f t="shared" si="259"/>
        <v>1796</v>
      </c>
      <c r="B1797" s="1">
        <v>3395</v>
      </c>
      <c r="C1797" s="2">
        <v>40115</v>
      </c>
      <c r="D1797" s="1" t="s">
        <v>27</v>
      </c>
      <c r="E1797" s="1" t="str">
        <f t="shared" si="252"/>
        <v>*</v>
      </c>
      <c r="F1797" s="1" t="str">
        <f t="shared" si="253"/>
        <v>*</v>
      </c>
      <c r="G1797" s="1" t="str">
        <f t="shared" si="254"/>
        <v>*</v>
      </c>
      <c r="J1797" s="1" t="str">
        <f t="shared" si="255"/>
        <v>*</v>
      </c>
      <c r="P1797" s="1">
        <v>29</v>
      </c>
      <c r="Q1797" s="1">
        <f t="shared" si="260"/>
        <v>3.5000000000000003E-2</v>
      </c>
      <c r="T1797" s="4">
        <v>623.02</v>
      </c>
      <c r="U1797" s="9">
        <f t="shared" si="256"/>
        <v>0</v>
      </c>
      <c r="V1797" s="4">
        <f t="shared" si="257"/>
        <v>21.483448275862067</v>
      </c>
      <c r="W1797" s="1" t="s">
        <v>21</v>
      </c>
      <c r="X1797" s="1">
        <v>11.52</v>
      </c>
      <c r="Y1797" s="4">
        <f t="shared" si="258"/>
        <v>634.54</v>
      </c>
      <c r="Z1797" s="1" t="s">
        <v>15</v>
      </c>
      <c r="AA1797" s="1" t="s">
        <v>16</v>
      </c>
      <c r="AB1797" s="1" t="s">
        <v>29</v>
      </c>
      <c r="AC1797" s="1" t="s">
        <v>55</v>
      </c>
      <c r="AD1797" s="1" t="s">
        <v>19</v>
      </c>
      <c r="AE1797" s="2">
        <v>40116</v>
      </c>
    </row>
    <row r="1798" spans="1:31" x14ac:dyDescent="0.25">
      <c r="A1798">
        <f t="shared" si="259"/>
        <v>1797</v>
      </c>
      <c r="B1798" s="1">
        <v>52291</v>
      </c>
      <c r="C1798" s="2">
        <v>40115</v>
      </c>
      <c r="D1798" s="1" t="s">
        <v>32</v>
      </c>
      <c r="E1798" s="1" t="str">
        <f t="shared" si="252"/>
        <v>***</v>
      </c>
      <c r="F1798" s="1" t="str">
        <f t="shared" si="253"/>
        <v>***</v>
      </c>
      <c r="G1798" s="1" t="str">
        <f t="shared" si="254"/>
        <v>***</v>
      </c>
      <c r="J1798" s="1" t="str">
        <f t="shared" si="255"/>
        <v>***</v>
      </c>
      <c r="P1798" s="1">
        <v>48</v>
      </c>
      <c r="Q1798" s="1">
        <f t="shared" si="260"/>
        <v>0.05</v>
      </c>
      <c r="T1798" s="4">
        <v>287.54000000000002</v>
      </c>
      <c r="U1798" s="9">
        <f t="shared" si="256"/>
        <v>0</v>
      </c>
      <c r="V1798" s="4">
        <f t="shared" si="257"/>
        <v>5.9904166666666674</v>
      </c>
      <c r="W1798" s="1" t="s">
        <v>21</v>
      </c>
      <c r="X1798" s="1">
        <v>0.96</v>
      </c>
      <c r="Y1798" s="4">
        <f t="shared" si="258"/>
        <v>288.5</v>
      </c>
      <c r="Z1798" s="1" t="s">
        <v>44</v>
      </c>
      <c r="AA1798" s="1" t="s">
        <v>28</v>
      </c>
      <c r="AB1798" s="1" t="s">
        <v>29</v>
      </c>
      <c r="AC1798" s="1" t="s">
        <v>30</v>
      </c>
      <c r="AD1798" s="1" t="s">
        <v>31</v>
      </c>
      <c r="AE1798" s="2">
        <v>40117</v>
      </c>
    </row>
    <row r="1799" spans="1:31" x14ac:dyDescent="0.25">
      <c r="A1799">
        <f t="shared" si="259"/>
        <v>1798</v>
      </c>
      <c r="B1799" s="1">
        <v>31910</v>
      </c>
      <c r="C1799" s="2">
        <v>40115</v>
      </c>
      <c r="D1799" s="1" t="s">
        <v>36</v>
      </c>
      <c r="E1799" s="1" t="str">
        <f t="shared" si="252"/>
        <v>*</v>
      </c>
      <c r="F1799" s="1" t="str">
        <f t="shared" si="253"/>
        <v>*</v>
      </c>
      <c r="G1799" s="1" t="str">
        <f t="shared" si="254"/>
        <v>*</v>
      </c>
      <c r="J1799" s="1" t="str">
        <f t="shared" si="255"/>
        <v>*</v>
      </c>
      <c r="P1799" s="1">
        <v>6</v>
      </c>
      <c r="Q1799" s="1">
        <f t="shared" si="260"/>
        <v>0.01</v>
      </c>
      <c r="T1799" s="4">
        <v>187.63749999999999</v>
      </c>
      <c r="U1799" s="9">
        <f t="shared" si="256"/>
        <v>0</v>
      </c>
      <c r="V1799" s="4">
        <f t="shared" si="257"/>
        <v>31.272916666666664</v>
      </c>
      <c r="W1799" s="1" t="s">
        <v>21</v>
      </c>
      <c r="X1799" s="1">
        <v>5</v>
      </c>
      <c r="Y1799" s="4">
        <f t="shared" si="258"/>
        <v>192.63749999999999</v>
      </c>
      <c r="Z1799" s="1" t="s">
        <v>51</v>
      </c>
      <c r="AA1799" s="1" t="s">
        <v>23</v>
      </c>
      <c r="AB1799" s="1" t="s">
        <v>24</v>
      </c>
      <c r="AC1799" s="1" t="s">
        <v>25</v>
      </c>
      <c r="AD1799" s="1" t="s">
        <v>19</v>
      </c>
      <c r="AE1799" s="2">
        <v>40116</v>
      </c>
    </row>
    <row r="1800" spans="1:31" x14ac:dyDescent="0.25">
      <c r="A1800">
        <f t="shared" si="259"/>
        <v>1799</v>
      </c>
      <c r="B1800" s="1">
        <v>3395</v>
      </c>
      <c r="C1800" s="2">
        <v>40115</v>
      </c>
      <c r="D1800" s="1" t="s">
        <v>27</v>
      </c>
      <c r="E1800" s="1" t="str">
        <f t="shared" si="252"/>
        <v>*</v>
      </c>
      <c r="F1800" s="1" t="str">
        <f t="shared" si="253"/>
        <v>*</v>
      </c>
      <c r="G1800" s="1" t="str">
        <f t="shared" si="254"/>
        <v>*</v>
      </c>
      <c r="J1800" s="1" t="str">
        <f t="shared" si="255"/>
        <v>*</v>
      </c>
      <c r="P1800" s="1">
        <v>31</v>
      </c>
      <c r="Q1800" s="1">
        <f t="shared" si="260"/>
        <v>0.04</v>
      </c>
      <c r="T1800" s="4">
        <v>181.17</v>
      </c>
      <c r="U1800" s="9">
        <f t="shared" si="256"/>
        <v>0</v>
      </c>
      <c r="V1800" s="4">
        <f t="shared" si="257"/>
        <v>5.8441935483870964</v>
      </c>
      <c r="W1800" s="1" t="s">
        <v>14</v>
      </c>
      <c r="X1800" s="1">
        <v>5.24</v>
      </c>
      <c r="Y1800" s="4">
        <f t="shared" si="258"/>
        <v>186.41</v>
      </c>
      <c r="Z1800" s="1" t="s">
        <v>15</v>
      </c>
      <c r="AA1800" s="1" t="s">
        <v>16</v>
      </c>
      <c r="AB1800" s="1" t="s">
        <v>29</v>
      </c>
      <c r="AC1800" s="1" t="s">
        <v>43</v>
      </c>
      <c r="AD1800" s="1" t="s">
        <v>19</v>
      </c>
      <c r="AE1800" s="2">
        <v>40117</v>
      </c>
    </row>
    <row r="1801" spans="1:31" x14ac:dyDescent="0.25">
      <c r="A1801">
        <f t="shared" si="259"/>
        <v>1800</v>
      </c>
      <c r="B1801" s="1">
        <v>3395</v>
      </c>
      <c r="C1801" s="2">
        <v>40115</v>
      </c>
      <c r="D1801" s="1" t="s">
        <v>27</v>
      </c>
      <c r="E1801" s="1" t="str">
        <f t="shared" si="252"/>
        <v>*</v>
      </c>
      <c r="F1801" s="1" t="str">
        <f t="shared" si="253"/>
        <v>*</v>
      </c>
      <c r="G1801" s="1" t="str">
        <f t="shared" si="254"/>
        <v>*</v>
      </c>
      <c r="J1801" s="1" t="str">
        <f t="shared" si="255"/>
        <v>*</v>
      </c>
      <c r="P1801" s="1">
        <v>7</v>
      </c>
      <c r="Q1801" s="1">
        <f t="shared" si="260"/>
        <v>0.01</v>
      </c>
      <c r="T1801" s="4">
        <v>107.88</v>
      </c>
      <c r="U1801" s="9">
        <f t="shared" si="256"/>
        <v>0</v>
      </c>
      <c r="V1801" s="4">
        <f t="shared" si="257"/>
        <v>15.411428571428571</v>
      </c>
      <c r="W1801" s="1" t="s">
        <v>21</v>
      </c>
      <c r="X1801" s="1">
        <v>1.39</v>
      </c>
      <c r="Y1801" s="4">
        <f t="shared" si="258"/>
        <v>109.27</v>
      </c>
      <c r="Z1801" s="1" t="s">
        <v>15</v>
      </c>
      <c r="AA1801" s="1" t="s">
        <v>16</v>
      </c>
      <c r="AB1801" s="1" t="s">
        <v>29</v>
      </c>
      <c r="AC1801" s="1" t="s">
        <v>57</v>
      </c>
      <c r="AD1801" s="1" t="s">
        <v>19</v>
      </c>
      <c r="AE1801" s="2">
        <v>40116</v>
      </c>
    </row>
    <row r="1802" spans="1:31" x14ac:dyDescent="0.25">
      <c r="A1802">
        <f t="shared" si="259"/>
        <v>1801</v>
      </c>
      <c r="B1802" s="1">
        <v>52291</v>
      </c>
      <c r="C1802" s="2">
        <v>40115</v>
      </c>
      <c r="D1802" s="1" t="s">
        <v>32</v>
      </c>
      <c r="E1802" s="1" t="str">
        <f t="shared" si="252"/>
        <v>***</v>
      </c>
      <c r="F1802" s="1" t="str">
        <f t="shared" si="253"/>
        <v>***</v>
      </c>
      <c r="G1802" s="1" t="str">
        <f t="shared" si="254"/>
        <v>***</v>
      </c>
      <c r="J1802" s="1" t="str">
        <f t="shared" si="255"/>
        <v>***</v>
      </c>
      <c r="P1802" s="1">
        <v>5</v>
      </c>
      <c r="Q1802" s="1">
        <f t="shared" si="260"/>
        <v>0.01</v>
      </c>
      <c r="T1802" s="4">
        <v>88.314999999999998</v>
      </c>
      <c r="U1802" s="9">
        <f t="shared" si="256"/>
        <v>0</v>
      </c>
      <c r="V1802" s="4">
        <f t="shared" si="257"/>
        <v>17.663</v>
      </c>
      <c r="W1802" s="1" t="s">
        <v>21</v>
      </c>
      <c r="X1802" s="1">
        <v>0.99</v>
      </c>
      <c r="Y1802" s="4">
        <f t="shared" si="258"/>
        <v>89.304999999999993</v>
      </c>
      <c r="Z1802" s="1" t="s">
        <v>44</v>
      </c>
      <c r="AA1802" s="1" t="s">
        <v>28</v>
      </c>
      <c r="AB1802" s="1" t="s">
        <v>24</v>
      </c>
      <c r="AC1802" s="1" t="s">
        <v>25</v>
      </c>
      <c r="AD1802" s="1" t="s">
        <v>31</v>
      </c>
      <c r="AE1802" s="2">
        <v>40116</v>
      </c>
    </row>
    <row r="1803" spans="1:31" x14ac:dyDescent="0.25">
      <c r="A1803">
        <f t="shared" si="259"/>
        <v>1802</v>
      </c>
      <c r="B1803" s="1">
        <v>3395</v>
      </c>
      <c r="C1803" s="2">
        <v>40115</v>
      </c>
      <c r="D1803" s="1" t="s">
        <v>27</v>
      </c>
      <c r="E1803" s="1" t="str">
        <f t="shared" si="252"/>
        <v>*</v>
      </c>
      <c r="F1803" s="1" t="str">
        <f t="shared" si="253"/>
        <v>*</v>
      </c>
      <c r="G1803" s="1" t="str">
        <f t="shared" si="254"/>
        <v>*</v>
      </c>
      <c r="J1803" s="1" t="str">
        <f t="shared" si="255"/>
        <v>*</v>
      </c>
      <c r="P1803" s="1">
        <v>1</v>
      </c>
      <c r="Q1803" s="1">
        <f t="shared" si="260"/>
        <v>0.01</v>
      </c>
      <c r="T1803" s="4">
        <v>13.16</v>
      </c>
      <c r="U1803" s="9">
        <f t="shared" si="256"/>
        <v>0</v>
      </c>
      <c r="V1803" s="4">
        <f t="shared" si="257"/>
        <v>13.16</v>
      </c>
      <c r="W1803" s="1" t="s">
        <v>21</v>
      </c>
      <c r="X1803" s="1">
        <v>5.96</v>
      </c>
      <c r="Y1803" s="4">
        <f t="shared" si="258"/>
        <v>19.12</v>
      </c>
      <c r="Z1803" s="1" t="s">
        <v>15</v>
      </c>
      <c r="AA1803" s="1" t="s">
        <v>16</v>
      </c>
      <c r="AB1803" s="1" t="s">
        <v>29</v>
      </c>
      <c r="AC1803" s="1" t="s">
        <v>40</v>
      </c>
      <c r="AD1803" s="1" t="s">
        <v>19</v>
      </c>
      <c r="AE1803" s="2">
        <v>40117</v>
      </c>
    </row>
    <row r="1804" spans="1:31" x14ac:dyDescent="0.25">
      <c r="A1804">
        <f t="shared" si="259"/>
        <v>1803</v>
      </c>
      <c r="B1804" s="1">
        <v>44134</v>
      </c>
      <c r="C1804" s="2">
        <v>40116</v>
      </c>
      <c r="D1804" s="1" t="s">
        <v>20</v>
      </c>
      <c r="E1804" s="1" t="str">
        <f t="shared" si="252"/>
        <v>*</v>
      </c>
      <c r="F1804" s="1" t="str">
        <f t="shared" si="253"/>
        <v>**</v>
      </c>
      <c r="G1804" s="1" t="str">
        <f t="shared" si="254"/>
        <v>**</v>
      </c>
      <c r="J1804" s="1" t="str">
        <f t="shared" si="255"/>
        <v>**</v>
      </c>
      <c r="P1804" s="1">
        <v>35</v>
      </c>
      <c r="Q1804" s="1">
        <f t="shared" si="260"/>
        <v>0.04</v>
      </c>
      <c r="T1804" s="4">
        <v>620.02</v>
      </c>
      <c r="U1804" s="9">
        <f t="shared" si="256"/>
        <v>0</v>
      </c>
      <c r="V1804" s="4">
        <f t="shared" si="257"/>
        <v>17.714857142857142</v>
      </c>
      <c r="W1804" s="1" t="s">
        <v>21</v>
      </c>
      <c r="X1804" s="1">
        <v>8.99</v>
      </c>
      <c r="Y1804" s="4">
        <f t="shared" si="258"/>
        <v>629.01</v>
      </c>
      <c r="Z1804" s="1" t="s">
        <v>44</v>
      </c>
      <c r="AA1804" s="1" t="s">
        <v>37</v>
      </c>
      <c r="AB1804" s="1" t="s">
        <v>17</v>
      </c>
      <c r="AC1804" s="1" t="s">
        <v>18</v>
      </c>
      <c r="AD1804" s="1" t="s">
        <v>41</v>
      </c>
      <c r="AE1804" s="2">
        <v>40118</v>
      </c>
    </row>
    <row r="1805" spans="1:31" x14ac:dyDescent="0.25">
      <c r="A1805">
        <f t="shared" si="259"/>
        <v>1804</v>
      </c>
      <c r="B1805" s="1">
        <v>20229</v>
      </c>
      <c r="C1805" s="2">
        <v>40116</v>
      </c>
      <c r="D1805" s="1" t="s">
        <v>13</v>
      </c>
      <c r="E1805" s="1" t="str">
        <f t="shared" si="252"/>
        <v>*</v>
      </c>
      <c r="F1805" s="1" t="str">
        <f t="shared" si="253"/>
        <v>*</v>
      </c>
      <c r="G1805" s="1" t="str">
        <f t="shared" si="254"/>
        <v>*</v>
      </c>
      <c r="J1805" s="1" t="str">
        <f t="shared" si="255"/>
        <v>*</v>
      </c>
      <c r="P1805" s="1">
        <v>47</v>
      </c>
      <c r="Q1805" s="1">
        <f t="shared" si="260"/>
        <v>0.05</v>
      </c>
      <c r="T1805" s="4">
        <v>116.06</v>
      </c>
      <c r="U1805" s="9">
        <f t="shared" si="256"/>
        <v>0</v>
      </c>
      <c r="V1805" s="4">
        <f t="shared" si="257"/>
        <v>2.4693617021276597</v>
      </c>
      <c r="W1805" s="1" t="s">
        <v>21</v>
      </c>
      <c r="X1805" s="1">
        <v>0.8</v>
      </c>
      <c r="Y1805" s="4">
        <f t="shared" si="258"/>
        <v>116.86</v>
      </c>
      <c r="Z1805" s="1" t="s">
        <v>51</v>
      </c>
      <c r="AA1805" s="1" t="s">
        <v>37</v>
      </c>
      <c r="AB1805" s="1" t="s">
        <v>29</v>
      </c>
      <c r="AC1805" s="1" t="s">
        <v>61</v>
      </c>
      <c r="AD1805" s="1" t="s">
        <v>31</v>
      </c>
      <c r="AE1805" s="2">
        <v>40123</v>
      </c>
    </row>
    <row r="1806" spans="1:31" x14ac:dyDescent="0.25">
      <c r="A1806">
        <f t="shared" si="259"/>
        <v>1805</v>
      </c>
      <c r="B1806" s="1">
        <v>26627</v>
      </c>
      <c r="C1806" s="2">
        <v>40116</v>
      </c>
      <c r="D1806" s="1" t="s">
        <v>36</v>
      </c>
      <c r="E1806" s="1" t="str">
        <f t="shared" si="252"/>
        <v>*</v>
      </c>
      <c r="F1806" s="1" t="str">
        <f t="shared" si="253"/>
        <v>*</v>
      </c>
      <c r="G1806" s="1" t="str">
        <f t="shared" si="254"/>
        <v>*</v>
      </c>
      <c r="J1806" s="1" t="str">
        <f t="shared" si="255"/>
        <v>*</v>
      </c>
      <c r="P1806" s="1">
        <v>25</v>
      </c>
      <c r="Q1806" s="1">
        <f t="shared" si="260"/>
        <v>3.5000000000000003E-2</v>
      </c>
      <c r="T1806" s="4">
        <v>38.369999999999997</v>
      </c>
      <c r="U1806" s="9">
        <f t="shared" si="256"/>
        <v>0</v>
      </c>
      <c r="V1806" s="4">
        <f t="shared" si="257"/>
        <v>1.5347999999999999</v>
      </c>
      <c r="W1806" s="1" t="s">
        <v>21</v>
      </c>
      <c r="X1806" s="1">
        <v>1.29</v>
      </c>
      <c r="Y1806" s="4">
        <f t="shared" si="258"/>
        <v>39.659999999999997</v>
      </c>
      <c r="Z1806" s="1" t="s">
        <v>46</v>
      </c>
      <c r="AA1806" s="1" t="s">
        <v>37</v>
      </c>
      <c r="AB1806" s="1" t="s">
        <v>29</v>
      </c>
      <c r="AC1806" s="1" t="s">
        <v>30</v>
      </c>
      <c r="AD1806" s="1" t="s">
        <v>31</v>
      </c>
      <c r="AE1806" s="2">
        <v>40116</v>
      </c>
    </row>
    <row r="1807" spans="1:31" x14ac:dyDescent="0.25">
      <c r="A1807">
        <f t="shared" si="259"/>
        <v>1806</v>
      </c>
      <c r="B1807" s="1">
        <v>43554</v>
      </c>
      <c r="C1807" s="2">
        <v>40116</v>
      </c>
      <c r="D1807" s="1" t="s">
        <v>32</v>
      </c>
      <c r="E1807" s="1" t="str">
        <f t="shared" si="252"/>
        <v>***</v>
      </c>
      <c r="F1807" s="1" t="str">
        <f t="shared" si="253"/>
        <v>***</v>
      </c>
      <c r="G1807" s="1" t="str">
        <f t="shared" si="254"/>
        <v>***</v>
      </c>
      <c r="J1807" s="1" t="str">
        <f t="shared" si="255"/>
        <v>***</v>
      </c>
      <c r="P1807" s="1">
        <v>9</v>
      </c>
      <c r="Q1807" s="1">
        <f t="shared" si="260"/>
        <v>0.01</v>
      </c>
      <c r="T1807" s="4">
        <v>34.18</v>
      </c>
      <c r="U1807" s="9">
        <f t="shared" si="256"/>
        <v>0</v>
      </c>
      <c r="V1807" s="4">
        <f t="shared" si="257"/>
        <v>3.7977777777777777</v>
      </c>
      <c r="W1807" s="1" t="s">
        <v>21</v>
      </c>
      <c r="X1807" s="1">
        <v>2.2000000000000002</v>
      </c>
      <c r="Y1807" s="4">
        <f t="shared" si="258"/>
        <v>36.380000000000003</v>
      </c>
      <c r="Z1807" s="1" t="s">
        <v>51</v>
      </c>
      <c r="AA1807" s="1" t="s">
        <v>16</v>
      </c>
      <c r="AB1807" s="1" t="s">
        <v>29</v>
      </c>
      <c r="AC1807" s="1" t="s">
        <v>40</v>
      </c>
      <c r="AD1807" s="1" t="s">
        <v>31</v>
      </c>
      <c r="AE1807" s="2">
        <v>40119</v>
      </c>
    </row>
    <row r="1808" spans="1:31" x14ac:dyDescent="0.25">
      <c r="A1808">
        <f t="shared" si="259"/>
        <v>1807</v>
      </c>
      <c r="B1808" s="1">
        <v>24003</v>
      </c>
      <c r="C1808" s="2">
        <v>40117</v>
      </c>
      <c r="D1808" s="1" t="s">
        <v>32</v>
      </c>
      <c r="E1808" s="1" t="str">
        <f t="shared" si="252"/>
        <v>***</v>
      </c>
      <c r="F1808" s="1" t="str">
        <f t="shared" si="253"/>
        <v>***</v>
      </c>
      <c r="G1808" s="1" t="str">
        <f t="shared" si="254"/>
        <v>***</v>
      </c>
      <c r="J1808" s="1" t="str">
        <f t="shared" si="255"/>
        <v>***</v>
      </c>
      <c r="P1808" s="1">
        <v>50</v>
      </c>
      <c r="Q1808" s="1">
        <f t="shared" si="260"/>
        <v>0.06</v>
      </c>
      <c r="T1808" s="4">
        <v>1318.49</v>
      </c>
      <c r="U1808" s="9">
        <f t="shared" si="256"/>
        <v>1</v>
      </c>
      <c r="V1808" s="4">
        <f t="shared" si="257"/>
        <v>26.369800000000001</v>
      </c>
      <c r="W1808" s="1" t="s">
        <v>21</v>
      </c>
      <c r="X1808" s="1">
        <v>8.7899999999999991</v>
      </c>
      <c r="Y1808" s="4">
        <f t="shared" si="258"/>
        <v>1327.28</v>
      </c>
      <c r="Z1808" s="1" t="s">
        <v>64</v>
      </c>
      <c r="AA1808" s="1" t="s">
        <v>28</v>
      </c>
      <c r="AB1808" s="1" t="s">
        <v>29</v>
      </c>
      <c r="AC1808" s="1" t="s">
        <v>55</v>
      </c>
      <c r="AD1808" s="1" t="s">
        <v>19</v>
      </c>
      <c r="AE1808" s="2">
        <v>40118</v>
      </c>
    </row>
    <row r="1809" spans="1:31" x14ac:dyDescent="0.25">
      <c r="A1809">
        <f t="shared" si="259"/>
        <v>1808</v>
      </c>
      <c r="B1809" s="1">
        <v>28419</v>
      </c>
      <c r="C1809" s="2">
        <v>40117</v>
      </c>
      <c r="D1809" s="1" t="s">
        <v>13</v>
      </c>
      <c r="E1809" s="1" t="str">
        <f t="shared" si="252"/>
        <v>*</v>
      </c>
      <c r="F1809" s="1" t="str">
        <f t="shared" si="253"/>
        <v>*</v>
      </c>
      <c r="G1809" s="1" t="str">
        <f t="shared" si="254"/>
        <v>*</v>
      </c>
      <c r="J1809" s="1" t="str">
        <f t="shared" si="255"/>
        <v>*</v>
      </c>
      <c r="P1809" s="1">
        <v>9</v>
      </c>
      <c r="Q1809" s="1">
        <f t="shared" si="260"/>
        <v>0.01</v>
      </c>
      <c r="T1809" s="4">
        <v>133.85</v>
      </c>
      <c r="U1809" s="9">
        <f t="shared" si="256"/>
        <v>0</v>
      </c>
      <c r="V1809" s="4">
        <f t="shared" si="257"/>
        <v>14.872222222222222</v>
      </c>
      <c r="W1809" s="1" t="s">
        <v>14</v>
      </c>
      <c r="X1809" s="1">
        <v>4.51</v>
      </c>
      <c r="Y1809" s="4">
        <f t="shared" si="258"/>
        <v>138.35999999999999</v>
      </c>
      <c r="Z1809" s="1" t="s">
        <v>51</v>
      </c>
      <c r="AA1809" s="1" t="s">
        <v>16</v>
      </c>
      <c r="AB1809" s="1" t="s">
        <v>29</v>
      </c>
      <c r="AC1809" s="1" t="s">
        <v>55</v>
      </c>
      <c r="AD1809" s="1" t="s">
        <v>19</v>
      </c>
      <c r="AE1809" s="2">
        <v>40121</v>
      </c>
    </row>
    <row r="1810" spans="1:31" x14ac:dyDescent="0.25">
      <c r="A1810">
        <f t="shared" si="259"/>
        <v>1809</v>
      </c>
      <c r="B1810" s="1">
        <v>24003</v>
      </c>
      <c r="C1810" s="2">
        <v>40117</v>
      </c>
      <c r="D1810" s="1" t="s">
        <v>32</v>
      </c>
      <c r="E1810" s="1" t="str">
        <f t="shared" si="252"/>
        <v>***</v>
      </c>
      <c r="F1810" s="1" t="str">
        <f t="shared" si="253"/>
        <v>***</v>
      </c>
      <c r="G1810" s="1" t="str">
        <f t="shared" si="254"/>
        <v>***</v>
      </c>
      <c r="J1810" s="1" t="str">
        <f t="shared" si="255"/>
        <v>***</v>
      </c>
      <c r="P1810" s="1">
        <v>4</v>
      </c>
      <c r="Q1810" s="1">
        <f t="shared" si="260"/>
        <v>0.01</v>
      </c>
      <c r="T1810" s="4">
        <v>129.78649999999999</v>
      </c>
      <c r="U1810" s="9">
        <f t="shared" si="256"/>
        <v>0</v>
      </c>
      <c r="V1810" s="4">
        <f t="shared" si="257"/>
        <v>32.446624999999997</v>
      </c>
      <c r="W1810" s="1" t="s">
        <v>14</v>
      </c>
      <c r="X1810" s="1">
        <v>5.99</v>
      </c>
      <c r="Y1810" s="4">
        <f t="shared" si="258"/>
        <v>135.7765</v>
      </c>
      <c r="Z1810" s="1" t="s">
        <v>53</v>
      </c>
      <c r="AA1810" s="1" t="s">
        <v>28</v>
      </c>
      <c r="AB1810" s="1" t="s">
        <v>24</v>
      </c>
      <c r="AC1810" s="1" t="s">
        <v>25</v>
      </c>
      <c r="AD1810" s="1" t="s">
        <v>31</v>
      </c>
      <c r="AE1810" s="2">
        <v>40119</v>
      </c>
    </row>
    <row r="1811" spans="1:31" x14ac:dyDescent="0.25">
      <c r="A1811">
        <f t="shared" si="259"/>
        <v>1810</v>
      </c>
      <c r="B1811" s="1">
        <v>24003</v>
      </c>
      <c r="C1811" s="2">
        <v>40117</v>
      </c>
      <c r="D1811" s="1" t="s">
        <v>32</v>
      </c>
      <c r="E1811" s="1" t="str">
        <f t="shared" si="252"/>
        <v>***</v>
      </c>
      <c r="F1811" s="1" t="str">
        <f t="shared" si="253"/>
        <v>***</v>
      </c>
      <c r="G1811" s="1" t="str">
        <f t="shared" si="254"/>
        <v>***</v>
      </c>
      <c r="J1811" s="1" t="str">
        <f t="shared" si="255"/>
        <v>***</v>
      </c>
      <c r="P1811" s="1">
        <v>49</v>
      </c>
      <c r="Q1811" s="1">
        <f t="shared" si="260"/>
        <v>0.05</v>
      </c>
      <c r="T1811" s="4">
        <v>87.44</v>
      </c>
      <c r="U1811" s="9">
        <f t="shared" si="256"/>
        <v>0</v>
      </c>
      <c r="V1811" s="4">
        <f t="shared" si="257"/>
        <v>1.7844897959183672</v>
      </c>
      <c r="W1811" s="1" t="s">
        <v>21</v>
      </c>
      <c r="X1811" s="1">
        <v>0.7</v>
      </c>
      <c r="Y1811" s="4">
        <f t="shared" si="258"/>
        <v>88.14</v>
      </c>
      <c r="Z1811" s="1" t="s">
        <v>64</v>
      </c>
      <c r="AA1811" s="1" t="s">
        <v>28</v>
      </c>
      <c r="AB1811" s="1" t="s">
        <v>29</v>
      </c>
      <c r="AC1811" s="1" t="s">
        <v>30</v>
      </c>
      <c r="AD1811" s="1" t="s">
        <v>31</v>
      </c>
      <c r="AE1811" s="2">
        <v>40119</v>
      </c>
    </row>
    <row r="1812" spans="1:31" x14ac:dyDescent="0.25">
      <c r="A1812">
        <f t="shared" si="259"/>
        <v>1811</v>
      </c>
      <c r="B1812" s="1">
        <v>24003</v>
      </c>
      <c r="C1812" s="2">
        <v>40117</v>
      </c>
      <c r="D1812" s="1" t="s">
        <v>32</v>
      </c>
      <c r="E1812" s="1" t="str">
        <f t="shared" si="252"/>
        <v>***</v>
      </c>
      <c r="F1812" s="1" t="str">
        <f t="shared" si="253"/>
        <v>***</v>
      </c>
      <c r="G1812" s="1" t="str">
        <f t="shared" si="254"/>
        <v>***</v>
      </c>
      <c r="J1812" s="1" t="str">
        <f t="shared" si="255"/>
        <v>***</v>
      </c>
      <c r="P1812" s="1">
        <v>9</v>
      </c>
      <c r="Q1812" s="1">
        <f t="shared" si="260"/>
        <v>0.01</v>
      </c>
      <c r="T1812" s="4">
        <v>11.89</v>
      </c>
      <c r="U1812" s="9">
        <f t="shared" si="256"/>
        <v>0</v>
      </c>
      <c r="V1812" s="4">
        <f t="shared" si="257"/>
        <v>1.3211111111111111</v>
      </c>
      <c r="W1812" s="1" t="s">
        <v>21</v>
      </c>
      <c r="X1812" s="1">
        <v>0.7</v>
      </c>
      <c r="Y1812" s="4">
        <f t="shared" si="258"/>
        <v>12.59</v>
      </c>
      <c r="Z1812" s="1" t="s">
        <v>42</v>
      </c>
      <c r="AA1812" s="1" t="s">
        <v>28</v>
      </c>
      <c r="AB1812" s="1" t="s">
        <v>29</v>
      </c>
      <c r="AC1812" s="1" t="s">
        <v>61</v>
      </c>
      <c r="AD1812" s="1" t="s">
        <v>31</v>
      </c>
      <c r="AE1812" s="2">
        <v>40117</v>
      </c>
    </row>
    <row r="1813" spans="1:31" x14ac:dyDescent="0.25">
      <c r="A1813">
        <f t="shared" si="259"/>
        <v>1812</v>
      </c>
      <c r="B1813" s="1">
        <v>38852</v>
      </c>
      <c r="C1813" s="2">
        <v>40118</v>
      </c>
      <c r="D1813" s="1" t="s">
        <v>27</v>
      </c>
      <c r="E1813" s="1" t="str">
        <f t="shared" si="252"/>
        <v>*</v>
      </c>
      <c r="F1813" s="1" t="str">
        <f t="shared" si="253"/>
        <v>*</v>
      </c>
      <c r="G1813" s="1" t="str">
        <f t="shared" si="254"/>
        <v>*</v>
      </c>
      <c r="J1813" s="1" t="str">
        <f t="shared" si="255"/>
        <v>*</v>
      </c>
      <c r="P1813" s="1">
        <v>25</v>
      </c>
      <c r="Q1813" s="1">
        <f t="shared" si="260"/>
        <v>3.5000000000000003E-2</v>
      </c>
      <c r="T1813" s="4">
        <v>152.31</v>
      </c>
      <c r="U1813" s="9">
        <f t="shared" si="256"/>
        <v>0</v>
      </c>
      <c r="V1813" s="4">
        <f t="shared" si="257"/>
        <v>6.0924000000000005</v>
      </c>
      <c r="W1813" s="1" t="s">
        <v>21</v>
      </c>
      <c r="X1813" s="1">
        <v>1.49</v>
      </c>
      <c r="Y1813" s="4">
        <f t="shared" si="258"/>
        <v>153.80000000000001</v>
      </c>
      <c r="Z1813" s="1" t="s">
        <v>51</v>
      </c>
      <c r="AA1813" s="1" t="s">
        <v>23</v>
      </c>
      <c r="AB1813" s="1" t="s">
        <v>29</v>
      </c>
      <c r="AC1813" s="1" t="s">
        <v>43</v>
      </c>
      <c r="AD1813" s="1" t="s">
        <v>19</v>
      </c>
      <c r="AE1813" s="2">
        <v>40120</v>
      </c>
    </row>
    <row r="1814" spans="1:31" x14ac:dyDescent="0.25">
      <c r="A1814">
        <f t="shared" si="259"/>
        <v>1813</v>
      </c>
      <c r="B1814" s="1">
        <v>38564</v>
      </c>
      <c r="C1814" s="2">
        <v>40119</v>
      </c>
      <c r="D1814" s="1" t="s">
        <v>32</v>
      </c>
      <c r="E1814" s="1" t="str">
        <f t="shared" si="252"/>
        <v>***</v>
      </c>
      <c r="F1814" s="1" t="str">
        <f t="shared" si="253"/>
        <v>***</v>
      </c>
      <c r="G1814" s="1" t="str">
        <f t="shared" si="254"/>
        <v>***</v>
      </c>
      <c r="J1814" s="1" t="str">
        <f t="shared" si="255"/>
        <v>***</v>
      </c>
      <c r="P1814" s="1">
        <v>37</v>
      </c>
      <c r="Q1814" s="1">
        <f t="shared" si="260"/>
        <v>0.04</v>
      </c>
      <c r="T1814" s="4">
        <v>9517.6</v>
      </c>
      <c r="U1814" s="9">
        <f t="shared" si="256"/>
        <v>1</v>
      </c>
      <c r="V1814" s="4">
        <f t="shared" si="257"/>
        <v>257.23243243243246</v>
      </c>
      <c r="W1814" s="1" t="s">
        <v>33</v>
      </c>
      <c r="X1814" s="1">
        <v>57</v>
      </c>
      <c r="Y1814" s="4">
        <f t="shared" si="258"/>
        <v>9574.6</v>
      </c>
      <c r="Z1814" s="1" t="s">
        <v>44</v>
      </c>
      <c r="AA1814" s="1" t="s">
        <v>37</v>
      </c>
      <c r="AB1814" s="1" t="s">
        <v>17</v>
      </c>
      <c r="AC1814" s="1" t="s">
        <v>34</v>
      </c>
      <c r="AD1814" s="1" t="s">
        <v>35</v>
      </c>
      <c r="AE1814" s="2">
        <v>40122</v>
      </c>
    </row>
    <row r="1815" spans="1:31" x14ac:dyDescent="0.25">
      <c r="A1815">
        <f t="shared" si="259"/>
        <v>1814</v>
      </c>
      <c r="B1815" s="1">
        <v>21314</v>
      </c>
      <c r="C1815" s="2">
        <v>40119</v>
      </c>
      <c r="D1815" s="1" t="s">
        <v>13</v>
      </c>
      <c r="E1815" s="1" t="str">
        <f t="shared" si="252"/>
        <v>*</v>
      </c>
      <c r="F1815" s="1" t="str">
        <f t="shared" si="253"/>
        <v>*</v>
      </c>
      <c r="G1815" s="1" t="str">
        <f t="shared" si="254"/>
        <v>*</v>
      </c>
      <c r="J1815" s="1" t="str">
        <f t="shared" si="255"/>
        <v>*</v>
      </c>
      <c r="P1815" s="1">
        <v>40</v>
      </c>
      <c r="Q1815" s="1">
        <f t="shared" si="260"/>
        <v>0.05</v>
      </c>
      <c r="T1815" s="4">
        <v>3169.9920000000002</v>
      </c>
      <c r="U1815" s="9">
        <f t="shared" si="256"/>
        <v>1</v>
      </c>
      <c r="V1815" s="4">
        <f t="shared" si="257"/>
        <v>79.249800000000008</v>
      </c>
      <c r="W1815" s="1" t="s">
        <v>33</v>
      </c>
      <c r="X1815" s="1">
        <v>41.64</v>
      </c>
      <c r="Y1815" s="4">
        <f t="shared" si="258"/>
        <v>3211.6320000000001</v>
      </c>
      <c r="Z1815" s="1" t="s">
        <v>54</v>
      </c>
      <c r="AA1815" s="1" t="s">
        <v>37</v>
      </c>
      <c r="AB1815" s="1" t="s">
        <v>17</v>
      </c>
      <c r="AC1815" s="1" t="s">
        <v>52</v>
      </c>
      <c r="AD1815" s="1" t="s">
        <v>59</v>
      </c>
      <c r="AE1815" s="2">
        <v>40126</v>
      </c>
    </row>
    <row r="1816" spans="1:31" x14ac:dyDescent="0.25">
      <c r="A1816">
        <f t="shared" si="259"/>
        <v>1815</v>
      </c>
      <c r="B1816" s="1">
        <v>42338</v>
      </c>
      <c r="C1816" s="2">
        <v>40119</v>
      </c>
      <c r="D1816" s="1" t="s">
        <v>27</v>
      </c>
      <c r="E1816" s="1" t="str">
        <f t="shared" si="252"/>
        <v>*</v>
      </c>
      <c r="F1816" s="1" t="str">
        <f t="shared" si="253"/>
        <v>*</v>
      </c>
      <c r="G1816" s="1" t="str">
        <f t="shared" si="254"/>
        <v>*</v>
      </c>
      <c r="J1816" s="1" t="str">
        <f t="shared" si="255"/>
        <v>*</v>
      </c>
      <c r="P1816" s="1">
        <v>32</v>
      </c>
      <c r="Q1816" s="1">
        <f t="shared" si="260"/>
        <v>0.04</v>
      </c>
      <c r="T1816" s="4">
        <v>1909.0065</v>
      </c>
      <c r="U1816" s="9">
        <f t="shared" si="256"/>
        <v>1</v>
      </c>
      <c r="V1816" s="4">
        <f t="shared" si="257"/>
        <v>59.656453124999999</v>
      </c>
      <c r="W1816" s="1" t="s">
        <v>21</v>
      </c>
      <c r="X1816" s="1">
        <v>8.99</v>
      </c>
      <c r="Y1816" s="4">
        <f t="shared" si="258"/>
        <v>1917.9965</v>
      </c>
      <c r="Z1816" s="1" t="s">
        <v>15</v>
      </c>
      <c r="AA1816" s="1" t="s">
        <v>28</v>
      </c>
      <c r="AB1816" s="1" t="s">
        <v>24</v>
      </c>
      <c r="AC1816" s="1" t="s">
        <v>25</v>
      </c>
      <c r="AD1816" s="1" t="s">
        <v>19</v>
      </c>
      <c r="AE1816" s="2">
        <v>40121</v>
      </c>
    </row>
    <row r="1817" spans="1:31" x14ac:dyDescent="0.25">
      <c r="A1817">
        <f t="shared" si="259"/>
        <v>1816</v>
      </c>
      <c r="B1817" s="1">
        <v>38564</v>
      </c>
      <c r="C1817" s="2">
        <v>40119</v>
      </c>
      <c r="D1817" s="1" t="s">
        <v>32</v>
      </c>
      <c r="E1817" s="1" t="str">
        <f t="shared" si="252"/>
        <v>***</v>
      </c>
      <c r="F1817" s="1" t="str">
        <f t="shared" si="253"/>
        <v>***</v>
      </c>
      <c r="G1817" s="1" t="str">
        <f t="shared" si="254"/>
        <v>***</v>
      </c>
      <c r="J1817" s="1" t="str">
        <f t="shared" si="255"/>
        <v>***</v>
      </c>
      <c r="P1817" s="1">
        <v>31</v>
      </c>
      <c r="Q1817" s="1">
        <f t="shared" si="260"/>
        <v>0.04</v>
      </c>
      <c r="T1817" s="4">
        <v>904.93</v>
      </c>
      <c r="U1817" s="9">
        <f t="shared" si="256"/>
        <v>0</v>
      </c>
      <c r="V1817" s="4">
        <f t="shared" si="257"/>
        <v>29.191290322580645</v>
      </c>
      <c r="W1817" s="1" t="s">
        <v>21</v>
      </c>
      <c r="X1817" s="1">
        <v>4</v>
      </c>
      <c r="Y1817" s="4">
        <f t="shared" si="258"/>
        <v>908.93</v>
      </c>
      <c r="Z1817" s="1" t="s">
        <v>22</v>
      </c>
      <c r="AA1817" s="1" t="s">
        <v>37</v>
      </c>
      <c r="AB1817" s="1" t="s">
        <v>24</v>
      </c>
      <c r="AC1817" s="1" t="s">
        <v>38</v>
      </c>
      <c r="AD1817" s="1" t="s">
        <v>19</v>
      </c>
      <c r="AE1817" s="2">
        <v>40120</v>
      </c>
    </row>
    <row r="1818" spans="1:31" x14ac:dyDescent="0.25">
      <c r="A1818">
        <f t="shared" si="259"/>
        <v>1817</v>
      </c>
      <c r="B1818" s="1">
        <v>8103</v>
      </c>
      <c r="C1818" s="2">
        <v>40119</v>
      </c>
      <c r="D1818" s="1" t="s">
        <v>13</v>
      </c>
      <c r="E1818" s="1" t="str">
        <f t="shared" si="252"/>
        <v>*</v>
      </c>
      <c r="F1818" s="1" t="str">
        <f t="shared" si="253"/>
        <v>*</v>
      </c>
      <c r="G1818" s="1" t="str">
        <f t="shared" si="254"/>
        <v>*</v>
      </c>
      <c r="J1818" s="1" t="str">
        <f t="shared" si="255"/>
        <v>*</v>
      </c>
      <c r="P1818" s="1">
        <v>16</v>
      </c>
      <c r="Q1818" s="1">
        <f t="shared" si="260"/>
        <v>0.02</v>
      </c>
      <c r="T1818" s="4">
        <v>457.68</v>
      </c>
      <c r="U1818" s="9">
        <f t="shared" si="256"/>
        <v>0</v>
      </c>
      <c r="V1818" s="4">
        <f t="shared" si="257"/>
        <v>28.605</v>
      </c>
      <c r="W1818" s="1" t="s">
        <v>21</v>
      </c>
      <c r="X1818" s="1">
        <v>6.27</v>
      </c>
      <c r="Y1818" s="4">
        <f t="shared" si="258"/>
        <v>463.95</v>
      </c>
      <c r="Z1818" s="1" t="s">
        <v>22</v>
      </c>
      <c r="AA1818" s="1" t="s">
        <v>28</v>
      </c>
      <c r="AB1818" s="1" t="s">
        <v>29</v>
      </c>
      <c r="AC1818" s="1" t="s">
        <v>43</v>
      </c>
      <c r="AD1818" s="1" t="s">
        <v>19</v>
      </c>
      <c r="AE1818" s="2">
        <v>40123</v>
      </c>
    </row>
    <row r="1819" spans="1:31" x14ac:dyDescent="0.25">
      <c r="A1819">
        <f t="shared" si="259"/>
        <v>1818</v>
      </c>
      <c r="B1819" s="1">
        <v>18178</v>
      </c>
      <c r="C1819" s="2">
        <v>40119</v>
      </c>
      <c r="D1819" s="1" t="s">
        <v>13</v>
      </c>
      <c r="E1819" s="1" t="str">
        <f t="shared" si="252"/>
        <v>*</v>
      </c>
      <c r="F1819" s="1" t="str">
        <f t="shared" si="253"/>
        <v>*</v>
      </c>
      <c r="G1819" s="1" t="str">
        <f t="shared" si="254"/>
        <v>*</v>
      </c>
      <c r="J1819" s="1" t="str">
        <f t="shared" si="255"/>
        <v>*</v>
      </c>
      <c r="P1819" s="1">
        <v>43</v>
      </c>
      <c r="Q1819" s="1">
        <f t="shared" si="260"/>
        <v>0.05</v>
      </c>
      <c r="T1819" s="4">
        <v>235.09</v>
      </c>
      <c r="U1819" s="9">
        <f t="shared" si="256"/>
        <v>0</v>
      </c>
      <c r="V1819" s="4">
        <f t="shared" si="257"/>
        <v>5.4672093023255819</v>
      </c>
      <c r="W1819" s="1" t="s">
        <v>21</v>
      </c>
      <c r="X1819" s="1">
        <v>49</v>
      </c>
      <c r="Y1819" s="4">
        <f t="shared" si="258"/>
        <v>284.09000000000003</v>
      </c>
      <c r="Z1819" s="1" t="s">
        <v>22</v>
      </c>
      <c r="AA1819" s="1" t="s">
        <v>23</v>
      </c>
      <c r="AB1819" s="1" t="s">
        <v>29</v>
      </c>
      <c r="AC1819" s="1" t="s">
        <v>63</v>
      </c>
      <c r="AD1819" s="1" t="s">
        <v>48</v>
      </c>
      <c r="AE1819" s="2">
        <v>40119</v>
      </c>
    </row>
    <row r="1820" spans="1:31" x14ac:dyDescent="0.25">
      <c r="A1820">
        <f t="shared" si="259"/>
        <v>1819</v>
      </c>
      <c r="B1820" s="1">
        <v>18178</v>
      </c>
      <c r="C1820" s="2">
        <v>40119</v>
      </c>
      <c r="D1820" s="1" t="s">
        <v>13</v>
      </c>
      <c r="E1820" s="1" t="str">
        <f t="shared" si="252"/>
        <v>*</v>
      </c>
      <c r="F1820" s="1" t="str">
        <f t="shared" si="253"/>
        <v>*</v>
      </c>
      <c r="G1820" s="1" t="str">
        <f t="shared" si="254"/>
        <v>*</v>
      </c>
      <c r="J1820" s="1" t="str">
        <f t="shared" si="255"/>
        <v>*</v>
      </c>
      <c r="P1820" s="1">
        <v>10</v>
      </c>
      <c r="Q1820" s="1">
        <f t="shared" si="260"/>
        <v>0.02</v>
      </c>
      <c r="T1820" s="4">
        <v>187.46</v>
      </c>
      <c r="U1820" s="9">
        <f t="shared" si="256"/>
        <v>0</v>
      </c>
      <c r="V1820" s="4">
        <f t="shared" si="257"/>
        <v>18.746000000000002</v>
      </c>
      <c r="W1820" s="1" t="s">
        <v>21</v>
      </c>
      <c r="X1820" s="1">
        <v>8.99</v>
      </c>
      <c r="Y1820" s="4">
        <f t="shared" si="258"/>
        <v>196.45000000000002</v>
      </c>
      <c r="Z1820" s="1" t="s">
        <v>22</v>
      </c>
      <c r="AA1820" s="1" t="s">
        <v>23</v>
      </c>
      <c r="AB1820" s="1" t="s">
        <v>17</v>
      </c>
      <c r="AC1820" s="1" t="s">
        <v>18</v>
      </c>
      <c r="AD1820" s="1" t="s">
        <v>41</v>
      </c>
      <c r="AE1820" s="2">
        <v>40126</v>
      </c>
    </row>
    <row r="1821" spans="1:31" x14ac:dyDescent="0.25">
      <c r="A1821">
        <f t="shared" si="259"/>
        <v>1820</v>
      </c>
      <c r="B1821" s="1">
        <v>21314</v>
      </c>
      <c r="C1821" s="2">
        <v>40119</v>
      </c>
      <c r="D1821" s="1" t="s">
        <v>13</v>
      </c>
      <c r="E1821" s="1" t="str">
        <f t="shared" si="252"/>
        <v>*</v>
      </c>
      <c r="F1821" s="1" t="str">
        <f t="shared" si="253"/>
        <v>*</v>
      </c>
      <c r="G1821" s="1" t="str">
        <f t="shared" si="254"/>
        <v>*</v>
      </c>
      <c r="J1821" s="1" t="str">
        <f t="shared" si="255"/>
        <v>*</v>
      </c>
      <c r="P1821" s="1">
        <v>30</v>
      </c>
      <c r="Q1821" s="1">
        <f t="shared" si="260"/>
        <v>0.04</v>
      </c>
      <c r="T1821" s="4">
        <v>107.96</v>
      </c>
      <c r="U1821" s="9">
        <f t="shared" si="256"/>
        <v>0</v>
      </c>
      <c r="V1821" s="4">
        <f t="shared" si="257"/>
        <v>3.5986666666666665</v>
      </c>
      <c r="W1821" s="1" t="s">
        <v>21</v>
      </c>
      <c r="X1821" s="1">
        <v>1.63</v>
      </c>
      <c r="Y1821" s="4">
        <f t="shared" si="258"/>
        <v>109.58999999999999</v>
      </c>
      <c r="Z1821" s="1" t="s">
        <v>54</v>
      </c>
      <c r="AA1821" s="1" t="s">
        <v>37</v>
      </c>
      <c r="AB1821" s="1" t="s">
        <v>29</v>
      </c>
      <c r="AC1821" s="1" t="s">
        <v>61</v>
      </c>
      <c r="AD1821" s="1" t="s">
        <v>31</v>
      </c>
      <c r="AE1821" s="2">
        <v>40123</v>
      </c>
    </row>
    <row r="1822" spans="1:31" x14ac:dyDescent="0.25">
      <c r="A1822">
        <f t="shared" si="259"/>
        <v>1821</v>
      </c>
      <c r="B1822" s="1">
        <v>38564</v>
      </c>
      <c r="C1822" s="2">
        <v>40119</v>
      </c>
      <c r="D1822" s="1" t="s">
        <v>32</v>
      </c>
      <c r="E1822" s="1" t="str">
        <f t="shared" si="252"/>
        <v>***</v>
      </c>
      <c r="F1822" s="1" t="str">
        <f t="shared" si="253"/>
        <v>***</v>
      </c>
      <c r="G1822" s="1" t="str">
        <f t="shared" si="254"/>
        <v>***</v>
      </c>
      <c r="J1822" s="1" t="str">
        <f t="shared" si="255"/>
        <v>***</v>
      </c>
      <c r="P1822" s="1">
        <v>21</v>
      </c>
      <c r="Q1822" s="1">
        <f t="shared" si="260"/>
        <v>3.5000000000000003E-2</v>
      </c>
      <c r="T1822" s="4">
        <v>98.51</v>
      </c>
      <c r="U1822" s="9">
        <f t="shared" si="256"/>
        <v>0</v>
      </c>
      <c r="V1822" s="4">
        <f t="shared" si="257"/>
        <v>4.690952380952381</v>
      </c>
      <c r="W1822" s="1" t="s">
        <v>14</v>
      </c>
      <c r="X1822" s="1">
        <v>0.5</v>
      </c>
      <c r="Y1822" s="4">
        <f t="shared" si="258"/>
        <v>99.01</v>
      </c>
      <c r="Z1822" s="1" t="s">
        <v>22</v>
      </c>
      <c r="AA1822" s="1" t="s">
        <v>37</v>
      </c>
      <c r="AB1822" s="1" t="s">
        <v>29</v>
      </c>
      <c r="AC1822" s="1" t="s">
        <v>58</v>
      </c>
      <c r="AD1822" s="1" t="s">
        <v>19</v>
      </c>
      <c r="AE1822" s="2">
        <v>40121</v>
      </c>
    </row>
    <row r="1823" spans="1:31" x14ac:dyDescent="0.25">
      <c r="A1823">
        <f t="shared" si="259"/>
        <v>1822</v>
      </c>
      <c r="B1823" s="1">
        <v>42338</v>
      </c>
      <c r="C1823" s="2">
        <v>40119</v>
      </c>
      <c r="D1823" s="1" t="s">
        <v>27</v>
      </c>
      <c r="E1823" s="1" t="str">
        <f t="shared" si="252"/>
        <v>*</v>
      </c>
      <c r="F1823" s="1" t="str">
        <f t="shared" si="253"/>
        <v>*</v>
      </c>
      <c r="G1823" s="1" t="str">
        <f t="shared" si="254"/>
        <v>*</v>
      </c>
      <c r="J1823" s="1" t="str">
        <f t="shared" si="255"/>
        <v>*</v>
      </c>
      <c r="P1823" s="1">
        <v>14</v>
      </c>
      <c r="Q1823" s="1">
        <f t="shared" si="260"/>
        <v>0.02</v>
      </c>
      <c r="T1823" s="4">
        <v>63.91</v>
      </c>
      <c r="U1823" s="9">
        <f t="shared" si="256"/>
        <v>0</v>
      </c>
      <c r="V1823" s="4">
        <f t="shared" si="257"/>
        <v>4.5649999999999995</v>
      </c>
      <c r="W1823" s="1" t="s">
        <v>21</v>
      </c>
      <c r="X1823" s="1">
        <v>6.6</v>
      </c>
      <c r="Y1823" s="4">
        <f t="shared" si="258"/>
        <v>70.509999999999991</v>
      </c>
      <c r="Z1823" s="1" t="s">
        <v>15</v>
      </c>
      <c r="AA1823" s="1" t="s">
        <v>28</v>
      </c>
      <c r="AB1823" s="1" t="s">
        <v>17</v>
      </c>
      <c r="AC1823" s="1" t="s">
        <v>18</v>
      </c>
      <c r="AD1823" s="1" t="s">
        <v>19</v>
      </c>
      <c r="AE1823" s="2">
        <v>40121</v>
      </c>
    </row>
    <row r="1824" spans="1:31" x14ac:dyDescent="0.25">
      <c r="A1824">
        <f t="shared" si="259"/>
        <v>1823</v>
      </c>
      <c r="B1824" s="1">
        <v>21314</v>
      </c>
      <c r="C1824" s="2">
        <v>40119</v>
      </c>
      <c r="D1824" s="1" t="s">
        <v>13</v>
      </c>
      <c r="E1824" s="1" t="str">
        <f t="shared" si="252"/>
        <v>*</v>
      </c>
      <c r="F1824" s="1" t="str">
        <f t="shared" si="253"/>
        <v>*</v>
      </c>
      <c r="G1824" s="1" t="str">
        <f t="shared" si="254"/>
        <v>*</v>
      </c>
      <c r="J1824" s="1" t="str">
        <f t="shared" si="255"/>
        <v>*</v>
      </c>
      <c r="P1824" s="1">
        <v>6</v>
      </c>
      <c r="Q1824" s="1">
        <f t="shared" si="260"/>
        <v>0.01</v>
      </c>
      <c r="T1824" s="4">
        <v>56.22</v>
      </c>
      <c r="U1824" s="9">
        <f t="shared" si="256"/>
        <v>0</v>
      </c>
      <c r="V1824" s="4">
        <f t="shared" si="257"/>
        <v>9.3699999999999992</v>
      </c>
      <c r="W1824" s="1" t="s">
        <v>21</v>
      </c>
      <c r="X1824" s="1">
        <v>6.19</v>
      </c>
      <c r="Y1824" s="4">
        <f t="shared" si="258"/>
        <v>62.41</v>
      </c>
      <c r="Z1824" s="1" t="s">
        <v>54</v>
      </c>
      <c r="AA1824" s="1" t="s">
        <v>37</v>
      </c>
      <c r="AB1824" s="1" t="s">
        <v>29</v>
      </c>
      <c r="AC1824" s="1" t="s">
        <v>43</v>
      </c>
      <c r="AD1824" s="1" t="s">
        <v>19</v>
      </c>
      <c r="AE1824" s="2">
        <v>40121</v>
      </c>
    </row>
    <row r="1825" spans="1:31" x14ac:dyDescent="0.25">
      <c r="A1825">
        <f t="shared" si="259"/>
        <v>1824</v>
      </c>
      <c r="B1825" s="1">
        <v>32675</v>
      </c>
      <c r="C1825" s="2">
        <v>40120</v>
      </c>
      <c r="D1825" s="1" t="s">
        <v>20</v>
      </c>
      <c r="E1825" s="1" t="str">
        <f t="shared" si="252"/>
        <v>*</v>
      </c>
      <c r="F1825" s="1" t="str">
        <f t="shared" si="253"/>
        <v>**</v>
      </c>
      <c r="G1825" s="1" t="str">
        <f t="shared" si="254"/>
        <v>**</v>
      </c>
      <c r="J1825" s="1" t="str">
        <f t="shared" si="255"/>
        <v>**</v>
      </c>
      <c r="P1825" s="1">
        <v>20</v>
      </c>
      <c r="Q1825" s="1">
        <f t="shared" si="260"/>
        <v>3.5000000000000003E-2</v>
      </c>
      <c r="T1825" s="4">
        <v>6865.19</v>
      </c>
      <c r="U1825" s="9">
        <f t="shared" si="256"/>
        <v>1</v>
      </c>
      <c r="V1825" s="4">
        <f t="shared" si="257"/>
        <v>343.2595</v>
      </c>
      <c r="W1825" s="1" t="s">
        <v>33</v>
      </c>
      <c r="X1825" s="1">
        <v>60</v>
      </c>
      <c r="Y1825" s="4">
        <f t="shared" si="258"/>
        <v>6925.19</v>
      </c>
      <c r="Z1825" s="1" t="s">
        <v>49</v>
      </c>
      <c r="AA1825" s="1" t="s">
        <v>28</v>
      </c>
      <c r="AB1825" s="1" t="s">
        <v>17</v>
      </c>
      <c r="AC1825" s="1" t="s">
        <v>52</v>
      </c>
      <c r="AD1825" s="1" t="s">
        <v>35</v>
      </c>
      <c r="AE1825" s="2">
        <v>40121</v>
      </c>
    </row>
    <row r="1826" spans="1:31" x14ac:dyDescent="0.25">
      <c r="A1826">
        <f t="shared" si="259"/>
        <v>1825</v>
      </c>
      <c r="B1826" s="1">
        <v>28389</v>
      </c>
      <c r="C1826" s="2">
        <v>40120</v>
      </c>
      <c r="D1826" s="1" t="s">
        <v>20</v>
      </c>
      <c r="E1826" s="1" t="str">
        <f t="shared" si="252"/>
        <v>*</v>
      </c>
      <c r="F1826" s="1" t="str">
        <f t="shared" si="253"/>
        <v>**</v>
      </c>
      <c r="G1826" s="1" t="str">
        <f t="shared" si="254"/>
        <v>**</v>
      </c>
      <c r="J1826" s="1" t="str">
        <f t="shared" si="255"/>
        <v>**</v>
      </c>
      <c r="P1826" s="1">
        <v>16</v>
      </c>
      <c r="Q1826" s="1">
        <f t="shared" si="260"/>
        <v>0.02</v>
      </c>
      <c r="T1826" s="4">
        <v>4657.3500000000004</v>
      </c>
      <c r="U1826" s="9">
        <f t="shared" si="256"/>
        <v>1</v>
      </c>
      <c r="V1826" s="4">
        <f t="shared" si="257"/>
        <v>291.08437500000002</v>
      </c>
      <c r="W1826" s="1" t="s">
        <v>33</v>
      </c>
      <c r="X1826" s="1">
        <v>18.059999999999999</v>
      </c>
      <c r="Y1826" s="4">
        <f t="shared" si="258"/>
        <v>4675.4100000000008</v>
      </c>
      <c r="Z1826" s="1" t="s">
        <v>15</v>
      </c>
      <c r="AA1826" s="1" t="s">
        <v>37</v>
      </c>
      <c r="AB1826" s="1" t="s">
        <v>24</v>
      </c>
      <c r="AC1826" s="1" t="s">
        <v>56</v>
      </c>
      <c r="AD1826" s="1" t="s">
        <v>35</v>
      </c>
      <c r="AE1826" s="2">
        <v>40121</v>
      </c>
    </row>
    <row r="1827" spans="1:31" x14ac:dyDescent="0.25">
      <c r="A1827">
        <f t="shared" si="259"/>
        <v>1826</v>
      </c>
      <c r="B1827" s="1">
        <v>36896</v>
      </c>
      <c r="C1827" s="2">
        <v>40120</v>
      </c>
      <c r="D1827" s="1" t="s">
        <v>32</v>
      </c>
      <c r="E1827" s="1" t="str">
        <f t="shared" si="252"/>
        <v>***</v>
      </c>
      <c r="F1827" s="1" t="str">
        <f t="shared" si="253"/>
        <v>***</v>
      </c>
      <c r="G1827" s="1" t="str">
        <f t="shared" si="254"/>
        <v>***</v>
      </c>
      <c r="J1827" s="1" t="str">
        <f t="shared" si="255"/>
        <v>***</v>
      </c>
      <c r="P1827" s="1">
        <v>21</v>
      </c>
      <c r="Q1827" s="1">
        <f t="shared" si="260"/>
        <v>3.5000000000000003E-2</v>
      </c>
      <c r="T1827" s="4">
        <v>3508.33</v>
      </c>
      <c r="U1827" s="9">
        <f t="shared" si="256"/>
        <v>1</v>
      </c>
      <c r="V1827" s="4">
        <f t="shared" si="257"/>
        <v>167.06333333333333</v>
      </c>
      <c r="W1827" s="1" t="s">
        <v>21</v>
      </c>
      <c r="X1827" s="1">
        <v>35</v>
      </c>
      <c r="Y1827" s="4">
        <f t="shared" si="258"/>
        <v>3543.33</v>
      </c>
      <c r="Z1827" s="1" t="s">
        <v>22</v>
      </c>
      <c r="AA1827" s="1" t="s">
        <v>28</v>
      </c>
      <c r="AB1827" s="1" t="s">
        <v>29</v>
      </c>
      <c r="AC1827" s="1" t="s">
        <v>55</v>
      </c>
      <c r="AD1827" s="1" t="s">
        <v>48</v>
      </c>
      <c r="AE1827" s="2">
        <v>40120</v>
      </c>
    </row>
    <row r="1828" spans="1:31" x14ac:dyDescent="0.25">
      <c r="A1828">
        <f t="shared" si="259"/>
        <v>1827</v>
      </c>
      <c r="B1828" s="1">
        <v>44231</v>
      </c>
      <c r="C1828" s="2">
        <v>40120</v>
      </c>
      <c r="D1828" s="1" t="s">
        <v>27</v>
      </c>
      <c r="E1828" s="1" t="str">
        <f t="shared" si="252"/>
        <v>*</v>
      </c>
      <c r="F1828" s="1" t="str">
        <f t="shared" si="253"/>
        <v>*</v>
      </c>
      <c r="G1828" s="1" t="str">
        <f t="shared" si="254"/>
        <v>*</v>
      </c>
      <c r="J1828" s="1" t="str">
        <f t="shared" si="255"/>
        <v>*</v>
      </c>
      <c r="P1828" s="1">
        <v>24</v>
      </c>
      <c r="Q1828" s="1">
        <f t="shared" si="260"/>
        <v>3.5000000000000003E-2</v>
      </c>
      <c r="T1828" s="4">
        <v>2343.076</v>
      </c>
      <c r="U1828" s="9">
        <f t="shared" si="256"/>
        <v>1</v>
      </c>
      <c r="V1828" s="4">
        <f t="shared" si="257"/>
        <v>97.628166666666672</v>
      </c>
      <c r="W1828" s="1" t="s">
        <v>21</v>
      </c>
      <c r="X1828" s="1">
        <v>8.99</v>
      </c>
      <c r="Y1828" s="4">
        <f t="shared" si="258"/>
        <v>2352.0659999999998</v>
      </c>
      <c r="Z1828" s="1" t="s">
        <v>15</v>
      </c>
      <c r="AA1828" s="1" t="s">
        <v>37</v>
      </c>
      <c r="AB1828" s="1" t="s">
        <v>24</v>
      </c>
      <c r="AC1828" s="1" t="s">
        <v>25</v>
      </c>
      <c r="AD1828" s="1" t="s">
        <v>19</v>
      </c>
      <c r="AE1828" s="2">
        <v>40121</v>
      </c>
    </row>
    <row r="1829" spans="1:31" x14ac:dyDescent="0.25">
      <c r="A1829">
        <f t="shared" si="259"/>
        <v>1828</v>
      </c>
      <c r="B1829" s="1">
        <v>28389</v>
      </c>
      <c r="C1829" s="2">
        <v>40120</v>
      </c>
      <c r="D1829" s="1" t="s">
        <v>20</v>
      </c>
      <c r="E1829" s="1" t="str">
        <f t="shared" si="252"/>
        <v>*</v>
      </c>
      <c r="F1829" s="1" t="str">
        <f t="shared" si="253"/>
        <v>**</v>
      </c>
      <c r="G1829" s="1" t="str">
        <f t="shared" si="254"/>
        <v>**</v>
      </c>
      <c r="J1829" s="1" t="str">
        <f t="shared" si="255"/>
        <v>**</v>
      </c>
      <c r="P1829" s="1">
        <v>7</v>
      </c>
      <c r="Q1829" s="1">
        <f t="shared" si="260"/>
        <v>0.01</v>
      </c>
      <c r="T1829" s="4">
        <v>2097.94</v>
      </c>
      <c r="U1829" s="9">
        <f t="shared" si="256"/>
        <v>1</v>
      </c>
      <c r="V1829" s="4">
        <f t="shared" si="257"/>
        <v>299.70571428571429</v>
      </c>
      <c r="W1829" s="1" t="s">
        <v>33</v>
      </c>
      <c r="X1829" s="1">
        <v>54.12</v>
      </c>
      <c r="Y1829" s="4">
        <f t="shared" si="258"/>
        <v>2152.06</v>
      </c>
      <c r="Z1829" s="1" t="s">
        <v>15</v>
      </c>
      <c r="AA1829" s="1" t="s">
        <v>37</v>
      </c>
      <c r="AB1829" s="1" t="s">
        <v>17</v>
      </c>
      <c r="AC1829" s="1" t="s">
        <v>52</v>
      </c>
      <c r="AD1829" s="1" t="s">
        <v>59</v>
      </c>
      <c r="AE1829" s="2">
        <v>40122</v>
      </c>
    </row>
    <row r="1830" spans="1:31" x14ac:dyDescent="0.25">
      <c r="A1830">
        <f t="shared" si="259"/>
        <v>1829</v>
      </c>
      <c r="B1830" s="1">
        <v>44231</v>
      </c>
      <c r="C1830" s="2">
        <v>40120</v>
      </c>
      <c r="D1830" s="1" t="s">
        <v>27</v>
      </c>
      <c r="E1830" s="1" t="str">
        <f t="shared" si="252"/>
        <v>*</v>
      </c>
      <c r="F1830" s="1" t="str">
        <f t="shared" si="253"/>
        <v>*</v>
      </c>
      <c r="G1830" s="1" t="str">
        <f t="shared" si="254"/>
        <v>*</v>
      </c>
      <c r="J1830" s="1" t="str">
        <f t="shared" si="255"/>
        <v>*</v>
      </c>
      <c r="P1830" s="1">
        <v>11</v>
      </c>
      <c r="Q1830" s="1">
        <f t="shared" si="260"/>
        <v>0.02</v>
      </c>
      <c r="T1830" s="4">
        <v>1865.94</v>
      </c>
      <c r="U1830" s="9">
        <f t="shared" si="256"/>
        <v>1</v>
      </c>
      <c r="V1830" s="4">
        <f t="shared" si="257"/>
        <v>169.63090909090909</v>
      </c>
      <c r="W1830" s="1" t="s">
        <v>33</v>
      </c>
      <c r="X1830" s="1">
        <v>30</v>
      </c>
      <c r="Y1830" s="4">
        <f t="shared" si="258"/>
        <v>1895.94</v>
      </c>
      <c r="Z1830" s="1" t="s">
        <v>15</v>
      </c>
      <c r="AA1830" s="1" t="s">
        <v>37</v>
      </c>
      <c r="AB1830" s="1" t="s">
        <v>17</v>
      </c>
      <c r="AC1830" s="1" t="s">
        <v>34</v>
      </c>
      <c r="AD1830" s="1" t="s">
        <v>35</v>
      </c>
      <c r="AE1830" s="2">
        <v>40122</v>
      </c>
    </row>
    <row r="1831" spans="1:31" x14ac:dyDescent="0.25">
      <c r="A1831">
        <f t="shared" si="259"/>
        <v>1830</v>
      </c>
      <c r="B1831" s="1">
        <v>36896</v>
      </c>
      <c r="C1831" s="2">
        <v>40120</v>
      </c>
      <c r="D1831" s="1" t="s">
        <v>32</v>
      </c>
      <c r="E1831" s="1" t="str">
        <f t="shared" si="252"/>
        <v>***</v>
      </c>
      <c r="F1831" s="1" t="str">
        <f t="shared" si="253"/>
        <v>***</v>
      </c>
      <c r="G1831" s="1" t="str">
        <f t="shared" si="254"/>
        <v>***</v>
      </c>
      <c r="J1831" s="1" t="str">
        <f t="shared" si="255"/>
        <v>***</v>
      </c>
      <c r="P1831" s="1">
        <v>41</v>
      </c>
      <c r="Q1831" s="1">
        <f t="shared" si="260"/>
        <v>0.05</v>
      </c>
      <c r="T1831" s="4">
        <v>1008.95</v>
      </c>
      <c r="U1831" s="9">
        <f t="shared" si="256"/>
        <v>1</v>
      </c>
      <c r="V1831" s="4">
        <f t="shared" si="257"/>
        <v>24.608536585365854</v>
      </c>
      <c r="W1831" s="1" t="s">
        <v>14</v>
      </c>
      <c r="X1831" s="1">
        <v>8.99</v>
      </c>
      <c r="Y1831" s="4">
        <f t="shared" si="258"/>
        <v>1017.94</v>
      </c>
      <c r="Z1831" s="1" t="s">
        <v>22</v>
      </c>
      <c r="AA1831" s="1" t="s">
        <v>28</v>
      </c>
      <c r="AB1831" s="1" t="s">
        <v>17</v>
      </c>
      <c r="AC1831" s="1" t="s">
        <v>18</v>
      </c>
      <c r="AD1831" s="1" t="s">
        <v>41</v>
      </c>
      <c r="AE1831" s="2">
        <v>40123</v>
      </c>
    </row>
    <row r="1832" spans="1:31" x14ac:dyDescent="0.25">
      <c r="A1832">
        <f t="shared" si="259"/>
        <v>1831</v>
      </c>
      <c r="B1832" s="1">
        <v>44231</v>
      </c>
      <c r="C1832" s="2">
        <v>40120</v>
      </c>
      <c r="D1832" s="1" t="s">
        <v>27</v>
      </c>
      <c r="E1832" s="1" t="str">
        <f t="shared" si="252"/>
        <v>*</v>
      </c>
      <c r="F1832" s="1" t="str">
        <f t="shared" si="253"/>
        <v>*</v>
      </c>
      <c r="G1832" s="1" t="str">
        <f t="shared" si="254"/>
        <v>*</v>
      </c>
      <c r="J1832" s="1" t="str">
        <f t="shared" si="255"/>
        <v>*</v>
      </c>
      <c r="P1832" s="1">
        <v>43</v>
      </c>
      <c r="Q1832" s="1">
        <f t="shared" si="260"/>
        <v>0.05</v>
      </c>
      <c r="T1832" s="4">
        <v>784.72</v>
      </c>
      <c r="U1832" s="9">
        <f t="shared" si="256"/>
        <v>0</v>
      </c>
      <c r="V1832" s="4">
        <f t="shared" si="257"/>
        <v>18.249302325581397</v>
      </c>
      <c r="W1832" s="1" t="s">
        <v>21</v>
      </c>
      <c r="X1832" s="1">
        <v>4</v>
      </c>
      <c r="Y1832" s="4">
        <f t="shared" si="258"/>
        <v>788.72</v>
      </c>
      <c r="Z1832" s="1" t="s">
        <v>15</v>
      </c>
      <c r="AA1832" s="1" t="s">
        <v>37</v>
      </c>
      <c r="AB1832" s="1" t="s">
        <v>24</v>
      </c>
      <c r="AC1832" s="1" t="s">
        <v>38</v>
      </c>
      <c r="AD1832" s="1" t="s">
        <v>19</v>
      </c>
      <c r="AE1832" s="2">
        <v>40122</v>
      </c>
    </row>
    <row r="1833" spans="1:31" x14ac:dyDescent="0.25">
      <c r="A1833">
        <f t="shared" si="259"/>
        <v>1832</v>
      </c>
      <c r="B1833" s="1">
        <v>28389</v>
      </c>
      <c r="C1833" s="2">
        <v>40120</v>
      </c>
      <c r="D1833" s="1" t="s">
        <v>20</v>
      </c>
      <c r="E1833" s="1" t="str">
        <f t="shared" si="252"/>
        <v>*</v>
      </c>
      <c r="F1833" s="1" t="str">
        <f t="shared" si="253"/>
        <v>**</v>
      </c>
      <c r="G1833" s="1" t="str">
        <f t="shared" si="254"/>
        <v>**</v>
      </c>
      <c r="J1833" s="1" t="str">
        <f t="shared" si="255"/>
        <v>**</v>
      </c>
      <c r="P1833" s="1">
        <v>22</v>
      </c>
      <c r="Q1833" s="1">
        <f t="shared" si="260"/>
        <v>3.5000000000000003E-2</v>
      </c>
      <c r="T1833" s="4">
        <v>668.39</v>
      </c>
      <c r="U1833" s="9">
        <f t="shared" si="256"/>
        <v>0</v>
      </c>
      <c r="V1833" s="4">
        <f t="shared" si="257"/>
        <v>30.381363636363634</v>
      </c>
      <c r="W1833" s="1" t="s">
        <v>21</v>
      </c>
      <c r="X1833" s="1">
        <v>3.92</v>
      </c>
      <c r="Y1833" s="4">
        <f t="shared" si="258"/>
        <v>672.31</v>
      </c>
      <c r="Z1833" s="1" t="s">
        <v>15</v>
      </c>
      <c r="AA1833" s="1" t="s">
        <v>37</v>
      </c>
      <c r="AB1833" s="1" t="s">
        <v>17</v>
      </c>
      <c r="AC1833" s="1" t="s">
        <v>18</v>
      </c>
      <c r="AD1833" s="1" t="s">
        <v>41</v>
      </c>
      <c r="AE1833" s="2">
        <v>40121</v>
      </c>
    </row>
    <row r="1834" spans="1:31" x14ac:dyDescent="0.25">
      <c r="A1834">
        <f t="shared" si="259"/>
        <v>1833</v>
      </c>
      <c r="B1834" s="1">
        <v>50081</v>
      </c>
      <c r="C1834" s="2">
        <v>40120</v>
      </c>
      <c r="D1834" s="1" t="s">
        <v>27</v>
      </c>
      <c r="E1834" s="1" t="str">
        <f t="shared" si="252"/>
        <v>*</v>
      </c>
      <c r="F1834" s="1" t="str">
        <f t="shared" si="253"/>
        <v>*</v>
      </c>
      <c r="G1834" s="1" t="str">
        <f t="shared" si="254"/>
        <v>*</v>
      </c>
      <c r="J1834" s="1" t="str">
        <f t="shared" si="255"/>
        <v>*</v>
      </c>
      <c r="P1834" s="1">
        <v>7</v>
      </c>
      <c r="Q1834" s="1">
        <f t="shared" si="260"/>
        <v>0.01</v>
      </c>
      <c r="T1834" s="4">
        <v>538.51</v>
      </c>
      <c r="U1834" s="9">
        <f t="shared" si="256"/>
        <v>0</v>
      </c>
      <c r="V1834" s="4">
        <f t="shared" si="257"/>
        <v>76.929999999999993</v>
      </c>
      <c r="W1834" s="1" t="s">
        <v>33</v>
      </c>
      <c r="X1834" s="1">
        <v>26.74</v>
      </c>
      <c r="Y1834" s="4">
        <f t="shared" si="258"/>
        <v>565.25</v>
      </c>
      <c r="Z1834" s="1" t="s">
        <v>51</v>
      </c>
      <c r="AA1834" s="1" t="s">
        <v>28</v>
      </c>
      <c r="AB1834" s="1" t="s">
        <v>17</v>
      </c>
      <c r="AC1834" s="1" t="s">
        <v>62</v>
      </c>
      <c r="AD1834" s="1" t="s">
        <v>59</v>
      </c>
      <c r="AE1834" s="2">
        <v>40121</v>
      </c>
    </row>
    <row r="1835" spans="1:31" x14ac:dyDescent="0.25">
      <c r="A1835">
        <f t="shared" si="259"/>
        <v>1834</v>
      </c>
      <c r="B1835" s="1">
        <v>15105</v>
      </c>
      <c r="C1835" s="2">
        <v>40120</v>
      </c>
      <c r="D1835" s="1" t="s">
        <v>13</v>
      </c>
      <c r="E1835" s="1" t="str">
        <f t="shared" si="252"/>
        <v>*</v>
      </c>
      <c r="F1835" s="1" t="str">
        <f t="shared" si="253"/>
        <v>*</v>
      </c>
      <c r="G1835" s="1" t="str">
        <f t="shared" si="254"/>
        <v>*</v>
      </c>
      <c r="J1835" s="1" t="str">
        <f t="shared" si="255"/>
        <v>*</v>
      </c>
      <c r="P1835" s="1">
        <v>39</v>
      </c>
      <c r="Q1835" s="1">
        <f t="shared" si="260"/>
        <v>0.04</v>
      </c>
      <c r="T1835" s="4">
        <v>460.43</v>
      </c>
      <c r="U1835" s="9">
        <f t="shared" si="256"/>
        <v>0</v>
      </c>
      <c r="V1835" s="4">
        <f t="shared" si="257"/>
        <v>11.805897435897435</v>
      </c>
      <c r="W1835" s="1" t="s">
        <v>21</v>
      </c>
      <c r="X1835" s="1">
        <v>6.13</v>
      </c>
      <c r="Y1835" s="4">
        <f t="shared" si="258"/>
        <v>466.56</v>
      </c>
      <c r="Z1835" s="1" t="s">
        <v>42</v>
      </c>
      <c r="AA1835" s="1" t="s">
        <v>23</v>
      </c>
      <c r="AB1835" s="1" t="s">
        <v>29</v>
      </c>
      <c r="AC1835" s="1" t="s">
        <v>55</v>
      </c>
      <c r="AD1835" s="1" t="s">
        <v>19</v>
      </c>
      <c r="AE1835" s="2">
        <v>40127</v>
      </c>
    </row>
    <row r="1836" spans="1:31" x14ac:dyDescent="0.25">
      <c r="A1836">
        <f t="shared" si="259"/>
        <v>1835</v>
      </c>
      <c r="B1836" s="1">
        <v>36896</v>
      </c>
      <c r="C1836" s="2">
        <v>40120</v>
      </c>
      <c r="D1836" s="1" t="s">
        <v>32</v>
      </c>
      <c r="E1836" s="1" t="str">
        <f t="shared" si="252"/>
        <v>***</v>
      </c>
      <c r="F1836" s="1" t="str">
        <f t="shared" si="253"/>
        <v>***</v>
      </c>
      <c r="G1836" s="1" t="str">
        <f t="shared" si="254"/>
        <v>***</v>
      </c>
      <c r="J1836" s="1" t="str">
        <f t="shared" si="255"/>
        <v>***</v>
      </c>
      <c r="P1836" s="1">
        <v>12</v>
      </c>
      <c r="Q1836" s="1">
        <f t="shared" si="260"/>
        <v>0.02</v>
      </c>
      <c r="T1836" s="4">
        <v>34.01</v>
      </c>
      <c r="U1836" s="9">
        <f t="shared" si="256"/>
        <v>0</v>
      </c>
      <c r="V1836" s="4">
        <f t="shared" si="257"/>
        <v>2.8341666666666665</v>
      </c>
      <c r="W1836" s="1" t="s">
        <v>21</v>
      </c>
      <c r="X1836" s="1">
        <v>0.5</v>
      </c>
      <c r="Y1836" s="4">
        <f t="shared" si="258"/>
        <v>34.51</v>
      </c>
      <c r="Z1836" s="1" t="s">
        <v>22</v>
      </c>
      <c r="AA1836" s="1" t="s">
        <v>28</v>
      </c>
      <c r="AB1836" s="1" t="s">
        <v>29</v>
      </c>
      <c r="AC1836" s="1" t="s">
        <v>58</v>
      </c>
      <c r="AD1836" s="1" t="s">
        <v>19</v>
      </c>
      <c r="AE1836" s="2">
        <v>40122</v>
      </c>
    </row>
    <row r="1837" spans="1:31" x14ac:dyDescent="0.25">
      <c r="A1837">
        <f t="shared" si="259"/>
        <v>1836</v>
      </c>
      <c r="B1837" s="1">
        <v>34883</v>
      </c>
      <c r="C1837" s="2">
        <v>40121</v>
      </c>
      <c r="D1837" s="1" t="s">
        <v>32</v>
      </c>
      <c r="E1837" s="1" t="str">
        <f t="shared" si="252"/>
        <v>***</v>
      </c>
      <c r="F1837" s="1" t="str">
        <f t="shared" si="253"/>
        <v>***</v>
      </c>
      <c r="G1837" s="1" t="str">
        <f t="shared" si="254"/>
        <v>***</v>
      </c>
      <c r="J1837" s="1" t="str">
        <f t="shared" si="255"/>
        <v>***</v>
      </c>
      <c r="P1837" s="1">
        <v>31</v>
      </c>
      <c r="Q1837" s="1">
        <f t="shared" si="260"/>
        <v>0.04</v>
      </c>
      <c r="T1837" s="4">
        <v>906.01499999999999</v>
      </c>
      <c r="U1837" s="9">
        <f t="shared" si="256"/>
        <v>0</v>
      </c>
      <c r="V1837" s="4">
        <f t="shared" si="257"/>
        <v>29.226290322580645</v>
      </c>
      <c r="W1837" s="1" t="s">
        <v>21</v>
      </c>
      <c r="X1837" s="1">
        <v>5.99</v>
      </c>
      <c r="Y1837" s="4">
        <f t="shared" si="258"/>
        <v>912.005</v>
      </c>
      <c r="Z1837" s="1" t="s">
        <v>22</v>
      </c>
      <c r="AA1837" s="1" t="s">
        <v>28</v>
      </c>
      <c r="AB1837" s="1" t="s">
        <v>24</v>
      </c>
      <c r="AC1837" s="1" t="s">
        <v>25</v>
      </c>
      <c r="AD1837" s="1" t="s">
        <v>31</v>
      </c>
      <c r="AE1837" s="2">
        <v>40122</v>
      </c>
    </row>
    <row r="1838" spans="1:31" x14ac:dyDescent="0.25">
      <c r="A1838">
        <f t="shared" si="259"/>
        <v>1837</v>
      </c>
      <c r="B1838" s="1">
        <v>37731</v>
      </c>
      <c r="C1838" s="2">
        <v>40121</v>
      </c>
      <c r="D1838" s="1" t="s">
        <v>32</v>
      </c>
      <c r="E1838" s="1" t="str">
        <f t="shared" si="252"/>
        <v>***</v>
      </c>
      <c r="F1838" s="1" t="str">
        <f t="shared" si="253"/>
        <v>***</v>
      </c>
      <c r="G1838" s="1" t="str">
        <f t="shared" si="254"/>
        <v>***</v>
      </c>
      <c r="J1838" s="1" t="str">
        <f t="shared" si="255"/>
        <v>***</v>
      </c>
      <c r="P1838" s="1">
        <v>24</v>
      </c>
      <c r="Q1838" s="1">
        <f t="shared" si="260"/>
        <v>3.5000000000000003E-2</v>
      </c>
      <c r="T1838" s="4">
        <v>752.63</v>
      </c>
      <c r="U1838" s="9">
        <f t="shared" si="256"/>
        <v>0</v>
      </c>
      <c r="V1838" s="4">
        <f t="shared" si="257"/>
        <v>31.359583333333333</v>
      </c>
      <c r="W1838" s="1" t="s">
        <v>21</v>
      </c>
      <c r="X1838" s="1">
        <v>9.18</v>
      </c>
      <c r="Y1838" s="4">
        <f t="shared" si="258"/>
        <v>761.81</v>
      </c>
      <c r="Z1838" s="1" t="s">
        <v>22</v>
      </c>
      <c r="AA1838" s="1" t="s">
        <v>37</v>
      </c>
      <c r="AB1838" s="1" t="s">
        <v>29</v>
      </c>
      <c r="AC1838" s="1" t="s">
        <v>40</v>
      </c>
      <c r="AD1838" s="1" t="s">
        <v>19</v>
      </c>
      <c r="AE1838" s="2">
        <v>40121</v>
      </c>
    </row>
    <row r="1839" spans="1:31" x14ac:dyDescent="0.25">
      <c r="A1839">
        <f t="shared" si="259"/>
        <v>1838</v>
      </c>
      <c r="B1839" s="1">
        <v>40261</v>
      </c>
      <c r="C1839" s="2">
        <v>40121</v>
      </c>
      <c r="D1839" s="1" t="s">
        <v>32</v>
      </c>
      <c r="E1839" s="1" t="str">
        <f t="shared" si="252"/>
        <v>***</v>
      </c>
      <c r="F1839" s="1" t="str">
        <f t="shared" si="253"/>
        <v>***</v>
      </c>
      <c r="G1839" s="1" t="str">
        <f t="shared" si="254"/>
        <v>***</v>
      </c>
      <c r="J1839" s="1" t="str">
        <f t="shared" si="255"/>
        <v>***</v>
      </c>
      <c r="P1839" s="1">
        <v>36</v>
      </c>
      <c r="Q1839" s="1">
        <f t="shared" si="260"/>
        <v>0.04</v>
      </c>
      <c r="T1839" s="4">
        <v>331.37</v>
      </c>
      <c r="U1839" s="9">
        <f t="shared" si="256"/>
        <v>0</v>
      </c>
      <c r="V1839" s="4">
        <f t="shared" si="257"/>
        <v>9.2047222222222231</v>
      </c>
      <c r="W1839" s="1" t="s">
        <v>14</v>
      </c>
      <c r="X1839" s="1">
        <v>9.86</v>
      </c>
      <c r="Y1839" s="4">
        <f t="shared" si="258"/>
        <v>341.23</v>
      </c>
      <c r="Z1839" s="1" t="s">
        <v>51</v>
      </c>
      <c r="AA1839" s="1" t="s">
        <v>28</v>
      </c>
      <c r="AB1839" s="1" t="s">
        <v>29</v>
      </c>
      <c r="AC1839" s="1" t="s">
        <v>40</v>
      </c>
      <c r="AD1839" s="1" t="s">
        <v>19</v>
      </c>
      <c r="AE1839" s="2">
        <v>40123</v>
      </c>
    </row>
    <row r="1840" spans="1:31" x14ac:dyDescent="0.25">
      <c r="A1840">
        <f t="shared" si="259"/>
        <v>1839</v>
      </c>
      <c r="B1840" s="1">
        <v>28259</v>
      </c>
      <c r="C1840" s="2">
        <v>40121</v>
      </c>
      <c r="D1840" s="1" t="s">
        <v>20</v>
      </c>
      <c r="E1840" s="1" t="str">
        <f t="shared" si="252"/>
        <v>*</v>
      </c>
      <c r="F1840" s="1" t="str">
        <f t="shared" si="253"/>
        <v>**</v>
      </c>
      <c r="G1840" s="1" t="str">
        <f t="shared" si="254"/>
        <v>**</v>
      </c>
      <c r="J1840" s="1" t="str">
        <f t="shared" si="255"/>
        <v>**</v>
      </c>
      <c r="P1840" s="1">
        <v>22</v>
      </c>
      <c r="Q1840" s="1">
        <f t="shared" si="260"/>
        <v>3.5000000000000003E-2</v>
      </c>
      <c r="T1840" s="4">
        <v>249.24</v>
      </c>
      <c r="U1840" s="9">
        <f t="shared" si="256"/>
        <v>0</v>
      </c>
      <c r="V1840" s="4">
        <f t="shared" si="257"/>
        <v>11.32909090909091</v>
      </c>
      <c r="W1840" s="1" t="s">
        <v>21</v>
      </c>
      <c r="X1840" s="1">
        <v>6.5</v>
      </c>
      <c r="Y1840" s="4">
        <f t="shared" si="258"/>
        <v>255.74</v>
      </c>
      <c r="Z1840" s="1" t="s">
        <v>51</v>
      </c>
      <c r="AA1840" s="1" t="s">
        <v>16</v>
      </c>
      <c r="AB1840" s="1" t="s">
        <v>24</v>
      </c>
      <c r="AC1840" s="1" t="s">
        <v>38</v>
      </c>
      <c r="AD1840" s="1" t="s">
        <v>19</v>
      </c>
      <c r="AE1840" s="2">
        <v>40123</v>
      </c>
    </row>
    <row r="1841" spans="1:31" x14ac:dyDescent="0.25">
      <c r="A1841">
        <f t="shared" si="259"/>
        <v>1840</v>
      </c>
      <c r="B1841" s="1">
        <v>9057</v>
      </c>
      <c r="C1841" s="2">
        <v>40121</v>
      </c>
      <c r="D1841" s="1" t="s">
        <v>32</v>
      </c>
      <c r="E1841" s="1" t="str">
        <f t="shared" si="252"/>
        <v>***</v>
      </c>
      <c r="F1841" s="1" t="str">
        <f t="shared" si="253"/>
        <v>***</v>
      </c>
      <c r="G1841" s="1" t="str">
        <f t="shared" si="254"/>
        <v>***</v>
      </c>
      <c r="J1841" s="1" t="str">
        <f t="shared" si="255"/>
        <v>***</v>
      </c>
      <c r="P1841" s="1">
        <v>20</v>
      </c>
      <c r="Q1841" s="1">
        <f t="shared" si="260"/>
        <v>3.5000000000000003E-2</v>
      </c>
      <c r="T1841" s="4">
        <v>160.29</v>
      </c>
      <c r="U1841" s="9">
        <f t="shared" si="256"/>
        <v>0</v>
      </c>
      <c r="V1841" s="4">
        <f t="shared" si="257"/>
        <v>8.0145</v>
      </c>
      <c r="W1841" s="1" t="s">
        <v>21</v>
      </c>
      <c r="X1841" s="1">
        <v>4</v>
      </c>
      <c r="Y1841" s="4">
        <f t="shared" si="258"/>
        <v>164.29</v>
      </c>
      <c r="Z1841" s="1" t="s">
        <v>53</v>
      </c>
      <c r="AA1841" s="1" t="s">
        <v>37</v>
      </c>
      <c r="AB1841" s="1" t="s">
        <v>17</v>
      </c>
      <c r="AC1841" s="1" t="s">
        <v>18</v>
      </c>
      <c r="AD1841" s="1" t="s">
        <v>31</v>
      </c>
      <c r="AE1841" s="2">
        <v>40121</v>
      </c>
    </row>
    <row r="1842" spans="1:31" x14ac:dyDescent="0.25">
      <c r="A1842">
        <f t="shared" si="259"/>
        <v>1841</v>
      </c>
      <c r="B1842" s="1">
        <v>37731</v>
      </c>
      <c r="C1842" s="2">
        <v>40121</v>
      </c>
      <c r="D1842" s="1" t="s">
        <v>32</v>
      </c>
      <c r="E1842" s="1" t="str">
        <f t="shared" si="252"/>
        <v>***</v>
      </c>
      <c r="F1842" s="1" t="str">
        <f t="shared" si="253"/>
        <v>***</v>
      </c>
      <c r="G1842" s="1" t="str">
        <f t="shared" si="254"/>
        <v>***</v>
      </c>
      <c r="J1842" s="1" t="str">
        <f t="shared" si="255"/>
        <v>***</v>
      </c>
      <c r="P1842" s="1">
        <v>25</v>
      </c>
      <c r="Q1842" s="1">
        <f t="shared" si="260"/>
        <v>3.5000000000000003E-2</v>
      </c>
      <c r="T1842" s="4">
        <v>88.37</v>
      </c>
      <c r="U1842" s="9">
        <f t="shared" si="256"/>
        <v>0</v>
      </c>
      <c r="V1842" s="4">
        <f t="shared" si="257"/>
        <v>3.5348000000000002</v>
      </c>
      <c r="W1842" s="1" t="s">
        <v>21</v>
      </c>
      <c r="X1842" s="1">
        <v>0.5</v>
      </c>
      <c r="Y1842" s="4">
        <f t="shared" si="258"/>
        <v>88.87</v>
      </c>
      <c r="Z1842" s="1" t="s">
        <v>44</v>
      </c>
      <c r="AA1842" s="1" t="s">
        <v>37</v>
      </c>
      <c r="AB1842" s="1" t="s">
        <v>29</v>
      </c>
      <c r="AC1842" s="1" t="s">
        <v>58</v>
      </c>
      <c r="AD1842" s="1" t="s">
        <v>19</v>
      </c>
      <c r="AE1842" s="2">
        <v>40123</v>
      </c>
    </row>
    <row r="1843" spans="1:31" x14ac:dyDescent="0.25">
      <c r="A1843">
        <f t="shared" si="259"/>
        <v>1842</v>
      </c>
      <c r="B1843" s="1">
        <v>40261</v>
      </c>
      <c r="C1843" s="2">
        <v>40121</v>
      </c>
      <c r="D1843" s="1" t="s">
        <v>32</v>
      </c>
      <c r="E1843" s="1" t="str">
        <f t="shared" si="252"/>
        <v>***</v>
      </c>
      <c r="F1843" s="1" t="str">
        <f t="shared" si="253"/>
        <v>***</v>
      </c>
      <c r="G1843" s="1" t="str">
        <f t="shared" si="254"/>
        <v>***</v>
      </c>
      <c r="J1843" s="1" t="str">
        <f t="shared" si="255"/>
        <v>***</v>
      </c>
      <c r="P1843" s="1">
        <v>26</v>
      </c>
      <c r="Q1843" s="1">
        <f t="shared" si="260"/>
        <v>3.5000000000000003E-2</v>
      </c>
      <c r="T1843" s="4">
        <v>78.03</v>
      </c>
      <c r="U1843" s="9">
        <f t="shared" si="256"/>
        <v>0</v>
      </c>
      <c r="V1843" s="4">
        <f t="shared" si="257"/>
        <v>3.0011538461538461</v>
      </c>
      <c r="W1843" s="1" t="s">
        <v>21</v>
      </c>
      <c r="X1843" s="1">
        <v>1.05</v>
      </c>
      <c r="Y1843" s="4">
        <f t="shared" si="258"/>
        <v>79.08</v>
      </c>
      <c r="Z1843" s="1" t="s">
        <v>51</v>
      </c>
      <c r="AA1843" s="1" t="s">
        <v>28</v>
      </c>
      <c r="AB1843" s="1" t="s">
        <v>29</v>
      </c>
      <c r="AC1843" s="1" t="s">
        <v>30</v>
      </c>
      <c r="AD1843" s="1" t="s">
        <v>31</v>
      </c>
      <c r="AE1843" s="2">
        <v>40123</v>
      </c>
    </row>
    <row r="1844" spans="1:31" x14ac:dyDescent="0.25">
      <c r="A1844">
        <f t="shared" si="259"/>
        <v>1843</v>
      </c>
      <c r="B1844" s="1">
        <v>50336</v>
      </c>
      <c r="C1844" s="2">
        <v>40121</v>
      </c>
      <c r="D1844" s="1" t="s">
        <v>27</v>
      </c>
      <c r="E1844" s="1" t="str">
        <f t="shared" si="252"/>
        <v>*</v>
      </c>
      <c r="F1844" s="1" t="str">
        <f t="shared" si="253"/>
        <v>*</v>
      </c>
      <c r="G1844" s="1" t="str">
        <f t="shared" si="254"/>
        <v>*</v>
      </c>
      <c r="J1844" s="1" t="str">
        <f t="shared" si="255"/>
        <v>*</v>
      </c>
      <c r="P1844" s="1">
        <v>9</v>
      </c>
      <c r="Q1844" s="1">
        <f t="shared" si="260"/>
        <v>0.01</v>
      </c>
      <c r="T1844" s="4">
        <v>58.98</v>
      </c>
      <c r="U1844" s="9">
        <f t="shared" si="256"/>
        <v>0</v>
      </c>
      <c r="V1844" s="4">
        <f t="shared" si="257"/>
        <v>6.5533333333333328</v>
      </c>
      <c r="W1844" s="1" t="s">
        <v>21</v>
      </c>
      <c r="X1844" s="1">
        <v>4.97</v>
      </c>
      <c r="Y1844" s="4">
        <f t="shared" si="258"/>
        <v>63.949999999999996</v>
      </c>
      <c r="Z1844" s="1" t="s">
        <v>22</v>
      </c>
      <c r="AA1844" s="1" t="s">
        <v>16</v>
      </c>
      <c r="AB1844" s="1" t="s">
        <v>29</v>
      </c>
      <c r="AC1844" s="1" t="s">
        <v>43</v>
      </c>
      <c r="AD1844" s="1" t="s">
        <v>19</v>
      </c>
      <c r="AE1844" s="2">
        <v>40122</v>
      </c>
    </row>
    <row r="1845" spans="1:31" x14ac:dyDescent="0.25">
      <c r="A1845">
        <f t="shared" si="259"/>
        <v>1844</v>
      </c>
      <c r="B1845" s="1">
        <v>3332</v>
      </c>
      <c r="C1845" s="2">
        <v>40121</v>
      </c>
      <c r="D1845" s="1" t="s">
        <v>32</v>
      </c>
      <c r="E1845" s="1" t="str">
        <f t="shared" si="252"/>
        <v>***</v>
      </c>
      <c r="F1845" s="1" t="str">
        <f t="shared" si="253"/>
        <v>***</v>
      </c>
      <c r="G1845" s="1" t="str">
        <f t="shared" si="254"/>
        <v>***</v>
      </c>
      <c r="J1845" s="1" t="str">
        <f t="shared" si="255"/>
        <v>***</v>
      </c>
      <c r="P1845" s="1">
        <v>6</v>
      </c>
      <c r="Q1845" s="1">
        <f t="shared" si="260"/>
        <v>0.01</v>
      </c>
      <c r="T1845" s="4">
        <v>22.19</v>
      </c>
      <c r="U1845" s="9">
        <f t="shared" si="256"/>
        <v>0</v>
      </c>
      <c r="V1845" s="4">
        <f t="shared" si="257"/>
        <v>3.6983333333333337</v>
      </c>
      <c r="W1845" s="1" t="s">
        <v>21</v>
      </c>
      <c r="X1845" s="1">
        <v>1.86</v>
      </c>
      <c r="Y1845" s="4">
        <f t="shared" si="258"/>
        <v>24.05</v>
      </c>
      <c r="Z1845" s="1" t="s">
        <v>53</v>
      </c>
      <c r="AA1845" s="1" t="s">
        <v>28</v>
      </c>
      <c r="AB1845" s="1" t="s">
        <v>29</v>
      </c>
      <c r="AC1845" s="1" t="s">
        <v>30</v>
      </c>
      <c r="AD1845" s="1" t="s">
        <v>31</v>
      </c>
      <c r="AE1845" s="2">
        <v>40123</v>
      </c>
    </row>
    <row r="1846" spans="1:31" x14ac:dyDescent="0.25">
      <c r="A1846">
        <f t="shared" si="259"/>
        <v>1845</v>
      </c>
      <c r="B1846" s="1">
        <v>5856</v>
      </c>
      <c r="C1846" s="2">
        <v>40122</v>
      </c>
      <c r="D1846" s="1" t="s">
        <v>20</v>
      </c>
      <c r="E1846" s="1" t="str">
        <f t="shared" si="252"/>
        <v>*</v>
      </c>
      <c r="F1846" s="1" t="str">
        <f t="shared" si="253"/>
        <v>**</v>
      </c>
      <c r="G1846" s="1" t="str">
        <f t="shared" si="254"/>
        <v>**</v>
      </c>
      <c r="J1846" s="1" t="str">
        <f t="shared" si="255"/>
        <v>**</v>
      </c>
      <c r="P1846" s="1">
        <v>42</v>
      </c>
      <c r="Q1846" s="1">
        <f t="shared" si="260"/>
        <v>0.05</v>
      </c>
      <c r="T1846" s="4">
        <v>10307.01</v>
      </c>
      <c r="U1846" s="9">
        <f t="shared" si="256"/>
        <v>1</v>
      </c>
      <c r="V1846" s="4">
        <f t="shared" si="257"/>
        <v>245.405</v>
      </c>
      <c r="W1846" s="1" t="s">
        <v>33</v>
      </c>
      <c r="X1846" s="1">
        <v>23.78</v>
      </c>
      <c r="Y1846" s="4">
        <f t="shared" si="258"/>
        <v>10330.790000000001</v>
      </c>
      <c r="Z1846" s="1" t="s">
        <v>15</v>
      </c>
      <c r="AA1846" s="1" t="s">
        <v>23</v>
      </c>
      <c r="AB1846" s="1" t="s">
        <v>17</v>
      </c>
      <c r="AC1846" s="1" t="s">
        <v>52</v>
      </c>
      <c r="AD1846" s="1" t="s">
        <v>59</v>
      </c>
      <c r="AE1846" s="2">
        <v>40124</v>
      </c>
    </row>
    <row r="1847" spans="1:31" x14ac:dyDescent="0.25">
      <c r="A1847">
        <f t="shared" si="259"/>
        <v>1846</v>
      </c>
      <c r="B1847" s="1">
        <v>32291</v>
      </c>
      <c r="C1847" s="2">
        <v>40122</v>
      </c>
      <c r="D1847" s="1" t="s">
        <v>36</v>
      </c>
      <c r="E1847" s="1" t="str">
        <f t="shared" si="252"/>
        <v>*</v>
      </c>
      <c r="F1847" s="1" t="str">
        <f t="shared" si="253"/>
        <v>*</v>
      </c>
      <c r="G1847" s="1" t="str">
        <f t="shared" si="254"/>
        <v>*</v>
      </c>
      <c r="J1847" s="1" t="str">
        <f t="shared" si="255"/>
        <v>*</v>
      </c>
      <c r="P1847" s="1">
        <v>13</v>
      </c>
      <c r="Q1847" s="1">
        <f t="shared" si="260"/>
        <v>0.02</v>
      </c>
      <c r="T1847" s="4">
        <v>183.22</v>
      </c>
      <c r="U1847" s="9">
        <f t="shared" si="256"/>
        <v>0</v>
      </c>
      <c r="V1847" s="4">
        <f t="shared" si="257"/>
        <v>14.093846153846155</v>
      </c>
      <c r="W1847" s="1" t="s">
        <v>21</v>
      </c>
      <c r="X1847" s="1">
        <v>14.37</v>
      </c>
      <c r="Y1847" s="4">
        <f t="shared" si="258"/>
        <v>197.59</v>
      </c>
      <c r="Z1847" s="1" t="s">
        <v>15</v>
      </c>
      <c r="AA1847" s="1" t="s">
        <v>23</v>
      </c>
      <c r="AB1847" s="1" t="s">
        <v>17</v>
      </c>
      <c r="AC1847" s="1" t="s">
        <v>18</v>
      </c>
      <c r="AD1847" s="1" t="s">
        <v>48</v>
      </c>
      <c r="AE1847" s="2">
        <v>40122</v>
      </c>
    </row>
    <row r="1848" spans="1:31" x14ac:dyDescent="0.25">
      <c r="A1848">
        <f t="shared" si="259"/>
        <v>1847</v>
      </c>
      <c r="B1848" s="1">
        <v>18247</v>
      </c>
      <c r="C1848" s="2">
        <v>40122</v>
      </c>
      <c r="D1848" s="1" t="s">
        <v>27</v>
      </c>
      <c r="E1848" s="1" t="str">
        <f t="shared" si="252"/>
        <v>*</v>
      </c>
      <c r="F1848" s="1" t="str">
        <f t="shared" si="253"/>
        <v>*</v>
      </c>
      <c r="G1848" s="1" t="str">
        <f t="shared" si="254"/>
        <v>*</v>
      </c>
      <c r="J1848" s="1" t="str">
        <f t="shared" si="255"/>
        <v>*</v>
      </c>
      <c r="P1848" s="1">
        <v>20</v>
      </c>
      <c r="Q1848" s="1">
        <f t="shared" si="260"/>
        <v>3.5000000000000003E-2</v>
      </c>
      <c r="T1848" s="4">
        <v>155.80000000000001</v>
      </c>
      <c r="U1848" s="9">
        <f t="shared" si="256"/>
        <v>0</v>
      </c>
      <c r="V1848" s="4">
        <f t="shared" si="257"/>
        <v>7.7900000000000009</v>
      </c>
      <c r="W1848" s="1" t="s">
        <v>21</v>
      </c>
      <c r="X1848" s="1">
        <v>4</v>
      </c>
      <c r="Y1848" s="4">
        <f t="shared" si="258"/>
        <v>159.80000000000001</v>
      </c>
      <c r="Z1848" s="1" t="s">
        <v>15</v>
      </c>
      <c r="AA1848" s="1" t="s">
        <v>28</v>
      </c>
      <c r="AB1848" s="1" t="s">
        <v>17</v>
      </c>
      <c r="AC1848" s="1" t="s">
        <v>18</v>
      </c>
      <c r="AD1848" s="1" t="s">
        <v>31</v>
      </c>
      <c r="AE1848" s="2">
        <v>40123</v>
      </c>
    </row>
    <row r="1849" spans="1:31" x14ac:dyDescent="0.25">
      <c r="A1849">
        <f t="shared" si="259"/>
        <v>1848</v>
      </c>
      <c r="B1849" s="1">
        <v>26374</v>
      </c>
      <c r="C1849" s="2">
        <v>40122</v>
      </c>
      <c r="D1849" s="1" t="s">
        <v>27</v>
      </c>
      <c r="E1849" s="1" t="str">
        <f t="shared" si="252"/>
        <v>*</v>
      </c>
      <c r="F1849" s="1" t="str">
        <f t="shared" si="253"/>
        <v>*</v>
      </c>
      <c r="G1849" s="1" t="str">
        <f t="shared" si="254"/>
        <v>*</v>
      </c>
      <c r="J1849" s="1" t="str">
        <f t="shared" si="255"/>
        <v>*</v>
      </c>
      <c r="P1849" s="1">
        <v>5</v>
      </c>
      <c r="Q1849" s="1">
        <f t="shared" si="260"/>
        <v>0.01</v>
      </c>
      <c r="T1849" s="4">
        <v>90.941500000000005</v>
      </c>
      <c r="U1849" s="9">
        <f t="shared" si="256"/>
        <v>0</v>
      </c>
      <c r="V1849" s="4">
        <f t="shared" si="257"/>
        <v>18.188300000000002</v>
      </c>
      <c r="W1849" s="1" t="s">
        <v>21</v>
      </c>
      <c r="X1849" s="1">
        <v>3.3</v>
      </c>
      <c r="Y1849" s="4">
        <f t="shared" si="258"/>
        <v>94.241500000000002</v>
      </c>
      <c r="Z1849" s="1" t="s">
        <v>15</v>
      </c>
      <c r="AA1849" s="1" t="s">
        <v>28</v>
      </c>
      <c r="AB1849" s="1" t="s">
        <v>24</v>
      </c>
      <c r="AC1849" s="1" t="s">
        <v>25</v>
      </c>
      <c r="AD1849" s="1" t="s">
        <v>41</v>
      </c>
      <c r="AE1849" s="2">
        <v>40123</v>
      </c>
    </row>
    <row r="1850" spans="1:31" x14ac:dyDescent="0.25">
      <c r="A1850">
        <f t="shared" si="259"/>
        <v>1849</v>
      </c>
      <c r="B1850" s="1">
        <v>32291</v>
      </c>
      <c r="C1850" s="2">
        <v>40122</v>
      </c>
      <c r="D1850" s="1" t="s">
        <v>36</v>
      </c>
      <c r="E1850" s="1" t="str">
        <f t="shared" si="252"/>
        <v>*</v>
      </c>
      <c r="F1850" s="1" t="str">
        <f t="shared" si="253"/>
        <v>*</v>
      </c>
      <c r="G1850" s="1" t="str">
        <f t="shared" si="254"/>
        <v>*</v>
      </c>
      <c r="J1850" s="1" t="str">
        <f t="shared" si="255"/>
        <v>*</v>
      </c>
      <c r="P1850" s="1">
        <v>4</v>
      </c>
      <c r="Q1850" s="1">
        <f t="shared" si="260"/>
        <v>0.01</v>
      </c>
      <c r="T1850" s="4">
        <v>68.03</v>
      </c>
      <c r="U1850" s="9">
        <f t="shared" si="256"/>
        <v>0</v>
      </c>
      <c r="V1850" s="4">
        <f t="shared" si="257"/>
        <v>17.0075</v>
      </c>
      <c r="W1850" s="1" t="s">
        <v>21</v>
      </c>
      <c r="X1850" s="1">
        <v>4.53</v>
      </c>
      <c r="Y1850" s="4">
        <f t="shared" si="258"/>
        <v>72.56</v>
      </c>
      <c r="Z1850" s="1" t="s">
        <v>15</v>
      </c>
      <c r="AA1850" s="1" t="s">
        <v>23</v>
      </c>
      <c r="AB1850" s="1" t="s">
        <v>29</v>
      </c>
      <c r="AC1850" s="1" t="s">
        <v>55</v>
      </c>
      <c r="AD1850" s="1" t="s">
        <v>19</v>
      </c>
      <c r="AE1850" s="2">
        <v>40123</v>
      </c>
    </row>
    <row r="1851" spans="1:31" x14ac:dyDescent="0.25">
      <c r="A1851">
        <f t="shared" si="259"/>
        <v>1850</v>
      </c>
      <c r="B1851" s="1">
        <v>18533</v>
      </c>
      <c r="C1851" s="2">
        <v>40123</v>
      </c>
      <c r="D1851" s="1" t="s">
        <v>27</v>
      </c>
      <c r="E1851" s="1" t="str">
        <f t="shared" si="252"/>
        <v>*</v>
      </c>
      <c r="F1851" s="1" t="str">
        <f t="shared" si="253"/>
        <v>*</v>
      </c>
      <c r="G1851" s="1" t="str">
        <f t="shared" si="254"/>
        <v>*</v>
      </c>
      <c r="J1851" s="1" t="str">
        <f t="shared" si="255"/>
        <v>*</v>
      </c>
      <c r="P1851" s="1">
        <v>27</v>
      </c>
      <c r="Q1851" s="1">
        <f t="shared" si="260"/>
        <v>3.5000000000000003E-2</v>
      </c>
      <c r="T1851" s="4">
        <v>442.57</v>
      </c>
      <c r="U1851" s="9">
        <f t="shared" si="256"/>
        <v>0</v>
      </c>
      <c r="V1851" s="4">
        <f t="shared" si="257"/>
        <v>16.391481481481481</v>
      </c>
      <c r="W1851" s="1" t="s">
        <v>21</v>
      </c>
      <c r="X1851" s="1">
        <v>8.7799999999999994</v>
      </c>
      <c r="Y1851" s="4">
        <f t="shared" si="258"/>
        <v>451.34999999999997</v>
      </c>
      <c r="Z1851" s="1" t="s">
        <v>22</v>
      </c>
      <c r="AA1851" s="1" t="s">
        <v>37</v>
      </c>
      <c r="AB1851" s="1" t="s">
        <v>29</v>
      </c>
      <c r="AC1851" s="1" t="s">
        <v>55</v>
      </c>
      <c r="AD1851" s="1" t="s">
        <v>19</v>
      </c>
      <c r="AE1851" s="2">
        <v>40124</v>
      </c>
    </row>
    <row r="1852" spans="1:31" x14ac:dyDescent="0.25">
      <c r="A1852">
        <f t="shared" si="259"/>
        <v>1851</v>
      </c>
      <c r="B1852" s="1">
        <v>18533</v>
      </c>
      <c r="C1852" s="2">
        <v>40123</v>
      </c>
      <c r="D1852" s="1" t="s">
        <v>27</v>
      </c>
      <c r="E1852" s="1" t="str">
        <f t="shared" si="252"/>
        <v>*</v>
      </c>
      <c r="F1852" s="1" t="str">
        <f t="shared" si="253"/>
        <v>*</v>
      </c>
      <c r="G1852" s="1" t="str">
        <f t="shared" si="254"/>
        <v>*</v>
      </c>
      <c r="J1852" s="1" t="str">
        <f t="shared" si="255"/>
        <v>*</v>
      </c>
      <c r="P1852" s="1">
        <v>5</v>
      </c>
      <c r="Q1852" s="1">
        <f t="shared" si="260"/>
        <v>0.01</v>
      </c>
      <c r="T1852" s="4">
        <v>53.737000000000002</v>
      </c>
      <c r="U1852" s="9">
        <f t="shared" si="256"/>
        <v>0</v>
      </c>
      <c r="V1852" s="4">
        <f t="shared" si="257"/>
        <v>10.747400000000001</v>
      </c>
      <c r="W1852" s="1" t="s">
        <v>14</v>
      </c>
      <c r="X1852" s="1">
        <v>5.03</v>
      </c>
      <c r="Y1852" s="4">
        <f t="shared" si="258"/>
        <v>58.767000000000003</v>
      </c>
      <c r="Z1852" s="1" t="s">
        <v>22</v>
      </c>
      <c r="AA1852" s="1" t="s">
        <v>37</v>
      </c>
      <c r="AB1852" s="1" t="s">
        <v>24</v>
      </c>
      <c r="AC1852" s="1" t="s">
        <v>25</v>
      </c>
      <c r="AD1852" s="1" t="s">
        <v>26</v>
      </c>
      <c r="AE1852" s="2">
        <v>40125</v>
      </c>
    </row>
    <row r="1853" spans="1:31" x14ac:dyDescent="0.25">
      <c r="A1853">
        <f t="shared" si="259"/>
        <v>1852</v>
      </c>
      <c r="B1853" s="1">
        <v>26944</v>
      </c>
      <c r="C1853" s="2">
        <v>40124</v>
      </c>
      <c r="D1853" s="1" t="s">
        <v>32</v>
      </c>
      <c r="E1853" s="1" t="str">
        <f t="shared" si="252"/>
        <v>***</v>
      </c>
      <c r="F1853" s="1" t="str">
        <f t="shared" si="253"/>
        <v>***</v>
      </c>
      <c r="G1853" s="1" t="str">
        <f t="shared" si="254"/>
        <v>***</v>
      </c>
      <c r="J1853" s="1" t="str">
        <f t="shared" si="255"/>
        <v>***</v>
      </c>
      <c r="P1853" s="1">
        <v>6</v>
      </c>
      <c r="Q1853" s="1">
        <f t="shared" si="260"/>
        <v>0.01</v>
      </c>
      <c r="T1853" s="4">
        <v>453.87</v>
      </c>
      <c r="U1853" s="9">
        <f t="shared" si="256"/>
        <v>0</v>
      </c>
      <c r="V1853" s="4">
        <f t="shared" si="257"/>
        <v>75.644999999999996</v>
      </c>
      <c r="W1853" s="1" t="s">
        <v>21</v>
      </c>
      <c r="X1853" s="1">
        <v>14.52</v>
      </c>
      <c r="Y1853" s="4">
        <f t="shared" si="258"/>
        <v>468.39</v>
      </c>
      <c r="Z1853" s="1" t="s">
        <v>15</v>
      </c>
      <c r="AA1853" s="1" t="s">
        <v>37</v>
      </c>
      <c r="AB1853" s="1" t="s">
        <v>24</v>
      </c>
      <c r="AC1853" s="1" t="s">
        <v>38</v>
      </c>
      <c r="AD1853" s="1" t="s">
        <v>19</v>
      </c>
      <c r="AE1853" s="2">
        <v>40127</v>
      </c>
    </row>
    <row r="1854" spans="1:31" x14ac:dyDescent="0.25">
      <c r="A1854">
        <f t="shared" si="259"/>
        <v>1853</v>
      </c>
      <c r="B1854" s="1">
        <v>26337</v>
      </c>
      <c r="C1854" s="2">
        <v>40124</v>
      </c>
      <c r="D1854" s="1" t="s">
        <v>32</v>
      </c>
      <c r="E1854" s="1" t="str">
        <f t="shared" si="252"/>
        <v>***</v>
      </c>
      <c r="F1854" s="1" t="str">
        <f t="shared" si="253"/>
        <v>***</v>
      </c>
      <c r="G1854" s="1" t="str">
        <f t="shared" si="254"/>
        <v>***</v>
      </c>
      <c r="J1854" s="1" t="str">
        <f t="shared" si="255"/>
        <v>***</v>
      </c>
      <c r="P1854" s="1">
        <v>45</v>
      </c>
      <c r="Q1854" s="1">
        <f t="shared" si="260"/>
        <v>0.05</v>
      </c>
      <c r="T1854" s="4">
        <v>153.27000000000001</v>
      </c>
      <c r="U1854" s="9">
        <f t="shared" si="256"/>
        <v>0</v>
      </c>
      <c r="V1854" s="4">
        <f t="shared" si="257"/>
        <v>3.4060000000000001</v>
      </c>
      <c r="W1854" s="1" t="s">
        <v>21</v>
      </c>
      <c r="X1854" s="1">
        <v>0.5</v>
      </c>
      <c r="Y1854" s="4">
        <f t="shared" si="258"/>
        <v>153.77000000000001</v>
      </c>
      <c r="Z1854" s="1" t="s">
        <v>51</v>
      </c>
      <c r="AA1854" s="1" t="s">
        <v>23</v>
      </c>
      <c r="AB1854" s="1" t="s">
        <v>29</v>
      </c>
      <c r="AC1854" s="1" t="s">
        <v>58</v>
      </c>
      <c r="AD1854" s="1" t="s">
        <v>19</v>
      </c>
      <c r="AE1854" s="2">
        <v>40127</v>
      </c>
    </row>
    <row r="1855" spans="1:31" x14ac:dyDescent="0.25">
      <c r="A1855">
        <f t="shared" si="259"/>
        <v>1854</v>
      </c>
      <c r="B1855" s="1">
        <v>31873</v>
      </c>
      <c r="C1855" s="2">
        <v>40125</v>
      </c>
      <c r="D1855" s="1" t="s">
        <v>13</v>
      </c>
      <c r="E1855" s="1" t="str">
        <f t="shared" si="252"/>
        <v>*</v>
      </c>
      <c r="F1855" s="1" t="str">
        <f t="shared" si="253"/>
        <v>*</v>
      </c>
      <c r="G1855" s="1" t="str">
        <f t="shared" si="254"/>
        <v>*</v>
      </c>
      <c r="J1855" s="1" t="str">
        <f t="shared" si="255"/>
        <v>*</v>
      </c>
      <c r="P1855" s="1">
        <v>50</v>
      </c>
      <c r="Q1855" s="1">
        <f t="shared" si="260"/>
        <v>0.06</v>
      </c>
      <c r="T1855" s="4">
        <v>8558.4714999999997</v>
      </c>
      <c r="U1855" s="9">
        <f t="shared" si="256"/>
        <v>1</v>
      </c>
      <c r="V1855" s="4">
        <f t="shared" si="257"/>
        <v>171.16943000000001</v>
      </c>
      <c r="W1855" s="1" t="s">
        <v>21</v>
      </c>
      <c r="X1855" s="1">
        <v>8.99</v>
      </c>
      <c r="Y1855" s="4">
        <f t="shared" si="258"/>
        <v>8567.4614999999994</v>
      </c>
      <c r="Z1855" s="1" t="s">
        <v>22</v>
      </c>
      <c r="AA1855" s="1" t="s">
        <v>37</v>
      </c>
      <c r="AB1855" s="1" t="s">
        <v>24</v>
      </c>
      <c r="AC1855" s="1" t="s">
        <v>25</v>
      </c>
      <c r="AD1855" s="1" t="s">
        <v>19</v>
      </c>
      <c r="AE1855" s="2">
        <v>40132</v>
      </c>
    </row>
    <row r="1856" spans="1:31" x14ac:dyDescent="0.25">
      <c r="A1856">
        <f t="shared" si="259"/>
        <v>1855</v>
      </c>
      <c r="B1856" s="1">
        <v>16679</v>
      </c>
      <c r="C1856" s="2">
        <v>40125</v>
      </c>
      <c r="D1856" s="1" t="s">
        <v>13</v>
      </c>
      <c r="E1856" s="1" t="str">
        <f t="shared" si="252"/>
        <v>*</v>
      </c>
      <c r="F1856" s="1" t="str">
        <f t="shared" si="253"/>
        <v>*</v>
      </c>
      <c r="G1856" s="1" t="str">
        <f t="shared" si="254"/>
        <v>*</v>
      </c>
      <c r="J1856" s="1" t="str">
        <f t="shared" si="255"/>
        <v>*</v>
      </c>
      <c r="P1856" s="1">
        <v>29</v>
      </c>
      <c r="Q1856" s="1">
        <f t="shared" si="260"/>
        <v>3.5000000000000003E-2</v>
      </c>
      <c r="T1856" s="4">
        <v>6481.95</v>
      </c>
      <c r="U1856" s="9">
        <f t="shared" si="256"/>
        <v>1</v>
      </c>
      <c r="V1856" s="4">
        <f t="shared" si="257"/>
        <v>223.51551724137931</v>
      </c>
      <c r="W1856" s="1" t="s">
        <v>33</v>
      </c>
      <c r="X1856" s="1">
        <v>43.32</v>
      </c>
      <c r="Y1856" s="4">
        <f t="shared" si="258"/>
        <v>6525.2699999999995</v>
      </c>
      <c r="Z1856" s="1" t="s">
        <v>51</v>
      </c>
      <c r="AA1856" s="1" t="s">
        <v>23</v>
      </c>
      <c r="AB1856" s="1" t="s">
        <v>17</v>
      </c>
      <c r="AC1856" s="1" t="s">
        <v>34</v>
      </c>
      <c r="AD1856" s="1" t="s">
        <v>35</v>
      </c>
      <c r="AE1856" s="2">
        <v>40130</v>
      </c>
    </row>
    <row r="1857" spans="1:31" x14ac:dyDescent="0.25">
      <c r="A1857">
        <f t="shared" si="259"/>
        <v>1856</v>
      </c>
      <c r="B1857" s="1">
        <v>31873</v>
      </c>
      <c r="C1857" s="2">
        <v>40125</v>
      </c>
      <c r="D1857" s="1" t="s">
        <v>13</v>
      </c>
      <c r="E1857" s="1" t="str">
        <f t="shared" si="252"/>
        <v>*</v>
      </c>
      <c r="F1857" s="1" t="str">
        <f t="shared" si="253"/>
        <v>*</v>
      </c>
      <c r="G1857" s="1" t="str">
        <f t="shared" si="254"/>
        <v>*</v>
      </c>
      <c r="J1857" s="1" t="str">
        <f t="shared" si="255"/>
        <v>*</v>
      </c>
      <c r="P1857" s="1">
        <v>14</v>
      </c>
      <c r="Q1857" s="1">
        <f t="shared" si="260"/>
        <v>0.02</v>
      </c>
      <c r="T1857" s="4">
        <v>2465.5014999999999</v>
      </c>
      <c r="U1857" s="9">
        <f t="shared" si="256"/>
        <v>1</v>
      </c>
      <c r="V1857" s="4">
        <f t="shared" si="257"/>
        <v>176.10724999999999</v>
      </c>
      <c r="W1857" s="1" t="s">
        <v>21</v>
      </c>
      <c r="X1857" s="1">
        <v>8.99</v>
      </c>
      <c r="Y1857" s="4">
        <f t="shared" si="258"/>
        <v>2474.4914999999996</v>
      </c>
      <c r="Z1857" s="1" t="s">
        <v>22</v>
      </c>
      <c r="AA1857" s="1" t="s">
        <v>37</v>
      </c>
      <c r="AB1857" s="1" t="s">
        <v>24</v>
      </c>
      <c r="AC1857" s="1" t="s">
        <v>25</v>
      </c>
      <c r="AD1857" s="1" t="s">
        <v>19</v>
      </c>
      <c r="AE1857" s="2">
        <v>40132</v>
      </c>
    </row>
    <row r="1858" spans="1:31" x14ac:dyDescent="0.25">
      <c r="A1858">
        <f t="shared" si="259"/>
        <v>1857</v>
      </c>
      <c r="B1858" s="1">
        <v>38371</v>
      </c>
      <c r="C1858" s="2">
        <v>40125</v>
      </c>
      <c r="D1858" s="1" t="s">
        <v>27</v>
      </c>
      <c r="E1858" s="1" t="str">
        <f t="shared" si="252"/>
        <v>*</v>
      </c>
      <c r="F1858" s="1" t="str">
        <f t="shared" si="253"/>
        <v>*</v>
      </c>
      <c r="G1858" s="1" t="str">
        <f t="shared" si="254"/>
        <v>*</v>
      </c>
      <c r="J1858" s="1" t="str">
        <f t="shared" si="255"/>
        <v>*</v>
      </c>
      <c r="P1858" s="1">
        <v>24</v>
      </c>
      <c r="Q1858" s="1">
        <f t="shared" si="260"/>
        <v>3.5000000000000003E-2</v>
      </c>
      <c r="T1858" s="4">
        <v>2004.4</v>
      </c>
      <c r="U1858" s="9">
        <f t="shared" si="256"/>
        <v>1</v>
      </c>
      <c r="V1858" s="4">
        <f t="shared" si="257"/>
        <v>83.516666666666666</v>
      </c>
      <c r="W1858" s="1" t="s">
        <v>14</v>
      </c>
      <c r="X1858" s="1">
        <v>6.13</v>
      </c>
      <c r="Y1858" s="4">
        <f t="shared" si="258"/>
        <v>2010.5300000000002</v>
      </c>
      <c r="Z1858" s="1" t="s">
        <v>44</v>
      </c>
      <c r="AA1858" s="1" t="s">
        <v>23</v>
      </c>
      <c r="AB1858" s="1" t="s">
        <v>24</v>
      </c>
      <c r="AC1858" s="1" t="s">
        <v>38</v>
      </c>
      <c r="AD1858" s="1" t="s">
        <v>19</v>
      </c>
      <c r="AE1858" s="2">
        <v>40126</v>
      </c>
    </row>
    <row r="1859" spans="1:31" x14ac:dyDescent="0.25">
      <c r="A1859">
        <f t="shared" si="259"/>
        <v>1858</v>
      </c>
      <c r="B1859" s="1">
        <v>31873</v>
      </c>
      <c r="C1859" s="2">
        <v>40125</v>
      </c>
      <c r="D1859" s="1" t="s">
        <v>13</v>
      </c>
      <c r="E1859" s="1" t="str">
        <f t="shared" ref="E1859:E1922" si="261">IF(D1859="Critical","***","*")</f>
        <v>*</v>
      </c>
      <c r="F1859" s="1" t="str">
        <f t="shared" ref="F1859:F1922" si="262">IF(D1859="Critical","***",IF(D1859="High","**","*"))</f>
        <v>*</v>
      </c>
      <c r="G1859" s="1" t="str">
        <f t="shared" ref="G1859:G1922" si="263">VLOOKUP(D1859,$H$6:$I$10,2,FALSE)</f>
        <v>*</v>
      </c>
      <c r="J1859" s="1" t="str">
        <f t="shared" ref="J1859:J1922" si="264">HLOOKUP(D1859,$K$5:$O$6,2,FALSE)</f>
        <v>*</v>
      </c>
      <c r="P1859" s="1">
        <v>42</v>
      </c>
      <c r="Q1859" s="1">
        <f t="shared" si="260"/>
        <v>0.05</v>
      </c>
      <c r="T1859" s="4">
        <v>236.89</v>
      </c>
      <c r="U1859" s="9">
        <f t="shared" ref="U1859:U1922" si="265">IF(T1859&gt;1000,1,0)</f>
        <v>0</v>
      </c>
      <c r="V1859" s="4">
        <f t="shared" ref="V1859:V1922" si="266">T1859/P1859</f>
        <v>5.6402380952380948</v>
      </c>
      <c r="W1859" s="1" t="s">
        <v>21</v>
      </c>
      <c r="X1859" s="1">
        <v>6.26</v>
      </c>
      <c r="Y1859" s="4">
        <f t="shared" ref="Y1859:Y1922" si="267">X1859+T1859</f>
        <v>243.14999999999998</v>
      </c>
      <c r="Z1859" s="1" t="s">
        <v>22</v>
      </c>
      <c r="AA1859" s="1" t="s">
        <v>37</v>
      </c>
      <c r="AB1859" s="1" t="s">
        <v>29</v>
      </c>
      <c r="AC1859" s="1" t="s">
        <v>40</v>
      </c>
      <c r="AD1859" s="1" t="s">
        <v>19</v>
      </c>
      <c r="AE1859" s="2">
        <v>40132</v>
      </c>
    </row>
    <row r="1860" spans="1:31" x14ac:dyDescent="0.25">
      <c r="A1860">
        <f t="shared" ref="A1860:A1923" si="268">A1859+1</f>
        <v>1859</v>
      </c>
      <c r="B1860" s="1">
        <v>37793</v>
      </c>
      <c r="C1860" s="2">
        <v>40125</v>
      </c>
      <c r="D1860" s="1" t="s">
        <v>27</v>
      </c>
      <c r="E1860" s="1" t="str">
        <f t="shared" si="261"/>
        <v>*</v>
      </c>
      <c r="F1860" s="1" t="str">
        <f t="shared" si="262"/>
        <v>*</v>
      </c>
      <c r="G1860" s="1" t="str">
        <f t="shared" si="263"/>
        <v>*</v>
      </c>
      <c r="J1860" s="1" t="str">
        <f t="shared" si="264"/>
        <v>*</v>
      </c>
      <c r="P1860" s="1">
        <v>16</v>
      </c>
      <c r="Q1860" s="1">
        <f t="shared" ref="Q1860:Q1923" si="269">VLOOKUP(P1860,$R$5:$S$10,2,TRUE)</f>
        <v>0.02</v>
      </c>
      <c r="T1860" s="4">
        <v>224.47</v>
      </c>
      <c r="U1860" s="9">
        <f t="shared" si="265"/>
        <v>0</v>
      </c>
      <c r="V1860" s="4">
        <f t="shared" si="266"/>
        <v>14.029375</v>
      </c>
      <c r="W1860" s="1" t="s">
        <v>21</v>
      </c>
      <c r="X1860" s="1">
        <v>7.59</v>
      </c>
      <c r="Y1860" s="4">
        <f t="shared" si="267"/>
        <v>232.06</v>
      </c>
      <c r="Z1860" s="1" t="s">
        <v>39</v>
      </c>
      <c r="AA1860" s="1" t="s">
        <v>28</v>
      </c>
      <c r="AB1860" s="1" t="s">
        <v>29</v>
      </c>
      <c r="AC1860" s="1" t="s">
        <v>45</v>
      </c>
      <c r="AD1860" s="1" t="s">
        <v>41</v>
      </c>
      <c r="AE1860" s="2">
        <v>40126</v>
      </c>
    </row>
    <row r="1861" spans="1:31" x14ac:dyDescent="0.25">
      <c r="A1861">
        <f t="shared" si="268"/>
        <v>1860</v>
      </c>
      <c r="B1861" s="1">
        <v>46151</v>
      </c>
      <c r="C1861" s="2">
        <v>40125</v>
      </c>
      <c r="D1861" s="1" t="s">
        <v>32</v>
      </c>
      <c r="E1861" s="1" t="str">
        <f t="shared" si="261"/>
        <v>***</v>
      </c>
      <c r="F1861" s="1" t="str">
        <f t="shared" si="262"/>
        <v>***</v>
      </c>
      <c r="G1861" s="1" t="str">
        <f t="shared" si="263"/>
        <v>***</v>
      </c>
      <c r="J1861" s="1" t="str">
        <f t="shared" si="264"/>
        <v>***</v>
      </c>
      <c r="P1861" s="1">
        <v>23</v>
      </c>
      <c r="Q1861" s="1">
        <f t="shared" si="269"/>
        <v>3.5000000000000003E-2</v>
      </c>
      <c r="T1861" s="4">
        <v>203.91</v>
      </c>
      <c r="U1861" s="9">
        <f t="shared" si="265"/>
        <v>0</v>
      </c>
      <c r="V1861" s="4">
        <f t="shared" si="266"/>
        <v>8.8656521739130429</v>
      </c>
      <c r="W1861" s="1" t="s">
        <v>21</v>
      </c>
      <c r="X1861" s="1">
        <v>6.19</v>
      </c>
      <c r="Y1861" s="4">
        <f t="shared" si="267"/>
        <v>210.1</v>
      </c>
      <c r="Z1861" s="1" t="s">
        <v>15</v>
      </c>
      <c r="AA1861" s="1" t="s">
        <v>28</v>
      </c>
      <c r="AB1861" s="1" t="s">
        <v>29</v>
      </c>
      <c r="AC1861" s="1" t="s">
        <v>43</v>
      </c>
      <c r="AD1861" s="1" t="s">
        <v>19</v>
      </c>
      <c r="AE1861" s="2">
        <v>40127</v>
      </c>
    </row>
    <row r="1862" spans="1:31" x14ac:dyDescent="0.25">
      <c r="A1862">
        <f t="shared" si="268"/>
        <v>1861</v>
      </c>
      <c r="B1862" s="1">
        <v>31873</v>
      </c>
      <c r="C1862" s="2">
        <v>40125</v>
      </c>
      <c r="D1862" s="1" t="s">
        <v>13</v>
      </c>
      <c r="E1862" s="1" t="str">
        <f t="shared" si="261"/>
        <v>*</v>
      </c>
      <c r="F1862" s="1" t="str">
        <f t="shared" si="262"/>
        <v>*</v>
      </c>
      <c r="G1862" s="1" t="str">
        <f t="shared" si="263"/>
        <v>*</v>
      </c>
      <c r="J1862" s="1" t="str">
        <f t="shared" si="264"/>
        <v>*</v>
      </c>
      <c r="P1862" s="1">
        <v>2</v>
      </c>
      <c r="Q1862" s="1">
        <f t="shared" si="269"/>
        <v>0.01</v>
      </c>
      <c r="T1862" s="4">
        <v>141.59</v>
      </c>
      <c r="U1862" s="9">
        <f t="shared" si="265"/>
        <v>0</v>
      </c>
      <c r="V1862" s="4">
        <f t="shared" si="266"/>
        <v>70.795000000000002</v>
      </c>
      <c r="W1862" s="1" t="s">
        <v>21</v>
      </c>
      <c r="X1862" s="1">
        <v>3.5</v>
      </c>
      <c r="Y1862" s="4">
        <f t="shared" si="267"/>
        <v>145.09</v>
      </c>
      <c r="Z1862" s="1" t="s">
        <v>22</v>
      </c>
      <c r="AA1862" s="1" t="s">
        <v>37</v>
      </c>
      <c r="AB1862" s="1" t="s">
        <v>29</v>
      </c>
      <c r="AC1862" s="1" t="s">
        <v>63</v>
      </c>
      <c r="AD1862" s="1" t="s">
        <v>19</v>
      </c>
      <c r="AE1862" s="2">
        <v>40130</v>
      </c>
    </row>
    <row r="1863" spans="1:31" x14ac:dyDescent="0.25">
      <c r="A1863">
        <f t="shared" si="268"/>
        <v>1862</v>
      </c>
      <c r="B1863" s="1">
        <v>34788</v>
      </c>
      <c r="C1863" s="2">
        <v>40126</v>
      </c>
      <c r="D1863" s="1" t="s">
        <v>20</v>
      </c>
      <c r="E1863" s="1" t="str">
        <f t="shared" si="261"/>
        <v>*</v>
      </c>
      <c r="F1863" s="1" t="str">
        <f t="shared" si="262"/>
        <v>**</v>
      </c>
      <c r="G1863" s="1" t="str">
        <f t="shared" si="263"/>
        <v>**</v>
      </c>
      <c r="J1863" s="1" t="str">
        <f t="shared" si="264"/>
        <v>**</v>
      </c>
      <c r="P1863" s="1">
        <v>4</v>
      </c>
      <c r="Q1863" s="1">
        <f t="shared" si="269"/>
        <v>0.01</v>
      </c>
      <c r="T1863" s="4">
        <v>30.47</v>
      </c>
      <c r="U1863" s="9">
        <f t="shared" si="265"/>
        <v>0</v>
      </c>
      <c r="V1863" s="4">
        <f t="shared" si="266"/>
        <v>7.6174999999999997</v>
      </c>
      <c r="W1863" s="1" t="s">
        <v>21</v>
      </c>
      <c r="X1863" s="1">
        <v>5.15</v>
      </c>
      <c r="Y1863" s="4">
        <f t="shared" si="267"/>
        <v>35.619999999999997</v>
      </c>
      <c r="Z1863" s="1" t="s">
        <v>22</v>
      </c>
      <c r="AA1863" s="1" t="s">
        <v>28</v>
      </c>
      <c r="AB1863" s="1" t="s">
        <v>29</v>
      </c>
      <c r="AC1863" s="1" t="s">
        <v>40</v>
      </c>
      <c r="AD1863" s="1" t="s">
        <v>19</v>
      </c>
      <c r="AE1863" s="2">
        <v>40128</v>
      </c>
    </row>
    <row r="1864" spans="1:31" x14ac:dyDescent="0.25">
      <c r="A1864">
        <f t="shared" si="268"/>
        <v>1863</v>
      </c>
      <c r="B1864" s="1">
        <v>46848</v>
      </c>
      <c r="C1864" s="2">
        <v>40127</v>
      </c>
      <c r="D1864" s="1" t="s">
        <v>36</v>
      </c>
      <c r="E1864" s="1" t="str">
        <f t="shared" si="261"/>
        <v>*</v>
      </c>
      <c r="F1864" s="1" t="str">
        <f t="shared" si="262"/>
        <v>*</v>
      </c>
      <c r="G1864" s="1" t="str">
        <f t="shared" si="263"/>
        <v>*</v>
      </c>
      <c r="J1864" s="1" t="str">
        <f t="shared" si="264"/>
        <v>*</v>
      </c>
      <c r="P1864" s="1">
        <v>39</v>
      </c>
      <c r="Q1864" s="1">
        <f t="shared" si="269"/>
        <v>0.04</v>
      </c>
      <c r="T1864" s="4">
        <v>3842.99</v>
      </c>
      <c r="U1864" s="9">
        <f t="shared" si="265"/>
        <v>1</v>
      </c>
      <c r="V1864" s="4">
        <f t="shared" si="266"/>
        <v>98.538205128205121</v>
      </c>
      <c r="W1864" s="1" t="s">
        <v>21</v>
      </c>
      <c r="X1864" s="1">
        <v>19.989999999999998</v>
      </c>
      <c r="Y1864" s="4">
        <f t="shared" si="267"/>
        <v>3862.9799999999996</v>
      </c>
      <c r="Z1864" s="1" t="s">
        <v>22</v>
      </c>
      <c r="AA1864" s="1" t="s">
        <v>23</v>
      </c>
      <c r="AB1864" s="1" t="s">
        <v>29</v>
      </c>
      <c r="AC1864" s="1" t="s">
        <v>55</v>
      </c>
      <c r="AD1864" s="1" t="s">
        <v>19</v>
      </c>
      <c r="AE1864" s="2">
        <v>40129</v>
      </c>
    </row>
    <row r="1865" spans="1:31" x14ac:dyDescent="0.25">
      <c r="A1865">
        <f t="shared" si="268"/>
        <v>1864</v>
      </c>
      <c r="B1865" s="1">
        <v>53508</v>
      </c>
      <c r="C1865" s="2">
        <v>40127</v>
      </c>
      <c r="D1865" s="1" t="s">
        <v>20</v>
      </c>
      <c r="E1865" s="1" t="str">
        <f t="shared" si="261"/>
        <v>*</v>
      </c>
      <c r="F1865" s="1" t="str">
        <f t="shared" si="262"/>
        <v>**</v>
      </c>
      <c r="G1865" s="1" t="str">
        <f t="shared" si="263"/>
        <v>**</v>
      </c>
      <c r="J1865" s="1" t="str">
        <f t="shared" si="264"/>
        <v>**</v>
      </c>
      <c r="P1865" s="1">
        <v>13</v>
      </c>
      <c r="Q1865" s="1">
        <f t="shared" si="269"/>
        <v>0.02</v>
      </c>
      <c r="T1865" s="4">
        <v>1072.22</v>
      </c>
      <c r="U1865" s="9">
        <f t="shared" si="265"/>
        <v>1</v>
      </c>
      <c r="V1865" s="4">
        <f t="shared" si="266"/>
        <v>82.478461538461545</v>
      </c>
      <c r="W1865" s="1" t="s">
        <v>21</v>
      </c>
      <c r="X1865" s="1">
        <v>7.18</v>
      </c>
      <c r="Y1865" s="4">
        <f t="shared" si="267"/>
        <v>1079.4000000000001</v>
      </c>
      <c r="Z1865" s="1" t="s">
        <v>51</v>
      </c>
      <c r="AA1865" s="1" t="s">
        <v>16</v>
      </c>
      <c r="AB1865" s="1" t="s">
        <v>24</v>
      </c>
      <c r="AC1865" s="1" t="s">
        <v>38</v>
      </c>
      <c r="AD1865" s="1" t="s">
        <v>19</v>
      </c>
      <c r="AE1865" s="2">
        <v>40129</v>
      </c>
    </row>
    <row r="1866" spans="1:31" x14ac:dyDescent="0.25">
      <c r="A1866">
        <f t="shared" si="268"/>
        <v>1865</v>
      </c>
      <c r="B1866" s="1">
        <v>56706</v>
      </c>
      <c r="C1866" s="2">
        <v>40127</v>
      </c>
      <c r="D1866" s="1" t="s">
        <v>20</v>
      </c>
      <c r="E1866" s="1" t="str">
        <f t="shared" si="261"/>
        <v>*</v>
      </c>
      <c r="F1866" s="1" t="str">
        <f t="shared" si="262"/>
        <v>**</v>
      </c>
      <c r="G1866" s="1" t="str">
        <f t="shared" si="263"/>
        <v>**</v>
      </c>
      <c r="J1866" s="1" t="str">
        <f t="shared" si="264"/>
        <v>**</v>
      </c>
      <c r="P1866" s="1">
        <v>7</v>
      </c>
      <c r="Q1866" s="1">
        <f t="shared" si="269"/>
        <v>0.01</v>
      </c>
      <c r="T1866" s="4">
        <v>754.92</v>
      </c>
      <c r="U1866" s="9">
        <f t="shared" si="265"/>
        <v>0</v>
      </c>
      <c r="V1866" s="4">
        <f t="shared" si="266"/>
        <v>107.84571428571428</v>
      </c>
      <c r="W1866" s="1" t="s">
        <v>21</v>
      </c>
      <c r="X1866" s="1">
        <v>19.989999999999998</v>
      </c>
      <c r="Y1866" s="4">
        <f t="shared" si="267"/>
        <v>774.91</v>
      </c>
      <c r="Z1866" s="1" t="s">
        <v>46</v>
      </c>
      <c r="AA1866" s="1" t="s">
        <v>16</v>
      </c>
      <c r="AB1866" s="1" t="s">
        <v>24</v>
      </c>
      <c r="AC1866" s="1" t="s">
        <v>56</v>
      </c>
      <c r="AD1866" s="1" t="s">
        <v>19</v>
      </c>
      <c r="AE1866" s="2">
        <v>40128</v>
      </c>
    </row>
    <row r="1867" spans="1:31" x14ac:dyDescent="0.25">
      <c r="A1867">
        <f t="shared" si="268"/>
        <v>1866</v>
      </c>
      <c r="B1867" s="1">
        <v>37025</v>
      </c>
      <c r="C1867" s="2">
        <v>40127</v>
      </c>
      <c r="D1867" s="1" t="s">
        <v>20</v>
      </c>
      <c r="E1867" s="1" t="str">
        <f t="shared" si="261"/>
        <v>*</v>
      </c>
      <c r="F1867" s="1" t="str">
        <f t="shared" si="262"/>
        <v>**</v>
      </c>
      <c r="G1867" s="1" t="str">
        <f t="shared" si="263"/>
        <v>**</v>
      </c>
      <c r="J1867" s="1" t="str">
        <f t="shared" si="264"/>
        <v>**</v>
      </c>
      <c r="P1867" s="1">
        <v>37</v>
      </c>
      <c r="Q1867" s="1">
        <f t="shared" si="269"/>
        <v>0.04</v>
      </c>
      <c r="T1867" s="4">
        <v>641.89</v>
      </c>
      <c r="U1867" s="9">
        <f t="shared" si="265"/>
        <v>0</v>
      </c>
      <c r="V1867" s="4">
        <f t="shared" si="266"/>
        <v>17.348378378378378</v>
      </c>
      <c r="W1867" s="1" t="s">
        <v>21</v>
      </c>
      <c r="X1867" s="1">
        <v>1.99</v>
      </c>
      <c r="Y1867" s="4">
        <f t="shared" si="267"/>
        <v>643.88</v>
      </c>
      <c r="Z1867" s="1" t="s">
        <v>51</v>
      </c>
      <c r="AA1867" s="1" t="s">
        <v>28</v>
      </c>
      <c r="AB1867" s="1" t="s">
        <v>24</v>
      </c>
      <c r="AC1867" s="1" t="s">
        <v>38</v>
      </c>
      <c r="AD1867" s="1" t="s">
        <v>41</v>
      </c>
      <c r="AE1867" s="2">
        <v>40128</v>
      </c>
    </row>
    <row r="1868" spans="1:31" x14ac:dyDescent="0.25">
      <c r="A1868">
        <f t="shared" si="268"/>
        <v>1867</v>
      </c>
      <c r="B1868" s="1">
        <v>53508</v>
      </c>
      <c r="C1868" s="2">
        <v>40127</v>
      </c>
      <c r="D1868" s="1" t="s">
        <v>20</v>
      </c>
      <c r="E1868" s="1" t="str">
        <f t="shared" si="261"/>
        <v>*</v>
      </c>
      <c r="F1868" s="1" t="str">
        <f t="shared" si="262"/>
        <v>**</v>
      </c>
      <c r="G1868" s="1" t="str">
        <f t="shared" si="263"/>
        <v>**</v>
      </c>
      <c r="J1868" s="1" t="str">
        <f t="shared" si="264"/>
        <v>**</v>
      </c>
      <c r="P1868" s="1">
        <v>25</v>
      </c>
      <c r="Q1868" s="1">
        <f t="shared" si="269"/>
        <v>3.5000000000000003E-2</v>
      </c>
      <c r="T1868" s="4">
        <v>342.85</v>
      </c>
      <c r="U1868" s="9">
        <f t="shared" si="265"/>
        <v>0</v>
      </c>
      <c r="V1868" s="4">
        <f t="shared" si="266"/>
        <v>13.714</v>
      </c>
      <c r="W1868" s="1" t="s">
        <v>21</v>
      </c>
      <c r="X1868" s="1">
        <v>7.51</v>
      </c>
      <c r="Y1868" s="4">
        <f t="shared" si="267"/>
        <v>350.36</v>
      </c>
      <c r="Z1868" s="1" t="s">
        <v>51</v>
      </c>
      <c r="AA1868" s="1" t="s">
        <v>16</v>
      </c>
      <c r="AB1868" s="1" t="s">
        <v>24</v>
      </c>
      <c r="AC1868" s="1" t="s">
        <v>56</v>
      </c>
      <c r="AD1868" s="1" t="s">
        <v>26</v>
      </c>
      <c r="AE1868" s="2">
        <v>40129</v>
      </c>
    </row>
    <row r="1869" spans="1:31" x14ac:dyDescent="0.25">
      <c r="A1869">
        <f t="shared" si="268"/>
        <v>1868</v>
      </c>
      <c r="B1869" s="1">
        <v>41415</v>
      </c>
      <c r="C1869" s="2">
        <v>40127</v>
      </c>
      <c r="D1869" s="1" t="s">
        <v>13</v>
      </c>
      <c r="E1869" s="1" t="str">
        <f t="shared" si="261"/>
        <v>*</v>
      </c>
      <c r="F1869" s="1" t="str">
        <f t="shared" si="262"/>
        <v>*</v>
      </c>
      <c r="G1869" s="1" t="str">
        <f t="shared" si="263"/>
        <v>*</v>
      </c>
      <c r="J1869" s="1" t="str">
        <f t="shared" si="264"/>
        <v>*</v>
      </c>
      <c r="P1869" s="1">
        <v>10</v>
      </c>
      <c r="Q1869" s="1">
        <f t="shared" si="269"/>
        <v>0.02</v>
      </c>
      <c r="T1869" s="4">
        <v>80.92</v>
      </c>
      <c r="U1869" s="9">
        <f t="shared" si="265"/>
        <v>0</v>
      </c>
      <c r="V1869" s="4">
        <f t="shared" si="266"/>
        <v>8.0920000000000005</v>
      </c>
      <c r="W1869" s="1" t="s">
        <v>21</v>
      </c>
      <c r="X1869" s="1">
        <v>5.83</v>
      </c>
      <c r="Y1869" s="4">
        <f t="shared" si="267"/>
        <v>86.75</v>
      </c>
      <c r="Z1869" s="1" t="s">
        <v>53</v>
      </c>
      <c r="AA1869" s="1" t="s">
        <v>23</v>
      </c>
      <c r="AB1869" s="1" t="s">
        <v>29</v>
      </c>
      <c r="AC1869" s="1" t="s">
        <v>40</v>
      </c>
      <c r="AD1869" s="1" t="s">
        <v>31</v>
      </c>
      <c r="AE1869" s="2">
        <v>40132</v>
      </c>
    </row>
    <row r="1870" spans="1:31" x14ac:dyDescent="0.25">
      <c r="A1870">
        <f t="shared" si="268"/>
        <v>1869</v>
      </c>
      <c r="B1870" s="1">
        <v>53508</v>
      </c>
      <c r="C1870" s="2">
        <v>40127</v>
      </c>
      <c r="D1870" s="1" t="s">
        <v>20</v>
      </c>
      <c r="E1870" s="1" t="str">
        <f t="shared" si="261"/>
        <v>*</v>
      </c>
      <c r="F1870" s="1" t="str">
        <f t="shared" si="262"/>
        <v>**</v>
      </c>
      <c r="G1870" s="1" t="str">
        <f t="shared" si="263"/>
        <v>**</v>
      </c>
      <c r="J1870" s="1" t="str">
        <f t="shared" si="264"/>
        <v>**</v>
      </c>
      <c r="P1870" s="1">
        <v>4</v>
      </c>
      <c r="Q1870" s="1">
        <f t="shared" si="269"/>
        <v>0.01</v>
      </c>
      <c r="T1870" s="4">
        <v>62.48</v>
      </c>
      <c r="U1870" s="9">
        <f t="shared" si="265"/>
        <v>0</v>
      </c>
      <c r="V1870" s="4">
        <f t="shared" si="266"/>
        <v>15.62</v>
      </c>
      <c r="W1870" s="1" t="s">
        <v>21</v>
      </c>
      <c r="X1870" s="1">
        <v>1.97</v>
      </c>
      <c r="Y1870" s="4">
        <f t="shared" si="267"/>
        <v>64.45</v>
      </c>
      <c r="Z1870" s="1" t="s">
        <v>51</v>
      </c>
      <c r="AA1870" s="1" t="s">
        <v>16</v>
      </c>
      <c r="AB1870" s="1" t="s">
        <v>29</v>
      </c>
      <c r="AC1870" s="1" t="s">
        <v>40</v>
      </c>
      <c r="AD1870" s="1" t="s">
        <v>31</v>
      </c>
      <c r="AE1870" s="2">
        <v>40127</v>
      </c>
    </row>
    <row r="1871" spans="1:31" x14ac:dyDescent="0.25">
      <c r="A1871">
        <f t="shared" si="268"/>
        <v>1870</v>
      </c>
      <c r="B1871" s="1">
        <v>21922</v>
      </c>
      <c r="C1871" s="2">
        <v>40128</v>
      </c>
      <c r="D1871" s="1" t="s">
        <v>20</v>
      </c>
      <c r="E1871" s="1" t="str">
        <f t="shared" si="261"/>
        <v>*</v>
      </c>
      <c r="F1871" s="1" t="str">
        <f t="shared" si="262"/>
        <v>**</v>
      </c>
      <c r="G1871" s="1" t="str">
        <f t="shared" si="263"/>
        <v>**</v>
      </c>
      <c r="J1871" s="1" t="str">
        <f t="shared" si="264"/>
        <v>**</v>
      </c>
      <c r="P1871" s="1">
        <v>17</v>
      </c>
      <c r="Q1871" s="1">
        <f t="shared" si="269"/>
        <v>0.02</v>
      </c>
      <c r="T1871" s="4">
        <v>8937.3799999999992</v>
      </c>
      <c r="U1871" s="9">
        <f t="shared" si="265"/>
        <v>1</v>
      </c>
      <c r="V1871" s="4">
        <f t="shared" si="266"/>
        <v>525.72823529411755</v>
      </c>
      <c r="W1871" s="1" t="s">
        <v>33</v>
      </c>
      <c r="X1871" s="1">
        <v>26</v>
      </c>
      <c r="Y1871" s="4">
        <f t="shared" si="267"/>
        <v>8963.3799999999992</v>
      </c>
      <c r="Z1871" s="1" t="s">
        <v>22</v>
      </c>
      <c r="AA1871" s="1" t="s">
        <v>28</v>
      </c>
      <c r="AB1871" s="1" t="s">
        <v>17</v>
      </c>
      <c r="AC1871" s="1" t="s">
        <v>34</v>
      </c>
      <c r="AD1871" s="1" t="s">
        <v>35</v>
      </c>
      <c r="AE1871" s="2">
        <v>40129</v>
      </c>
    </row>
    <row r="1872" spans="1:31" x14ac:dyDescent="0.25">
      <c r="A1872">
        <f t="shared" si="268"/>
        <v>1871</v>
      </c>
      <c r="B1872" s="1">
        <v>10562</v>
      </c>
      <c r="C1872" s="2">
        <v>40128</v>
      </c>
      <c r="D1872" s="1" t="s">
        <v>27</v>
      </c>
      <c r="E1872" s="1" t="str">
        <f t="shared" si="261"/>
        <v>*</v>
      </c>
      <c r="F1872" s="1" t="str">
        <f t="shared" si="262"/>
        <v>*</v>
      </c>
      <c r="G1872" s="1" t="str">
        <f t="shared" si="263"/>
        <v>*</v>
      </c>
      <c r="J1872" s="1" t="str">
        <f t="shared" si="264"/>
        <v>*</v>
      </c>
      <c r="P1872" s="1">
        <v>10</v>
      </c>
      <c r="Q1872" s="1">
        <f t="shared" si="269"/>
        <v>0.02</v>
      </c>
      <c r="T1872" s="4">
        <v>994.04</v>
      </c>
      <c r="U1872" s="9">
        <f t="shared" si="265"/>
        <v>0</v>
      </c>
      <c r="V1872" s="4">
        <f t="shared" si="266"/>
        <v>99.403999999999996</v>
      </c>
      <c r="W1872" s="1" t="s">
        <v>21</v>
      </c>
      <c r="X1872" s="1">
        <v>35</v>
      </c>
      <c r="Y1872" s="4">
        <f t="shared" si="267"/>
        <v>1029.04</v>
      </c>
      <c r="Z1872" s="1" t="s">
        <v>42</v>
      </c>
      <c r="AA1872" s="1" t="s">
        <v>28</v>
      </c>
      <c r="AB1872" s="1" t="s">
        <v>29</v>
      </c>
      <c r="AC1872" s="1" t="s">
        <v>55</v>
      </c>
      <c r="AD1872" s="1" t="s">
        <v>48</v>
      </c>
      <c r="AE1872" s="2">
        <v>40129</v>
      </c>
    </row>
    <row r="1873" spans="1:31" x14ac:dyDescent="0.25">
      <c r="A1873">
        <f t="shared" si="268"/>
        <v>1872</v>
      </c>
      <c r="B1873" s="1">
        <v>21922</v>
      </c>
      <c r="C1873" s="2">
        <v>40128</v>
      </c>
      <c r="D1873" s="1" t="s">
        <v>20</v>
      </c>
      <c r="E1873" s="1" t="str">
        <f t="shared" si="261"/>
        <v>*</v>
      </c>
      <c r="F1873" s="1" t="str">
        <f t="shared" si="262"/>
        <v>**</v>
      </c>
      <c r="G1873" s="1" t="str">
        <f t="shared" si="263"/>
        <v>**</v>
      </c>
      <c r="J1873" s="1" t="str">
        <f t="shared" si="264"/>
        <v>**</v>
      </c>
      <c r="P1873" s="1">
        <v>49</v>
      </c>
      <c r="Q1873" s="1">
        <f t="shared" si="269"/>
        <v>0.05</v>
      </c>
      <c r="T1873" s="4">
        <v>157.47</v>
      </c>
      <c r="U1873" s="9">
        <f t="shared" si="265"/>
        <v>0</v>
      </c>
      <c r="V1873" s="4">
        <f t="shared" si="266"/>
        <v>3.2136734693877549</v>
      </c>
      <c r="W1873" s="1" t="s">
        <v>21</v>
      </c>
      <c r="X1873" s="1">
        <v>0.98</v>
      </c>
      <c r="Y1873" s="4">
        <f t="shared" si="267"/>
        <v>158.44999999999999</v>
      </c>
      <c r="Z1873" s="1" t="s">
        <v>22</v>
      </c>
      <c r="AA1873" s="1" t="s">
        <v>28</v>
      </c>
      <c r="AB1873" s="1" t="s">
        <v>29</v>
      </c>
      <c r="AC1873" s="1" t="s">
        <v>30</v>
      </c>
      <c r="AD1873" s="1" t="s">
        <v>31</v>
      </c>
      <c r="AE1873" s="2">
        <v>40130</v>
      </c>
    </row>
    <row r="1874" spans="1:31" x14ac:dyDescent="0.25">
      <c r="A1874">
        <f t="shared" si="268"/>
        <v>1873</v>
      </c>
      <c r="B1874" s="1">
        <v>21922</v>
      </c>
      <c r="C1874" s="2">
        <v>40128</v>
      </c>
      <c r="D1874" s="1" t="s">
        <v>20</v>
      </c>
      <c r="E1874" s="1" t="str">
        <f t="shared" si="261"/>
        <v>*</v>
      </c>
      <c r="F1874" s="1" t="str">
        <f t="shared" si="262"/>
        <v>**</v>
      </c>
      <c r="G1874" s="1" t="str">
        <f t="shared" si="263"/>
        <v>**</v>
      </c>
      <c r="J1874" s="1" t="str">
        <f t="shared" si="264"/>
        <v>**</v>
      </c>
      <c r="P1874" s="1">
        <v>11</v>
      </c>
      <c r="Q1874" s="1">
        <f t="shared" si="269"/>
        <v>0.02</v>
      </c>
      <c r="T1874" s="4">
        <v>108.85</v>
      </c>
      <c r="U1874" s="9">
        <f t="shared" si="265"/>
        <v>0</v>
      </c>
      <c r="V1874" s="4">
        <f t="shared" si="266"/>
        <v>9.8954545454545446</v>
      </c>
      <c r="W1874" s="1" t="s">
        <v>21</v>
      </c>
      <c r="X1874" s="1">
        <v>6.02</v>
      </c>
      <c r="Y1874" s="4">
        <f t="shared" si="267"/>
        <v>114.86999999999999</v>
      </c>
      <c r="Z1874" s="1" t="s">
        <v>22</v>
      </c>
      <c r="AA1874" s="1" t="s">
        <v>28</v>
      </c>
      <c r="AB1874" s="1" t="s">
        <v>17</v>
      </c>
      <c r="AC1874" s="1" t="s">
        <v>18</v>
      </c>
      <c r="AD1874" s="1" t="s">
        <v>26</v>
      </c>
      <c r="AE1874" s="2">
        <v>40129</v>
      </c>
    </row>
    <row r="1875" spans="1:31" x14ac:dyDescent="0.25">
      <c r="A1875">
        <f t="shared" si="268"/>
        <v>1874</v>
      </c>
      <c r="B1875" s="1">
        <v>28583</v>
      </c>
      <c r="C1875" s="2">
        <v>40129</v>
      </c>
      <c r="D1875" s="1" t="s">
        <v>32</v>
      </c>
      <c r="E1875" s="1" t="str">
        <f t="shared" si="261"/>
        <v>***</v>
      </c>
      <c r="F1875" s="1" t="str">
        <f t="shared" si="262"/>
        <v>***</v>
      </c>
      <c r="G1875" s="1" t="str">
        <f t="shared" si="263"/>
        <v>***</v>
      </c>
      <c r="J1875" s="1" t="str">
        <f t="shared" si="264"/>
        <v>***</v>
      </c>
      <c r="P1875" s="1">
        <v>25</v>
      </c>
      <c r="Q1875" s="1">
        <f t="shared" si="269"/>
        <v>3.5000000000000003E-2</v>
      </c>
      <c r="T1875" s="4">
        <v>5811.72</v>
      </c>
      <c r="U1875" s="9">
        <f t="shared" si="265"/>
        <v>1</v>
      </c>
      <c r="V1875" s="4">
        <f t="shared" si="266"/>
        <v>232.46880000000002</v>
      </c>
      <c r="W1875" s="1" t="s">
        <v>21</v>
      </c>
      <c r="X1875" s="1">
        <v>15.01</v>
      </c>
      <c r="Y1875" s="4">
        <f t="shared" si="267"/>
        <v>5826.7300000000005</v>
      </c>
      <c r="Z1875" s="1" t="s">
        <v>54</v>
      </c>
      <c r="AA1875" s="1" t="s">
        <v>23</v>
      </c>
      <c r="AB1875" s="1" t="s">
        <v>29</v>
      </c>
      <c r="AC1875" s="1" t="s">
        <v>43</v>
      </c>
      <c r="AD1875" s="1" t="s">
        <v>19</v>
      </c>
      <c r="AE1875" s="2">
        <v>40130</v>
      </c>
    </row>
    <row r="1876" spans="1:31" x14ac:dyDescent="0.25">
      <c r="A1876">
        <f t="shared" si="268"/>
        <v>1875</v>
      </c>
      <c r="B1876" s="1">
        <v>42144</v>
      </c>
      <c r="C1876" s="2">
        <v>40129</v>
      </c>
      <c r="D1876" s="1" t="s">
        <v>36</v>
      </c>
      <c r="E1876" s="1" t="str">
        <f t="shared" si="261"/>
        <v>*</v>
      </c>
      <c r="F1876" s="1" t="str">
        <f t="shared" si="262"/>
        <v>*</v>
      </c>
      <c r="G1876" s="1" t="str">
        <f t="shared" si="263"/>
        <v>*</v>
      </c>
      <c r="J1876" s="1" t="str">
        <f t="shared" si="264"/>
        <v>*</v>
      </c>
      <c r="P1876" s="1">
        <v>10</v>
      </c>
      <c r="Q1876" s="1">
        <f t="shared" si="269"/>
        <v>0.02</v>
      </c>
      <c r="T1876" s="4">
        <v>670.03</v>
      </c>
      <c r="U1876" s="9">
        <f t="shared" si="265"/>
        <v>0</v>
      </c>
      <c r="V1876" s="4">
        <f t="shared" si="266"/>
        <v>67.003</v>
      </c>
      <c r="W1876" s="1" t="s">
        <v>14</v>
      </c>
      <c r="X1876" s="1">
        <v>35</v>
      </c>
      <c r="Y1876" s="4">
        <f t="shared" si="267"/>
        <v>705.03</v>
      </c>
      <c r="Z1876" s="1" t="s">
        <v>44</v>
      </c>
      <c r="AA1876" s="1" t="s">
        <v>16</v>
      </c>
      <c r="AB1876" s="1" t="s">
        <v>29</v>
      </c>
      <c r="AC1876" s="1" t="s">
        <v>55</v>
      </c>
      <c r="AD1876" s="1" t="s">
        <v>48</v>
      </c>
      <c r="AE1876" s="2">
        <v>40131</v>
      </c>
    </row>
    <row r="1877" spans="1:31" x14ac:dyDescent="0.25">
      <c r="A1877">
        <f t="shared" si="268"/>
        <v>1876</v>
      </c>
      <c r="B1877" s="1">
        <v>51392</v>
      </c>
      <c r="C1877" s="2">
        <v>40129</v>
      </c>
      <c r="D1877" s="1" t="s">
        <v>36</v>
      </c>
      <c r="E1877" s="1" t="str">
        <f t="shared" si="261"/>
        <v>*</v>
      </c>
      <c r="F1877" s="1" t="str">
        <f t="shared" si="262"/>
        <v>*</v>
      </c>
      <c r="G1877" s="1" t="str">
        <f t="shared" si="263"/>
        <v>*</v>
      </c>
      <c r="J1877" s="1" t="str">
        <f t="shared" si="264"/>
        <v>*</v>
      </c>
      <c r="P1877" s="1">
        <v>10</v>
      </c>
      <c r="Q1877" s="1">
        <f t="shared" si="269"/>
        <v>0.02</v>
      </c>
      <c r="T1877" s="4">
        <v>254.89</v>
      </c>
      <c r="U1877" s="9">
        <f t="shared" si="265"/>
        <v>0</v>
      </c>
      <c r="V1877" s="4">
        <f t="shared" si="266"/>
        <v>25.488999999999997</v>
      </c>
      <c r="W1877" s="1" t="s">
        <v>21</v>
      </c>
      <c r="X1877" s="1">
        <v>5.89</v>
      </c>
      <c r="Y1877" s="4">
        <f t="shared" si="267"/>
        <v>260.77999999999997</v>
      </c>
      <c r="Z1877" s="1" t="s">
        <v>51</v>
      </c>
      <c r="AA1877" s="1" t="s">
        <v>23</v>
      </c>
      <c r="AB1877" s="1" t="s">
        <v>24</v>
      </c>
      <c r="AC1877" s="1" t="s">
        <v>38</v>
      </c>
      <c r="AD1877" s="1" t="s">
        <v>19</v>
      </c>
      <c r="AE1877" s="2">
        <v>40130</v>
      </c>
    </row>
    <row r="1878" spans="1:31" x14ac:dyDescent="0.25">
      <c r="A1878">
        <f t="shared" si="268"/>
        <v>1877</v>
      </c>
      <c r="B1878" s="1">
        <v>27463</v>
      </c>
      <c r="C1878" s="2">
        <v>40130</v>
      </c>
      <c r="D1878" s="1" t="s">
        <v>36</v>
      </c>
      <c r="E1878" s="1" t="str">
        <f t="shared" si="261"/>
        <v>*</v>
      </c>
      <c r="F1878" s="1" t="str">
        <f t="shared" si="262"/>
        <v>*</v>
      </c>
      <c r="G1878" s="1" t="str">
        <f t="shared" si="263"/>
        <v>*</v>
      </c>
      <c r="J1878" s="1" t="str">
        <f t="shared" si="264"/>
        <v>*</v>
      </c>
      <c r="P1878" s="1">
        <v>31</v>
      </c>
      <c r="Q1878" s="1">
        <f t="shared" si="269"/>
        <v>0.04</v>
      </c>
      <c r="T1878" s="4">
        <v>835.11</v>
      </c>
      <c r="U1878" s="9">
        <f t="shared" si="265"/>
        <v>0</v>
      </c>
      <c r="V1878" s="4">
        <f t="shared" si="266"/>
        <v>26.939032258064518</v>
      </c>
      <c r="W1878" s="1" t="s">
        <v>21</v>
      </c>
      <c r="X1878" s="1">
        <v>8.99</v>
      </c>
      <c r="Y1878" s="4">
        <f t="shared" si="267"/>
        <v>844.1</v>
      </c>
      <c r="Z1878" s="1" t="s">
        <v>46</v>
      </c>
      <c r="AA1878" s="1" t="s">
        <v>16</v>
      </c>
      <c r="AB1878" s="1" t="s">
        <v>17</v>
      </c>
      <c r="AC1878" s="1" t="s">
        <v>18</v>
      </c>
      <c r="AD1878" s="1" t="s">
        <v>41</v>
      </c>
      <c r="AE1878" s="2">
        <v>40132</v>
      </c>
    </row>
    <row r="1879" spans="1:31" x14ac:dyDescent="0.25">
      <c r="A1879">
        <f t="shared" si="268"/>
        <v>1878</v>
      </c>
      <c r="B1879" s="1">
        <v>27463</v>
      </c>
      <c r="C1879" s="2">
        <v>40130</v>
      </c>
      <c r="D1879" s="1" t="s">
        <v>36</v>
      </c>
      <c r="E1879" s="1" t="str">
        <f t="shared" si="261"/>
        <v>*</v>
      </c>
      <c r="F1879" s="1" t="str">
        <f t="shared" si="262"/>
        <v>*</v>
      </c>
      <c r="G1879" s="1" t="str">
        <f t="shared" si="263"/>
        <v>*</v>
      </c>
      <c r="J1879" s="1" t="str">
        <f t="shared" si="264"/>
        <v>*</v>
      </c>
      <c r="P1879" s="1">
        <v>10</v>
      </c>
      <c r="Q1879" s="1">
        <f t="shared" si="269"/>
        <v>0.02</v>
      </c>
      <c r="T1879" s="4">
        <v>54.52</v>
      </c>
      <c r="U1879" s="9">
        <f t="shared" si="265"/>
        <v>0</v>
      </c>
      <c r="V1879" s="4">
        <f t="shared" si="266"/>
        <v>5.452</v>
      </c>
      <c r="W1879" s="1" t="s">
        <v>21</v>
      </c>
      <c r="X1879" s="1">
        <v>4.72</v>
      </c>
      <c r="Y1879" s="4">
        <f t="shared" si="267"/>
        <v>59.24</v>
      </c>
      <c r="Z1879" s="1" t="s">
        <v>46</v>
      </c>
      <c r="AA1879" s="1" t="s">
        <v>16</v>
      </c>
      <c r="AB1879" s="1" t="s">
        <v>29</v>
      </c>
      <c r="AC1879" s="1" t="s">
        <v>40</v>
      </c>
      <c r="AD1879" s="1" t="s">
        <v>19</v>
      </c>
      <c r="AE1879" s="2">
        <v>40131</v>
      </c>
    </row>
    <row r="1880" spans="1:31" x14ac:dyDescent="0.25">
      <c r="A1880">
        <f t="shared" si="268"/>
        <v>1879</v>
      </c>
      <c r="B1880" s="1">
        <v>59396</v>
      </c>
      <c r="C1880" s="2">
        <v>40131</v>
      </c>
      <c r="D1880" s="1" t="s">
        <v>32</v>
      </c>
      <c r="E1880" s="1" t="str">
        <f t="shared" si="261"/>
        <v>***</v>
      </c>
      <c r="F1880" s="1" t="str">
        <f t="shared" si="262"/>
        <v>***</v>
      </c>
      <c r="G1880" s="1" t="str">
        <f t="shared" si="263"/>
        <v>***</v>
      </c>
      <c r="J1880" s="1" t="str">
        <f t="shared" si="264"/>
        <v>***</v>
      </c>
      <c r="P1880" s="1">
        <v>41</v>
      </c>
      <c r="Q1880" s="1">
        <f t="shared" si="269"/>
        <v>0.05</v>
      </c>
      <c r="T1880" s="4">
        <v>5930.34</v>
      </c>
      <c r="U1880" s="9">
        <f t="shared" si="265"/>
        <v>1</v>
      </c>
      <c r="V1880" s="4">
        <f t="shared" si="266"/>
        <v>144.64243902439026</v>
      </c>
      <c r="W1880" s="1" t="s">
        <v>21</v>
      </c>
      <c r="X1880" s="1">
        <v>6.5</v>
      </c>
      <c r="Y1880" s="4">
        <f t="shared" si="267"/>
        <v>5936.84</v>
      </c>
      <c r="Z1880" s="1" t="s">
        <v>49</v>
      </c>
      <c r="AA1880" s="1" t="s">
        <v>23</v>
      </c>
      <c r="AB1880" s="1" t="s">
        <v>24</v>
      </c>
      <c r="AC1880" s="1" t="s">
        <v>38</v>
      </c>
      <c r="AD1880" s="1" t="s">
        <v>19</v>
      </c>
      <c r="AE1880" s="2">
        <v>40133</v>
      </c>
    </row>
    <row r="1881" spans="1:31" x14ac:dyDescent="0.25">
      <c r="A1881">
        <f t="shared" si="268"/>
        <v>1880</v>
      </c>
      <c r="B1881" s="1">
        <v>47943</v>
      </c>
      <c r="C1881" s="2">
        <v>40131</v>
      </c>
      <c r="D1881" s="1" t="s">
        <v>36</v>
      </c>
      <c r="E1881" s="1" t="str">
        <f t="shared" si="261"/>
        <v>*</v>
      </c>
      <c r="F1881" s="1" t="str">
        <f t="shared" si="262"/>
        <v>*</v>
      </c>
      <c r="G1881" s="1" t="str">
        <f t="shared" si="263"/>
        <v>*</v>
      </c>
      <c r="J1881" s="1" t="str">
        <f t="shared" si="264"/>
        <v>*</v>
      </c>
      <c r="P1881" s="1">
        <v>48</v>
      </c>
      <c r="Q1881" s="1">
        <f t="shared" si="269"/>
        <v>0.05</v>
      </c>
      <c r="T1881" s="4">
        <v>777.76</v>
      </c>
      <c r="U1881" s="9">
        <f t="shared" si="265"/>
        <v>0</v>
      </c>
      <c r="V1881" s="4">
        <f t="shared" si="266"/>
        <v>16.203333333333333</v>
      </c>
      <c r="W1881" s="1" t="s">
        <v>21</v>
      </c>
      <c r="X1881" s="1">
        <v>5.45</v>
      </c>
      <c r="Y1881" s="4">
        <f t="shared" si="267"/>
        <v>783.21</v>
      </c>
      <c r="Z1881" s="1" t="s">
        <v>39</v>
      </c>
      <c r="AA1881" s="1" t="s">
        <v>37</v>
      </c>
      <c r="AB1881" s="1" t="s">
        <v>29</v>
      </c>
      <c r="AC1881" s="1" t="s">
        <v>30</v>
      </c>
      <c r="AD1881" s="1" t="s">
        <v>41</v>
      </c>
      <c r="AE1881" s="2">
        <v>40132</v>
      </c>
    </row>
    <row r="1882" spans="1:31" x14ac:dyDescent="0.25">
      <c r="A1882">
        <f t="shared" si="268"/>
        <v>1881</v>
      </c>
      <c r="B1882" s="1">
        <v>20263</v>
      </c>
      <c r="C1882" s="2">
        <v>40131</v>
      </c>
      <c r="D1882" s="1" t="s">
        <v>36</v>
      </c>
      <c r="E1882" s="1" t="str">
        <f t="shared" si="261"/>
        <v>*</v>
      </c>
      <c r="F1882" s="1" t="str">
        <f t="shared" si="262"/>
        <v>*</v>
      </c>
      <c r="G1882" s="1" t="str">
        <f t="shared" si="263"/>
        <v>*</v>
      </c>
      <c r="J1882" s="1" t="str">
        <f t="shared" si="264"/>
        <v>*</v>
      </c>
      <c r="P1882" s="1">
        <v>33</v>
      </c>
      <c r="Q1882" s="1">
        <f t="shared" si="269"/>
        <v>0.04</v>
      </c>
      <c r="T1882" s="4">
        <v>553.5625</v>
      </c>
      <c r="U1882" s="9">
        <f t="shared" si="265"/>
        <v>0</v>
      </c>
      <c r="V1882" s="4">
        <f t="shared" si="266"/>
        <v>16.774621212121211</v>
      </c>
      <c r="W1882" s="1" t="s">
        <v>21</v>
      </c>
      <c r="X1882" s="1">
        <v>1.25</v>
      </c>
      <c r="Y1882" s="4">
        <f t="shared" si="267"/>
        <v>554.8125</v>
      </c>
      <c r="Z1882" s="1" t="s">
        <v>39</v>
      </c>
      <c r="AA1882" s="1" t="s">
        <v>23</v>
      </c>
      <c r="AB1882" s="1" t="s">
        <v>24</v>
      </c>
      <c r="AC1882" s="1" t="s">
        <v>25</v>
      </c>
      <c r="AD1882" s="1" t="s">
        <v>41</v>
      </c>
      <c r="AE1882" s="2">
        <v>40133</v>
      </c>
    </row>
    <row r="1883" spans="1:31" x14ac:dyDescent="0.25">
      <c r="A1883">
        <f t="shared" si="268"/>
        <v>1882</v>
      </c>
      <c r="B1883" s="1">
        <v>20263</v>
      </c>
      <c r="C1883" s="2">
        <v>40131</v>
      </c>
      <c r="D1883" s="1" t="s">
        <v>36</v>
      </c>
      <c r="E1883" s="1" t="str">
        <f t="shared" si="261"/>
        <v>*</v>
      </c>
      <c r="F1883" s="1" t="str">
        <f t="shared" si="262"/>
        <v>*</v>
      </c>
      <c r="G1883" s="1" t="str">
        <f t="shared" si="263"/>
        <v>*</v>
      </c>
      <c r="J1883" s="1" t="str">
        <f t="shared" si="264"/>
        <v>*</v>
      </c>
      <c r="P1883" s="1">
        <v>8</v>
      </c>
      <c r="Q1883" s="1">
        <f t="shared" si="269"/>
        <v>0.01</v>
      </c>
      <c r="T1883" s="4">
        <v>473.7</v>
      </c>
      <c r="U1883" s="9">
        <f t="shared" si="265"/>
        <v>0</v>
      </c>
      <c r="V1883" s="4">
        <f t="shared" si="266"/>
        <v>59.212499999999999</v>
      </c>
      <c r="W1883" s="1" t="s">
        <v>21</v>
      </c>
      <c r="X1883" s="1">
        <v>10.29</v>
      </c>
      <c r="Y1883" s="4">
        <f t="shared" si="267"/>
        <v>483.99</v>
      </c>
      <c r="Z1883" s="1" t="s">
        <v>39</v>
      </c>
      <c r="AA1883" s="1" t="s">
        <v>23</v>
      </c>
      <c r="AB1883" s="1" t="s">
        <v>29</v>
      </c>
      <c r="AC1883" s="1" t="s">
        <v>43</v>
      </c>
      <c r="AD1883" s="1" t="s">
        <v>19</v>
      </c>
      <c r="AE1883" s="2">
        <v>40132</v>
      </c>
    </row>
    <row r="1884" spans="1:31" x14ac:dyDescent="0.25">
      <c r="A1884">
        <f t="shared" si="268"/>
        <v>1883</v>
      </c>
      <c r="B1884" s="1">
        <v>47943</v>
      </c>
      <c r="C1884" s="2">
        <v>40131</v>
      </c>
      <c r="D1884" s="1" t="s">
        <v>36</v>
      </c>
      <c r="E1884" s="1" t="str">
        <f t="shared" si="261"/>
        <v>*</v>
      </c>
      <c r="F1884" s="1" t="str">
        <f t="shared" si="262"/>
        <v>*</v>
      </c>
      <c r="G1884" s="1" t="str">
        <f t="shared" si="263"/>
        <v>*</v>
      </c>
      <c r="J1884" s="1" t="str">
        <f t="shared" si="264"/>
        <v>*</v>
      </c>
      <c r="P1884" s="1">
        <v>12</v>
      </c>
      <c r="Q1884" s="1">
        <f t="shared" si="269"/>
        <v>0.02</v>
      </c>
      <c r="T1884" s="4">
        <v>61.09</v>
      </c>
      <c r="U1884" s="9">
        <f t="shared" si="265"/>
        <v>0</v>
      </c>
      <c r="V1884" s="4">
        <f t="shared" si="266"/>
        <v>5.0908333333333333</v>
      </c>
      <c r="W1884" s="1" t="s">
        <v>21</v>
      </c>
      <c r="X1884" s="1">
        <v>0.5</v>
      </c>
      <c r="Y1884" s="4">
        <f t="shared" si="267"/>
        <v>61.59</v>
      </c>
      <c r="Z1884" s="1" t="s">
        <v>39</v>
      </c>
      <c r="AA1884" s="1" t="s">
        <v>37</v>
      </c>
      <c r="AB1884" s="1" t="s">
        <v>29</v>
      </c>
      <c r="AC1884" s="1" t="s">
        <v>58</v>
      </c>
      <c r="AD1884" s="1" t="s">
        <v>19</v>
      </c>
      <c r="AE1884" s="2">
        <v>40131</v>
      </c>
    </row>
    <row r="1885" spans="1:31" x14ac:dyDescent="0.25">
      <c r="A1885">
        <f t="shared" si="268"/>
        <v>1884</v>
      </c>
      <c r="B1885" s="1">
        <v>13091</v>
      </c>
      <c r="C1885" s="2">
        <v>40132</v>
      </c>
      <c r="D1885" s="1" t="s">
        <v>36</v>
      </c>
      <c r="E1885" s="1" t="str">
        <f t="shared" si="261"/>
        <v>*</v>
      </c>
      <c r="F1885" s="1" t="str">
        <f t="shared" si="262"/>
        <v>*</v>
      </c>
      <c r="G1885" s="1" t="str">
        <f t="shared" si="263"/>
        <v>*</v>
      </c>
      <c r="J1885" s="1" t="str">
        <f t="shared" si="264"/>
        <v>*</v>
      </c>
      <c r="P1885" s="1">
        <v>39</v>
      </c>
      <c r="Q1885" s="1">
        <f t="shared" si="269"/>
        <v>0.04</v>
      </c>
      <c r="T1885" s="4">
        <v>883.15</v>
      </c>
      <c r="U1885" s="9">
        <f t="shared" si="265"/>
        <v>0</v>
      </c>
      <c r="V1885" s="4">
        <f t="shared" si="266"/>
        <v>22.644871794871793</v>
      </c>
      <c r="W1885" s="1" t="s">
        <v>21</v>
      </c>
      <c r="X1885" s="1">
        <v>35</v>
      </c>
      <c r="Y1885" s="4">
        <f t="shared" si="267"/>
        <v>918.15</v>
      </c>
      <c r="Z1885" s="1" t="s">
        <v>22</v>
      </c>
      <c r="AA1885" s="1" t="s">
        <v>28</v>
      </c>
      <c r="AB1885" s="1" t="s">
        <v>29</v>
      </c>
      <c r="AC1885" s="1" t="s">
        <v>55</v>
      </c>
      <c r="AD1885" s="1" t="s">
        <v>48</v>
      </c>
      <c r="AE1885" s="2">
        <v>40133</v>
      </c>
    </row>
    <row r="1886" spans="1:31" x14ac:dyDescent="0.25">
      <c r="A1886">
        <f t="shared" si="268"/>
        <v>1885</v>
      </c>
      <c r="B1886" s="1">
        <v>13091</v>
      </c>
      <c r="C1886" s="2">
        <v>40132</v>
      </c>
      <c r="D1886" s="1" t="s">
        <v>36</v>
      </c>
      <c r="E1886" s="1" t="str">
        <f t="shared" si="261"/>
        <v>*</v>
      </c>
      <c r="F1886" s="1" t="str">
        <f t="shared" si="262"/>
        <v>*</v>
      </c>
      <c r="G1886" s="1" t="str">
        <f t="shared" si="263"/>
        <v>*</v>
      </c>
      <c r="J1886" s="1" t="str">
        <f t="shared" si="264"/>
        <v>*</v>
      </c>
      <c r="P1886" s="1">
        <v>12</v>
      </c>
      <c r="Q1886" s="1">
        <f t="shared" si="269"/>
        <v>0.02</v>
      </c>
      <c r="T1886" s="4">
        <v>81.430000000000007</v>
      </c>
      <c r="U1886" s="9">
        <f t="shared" si="265"/>
        <v>0</v>
      </c>
      <c r="V1886" s="4">
        <f t="shared" si="266"/>
        <v>6.7858333333333336</v>
      </c>
      <c r="W1886" s="1" t="s">
        <v>21</v>
      </c>
      <c r="X1886" s="1">
        <v>7.03</v>
      </c>
      <c r="Y1886" s="4">
        <f t="shared" si="267"/>
        <v>88.460000000000008</v>
      </c>
      <c r="Z1886" s="1" t="s">
        <v>22</v>
      </c>
      <c r="AA1886" s="1" t="s">
        <v>28</v>
      </c>
      <c r="AB1886" s="1" t="s">
        <v>29</v>
      </c>
      <c r="AC1886" s="1" t="s">
        <v>40</v>
      </c>
      <c r="AD1886" s="1" t="s">
        <v>19</v>
      </c>
      <c r="AE1886" s="2">
        <v>40133</v>
      </c>
    </row>
    <row r="1887" spans="1:31" x14ac:dyDescent="0.25">
      <c r="A1887">
        <f t="shared" si="268"/>
        <v>1886</v>
      </c>
      <c r="B1887" s="1">
        <v>4931</v>
      </c>
      <c r="C1887" s="2">
        <v>40133</v>
      </c>
      <c r="D1887" s="1" t="s">
        <v>32</v>
      </c>
      <c r="E1887" s="1" t="str">
        <f t="shared" si="261"/>
        <v>***</v>
      </c>
      <c r="F1887" s="1" t="str">
        <f t="shared" si="262"/>
        <v>***</v>
      </c>
      <c r="G1887" s="1" t="str">
        <f t="shared" si="263"/>
        <v>***</v>
      </c>
      <c r="J1887" s="1" t="str">
        <f t="shared" si="264"/>
        <v>***</v>
      </c>
      <c r="P1887" s="1">
        <v>45</v>
      </c>
      <c r="Q1887" s="1">
        <f t="shared" si="269"/>
        <v>0.05</v>
      </c>
      <c r="T1887" s="4">
        <v>4282.7250000000004</v>
      </c>
      <c r="U1887" s="9">
        <f t="shared" si="265"/>
        <v>1</v>
      </c>
      <c r="V1887" s="4">
        <f t="shared" si="266"/>
        <v>95.171666666666681</v>
      </c>
      <c r="W1887" s="1" t="s">
        <v>21</v>
      </c>
      <c r="X1887" s="1">
        <v>2.5</v>
      </c>
      <c r="Y1887" s="4">
        <f t="shared" si="267"/>
        <v>4285.2250000000004</v>
      </c>
      <c r="Z1887" s="1" t="s">
        <v>42</v>
      </c>
      <c r="AA1887" s="1" t="s">
        <v>28</v>
      </c>
      <c r="AB1887" s="1" t="s">
        <v>24</v>
      </c>
      <c r="AC1887" s="1" t="s">
        <v>25</v>
      </c>
      <c r="AD1887" s="1" t="s">
        <v>19</v>
      </c>
      <c r="AE1887" s="2">
        <v>40135</v>
      </c>
    </row>
    <row r="1888" spans="1:31" x14ac:dyDescent="0.25">
      <c r="A1888">
        <f t="shared" si="268"/>
        <v>1887</v>
      </c>
      <c r="B1888" s="1">
        <v>11332</v>
      </c>
      <c r="C1888" s="2">
        <v>40133</v>
      </c>
      <c r="D1888" s="1" t="s">
        <v>13</v>
      </c>
      <c r="E1888" s="1" t="str">
        <f t="shared" si="261"/>
        <v>*</v>
      </c>
      <c r="F1888" s="1" t="str">
        <f t="shared" si="262"/>
        <v>*</v>
      </c>
      <c r="G1888" s="1" t="str">
        <f t="shared" si="263"/>
        <v>*</v>
      </c>
      <c r="J1888" s="1" t="str">
        <f t="shared" si="264"/>
        <v>*</v>
      </c>
      <c r="P1888" s="1">
        <v>23</v>
      </c>
      <c r="Q1888" s="1">
        <f t="shared" si="269"/>
        <v>3.5000000000000003E-2</v>
      </c>
      <c r="T1888" s="4">
        <v>1223.3795</v>
      </c>
      <c r="U1888" s="9">
        <f t="shared" si="265"/>
        <v>1</v>
      </c>
      <c r="V1888" s="4">
        <f t="shared" si="266"/>
        <v>53.190413043478259</v>
      </c>
      <c r="W1888" s="1" t="s">
        <v>14</v>
      </c>
      <c r="X1888" s="1">
        <v>5.92</v>
      </c>
      <c r="Y1888" s="4">
        <f t="shared" si="267"/>
        <v>1229.2995000000001</v>
      </c>
      <c r="Z1888" s="1" t="s">
        <v>15</v>
      </c>
      <c r="AA1888" s="1" t="s">
        <v>28</v>
      </c>
      <c r="AB1888" s="1" t="s">
        <v>24</v>
      </c>
      <c r="AC1888" s="1" t="s">
        <v>25</v>
      </c>
      <c r="AD1888" s="1" t="s">
        <v>19</v>
      </c>
      <c r="AE1888" s="2">
        <v>40140</v>
      </c>
    </row>
    <row r="1889" spans="1:31" x14ac:dyDescent="0.25">
      <c r="A1889">
        <f t="shared" si="268"/>
        <v>1888</v>
      </c>
      <c r="B1889" s="1">
        <v>32710</v>
      </c>
      <c r="C1889" s="2">
        <v>40133</v>
      </c>
      <c r="D1889" s="1" t="s">
        <v>20</v>
      </c>
      <c r="E1889" s="1" t="str">
        <f t="shared" si="261"/>
        <v>*</v>
      </c>
      <c r="F1889" s="1" t="str">
        <f t="shared" si="262"/>
        <v>**</v>
      </c>
      <c r="G1889" s="1" t="str">
        <f t="shared" si="263"/>
        <v>**</v>
      </c>
      <c r="J1889" s="1" t="str">
        <f t="shared" si="264"/>
        <v>**</v>
      </c>
      <c r="P1889" s="1">
        <v>43</v>
      </c>
      <c r="Q1889" s="1">
        <f t="shared" si="269"/>
        <v>0.05</v>
      </c>
      <c r="T1889" s="4">
        <v>540.33000000000004</v>
      </c>
      <c r="U1889" s="9">
        <f t="shared" si="265"/>
        <v>0</v>
      </c>
      <c r="V1889" s="4">
        <f t="shared" si="266"/>
        <v>12.565813953488373</v>
      </c>
      <c r="W1889" s="1" t="s">
        <v>21</v>
      </c>
      <c r="X1889" s="1">
        <v>6.27</v>
      </c>
      <c r="Y1889" s="4">
        <f t="shared" si="267"/>
        <v>546.6</v>
      </c>
      <c r="Z1889" s="1" t="s">
        <v>51</v>
      </c>
      <c r="AA1889" s="1" t="s">
        <v>28</v>
      </c>
      <c r="AB1889" s="1" t="s">
        <v>29</v>
      </c>
      <c r="AC1889" s="1" t="s">
        <v>55</v>
      </c>
      <c r="AD1889" s="1" t="s">
        <v>26</v>
      </c>
      <c r="AE1889" s="2">
        <v>40134</v>
      </c>
    </row>
    <row r="1890" spans="1:31" x14ac:dyDescent="0.25">
      <c r="A1890">
        <f t="shared" si="268"/>
        <v>1889</v>
      </c>
      <c r="B1890" s="1">
        <v>49504</v>
      </c>
      <c r="C1890" s="2">
        <v>40133</v>
      </c>
      <c r="D1890" s="1" t="s">
        <v>27</v>
      </c>
      <c r="E1890" s="1" t="str">
        <f t="shared" si="261"/>
        <v>*</v>
      </c>
      <c r="F1890" s="1" t="str">
        <f t="shared" si="262"/>
        <v>*</v>
      </c>
      <c r="G1890" s="1" t="str">
        <f t="shared" si="263"/>
        <v>*</v>
      </c>
      <c r="J1890" s="1" t="str">
        <f t="shared" si="264"/>
        <v>*</v>
      </c>
      <c r="P1890" s="1">
        <v>45</v>
      </c>
      <c r="Q1890" s="1">
        <f t="shared" si="269"/>
        <v>0.05</v>
      </c>
      <c r="T1890" s="4">
        <v>318.94</v>
      </c>
      <c r="U1890" s="9">
        <f t="shared" si="265"/>
        <v>0</v>
      </c>
      <c r="V1890" s="4">
        <f t="shared" si="266"/>
        <v>7.0875555555555554</v>
      </c>
      <c r="W1890" s="1" t="s">
        <v>21</v>
      </c>
      <c r="X1890" s="1">
        <v>5.53</v>
      </c>
      <c r="Y1890" s="4">
        <f t="shared" si="267"/>
        <v>324.46999999999997</v>
      </c>
      <c r="Z1890" s="1" t="s">
        <v>49</v>
      </c>
      <c r="AA1890" s="1" t="s">
        <v>16</v>
      </c>
      <c r="AB1890" s="1" t="s">
        <v>24</v>
      </c>
      <c r="AC1890" s="1" t="s">
        <v>38</v>
      </c>
      <c r="AD1890" s="1" t="s">
        <v>41</v>
      </c>
      <c r="AE1890" s="2">
        <v>40133</v>
      </c>
    </row>
    <row r="1891" spans="1:31" x14ac:dyDescent="0.25">
      <c r="A1891">
        <f t="shared" si="268"/>
        <v>1890</v>
      </c>
      <c r="B1891" s="1">
        <v>55490</v>
      </c>
      <c r="C1891" s="2">
        <v>40133</v>
      </c>
      <c r="D1891" s="1" t="s">
        <v>36</v>
      </c>
      <c r="E1891" s="1" t="str">
        <f t="shared" si="261"/>
        <v>*</v>
      </c>
      <c r="F1891" s="1" t="str">
        <f t="shared" si="262"/>
        <v>*</v>
      </c>
      <c r="G1891" s="1" t="str">
        <f t="shared" si="263"/>
        <v>*</v>
      </c>
      <c r="J1891" s="1" t="str">
        <f t="shared" si="264"/>
        <v>*</v>
      </c>
      <c r="P1891" s="1">
        <v>3</v>
      </c>
      <c r="Q1891" s="1">
        <f t="shared" si="269"/>
        <v>0.01</v>
      </c>
      <c r="T1891" s="4">
        <v>246.2</v>
      </c>
      <c r="U1891" s="9">
        <f t="shared" si="265"/>
        <v>0</v>
      </c>
      <c r="V1891" s="4">
        <f t="shared" si="266"/>
        <v>82.066666666666663</v>
      </c>
      <c r="W1891" s="1" t="s">
        <v>33</v>
      </c>
      <c r="X1891" s="1">
        <v>89.3</v>
      </c>
      <c r="Y1891" s="4">
        <f t="shared" si="267"/>
        <v>335.5</v>
      </c>
      <c r="Z1891" s="1" t="s">
        <v>46</v>
      </c>
      <c r="AA1891" s="1" t="s">
        <v>28</v>
      </c>
      <c r="AB1891" s="1" t="s">
        <v>17</v>
      </c>
      <c r="AC1891" s="1" t="s">
        <v>52</v>
      </c>
      <c r="AD1891" s="1" t="s">
        <v>59</v>
      </c>
      <c r="AE1891" s="2">
        <v>40134</v>
      </c>
    </row>
    <row r="1892" spans="1:31" x14ac:dyDescent="0.25">
      <c r="A1892">
        <f t="shared" si="268"/>
        <v>1891</v>
      </c>
      <c r="B1892" s="1">
        <v>11332</v>
      </c>
      <c r="C1892" s="2">
        <v>40133</v>
      </c>
      <c r="D1892" s="1" t="s">
        <v>13</v>
      </c>
      <c r="E1892" s="1" t="str">
        <f t="shared" si="261"/>
        <v>*</v>
      </c>
      <c r="F1892" s="1" t="str">
        <f t="shared" si="262"/>
        <v>*</v>
      </c>
      <c r="G1892" s="1" t="str">
        <f t="shared" si="263"/>
        <v>*</v>
      </c>
      <c r="J1892" s="1" t="str">
        <f t="shared" si="264"/>
        <v>*</v>
      </c>
      <c r="P1892" s="1">
        <v>6</v>
      </c>
      <c r="Q1892" s="1">
        <f t="shared" si="269"/>
        <v>0.01</v>
      </c>
      <c r="T1892" s="4">
        <v>184.33099999999999</v>
      </c>
      <c r="U1892" s="9">
        <f t="shared" si="265"/>
        <v>0</v>
      </c>
      <c r="V1892" s="4">
        <f t="shared" si="266"/>
        <v>30.721833333333333</v>
      </c>
      <c r="W1892" s="1" t="s">
        <v>21</v>
      </c>
      <c r="X1892" s="1">
        <v>5.99</v>
      </c>
      <c r="Y1892" s="4">
        <f t="shared" si="267"/>
        <v>190.321</v>
      </c>
      <c r="Z1892" s="1" t="s">
        <v>15</v>
      </c>
      <c r="AA1892" s="1" t="s">
        <v>28</v>
      </c>
      <c r="AB1892" s="1" t="s">
        <v>24</v>
      </c>
      <c r="AC1892" s="1" t="s">
        <v>25</v>
      </c>
      <c r="AD1892" s="1" t="s">
        <v>31</v>
      </c>
      <c r="AE1892" s="2">
        <v>40137</v>
      </c>
    </row>
    <row r="1893" spans="1:31" x14ac:dyDescent="0.25">
      <c r="A1893">
        <f t="shared" si="268"/>
        <v>1892</v>
      </c>
      <c r="B1893" s="1">
        <v>4931</v>
      </c>
      <c r="C1893" s="2">
        <v>40133</v>
      </c>
      <c r="D1893" s="1" t="s">
        <v>32</v>
      </c>
      <c r="E1893" s="1" t="str">
        <f t="shared" si="261"/>
        <v>***</v>
      </c>
      <c r="F1893" s="1" t="str">
        <f t="shared" si="262"/>
        <v>***</v>
      </c>
      <c r="G1893" s="1" t="str">
        <f t="shared" si="263"/>
        <v>***</v>
      </c>
      <c r="J1893" s="1" t="str">
        <f t="shared" si="264"/>
        <v>***</v>
      </c>
      <c r="P1893" s="1">
        <v>22</v>
      </c>
      <c r="Q1893" s="1">
        <f t="shared" si="269"/>
        <v>3.5000000000000003E-2</v>
      </c>
      <c r="T1893" s="4">
        <v>168.31</v>
      </c>
      <c r="U1893" s="9">
        <f t="shared" si="265"/>
        <v>0</v>
      </c>
      <c r="V1893" s="4">
        <f t="shared" si="266"/>
        <v>7.6504545454545454</v>
      </c>
      <c r="W1893" s="1" t="s">
        <v>21</v>
      </c>
      <c r="X1893" s="1">
        <v>1.69</v>
      </c>
      <c r="Y1893" s="4">
        <f t="shared" si="267"/>
        <v>170</v>
      </c>
      <c r="Z1893" s="1" t="s">
        <v>42</v>
      </c>
      <c r="AA1893" s="1" t="s">
        <v>28</v>
      </c>
      <c r="AB1893" s="1" t="s">
        <v>29</v>
      </c>
      <c r="AC1893" s="1" t="s">
        <v>40</v>
      </c>
      <c r="AD1893" s="1" t="s">
        <v>31</v>
      </c>
      <c r="AE1893" s="2">
        <v>40133</v>
      </c>
    </row>
    <row r="1894" spans="1:31" x14ac:dyDescent="0.25">
      <c r="A1894">
        <f t="shared" si="268"/>
        <v>1893</v>
      </c>
      <c r="B1894" s="1">
        <v>55554</v>
      </c>
      <c r="C1894" s="2">
        <v>40133</v>
      </c>
      <c r="D1894" s="1" t="s">
        <v>32</v>
      </c>
      <c r="E1894" s="1" t="str">
        <f t="shared" si="261"/>
        <v>***</v>
      </c>
      <c r="F1894" s="1" t="str">
        <f t="shared" si="262"/>
        <v>***</v>
      </c>
      <c r="G1894" s="1" t="str">
        <f t="shared" si="263"/>
        <v>***</v>
      </c>
      <c r="J1894" s="1" t="str">
        <f t="shared" si="264"/>
        <v>***</v>
      </c>
      <c r="P1894" s="1">
        <v>49</v>
      </c>
      <c r="Q1894" s="1">
        <f t="shared" si="269"/>
        <v>0.05</v>
      </c>
      <c r="T1894" s="4">
        <v>150.06</v>
      </c>
      <c r="U1894" s="9">
        <f t="shared" si="265"/>
        <v>0</v>
      </c>
      <c r="V1894" s="4">
        <f t="shared" si="266"/>
        <v>3.0624489795918368</v>
      </c>
      <c r="W1894" s="1" t="s">
        <v>21</v>
      </c>
      <c r="X1894" s="1">
        <v>0.7</v>
      </c>
      <c r="Y1894" s="4">
        <f t="shared" si="267"/>
        <v>150.76</v>
      </c>
      <c r="Z1894" s="1" t="s">
        <v>15</v>
      </c>
      <c r="AA1894" s="1" t="s">
        <v>23</v>
      </c>
      <c r="AB1894" s="1" t="s">
        <v>29</v>
      </c>
      <c r="AC1894" s="1" t="s">
        <v>30</v>
      </c>
      <c r="AD1894" s="1" t="s">
        <v>31</v>
      </c>
      <c r="AE1894" s="2">
        <v>40136</v>
      </c>
    </row>
    <row r="1895" spans="1:31" x14ac:dyDescent="0.25">
      <c r="A1895">
        <f t="shared" si="268"/>
        <v>1894</v>
      </c>
      <c r="B1895" s="1">
        <v>55554</v>
      </c>
      <c r="C1895" s="2">
        <v>40133</v>
      </c>
      <c r="D1895" s="1" t="s">
        <v>32</v>
      </c>
      <c r="E1895" s="1" t="str">
        <f t="shared" si="261"/>
        <v>***</v>
      </c>
      <c r="F1895" s="1" t="str">
        <f t="shared" si="262"/>
        <v>***</v>
      </c>
      <c r="G1895" s="1" t="str">
        <f t="shared" si="263"/>
        <v>***</v>
      </c>
      <c r="J1895" s="1" t="str">
        <f t="shared" si="264"/>
        <v>***</v>
      </c>
      <c r="P1895" s="1">
        <v>6</v>
      </c>
      <c r="Q1895" s="1">
        <f t="shared" si="269"/>
        <v>0.01</v>
      </c>
      <c r="T1895" s="4">
        <v>122.09</v>
      </c>
      <c r="U1895" s="9">
        <f t="shared" si="265"/>
        <v>0</v>
      </c>
      <c r="V1895" s="4">
        <f t="shared" si="266"/>
        <v>20.348333333333333</v>
      </c>
      <c r="W1895" s="1" t="s">
        <v>21</v>
      </c>
      <c r="X1895" s="1">
        <v>9.5399999999999991</v>
      </c>
      <c r="Y1895" s="4">
        <f t="shared" si="267"/>
        <v>131.63</v>
      </c>
      <c r="Z1895" s="1" t="s">
        <v>15</v>
      </c>
      <c r="AA1895" s="1" t="s">
        <v>23</v>
      </c>
      <c r="AB1895" s="1" t="s">
        <v>29</v>
      </c>
      <c r="AC1895" s="1" t="s">
        <v>40</v>
      </c>
      <c r="AD1895" s="1" t="s">
        <v>19</v>
      </c>
      <c r="AE1895" s="2">
        <v>40134</v>
      </c>
    </row>
    <row r="1896" spans="1:31" x14ac:dyDescent="0.25">
      <c r="A1896">
        <f t="shared" si="268"/>
        <v>1895</v>
      </c>
      <c r="B1896" s="1">
        <v>55554</v>
      </c>
      <c r="C1896" s="2">
        <v>40133</v>
      </c>
      <c r="D1896" s="1" t="s">
        <v>32</v>
      </c>
      <c r="E1896" s="1" t="str">
        <f t="shared" si="261"/>
        <v>***</v>
      </c>
      <c r="F1896" s="1" t="str">
        <f t="shared" si="262"/>
        <v>***</v>
      </c>
      <c r="G1896" s="1" t="str">
        <f t="shared" si="263"/>
        <v>***</v>
      </c>
      <c r="J1896" s="1" t="str">
        <f t="shared" si="264"/>
        <v>***</v>
      </c>
      <c r="P1896" s="1">
        <v>9</v>
      </c>
      <c r="Q1896" s="1">
        <f t="shared" si="269"/>
        <v>0.01</v>
      </c>
      <c r="T1896" s="4">
        <v>95.09</v>
      </c>
      <c r="U1896" s="9">
        <f t="shared" si="265"/>
        <v>0</v>
      </c>
      <c r="V1896" s="4">
        <f t="shared" si="266"/>
        <v>10.565555555555555</v>
      </c>
      <c r="W1896" s="1" t="s">
        <v>21</v>
      </c>
      <c r="X1896" s="1">
        <v>3.37</v>
      </c>
      <c r="Y1896" s="4">
        <f t="shared" si="267"/>
        <v>98.460000000000008</v>
      </c>
      <c r="Z1896" s="1" t="s">
        <v>15</v>
      </c>
      <c r="AA1896" s="1" t="s">
        <v>23</v>
      </c>
      <c r="AB1896" s="1" t="s">
        <v>29</v>
      </c>
      <c r="AC1896" s="1" t="s">
        <v>45</v>
      </c>
      <c r="AD1896" s="1" t="s">
        <v>41</v>
      </c>
      <c r="AE1896" s="2">
        <v>40134</v>
      </c>
    </row>
    <row r="1897" spans="1:31" x14ac:dyDescent="0.25">
      <c r="A1897">
        <f t="shared" si="268"/>
        <v>1896</v>
      </c>
      <c r="B1897" s="1">
        <v>7744</v>
      </c>
      <c r="C1897" s="2">
        <v>40134</v>
      </c>
      <c r="D1897" s="1" t="s">
        <v>13</v>
      </c>
      <c r="E1897" s="1" t="str">
        <f t="shared" si="261"/>
        <v>*</v>
      </c>
      <c r="F1897" s="1" t="str">
        <f t="shared" si="262"/>
        <v>*</v>
      </c>
      <c r="G1897" s="1" t="str">
        <f t="shared" si="263"/>
        <v>*</v>
      </c>
      <c r="J1897" s="1" t="str">
        <f t="shared" si="264"/>
        <v>*</v>
      </c>
      <c r="P1897" s="1">
        <v>26</v>
      </c>
      <c r="Q1897" s="1">
        <f t="shared" si="269"/>
        <v>3.5000000000000003E-2</v>
      </c>
      <c r="T1897" s="4">
        <v>4286.55</v>
      </c>
      <c r="U1897" s="9">
        <f t="shared" si="265"/>
        <v>1</v>
      </c>
      <c r="V1897" s="4">
        <f t="shared" si="266"/>
        <v>164.86730769230769</v>
      </c>
      <c r="W1897" s="1" t="s">
        <v>21</v>
      </c>
      <c r="X1897" s="1">
        <v>19.989999999999998</v>
      </c>
      <c r="Y1897" s="4">
        <f t="shared" si="267"/>
        <v>4306.54</v>
      </c>
      <c r="Z1897" s="1" t="s">
        <v>22</v>
      </c>
      <c r="AA1897" s="1" t="s">
        <v>28</v>
      </c>
      <c r="AB1897" s="1" t="s">
        <v>29</v>
      </c>
      <c r="AC1897" s="1" t="s">
        <v>43</v>
      </c>
      <c r="AD1897" s="1" t="s">
        <v>19</v>
      </c>
      <c r="AE1897" s="2">
        <v>40134</v>
      </c>
    </row>
    <row r="1898" spans="1:31" x14ac:dyDescent="0.25">
      <c r="A1898">
        <f t="shared" si="268"/>
        <v>1897</v>
      </c>
      <c r="B1898" s="1">
        <v>9126</v>
      </c>
      <c r="C1898" s="2">
        <v>40134</v>
      </c>
      <c r="D1898" s="1" t="s">
        <v>36</v>
      </c>
      <c r="E1898" s="1" t="str">
        <f t="shared" si="261"/>
        <v>*</v>
      </c>
      <c r="F1898" s="1" t="str">
        <f t="shared" si="262"/>
        <v>*</v>
      </c>
      <c r="G1898" s="1" t="str">
        <f t="shared" si="263"/>
        <v>*</v>
      </c>
      <c r="J1898" s="1" t="str">
        <f t="shared" si="264"/>
        <v>*</v>
      </c>
      <c r="P1898" s="1">
        <v>47</v>
      </c>
      <c r="Q1898" s="1">
        <f t="shared" si="269"/>
        <v>0.05</v>
      </c>
      <c r="T1898" s="4">
        <v>2799.7</v>
      </c>
      <c r="U1898" s="9">
        <f t="shared" si="265"/>
        <v>1</v>
      </c>
      <c r="V1898" s="4">
        <f t="shared" si="266"/>
        <v>59.568085106382973</v>
      </c>
      <c r="W1898" s="1" t="s">
        <v>21</v>
      </c>
      <c r="X1898" s="1">
        <v>3.99</v>
      </c>
      <c r="Y1898" s="4">
        <f t="shared" si="267"/>
        <v>2803.6899999999996</v>
      </c>
      <c r="Z1898" s="1" t="s">
        <v>39</v>
      </c>
      <c r="AA1898" s="1" t="s">
        <v>28</v>
      </c>
      <c r="AB1898" s="1" t="s">
        <v>29</v>
      </c>
      <c r="AC1898" s="1" t="s">
        <v>63</v>
      </c>
      <c r="AD1898" s="1" t="s">
        <v>19</v>
      </c>
      <c r="AE1898" s="2">
        <v>40135</v>
      </c>
    </row>
    <row r="1899" spans="1:31" x14ac:dyDescent="0.25">
      <c r="A1899">
        <f t="shared" si="268"/>
        <v>1898</v>
      </c>
      <c r="B1899" s="1">
        <v>22407</v>
      </c>
      <c r="C1899" s="2">
        <v>40134</v>
      </c>
      <c r="D1899" s="1" t="s">
        <v>27</v>
      </c>
      <c r="E1899" s="1" t="str">
        <f t="shared" si="261"/>
        <v>*</v>
      </c>
      <c r="F1899" s="1" t="str">
        <f t="shared" si="262"/>
        <v>*</v>
      </c>
      <c r="G1899" s="1" t="str">
        <f t="shared" si="263"/>
        <v>*</v>
      </c>
      <c r="J1899" s="1" t="str">
        <f t="shared" si="264"/>
        <v>*</v>
      </c>
      <c r="P1899" s="1">
        <v>20</v>
      </c>
      <c r="Q1899" s="1">
        <f t="shared" si="269"/>
        <v>3.5000000000000003E-2</v>
      </c>
      <c r="T1899" s="4">
        <v>676.44</v>
      </c>
      <c r="U1899" s="9">
        <f t="shared" si="265"/>
        <v>0</v>
      </c>
      <c r="V1899" s="4">
        <f t="shared" si="266"/>
        <v>33.822000000000003</v>
      </c>
      <c r="W1899" s="1" t="s">
        <v>21</v>
      </c>
      <c r="X1899" s="1">
        <v>14.72</v>
      </c>
      <c r="Y1899" s="4">
        <f t="shared" si="267"/>
        <v>691.16000000000008</v>
      </c>
      <c r="Z1899" s="1" t="s">
        <v>49</v>
      </c>
      <c r="AA1899" s="1" t="s">
        <v>28</v>
      </c>
      <c r="AB1899" s="1" t="s">
        <v>29</v>
      </c>
      <c r="AC1899" s="1" t="s">
        <v>43</v>
      </c>
      <c r="AD1899" s="1" t="s">
        <v>19</v>
      </c>
      <c r="AE1899" s="2">
        <v>40135</v>
      </c>
    </row>
    <row r="1900" spans="1:31" x14ac:dyDescent="0.25">
      <c r="A1900">
        <f t="shared" si="268"/>
        <v>1899</v>
      </c>
      <c r="B1900" s="1">
        <v>22407</v>
      </c>
      <c r="C1900" s="2">
        <v>40134</v>
      </c>
      <c r="D1900" s="1" t="s">
        <v>27</v>
      </c>
      <c r="E1900" s="1" t="str">
        <f t="shared" si="261"/>
        <v>*</v>
      </c>
      <c r="F1900" s="1" t="str">
        <f t="shared" si="262"/>
        <v>*</v>
      </c>
      <c r="G1900" s="1" t="str">
        <f t="shared" si="263"/>
        <v>*</v>
      </c>
      <c r="J1900" s="1" t="str">
        <f t="shared" si="264"/>
        <v>*</v>
      </c>
      <c r="P1900" s="1">
        <v>15</v>
      </c>
      <c r="Q1900" s="1">
        <f t="shared" si="269"/>
        <v>0.02</v>
      </c>
      <c r="T1900" s="4">
        <v>526.82000000000005</v>
      </c>
      <c r="U1900" s="9">
        <f t="shared" si="265"/>
        <v>0</v>
      </c>
      <c r="V1900" s="4">
        <f t="shared" si="266"/>
        <v>35.12133333333334</v>
      </c>
      <c r="W1900" s="1" t="s">
        <v>14</v>
      </c>
      <c r="X1900" s="1">
        <v>8.99</v>
      </c>
      <c r="Y1900" s="4">
        <f t="shared" si="267"/>
        <v>535.81000000000006</v>
      </c>
      <c r="Z1900" s="1" t="s">
        <v>49</v>
      </c>
      <c r="AA1900" s="1" t="s">
        <v>28</v>
      </c>
      <c r="AB1900" s="1" t="s">
        <v>29</v>
      </c>
      <c r="AC1900" s="1" t="s">
        <v>30</v>
      </c>
      <c r="AD1900" s="1" t="s">
        <v>41</v>
      </c>
      <c r="AE1900" s="2">
        <v>40136</v>
      </c>
    </row>
    <row r="1901" spans="1:31" x14ac:dyDescent="0.25">
      <c r="A1901">
        <f t="shared" si="268"/>
        <v>1900</v>
      </c>
      <c r="B1901" s="1">
        <v>21445</v>
      </c>
      <c r="C1901" s="2">
        <v>40134</v>
      </c>
      <c r="D1901" s="1" t="s">
        <v>13</v>
      </c>
      <c r="E1901" s="1" t="str">
        <f t="shared" si="261"/>
        <v>*</v>
      </c>
      <c r="F1901" s="1" t="str">
        <f t="shared" si="262"/>
        <v>*</v>
      </c>
      <c r="G1901" s="1" t="str">
        <f t="shared" si="263"/>
        <v>*</v>
      </c>
      <c r="J1901" s="1" t="str">
        <f t="shared" si="264"/>
        <v>*</v>
      </c>
      <c r="P1901" s="1">
        <v>43</v>
      </c>
      <c r="Q1901" s="1">
        <f t="shared" si="269"/>
        <v>0.05</v>
      </c>
      <c r="T1901" s="4">
        <v>400.45</v>
      </c>
      <c r="U1901" s="9">
        <f t="shared" si="265"/>
        <v>0</v>
      </c>
      <c r="V1901" s="4">
        <f t="shared" si="266"/>
        <v>9.3127906976744175</v>
      </c>
      <c r="W1901" s="1" t="s">
        <v>21</v>
      </c>
      <c r="X1901" s="1">
        <v>5.76</v>
      </c>
      <c r="Y1901" s="4">
        <f t="shared" si="267"/>
        <v>406.21</v>
      </c>
      <c r="Z1901" s="1" t="s">
        <v>22</v>
      </c>
      <c r="AA1901" s="1" t="s">
        <v>23</v>
      </c>
      <c r="AB1901" s="1" t="s">
        <v>24</v>
      </c>
      <c r="AC1901" s="1" t="s">
        <v>56</v>
      </c>
      <c r="AD1901" s="1" t="s">
        <v>26</v>
      </c>
      <c r="AE1901" s="2">
        <v>40138</v>
      </c>
    </row>
    <row r="1902" spans="1:31" x14ac:dyDescent="0.25">
      <c r="A1902">
        <f t="shared" si="268"/>
        <v>1901</v>
      </c>
      <c r="B1902" s="1">
        <v>22407</v>
      </c>
      <c r="C1902" s="2">
        <v>40134</v>
      </c>
      <c r="D1902" s="1" t="s">
        <v>27</v>
      </c>
      <c r="E1902" s="1" t="str">
        <f t="shared" si="261"/>
        <v>*</v>
      </c>
      <c r="F1902" s="1" t="str">
        <f t="shared" si="262"/>
        <v>*</v>
      </c>
      <c r="G1902" s="1" t="str">
        <f t="shared" si="263"/>
        <v>*</v>
      </c>
      <c r="J1902" s="1" t="str">
        <f t="shared" si="264"/>
        <v>*</v>
      </c>
      <c r="P1902" s="1">
        <v>10</v>
      </c>
      <c r="Q1902" s="1">
        <f t="shared" si="269"/>
        <v>0.02</v>
      </c>
      <c r="T1902" s="4">
        <v>128.02000000000001</v>
      </c>
      <c r="U1902" s="9">
        <f t="shared" si="265"/>
        <v>0</v>
      </c>
      <c r="V1902" s="4">
        <f t="shared" si="266"/>
        <v>12.802000000000001</v>
      </c>
      <c r="W1902" s="1" t="s">
        <v>21</v>
      </c>
      <c r="X1902" s="1">
        <v>6.47</v>
      </c>
      <c r="Y1902" s="4">
        <f t="shared" si="267"/>
        <v>134.49</v>
      </c>
      <c r="Z1902" s="1" t="s">
        <v>49</v>
      </c>
      <c r="AA1902" s="1" t="s">
        <v>28</v>
      </c>
      <c r="AB1902" s="1" t="s">
        <v>29</v>
      </c>
      <c r="AC1902" s="1" t="s">
        <v>40</v>
      </c>
      <c r="AD1902" s="1" t="s">
        <v>19</v>
      </c>
      <c r="AE1902" s="2">
        <v>40134</v>
      </c>
    </row>
    <row r="1903" spans="1:31" x14ac:dyDescent="0.25">
      <c r="A1903">
        <f t="shared" si="268"/>
        <v>1902</v>
      </c>
      <c r="B1903" s="1">
        <v>21445</v>
      </c>
      <c r="C1903" s="2">
        <v>40134</v>
      </c>
      <c r="D1903" s="1" t="s">
        <v>13</v>
      </c>
      <c r="E1903" s="1" t="str">
        <f t="shared" si="261"/>
        <v>*</v>
      </c>
      <c r="F1903" s="1" t="str">
        <f t="shared" si="262"/>
        <v>*</v>
      </c>
      <c r="G1903" s="1" t="str">
        <f t="shared" si="263"/>
        <v>*</v>
      </c>
      <c r="J1903" s="1" t="str">
        <f t="shared" si="264"/>
        <v>*</v>
      </c>
      <c r="P1903" s="1">
        <v>14</v>
      </c>
      <c r="Q1903" s="1">
        <f t="shared" si="269"/>
        <v>0.02</v>
      </c>
      <c r="T1903" s="4">
        <v>75.150000000000006</v>
      </c>
      <c r="U1903" s="9">
        <f t="shared" si="265"/>
        <v>0</v>
      </c>
      <c r="V1903" s="4">
        <f t="shared" si="266"/>
        <v>5.3678571428571429</v>
      </c>
      <c r="W1903" s="1" t="s">
        <v>14</v>
      </c>
      <c r="X1903" s="1">
        <v>6.89</v>
      </c>
      <c r="Y1903" s="4">
        <f t="shared" si="267"/>
        <v>82.04</v>
      </c>
      <c r="Z1903" s="1" t="s">
        <v>22</v>
      </c>
      <c r="AA1903" s="1" t="s">
        <v>23</v>
      </c>
      <c r="AB1903" s="1" t="s">
        <v>29</v>
      </c>
      <c r="AC1903" s="1" t="s">
        <v>63</v>
      </c>
      <c r="AD1903" s="1" t="s">
        <v>19</v>
      </c>
      <c r="AE1903" s="2">
        <v>40138</v>
      </c>
    </row>
    <row r="1904" spans="1:31" x14ac:dyDescent="0.25">
      <c r="A1904">
        <f t="shared" si="268"/>
        <v>1903</v>
      </c>
      <c r="B1904" s="1">
        <v>7744</v>
      </c>
      <c r="C1904" s="2">
        <v>40134</v>
      </c>
      <c r="D1904" s="1" t="s">
        <v>13</v>
      </c>
      <c r="E1904" s="1" t="str">
        <f t="shared" si="261"/>
        <v>*</v>
      </c>
      <c r="F1904" s="1" t="str">
        <f t="shared" si="262"/>
        <v>*</v>
      </c>
      <c r="G1904" s="1" t="str">
        <f t="shared" si="263"/>
        <v>*</v>
      </c>
      <c r="J1904" s="1" t="str">
        <f t="shared" si="264"/>
        <v>*</v>
      </c>
      <c r="P1904" s="1">
        <v>1</v>
      </c>
      <c r="Q1904" s="1">
        <f t="shared" si="269"/>
        <v>0.01</v>
      </c>
      <c r="T1904" s="4">
        <v>8.34</v>
      </c>
      <c r="U1904" s="9">
        <f t="shared" si="265"/>
        <v>0</v>
      </c>
      <c r="V1904" s="4">
        <f t="shared" si="266"/>
        <v>8.34</v>
      </c>
      <c r="W1904" s="1" t="s">
        <v>21</v>
      </c>
      <c r="X1904" s="1">
        <v>1.39</v>
      </c>
      <c r="Y1904" s="4">
        <f t="shared" si="267"/>
        <v>9.73</v>
      </c>
      <c r="Z1904" s="1" t="s">
        <v>22</v>
      </c>
      <c r="AA1904" s="1" t="s">
        <v>28</v>
      </c>
      <c r="AB1904" s="1" t="s">
        <v>29</v>
      </c>
      <c r="AC1904" s="1" t="s">
        <v>57</v>
      </c>
      <c r="AD1904" s="1" t="s">
        <v>19</v>
      </c>
      <c r="AE1904" s="2">
        <v>40143</v>
      </c>
    </row>
    <row r="1905" spans="1:31" x14ac:dyDescent="0.25">
      <c r="A1905">
        <f t="shared" si="268"/>
        <v>1904</v>
      </c>
      <c r="B1905" s="1">
        <v>17282</v>
      </c>
      <c r="C1905" s="2">
        <v>40135</v>
      </c>
      <c r="D1905" s="1" t="s">
        <v>13</v>
      </c>
      <c r="E1905" s="1" t="str">
        <f t="shared" si="261"/>
        <v>*</v>
      </c>
      <c r="F1905" s="1" t="str">
        <f t="shared" si="262"/>
        <v>*</v>
      </c>
      <c r="G1905" s="1" t="str">
        <f t="shared" si="263"/>
        <v>*</v>
      </c>
      <c r="J1905" s="1" t="str">
        <f t="shared" si="264"/>
        <v>*</v>
      </c>
      <c r="P1905" s="1">
        <v>37</v>
      </c>
      <c r="Q1905" s="1">
        <f t="shared" si="269"/>
        <v>0.04</v>
      </c>
      <c r="T1905" s="4">
        <v>988.42</v>
      </c>
      <c r="U1905" s="9">
        <f t="shared" si="265"/>
        <v>0</v>
      </c>
      <c r="V1905" s="4">
        <f t="shared" si="266"/>
        <v>26.714054054054053</v>
      </c>
      <c r="W1905" s="1" t="s">
        <v>21</v>
      </c>
      <c r="X1905" s="1">
        <v>6.27</v>
      </c>
      <c r="Y1905" s="4">
        <f t="shared" si="267"/>
        <v>994.68999999999994</v>
      </c>
      <c r="Z1905" s="1" t="s">
        <v>49</v>
      </c>
      <c r="AA1905" s="1" t="s">
        <v>37</v>
      </c>
      <c r="AB1905" s="1" t="s">
        <v>29</v>
      </c>
      <c r="AC1905" s="1" t="s">
        <v>43</v>
      </c>
      <c r="AD1905" s="1" t="s">
        <v>19</v>
      </c>
      <c r="AE1905" s="2">
        <v>40137</v>
      </c>
    </row>
    <row r="1906" spans="1:31" x14ac:dyDescent="0.25">
      <c r="A1906">
        <f t="shared" si="268"/>
        <v>1905</v>
      </c>
      <c r="B1906" s="1">
        <v>14336</v>
      </c>
      <c r="C1906" s="2">
        <v>40135</v>
      </c>
      <c r="D1906" s="1" t="s">
        <v>20</v>
      </c>
      <c r="E1906" s="1" t="str">
        <f t="shared" si="261"/>
        <v>*</v>
      </c>
      <c r="F1906" s="1" t="str">
        <f t="shared" si="262"/>
        <v>**</v>
      </c>
      <c r="G1906" s="1" t="str">
        <f t="shared" si="263"/>
        <v>**</v>
      </c>
      <c r="J1906" s="1" t="str">
        <f t="shared" si="264"/>
        <v>**</v>
      </c>
      <c r="P1906" s="1">
        <v>4</v>
      </c>
      <c r="Q1906" s="1">
        <f t="shared" si="269"/>
        <v>0.01</v>
      </c>
      <c r="T1906" s="4">
        <v>174.55</v>
      </c>
      <c r="U1906" s="9">
        <f t="shared" si="265"/>
        <v>0</v>
      </c>
      <c r="V1906" s="4">
        <f t="shared" si="266"/>
        <v>43.637500000000003</v>
      </c>
      <c r="W1906" s="1" t="s">
        <v>14</v>
      </c>
      <c r="X1906" s="1">
        <v>10.25</v>
      </c>
      <c r="Y1906" s="4">
        <f t="shared" si="267"/>
        <v>184.8</v>
      </c>
      <c r="Z1906" s="1" t="s">
        <v>51</v>
      </c>
      <c r="AA1906" s="1" t="s">
        <v>16</v>
      </c>
      <c r="AB1906" s="1" t="s">
        <v>24</v>
      </c>
      <c r="AC1906" s="1" t="s">
        <v>38</v>
      </c>
      <c r="AD1906" s="1" t="s">
        <v>19</v>
      </c>
      <c r="AE1906" s="2">
        <v>40136</v>
      </c>
    </row>
    <row r="1907" spans="1:31" x14ac:dyDescent="0.25">
      <c r="A1907">
        <f t="shared" si="268"/>
        <v>1906</v>
      </c>
      <c r="B1907" s="1">
        <v>56608</v>
      </c>
      <c r="C1907" s="2">
        <v>40135</v>
      </c>
      <c r="D1907" s="1" t="s">
        <v>32</v>
      </c>
      <c r="E1907" s="1" t="str">
        <f t="shared" si="261"/>
        <v>***</v>
      </c>
      <c r="F1907" s="1" t="str">
        <f t="shared" si="262"/>
        <v>***</v>
      </c>
      <c r="G1907" s="1" t="str">
        <f t="shared" si="263"/>
        <v>***</v>
      </c>
      <c r="J1907" s="1" t="str">
        <f t="shared" si="264"/>
        <v>***</v>
      </c>
      <c r="P1907" s="1">
        <v>23</v>
      </c>
      <c r="Q1907" s="1">
        <f t="shared" si="269"/>
        <v>3.5000000000000003E-2</v>
      </c>
      <c r="T1907" s="4">
        <v>42.23</v>
      </c>
      <c r="U1907" s="9">
        <f t="shared" si="265"/>
        <v>0</v>
      </c>
      <c r="V1907" s="4">
        <f t="shared" si="266"/>
        <v>1.836086956521739</v>
      </c>
      <c r="W1907" s="1" t="s">
        <v>21</v>
      </c>
      <c r="X1907" s="1">
        <v>0.76</v>
      </c>
      <c r="Y1907" s="4">
        <f t="shared" si="267"/>
        <v>42.989999999999995</v>
      </c>
      <c r="Z1907" s="1" t="s">
        <v>51</v>
      </c>
      <c r="AA1907" s="1" t="s">
        <v>16</v>
      </c>
      <c r="AB1907" s="1" t="s">
        <v>29</v>
      </c>
      <c r="AC1907" s="1" t="s">
        <v>61</v>
      </c>
      <c r="AD1907" s="1" t="s">
        <v>31</v>
      </c>
      <c r="AE1907" s="2">
        <v>40137</v>
      </c>
    </row>
    <row r="1908" spans="1:31" x14ac:dyDescent="0.25">
      <c r="A1908">
        <f t="shared" si="268"/>
        <v>1907</v>
      </c>
      <c r="B1908" s="1">
        <v>15139</v>
      </c>
      <c r="C1908" s="2">
        <v>40136</v>
      </c>
      <c r="D1908" s="1" t="s">
        <v>20</v>
      </c>
      <c r="E1908" s="1" t="str">
        <f t="shared" si="261"/>
        <v>*</v>
      </c>
      <c r="F1908" s="1" t="str">
        <f t="shared" si="262"/>
        <v>**</v>
      </c>
      <c r="G1908" s="1" t="str">
        <f t="shared" si="263"/>
        <v>**</v>
      </c>
      <c r="J1908" s="1" t="str">
        <f t="shared" si="264"/>
        <v>**</v>
      </c>
      <c r="P1908" s="1">
        <v>17</v>
      </c>
      <c r="Q1908" s="1">
        <f t="shared" si="269"/>
        <v>0.02</v>
      </c>
      <c r="T1908" s="4">
        <v>5203.8999999999996</v>
      </c>
      <c r="U1908" s="9">
        <f t="shared" si="265"/>
        <v>1</v>
      </c>
      <c r="V1908" s="4">
        <f t="shared" si="266"/>
        <v>306.11176470588231</v>
      </c>
      <c r="W1908" s="1" t="s">
        <v>33</v>
      </c>
      <c r="X1908" s="1">
        <v>64.73</v>
      </c>
      <c r="Y1908" s="4">
        <f t="shared" si="267"/>
        <v>5268.6299999999992</v>
      </c>
      <c r="Z1908" s="1" t="s">
        <v>50</v>
      </c>
      <c r="AA1908" s="1" t="s">
        <v>28</v>
      </c>
      <c r="AB1908" s="1" t="s">
        <v>17</v>
      </c>
      <c r="AC1908" s="1" t="s">
        <v>34</v>
      </c>
      <c r="AD1908" s="1" t="s">
        <v>35</v>
      </c>
      <c r="AE1908" s="2">
        <v>40138</v>
      </c>
    </row>
    <row r="1909" spans="1:31" x14ac:dyDescent="0.25">
      <c r="A1909">
        <f t="shared" si="268"/>
        <v>1908</v>
      </c>
      <c r="B1909" s="1">
        <v>15139</v>
      </c>
      <c r="C1909" s="2">
        <v>40136</v>
      </c>
      <c r="D1909" s="1" t="s">
        <v>20</v>
      </c>
      <c r="E1909" s="1" t="str">
        <f t="shared" si="261"/>
        <v>*</v>
      </c>
      <c r="F1909" s="1" t="str">
        <f t="shared" si="262"/>
        <v>**</v>
      </c>
      <c r="G1909" s="1" t="str">
        <f t="shared" si="263"/>
        <v>**</v>
      </c>
      <c r="J1909" s="1" t="str">
        <f t="shared" si="264"/>
        <v>**</v>
      </c>
      <c r="P1909" s="1">
        <v>33</v>
      </c>
      <c r="Q1909" s="1">
        <f t="shared" si="269"/>
        <v>0.04</v>
      </c>
      <c r="T1909" s="4">
        <v>744.12</v>
      </c>
      <c r="U1909" s="9">
        <f t="shared" si="265"/>
        <v>0</v>
      </c>
      <c r="V1909" s="4">
        <f t="shared" si="266"/>
        <v>22.549090909090911</v>
      </c>
      <c r="W1909" s="1" t="s">
        <v>33</v>
      </c>
      <c r="X1909" s="1">
        <v>45</v>
      </c>
      <c r="Y1909" s="4">
        <f t="shared" si="267"/>
        <v>789.12</v>
      </c>
      <c r="Z1909" s="1" t="s">
        <v>50</v>
      </c>
      <c r="AA1909" s="1" t="s">
        <v>28</v>
      </c>
      <c r="AB1909" s="1" t="s">
        <v>29</v>
      </c>
      <c r="AC1909" s="1" t="s">
        <v>55</v>
      </c>
      <c r="AD1909" s="1" t="s">
        <v>35</v>
      </c>
      <c r="AE1909" s="2">
        <v>40136</v>
      </c>
    </row>
    <row r="1910" spans="1:31" x14ac:dyDescent="0.25">
      <c r="A1910">
        <f t="shared" si="268"/>
        <v>1909</v>
      </c>
      <c r="B1910" s="1">
        <v>5920</v>
      </c>
      <c r="C1910" s="2">
        <v>40136</v>
      </c>
      <c r="D1910" s="1" t="s">
        <v>20</v>
      </c>
      <c r="E1910" s="1" t="str">
        <f t="shared" si="261"/>
        <v>*</v>
      </c>
      <c r="F1910" s="1" t="str">
        <f t="shared" si="262"/>
        <v>**</v>
      </c>
      <c r="G1910" s="1" t="str">
        <f t="shared" si="263"/>
        <v>**</v>
      </c>
      <c r="J1910" s="1" t="str">
        <f t="shared" si="264"/>
        <v>**</v>
      </c>
      <c r="P1910" s="1">
        <v>4</v>
      </c>
      <c r="Q1910" s="1">
        <f t="shared" si="269"/>
        <v>0.01</v>
      </c>
      <c r="T1910" s="4">
        <v>582.59</v>
      </c>
      <c r="U1910" s="9">
        <f t="shared" si="265"/>
        <v>0</v>
      </c>
      <c r="V1910" s="4">
        <f t="shared" si="266"/>
        <v>145.64750000000001</v>
      </c>
      <c r="W1910" s="1" t="s">
        <v>21</v>
      </c>
      <c r="X1910" s="1">
        <v>7.07</v>
      </c>
      <c r="Y1910" s="4">
        <f t="shared" si="267"/>
        <v>589.66000000000008</v>
      </c>
      <c r="Z1910" s="1" t="s">
        <v>22</v>
      </c>
      <c r="AA1910" s="1" t="s">
        <v>16</v>
      </c>
      <c r="AB1910" s="1" t="s">
        <v>29</v>
      </c>
      <c r="AC1910" s="1" t="s">
        <v>55</v>
      </c>
      <c r="AD1910" s="1" t="s">
        <v>19</v>
      </c>
      <c r="AE1910" s="2">
        <v>40136</v>
      </c>
    </row>
    <row r="1911" spans="1:31" x14ac:dyDescent="0.25">
      <c r="A1911">
        <f t="shared" si="268"/>
        <v>1910</v>
      </c>
      <c r="B1911" s="1">
        <v>40965</v>
      </c>
      <c r="C1911" s="2">
        <v>40137</v>
      </c>
      <c r="D1911" s="1" t="s">
        <v>36</v>
      </c>
      <c r="E1911" s="1" t="str">
        <f t="shared" si="261"/>
        <v>*</v>
      </c>
      <c r="F1911" s="1" t="str">
        <f t="shared" si="262"/>
        <v>*</v>
      </c>
      <c r="G1911" s="1" t="str">
        <f t="shared" si="263"/>
        <v>*</v>
      </c>
      <c r="J1911" s="1" t="str">
        <f t="shared" si="264"/>
        <v>*</v>
      </c>
      <c r="P1911" s="1">
        <v>48</v>
      </c>
      <c r="Q1911" s="1">
        <f t="shared" si="269"/>
        <v>0.05</v>
      </c>
      <c r="T1911" s="4">
        <v>7227.42</v>
      </c>
      <c r="U1911" s="9">
        <f t="shared" si="265"/>
        <v>1</v>
      </c>
      <c r="V1911" s="4">
        <f t="shared" si="266"/>
        <v>150.57124999999999</v>
      </c>
      <c r="W1911" s="1" t="s">
        <v>33</v>
      </c>
      <c r="X1911" s="1">
        <v>60</v>
      </c>
      <c r="Y1911" s="4">
        <f t="shared" si="267"/>
        <v>7287.42</v>
      </c>
      <c r="Z1911" s="1" t="s">
        <v>22</v>
      </c>
      <c r="AA1911" s="1" t="s">
        <v>28</v>
      </c>
      <c r="AB1911" s="1" t="s">
        <v>17</v>
      </c>
      <c r="AC1911" s="1" t="s">
        <v>52</v>
      </c>
      <c r="AD1911" s="1" t="s">
        <v>35</v>
      </c>
      <c r="AE1911" s="2">
        <v>40139</v>
      </c>
    </row>
    <row r="1912" spans="1:31" x14ac:dyDescent="0.25">
      <c r="A1912">
        <f t="shared" si="268"/>
        <v>1911</v>
      </c>
      <c r="B1912" s="1">
        <v>57409</v>
      </c>
      <c r="C1912" s="2">
        <v>40137</v>
      </c>
      <c r="D1912" s="1" t="s">
        <v>27</v>
      </c>
      <c r="E1912" s="1" t="str">
        <f t="shared" si="261"/>
        <v>*</v>
      </c>
      <c r="F1912" s="1" t="str">
        <f t="shared" si="262"/>
        <v>*</v>
      </c>
      <c r="G1912" s="1" t="str">
        <f t="shared" si="263"/>
        <v>*</v>
      </c>
      <c r="J1912" s="1" t="str">
        <f t="shared" si="264"/>
        <v>*</v>
      </c>
      <c r="P1912" s="1">
        <v>34</v>
      </c>
      <c r="Q1912" s="1">
        <f t="shared" si="269"/>
        <v>0.04</v>
      </c>
      <c r="T1912" s="4">
        <v>6236.4754999999996</v>
      </c>
      <c r="U1912" s="9">
        <f t="shared" si="265"/>
        <v>1</v>
      </c>
      <c r="V1912" s="4">
        <f t="shared" si="266"/>
        <v>183.42574999999999</v>
      </c>
      <c r="W1912" s="1" t="s">
        <v>21</v>
      </c>
      <c r="X1912" s="1">
        <v>3</v>
      </c>
      <c r="Y1912" s="4">
        <f t="shared" si="267"/>
        <v>6239.4754999999996</v>
      </c>
      <c r="Z1912" s="1" t="s">
        <v>22</v>
      </c>
      <c r="AA1912" s="1" t="s">
        <v>23</v>
      </c>
      <c r="AB1912" s="1" t="s">
        <v>24</v>
      </c>
      <c r="AC1912" s="1" t="s">
        <v>25</v>
      </c>
      <c r="AD1912" s="1" t="s">
        <v>19</v>
      </c>
      <c r="AE1912" s="2">
        <v>40138</v>
      </c>
    </row>
    <row r="1913" spans="1:31" x14ac:dyDescent="0.25">
      <c r="A1913">
        <f t="shared" si="268"/>
        <v>1912</v>
      </c>
      <c r="B1913" s="1">
        <v>25926</v>
      </c>
      <c r="C1913" s="2">
        <v>40137</v>
      </c>
      <c r="D1913" s="1" t="s">
        <v>20</v>
      </c>
      <c r="E1913" s="1" t="str">
        <f t="shared" si="261"/>
        <v>*</v>
      </c>
      <c r="F1913" s="1" t="str">
        <f t="shared" si="262"/>
        <v>**</v>
      </c>
      <c r="G1913" s="1" t="str">
        <f t="shared" si="263"/>
        <v>**</v>
      </c>
      <c r="J1913" s="1" t="str">
        <f t="shared" si="264"/>
        <v>**</v>
      </c>
      <c r="P1913" s="1">
        <v>20</v>
      </c>
      <c r="Q1913" s="1">
        <f t="shared" si="269"/>
        <v>3.5000000000000003E-2</v>
      </c>
      <c r="T1913" s="4">
        <v>3300.2159999999999</v>
      </c>
      <c r="U1913" s="9">
        <f t="shared" si="265"/>
        <v>1</v>
      </c>
      <c r="V1913" s="4">
        <f t="shared" si="266"/>
        <v>165.01079999999999</v>
      </c>
      <c r="W1913" s="1" t="s">
        <v>33</v>
      </c>
      <c r="X1913" s="1">
        <v>69.64</v>
      </c>
      <c r="Y1913" s="4">
        <f t="shared" si="267"/>
        <v>3369.8559999999998</v>
      </c>
      <c r="Z1913" s="1" t="s">
        <v>49</v>
      </c>
      <c r="AA1913" s="1" t="s">
        <v>28</v>
      </c>
      <c r="AB1913" s="1" t="s">
        <v>17</v>
      </c>
      <c r="AC1913" s="1" t="s">
        <v>52</v>
      </c>
      <c r="AD1913" s="1" t="s">
        <v>59</v>
      </c>
      <c r="AE1913" s="2">
        <v>40138</v>
      </c>
    </row>
    <row r="1914" spans="1:31" x14ac:dyDescent="0.25">
      <c r="A1914">
        <f t="shared" si="268"/>
        <v>1913</v>
      </c>
      <c r="B1914" s="1">
        <v>48198</v>
      </c>
      <c r="C1914" s="2">
        <v>40137</v>
      </c>
      <c r="D1914" s="1" t="s">
        <v>32</v>
      </c>
      <c r="E1914" s="1" t="str">
        <f t="shared" si="261"/>
        <v>***</v>
      </c>
      <c r="F1914" s="1" t="str">
        <f t="shared" si="262"/>
        <v>***</v>
      </c>
      <c r="G1914" s="1" t="str">
        <f t="shared" si="263"/>
        <v>***</v>
      </c>
      <c r="J1914" s="1" t="str">
        <f t="shared" si="264"/>
        <v>***</v>
      </c>
      <c r="P1914" s="1">
        <v>7</v>
      </c>
      <c r="Q1914" s="1">
        <f t="shared" si="269"/>
        <v>0.01</v>
      </c>
      <c r="T1914" s="4">
        <v>2813.34</v>
      </c>
      <c r="U1914" s="9">
        <f t="shared" si="265"/>
        <v>1</v>
      </c>
      <c r="V1914" s="4">
        <f t="shared" si="266"/>
        <v>401.90571428571428</v>
      </c>
      <c r="W1914" s="1" t="s">
        <v>33</v>
      </c>
      <c r="X1914" s="1">
        <v>14.7</v>
      </c>
      <c r="Y1914" s="4">
        <f t="shared" si="267"/>
        <v>2828.04</v>
      </c>
      <c r="Z1914" s="1" t="s">
        <v>22</v>
      </c>
      <c r="AA1914" s="1" t="s">
        <v>37</v>
      </c>
      <c r="AB1914" s="1" t="s">
        <v>24</v>
      </c>
      <c r="AC1914" s="1" t="s">
        <v>56</v>
      </c>
      <c r="AD1914" s="1" t="s">
        <v>35</v>
      </c>
      <c r="AE1914" s="2">
        <v>40138</v>
      </c>
    </row>
    <row r="1915" spans="1:31" x14ac:dyDescent="0.25">
      <c r="A1915">
        <f t="shared" si="268"/>
        <v>1914</v>
      </c>
      <c r="B1915" s="1">
        <v>48198</v>
      </c>
      <c r="C1915" s="2">
        <v>40137</v>
      </c>
      <c r="D1915" s="1" t="s">
        <v>32</v>
      </c>
      <c r="E1915" s="1" t="str">
        <f t="shared" si="261"/>
        <v>***</v>
      </c>
      <c r="F1915" s="1" t="str">
        <f t="shared" si="262"/>
        <v>***</v>
      </c>
      <c r="G1915" s="1" t="str">
        <f t="shared" si="263"/>
        <v>***</v>
      </c>
      <c r="J1915" s="1" t="str">
        <f t="shared" si="264"/>
        <v>***</v>
      </c>
      <c r="P1915" s="1">
        <v>45</v>
      </c>
      <c r="Q1915" s="1">
        <f t="shared" si="269"/>
        <v>0.05</v>
      </c>
      <c r="T1915" s="4">
        <v>2682.8</v>
      </c>
      <c r="U1915" s="9">
        <f t="shared" si="265"/>
        <v>1</v>
      </c>
      <c r="V1915" s="4">
        <f t="shared" si="266"/>
        <v>59.617777777777782</v>
      </c>
      <c r="W1915" s="1" t="s">
        <v>21</v>
      </c>
      <c r="X1915" s="1">
        <v>3.5</v>
      </c>
      <c r="Y1915" s="4">
        <f t="shared" si="267"/>
        <v>2686.3</v>
      </c>
      <c r="Z1915" s="1" t="s">
        <v>22</v>
      </c>
      <c r="AA1915" s="1" t="s">
        <v>37</v>
      </c>
      <c r="AB1915" s="1" t="s">
        <v>29</v>
      </c>
      <c r="AC1915" s="1" t="s">
        <v>63</v>
      </c>
      <c r="AD1915" s="1" t="s">
        <v>19</v>
      </c>
      <c r="AE1915" s="2">
        <v>40139</v>
      </c>
    </row>
    <row r="1916" spans="1:31" x14ac:dyDescent="0.25">
      <c r="A1916">
        <f t="shared" si="268"/>
        <v>1915</v>
      </c>
      <c r="B1916" s="1">
        <v>12706</v>
      </c>
      <c r="C1916" s="2">
        <v>40137</v>
      </c>
      <c r="D1916" s="1" t="s">
        <v>32</v>
      </c>
      <c r="E1916" s="1" t="str">
        <f t="shared" si="261"/>
        <v>***</v>
      </c>
      <c r="F1916" s="1" t="str">
        <f t="shared" si="262"/>
        <v>***</v>
      </c>
      <c r="G1916" s="1" t="str">
        <f t="shared" si="263"/>
        <v>***</v>
      </c>
      <c r="J1916" s="1" t="str">
        <f t="shared" si="264"/>
        <v>***</v>
      </c>
      <c r="P1916" s="1">
        <v>46</v>
      </c>
      <c r="Q1916" s="1">
        <f t="shared" si="269"/>
        <v>0.05</v>
      </c>
      <c r="T1916" s="4">
        <v>2494.69</v>
      </c>
      <c r="U1916" s="9">
        <f t="shared" si="265"/>
        <v>1</v>
      </c>
      <c r="V1916" s="4">
        <f t="shared" si="266"/>
        <v>54.232391304347829</v>
      </c>
      <c r="W1916" s="1" t="s">
        <v>33</v>
      </c>
      <c r="X1916" s="1">
        <v>36.61</v>
      </c>
      <c r="Y1916" s="4">
        <f t="shared" si="267"/>
        <v>2531.3000000000002</v>
      </c>
      <c r="Z1916" s="1" t="s">
        <v>42</v>
      </c>
      <c r="AA1916" s="1" t="s">
        <v>28</v>
      </c>
      <c r="AB1916" s="1" t="s">
        <v>17</v>
      </c>
      <c r="AC1916" s="1" t="s">
        <v>62</v>
      </c>
      <c r="AD1916" s="1" t="s">
        <v>59</v>
      </c>
      <c r="AE1916" s="2">
        <v>40138</v>
      </c>
    </row>
    <row r="1917" spans="1:31" x14ac:dyDescent="0.25">
      <c r="A1917">
        <f t="shared" si="268"/>
        <v>1916</v>
      </c>
      <c r="B1917" s="1">
        <v>40965</v>
      </c>
      <c r="C1917" s="2">
        <v>40137</v>
      </c>
      <c r="D1917" s="1" t="s">
        <v>36</v>
      </c>
      <c r="E1917" s="1" t="str">
        <f t="shared" si="261"/>
        <v>*</v>
      </c>
      <c r="F1917" s="1" t="str">
        <f t="shared" si="262"/>
        <v>*</v>
      </c>
      <c r="G1917" s="1" t="str">
        <f t="shared" si="263"/>
        <v>*</v>
      </c>
      <c r="J1917" s="1" t="str">
        <f t="shared" si="264"/>
        <v>*</v>
      </c>
      <c r="P1917" s="1">
        <v>39</v>
      </c>
      <c r="Q1917" s="1">
        <f t="shared" si="269"/>
        <v>0.04</v>
      </c>
      <c r="T1917" s="4">
        <v>1836.1869999999999</v>
      </c>
      <c r="U1917" s="9">
        <f t="shared" si="265"/>
        <v>1</v>
      </c>
      <c r="V1917" s="4">
        <f t="shared" si="266"/>
        <v>47.081717948717944</v>
      </c>
      <c r="W1917" s="1" t="s">
        <v>21</v>
      </c>
      <c r="X1917" s="1">
        <v>5</v>
      </c>
      <c r="Y1917" s="4">
        <f t="shared" si="267"/>
        <v>1841.1869999999999</v>
      </c>
      <c r="Z1917" s="1" t="s">
        <v>22</v>
      </c>
      <c r="AA1917" s="1" t="s">
        <v>28</v>
      </c>
      <c r="AB1917" s="1" t="s">
        <v>24</v>
      </c>
      <c r="AC1917" s="1" t="s">
        <v>25</v>
      </c>
      <c r="AD1917" s="1" t="s">
        <v>41</v>
      </c>
      <c r="AE1917" s="2">
        <v>40139</v>
      </c>
    </row>
    <row r="1918" spans="1:31" x14ac:dyDescent="0.25">
      <c r="A1918">
        <f t="shared" si="268"/>
        <v>1917</v>
      </c>
      <c r="B1918" s="1">
        <v>40965</v>
      </c>
      <c r="C1918" s="2">
        <v>40137</v>
      </c>
      <c r="D1918" s="1" t="s">
        <v>36</v>
      </c>
      <c r="E1918" s="1" t="str">
        <f t="shared" si="261"/>
        <v>*</v>
      </c>
      <c r="F1918" s="1" t="str">
        <f t="shared" si="262"/>
        <v>*</v>
      </c>
      <c r="G1918" s="1" t="str">
        <f t="shared" si="263"/>
        <v>*</v>
      </c>
      <c r="J1918" s="1" t="str">
        <f t="shared" si="264"/>
        <v>*</v>
      </c>
      <c r="P1918" s="1">
        <v>29</v>
      </c>
      <c r="Q1918" s="1">
        <f t="shared" si="269"/>
        <v>3.5000000000000003E-2</v>
      </c>
      <c r="T1918" s="4">
        <v>843.55</v>
      </c>
      <c r="U1918" s="9">
        <f t="shared" si="265"/>
        <v>0</v>
      </c>
      <c r="V1918" s="4">
        <f t="shared" si="266"/>
        <v>29.087931034482757</v>
      </c>
      <c r="W1918" s="1" t="s">
        <v>21</v>
      </c>
      <c r="X1918" s="1">
        <v>8.74</v>
      </c>
      <c r="Y1918" s="4">
        <f t="shared" si="267"/>
        <v>852.29</v>
      </c>
      <c r="Z1918" s="1" t="s">
        <v>15</v>
      </c>
      <c r="AA1918" s="1" t="s">
        <v>28</v>
      </c>
      <c r="AB1918" s="1" t="s">
        <v>29</v>
      </c>
      <c r="AC1918" s="1" t="s">
        <v>40</v>
      </c>
      <c r="AD1918" s="1" t="s">
        <v>19</v>
      </c>
      <c r="AE1918" s="2">
        <v>40138</v>
      </c>
    </row>
    <row r="1919" spans="1:31" x14ac:dyDescent="0.25">
      <c r="A1919">
        <f t="shared" si="268"/>
        <v>1918</v>
      </c>
      <c r="B1919" s="1">
        <v>25926</v>
      </c>
      <c r="C1919" s="2">
        <v>40137</v>
      </c>
      <c r="D1919" s="1" t="s">
        <v>20</v>
      </c>
      <c r="E1919" s="1" t="str">
        <f t="shared" si="261"/>
        <v>*</v>
      </c>
      <c r="F1919" s="1" t="str">
        <f t="shared" si="262"/>
        <v>**</v>
      </c>
      <c r="G1919" s="1" t="str">
        <f t="shared" si="263"/>
        <v>**</v>
      </c>
      <c r="J1919" s="1" t="str">
        <f t="shared" si="264"/>
        <v>**</v>
      </c>
      <c r="P1919" s="1">
        <v>23</v>
      </c>
      <c r="Q1919" s="1">
        <f t="shared" si="269"/>
        <v>3.5000000000000003E-2</v>
      </c>
      <c r="T1919" s="4">
        <v>331.54</v>
      </c>
      <c r="U1919" s="9">
        <f t="shared" si="265"/>
        <v>0</v>
      </c>
      <c r="V1919" s="4">
        <f t="shared" si="266"/>
        <v>14.414782608695653</v>
      </c>
      <c r="W1919" s="1" t="s">
        <v>21</v>
      </c>
      <c r="X1919" s="1">
        <v>7.27</v>
      </c>
      <c r="Y1919" s="4">
        <f t="shared" si="267"/>
        <v>338.81</v>
      </c>
      <c r="Z1919" s="1" t="s">
        <v>49</v>
      </c>
      <c r="AA1919" s="1" t="s">
        <v>28</v>
      </c>
      <c r="AB1919" s="1" t="s">
        <v>29</v>
      </c>
      <c r="AC1919" s="1" t="s">
        <v>43</v>
      </c>
      <c r="AD1919" s="1" t="s">
        <v>19</v>
      </c>
      <c r="AE1919" s="2">
        <v>40139</v>
      </c>
    </row>
    <row r="1920" spans="1:31" x14ac:dyDescent="0.25">
      <c r="A1920">
        <f t="shared" si="268"/>
        <v>1919</v>
      </c>
      <c r="B1920" s="1">
        <v>3042</v>
      </c>
      <c r="C1920" s="2">
        <v>40137</v>
      </c>
      <c r="D1920" s="1" t="s">
        <v>36</v>
      </c>
      <c r="E1920" s="1" t="str">
        <f t="shared" si="261"/>
        <v>*</v>
      </c>
      <c r="F1920" s="1" t="str">
        <f t="shared" si="262"/>
        <v>*</v>
      </c>
      <c r="G1920" s="1" t="str">
        <f t="shared" si="263"/>
        <v>*</v>
      </c>
      <c r="J1920" s="1" t="str">
        <f t="shared" si="264"/>
        <v>*</v>
      </c>
      <c r="P1920" s="1">
        <v>26</v>
      </c>
      <c r="Q1920" s="1">
        <f t="shared" si="269"/>
        <v>3.5000000000000003E-2</v>
      </c>
      <c r="T1920" s="4">
        <v>103.87</v>
      </c>
      <c r="U1920" s="9">
        <f t="shared" si="265"/>
        <v>0</v>
      </c>
      <c r="V1920" s="4">
        <f t="shared" si="266"/>
        <v>3.9950000000000001</v>
      </c>
      <c r="W1920" s="1" t="s">
        <v>21</v>
      </c>
      <c r="X1920" s="1">
        <v>1.2</v>
      </c>
      <c r="Y1920" s="4">
        <f t="shared" si="267"/>
        <v>105.07000000000001</v>
      </c>
      <c r="Z1920" s="1" t="s">
        <v>42</v>
      </c>
      <c r="AA1920" s="1" t="s">
        <v>16</v>
      </c>
      <c r="AB1920" s="1" t="s">
        <v>29</v>
      </c>
      <c r="AC1920" s="1" t="s">
        <v>30</v>
      </c>
      <c r="AD1920" s="1" t="s">
        <v>31</v>
      </c>
      <c r="AE1920" s="2">
        <v>40138</v>
      </c>
    </row>
    <row r="1921" spans="1:31" x14ac:dyDescent="0.25">
      <c r="A1921">
        <f t="shared" si="268"/>
        <v>1920</v>
      </c>
      <c r="B1921" s="1">
        <v>57409</v>
      </c>
      <c r="C1921" s="2">
        <v>40137</v>
      </c>
      <c r="D1921" s="1" t="s">
        <v>27</v>
      </c>
      <c r="E1921" s="1" t="str">
        <f t="shared" si="261"/>
        <v>*</v>
      </c>
      <c r="F1921" s="1" t="str">
        <f t="shared" si="262"/>
        <v>*</v>
      </c>
      <c r="G1921" s="1" t="str">
        <f t="shared" si="263"/>
        <v>*</v>
      </c>
      <c r="J1921" s="1" t="str">
        <f t="shared" si="264"/>
        <v>*</v>
      </c>
      <c r="P1921" s="1">
        <v>1</v>
      </c>
      <c r="Q1921" s="1">
        <f t="shared" si="269"/>
        <v>0.01</v>
      </c>
      <c r="T1921" s="4">
        <v>90.88</v>
      </c>
      <c r="U1921" s="9">
        <f t="shared" si="265"/>
        <v>0</v>
      </c>
      <c r="V1921" s="4">
        <f t="shared" si="266"/>
        <v>90.88</v>
      </c>
      <c r="W1921" s="1" t="s">
        <v>21</v>
      </c>
      <c r="X1921" s="1">
        <v>7.18</v>
      </c>
      <c r="Y1921" s="4">
        <f t="shared" si="267"/>
        <v>98.06</v>
      </c>
      <c r="Z1921" s="1" t="s">
        <v>22</v>
      </c>
      <c r="AA1921" s="1" t="s">
        <v>23</v>
      </c>
      <c r="AB1921" s="1" t="s">
        <v>24</v>
      </c>
      <c r="AC1921" s="1" t="s">
        <v>38</v>
      </c>
      <c r="AD1921" s="1" t="s">
        <v>19</v>
      </c>
      <c r="AE1921" s="2">
        <v>40138</v>
      </c>
    </row>
    <row r="1922" spans="1:31" x14ac:dyDescent="0.25">
      <c r="A1922">
        <f t="shared" si="268"/>
        <v>1921</v>
      </c>
      <c r="B1922" s="1">
        <v>33189</v>
      </c>
      <c r="C1922" s="2">
        <v>40137</v>
      </c>
      <c r="D1922" s="1" t="s">
        <v>13</v>
      </c>
      <c r="E1922" s="1" t="str">
        <f t="shared" si="261"/>
        <v>*</v>
      </c>
      <c r="F1922" s="1" t="str">
        <f t="shared" si="262"/>
        <v>*</v>
      </c>
      <c r="G1922" s="1" t="str">
        <f t="shared" si="263"/>
        <v>*</v>
      </c>
      <c r="J1922" s="1" t="str">
        <f t="shared" si="264"/>
        <v>*</v>
      </c>
      <c r="P1922" s="1">
        <v>3</v>
      </c>
      <c r="Q1922" s="1">
        <f t="shared" si="269"/>
        <v>0.01</v>
      </c>
      <c r="T1922" s="4">
        <v>87.21</v>
      </c>
      <c r="U1922" s="9">
        <f t="shared" si="265"/>
        <v>0</v>
      </c>
      <c r="V1922" s="4">
        <f t="shared" si="266"/>
        <v>29.069999999999997</v>
      </c>
      <c r="W1922" s="1" t="s">
        <v>21</v>
      </c>
      <c r="X1922" s="1">
        <v>4</v>
      </c>
      <c r="Y1922" s="4">
        <f t="shared" si="267"/>
        <v>91.21</v>
      </c>
      <c r="Z1922" s="1" t="s">
        <v>46</v>
      </c>
      <c r="AA1922" s="1" t="s">
        <v>16</v>
      </c>
      <c r="AB1922" s="1" t="s">
        <v>24</v>
      </c>
      <c r="AC1922" s="1" t="s">
        <v>38</v>
      </c>
      <c r="AD1922" s="1" t="s">
        <v>19</v>
      </c>
      <c r="AE1922" s="2">
        <v>40144</v>
      </c>
    </row>
    <row r="1923" spans="1:31" x14ac:dyDescent="0.25">
      <c r="A1923">
        <f t="shared" si="268"/>
        <v>1922</v>
      </c>
      <c r="B1923" s="1">
        <v>33189</v>
      </c>
      <c r="C1923" s="2">
        <v>40137</v>
      </c>
      <c r="D1923" s="1" t="s">
        <v>13</v>
      </c>
      <c r="E1923" s="1" t="str">
        <f t="shared" ref="E1923:E1986" si="270">IF(D1923="Critical","***","*")</f>
        <v>*</v>
      </c>
      <c r="F1923" s="1" t="str">
        <f t="shared" ref="F1923:F1986" si="271">IF(D1923="Critical","***",IF(D1923="High","**","*"))</f>
        <v>*</v>
      </c>
      <c r="G1923" s="1" t="str">
        <f t="shared" ref="G1923:G1986" si="272">VLOOKUP(D1923,$H$6:$I$10,2,FALSE)</f>
        <v>*</v>
      </c>
      <c r="J1923" s="1" t="str">
        <f t="shared" ref="J1923:J1986" si="273">HLOOKUP(D1923,$K$5:$O$6,2,FALSE)</f>
        <v>*</v>
      </c>
      <c r="P1923" s="1">
        <v>5</v>
      </c>
      <c r="Q1923" s="1">
        <f t="shared" si="269"/>
        <v>0.01</v>
      </c>
      <c r="T1923" s="4">
        <v>50.19</v>
      </c>
      <c r="U1923" s="9">
        <f t="shared" ref="U1923:U1986" si="274">IF(T1923&gt;1000,1,0)</f>
        <v>0</v>
      </c>
      <c r="V1923" s="4">
        <f t="shared" ref="V1923:V1986" si="275">T1923/P1923</f>
        <v>10.038</v>
      </c>
      <c r="W1923" s="1" t="s">
        <v>21</v>
      </c>
      <c r="X1923" s="1">
        <v>2.06</v>
      </c>
      <c r="Y1923" s="4">
        <f t="shared" ref="Y1923:Y1986" si="276">X1923+T1923</f>
        <v>52.25</v>
      </c>
      <c r="Z1923" s="1" t="s">
        <v>46</v>
      </c>
      <c r="AA1923" s="1" t="s">
        <v>16</v>
      </c>
      <c r="AB1923" s="1" t="s">
        <v>29</v>
      </c>
      <c r="AC1923" s="1" t="s">
        <v>40</v>
      </c>
      <c r="AD1923" s="1" t="s">
        <v>31</v>
      </c>
      <c r="AE1923" s="2">
        <v>40141</v>
      </c>
    </row>
    <row r="1924" spans="1:31" x14ac:dyDescent="0.25">
      <c r="A1924">
        <f t="shared" ref="A1924:A1987" si="277">A1923+1</f>
        <v>1923</v>
      </c>
      <c r="B1924" s="1">
        <v>24614</v>
      </c>
      <c r="C1924" s="2">
        <v>40138</v>
      </c>
      <c r="D1924" s="1" t="s">
        <v>13</v>
      </c>
      <c r="E1924" s="1" t="str">
        <f t="shared" si="270"/>
        <v>*</v>
      </c>
      <c r="F1924" s="1" t="str">
        <f t="shared" si="271"/>
        <v>*</v>
      </c>
      <c r="G1924" s="1" t="str">
        <f t="shared" si="272"/>
        <v>*</v>
      </c>
      <c r="J1924" s="1" t="str">
        <f t="shared" si="273"/>
        <v>*</v>
      </c>
      <c r="P1924" s="1">
        <v>33</v>
      </c>
      <c r="Q1924" s="1">
        <f t="shared" ref="Q1924:Q1987" si="278">VLOOKUP(P1924,$R$5:$S$10,2,TRUE)</f>
        <v>0.04</v>
      </c>
      <c r="T1924" s="4">
        <v>1644.59</v>
      </c>
      <c r="U1924" s="9">
        <f t="shared" si="274"/>
        <v>1</v>
      </c>
      <c r="V1924" s="4">
        <f t="shared" si="275"/>
        <v>49.836060606060606</v>
      </c>
      <c r="W1924" s="1" t="s">
        <v>21</v>
      </c>
      <c r="X1924" s="1">
        <v>6.5</v>
      </c>
      <c r="Y1924" s="4">
        <f t="shared" si="276"/>
        <v>1651.09</v>
      </c>
      <c r="Z1924" s="1" t="s">
        <v>54</v>
      </c>
      <c r="AA1924" s="1" t="s">
        <v>37</v>
      </c>
      <c r="AB1924" s="1" t="s">
        <v>24</v>
      </c>
      <c r="AC1924" s="1" t="s">
        <v>38</v>
      </c>
      <c r="AD1924" s="1" t="s">
        <v>19</v>
      </c>
      <c r="AE1924" s="2">
        <v>40145</v>
      </c>
    </row>
    <row r="1925" spans="1:31" x14ac:dyDescent="0.25">
      <c r="A1925">
        <f t="shared" si="277"/>
        <v>1924</v>
      </c>
      <c r="B1925" s="1">
        <v>10309</v>
      </c>
      <c r="C1925" s="2">
        <v>40138</v>
      </c>
      <c r="D1925" s="1" t="s">
        <v>13</v>
      </c>
      <c r="E1925" s="1" t="str">
        <f t="shared" si="270"/>
        <v>*</v>
      </c>
      <c r="F1925" s="1" t="str">
        <f t="shared" si="271"/>
        <v>*</v>
      </c>
      <c r="G1925" s="1" t="str">
        <f t="shared" si="272"/>
        <v>*</v>
      </c>
      <c r="J1925" s="1" t="str">
        <f t="shared" si="273"/>
        <v>*</v>
      </c>
      <c r="P1925" s="1">
        <v>23</v>
      </c>
      <c r="Q1925" s="1">
        <f t="shared" si="278"/>
        <v>3.5000000000000003E-2</v>
      </c>
      <c r="T1925" s="4">
        <v>496.15</v>
      </c>
      <c r="U1925" s="9">
        <f t="shared" si="274"/>
        <v>0</v>
      </c>
      <c r="V1925" s="4">
        <f t="shared" si="275"/>
        <v>21.571739130434782</v>
      </c>
      <c r="W1925" s="1" t="s">
        <v>21</v>
      </c>
      <c r="X1925" s="1">
        <v>1.49</v>
      </c>
      <c r="Y1925" s="4">
        <f t="shared" si="276"/>
        <v>497.64</v>
      </c>
      <c r="Z1925" s="1" t="s">
        <v>49</v>
      </c>
      <c r="AA1925" s="1" t="s">
        <v>23</v>
      </c>
      <c r="AB1925" s="1" t="s">
        <v>29</v>
      </c>
      <c r="AC1925" s="1" t="s">
        <v>43</v>
      </c>
      <c r="AD1925" s="1" t="s">
        <v>19</v>
      </c>
      <c r="AE1925" s="2">
        <v>40138</v>
      </c>
    </row>
    <row r="1926" spans="1:31" x14ac:dyDescent="0.25">
      <c r="A1926">
        <f t="shared" si="277"/>
        <v>1925</v>
      </c>
      <c r="B1926" s="1">
        <v>646</v>
      </c>
      <c r="C1926" s="2">
        <v>40138</v>
      </c>
      <c r="D1926" s="1" t="s">
        <v>20</v>
      </c>
      <c r="E1926" s="1" t="str">
        <f t="shared" si="270"/>
        <v>*</v>
      </c>
      <c r="F1926" s="1" t="str">
        <f t="shared" si="271"/>
        <v>**</v>
      </c>
      <c r="G1926" s="1" t="str">
        <f t="shared" si="272"/>
        <v>**</v>
      </c>
      <c r="J1926" s="1" t="str">
        <f t="shared" si="273"/>
        <v>**</v>
      </c>
      <c r="P1926" s="1">
        <v>18</v>
      </c>
      <c r="Q1926" s="1">
        <f t="shared" si="278"/>
        <v>0.02</v>
      </c>
      <c r="T1926" s="4">
        <v>173.2</v>
      </c>
      <c r="U1926" s="9">
        <f t="shared" si="274"/>
        <v>0</v>
      </c>
      <c r="V1926" s="4">
        <f t="shared" si="275"/>
        <v>9.6222222222222218</v>
      </c>
      <c r="W1926" s="1" t="s">
        <v>21</v>
      </c>
      <c r="X1926" s="1">
        <v>3.98</v>
      </c>
      <c r="Y1926" s="4">
        <f t="shared" si="276"/>
        <v>177.17999999999998</v>
      </c>
      <c r="Z1926" s="1" t="s">
        <v>22</v>
      </c>
      <c r="AA1926" s="1" t="s">
        <v>23</v>
      </c>
      <c r="AB1926" s="1" t="s">
        <v>29</v>
      </c>
      <c r="AC1926" s="1" t="s">
        <v>45</v>
      </c>
      <c r="AD1926" s="1" t="s">
        <v>41</v>
      </c>
      <c r="AE1926" s="2">
        <v>40139</v>
      </c>
    </row>
    <row r="1927" spans="1:31" x14ac:dyDescent="0.25">
      <c r="A1927">
        <f t="shared" si="277"/>
        <v>1926</v>
      </c>
      <c r="B1927" s="1">
        <v>23971</v>
      </c>
      <c r="C1927" s="2">
        <v>40138</v>
      </c>
      <c r="D1927" s="1" t="s">
        <v>32</v>
      </c>
      <c r="E1927" s="1" t="str">
        <f t="shared" si="270"/>
        <v>***</v>
      </c>
      <c r="F1927" s="1" t="str">
        <f t="shared" si="271"/>
        <v>***</v>
      </c>
      <c r="G1927" s="1" t="str">
        <f t="shared" si="272"/>
        <v>***</v>
      </c>
      <c r="J1927" s="1" t="str">
        <f t="shared" si="273"/>
        <v>***</v>
      </c>
      <c r="P1927" s="1">
        <v>5</v>
      </c>
      <c r="Q1927" s="1">
        <f t="shared" si="278"/>
        <v>0.01</v>
      </c>
      <c r="T1927" s="4">
        <v>66.63</v>
      </c>
      <c r="U1927" s="9">
        <f t="shared" si="274"/>
        <v>0</v>
      </c>
      <c r="V1927" s="4">
        <f t="shared" si="275"/>
        <v>13.325999999999999</v>
      </c>
      <c r="W1927" s="1" t="s">
        <v>21</v>
      </c>
      <c r="X1927" s="1">
        <v>4.9800000000000004</v>
      </c>
      <c r="Y1927" s="4">
        <f t="shared" si="276"/>
        <v>71.61</v>
      </c>
      <c r="Z1927" s="1" t="s">
        <v>22</v>
      </c>
      <c r="AA1927" s="1" t="s">
        <v>37</v>
      </c>
      <c r="AB1927" s="1" t="s">
        <v>29</v>
      </c>
      <c r="AC1927" s="1" t="s">
        <v>63</v>
      </c>
      <c r="AD1927" s="1" t="s">
        <v>19</v>
      </c>
      <c r="AE1927" s="2">
        <v>40141</v>
      </c>
    </row>
    <row r="1928" spans="1:31" x14ac:dyDescent="0.25">
      <c r="A1928">
        <f t="shared" si="277"/>
        <v>1927</v>
      </c>
      <c r="B1928" s="1">
        <v>11584</v>
      </c>
      <c r="C1928" s="2">
        <v>40139</v>
      </c>
      <c r="D1928" s="1" t="s">
        <v>36</v>
      </c>
      <c r="E1928" s="1" t="str">
        <f t="shared" si="270"/>
        <v>*</v>
      </c>
      <c r="F1928" s="1" t="str">
        <f t="shared" si="271"/>
        <v>*</v>
      </c>
      <c r="G1928" s="1" t="str">
        <f t="shared" si="272"/>
        <v>*</v>
      </c>
      <c r="J1928" s="1" t="str">
        <f t="shared" si="273"/>
        <v>*</v>
      </c>
      <c r="P1928" s="1">
        <v>48</v>
      </c>
      <c r="Q1928" s="1">
        <f t="shared" si="278"/>
        <v>0.05</v>
      </c>
      <c r="T1928" s="4">
        <v>1497.3175000000001</v>
      </c>
      <c r="U1928" s="9">
        <f t="shared" si="274"/>
        <v>1</v>
      </c>
      <c r="V1928" s="4">
        <f t="shared" si="275"/>
        <v>31.194114583333334</v>
      </c>
      <c r="W1928" s="1" t="s">
        <v>21</v>
      </c>
      <c r="X1928" s="1">
        <v>0.99</v>
      </c>
      <c r="Y1928" s="4">
        <f t="shared" si="276"/>
        <v>1498.3075000000001</v>
      </c>
      <c r="Z1928" s="1" t="s">
        <v>22</v>
      </c>
      <c r="AA1928" s="1" t="s">
        <v>23</v>
      </c>
      <c r="AB1928" s="1" t="s">
        <v>24</v>
      </c>
      <c r="AC1928" s="1" t="s">
        <v>25</v>
      </c>
      <c r="AD1928" s="1" t="s">
        <v>41</v>
      </c>
      <c r="AE1928" s="2">
        <v>40140</v>
      </c>
    </row>
    <row r="1929" spans="1:31" x14ac:dyDescent="0.25">
      <c r="A1929">
        <f t="shared" si="277"/>
        <v>1928</v>
      </c>
      <c r="B1929" s="1">
        <v>55045</v>
      </c>
      <c r="C1929" s="2">
        <v>40139</v>
      </c>
      <c r="D1929" s="1" t="s">
        <v>20</v>
      </c>
      <c r="E1929" s="1" t="str">
        <f t="shared" si="270"/>
        <v>*</v>
      </c>
      <c r="F1929" s="1" t="str">
        <f t="shared" si="271"/>
        <v>**</v>
      </c>
      <c r="G1929" s="1" t="str">
        <f t="shared" si="272"/>
        <v>**</v>
      </c>
      <c r="J1929" s="1" t="str">
        <f t="shared" si="273"/>
        <v>**</v>
      </c>
      <c r="P1929" s="1">
        <v>20</v>
      </c>
      <c r="Q1929" s="1">
        <f t="shared" si="278"/>
        <v>3.5000000000000003E-2</v>
      </c>
      <c r="T1929" s="4">
        <v>632.04999999999995</v>
      </c>
      <c r="U1929" s="9">
        <f t="shared" si="274"/>
        <v>0</v>
      </c>
      <c r="V1929" s="4">
        <f t="shared" si="275"/>
        <v>31.602499999999999</v>
      </c>
      <c r="W1929" s="1" t="s">
        <v>21</v>
      </c>
      <c r="X1929" s="1">
        <v>35</v>
      </c>
      <c r="Y1929" s="4">
        <f t="shared" si="276"/>
        <v>667.05</v>
      </c>
      <c r="Z1929" s="1" t="s">
        <v>49</v>
      </c>
      <c r="AA1929" s="1" t="s">
        <v>37</v>
      </c>
      <c r="AB1929" s="1" t="s">
        <v>29</v>
      </c>
      <c r="AC1929" s="1" t="s">
        <v>55</v>
      </c>
      <c r="AD1929" s="1" t="s">
        <v>48</v>
      </c>
      <c r="AE1929" s="2">
        <v>40139</v>
      </c>
    </row>
    <row r="1930" spans="1:31" x14ac:dyDescent="0.25">
      <c r="A1930">
        <f t="shared" si="277"/>
        <v>1929</v>
      </c>
      <c r="B1930" s="1">
        <v>3585</v>
      </c>
      <c r="C1930" s="2">
        <v>40139</v>
      </c>
      <c r="D1930" s="1" t="s">
        <v>20</v>
      </c>
      <c r="E1930" s="1" t="str">
        <f t="shared" si="270"/>
        <v>*</v>
      </c>
      <c r="F1930" s="1" t="str">
        <f t="shared" si="271"/>
        <v>**</v>
      </c>
      <c r="G1930" s="1" t="str">
        <f t="shared" si="272"/>
        <v>**</v>
      </c>
      <c r="J1930" s="1" t="str">
        <f t="shared" si="273"/>
        <v>**</v>
      </c>
      <c r="P1930" s="1">
        <v>27</v>
      </c>
      <c r="Q1930" s="1">
        <f t="shared" si="278"/>
        <v>3.5000000000000003E-2</v>
      </c>
      <c r="T1930" s="4">
        <v>259.72000000000003</v>
      </c>
      <c r="U1930" s="9">
        <f t="shared" si="274"/>
        <v>0</v>
      </c>
      <c r="V1930" s="4">
        <f t="shared" si="275"/>
        <v>9.6192592592592607</v>
      </c>
      <c r="W1930" s="1" t="s">
        <v>21</v>
      </c>
      <c r="X1930" s="1">
        <v>2.06</v>
      </c>
      <c r="Y1930" s="4">
        <f t="shared" si="276"/>
        <v>261.78000000000003</v>
      </c>
      <c r="Z1930" s="1" t="s">
        <v>22</v>
      </c>
      <c r="AA1930" s="1" t="s">
        <v>28</v>
      </c>
      <c r="AB1930" s="1" t="s">
        <v>29</v>
      </c>
      <c r="AC1930" s="1" t="s">
        <v>40</v>
      </c>
      <c r="AD1930" s="1" t="s">
        <v>31</v>
      </c>
      <c r="AE1930" s="2">
        <v>40139</v>
      </c>
    </row>
    <row r="1931" spans="1:31" x14ac:dyDescent="0.25">
      <c r="A1931">
        <f t="shared" si="277"/>
        <v>1930</v>
      </c>
      <c r="B1931" s="1">
        <v>3585</v>
      </c>
      <c r="C1931" s="2">
        <v>40139</v>
      </c>
      <c r="D1931" s="1" t="s">
        <v>20</v>
      </c>
      <c r="E1931" s="1" t="str">
        <f t="shared" si="270"/>
        <v>*</v>
      </c>
      <c r="F1931" s="1" t="str">
        <f t="shared" si="271"/>
        <v>**</v>
      </c>
      <c r="G1931" s="1" t="str">
        <f t="shared" si="272"/>
        <v>**</v>
      </c>
      <c r="J1931" s="1" t="str">
        <f t="shared" si="273"/>
        <v>**</v>
      </c>
      <c r="P1931" s="1">
        <v>34</v>
      </c>
      <c r="Q1931" s="1">
        <f t="shared" si="278"/>
        <v>0.04</v>
      </c>
      <c r="T1931" s="4">
        <v>54.69</v>
      </c>
      <c r="U1931" s="9">
        <f t="shared" si="274"/>
        <v>0</v>
      </c>
      <c r="V1931" s="4">
        <f t="shared" si="275"/>
        <v>1.6085294117647058</v>
      </c>
      <c r="W1931" s="1" t="s">
        <v>21</v>
      </c>
      <c r="X1931" s="1">
        <v>1.57</v>
      </c>
      <c r="Y1931" s="4">
        <f t="shared" si="276"/>
        <v>56.26</v>
      </c>
      <c r="Z1931" s="1" t="s">
        <v>22</v>
      </c>
      <c r="AA1931" s="1" t="s">
        <v>28</v>
      </c>
      <c r="AB1931" s="1" t="s">
        <v>29</v>
      </c>
      <c r="AC1931" s="1" t="s">
        <v>30</v>
      </c>
      <c r="AD1931" s="1" t="s">
        <v>31</v>
      </c>
      <c r="AE1931" s="2">
        <v>40140</v>
      </c>
    </row>
    <row r="1932" spans="1:31" x14ac:dyDescent="0.25">
      <c r="A1932">
        <f t="shared" si="277"/>
        <v>1931</v>
      </c>
      <c r="B1932" s="1">
        <v>48295</v>
      </c>
      <c r="C1932" s="2">
        <v>40140</v>
      </c>
      <c r="D1932" s="1" t="s">
        <v>36</v>
      </c>
      <c r="E1932" s="1" t="str">
        <f t="shared" si="270"/>
        <v>*</v>
      </c>
      <c r="F1932" s="1" t="str">
        <f t="shared" si="271"/>
        <v>*</v>
      </c>
      <c r="G1932" s="1" t="str">
        <f t="shared" si="272"/>
        <v>*</v>
      </c>
      <c r="J1932" s="1" t="str">
        <f t="shared" si="273"/>
        <v>*</v>
      </c>
      <c r="P1932" s="1">
        <v>48</v>
      </c>
      <c r="Q1932" s="1">
        <f t="shared" si="278"/>
        <v>0.05</v>
      </c>
      <c r="T1932" s="4">
        <v>10051.52</v>
      </c>
      <c r="U1932" s="9">
        <f t="shared" si="274"/>
        <v>1</v>
      </c>
      <c r="V1932" s="4">
        <f t="shared" si="275"/>
        <v>209.40666666666667</v>
      </c>
      <c r="W1932" s="1" t="s">
        <v>21</v>
      </c>
      <c r="X1932" s="1">
        <v>13.99</v>
      </c>
      <c r="Y1932" s="4">
        <f t="shared" si="276"/>
        <v>10065.51</v>
      </c>
      <c r="Z1932" s="1" t="s">
        <v>39</v>
      </c>
      <c r="AA1932" s="1" t="s">
        <v>23</v>
      </c>
      <c r="AB1932" s="1" t="s">
        <v>24</v>
      </c>
      <c r="AC1932" s="1" t="s">
        <v>56</v>
      </c>
      <c r="AD1932" s="1" t="s">
        <v>26</v>
      </c>
      <c r="AE1932" s="2">
        <v>40142</v>
      </c>
    </row>
    <row r="1933" spans="1:31" x14ac:dyDescent="0.25">
      <c r="A1933">
        <f t="shared" si="277"/>
        <v>1932</v>
      </c>
      <c r="B1933" s="1">
        <v>3492</v>
      </c>
      <c r="C1933" s="2">
        <v>40140</v>
      </c>
      <c r="D1933" s="1" t="s">
        <v>13</v>
      </c>
      <c r="E1933" s="1" t="str">
        <f t="shared" si="270"/>
        <v>*</v>
      </c>
      <c r="F1933" s="1" t="str">
        <f t="shared" si="271"/>
        <v>*</v>
      </c>
      <c r="G1933" s="1" t="str">
        <f t="shared" si="272"/>
        <v>*</v>
      </c>
      <c r="J1933" s="1" t="str">
        <f t="shared" si="273"/>
        <v>*</v>
      </c>
      <c r="P1933" s="1">
        <v>49</v>
      </c>
      <c r="Q1933" s="1">
        <f t="shared" si="278"/>
        <v>0.05</v>
      </c>
      <c r="T1933" s="4">
        <v>6177.53</v>
      </c>
      <c r="U1933" s="9">
        <f t="shared" si="274"/>
        <v>1</v>
      </c>
      <c r="V1933" s="4">
        <f t="shared" si="275"/>
        <v>126.07204081632652</v>
      </c>
      <c r="W1933" s="1" t="s">
        <v>33</v>
      </c>
      <c r="X1933" s="1">
        <v>54.74</v>
      </c>
      <c r="Y1933" s="4">
        <f t="shared" si="276"/>
        <v>6232.2699999999995</v>
      </c>
      <c r="Z1933" s="1" t="s">
        <v>51</v>
      </c>
      <c r="AA1933" s="1" t="s">
        <v>28</v>
      </c>
      <c r="AB1933" s="1" t="s">
        <v>17</v>
      </c>
      <c r="AC1933" s="1" t="s">
        <v>62</v>
      </c>
      <c r="AD1933" s="1" t="s">
        <v>59</v>
      </c>
      <c r="AE1933" s="2">
        <v>40140</v>
      </c>
    </row>
    <row r="1934" spans="1:31" x14ac:dyDescent="0.25">
      <c r="A1934">
        <f t="shared" si="277"/>
        <v>1933</v>
      </c>
      <c r="B1934" s="1">
        <v>3492</v>
      </c>
      <c r="C1934" s="2">
        <v>40140</v>
      </c>
      <c r="D1934" s="1" t="s">
        <v>13</v>
      </c>
      <c r="E1934" s="1" t="str">
        <f t="shared" si="270"/>
        <v>*</v>
      </c>
      <c r="F1934" s="1" t="str">
        <f t="shared" si="271"/>
        <v>*</v>
      </c>
      <c r="G1934" s="1" t="str">
        <f t="shared" si="272"/>
        <v>*</v>
      </c>
      <c r="J1934" s="1" t="str">
        <f t="shared" si="273"/>
        <v>*</v>
      </c>
      <c r="P1934" s="1">
        <v>35</v>
      </c>
      <c r="Q1934" s="1">
        <f t="shared" si="278"/>
        <v>0.04</v>
      </c>
      <c r="T1934" s="4">
        <v>2393.63</v>
      </c>
      <c r="U1934" s="9">
        <f t="shared" si="274"/>
        <v>1</v>
      </c>
      <c r="V1934" s="4">
        <f t="shared" si="275"/>
        <v>68.389428571428581</v>
      </c>
      <c r="W1934" s="1" t="s">
        <v>21</v>
      </c>
      <c r="X1934" s="1">
        <v>19.989999999999998</v>
      </c>
      <c r="Y1934" s="4">
        <f t="shared" si="276"/>
        <v>2413.62</v>
      </c>
      <c r="Z1934" s="1" t="s">
        <v>51</v>
      </c>
      <c r="AA1934" s="1" t="s">
        <v>28</v>
      </c>
      <c r="AB1934" s="1" t="s">
        <v>29</v>
      </c>
      <c r="AC1934" s="1" t="s">
        <v>43</v>
      </c>
      <c r="AD1934" s="1" t="s">
        <v>19</v>
      </c>
      <c r="AE1934" s="2">
        <v>40145</v>
      </c>
    </row>
    <row r="1935" spans="1:31" x14ac:dyDescent="0.25">
      <c r="A1935">
        <f t="shared" si="277"/>
        <v>1934</v>
      </c>
      <c r="B1935" s="1">
        <v>46052</v>
      </c>
      <c r="C1935" s="2">
        <v>40140</v>
      </c>
      <c r="D1935" s="1" t="s">
        <v>36</v>
      </c>
      <c r="E1935" s="1" t="str">
        <f t="shared" si="270"/>
        <v>*</v>
      </c>
      <c r="F1935" s="1" t="str">
        <f t="shared" si="271"/>
        <v>*</v>
      </c>
      <c r="G1935" s="1" t="str">
        <f t="shared" si="272"/>
        <v>*</v>
      </c>
      <c r="J1935" s="1" t="str">
        <f t="shared" si="273"/>
        <v>*</v>
      </c>
      <c r="P1935" s="1">
        <v>37</v>
      </c>
      <c r="Q1935" s="1">
        <f t="shared" si="278"/>
        <v>0.04</v>
      </c>
      <c r="T1935" s="4">
        <v>2374.35</v>
      </c>
      <c r="U1935" s="9">
        <f t="shared" si="274"/>
        <v>1</v>
      </c>
      <c r="V1935" s="4">
        <f t="shared" si="275"/>
        <v>64.171621621621625</v>
      </c>
      <c r="W1935" s="1" t="s">
        <v>21</v>
      </c>
      <c r="X1935" s="1">
        <v>14.48</v>
      </c>
      <c r="Y1935" s="4">
        <f t="shared" si="276"/>
        <v>2388.83</v>
      </c>
      <c r="Z1935" s="1" t="s">
        <v>22</v>
      </c>
      <c r="AA1935" s="1" t="s">
        <v>28</v>
      </c>
      <c r="AB1935" s="1" t="s">
        <v>17</v>
      </c>
      <c r="AC1935" s="1" t="s">
        <v>18</v>
      </c>
      <c r="AD1935" s="1" t="s">
        <v>19</v>
      </c>
      <c r="AE1935" s="2">
        <v>40142</v>
      </c>
    </row>
    <row r="1936" spans="1:31" x14ac:dyDescent="0.25">
      <c r="A1936">
        <f t="shared" si="277"/>
        <v>1935</v>
      </c>
      <c r="B1936" s="1">
        <v>46052</v>
      </c>
      <c r="C1936" s="2">
        <v>40140</v>
      </c>
      <c r="D1936" s="1" t="s">
        <v>36</v>
      </c>
      <c r="E1936" s="1" t="str">
        <f t="shared" si="270"/>
        <v>*</v>
      </c>
      <c r="F1936" s="1" t="str">
        <f t="shared" si="271"/>
        <v>*</v>
      </c>
      <c r="G1936" s="1" t="str">
        <f t="shared" si="272"/>
        <v>*</v>
      </c>
      <c r="J1936" s="1" t="str">
        <f t="shared" si="273"/>
        <v>*</v>
      </c>
      <c r="P1936" s="1">
        <v>39</v>
      </c>
      <c r="Q1936" s="1">
        <f t="shared" si="278"/>
        <v>0.04</v>
      </c>
      <c r="T1936" s="4">
        <v>729.21</v>
      </c>
      <c r="U1936" s="9">
        <f t="shared" si="274"/>
        <v>0</v>
      </c>
      <c r="V1936" s="4">
        <f t="shared" si="275"/>
        <v>18.697692307692307</v>
      </c>
      <c r="W1936" s="1" t="s">
        <v>14</v>
      </c>
      <c r="X1936" s="1">
        <v>5.03</v>
      </c>
      <c r="Y1936" s="4">
        <f t="shared" si="276"/>
        <v>734.24</v>
      </c>
      <c r="Z1936" s="1" t="s">
        <v>22</v>
      </c>
      <c r="AA1936" s="1" t="s">
        <v>28</v>
      </c>
      <c r="AB1936" s="1" t="s">
        <v>17</v>
      </c>
      <c r="AC1936" s="1" t="s">
        <v>18</v>
      </c>
      <c r="AD1936" s="1" t="s">
        <v>19</v>
      </c>
      <c r="AE1936" s="2">
        <v>40142</v>
      </c>
    </row>
    <row r="1937" spans="1:31" x14ac:dyDescent="0.25">
      <c r="A1937">
        <f t="shared" si="277"/>
        <v>1936</v>
      </c>
      <c r="B1937" s="1">
        <v>34689</v>
      </c>
      <c r="C1937" s="2">
        <v>40140</v>
      </c>
      <c r="D1937" s="1" t="s">
        <v>13</v>
      </c>
      <c r="E1937" s="1" t="str">
        <f t="shared" si="270"/>
        <v>*</v>
      </c>
      <c r="F1937" s="1" t="str">
        <f t="shared" si="271"/>
        <v>*</v>
      </c>
      <c r="G1937" s="1" t="str">
        <f t="shared" si="272"/>
        <v>*</v>
      </c>
      <c r="J1937" s="1" t="str">
        <f t="shared" si="273"/>
        <v>*</v>
      </c>
      <c r="P1937" s="1">
        <v>36</v>
      </c>
      <c r="Q1937" s="1">
        <f t="shared" si="278"/>
        <v>0.04</v>
      </c>
      <c r="T1937" s="4">
        <v>572.4</v>
      </c>
      <c r="U1937" s="9">
        <f t="shared" si="274"/>
        <v>0</v>
      </c>
      <c r="V1937" s="4">
        <f t="shared" si="275"/>
        <v>15.899999999999999</v>
      </c>
      <c r="W1937" s="1" t="s">
        <v>21</v>
      </c>
      <c r="X1937" s="1">
        <v>6.25</v>
      </c>
      <c r="Y1937" s="4">
        <f t="shared" si="276"/>
        <v>578.65</v>
      </c>
      <c r="Z1937" s="1" t="s">
        <v>44</v>
      </c>
      <c r="AA1937" s="1" t="s">
        <v>37</v>
      </c>
      <c r="AB1937" s="1" t="s">
        <v>29</v>
      </c>
      <c r="AC1937" s="1" t="s">
        <v>55</v>
      </c>
      <c r="AD1937" s="1" t="s">
        <v>19</v>
      </c>
      <c r="AE1937" s="2">
        <v>40147</v>
      </c>
    </row>
    <row r="1938" spans="1:31" x14ac:dyDescent="0.25">
      <c r="A1938">
        <f t="shared" si="277"/>
        <v>1937</v>
      </c>
      <c r="B1938" s="1">
        <v>19521</v>
      </c>
      <c r="C1938" s="2">
        <v>40140</v>
      </c>
      <c r="D1938" s="1" t="s">
        <v>27</v>
      </c>
      <c r="E1938" s="1" t="str">
        <f t="shared" si="270"/>
        <v>*</v>
      </c>
      <c r="F1938" s="1" t="str">
        <f t="shared" si="271"/>
        <v>*</v>
      </c>
      <c r="G1938" s="1" t="str">
        <f t="shared" si="272"/>
        <v>*</v>
      </c>
      <c r="J1938" s="1" t="str">
        <f t="shared" si="273"/>
        <v>*</v>
      </c>
      <c r="P1938" s="1">
        <v>9</v>
      </c>
      <c r="Q1938" s="1">
        <f t="shared" si="278"/>
        <v>0.01</v>
      </c>
      <c r="T1938" s="4">
        <v>351.06</v>
      </c>
      <c r="U1938" s="9">
        <f t="shared" si="274"/>
        <v>0</v>
      </c>
      <c r="V1938" s="4">
        <f t="shared" si="275"/>
        <v>39.006666666666668</v>
      </c>
      <c r="W1938" s="1" t="s">
        <v>21</v>
      </c>
      <c r="X1938" s="1">
        <v>35</v>
      </c>
      <c r="Y1938" s="4">
        <f t="shared" si="276"/>
        <v>386.06</v>
      </c>
      <c r="Z1938" s="1" t="s">
        <v>46</v>
      </c>
      <c r="AA1938" s="1" t="s">
        <v>37</v>
      </c>
      <c r="AB1938" s="1" t="s">
        <v>29</v>
      </c>
      <c r="AC1938" s="1" t="s">
        <v>55</v>
      </c>
      <c r="AD1938" s="1" t="s">
        <v>48</v>
      </c>
      <c r="AE1938" s="2">
        <v>40141</v>
      </c>
    </row>
    <row r="1939" spans="1:31" x14ac:dyDescent="0.25">
      <c r="A1939">
        <f t="shared" si="277"/>
        <v>1938</v>
      </c>
      <c r="B1939" s="1">
        <v>3492</v>
      </c>
      <c r="C1939" s="2">
        <v>40140</v>
      </c>
      <c r="D1939" s="1" t="s">
        <v>13</v>
      </c>
      <c r="E1939" s="1" t="str">
        <f t="shared" si="270"/>
        <v>*</v>
      </c>
      <c r="F1939" s="1" t="str">
        <f t="shared" si="271"/>
        <v>*</v>
      </c>
      <c r="G1939" s="1" t="str">
        <f t="shared" si="272"/>
        <v>*</v>
      </c>
      <c r="J1939" s="1" t="str">
        <f t="shared" si="273"/>
        <v>*</v>
      </c>
      <c r="P1939" s="1">
        <v>33</v>
      </c>
      <c r="Q1939" s="1">
        <f t="shared" si="278"/>
        <v>0.04</v>
      </c>
      <c r="T1939" s="4">
        <v>94.6</v>
      </c>
      <c r="U1939" s="9">
        <f t="shared" si="274"/>
        <v>0</v>
      </c>
      <c r="V1939" s="4">
        <f t="shared" si="275"/>
        <v>2.8666666666666667</v>
      </c>
      <c r="W1939" s="1" t="s">
        <v>21</v>
      </c>
      <c r="X1939" s="1">
        <v>1.25</v>
      </c>
      <c r="Y1939" s="4">
        <f t="shared" si="276"/>
        <v>95.85</v>
      </c>
      <c r="Z1939" s="1" t="s">
        <v>51</v>
      </c>
      <c r="AA1939" s="1" t="s">
        <v>28</v>
      </c>
      <c r="AB1939" s="1" t="s">
        <v>29</v>
      </c>
      <c r="AC1939" s="1" t="s">
        <v>30</v>
      </c>
      <c r="AD1939" s="1" t="s">
        <v>31</v>
      </c>
      <c r="AE1939" s="2">
        <v>40140</v>
      </c>
    </row>
    <row r="1940" spans="1:31" x14ac:dyDescent="0.25">
      <c r="A1940">
        <f t="shared" si="277"/>
        <v>1939</v>
      </c>
      <c r="B1940" s="1">
        <v>6211</v>
      </c>
      <c r="C1940" s="2">
        <v>40140</v>
      </c>
      <c r="D1940" s="1" t="s">
        <v>32</v>
      </c>
      <c r="E1940" s="1" t="str">
        <f t="shared" si="270"/>
        <v>***</v>
      </c>
      <c r="F1940" s="1" t="str">
        <f t="shared" si="271"/>
        <v>***</v>
      </c>
      <c r="G1940" s="1" t="str">
        <f t="shared" si="272"/>
        <v>***</v>
      </c>
      <c r="J1940" s="1" t="str">
        <f t="shared" si="273"/>
        <v>***</v>
      </c>
      <c r="P1940" s="1">
        <v>3</v>
      </c>
      <c r="Q1940" s="1">
        <f t="shared" si="278"/>
        <v>0.01</v>
      </c>
      <c r="T1940" s="4">
        <v>68.64</v>
      </c>
      <c r="U1940" s="9">
        <f t="shared" si="274"/>
        <v>0</v>
      </c>
      <c r="V1940" s="4">
        <f t="shared" si="275"/>
        <v>22.88</v>
      </c>
      <c r="W1940" s="1" t="s">
        <v>21</v>
      </c>
      <c r="X1940" s="1">
        <v>8.99</v>
      </c>
      <c r="Y1940" s="4">
        <f t="shared" si="276"/>
        <v>77.63</v>
      </c>
      <c r="Z1940" s="1" t="s">
        <v>49</v>
      </c>
      <c r="AA1940" s="1" t="s">
        <v>28</v>
      </c>
      <c r="AB1940" s="1" t="s">
        <v>29</v>
      </c>
      <c r="AC1940" s="1" t="s">
        <v>30</v>
      </c>
      <c r="AD1940" s="1" t="s">
        <v>41</v>
      </c>
      <c r="AE1940" s="2">
        <v>40142</v>
      </c>
    </row>
    <row r="1941" spans="1:31" x14ac:dyDescent="0.25">
      <c r="A1941">
        <f t="shared" si="277"/>
        <v>1940</v>
      </c>
      <c r="B1941" s="1">
        <v>6211</v>
      </c>
      <c r="C1941" s="2">
        <v>40140</v>
      </c>
      <c r="D1941" s="1" t="s">
        <v>32</v>
      </c>
      <c r="E1941" s="1" t="str">
        <f t="shared" si="270"/>
        <v>***</v>
      </c>
      <c r="F1941" s="1" t="str">
        <f t="shared" si="271"/>
        <v>***</v>
      </c>
      <c r="G1941" s="1" t="str">
        <f t="shared" si="272"/>
        <v>***</v>
      </c>
      <c r="J1941" s="1" t="str">
        <f t="shared" si="273"/>
        <v>***</v>
      </c>
      <c r="P1941" s="1">
        <v>28</v>
      </c>
      <c r="Q1941" s="1">
        <f t="shared" si="278"/>
        <v>3.5000000000000003E-2</v>
      </c>
      <c r="T1941" s="4">
        <v>67.72</v>
      </c>
      <c r="U1941" s="9">
        <f t="shared" si="274"/>
        <v>0</v>
      </c>
      <c r="V1941" s="4">
        <f t="shared" si="275"/>
        <v>2.4185714285714286</v>
      </c>
      <c r="W1941" s="1" t="s">
        <v>21</v>
      </c>
      <c r="X1941" s="1">
        <v>6.05</v>
      </c>
      <c r="Y1941" s="4">
        <f t="shared" si="276"/>
        <v>73.77</v>
      </c>
      <c r="Z1941" s="1" t="s">
        <v>49</v>
      </c>
      <c r="AA1941" s="1" t="s">
        <v>28</v>
      </c>
      <c r="AB1941" s="1" t="s">
        <v>29</v>
      </c>
      <c r="AC1941" s="1" t="s">
        <v>43</v>
      </c>
      <c r="AD1941" s="1" t="s">
        <v>19</v>
      </c>
      <c r="AE1941" s="2">
        <v>40142</v>
      </c>
    </row>
    <row r="1942" spans="1:31" x14ac:dyDescent="0.25">
      <c r="A1942">
        <f t="shared" si="277"/>
        <v>1941</v>
      </c>
      <c r="B1942" s="1">
        <v>22885</v>
      </c>
      <c r="C1942" s="2">
        <v>40140</v>
      </c>
      <c r="D1942" s="1" t="s">
        <v>36</v>
      </c>
      <c r="E1942" s="1" t="str">
        <f t="shared" si="270"/>
        <v>*</v>
      </c>
      <c r="F1942" s="1" t="str">
        <f t="shared" si="271"/>
        <v>*</v>
      </c>
      <c r="G1942" s="1" t="str">
        <f t="shared" si="272"/>
        <v>*</v>
      </c>
      <c r="J1942" s="1" t="str">
        <f t="shared" si="273"/>
        <v>*</v>
      </c>
      <c r="P1942" s="1">
        <v>4</v>
      </c>
      <c r="Q1942" s="1">
        <f t="shared" si="278"/>
        <v>0.01</v>
      </c>
      <c r="T1942" s="4">
        <v>56.47</v>
      </c>
      <c r="U1942" s="9">
        <f t="shared" si="274"/>
        <v>0</v>
      </c>
      <c r="V1942" s="4">
        <f t="shared" si="275"/>
        <v>14.1175</v>
      </c>
      <c r="W1942" s="1" t="s">
        <v>21</v>
      </c>
      <c r="X1942" s="1">
        <v>4.59</v>
      </c>
      <c r="Y1942" s="4">
        <f t="shared" si="276"/>
        <v>61.06</v>
      </c>
      <c r="Z1942" s="1" t="s">
        <v>53</v>
      </c>
      <c r="AA1942" s="1" t="s">
        <v>37</v>
      </c>
      <c r="AB1942" s="1" t="s">
        <v>29</v>
      </c>
      <c r="AC1942" s="1" t="s">
        <v>45</v>
      </c>
      <c r="AD1942" s="1" t="s">
        <v>31</v>
      </c>
      <c r="AE1942" s="2">
        <v>40142</v>
      </c>
    </row>
    <row r="1943" spans="1:31" x14ac:dyDescent="0.25">
      <c r="A1943">
        <f t="shared" si="277"/>
        <v>1942</v>
      </c>
      <c r="B1943" s="1">
        <v>19943</v>
      </c>
      <c r="C1943" s="2">
        <v>40141</v>
      </c>
      <c r="D1943" s="1" t="s">
        <v>32</v>
      </c>
      <c r="E1943" s="1" t="str">
        <f t="shared" si="270"/>
        <v>***</v>
      </c>
      <c r="F1943" s="1" t="str">
        <f t="shared" si="271"/>
        <v>***</v>
      </c>
      <c r="G1943" s="1" t="str">
        <f t="shared" si="272"/>
        <v>***</v>
      </c>
      <c r="J1943" s="1" t="str">
        <f t="shared" si="273"/>
        <v>***</v>
      </c>
      <c r="P1943" s="1">
        <v>16</v>
      </c>
      <c r="Q1943" s="1">
        <f t="shared" si="278"/>
        <v>0.02</v>
      </c>
      <c r="T1943" s="4">
        <v>1959.92</v>
      </c>
      <c r="U1943" s="9">
        <f t="shared" si="274"/>
        <v>1</v>
      </c>
      <c r="V1943" s="4">
        <f t="shared" si="275"/>
        <v>122.495</v>
      </c>
      <c r="W1943" s="1" t="s">
        <v>33</v>
      </c>
      <c r="X1943" s="1">
        <v>51.94</v>
      </c>
      <c r="Y1943" s="4">
        <f t="shared" si="276"/>
        <v>2011.8600000000001</v>
      </c>
      <c r="Z1943" s="1" t="s">
        <v>42</v>
      </c>
      <c r="AA1943" s="1" t="s">
        <v>28</v>
      </c>
      <c r="AB1943" s="1" t="s">
        <v>17</v>
      </c>
      <c r="AC1943" s="1" t="s">
        <v>52</v>
      </c>
      <c r="AD1943" s="1" t="s">
        <v>59</v>
      </c>
      <c r="AE1943" s="2">
        <v>40142</v>
      </c>
    </row>
    <row r="1944" spans="1:31" x14ac:dyDescent="0.25">
      <c r="A1944">
        <f t="shared" si="277"/>
        <v>1943</v>
      </c>
      <c r="B1944" s="1">
        <v>10183</v>
      </c>
      <c r="C1944" s="2">
        <v>40141</v>
      </c>
      <c r="D1944" s="1" t="s">
        <v>32</v>
      </c>
      <c r="E1944" s="1" t="str">
        <f t="shared" si="270"/>
        <v>***</v>
      </c>
      <c r="F1944" s="1" t="str">
        <f t="shared" si="271"/>
        <v>***</v>
      </c>
      <c r="G1944" s="1" t="str">
        <f t="shared" si="272"/>
        <v>***</v>
      </c>
      <c r="J1944" s="1" t="str">
        <f t="shared" si="273"/>
        <v>***</v>
      </c>
      <c r="P1944" s="1">
        <v>48</v>
      </c>
      <c r="Q1944" s="1">
        <f t="shared" si="278"/>
        <v>0.05</v>
      </c>
      <c r="T1944" s="4">
        <v>1210.02</v>
      </c>
      <c r="U1944" s="9">
        <f t="shared" si="274"/>
        <v>1</v>
      </c>
      <c r="V1944" s="4">
        <f t="shared" si="275"/>
        <v>25.208749999999998</v>
      </c>
      <c r="W1944" s="1" t="s">
        <v>33</v>
      </c>
      <c r="X1944" s="1">
        <v>14.36</v>
      </c>
      <c r="Y1944" s="4">
        <f t="shared" si="276"/>
        <v>1224.3799999999999</v>
      </c>
      <c r="Z1944" s="1" t="s">
        <v>22</v>
      </c>
      <c r="AA1944" s="1" t="s">
        <v>28</v>
      </c>
      <c r="AB1944" s="1" t="s">
        <v>17</v>
      </c>
      <c r="AC1944" s="1" t="s">
        <v>34</v>
      </c>
      <c r="AD1944" s="1" t="s">
        <v>35</v>
      </c>
      <c r="AE1944" s="2">
        <v>40142</v>
      </c>
    </row>
    <row r="1945" spans="1:31" x14ac:dyDescent="0.25">
      <c r="A1945">
        <f t="shared" si="277"/>
        <v>1944</v>
      </c>
      <c r="B1945" s="1">
        <v>40835</v>
      </c>
      <c r="C1945" s="2">
        <v>40141</v>
      </c>
      <c r="D1945" s="1" t="s">
        <v>20</v>
      </c>
      <c r="E1945" s="1" t="str">
        <f t="shared" si="270"/>
        <v>*</v>
      </c>
      <c r="F1945" s="1" t="str">
        <f t="shared" si="271"/>
        <v>**</v>
      </c>
      <c r="G1945" s="1" t="str">
        <f t="shared" si="272"/>
        <v>**</v>
      </c>
      <c r="J1945" s="1" t="str">
        <f t="shared" si="273"/>
        <v>**</v>
      </c>
      <c r="P1945" s="1">
        <v>14</v>
      </c>
      <c r="Q1945" s="1">
        <f t="shared" si="278"/>
        <v>0.02</v>
      </c>
      <c r="T1945" s="4">
        <v>551.17999999999995</v>
      </c>
      <c r="U1945" s="9">
        <f t="shared" si="274"/>
        <v>0</v>
      </c>
      <c r="V1945" s="4">
        <f t="shared" si="275"/>
        <v>39.369999999999997</v>
      </c>
      <c r="W1945" s="1" t="s">
        <v>21</v>
      </c>
      <c r="X1945" s="1">
        <v>19.989999999999998</v>
      </c>
      <c r="Y1945" s="4">
        <f t="shared" si="276"/>
        <v>571.16999999999996</v>
      </c>
      <c r="Z1945" s="1" t="s">
        <v>50</v>
      </c>
      <c r="AA1945" s="1" t="s">
        <v>23</v>
      </c>
      <c r="AB1945" s="1" t="s">
        <v>24</v>
      </c>
      <c r="AC1945" s="1" t="s">
        <v>38</v>
      </c>
      <c r="AD1945" s="1" t="s">
        <v>19</v>
      </c>
      <c r="AE1945" s="2">
        <v>40143</v>
      </c>
    </row>
    <row r="1946" spans="1:31" x14ac:dyDescent="0.25">
      <c r="A1946">
        <f t="shared" si="277"/>
        <v>1945</v>
      </c>
      <c r="B1946" s="1">
        <v>40835</v>
      </c>
      <c r="C1946" s="2">
        <v>40141</v>
      </c>
      <c r="D1946" s="1" t="s">
        <v>20</v>
      </c>
      <c r="E1946" s="1" t="str">
        <f t="shared" si="270"/>
        <v>*</v>
      </c>
      <c r="F1946" s="1" t="str">
        <f t="shared" si="271"/>
        <v>**</v>
      </c>
      <c r="G1946" s="1" t="str">
        <f t="shared" si="272"/>
        <v>**</v>
      </c>
      <c r="J1946" s="1" t="str">
        <f t="shared" si="273"/>
        <v>**</v>
      </c>
      <c r="P1946" s="1">
        <v>26</v>
      </c>
      <c r="Q1946" s="1">
        <f t="shared" si="278"/>
        <v>3.5000000000000003E-2</v>
      </c>
      <c r="T1946" s="4">
        <v>393.59</v>
      </c>
      <c r="U1946" s="9">
        <f t="shared" si="274"/>
        <v>0</v>
      </c>
      <c r="V1946" s="4">
        <f t="shared" si="275"/>
        <v>15.138076923076921</v>
      </c>
      <c r="W1946" s="1" t="s">
        <v>21</v>
      </c>
      <c r="X1946" s="1">
        <v>8.4</v>
      </c>
      <c r="Y1946" s="4">
        <f t="shared" si="276"/>
        <v>401.98999999999995</v>
      </c>
      <c r="Z1946" s="1" t="s">
        <v>50</v>
      </c>
      <c r="AA1946" s="1" t="s">
        <v>23</v>
      </c>
      <c r="AB1946" s="1" t="s">
        <v>29</v>
      </c>
      <c r="AC1946" s="1" t="s">
        <v>43</v>
      </c>
      <c r="AD1946" s="1" t="s">
        <v>19</v>
      </c>
      <c r="AE1946" s="2">
        <v>40143</v>
      </c>
    </row>
    <row r="1947" spans="1:31" x14ac:dyDescent="0.25">
      <c r="A1947">
        <f t="shared" si="277"/>
        <v>1946</v>
      </c>
      <c r="B1947" s="1">
        <v>11909</v>
      </c>
      <c r="C1947" s="2">
        <v>40141</v>
      </c>
      <c r="D1947" s="1" t="s">
        <v>27</v>
      </c>
      <c r="E1947" s="1" t="str">
        <f t="shared" si="270"/>
        <v>*</v>
      </c>
      <c r="F1947" s="1" t="str">
        <f t="shared" si="271"/>
        <v>*</v>
      </c>
      <c r="G1947" s="1" t="str">
        <f t="shared" si="272"/>
        <v>*</v>
      </c>
      <c r="J1947" s="1" t="str">
        <f t="shared" si="273"/>
        <v>*</v>
      </c>
      <c r="P1947" s="1">
        <v>11</v>
      </c>
      <c r="Q1947" s="1">
        <f t="shared" si="278"/>
        <v>0.02</v>
      </c>
      <c r="T1947" s="4">
        <v>194.17400000000001</v>
      </c>
      <c r="U1947" s="9">
        <f t="shared" si="274"/>
        <v>0</v>
      </c>
      <c r="V1947" s="4">
        <f t="shared" si="275"/>
        <v>17.65218181818182</v>
      </c>
      <c r="W1947" s="1" t="s">
        <v>21</v>
      </c>
      <c r="X1947" s="1">
        <v>0.99</v>
      </c>
      <c r="Y1947" s="4">
        <f t="shared" si="276"/>
        <v>195.16400000000002</v>
      </c>
      <c r="Z1947" s="1" t="s">
        <v>46</v>
      </c>
      <c r="AA1947" s="1" t="s">
        <v>16</v>
      </c>
      <c r="AB1947" s="1" t="s">
        <v>24</v>
      </c>
      <c r="AC1947" s="1" t="s">
        <v>25</v>
      </c>
      <c r="AD1947" s="1" t="s">
        <v>31</v>
      </c>
      <c r="AE1947" s="2">
        <v>40143</v>
      </c>
    </row>
    <row r="1948" spans="1:31" x14ac:dyDescent="0.25">
      <c r="A1948">
        <f t="shared" si="277"/>
        <v>1947</v>
      </c>
      <c r="B1948" s="1">
        <v>40835</v>
      </c>
      <c r="C1948" s="2">
        <v>40141</v>
      </c>
      <c r="D1948" s="1" t="s">
        <v>20</v>
      </c>
      <c r="E1948" s="1" t="str">
        <f t="shared" si="270"/>
        <v>*</v>
      </c>
      <c r="F1948" s="1" t="str">
        <f t="shared" si="271"/>
        <v>**</v>
      </c>
      <c r="G1948" s="1" t="str">
        <f t="shared" si="272"/>
        <v>**</v>
      </c>
      <c r="J1948" s="1" t="str">
        <f t="shared" si="273"/>
        <v>**</v>
      </c>
      <c r="P1948" s="1">
        <v>1</v>
      </c>
      <c r="Q1948" s="1">
        <f t="shared" si="278"/>
        <v>0.01</v>
      </c>
      <c r="T1948" s="4">
        <v>18.73</v>
      </c>
      <c r="U1948" s="9">
        <f t="shared" si="274"/>
        <v>0</v>
      </c>
      <c r="V1948" s="4">
        <f t="shared" si="275"/>
        <v>18.73</v>
      </c>
      <c r="W1948" s="1" t="s">
        <v>21</v>
      </c>
      <c r="X1948" s="1">
        <v>6.13</v>
      </c>
      <c r="Y1948" s="4">
        <f t="shared" si="276"/>
        <v>24.86</v>
      </c>
      <c r="Z1948" s="1" t="s">
        <v>50</v>
      </c>
      <c r="AA1948" s="1" t="s">
        <v>23</v>
      </c>
      <c r="AB1948" s="1" t="s">
        <v>29</v>
      </c>
      <c r="AC1948" s="1" t="s">
        <v>55</v>
      </c>
      <c r="AD1948" s="1" t="s">
        <v>19</v>
      </c>
      <c r="AE1948" s="2">
        <v>40142</v>
      </c>
    </row>
    <row r="1949" spans="1:31" x14ac:dyDescent="0.25">
      <c r="A1949">
        <f t="shared" si="277"/>
        <v>1948</v>
      </c>
      <c r="B1949" s="1">
        <v>17668</v>
      </c>
      <c r="C1949" s="2">
        <v>40142</v>
      </c>
      <c r="D1949" s="1" t="s">
        <v>36</v>
      </c>
      <c r="E1949" s="1" t="str">
        <f t="shared" si="270"/>
        <v>*</v>
      </c>
      <c r="F1949" s="1" t="str">
        <f t="shared" si="271"/>
        <v>*</v>
      </c>
      <c r="G1949" s="1" t="str">
        <f t="shared" si="272"/>
        <v>*</v>
      </c>
      <c r="J1949" s="1" t="str">
        <f t="shared" si="273"/>
        <v>*</v>
      </c>
      <c r="P1949" s="1">
        <v>24</v>
      </c>
      <c r="Q1949" s="1">
        <f t="shared" si="278"/>
        <v>3.5000000000000003E-2</v>
      </c>
      <c r="T1949" s="4">
        <v>6930.97</v>
      </c>
      <c r="U1949" s="9">
        <f t="shared" si="274"/>
        <v>1</v>
      </c>
      <c r="V1949" s="4">
        <f t="shared" si="275"/>
        <v>288.79041666666666</v>
      </c>
      <c r="W1949" s="1" t="s">
        <v>21</v>
      </c>
      <c r="X1949" s="1">
        <v>13.99</v>
      </c>
      <c r="Y1949" s="4">
        <f t="shared" si="276"/>
        <v>6944.96</v>
      </c>
      <c r="Z1949" s="1" t="s">
        <v>22</v>
      </c>
      <c r="AA1949" s="1" t="s">
        <v>28</v>
      </c>
      <c r="AB1949" s="1" t="s">
        <v>24</v>
      </c>
      <c r="AC1949" s="1" t="s">
        <v>56</v>
      </c>
      <c r="AD1949" s="1" t="s">
        <v>26</v>
      </c>
      <c r="AE1949" s="2">
        <v>40143</v>
      </c>
    </row>
    <row r="1950" spans="1:31" x14ac:dyDescent="0.25">
      <c r="A1950">
        <f t="shared" si="277"/>
        <v>1949</v>
      </c>
      <c r="B1950" s="1">
        <v>10884</v>
      </c>
      <c r="C1950" s="2">
        <v>40142</v>
      </c>
      <c r="D1950" s="1" t="s">
        <v>13</v>
      </c>
      <c r="E1950" s="1" t="str">
        <f t="shared" si="270"/>
        <v>*</v>
      </c>
      <c r="F1950" s="1" t="str">
        <f t="shared" si="271"/>
        <v>*</v>
      </c>
      <c r="G1950" s="1" t="str">
        <f t="shared" si="272"/>
        <v>*</v>
      </c>
      <c r="J1950" s="1" t="str">
        <f t="shared" si="273"/>
        <v>*</v>
      </c>
      <c r="P1950" s="1">
        <v>24</v>
      </c>
      <c r="Q1950" s="1">
        <f t="shared" si="278"/>
        <v>3.5000000000000003E-2</v>
      </c>
      <c r="T1950" s="4">
        <v>2525.9875000000002</v>
      </c>
      <c r="U1950" s="9">
        <f t="shared" si="274"/>
        <v>1</v>
      </c>
      <c r="V1950" s="4">
        <f t="shared" si="275"/>
        <v>105.24947916666667</v>
      </c>
      <c r="W1950" s="1" t="s">
        <v>21</v>
      </c>
      <c r="X1950" s="1">
        <v>8.99</v>
      </c>
      <c r="Y1950" s="4">
        <f t="shared" si="276"/>
        <v>2534.9775</v>
      </c>
      <c r="Z1950" s="1" t="s">
        <v>42</v>
      </c>
      <c r="AA1950" s="1" t="s">
        <v>16</v>
      </c>
      <c r="AB1950" s="1" t="s">
        <v>24</v>
      </c>
      <c r="AC1950" s="1" t="s">
        <v>25</v>
      </c>
      <c r="AD1950" s="1" t="s">
        <v>19</v>
      </c>
      <c r="AE1950" s="2">
        <v>40149</v>
      </c>
    </row>
    <row r="1951" spans="1:31" x14ac:dyDescent="0.25">
      <c r="A1951">
        <f t="shared" si="277"/>
        <v>1950</v>
      </c>
      <c r="B1951" s="1">
        <v>17668</v>
      </c>
      <c r="C1951" s="2">
        <v>40142</v>
      </c>
      <c r="D1951" s="1" t="s">
        <v>36</v>
      </c>
      <c r="E1951" s="1" t="str">
        <f t="shared" si="270"/>
        <v>*</v>
      </c>
      <c r="F1951" s="1" t="str">
        <f t="shared" si="271"/>
        <v>*</v>
      </c>
      <c r="G1951" s="1" t="str">
        <f t="shared" si="272"/>
        <v>*</v>
      </c>
      <c r="J1951" s="1" t="str">
        <f t="shared" si="273"/>
        <v>*</v>
      </c>
      <c r="P1951" s="1">
        <v>13</v>
      </c>
      <c r="Q1951" s="1">
        <f t="shared" si="278"/>
        <v>0.02</v>
      </c>
      <c r="T1951" s="4">
        <v>2219.7325000000001</v>
      </c>
      <c r="U1951" s="9">
        <f t="shared" si="274"/>
        <v>1</v>
      </c>
      <c r="V1951" s="4">
        <f t="shared" si="275"/>
        <v>170.74865384615384</v>
      </c>
      <c r="W1951" s="1" t="s">
        <v>14</v>
      </c>
      <c r="X1951" s="1">
        <v>5</v>
      </c>
      <c r="Y1951" s="4">
        <f t="shared" si="276"/>
        <v>2224.7325000000001</v>
      </c>
      <c r="Z1951" s="1" t="s">
        <v>22</v>
      </c>
      <c r="AA1951" s="1" t="s">
        <v>28</v>
      </c>
      <c r="AB1951" s="1" t="s">
        <v>24</v>
      </c>
      <c r="AC1951" s="1" t="s">
        <v>25</v>
      </c>
      <c r="AD1951" s="1" t="s">
        <v>19</v>
      </c>
      <c r="AE1951" s="2">
        <v>40143</v>
      </c>
    </row>
    <row r="1952" spans="1:31" x14ac:dyDescent="0.25">
      <c r="A1952">
        <f t="shared" si="277"/>
        <v>1951</v>
      </c>
      <c r="B1952" s="1">
        <v>17668</v>
      </c>
      <c r="C1952" s="2">
        <v>40142</v>
      </c>
      <c r="D1952" s="1" t="s">
        <v>36</v>
      </c>
      <c r="E1952" s="1" t="str">
        <f t="shared" si="270"/>
        <v>*</v>
      </c>
      <c r="F1952" s="1" t="str">
        <f t="shared" si="271"/>
        <v>*</v>
      </c>
      <c r="G1952" s="1" t="str">
        <f t="shared" si="272"/>
        <v>*</v>
      </c>
      <c r="J1952" s="1" t="str">
        <f t="shared" si="273"/>
        <v>*</v>
      </c>
      <c r="P1952" s="1">
        <v>49</v>
      </c>
      <c r="Q1952" s="1">
        <f t="shared" si="278"/>
        <v>0.05</v>
      </c>
      <c r="T1952" s="4">
        <v>848.92</v>
      </c>
      <c r="U1952" s="9">
        <f t="shared" si="274"/>
        <v>0</v>
      </c>
      <c r="V1952" s="4">
        <f t="shared" si="275"/>
        <v>17.324897959183673</v>
      </c>
      <c r="W1952" s="1" t="s">
        <v>21</v>
      </c>
      <c r="X1952" s="1">
        <v>1.99</v>
      </c>
      <c r="Y1952" s="4">
        <f t="shared" si="276"/>
        <v>850.91</v>
      </c>
      <c r="Z1952" s="1" t="s">
        <v>22</v>
      </c>
      <c r="AA1952" s="1" t="s">
        <v>28</v>
      </c>
      <c r="AB1952" s="1" t="s">
        <v>24</v>
      </c>
      <c r="AC1952" s="1" t="s">
        <v>38</v>
      </c>
      <c r="AD1952" s="1" t="s">
        <v>41</v>
      </c>
      <c r="AE1952" s="2">
        <v>40144</v>
      </c>
    </row>
    <row r="1953" spans="1:31" x14ac:dyDescent="0.25">
      <c r="A1953">
        <f t="shared" si="277"/>
        <v>1952</v>
      </c>
      <c r="B1953" s="1">
        <v>30726</v>
      </c>
      <c r="C1953" s="2">
        <v>40142</v>
      </c>
      <c r="D1953" s="1" t="s">
        <v>36</v>
      </c>
      <c r="E1953" s="1" t="str">
        <f t="shared" si="270"/>
        <v>*</v>
      </c>
      <c r="F1953" s="1" t="str">
        <f t="shared" si="271"/>
        <v>*</v>
      </c>
      <c r="G1953" s="1" t="str">
        <f t="shared" si="272"/>
        <v>*</v>
      </c>
      <c r="J1953" s="1" t="str">
        <f t="shared" si="273"/>
        <v>*</v>
      </c>
      <c r="P1953" s="1">
        <v>35</v>
      </c>
      <c r="Q1953" s="1">
        <f t="shared" si="278"/>
        <v>0.04</v>
      </c>
      <c r="T1953" s="4">
        <v>725.15</v>
      </c>
      <c r="U1953" s="9">
        <f t="shared" si="274"/>
        <v>0</v>
      </c>
      <c r="V1953" s="4">
        <f t="shared" si="275"/>
        <v>20.718571428571426</v>
      </c>
      <c r="W1953" s="1" t="s">
        <v>21</v>
      </c>
      <c r="X1953" s="1">
        <v>3.99</v>
      </c>
      <c r="Y1953" s="4">
        <f t="shared" si="276"/>
        <v>729.14</v>
      </c>
      <c r="Z1953" s="1" t="s">
        <v>22</v>
      </c>
      <c r="AA1953" s="1" t="s">
        <v>37</v>
      </c>
      <c r="AB1953" s="1" t="s">
        <v>29</v>
      </c>
      <c r="AC1953" s="1" t="s">
        <v>63</v>
      </c>
      <c r="AD1953" s="1" t="s">
        <v>19</v>
      </c>
      <c r="AE1953" s="2">
        <v>40143</v>
      </c>
    </row>
    <row r="1954" spans="1:31" x14ac:dyDescent="0.25">
      <c r="A1954">
        <f t="shared" si="277"/>
        <v>1953</v>
      </c>
      <c r="B1954" s="1">
        <v>55875</v>
      </c>
      <c r="C1954" s="2">
        <v>40142</v>
      </c>
      <c r="D1954" s="1" t="s">
        <v>32</v>
      </c>
      <c r="E1954" s="1" t="str">
        <f t="shared" si="270"/>
        <v>***</v>
      </c>
      <c r="F1954" s="1" t="str">
        <f t="shared" si="271"/>
        <v>***</v>
      </c>
      <c r="G1954" s="1" t="str">
        <f t="shared" si="272"/>
        <v>***</v>
      </c>
      <c r="J1954" s="1" t="str">
        <f t="shared" si="273"/>
        <v>***</v>
      </c>
      <c r="P1954" s="1">
        <v>50</v>
      </c>
      <c r="Q1954" s="1">
        <f t="shared" si="278"/>
        <v>0.06</v>
      </c>
      <c r="T1954" s="4">
        <v>413.86</v>
      </c>
      <c r="U1954" s="9">
        <f t="shared" si="274"/>
        <v>0</v>
      </c>
      <c r="V1954" s="4">
        <f t="shared" si="275"/>
        <v>8.2772000000000006</v>
      </c>
      <c r="W1954" s="1" t="s">
        <v>21</v>
      </c>
      <c r="X1954" s="1">
        <v>4</v>
      </c>
      <c r="Y1954" s="4">
        <f t="shared" si="276"/>
        <v>417.86</v>
      </c>
      <c r="Z1954" s="1" t="s">
        <v>39</v>
      </c>
      <c r="AA1954" s="1" t="s">
        <v>23</v>
      </c>
      <c r="AB1954" s="1" t="s">
        <v>17</v>
      </c>
      <c r="AC1954" s="1" t="s">
        <v>18</v>
      </c>
      <c r="AD1954" s="1" t="s">
        <v>31</v>
      </c>
      <c r="AE1954" s="2">
        <v>40145</v>
      </c>
    </row>
    <row r="1955" spans="1:31" x14ac:dyDescent="0.25">
      <c r="A1955">
        <f t="shared" si="277"/>
        <v>1954</v>
      </c>
      <c r="B1955" s="1">
        <v>998</v>
      </c>
      <c r="C1955" s="2">
        <v>40142</v>
      </c>
      <c r="D1955" s="1" t="s">
        <v>27</v>
      </c>
      <c r="E1955" s="1" t="str">
        <f t="shared" si="270"/>
        <v>*</v>
      </c>
      <c r="F1955" s="1" t="str">
        <f t="shared" si="271"/>
        <v>*</v>
      </c>
      <c r="G1955" s="1" t="str">
        <f t="shared" si="272"/>
        <v>*</v>
      </c>
      <c r="J1955" s="1" t="str">
        <f t="shared" si="273"/>
        <v>*</v>
      </c>
      <c r="P1955" s="1">
        <v>16</v>
      </c>
      <c r="Q1955" s="1">
        <f t="shared" si="278"/>
        <v>0.02</v>
      </c>
      <c r="T1955" s="4">
        <v>248.26</v>
      </c>
      <c r="U1955" s="9">
        <f t="shared" si="274"/>
        <v>0</v>
      </c>
      <c r="V1955" s="4">
        <f t="shared" si="275"/>
        <v>15.516249999999999</v>
      </c>
      <c r="W1955" s="1" t="s">
        <v>21</v>
      </c>
      <c r="X1955" s="1">
        <v>1.39</v>
      </c>
      <c r="Y1955" s="4">
        <f t="shared" si="276"/>
        <v>249.64999999999998</v>
      </c>
      <c r="Z1955" s="1" t="s">
        <v>60</v>
      </c>
      <c r="AA1955" s="1" t="s">
        <v>23</v>
      </c>
      <c r="AB1955" s="1" t="s">
        <v>29</v>
      </c>
      <c r="AC1955" s="1" t="s">
        <v>57</v>
      </c>
      <c r="AD1955" s="1" t="s">
        <v>19</v>
      </c>
      <c r="AE1955" s="2">
        <v>40143</v>
      </c>
    </row>
    <row r="1956" spans="1:31" x14ac:dyDescent="0.25">
      <c r="A1956">
        <f t="shared" si="277"/>
        <v>1955</v>
      </c>
      <c r="B1956" s="1">
        <v>55875</v>
      </c>
      <c r="C1956" s="2">
        <v>40142</v>
      </c>
      <c r="D1956" s="1" t="s">
        <v>32</v>
      </c>
      <c r="E1956" s="1" t="str">
        <f t="shared" si="270"/>
        <v>***</v>
      </c>
      <c r="F1956" s="1" t="str">
        <f t="shared" si="271"/>
        <v>***</v>
      </c>
      <c r="G1956" s="1" t="str">
        <f t="shared" si="272"/>
        <v>***</v>
      </c>
      <c r="J1956" s="1" t="str">
        <f t="shared" si="273"/>
        <v>***</v>
      </c>
      <c r="P1956" s="1">
        <v>31</v>
      </c>
      <c r="Q1956" s="1">
        <f t="shared" si="278"/>
        <v>0.04</v>
      </c>
      <c r="T1956" s="4">
        <v>178.45</v>
      </c>
      <c r="U1956" s="9">
        <f t="shared" si="274"/>
        <v>0</v>
      </c>
      <c r="V1956" s="4">
        <f t="shared" si="275"/>
        <v>5.7564516129032253</v>
      </c>
      <c r="W1956" s="1" t="s">
        <v>21</v>
      </c>
      <c r="X1956" s="1">
        <v>4.6900000000000004</v>
      </c>
      <c r="Y1956" s="4">
        <f t="shared" si="276"/>
        <v>183.14</v>
      </c>
      <c r="Z1956" s="1" t="s">
        <v>39</v>
      </c>
      <c r="AA1956" s="1" t="s">
        <v>23</v>
      </c>
      <c r="AB1956" s="1" t="s">
        <v>29</v>
      </c>
      <c r="AC1956" s="1" t="s">
        <v>55</v>
      </c>
      <c r="AD1956" s="1" t="s">
        <v>19</v>
      </c>
      <c r="AE1956" s="2">
        <v>40142</v>
      </c>
    </row>
    <row r="1957" spans="1:31" x14ac:dyDescent="0.25">
      <c r="A1957">
        <f t="shared" si="277"/>
        <v>1956</v>
      </c>
      <c r="B1957" s="1">
        <v>32195</v>
      </c>
      <c r="C1957" s="2">
        <v>40142</v>
      </c>
      <c r="D1957" s="1" t="s">
        <v>36</v>
      </c>
      <c r="E1957" s="1" t="str">
        <f t="shared" si="270"/>
        <v>*</v>
      </c>
      <c r="F1957" s="1" t="str">
        <f t="shared" si="271"/>
        <v>*</v>
      </c>
      <c r="G1957" s="1" t="str">
        <f t="shared" si="272"/>
        <v>*</v>
      </c>
      <c r="J1957" s="1" t="str">
        <f t="shared" si="273"/>
        <v>*</v>
      </c>
      <c r="P1957" s="1">
        <v>7</v>
      </c>
      <c r="Q1957" s="1">
        <f t="shared" si="278"/>
        <v>0.01</v>
      </c>
      <c r="T1957" s="4">
        <v>86.29</v>
      </c>
      <c r="U1957" s="9">
        <f t="shared" si="274"/>
        <v>0</v>
      </c>
      <c r="V1957" s="4">
        <f t="shared" si="275"/>
        <v>12.327142857142858</v>
      </c>
      <c r="W1957" s="1" t="s">
        <v>21</v>
      </c>
      <c r="X1957" s="1">
        <v>6.97</v>
      </c>
      <c r="Y1957" s="4">
        <f t="shared" si="276"/>
        <v>93.26</v>
      </c>
      <c r="Z1957" s="1" t="s">
        <v>22</v>
      </c>
      <c r="AA1957" s="1" t="s">
        <v>37</v>
      </c>
      <c r="AB1957" s="1" t="s">
        <v>29</v>
      </c>
      <c r="AC1957" s="1" t="s">
        <v>57</v>
      </c>
      <c r="AD1957" s="1" t="s">
        <v>19</v>
      </c>
      <c r="AE1957" s="2">
        <v>40145</v>
      </c>
    </row>
    <row r="1958" spans="1:31" x14ac:dyDescent="0.25">
      <c r="A1958">
        <f t="shared" si="277"/>
        <v>1957</v>
      </c>
      <c r="B1958" s="1">
        <v>48710</v>
      </c>
      <c r="C1958" s="2">
        <v>40142</v>
      </c>
      <c r="D1958" s="1" t="s">
        <v>36</v>
      </c>
      <c r="E1958" s="1" t="str">
        <f t="shared" si="270"/>
        <v>*</v>
      </c>
      <c r="F1958" s="1" t="str">
        <f t="shared" si="271"/>
        <v>*</v>
      </c>
      <c r="G1958" s="1" t="str">
        <f t="shared" si="272"/>
        <v>*</v>
      </c>
      <c r="J1958" s="1" t="str">
        <f t="shared" si="273"/>
        <v>*</v>
      </c>
      <c r="P1958" s="1">
        <v>4</v>
      </c>
      <c r="Q1958" s="1">
        <f t="shared" si="278"/>
        <v>0.01</v>
      </c>
      <c r="T1958" s="4">
        <v>29.24</v>
      </c>
      <c r="U1958" s="9">
        <f t="shared" si="274"/>
        <v>0</v>
      </c>
      <c r="V1958" s="4">
        <f t="shared" si="275"/>
        <v>7.31</v>
      </c>
      <c r="W1958" s="1" t="s">
        <v>21</v>
      </c>
      <c r="X1958" s="1">
        <v>1.6</v>
      </c>
      <c r="Y1958" s="4">
        <f t="shared" si="276"/>
        <v>30.84</v>
      </c>
      <c r="Z1958" s="1" t="s">
        <v>22</v>
      </c>
      <c r="AA1958" s="1" t="s">
        <v>37</v>
      </c>
      <c r="AB1958" s="1" t="s">
        <v>29</v>
      </c>
      <c r="AC1958" s="1" t="s">
        <v>40</v>
      </c>
      <c r="AD1958" s="1" t="s">
        <v>31</v>
      </c>
      <c r="AE1958" s="2">
        <v>40143</v>
      </c>
    </row>
    <row r="1959" spans="1:31" x14ac:dyDescent="0.25">
      <c r="A1959">
        <f t="shared" si="277"/>
        <v>1958</v>
      </c>
      <c r="B1959" s="1">
        <v>55906</v>
      </c>
      <c r="C1959" s="2">
        <v>40143</v>
      </c>
      <c r="D1959" s="1" t="s">
        <v>32</v>
      </c>
      <c r="E1959" s="1" t="str">
        <f t="shared" si="270"/>
        <v>***</v>
      </c>
      <c r="F1959" s="1" t="str">
        <f t="shared" si="271"/>
        <v>***</v>
      </c>
      <c r="G1959" s="1" t="str">
        <f t="shared" si="272"/>
        <v>***</v>
      </c>
      <c r="J1959" s="1" t="str">
        <f t="shared" si="273"/>
        <v>***</v>
      </c>
      <c r="P1959" s="1">
        <v>42</v>
      </c>
      <c r="Q1959" s="1">
        <f t="shared" si="278"/>
        <v>0.05</v>
      </c>
      <c r="T1959" s="4">
        <v>2269.0100000000002</v>
      </c>
      <c r="U1959" s="9">
        <f t="shared" si="274"/>
        <v>1</v>
      </c>
      <c r="V1959" s="4">
        <f t="shared" si="275"/>
        <v>54.024047619047622</v>
      </c>
      <c r="W1959" s="1" t="s">
        <v>21</v>
      </c>
      <c r="X1959" s="1">
        <v>19.989999999999998</v>
      </c>
      <c r="Y1959" s="4">
        <f t="shared" si="276"/>
        <v>2289</v>
      </c>
      <c r="Z1959" s="1" t="s">
        <v>49</v>
      </c>
      <c r="AA1959" s="1" t="s">
        <v>16</v>
      </c>
      <c r="AB1959" s="1" t="s">
        <v>29</v>
      </c>
      <c r="AC1959" s="1" t="s">
        <v>55</v>
      </c>
      <c r="AD1959" s="1" t="s">
        <v>19</v>
      </c>
      <c r="AE1959" s="2">
        <v>40144</v>
      </c>
    </row>
    <row r="1960" spans="1:31" x14ac:dyDescent="0.25">
      <c r="A1960">
        <f t="shared" si="277"/>
        <v>1959</v>
      </c>
      <c r="B1960" s="1">
        <v>55906</v>
      </c>
      <c r="C1960" s="2">
        <v>40143</v>
      </c>
      <c r="D1960" s="1" t="s">
        <v>32</v>
      </c>
      <c r="E1960" s="1" t="str">
        <f t="shared" si="270"/>
        <v>***</v>
      </c>
      <c r="F1960" s="1" t="str">
        <f t="shared" si="271"/>
        <v>***</v>
      </c>
      <c r="G1960" s="1" t="str">
        <f t="shared" si="272"/>
        <v>***</v>
      </c>
      <c r="J1960" s="1" t="str">
        <f t="shared" si="273"/>
        <v>***</v>
      </c>
      <c r="P1960" s="1">
        <v>49</v>
      </c>
      <c r="Q1960" s="1">
        <f t="shared" si="278"/>
        <v>0.05</v>
      </c>
      <c r="T1960" s="4">
        <v>276.3</v>
      </c>
      <c r="U1960" s="9">
        <f t="shared" si="274"/>
        <v>0</v>
      </c>
      <c r="V1960" s="4">
        <f t="shared" si="275"/>
        <v>5.6387755102040815</v>
      </c>
      <c r="W1960" s="1" t="s">
        <v>21</v>
      </c>
      <c r="X1960" s="1">
        <v>2.99</v>
      </c>
      <c r="Y1960" s="4">
        <f t="shared" si="276"/>
        <v>279.29000000000002</v>
      </c>
      <c r="Z1960" s="1" t="s">
        <v>49</v>
      </c>
      <c r="AA1960" s="1" t="s">
        <v>16</v>
      </c>
      <c r="AB1960" s="1" t="s">
        <v>29</v>
      </c>
      <c r="AC1960" s="1" t="s">
        <v>43</v>
      </c>
      <c r="AD1960" s="1" t="s">
        <v>19</v>
      </c>
      <c r="AE1960" s="2">
        <v>40145</v>
      </c>
    </row>
    <row r="1961" spans="1:31" x14ac:dyDescent="0.25">
      <c r="A1961">
        <f t="shared" si="277"/>
        <v>1960</v>
      </c>
      <c r="B1961" s="1">
        <v>55906</v>
      </c>
      <c r="C1961" s="2">
        <v>40143</v>
      </c>
      <c r="D1961" s="1" t="s">
        <v>32</v>
      </c>
      <c r="E1961" s="1" t="str">
        <f t="shared" si="270"/>
        <v>***</v>
      </c>
      <c r="F1961" s="1" t="str">
        <f t="shared" si="271"/>
        <v>***</v>
      </c>
      <c r="G1961" s="1" t="str">
        <f t="shared" si="272"/>
        <v>***</v>
      </c>
      <c r="J1961" s="1" t="str">
        <f t="shared" si="273"/>
        <v>***</v>
      </c>
      <c r="P1961" s="1">
        <v>15</v>
      </c>
      <c r="Q1961" s="1">
        <f t="shared" si="278"/>
        <v>0.02</v>
      </c>
      <c r="T1961" s="4">
        <v>120.52</v>
      </c>
      <c r="U1961" s="9">
        <f t="shared" si="274"/>
        <v>0</v>
      </c>
      <c r="V1961" s="4">
        <f t="shared" si="275"/>
        <v>8.0346666666666664</v>
      </c>
      <c r="W1961" s="1" t="s">
        <v>21</v>
      </c>
      <c r="X1961" s="1">
        <v>1.25</v>
      </c>
      <c r="Y1961" s="4">
        <f t="shared" si="276"/>
        <v>121.77</v>
      </c>
      <c r="Z1961" s="1" t="s">
        <v>49</v>
      </c>
      <c r="AA1961" s="1" t="s">
        <v>16</v>
      </c>
      <c r="AB1961" s="1" t="s">
        <v>29</v>
      </c>
      <c r="AC1961" s="1" t="s">
        <v>40</v>
      </c>
      <c r="AD1961" s="1" t="s">
        <v>31</v>
      </c>
      <c r="AE1961" s="2">
        <v>40144</v>
      </c>
    </row>
    <row r="1962" spans="1:31" x14ac:dyDescent="0.25">
      <c r="A1962">
        <f t="shared" si="277"/>
        <v>1961</v>
      </c>
      <c r="B1962" s="1">
        <v>52035</v>
      </c>
      <c r="C1962" s="2">
        <v>40144</v>
      </c>
      <c r="D1962" s="1" t="s">
        <v>20</v>
      </c>
      <c r="E1962" s="1" t="str">
        <f t="shared" si="270"/>
        <v>*</v>
      </c>
      <c r="F1962" s="1" t="str">
        <f t="shared" si="271"/>
        <v>**</v>
      </c>
      <c r="G1962" s="1" t="str">
        <f t="shared" si="272"/>
        <v>**</v>
      </c>
      <c r="J1962" s="1" t="str">
        <f t="shared" si="273"/>
        <v>**</v>
      </c>
      <c r="P1962" s="1">
        <v>29</v>
      </c>
      <c r="Q1962" s="1">
        <f t="shared" si="278"/>
        <v>3.5000000000000003E-2</v>
      </c>
      <c r="T1962" s="4">
        <v>20872.16</v>
      </c>
      <c r="U1962" s="9">
        <f t="shared" si="274"/>
        <v>1</v>
      </c>
      <c r="V1962" s="4">
        <f t="shared" si="275"/>
        <v>719.7296551724138</v>
      </c>
      <c r="W1962" s="1" t="s">
        <v>21</v>
      </c>
      <c r="X1962" s="1">
        <v>24.49</v>
      </c>
      <c r="Y1962" s="4">
        <f t="shared" si="276"/>
        <v>20896.650000000001</v>
      </c>
      <c r="Z1962" s="1" t="s">
        <v>15</v>
      </c>
      <c r="AA1962" s="1" t="s">
        <v>28</v>
      </c>
      <c r="AB1962" s="1" t="s">
        <v>24</v>
      </c>
      <c r="AC1962" s="1" t="s">
        <v>47</v>
      </c>
      <c r="AD1962" s="1" t="s">
        <v>48</v>
      </c>
      <c r="AE1962" s="2">
        <v>40147</v>
      </c>
    </row>
    <row r="1963" spans="1:31" x14ac:dyDescent="0.25">
      <c r="A1963">
        <f t="shared" si="277"/>
        <v>1962</v>
      </c>
      <c r="B1963" s="1">
        <v>5511</v>
      </c>
      <c r="C1963" s="2">
        <v>40145</v>
      </c>
      <c r="D1963" s="1" t="s">
        <v>32</v>
      </c>
      <c r="E1963" s="1" t="str">
        <f t="shared" si="270"/>
        <v>***</v>
      </c>
      <c r="F1963" s="1" t="str">
        <f t="shared" si="271"/>
        <v>***</v>
      </c>
      <c r="G1963" s="1" t="str">
        <f t="shared" si="272"/>
        <v>***</v>
      </c>
      <c r="J1963" s="1" t="str">
        <f t="shared" si="273"/>
        <v>***</v>
      </c>
      <c r="P1963" s="1">
        <v>32</v>
      </c>
      <c r="Q1963" s="1">
        <f t="shared" si="278"/>
        <v>0.04</v>
      </c>
      <c r="T1963" s="4">
        <v>1829.3869999999999</v>
      </c>
      <c r="U1963" s="9">
        <f t="shared" si="274"/>
        <v>1</v>
      </c>
      <c r="V1963" s="4">
        <f t="shared" si="275"/>
        <v>57.168343749999998</v>
      </c>
      <c r="W1963" s="1" t="s">
        <v>21</v>
      </c>
      <c r="X1963" s="1">
        <v>3.9</v>
      </c>
      <c r="Y1963" s="4">
        <f t="shared" si="276"/>
        <v>1833.287</v>
      </c>
      <c r="Z1963" s="1" t="s">
        <v>53</v>
      </c>
      <c r="AA1963" s="1" t="s">
        <v>28</v>
      </c>
      <c r="AB1963" s="1" t="s">
        <v>24</v>
      </c>
      <c r="AC1963" s="1" t="s">
        <v>25</v>
      </c>
      <c r="AD1963" s="1" t="s">
        <v>19</v>
      </c>
      <c r="AE1963" s="2">
        <v>40146</v>
      </c>
    </row>
    <row r="1964" spans="1:31" x14ac:dyDescent="0.25">
      <c r="A1964">
        <f t="shared" si="277"/>
        <v>1963</v>
      </c>
      <c r="B1964" s="1">
        <v>15074</v>
      </c>
      <c r="C1964" s="2">
        <v>40145</v>
      </c>
      <c r="D1964" s="1" t="s">
        <v>27</v>
      </c>
      <c r="E1964" s="1" t="str">
        <f t="shared" si="270"/>
        <v>*</v>
      </c>
      <c r="F1964" s="1" t="str">
        <f t="shared" si="271"/>
        <v>*</v>
      </c>
      <c r="G1964" s="1" t="str">
        <f t="shared" si="272"/>
        <v>*</v>
      </c>
      <c r="J1964" s="1" t="str">
        <f t="shared" si="273"/>
        <v>*</v>
      </c>
      <c r="P1964" s="1">
        <v>27</v>
      </c>
      <c r="Q1964" s="1">
        <f t="shared" si="278"/>
        <v>3.5000000000000003E-2</v>
      </c>
      <c r="T1964" s="4">
        <v>941.4</v>
      </c>
      <c r="U1964" s="9">
        <f t="shared" si="274"/>
        <v>0</v>
      </c>
      <c r="V1964" s="4">
        <f t="shared" si="275"/>
        <v>34.866666666666667</v>
      </c>
      <c r="W1964" s="1" t="s">
        <v>21</v>
      </c>
      <c r="X1964" s="1">
        <v>5.09</v>
      </c>
      <c r="Y1964" s="4">
        <f t="shared" si="276"/>
        <v>946.49</v>
      </c>
      <c r="Z1964" s="1" t="s">
        <v>46</v>
      </c>
      <c r="AA1964" s="1" t="s">
        <v>16</v>
      </c>
      <c r="AB1964" s="1" t="s">
        <v>29</v>
      </c>
      <c r="AC1964" s="1" t="s">
        <v>40</v>
      </c>
      <c r="AD1964" s="1" t="s">
        <v>19</v>
      </c>
      <c r="AE1964" s="2">
        <v>40146</v>
      </c>
    </row>
    <row r="1965" spans="1:31" x14ac:dyDescent="0.25">
      <c r="A1965">
        <f t="shared" si="277"/>
        <v>1964</v>
      </c>
      <c r="B1965" s="1">
        <v>39717</v>
      </c>
      <c r="C1965" s="2">
        <v>40145</v>
      </c>
      <c r="D1965" s="1" t="s">
        <v>20</v>
      </c>
      <c r="E1965" s="1" t="str">
        <f t="shared" si="270"/>
        <v>*</v>
      </c>
      <c r="F1965" s="1" t="str">
        <f t="shared" si="271"/>
        <v>**</v>
      </c>
      <c r="G1965" s="1" t="str">
        <f t="shared" si="272"/>
        <v>**</v>
      </c>
      <c r="J1965" s="1" t="str">
        <f t="shared" si="273"/>
        <v>**</v>
      </c>
      <c r="P1965" s="1">
        <v>20</v>
      </c>
      <c r="Q1965" s="1">
        <f t="shared" si="278"/>
        <v>3.5000000000000003E-2</v>
      </c>
      <c r="T1965" s="4">
        <v>835.48</v>
      </c>
      <c r="U1965" s="9">
        <f t="shared" si="274"/>
        <v>0</v>
      </c>
      <c r="V1965" s="4">
        <f t="shared" si="275"/>
        <v>41.774000000000001</v>
      </c>
      <c r="W1965" s="1" t="s">
        <v>21</v>
      </c>
      <c r="X1965" s="1">
        <v>16.36</v>
      </c>
      <c r="Y1965" s="4">
        <f t="shared" si="276"/>
        <v>851.84</v>
      </c>
      <c r="Z1965" s="1" t="s">
        <v>49</v>
      </c>
      <c r="AA1965" s="1" t="s">
        <v>28</v>
      </c>
      <c r="AB1965" s="1" t="s">
        <v>29</v>
      </c>
      <c r="AC1965" s="1" t="s">
        <v>55</v>
      </c>
      <c r="AD1965" s="1" t="s">
        <v>19</v>
      </c>
      <c r="AE1965" s="2">
        <v>40147</v>
      </c>
    </row>
    <row r="1966" spans="1:31" x14ac:dyDescent="0.25">
      <c r="A1966">
        <f t="shared" si="277"/>
        <v>1965</v>
      </c>
      <c r="B1966" s="1">
        <v>5511</v>
      </c>
      <c r="C1966" s="2">
        <v>40145</v>
      </c>
      <c r="D1966" s="1" t="s">
        <v>32</v>
      </c>
      <c r="E1966" s="1" t="str">
        <f t="shared" si="270"/>
        <v>***</v>
      </c>
      <c r="F1966" s="1" t="str">
        <f t="shared" si="271"/>
        <v>***</v>
      </c>
      <c r="G1966" s="1" t="str">
        <f t="shared" si="272"/>
        <v>***</v>
      </c>
      <c r="J1966" s="1" t="str">
        <f t="shared" si="273"/>
        <v>***</v>
      </c>
      <c r="P1966" s="1">
        <v>46</v>
      </c>
      <c r="Q1966" s="1">
        <f t="shared" si="278"/>
        <v>0.05</v>
      </c>
      <c r="T1966" s="4">
        <v>129.44</v>
      </c>
      <c r="U1966" s="9">
        <f t="shared" si="274"/>
        <v>0</v>
      </c>
      <c r="V1966" s="4">
        <f t="shared" si="275"/>
        <v>2.8139130434782609</v>
      </c>
      <c r="W1966" s="1" t="s">
        <v>14</v>
      </c>
      <c r="X1966" s="1">
        <v>1.3</v>
      </c>
      <c r="Y1966" s="4">
        <f t="shared" si="276"/>
        <v>130.74</v>
      </c>
      <c r="Z1966" s="1" t="s">
        <v>53</v>
      </c>
      <c r="AA1966" s="1" t="s">
        <v>28</v>
      </c>
      <c r="AB1966" s="1" t="s">
        <v>29</v>
      </c>
      <c r="AC1966" s="1" t="s">
        <v>30</v>
      </c>
      <c r="AD1966" s="1" t="s">
        <v>31</v>
      </c>
      <c r="AE1966" s="2">
        <v>40146</v>
      </c>
    </row>
    <row r="1967" spans="1:31" x14ac:dyDescent="0.25">
      <c r="A1967">
        <f t="shared" si="277"/>
        <v>1966</v>
      </c>
      <c r="B1967" s="1">
        <v>37924</v>
      </c>
      <c r="C1967" s="2">
        <v>40146</v>
      </c>
      <c r="D1967" s="1" t="s">
        <v>20</v>
      </c>
      <c r="E1967" s="1" t="str">
        <f t="shared" si="270"/>
        <v>*</v>
      </c>
      <c r="F1967" s="1" t="str">
        <f t="shared" si="271"/>
        <v>**</v>
      </c>
      <c r="G1967" s="1" t="str">
        <f t="shared" si="272"/>
        <v>**</v>
      </c>
      <c r="J1967" s="1" t="str">
        <f t="shared" si="273"/>
        <v>**</v>
      </c>
      <c r="P1967" s="1">
        <v>49</v>
      </c>
      <c r="Q1967" s="1">
        <f t="shared" si="278"/>
        <v>0.05</v>
      </c>
      <c r="T1967" s="4">
        <v>8094.55</v>
      </c>
      <c r="U1967" s="9">
        <f t="shared" si="274"/>
        <v>1</v>
      </c>
      <c r="V1967" s="4">
        <f t="shared" si="275"/>
        <v>165.19489795918366</v>
      </c>
      <c r="W1967" s="1" t="s">
        <v>21</v>
      </c>
      <c r="X1967" s="1">
        <v>19.989999999999998</v>
      </c>
      <c r="Y1967" s="4">
        <f t="shared" si="276"/>
        <v>8114.54</v>
      </c>
      <c r="Z1967" s="1" t="s">
        <v>49</v>
      </c>
      <c r="AA1967" s="1" t="s">
        <v>37</v>
      </c>
      <c r="AB1967" s="1" t="s">
        <v>29</v>
      </c>
      <c r="AC1967" s="1" t="s">
        <v>55</v>
      </c>
      <c r="AD1967" s="1" t="s">
        <v>19</v>
      </c>
      <c r="AE1967" s="2">
        <v>40146</v>
      </c>
    </row>
    <row r="1968" spans="1:31" x14ac:dyDescent="0.25">
      <c r="A1968">
        <f t="shared" si="277"/>
        <v>1967</v>
      </c>
      <c r="B1968" s="1">
        <v>37924</v>
      </c>
      <c r="C1968" s="2">
        <v>40146</v>
      </c>
      <c r="D1968" s="1" t="s">
        <v>20</v>
      </c>
      <c r="E1968" s="1" t="str">
        <f t="shared" si="270"/>
        <v>*</v>
      </c>
      <c r="F1968" s="1" t="str">
        <f t="shared" si="271"/>
        <v>**</v>
      </c>
      <c r="G1968" s="1" t="str">
        <f t="shared" si="272"/>
        <v>**</v>
      </c>
      <c r="J1968" s="1" t="str">
        <f t="shared" si="273"/>
        <v>**</v>
      </c>
      <c r="P1968" s="1">
        <v>21</v>
      </c>
      <c r="Q1968" s="1">
        <f t="shared" si="278"/>
        <v>3.5000000000000003E-2</v>
      </c>
      <c r="T1968" s="4">
        <v>352.44</v>
      </c>
      <c r="U1968" s="9">
        <f t="shared" si="274"/>
        <v>0</v>
      </c>
      <c r="V1968" s="4">
        <f t="shared" si="275"/>
        <v>16.782857142857143</v>
      </c>
      <c r="W1968" s="1" t="s">
        <v>21</v>
      </c>
      <c r="X1968" s="1">
        <v>8.65</v>
      </c>
      <c r="Y1968" s="4">
        <f t="shared" si="276"/>
        <v>361.09</v>
      </c>
      <c r="Z1968" s="1" t="s">
        <v>22</v>
      </c>
      <c r="AA1968" s="1" t="s">
        <v>37</v>
      </c>
      <c r="AB1968" s="1" t="s">
        <v>29</v>
      </c>
      <c r="AC1968" s="1" t="s">
        <v>30</v>
      </c>
      <c r="AD1968" s="1" t="s">
        <v>19</v>
      </c>
      <c r="AE1968" s="2">
        <v>40146</v>
      </c>
    </row>
    <row r="1969" spans="1:31" x14ac:dyDescent="0.25">
      <c r="A1969">
        <f t="shared" si="277"/>
        <v>1968</v>
      </c>
      <c r="B1969" s="1">
        <v>38947</v>
      </c>
      <c r="C1969" s="2">
        <v>40146</v>
      </c>
      <c r="D1969" s="1" t="s">
        <v>32</v>
      </c>
      <c r="E1969" s="1" t="str">
        <f t="shared" si="270"/>
        <v>***</v>
      </c>
      <c r="F1969" s="1" t="str">
        <f t="shared" si="271"/>
        <v>***</v>
      </c>
      <c r="G1969" s="1" t="str">
        <f t="shared" si="272"/>
        <v>***</v>
      </c>
      <c r="J1969" s="1" t="str">
        <f t="shared" si="273"/>
        <v>***</v>
      </c>
      <c r="P1969" s="1">
        <v>20</v>
      </c>
      <c r="Q1969" s="1">
        <f t="shared" si="278"/>
        <v>3.5000000000000003E-2</v>
      </c>
      <c r="T1969" s="4">
        <v>307.45999999999998</v>
      </c>
      <c r="U1969" s="9">
        <f t="shared" si="274"/>
        <v>0</v>
      </c>
      <c r="V1969" s="4">
        <f t="shared" si="275"/>
        <v>15.372999999999999</v>
      </c>
      <c r="W1969" s="1" t="s">
        <v>21</v>
      </c>
      <c r="X1969" s="1">
        <v>7.4</v>
      </c>
      <c r="Y1969" s="4">
        <f t="shared" si="276"/>
        <v>314.85999999999996</v>
      </c>
      <c r="Z1969" s="1" t="s">
        <v>22</v>
      </c>
      <c r="AA1969" s="1" t="s">
        <v>37</v>
      </c>
      <c r="AB1969" s="1" t="s">
        <v>17</v>
      </c>
      <c r="AC1969" s="1" t="s">
        <v>18</v>
      </c>
      <c r="AD1969" s="1" t="s">
        <v>19</v>
      </c>
      <c r="AE1969" s="2">
        <v>40148</v>
      </c>
    </row>
    <row r="1970" spans="1:31" x14ac:dyDescent="0.25">
      <c r="A1970">
        <f t="shared" si="277"/>
        <v>1969</v>
      </c>
      <c r="B1970" s="1">
        <v>36707</v>
      </c>
      <c r="C1970" s="2">
        <v>40146</v>
      </c>
      <c r="D1970" s="1" t="s">
        <v>36</v>
      </c>
      <c r="E1970" s="1" t="str">
        <f t="shared" si="270"/>
        <v>*</v>
      </c>
      <c r="F1970" s="1" t="str">
        <f t="shared" si="271"/>
        <v>*</v>
      </c>
      <c r="G1970" s="1" t="str">
        <f t="shared" si="272"/>
        <v>*</v>
      </c>
      <c r="J1970" s="1" t="str">
        <f t="shared" si="273"/>
        <v>*</v>
      </c>
      <c r="P1970" s="1">
        <v>47</v>
      </c>
      <c r="Q1970" s="1">
        <f t="shared" si="278"/>
        <v>0.05</v>
      </c>
      <c r="T1970" s="4">
        <v>181.78</v>
      </c>
      <c r="U1970" s="9">
        <f t="shared" si="274"/>
        <v>0</v>
      </c>
      <c r="V1970" s="4">
        <f t="shared" si="275"/>
        <v>3.8676595744680853</v>
      </c>
      <c r="W1970" s="1" t="s">
        <v>21</v>
      </c>
      <c r="X1970" s="1">
        <v>0.71</v>
      </c>
      <c r="Y1970" s="4">
        <f t="shared" si="276"/>
        <v>182.49</v>
      </c>
      <c r="Z1970" s="1" t="s">
        <v>39</v>
      </c>
      <c r="AA1970" s="1" t="s">
        <v>37</v>
      </c>
      <c r="AB1970" s="1" t="s">
        <v>29</v>
      </c>
      <c r="AC1970" s="1" t="s">
        <v>61</v>
      </c>
      <c r="AD1970" s="1" t="s">
        <v>31</v>
      </c>
      <c r="AE1970" s="2">
        <v>40147</v>
      </c>
    </row>
    <row r="1971" spans="1:31" x14ac:dyDescent="0.25">
      <c r="A1971">
        <f t="shared" si="277"/>
        <v>1970</v>
      </c>
      <c r="B1971" s="1">
        <v>20710</v>
      </c>
      <c r="C1971" s="2">
        <v>40146</v>
      </c>
      <c r="D1971" s="1" t="s">
        <v>20</v>
      </c>
      <c r="E1971" s="1" t="str">
        <f t="shared" si="270"/>
        <v>*</v>
      </c>
      <c r="F1971" s="1" t="str">
        <f t="shared" si="271"/>
        <v>**</v>
      </c>
      <c r="G1971" s="1" t="str">
        <f t="shared" si="272"/>
        <v>**</v>
      </c>
      <c r="J1971" s="1" t="str">
        <f t="shared" si="273"/>
        <v>**</v>
      </c>
      <c r="P1971" s="1">
        <v>31</v>
      </c>
      <c r="Q1971" s="1">
        <f t="shared" si="278"/>
        <v>0.04</v>
      </c>
      <c r="T1971" s="4">
        <v>180.7</v>
      </c>
      <c r="U1971" s="9">
        <f t="shared" si="274"/>
        <v>0</v>
      </c>
      <c r="V1971" s="4">
        <f t="shared" si="275"/>
        <v>5.8290322580645162</v>
      </c>
      <c r="W1971" s="1" t="s">
        <v>21</v>
      </c>
      <c r="X1971" s="1">
        <v>3.85</v>
      </c>
      <c r="Y1971" s="4">
        <f t="shared" si="276"/>
        <v>184.54999999999998</v>
      </c>
      <c r="Z1971" s="1" t="s">
        <v>44</v>
      </c>
      <c r="AA1971" s="1" t="s">
        <v>23</v>
      </c>
      <c r="AB1971" s="1" t="s">
        <v>24</v>
      </c>
      <c r="AC1971" s="1" t="s">
        <v>38</v>
      </c>
      <c r="AD1971" s="1" t="s">
        <v>41</v>
      </c>
      <c r="AE1971" s="2">
        <v>40147</v>
      </c>
    </row>
    <row r="1972" spans="1:31" x14ac:dyDescent="0.25">
      <c r="A1972">
        <f t="shared" si="277"/>
        <v>1971</v>
      </c>
      <c r="B1972" s="1">
        <v>20710</v>
      </c>
      <c r="C1972" s="2">
        <v>40146</v>
      </c>
      <c r="D1972" s="1" t="s">
        <v>20</v>
      </c>
      <c r="E1972" s="1" t="str">
        <f t="shared" si="270"/>
        <v>*</v>
      </c>
      <c r="F1972" s="1" t="str">
        <f t="shared" si="271"/>
        <v>**</v>
      </c>
      <c r="G1972" s="1" t="str">
        <f t="shared" si="272"/>
        <v>**</v>
      </c>
      <c r="J1972" s="1" t="str">
        <f t="shared" si="273"/>
        <v>**</v>
      </c>
      <c r="P1972" s="1">
        <v>26</v>
      </c>
      <c r="Q1972" s="1">
        <f t="shared" si="278"/>
        <v>3.5000000000000003E-2</v>
      </c>
      <c r="T1972" s="4">
        <v>67.400000000000006</v>
      </c>
      <c r="U1972" s="9">
        <f t="shared" si="274"/>
        <v>0</v>
      </c>
      <c r="V1972" s="4">
        <f t="shared" si="275"/>
        <v>2.5923076923076924</v>
      </c>
      <c r="W1972" s="1" t="s">
        <v>21</v>
      </c>
      <c r="X1972" s="1">
        <v>0.5</v>
      </c>
      <c r="Y1972" s="4">
        <f t="shared" si="276"/>
        <v>67.900000000000006</v>
      </c>
      <c r="Z1972" s="1" t="s">
        <v>44</v>
      </c>
      <c r="AA1972" s="1" t="s">
        <v>23</v>
      </c>
      <c r="AB1972" s="1" t="s">
        <v>29</v>
      </c>
      <c r="AC1972" s="1" t="s">
        <v>58</v>
      </c>
      <c r="AD1972" s="1" t="s">
        <v>19</v>
      </c>
      <c r="AE1972" s="2">
        <v>40148</v>
      </c>
    </row>
    <row r="1973" spans="1:31" x14ac:dyDescent="0.25">
      <c r="A1973">
        <f t="shared" si="277"/>
        <v>1972</v>
      </c>
      <c r="B1973" s="1">
        <v>12258</v>
      </c>
      <c r="C1973" s="2">
        <v>40147</v>
      </c>
      <c r="D1973" s="1" t="s">
        <v>13</v>
      </c>
      <c r="E1973" s="1" t="str">
        <f t="shared" si="270"/>
        <v>*</v>
      </c>
      <c r="F1973" s="1" t="str">
        <f t="shared" si="271"/>
        <v>*</v>
      </c>
      <c r="G1973" s="1" t="str">
        <f t="shared" si="272"/>
        <v>*</v>
      </c>
      <c r="J1973" s="1" t="str">
        <f t="shared" si="273"/>
        <v>*</v>
      </c>
      <c r="P1973" s="1">
        <v>22</v>
      </c>
      <c r="Q1973" s="1">
        <f t="shared" si="278"/>
        <v>3.5000000000000003E-2</v>
      </c>
      <c r="T1973" s="4">
        <v>2431.13</v>
      </c>
      <c r="U1973" s="9">
        <f t="shared" si="274"/>
        <v>1</v>
      </c>
      <c r="V1973" s="4">
        <f t="shared" si="275"/>
        <v>110.5059090909091</v>
      </c>
      <c r="W1973" s="1" t="s">
        <v>21</v>
      </c>
      <c r="X1973" s="1">
        <v>13.99</v>
      </c>
      <c r="Y1973" s="4">
        <f t="shared" si="276"/>
        <v>2445.12</v>
      </c>
      <c r="Z1973" s="1" t="s">
        <v>22</v>
      </c>
      <c r="AA1973" s="1" t="s">
        <v>37</v>
      </c>
      <c r="AB1973" s="1" t="s">
        <v>17</v>
      </c>
      <c r="AC1973" s="1" t="s">
        <v>18</v>
      </c>
      <c r="AD1973" s="1" t="s">
        <v>26</v>
      </c>
      <c r="AE1973" s="2">
        <v>40151</v>
      </c>
    </row>
    <row r="1974" spans="1:31" x14ac:dyDescent="0.25">
      <c r="A1974">
        <f t="shared" si="277"/>
        <v>1973</v>
      </c>
      <c r="B1974" s="1">
        <v>12258</v>
      </c>
      <c r="C1974" s="2">
        <v>40147</v>
      </c>
      <c r="D1974" s="1" t="s">
        <v>13</v>
      </c>
      <c r="E1974" s="1" t="str">
        <f t="shared" si="270"/>
        <v>*</v>
      </c>
      <c r="F1974" s="1" t="str">
        <f t="shared" si="271"/>
        <v>*</v>
      </c>
      <c r="G1974" s="1" t="str">
        <f t="shared" si="272"/>
        <v>*</v>
      </c>
      <c r="J1974" s="1" t="str">
        <f t="shared" si="273"/>
        <v>*</v>
      </c>
      <c r="P1974" s="1">
        <v>3</v>
      </c>
      <c r="Q1974" s="1">
        <f t="shared" si="278"/>
        <v>0.01</v>
      </c>
      <c r="T1974" s="4">
        <v>561.65</v>
      </c>
      <c r="U1974" s="9">
        <f t="shared" si="274"/>
        <v>0</v>
      </c>
      <c r="V1974" s="4">
        <f t="shared" si="275"/>
        <v>187.21666666666667</v>
      </c>
      <c r="W1974" s="1" t="s">
        <v>33</v>
      </c>
      <c r="X1974" s="1">
        <v>30</v>
      </c>
      <c r="Y1974" s="4">
        <f t="shared" si="276"/>
        <v>591.65</v>
      </c>
      <c r="Z1974" s="1" t="s">
        <v>22</v>
      </c>
      <c r="AA1974" s="1" t="s">
        <v>37</v>
      </c>
      <c r="AB1974" s="1" t="s">
        <v>17</v>
      </c>
      <c r="AC1974" s="1" t="s">
        <v>34</v>
      </c>
      <c r="AD1974" s="1" t="s">
        <v>35</v>
      </c>
      <c r="AE1974" s="2">
        <v>40147</v>
      </c>
    </row>
    <row r="1975" spans="1:31" x14ac:dyDescent="0.25">
      <c r="A1975">
        <f t="shared" si="277"/>
        <v>1974</v>
      </c>
      <c r="B1975" s="1">
        <v>57061</v>
      </c>
      <c r="C1975" s="2">
        <v>40147</v>
      </c>
      <c r="D1975" s="1" t="s">
        <v>13</v>
      </c>
      <c r="E1975" s="1" t="str">
        <f t="shared" si="270"/>
        <v>*</v>
      </c>
      <c r="F1975" s="1" t="str">
        <f t="shared" si="271"/>
        <v>*</v>
      </c>
      <c r="G1975" s="1" t="str">
        <f t="shared" si="272"/>
        <v>*</v>
      </c>
      <c r="J1975" s="1" t="str">
        <f t="shared" si="273"/>
        <v>*</v>
      </c>
      <c r="P1975" s="1">
        <v>21</v>
      </c>
      <c r="Q1975" s="1">
        <f t="shared" si="278"/>
        <v>3.5000000000000003E-2</v>
      </c>
      <c r="T1975" s="4">
        <v>470.79</v>
      </c>
      <c r="U1975" s="9">
        <f t="shared" si="274"/>
        <v>0</v>
      </c>
      <c r="V1975" s="4">
        <f t="shared" si="275"/>
        <v>22.418571428571429</v>
      </c>
      <c r="W1975" s="1" t="s">
        <v>21</v>
      </c>
      <c r="X1975" s="1">
        <v>15.1</v>
      </c>
      <c r="Y1975" s="4">
        <f t="shared" si="276"/>
        <v>485.89000000000004</v>
      </c>
      <c r="Z1975" s="1" t="s">
        <v>44</v>
      </c>
      <c r="AA1975" s="1" t="s">
        <v>23</v>
      </c>
      <c r="AB1975" s="1" t="s">
        <v>29</v>
      </c>
      <c r="AC1975" s="1" t="s">
        <v>43</v>
      </c>
      <c r="AD1975" s="1" t="s">
        <v>19</v>
      </c>
      <c r="AE1975" s="2">
        <v>40154</v>
      </c>
    </row>
    <row r="1976" spans="1:31" x14ac:dyDescent="0.25">
      <c r="A1976">
        <f t="shared" si="277"/>
        <v>1975</v>
      </c>
      <c r="B1976" s="1">
        <v>36416</v>
      </c>
      <c r="C1976" s="2">
        <v>40147</v>
      </c>
      <c r="D1976" s="1" t="s">
        <v>13</v>
      </c>
      <c r="E1976" s="1" t="str">
        <f t="shared" si="270"/>
        <v>*</v>
      </c>
      <c r="F1976" s="1" t="str">
        <f t="shared" si="271"/>
        <v>*</v>
      </c>
      <c r="G1976" s="1" t="str">
        <f t="shared" si="272"/>
        <v>*</v>
      </c>
      <c r="J1976" s="1" t="str">
        <f t="shared" si="273"/>
        <v>*</v>
      </c>
      <c r="P1976" s="1">
        <v>44</v>
      </c>
      <c r="Q1976" s="1">
        <f t="shared" si="278"/>
        <v>0.05</v>
      </c>
      <c r="T1976" s="4">
        <v>276</v>
      </c>
      <c r="U1976" s="9">
        <f t="shared" si="274"/>
        <v>0</v>
      </c>
      <c r="V1976" s="4">
        <f t="shared" si="275"/>
        <v>6.2727272727272725</v>
      </c>
      <c r="W1976" s="1" t="s">
        <v>21</v>
      </c>
      <c r="X1976" s="1">
        <v>5.82</v>
      </c>
      <c r="Y1976" s="4">
        <f t="shared" si="276"/>
        <v>281.82</v>
      </c>
      <c r="Z1976" s="1" t="s">
        <v>22</v>
      </c>
      <c r="AA1976" s="1" t="s">
        <v>28</v>
      </c>
      <c r="AB1976" s="1" t="s">
        <v>29</v>
      </c>
      <c r="AC1976" s="1" t="s">
        <v>40</v>
      </c>
      <c r="AD1976" s="1" t="s">
        <v>19</v>
      </c>
      <c r="AE1976" s="2">
        <v>40151</v>
      </c>
    </row>
    <row r="1977" spans="1:31" x14ac:dyDescent="0.25">
      <c r="A1977">
        <f t="shared" si="277"/>
        <v>1976</v>
      </c>
      <c r="B1977" s="1">
        <v>36416</v>
      </c>
      <c r="C1977" s="2">
        <v>40147</v>
      </c>
      <c r="D1977" s="1" t="s">
        <v>13</v>
      </c>
      <c r="E1977" s="1" t="str">
        <f t="shared" si="270"/>
        <v>*</v>
      </c>
      <c r="F1977" s="1" t="str">
        <f t="shared" si="271"/>
        <v>*</v>
      </c>
      <c r="G1977" s="1" t="str">
        <f t="shared" si="272"/>
        <v>*</v>
      </c>
      <c r="J1977" s="1" t="str">
        <f t="shared" si="273"/>
        <v>*</v>
      </c>
      <c r="P1977" s="1">
        <v>46</v>
      </c>
      <c r="Q1977" s="1">
        <f t="shared" si="278"/>
        <v>0.05</v>
      </c>
      <c r="T1977" s="4">
        <v>132.01</v>
      </c>
      <c r="U1977" s="9">
        <f t="shared" si="274"/>
        <v>0</v>
      </c>
      <c r="V1977" s="4">
        <f t="shared" si="275"/>
        <v>2.8697826086956519</v>
      </c>
      <c r="W1977" s="1" t="s">
        <v>21</v>
      </c>
      <c r="X1977" s="1">
        <v>1.01</v>
      </c>
      <c r="Y1977" s="4">
        <f t="shared" si="276"/>
        <v>133.01999999999998</v>
      </c>
      <c r="Z1977" s="1" t="s">
        <v>22</v>
      </c>
      <c r="AA1977" s="1" t="s">
        <v>28</v>
      </c>
      <c r="AB1977" s="1" t="s">
        <v>29</v>
      </c>
      <c r="AC1977" s="1" t="s">
        <v>30</v>
      </c>
      <c r="AD1977" s="1" t="s">
        <v>31</v>
      </c>
      <c r="AE1977" s="2">
        <v>40151</v>
      </c>
    </row>
    <row r="1978" spans="1:31" x14ac:dyDescent="0.25">
      <c r="A1978">
        <f t="shared" si="277"/>
        <v>1977</v>
      </c>
      <c r="B1978" s="1">
        <v>12258</v>
      </c>
      <c r="C1978" s="2">
        <v>40147</v>
      </c>
      <c r="D1978" s="1" t="s">
        <v>13</v>
      </c>
      <c r="E1978" s="1" t="str">
        <f t="shared" si="270"/>
        <v>*</v>
      </c>
      <c r="F1978" s="1" t="str">
        <f t="shared" si="271"/>
        <v>*</v>
      </c>
      <c r="G1978" s="1" t="str">
        <f t="shared" si="272"/>
        <v>*</v>
      </c>
      <c r="J1978" s="1" t="str">
        <f t="shared" si="273"/>
        <v>*</v>
      </c>
      <c r="P1978" s="1">
        <v>27</v>
      </c>
      <c r="Q1978" s="1">
        <f t="shared" si="278"/>
        <v>3.5000000000000003E-2</v>
      </c>
      <c r="T1978" s="4">
        <v>113.4</v>
      </c>
      <c r="U1978" s="9">
        <f t="shared" si="274"/>
        <v>0</v>
      </c>
      <c r="V1978" s="4">
        <f t="shared" si="275"/>
        <v>4.2</v>
      </c>
      <c r="W1978" s="1" t="s">
        <v>14</v>
      </c>
      <c r="X1978" s="1">
        <v>2</v>
      </c>
      <c r="Y1978" s="4">
        <f t="shared" si="276"/>
        <v>115.4</v>
      </c>
      <c r="Z1978" s="1" t="s">
        <v>22</v>
      </c>
      <c r="AA1978" s="1" t="s">
        <v>37</v>
      </c>
      <c r="AB1978" s="1" t="s">
        <v>29</v>
      </c>
      <c r="AC1978" s="1" t="s">
        <v>61</v>
      </c>
      <c r="AD1978" s="1" t="s">
        <v>31</v>
      </c>
      <c r="AE1978" s="2">
        <v>40154</v>
      </c>
    </row>
    <row r="1979" spans="1:31" x14ac:dyDescent="0.25">
      <c r="A1979">
        <f t="shared" si="277"/>
        <v>1978</v>
      </c>
      <c r="B1979" s="1">
        <v>12258</v>
      </c>
      <c r="C1979" s="2">
        <v>40147</v>
      </c>
      <c r="D1979" s="1" t="s">
        <v>13</v>
      </c>
      <c r="E1979" s="1" t="str">
        <f t="shared" si="270"/>
        <v>*</v>
      </c>
      <c r="F1979" s="1" t="str">
        <f t="shared" si="271"/>
        <v>*</v>
      </c>
      <c r="G1979" s="1" t="str">
        <f t="shared" si="272"/>
        <v>*</v>
      </c>
      <c r="J1979" s="1" t="str">
        <f t="shared" si="273"/>
        <v>*</v>
      </c>
      <c r="P1979" s="1">
        <v>2</v>
      </c>
      <c r="Q1979" s="1">
        <f t="shared" si="278"/>
        <v>0.01</v>
      </c>
      <c r="T1979" s="4">
        <v>55.6</v>
      </c>
      <c r="U1979" s="9">
        <f t="shared" si="274"/>
        <v>0</v>
      </c>
      <c r="V1979" s="4">
        <f t="shared" si="275"/>
        <v>27.8</v>
      </c>
      <c r="W1979" s="1" t="s">
        <v>21</v>
      </c>
      <c r="X1979" s="1">
        <v>49</v>
      </c>
      <c r="Y1979" s="4">
        <f t="shared" si="276"/>
        <v>104.6</v>
      </c>
      <c r="Z1979" s="1" t="s">
        <v>22</v>
      </c>
      <c r="AA1979" s="1" t="s">
        <v>37</v>
      </c>
      <c r="AB1979" s="1" t="s">
        <v>29</v>
      </c>
      <c r="AC1979" s="1" t="s">
        <v>63</v>
      </c>
      <c r="AD1979" s="1" t="s">
        <v>48</v>
      </c>
      <c r="AE1979" s="2">
        <v>40152</v>
      </c>
    </row>
    <row r="1980" spans="1:31" x14ac:dyDescent="0.25">
      <c r="A1980">
        <f t="shared" si="277"/>
        <v>1979</v>
      </c>
      <c r="B1980" s="1">
        <v>57061</v>
      </c>
      <c r="C1980" s="2">
        <v>40147</v>
      </c>
      <c r="D1980" s="1" t="s">
        <v>13</v>
      </c>
      <c r="E1980" s="1" t="str">
        <f t="shared" si="270"/>
        <v>*</v>
      </c>
      <c r="F1980" s="1" t="str">
        <f t="shared" si="271"/>
        <v>*</v>
      </c>
      <c r="G1980" s="1" t="str">
        <f t="shared" si="272"/>
        <v>*</v>
      </c>
      <c r="J1980" s="1" t="str">
        <f t="shared" si="273"/>
        <v>*</v>
      </c>
      <c r="P1980" s="1">
        <v>3</v>
      </c>
      <c r="Q1980" s="1">
        <f t="shared" si="278"/>
        <v>0.01</v>
      </c>
      <c r="T1980" s="4">
        <v>55.17</v>
      </c>
      <c r="U1980" s="9">
        <f t="shared" si="274"/>
        <v>0</v>
      </c>
      <c r="V1980" s="4">
        <f t="shared" si="275"/>
        <v>18.39</v>
      </c>
      <c r="W1980" s="1" t="s">
        <v>21</v>
      </c>
      <c r="X1980" s="1">
        <v>5.03</v>
      </c>
      <c r="Y1980" s="4">
        <f t="shared" si="276"/>
        <v>60.2</v>
      </c>
      <c r="Z1980" s="1" t="s">
        <v>44</v>
      </c>
      <c r="AA1980" s="1" t="s">
        <v>23</v>
      </c>
      <c r="AB1980" s="1" t="s">
        <v>17</v>
      </c>
      <c r="AC1980" s="1" t="s">
        <v>18</v>
      </c>
      <c r="AD1980" s="1" t="s">
        <v>19</v>
      </c>
      <c r="AE1980" s="2">
        <v>40149</v>
      </c>
    </row>
    <row r="1981" spans="1:31" x14ac:dyDescent="0.25">
      <c r="A1981">
        <f t="shared" si="277"/>
        <v>1980</v>
      </c>
      <c r="B1981" s="1">
        <v>57061</v>
      </c>
      <c r="C1981" s="2">
        <v>40147</v>
      </c>
      <c r="D1981" s="1" t="s">
        <v>13</v>
      </c>
      <c r="E1981" s="1" t="str">
        <f t="shared" si="270"/>
        <v>*</v>
      </c>
      <c r="F1981" s="1" t="str">
        <f t="shared" si="271"/>
        <v>*</v>
      </c>
      <c r="G1981" s="1" t="str">
        <f t="shared" si="272"/>
        <v>*</v>
      </c>
      <c r="J1981" s="1" t="str">
        <f t="shared" si="273"/>
        <v>*</v>
      </c>
      <c r="P1981" s="1">
        <v>6</v>
      </c>
      <c r="Q1981" s="1">
        <f t="shared" si="278"/>
        <v>0.01</v>
      </c>
      <c r="T1981" s="4">
        <v>36.56</v>
      </c>
      <c r="U1981" s="9">
        <f t="shared" si="274"/>
        <v>0</v>
      </c>
      <c r="V1981" s="4">
        <f t="shared" si="275"/>
        <v>6.0933333333333337</v>
      </c>
      <c r="W1981" s="1" t="s">
        <v>21</v>
      </c>
      <c r="X1981" s="1">
        <v>0.5</v>
      </c>
      <c r="Y1981" s="4">
        <f t="shared" si="276"/>
        <v>37.06</v>
      </c>
      <c r="Z1981" s="1" t="s">
        <v>44</v>
      </c>
      <c r="AA1981" s="1" t="s">
        <v>23</v>
      </c>
      <c r="AB1981" s="1" t="s">
        <v>29</v>
      </c>
      <c r="AC1981" s="1" t="s">
        <v>58</v>
      </c>
      <c r="AD1981" s="1" t="s">
        <v>19</v>
      </c>
      <c r="AE1981" s="2">
        <v>40147</v>
      </c>
    </row>
    <row r="1982" spans="1:31" x14ac:dyDescent="0.25">
      <c r="A1982">
        <f t="shared" si="277"/>
        <v>1981</v>
      </c>
      <c r="B1982" s="1">
        <v>39844</v>
      </c>
      <c r="C1982" s="2">
        <v>40148</v>
      </c>
      <c r="D1982" s="1" t="s">
        <v>27</v>
      </c>
      <c r="E1982" s="1" t="str">
        <f t="shared" si="270"/>
        <v>*</v>
      </c>
      <c r="F1982" s="1" t="str">
        <f t="shared" si="271"/>
        <v>*</v>
      </c>
      <c r="G1982" s="1" t="str">
        <f t="shared" si="272"/>
        <v>*</v>
      </c>
      <c r="J1982" s="1" t="str">
        <f t="shared" si="273"/>
        <v>*</v>
      </c>
      <c r="P1982" s="1">
        <v>47</v>
      </c>
      <c r="Q1982" s="1">
        <f t="shared" si="278"/>
        <v>0.05</v>
      </c>
      <c r="T1982" s="4">
        <v>4387.24</v>
      </c>
      <c r="U1982" s="9">
        <f t="shared" si="274"/>
        <v>1</v>
      </c>
      <c r="V1982" s="4">
        <f t="shared" si="275"/>
        <v>93.345531914893613</v>
      </c>
      <c r="W1982" s="1" t="s">
        <v>21</v>
      </c>
      <c r="X1982" s="1">
        <v>19.989999999999998</v>
      </c>
      <c r="Y1982" s="4">
        <f t="shared" si="276"/>
        <v>4407.2299999999996</v>
      </c>
      <c r="Z1982" s="1" t="s">
        <v>22</v>
      </c>
      <c r="AA1982" s="1" t="s">
        <v>28</v>
      </c>
      <c r="AB1982" s="1" t="s">
        <v>29</v>
      </c>
      <c r="AC1982" s="1" t="s">
        <v>55</v>
      </c>
      <c r="AD1982" s="1" t="s">
        <v>19</v>
      </c>
      <c r="AE1982" s="2">
        <v>40149</v>
      </c>
    </row>
    <row r="1983" spans="1:31" x14ac:dyDescent="0.25">
      <c r="A1983">
        <f t="shared" si="277"/>
        <v>1982</v>
      </c>
      <c r="B1983" s="1">
        <v>6592</v>
      </c>
      <c r="C1983" s="2">
        <v>40148</v>
      </c>
      <c r="D1983" s="1" t="s">
        <v>13</v>
      </c>
      <c r="E1983" s="1" t="str">
        <f t="shared" si="270"/>
        <v>*</v>
      </c>
      <c r="F1983" s="1" t="str">
        <f t="shared" si="271"/>
        <v>*</v>
      </c>
      <c r="G1983" s="1" t="str">
        <f t="shared" si="272"/>
        <v>*</v>
      </c>
      <c r="J1983" s="1" t="str">
        <f t="shared" si="273"/>
        <v>*</v>
      </c>
      <c r="P1983" s="1">
        <v>33</v>
      </c>
      <c r="Q1983" s="1">
        <f t="shared" si="278"/>
        <v>0.04</v>
      </c>
      <c r="T1983" s="4">
        <v>1621.1</v>
      </c>
      <c r="U1983" s="9">
        <f t="shared" si="274"/>
        <v>1</v>
      </c>
      <c r="V1983" s="4">
        <f t="shared" si="275"/>
        <v>49.124242424242425</v>
      </c>
      <c r="W1983" s="1" t="s">
        <v>14</v>
      </c>
      <c r="X1983" s="1">
        <v>35</v>
      </c>
      <c r="Y1983" s="4">
        <f t="shared" si="276"/>
        <v>1656.1</v>
      </c>
      <c r="Z1983" s="1" t="s">
        <v>22</v>
      </c>
      <c r="AA1983" s="1" t="s">
        <v>16</v>
      </c>
      <c r="AB1983" s="1" t="s">
        <v>29</v>
      </c>
      <c r="AC1983" s="1" t="s">
        <v>55</v>
      </c>
      <c r="AD1983" s="1" t="s">
        <v>48</v>
      </c>
      <c r="AE1983" s="2">
        <v>40150</v>
      </c>
    </row>
    <row r="1984" spans="1:31" x14ac:dyDescent="0.25">
      <c r="A1984">
        <f t="shared" si="277"/>
        <v>1983</v>
      </c>
      <c r="B1984" s="1">
        <v>38594</v>
      </c>
      <c r="C1984" s="2">
        <v>40148</v>
      </c>
      <c r="D1984" s="1" t="s">
        <v>36</v>
      </c>
      <c r="E1984" s="1" t="str">
        <f t="shared" si="270"/>
        <v>*</v>
      </c>
      <c r="F1984" s="1" t="str">
        <f t="shared" si="271"/>
        <v>*</v>
      </c>
      <c r="G1984" s="1" t="str">
        <f t="shared" si="272"/>
        <v>*</v>
      </c>
      <c r="J1984" s="1" t="str">
        <f t="shared" si="273"/>
        <v>*</v>
      </c>
      <c r="P1984" s="1">
        <v>26</v>
      </c>
      <c r="Q1984" s="1">
        <f t="shared" si="278"/>
        <v>3.5000000000000003E-2</v>
      </c>
      <c r="T1984" s="4">
        <v>1011.9</v>
      </c>
      <c r="U1984" s="9">
        <f t="shared" si="274"/>
        <v>1</v>
      </c>
      <c r="V1984" s="4">
        <f t="shared" si="275"/>
        <v>38.919230769230765</v>
      </c>
      <c r="W1984" s="1" t="s">
        <v>21</v>
      </c>
      <c r="X1984" s="1">
        <v>1.99</v>
      </c>
      <c r="Y1984" s="4">
        <f t="shared" si="276"/>
        <v>1013.89</v>
      </c>
      <c r="Z1984" s="1" t="s">
        <v>15</v>
      </c>
      <c r="AA1984" s="1" t="s">
        <v>28</v>
      </c>
      <c r="AB1984" s="1" t="s">
        <v>24</v>
      </c>
      <c r="AC1984" s="1" t="s">
        <v>38</v>
      </c>
      <c r="AD1984" s="1" t="s">
        <v>41</v>
      </c>
      <c r="AE1984" s="2">
        <v>40149</v>
      </c>
    </row>
    <row r="1985" spans="1:31" x14ac:dyDescent="0.25">
      <c r="A1985">
        <f t="shared" si="277"/>
        <v>1984</v>
      </c>
      <c r="B1985" s="1">
        <v>6592</v>
      </c>
      <c r="C1985" s="2">
        <v>40148</v>
      </c>
      <c r="D1985" s="1" t="s">
        <v>13</v>
      </c>
      <c r="E1985" s="1" t="str">
        <f t="shared" si="270"/>
        <v>*</v>
      </c>
      <c r="F1985" s="1" t="str">
        <f t="shared" si="271"/>
        <v>*</v>
      </c>
      <c r="G1985" s="1" t="str">
        <f t="shared" si="272"/>
        <v>*</v>
      </c>
      <c r="J1985" s="1" t="str">
        <f t="shared" si="273"/>
        <v>*</v>
      </c>
      <c r="P1985" s="1">
        <v>29</v>
      </c>
      <c r="Q1985" s="1">
        <f t="shared" si="278"/>
        <v>3.5000000000000003E-2</v>
      </c>
      <c r="T1985" s="4">
        <v>194.29</v>
      </c>
      <c r="U1985" s="9">
        <f t="shared" si="274"/>
        <v>0</v>
      </c>
      <c r="V1985" s="4">
        <f t="shared" si="275"/>
        <v>6.6996551724137925</v>
      </c>
      <c r="W1985" s="1" t="s">
        <v>21</v>
      </c>
      <c r="X1985" s="1">
        <v>8.3699999999999992</v>
      </c>
      <c r="Y1985" s="4">
        <f t="shared" si="276"/>
        <v>202.66</v>
      </c>
      <c r="Z1985" s="1" t="s">
        <v>22</v>
      </c>
      <c r="AA1985" s="1" t="s">
        <v>16</v>
      </c>
      <c r="AB1985" s="1" t="s">
        <v>29</v>
      </c>
      <c r="AC1985" s="1" t="s">
        <v>45</v>
      </c>
      <c r="AD1985" s="1" t="s">
        <v>41</v>
      </c>
      <c r="AE1985" s="2">
        <v>40155</v>
      </c>
    </row>
    <row r="1986" spans="1:31" x14ac:dyDescent="0.25">
      <c r="A1986">
        <f t="shared" si="277"/>
        <v>1985</v>
      </c>
      <c r="B1986" s="1">
        <v>52070</v>
      </c>
      <c r="C1986" s="2">
        <v>40148</v>
      </c>
      <c r="D1986" s="1" t="s">
        <v>27</v>
      </c>
      <c r="E1986" s="1" t="str">
        <f t="shared" si="270"/>
        <v>*</v>
      </c>
      <c r="F1986" s="1" t="str">
        <f t="shared" si="271"/>
        <v>*</v>
      </c>
      <c r="G1986" s="1" t="str">
        <f t="shared" si="272"/>
        <v>*</v>
      </c>
      <c r="J1986" s="1" t="str">
        <f t="shared" si="273"/>
        <v>*</v>
      </c>
      <c r="P1986" s="1">
        <v>29</v>
      </c>
      <c r="Q1986" s="1">
        <f t="shared" si="278"/>
        <v>3.5000000000000003E-2</v>
      </c>
      <c r="T1986" s="4">
        <v>67.97</v>
      </c>
      <c r="U1986" s="9">
        <f t="shared" si="274"/>
        <v>0</v>
      </c>
      <c r="V1986" s="4">
        <f t="shared" si="275"/>
        <v>2.343793103448276</v>
      </c>
      <c r="W1986" s="1" t="s">
        <v>21</v>
      </c>
      <c r="X1986" s="1">
        <v>5.2</v>
      </c>
      <c r="Y1986" s="4">
        <f t="shared" si="276"/>
        <v>73.17</v>
      </c>
      <c r="Z1986" s="1" t="s">
        <v>51</v>
      </c>
      <c r="AA1986" s="1" t="s">
        <v>28</v>
      </c>
      <c r="AB1986" s="1" t="s">
        <v>29</v>
      </c>
      <c r="AC1986" s="1" t="s">
        <v>30</v>
      </c>
      <c r="AD1986" s="1" t="s">
        <v>31</v>
      </c>
      <c r="AE1986" s="2">
        <v>40150</v>
      </c>
    </row>
    <row r="1987" spans="1:31" x14ac:dyDescent="0.25">
      <c r="A1987">
        <f t="shared" si="277"/>
        <v>1986</v>
      </c>
      <c r="B1987" s="1">
        <v>46113</v>
      </c>
      <c r="C1987" s="2">
        <v>40149</v>
      </c>
      <c r="D1987" s="1" t="s">
        <v>27</v>
      </c>
      <c r="E1987" s="1" t="str">
        <f t="shared" ref="E1987:E2050" si="279">IF(D1987="Critical","***","*")</f>
        <v>*</v>
      </c>
      <c r="F1987" s="1" t="str">
        <f t="shared" ref="F1987:F2050" si="280">IF(D1987="Critical","***",IF(D1987="High","**","*"))</f>
        <v>*</v>
      </c>
      <c r="G1987" s="1" t="str">
        <f t="shared" ref="G1987:G2050" si="281">VLOOKUP(D1987,$H$6:$I$10,2,FALSE)</f>
        <v>*</v>
      </c>
      <c r="J1987" s="1" t="str">
        <f t="shared" ref="J1987:J2050" si="282">HLOOKUP(D1987,$K$5:$O$6,2,FALSE)</f>
        <v>*</v>
      </c>
      <c r="P1987" s="1">
        <v>18</v>
      </c>
      <c r="Q1987" s="1">
        <f t="shared" si="278"/>
        <v>0.02</v>
      </c>
      <c r="T1987" s="4">
        <v>2567.13</v>
      </c>
      <c r="U1987" s="9">
        <f t="shared" ref="U1987:U2050" si="283">IF(T1987&gt;1000,1,0)</f>
        <v>1</v>
      </c>
      <c r="V1987" s="4">
        <f t="shared" ref="V1987:V2050" si="284">T1987/P1987</f>
        <v>142.61833333333334</v>
      </c>
      <c r="W1987" s="1" t="s">
        <v>14</v>
      </c>
      <c r="X1987" s="1">
        <v>24.49</v>
      </c>
      <c r="Y1987" s="4">
        <f t="shared" ref="Y1987:Y2050" si="285">X1987+T1987</f>
        <v>2591.62</v>
      </c>
      <c r="Z1987" s="1" t="s">
        <v>49</v>
      </c>
      <c r="AA1987" s="1" t="s">
        <v>23</v>
      </c>
      <c r="AB1987" s="1" t="s">
        <v>17</v>
      </c>
      <c r="AC1987" s="1" t="s">
        <v>18</v>
      </c>
      <c r="AD1987" s="1" t="s">
        <v>48</v>
      </c>
      <c r="AE1987" s="2">
        <v>40150</v>
      </c>
    </row>
    <row r="1988" spans="1:31" x14ac:dyDescent="0.25">
      <c r="A1988">
        <f t="shared" ref="A1988:A2051" si="286">A1987+1</f>
        <v>1987</v>
      </c>
      <c r="B1988" s="1">
        <v>645</v>
      </c>
      <c r="C1988" s="2">
        <v>40149</v>
      </c>
      <c r="D1988" s="1" t="s">
        <v>20</v>
      </c>
      <c r="E1988" s="1" t="str">
        <f t="shared" si="279"/>
        <v>*</v>
      </c>
      <c r="F1988" s="1" t="str">
        <f t="shared" si="280"/>
        <v>**</v>
      </c>
      <c r="G1988" s="1" t="str">
        <f t="shared" si="281"/>
        <v>**</v>
      </c>
      <c r="J1988" s="1" t="str">
        <f t="shared" si="282"/>
        <v>**</v>
      </c>
      <c r="P1988" s="1">
        <v>42</v>
      </c>
      <c r="Q1988" s="1">
        <f t="shared" ref="Q1988:Q2051" si="287">VLOOKUP(P1988,$R$5:$S$10,2,TRUE)</f>
        <v>0.05</v>
      </c>
      <c r="T1988" s="4">
        <v>557.85</v>
      </c>
      <c r="U1988" s="9">
        <f t="shared" si="283"/>
        <v>0</v>
      </c>
      <c r="V1988" s="4">
        <f t="shared" si="284"/>
        <v>13.282142857142858</v>
      </c>
      <c r="W1988" s="1" t="s">
        <v>21</v>
      </c>
      <c r="X1988" s="1">
        <v>4.9800000000000004</v>
      </c>
      <c r="Y1988" s="4">
        <f t="shared" si="285"/>
        <v>562.83000000000004</v>
      </c>
      <c r="Z1988" s="1" t="s">
        <v>50</v>
      </c>
      <c r="AA1988" s="1" t="s">
        <v>16</v>
      </c>
      <c r="AB1988" s="1" t="s">
        <v>29</v>
      </c>
      <c r="AC1988" s="1" t="s">
        <v>43</v>
      </c>
      <c r="AD1988" s="1" t="s">
        <v>19</v>
      </c>
      <c r="AE1988" s="2">
        <v>40151</v>
      </c>
    </row>
    <row r="1989" spans="1:31" x14ac:dyDescent="0.25">
      <c r="A1989">
        <f t="shared" si="286"/>
        <v>1988</v>
      </c>
      <c r="B1989" s="1">
        <v>36355</v>
      </c>
      <c r="C1989" s="2">
        <v>40149</v>
      </c>
      <c r="D1989" s="1" t="s">
        <v>36</v>
      </c>
      <c r="E1989" s="1" t="str">
        <f t="shared" si="279"/>
        <v>*</v>
      </c>
      <c r="F1989" s="1" t="str">
        <f t="shared" si="280"/>
        <v>*</v>
      </c>
      <c r="G1989" s="1" t="str">
        <f t="shared" si="281"/>
        <v>*</v>
      </c>
      <c r="J1989" s="1" t="str">
        <f t="shared" si="282"/>
        <v>*</v>
      </c>
      <c r="P1989" s="1">
        <v>6</v>
      </c>
      <c r="Q1989" s="1">
        <f t="shared" si="287"/>
        <v>0.01</v>
      </c>
      <c r="T1989" s="4">
        <v>129.5</v>
      </c>
      <c r="U1989" s="9">
        <f t="shared" si="283"/>
        <v>0</v>
      </c>
      <c r="V1989" s="4">
        <f t="shared" si="284"/>
        <v>21.583333333333332</v>
      </c>
      <c r="W1989" s="1" t="s">
        <v>21</v>
      </c>
      <c r="X1989" s="1">
        <v>6.68</v>
      </c>
      <c r="Y1989" s="4">
        <f t="shared" si="285"/>
        <v>136.18</v>
      </c>
      <c r="Z1989" s="1" t="s">
        <v>44</v>
      </c>
      <c r="AA1989" s="1" t="s">
        <v>37</v>
      </c>
      <c r="AB1989" s="1" t="s">
        <v>17</v>
      </c>
      <c r="AC1989" s="1" t="s">
        <v>18</v>
      </c>
      <c r="AD1989" s="1" t="s">
        <v>19</v>
      </c>
      <c r="AE1989" s="2">
        <v>40149</v>
      </c>
    </row>
    <row r="1990" spans="1:31" x14ac:dyDescent="0.25">
      <c r="A1990">
        <f t="shared" si="286"/>
        <v>1989</v>
      </c>
      <c r="B1990" s="1">
        <v>36355</v>
      </c>
      <c r="C1990" s="2">
        <v>40149</v>
      </c>
      <c r="D1990" s="1" t="s">
        <v>36</v>
      </c>
      <c r="E1990" s="1" t="str">
        <f t="shared" si="279"/>
        <v>*</v>
      </c>
      <c r="F1990" s="1" t="str">
        <f t="shared" si="280"/>
        <v>*</v>
      </c>
      <c r="G1990" s="1" t="str">
        <f t="shared" si="281"/>
        <v>*</v>
      </c>
      <c r="J1990" s="1" t="str">
        <f t="shared" si="282"/>
        <v>*</v>
      </c>
      <c r="P1990" s="1">
        <v>10</v>
      </c>
      <c r="Q1990" s="1">
        <f t="shared" si="287"/>
        <v>0.02</v>
      </c>
      <c r="T1990" s="4">
        <v>125.95</v>
      </c>
      <c r="U1990" s="9">
        <f t="shared" si="283"/>
        <v>0</v>
      </c>
      <c r="V1990" s="4">
        <f t="shared" si="284"/>
        <v>12.595000000000001</v>
      </c>
      <c r="W1990" s="1" t="s">
        <v>21</v>
      </c>
      <c r="X1990" s="1">
        <v>2.36</v>
      </c>
      <c r="Y1990" s="4">
        <f t="shared" si="285"/>
        <v>128.31</v>
      </c>
      <c r="Z1990" s="1" t="s">
        <v>44</v>
      </c>
      <c r="AA1990" s="1" t="s">
        <v>37</v>
      </c>
      <c r="AB1990" s="1" t="s">
        <v>29</v>
      </c>
      <c r="AC1990" s="1" t="s">
        <v>30</v>
      </c>
      <c r="AD1990" s="1" t="s">
        <v>31</v>
      </c>
      <c r="AE1990" s="2">
        <v>40150</v>
      </c>
    </row>
    <row r="1991" spans="1:31" x14ac:dyDescent="0.25">
      <c r="A1991">
        <f t="shared" si="286"/>
        <v>1990</v>
      </c>
      <c r="B1991" s="1">
        <v>49668</v>
      </c>
      <c r="C1991" s="2">
        <v>40149</v>
      </c>
      <c r="D1991" s="1" t="s">
        <v>13</v>
      </c>
      <c r="E1991" s="1" t="str">
        <f t="shared" si="279"/>
        <v>*</v>
      </c>
      <c r="F1991" s="1" t="str">
        <f t="shared" si="280"/>
        <v>*</v>
      </c>
      <c r="G1991" s="1" t="str">
        <f t="shared" si="281"/>
        <v>*</v>
      </c>
      <c r="J1991" s="1" t="str">
        <f t="shared" si="282"/>
        <v>*</v>
      </c>
      <c r="P1991" s="1">
        <v>25</v>
      </c>
      <c r="Q1991" s="1">
        <f t="shared" si="287"/>
        <v>3.5000000000000003E-2</v>
      </c>
      <c r="T1991" s="4">
        <v>93.22</v>
      </c>
      <c r="U1991" s="9">
        <f t="shared" si="283"/>
        <v>0</v>
      </c>
      <c r="V1991" s="4">
        <f t="shared" si="284"/>
        <v>3.7288000000000001</v>
      </c>
      <c r="W1991" s="1" t="s">
        <v>21</v>
      </c>
      <c r="X1991" s="1">
        <v>0.94</v>
      </c>
      <c r="Y1991" s="4">
        <f t="shared" si="285"/>
        <v>94.16</v>
      </c>
      <c r="Z1991" s="1" t="s">
        <v>22</v>
      </c>
      <c r="AA1991" s="1" t="s">
        <v>37</v>
      </c>
      <c r="AB1991" s="1" t="s">
        <v>29</v>
      </c>
      <c r="AC1991" s="1" t="s">
        <v>61</v>
      </c>
      <c r="AD1991" s="1" t="s">
        <v>31</v>
      </c>
      <c r="AE1991" s="2">
        <v>40156</v>
      </c>
    </row>
    <row r="1992" spans="1:31" x14ac:dyDescent="0.25">
      <c r="A1992">
        <f t="shared" si="286"/>
        <v>1991</v>
      </c>
      <c r="B1992" s="1">
        <v>36355</v>
      </c>
      <c r="C1992" s="2">
        <v>40149</v>
      </c>
      <c r="D1992" s="1" t="s">
        <v>36</v>
      </c>
      <c r="E1992" s="1" t="str">
        <f t="shared" si="279"/>
        <v>*</v>
      </c>
      <c r="F1992" s="1" t="str">
        <f t="shared" si="280"/>
        <v>*</v>
      </c>
      <c r="G1992" s="1" t="str">
        <f t="shared" si="281"/>
        <v>*</v>
      </c>
      <c r="J1992" s="1" t="str">
        <f t="shared" si="282"/>
        <v>*</v>
      </c>
      <c r="P1992" s="1">
        <v>43</v>
      </c>
      <c r="Q1992" s="1">
        <f t="shared" si="287"/>
        <v>0.05</v>
      </c>
      <c r="T1992" s="4">
        <v>90.93</v>
      </c>
      <c r="U1992" s="9">
        <f t="shared" si="283"/>
        <v>0</v>
      </c>
      <c r="V1992" s="4">
        <f t="shared" si="284"/>
        <v>2.1146511627906976</v>
      </c>
      <c r="W1992" s="1" t="s">
        <v>21</v>
      </c>
      <c r="X1992" s="1">
        <v>2.56</v>
      </c>
      <c r="Y1992" s="4">
        <f t="shared" si="285"/>
        <v>93.490000000000009</v>
      </c>
      <c r="Z1992" s="1" t="s">
        <v>44</v>
      </c>
      <c r="AA1992" s="1" t="s">
        <v>37</v>
      </c>
      <c r="AB1992" s="1" t="s">
        <v>29</v>
      </c>
      <c r="AC1992" s="1" t="s">
        <v>45</v>
      </c>
      <c r="AD1992" s="1" t="s">
        <v>41</v>
      </c>
      <c r="AE1992" s="2">
        <v>40150</v>
      </c>
    </row>
    <row r="1993" spans="1:31" x14ac:dyDescent="0.25">
      <c r="A1993">
        <f t="shared" si="286"/>
        <v>1992</v>
      </c>
      <c r="B1993" s="1">
        <v>21635</v>
      </c>
      <c r="C1993" s="2">
        <v>40149</v>
      </c>
      <c r="D1993" s="1" t="s">
        <v>13</v>
      </c>
      <c r="E1993" s="1" t="str">
        <f t="shared" si="279"/>
        <v>*</v>
      </c>
      <c r="F1993" s="1" t="str">
        <f t="shared" si="280"/>
        <v>*</v>
      </c>
      <c r="G1993" s="1" t="str">
        <f t="shared" si="281"/>
        <v>*</v>
      </c>
      <c r="J1993" s="1" t="str">
        <f t="shared" si="282"/>
        <v>*</v>
      </c>
      <c r="P1993" s="1">
        <v>2</v>
      </c>
      <c r="Q1993" s="1">
        <f t="shared" si="287"/>
        <v>0.01</v>
      </c>
      <c r="T1993" s="4">
        <v>65.31</v>
      </c>
      <c r="U1993" s="9">
        <f t="shared" si="283"/>
        <v>0</v>
      </c>
      <c r="V1993" s="4">
        <f t="shared" si="284"/>
        <v>32.655000000000001</v>
      </c>
      <c r="W1993" s="1" t="s">
        <v>21</v>
      </c>
      <c r="X1993" s="1">
        <v>12.98</v>
      </c>
      <c r="Y1993" s="4">
        <f t="shared" si="285"/>
        <v>78.290000000000006</v>
      </c>
      <c r="Z1993" s="1" t="s">
        <v>49</v>
      </c>
      <c r="AA1993" s="1" t="s">
        <v>16</v>
      </c>
      <c r="AB1993" s="1" t="s">
        <v>29</v>
      </c>
      <c r="AC1993" s="1" t="s">
        <v>43</v>
      </c>
      <c r="AD1993" s="1" t="s">
        <v>19</v>
      </c>
      <c r="AE1993" s="2">
        <v>40149</v>
      </c>
    </row>
    <row r="1994" spans="1:31" x14ac:dyDescent="0.25">
      <c r="A1994">
        <f t="shared" si="286"/>
        <v>1993</v>
      </c>
      <c r="B1994" s="1">
        <v>36355</v>
      </c>
      <c r="C1994" s="2">
        <v>40149</v>
      </c>
      <c r="D1994" s="1" t="s">
        <v>36</v>
      </c>
      <c r="E1994" s="1" t="str">
        <f t="shared" si="279"/>
        <v>*</v>
      </c>
      <c r="F1994" s="1" t="str">
        <f t="shared" si="280"/>
        <v>*</v>
      </c>
      <c r="G1994" s="1" t="str">
        <f t="shared" si="281"/>
        <v>*</v>
      </c>
      <c r="J1994" s="1" t="str">
        <f t="shared" si="282"/>
        <v>*</v>
      </c>
      <c r="P1994" s="1">
        <v>9</v>
      </c>
      <c r="Q1994" s="1">
        <f t="shared" si="287"/>
        <v>0.01</v>
      </c>
      <c r="T1994" s="4">
        <v>61.43</v>
      </c>
      <c r="U1994" s="9">
        <f t="shared" si="283"/>
        <v>0</v>
      </c>
      <c r="V1994" s="4">
        <f t="shared" si="284"/>
        <v>6.8255555555555558</v>
      </c>
      <c r="W1994" s="1" t="s">
        <v>14</v>
      </c>
      <c r="X1994" s="1">
        <v>7.78</v>
      </c>
      <c r="Y1994" s="4">
        <f t="shared" si="285"/>
        <v>69.209999999999994</v>
      </c>
      <c r="Z1994" s="1" t="s">
        <v>44</v>
      </c>
      <c r="AA1994" s="1" t="s">
        <v>37</v>
      </c>
      <c r="AB1994" s="1" t="s">
        <v>29</v>
      </c>
      <c r="AC1994" s="1" t="s">
        <v>43</v>
      </c>
      <c r="AD1994" s="1" t="s">
        <v>19</v>
      </c>
      <c r="AE1994" s="2">
        <v>40149</v>
      </c>
    </row>
    <row r="1995" spans="1:31" x14ac:dyDescent="0.25">
      <c r="A1995">
        <f t="shared" si="286"/>
        <v>1994</v>
      </c>
      <c r="B1995" s="1">
        <v>17317</v>
      </c>
      <c r="C1995" s="2">
        <v>40150</v>
      </c>
      <c r="D1995" s="1" t="s">
        <v>27</v>
      </c>
      <c r="E1995" s="1" t="str">
        <f t="shared" si="279"/>
        <v>*</v>
      </c>
      <c r="F1995" s="1" t="str">
        <f t="shared" si="280"/>
        <v>*</v>
      </c>
      <c r="G1995" s="1" t="str">
        <f t="shared" si="281"/>
        <v>*</v>
      </c>
      <c r="J1995" s="1" t="str">
        <f t="shared" si="282"/>
        <v>*</v>
      </c>
      <c r="P1995" s="1">
        <v>7</v>
      </c>
      <c r="Q1995" s="1">
        <f t="shared" si="287"/>
        <v>0.01</v>
      </c>
      <c r="T1995" s="4">
        <v>34.659999999999997</v>
      </c>
      <c r="U1995" s="9">
        <f t="shared" si="283"/>
        <v>0</v>
      </c>
      <c r="V1995" s="4">
        <f t="shared" si="284"/>
        <v>4.9514285714285711</v>
      </c>
      <c r="W1995" s="1" t="s">
        <v>21</v>
      </c>
      <c r="X1995" s="1">
        <v>4.99</v>
      </c>
      <c r="Y1995" s="4">
        <f t="shared" si="285"/>
        <v>39.65</v>
      </c>
      <c r="Z1995" s="1" t="s">
        <v>44</v>
      </c>
      <c r="AA1995" s="1" t="s">
        <v>28</v>
      </c>
      <c r="AB1995" s="1" t="s">
        <v>29</v>
      </c>
      <c r="AC1995" s="1" t="s">
        <v>57</v>
      </c>
      <c r="AD1995" s="1" t="s">
        <v>19</v>
      </c>
      <c r="AE1995" s="2">
        <v>40152</v>
      </c>
    </row>
    <row r="1996" spans="1:31" x14ac:dyDescent="0.25">
      <c r="A1996">
        <f t="shared" si="286"/>
        <v>1995</v>
      </c>
      <c r="B1996" s="1">
        <v>13479</v>
      </c>
      <c r="C1996" s="2">
        <v>40151</v>
      </c>
      <c r="D1996" s="1" t="s">
        <v>20</v>
      </c>
      <c r="E1996" s="1" t="str">
        <f t="shared" si="279"/>
        <v>*</v>
      </c>
      <c r="F1996" s="1" t="str">
        <f t="shared" si="280"/>
        <v>**</v>
      </c>
      <c r="G1996" s="1" t="str">
        <f t="shared" si="281"/>
        <v>**</v>
      </c>
      <c r="J1996" s="1" t="str">
        <f t="shared" si="282"/>
        <v>**</v>
      </c>
      <c r="P1996" s="1">
        <v>13</v>
      </c>
      <c r="Q1996" s="1">
        <f t="shared" si="287"/>
        <v>0.02</v>
      </c>
      <c r="T1996" s="4">
        <v>2206.991</v>
      </c>
      <c r="U1996" s="9">
        <f t="shared" si="283"/>
        <v>1</v>
      </c>
      <c r="V1996" s="4">
        <f t="shared" si="284"/>
        <v>169.76853846153847</v>
      </c>
      <c r="W1996" s="1" t="s">
        <v>21</v>
      </c>
      <c r="X1996" s="1">
        <v>5.26</v>
      </c>
      <c r="Y1996" s="4">
        <f t="shared" si="285"/>
        <v>2212.2510000000002</v>
      </c>
      <c r="Z1996" s="1" t="s">
        <v>22</v>
      </c>
      <c r="AA1996" s="1" t="s">
        <v>16</v>
      </c>
      <c r="AB1996" s="1" t="s">
        <v>24</v>
      </c>
      <c r="AC1996" s="1" t="s">
        <v>25</v>
      </c>
      <c r="AD1996" s="1" t="s">
        <v>19</v>
      </c>
      <c r="AE1996" s="2">
        <v>40152</v>
      </c>
    </row>
    <row r="1997" spans="1:31" x14ac:dyDescent="0.25">
      <c r="A1997">
        <f t="shared" si="286"/>
        <v>1996</v>
      </c>
      <c r="B1997" s="1">
        <v>15040</v>
      </c>
      <c r="C1997" s="2">
        <v>40151</v>
      </c>
      <c r="D1997" s="1" t="s">
        <v>13</v>
      </c>
      <c r="E1997" s="1" t="str">
        <f t="shared" si="279"/>
        <v>*</v>
      </c>
      <c r="F1997" s="1" t="str">
        <f t="shared" si="280"/>
        <v>*</v>
      </c>
      <c r="G1997" s="1" t="str">
        <f t="shared" si="281"/>
        <v>*</v>
      </c>
      <c r="J1997" s="1" t="str">
        <f t="shared" si="282"/>
        <v>*</v>
      </c>
      <c r="P1997" s="1">
        <v>48</v>
      </c>
      <c r="Q1997" s="1">
        <f t="shared" si="287"/>
        <v>0.05</v>
      </c>
      <c r="T1997" s="4">
        <v>410.35</v>
      </c>
      <c r="U1997" s="9">
        <f t="shared" si="283"/>
        <v>0</v>
      </c>
      <c r="V1997" s="4">
        <f t="shared" si="284"/>
        <v>8.5489583333333332</v>
      </c>
      <c r="W1997" s="1" t="s">
        <v>14</v>
      </c>
      <c r="X1997" s="1">
        <v>2.15</v>
      </c>
      <c r="Y1997" s="4">
        <f t="shared" si="285"/>
        <v>412.5</v>
      </c>
      <c r="Z1997" s="1" t="s">
        <v>49</v>
      </c>
      <c r="AA1997" s="1" t="s">
        <v>16</v>
      </c>
      <c r="AB1997" s="1" t="s">
        <v>29</v>
      </c>
      <c r="AC1997" s="1" t="s">
        <v>40</v>
      </c>
      <c r="AD1997" s="1" t="s">
        <v>31</v>
      </c>
      <c r="AE1997" s="2">
        <v>40155</v>
      </c>
    </row>
    <row r="1998" spans="1:31" x14ac:dyDescent="0.25">
      <c r="A1998">
        <f t="shared" si="286"/>
        <v>1997</v>
      </c>
      <c r="B1998" s="1">
        <v>13479</v>
      </c>
      <c r="C1998" s="2">
        <v>40151</v>
      </c>
      <c r="D1998" s="1" t="s">
        <v>20</v>
      </c>
      <c r="E1998" s="1" t="str">
        <f t="shared" si="279"/>
        <v>*</v>
      </c>
      <c r="F1998" s="1" t="str">
        <f t="shared" si="280"/>
        <v>**</v>
      </c>
      <c r="G1998" s="1" t="str">
        <f t="shared" si="281"/>
        <v>**</v>
      </c>
      <c r="J1998" s="1" t="str">
        <f t="shared" si="282"/>
        <v>**</v>
      </c>
      <c r="P1998" s="1">
        <v>3</v>
      </c>
      <c r="Q1998" s="1">
        <f t="shared" si="287"/>
        <v>0.01</v>
      </c>
      <c r="T1998" s="4">
        <v>292.95999999999998</v>
      </c>
      <c r="U1998" s="9">
        <f t="shared" si="283"/>
        <v>0</v>
      </c>
      <c r="V1998" s="4">
        <f t="shared" si="284"/>
        <v>97.653333333333322</v>
      </c>
      <c r="W1998" s="1" t="s">
        <v>21</v>
      </c>
      <c r="X1998" s="1">
        <v>19.989999999999998</v>
      </c>
      <c r="Y1998" s="4">
        <f t="shared" si="285"/>
        <v>312.95</v>
      </c>
      <c r="Z1998" s="1" t="s">
        <v>22</v>
      </c>
      <c r="AA1998" s="1" t="s">
        <v>16</v>
      </c>
      <c r="AB1998" s="1" t="s">
        <v>24</v>
      </c>
      <c r="AC1998" s="1" t="s">
        <v>38</v>
      </c>
      <c r="AD1998" s="1" t="s">
        <v>19</v>
      </c>
      <c r="AE1998" s="2">
        <v>40153</v>
      </c>
    </row>
    <row r="1999" spans="1:31" x14ac:dyDescent="0.25">
      <c r="A1999">
        <f t="shared" si="286"/>
        <v>1998</v>
      </c>
      <c r="B1999" s="1">
        <v>29889</v>
      </c>
      <c r="C1999" s="2">
        <v>40151</v>
      </c>
      <c r="D1999" s="1" t="s">
        <v>27</v>
      </c>
      <c r="E1999" s="1" t="str">
        <f t="shared" si="279"/>
        <v>*</v>
      </c>
      <c r="F1999" s="1" t="str">
        <f t="shared" si="280"/>
        <v>*</v>
      </c>
      <c r="G1999" s="1" t="str">
        <f t="shared" si="281"/>
        <v>*</v>
      </c>
      <c r="J1999" s="1" t="str">
        <f t="shared" si="282"/>
        <v>*</v>
      </c>
      <c r="P1999" s="1">
        <v>44</v>
      </c>
      <c r="Q1999" s="1">
        <f t="shared" si="287"/>
        <v>0.05</v>
      </c>
      <c r="T1999" s="4">
        <v>243.5</v>
      </c>
      <c r="U1999" s="9">
        <f t="shared" si="283"/>
        <v>0</v>
      </c>
      <c r="V1999" s="4">
        <f t="shared" si="284"/>
        <v>5.5340909090909092</v>
      </c>
      <c r="W1999" s="1" t="s">
        <v>21</v>
      </c>
      <c r="X1999" s="1">
        <v>1.67</v>
      </c>
      <c r="Y1999" s="4">
        <f t="shared" si="285"/>
        <v>245.17</v>
      </c>
      <c r="Z1999" s="1" t="s">
        <v>22</v>
      </c>
      <c r="AA1999" s="1" t="s">
        <v>23</v>
      </c>
      <c r="AB1999" s="1" t="s">
        <v>29</v>
      </c>
      <c r="AC1999" s="1" t="s">
        <v>30</v>
      </c>
      <c r="AD1999" s="1" t="s">
        <v>31</v>
      </c>
      <c r="AE1999" s="2">
        <v>40154</v>
      </c>
    </row>
    <row r="2000" spans="1:31" x14ac:dyDescent="0.25">
      <c r="A2000">
        <f t="shared" si="286"/>
        <v>1999</v>
      </c>
      <c r="B2000" s="1">
        <v>1444</v>
      </c>
      <c r="C2000" s="2">
        <v>40152</v>
      </c>
      <c r="D2000" s="1" t="s">
        <v>36</v>
      </c>
      <c r="E2000" s="1" t="str">
        <f t="shared" si="279"/>
        <v>*</v>
      </c>
      <c r="F2000" s="1" t="str">
        <f t="shared" si="280"/>
        <v>*</v>
      </c>
      <c r="G2000" s="1" t="str">
        <f t="shared" si="281"/>
        <v>*</v>
      </c>
      <c r="J2000" s="1" t="str">
        <f t="shared" si="282"/>
        <v>*</v>
      </c>
      <c r="P2000" s="1">
        <v>32</v>
      </c>
      <c r="Q2000" s="1">
        <f t="shared" si="287"/>
        <v>0.04</v>
      </c>
      <c r="T2000" s="4">
        <v>21717.360000000001</v>
      </c>
      <c r="U2000" s="9">
        <f t="shared" si="283"/>
        <v>1</v>
      </c>
      <c r="V2000" s="4">
        <f t="shared" si="284"/>
        <v>678.66750000000002</v>
      </c>
      <c r="W2000" s="1" t="s">
        <v>14</v>
      </c>
      <c r="X2000" s="1">
        <v>24.49</v>
      </c>
      <c r="Y2000" s="4">
        <f t="shared" si="285"/>
        <v>21741.850000000002</v>
      </c>
      <c r="Z2000" s="1" t="s">
        <v>53</v>
      </c>
      <c r="AA2000" s="1" t="s">
        <v>37</v>
      </c>
      <c r="AB2000" s="1" t="s">
        <v>24</v>
      </c>
      <c r="AC2000" s="1" t="s">
        <v>47</v>
      </c>
      <c r="AD2000" s="1" t="s">
        <v>48</v>
      </c>
      <c r="AE2000" s="2">
        <v>40154</v>
      </c>
    </row>
    <row r="2001" spans="1:31" x14ac:dyDescent="0.25">
      <c r="A2001">
        <f t="shared" si="286"/>
        <v>2000</v>
      </c>
      <c r="B2001" s="1">
        <v>1444</v>
      </c>
      <c r="C2001" s="2">
        <v>40152</v>
      </c>
      <c r="D2001" s="1" t="s">
        <v>36</v>
      </c>
      <c r="E2001" s="1" t="str">
        <f t="shared" si="279"/>
        <v>*</v>
      </c>
      <c r="F2001" s="1" t="str">
        <f t="shared" si="280"/>
        <v>*</v>
      </c>
      <c r="G2001" s="1" t="str">
        <f t="shared" si="281"/>
        <v>*</v>
      </c>
      <c r="J2001" s="1" t="str">
        <f t="shared" si="282"/>
        <v>*</v>
      </c>
      <c r="P2001" s="1">
        <v>13</v>
      </c>
      <c r="Q2001" s="1">
        <f t="shared" si="287"/>
        <v>0.02</v>
      </c>
      <c r="T2001" s="4">
        <v>15823.27</v>
      </c>
      <c r="U2001" s="9">
        <f t="shared" si="283"/>
        <v>1</v>
      </c>
      <c r="V2001" s="4">
        <f t="shared" si="284"/>
        <v>1217.1746153846154</v>
      </c>
      <c r="W2001" s="1" t="s">
        <v>33</v>
      </c>
      <c r="X2001" s="1">
        <v>14.7</v>
      </c>
      <c r="Y2001" s="4">
        <f t="shared" si="285"/>
        <v>15837.970000000001</v>
      </c>
      <c r="Z2001" s="1" t="s">
        <v>22</v>
      </c>
      <c r="AA2001" s="1" t="s">
        <v>37</v>
      </c>
      <c r="AB2001" s="1" t="s">
        <v>24</v>
      </c>
      <c r="AC2001" s="1" t="s">
        <v>56</v>
      </c>
      <c r="AD2001" s="1" t="s">
        <v>35</v>
      </c>
      <c r="AE2001" s="2">
        <v>40155</v>
      </c>
    </row>
    <row r="2002" spans="1:31" x14ac:dyDescent="0.25">
      <c r="A2002">
        <f t="shared" si="286"/>
        <v>2001</v>
      </c>
      <c r="B2002" s="1">
        <v>50275</v>
      </c>
      <c r="C2002" s="2">
        <v>40152</v>
      </c>
      <c r="D2002" s="1" t="s">
        <v>36</v>
      </c>
      <c r="E2002" s="1" t="str">
        <f t="shared" si="279"/>
        <v>*</v>
      </c>
      <c r="F2002" s="1" t="str">
        <f t="shared" si="280"/>
        <v>*</v>
      </c>
      <c r="G2002" s="1" t="str">
        <f t="shared" si="281"/>
        <v>*</v>
      </c>
      <c r="J2002" s="1" t="str">
        <f t="shared" si="282"/>
        <v>*</v>
      </c>
      <c r="P2002" s="1">
        <v>5</v>
      </c>
      <c r="Q2002" s="1">
        <f t="shared" si="287"/>
        <v>0.01</v>
      </c>
      <c r="T2002" s="4">
        <v>9704.3700000000008</v>
      </c>
      <c r="U2002" s="9">
        <f t="shared" si="283"/>
        <v>1</v>
      </c>
      <c r="V2002" s="4">
        <f t="shared" si="284"/>
        <v>1940.8740000000003</v>
      </c>
      <c r="W2002" s="1" t="s">
        <v>14</v>
      </c>
      <c r="X2002" s="1">
        <v>13.99</v>
      </c>
      <c r="Y2002" s="4">
        <f t="shared" si="285"/>
        <v>9718.36</v>
      </c>
      <c r="Z2002" s="1" t="s">
        <v>51</v>
      </c>
      <c r="AA2002" s="1" t="s">
        <v>37</v>
      </c>
      <c r="AB2002" s="1" t="s">
        <v>24</v>
      </c>
      <c r="AC2002" s="1" t="s">
        <v>56</v>
      </c>
      <c r="AD2002" s="1" t="s">
        <v>26</v>
      </c>
      <c r="AE2002" s="2">
        <v>40153</v>
      </c>
    </row>
    <row r="2003" spans="1:31" x14ac:dyDescent="0.25">
      <c r="A2003">
        <f t="shared" si="286"/>
        <v>2002</v>
      </c>
      <c r="B2003" s="1">
        <v>36069</v>
      </c>
      <c r="C2003" s="2">
        <v>40152</v>
      </c>
      <c r="D2003" s="1" t="s">
        <v>13</v>
      </c>
      <c r="E2003" s="1" t="str">
        <f t="shared" si="279"/>
        <v>*</v>
      </c>
      <c r="F2003" s="1" t="str">
        <f t="shared" si="280"/>
        <v>*</v>
      </c>
      <c r="G2003" s="1" t="str">
        <f t="shared" si="281"/>
        <v>*</v>
      </c>
      <c r="J2003" s="1" t="str">
        <f t="shared" si="282"/>
        <v>*</v>
      </c>
      <c r="P2003" s="1">
        <v>15</v>
      </c>
      <c r="Q2003" s="1">
        <f t="shared" si="287"/>
        <v>0.02</v>
      </c>
      <c r="T2003" s="4">
        <v>2758.22</v>
      </c>
      <c r="U2003" s="9">
        <f t="shared" si="283"/>
        <v>1</v>
      </c>
      <c r="V2003" s="4">
        <f t="shared" si="284"/>
        <v>183.88133333333332</v>
      </c>
      <c r="W2003" s="1" t="s">
        <v>21</v>
      </c>
      <c r="X2003" s="1">
        <v>13.99</v>
      </c>
      <c r="Y2003" s="4">
        <f t="shared" si="285"/>
        <v>2772.2099999999996</v>
      </c>
      <c r="Z2003" s="1" t="s">
        <v>42</v>
      </c>
      <c r="AA2003" s="1" t="s">
        <v>37</v>
      </c>
      <c r="AB2003" s="1" t="s">
        <v>17</v>
      </c>
      <c r="AC2003" s="1" t="s">
        <v>18</v>
      </c>
      <c r="AD2003" s="1" t="s">
        <v>26</v>
      </c>
      <c r="AE2003" s="2">
        <v>40159</v>
      </c>
    </row>
    <row r="2004" spans="1:31" x14ac:dyDescent="0.25">
      <c r="A2004">
        <f t="shared" si="286"/>
        <v>2003</v>
      </c>
      <c r="B2004" s="1">
        <v>1444</v>
      </c>
      <c r="C2004" s="2">
        <v>40152</v>
      </c>
      <c r="D2004" s="1" t="s">
        <v>36</v>
      </c>
      <c r="E2004" s="1" t="str">
        <f t="shared" si="279"/>
        <v>*</v>
      </c>
      <c r="F2004" s="1" t="str">
        <f t="shared" si="280"/>
        <v>*</v>
      </c>
      <c r="G2004" s="1" t="str">
        <f t="shared" si="281"/>
        <v>*</v>
      </c>
      <c r="J2004" s="1" t="str">
        <f t="shared" si="282"/>
        <v>*</v>
      </c>
      <c r="P2004" s="1">
        <v>25</v>
      </c>
      <c r="Q2004" s="1">
        <f t="shared" si="287"/>
        <v>3.5000000000000003E-2</v>
      </c>
      <c r="T2004" s="4">
        <v>772.24</v>
      </c>
      <c r="U2004" s="9">
        <f t="shared" si="283"/>
        <v>0</v>
      </c>
      <c r="V2004" s="4">
        <f t="shared" si="284"/>
        <v>30.889600000000002</v>
      </c>
      <c r="W2004" s="1" t="s">
        <v>21</v>
      </c>
      <c r="X2004" s="1">
        <v>8.74</v>
      </c>
      <c r="Y2004" s="4">
        <f t="shared" si="285"/>
        <v>780.98</v>
      </c>
      <c r="Z2004" s="1" t="s">
        <v>22</v>
      </c>
      <c r="AA2004" s="1" t="s">
        <v>37</v>
      </c>
      <c r="AB2004" s="1" t="s">
        <v>29</v>
      </c>
      <c r="AC2004" s="1" t="s">
        <v>40</v>
      </c>
      <c r="AD2004" s="1" t="s">
        <v>19</v>
      </c>
      <c r="AE2004" s="2">
        <v>40153</v>
      </c>
    </row>
    <row r="2005" spans="1:31" x14ac:dyDescent="0.25">
      <c r="A2005">
        <f t="shared" si="286"/>
        <v>2004</v>
      </c>
      <c r="B2005" s="1">
        <v>36069</v>
      </c>
      <c r="C2005" s="2">
        <v>40152</v>
      </c>
      <c r="D2005" s="1" t="s">
        <v>13</v>
      </c>
      <c r="E2005" s="1" t="str">
        <f t="shared" si="279"/>
        <v>*</v>
      </c>
      <c r="F2005" s="1" t="str">
        <f t="shared" si="280"/>
        <v>*</v>
      </c>
      <c r="G2005" s="1" t="str">
        <f t="shared" si="281"/>
        <v>*</v>
      </c>
      <c r="J2005" s="1" t="str">
        <f t="shared" si="282"/>
        <v>*</v>
      </c>
      <c r="P2005" s="1">
        <v>13</v>
      </c>
      <c r="Q2005" s="1">
        <f t="shared" si="287"/>
        <v>0.02</v>
      </c>
      <c r="T2005" s="4">
        <v>453.09</v>
      </c>
      <c r="U2005" s="9">
        <f t="shared" si="283"/>
        <v>0</v>
      </c>
      <c r="V2005" s="4">
        <f t="shared" si="284"/>
        <v>34.85307692307692</v>
      </c>
      <c r="W2005" s="1" t="s">
        <v>21</v>
      </c>
      <c r="X2005" s="1">
        <v>6.66</v>
      </c>
      <c r="Y2005" s="4">
        <f t="shared" si="285"/>
        <v>459.75</v>
      </c>
      <c r="Z2005" s="1" t="s">
        <v>42</v>
      </c>
      <c r="AA2005" s="1" t="s">
        <v>37</v>
      </c>
      <c r="AB2005" s="1" t="s">
        <v>29</v>
      </c>
      <c r="AC2005" s="1" t="s">
        <v>57</v>
      </c>
      <c r="AD2005" s="1" t="s">
        <v>19</v>
      </c>
      <c r="AE2005" s="2">
        <v>40157</v>
      </c>
    </row>
    <row r="2006" spans="1:31" x14ac:dyDescent="0.25">
      <c r="A2006">
        <f t="shared" si="286"/>
        <v>2005</v>
      </c>
      <c r="B2006" s="1">
        <v>16032</v>
      </c>
      <c r="C2006" s="2">
        <v>40152</v>
      </c>
      <c r="D2006" s="1" t="s">
        <v>13</v>
      </c>
      <c r="E2006" s="1" t="str">
        <f t="shared" si="279"/>
        <v>*</v>
      </c>
      <c r="F2006" s="1" t="str">
        <f t="shared" si="280"/>
        <v>*</v>
      </c>
      <c r="G2006" s="1" t="str">
        <f t="shared" si="281"/>
        <v>*</v>
      </c>
      <c r="J2006" s="1" t="str">
        <f t="shared" si="282"/>
        <v>*</v>
      </c>
      <c r="P2006" s="1">
        <v>35</v>
      </c>
      <c r="Q2006" s="1">
        <f t="shared" si="287"/>
        <v>0.04</v>
      </c>
      <c r="T2006" s="4">
        <v>436.98</v>
      </c>
      <c r="U2006" s="9">
        <f t="shared" si="283"/>
        <v>0</v>
      </c>
      <c r="V2006" s="4">
        <f t="shared" si="284"/>
        <v>12.485142857142858</v>
      </c>
      <c r="W2006" s="1" t="s">
        <v>21</v>
      </c>
      <c r="X2006" s="1">
        <v>4.9800000000000004</v>
      </c>
      <c r="Y2006" s="4">
        <f t="shared" si="285"/>
        <v>441.96000000000004</v>
      </c>
      <c r="Z2006" s="1" t="s">
        <v>51</v>
      </c>
      <c r="AA2006" s="1" t="s">
        <v>37</v>
      </c>
      <c r="AB2006" s="1" t="s">
        <v>17</v>
      </c>
      <c r="AC2006" s="1" t="s">
        <v>18</v>
      </c>
      <c r="AD2006" s="1" t="s">
        <v>41</v>
      </c>
      <c r="AE2006" s="2">
        <v>40159</v>
      </c>
    </row>
    <row r="2007" spans="1:31" x14ac:dyDescent="0.25">
      <c r="A2007">
        <f t="shared" si="286"/>
        <v>2006</v>
      </c>
      <c r="B2007" s="1">
        <v>1444</v>
      </c>
      <c r="C2007" s="2">
        <v>40152</v>
      </c>
      <c r="D2007" s="1" t="s">
        <v>36</v>
      </c>
      <c r="E2007" s="1" t="str">
        <f t="shared" si="279"/>
        <v>*</v>
      </c>
      <c r="F2007" s="1" t="str">
        <f t="shared" si="280"/>
        <v>*</v>
      </c>
      <c r="G2007" s="1" t="str">
        <f t="shared" si="281"/>
        <v>*</v>
      </c>
      <c r="J2007" s="1" t="str">
        <f t="shared" si="282"/>
        <v>*</v>
      </c>
      <c r="P2007" s="1">
        <v>24</v>
      </c>
      <c r="Q2007" s="1">
        <f t="shared" si="287"/>
        <v>3.5000000000000003E-2</v>
      </c>
      <c r="T2007" s="4">
        <v>416.4</v>
      </c>
      <c r="U2007" s="9">
        <f t="shared" si="283"/>
        <v>0</v>
      </c>
      <c r="V2007" s="4">
        <f t="shared" si="284"/>
        <v>17.349999999999998</v>
      </c>
      <c r="W2007" s="1" t="s">
        <v>21</v>
      </c>
      <c r="X2007" s="1">
        <v>4.96</v>
      </c>
      <c r="Y2007" s="4">
        <f t="shared" si="285"/>
        <v>421.35999999999996</v>
      </c>
      <c r="Z2007" s="1" t="s">
        <v>44</v>
      </c>
      <c r="AA2007" s="1" t="s">
        <v>37</v>
      </c>
      <c r="AB2007" s="1" t="s">
        <v>29</v>
      </c>
      <c r="AC2007" s="1" t="s">
        <v>55</v>
      </c>
      <c r="AD2007" s="1" t="s">
        <v>19</v>
      </c>
      <c r="AE2007" s="2">
        <v>40154</v>
      </c>
    </row>
    <row r="2008" spans="1:31" x14ac:dyDescent="0.25">
      <c r="A2008">
        <f t="shared" si="286"/>
        <v>2007</v>
      </c>
      <c r="B2008" s="1">
        <v>50275</v>
      </c>
      <c r="C2008" s="2">
        <v>40152</v>
      </c>
      <c r="D2008" s="1" t="s">
        <v>36</v>
      </c>
      <c r="E2008" s="1" t="str">
        <f t="shared" si="279"/>
        <v>*</v>
      </c>
      <c r="F2008" s="1" t="str">
        <f t="shared" si="280"/>
        <v>*</v>
      </c>
      <c r="G2008" s="1" t="str">
        <f t="shared" si="281"/>
        <v>*</v>
      </c>
      <c r="J2008" s="1" t="str">
        <f t="shared" si="282"/>
        <v>*</v>
      </c>
      <c r="P2008" s="1">
        <v>31</v>
      </c>
      <c r="Q2008" s="1">
        <f t="shared" si="287"/>
        <v>0.04</v>
      </c>
      <c r="T2008" s="4">
        <v>211.94</v>
      </c>
      <c r="U2008" s="9">
        <f t="shared" si="283"/>
        <v>0</v>
      </c>
      <c r="V2008" s="4">
        <f t="shared" si="284"/>
        <v>6.8367741935483872</v>
      </c>
      <c r="W2008" s="1" t="s">
        <v>21</v>
      </c>
      <c r="X2008" s="1">
        <v>5.84</v>
      </c>
      <c r="Y2008" s="4">
        <f t="shared" si="285"/>
        <v>217.78</v>
      </c>
      <c r="Z2008" s="1" t="s">
        <v>51</v>
      </c>
      <c r="AA2008" s="1" t="s">
        <v>37</v>
      </c>
      <c r="AB2008" s="1" t="s">
        <v>29</v>
      </c>
      <c r="AC2008" s="1" t="s">
        <v>40</v>
      </c>
      <c r="AD2008" s="1" t="s">
        <v>19</v>
      </c>
      <c r="AE2008" s="2">
        <v>40153</v>
      </c>
    </row>
    <row r="2009" spans="1:31" x14ac:dyDescent="0.25">
      <c r="A2009">
        <f t="shared" si="286"/>
        <v>2008</v>
      </c>
      <c r="B2009" s="1">
        <v>36069</v>
      </c>
      <c r="C2009" s="2">
        <v>40152</v>
      </c>
      <c r="D2009" s="1" t="s">
        <v>13</v>
      </c>
      <c r="E2009" s="1" t="str">
        <f t="shared" si="279"/>
        <v>*</v>
      </c>
      <c r="F2009" s="1" t="str">
        <f t="shared" si="280"/>
        <v>*</v>
      </c>
      <c r="G2009" s="1" t="str">
        <f t="shared" si="281"/>
        <v>*</v>
      </c>
      <c r="J2009" s="1" t="str">
        <f t="shared" si="282"/>
        <v>*</v>
      </c>
      <c r="P2009" s="1">
        <v>20</v>
      </c>
      <c r="Q2009" s="1">
        <f t="shared" si="287"/>
        <v>3.5000000000000003E-2</v>
      </c>
      <c r="T2009" s="4">
        <v>102.61</v>
      </c>
      <c r="U2009" s="9">
        <f t="shared" si="283"/>
        <v>0</v>
      </c>
      <c r="V2009" s="4">
        <f t="shared" si="284"/>
        <v>5.1304999999999996</v>
      </c>
      <c r="W2009" s="1" t="s">
        <v>21</v>
      </c>
      <c r="X2009" s="1">
        <v>7.44</v>
      </c>
      <c r="Y2009" s="4">
        <f t="shared" si="285"/>
        <v>110.05</v>
      </c>
      <c r="Z2009" s="1" t="s">
        <v>42</v>
      </c>
      <c r="AA2009" s="1" t="s">
        <v>37</v>
      </c>
      <c r="AB2009" s="1" t="s">
        <v>29</v>
      </c>
      <c r="AC2009" s="1" t="s">
        <v>40</v>
      </c>
      <c r="AD2009" s="1" t="s">
        <v>19</v>
      </c>
      <c r="AE2009" s="2">
        <v>40154</v>
      </c>
    </row>
    <row r="2010" spans="1:31" x14ac:dyDescent="0.25">
      <c r="A2010">
        <f t="shared" si="286"/>
        <v>2009</v>
      </c>
      <c r="B2010" s="1">
        <v>1444</v>
      </c>
      <c r="C2010" s="2">
        <v>40152</v>
      </c>
      <c r="D2010" s="1" t="s">
        <v>36</v>
      </c>
      <c r="E2010" s="1" t="str">
        <f t="shared" si="279"/>
        <v>*</v>
      </c>
      <c r="F2010" s="1" t="str">
        <f t="shared" si="280"/>
        <v>*</v>
      </c>
      <c r="G2010" s="1" t="str">
        <f t="shared" si="281"/>
        <v>*</v>
      </c>
      <c r="J2010" s="1" t="str">
        <f t="shared" si="282"/>
        <v>*</v>
      </c>
      <c r="P2010" s="1">
        <v>2</v>
      </c>
      <c r="Q2010" s="1">
        <f t="shared" si="287"/>
        <v>0.01</v>
      </c>
      <c r="T2010" s="4">
        <v>21.44</v>
      </c>
      <c r="U2010" s="9">
        <f t="shared" si="283"/>
        <v>0</v>
      </c>
      <c r="V2010" s="4">
        <f t="shared" si="284"/>
        <v>10.72</v>
      </c>
      <c r="W2010" s="1" t="s">
        <v>21</v>
      </c>
      <c r="X2010" s="1">
        <v>8.74</v>
      </c>
      <c r="Y2010" s="4">
        <f t="shared" si="285"/>
        <v>30.18</v>
      </c>
      <c r="Z2010" s="1" t="s">
        <v>64</v>
      </c>
      <c r="AA2010" s="1" t="s">
        <v>37</v>
      </c>
      <c r="AB2010" s="1" t="s">
        <v>29</v>
      </c>
      <c r="AC2010" s="1" t="s">
        <v>40</v>
      </c>
      <c r="AD2010" s="1" t="s">
        <v>19</v>
      </c>
      <c r="AE2010" s="2">
        <v>40154</v>
      </c>
    </row>
    <row r="2011" spans="1:31" x14ac:dyDescent="0.25">
      <c r="A2011">
        <f t="shared" si="286"/>
        <v>2010</v>
      </c>
      <c r="B2011" s="1">
        <v>45824</v>
      </c>
      <c r="C2011" s="2">
        <v>40153</v>
      </c>
      <c r="D2011" s="1" t="s">
        <v>27</v>
      </c>
      <c r="E2011" s="1" t="str">
        <f t="shared" si="279"/>
        <v>*</v>
      </c>
      <c r="F2011" s="1" t="str">
        <f t="shared" si="280"/>
        <v>*</v>
      </c>
      <c r="G2011" s="1" t="str">
        <f t="shared" si="281"/>
        <v>*</v>
      </c>
      <c r="J2011" s="1" t="str">
        <f t="shared" si="282"/>
        <v>*</v>
      </c>
      <c r="P2011" s="1">
        <v>44</v>
      </c>
      <c r="Q2011" s="1">
        <f t="shared" si="287"/>
        <v>0.05</v>
      </c>
      <c r="T2011" s="4">
        <v>6123.48</v>
      </c>
      <c r="U2011" s="9">
        <f t="shared" si="283"/>
        <v>1</v>
      </c>
      <c r="V2011" s="4">
        <f t="shared" si="284"/>
        <v>139.16999999999999</v>
      </c>
      <c r="W2011" s="1" t="s">
        <v>21</v>
      </c>
      <c r="X2011" s="1">
        <v>24.49</v>
      </c>
      <c r="Y2011" s="4">
        <f t="shared" si="285"/>
        <v>6147.9699999999993</v>
      </c>
      <c r="Z2011" s="1" t="s">
        <v>22</v>
      </c>
      <c r="AA2011" s="1" t="s">
        <v>16</v>
      </c>
      <c r="AB2011" s="1" t="s">
        <v>17</v>
      </c>
      <c r="AC2011" s="1" t="s">
        <v>34</v>
      </c>
      <c r="AD2011" s="1" t="s">
        <v>48</v>
      </c>
      <c r="AE2011" s="2">
        <v>40155</v>
      </c>
    </row>
    <row r="2012" spans="1:31" x14ac:dyDescent="0.25">
      <c r="A2012">
        <f t="shared" si="286"/>
        <v>2011</v>
      </c>
      <c r="B2012" s="1">
        <v>39015</v>
      </c>
      <c r="C2012" s="2">
        <v>40153</v>
      </c>
      <c r="D2012" s="1" t="s">
        <v>36</v>
      </c>
      <c r="E2012" s="1" t="str">
        <f t="shared" si="279"/>
        <v>*</v>
      </c>
      <c r="F2012" s="1" t="str">
        <f t="shared" si="280"/>
        <v>*</v>
      </c>
      <c r="G2012" s="1" t="str">
        <f t="shared" si="281"/>
        <v>*</v>
      </c>
      <c r="J2012" s="1" t="str">
        <f t="shared" si="282"/>
        <v>*</v>
      </c>
      <c r="P2012" s="1">
        <v>13</v>
      </c>
      <c r="Q2012" s="1">
        <f t="shared" si="287"/>
        <v>0.02</v>
      </c>
      <c r="T2012" s="4">
        <v>5236.1400000000003</v>
      </c>
      <c r="U2012" s="9">
        <f t="shared" si="283"/>
        <v>1</v>
      </c>
      <c r="V2012" s="4">
        <f t="shared" si="284"/>
        <v>402.78000000000003</v>
      </c>
      <c r="W2012" s="1" t="s">
        <v>33</v>
      </c>
      <c r="X2012" s="1">
        <v>12.06</v>
      </c>
      <c r="Y2012" s="4">
        <f t="shared" si="285"/>
        <v>5248.2000000000007</v>
      </c>
      <c r="Z2012" s="1" t="s">
        <v>22</v>
      </c>
      <c r="AA2012" s="1" t="s">
        <v>28</v>
      </c>
      <c r="AB2012" s="1" t="s">
        <v>24</v>
      </c>
      <c r="AC2012" s="1" t="s">
        <v>56</v>
      </c>
      <c r="AD2012" s="1" t="s">
        <v>59</v>
      </c>
      <c r="AE2012" s="2">
        <v>40153</v>
      </c>
    </row>
    <row r="2013" spans="1:31" x14ac:dyDescent="0.25">
      <c r="A2013">
        <f t="shared" si="286"/>
        <v>2012</v>
      </c>
      <c r="B2013" s="1">
        <v>46528</v>
      </c>
      <c r="C2013" s="2">
        <v>40153</v>
      </c>
      <c r="D2013" s="1" t="s">
        <v>36</v>
      </c>
      <c r="E2013" s="1" t="str">
        <f t="shared" si="279"/>
        <v>*</v>
      </c>
      <c r="F2013" s="1" t="str">
        <f t="shared" si="280"/>
        <v>*</v>
      </c>
      <c r="G2013" s="1" t="str">
        <f t="shared" si="281"/>
        <v>*</v>
      </c>
      <c r="J2013" s="1" t="str">
        <f t="shared" si="282"/>
        <v>*</v>
      </c>
      <c r="P2013" s="1">
        <v>43</v>
      </c>
      <c r="Q2013" s="1">
        <f t="shared" si="287"/>
        <v>0.05</v>
      </c>
      <c r="T2013" s="4">
        <v>2980.15</v>
      </c>
      <c r="U2013" s="9">
        <f t="shared" si="283"/>
        <v>1</v>
      </c>
      <c r="V2013" s="4">
        <f t="shared" si="284"/>
        <v>69.305813953488368</v>
      </c>
      <c r="W2013" s="1" t="s">
        <v>14</v>
      </c>
      <c r="X2013" s="1">
        <v>37.58</v>
      </c>
      <c r="Y2013" s="4">
        <f t="shared" si="285"/>
        <v>3017.73</v>
      </c>
      <c r="Z2013" s="1" t="s">
        <v>22</v>
      </c>
      <c r="AA2013" s="1" t="s">
        <v>37</v>
      </c>
      <c r="AB2013" s="1" t="s">
        <v>17</v>
      </c>
      <c r="AC2013" s="1" t="s">
        <v>18</v>
      </c>
      <c r="AD2013" s="1" t="s">
        <v>31</v>
      </c>
      <c r="AE2013" s="2">
        <v>40155</v>
      </c>
    </row>
    <row r="2014" spans="1:31" x14ac:dyDescent="0.25">
      <c r="A2014">
        <f t="shared" si="286"/>
        <v>2013</v>
      </c>
      <c r="B2014" s="1">
        <v>45959</v>
      </c>
      <c r="C2014" s="2">
        <v>40153</v>
      </c>
      <c r="D2014" s="1" t="s">
        <v>36</v>
      </c>
      <c r="E2014" s="1" t="str">
        <f t="shared" si="279"/>
        <v>*</v>
      </c>
      <c r="F2014" s="1" t="str">
        <f t="shared" si="280"/>
        <v>*</v>
      </c>
      <c r="G2014" s="1" t="str">
        <f t="shared" si="281"/>
        <v>*</v>
      </c>
      <c r="J2014" s="1" t="str">
        <f t="shared" si="282"/>
        <v>*</v>
      </c>
      <c r="P2014" s="1">
        <v>35</v>
      </c>
      <c r="Q2014" s="1">
        <f t="shared" si="287"/>
        <v>0.04</v>
      </c>
      <c r="T2014" s="4">
        <v>1822.13</v>
      </c>
      <c r="U2014" s="9">
        <f t="shared" si="283"/>
        <v>1</v>
      </c>
      <c r="V2014" s="4">
        <f t="shared" si="284"/>
        <v>52.060857142857145</v>
      </c>
      <c r="W2014" s="1" t="s">
        <v>21</v>
      </c>
      <c r="X2014" s="1">
        <v>19.989999999999998</v>
      </c>
      <c r="Y2014" s="4">
        <f t="shared" si="285"/>
        <v>1842.1200000000001</v>
      </c>
      <c r="Z2014" s="1" t="s">
        <v>49</v>
      </c>
      <c r="AA2014" s="1" t="s">
        <v>28</v>
      </c>
      <c r="AB2014" s="1" t="s">
        <v>24</v>
      </c>
      <c r="AC2014" s="1" t="s">
        <v>38</v>
      </c>
      <c r="AD2014" s="1" t="s">
        <v>19</v>
      </c>
      <c r="AE2014" s="2">
        <v>40155</v>
      </c>
    </row>
    <row r="2015" spans="1:31" x14ac:dyDescent="0.25">
      <c r="A2015">
        <f t="shared" si="286"/>
        <v>2014</v>
      </c>
      <c r="B2015" s="1">
        <v>24737</v>
      </c>
      <c r="C2015" s="2">
        <v>40153</v>
      </c>
      <c r="D2015" s="1" t="s">
        <v>20</v>
      </c>
      <c r="E2015" s="1" t="str">
        <f t="shared" si="279"/>
        <v>*</v>
      </c>
      <c r="F2015" s="1" t="str">
        <f t="shared" si="280"/>
        <v>**</v>
      </c>
      <c r="G2015" s="1" t="str">
        <f t="shared" si="281"/>
        <v>**</v>
      </c>
      <c r="J2015" s="1" t="str">
        <f t="shared" si="282"/>
        <v>**</v>
      </c>
      <c r="P2015" s="1">
        <v>3</v>
      </c>
      <c r="Q2015" s="1">
        <f t="shared" si="287"/>
        <v>0.01</v>
      </c>
      <c r="T2015" s="4">
        <v>549.91999999999996</v>
      </c>
      <c r="U2015" s="9">
        <f t="shared" si="283"/>
        <v>0</v>
      </c>
      <c r="V2015" s="4">
        <f t="shared" si="284"/>
        <v>183.30666666666664</v>
      </c>
      <c r="W2015" s="1" t="s">
        <v>33</v>
      </c>
      <c r="X2015" s="1">
        <v>26.2</v>
      </c>
      <c r="Y2015" s="4">
        <f t="shared" si="285"/>
        <v>576.12</v>
      </c>
      <c r="Z2015" s="1" t="s">
        <v>15</v>
      </c>
      <c r="AA2015" s="1" t="s">
        <v>23</v>
      </c>
      <c r="AB2015" s="1" t="s">
        <v>17</v>
      </c>
      <c r="AC2015" s="1" t="s">
        <v>34</v>
      </c>
      <c r="AD2015" s="1" t="s">
        <v>35</v>
      </c>
      <c r="AE2015" s="2">
        <v>40156</v>
      </c>
    </row>
    <row r="2016" spans="1:31" x14ac:dyDescent="0.25">
      <c r="A2016">
        <f t="shared" si="286"/>
        <v>2015</v>
      </c>
      <c r="B2016" s="1">
        <v>46528</v>
      </c>
      <c r="C2016" s="2">
        <v>40153</v>
      </c>
      <c r="D2016" s="1" t="s">
        <v>36</v>
      </c>
      <c r="E2016" s="1" t="str">
        <f t="shared" si="279"/>
        <v>*</v>
      </c>
      <c r="F2016" s="1" t="str">
        <f t="shared" si="280"/>
        <v>*</v>
      </c>
      <c r="G2016" s="1" t="str">
        <f t="shared" si="281"/>
        <v>*</v>
      </c>
      <c r="J2016" s="1" t="str">
        <f t="shared" si="282"/>
        <v>*</v>
      </c>
      <c r="P2016" s="1">
        <v>23</v>
      </c>
      <c r="Q2016" s="1">
        <f t="shared" si="287"/>
        <v>3.5000000000000003E-2</v>
      </c>
      <c r="T2016" s="4">
        <v>476.04</v>
      </c>
      <c r="U2016" s="9">
        <f t="shared" si="283"/>
        <v>0</v>
      </c>
      <c r="V2016" s="4">
        <f t="shared" si="284"/>
        <v>20.697391304347828</v>
      </c>
      <c r="W2016" s="1" t="s">
        <v>21</v>
      </c>
      <c r="X2016" s="1">
        <v>9.5399999999999991</v>
      </c>
      <c r="Y2016" s="4">
        <f t="shared" si="285"/>
        <v>485.58000000000004</v>
      </c>
      <c r="Z2016" s="1" t="s">
        <v>22</v>
      </c>
      <c r="AA2016" s="1" t="s">
        <v>37</v>
      </c>
      <c r="AB2016" s="1" t="s">
        <v>29</v>
      </c>
      <c r="AC2016" s="1" t="s">
        <v>40</v>
      </c>
      <c r="AD2016" s="1" t="s">
        <v>19</v>
      </c>
      <c r="AE2016" s="2">
        <v>40156</v>
      </c>
    </row>
    <row r="2017" spans="1:31" x14ac:dyDescent="0.25">
      <c r="A2017">
        <f t="shared" si="286"/>
        <v>2016</v>
      </c>
      <c r="B2017" s="1">
        <v>45959</v>
      </c>
      <c r="C2017" s="2">
        <v>40153</v>
      </c>
      <c r="D2017" s="1" t="s">
        <v>36</v>
      </c>
      <c r="E2017" s="1" t="str">
        <f t="shared" si="279"/>
        <v>*</v>
      </c>
      <c r="F2017" s="1" t="str">
        <f t="shared" si="280"/>
        <v>*</v>
      </c>
      <c r="G2017" s="1" t="str">
        <f t="shared" si="281"/>
        <v>*</v>
      </c>
      <c r="J2017" s="1" t="str">
        <f t="shared" si="282"/>
        <v>*</v>
      </c>
      <c r="P2017" s="1">
        <v>15</v>
      </c>
      <c r="Q2017" s="1">
        <f t="shared" si="287"/>
        <v>0.02</v>
      </c>
      <c r="T2017" s="4">
        <v>201.74</v>
      </c>
      <c r="U2017" s="9">
        <f t="shared" si="283"/>
        <v>0</v>
      </c>
      <c r="V2017" s="4">
        <f t="shared" si="284"/>
        <v>13.449333333333334</v>
      </c>
      <c r="W2017" s="1" t="s">
        <v>14</v>
      </c>
      <c r="X2017" s="1">
        <v>7.17</v>
      </c>
      <c r="Y2017" s="4">
        <f t="shared" si="285"/>
        <v>208.91</v>
      </c>
      <c r="Z2017" s="1" t="s">
        <v>49</v>
      </c>
      <c r="AA2017" s="1" t="s">
        <v>28</v>
      </c>
      <c r="AB2017" s="1" t="s">
        <v>29</v>
      </c>
      <c r="AC2017" s="1" t="s">
        <v>43</v>
      </c>
      <c r="AD2017" s="1" t="s">
        <v>19</v>
      </c>
      <c r="AE2017" s="2">
        <v>40155</v>
      </c>
    </row>
    <row r="2018" spans="1:31" x14ac:dyDescent="0.25">
      <c r="A2018">
        <f t="shared" si="286"/>
        <v>2017</v>
      </c>
      <c r="B2018" s="1">
        <v>24737</v>
      </c>
      <c r="C2018" s="2">
        <v>40153</v>
      </c>
      <c r="D2018" s="1" t="s">
        <v>20</v>
      </c>
      <c r="E2018" s="1" t="str">
        <f t="shared" si="279"/>
        <v>*</v>
      </c>
      <c r="F2018" s="1" t="str">
        <f t="shared" si="280"/>
        <v>**</v>
      </c>
      <c r="G2018" s="1" t="str">
        <f t="shared" si="281"/>
        <v>**</v>
      </c>
      <c r="J2018" s="1" t="str">
        <f t="shared" si="282"/>
        <v>**</v>
      </c>
      <c r="P2018" s="1">
        <v>26</v>
      </c>
      <c r="Q2018" s="1">
        <f t="shared" si="287"/>
        <v>3.5000000000000003E-2</v>
      </c>
      <c r="T2018" s="4">
        <v>182.09</v>
      </c>
      <c r="U2018" s="9">
        <f t="shared" si="283"/>
        <v>0</v>
      </c>
      <c r="V2018" s="4">
        <f t="shared" si="284"/>
        <v>7.0034615384615382</v>
      </c>
      <c r="W2018" s="1" t="s">
        <v>21</v>
      </c>
      <c r="X2018" s="1">
        <v>5.19</v>
      </c>
      <c r="Y2018" s="4">
        <f t="shared" si="285"/>
        <v>187.28</v>
      </c>
      <c r="Z2018" s="1" t="s">
        <v>15</v>
      </c>
      <c r="AA2018" s="1" t="s">
        <v>23</v>
      </c>
      <c r="AB2018" s="1" t="s">
        <v>29</v>
      </c>
      <c r="AC2018" s="1" t="s">
        <v>40</v>
      </c>
      <c r="AD2018" s="1" t="s">
        <v>19</v>
      </c>
      <c r="AE2018" s="2">
        <v>40154</v>
      </c>
    </row>
    <row r="2019" spans="1:31" x14ac:dyDescent="0.25">
      <c r="A2019">
        <f t="shared" si="286"/>
        <v>2018</v>
      </c>
      <c r="B2019" s="1">
        <v>24455</v>
      </c>
      <c r="C2019" s="2">
        <v>40153</v>
      </c>
      <c r="D2019" s="1" t="s">
        <v>27</v>
      </c>
      <c r="E2019" s="1" t="str">
        <f t="shared" si="279"/>
        <v>*</v>
      </c>
      <c r="F2019" s="1" t="str">
        <f t="shared" si="280"/>
        <v>*</v>
      </c>
      <c r="G2019" s="1" t="str">
        <f t="shared" si="281"/>
        <v>*</v>
      </c>
      <c r="J2019" s="1" t="str">
        <f t="shared" si="282"/>
        <v>*</v>
      </c>
      <c r="P2019" s="1">
        <v>8</v>
      </c>
      <c r="Q2019" s="1">
        <f t="shared" si="287"/>
        <v>0.01</v>
      </c>
      <c r="T2019" s="4">
        <v>169.11</v>
      </c>
      <c r="U2019" s="9">
        <f t="shared" si="283"/>
        <v>0</v>
      </c>
      <c r="V2019" s="4">
        <f t="shared" si="284"/>
        <v>21.138750000000002</v>
      </c>
      <c r="W2019" s="1" t="s">
        <v>21</v>
      </c>
      <c r="X2019" s="1">
        <v>1.99</v>
      </c>
      <c r="Y2019" s="4">
        <f t="shared" si="285"/>
        <v>171.10000000000002</v>
      </c>
      <c r="Z2019" s="1" t="s">
        <v>22</v>
      </c>
      <c r="AA2019" s="1" t="s">
        <v>37</v>
      </c>
      <c r="AB2019" s="1" t="s">
        <v>24</v>
      </c>
      <c r="AC2019" s="1" t="s">
        <v>38</v>
      </c>
      <c r="AD2019" s="1" t="s">
        <v>41</v>
      </c>
      <c r="AE2019" s="2">
        <v>40155</v>
      </c>
    </row>
    <row r="2020" spans="1:31" x14ac:dyDescent="0.25">
      <c r="A2020">
        <f t="shared" si="286"/>
        <v>2019</v>
      </c>
      <c r="B2020" s="1">
        <v>24455</v>
      </c>
      <c r="C2020" s="2">
        <v>40153</v>
      </c>
      <c r="D2020" s="1" t="s">
        <v>27</v>
      </c>
      <c r="E2020" s="1" t="str">
        <f t="shared" si="279"/>
        <v>*</v>
      </c>
      <c r="F2020" s="1" t="str">
        <f t="shared" si="280"/>
        <v>*</v>
      </c>
      <c r="G2020" s="1" t="str">
        <f t="shared" si="281"/>
        <v>*</v>
      </c>
      <c r="J2020" s="1" t="str">
        <f t="shared" si="282"/>
        <v>*</v>
      </c>
      <c r="P2020" s="1">
        <v>41</v>
      </c>
      <c r="Q2020" s="1">
        <f t="shared" si="287"/>
        <v>0.05</v>
      </c>
      <c r="T2020" s="4">
        <v>152.59</v>
      </c>
      <c r="U2020" s="9">
        <f t="shared" si="283"/>
        <v>0</v>
      </c>
      <c r="V2020" s="4">
        <f t="shared" si="284"/>
        <v>3.7217073170731707</v>
      </c>
      <c r="W2020" s="1" t="s">
        <v>21</v>
      </c>
      <c r="X2020" s="1">
        <v>0.83</v>
      </c>
      <c r="Y2020" s="4">
        <f t="shared" si="285"/>
        <v>153.42000000000002</v>
      </c>
      <c r="Z2020" s="1" t="s">
        <v>22</v>
      </c>
      <c r="AA2020" s="1" t="s">
        <v>37</v>
      </c>
      <c r="AB2020" s="1" t="s">
        <v>29</v>
      </c>
      <c r="AC2020" s="1" t="s">
        <v>30</v>
      </c>
      <c r="AD2020" s="1" t="s">
        <v>31</v>
      </c>
      <c r="AE2020" s="2">
        <v>40156</v>
      </c>
    </row>
    <row r="2021" spans="1:31" x14ac:dyDescent="0.25">
      <c r="A2021">
        <f t="shared" si="286"/>
        <v>2020</v>
      </c>
      <c r="B2021" s="1">
        <v>16480</v>
      </c>
      <c r="C2021" s="2">
        <v>40153</v>
      </c>
      <c r="D2021" s="1" t="s">
        <v>27</v>
      </c>
      <c r="E2021" s="1" t="str">
        <f t="shared" si="279"/>
        <v>*</v>
      </c>
      <c r="F2021" s="1" t="str">
        <f t="shared" si="280"/>
        <v>*</v>
      </c>
      <c r="G2021" s="1" t="str">
        <f t="shared" si="281"/>
        <v>*</v>
      </c>
      <c r="J2021" s="1" t="str">
        <f t="shared" si="282"/>
        <v>*</v>
      </c>
      <c r="P2021" s="1">
        <v>14</v>
      </c>
      <c r="Q2021" s="1">
        <f t="shared" si="287"/>
        <v>0.02</v>
      </c>
      <c r="T2021" s="4">
        <v>87.23</v>
      </c>
      <c r="U2021" s="9">
        <f t="shared" si="283"/>
        <v>0</v>
      </c>
      <c r="V2021" s="4">
        <f t="shared" si="284"/>
        <v>6.2307142857142859</v>
      </c>
      <c r="W2021" s="1" t="s">
        <v>14</v>
      </c>
      <c r="X2021" s="1">
        <v>7.78</v>
      </c>
      <c r="Y2021" s="4">
        <f t="shared" si="285"/>
        <v>95.01</v>
      </c>
      <c r="Z2021" s="1" t="s">
        <v>22</v>
      </c>
      <c r="AA2021" s="1" t="s">
        <v>16</v>
      </c>
      <c r="AB2021" s="1" t="s">
        <v>29</v>
      </c>
      <c r="AC2021" s="1" t="s">
        <v>43</v>
      </c>
      <c r="AD2021" s="1" t="s">
        <v>19</v>
      </c>
      <c r="AE2021" s="2">
        <v>40155</v>
      </c>
    </row>
    <row r="2022" spans="1:31" x14ac:dyDescent="0.25">
      <c r="A2022">
        <f t="shared" si="286"/>
        <v>2021</v>
      </c>
      <c r="B2022" s="1">
        <v>39015</v>
      </c>
      <c r="C2022" s="2">
        <v>40153</v>
      </c>
      <c r="D2022" s="1" t="s">
        <v>36</v>
      </c>
      <c r="E2022" s="1" t="str">
        <f t="shared" si="279"/>
        <v>*</v>
      </c>
      <c r="F2022" s="1" t="str">
        <f t="shared" si="280"/>
        <v>*</v>
      </c>
      <c r="G2022" s="1" t="str">
        <f t="shared" si="281"/>
        <v>*</v>
      </c>
      <c r="J2022" s="1" t="str">
        <f t="shared" si="282"/>
        <v>*</v>
      </c>
      <c r="P2022" s="1">
        <v>11</v>
      </c>
      <c r="Q2022" s="1">
        <f t="shared" si="287"/>
        <v>0.02</v>
      </c>
      <c r="T2022" s="4">
        <v>74.02</v>
      </c>
      <c r="U2022" s="9">
        <f t="shared" si="283"/>
        <v>0</v>
      </c>
      <c r="V2022" s="4">
        <f t="shared" si="284"/>
        <v>6.7290909090909086</v>
      </c>
      <c r="W2022" s="1" t="s">
        <v>21</v>
      </c>
      <c r="X2022" s="1">
        <v>5.74</v>
      </c>
      <c r="Y2022" s="4">
        <f t="shared" si="285"/>
        <v>79.759999999999991</v>
      </c>
      <c r="Z2022" s="1" t="s">
        <v>22</v>
      </c>
      <c r="AA2022" s="1" t="s">
        <v>28</v>
      </c>
      <c r="AB2022" s="1" t="s">
        <v>29</v>
      </c>
      <c r="AC2022" s="1" t="s">
        <v>40</v>
      </c>
      <c r="AD2022" s="1" t="s">
        <v>19</v>
      </c>
      <c r="AE2022" s="2">
        <v>40153</v>
      </c>
    </row>
    <row r="2023" spans="1:31" x14ac:dyDescent="0.25">
      <c r="A2023">
        <f t="shared" si="286"/>
        <v>2022</v>
      </c>
      <c r="B2023" s="1">
        <v>41185</v>
      </c>
      <c r="C2023" s="2">
        <v>40153</v>
      </c>
      <c r="D2023" s="1" t="s">
        <v>32</v>
      </c>
      <c r="E2023" s="1" t="str">
        <f t="shared" si="279"/>
        <v>***</v>
      </c>
      <c r="F2023" s="1" t="str">
        <f t="shared" si="280"/>
        <v>***</v>
      </c>
      <c r="G2023" s="1" t="str">
        <f t="shared" si="281"/>
        <v>***</v>
      </c>
      <c r="J2023" s="1" t="str">
        <f t="shared" si="282"/>
        <v>***</v>
      </c>
      <c r="P2023" s="1">
        <v>2</v>
      </c>
      <c r="Q2023" s="1">
        <f t="shared" si="287"/>
        <v>0.01</v>
      </c>
      <c r="T2023" s="4">
        <v>18.809999999999999</v>
      </c>
      <c r="U2023" s="9">
        <f t="shared" si="283"/>
        <v>0</v>
      </c>
      <c r="V2023" s="4">
        <f t="shared" si="284"/>
        <v>9.4049999999999994</v>
      </c>
      <c r="W2023" s="1" t="s">
        <v>21</v>
      </c>
      <c r="X2023" s="1">
        <v>7.96</v>
      </c>
      <c r="Y2023" s="4">
        <f t="shared" si="285"/>
        <v>26.77</v>
      </c>
      <c r="Z2023" s="1" t="s">
        <v>22</v>
      </c>
      <c r="AA2023" s="1" t="s">
        <v>28</v>
      </c>
      <c r="AB2023" s="1" t="s">
        <v>29</v>
      </c>
      <c r="AC2023" s="1" t="s">
        <v>40</v>
      </c>
      <c r="AD2023" s="1" t="s">
        <v>19</v>
      </c>
      <c r="AE2023" s="2">
        <v>40154</v>
      </c>
    </row>
    <row r="2024" spans="1:31" x14ac:dyDescent="0.25">
      <c r="A2024">
        <f t="shared" si="286"/>
        <v>2023</v>
      </c>
      <c r="B2024" s="1">
        <v>8229</v>
      </c>
      <c r="C2024" s="2">
        <v>40154</v>
      </c>
      <c r="D2024" s="1" t="s">
        <v>36</v>
      </c>
      <c r="E2024" s="1" t="str">
        <f t="shared" si="279"/>
        <v>*</v>
      </c>
      <c r="F2024" s="1" t="str">
        <f t="shared" si="280"/>
        <v>*</v>
      </c>
      <c r="G2024" s="1" t="str">
        <f t="shared" si="281"/>
        <v>*</v>
      </c>
      <c r="J2024" s="1" t="str">
        <f t="shared" si="282"/>
        <v>*</v>
      </c>
      <c r="P2024" s="1">
        <v>7</v>
      </c>
      <c r="Q2024" s="1">
        <f t="shared" si="287"/>
        <v>0.01</v>
      </c>
      <c r="T2024" s="4">
        <v>3565.27</v>
      </c>
      <c r="U2024" s="9">
        <f t="shared" si="283"/>
        <v>1</v>
      </c>
      <c r="V2024" s="4">
        <f t="shared" si="284"/>
        <v>509.32428571428574</v>
      </c>
      <c r="W2024" s="1" t="s">
        <v>33</v>
      </c>
      <c r="X2024" s="1">
        <v>14.7</v>
      </c>
      <c r="Y2024" s="4">
        <f t="shared" si="285"/>
        <v>3579.97</v>
      </c>
      <c r="Z2024" s="1" t="s">
        <v>15</v>
      </c>
      <c r="AA2024" s="1" t="s">
        <v>37</v>
      </c>
      <c r="AB2024" s="1" t="s">
        <v>24</v>
      </c>
      <c r="AC2024" s="1" t="s">
        <v>56</v>
      </c>
      <c r="AD2024" s="1" t="s">
        <v>35</v>
      </c>
      <c r="AE2024" s="2">
        <v>40156</v>
      </c>
    </row>
    <row r="2025" spans="1:31" x14ac:dyDescent="0.25">
      <c r="A2025">
        <f t="shared" si="286"/>
        <v>2024</v>
      </c>
      <c r="B2025" s="1">
        <v>54755</v>
      </c>
      <c r="C2025" s="2">
        <v>40154</v>
      </c>
      <c r="D2025" s="1" t="s">
        <v>32</v>
      </c>
      <c r="E2025" s="1" t="str">
        <f t="shared" si="279"/>
        <v>***</v>
      </c>
      <c r="F2025" s="1" t="str">
        <f t="shared" si="280"/>
        <v>***</v>
      </c>
      <c r="G2025" s="1" t="str">
        <f t="shared" si="281"/>
        <v>***</v>
      </c>
      <c r="J2025" s="1" t="str">
        <f t="shared" si="282"/>
        <v>***</v>
      </c>
      <c r="P2025" s="1">
        <v>44</v>
      </c>
      <c r="Q2025" s="1">
        <f t="shared" si="287"/>
        <v>0.05</v>
      </c>
      <c r="T2025" s="4">
        <v>3421.88</v>
      </c>
      <c r="U2025" s="9">
        <f t="shared" si="283"/>
        <v>1</v>
      </c>
      <c r="V2025" s="4">
        <f t="shared" si="284"/>
        <v>77.77</v>
      </c>
      <c r="W2025" s="1" t="s">
        <v>21</v>
      </c>
      <c r="X2025" s="1">
        <v>4</v>
      </c>
      <c r="Y2025" s="4">
        <f t="shared" si="285"/>
        <v>3425.88</v>
      </c>
      <c r="Z2025" s="1" t="s">
        <v>22</v>
      </c>
      <c r="AA2025" s="1" t="s">
        <v>37</v>
      </c>
      <c r="AB2025" s="1" t="s">
        <v>24</v>
      </c>
      <c r="AC2025" s="1" t="s">
        <v>38</v>
      </c>
      <c r="AD2025" s="1" t="s">
        <v>19</v>
      </c>
      <c r="AE2025" s="2">
        <v>40157</v>
      </c>
    </row>
    <row r="2026" spans="1:31" x14ac:dyDescent="0.25">
      <c r="A2026">
        <f t="shared" si="286"/>
        <v>2025</v>
      </c>
      <c r="B2026" s="1">
        <v>35457</v>
      </c>
      <c r="C2026" s="2">
        <v>40154</v>
      </c>
      <c r="D2026" s="1" t="s">
        <v>13</v>
      </c>
      <c r="E2026" s="1" t="str">
        <f t="shared" si="279"/>
        <v>*</v>
      </c>
      <c r="F2026" s="1" t="str">
        <f t="shared" si="280"/>
        <v>*</v>
      </c>
      <c r="G2026" s="1" t="str">
        <f t="shared" si="281"/>
        <v>*</v>
      </c>
      <c r="J2026" s="1" t="str">
        <f t="shared" si="282"/>
        <v>*</v>
      </c>
      <c r="P2026" s="1">
        <v>45</v>
      </c>
      <c r="Q2026" s="1">
        <f t="shared" si="287"/>
        <v>0.05</v>
      </c>
      <c r="T2026" s="4">
        <v>3286.27</v>
      </c>
      <c r="U2026" s="9">
        <f t="shared" si="283"/>
        <v>1</v>
      </c>
      <c r="V2026" s="4">
        <f t="shared" si="284"/>
        <v>73.028222222222226</v>
      </c>
      <c r="W2026" s="1" t="s">
        <v>21</v>
      </c>
      <c r="X2026" s="1">
        <v>3.5</v>
      </c>
      <c r="Y2026" s="4">
        <f t="shared" si="285"/>
        <v>3289.77</v>
      </c>
      <c r="Z2026" s="1" t="s">
        <v>54</v>
      </c>
      <c r="AA2026" s="1" t="s">
        <v>16</v>
      </c>
      <c r="AB2026" s="1" t="s">
        <v>29</v>
      </c>
      <c r="AC2026" s="1" t="s">
        <v>63</v>
      </c>
      <c r="AD2026" s="1" t="s">
        <v>19</v>
      </c>
      <c r="AE2026" s="2">
        <v>40161</v>
      </c>
    </row>
    <row r="2027" spans="1:31" x14ac:dyDescent="0.25">
      <c r="A2027">
        <f t="shared" si="286"/>
        <v>2026</v>
      </c>
      <c r="B2027" s="1">
        <v>59365</v>
      </c>
      <c r="C2027" s="2">
        <v>40154</v>
      </c>
      <c r="D2027" s="1" t="s">
        <v>36</v>
      </c>
      <c r="E2027" s="1" t="str">
        <f t="shared" si="279"/>
        <v>*</v>
      </c>
      <c r="F2027" s="1" t="str">
        <f t="shared" si="280"/>
        <v>*</v>
      </c>
      <c r="G2027" s="1" t="str">
        <f t="shared" si="281"/>
        <v>*</v>
      </c>
      <c r="J2027" s="1" t="str">
        <f t="shared" si="282"/>
        <v>*</v>
      </c>
      <c r="P2027" s="1">
        <v>1</v>
      </c>
      <c r="Q2027" s="1">
        <f t="shared" si="287"/>
        <v>0.01</v>
      </c>
      <c r="T2027" s="4">
        <v>534.29999999999995</v>
      </c>
      <c r="U2027" s="9">
        <f t="shared" si="283"/>
        <v>0</v>
      </c>
      <c r="V2027" s="4">
        <f t="shared" si="284"/>
        <v>534.29999999999995</v>
      </c>
      <c r="W2027" s="1" t="s">
        <v>33</v>
      </c>
      <c r="X2027" s="1">
        <v>14.7</v>
      </c>
      <c r="Y2027" s="4">
        <f t="shared" si="285"/>
        <v>549</v>
      </c>
      <c r="Z2027" s="1" t="s">
        <v>51</v>
      </c>
      <c r="AA2027" s="1" t="s">
        <v>37</v>
      </c>
      <c r="AB2027" s="1" t="s">
        <v>24</v>
      </c>
      <c r="AC2027" s="1" t="s">
        <v>56</v>
      </c>
      <c r="AD2027" s="1" t="s">
        <v>35</v>
      </c>
      <c r="AE2027" s="2">
        <v>40156</v>
      </c>
    </row>
    <row r="2028" spans="1:31" x14ac:dyDescent="0.25">
      <c r="A2028">
        <f t="shared" si="286"/>
        <v>2027</v>
      </c>
      <c r="B2028" s="1">
        <v>36992</v>
      </c>
      <c r="C2028" s="2">
        <v>40154</v>
      </c>
      <c r="D2028" s="1" t="s">
        <v>36</v>
      </c>
      <c r="E2028" s="1" t="str">
        <f t="shared" si="279"/>
        <v>*</v>
      </c>
      <c r="F2028" s="1" t="str">
        <f t="shared" si="280"/>
        <v>*</v>
      </c>
      <c r="G2028" s="1" t="str">
        <f t="shared" si="281"/>
        <v>*</v>
      </c>
      <c r="J2028" s="1" t="str">
        <f t="shared" si="282"/>
        <v>*</v>
      </c>
      <c r="P2028" s="1">
        <v>34</v>
      </c>
      <c r="Q2028" s="1">
        <f t="shared" si="287"/>
        <v>0.04</v>
      </c>
      <c r="T2028" s="4">
        <v>459.08</v>
      </c>
      <c r="U2028" s="9">
        <f t="shared" si="283"/>
        <v>0</v>
      </c>
      <c r="V2028" s="4">
        <f t="shared" si="284"/>
        <v>13.50235294117647</v>
      </c>
      <c r="W2028" s="1" t="s">
        <v>14</v>
      </c>
      <c r="X2028" s="1">
        <v>3.14</v>
      </c>
      <c r="Y2028" s="4">
        <f t="shared" si="285"/>
        <v>462.21999999999997</v>
      </c>
      <c r="Z2028" s="1" t="s">
        <v>49</v>
      </c>
      <c r="AA2028" s="1" t="s">
        <v>28</v>
      </c>
      <c r="AB2028" s="1" t="s">
        <v>29</v>
      </c>
      <c r="AC2028" s="1" t="s">
        <v>45</v>
      </c>
      <c r="AD2028" s="1" t="s">
        <v>41</v>
      </c>
      <c r="AE2028" s="2">
        <v>40156</v>
      </c>
    </row>
    <row r="2029" spans="1:31" x14ac:dyDescent="0.25">
      <c r="A2029">
        <f t="shared" si="286"/>
        <v>2028</v>
      </c>
      <c r="B2029" s="1">
        <v>8229</v>
      </c>
      <c r="C2029" s="2">
        <v>40154</v>
      </c>
      <c r="D2029" s="1" t="s">
        <v>36</v>
      </c>
      <c r="E2029" s="1" t="str">
        <f t="shared" si="279"/>
        <v>*</v>
      </c>
      <c r="F2029" s="1" t="str">
        <f t="shared" si="280"/>
        <v>*</v>
      </c>
      <c r="G2029" s="1" t="str">
        <f t="shared" si="281"/>
        <v>*</v>
      </c>
      <c r="J2029" s="1" t="str">
        <f t="shared" si="282"/>
        <v>*</v>
      </c>
      <c r="P2029" s="1">
        <v>50</v>
      </c>
      <c r="Q2029" s="1">
        <f t="shared" si="287"/>
        <v>0.06</v>
      </c>
      <c r="T2029" s="4">
        <v>241.01</v>
      </c>
      <c r="U2029" s="9">
        <f t="shared" si="283"/>
        <v>0</v>
      </c>
      <c r="V2029" s="4">
        <f t="shared" si="284"/>
        <v>4.8201999999999998</v>
      </c>
      <c r="W2029" s="1" t="s">
        <v>21</v>
      </c>
      <c r="X2029" s="1">
        <v>3.01</v>
      </c>
      <c r="Y2029" s="4">
        <f t="shared" si="285"/>
        <v>244.01999999999998</v>
      </c>
      <c r="Z2029" s="1" t="s">
        <v>15</v>
      </c>
      <c r="AA2029" s="1" t="s">
        <v>37</v>
      </c>
      <c r="AB2029" s="1" t="s">
        <v>29</v>
      </c>
      <c r="AC2029" s="1" t="s">
        <v>40</v>
      </c>
      <c r="AD2029" s="1" t="s">
        <v>31</v>
      </c>
      <c r="AE2029" s="2">
        <v>40156</v>
      </c>
    </row>
    <row r="2030" spans="1:31" x14ac:dyDescent="0.25">
      <c r="A2030">
        <f t="shared" si="286"/>
        <v>2029</v>
      </c>
      <c r="B2030" s="1">
        <v>47617</v>
      </c>
      <c r="C2030" s="2">
        <v>40155</v>
      </c>
      <c r="D2030" s="1" t="s">
        <v>27</v>
      </c>
      <c r="E2030" s="1" t="str">
        <f t="shared" si="279"/>
        <v>*</v>
      </c>
      <c r="F2030" s="1" t="str">
        <f t="shared" si="280"/>
        <v>*</v>
      </c>
      <c r="G2030" s="1" t="str">
        <f t="shared" si="281"/>
        <v>*</v>
      </c>
      <c r="J2030" s="1" t="str">
        <f t="shared" si="282"/>
        <v>*</v>
      </c>
      <c r="P2030" s="1">
        <v>17</v>
      </c>
      <c r="Q2030" s="1">
        <f t="shared" si="287"/>
        <v>0.02</v>
      </c>
      <c r="T2030" s="4">
        <v>5001.29</v>
      </c>
      <c r="U2030" s="9">
        <f t="shared" si="283"/>
        <v>1</v>
      </c>
      <c r="V2030" s="4">
        <f t="shared" si="284"/>
        <v>294.1935294117647</v>
      </c>
      <c r="W2030" s="1" t="s">
        <v>21</v>
      </c>
      <c r="X2030" s="1">
        <v>19.989999999999998</v>
      </c>
      <c r="Y2030" s="4">
        <f t="shared" si="285"/>
        <v>5021.28</v>
      </c>
      <c r="Z2030" s="1" t="s">
        <v>44</v>
      </c>
      <c r="AA2030" s="1" t="s">
        <v>28</v>
      </c>
      <c r="AB2030" s="1" t="s">
        <v>29</v>
      </c>
      <c r="AC2030" s="1" t="s">
        <v>43</v>
      </c>
      <c r="AD2030" s="1" t="s">
        <v>19</v>
      </c>
      <c r="AE2030" s="2">
        <v>40156</v>
      </c>
    </row>
    <row r="2031" spans="1:31" x14ac:dyDescent="0.25">
      <c r="A2031">
        <f t="shared" si="286"/>
        <v>2030</v>
      </c>
      <c r="B2031" s="1">
        <v>37700</v>
      </c>
      <c r="C2031" s="2">
        <v>40155</v>
      </c>
      <c r="D2031" s="1" t="s">
        <v>32</v>
      </c>
      <c r="E2031" s="1" t="str">
        <f t="shared" si="279"/>
        <v>***</v>
      </c>
      <c r="F2031" s="1" t="str">
        <f t="shared" si="280"/>
        <v>***</v>
      </c>
      <c r="G2031" s="1" t="str">
        <f t="shared" si="281"/>
        <v>***</v>
      </c>
      <c r="J2031" s="1" t="str">
        <f t="shared" si="282"/>
        <v>***</v>
      </c>
      <c r="P2031" s="1">
        <v>27</v>
      </c>
      <c r="Q2031" s="1">
        <f t="shared" si="287"/>
        <v>3.5000000000000003E-2</v>
      </c>
      <c r="T2031" s="4">
        <v>3390.51</v>
      </c>
      <c r="U2031" s="9">
        <f t="shared" si="283"/>
        <v>1</v>
      </c>
      <c r="V2031" s="4">
        <f t="shared" si="284"/>
        <v>125.57444444444445</v>
      </c>
      <c r="W2031" s="1" t="s">
        <v>14</v>
      </c>
      <c r="X2031" s="1">
        <v>19.989999999999998</v>
      </c>
      <c r="Y2031" s="4">
        <f t="shared" si="285"/>
        <v>3410.5</v>
      </c>
      <c r="Z2031" s="1" t="s">
        <v>46</v>
      </c>
      <c r="AA2031" s="1" t="s">
        <v>28</v>
      </c>
      <c r="AB2031" s="1" t="s">
        <v>29</v>
      </c>
      <c r="AC2031" s="1" t="s">
        <v>43</v>
      </c>
      <c r="AD2031" s="1" t="s">
        <v>19</v>
      </c>
      <c r="AE2031" s="2">
        <v>40158</v>
      </c>
    </row>
    <row r="2032" spans="1:31" x14ac:dyDescent="0.25">
      <c r="A2032">
        <f t="shared" si="286"/>
        <v>2031</v>
      </c>
      <c r="B2032" s="1">
        <v>59297</v>
      </c>
      <c r="C2032" s="2">
        <v>40156</v>
      </c>
      <c r="D2032" s="1" t="s">
        <v>36</v>
      </c>
      <c r="E2032" s="1" t="str">
        <f t="shared" si="279"/>
        <v>*</v>
      </c>
      <c r="F2032" s="1" t="str">
        <f t="shared" si="280"/>
        <v>*</v>
      </c>
      <c r="G2032" s="1" t="str">
        <f t="shared" si="281"/>
        <v>*</v>
      </c>
      <c r="J2032" s="1" t="str">
        <f t="shared" si="282"/>
        <v>*</v>
      </c>
      <c r="P2032" s="1">
        <v>13</v>
      </c>
      <c r="Q2032" s="1">
        <f t="shared" si="287"/>
        <v>0.02</v>
      </c>
      <c r="T2032" s="4">
        <v>1582.47</v>
      </c>
      <c r="U2032" s="9">
        <f t="shared" si="283"/>
        <v>1</v>
      </c>
      <c r="V2032" s="4">
        <f t="shared" si="284"/>
        <v>121.72846153846154</v>
      </c>
      <c r="W2032" s="1" t="s">
        <v>33</v>
      </c>
      <c r="X2032" s="1">
        <v>56.14</v>
      </c>
      <c r="Y2032" s="4">
        <f t="shared" si="285"/>
        <v>1638.6100000000001</v>
      </c>
      <c r="Z2032" s="1" t="s">
        <v>46</v>
      </c>
      <c r="AA2032" s="1" t="s">
        <v>16</v>
      </c>
      <c r="AB2032" s="1" t="s">
        <v>24</v>
      </c>
      <c r="AC2032" s="1" t="s">
        <v>56</v>
      </c>
      <c r="AD2032" s="1" t="s">
        <v>59</v>
      </c>
      <c r="AE2032" s="2">
        <v>40158</v>
      </c>
    </row>
    <row r="2033" spans="1:31" x14ac:dyDescent="0.25">
      <c r="A2033">
        <f t="shared" si="286"/>
        <v>2032</v>
      </c>
      <c r="B2033" s="1">
        <v>8290</v>
      </c>
      <c r="C2033" s="2">
        <v>40156</v>
      </c>
      <c r="D2033" s="1" t="s">
        <v>32</v>
      </c>
      <c r="E2033" s="1" t="str">
        <f t="shared" si="279"/>
        <v>***</v>
      </c>
      <c r="F2033" s="1" t="str">
        <f t="shared" si="280"/>
        <v>***</v>
      </c>
      <c r="G2033" s="1" t="str">
        <f t="shared" si="281"/>
        <v>***</v>
      </c>
      <c r="J2033" s="1" t="str">
        <f t="shared" si="282"/>
        <v>***</v>
      </c>
      <c r="P2033" s="1">
        <v>32</v>
      </c>
      <c r="Q2033" s="1">
        <f t="shared" si="287"/>
        <v>0.04</v>
      </c>
      <c r="T2033" s="4">
        <v>209.02</v>
      </c>
      <c r="U2033" s="9">
        <f t="shared" si="283"/>
        <v>0</v>
      </c>
      <c r="V2033" s="4">
        <f t="shared" si="284"/>
        <v>6.5318750000000003</v>
      </c>
      <c r="W2033" s="1" t="s">
        <v>21</v>
      </c>
      <c r="X2033" s="1">
        <v>0.5</v>
      </c>
      <c r="Y2033" s="4">
        <f t="shared" si="285"/>
        <v>209.52</v>
      </c>
      <c r="Z2033" s="1" t="s">
        <v>15</v>
      </c>
      <c r="AA2033" s="1" t="s">
        <v>37</v>
      </c>
      <c r="AB2033" s="1" t="s">
        <v>29</v>
      </c>
      <c r="AC2033" s="1" t="s">
        <v>58</v>
      </c>
      <c r="AD2033" s="1" t="s">
        <v>19</v>
      </c>
      <c r="AE2033" s="2">
        <v>40158</v>
      </c>
    </row>
    <row r="2034" spans="1:31" x14ac:dyDescent="0.25">
      <c r="A2034">
        <f t="shared" si="286"/>
        <v>2033</v>
      </c>
      <c r="B2034" s="1">
        <v>41765</v>
      </c>
      <c r="C2034" s="2">
        <v>40156</v>
      </c>
      <c r="D2034" s="1" t="s">
        <v>36</v>
      </c>
      <c r="E2034" s="1" t="str">
        <f t="shared" si="279"/>
        <v>*</v>
      </c>
      <c r="F2034" s="1" t="str">
        <f t="shared" si="280"/>
        <v>*</v>
      </c>
      <c r="G2034" s="1" t="str">
        <f t="shared" si="281"/>
        <v>*</v>
      </c>
      <c r="J2034" s="1" t="str">
        <f t="shared" si="282"/>
        <v>*</v>
      </c>
      <c r="P2034" s="1">
        <v>41</v>
      </c>
      <c r="Q2034" s="1">
        <f t="shared" si="287"/>
        <v>0.05</v>
      </c>
      <c r="T2034" s="4">
        <v>204.99</v>
      </c>
      <c r="U2034" s="9">
        <f t="shared" si="283"/>
        <v>0</v>
      </c>
      <c r="V2034" s="4">
        <f t="shared" si="284"/>
        <v>4.9997560975609758</v>
      </c>
      <c r="W2034" s="1" t="s">
        <v>21</v>
      </c>
      <c r="X2034" s="1">
        <v>4.95</v>
      </c>
      <c r="Y2034" s="4">
        <f t="shared" si="285"/>
        <v>209.94</v>
      </c>
      <c r="Z2034" s="1" t="s">
        <v>22</v>
      </c>
      <c r="AA2034" s="1" t="s">
        <v>37</v>
      </c>
      <c r="AB2034" s="1" t="s">
        <v>29</v>
      </c>
      <c r="AC2034" s="1" t="s">
        <v>43</v>
      </c>
      <c r="AD2034" s="1" t="s">
        <v>19</v>
      </c>
      <c r="AE2034" s="2">
        <v>40158</v>
      </c>
    </row>
    <row r="2035" spans="1:31" x14ac:dyDescent="0.25">
      <c r="A2035">
        <f t="shared" si="286"/>
        <v>2034</v>
      </c>
      <c r="B2035" s="1">
        <v>50754</v>
      </c>
      <c r="C2035" s="2">
        <v>40156</v>
      </c>
      <c r="D2035" s="1" t="s">
        <v>27</v>
      </c>
      <c r="E2035" s="1" t="str">
        <f t="shared" si="279"/>
        <v>*</v>
      </c>
      <c r="F2035" s="1" t="str">
        <f t="shared" si="280"/>
        <v>*</v>
      </c>
      <c r="G2035" s="1" t="str">
        <f t="shared" si="281"/>
        <v>*</v>
      </c>
      <c r="J2035" s="1" t="str">
        <f t="shared" si="282"/>
        <v>*</v>
      </c>
      <c r="P2035" s="1">
        <v>9</v>
      </c>
      <c r="Q2035" s="1">
        <f t="shared" si="287"/>
        <v>0.01</v>
      </c>
      <c r="T2035" s="4">
        <v>64.030500000000004</v>
      </c>
      <c r="U2035" s="9">
        <f t="shared" si="283"/>
        <v>0</v>
      </c>
      <c r="V2035" s="4">
        <f t="shared" si="284"/>
        <v>7.1145000000000005</v>
      </c>
      <c r="W2035" s="1" t="s">
        <v>21</v>
      </c>
      <c r="X2035" s="1">
        <v>5.03</v>
      </c>
      <c r="Y2035" s="4">
        <f t="shared" si="285"/>
        <v>69.060500000000005</v>
      </c>
      <c r="Z2035" s="1" t="s">
        <v>39</v>
      </c>
      <c r="AA2035" s="1" t="s">
        <v>16</v>
      </c>
      <c r="AB2035" s="1" t="s">
        <v>24</v>
      </c>
      <c r="AC2035" s="1" t="s">
        <v>25</v>
      </c>
      <c r="AD2035" s="1" t="s">
        <v>26</v>
      </c>
      <c r="AE2035" s="2">
        <v>40157</v>
      </c>
    </row>
    <row r="2036" spans="1:31" x14ac:dyDescent="0.25">
      <c r="A2036">
        <f t="shared" si="286"/>
        <v>2035</v>
      </c>
      <c r="B2036" s="1">
        <v>51233</v>
      </c>
      <c r="C2036" s="2">
        <v>40156</v>
      </c>
      <c r="D2036" s="1" t="s">
        <v>13</v>
      </c>
      <c r="E2036" s="1" t="str">
        <f t="shared" si="279"/>
        <v>*</v>
      </c>
      <c r="F2036" s="1" t="str">
        <f t="shared" si="280"/>
        <v>*</v>
      </c>
      <c r="G2036" s="1" t="str">
        <f t="shared" si="281"/>
        <v>*</v>
      </c>
      <c r="J2036" s="1" t="str">
        <f t="shared" si="282"/>
        <v>*</v>
      </c>
      <c r="P2036" s="1">
        <v>3</v>
      </c>
      <c r="Q2036" s="1">
        <f t="shared" si="287"/>
        <v>0.01</v>
      </c>
      <c r="T2036" s="4">
        <v>26.5</v>
      </c>
      <c r="U2036" s="9">
        <f t="shared" si="283"/>
        <v>0</v>
      </c>
      <c r="V2036" s="4">
        <f t="shared" si="284"/>
        <v>8.8333333333333339</v>
      </c>
      <c r="W2036" s="1" t="s">
        <v>21</v>
      </c>
      <c r="X2036" s="1">
        <v>4</v>
      </c>
      <c r="Y2036" s="4">
        <f t="shared" si="285"/>
        <v>30.5</v>
      </c>
      <c r="Z2036" s="1" t="s">
        <v>53</v>
      </c>
      <c r="AA2036" s="1" t="s">
        <v>28</v>
      </c>
      <c r="AB2036" s="1" t="s">
        <v>17</v>
      </c>
      <c r="AC2036" s="1" t="s">
        <v>18</v>
      </c>
      <c r="AD2036" s="1" t="s">
        <v>31</v>
      </c>
      <c r="AE2036" s="2">
        <v>40156</v>
      </c>
    </row>
    <row r="2037" spans="1:31" x14ac:dyDescent="0.25">
      <c r="A2037">
        <f t="shared" si="286"/>
        <v>2036</v>
      </c>
      <c r="B2037" s="1">
        <v>5735</v>
      </c>
      <c r="C2037" s="2">
        <v>40157</v>
      </c>
      <c r="D2037" s="1" t="s">
        <v>36</v>
      </c>
      <c r="E2037" s="1" t="str">
        <f t="shared" si="279"/>
        <v>*</v>
      </c>
      <c r="F2037" s="1" t="str">
        <f t="shared" si="280"/>
        <v>*</v>
      </c>
      <c r="G2037" s="1" t="str">
        <f t="shared" si="281"/>
        <v>*</v>
      </c>
      <c r="J2037" s="1" t="str">
        <f t="shared" si="282"/>
        <v>*</v>
      </c>
      <c r="P2037" s="1">
        <v>10</v>
      </c>
      <c r="Q2037" s="1">
        <f t="shared" si="287"/>
        <v>0.02</v>
      </c>
      <c r="T2037" s="4">
        <v>2665.64</v>
      </c>
      <c r="U2037" s="9">
        <f t="shared" si="283"/>
        <v>1</v>
      </c>
      <c r="V2037" s="4">
        <f t="shared" si="284"/>
        <v>266.56399999999996</v>
      </c>
      <c r="W2037" s="1" t="s">
        <v>33</v>
      </c>
      <c r="X2037" s="1">
        <v>35.67</v>
      </c>
      <c r="Y2037" s="4">
        <f t="shared" si="285"/>
        <v>2701.31</v>
      </c>
      <c r="Z2037" s="1" t="s">
        <v>15</v>
      </c>
      <c r="AA2037" s="1" t="s">
        <v>37</v>
      </c>
      <c r="AB2037" s="1" t="s">
        <v>17</v>
      </c>
      <c r="AC2037" s="1" t="s">
        <v>52</v>
      </c>
      <c r="AD2037" s="1" t="s">
        <v>59</v>
      </c>
      <c r="AE2037" s="2">
        <v>40158</v>
      </c>
    </row>
    <row r="2038" spans="1:31" x14ac:dyDescent="0.25">
      <c r="A2038">
        <f t="shared" si="286"/>
        <v>2037</v>
      </c>
      <c r="B2038" s="1">
        <v>56803</v>
      </c>
      <c r="C2038" s="2">
        <v>40157</v>
      </c>
      <c r="D2038" s="1" t="s">
        <v>27</v>
      </c>
      <c r="E2038" s="1" t="str">
        <f t="shared" si="279"/>
        <v>*</v>
      </c>
      <c r="F2038" s="1" t="str">
        <f t="shared" si="280"/>
        <v>*</v>
      </c>
      <c r="G2038" s="1" t="str">
        <f t="shared" si="281"/>
        <v>*</v>
      </c>
      <c r="J2038" s="1" t="str">
        <f t="shared" si="282"/>
        <v>*</v>
      </c>
      <c r="P2038" s="1">
        <v>42</v>
      </c>
      <c r="Q2038" s="1">
        <f t="shared" si="287"/>
        <v>0.05</v>
      </c>
      <c r="T2038" s="4">
        <v>258.19</v>
      </c>
      <c r="U2038" s="9">
        <f t="shared" si="283"/>
        <v>0</v>
      </c>
      <c r="V2038" s="4">
        <f t="shared" si="284"/>
        <v>6.1473809523809519</v>
      </c>
      <c r="W2038" s="1" t="s">
        <v>21</v>
      </c>
      <c r="X2038" s="1">
        <v>5.9</v>
      </c>
      <c r="Y2038" s="4">
        <f t="shared" si="285"/>
        <v>264.08999999999997</v>
      </c>
      <c r="Z2038" s="1" t="s">
        <v>51</v>
      </c>
      <c r="AA2038" s="1" t="s">
        <v>23</v>
      </c>
      <c r="AB2038" s="1" t="s">
        <v>29</v>
      </c>
      <c r="AC2038" s="1" t="s">
        <v>40</v>
      </c>
      <c r="AD2038" s="1" t="s">
        <v>19</v>
      </c>
      <c r="AE2038" s="2">
        <v>40157</v>
      </c>
    </row>
    <row r="2039" spans="1:31" x14ac:dyDescent="0.25">
      <c r="A2039">
        <f t="shared" si="286"/>
        <v>2038</v>
      </c>
      <c r="B2039" s="1">
        <v>48483</v>
      </c>
      <c r="C2039" s="2">
        <v>40157</v>
      </c>
      <c r="D2039" s="1" t="s">
        <v>32</v>
      </c>
      <c r="E2039" s="1" t="str">
        <f t="shared" si="279"/>
        <v>***</v>
      </c>
      <c r="F2039" s="1" t="str">
        <f t="shared" si="280"/>
        <v>***</v>
      </c>
      <c r="G2039" s="1" t="str">
        <f t="shared" si="281"/>
        <v>***</v>
      </c>
      <c r="J2039" s="1" t="str">
        <f t="shared" si="282"/>
        <v>***</v>
      </c>
      <c r="P2039" s="1">
        <v>18</v>
      </c>
      <c r="Q2039" s="1">
        <f t="shared" si="287"/>
        <v>0.02</v>
      </c>
      <c r="T2039" s="4">
        <v>47.55</v>
      </c>
      <c r="U2039" s="9">
        <f t="shared" si="283"/>
        <v>0</v>
      </c>
      <c r="V2039" s="4">
        <f t="shared" si="284"/>
        <v>2.6416666666666666</v>
      </c>
      <c r="W2039" s="1" t="s">
        <v>14</v>
      </c>
      <c r="X2039" s="1">
        <v>1</v>
      </c>
      <c r="Y2039" s="4">
        <f t="shared" si="285"/>
        <v>48.55</v>
      </c>
      <c r="Z2039" s="1" t="s">
        <v>22</v>
      </c>
      <c r="AA2039" s="1" t="s">
        <v>23</v>
      </c>
      <c r="AB2039" s="1" t="s">
        <v>29</v>
      </c>
      <c r="AC2039" s="1" t="s">
        <v>30</v>
      </c>
      <c r="AD2039" s="1" t="s">
        <v>31</v>
      </c>
      <c r="AE2039" s="2">
        <v>40158</v>
      </c>
    </row>
    <row r="2040" spans="1:31" x14ac:dyDescent="0.25">
      <c r="A2040">
        <f t="shared" si="286"/>
        <v>2039</v>
      </c>
      <c r="B2040" s="1">
        <v>7527</v>
      </c>
      <c r="C2040" s="2">
        <v>40158</v>
      </c>
      <c r="D2040" s="1" t="s">
        <v>36</v>
      </c>
      <c r="E2040" s="1" t="str">
        <f t="shared" si="279"/>
        <v>*</v>
      </c>
      <c r="F2040" s="1" t="str">
        <f t="shared" si="280"/>
        <v>*</v>
      </c>
      <c r="G2040" s="1" t="str">
        <f t="shared" si="281"/>
        <v>*</v>
      </c>
      <c r="J2040" s="1" t="str">
        <f t="shared" si="282"/>
        <v>*</v>
      </c>
      <c r="P2040" s="1">
        <v>42</v>
      </c>
      <c r="Q2040" s="1">
        <f t="shared" si="287"/>
        <v>0.05</v>
      </c>
      <c r="T2040" s="4">
        <v>7062.616</v>
      </c>
      <c r="U2040" s="9">
        <f t="shared" si="283"/>
        <v>1</v>
      </c>
      <c r="V2040" s="4">
        <f t="shared" si="284"/>
        <v>168.15752380952381</v>
      </c>
      <c r="W2040" s="1" t="s">
        <v>21</v>
      </c>
      <c r="X2040" s="1">
        <v>4.2</v>
      </c>
      <c r="Y2040" s="4">
        <f t="shared" si="285"/>
        <v>7066.8159999999998</v>
      </c>
      <c r="Z2040" s="1" t="s">
        <v>54</v>
      </c>
      <c r="AA2040" s="1" t="s">
        <v>23</v>
      </c>
      <c r="AB2040" s="1" t="s">
        <v>24</v>
      </c>
      <c r="AC2040" s="1" t="s">
        <v>25</v>
      </c>
      <c r="AD2040" s="1" t="s">
        <v>19</v>
      </c>
      <c r="AE2040" s="2">
        <v>40159</v>
      </c>
    </row>
    <row r="2041" spans="1:31" x14ac:dyDescent="0.25">
      <c r="A2041">
        <f t="shared" si="286"/>
        <v>2040</v>
      </c>
      <c r="B2041" s="1">
        <v>2818</v>
      </c>
      <c r="C2041" s="2">
        <v>40158</v>
      </c>
      <c r="D2041" s="1" t="s">
        <v>36</v>
      </c>
      <c r="E2041" s="1" t="str">
        <f t="shared" si="279"/>
        <v>*</v>
      </c>
      <c r="F2041" s="1" t="str">
        <f t="shared" si="280"/>
        <v>*</v>
      </c>
      <c r="G2041" s="1" t="str">
        <f t="shared" si="281"/>
        <v>*</v>
      </c>
      <c r="J2041" s="1" t="str">
        <f t="shared" si="282"/>
        <v>*</v>
      </c>
      <c r="P2041" s="1">
        <v>39</v>
      </c>
      <c r="Q2041" s="1">
        <f t="shared" si="287"/>
        <v>0.04</v>
      </c>
      <c r="T2041" s="4">
        <v>593.21</v>
      </c>
      <c r="U2041" s="9">
        <f t="shared" si="283"/>
        <v>0</v>
      </c>
      <c r="V2041" s="4">
        <f t="shared" si="284"/>
        <v>15.210512820512822</v>
      </c>
      <c r="W2041" s="1" t="s">
        <v>21</v>
      </c>
      <c r="X2041" s="1">
        <v>8.99</v>
      </c>
      <c r="Y2041" s="4">
        <f t="shared" si="285"/>
        <v>602.20000000000005</v>
      </c>
      <c r="Z2041" s="1" t="s">
        <v>51</v>
      </c>
      <c r="AA2041" s="1" t="s">
        <v>28</v>
      </c>
      <c r="AB2041" s="1" t="s">
        <v>17</v>
      </c>
      <c r="AC2041" s="1" t="s">
        <v>18</v>
      </c>
      <c r="AD2041" s="1" t="s">
        <v>41</v>
      </c>
      <c r="AE2041" s="2">
        <v>40159</v>
      </c>
    </row>
    <row r="2042" spans="1:31" x14ac:dyDescent="0.25">
      <c r="A2042">
        <f t="shared" si="286"/>
        <v>2041</v>
      </c>
      <c r="B2042" s="1">
        <v>2818</v>
      </c>
      <c r="C2042" s="2">
        <v>40158</v>
      </c>
      <c r="D2042" s="1" t="s">
        <v>36</v>
      </c>
      <c r="E2042" s="1" t="str">
        <f t="shared" si="279"/>
        <v>*</v>
      </c>
      <c r="F2042" s="1" t="str">
        <f t="shared" si="280"/>
        <v>*</v>
      </c>
      <c r="G2042" s="1" t="str">
        <f t="shared" si="281"/>
        <v>*</v>
      </c>
      <c r="J2042" s="1" t="str">
        <f t="shared" si="282"/>
        <v>*</v>
      </c>
      <c r="P2042" s="1">
        <v>37</v>
      </c>
      <c r="Q2042" s="1">
        <f t="shared" si="287"/>
        <v>0.04</v>
      </c>
      <c r="T2042" s="4">
        <v>565.91</v>
      </c>
      <c r="U2042" s="9">
        <f t="shared" si="283"/>
        <v>0</v>
      </c>
      <c r="V2042" s="4">
        <f t="shared" si="284"/>
        <v>15.294864864864865</v>
      </c>
      <c r="W2042" s="1" t="s">
        <v>21</v>
      </c>
      <c r="X2042" s="1">
        <v>3.73</v>
      </c>
      <c r="Y2042" s="4">
        <f t="shared" si="285"/>
        <v>569.64</v>
      </c>
      <c r="Z2042" s="1" t="s">
        <v>51</v>
      </c>
      <c r="AA2042" s="1" t="s">
        <v>28</v>
      </c>
      <c r="AB2042" s="1" t="s">
        <v>17</v>
      </c>
      <c r="AC2042" s="1" t="s">
        <v>18</v>
      </c>
      <c r="AD2042" s="1" t="s">
        <v>41</v>
      </c>
      <c r="AE2042" s="2">
        <v>40160</v>
      </c>
    </row>
    <row r="2043" spans="1:31" x14ac:dyDescent="0.25">
      <c r="A2043">
        <f t="shared" si="286"/>
        <v>2042</v>
      </c>
      <c r="B2043" s="1">
        <v>7527</v>
      </c>
      <c r="C2043" s="2">
        <v>40158</v>
      </c>
      <c r="D2043" s="1" t="s">
        <v>36</v>
      </c>
      <c r="E2043" s="1" t="str">
        <f t="shared" si="279"/>
        <v>*</v>
      </c>
      <c r="F2043" s="1" t="str">
        <f t="shared" si="280"/>
        <v>*</v>
      </c>
      <c r="G2043" s="1" t="str">
        <f t="shared" si="281"/>
        <v>*</v>
      </c>
      <c r="J2043" s="1" t="str">
        <f t="shared" si="282"/>
        <v>*</v>
      </c>
      <c r="P2043" s="1">
        <v>37</v>
      </c>
      <c r="Q2043" s="1">
        <f t="shared" si="287"/>
        <v>0.04</v>
      </c>
      <c r="T2043" s="4">
        <v>560.39</v>
      </c>
      <c r="U2043" s="9">
        <f t="shared" si="283"/>
        <v>0</v>
      </c>
      <c r="V2043" s="4">
        <f t="shared" si="284"/>
        <v>15.145675675675676</v>
      </c>
      <c r="W2043" s="1" t="s">
        <v>21</v>
      </c>
      <c r="X2043" s="1">
        <v>3.73</v>
      </c>
      <c r="Y2043" s="4">
        <f t="shared" si="285"/>
        <v>564.12</v>
      </c>
      <c r="Z2043" s="1" t="s">
        <v>54</v>
      </c>
      <c r="AA2043" s="1" t="s">
        <v>23</v>
      </c>
      <c r="AB2043" s="1" t="s">
        <v>17</v>
      </c>
      <c r="AC2043" s="1" t="s">
        <v>18</v>
      </c>
      <c r="AD2043" s="1" t="s">
        <v>41</v>
      </c>
      <c r="AE2043" s="2">
        <v>40159</v>
      </c>
    </row>
    <row r="2044" spans="1:31" x14ac:dyDescent="0.25">
      <c r="A2044">
        <f t="shared" si="286"/>
        <v>2043</v>
      </c>
      <c r="B2044" s="1">
        <v>49283</v>
      </c>
      <c r="C2044" s="2">
        <v>40158</v>
      </c>
      <c r="D2044" s="1" t="s">
        <v>20</v>
      </c>
      <c r="E2044" s="1" t="str">
        <f t="shared" si="279"/>
        <v>*</v>
      </c>
      <c r="F2044" s="1" t="str">
        <f t="shared" si="280"/>
        <v>**</v>
      </c>
      <c r="G2044" s="1" t="str">
        <f t="shared" si="281"/>
        <v>**</v>
      </c>
      <c r="J2044" s="1" t="str">
        <f t="shared" si="282"/>
        <v>**</v>
      </c>
      <c r="P2044" s="1">
        <v>25</v>
      </c>
      <c r="Q2044" s="1">
        <f t="shared" si="287"/>
        <v>3.5000000000000003E-2</v>
      </c>
      <c r="T2044" s="4">
        <v>334.71</v>
      </c>
      <c r="U2044" s="9">
        <f t="shared" si="283"/>
        <v>0</v>
      </c>
      <c r="V2044" s="4">
        <f t="shared" si="284"/>
        <v>13.388399999999999</v>
      </c>
      <c r="W2044" s="1" t="s">
        <v>21</v>
      </c>
      <c r="X2044" s="1">
        <v>6.47</v>
      </c>
      <c r="Y2044" s="4">
        <f t="shared" si="285"/>
        <v>341.18</v>
      </c>
      <c r="Z2044" s="1" t="s">
        <v>51</v>
      </c>
      <c r="AA2044" s="1" t="s">
        <v>37</v>
      </c>
      <c r="AB2044" s="1" t="s">
        <v>29</v>
      </c>
      <c r="AC2044" s="1" t="s">
        <v>40</v>
      </c>
      <c r="AD2044" s="1" t="s">
        <v>19</v>
      </c>
      <c r="AE2044" s="2">
        <v>40159</v>
      </c>
    </row>
    <row r="2045" spans="1:31" x14ac:dyDescent="0.25">
      <c r="A2045">
        <f t="shared" si="286"/>
        <v>2044</v>
      </c>
      <c r="B2045" s="1">
        <v>39076</v>
      </c>
      <c r="C2045" s="2">
        <v>40158</v>
      </c>
      <c r="D2045" s="1" t="s">
        <v>32</v>
      </c>
      <c r="E2045" s="1" t="str">
        <f t="shared" si="279"/>
        <v>***</v>
      </c>
      <c r="F2045" s="1" t="str">
        <f t="shared" si="280"/>
        <v>***</v>
      </c>
      <c r="G2045" s="1" t="str">
        <f t="shared" si="281"/>
        <v>***</v>
      </c>
      <c r="J2045" s="1" t="str">
        <f t="shared" si="282"/>
        <v>***</v>
      </c>
      <c r="P2045" s="1">
        <v>41</v>
      </c>
      <c r="Q2045" s="1">
        <f t="shared" si="287"/>
        <v>0.05</v>
      </c>
      <c r="T2045" s="4">
        <v>222.65</v>
      </c>
      <c r="U2045" s="9">
        <f t="shared" si="283"/>
        <v>0</v>
      </c>
      <c r="V2045" s="4">
        <f t="shared" si="284"/>
        <v>5.4304878048780489</v>
      </c>
      <c r="W2045" s="1" t="s">
        <v>21</v>
      </c>
      <c r="X2045" s="1">
        <v>6.26</v>
      </c>
      <c r="Y2045" s="4">
        <f t="shared" si="285"/>
        <v>228.91</v>
      </c>
      <c r="Z2045" s="1" t="s">
        <v>44</v>
      </c>
      <c r="AA2045" s="1" t="s">
        <v>28</v>
      </c>
      <c r="AB2045" s="1" t="s">
        <v>29</v>
      </c>
      <c r="AC2045" s="1" t="s">
        <v>40</v>
      </c>
      <c r="AD2045" s="1" t="s">
        <v>19</v>
      </c>
      <c r="AE2045" s="2">
        <v>40159</v>
      </c>
    </row>
    <row r="2046" spans="1:31" x14ac:dyDescent="0.25">
      <c r="A2046">
        <f t="shared" si="286"/>
        <v>2045</v>
      </c>
      <c r="B2046" s="1">
        <v>2818</v>
      </c>
      <c r="C2046" s="2">
        <v>40158</v>
      </c>
      <c r="D2046" s="1" t="s">
        <v>36</v>
      </c>
      <c r="E2046" s="1" t="str">
        <f t="shared" si="279"/>
        <v>*</v>
      </c>
      <c r="F2046" s="1" t="str">
        <f t="shared" si="280"/>
        <v>*</v>
      </c>
      <c r="G2046" s="1" t="str">
        <f t="shared" si="281"/>
        <v>*</v>
      </c>
      <c r="J2046" s="1" t="str">
        <f t="shared" si="282"/>
        <v>*</v>
      </c>
      <c r="P2046" s="1">
        <v>2</v>
      </c>
      <c r="Q2046" s="1">
        <f t="shared" si="287"/>
        <v>0.01</v>
      </c>
      <c r="T2046" s="4">
        <v>89.23</v>
      </c>
      <c r="U2046" s="9">
        <f t="shared" si="283"/>
        <v>0</v>
      </c>
      <c r="V2046" s="4">
        <f t="shared" si="284"/>
        <v>44.615000000000002</v>
      </c>
      <c r="W2046" s="1" t="s">
        <v>21</v>
      </c>
      <c r="X2046" s="1">
        <v>13.26</v>
      </c>
      <c r="Y2046" s="4">
        <f t="shared" si="285"/>
        <v>102.49000000000001</v>
      </c>
      <c r="Z2046" s="1" t="s">
        <v>51</v>
      </c>
      <c r="AA2046" s="1" t="s">
        <v>28</v>
      </c>
      <c r="AB2046" s="1" t="s">
        <v>29</v>
      </c>
      <c r="AC2046" s="1" t="s">
        <v>40</v>
      </c>
      <c r="AD2046" s="1" t="s">
        <v>19</v>
      </c>
      <c r="AE2046" s="2">
        <v>40159</v>
      </c>
    </row>
    <row r="2047" spans="1:31" x14ac:dyDescent="0.25">
      <c r="A2047">
        <f t="shared" si="286"/>
        <v>2046</v>
      </c>
      <c r="B2047" s="1">
        <v>35364</v>
      </c>
      <c r="C2047" s="2">
        <v>40159</v>
      </c>
      <c r="D2047" s="1" t="s">
        <v>32</v>
      </c>
      <c r="E2047" s="1" t="str">
        <f t="shared" si="279"/>
        <v>***</v>
      </c>
      <c r="F2047" s="1" t="str">
        <f t="shared" si="280"/>
        <v>***</v>
      </c>
      <c r="G2047" s="1" t="str">
        <f t="shared" si="281"/>
        <v>***</v>
      </c>
      <c r="J2047" s="1" t="str">
        <f t="shared" si="282"/>
        <v>***</v>
      </c>
      <c r="P2047" s="1">
        <v>37</v>
      </c>
      <c r="Q2047" s="1">
        <f t="shared" si="287"/>
        <v>0.04</v>
      </c>
      <c r="T2047" s="4">
        <v>15897.01</v>
      </c>
      <c r="U2047" s="9">
        <f t="shared" si="283"/>
        <v>1</v>
      </c>
      <c r="V2047" s="4">
        <f t="shared" si="284"/>
        <v>429.64891891891892</v>
      </c>
      <c r="W2047" s="1" t="s">
        <v>33</v>
      </c>
      <c r="X2047" s="1">
        <v>110.2</v>
      </c>
      <c r="Y2047" s="4">
        <f t="shared" si="285"/>
        <v>16007.210000000001</v>
      </c>
      <c r="Z2047" s="1" t="s">
        <v>15</v>
      </c>
      <c r="AA2047" s="1" t="s">
        <v>28</v>
      </c>
      <c r="AB2047" s="1" t="s">
        <v>17</v>
      </c>
      <c r="AC2047" s="1" t="s">
        <v>52</v>
      </c>
      <c r="AD2047" s="1" t="s">
        <v>59</v>
      </c>
      <c r="AE2047" s="2">
        <v>40160</v>
      </c>
    </row>
    <row r="2048" spans="1:31" x14ac:dyDescent="0.25">
      <c r="A2048">
        <f t="shared" si="286"/>
        <v>2047</v>
      </c>
      <c r="B2048" s="1">
        <v>36999</v>
      </c>
      <c r="C2048" s="2">
        <v>40159</v>
      </c>
      <c r="D2048" s="1" t="s">
        <v>36</v>
      </c>
      <c r="E2048" s="1" t="str">
        <f t="shared" si="279"/>
        <v>*</v>
      </c>
      <c r="F2048" s="1" t="str">
        <f t="shared" si="280"/>
        <v>*</v>
      </c>
      <c r="G2048" s="1" t="str">
        <f t="shared" si="281"/>
        <v>*</v>
      </c>
      <c r="J2048" s="1" t="str">
        <f t="shared" si="282"/>
        <v>*</v>
      </c>
      <c r="P2048" s="1">
        <v>28</v>
      </c>
      <c r="Q2048" s="1">
        <f t="shared" si="287"/>
        <v>3.5000000000000003E-2</v>
      </c>
      <c r="T2048" s="4">
        <v>14475.74</v>
      </c>
      <c r="U2048" s="9">
        <f t="shared" si="283"/>
        <v>1</v>
      </c>
      <c r="V2048" s="4">
        <f t="shared" si="284"/>
        <v>516.99071428571426</v>
      </c>
      <c r="W2048" s="1" t="s">
        <v>33</v>
      </c>
      <c r="X2048" s="1">
        <v>49</v>
      </c>
      <c r="Y2048" s="4">
        <f t="shared" si="285"/>
        <v>14524.74</v>
      </c>
      <c r="Z2048" s="1" t="s">
        <v>22</v>
      </c>
      <c r="AA2048" s="1" t="s">
        <v>28</v>
      </c>
      <c r="AB2048" s="1" t="s">
        <v>24</v>
      </c>
      <c r="AC2048" s="1" t="s">
        <v>47</v>
      </c>
      <c r="AD2048" s="1" t="s">
        <v>35</v>
      </c>
      <c r="AE2048" s="2">
        <v>40160</v>
      </c>
    </row>
    <row r="2049" spans="1:31" x14ac:dyDescent="0.25">
      <c r="A2049">
        <f t="shared" si="286"/>
        <v>2048</v>
      </c>
      <c r="B2049" s="1">
        <v>35364</v>
      </c>
      <c r="C2049" s="2">
        <v>40159</v>
      </c>
      <c r="D2049" s="1" t="s">
        <v>32</v>
      </c>
      <c r="E2049" s="1" t="str">
        <f t="shared" si="279"/>
        <v>***</v>
      </c>
      <c r="F2049" s="1" t="str">
        <f t="shared" si="280"/>
        <v>***</v>
      </c>
      <c r="G2049" s="1" t="str">
        <f t="shared" si="281"/>
        <v>***</v>
      </c>
      <c r="J2049" s="1" t="str">
        <f t="shared" si="282"/>
        <v>***</v>
      </c>
      <c r="P2049" s="1">
        <v>29</v>
      </c>
      <c r="Q2049" s="1">
        <f t="shared" si="287"/>
        <v>3.5000000000000003E-2</v>
      </c>
      <c r="T2049" s="4">
        <v>10338.93</v>
      </c>
      <c r="U2049" s="9">
        <f t="shared" si="283"/>
        <v>1</v>
      </c>
      <c r="V2049" s="4">
        <f t="shared" si="284"/>
        <v>356.51482758620693</v>
      </c>
      <c r="W2049" s="1" t="s">
        <v>33</v>
      </c>
      <c r="X2049" s="1">
        <v>85.63</v>
      </c>
      <c r="Y2049" s="4">
        <f t="shared" si="285"/>
        <v>10424.56</v>
      </c>
      <c r="Z2049" s="1" t="s">
        <v>15</v>
      </c>
      <c r="AA2049" s="1" t="s">
        <v>28</v>
      </c>
      <c r="AB2049" s="1" t="s">
        <v>17</v>
      </c>
      <c r="AC2049" s="1" t="s">
        <v>52</v>
      </c>
      <c r="AD2049" s="1" t="s">
        <v>59</v>
      </c>
      <c r="AE2049" s="2">
        <v>40161</v>
      </c>
    </row>
    <row r="2050" spans="1:31" x14ac:dyDescent="0.25">
      <c r="A2050">
        <f t="shared" si="286"/>
        <v>2049</v>
      </c>
      <c r="B2050" s="1">
        <v>29857</v>
      </c>
      <c r="C2050" s="2">
        <v>40159</v>
      </c>
      <c r="D2050" s="1" t="s">
        <v>36</v>
      </c>
      <c r="E2050" s="1" t="str">
        <f t="shared" si="279"/>
        <v>*</v>
      </c>
      <c r="F2050" s="1" t="str">
        <f t="shared" si="280"/>
        <v>*</v>
      </c>
      <c r="G2050" s="1" t="str">
        <f t="shared" si="281"/>
        <v>*</v>
      </c>
      <c r="J2050" s="1" t="str">
        <f t="shared" si="282"/>
        <v>*</v>
      </c>
      <c r="P2050" s="1">
        <v>41</v>
      </c>
      <c r="Q2050" s="1">
        <f t="shared" si="287"/>
        <v>0.05</v>
      </c>
      <c r="T2050" s="4">
        <v>5572.92</v>
      </c>
      <c r="U2050" s="9">
        <f t="shared" si="283"/>
        <v>1</v>
      </c>
      <c r="V2050" s="4">
        <f t="shared" si="284"/>
        <v>135.9248780487805</v>
      </c>
      <c r="W2050" s="1" t="s">
        <v>33</v>
      </c>
      <c r="X2050" s="1">
        <v>36.090000000000003</v>
      </c>
      <c r="Y2050" s="4">
        <f t="shared" si="285"/>
        <v>5609.01</v>
      </c>
      <c r="Z2050" s="1" t="s">
        <v>15</v>
      </c>
      <c r="AA2050" s="1" t="s">
        <v>16</v>
      </c>
      <c r="AB2050" s="1" t="s">
        <v>17</v>
      </c>
      <c r="AC2050" s="1" t="s">
        <v>62</v>
      </c>
      <c r="AD2050" s="1" t="s">
        <v>59</v>
      </c>
      <c r="AE2050" s="2">
        <v>40161</v>
      </c>
    </row>
    <row r="2051" spans="1:31" x14ac:dyDescent="0.25">
      <c r="A2051">
        <f t="shared" si="286"/>
        <v>2050</v>
      </c>
      <c r="B2051" s="1">
        <v>35364</v>
      </c>
      <c r="C2051" s="2">
        <v>40159</v>
      </c>
      <c r="D2051" s="1" t="s">
        <v>32</v>
      </c>
      <c r="E2051" s="1" t="str">
        <f t="shared" ref="E2051:E2114" si="288">IF(D2051="Critical","***","*")</f>
        <v>***</v>
      </c>
      <c r="F2051" s="1" t="str">
        <f t="shared" ref="F2051:F2114" si="289">IF(D2051="Critical","***",IF(D2051="High","**","*"))</f>
        <v>***</v>
      </c>
      <c r="G2051" s="1" t="str">
        <f t="shared" ref="G2051:G2114" si="290">VLOOKUP(D2051,$H$6:$I$10,2,FALSE)</f>
        <v>***</v>
      </c>
      <c r="J2051" s="1" t="str">
        <f t="shared" ref="J2051:J2114" si="291">HLOOKUP(D2051,$K$5:$O$6,2,FALSE)</f>
        <v>***</v>
      </c>
      <c r="P2051" s="1">
        <v>8</v>
      </c>
      <c r="Q2051" s="1">
        <f t="shared" si="287"/>
        <v>0.01</v>
      </c>
      <c r="T2051" s="4">
        <v>1265.2929999999999</v>
      </c>
      <c r="U2051" s="9">
        <f t="shared" ref="U2051:U2114" si="292">IF(T2051&gt;1000,1,0)</f>
        <v>1</v>
      </c>
      <c r="V2051" s="4">
        <f t="shared" ref="V2051:V2114" si="293">T2051/P2051</f>
        <v>158.16162499999999</v>
      </c>
      <c r="W2051" s="1" t="s">
        <v>21</v>
      </c>
      <c r="X2051" s="1">
        <v>8.99</v>
      </c>
      <c r="Y2051" s="4">
        <f t="shared" ref="Y2051:Y2114" si="294">X2051+T2051</f>
        <v>1274.2829999999999</v>
      </c>
      <c r="Z2051" s="1" t="s">
        <v>15</v>
      </c>
      <c r="AA2051" s="1" t="s">
        <v>28</v>
      </c>
      <c r="AB2051" s="1" t="s">
        <v>24</v>
      </c>
      <c r="AC2051" s="1" t="s">
        <v>25</v>
      </c>
      <c r="AD2051" s="1" t="s">
        <v>19</v>
      </c>
      <c r="AE2051" s="2">
        <v>40161</v>
      </c>
    </row>
    <row r="2052" spans="1:31" x14ac:dyDescent="0.25">
      <c r="A2052">
        <f t="shared" ref="A2052:A2115" si="295">A2051+1</f>
        <v>2051</v>
      </c>
      <c r="B2052" s="1">
        <v>52391</v>
      </c>
      <c r="C2052" s="2">
        <v>40159</v>
      </c>
      <c r="D2052" s="1" t="s">
        <v>20</v>
      </c>
      <c r="E2052" s="1" t="str">
        <f t="shared" si="288"/>
        <v>*</v>
      </c>
      <c r="F2052" s="1" t="str">
        <f t="shared" si="289"/>
        <v>**</v>
      </c>
      <c r="G2052" s="1" t="str">
        <f t="shared" si="290"/>
        <v>**</v>
      </c>
      <c r="J2052" s="1" t="str">
        <f t="shared" si="291"/>
        <v>**</v>
      </c>
      <c r="P2052" s="1">
        <v>36</v>
      </c>
      <c r="Q2052" s="1">
        <f t="shared" ref="Q2052:Q2115" si="296">VLOOKUP(P2052,$R$5:$S$10,2,TRUE)</f>
        <v>0.04</v>
      </c>
      <c r="T2052" s="4">
        <v>1072.3599999999999</v>
      </c>
      <c r="U2052" s="9">
        <f t="shared" si="292"/>
        <v>1</v>
      </c>
      <c r="V2052" s="4">
        <f t="shared" si="293"/>
        <v>29.787777777777777</v>
      </c>
      <c r="W2052" s="1" t="s">
        <v>21</v>
      </c>
      <c r="X2052" s="1">
        <v>4.8600000000000003</v>
      </c>
      <c r="Y2052" s="4">
        <f t="shared" si="294"/>
        <v>1077.2199999999998</v>
      </c>
      <c r="Z2052" s="1" t="s">
        <v>22</v>
      </c>
      <c r="AA2052" s="1" t="s">
        <v>28</v>
      </c>
      <c r="AB2052" s="1" t="s">
        <v>29</v>
      </c>
      <c r="AC2052" s="1" t="s">
        <v>40</v>
      </c>
      <c r="AD2052" s="1" t="s">
        <v>31</v>
      </c>
      <c r="AE2052" s="2">
        <v>40161</v>
      </c>
    </row>
    <row r="2053" spans="1:31" x14ac:dyDescent="0.25">
      <c r="A2053">
        <f t="shared" si="295"/>
        <v>2052</v>
      </c>
      <c r="B2053" s="1">
        <v>52391</v>
      </c>
      <c r="C2053" s="2">
        <v>40159</v>
      </c>
      <c r="D2053" s="1" t="s">
        <v>20</v>
      </c>
      <c r="E2053" s="1" t="str">
        <f t="shared" si="288"/>
        <v>*</v>
      </c>
      <c r="F2053" s="1" t="str">
        <f t="shared" si="289"/>
        <v>**</v>
      </c>
      <c r="G2053" s="1" t="str">
        <f t="shared" si="290"/>
        <v>**</v>
      </c>
      <c r="J2053" s="1" t="str">
        <f t="shared" si="291"/>
        <v>**</v>
      </c>
      <c r="P2053" s="1">
        <v>39</v>
      </c>
      <c r="Q2053" s="1">
        <f t="shared" si="296"/>
        <v>0.04</v>
      </c>
      <c r="T2053" s="4">
        <v>857.84</v>
      </c>
      <c r="U2053" s="9">
        <f t="shared" si="292"/>
        <v>0</v>
      </c>
      <c r="V2053" s="4">
        <f t="shared" si="293"/>
        <v>21.995897435897437</v>
      </c>
      <c r="W2053" s="1" t="s">
        <v>21</v>
      </c>
      <c r="X2053" s="1">
        <v>11.52</v>
      </c>
      <c r="Y2053" s="4">
        <f t="shared" si="294"/>
        <v>869.36</v>
      </c>
      <c r="Z2053" s="1" t="s">
        <v>22</v>
      </c>
      <c r="AA2053" s="1" t="s">
        <v>28</v>
      </c>
      <c r="AB2053" s="1" t="s">
        <v>29</v>
      </c>
      <c r="AC2053" s="1" t="s">
        <v>55</v>
      </c>
      <c r="AD2053" s="1" t="s">
        <v>19</v>
      </c>
      <c r="AE2053" s="2">
        <v>40161</v>
      </c>
    </row>
    <row r="2054" spans="1:31" x14ac:dyDescent="0.25">
      <c r="A2054">
        <f t="shared" si="295"/>
        <v>2053</v>
      </c>
      <c r="B2054" s="1">
        <v>12224</v>
      </c>
      <c r="C2054" s="2">
        <v>40159</v>
      </c>
      <c r="D2054" s="1" t="s">
        <v>20</v>
      </c>
      <c r="E2054" s="1" t="str">
        <f t="shared" si="288"/>
        <v>*</v>
      </c>
      <c r="F2054" s="1" t="str">
        <f t="shared" si="289"/>
        <v>**</v>
      </c>
      <c r="G2054" s="1" t="str">
        <f t="shared" si="290"/>
        <v>**</v>
      </c>
      <c r="J2054" s="1" t="str">
        <f t="shared" si="291"/>
        <v>**</v>
      </c>
      <c r="P2054" s="1">
        <v>29</v>
      </c>
      <c r="Q2054" s="1">
        <f t="shared" si="296"/>
        <v>3.5000000000000003E-2</v>
      </c>
      <c r="T2054" s="4">
        <v>842.61350000000004</v>
      </c>
      <c r="U2054" s="9">
        <f t="shared" si="292"/>
        <v>0</v>
      </c>
      <c r="V2054" s="4">
        <f t="shared" si="293"/>
        <v>29.055637931034486</v>
      </c>
      <c r="W2054" s="1" t="s">
        <v>21</v>
      </c>
      <c r="X2054" s="1">
        <v>5</v>
      </c>
      <c r="Y2054" s="4">
        <f t="shared" si="294"/>
        <v>847.61350000000004</v>
      </c>
      <c r="Z2054" s="1" t="s">
        <v>22</v>
      </c>
      <c r="AA2054" s="1" t="s">
        <v>16</v>
      </c>
      <c r="AB2054" s="1" t="s">
        <v>24</v>
      </c>
      <c r="AC2054" s="1" t="s">
        <v>25</v>
      </c>
      <c r="AD2054" s="1" t="s">
        <v>31</v>
      </c>
      <c r="AE2054" s="2">
        <v>40159</v>
      </c>
    </row>
    <row r="2055" spans="1:31" x14ac:dyDescent="0.25">
      <c r="A2055">
        <f t="shared" si="295"/>
        <v>2054</v>
      </c>
      <c r="B2055" s="1">
        <v>36999</v>
      </c>
      <c r="C2055" s="2">
        <v>40159</v>
      </c>
      <c r="D2055" s="1" t="s">
        <v>36</v>
      </c>
      <c r="E2055" s="1" t="str">
        <f t="shared" si="288"/>
        <v>*</v>
      </c>
      <c r="F2055" s="1" t="str">
        <f t="shared" si="289"/>
        <v>*</v>
      </c>
      <c r="G2055" s="1" t="str">
        <f t="shared" si="290"/>
        <v>*</v>
      </c>
      <c r="J2055" s="1" t="str">
        <f t="shared" si="291"/>
        <v>*</v>
      </c>
      <c r="P2055" s="1">
        <v>3</v>
      </c>
      <c r="Q2055" s="1">
        <f t="shared" si="296"/>
        <v>0.01</v>
      </c>
      <c r="T2055" s="4">
        <v>306.62049999999999</v>
      </c>
      <c r="U2055" s="9">
        <f t="shared" si="292"/>
        <v>0</v>
      </c>
      <c r="V2055" s="4">
        <f t="shared" si="293"/>
        <v>102.20683333333334</v>
      </c>
      <c r="W2055" s="1" t="s">
        <v>14</v>
      </c>
      <c r="X2055" s="1">
        <v>5.99</v>
      </c>
      <c r="Y2055" s="4">
        <f t="shared" si="294"/>
        <v>312.6105</v>
      </c>
      <c r="Z2055" s="1" t="s">
        <v>22</v>
      </c>
      <c r="AA2055" s="1" t="s">
        <v>28</v>
      </c>
      <c r="AB2055" s="1" t="s">
        <v>24</v>
      </c>
      <c r="AC2055" s="1" t="s">
        <v>25</v>
      </c>
      <c r="AD2055" s="1" t="s">
        <v>19</v>
      </c>
      <c r="AE2055" s="2">
        <v>40160</v>
      </c>
    </row>
    <row r="2056" spans="1:31" x14ac:dyDescent="0.25">
      <c r="A2056">
        <f t="shared" si="295"/>
        <v>2055</v>
      </c>
      <c r="B2056" s="1">
        <v>12224</v>
      </c>
      <c r="C2056" s="2">
        <v>40159</v>
      </c>
      <c r="D2056" s="1" t="s">
        <v>20</v>
      </c>
      <c r="E2056" s="1" t="str">
        <f t="shared" si="288"/>
        <v>*</v>
      </c>
      <c r="F2056" s="1" t="str">
        <f t="shared" si="289"/>
        <v>**</v>
      </c>
      <c r="G2056" s="1" t="str">
        <f t="shared" si="290"/>
        <v>**</v>
      </c>
      <c r="J2056" s="1" t="str">
        <f t="shared" si="291"/>
        <v>**</v>
      </c>
      <c r="P2056" s="1">
        <v>2</v>
      </c>
      <c r="Q2056" s="1">
        <f t="shared" si="296"/>
        <v>0.01</v>
      </c>
      <c r="T2056" s="4">
        <v>302.91000000000003</v>
      </c>
      <c r="U2056" s="9">
        <f t="shared" si="292"/>
        <v>0</v>
      </c>
      <c r="V2056" s="4">
        <f t="shared" si="293"/>
        <v>151.45500000000001</v>
      </c>
      <c r="W2056" s="1" t="s">
        <v>33</v>
      </c>
      <c r="X2056" s="1">
        <v>51.94</v>
      </c>
      <c r="Y2056" s="4">
        <f t="shared" si="294"/>
        <v>354.85</v>
      </c>
      <c r="Z2056" s="1" t="s">
        <v>22</v>
      </c>
      <c r="AA2056" s="1" t="s">
        <v>16</v>
      </c>
      <c r="AB2056" s="1" t="s">
        <v>17</v>
      </c>
      <c r="AC2056" s="1" t="s">
        <v>52</v>
      </c>
      <c r="AD2056" s="1" t="s">
        <v>59</v>
      </c>
      <c r="AE2056" s="2">
        <v>40161</v>
      </c>
    </row>
    <row r="2057" spans="1:31" x14ac:dyDescent="0.25">
      <c r="A2057">
        <f t="shared" si="295"/>
        <v>2056</v>
      </c>
      <c r="B2057" s="1">
        <v>21091</v>
      </c>
      <c r="C2057" s="2">
        <v>40159</v>
      </c>
      <c r="D2057" s="1" t="s">
        <v>20</v>
      </c>
      <c r="E2057" s="1" t="str">
        <f t="shared" si="288"/>
        <v>*</v>
      </c>
      <c r="F2057" s="1" t="str">
        <f t="shared" si="289"/>
        <v>**</v>
      </c>
      <c r="G2057" s="1" t="str">
        <f t="shared" si="290"/>
        <v>**</v>
      </c>
      <c r="J2057" s="1" t="str">
        <f t="shared" si="291"/>
        <v>**</v>
      </c>
      <c r="P2057" s="1">
        <v>32</v>
      </c>
      <c r="Q2057" s="1">
        <f t="shared" si="296"/>
        <v>0.04</v>
      </c>
      <c r="T2057" s="4">
        <v>270.73</v>
      </c>
      <c r="U2057" s="9">
        <f t="shared" si="292"/>
        <v>0</v>
      </c>
      <c r="V2057" s="4">
        <f t="shared" si="293"/>
        <v>8.4603125000000006</v>
      </c>
      <c r="W2057" s="1" t="s">
        <v>14</v>
      </c>
      <c r="X2057" s="1">
        <v>6.28</v>
      </c>
      <c r="Y2057" s="4">
        <f t="shared" si="294"/>
        <v>277.01</v>
      </c>
      <c r="Z2057" s="1" t="s">
        <v>22</v>
      </c>
      <c r="AA2057" s="1" t="s">
        <v>28</v>
      </c>
      <c r="AB2057" s="1" t="s">
        <v>29</v>
      </c>
      <c r="AC2057" s="1" t="s">
        <v>43</v>
      </c>
      <c r="AD2057" s="1" t="s">
        <v>19</v>
      </c>
      <c r="AE2057" s="2">
        <v>40161</v>
      </c>
    </row>
    <row r="2058" spans="1:31" x14ac:dyDescent="0.25">
      <c r="A2058">
        <f t="shared" si="295"/>
        <v>2057</v>
      </c>
      <c r="B2058" s="1">
        <v>28037</v>
      </c>
      <c r="C2058" s="2">
        <v>40159</v>
      </c>
      <c r="D2058" s="1" t="s">
        <v>20</v>
      </c>
      <c r="E2058" s="1" t="str">
        <f t="shared" si="288"/>
        <v>*</v>
      </c>
      <c r="F2058" s="1" t="str">
        <f t="shared" si="289"/>
        <v>**</v>
      </c>
      <c r="G2058" s="1" t="str">
        <f t="shared" si="290"/>
        <v>**</v>
      </c>
      <c r="J2058" s="1" t="str">
        <f t="shared" si="291"/>
        <v>**</v>
      </c>
      <c r="P2058" s="1">
        <v>31</v>
      </c>
      <c r="Q2058" s="1">
        <f t="shared" si="296"/>
        <v>0.04</v>
      </c>
      <c r="T2058" s="4">
        <v>203.53</v>
      </c>
      <c r="U2058" s="9">
        <f t="shared" si="292"/>
        <v>0</v>
      </c>
      <c r="V2058" s="4">
        <f t="shared" si="293"/>
        <v>6.5654838709677419</v>
      </c>
      <c r="W2058" s="1" t="s">
        <v>21</v>
      </c>
      <c r="X2058" s="1">
        <v>6.93</v>
      </c>
      <c r="Y2058" s="4">
        <f t="shared" si="294"/>
        <v>210.46</v>
      </c>
      <c r="Z2058" s="1" t="s">
        <v>49</v>
      </c>
      <c r="AA2058" s="1" t="s">
        <v>28</v>
      </c>
      <c r="AB2058" s="1" t="s">
        <v>29</v>
      </c>
      <c r="AC2058" s="1" t="s">
        <v>40</v>
      </c>
      <c r="AD2058" s="1" t="s">
        <v>19</v>
      </c>
      <c r="AE2058" s="2">
        <v>40160</v>
      </c>
    </row>
    <row r="2059" spans="1:31" x14ac:dyDescent="0.25">
      <c r="A2059">
        <f t="shared" si="295"/>
        <v>2058</v>
      </c>
      <c r="B2059" s="1">
        <v>35364</v>
      </c>
      <c r="C2059" s="2">
        <v>40159</v>
      </c>
      <c r="D2059" s="1" t="s">
        <v>32</v>
      </c>
      <c r="E2059" s="1" t="str">
        <f t="shared" si="288"/>
        <v>***</v>
      </c>
      <c r="F2059" s="1" t="str">
        <f t="shared" si="289"/>
        <v>***</v>
      </c>
      <c r="G2059" s="1" t="str">
        <f t="shared" si="290"/>
        <v>***</v>
      </c>
      <c r="J2059" s="1" t="str">
        <f t="shared" si="291"/>
        <v>***</v>
      </c>
      <c r="P2059" s="1">
        <v>16</v>
      </c>
      <c r="Q2059" s="1">
        <f t="shared" si="296"/>
        <v>0.02</v>
      </c>
      <c r="T2059" s="4">
        <v>72.08</v>
      </c>
      <c r="U2059" s="9">
        <f t="shared" si="292"/>
        <v>0</v>
      </c>
      <c r="V2059" s="4">
        <f t="shared" si="293"/>
        <v>4.5049999999999999</v>
      </c>
      <c r="W2059" s="1" t="s">
        <v>21</v>
      </c>
      <c r="X2059" s="1">
        <v>5.68</v>
      </c>
      <c r="Y2059" s="4">
        <f t="shared" si="294"/>
        <v>77.759999999999991</v>
      </c>
      <c r="Z2059" s="1" t="s">
        <v>15</v>
      </c>
      <c r="AA2059" s="1" t="s">
        <v>28</v>
      </c>
      <c r="AB2059" s="1" t="s">
        <v>29</v>
      </c>
      <c r="AC2059" s="1" t="s">
        <v>40</v>
      </c>
      <c r="AD2059" s="1" t="s">
        <v>19</v>
      </c>
      <c r="AE2059" s="2">
        <v>40161</v>
      </c>
    </row>
    <row r="2060" spans="1:31" x14ac:dyDescent="0.25">
      <c r="A2060">
        <f t="shared" si="295"/>
        <v>2059</v>
      </c>
      <c r="B2060" s="1">
        <v>16102</v>
      </c>
      <c r="C2060" s="2">
        <v>40160</v>
      </c>
      <c r="D2060" s="1" t="s">
        <v>27</v>
      </c>
      <c r="E2060" s="1" t="str">
        <f t="shared" si="288"/>
        <v>*</v>
      </c>
      <c r="F2060" s="1" t="str">
        <f t="shared" si="289"/>
        <v>*</v>
      </c>
      <c r="G2060" s="1" t="str">
        <f t="shared" si="290"/>
        <v>*</v>
      </c>
      <c r="J2060" s="1" t="str">
        <f t="shared" si="291"/>
        <v>*</v>
      </c>
      <c r="P2060" s="1">
        <v>25</v>
      </c>
      <c r="Q2060" s="1">
        <f t="shared" si="296"/>
        <v>3.5000000000000003E-2</v>
      </c>
      <c r="T2060" s="4">
        <v>13255.93</v>
      </c>
      <c r="U2060" s="9">
        <f t="shared" si="292"/>
        <v>1</v>
      </c>
      <c r="V2060" s="4">
        <f t="shared" si="293"/>
        <v>530.23720000000003</v>
      </c>
      <c r="W2060" s="1" t="s">
        <v>33</v>
      </c>
      <c r="X2060" s="1">
        <v>26</v>
      </c>
      <c r="Y2060" s="4">
        <f t="shared" si="294"/>
        <v>13281.93</v>
      </c>
      <c r="Z2060" s="1" t="s">
        <v>42</v>
      </c>
      <c r="AA2060" s="1" t="s">
        <v>37</v>
      </c>
      <c r="AB2060" s="1" t="s">
        <v>17</v>
      </c>
      <c r="AC2060" s="1" t="s">
        <v>34</v>
      </c>
      <c r="AD2060" s="1" t="s">
        <v>35</v>
      </c>
      <c r="AE2060" s="2">
        <v>40162</v>
      </c>
    </row>
    <row r="2061" spans="1:31" x14ac:dyDescent="0.25">
      <c r="A2061">
        <f t="shared" si="295"/>
        <v>2060</v>
      </c>
      <c r="B2061" s="1">
        <v>7845</v>
      </c>
      <c r="C2061" s="2">
        <v>40160</v>
      </c>
      <c r="D2061" s="1" t="s">
        <v>32</v>
      </c>
      <c r="E2061" s="1" t="str">
        <f t="shared" si="288"/>
        <v>***</v>
      </c>
      <c r="F2061" s="1" t="str">
        <f t="shared" si="289"/>
        <v>***</v>
      </c>
      <c r="G2061" s="1" t="str">
        <f t="shared" si="290"/>
        <v>***</v>
      </c>
      <c r="J2061" s="1" t="str">
        <f t="shared" si="291"/>
        <v>***</v>
      </c>
      <c r="P2061" s="1">
        <v>45</v>
      </c>
      <c r="Q2061" s="1">
        <f t="shared" si="296"/>
        <v>0.05</v>
      </c>
      <c r="T2061" s="4">
        <v>2145.0500000000002</v>
      </c>
      <c r="U2061" s="9">
        <f t="shared" si="292"/>
        <v>1</v>
      </c>
      <c r="V2061" s="4">
        <f t="shared" si="293"/>
        <v>47.667777777777779</v>
      </c>
      <c r="W2061" s="1" t="s">
        <v>14</v>
      </c>
      <c r="X2061" s="1">
        <v>5.86</v>
      </c>
      <c r="Y2061" s="4">
        <f t="shared" si="294"/>
        <v>2150.9100000000003</v>
      </c>
      <c r="Z2061" s="1" t="s">
        <v>22</v>
      </c>
      <c r="AA2061" s="1" t="s">
        <v>23</v>
      </c>
      <c r="AB2061" s="1" t="s">
        <v>29</v>
      </c>
      <c r="AC2061" s="1" t="s">
        <v>40</v>
      </c>
      <c r="AD2061" s="1" t="s">
        <v>19</v>
      </c>
      <c r="AE2061" s="2">
        <v>40161</v>
      </c>
    </row>
    <row r="2062" spans="1:31" x14ac:dyDescent="0.25">
      <c r="A2062">
        <f t="shared" si="295"/>
        <v>2061</v>
      </c>
      <c r="B2062" s="1">
        <v>7845</v>
      </c>
      <c r="C2062" s="2">
        <v>40160</v>
      </c>
      <c r="D2062" s="1" t="s">
        <v>32</v>
      </c>
      <c r="E2062" s="1" t="str">
        <f t="shared" si="288"/>
        <v>***</v>
      </c>
      <c r="F2062" s="1" t="str">
        <f t="shared" si="289"/>
        <v>***</v>
      </c>
      <c r="G2062" s="1" t="str">
        <f t="shared" si="290"/>
        <v>***</v>
      </c>
      <c r="J2062" s="1" t="str">
        <f t="shared" si="291"/>
        <v>***</v>
      </c>
      <c r="P2062" s="1">
        <v>22</v>
      </c>
      <c r="Q2062" s="1">
        <f t="shared" si="296"/>
        <v>3.5000000000000003E-2</v>
      </c>
      <c r="T2062" s="4">
        <v>118.56</v>
      </c>
      <c r="U2062" s="9">
        <f t="shared" si="292"/>
        <v>0</v>
      </c>
      <c r="V2062" s="4">
        <f t="shared" si="293"/>
        <v>5.3890909090909096</v>
      </c>
      <c r="W2062" s="1" t="s">
        <v>14</v>
      </c>
      <c r="X2062" s="1">
        <v>5.68</v>
      </c>
      <c r="Y2062" s="4">
        <f t="shared" si="294"/>
        <v>124.24000000000001</v>
      </c>
      <c r="Z2062" s="1" t="s">
        <v>22</v>
      </c>
      <c r="AA2062" s="1" t="s">
        <v>23</v>
      </c>
      <c r="AB2062" s="1" t="s">
        <v>29</v>
      </c>
      <c r="AC2062" s="1" t="s">
        <v>43</v>
      </c>
      <c r="AD2062" s="1" t="s">
        <v>19</v>
      </c>
      <c r="AE2062" s="2">
        <v>40160</v>
      </c>
    </row>
    <row r="2063" spans="1:31" x14ac:dyDescent="0.25">
      <c r="A2063">
        <f t="shared" si="295"/>
        <v>2062</v>
      </c>
      <c r="B2063" s="1">
        <v>38882</v>
      </c>
      <c r="C2063" s="2">
        <v>40161</v>
      </c>
      <c r="D2063" s="1" t="s">
        <v>32</v>
      </c>
      <c r="E2063" s="1" t="str">
        <f t="shared" si="288"/>
        <v>***</v>
      </c>
      <c r="F2063" s="1" t="str">
        <f t="shared" si="289"/>
        <v>***</v>
      </c>
      <c r="G2063" s="1" t="str">
        <f t="shared" si="290"/>
        <v>***</v>
      </c>
      <c r="J2063" s="1" t="str">
        <f t="shared" si="291"/>
        <v>***</v>
      </c>
      <c r="P2063" s="1">
        <v>37</v>
      </c>
      <c r="Q2063" s="1">
        <f t="shared" si="296"/>
        <v>0.04</v>
      </c>
      <c r="T2063" s="4">
        <v>4411.5</v>
      </c>
      <c r="U2063" s="9">
        <f t="shared" si="292"/>
        <v>1</v>
      </c>
      <c r="V2063" s="4">
        <f t="shared" si="293"/>
        <v>119.22972972972973</v>
      </c>
      <c r="W2063" s="1" t="s">
        <v>33</v>
      </c>
      <c r="X2063" s="1">
        <v>70.2</v>
      </c>
      <c r="Y2063" s="4">
        <f t="shared" si="294"/>
        <v>4481.7</v>
      </c>
      <c r="Z2063" s="1" t="s">
        <v>15</v>
      </c>
      <c r="AA2063" s="1" t="s">
        <v>16</v>
      </c>
      <c r="AB2063" s="1" t="s">
        <v>17</v>
      </c>
      <c r="AC2063" s="1" t="s">
        <v>34</v>
      </c>
      <c r="AD2063" s="1" t="s">
        <v>35</v>
      </c>
      <c r="AE2063" s="2">
        <v>40162</v>
      </c>
    </row>
    <row r="2064" spans="1:31" x14ac:dyDescent="0.25">
      <c r="A2064">
        <f t="shared" si="295"/>
        <v>2063</v>
      </c>
      <c r="B2064" s="1">
        <v>38882</v>
      </c>
      <c r="C2064" s="2">
        <v>40161</v>
      </c>
      <c r="D2064" s="1" t="s">
        <v>32</v>
      </c>
      <c r="E2064" s="1" t="str">
        <f t="shared" si="288"/>
        <v>***</v>
      </c>
      <c r="F2064" s="1" t="str">
        <f t="shared" si="289"/>
        <v>***</v>
      </c>
      <c r="G2064" s="1" t="str">
        <f t="shared" si="290"/>
        <v>***</v>
      </c>
      <c r="J2064" s="1" t="str">
        <f t="shared" si="291"/>
        <v>***</v>
      </c>
      <c r="P2064" s="1">
        <v>40</v>
      </c>
      <c r="Q2064" s="1">
        <f t="shared" si="296"/>
        <v>0.05</v>
      </c>
      <c r="T2064" s="4">
        <v>2169.4899999999998</v>
      </c>
      <c r="U2064" s="9">
        <f t="shared" si="292"/>
        <v>1</v>
      </c>
      <c r="V2064" s="4">
        <f t="shared" si="293"/>
        <v>54.237249999999996</v>
      </c>
      <c r="W2064" s="1" t="s">
        <v>21</v>
      </c>
      <c r="X2064" s="1">
        <v>4.8499999999999996</v>
      </c>
      <c r="Y2064" s="4">
        <f t="shared" si="294"/>
        <v>2174.3399999999997</v>
      </c>
      <c r="Z2064" s="1" t="s">
        <v>53</v>
      </c>
      <c r="AA2064" s="1" t="s">
        <v>16</v>
      </c>
      <c r="AB2064" s="1" t="s">
        <v>29</v>
      </c>
      <c r="AC2064" s="1" t="s">
        <v>40</v>
      </c>
      <c r="AD2064" s="1" t="s">
        <v>19</v>
      </c>
      <c r="AE2064" s="2">
        <v>40161</v>
      </c>
    </row>
    <row r="2065" spans="1:31" x14ac:dyDescent="0.25">
      <c r="A2065">
        <f t="shared" si="295"/>
        <v>2064</v>
      </c>
      <c r="B2065" s="1">
        <v>5765</v>
      </c>
      <c r="C2065" s="2">
        <v>40161</v>
      </c>
      <c r="D2065" s="1" t="s">
        <v>13</v>
      </c>
      <c r="E2065" s="1" t="str">
        <f t="shared" si="288"/>
        <v>*</v>
      </c>
      <c r="F2065" s="1" t="str">
        <f t="shared" si="289"/>
        <v>*</v>
      </c>
      <c r="G2065" s="1" t="str">
        <f t="shared" si="290"/>
        <v>*</v>
      </c>
      <c r="J2065" s="1" t="str">
        <f t="shared" si="291"/>
        <v>*</v>
      </c>
      <c r="P2065" s="1">
        <v>23</v>
      </c>
      <c r="Q2065" s="1">
        <f t="shared" si="296"/>
        <v>3.5000000000000003E-2</v>
      </c>
      <c r="T2065" s="4">
        <v>849.46</v>
      </c>
      <c r="U2065" s="9">
        <f t="shared" si="292"/>
        <v>0</v>
      </c>
      <c r="V2065" s="4">
        <f t="shared" si="293"/>
        <v>36.933043478260871</v>
      </c>
      <c r="W2065" s="1" t="s">
        <v>21</v>
      </c>
      <c r="X2065" s="1">
        <v>19.989999999999998</v>
      </c>
      <c r="Y2065" s="4">
        <f t="shared" si="294"/>
        <v>869.45</v>
      </c>
      <c r="Z2065" s="1" t="s">
        <v>49</v>
      </c>
      <c r="AA2065" s="1" t="s">
        <v>28</v>
      </c>
      <c r="AB2065" s="1" t="s">
        <v>29</v>
      </c>
      <c r="AC2065" s="1" t="s">
        <v>40</v>
      </c>
      <c r="AD2065" s="1" t="s">
        <v>19</v>
      </c>
      <c r="AE2065" s="2">
        <v>40168</v>
      </c>
    </row>
    <row r="2066" spans="1:31" x14ac:dyDescent="0.25">
      <c r="A2066">
        <f t="shared" si="295"/>
        <v>2065</v>
      </c>
      <c r="B2066" s="1">
        <v>13120</v>
      </c>
      <c r="C2066" s="2">
        <v>40161</v>
      </c>
      <c r="D2066" s="1" t="s">
        <v>13</v>
      </c>
      <c r="E2066" s="1" t="str">
        <f t="shared" si="288"/>
        <v>*</v>
      </c>
      <c r="F2066" s="1" t="str">
        <f t="shared" si="289"/>
        <v>*</v>
      </c>
      <c r="G2066" s="1" t="str">
        <f t="shared" si="290"/>
        <v>*</v>
      </c>
      <c r="J2066" s="1" t="str">
        <f t="shared" si="291"/>
        <v>*</v>
      </c>
      <c r="P2066" s="1">
        <v>46</v>
      </c>
      <c r="Q2066" s="1">
        <f t="shared" si="296"/>
        <v>0.05</v>
      </c>
      <c r="T2066" s="4">
        <v>590.42999999999995</v>
      </c>
      <c r="U2066" s="9">
        <f t="shared" si="292"/>
        <v>0</v>
      </c>
      <c r="V2066" s="4">
        <f t="shared" si="293"/>
        <v>12.835434782608695</v>
      </c>
      <c r="W2066" s="1" t="s">
        <v>21</v>
      </c>
      <c r="X2066" s="1">
        <v>4.9800000000000004</v>
      </c>
      <c r="Y2066" s="4">
        <f t="shared" si="294"/>
        <v>595.41</v>
      </c>
      <c r="Z2066" s="1" t="s">
        <v>50</v>
      </c>
      <c r="AA2066" s="1" t="s">
        <v>16</v>
      </c>
      <c r="AB2066" s="1" t="s">
        <v>29</v>
      </c>
      <c r="AC2066" s="1" t="s">
        <v>43</v>
      </c>
      <c r="AD2066" s="1" t="s">
        <v>19</v>
      </c>
      <c r="AE2066" s="2">
        <v>40168</v>
      </c>
    </row>
    <row r="2067" spans="1:31" x14ac:dyDescent="0.25">
      <c r="A2067">
        <f t="shared" si="295"/>
        <v>2066</v>
      </c>
      <c r="B2067" s="1">
        <v>54468</v>
      </c>
      <c r="C2067" s="2">
        <v>40161</v>
      </c>
      <c r="D2067" s="1" t="s">
        <v>20</v>
      </c>
      <c r="E2067" s="1" t="str">
        <f t="shared" si="288"/>
        <v>*</v>
      </c>
      <c r="F2067" s="1" t="str">
        <f t="shared" si="289"/>
        <v>**</v>
      </c>
      <c r="G2067" s="1" t="str">
        <f t="shared" si="290"/>
        <v>**</v>
      </c>
      <c r="J2067" s="1" t="str">
        <f t="shared" si="291"/>
        <v>**</v>
      </c>
      <c r="P2067" s="1">
        <v>35</v>
      </c>
      <c r="Q2067" s="1">
        <f t="shared" si="296"/>
        <v>0.04</v>
      </c>
      <c r="T2067" s="4">
        <v>424.09</v>
      </c>
      <c r="U2067" s="9">
        <f t="shared" si="292"/>
        <v>0</v>
      </c>
      <c r="V2067" s="4">
        <f t="shared" si="293"/>
        <v>12.116857142857143</v>
      </c>
      <c r="W2067" s="1" t="s">
        <v>21</v>
      </c>
      <c r="X2067" s="1">
        <v>7.95</v>
      </c>
      <c r="Y2067" s="4">
        <f t="shared" si="294"/>
        <v>432.03999999999996</v>
      </c>
      <c r="Z2067" s="1" t="s">
        <v>51</v>
      </c>
      <c r="AA2067" s="1" t="s">
        <v>16</v>
      </c>
      <c r="AB2067" s="1" t="s">
        <v>29</v>
      </c>
      <c r="AC2067" s="1" t="s">
        <v>30</v>
      </c>
      <c r="AD2067" s="1" t="s">
        <v>41</v>
      </c>
      <c r="AE2067" s="2">
        <v>40162</v>
      </c>
    </row>
    <row r="2068" spans="1:31" x14ac:dyDescent="0.25">
      <c r="A2068">
        <f t="shared" si="295"/>
        <v>2067</v>
      </c>
      <c r="B2068" s="1">
        <v>1891</v>
      </c>
      <c r="C2068" s="2">
        <v>40161</v>
      </c>
      <c r="D2068" s="1" t="s">
        <v>13</v>
      </c>
      <c r="E2068" s="1" t="str">
        <f t="shared" si="288"/>
        <v>*</v>
      </c>
      <c r="F2068" s="1" t="str">
        <f t="shared" si="289"/>
        <v>*</v>
      </c>
      <c r="G2068" s="1" t="str">
        <f t="shared" si="290"/>
        <v>*</v>
      </c>
      <c r="J2068" s="1" t="str">
        <f t="shared" si="291"/>
        <v>*</v>
      </c>
      <c r="P2068" s="1">
        <v>3</v>
      </c>
      <c r="Q2068" s="1">
        <f t="shared" si="296"/>
        <v>0.01</v>
      </c>
      <c r="T2068" s="4">
        <v>302.36</v>
      </c>
      <c r="U2068" s="9">
        <f t="shared" si="292"/>
        <v>0</v>
      </c>
      <c r="V2068" s="4">
        <f t="shared" si="293"/>
        <v>100.78666666666668</v>
      </c>
      <c r="W2068" s="1" t="s">
        <v>21</v>
      </c>
      <c r="X2068" s="1">
        <v>5.81</v>
      </c>
      <c r="Y2068" s="4">
        <f t="shared" si="294"/>
        <v>308.17</v>
      </c>
      <c r="Z2068" s="1" t="s">
        <v>22</v>
      </c>
      <c r="AA2068" s="1" t="s">
        <v>23</v>
      </c>
      <c r="AB2068" s="1" t="s">
        <v>17</v>
      </c>
      <c r="AC2068" s="1" t="s">
        <v>18</v>
      </c>
      <c r="AD2068" s="1" t="s">
        <v>26</v>
      </c>
      <c r="AE2068" s="2">
        <v>40163</v>
      </c>
    </row>
    <row r="2069" spans="1:31" x14ac:dyDescent="0.25">
      <c r="A2069">
        <f t="shared" si="295"/>
        <v>2068</v>
      </c>
      <c r="B2069" s="1">
        <v>13120</v>
      </c>
      <c r="C2069" s="2">
        <v>40161</v>
      </c>
      <c r="D2069" s="1" t="s">
        <v>13</v>
      </c>
      <c r="E2069" s="1" t="str">
        <f t="shared" si="288"/>
        <v>*</v>
      </c>
      <c r="F2069" s="1" t="str">
        <f t="shared" si="289"/>
        <v>*</v>
      </c>
      <c r="G2069" s="1" t="str">
        <f t="shared" si="290"/>
        <v>*</v>
      </c>
      <c r="J2069" s="1" t="str">
        <f t="shared" si="291"/>
        <v>*</v>
      </c>
      <c r="P2069" s="1">
        <v>8</v>
      </c>
      <c r="Q2069" s="1">
        <f t="shared" si="296"/>
        <v>0.01</v>
      </c>
      <c r="T2069" s="4">
        <v>216.33</v>
      </c>
      <c r="U2069" s="9">
        <f t="shared" si="292"/>
        <v>0</v>
      </c>
      <c r="V2069" s="4">
        <f t="shared" si="293"/>
        <v>27.041250000000002</v>
      </c>
      <c r="W2069" s="1" t="s">
        <v>21</v>
      </c>
      <c r="X2069" s="1">
        <v>12.98</v>
      </c>
      <c r="Y2069" s="4">
        <f t="shared" si="294"/>
        <v>229.31</v>
      </c>
      <c r="Z2069" s="1" t="s">
        <v>50</v>
      </c>
      <c r="AA2069" s="1" t="s">
        <v>16</v>
      </c>
      <c r="AB2069" s="1" t="s">
        <v>29</v>
      </c>
      <c r="AC2069" s="1" t="s">
        <v>43</v>
      </c>
      <c r="AD2069" s="1" t="s">
        <v>19</v>
      </c>
      <c r="AE2069" s="2">
        <v>40161</v>
      </c>
    </row>
    <row r="2070" spans="1:31" x14ac:dyDescent="0.25">
      <c r="A2070">
        <f t="shared" si="295"/>
        <v>2069</v>
      </c>
      <c r="B2070" s="1">
        <v>38400</v>
      </c>
      <c r="C2070" s="2">
        <v>40161</v>
      </c>
      <c r="D2070" s="1" t="s">
        <v>27</v>
      </c>
      <c r="E2070" s="1" t="str">
        <f t="shared" si="288"/>
        <v>*</v>
      </c>
      <c r="F2070" s="1" t="str">
        <f t="shared" si="289"/>
        <v>*</v>
      </c>
      <c r="G2070" s="1" t="str">
        <f t="shared" si="290"/>
        <v>*</v>
      </c>
      <c r="J2070" s="1" t="str">
        <f t="shared" si="291"/>
        <v>*</v>
      </c>
      <c r="P2070" s="1">
        <v>8</v>
      </c>
      <c r="Q2070" s="1">
        <f t="shared" si="296"/>
        <v>0.01</v>
      </c>
      <c r="T2070" s="4">
        <v>114.73</v>
      </c>
      <c r="U2070" s="9">
        <f t="shared" si="292"/>
        <v>0</v>
      </c>
      <c r="V2070" s="4">
        <f t="shared" si="293"/>
        <v>14.34125</v>
      </c>
      <c r="W2070" s="1" t="s">
        <v>14</v>
      </c>
      <c r="X2070" s="1">
        <v>6.85</v>
      </c>
      <c r="Y2070" s="4">
        <f t="shared" si="294"/>
        <v>121.58</v>
      </c>
      <c r="Z2070" s="1" t="s">
        <v>22</v>
      </c>
      <c r="AA2070" s="1" t="s">
        <v>28</v>
      </c>
      <c r="AB2070" s="1" t="s">
        <v>17</v>
      </c>
      <c r="AC2070" s="1" t="s">
        <v>18</v>
      </c>
      <c r="AD2070" s="1" t="s">
        <v>31</v>
      </c>
      <c r="AE2070" s="2">
        <v>40162</v>
      </c>
    </row>
    <row r="2071" spans="1:31" x14ac:dyDescent="0.25">
      <c r="A2071">
        <f t="shared" si="295"/>
        <v>2070</v>
      </c>
      <c r="B2071" s="1">
        <v>54468</v>
      </c>
      <c r="C2071" s="2">
        <v>40161</v>
      </c>
      <c r="D2071" s="1" t="s">
        <v>20</v>
      </c>
      <c r="E2071" s="1" t="str">
        <f t="shared" si="288"/>
        <v>*</v>
      </c>
      <c r="F2071" s="1" t="str">
        <f t="shared" si="289"/>
        <v>**</v>
      </c>
      <c r="G2071" s="1" t="str">
        <f t="shared" si="290"/>
        <v>**</v>
      </c>
      <c r="J2071" s="1" t="str">
        <f t="shared" si="291"/>
        <v>**</v>
      </c>
      <c r="P2071" s="1">
        <v>15</v>
      </c>
      <c r="Q2071" s="1">
        <f t="shared" si="296"/>
        <v>0.02</v>
      </c>
      <c r="T2071" s="4">
        <v>40.75</v>
      </c>
      <c r="U2071" s="9">
        <f t="shared" si="292"/>
        <v>0</v>
      </c>
      <c r="V2071" s="4">
        <f t="shared" si="293"/>
        <v>2.7166666666666668</v>
      </c>
      <c r="W2071" s="1" t="s">
        <v>21</v>
      </c>
      <c r="X2071" s="1">
        <v>0.5</v>
      </c>
      <c r="Y2071" s="4">
        <f t="shared" si="294"/>
        <v>41.25</v>
      </c>
      <c r="Z2071" s="1" t="s">
        <v>51</v>
      </c>
      <c r="AA2071" s="1" t="s">
        <v>16</v>
      </c>
      <c r="AB2071" s="1" t="s">
        <v>29</v>
      </c>
      <c r="AC2071" s="1" t="s">
        <v>58</v>
      </c>
      <c r="AD2071" s="1" t="s">
        <v>19</v>
      </c>
      <c r="AE2071" s="2">
        <v>40162</v>
      </c>
    </row>
    <row r="2072" spans="1:31" x14ac:dyDescent="0.25">
      <c r="A2072">
        <f t="shared" si="295"/>
        <v>2071</v>
      </c>
      <c r="B2072" s="1">
        <v>59556</v>
      </c>
      <c r="C2072" s="2">
        <v>40162</v>
      </c>
      <c r="D2072" s="1" t="s">
        <v>27</v>
      </c>
      <c r="E2072" s="1" t="str">
        <f t="shared" si="288"/>
        <v>*</v>
      </c>
      <c r="F2072" s="1" t="str">
        <f t="shared" si="289"/>
        <v>*</v>
      </c>
      <c r="G2072" s="1" t="str">
        <f t="shared" si="290"/>
        <v>*</v>
      </c>
      <c r="J2072" s="1" t="str">
        <f t="shared" si="291"/>
        <v>*</v>
      </c>
      <c r="P2072" s="1">
        <v>5</v>
      </c>
      <c r="Q2072" s="1">
        <f t="shared" si="296"/>
        <v>0.01</v>
      </c>
      <c r="T2072" s="4">
        <v>927.98749999999995</v>
      </c>
      <c r="U2072" s="9">
        <f t="shared" si="292"/>
        <v>0</v>
      </c>
      <c r="V2072" s="4">
        <f t="shared" si="293"/>
        <v>185.5975</v>
      </c>
      <c r="W2072" s="1" t="s">
        <v>21</v>
      </c>
      <c r="X2072" s="1">
        <v>8.99</v>
      </c>
      <c r="Y2072" s="4">
        <f t="shared" si="294"/>
        <v>936.97749999999996</v>
      </c>
      <c r="Z2072" s="1" t="s">
        <v>49</v>
      </c>
      <c r="AA2072" s="1" t="s">
        <v>37</v>
      </c>
      <c r="AB2072" s="1" t="s">
        <v>24</v>
      </c>
      <c r="AC2072" s="1" t="s">
        <v>25</v>
      </c>
      <c r="AD2072" s="1" t="s">
        <v>19</v>
      </c>
      <c r="AE2072" s="2">
        <v>40163</v>
      </c>
    </row>
    <row r="2073" spans="1:31" x14ac:dyDescent="0.25">
      <c r="A2073">
        <f t="shared" si="295"/>
        <v>2072</v>
      </c>
      <c r="B2073" s="1">
        <v>59556</v>
      </c>
      <c r="C2073" s="2">
        <v>40162</v>
      </c>
      <c r="D2073" s="1" t="s">
        <v>27</v>
      </c>
      <c r="E2073" s="1" t="str">
        <f t="shared" si="288"/>
        <v>*</v>
      </c>
      <c r="F2073" s="1" t="str">
        <f t="shared" si="289"/>
        <v>*</v>
      </c>
      <c r="G2073" s="1" t="str">
        <f t="shared" si="290"/>
        <v>*</v>
      </c>
      <c r="J2073" s="1" t="str">
        <f t="shared" si="291"/>
        <v>*</v>
      </c>
      <c r="P2073" s="1">
        <v>27</v>
      </c>
      <c r="Q2073" s="1">
        <f t="shared" si="296"/>
        <v>3.5000000000000003E-2</v>
      </c>
      <c r="T2073" s="4">
        <v>43.46</v>
      </c>
      <c r="U2073" s="9">
        <f t="shared" si="292"/>
        <v>0</v>
      </c>
      <c r="V2073" s="4">
        <f t="shared" si="293"/>
        <v>1.6096296296296297</v>
      </c>
      <c r="W2073" s="1" t="s">
        <v>21</v>
      </c>
      <c r="X2073" s="1">
        <v>0.7</v>
      </c>
      <c r="Y2073" s="4">
        <f t="shared" si="294"/>
        <v>44.160000000000004</v>
      </c>
      <c r="Z2073" s="1" t="s">
        <v>49</v>
      </c>
      <c r="AA2073" s="1" t="s">
        <v>37</v>
      </c>
      <c r="AB2073" s="1" t="s">
        <v>29</v>
      </c>
      <c r="AC2073" s="1" t="s">
        <v>61</v>
      </c>
      <c r="AD2073" s="1" t="s">
        <v>31</v>
      </c>
      <c r="AE2073" s="2">
        <v>40164</v>
      </c>
    </row>
    <row r="2074" spans="1:31" x14ac:dyDescent="0.25">
      <c r="A2074">
        <f t="shared" si="295"/>
        <v>2073</v>
      </c>
      <c r="B2074" s="1">
        <v>25027</v>
      </c>
      <c r="C2074" s="2">
        <v>40163</v>
      </c>
      <c r="D2074" s="1" t="s">
        <v>36</v>
      </c>
      <c r="E2074" s="1" t="str">
        <f t="shared" si="288"/>
        <v>*</v>
      </c>
      <c r="F2074" s="1" t="str">
        <f t="shared" si="289"/>
        <v>*</v>
      </c>
      <c r="G2074" s="1" t="str">
        <f t="shared" si="290"/>
        <v>*</v>
      </c>
      <c r="J2074" s="1" t="str">
        <f t="shared" si="291"/>
        <v>*</v>
      </c>
      <c r="P2074" s="1">
        <v>25</v>
      </c>
      <c r="Q2074" s="1">
        <f t="shared" si="296"/>
        <v>3.5000000000000003E-2</v>
      </c>
      <c r="T2074" s="4">
        <v>3585.91</v>
      </c>
      <c r="U2074" s="9">
        <f t="shared" si="292"/>
        <v>1</v>
      </c>
      <c r="V2074" s="4">
        <f t="shared" si="293"/>
        <v>143.43639999999999</v>
      </c>
      <c r="W2074" s="1" t="s">
        <v>33</v>
      </c>
      <c r="X2074" s="1">
        <v>43.75</v>
      </c>
      <c r="Y2074" s="4">
        <f t="shared" si="294"/>
        <v>3629.66</v>
      </c>
      <c r="Z2074" s="1" t="s">
        <v>42</v>
      </c>
      <c r="AA2074" s="1" t="s">
        <v>16</v>
      </c>
      <c r="AB2074" s="1" t="s">
        <v>17</v>
      </c>
      <c r="AC2074" s="1" t="s">
        <v>52</v>
      </c>
      <c r="AD2074" s="1" t="s">
        <v>59</v>
      </c>
      <c r="AE2074" s="2">
        <v>40165</v>
      </c>
    </row>
    <row r="2075" spans="1:31" x14ac:dyDescent="0.25">
      <c r="A2075">
        <f t="shared" si="295"/>
        <v>2074</v>
      </c>
      <c r="B2075" s="1">
        <v>48192</v>
      </c>
      <c r="C2075" s="2">
        <v>40163</v>
      </c>
      <c r="D2075" s="1" t="s">
        <v>32</v>
      </c>
      <c r="E2075" s="1" t="str">
        <f t="shared" si="288"/>
        <v>***</v>
      </c>
      <c r="F2075" s="1" t="str">
        <f t="shared" si="289"/>
        <v>***</v>
      </c>
      <c r="G2075" s="1" t="str">
        <f t="shared" si="290"/>
        <v>***</v>
      </c>
      <c r="J2075" s="1" t="str">
        <f t="shared" si="291"/>
        <v>***</v>
      </c>
      <c r="P2075" s="1">
        <v>15</v>
      </c>
      <c r="Q2075" s="1">
        <f t="shared" si="296"/>
        <v>0.02</v>
      </c>
      <c r="T2075" s="4">
        <v>2277.67</v>
      </c>
      <c r="U2075" s="9">
        <f t="shared" si="292"/>
        <v>1</v>
      </c>
      <c r="V2075" s="4">
        <f t="shared" si="293"/>
        <v>151.84466666666668</v>
      </c>
      <c r="W2075" s="1" t="s">
        <v>33</v>
      </c>
      <c r="X2075" s="1">
        <v>36.090000000000003</v>
      </c>
      <c r="Y2075" s="4">
        <f t="shared" si="294"/>
        <v>2313.7600000000002</v>
      </c>
      <c r="Z2075" s="1" t="s">
        <v>15</v>
      </c>
      <c r="AA2075" s="1" t="s">
        <v>16</v>
      </c>
      <c r="AB2075" s="1" t="s">
        <v>17</v>
      </c>
      <c r="AC2075" s="1" t="s">
        <v>62</v>
      </c>
      <c r="AD2075" s="1" t="s">
        <v>59</v>
      </c>
      <c r="AE2075" s="2">
        <v>40164</v>
      </c>
    </row>
    <row r="2076" spans="1:31" x14ac:dyDescent="0.25">
      <c r="A2076">
        <f t="shared" si="295"/>
        <v>2075</v>
      </c>
      <c r="B2076" s="1">
        <v>3110</v>
      </c>
      <c r="C2076" s="2">
        <v>40163</v>
      </c>
      <c r="D2076" s="1" t="s">
        <v>20</v>
      </c>
      <c r="E2076" s="1" t="str">
        <f t="shared" si="288"/>
        <v>*</v>
      </c>
      <c r="F2076" s="1" t="str">
        <f t="shared" si="289"/>
        <v>**</v>
      </c>
      <c r="G2076" s="1" t="str">
        <f t="shared" si="290"/>
        <v>**</v>
      </c>
      <c r="J2076" s="1" t="str">
        <f t="shared" si="291"/>
        <v>**</v>
      </c>
      <c r="P2076" s="1">
        <v>13</v>
      </c>
      <c r="Q2076" s="1">
        <f t="shared" si="296"/>
        <v>0.02</v>
      </c>
      <c r="T2076" s="4">
        <v>1601.32</v>
      </c>
      <c r="U2076" s="9">
        <f t="shared" si="292"/>
        <v>1</v>
      </c>
      <c r="V2076" s="4">
        <f t="shared" si="293"/>
        <v>123.17846153846153</v>
      </c>
      <c r="W2076" s="1" t="s">
        <v>33</v>
      </c>
      <c r="X2076" s="1">
        <v>14</v>
      </c>
      <c r="Y2076" s="4">
        <f t="shared" si="294"/>
        <v>1615.32</v>
      </c>
      <c r="Z2076" s="1" t="s">
        <v>51</v>
      </c>
      <c r="AA2076" s="1" t="s">
        <v>28</v>
      </c>
      <c r="AB2076" s="1" t="s">
        <v>24</v>
      </c>
      <c r="AC2076" s="1" t="s">
        <v>56</v>
      </c>
      <c r="AD2076" s="1" t="s">
        <v>35</v>
      </c>
      <c r="AE2076" s="2">
        <v>40165</v>
      </c>
    </row>
    <row r="2077" spans="1:31" x14ac:dyDescent="0.25">
      <c r="A2077">
        <f t="shared" si="295"/>
        <v>2076</v>
      </c>
      <c r="B2077" s="1">
        <v>930</v>
      </c>
      <c r="C2077" s="2">
        <v>40163</v>
      </c>
      <c r="D2077" s="1" t="s">
        <v>32</v>
      </c>
      <c r="E2077" s="1" t="str">
        <f t="shared" si="288"/>
        <v>***</v>
      </c>
      <c r="F2077" s="1" t="str">
        <f t="shared" si="289"/>
        <v>***</v>
      </c>
      <c r="G2077" s="1" t="str">
        <f t="shared" si="290"/>
        <v>***</v>
      </c>
      <c r="J2077" s="1" t="str">
        <f t="shared" si="291"/>
        <v>***</v>
      </c>
      <c r="P2077" s="1">
        <v>22</v>
      </c>
      <c r="Q2077" s="1">
        <f t="shared" si="296"/>
        <v>3.5000000000000003E-2</v>
      </c>
      <c r="T2077" s="4">
        <v>922.39</v>
      </c>
      <c r="U2077" s="9">
        <f t="shared" si="292"/>
        <v>0</v>
      </c>
      <c r="V2077" s="4">
        <f t="shared" si="293"/>
        <v>41.926818181818184</v>
      </c>
      <c r="W2077" s="1" t="s">
        <v>14</v>
      </c>
      <c r="X2077" s="1">
        <v>58.66</v>
      </c>
      <c r="Y2077" s="4">
        <f t="shared" si="294"/>
        <v>981.05</v>
      </c>
      <c r="Z2077" s="1" t="s">
        <v>54</v>
      </c>
      <c r="AA2077" s="1" t="s">
        <v>23</v>
      </c>
      <c r="AB2077" s="1" t="s">
        <v>17</v>
      </c>
      <c r="AC2077" s="1" t="s">
        <v>18</v>
      </c>
      <c r="AD2077" s="1" t="s">
        <v>26</v>
      </c>
      <c r="AE2077" s="2">
        <v>40164</v>
      </c>
    </row>
    <row r="2078" spans="1:31" x14ac:dyDescent="0.25">
      <c r="A2078">
        <f t="shared" si="295"/>
        <v>2077</v>
      </c>
      <c r="B2078" s="1">
        <v>58144</v>
      </c>
      <c r="C2078" s="2">
        <v>40163</v>
      </c>
      <c r="D2078" s="1" t="s">
        <v>13</v>
      </c>
      <c r="E2078" s="1" t="str">
        <f t="shared" si="288"/>
        <v>*</v>
      </c>
      <c r="F2078" s="1" t="str">
        <f t="shared" si="289"/>
        <v>*</v>
      </c>
      <c r="G2078" s="1" t="str">
        <f t="shared" si="290"/>
        <v>*</v>
      </c>
      <c r="J2078" s="1" t="str">
        <f t="shared" si="291"/>
        <v>*</v>
      </c>
      <c r="P2078" s="1">
        <v>29</v>
      </c>
      <c r="Q2078" s="1">
        <f t="shared" si="296"/>
        <v>3.5000000000000003E-2</v>
      </c>
      <c r="T2078" s="4">
        <v>778.38</v>
      </c>
      <c r="U2078" s="9">
        <f t="shared" si="292"/>
        <v>0</v>
      </c>
      <c r="V2078" s="4">
        <f t="shared" si="293"/>
        <v>26.840689655172415</v>
      </c>
      <c r="W2078" s="1" t="s">
        <v>21</v>
      </c>
      <c r="X2078" s="1">
        <v>5.86</v>
      </c>
      <c r="Y2078" s="4">
        <f t="shared" si="294"/>
        <v>784.24</v>
      </c>
      <c r="Z2078" s="1" t="s">
        <v>50</v>
      </c>
      <c r="AA2078" s="1" t="s">
        <v>23</v>
      </c>
      <c r="AB2078" s="1" t="s">
        <v>29</v>
      </c>
      <c r="AC2078" s="1" t="s">
        <v>40</v>
      </c>
      <c r="AD2078" s="1" t="s">
        <v>19</v>
      </c>
      <c r="AE2078" s="2">
        <v>40170</v>
      </c>
    </row>
    <row r="2079" spans="1:31" x14ac:dyDescent="0.25">
      <c r="A2079">
        <f t="shared" si="295"/>
        <v>2078</v>
      </c>
      <c r="B2079" s="1">
        <v>930</v>
      </c>
      <c r="C2079" s="2">
        <v>40163</v>
      </c>
      <c r="D2079" s="1" t="s">
        <v>32</v>
      </c>
      <c r="E2079" s="1" t="str">
        <f t="shared" si="288"/>
        <v>***</v>
      </c>
      <c r="F2079" s="1" t="str">
        <f t="shared" si="289"/>
        <v>***</v>
      </c>
      <c r="G2079" s="1" t="str">
        <f t="shared" si="290"/>
        <v>***</v>
      </c>
      <c r="J2079" s="1" t="str">
        <f t="shared" si="291"/>
        <v>***</v>
      </c>
      <c r="P2079" s="1">
        <v>11</v>
      </c>
      <c r="Q2079" s="1">
        <f t="shared" si="296"/>
        <v>0.02</v>
      </c>
      <c r="T2079" s="4">
        <v>79.19</v>
      </c>
      <c r="U2079" s="9">
        <f t="shared" si="292"/>
        <v>0</v>
      </c>
      <c r="V2079" s="4">
        <f t="shared" si="293"/>
        <v>7.1990909090909092</v>
      </c>
      <c r="W2079" s="1" t="s">
        <v>21</v>
      </c>
      <c r="X2079" s="1">
        <v>2</v>
      </c>
      <c r="Y2079" s="4">
        <f t="shared" si="294"/>
        <v>81.19</v>
      </c>
      <c r="Z2079" s="1" t="s">
        <v>54</v>
      </c>
      <c r="AA2079" s="1" t="s">
        <v>23</v>
      </c>
      <c r="AB2079" s="1" t="s">
        <v>29</v>
      </c>
      <c r="AC2079" s="1" t="s">
        <v>40</v>
      </c>
      <c r="AD2079" s="1" t="s">
        <v>31</v>
      </c>
      <c r="AE2079" s="2">
        <v>40163</v>
      </c>
    </row>
    <row r="2080" spans="1:31" x14ac:dyDescent="0.25">
      <c r="A2080">
        <f t="shared" si="295"/>
        <v>2079</v>
      </c>
      <c r="B2080" s="1">
        <v>19300</v>
      </c>
      <c r="C2080" s="2">
        <v>40163</v>
      </c>
      <c r="D2080" s="1" t="s">
        <v>32</v>
      </c>
      <c r="E2080" s="1" t="str">
        <f t="shared" si="288"/>
        <v>***</v>
      </c>
      <c r="F2080" s="1" t="str">
        <f t="shared" si="289"/>
        <v>***</v>
      </c>
      <c r="G2080" s="1" t="str">
        <f t="shared" si="290"/>
        <v>***</v>
      </c>
      <c r="J2080" s="1" t="str">
        <f t="shared" si="291"/>
        <v>***</v>
      </c>
      <c r="P2080" s="1">
        <v>10</v>
      </c>
      <c r="Q2080" s="1">
        <f t="shared" si="296"/>
        <v>0.02</v>
      </c>
      <c r="T2080" s="4">
        <v>78.72</v>
      </c>
      <c r="U2080" s="9">
        <f t="shared" si="292"/>
        <v>0</v>
      </c>
      <c r="V2080" s="4">
        <f t="shared" si="293"/>
        <v>7.8719999999999999</v>
      </c>
      <c r="W2080" s="1" t="s">
        <v>21</v>
      </c>
      <c r="X2080" s="1">
        <v>5.83</v>
      </c>
      <c r="Y2080" s="4">
        <f t="shared" si="294"/>
        <v>84.55</v>
      </c>
      <c r="Z2080" s="1" t="s">
        <v>51</v>
      </c>
      <c r="AA2080" s="1" t="s">
        <v>28</v>
      </c>
      <c r="AB2080" s="1" t="s">
        <v>29</v>
      </c>
      <c r="AC2080" s="1" t="s">
        <v>40</v>
      </c>
      <c r="AD2080" s="1" t="s">
        <v>31</v>
      </c>
      <c r="AE2080" s="2">
        <v>40164</v>
      </c>
    </row>
    <row r="2081" spans="1:31" x14ac:dyDescent="0.25">
      <c r="A2081">
        <f t="shared" si="295"/>
        <v>2080</v>
      </c>
      <c r="B2081" s="1">
        <v>15111</v>
      </c>
      <c r="C2081" s="2">
        <v>40164</v>
      </c>
      <c r="D2081" s="1" t="s">
        <v>27</v>
      </c>
      <c r="E2081" s="1" t="str">
        <f t="shared" si="288"/>
        <v>*</v>
      </c>
      <c r="F2081" s="1" t="str">
        <f t="shared" si="289"/>
        <v>*</v>
      </c>
      <c r="G2081" s="1" t="str">
        <f t="shared" si="290"/>
        <v>*</v>
      </c>
      <c r="J2081" s="1" t="str">
        <f t="shared" si="291"/>
        <v>*</v>
      </c>
      <c r="P2081" s="1">
        <v>13</v>
      </c>
      <c r="Q2081" s="1">
        <f t="shared" si="296"/>
        <v>0.02</v>
      </c>
      <c r="T2081" s="4">
        <v>970.47</v>
      </c>
      <c r="U2081" s="9">
        <f t="shared" si="292"/>
        <v>0</v>
      </c>
      <c r="V2081" s="4">
        <f t="shared" si="293"/>
        <v>74.651538461538465</v>
      </c>
      <c r="W2081" s="1" t="s">
        <v>21</v>
      </c>
      <c r="X2081" s="1">
        <v>0.99</v>
      </c>
      <c r="Y2081" s="4">
        <f t="shared" si="294"/>
        <v>971.46</v>
      </c>
      <c r="Z2081" s="1" t="s">
        <v>42</v>
      </c>
      <c r="AA2081" s="1" t="s">
        <v>28</v>
      </c>
      <c r="AB2081" s="1" t="s">
        <v>29</v>
      </c>
      <c r="AC2081" s="1" t="s">
        <v>63</v>
      </c>
      <c r="AD2081" s="1" t="s">
        <v>19</v>
      </c>
      <c r="AE2081" s="2">
        <v>40166</v>
      </c>
    </row>
    <row r="2082" spans="1:31" x14ac:dyDescent="0.25">
      <c r="A2082">
        <f t="shared" si="295"/>
        <v>2081</v>
      </c>
      <c r="B2082" s="1">
        <v>23936</v>
      </c>
      <c r="C2082" s="2">
        <v>40164</v>
      </c>
      <c r="D2082" s="1" t="s">
        <v>36</v>
      </c>
      <c r="E2082" s="1" t="str">
        <f t="shared" si="288"/>
        <v>*</v>
      </c>
      <c r="F2082" s="1" t="str">
        <f t="shared" si="289"/>
        <v>*</v>
      </c>
      <c r="G2082" s="1" t="str">
        <f t="shared" si="290"/>
        <v>*</v>
      </c>
      <c r="J2082" s="1" t="str">
        <f t="shared" si="291"/>
        <v>*</v>
      </c>
      <c r="P2082" s="1">
        <v>27</v>
      </c>
      <c r="Q2082" s="1">
        <f t="shared" si="296"/>
        <v>3.5000000000000003E-2</v>
      </c>
      <c r="T2082" s="4">
        <v>71.39</v>
      </c>
      <c r="U2082" s="9">
        <f t="shared" si="292"/>
        <v>0</v>
      </c>
      <c r="V2082" s="4">
        <f t="shared" si="293"/>
        <v>2.6440740740740742</v>
      </c>
      <c r="W2082" s="1" t="s">
        <v>21</v>
      </c>
      <c r="X2082" s="1">
        <v>2.4</v>
      </c>
      <c r="Y2082" s="4">
        <f t="shared" si="294"/>
        <v>73.790000000000006</v>
      </c>
      <c r="Z2082" s="1" t="s">
        <v>49</v>
      </c>
      <c r="AA2082" s="1" t="s">
        <v>37</v>
      </c>
      <c r="AB2082" s="1" t="s">
        <v>29</v>
      </c>
      <c r="AC2082" s="1" t="s">
        <v>30</v>
      </c>
      <c r="AD2082" s="1" t="s">
        <v>31</v>
      </c>
      <c r="AE2082" s="2">
        <v>40166</v>
      </c>
    </row>
    <row r="2083" spans="1:31" x14ac:dyDescent="0.25">
      <c r="A2083">
        <f t="shared" si="295"/>
        <v>2082</v>
      </c>
      <c r="B2083" s="1">
        <v>46341</v>
      </c>
      <c r="C2083" s="2">
        <v>40164</v>
      </c>
      <c r="D2083" s="1" t="s">
        <v>20</v>
      </c>
      <c r="E2083" s="1" t="str">
        <f t="shared" si="288"/>
        <v>*</v>
      </c>
      <c r="F2083" s="1" t="str">
        <f t="shared" si="289"/>
        <v>**</v>
      </c>
      <c r="G2083" s="1" t="str">
        <f t="shared" si="290"/>
        <v>**</v>
      </c>
      <c r="J2083" s="1" t="str">
        <f t="shared" si="291"/>
        <v>**</v>
      </c>
      <c r="P2083" s="1">
        <v>23</v>
      </c>
      <c r="Q2083" s="1">
        <f t="shared" si="296"/>
        <v>3.5000000000000003E-2</v>
      </c>
      <c r="T2083" s="4">
        <v>39.130000000000003</v>
      </c>
      <c r="U2083" s="9">
        <f t="shared" si="292"/>
        <v>0</v>
      </c>
      <c r="V2083" s="4">
        <f t="shared" si="293"/>
        <v>1.701304347826087</v>
      </c>
      <c r="W2083" s="1" t="s">
        <v>21</v>
      </c>
      <c r="X2083" s="1">
        <v>1.57</v>
      </c>
      <c r="Y2083" s="4">
        <f t="shared" si="294"/>
        <v>40.700000000000003</v>
      </c>
      <c r="Z2083" s="1" t="s">
        <v>44</v>
      </c>
      <c r="AA2083" s="1" t="s">
        <v>28</v>
      </c>
      <c r="AB2083" s="1" t="s">
        <v>29</v>
      </c>
      <c r="AC2083" s="1" t="s">
        <v>30</v>
      </c>
      <c r="AD2083" s="1" t="s">
        <v>31</v>
      </c>
      <c r="AE2083" s="2">
        <v>40165</v>
      </c>
    </row>
    <row r="2084" spans="1:31" x14ac:dyDescent="0.25">
      <c r="A2084">
        <f t="shared" si="295"/>
        <v>2083</v>
      </c>
      <c r="B2084" s="1">
        <v>359</v>
      </c>
      <c r="C2084" s="2">
        <v>40165</v>
      </c>
      <c r="D2084" s="1" t="s">
        <v>36</v>
      </c>
      <c r="E2084" s="1" t="str">
        <f t="shared" si="288"/>
        <v>*</v>
      </c>
      <c r="F2084" s="1" t="str">
        <f t="shared" si="289"/>
        <v>*</v>
      </c>
      <c r="G2084" s="1" t="str">
        <f t="shared" si="290"/>
        <v>*</v>
      </c>
      <c r="J2084" s="1" t="str">
        <f t="shared" si="291"/>
        <v>*</v>
      </c>
      <c r="P2084" s="1">
        <v>30</v>
      </c>
      <c r="Q2084" s="1">
        <f t="shared" si="296"/>
        <v>0.04</v>
      </c>
      <c r="T2084" s="4">
        <v>3659.66</v>
      </c>
      <c r="U2084" s="9">
        <f t="shared" si="292"/>
        <v>1</v>
      </c>
      <c r="V2084" s="4">
        <f t="shared" si="293"/>
        <v>121.98866666666666</v>
      </c>
      <c r="W2084" s="1" t="s">
        <v>33</v>
      </c>
      <c r="X2084" s="1">
        <v>51.94</v>
      </c>
      <c r="Y2084" s="4">
        <f t="shared" si="294"/>
        <v>3711.6</v>
      </c>
      <c r="Z2084" s="1" t="s">
        <v>46</v>
      </c>
      <c r="AA2084" s="1" t="s">
        <v>28</v>
      </c>
      <c r="AB2084" s="1" t="s">
        <v>17</v>
      </c>
      <c r="AC2084" s="1" t="s">
        <v>52</v>
      </c>
      <c r="AD2084" s="1" t="s">
        <v>59</v>
      </c>
      <c r="AE2084" s="2">
        <v>40166</v>
      </c>
    </row>
    <row r="2085" spans="1:31" x14ac:dyDescent="0.25">
      <c r="A2085">
        <f t="shared" si="295"/>
        <v>2084</v>
      </c>
      <c r="B2085" s="1">
        <v>31847</v>
      </c>
      <c r="C2085" s="2">
        <v>40165</v>
      </c>
      <c r="D2085" s="1" t="s">
        <v>13</v>
      </c>
      <c r="E2085" s="1" t="str">
        <f t="shared" si="288"/>
        <v>*</v>
      </c>
      <c r="F2085" s="1" t="str">
        <f t="shared" si="289"/>
        <v>*</v>
      </c>
      <c r="G2085" s="1" t="str">
        <f t="shared" si="290"/>
        <v>*</v>
      </c>
      <c r="J2085" s="1" t="str">
        <f t="shared" si="291"/>
        <v>*</v>
      </c>
      <c r="P2085" s="1">
        <v>46</v>
      </c>
      <c r="Q2085" s="1">
        <f t="shared" si="296"/>
        <v>0.05</v>
      </c>
      <c r="T2085" s="4">
        <v>1692.28</v>
      </c>
      <c r="U2085" s="9">
        <f t="shared" si="292"/>
        <v>1</v>
      </c>
      <c r="V2085" s="4">
        <f t="shared" si="293"/>
        <v>36.788695652173914</v>
      </c>
      <c r="W2085" s="1" t="s">
        <v>21</v>
      </c>
      <c r="X2085" s="1">
        <v>4</v>
      </c>
      <c r="Y2085" s="4">
        <f t="shared" si="294"/>
        <v>1696.28</v>
      </c>
      <c r="Z2085" s="1" t="s">
        <v>49</v>
      </c>
      <c r="AA2085" s="1" t="s">
        <v>23</v>
      </c>
      <c r="AB2085" s="1" t="s">
        <v>24</v>
      </c>
      <c r="AC2085" s="1" t="s">
        <v>38</v>
      </c>
      <c r="AD2085" s="1" t="s">
        <v>19</v>
      </c>
      <c r="AE2085" s="2">
        <v>40169</v>
      </c>
    </row>
    <row r="2086" spans="1:31" x14ac:dyDescent="0.25">
      <c r="A2086">
        <f t="shared" si="295"/>
        <v>2085</v>
      </c>
      <c r="B2086" s="1">
        <v>51975</v>
      </c>
      <c r="C2086" s="2">
        <v>40165</v>
      </c>
      <c r="D2086" s="1" t="s">
        <v>13</v>
      </c>
      <c r="E2086" s="1" t="str">
        <f t="shared" si="288"/>
        <v>*</v>
      </c>
      <c r="F2086" s="1" t="str">
        <f t="shared" si="289"/>
        <v>*</v>
      </c>
      <c r="G2086" s="1" t="str">
        <f t="shared" si="290"/>
        <v>*</v>
      </c>
      <c r="J2086" s="1" t="str">
        <f t="shared" si="291"/>
        <v>*</v>
      </c>
      <c r="P2086" s="1">
        <v>12</v>
      </c>
      <c r="Q2086" s="1">
        <f t="shared" si="296"/>
        <v>0.02</v>
      </c>
      <c r="T2086" s="4">
        <v>1064.7864999999999</v>
      </c>
      <c r="U2086" s="9">
        <f t="shared" si="292"/>
        <v>1</v>
      </c>
      <c r="V2086" s="4">
        <f t="shared" si="293"/>
        <v>88.732208333333332</v>
      </c>
      <c r="W2086" s="1" t="s">
        <v>21</v>
      </c>
      <c r="X2086" s="1">
        <v>2.5</v>
      </c>
      <c r="Y2086" s="4">
        <f t="shared" si="294"/>
        <v>1067.2864999999999</v>
      </c>
      <c r="Z2086" s="1" t="s">
        <v>51</v>
      </c>
      <c r="AA2086" s="1" t="s">
        <v>37</v>
      </c>
      <c r="AB2086" s="1" t="s">
        <v>24</v>
      </c>
      <c r="AC2086" s="1" t="s">
        <v>25</v>
      </c>
      <c r="AD2086" s="1" t="s">
        <v>19</v>
      </c>
      <c r="AE2086" s="2">
        <v>40169</v>
      </c>
    </row>
    <row r="2087" spans="1:31" x14ac:dyDescent="0.25">
      <c r="A2087">
        <f t="shared" si="295"/>
        <v>2086</v>
      </c>
      <c r="B2087" s="1">
        <v>47203</v>
      </c>
      <c r="C2087" s="2">
        <v>40165</v>
      </c>
      <c r="D2087" s="1" t="s">
        <v>32</v>
      </c>
      <c r="E2087" s="1" t="str">
        <f t="shared" si="288"/>
        <v>***</v>
      </c>
      <c r="F2087" s="1" t="str">
        <f t="shared" si="289"/>
        <v>***</v>
      </c>
      <c r="G2087" s="1" t="str">
        <f t="shared" si="290"/>
        <v>***</v>
      </c>
      <c r="J2087" s="1" t="str">
        <f t="shared" si="291"/>
        <v>***</v>
      </c>
      <c r="P2087" s="1">
        <v>44</v>
      </c>
      <c r="Q2087" s="1">
        <f t="shared" si="296"/>
        <v>0.05</v>
      </c>
      <c r="T2087" s="4">
        <v>1016.26</v>
      </c>
      <c r="U2087" s="9">
        <f t="shared" si="292"/>
        <v>1</v>
      </c>
      <c r="V2087" s="4">
        <f t="shared" si="293"/>
        <v>23.096818181818183</v>
      </c>
      <c r="W2087" s="1" t="s">
        <v>21</v>
      </c>
      <c r="X2087" s="1">
        <v>5.47</v>
      </c>
      <c r="Y2087" s="4">
        <f t="shared" si="294"/>
        <v>1021.73</v>
      </c>
      <c r="Z2087" s="1" t="s">
        <v>49</v>
      </c>
      <c r="AA2087" s="1" t="s">
        <v>28</v>
      </c>
      <c r="AB2087" s="1" t="s">
        <v>29</v>
      </c>
      <c r="AC2087" s="1" t="s">
        <v>40</v>
      </c>
      <c r="AD2087" s="1" t="s">
        <v>19</v>
      </c>
      <c r="AE2087" s="2">
        <v>40167</v>
      </c>
    </row>
    <row r="2088" spans="1:31" x14ac:dyDescent="0.25">
      <c r="A2088">
        <f t="shared" si="295"/>
        <v>2087</v>
      </c>
      <c r="B2088" s="1">
        <v>47207</v>
      </c>
      <c r="C2088" s="2">
        <v>40165</v>
      </c>
      <c r="D2088" s="1" t="s">
        <v>13</v>
      </c>
      <c r="E2088" s="1" t="str">
        <f t="shared" si="288"/>
        <v>*</v>
      </c>
      <c r="F2088" s="1" t="str">
        <f t="shared" si="289"/>
        <v>*</v>
      </c>
      <c r="G2088" s="1" t="str">
        <f t="shared" si="290"/>
        <v>*</v>
      </c>
      <c r="J2088" s="1" t="str">
        <f t="shared" si="291"/>
        <v>*</v>
      </c>
      <c r="P2088" s="1">
        <v>15</v>
      </c>
      <c r="Q2088" s="1">
        <f t="shared" si="296"/>
        <v>0.02</v>
      </c>
      <c r="T2088" s="4">
        <v>437.87</v>
      </c>
      <c r="U2088" s="9">
        <f t="shared" si="292"/>
        <v>0</v>
      </c>
      <c r="V2088" s="4">
        <f t="shared" si="293"/>
        <v>29.191333333333333</v>
      </c>
      <c r="W2088" s="1" t="s">
        <v>14</v>
      </c>
      <c r="X2088" s="1">
        <v>6.5</v>
      </c>
      <c r="Y2088" s="4">
        <f t="shared" si="294"/>
        <v>444.37</v>
      </c>
      <c r="Z2088" s="1" t="s">
        <v>46</v>
      </c>
      <c r="AA2088" s="1" t="s">
        <v>16</v>
      </c>
      <c r="AB2088" s="1" t="s">
        <v>24</v>
      </c>
      <c r="AC2088" s="1" t="s">
        <v>38</v>
      </c>
      <c r="AD2088" s="1" t="s">
        <v>19</v>
      </c>
      <c r="AE2088" s="2">
        <v>40169</v>
      </c>
    </row>
    <row r="2089" spans="1:31" x14ac:dyDescent="0.25">
      <c r="A2089">
        <f t="shared" si="295"/>
        <v>2088</v>
      </c>
      <c r="B2089" s="1">
        <v>22947</v>
      </c>
      <c r="C2089" s="2">
        <v>40165</v>
      </c>
      <c r="D2089" s="1" t="s">
        <v>13</v>
      </c>
      <c r="E2089" s="1" t="str">
        <f t="shared" si="288"/>
        <v>*</v>
      </c>
      <c r="F2089" s="1" t="str">
        <f t="shared" si="289"/>
        <v>*</v>
      </c>
      <c r="G2089" s="1" t="str">
        <f t="shared" si="290"/>
        <v>*</v>
      </c>
      <c r="J2089" s="1" t="str">
        <f t="shared" si="291"/>
        <v>*</v>
      </c>
      <c r="P2089" s="1">
        <v>19</v>
      </c>
      <c r="Q2089" s="1">
        <f t="shared" si="296"/>
        <v>0.02</v>
      </c>
      <c r="T2089" s="4">
        <v>216.25</v>
      </c>
      <c r="U2089" s="9">
        <f t="shared" si="292"/>
        <v>0</v>
      </c>
      <c r="V2089" s="4">
        <f t="shared" si="293"/>
        <v>11.381578947368421</v>
      </c>
      <c r="W2089" s="1" t="s">
        <v>21</v>
      </c>
      <c r="X2089" s="1">
        <v>2.85</v>
      </c>
      <c r="Y2089" s="4">
        <f t="shared" si="294"/>
        <v>219.1</v>
      </c>
      <c r="Z2089" s="1" t="s">
        <v>53</v>
      </c>
      <c r="AA2089" s="1" t="s">
        <v>16</v>
      </c>
      <c r="AB2089" s="1" t="s">
        <v>17</v>
      </c>
      <c r="AC2089" s="1" t="s">
        <v>18</v>
      </c>
      <c r="AD2089" s="1" t="s">
        <v>41</v>
      </c>
      <c r="AE2089" s="2">
        <v>40172</v>
      </c>
    </row>
    <row r="2090" spans="1:31" x14ac:dyDescent="0.25">
      <c r="A2090">
        <f t="shared" si="295"/>
        <v>2089</v>
      </c>
      <c r="B2090" s="1">
        <v>47203</v>
      </c>
      <c r="C2090" s="2">
        <v>40165</v>
      </c>
      <c r="D2090" s="1" t="s">
        <v>32</v>
      </c>
      <c r="E2090" s="1" t="str">
        <f t="shared" si="288"/>
        <v>***</v>
      </c>
      <c r="F2090" s="1" t="str">
        <f t="shared" si="289"/>
        <v>***</v>
      </c>
      <c r="G2090" s="1" t="str">
        <f t="shared" si="290"/>
        <v>***</v>
      </c>
      <c r="J2090" s="1" t="str">
        <f t="shared" si="291"/>
        <v>***</v>
      </c>
      <c r="P2090" s="1">
        <v>8</v>
      </c>
      <c r="Q2090" s="1">
        <f t="shared" si="296"/>
        <v>0.01</v>
      </c>
      <c r="T2090" s="4">
        <v>129.18</v>
      </c>
      <c r="U2090" s="9">
        <f t="shared" si="292"/>
        <v>0</v>
      </c>
      <c r="V2090" s="4">
        <f t="shared" si="293"/>
        <v>16.147500000000001</v>
      </c>
      <c r="W2090" s="1" t="s">
        <v>21</v>
      </c>
      <c r="X2090" s="1">
        <v>4</v>
      </c>
      <c r="Y2090" s="4">
        <f t="shared" si="294"/>
        <v>133.18</v>
      </c>
      <c r="Z2090" s="1" t="s">
        <v>49</v>
      </c>
      <c r="AA2090" s="1" t="s">
        <v>28</v>
      </c>
      <c r="AB2090" s="1" t="s">
        <v>24</v>
      </c>
      <c r="AC2090" s="1" t="s">
        <v>38</v>
      </c>
      <c r="AD2090" s="1" t="s">
        <v>19</v>
      </c>
      <c r="AE2090" s="2">
        <v>40166</v>
      </c>
    </row>
    <row r="2091" spans="1:31" x14ac:dyDescent="0.25">
      <c r="A2091">
        <f t="shared" si="295"/>
        <v>2090</v>
      </c>
      <c r="B2091" s="1">
        <v>6369</v>
      </c>
      <c r="C2091" s="2">
        <v>40166</v>
      </c>
      <c r="D2091" s="1" t="s">
        <v>20</v>
      </c>
      <c r="E2091" s="1" t="str">
        <f t="shared" si="288"/>
        <v>*</v>
      </c>
      <c r="F2091" s="1" t="str">
        <f t="shared" si="289"/>
        <v>**</v>
      </c>
      <c r="G2091" s="1" t="str">
        <f t="shared" si="290"/>
        <v>**</v>
      </c>
      <c r="J2091" s="1" t="str">
        <f t="shared" si="291"/>
        <v>**</v>
      </c>
      <c r="P2091" s="1">
        <v>30</v>
      </c>
      <c r="Q2091" s="1">
        <f t="shared" si="296"/>
        <v>0.04</v>
      </c>
      <c r="T2091" s="4">
        <v>14922.16</v>
      </c>
      <c r="U2091" s="9">
        <f t="shared" si="292"/>
        <v>1</v>
      </c>
      <c r="V2091" s="4">
        <f t="shared" si="293"/>
        <v>497.40533333333332</v>
      </c>
      <c r="W2091" s="1" t="s">
        <v>33</v>
      </c>
      <c r="X2091" s="1">
        <v>45.7</v>
      </c>
      <c r="Y2091" s="4">
        <f t="shared" si="294"/>
        <v>14967.86</v>
      </c>
      <c r="Z2091" s="1" t="s">
        <v>53</v>
      </c>
      <c r="AA2091" s="1" t="s">
        <v>28</v>
      </c>
      <c r="AB2091" s="1" t="s">
        <v>17</v>
      </c>
      <c r="AC2091" s="1" t="s">
        <v>52</v>
      </c>
      <c r="AD2091" s="1" t="s">
        <v>59</v>
      </c>
      <c r="AE2091" s="2">
        <v>40168</v>
      </c>
    </row>
    <row r="2092" spans="1:31" x14ac:dyDescent="0.25">
      <c r="A2092">
        <f t="shared" si="295"/>
        <v>2091</v>
      </c>
      <c r="B2092" s="1">
        <v>41607</v>
      </c>
      <c r="C2092" s="2">
        <v>40166</v>
      </c>
      <c r="D2092" s="1" t="s">
        <v>36</v>
      </c>
      <c r="E2092" s="1" t="str">
        <f t="shared" si="288"/>
        <v>*</v>
      </c>
      <c r="F2092" s="1" t="str">
        <f t="shared" si="289"/>
        <v>*</v>
      </c>
      <c r="G2092" s="1" t="str">
        <f t="shared" si="290"/>
        <v>*</v>
      </c>
      <c r="J2092" s="1" t="str">
        <f t="shared" si="291"/>
        <v>*</v>
      </c>
      <c r="P2092" s="1">
        <v>36</v>
      </c>
      <c r="Q2092" s="1">
        <f t="shared" si="296"/>
        <v>0.04</v>
      </c>
      <c r="T2092" s="4">
        <v>4115.74</v>
      </c>
      <c r="U2092" s="9">
        <f t="shared" si="292"/>
        <v>1</v>
      </c>
      <c r="V2092" s="4">
        <f t="shared" si="293"/>
        <v>114.3261111111111</v>
      </c>
      <c r="W2092" s="1" t="s">
        <v>21</v>
      </c>
      <c r="X2092" s="1">
        <v>9.07</v>
      </c>
      <c r="Y2092" s="4">
        <f t="shared" si="294"/>
        <v>4124.8099999999995</v>
      </c>
      <c r="Z2092" s="1" t="s">
        <v>64</v>
      </c>
      <c r="AA2092" s="1" t="s">
        <v>28</v>
      </c>
      <c r="AB2092" s="1" t="s">
        <v>29</v>
      </c>
      <c r="AC2092" s="1" t="s">
        <v>43</v>
      </c>
      <c r="AD2092" s="1" t="s">
        <v>19</v>
      </c>
      <c r="AE2092" s="2">
        <v>40168</v>
      </c>
    </row>
    <row r="2093" spans="1:31" x14ac:dyDescent="0.25">
      <c r="A2093">
        <f t="shared" si="295"/>
        <v>2092</v>
      </c>
      <c r="B2093" s="1">
        <v>38240</v>
      </c>
      <c r="C2093" s="2">
        <v>40166</v>
      </c>
      <c r="D2093" s="1" t="s">
        <v>20</v>
      </c>
      <c r="E2093" s="1" t="str">
        <f t="shared" si="288"/>
        <v>*</v>
      </c>
      <c r="F2093" s="1" t="str">
        <f t="shared" si="289"/>
        <v>**</v>
      </c>
      <c r="G2093" s="1" t="str">
        <f t="shared" si="290"/>
        <v>**</v>
      </c>
      <c r="J2093" s="1" t="str">
        <f t="shared" si="291"/>
        <v>**</v>
      </c>
      <c r="P2093" s="1">
        <v>42</v>
      </c>
      <c r="Q2093" s="1">
        <f t="shared" si="296"/>
        <v>0.05</v>
      </c>
      <c r="T2093" s="4">
        <v>1651.07</v>
      </c>
      <c r="U2093" s="9">
        <f t="shared" si="292"/>
        <v>1</v>
      </c>
      <c r="V2093" s="4">
        <f t="shared" si="293"/>
        <v>39.311190476190475</v>
      </c>
      <c r="W2093" s="1" t="s">
        <v>21</v>
      </c>
      <c r="X2093" s="1">
        <v>6.5</v>
      </c>
      <c r="Y2093" s="4">
        <f t="shared" si="294"/>
        <v>1657.57</v>
      </c>
      <c r="Z2093" s="1" t="s">
        <v>15</v>
      </c>
      <c r="AA2093" s="1" t="s">
        <v>16</v>
      </c>
      <c r="AB2093" s="1" t="s">
        <v>24</v>
      </c>
      <c r="AC2093" s="1" t="s">
        <v>38</v>
      </c>
      <c r="AD2093" s="1" t="s">
        <v>19</v>
      </c>
      <c r="AE2093" s="2">
        <v>40168</v>
      </c>
    </row>
    <row r="2094" spans="1:31" x14ac:dyDescent="0.25">
      <c r="A2094">
        <f t="shared" si="295"/>
        <v>2093</v>
      </c>
      <c r="B2094" s="1">
        <v>26240</v>
      </c>
      <c r="C2094" s="2">
        <v>40166</v>
      </c>
      <c r="D2094" s="1" t="s">
        <v>32</v>
      </c>
      <c r="E2094" s="1" t="str">
        <f t="shared" si="288"/>
        <v>***</v>
      </c>
      <c r="F2094" s="1" t="str">
        <f t="shared" si="289"/>
        <v>***</v>
      </c>
      <c r="G2094" s="1" t="str">
        <f t="shared" si="290"/>
        <v>***</v>
      </c>
      <c r="J2094" s="1" t="str">
        <f t="shared" si="291"/>
        <v>***</v>
      </c>
      <c r="P2094" s="1">
        <v>38</v>
      </c>
      <c r="Q2094" s="1">
        <f t="shared" si="296"/>
        <v>0.04</v>
      </c>
      <c r="T2094" s="4">
        <v>1483.44</v>
      </c>
      <c r="U2094" s="9">
        <f t="shared" si="292"/>
        <v>1</v>
      </c>
      <c r="V2094" s="4">
        <f t="shared" si="293"/>
        <v>39.037894736842105</v>
      </c>
      <c r="W2094" s="1" t="s">
        <v>21</v>
      </c>
      <c r="X2094" s="1">
        <v>1.99</v>
      </c>
      <c r="Y2094" s="4">
        <f t="shared" si="294"/>
        <v>1485.43</v>
      </c>
      <c r="Z2094" s="1" t="s">
        <v>50</v>
      </c>
      <c r="AA2094" s="1" t="s">
        <v>16</v>
      </c>
      <c r="AB2094" s="1" t="s">
        <v>24</v>
      </c>
      <c r="AC2094" s="1" t="s">
        <v>38</v>
      </c>
      <c r="AD2094" s="1" t="s">
        <v>41</v>
      </c>
      <c r="AE2094" s="2">
        <v>40169</v>
      </c>
    </row>
    <row r="2095" spans="1:31" x14ac:dyDescent="0.25">
      <c r="A2095">
        <f t="shared" si="295"/>
        <v>2094</v>
      </c>
      <c r="B2095" s="1">
        <v>40356</v>
      </c>
      <c r="C2095" s="2">
        <v>40166</v>
      </c>
      <c r="D2095" s="1" t="s">
        <v>27</v>
      </c>
      <c r="E2095" s="1" t="str">
        <f t="shared" si="288"/>
        <v>*</v>
      </c>
      <c r="F2095" s="1" t="str">
        <f t="shared" si="289"/>
        <v>*</v>
      </c>
      <c r="G2095" s="1" t="str">
        <f t="shared" si="290"/>
        <v>*</v>
      </c>
      <c r="J2095" s="1" t="str">
        <f t="shared" si="291"/>
        <v>*</v>
      </c>
      <c r="P2095" s="1">
        <v>48</v>
      </c>
      <c r="Q2095" s="1">
        <f t="shared" si="296"/>
        <v>0.05</v>
      </c>
      <c r="T2095" s="4">
        <v>201.98</v>
      </c>
      <c r="U2095" s="9">
        <f t="shared" si="292"/>
        <v>0</v>
      </c>
      <c r="V2095" s="4">
        <f t="shared" si="293"/>
        <v>4.2079166666666667</v>
      </c>
      <c r="W2095" s="1" t="s">
        <v>14</v>
      </c>
      <c r="X2095" s="1">
        <v>6.89</v>
      </c>
      <c r="Y2095" s="4">
        <f t="shared" si="294"/>
        <v>208.86999999999998</v>
      </c>
      <c r="Z2095" s="1" t="s">
        <v>44</v>
      </c>
      <c r="AA2095" s="1" t="s">
        <v>28</v>
      </c>
      <c r="AB2095" s="1" t="s">
        <v>29</v>
      </c>
      <c r="AC2095" s="1" t="s">
        <v>63</v>
      </c>
      <c r="AD2095" s="1" t="s">
        <v>19</v>
      </c>
      <c r="AE2095" s="2">
        <v>40168</v>
      </c>
    </row>
    <row r="2096" spans="1:31" x14ac:dyDescent="0.25">
      <c r="A2096">
        <f t="shared" si="295"/>
        <v>2095</v>
      </c>
      <c r="B2096" s="1">
        <v>26240</v>
      </c>
      <c r="C2096" s="2">
        <v>40166</v>
      </c>
      <c r="D2096" s="1" t="s">
        <v>32</v>
      </c>
      <c r="E2096" s="1" t="str">
        <f t="shared" si="288"/>
        <v>***</v>
      </c>
      <c r="F2096" s="1" t="str">
        <f t="shared" si="289"/>
        <v>***</v>
      </c>
      <c r="G2096" s="1" t="str">
        <f t="shared" si="290"/>
        <v>***</v>
      </c>
      <c r="J2096" s="1" t="str">
        <f t="shared" si="291"/>
        <v>***</v>
      </c>
      <c r="P2096" s="1">
        <v>39</v>
      </c>
      <c r="Q2096" s="1">
        <f t="shared" si="296"/>
        <v>0.04</v>
      </c>
      <c r="T2096" s="4">
        <v>145.68</v>
      </c>
      <c r="U2096" s="9">
        <f t="shared" si="292"/>
        <v>0</v>
      </c>
      <c r="V2096" s="4">
        <f t="shared" si="293"/>
        <v>3.7353846153846155</v>
      </c>
      <c r="W2096" s="1" t="s">
        <v>21</v>
      </c>
      <c r="X2096" s="1">
        <v>1.61</v>
      </c>
      <c r="Y2096" s="4">
        <f t="shared" si="294"/>
        <v>147.29000000000002</v>
      </c>
      <c r="Z2096" s="1" t="s">
        <v>50</v>
      </c>
      <c r="AA2096" s="1" t="s">
        <v>16</v>
      </c>
      <c r="AB2096" s="1" t="s">
        <v>17</v>
      </c>
      <c r="AC2096" s="1" t="s">
        <v>18</v>
      </c>
      <c r="AD2096" s="1" t="s">
        <v>31</v>
      </c>
      <c r="AE2096" s="2">
        <v>40167</v>
      </c>
    </row>
    <row r="2097" spans="1:31" x14ac:dyDescent="0.25">
      <c r="A2097">
        <f t="shared" si="295"/>
        <v>2096</v>
      </c>
      <c r="B2097" s="1">
        <v>36033</v>
      </c>
      <c r="C2097" s="2">
        <v>40166</v>
      </c>
      <c r="D2097" s="1" t="s">
        <v>27</v>
      </c>
      <c r="E2097" s="1" t="str">
        <f t="shared" si="288"/>
        <v>*</v>
      </c>
      <c r="F2097" s="1" t="str">
        <f t="shared" si="289"/>
        <v>*</v>
      </c>
      <c r="G2097" s="1" t="str">
        <f t="shared" si="290"/>
        <v>*</v>
      </c>
      <c r="J2097" s="1" t="str">
        <f t="shared" si="291"/>
        <v>*</v>
      </c>
      <c r="P2097" s="1">
        <v>15</v>
      </c>
      <c r="Q2097" s="1">
        <f t="shared" si="296"/>
        <v>0.02</v>
      </c>
      <c r="T2097" s="4">
        <v>83.02</v>
      </c>
      <c r="U2097" s="9">
        <f t="shared" si="292"/>
        <v>0</v>
      </c>
      <c r="V2097" s="4">
        <f t="shared" si="293"/>
        <v>5.5346666666666664</v>
      </c>
      <c r="W2097" s="1" t="s">
        <v>14</v>
      </c>
      <c r="X2097" s="1">
        <v>4.62</v>
      </c>
      <c r="Y2097" s="4">
        <f t="shared" si="294"/>
        <v>87.64</v>
      </c>
      <c r="Z2097" s="1" t="s">
        <v>15</v>
      </c>
      <c r="AA2097" s="1" t="s">
        <v>23</v>
      </c>
      <c r="AB2097" s="1" t="s">
        <v>24</v>
      </c>
      <c r="AC2097" s="1" t="s">
        <v>38</v>
      </c>
      <c r="AD2097" s="1" t="s">
        <v>41</v>
      </c>
      <c r="AE2097" s="2">
        <v>40166</v>
      </c>
    </row>
    <row r="2098" spans="1:31" x14ac:dyDescent="0.25">
      <c r="A2098">
        <f t="shared" si="295"/>
        <v>2097</v>
      </c>
      <c r="B2098" s="1">
        <v>38240</v>
      </c>
      <c r="C2098" s="2">
        <v>40166</v>
      </c>
      <c r="D2098" s="1" t="s">
        <v>20</v>
      </c>
      <c r="E2098" s="1" t="str">
        <f t="shared" si="288"/>
        <v>*</v>
      </c>
      <c r="F2098" s="1" t="str">
        <f t="shared" si="289"/>
        <v>**</v>
      </c>
      <c r="G2098" s="1" t="str">
        <f t="shared" si="290"/>
        <v>**</v>
      </c>
      <c r="J2098" s="1" t="str">
        <f t="shared" si="291"/>
        <v>**</v>
      </c>
      <c r="P2098" s="1">
        <v>4</v>
      </c>
      <c r="Q2098" s="1">
        <f t="shared" si="296"/>
        <v>0.01</v>
      </c>
      <c r="T2098" s="4">
        <v>41.53</v>
      </c>
      <c r="U2098" s="9">
        <f t="shared" si="292"/>
        <v>0</v>
      </c>
      <c r="V2098" s="4">
        <f t="shared" si="293"/>
        <v>10.3825</v>
      </c>
      <c r="W2098" s="1" t="s">
        <v>21</v>
      </c>
      <c r="X2098" s="1">
        <v>6.19</v>
      </c>
      <c r="Y2098" s="4">
        <f t="shared" si="294"/>
        <v>47.72</v>
      </c>
      <c r="Z2098" s="1" t="s">
        <v>22</v>
      </c>
      <c r="AA2098" s="1" t="s">
        <v>16</v>
      </c>
      <c r="AB2098" s="1" t="s">
        <v>29</v>
      </c>
      <c r="AC2098" s="1" t="s">
        <v>43</v>
      </c>
      <c r="AD2098" s="1" t="s">
        <v>19</v>
      </c>
      <c r="AE2098" s="2">
        <v>40166</v>
      </c>
    </row>
    <row r="2099" spans="1:31" x14ac:dyDescent="0.25">
      <c r="A2099">
        <f t="shared" si="295"/>
        <v>2098</v>
      </c>
      <c r="B2099" s="1">
        <v>6562</v>
      </c>
      <c r="C2099" s="2">
        <v>40167</v>
      </c>
      <c r="D2099" s="1" t="s">
        <v>32</v>
      </c>
      <c r="E2099" s="1" t="str">
        <f t="shared" si="288"/>
        <v>***</v>
      </c>
      <c r="F2099" s="1" t="str">
        <f t="shared" si="289"/>
        <v>***</v>
      </c>
      <c r="G2099" s="1" t="str">
        <f t="shared" si="290"/>
        <v>***</v>
      </c>
      <c r="J2099" s="1" t="str">
        <f t="shared" si="291"/>
        <v>***</v>
      </c>
      <c r="P2099" s="1">
        <v>12</v>
      </c>
      <c r="Q2099" s="1">
        <f t="shared" si="296"/>
        <v>0.02</v>
      </c>
      <c r="T2099" s="4">
        <v>17274.87</v>
      </c>
      <c r="U2099" s="9">
        <f t="shared" si="292"/>
        <v>1</v>
      </c>
      <c r="V2099" s="4">
        <f t="shared" si="293"/>
        <v>1439.5725</v>
      </c>
      <c r="W2099" s="1" t="s">
        <v>33</v>
      </c>
      <c r="X2099" s="1">
        <v>14.7</v>
      </c>
      <c r="Y2099" s="4">
        <f t="shared" si="294"/>
        <v>17289.57</v>
      </c>
      <c r="Z2099" s="1" t="s">
        <v>46</v>
      </c>
      <c r="AA2099" s="1" t="s">
        <v>16</v>
      </c>
      <c r="AB2099" s="1" t="s">
        <v>24</v>
      </c>
      <c r="AC2099" s="1" t="s">
        <v>56</v>
      </c>
      <c r="AD2099" s="1" t="s">
        <v>35</v>
      </c>
      <c r="AE2099" s="2">
        <v>40169</v>
      </c>
    </row>
    <row r="2100" spans="1:31" x14ac:dyDescent="0.25">
      <c r="A2100">
        <f t="shared" si="295"/>
        <v>2099</v>
      </c>
      <c r="B2100" s="1">
        <v>1411</v>
      </c>
      <c r="C2100" s="2">
        <v>40167</v>
      </c>
      <c r="D2100" s="1" t="s">
        <v>20</v>
      </c>
      <c r="E2100" s="1" t="str">
        <f t="shared" si="288"/>
        <v>*</v>
      </c>
      <c r="F2100" s="1" t="str">
        <f t="shared" si="289"/>
        <v>**</v>
      </c>
      <c r="G2100" s="1" t="str">
        <f t="shared" si="290"/>
        <v>**</v>
      </c>
      <c r="J2100" s="1" t="str">
        <f t="shared" si="291"/>
        <v>**</v>
      </c>
      <c r="P2100" s="1">
        <v>47</v>
      </c>
      <c r="Q2100" s="1">
        <f t="shared" si="296"/>
        <v>0.05</v>
      </c>
      <c r="T2100" s="4">
        <v>6717.9324999999999</v>
      </c>
      <c r="U2100" s="9">
        <f t="shared" si="292"/>
        <v>1</v>
      </c>
      <c r="V2100" s="4">
        <f t="shared" si="293"/>
        <v>142.9347340425532</v>
      </c>
      <c r="W2100" s="1" t="s">
        <v>21</v>
      </c>
      <c r="X2100" s="1">
        <v>4.99</v>
      </c>
      <c r="Y2100" s="4">
        <f t="shared" si="294"/>
        <v>6722.9224999999997</v>
      </c>
      <c r="Z2100" s="1" t="s">
        <v>42</v>
      </c>
      <c r="AA2100" s="1" t="s">
        <v>23</v>
      </c>
      <c r="AB2100" s="1" t="s">
        <v>24</v>
      </c>
      <c r="AC2100" s="1" t="s">
        <v>25</v>
      </c>
      <c r="AD2100" s="1" t="s">
        <v>19</v>
      </c>
      <c r="AE2100" s="2">
        <v>40169</v>
      </c>
    </row>
    <row r="2101" spans="1:31" x14ac:dyDescent="0.25">
      <c r="A2101">
        <f t="shared" si="295"/>
        <v>2100</v>
      </c>
      <c r="B2101" s="1">
        <v>1411</v>
      </c>
      <c r="C2101" s="2">
        <v>40167</v>
      </c>
      <c r="D2101" s="1" t="s">
        <v>20</v>
      </c>
      <c r="E2101" s="1" t="str">
        <f t="shared" si="288"/>
        <v>*</v>
      </c>
      <c r="F2101" s="1" t="str">
        <f t="shared" si="289"/>
        <v>**</v>
      </c>
      <c r="G2101" s="1" t="str">
        <f t="shared" si="290"/>
        <v>**</v>
      </c>
      <c r="J2101" s="1" t="str">
        <f t="shared" si="291"/>
        <v>**</v>
      </c>
      <c r="P2101" s="1">
        <v>39</v>
      </c>
      <c r="Q2101" s="1">
        <f t="shared" si="296"/>
        <v>0.04</v>
      </c>
      <c r="T2101" s="4">
        <v>5748.2</v>
      </c>
      <c r="U2101" s="9">
        <f t="shared" si="292"/>
        <v>1</v>
      </c>
      <c r="V2101" s="4">
        <f t="shared" si="293"/>
        <v>147.38974358974357</v>
      </c>
      <c r="W2101" s="1" t="s">
        <v>33</v>
      </c>
      <c r="X2101" s="1">
        <v>35.020000000000003</v>
      </c>
      <c r="Y2101" s="4">
        <f t="shared" si="294"/>
        <v>5783.22</v>
      </c>
      <c r="Z2101" s="1" t="s">
        <v>64</v>
      </c>
      <c r="AA2101" s="1" t="s">
        <v>23</v>
      </c>
      <c r="AB2101" s="1" t="s">
        <v>17</v>
      </c>
      <c r="AC2101" s="1" t="s">
        <v>62</v>
      </c>
      <c r="AD2101" s="1" t="s">
        <v>59</v>
      </c>
      <c r="AE2101" s="2">
        <v>40168</v>
      </c>
    </row>
    <row r="2102" spans="1:31" x14ac:dyDescent="0.25">
      <c r="A2102">
        <f t="shared" si="295"/>
        <v>2101</v>
      </c>
      <c r="B2102" s="1">
        <v>20965</v>
      </c>
      <c r="C2102" s="2">
        <v>40167</v>
      </c>
      <c r="D2102" s="1" t="s">
        <v>32</v>
      </c>
      <c r="E2102" s="1" t="str">
        <f t="shared" si="288"/>
        <v>***</v>
      </c>
      <c r="F2102" s="1" t="str">
        <f t="shared" si="289"/>
        <v>***</v>
      </c>
      <c r="G2102" s="1" t="str">
        <f t="shared" si="290"/>
        <v>***</v>
      </c>
      <c r="J2102" s="1" t="str">
        <f t="shared" si="291"/>
        <v>***</v>
      </c>
      <c r="P2102" s="1">
        <v>38</v>
      </c>
      <c r="Q2102" s="1">
        <f t="shared" si="296"/>
        <v>0.04</v>
      </c>
      <c r="T2102" s="4">
        <v>2315.11</v>
      </c>
      <c r="U2102" s="9">
        <f t="shared" si="292"/>
        <v>1</v>
      </c>
      <c r="V2102" s="4">
        <f t="shared" si="293"/>
        <v>60.923947368421054</v>
      </c>
      <c r="W2102" s="1" t="s">
        <v>21</v>
      </c>
      <c r="X2102" s="1">
        <v>9.7100000000000009</v>
      </c>
      <c r="Y2102" s="4">
        <f t="shared" si="294"/>
        <v>2324.8200000000002</v>
      </c>
      <c r="Z2102" s="1" t="s">
        <v>44</v>
      </c>
      <c r="AA2102" s="1" t="s">
        <v>16</v>
      </c>
      <c r="AB2102" s="1" t="s">
        <v>29</v>
      </c>
      <c r="AC2102" s="1" t="s">
        <v>55</v>
      </c>
      <c r="AD2102" s="1" t="s">
        <v>19</v>
      </c>
      <c r="AE2102" s="2">
        <v>40170</v>
      </c>
    </row>
    <row r="2103" spans="1:31" x14ac:dyDescent="0.25">
      <c r="A2103">
        <f t="shared" si="295"/>
        <v>2102</v>
      </c>
      <c r="B2103" s="1">
        <v>20965</v>
      </c>
      <c r="C2103" s="2">
        <v>40167</v>
      </c>
      <c r="D2103" s="1" t="s">
        <v>32</v>
      </c>
      <c r="E2103" s="1" t="str">
        <f t="shared" si="288"/>
        <v>***</v>
      </c>
      <c r="F2103" s="1" t="str">
        <f t="shared" si="289"/>
        <v>***</v>
      </c>
      <c r="G2103" s="1" t="str">
        <f t="shared" si="290"/>
        <v>***</v>
      </c>
      <c r="J2103" s="1" t="str">
        <f t="shared" si="291"/>
        <v>***</v>
      </c>
      <c r="P2103" s="1">
        <v>8</v>
      </c>
      <c r="Q2103" s="1">
        <f t="shared" si="296"/>
        <v>0.01</v>
      </c>
      <c r="T2103" s="4">
        <v>1264.2304999999999</v>
      </c>
      <c r="U2103" s="9">
        <f t="shared" si="292"/>
        <v>1</v>
      </c>
      <c r="V2103" s="4">
        <f t="shared" si="293"/>
        <v>158.02881249999999</v>
      </c>
      <c r="W2103" s="1" t="s">
        <v>21</v>
      </c>
      <c r="X2103" s="1">
        <v>4.2</v>
      </c>
      <c r="Y2103" s="4">
        <f t="shared" si="294"/>
        <v>1268.4304999999999</v>
      </c>
      <c r="Z2103" s="1" t="s">
        <v>44</v>
      </c>
      <c r="AA2103" s="1" t="s">
        <v>16</v>
      </c>
      <c r="AB2103" s="1" t="s">
        <v>24</v>
      </c>
      <c r="AC2103" s="1" t="s">
        <v>25</v>
      </c>
      <c r="AD2103" s="1" t="s">
        <v>19</v>
      </c>
      <c r="AE2103" s="2">
        <v>40170</v>
      </c>
    </row>
    <row r="2104" spans="1:31" x14ac:dyDescent="0.25">
      <c r="A2104">
        <f t="shared" si="295"/>
        <v>2103</v>
      </c>
      <c r="B2104" s="1">
        <v>10624</v>
      </c>
      <c r="C2104" s="2">
        <v>40167</v>
      </c>
      <c r="D2104" s="1" t="s">
        <v>32</v>
      </c>
      <c r="E2104" s="1" t="str">
        <f t="shared" si="288"/>
        <v>***</v>
      </c>
      <c r="F2104" s="1" t="str">
        <f t="shared" si="289"/>
        <v>***</v>
      </c>
      <c r="G2104" s="1" t="str">
        <f t="shared" si="290"/>
        <v>***</v>
      </c>
      <c r="J2104" s="1" t="str">
        <f t="shared" si="291"/>
        <v>***</v>
      </c>
      <c r="P2104" s="1">
        <v>23</v>
      </c>
      <c r="Q2104" s="1">
        <f t="shared" si="296"/>
        <v>3.5000000000000003E-2</v>
      </c>
      <c r="T2104" s="4">
        <v>1082.43</v>
      </c>
      <c r="U2104" s="9">
        <f t="shared" si="292"/>
        <v>1</v>
      </c>
      <c r="V2104" s="4">
        <f t="shared" si="293"/>
        <v>47.06217391304348</v>
      </c>
      <c r="W2104" s="1" t="s">
        <v>21</v>
      </c>
      <c r="X2104" s="1">
        <v>3.61</v>
      </c>
      <c r="Y2104" s="4">
        <f t="shared" si="294"/>
        <v>1086.04</v>
      </c>
      <c r="Z2104" s="1" t="s">
        <v>22</v>
      </c>
      <c r="AA2104" s="1" t="s">
        <v>28</v>
      </c>
      <c r="AB2104" s="1" t="s">
        <v>24</v>
      </c>
      <c r="AC2104" s="1" t="s">
        <v>38</v>
      </c>
      <c r="AD2104" s="1" t="s">
        <v>41</v>
      </c>
      <c r="AE2104" s="2">
        <v>40169</v>
      </c>
    </row>
    <row r="2105" spans="1:31" x14ac:dyDescent="0.25">
      <c r="A2105">
        <f t="shared" si="295"/>
        <v>2104</v>
      </c>
      <c r="B2105" s="1">
        <v>42852</v>
      </c>
      <c r="C2105" s="2">
        <v>40167</v>
      </c>
      <c r="D2105" s="1" t="s">
        <v>27</v>
      </c>
      <c r="E2105" s="1" t="str">
        <f t="shared" si="288"/>
        <v>*</v>
      </c>
      <c r="F2105" s="1" t="str">
        <f t="shared" si="289"/>
        <v>*</v>
      </c>
      <c r="G2105" s="1" t="str">
        <f t="shared" si="290"/>
        <v>*</v>
      </c>
      <c r="J2105" s="1" t="str">
        <f t="shared" si="291"/>
        <v>*</v>
      </c>
      <c r="P2105" s="1">
        <v>13</v>
      </c>
      <c r="Q2105" s="1">
        <f t="shared" si="296"/>
        <v>0.02</v>
      </c>
      <c r="T2105" s="4">
        <v>129.9</v>
      </c>
      <c r="U2105" s="9">
        <f t="shared" si="292"/>
        <v>0</v>
      </c>
      <c r="V2105" s="4">
        <f t="shared" si="293"/>
        <v>9.9923076923076923</v>
      </c>
      <c r="W2105" s="1" t="s">
        <v>21</v>
      </c>
      <c r="X2105" s="1">
        <v>9.86</v>
      </c>
      <c r="Y2105" s="4">
        <f t="shared" si="294"/>
        <v>139.76</v>
      </c>
      <c r="Z2105" s="1" t="s">
        <v>46</v>
      </c>
      <c r="AA2105" s="1" t="s">
        <v>16</v>
      </c>
      <c r="AB2105" s="1" t="s">
        <v>29</v>
      </c>
      <c r="AC2105" s="1" t="s">
        <v>40</v>
      </c>
      <c r="AD2105" s="1" t="s">
        <v>19</v>
      </c>
      <c r="AE2105" s="2">
        <v>40169</v>
      </c>
    </row>
    <row r="2106" spans="1:31" x14ac:dyDescent="0.25">
      <c r="A2106">
        <f t="shared" si="295"/>
        <v>2105</v>
      </c>
      <c r="B2106" s="1">
        <v>13830</v>
      </c>
      <c r="C2106" s="2">
        <v>40168</v>
      </c>
      <c r="D2106" s="1" t="s">
        <v>20</v>
      </c>
      <c r="E2106" s="1" t="str">
        <f t="shared" si="288"/>
        <v>*</v>
      </c>
      <c r="F2106" s="1" t="str">
        <f t="shared" si="289"/>
        <v>**</v>
      </c>
      <c r="G2106" s="1" t="str">
        <f t="shared" si="290"/>
        <v>**</v>
      </c>
      <c r="J2106" s="1" t="str">
        <f t="shared" si="291"/>
        <v>**</v>
      </c>
      <c r="P2106" s="1">
        <v>27</v>
      </c>
      <c r="Q2106" s="1">
        <f t="shared" si="296"/>
        <v>3.5000000000000003E-2</v>
      </c>
      <c r="T2106" s="4">
        <v>2609.5300000000002</v>
      </c>
      <c r="U2106" s="9">
        <f t="shared" si="292"/>
        <v>1</v>
      </c>
      <c r="V2106" s="4">
        <f t="shared" si="293"/>
        <v>96.649259259259267</v>
      </c>
      <c r="W2106" s="1" t="s">
        <v>21</v>
      </c>
      <c r="X2106" s="1">
        <v>19.989999999999998</v>
      </c>
      <c r="Y2106" s="4">
        <f t="shared" si="294"/>
        <v>2629.52</v>
      </c>
      <c r="Z2106" s="1" t="s">
        <v>22</v>
      </c>
      <c r="AA2106" s="1" t="s">
        <v>23</v>
      </c>
      <c r="AB2106" s="1" t="s">
        <v>29</v>
      </c>
      <c r="AC2106" s="1" t="s">
        <v>57</v>
      </c>
      <c r="AD2106" s="1" t="s">
        <v>19</v>
      </c>
      <c r="AE2106" s="2">
        <v>40171</v>
      </c>
    </row>
    <row r="2107" spans="1:31" x14ac:dyDescent="0.25">
      <c r="A2107">
        <f t="shared" si="295"/>
        <v>2106</v>
      </c>
      <c r="B2107" s="1">
        <v>3458</v>
      </c>
      <c r="C2107" s="2">
        <v>40168</v>
      </c>
      <c r="D2107" s="1" t="s">
        <v>20</v>
      </c>
      <c r="E2107" s="1" t="str">
        <f t="shared" si="288"/>
        <v>*</v>
      </c>
      <c r="F2107" s="1" t="str">
        <f t="shared" si="289"/>
        <v>**</v>
      </c>
      <c r="G2107" s="1" t="str">
        <f t="shared" si="290"/>
        <v>**</v>
      </c>
      <c r="J2107" s="1" t="str">
        <f t="shared" si="291"/>
        <v>**</v>
      </c>
      <c r="P2107" s="1">
        <v>41</v>
      </c>
      <c r="Q2107" s="1">
        <f t="shared" si="296"/>
        <v>0.05</v>
      </c>
      <c r="T2107" s="4">
        <v>627.91</v>
      </c>
      <c r="U2107" s="9">
        <f t="shared" si="292"/>
        <v>0</v>
      </c>
      <c r="V2107" s="4">
        <f t="shared" si="293"/>
        <v>15.314878048780487</v>
      </c>
      <c r="W2107" s="1" t="s">
        <v>21</v>
      </c>
      <c r="X2107" s="1">
        <v>1.99</v>
      </c>
      <c r="Y2107" s="4">
        <f t="shared" si="294"/>
        <v>629.9</v>
      </c>
      <c r="Z2107" s="1" t="s">
        <v>54</v>
      </c>
      <c r="AA2107" s="1" t="s">
        <v>28</v>
      </c>
      <c r="AB2107" s="1" t="s">
        <v>24</v>
      </c>
      <c r="AC2107" s="1" t="s">
        <v>38</v>
      </c>
      <c r="AD2107" s="1" t="s">
        <v>41</v>
      </c>
      <c r="AE2107" s="2">
        <v>40170</v>
      </c>
    </row>
    <row r="2108" spans="1:31" x14ac:dyDescent="0.25">
      <c r="A2108">
        <f t="shared" si="295"/>
        <v>2107</v>
      </c>
      <c r="B2108" s="1">
        <v>3458</v>
      </c>
      <c r="C2108" s="2">
        <v>40168</v>
      </c>
      <c r="D2108" s="1" t="s">
        <v>20</v>
      </c>
      <c r="E2108" s="1" t="str">
        <f t="shared" si="288"/>
        <v>*</v>
      </c>
      <c r="F2108" s="1" t="str">
        <f t="shared" si="289"/>
        <v>**</v>
      </c>
      <c r="G2108" s="1" t="str">
        <f t="shared" si="290"/>
        <v>**</v>
      </c>
      <c r="J2108" s="1" t="str">
        <f t="shared" si="291"/>
        <v>**</v>
      </c>
      <c r="P2108" s="1">
        <v>28</v>
      </c>
      <c r="Q2108" s="1">
        <f t="shared" si="296"/>
        <v>3.5000000000000003E-2</v>
      </c>
      <c r="T2108" s="4">
        <v>46.89</v>
      </c>
      <c r="U2108" s="9">
        <f t="shared" si="292"/>
        <v>0</v>
      </c>
      <c r="V2108" s="4">
        <f t="shared" si="293"/>
        <v>1.6746428571428571</v>
      </c>
      <c r="W2108" s="1" t="s">
        <v>21</v>
      </c>
      <c r="X2108" s="1">
        <v>0.7</v>
      </c>
      <c r="Y2108" s="4">
        <f t="shared" si="294"/>
        <v>47.59</v>
      </c>
      <c r="Z2108" s="1" t="s">
        <v>54</v>
      </c>
      <c r="AA2108" s="1" t="s">
        <v>28</v>
      </c>
      <c r="AB2108" s="1" t="s">
        <v>29</v>
      </c>
      <c r="AC2108" s="1" t="s">
        <v>30</v>
      </c>
      <c r="AD2108" s="1" t="s">
        <v>31</v>
      </c>
      <c r="AE2108" s="2">
        <v>40171</v>
      </c>
    </row>
    <row r="2109" spans="1:31" x14ac:dyDescent="0.25">
      <c r="A2109">
        <f t="shared" si="295"/>
        <v>2108</v>
      </c>
      <c r="B2109" s="1">
        <v>36934</v>
      </c>
      <c r="C2109" s="2">
        <v>40169</v>
      </c>
      <c r="D2109" s="1" t="s">
        <v>36</v>
      </c>
      <c r="E2109" s="1" t="str">
        <f t="shared" si="288"/>
        <v>*</v>
      </c>
      <c r="F2109" s="1" t="str">
        <f t="shared" si="289"/>
        <v>*</v>
      </c>
      <c r="G2109" s="1" t="str">
        <f t="shared" si="290"/>
        <v>*</v>
      </c>
      <c r="J2109" s="1" t="str">
        <f t="shared" si="291"/>
        <v>*</v>
      </c>
      <c r="P2109" s="1">
        <v>45</v>
      </c>
      <c r="Q2109" s="1">
        <f t="shared" si="296"/>
        <v>0.05</v>
      </c>
      <c r="T2109" s="4">
        <v>6668.8559999999998</v>
      </c>
      <c r="U2109" s="9">
        <f t="shared" si="292"/>
        <v>1</v>
      </c>
      <c r="V2109" s="4">
        <f t="shared" si="293"/>
        <v>148.1968</v>
      </c>
      <c r="W2109" s="1" t="s">
        <v>33</v>
      </c>
      <c r="X2109" s="1">
        <v>29.21</v>
      </c>
      <c r="Y2109" s="4">
        <f t="shared" si="294"/>
        <v>6698.0659999999998</v>
      </c>
      <c r="Z2109" s="1" t="s">
        <v>46</v>
      </c>
      <c r="AA2109" s="1" t="s">
        <v>23</v>
      </c>
      <c r="AB2109" s="1" t="s">
        <v>17</v>
      </c>
      <c r="AC2109" s="1" t="s">
        <v>52</v>
      </c>
      <c r="AD2109" s="1" t="s">
        <v>59</v>
      </c>
      <c r="AE2109" s="2">
        <v>40170</v>
      </c>
    </row>
    <row r="2110" spans="1:31" x14ac:dyDescent="0.25">
      <c r="A2110">
        <f t="shared" si="295"/>
        <v>2109</v>
      </c>
      <c r="B2110" s="1">
        <v>22279</v>
      </c>
      <c r="C2110" s="2">
        <v>40169</v>
      </c>
      <c r="D2110" s="1" t="s">
        <v>27</v>
      </c>
      <c r="E2110" s="1" t="str">
        <f t="shared" si="288"/>
        <v>*</v>
      </c>
      <c r="F2110" s="1" t="str">
        <f t="shared" si="289"/>
        <v>*</v>
      </c>
      <c r="G2110" s="1" t="str">
        <f t="shared" si="290"/>
        <v>*</v>
      </c>
      <c r="J2110" s="1" t="str">
        <f t="shared" si="291"/>
        <v>*</v>
      </c>
      <c r="P2110" s="1">
        <v>43</v>
      </c>
      <c r="Q2110" s="1">
        <f t="shared" si="296"/>
        <v>0.05</v>
      </c>
      <c r="T2110" s="4">
        <v>2463.6</v>
      </c>
      <c r="U2110" s="9">
        <f t="shared" si="292"/>
        <v>1</v>
      </c>
      <c r="V2110" s="4">
        <f t="shared" si="293"/>
        <v>57.293023255813949</v>
      </c>
      <c r="W2110" s="1" t="s">
        <v>21</v>
      </c>
      <c r="X2110" s="1">
        <v>10.75</v>
      </c>
      <c r="Y2110" s="4">
        <f t="shared" si="294"/>
        <v>2474.35</v>
      </c>
      <c r="Z2110" s="1" t="s">
        <v>22</v>
      </c>
      <c r="AA2110" s="1" t="s">
        <v>23</v>
      </c>
      <c r="AB2110" s="1" t="s">
        <v>29</v>
      </c>
      <c r="AC2110" s="1" t="s">
        <v>40</v>
      </c>
      <c r="AD2110" s="1" t="s">
        <v>19</v>
      </c>
      <c r="AE2110" s="2">
        <v>40172</v>
      </c>
    </row>
    <row r="2111" spans="1:31" x14ac:dyDescent="0.25">
      <c r="A2111">
        <f t="shared" si="295"/>
        <v>2110</v>
      </c>
      <c r="B2111" s="1">
        <v>36934</v>
      </c>
      <c r="C2111" s="2">
        <v>40169</v>
      </c>
      <c r="D2111" s="1" t="s">
        <v>36</v>
      </c>
      <c r="E2111" s="1" t="str">
        <f t="shared" si="288"/>
        <v>*</v>
      </c>
      <c r="F2111" s="1" t="str">
        <f t="shared" si="289"/>
        <v>*</v>
      </c>
      <c r="G2111" s="1" t="str">
        <f t="shared" si="290"/>
        <v>*</v>
      </c>
      <c r="J2111" s="1" t="str">
        <f t="shared" si="291"/>
        <v>*</v>
      </c>
      <c r="P2111" s="1">
        <v>7</v>
      </c>
      <c r="Q2111" s="1">
        <f t="shared" si="296"/>
        <v>0.01</v>
      </c>
      <c r="T2111" s="4">
        <v>1120.8599999999999</v>
      </c>
      <c r="U2111" s="9">
        <f t="shared" si="292"/>
        <v>1</v>
      </c>
      <c r="V2111" s="4">
        <f t="shared" si="293"/>
        <v>160.12285714285713</v>
      </c>
      <c r="W2111" s="1" t="s">
        <v>14</v>
      </c>
      <c r="X2111" s="1">
        <v>13.99</v>
      </c>
      <c r="Y2111" s="4">
        <f t="shared" si="294"/>
        <v>1134.8499999999999</v>
      </c>
      <c r="Z2111" s="1" t="s">
        <v>46</v>
      </c>
      <c r="AA2111" s="1" t="s">
        <v>23</v>
      </c>
      <c r="AB2111" s="1" t="s">
        <v>24</v>
      </c>
      <c r="AC2111" s="1" t="s">
        <v>56</v>
      </c>
      <c r="AD2111" s="1" t="s">
        <v>26</v>
      </c>
      <c r="AE2111" s="2">
        <v>40171</v>
      </c>
    </row>
    <row r="2112" spans="1:31" x14ac:dyDescent="0.25">
      <c r="A2112">
        <f t="shared" si="295"/>
        <v>2111</v>
      </c>
      <c r="B2112" s="1">
        <v>37888</v>
      </c>
      <c r="C2112" s="2">
        <v>40169</v>
      </c>
      <c r="D2112" s="1" t="s">
        <v>32</v>
      </c>
      <c r="E2112" s="1" t="str">
        <f t="shared" si="288"/>
        <v>***</v>
      </c>
      <c r="F2112" s="1" t="str">
        <f t="shared" si="289"/>
        <v>***</v>
      </c>
      <c r="G2112" s="1" t="str">
        <f t="shared" si="290"/>
        <v>***</v>
      </c>
      <c r="J2112" s="1" t="str">
        <f t="shared" si="291"/>
        <v>***</v>
      </c>
      <c r="P2112" s="1">
        <v>31</v>
      </c>
      <c r="Q2112" s="1">
        <f t="shared" si="296"/>
        <v>0.04</v>
      </c>
      <c r="T2112" s="4">
        <v>639.19000000000005</v>
      </c>
      <c r="U2112" s="9">
        <f t="shared" si="292"/>
        <v>0</v>
      </c>
      <c r="V2112" s="4">
        <f t="shared" si="293"/>
        <v>20.619032258064518</v>
      </c>
      <c r="W2112" s="1" t="s">
        <v>21</v>
      </c>
      <c r="X2112" s="1">
        <v>1.49</v>
      </c>
      <c r="Y2112" s="4">
        <f t="shared" si="294"/>
        <v>640.68000000000006</v>
      </c>
      <c r="Z2112" s="1" t="s">
        <v>50</v>
      </c>
      <c r="AA2112" s="1" t="s">
        <v>28</v>
      </c>
      <c r="AB2112" s="1" t="s">
        <v>29</v>
      </c>
      <c r="AC2112" s="1" t="s">
        <v>43</v>
      </c>
      <c r="AD2112" s="1" t="s">
        <v>19</v>
      </c>
      <c r="AE2112" s="2">
        <v>40171</v>
      </c>
    </row>
    <row r="2113" spans="1:31" x14ac:dyDescent="0.25">
      <c r="A2113">
        <f t="shared" si="295"/>
        <v>2112</v>
      </c>
      <c r="B2113" s="1">
        <v>59845</v>
      </c>
      <c r="C2113" s="2">
        <v>40169</v>
      </c>
      <c r="D2113" s="1" t="s">
        <v>13</v>
      </c>
      <c r="E2113" s="1" t="str">
        <f t="shared" si="288"/>
        <v>*</v>
      </c>
      <c r="F2113" s="1" t="str">
        <f t="shared" si="289"/>
        <v>*</v>
      </c>
      <c r="G2113" s="1" t="str">
        <f t="shared" si="290"/>
        <v>*</v>
      </c>
      <c r="J2113" s="1" t="str">
        <f t="shared" si="291"/>
        <v>*</v>
      </c>
      <c r="P2113" s="1">
        <v>42</v>
      </c>
      <c r="Q2113" s="1">
        <f t="shared" si="296"/>
        <v>0.05</v>
      </c>
      <c r="T2113" s="4">
        <v>200.1</v>
      </c>
      <c r="U2113" s="9">
        <f t="shared" si="292"/>
        <v>0</v>
      </c>
      <c r="V2113" s="4">
        <f t="shared" si="293"/>
        <v>4.7642857142857142</v>
      </c>
      <c r="W2113" s="1" t="s">
        <v>21</v>
      </c>
      <c r="X2113" s="1">
        <v>0.7</v>
      </c>
      <c r="Y2113" s="4">
        <f t="shared" si="294"/>
        <v>200.79999999999998</v>
      </c>
      <c r="Z2113" s="1" t="s">
        <v>22</v>
      </c>
      <c r="AA2113" s="1" t="s">
        <v>16</v>
      </c>
      <c r="AB2113" s="1" t="s">
        <v>29</v>
      </c>
      <c r="AC2113" s="1" t="s">
        <v>61</v>
      </c>
      <c r="AD2113" s="1" t="s">
        <v>31</v>
      </c>
      <c r="AE2113" s="2">
        <v>40173</v>
      </c>
    </row>
    <row r="2114" spans="1:31" x14ac:dyDescent="0.25">
      <c r="A2114">
        <f t="shared" si="295"/>
        <v>2113</v>
      </c>
      <c r="B2114" s="1">
        <v>59845</v>
      </c>
      <c r="C2114" s="2">
        <v>40169</v>
      </c>
      <c r="D2114" s="1" t="s">
        <v>13</v>
      </c>
      <c r="E2114" s="1" t="str">
        <f t="shared" si="288"/>
        <v>*</v>
      </c>
      <c r="F2114" s="1" t="str">
        <f t="shared" si="289"/>
        <v>*</v>
      </c>
      <c r="G2114" s="1" t="str">
        <f t="shared" si="290"/>
        <v>*</v>
      </c>
      <c r="J2114" s="1" t="str">
        <f t="shared" si="291"/>
        <v>*</v>
      </c>
      <c r="P2114" s="1">
        <v>28</v>
      </c>
      <c r="Q2114" s="1">
        <f t="shared" si="296"/>
        <v>3.5000000000000003E-2</v>
      </c>
      <c r="T2114" s="4">
        <v>120.54</v>
      </c>
      <c r="U2114" s="9">
        <f t="shared" si="292"/>
        <v>0</v>
      </c>
      <c r="V2114" s="4">
        <f t="shared" si="293"/>
        <v>4.3050000000000006</v>
      </c>
      <c r="W2114" s="1" t="s">
        <v>21</v>
      </c>
      <c r="X2114" s="1">
        <v>2.2599999999999998</v>
      </c>
      <c r="Y2114" s="4">
        <f t="shared" si="294"/>
        <v>122.80000000000001</v>
      </c>
      <c r="Z2114" s="1" t="s">
        <v>22</v>
      </c>
      <c r="AA2114" s="1" t="s">
        <v>16</v>
      </c>
      <c r="AB2114" s="1" t="s">
        <v>29</v>
      </c>
      <c r="AC2114" s="1" t="s">
        <v>40</v>
      </c>
      <c r="AD2114" s="1" t="s">
        <v>31</v>
      </c>
      <c r="AE2114" s="2">
        <v>40174</v>
      </c>
    </row>
    <row r="2115" spans="1:31" x14ac:dyDescent="0.25">
      <c r="A2115">
        <f t="shared" si="295"/>
        <v>2114</v>
      </c>
      <c r="B2115" s="1">
        <v>36934</v>
      </c>
      <c r="C2115" s="2">
        <v>40169</v>
      </c>
      <c r="D2115" s="1" t="s">
        <v>36</v>
      </c>
      <c r="E2115" s="1" t="str">
        <f t="shared" ref="E2115:E2178" si="297">IF(D2115="Critical","***","*")</f>
        <v>*</v>
      </c>
      <c r="F2115" s="1" t="str">
        <f t="shared" ref="F2115:F2178" si="298">IF(D2115="Critical","***",IF(D2115="High","**","*"))</f>
        <v>*</v>
      </c>
      <c r="G2115" s="1" t="str">
        <f t="shared" ref="G2115:G2178" si="299">VLOOKUP(D2115,$H$6:$I$10,2,FALSE)</f>
        <v>*</v>
      </c>
      <c r="J2115" s="1" t="str">
        <f t="shared" ref="J2115:J2178" si="300">HLOOKUP(D2115,$K$5:$O$6,2,FALSE)</f>
        <v>*</v>
      </c>
      <c r="P2115" s="1">
        <v>2</v>
      </c>
      <c r="Q2115" s="1">
        <f t="shared" si="296"/>
        <v>0.01</v>
      </c>
      <c r="T2115" s="4">
        <v>11.51</v>
      </c>
      <c r="U2115" s="9">
        <f t="shared" ref="U2115:U2178" si="301">IF(T2115&gt;1000,1,0)</f>
        <v>0</v>
      </c>
      <c r="V2115" s="4">
        <f t="shared" ref="V2115:V2178" si="302">T2115/P2115</f>
        <v>5.7549999999999999</v>
      </c>
      <c r="W2115" s="1" t="s">
        <v>21</v>
      </c>
      <c r="X2115" s="1">
        <v>0.95</v>
      </c>
      <c r="Y2115" s="4">
        <f t="shared" ref="Y2115:Y2178" si="303">X2115+T2115</f>
        <v>12.459999999999999</v>
      </c>
      <c r="Z2115" s="1" t="s">
        <v>46</v>
      </c>
      <c r="AA2115" s="1" t="s">
        <v>23</v>
      </c>
      <c r="AB2115" s="1" t="s">
        <v>29</v>
      </c>
      <c r="AC2115" s="1" t="s">
        <v>40</v>
      </c>
      <c r="AD2115" s="1" t="s">
        <v>31</v>
      </c>
      <c r="AE2115" s="2">
        <v>40171</v>
      </c>
    </row>
    <row r="2116" spans="1:31" x14ac:dyDescent="0.25">
      <c r="A2116">
        <f t="shared" ref="A2116:A2179" si="304">A2115+1</f>
        <v>2115</v>
      </c>
      <c r="B2116" s="1">
        <v>36677</v>
      </c>
      <c r="C2116" s="2">
        <v>40170</v>
      </c>
      <c r="D2116" s="1" t="s">
        <v>13</v>
      </c>
      <c r="E2116" s="1" t="str">
        <f t="shared" si="297"/>
        <v>*</v>
      </c>
      <c r="F2116" s="1" t="str">
        <f t="shared" si="298"/>
        <v>*</v>
      </c>
      <c r="G2116" s="1" t="str">
        <f t="shared" si="299"/>
        <v>*</v>
      </c>
      <c r="J2116" s="1" t="str">
        <f t="shared" si="300"/>
        <v>*</v>
      </c>
      <c r="P2116" s="1">
        <v>38</v>
      </c>
      <c r="Q2116" s="1">
        <f t="shared" ref="Q2116:Q2179" si="305">VLOOKUP(P2116,$R$5:$S$10,2,TRUE)</f>
        <v>0.04</v>
      </c>
      <c r="T2116" s="4">
        <v>23255.61</v>
      </c>
      <c r="U2116" s="9">
        <f t="shared" si="301"/>
        <v>1</v>
      </c>
      <c r="V2116" s="4">
        <f t="shared" si="302"/>
        <v>611.98973684210523</v>
      </c>
      <c r="W2116" s="1" t="s">
        <v>21</v>
      </c>
      <c r="X2116" s="1">
        <v>24.49</v>
      </c>
      <c r="Y2116" s="4">
        <f t="shared" si="303"/>
        <v>23280.100000000002</v>
      </c>
      <c r="Z2116" s="1" t="s">
        <v>50</v>
      </c>
      <c r="AA2116" s="1" t="s">
        <v>28</v>
      </c>
      <c r="AB2116" s="1" t="s">
        <v>24</v>
      </c>
      <c r="AC2116" s="1" t="s">
        <v>47</v>
      </c>
      <c r="AD2116" s="1" t="s">
        <v>48</v>
      </c>
      <c r="AE2116" s="2">
        <v>40172</v>
      </c>
    </row>
    <row r="2117" spans="1:31" x14ac:dyDescent="0.25">
      <c r="A2117">
        <f t="shared" si="304"/>
        <v>2116</v>
      </c>
      <c r="B2117" s="1">
        <v>9248</v>
      </c>
      <c r="C2117" s="2">
        <v>40170</v>
      </c>
      <c r="D2117" s="1" t="s">
        <v>27</v>
      </c>
      <c r="E2117" s="1" t="str">
        <f t="shared" si="297"/>
        <v>*</v>
      </c>
      <c r="F2117" s="1" t="str">
        <f t="shared" si="298"/>
        <v>*</v>
      </c>
      <c r="G2117" s="1" t="str">
        <f t="shared" si="299"/>
        <v>*</v>
      </c>
      <c r="J2117" s="1" t="str">
        <f t="shared" si="300"/>
        <v>*</v>
      </c>
      <c r="P2117" s="1">
        <v>41</v>
      </c>
      <c r="Q2117" s="1">
        <f t="shared" si="305"/>
        <v>0.05</v>
      </c>
      <c r="T2117" s="4">
        <v>2811.7</v>
      </c>
      <c r="U2117" s="9">
        <f t="shared" si="301"/>
        <v>1</v>
      </c>
      <c r="V2117" s="4">
        <f t="shared" si="302"/>
        <v>68.578048780487805</v>
      </c>
      <c r="W2117" s="1" t="s">
        <v>21</v>
      </c>
      <c r="X2117" s="1">
        <v>69</v>
      </c>
      <c r="Y2117" s="4">
        <f t="shared" si="303"/>
        <v>2880.7</v>
      </c>
      <c r="Z2117" s="1" t="s">
        <v>44</v>
      </c>
      <c r="AA2117" s="1" t="s">
        <v>37</v>
      </c>
      <c r="AB2117" s="1" t="s">
        <v>17</v>
      </c>
      <c r="AC2117" s="1" t="s">
        <v>52</v>
      </c>
      <c r="AD2117" s="1" t="s">
        <v>48</v>
      </c>
      <c r="AE2117" s="2">
        <v>40171</v>
      </c>
    </row>
    <row r="2118" spans="1:31" x14ac:dyDescent="0.25">
      <c r="A2118">
        <f t="shared" si="304"/>
        <v>2117</v>
      </c>
      <c r="B2118" s="1">
        <v>10434</v>
      </c>
      <c r="C2118" s="2">
        <v>40170</v>
      </c>
      <c r="D2118" s="1" t="s">
        <v>20</v>
      </c>
      <c r="E2118" s="1" t="str">
        <f t="shared" si="297"/>
        <v>*</v>
      </c>
      <c r="F2118" s="1" t="str">
        <f t="shared" si="298"/>
        <v>**</v>
      </c>
      <c r="G2118" s="1" t="str">
        <f t="shared" si="299"/>
        <v>**</v>
      </c>
      <c r="J2118" s="1" t="str">
        <f t="shared" si="300"/>
        <v>**</v>
      </c>
      <c r="P2118" s="1">
        <v>2</v>
      </c>
      <c r="Q2118" s="1">
        <f t="shared" si="305"/>
        <v>0.01</v>
      </c>
      <c r="T2118" s="4">
        <v>383.45</v>
      </c>
      <c r="U2118" s="9">
        <f t="shared" si="301"/>
        <v>0</v>
      </c>
      <c r="V2118" s="4">
        <f t="shared" si="302"/>
        <v>191.72499999999999</v>
      </c>
      <c r="W2118" s="1" t="s">
        <v>33</v>
      </c>
      <c r="X2118" s="1">
        <v>26.2</v>
      </c>
      <c r="Y2118" s="4">
        <f t="shared" si="303"/>
        <v>409.65</v>
      </c>
      <c r="Z2118" s="1" t="s">
        <v>22</v>
      </c>
      <c r="AA2118" s="1" t="s">
        <v>23</v>
      </c>
      <c r="AB2118" s="1" t="s">
        <v>17</v>
      </c>
      <c r="AC2118" s="1" t="s">
        <v>34</v>
      </c>
      <c r="AD2118" s="1" t="s">
        <v>35</v>
      </c>
      <c r="AE2118" s="2">
        <v>40171</v>
      </c>
    </row>
    <row r="2119" spans="1:31" x14ac:dyDescent="0.25">
      <c r="A2119">
        <f t="shared" si="304"/>
        <v>2118</v>
      </c>
      <c r="B2119" s="1">
        <v>36834</v>
      </c>
      <c r="C2119" s="2">
        <v>40171</v>
      </c>
      <c r="D2119" s="1" t="s">
        <v>13</v>
      </c>
      <c r="E2119" s="1" t="str">
        <f t="shared" si="297"/>
        <v>*</v>
      </c>
      <c r="F2119" s="1" t="str">
        <f t="shared" si="298"/>
        <v>*</v>
      </c>
      <c r="G2119" s="1" t="str">
        <f t="shared" si="299"/>
        <v>*</v>
      </c>
      <c r="J2119" s="1" t="str">
        <f t="shared" si="300"/>
        <v>*</v>
      </c>
      <c r="P2119" s="1">
        <v>11</v>
      </c>
      <c r="Q2119" s="1">
        <f t="shared" si="305"/>
        <v>0.02</v>
      </c>
      <c r="T2119" s="4">
        <v>1935.1</v>
      </c>
      <c r="U2119" s="9">
        <f t="shared" si="301"/>
        <v>1</v>
      </c>
      <c r="V2119" s="4">
        <f t="shared" si="302"/>
        <v>175.91818181818181</v>
      </c>
      <c r="W2119" s="1" t="s">
        <v>33</v>
      </c>
      <c r="X2119" s="1">
        <v>35.89</v>
      </c>
      <c r="Y2119" s="4">
        <f t="shared" si="303"/>
        <v>1970.99</v>
      </c>
      <c r="Z2119" s="1" t="s">
        <v>15</v>
      </c>
      <c r="AA2119" s="1" t="s">
        <v>28</v>
      </c>
      <c r="AB2119" s="1" t="s">
        <v>17</v>
      </c>
      <c r="AC2119" s="1" t="s">
        <v>62</v>
      </c>
      <c r="AD2119" s="1" t="s">
        <v>59</v>
      </c>
      <c r="AE2119" s="2">
        <v>40173</v>
      </c>
    </row>
    <row r="2120" spans="1:31" x14ac:dyDescent="0.25">
      <c r="A2120">
        <f t="shared" si="304"/>
        <v>2119</v>
      </c>
      <c r="B2120" s="1">
        <v>18689</v>
      </c>
      <c r="C2120" s="2">
        <v>40171</v>
      </c>
      <c r="D2120" s="1" t="s">
        <v>27</v>
      </c>
      <c r="E2120" s="1" t="str">
        <f t="shared" si="297"/>
        <v>*</v>
      </c>
      <c r="F2120" s="1" t="str">
        <f t="shared" si="298"/>
        <v>*</v>
      </c>
      <c r="G2120" s="1" t="str">
        <f t="shared" si="299"/>
        <v>*</v>
      </c>
      <c r="J2120" s="1" t="str">
        <f t="shared" si="300"/>
        <v>*</v>
      </c>
      <c r="P2120" s="1">
        <v>38</v>
      </c>
      <c r="Q2120" s="1">
        <f t="shared" si="305"/>
        <v>0.04</v>
      </c>
      <c r="T2120" s="4">
        <v>281.17</v>
      </c>
      <c r="U2120" s="9">
        <f t="shared" si="301"/>
        <v>0</v>
      </c>
      <c r="V2120" s="4">
        <f t="shared" si="302"/>
        <v>7.3992105263157901</v>
      </c>
      <c r="W2120" s="1" t="s">
        <v>21</v>
      </c>
      <c r="X2120" s="1">
        <v>6.05</v>
      </c>
      <c r="Y2120" s="4">
        <f t="shared" si="303"/>
        <v>287.22000000000003</v>
      </c>
      <c r="Z2120" s="1" t="s">
        <v>46</v>
      </c>
      <c r="AA2120" s="1" t="s">
        <v>23</v>
      </c>
      <c r="AB2120" s="1" t="s">
        <v>29</v>
      </c>
      <c r="AC2120" s="1" t="s">
        <v>43</v>
      </c>
      <c r="AD2120" s="1" t="s">
        <v>19</v>
      </c>
      <c r="AE2120" s="2">
        <v>40172</v>
      </c>
    </row>
    <row r="2121" spans="1:31" x14ac:dyDescent="0.25">
      <c r="A2121">
        <f t="shared" si="304"/>
        <v>2120</v>
      </c>
      <c r="B2121" s="1">
        <v>18689</v>
      </c>
      <c r="C2121" s="2">
        <v>40171</v>
      </c>
      <c r="D2121" s="1" t="s">
        <v>27</v>
      </c>
      <c r="E2121" s="1" t="str">
        <f t="shared" si="297"/>
        <v>*</v>
      </c>
      <c r="F2121" s="1" t="str">
        <f t="shared" si="298"/>
        <v>*</v>
      </c>
      <c r="G2121" s="1" t="str">
        <f t="shared" si="299"/>
        <v>*</v>
      </c>
      <c r="J2121" s="1" t="str">
        <f t="shared" si="300"/>
        <v>*</v>
      </c>
      <c r="P2121" s="1">
        <v>10</v>
      </c>
      <c r="Q2121" s="1">
        <f t="shared" si="305"/>
        <v>0.02</v>
      </c>
      <c r="T2121" s="4">
        <v>194.65</v>
      </c>
      <c r="U2121" s="9">
        <f t="shared" si="301"/>
        <v>0</v>
      </c>
      <c r="V2121" s="4">
        <f t="shared" si="302"/>
        <v>19.465</v>
      </c>
      <c r="W2121" s="1" t="s">
        <v>21</v>
      </c>
      <c r="X2121" s="1">
        <v>9.0299999999999994</v>
      </c>
      <c r="Y2121" s="4">
        <f t="shared" si="303"/>
        <v>203.68</v>
      </c>
      <c r="Z2121" s="1" t="s">
        <v>46</v>
      </c>
      <c r="AA2121" s="1" t="s">
        <v>23</v>
      </c>
      <c r="AB2121" s="1" t="s">
        <v>29</v>
      </c>
      <c r="AC2121" s="1" t="s">
        <v>40</v>
      </c>
      <c r="AD2121" s="1" t="s">
        <v>19</v>
      </c>
      <c r="AE2121" s="2">
        <v>40172</v>
      </c>
    </row>
    <row r="2122" spans="1:31" x14ac:dyDescent="0.25">
      <c r="A2122">
        <f t="shared" si="304"/>
        <v>2121</v>
      </c>
      <c r="B2122" s="1">
        <v>44576</v>
      </c>
      <c r="C2122" s="2">
        <v>40172</v>
      </c>
      <c r="D2122" s="1" t="s">
        <v>27</v>
      </c>
      <c r="E2122" s="1" t="str">
        <f t="shared" si="297"/>
        <v>*</v>
      </c>
      <c r="F2122" s="1" t="str">
        <f t="shared" si="298"/>
        <v>*</v>
      </c>
      <c r="G2122" s="1" t="str">
        <f t="shared" si="299"/>
        <v>*</v>
      </c>
      <c r="J2122" s="1" t="str">
        <f t="shared" si="300"/>
        <v>*</v>
      </c>
      <c r="P2122" s="1">
        <v>38</v>
      </c>
      <c r="Q2122" s="1">
        <f t="shared" si="305"/>
        <v>0.04</v>
      </c>
      <c r="T2122" s="4">
        <v>5016.25</v>
      </c>
      <c r="U2122" s="9">
        <f t="shared" si="301"/>
        <v>1</v>
      </c>
      <c r="V2122" s="4">
        <f t="shared" si="302"/>
        <v>132.00657894736841</v>
      </c>
      <c r="W2122" s="1" t="s">
        <v>33</v>
      </c>
      <c r="X2122" s="1">
        <v>51.94</v>
      </c>
      <c r="Y2122" s="4">
        <f t="shared" si="303"/>
        <v>5068.1899999999996</v>
      </c>
      <c r="Z2122" s="1" t="s">
        <v>50</v>
      </c>
      <c r="AA2122" s="1" t="s">
        <v>23</v>
      </c>
      <c r="AB2122" s="1" t="s">
        <v>17</v>
      </c>
      <c r="AC2122" s="1" t="s">
        <v>52</v>
      </c>
      <c r="AD2122" s="1" t="s">
        <v>59</v>
      </c>
      <c r="AE2122" s="2">
        <v>40173</v>
      </c>
    </row>
    <row r="2123" spans="1:31" x14ac:dyDescent="0.25">
      <c r="A2123">
        <f t="shared" si="304"/>
        <v>2122</v>
      </c>
      <c r="B2123" s="1">
        <v>21442</v>
      </c>
      <c r="C2123" s="2">
        <v>40172</v>
      </c>
      <c r="D2123" s="1" t="s">
        <v>13</v>
      </c>
      <c r="E2123" s="1" t="str">
        <f t="shared" si="297"/>
        <v>*</v>
      </c>
      <c r="F2123" s="1" t="str">
        <f t="shared" si="298"/>
        <v>*</v>
      </c>
      <c r="G2123" s="1" t="str">
        <f t="shared" si="299"/>
        <v>*</v>
      </c>
      <c r="J2123" s="1" t="str">
        <f t="shared" si="300"/>
        <v>*</v>
      </c>
      <c r="P2123" s="1">
        <v>48</v>
      </c>
      <c r="Q2123" s="1">
        <f t="shared" si="305"/>
        <v>0.05</v>
      </c>
      <c r="T2123" s="4">
        <v>2962.96</v>
      </c>
      <c r="U2123" s="9">
        <f t="shared" si="301"/>
        <v>1</v>
      </c>
      <c r="V2123" s="4">
        <f t="shared" si="302"/>
        <v>61.728333333333332</v>
      </c>
      <c r="W2123" s="1" t="s">
        <v>33</v>
      </c>
      <c r="X2123" s="1">
        <v>36.61</v>
      </c>
      <c r="Y2123" s="4">
        <f t="shared" si="303"/>
        <v>2999.57</v>
      </c>
      <c r="Z2123" s="1" t="s">
        <v>51</v>
      </c>
      <c r="AA2123" s="1" t="s">
        <v>16</v>
      </c>
      <c r="AB2123" s="1" t="s">
        <v>17</v>
      </c>
      <c r="AC2123" s="1" t="s">
        <v>62</v>
      </c>
      <c r="AD2123" s="1" t="s">
        <v>59</v>
      </c>
      <c r="AE2123" s="2">
        <v>40179</v>
      </c>
    </row>
    <row r="2124" spans="1:31" x14ac:dyDescent="0.25">
      <c r="A2124">
        <f t="shared" si="304"/>
        <v>2123</v>
      </c>
      <c r="B2124" s="1">
        <v>44576</v>
      </c>
      <c r="C2124" s="2">
        <v>40172</v>
      </c>
      <c r="D2124" s="1" t="s">
        <v>27</v>
      </c>
      <c r="E2124" s="1" t="str">
        <f t="shared" si="297"/>
        <v>*</v>
      </c>
      <c r="F2124" s="1" t="str">
        <f t="shared" si="298"/>
        <v>*</v>
      </c>
      <c r="G2124" s="1" t="str">
        <f t="shared" si="299"/>
        <v>*</v>
      </c>
      <c r="J2124" s="1" t="str">
        <f t="shared" si="300"/>
        <v>*</v>
      </c>
      <c r="P2124" s="1">
        <v>30</v>
      </c>
      <c r="Q2124" s="1">
        <f t="shared" si="305"/>
        <v>0.04</v>
      </c>
      <c r="T2124" s="4">
        <v>1653.607</v>
      </c>
      <c r="U2124" s="9">
        <f t="shared" si="301"/>
        <v>1</v>
      </c>
      <c r="V2124" s="4">
        <f t="shared" si="302"/>
        <v>55.120233333333331</v>
      </c>
      <c r="W2124" s="1" t="s">
        <v>21</v>
      </c>
      <c r="X2124" s="1">
        <v>5.31</v>
      </c>
      <c r="Y2124" s="4">
        <f t="shared" si="303"/>
        <v>1658.9169999999999</v>
      </c>
      <c r="Z2124" s="1" t="s">
        <v>15</v>
      </c>
      <c r="AA2124" s="1" t="s">
        <v>23</v>
      </c>
      <c r="AB2124" s="1" t="s">
        <v>24</v>
      </c>
      <c r="AC2124" s="1" t="s">
        <v>25</v>
      </c>
      <c r="AD2124" s="1" t="s">
        <v>19</v>
      </c>
      <c r="AE2124" s="2">
        <v>40173</v>
      </c>
    </row>
    <row r="2125" spans="1:31" x14ac:dyDescent="0.25">
      <c r="A2125">
        <f t="shared" si="304"/>
        <v>2124</v>
      </c>
      <c r="B2125" s="1">
        <v>21442</v>
      </c>
      <c r="C2125" s="2">
        <v>40172</v>
      </c>
      <c r="D2125" s="1" t="s">
        <v>13</v>
      </c>
      <c r="E2125" s="1" t="str">
        <f t="shared" si="297"/>
        <v>*</v>
      </c>
      <c r="F2125" s="1" t="str">
        <f t="shared" si="298"/>
        <v>*</v>
      </c>
      <c r="G2125" s="1" t="str">
        <f t="shared" si="299"/>
        <v>*</v>
      </c>
      <c r="J2125" s="1" t="str">
        <f t="shared" si="300"/>
        <v>*</v>
      </c>
      <c r="P2125" s="1">
        <v>48</v>
      </c>
      <c r="Q2125" s="1">
        <f t="shared" si="305"/>
        <v>0.05</v>
      </c>
      <c r="T2125" s="4">
        <v>782.93</v>
      </c>
      <c r="U2125" s="9">
        <f t="shared" si="301"/>
        <v>0</v>
      </c>
      <c r="V2125" s="4">
        <f t="shared" si="302"/>
        <v>16.311041666666664</v>
      </c>
      <c r="W2125" s="1" t="s">
        <v>21</v>
      </c>
      <c r="X2125" s="1">
        <v>1.39</v>
      </c>
      <c r="Y2125" s="4">
        <f t="shared" si="303"/>
        <v>784.31999999999994</v>
      </c>
      <c r="Z2125" s="1" t="s">
        <v>51</v>
      </c>
      <c r="AA2125" s="1" t="s">
        <v>16</v>
      </c>
      <c r="AB2125" s="1" t="s">
        <v>29</v>
      </c>
      <c r="AC2125" s="1" t="s">
        <v>57</v>
      </c>
      <c r="AD2125" s="1" t="s">
        <v>19</v>
      </c>
      <c r="AE2125" s="2">
        <v>40179</v>
      </c>
    </row>
    <row r="2126" spans="1:31" x14ac:dyDescent="0.25">
      <c r="A2126">
        <f t="shared" si="304"/>
        <v>2125</v>
      </c>
      <c r="B2126" s="1">
        <v>11777</v>
      </c>
      <c r="C2126" s="2">
        <v>40172</v>
      </c>
      <c r="D2126" s="1" t="s">
        <v>13</v>
      </c>
      <c r="E2126" s="1" t="str">
        <f t="shared" si="297"/>
        <v>*</v>
      </c>
      <c r="F2126" s="1" t="str">
        <f t="shared" si="298"/>
        <v>*</v>
      </c>
      <c r="G2126" s="1" t="str">
        <f t="shared" si="299"/>
        <v>*</v>
      </c>
      <c r="J2126" s="1" t="str">
        <f t="shared" si="300"/>
        <v>*</v>
      </c>
      <c r="P2126" s="1">
        <v>39</v>
      </c>
      <c r="Q2126" s="1">
        <f t="shared" si="305"/>
        <v>0.04</v>
      </c>
      <c r="T2126" s="4">
        <v>651.45000000000005</v>
      </c>
      <c r="U2126" s="9">
        <f t="shared" si="301"/>
        <v>0</v>
      </c>
      <c r="V2126" s="4">
        <f t="shared" si="302"/>
        <v>16.703846153846154</v>
      </c>
      <c r="W2126" s="1" t="s">
        <v>21</v>
      </c>
      <c r="X2126" s="1">
        <v>9.4700000000000006</v>
      </c>
      <c r="Y2126" s="4">
        <f t="shared" si="303"/>
        <v>660.92000000000007</v>
      </c>
      <c r="Z2126" s="1" t="s">
        <v>49</v>
      </c>
      <c r="AA2126" s="1" t="s">
        <v>16</v>
      </c>
      <c r="AB2126" s="1" t="s">
        <v>29</v>
      </c>
      <c r="AC2126" s="1" t="s">
        <v>55</v>
      </c>
      <c r="AD2126" s="1" t="s">
        <v>19</v>
      </c>
      <c r="AE2126" s="2">
        <v>40179</v>
      </c>
    </row>
    <row r="2127" spans="1:31" x14ac:dyDescent="0.25">
      <c r="A2127">
        <f t="shared" si="304"/>
        <v>2126</v>
      </c>
      <c r="B2127" s="1">
        <v>47876</v>
      </c>
      <c r="C2127" s="2">
        <v>40172</v>
      </c>
      <c r="D2127" s="1" t="s">
        <v>20</v>
      </c>
      <c r="E2127" s="1" t="str">
        <f t="shared" si="297"/>
        <v>*</v>
      </c>
      <c r="F2127" s="1" t="str">
        <f t="shared" si="298"/>
        <v>**</v>
      </c>
      <c r="G2127" s="1" t="str">
        <f t="shared" si="299"/>
        <v>**</v>
      </c>
      <c r="J2127" s="1" t="str">
        <f t="shared" si="300"/>
        <v>**</v>
      </c>
      <c r="P2127" s="1">
        <v>8</v>
      </c>
      <c r="Q2127" s="1">
        <f t="shared" si="305"/>
        <v>0.01</v>
      </c>
      <c r="T2127" s="4">
        <v>365.22</v>
      </c>
      <c r="U2127" s="9">
        <f t="shared" si="301"/>
        <v>0</v>
      </c>
      <c r="V2127" s="4">
        <f t="shared" si="302"/>
        <v>45.652500000000003</v>
      </c>
      <c r="W2127" s="1" t="s">
        <v>21</v>
      </c>
      <c r="X2127" s="1">
        <v>5.0999999999999996</v>
      </c>
      <c r="Y2127" s="4">
        <f t="shared" si="303"/>
        <v>370.32000000000005</v>
      </c>
      <c r="Z2127" s="1" t="s">
        <v>50</v>
      </c>
      <c r="AA2127" s="1" t="s">
        <v>23</v>
      </c>
      <c r="AB2127" s="1" t="s">
        <v>29</v>
      </c>
      <c r="AC2127" s="1" t="s">
        <v>63</v>
      </c>
      <c r="AD2127" s="1" t="s">
        <v>26</v>
      </c>
      <c r="AE2127" s="2">
        <v>40174</v>
      </c>
    </row>
    <row r="2128" spans="1:31" x14ac:dyDescent="0.25">
      <c r="A2128">
        <f t="shared" si="304"/>
        <v>2127</v>
      </c>
      <c r="B2128" s="1">
        <v>45986</v>
      </c>
      <c r="C2128" s="2">
        <v>40172</v>
      </c>
      <c r="D2128" s="1" t="s">
        <v>13</v>
      </c>
      <c r="E2128" s="1" t="str">
        <f t="shared" si="297"/>
        <v>*</v>
      </c>
      <c r="F2128" s="1" t="str">
        <f t="shared" si="298"/>
        <v>*</v>
      </c>
      <c r="G2128" s="1" t="str">
        <f t="shared" si="299"/>
        <v>*</v>
      </c>
      <c r="J2128" s="1" t="str">
        <f t="shared" si="300"/>
        <v>*</v>
      </c>
      <c r="P2128" s="1">
        <v>20</v>
      </c>
      <c r="Q2128" s="1">
        <f t="shared" si="305"/>
        <v>3.5000000000000003E-2</v>
      </c>
      <c r="T2128" s="4">
        <v>71.069999999999993</v>
      </c>
      <c r="U2128" s="9">
        <f t="shared" si="301"/>
        <v>0</v>
      </c>
      <c r="V2128" s="4">
        <f t="shared" si="302"/>
        <v>3.5534999999999997</v>
      </c>
      <c r="W2128" s="1" t="s">
        <v>21</v>
      </c>
      <c r="X2128" s="1">
        <v>2.5</v>
      </c>
      <c r="Y2128" s="4">
        <f t="shared" si="303"/>
        <v>73.569999999999993</v>
      </c>
      <c r="Z2128" s="1" t="s">
        <v>49</v>
      </c>
      <c r="AA2128" s="1" t="s">
        <v>23</v>
      </c>
      <c r="AB2128" s="1" t="s">
        <v>29</v>
      </c>
      <c r="AC2128" s="1" t="s">
        <v>57</v>
      </c>
      <c r="AD2128" s="1" t="s">
        <v>19</v>
      </c>
      <c r="AE2128" s="2">
        <v>40177</v>
      </c>
    </row>
    <row r="2129" spans="1:31" x14ac:dyDescent="0.25">
      <c r="A2129">
        <f t="shared" si="304"/>
        <v>2128</v>
      </c>
      <c r="B2129" s="1">
        <v>32101</v>
      </c>
      <c r="C2129" s="2">
        <v>40173</v>
      </c>
      <c r="D2129" s="1" t="s">
        <v>13</v>
      </c>
      <c r="E2129" s="1" t="str">
        <f t="shared" si="297"/>
        <v>*</v>
      </c>
      <c r="F2129" s="1" t="str">
        <f t="shared" si="298"/>
        <v>*</v>
      </c>
      <c r="G2129" s="1" t="str">
        <f t="shared" si="299"/>
        <v>*</v>
      </c>
      <c r="J2129" s="1" t="str">
        <f t="shared" si="300"/>
        <v>*</v>
      </c>
      <c r="P2129" s="1">
        <v>48</v>
      </c>
      <c r="Q2129" s="1">
        <f t="shared" si="305"/>
        <v>0.05</v>
      </c>
      <c r="T2129" s="4">
        <v>14567.15</v>
      </c>
      <c r="U2129" s="9">
        <f t="shared" si="301"/>
        <v>1</v>
      </c>
      <c r="V2129" s="4">
        <f t="shared" si="302"/>
        <v>303.48229166666664</v>
      </c>
      <c r="W2129" s="1" t="s">
        <v>33</v>
      </c>
      <c r="X2129" s="1">
        <v>48.8</v>
      </c>
      <c r="Y2129" s="4">
        <f t="shared" si="303"/>
        <v>14615.949999999999</v>
      </c>
      <c r="Z2129" s="1" t="s">
        <v>54</v>
      </c>
      <c r="AA2129" s="1" t="s">
        <v>28</v>
      </c>
      <c r="AB2129" s="1" t="s">
        <v>17</v>
      </c>
      <c r="AC2129" s="1" t="s">
        <v>34</v>
      </c>
      <c r="AD2129" s="1" t="s">
        <v>35</v>
      </c>
      <c r="AE2129" s="2">
        <v>40177</v>
      </c>
    </row>
    <row r="2130" spans="1:31" x14ac:dyDescent="0.25">
      <c r="A2130">
        <f t="shared" si="304"/>
        <v>2129</v>
      </c>
      <c r="B2130" s="1">
        <v>37734</v>
      </c>
      <c r="C2130" s="2">
        <v>40173</v>
      </c>
      <c r="D2130" s="1" t="s">
        <v>32</v>
      </c>
      <c r="E2130" s="1" t="str">
        <f t="shared" si="297"/>
        <v>***</v>
      </c>
      <c r="F2130" s="1" t="str">
        <f t="shared" si="298"/>
        <v>***</v>
      </c>
      <c r="G2130" s="1" t="str">
        <f t="shared" si="299"/>
        <v>***</v>
      </c>
      <c r="J2130" s="1" t="str">
        <f t="shared" si="300"/>
        <v>***</v>
      </c>
      <c r="P2130" s="1">
        <v>15</v>
      </c>
      <c r="Q2130" s="1">
        <f t="shared" si="305"/>
        <v>0.02</v>
      </c>
      <c r="T2130" s="4">
        <v>1393.39</v>
      </c>
      <c r="U2130" s="9">
        <f t="shared" si="301"/>
        <v>1</v>
      </c>
      <c r="V2130" s="4">
        <f t="shared" si="302"/>
        <v>92.89266666666667</v>
      </c>
      <c r="W2130" s="1" t="s">
        <v>21</v>
      </c>
      <c r="X2130" s="1">
        <v>7.18</v>
      </c>
      <c r="Y2130" s="4">
        <f t="shared" si="303"/>
        <v>1400.5700000000002</v>
      </c>
      <c r="Z2130" s="1" t="s">
        <v>44</v>
      </c>
      <c r="AA2130" s="1" t="s">
        <v>23</v>
      </c>
      <c r="AB2130" s="1" t="s">
        <v>24</v>
      </c>
      <c r="AC2130" s="1" t="s">
        <v>38</v>
      </c>
      <c r="AD2130" s="1" t="s">
        <v>19</v>
      </c>
      <c r="AE2130" s="2">
        <v>40174</v>
      </c>
    </row>
    <row r="2131" spans="1:31" x14ac:dyDescent="0.25">
      <c r="A2131">
        <f t="shared" si="304"/>
        <v>2130</v>
      </c>
      <c r="B2131" s="1">
        <v>20262</v>
      </c>
      <c r="C2131" s="2">
        <v>40173</v>
      </c>
      <c r="D2131" s="1" t="s">
        <v>27</v>
      </c>
      <c r="E2131" s="1" t="str">
        <f t="shared" si="297"/>
        <v>*</v>
      </c>
      <c r="F2131" s="1" t="str">
        <f t="shared" si="298"/>
        <v>*</v>
      </c>
      <c r="G2131" s="1" t="str">
        <f t="shared" si="299"/>
        <v>*</v>
      </c>
      <c r="J2131" s="1" t="str">
        <f t="shared" si="300"/>
        <v>*</v>
      </c>
      <c r="P2131" s="1">
        <v>27</v>
      </c>
      <c r="Q2131" s="1">
        <f t="shared" si="305"/>
        <v>3.5000000000000003E-2</v>
      </c>
      <c r="T2131" s="4">
        <v>652.24</v>
      </c>
      <c r="U2131" s="9">
        <f t="shared" si="301"/>
        <v>0</v>
      </c>
      <c r="V2131" s="4">
        <f t="shared" si="302"/>
        <v>24.157037037037039</v>
      </c>
      <c r="W2131" s="1" t="s">
        <v>21</v>
      </c>
      <c r="X2131" s="1">
        <v>8.99</v>
      </c>
      <c r="Y2131" s="4">
        <f t="shared" si="303"/>
        <v>661.23</v>
      </c>
      <c r="Z2131" s="1" t="s">
        <v>22</v>
      </c>
      <c r="AA2131" s="1" t="s">
        <v>37</v>
      </c>
      <c r="AB2131" s="1" t="s">
        <v>17</v>
      </c>
      <c r="AC2131" s="1" t="s">
        <v>18</v>
      </c>
      <c r="AD2131" s="1" t="s">
        <v>41</v>
      </c>
      <c r="AE2131" s="2">
        <v>40173</v>
      </c>
    </row>
    <row r="2132" spans="1:31" x14ac:dyDescent="0.25">
      <c r="A2132">
        <f t="shared" si="304"/>
        <v>2131</v>
      </c>
      <c r="B2132" s="1">
        <v>37734</v>
      </c>
      <c r="C2132" s="2">
        <v>40173</v>
      </c>
      <c r="D2132" s="1" t="s">
        <v>32</v>
      </c>
      <c r="E2132" s="1" t="str">
        <f t="shared" si="297"/>
        <v>***</v>
      </c>
      <c r="F2132" s="1" t="str">
        <f t="shared" si="298"/>
        <v>***</v>
      </c>
      <c r="G2132" s="1" t="str">
        <f t="shared" si="299"/>
        <v>***</v>
      </c>
      <c r="J2132" s="1" t="str">
        <f t="shared" si="300"/>
        <v>***</v>
      </c>
      <c r="P2132" s="1">
        <v>42</v>
      </c>
      <c r="Q2132" s="1">
        <f t="shared" si="305"/>
        <v>0.05</v>
      </c>
      <c r="T2132" s="4">
        <v>601.52</v>
      </c>
      <c r="U2132" s="9">
        <f t="shared" si="301"/>
        <v>0</v>
      </c>
      <c r="V2132" s="4">
        <f t="shared" si="302"/>
        <v>14.321904761904761</v>
      </c>
      <c r="W2132" s="1" t="s">
        <v>21</v>
      </c>
      <c r="X2132" s="1">
        <v>4.95</v>
      </c>
      <c r="Y2132" s="4">
        <f t="shared" si="303"/>
        <v>606.47</v>
      </c>
      <c r="Z2132" s="1" t="s">
        <v>44</v>
      </c>
      <c r="AA2132" s="1" t="s">
        <v>23</v>
      </c>
      <c r="AB2132" s="1" t="s">
        <v>17</v>
      </c>
      <c r="AC2132" s="1" t="s">
        <v>18</v>
      </c>
      <c r="AD2132" s="1" t="s">
        <v>41</v>
      </c>
      <c r="AE2132" s="2">
        <v>40174</v>
      </c>
    </row>
    <row r="2133" spans="1:31" x14ac:dyDescent="0.25">
      <c r="A2133">
        <f t="shared" si="304"/>
        <v>2132</v>
      </c>
      <c r="B2133" s="1">
        <v>53382</v>
      </c>
      <c r="C2133" s="2">
        <v>40174</v>
      </c>
      <c r="D2133" s="1" t="s">
        <v>27</v>
      </c>
      <c r="E2133" s="1" t="str">
        <f t="shared" si="297"/>
        <v>*</v>
      </c>
      <c r="F2133" s="1" t="str">
        <f t="shared" si="298"/>
        <v>*</v>
      </c>
      <c r="G2133" s="1" t="str">
        <f t="shared" si="299"/>
        <v>*</v>
      </c>
      <c r="J2133" s="1" t="str">
        <f t="shared" si="300"/>
        <v>*</v>
      </c>
      <c r="P2133" s="1">
        <v>15</v>
      </c>
      <c r="Q2133" s="1">
        <f t="shared" si="305"/>
        <v>0.02</v>
      </c>
      <c r="T2133" s="4">
        <v>4760.0200000000004</v>
      </c>
      <c r="U2133" s="9">
        <f t="shared" si="301"/>
        <v>1</v>
      </c>
      <c r="V2133" s="4">
        <f t="shared" si="302"/>
        <v>317.33466666666669</v>
      </c>
      <c r="W2133" s="1" t="s">
        <v>33</v>
      </c>
      <c r="X2133" s="1">
        <v>64.73</v>
      </c>
      <c r="Y2133" s="4">
        <f t="shared" si="303"/>
        <v>4824.75</v>
      </c>
      <c r="Z2133" s="1" t="s">
        <v>22</v>
      </c>
      <c r="AA2133" s="1" t="s">
        <v>28</v>
      </c>
      <c r="AB2133" s="1" t="s">
        <v>17</v>
      </c>
      <c r="AC2133" s="1" t="s">
        <v>34</v>
      </c>
      <c r="AD2133" s="1" t="s">
        <v>35</v>
      </c>
      <c r="AE2133" s="2">
        <v>40175</v>
      </c>
    </row>
    <row r="2134" spans="1:31" x14ac:dyDescent="0.25">
      <c r="A2134">
        <f t="shared" si="304"/>
        <v>2133</v>
      </c>
      <c r="B2134" s="1">
        <v>40485</v>
      </c>
      <c r="C2134" s="2">
        <v>40174</v>
      </c>
      <c r="D2134" s="1" t="s">
        <v>27</v>
      </c>
      <c r="E2134" s="1" t="str">
        <f t="shared" si="297"/>
        <v>*</v>
      </c>
      <c r="F2134" s="1" t="str">
        <f t="shared" si="298"/>
        <v>*</v>
      </c>
      <c r="G2134" s="1" t="str">
        <f t="shared" si="299"/>
        <v>*</v>
      </c>
      <c r="J2134" s="1" t="str">
        <f t="shared" si="300"/>
        <v>*</v>
      </c>
      <c r="P2134" s="1">
        <v>7</v>
      </c>
      <c r="Q2134" s="1">
        <f t="shared" si="305"/>
        <v>0.01</v>
      </c>
      <c r="T2134" s="4">
        <v>388.71350000000001</v>
      </c>
      <c r="U2134" s="9">
        <f t="shared" si="301"/>
        <v>0</v>
      </c>
      <c r="V2134" s="4">
        <f t="shared" si="302"/>
        <v>55.530500000000004</v>
      </c>
      <c r="W2134" s="1" t="s">
        <v>21</v>
      </c>
      <c r="X2134" s="1">
        <v>3.99</v>
      </c>
      <c r="Y2134" s="4">
        <f t="shared" si="303"/>
        <v>392.70350000000002</v>
      </c>
      <c r="Z2134" s="1" t="s">
        <v>15</v>
      </c>
      <c r="AA2134" s="1" t="s">
        <v>28</v>
      </c>
      <c r="AB2134" s="1" t="s">
        <v>24</v>
      </c>
      <c r="AC2134" s="1" t="s">
        <v>25</v>
      </c>
      <c r="AD2134" s="1" t="s">
        <v>19</v>
      </c>
      <c r="AE2134" s="2">
        <v>40175</v>
      </c>
    </row>
    <row r="2135" spans="1:31" x14ac:dyDescent="0.25">
      <c r="A2135">
        <f t="shared" si="304"/>
        <v>2134</v>
      </c>
      <c r="B2135" s="1">
        <v>40485</v>
      </c>
      <c r="C2135" s="2">
        <v>40174</v>
      </c>
      <c r="D2135" s="1" t="s">
        <v>27</v>
      </c>
      <c r="E2135" s="1" t="str">
        <f t="shared" si="297"/>
        <v>*</v>
      </c>
      <c r="F2135" s="1" t="str">
        <f t="shared" si="298"/>
        <v>*</v>
      </c>
      <c r="G2135" s="1" t="str">
        <f t="shared" si="299"/>
        <v>*</v>
      </c>
      <c r="J2135" s="1" t="str">
        <f t="shared" si="300"/>
        <v>*</v>
      </c>
      <c r="P2135" s="1">
        <v>36</v>
      </c>
      <c r="Q2135" s="1">
        <f t="shared" si="305"/>
        <v>0.04</v>
      </c>
      <c r="T2135" s="4">
        <v>222.25</v>
      </c>
      <c r="U2135" s="9">
        <f t="shared" si="301"/>
        <v>0</v>
      </c>
      <c r="V2135" s="4">
        <f t="shared" si="302"/>
        <v>6.1736111111111107</v>
      </c>
      <c r="W2135" s="1" t="s">
        <v>21</v>
      </c>
      <c r="X2135" s="1">
        <v>5.46</v>
      </c>
      <c r="Y2135" s="4">
        <f t="shared" si="303"/>
        <v>227.71</v>
      </c>
      <c r="Z2135" s="1" t="s">
        <v>15</v>
      </c>
      <c r="AA2135" s="1" t="s">
        <v>28</v>
      </c>
      <c r="AB2135" s="1" t="s">
        <v>29</v>
      </c>
      <c r="AC2135" s="1" t="s">
        <v>40</v>
      </c>
      <c r="AD2135" s="1" t="s">
        <v>19</v>
      </c>
      <c r="AE2135" s="2">
        <v>40174</v>
      </c>
    </row>
    <row r="2136" spans="1:31" x14ac:dyDescent="0.25">
      <c r="A2136">
        <f t="shared" si="304"/>
        <v>2135</v>
      </c>
      <c r="B2136" s="1">
        <v>53382</v>
      </c>
      <c r="C2136" s="2">
        <v>40174</v>
      </c>
      <c r="D2136" s="1" t="s">
        <v>27</v>
      </c>
      <c r="E2136" s="1" t="str">
        <f t="shared" si="297"/>
        <v>*</v>
      </c>
      <c r="F2136" s="1" t="str">
        <f t="shared" si="298"/>
        <v>*</v>
      </c>
      <c r="G2136" s="1" t="str">
        <f t="shared" si="299"/>
        <v>*</v>
      </c>
      <c r="J2136" s="1" t="str">
        <f t="shared" si="300"/>
        <v>*</v>
      </c>
      <c r="P2136" s="1">
        <v>13</v>
      </c>
      <c r="Q2136" s="1">
        <f t="shared" si="305"/>
        <v>0.02</v>
      </c>
      <c r="T2136" s="4">
        <v>88.17</v>
      </c>
      <c r="U2136" s="9">
        <f t="shared" si="301"/>
        <v>0</v>
      </c>
      <c r="V2136" s="4">
        <f t="shared" si="302"/>
        <v>6.7823076923076924</v>
      </c>
      <c r="W2136" s="1" t="s">
        <v>21</v>
      </c>
      <c r="X2136" s="1">
        <v>49</v>
      </c>
      <c r="Y2136" s="4">
        <f t="shared" si="303"/>
        <v>137.17000000000002</v>
      </c>
      <c r="Z2136" s="1" t="s">
        <v>22</v>
      </c>
      <c r="AA2136" s="1" t="s">
        <v>28</v>
      </c>
      <c r="AB2136" s="1" t="s">
        <v>29</v>
      </c>
      <c r="AC2136" s="1" t="s">
        <v>63</v>
      </c>
      <c r="AD2136" s="1" t="s">
        <v>48</v>
      </c>
      <c r="AE2136" s="2">
        <v>40175</v>
      </c>
    </row>
    <row r="2137" spans="1:31" x14ac:dyDescent="0.25">
      <c r="A2137">
        <f t="shared" si="304"/>
        <v>2136</v>
      </c>
      <c r="B2137" s="1">
        <v>13824</v>
      </c>
      <c r="C2137" s="2">
        <v>40174</v>
      </c>
      <c r="D2137" s="1" t="s">
        <v>13</v>
      </c>
      <c r="E2137" s="1" t="str">
        <f t="shared" si="297"/>
        <v>*</v>
      </c>
      <c r="F2137" s="1" t="str">
        <f t="shared" si="298"/>
        <v>*</v>
      </c>
      <c r="G2137" s="1" t="str">
        <f t="shared" si="299"/>
        <v>*</v>
      </c>
      <c r="J2137" s="1" t="str">
        <f t="shared" si="300"/>
        <v>*</v>
      </c>
      <c r="P2137" s="1">
        <v>19</v>
      </c>
      <c r="Q2137" s="1">
        <f t="shared" si="305"/>
        <v>0.02</v>
      </c>
      <c r="T2137" s="4">
        <v>55.27</v>
      </c>
      <c r="U2137" s="9">
        <f t="shared" si="301"/>
        <v>0</v>
      </c>
      <c r="V2137" s="4">
        <f t="shared" si="302"/>
        <v>2.9089473684210527</v>
      </c>
      <c r="W2137" s="1" t="s">
        <v>21</v>
      </c>
      <c r="X2137" s="1">
        <v>0.5</v>
      </c>
      <c r="Y2137" s="4">
        <f t="shared" si="303"/>
        <v>55.77</v>
      </c>
      <c r="Z2137" s="1" t="s">
        <v>44</v>
      </c>
      <c r="AA2137" s="1" t="s">
        <v>37</v>
      </c>
      <c r="AB2137" s="1" t="s">
        <v>29</v>
      </c>
      <c r="AC2137" s="1" t="s">
        <v>58</v>
      </c>
      <c r="AD2137" s="1" t="s">
        <v>19</v>
      </c>
      <c r="AE2137" s="2">
        <v>40181</v>
      </c>
    </row>
    <row r="2138" spans="1:31" x14ac:dyDescent="0.25">
      <c r="A2138">
        <f t="shared" si="304"/>
        <v>2137</v>
      </c>
      <c r="B2138" s="1">
        <v>30725</v>
      </c>
      <c r="C2138" s="2">
        <v>40175</v>
      </c>
      <c r="D2138" s="1" t="s">
        <v>36</v>
      </c>
      <c r="E2138" s="1" t="str">
        <f t="shared" si="297"/>
        <v>*</v>
      </c>
      <c r="F2138" s="1" t="str">
        <f t="shared" si="298"/>
        <v>*</v>
      </c>
      <c r="G2138" s="1" t="str">
        <f t="shared" si="299"/>
        <v>*</v>
      </c>
      <c r="J2138" s="1" t="str">
        <f t="shared" si="300"/>
        <v>*</v>
      </c>
      <c r="P2138" s="1">
        <v>39</v>
      </c>
      <c r="Q2138" s="1">
        <f t="shared" si="305"/>
        <v>0.04</v>
      </c>
      <c r="T2138" s="4">
        <v>16468.55</v>
      </c>
      <c r="U2138" s="9">
        <f t="shared" si="301"/>
        <v>1</v>
      </c>
      <c r="V2138" s="4">
        <f t="shared" si="302"/>
        <v>422.27051282051281</v>
      </c>
      <c r="W2138" s="1" t="s">
        <v>33</v>
      </c>
      <c r="X2138" s="1">
        <v>49</v>
      </c>
      <c r="Y2138" s="4">
        <f t="shared" si="303"/>
        <v>16517.55</v>
      </c>
      <c r="Z2138" s="1" t="s">
        <v>44</v>
      </c>
      <c r="AA2138" s="1" t="s">
        <v>23</v>
      </c>
      <c r="AB2138" s="1" t="s">
        <v>24</v>
      </c>
      <c r="AC2138" s="1" t="s">
        <v>47</v>
      </c>
      <c r="AD2138" s="1" t="s">
        <v>35</v>
      </c>
      <c r="AE2138" s="2">
        <v>40176</v>
      </c>
    </row>
    <row r="2139" spans="1:31" x14ac:dyDescent="0.25">
      <c r="A2139">
        <f t="shared" si="304"/>
        <v>2138</v>
      </c>
      <c r="B2139" s="1">
        <v>4550</v>
      </c>
      <c r="C2139" s="2">
        <v>40175</v>
      </c>
      <c r="D2139" s="1" t="s">
        <v>20</v>
      </c>
      <c r="E2139" s="1" t="str">
        <f t="shared" si="297"/>
        <v>*</v>
      </c>
      <c r="F2139" s="1" t="str">
        <f t="shared" si="298"/>
        <v>**</v>
      </c>
      <c r="G2139" s="1" t="str">
        <f t="shared" si="299"/>
        <v>**</v>
      </c>
      <c r="J2139" s="1" t="str">
        <f t="shared" si="300"/>
        <v>**</v>
      </c>
      <c r="P2139" s="1">
        <v>32</v>
      </c>
      <c r="Q2139" s="1">
        <f t="shared" si="305"/>
        <v>0.04</v>
      </c>
      <c r="T2139" s="4">
        <v>3730.54</v>
      </c>
      <c r="U2139" s="9">
        <f t="shared" si="301"/>
        <v>1</v>
      </c>
      <c r="V2139" s="4">
        <f t="shared" si="302"/>
        <v>116.579375</v>
      </c>
      <c r="W2139" s="1" t="s">
        <v>33</v>
      </c>
      <c r="X2139" s="1">
        <v>16.8</v>
      </c>
      <c r="Y2139" s="4">
        <f t="shared" si="303"/>
        <v>3747.34</v>
      </c>
      <c r="Z2139" s="1" t="s">
        <v>22</v>
      </c>
      <c r="AA2139" s="1" t="s">
        <v>37</v>
      </c>
      <c r="AB2139" s="1" t="s">
        <v>24</v>
      </c>
      <c r="AC2139" s="1" t="s">
        <v>56</v>
      </c>
      <c r="AD2139" s="1" t="s">
        <v>59</v>
      </c>
      <c r="AE2139" s="2">
        <v>40177</v>
      </c>
    </row>
    <row r="2140" spans="1:31" x14ac:dyDescent="0.25">
      <c r="A2140">
        <f t="shared" si="304"/>
        <v>2139</v>
      </c>
      <c r="B2140" s="1">
        <v>11206</v>
      </c>
      <c r="C2140" s="2">
        <v>40175</v>
      </c>
      <c r="D2140" s="1" t="s">
        <v>13</v>
      </c>
      <c r="E2140" s="1" t="str">
        <f t="shared" si="297"/>
        <v>*</v>
      </c>
      <c r="F2140" s="1" t="str">
        <f t="shared" si="298"/>
        <v>*</v>
      </c>
      <c r="G2140" s="1" t="str">
        <f t="shared" si="299"/>
        <v>*</v>
      </c>
      <c r="J2140" s="1" t="str">
        <f t="shared" si="300"/>
        <v>*</v>
      </c>
      <c r="P2140" s="1">
        <v>26</v>
      </c>
      <c r="Q2140" s="1">
        <f t="shared" si="305"/>
        <v>3.5000000000000003E-2</v>
      </c>
      <c r="T2140" s="4">
        <v>1285.55</v>
      </c>
      <c r="U2140" s="9">
        <f t="shared" si="301"/>
        <v>1</v>
      </c>
      <c r="V2140" s="4">
        <f t="shared" si="302"/>
        <v>49.444230769230771</v>
      </c>
      <c r="W2140" s="1" t="s">
        <v>21</v>
      </c>
      <c r="X2140" s="1">
        <v>19.989999999999998</v>
      </c>
      <c r="Y2140" s="4">
        <f t="shared" si="303"/>
        <v>1305.54</v>
      </c>
      <c r="Z2140" s="1" t="s">
        <v>22</v>
      </c>
      <c r="AA2140" s="1" t="s">
        <v>23</v>
      </c>
      <c r="AB2140" s="1" t="s">
        <v>24</v>
      </c>
      <c r="AC2140" s="1" t="s">
        <v>38</v>
      </c>
      <c r="AD2140" s="1" t="s">
        <v>19</v>
      </c>
      <c r="AE2140" s="2">
        <v>40177</v>
      </c>
    </row>
    <row r="2141" spans="1:31" x14ac:dyDescent="0.25">
      <c r="A2141">
        <f t="shared" si="304"/>
        <v>2140</v>
      </c>
      <c r="B2141" s="1">
        <v>44962</v>
      </c>
      <c r="C2141" s="2">
        <v>40175</v>
      </c>
      <c r="D2141" s="1" t="s">
        <v>36</v>
      </c>
      <c r="E2141" s="1" t="str">
        <f t="shared" si="297"/>
        <v>*</v>
      </c>
      <c r="F2141" s="1" t="str">
        <f t="shared" si="298"/>
        <v>*</v>
      </c>
      <c r="G2141" s="1" t="str">
        <f t="shared" si="299"/>
        <v>*</v>
      </c>
      <c r="J2141" s="1" t="str">
        <f t="shared" si="300"/>
        <v>*</v>
      </c>
      <c r="P2141" s="1">
        <v>27</v>
      </c>
      <c r="Q2141" s="1">
        <f t="shared" si="305"/>
        <v>3.5000000000000003E-2</v>
      </c>
      <c r="T2141" s="4">
        <v>575.74</v>
      </c>
      <c r="U2141" s="9">
        <f t="shared" si="301"/>
        <v>0</v>
      </c>
      <c r="V2141" s="4">
        <f t="shared" si="302"/>
        <v>21.323703703703703</v>
      </c>
      <c r="W2141" s="1" t="s">
        <v>21</v>
      </c>
      <c r="X2141" s="1">
        <v>1.99</v>
      </c>
      <c r="Y2141" s="4">
        <f t="shared" si="303"/>
        <v>577.73</v>
      </c>
      <c r="Z2141" s="1" t="s">
        <v>49</v>
      </c>
      <c r="AA2141" s="1" t="s">
        <v>23</v>
      </c>
      <c r="AB2141" s="1" t="s">
        <v>24</v>
      </c>
      <c r="AC2141" s="1" t="s">
        <v>38</v>
      </c>
      <c r="AD2141" s="1" t="s">
        <v>41</v>
      </c>
      <c r="AE2141" s="2">
        <v>40177</v>
      </c>
    </row>
    <row r="2142" spans="1:31" x14ac:dyDescent="0.25">
      <c r="A2142">
        <f t="shared" si="304"/>
        <v>2141</v>
      </c>
      <c r="B2142" s="1">
        <v>57378</v>
      </c>
      <c r="C2142" s="2">
        <v>40175</v>
      </c>
      <c r="D2142" s="1" t="s">
        <v>27</v>
      </c>
      <c r="E2142" s="1" t="str">
        <f t="shared" si="297"/>
        <v>*</v>
      </c>
      <c r="F2142" s="1" t="str">
        <f t="shared" si="298"/>
        <v>*</v>
      </c>
      <c r="G2142" s="1" t="str">
        <f t="shared" si="299"/>
        <v>*</v>
      </c>
      <c r="J2142" s="1" t="str">
        <f t="shared" si="300"/>
        <v>*</v>
      </c>
      <c r="P2142" s="1">
        <v>9</v>
      </c>
      <c r="Q2142" s="1">
        <f t="shared" si="305"/>
        <v>0.01</v>
      </c>
      <c r="T2142" s="4">
        <v>266.27</v>
      </c>
      <c r="U2142" s="9">
        <f t="shared" si="301"/>
        <v>0</v>
      </c>
      <c r="V2142" s="4">
        <f t="shared" si="302"/>
        <v>29.585555555555555</v>
      </c>
      <c r="W2142" s="1" t="s">
        <v>21</v>
      </c>
      <c r="X2142" s="1">
        <v>1.99</v>
      </c>
      <c r="Y2142" s="4">
        <f t="shared" si="303"/>
        <v>268.26</v>
      </c>
      <c r="Z2142" s="1" t="s">
        <v>46</v>
      </c>
      <c r="AA2142" s="1" t="s">
        <v>23</v>
      </c>
      <c r="AB2142" s="1" t="s">
        <v>24</v>
      </c>
      <c r="AC2142" s="1" t="s">
        <v>38</v>
      </c>
      <c r="AD2142" s="1" t="s">
        <v>41</v>
      </c>
      <c r="AE2142" s="2">
        <v>40176</v>
      </c>
    </row>
    <row r="2143" spans="1:31" x14ac:dyDescent="0.25">
      <c r="A2143">
        <f t="shared" si="304"/>
        <v>2142</v>
      </c>
      <c r="B2143" s="1">
        <v>59937</v>
      </c>
      <c r="C2143" s="2">
        <v>40175</v>
      </c>
      <c r="D2143" s="1" t="s">
        <v>20</v>
      </c>
      <c r="E2143" s="1" t="str">
        <f t="shared" si="297"/>
        <v>*</v>
      </c>
      <c r="F2143" s="1" t="str">
        <f t="shared" si="298"/>
        <v>**</v>
      </c>
      <c r="G2143" s="1" t="str">
        <f t="shared" si="299"/>
        <v>**</v>
      </c>
      <c r="J2143" s="1" t="str">
        <f t="shared" si="300"/>
        <v>**</v>
      </c>
      <c r="P2143" s="1">
        <v>7</v>
      </c>
      <c r="Q2143" s="1">
        <f t="shared" si="305"/>
        <v>0.01</v>
      </c>
      <c r="T2143" s="4">
        <v>235.98</v>
      </c>
      <c r="U2143" s="9">
        <f t="shared" si="301"/>
        <v>0</v>
      </c>
      <c r="V2143" s="4">
        <f t="shared" si="302"/>
        <v>33.71142857142857</v>
      </c>
      <c r="W2143" s="1" t="s">
        <v>21</v>
      </c>
      <c r="X2143" s="1">
        <v>17.079999999999998</v>
      </c>
      <c r="Y2143" s="4">
        <f t="shared" si="303"/>
        <v>253.06</v>
      </c>
      <c r="Z2143" s="1" t="s">
        <v>44</v>
      </c>
      <c r="AA2143" s="1" t="s">
        <v>23</v>
      </c>
      <c r="AB2143" s="1" t="s">
        <v>29</v>
      </c>
      <c r="AC2143" s="1" t="s">
        <v>40</v>
      </c>
      <c r="AD2143" s="1" t="s">
        <v>19</v>
      </c>
      <c r="AE2143" s="2">
        <v>40176</v>
      </c>
    </row>
    <row r="2144" spans="1:31" x14ac:dyDescent="0.25">
      <c r="A2144">
        <f t="shared" si="304"/>
        <v>2143</v>
      </c>
      <c r="B2144" s="1">
        <v>11206</v>
      </c>
      <c r="C2144" s="2">
        <v>40175</v>
      </c>
      <c r="D2144" s="1" t="s">
        <v>13</v>
      </c>
      <c r="E2144" s="1" t="str">
        <f t="shared" si="297"/>
        <v>*</v>
      </c>
      <c r="F2144" s="1" t="str">
        <f t="shared" si="298"/>
        <v>*</v>
      </c>
      <c r="G2144" s="1" t="str">
        <f t="shared" si="299"/>
        <v>*</v>
      </c>
      <c r="J2144" s="1" t="str">
        <f t="shared" si="300"/>
        <v>*</v>
      </c>
      <c r="P2144" s="1">
        <v>6</v>
      </c>
      <c r="Q2144" s="1">
        <f t="shared" si="305"/>
        <v>0.01</v>
      </c>
      <c r="T2144" s="4">
        <v>177.67</v>
      </c>
      <c r="U2144" s="9">
        <f t="shared" si="301"/>
        <v>0</v>
      </c>
      <c r="V2144" s="4">
        <f t="shared" si="302"/>
        <v>29.611666666666665</v>
      </c>
      <c r="W2144" s="1" t="s">
        <v>21</v>
      </c>
      <c r="X2144" s="1">
        <v>1.49</v>
      </c>
      <c r="Y2144" s="4">
        <f t="shared" si="303"/>
        <v>179.16</v>
      </c>
      <c r="Z2144" s="1" t="s">
        <v>64</v>
      </c>
      <c r="AA2144" s="1" t="s">
        <v>23</v>
      </c>
      <c r="AB2144" s="1" t="s">
        <v>29</v>
      </c>
      <c r="AC2144" s="1" t="s">
        <v>43</v>
      </c>
      <c r="AD2144" s="1" t="s">
        <v>19</v>
      </c>
      <c r="AE2144" s="2">
        <v>40179</v>
      </c>
    </row>
    <row r="2145" spans="1:31" x14ac:dyDescent="0.25">
      <c r="A2145">
        <f t="shared" si="304"/>
        <v>2144</v>
      </c>
      <c r="B2145" s="1">
        <v>47201</v>
      </c>
      <c r="C2145" s="2">
        <v>40175</v>
      </c>
      <c r="D2145" s="1" t="s">
        <v>32</v>
      </c>
      <c r="E2145" s="1" t="str">
        <f t="shared" si="297"/>
        <v>***</v>
      </c>
      <c r="F2145" s="1" t="str">
        <f t="shared" si="298"/>
        <v>***</v>
      </c>
      <c r="G2145" s="1" t="str">
        <f t="shared" si="299"/>
        <v>***</v>
      </c>
      <c r="J2145" s="1" t="str">
        <f t="shared" si="300"/>
        <v>***</v>
      </c>
      <c r="P2145" s="1">
        <v>18</v>
      </c>
      <c r="Q2145" s="1">
        <f t="shared" si="305"/>
        <v>0.02</v>
      </c>
      <c r="T2145" s="4">
        <v>99.55</v>
      </c>
      <c r="U2145" s="9">
        <f t="shared" si="301"/>
        <v>0</v>
      </c>
      <c r="V2145" s="4">
        <f t="shared" si="302"/>
        <v>5.530555555555555</v>
      </c>
      <c r="W2145" s="1" t="s">
        <v>14</v>
      </c>
      <c r="X2145" s="1">
        <v>4.62</v>
      </c>
      <c r="Y2145" s="4">
        <f t="shared" si="303"/>
        <v>104.17</v>
      </c>
      <c r="Z2145" s="1" t="s">
        <v>15</v>
      </c>
      <c r="AA2145" s="1" t="s">
        <v>28</v>
      </c>
      <c r="AB2145" s="1" t="s">
        <v>24</v>
      </c>
      <c r="AC2145" s="1" t="s">
        <v>38</v>
      </c>
      <c r="AD2145" s="1" t="s">
        <v>41</v>
      </c>
      <c r="AE2145" s="2">
        <v>40176</v>
      </c>
    </row>
    <row r="2146" spans="1:31" x14ac:dyDescent="0.25">
      <c r="A2146">
        <f t="shared" si="304"/>
        <v>2145</v>
      </c>
      <c r="B2146" s="1">
        <v>57378</v>
      </c>
      <c r="C2146" s="2">
        <v>40175</v>
      </c>
      <c r="D2146" s="1" t="s">
        <v>27</v>
      </c>
      <c r="E2146" s="1" t="str">
        <f t="shared" si="297"/>
        <v>*</v>
      </c>
      <c r="F2146" s="1" t="str">
        <f t="shared" si="298"/>
        <v>*</v>
      </c>
      <c r="G2146" s="1" t="str">
        <f t="shared" si="299"/>
        <v>*</v>
      </c>
      <c r="J2146" s="1" t="str">
        <f t="shared" si="300"/>
        <v>*</v>
      </c>
      <c r="P2146" s="1">
        <v>10</v>
      </c>
      <c r="Q2146" s="1">
        <f t="shared" si="305"/>
        <v>0.02</v>
      </c>
      <c r="T2146" s="4">
        <v>38.44</v>
      </c>
      <c r="U2146" s="9">
        <f t="shared" si="301"/>
        <v>0</v>
      </c>
      <c r="V2146" s="4">
        <f t="shared" si="302"/>
        <v>3.8439999999999999</v>
      </c>
      <c r="W2146" s="1" t="s">
        <v>14</v>
      </c>
      <c r="X2146" s="1">
        <v>3.97</v>
      </c>
      <c r="Y2146" s="4">
        <f t="shared" si="303"/>
        <v>42.41</v>
      </c>
      <c r="Z2146" s="1" t="s">
        <v>46</v>
      </c>
      <c r="AA2146" s="1" t="s">
        <v>23</v>
      </c>
      <c r="AB2146" s="1" t="s">
        <v>29</v>
      </c>
      <c r="AC2146" s="1" t="s">
        <v>30</v>
      </c>
      <c r="AD2146" s="1" t="s">
        <v>31</v>
      </c>
      <c r="AE2146" s="2">
        <v>40175</v>
      </c>
    </row>
    <row r="2147" spans="1:31" x14ac:dyDescent="0.25">
      <c r="A2147">
        <f t="shared" si="304"/>
        <v>2146</v>
      </c>
      <c r="B2147" s="1">
        <v>6241</v>
      </c>
      <c r="C2147" s="2">
        <v>40176</v>
      </c>
      <c r="D2147" s="1" t="s">
        <v>13</v>
      </c>
      <c r="E2147" s="1" t="str">
        <f t="shared" si="297"/>
        <v>*</v>
      </c>
      <c r="F2147" s="1" t="str">
        <f t="shared" si="298"/>
        <v>*</v>
      </c>
      <c r="G2147" s="1" t="str">
        <f t="shared" si="299"/>
        <v>*</v>
      </c>
      <c r="J2147" s="1" t="str">
        <f t="shared" si="300"/>
        <v>*</v>
      </c>
      <c r="P2147" s="1">
        <v>29</v>
      </c>
      <c r="Q2147" s="1">
        <f t="shared" si="305"/>
        <v>3.5000000000000003E-2</v>
      </c>
      <c r="T2147" s="4">
        <v>5433.0895</v>
      </c>
      <c r="U2147" s="9">
        <f t="shared" si="301"/>
        <v>1</v>
      </c>
      <c r="V2147" s="4">
        <f t="shared" si="302"/>
        <v>187.34791379310346</v>
      </c>
      <c r="W2147" s="1" t="s">
        <v>21</v>
      </c>
      <c r="X2147" s="1">
        <v>8.99</v>
      </c>
      <c r="Y2147" s="4">
        <f t="shared" si="303"/>
        <v>5442.0794999999998</v>
      </c>
      <c r="Z2147" s="1" t="s">
        <v>51</v>
      </c>
      <c r="AA2147" s="1" t="s">
        <v>23</v>
      </c>
      <c r="AB2147" s="1" t="s">
        <v>24</v>
      </c>
      <c r="AC2147" s="1" t="s">
        <v>25</v>
      </c>
      <c r="AD2147" s="1" t="s">
        <v>19</v>
      </c>
      <c r="AE2147" s="2">
        <v>40180</v>
      </c>
    </row>
    <row r="2148" spans="1:31" x14ac:dyDescent="0.25">
      <c r="A2148">
        <f t="shared" si="304"/>
        <v>2147</v>
      </c>
      <c r="B2148" s="1">
        <v>6241</v>
      </c>
      <c r="C2148" s="2">
        <v>40176</v>
      </c>
      <c r="D2148" s="1" t="s">
        <v>13</v>
      </c>
      <c r="E2148" s="1" t="str">
        <f t="shared" si="297"/>
        <v>*</v>
      </c>
      <c r="F2148" s="1" t="str">
        <f t="shared" si="298"/>
        <v>*</v>
      </c>
      <c r="G2148" s="1" t="str">
        <f t="shared" si="299"/>
        <v>*</v>
      </c>
      <c r="J2148" s="1" t="str">
        <f t="shared" si="300"/>
        <v>*</v>
      </c>
      <c r="P2148" s="1">
        <v>24</v>
      </c>
      <c r="Q2148" s="1">
        <f t="shared" si="305"/>
        <v>3.5000000000000003E-2</v>
      </c>
      <c r="T2148" s="4">
        <v>133.94</v>
      </c>
      <c r="U2148" s="9">
        <f t="shared" si="301"/>
        <v>0</v>
      </c>
      <c r="V2148" s="4">
        <f t="shared" si="302"/>
        <v>5.5808333333333335</v>
      </c>
      <c r="W2148" s="1" t="s">
        <v>14</v>
      </c>
      <c r="X2148" s="1">
        <v>1</v>
      </c>
      <c r="Y2148" s="4">
        <f t="shared" si="303"/>
        <v>134.94</v>
      </c>
      <c r="Z2148" s="1" t="s">
        <v>51</v>
      </c>
      <c r="AA2148" s="1" t="s">
        <v>23</v>
      </c>
      <c r="AB2148" s="1" t="s">
        <v>29</v>
      </c>
      <c r="AC2148" s="1" t="s">
        <v>30</v>
      </c>
      <c r="AD2148" s="1" t="s">
        <v>31</v>
      </c>
      <c r="AE2148" s="2">
        <v>40181</v>
      </c>
    </row>
    <row r="2149" spans="1:31" x14ac:dyDescent="0.25">
      <c r="A2149">
        <f t="shared" si="304"/>
        <v>2148</v>
      </c>
      <c r="B2149" s="1">
        <v>26432</v>
      </c>
      <c r="C2149" s="2">
        <v>40177</v>
      </c>
      <c r="D2149" s="1" t="s">
        <v>13</v>
      </c>
      <c r="E2149" s="1" t="str">
        <f t="shared" si="297"/>
        <v>*</v>
      </c>
      <c r="F2149" s="1" t="str">
        <f t="shared" si="298"/>
        <v>*</v>
      </c>
      <c r="G2149" s="1" t="str">
        <f t="shared" si="299"/>
        <v>*</v>
      </c>
      <c r="J2149" s="1" t="str">
        <f t="shared" si="300"/>
        <v>*</v>
      </c>
      <c r="P2149" s="1">
        <v>48</v>
      </c>
      <c r="Q2149" s="1">
        <f t="shared" si="305"/>
        <v>0.05</v>
      </c>
      <c r="T2149" s="4">
        <v>27820.34</v>
      </c>
      <c r="U2149" s="9">
        <f t="shared" si="301"/>
        <v>1</v>
      </c>
      <c r="V2149" s="4">
        <f t="shared" si="302"/>
        <v>579.59041666666667</v>
      </c>
      <c r="W2149" s="1" t="s">
        <v>21</v>
      </c>
      <c r="X2149" s="1">
        <v>24.49</v>
      </c>
      <c r="Y2149" s="4">
        <f t="shared" si="303"/>
        <v>27844.83</v>
      </c>
      <c r="Z2149" s="1" t="s">
        <v>44</v>
      </c>
      <c r="AA2149" s="1" t="s">
        <v>28</v>
      </c>
      <c r="AB2149" s="1" t="s">
        <v>24</v>
      </c>
      <c r="AC2149" s="1" t="s">
        <v>47</v>
      </c>
      <c r="AD2149" s="1" t="s">
        <v>48</v>
      </c>
      <c r="AE2149" s="2">
        <v>40186</v>
      </c>
    </row>
    <row r="2150" spans="1:31" x14ac:dyDescent="0.25">
      <c r="A2150">
        <f t="shared" si="304"/>
        <v>2149</v>
      </c>
      <c r="B2150" s="1">
        <v>26432</v>
      </c>
      <c r="C2150" s="2">
        <v>40177</v>
      </c>
      <c r="D2150" s="1" t="s">
        <v>13</v>
      </c>
      <c r="E2150" s="1" t="str">
        <f t="shared" si="297"/>
        <v>*</v>
      </c>
      <c r="F2150" s="1" t="str">
        <f t="shared" si="298"/>
        <v>*</v>
      </c>
      <c r="G2150" s="1" t="str">
        <f t="shared" si="299"/>
        <v>*</v>
      </c>
      <c r="J2150" s="1" t="str">
        <f t="shared" si="300"/>
        <v>*</v>
      </c>
      <c r="P2150" s="1">
        <v>37</v>
      </c>
      <c r="Q2150" s="1">
        <f t="shared" si="305"/>
        <v>0.04</v>
      </c>
      <c r="T2150" s="4">
        <v>1420.89</v>
      </c>
      <c r="U2150" s="9">
        <f t="shared" si="301"/>
        <v>1</v>
      </c>
      <c r="V2150" s="4">
        <f t="shared" si="302"/>
        <v>38.402432432432434</v>
      </c>
      <c r="W2150" s="1" t="s">
        <v>21</v>
      </c>
      <c r="X2150" s="1">
        <v>4.5</v>
      </c>
      <c r="Y2150" s="4">
        <f t="shared" si="303"/>
        <v>1425.39</v>
      </c>
      <c r="Z2150" s="1" t="s">
        <v>44</v>
      </c>
      <c r="AA2150" s="1" t="s">
        <v>28</v>
      </c>
      <c r="AB2150" s="1" t="s">
        <v>29</v>
      </c>
      <c r="AC2150" s="1" t="s">
        <v>63</v>
      </c>
      <c r="AD2150" s="1" t="s">
        <v>19</v>
      </c>
      <c r="AE2150" s="2">
        <v>40184</v>
      </c>
    </row>
    <row r="2151" spans="1:31" x14ac:dyDescent="0.25">
      <c r="A2151">
        <f t="shared" si="304"/>
        <v>2150</v>
      </c>
      <c r="B2151" s="1">
        <v>26432</v>
      </c>
      <c r="C2151" s="2">
        <v>40177</v>
      </c>
      <c r="D2151" s="1" t="s">
        <v>13</v>
      </c>
      <c r="E2151" s="1" t="str">
        <f t="shared" si="297"/>
        <v>*</v>
      </c>
      <c r="F2151" s="1" t="str">
        <f t="shared" si="298"/>
        <v>*</v>
      </c>
      <c r="G2151" s="1" t="str">
        <f t="shared" si="299"/>
        <v>*</v>
      </c>
      <c r="J2151" s="1" t="str">
        <f t="shared" si="300"/>
        <v>*</v>
      </c>
      <c r="P2151" s="1">
        <v>11</v>
      </c>
      <c r="Q2151" s="1">
        <f t="shared" si="305"/>
        <v>0.02</v>
      </c>
      <c r="T2151" s="4">
        <v>45.18</v>
      </c>
      <c r="U2151" s="9">
        <f t="shared" si="301"/>
        <v>0</v>
      </c>
      <c r="V2151" s="4">
        <f t="shared" si="302"/>
        <v>4.1072727272727274</v>
      </c>
      <c r="W2151" s="1" t="s">
        <v>14</v>
      </c>
      <c r="X2151" s="1">
        <v>2.97</v>
      </c>
      <c r="Y2151" s="4">
        <f t="shared" si="303"/>
        <v>48.15</v>
      </c>
      <c r="Z2151" s="1" t="s">
        <v>44</v>
      </c>
      <c r="AA2151" s="1" t="s">
        <v>28</v>
      </c>
      <c r="AB2151" s="1" t="s">
        <v>29</v>
      </c>
      <c r="AC2151" s="1" t="s">
        <v>40</v>
      </c>
      <c r="AD2151" s="1" t="s">
        <v>31</v>
      </c>
      <c r="AE2151" s="2">
        <v>40182</v>
      </c>
    </row>
    <row r="2152" spans="1:31" x14ac:dyDescent="0.25">
      <c r="A2152">
        <f t="shared" si="304"/>
        <v>2151</v>
      </c>
      <c r="B2152" s="1">
        <v>46597</v>
      </c>
      <c r="C2152" s="2">
        <v>40178</v>
      </c>
      <c r="D2152" s="1" t="s">
        <v>27</v>
      </c>
      <c r="E2152" s="1" t="str">
        <f t="shared" si="297"/>
        <v>*</v>
      </c>
      <c r="F2152" s="1" t="str">
        <f t="shared" si="298"/>
        <v>*</v>
      </c>
      <c r="G2152" s="1" t="str">
        <f t="shared" si="299"/>
        <v>*</v>
      </c>
      <c r="J2152" s="1" t="str">
        <f t="shared" si="300"/>
        <v>*</v>
      </c>
      <c r="P2152" s="1">
        <v>47</v>
      </c>
      <c r="Q2152" s="1">
        <f t="shared" si="305"/>
        <v>0.05</v>
      </c>
      <c r="T2152" s="4">
        <v>8216.5930000000008</v>
      </c>
      <c r="U2152" s="9">
        <f t="shared" si="301"/>
        <v>1</v>
      </c>
      <c r="V2152" s="4">
        <f t="shared" si="302"/>
        <v>174.82112765957447</v>
      </c>
      <c r="W2152" s="1" t="s">
        <v>21</v>
      </c>
      <c r="X2152" s="1">
        <v>8.99</v>
      </c>
      <c r="Y2152" s="4">
        <f t="shared" si="303"/>
        <v>8225.5830000000005</v>
      </c>
      <c r="Z2152" s="1" t="s">
        <v>44</v>
      </c>
      <c r="AA2152" s="1" t="s">
        <v>16</v>
      </c>
      <c r="AB2152" s="1" t="s">
        <v>24</v>
      </c>
      <c r="AC2152" s="1" t="s">
        <v>25</v>
      </c>
      <c r="AD2152" s="1" t="s">
        <v>19</v>
      </c>
      <c r="AE2152" s="2">
        <v>40178</v>
      </c>
    </row>
    <row r="2153" spans="1:31" x14ac:dyDescent="0.25">
      <c r="A2153">
        <f t="shared" si="304"/>
        <v>2152</v>
      </c>
      <c r="B2153" s="1">
        <v>46597</v>
      </c>
      <c r="C2153" s="2">
        <v>40178</v>
      </c>
      <c r="D2153" s="1" t="s">
        <v>27</v>
      </c>
      <c r="E2153" s="1" t="str">
        <f t="shared" si="297"/>
        <v>*</v>
      </c>
      <c r="F2153" s="1" t="str">
        <f t="shared" si="298"/>
        <v>*</v>
      </c>
      <c r="G2153" s="1" t="str">
        <f t="shared" si="299"/>
        <v>*</v>
      </c>
      <c r="J2153" s="1" t="str">
        <f t="shared" si="300"/>
        <v>*</v>
      </c>
      <c r="P2153" s="1">
        <v>1</v>
      </c>
      <c r="Q2153" s="1">
        <f t="shared" si="305"/>
        <v>0.01</v>
      </c>
      <c r="T2153" s="4">
        <v>200.57</v>
      </c>
      <c r="U2153" s="9">
        <f t="shared" si="301"/>
        <v>0</v>
      </c>
      <c r="V2153" s="4">
        <f t="shared" si="302"/>
        <v>200.57</v>
      </c>
      <c r="W2153" s="1" t="s">
        <v>33</v>
      </c>
      <c r="X2153" s="1">
        <v>70.2</v>
      </c>
      <c r="Y2153" s="4">
        <f t="shared" si="303"/>
        <v>270.77</v>
      </c>
      <c r="Z2153" s="1" t="s">
        <v>44</v>
      </c>
      <c r="AA2153" s="1" t="s">
        <v>16</v>
      </c>
      <c r="AB2153" s="1" t="s">
        <v>17</v>
      </c>
      <c r="AC2153" s="1" t="s">
        <v>34</v>
      </c>
      <c r="AD2153" s="1" t="s">
        <v>35</v>
      </c>
      <c r="AE2153" s="2">
        <v>40180</v>
      </c>
    </row>
    <row r="2154" spans="1:31" x14ac:dyDescent="0.25">
      <c r="A2154">
        <f t="shared" si="304"/>
        <v>2153</v>
      </c>
      <c r="B2154" s="1">
        <v>46597</v>
      </c>
      <c r="C2154" s="2">
        <v>40178</v>
      </c>
      <c r="D2154" s="1" t="s">
        <v>27</v>
      </c>
      <c r="E2154" s="1" t="str">
        <f t="shared" si="297"/>
        <v>*</v>
      </c>
      <c r="F2154" s="1" t="str">
        <f t="shared" si="298"/>
        <v>*</v>
      </c>
      <c r="G2154" s="1" t="str">
        <f t="shared" si="299"/>
        <v>*</v>
      </c>
      <c r="J2154" s="1" t="str">
        <f t="shared" si="300"/>
        <v>*</v>
      </c>
      <c r="P2154" s="1">
        <v>10</v>
      </c>
      <c r="Q2154" s="1">
        <f t="shared" si="305"/>
        <v>0.02</v>
      </c>
      <c r="T2154" s="4">
        <v>130.36000000000001</v>
      </c>
      <c r="U2154" s="9">
        <f t="shared" si="301"/>
        <v>0</v>
      </c>
      <c r="V2154" s="4">
        <f t="shared" si="302"/>
        <v>13.036000000000001</v>
      </c>
      <c r="W2154" s="1" t="s">
        <v>21</v>
      </c>
      <c r="X2154" s="1">
        <v>4.9800000000000004</v>
      </c>
      <c r="Y2154" s="4">
        <f t="shared" si="303"/>
        <v>135.34</v>
      </c>
      <c r="Z2154" s="1" t="s">
        <v>44</v>
      </c>
      <c r="AA2154" s="1" t="s">
        <v>16</v>
      </c>
      <c r="AB2154" s="1" t="s">
        <v>29</v>
      </c>
      <c r="AC2154" s="1" t="s">
        <v>43</v>
      </c>
      <c r="AD2154" s="1" t="s">
        <v>19</v>
      </c>
      <c r="AE2154" s="2">
        <v>40180</v>
      </c>
    </row>
    <row r="2155" spans="1:31" x14ac:dyDescent="0.25">
      <c r="A2155">
        <f t="shared" si="304"/>
        <v>2154</v>
      </c>
      <c r="B2155" s="1">
        <v>710</v>
      </c>
      <c r="C2155" s="2">
        <v>40179</v>
      </c>
      <c r="D2155" s="1" t="s">
        <v>13</v>
      </c>
      <c r="E2155" s="1" t="str">
        <f t="shared" si="297"/>
        <v>*</v>
      </c>
      <c r="F2155" s="1" t="str">
        <f t="shared" si="298"/>
        <v>*</v>
      </c>
      <c r="G2155" s="1" t="str">
        <f t="shared" si="299"/>
        <v>*</v>
      </c>
      <c r="J2155" s="1" t="str">
        <f t="shared" si="300"/>
        <v>*</v>
      </c>
      <c r="P2155" s="1">
        <v>29</v>
      </c>
      <c r="Q2155" s="1">
        <f t="shared" si="305"/>
        <v>3.5000000000000003E-2</v>
      </c>
      <c r="T2155" s="4">
        <v>4192.88</v>
      </c>
      <c r="U2155" s="9">
        <f t="shared" si="301"/>
        <v>1</v>
      </c>
      <c r="V2155" s="4">
        <f t="shared" si="302"/>
        <v>144.58206896551724</v>
      </c>
      <c r="W2155" s="1" t="s">
        <v>33</v>
      </c>
      <c r="X2155" s="1">
        <v>17.850000000000001</v>
      </c>
      <c r="Y2155" s="4">
        <f t="shared" si="303"/>
        <v>4210.7300000000005</v>
      </c>
      <c r="Z2155" s="1" t="s">
        <v>51</v>
      </c>
      <c r="AA2155" s="1" t="s">
        <v>28</v>
      </c>
      <c r="AB2155" s="1" t="s">
        <v>24</v>
      </c>
      <c r="AC2155" s="1" t="s">
        <v>56</v>
      </c>
      <c r="AD2155" s="1" t="s">
        <v>35</v>
      </c>
      <c r="AE2155" s="2">
        <v>40183</v>
      </c>
    </row>
    <row r="2156" spans="1:31" x14ac:dyDescent="0.25">
      <c r="A2156">
        <f t="shared" si="304"/>
        <v>2155</v>
      </c>
      <c r="B2156" s="1">
        <v>59174</v>
      </c>
      <c r="C2156" s="2">
        <v>40179</v>
      </c>
      <c r="D2156" s="1" t="s">
        <v>36</v>
      </c>
      <c r="E2156" s="1" t="str">
        <f t="shared" si="297"/>
        <v>*</v>
      </c>
      <c r="F2156" s="1" t="str">
        <f t="shared" si="298"/>
        <v>*</v>
      </c>
      <c r="G2156" s="1" t="str">
        <f t="shared" si="299"/>
        <v>*</v>
      </c>
      <c r="J2156" s="1" t="str">
        <f t="shared" si="300"/>
        <v>*</v>
      </c>
      <c r="P2156" s="1">
        <v>6</v>
      </c>
      <c r="Q2156" s="1">
        <f t="shared" si="305"/>
        <v>0.01</v>
      </c>
      <c r="T2156" s="4">
        <v>1193.0999999999999</v>
      </c>
      <c r="U2156" s="9">
        <f t="shared" si="301"/>
        <v>1</v>
      </c>
      <c r="V2156" s="4">
        <f t="shared" si="302"/>
        <v>198.85</v>
      </c>
      <c r="W2156" s="1" t="s">
        <v>14</v>
      </c>
      <c r="X2156" s="1">
        <v>13.99</v>
      </c>
      <c r="Y2156" s="4">
        <f t="shared" si="303"/>
        <v>1207.0899999999999</v>
      </c>
      <c r="Z2156" s="1" t="s">
        <v>51</v>
      </c>
      <c r="AA2156" s="1" t="s">
        <v>16</v>
      </c>
      <c r="AB2156" s="1" t="s">
        <v>24</v>
      </c>
      <c r="AC2156" s="1" t="s">
        <v>56</v>
      </c>
      <c r="AD2156" s="1" t="s">
        <v>26</v>
      </c>
      <c r="AE2156" s="2">
        <v>40181</v>
      </c>
    </row>
    <row r="2157" spans="1:31" x14ac:dyDescent="0.25">
      <c r="A2157">
        <f t="shared" si="304"/>
        <v>2156</v>
      </c>
      <c r="B2157" s="1">
        <v>710</v>
      </c>
      <c r="C2157" s="2">
        <v>40179</v>
      </c>
      <c r="D2157" s="1" t="s">
        <v>13</v>
      </c>
      <c r="E2157" s="1" t="str">
        <f t="shared" si="297"/>
        <v>*</v>
      </c>
      <c r="F2157" s="1" t="str">
        <f t="shared" si="298"/>
        <v>*</v>
      </c>
      <c r="G2157" s="1" t="str">
        <f t="shared" si="299"/>
        <v>*</v>
      </c>
      <c r="J2157" s="1" t="str">
        <f t="shared" si="300"/>
        <v>*</v>
      </c>
      <c r="P2157" s="1">
        <v>11</v>
      </c>
      <c r="Q2157" s="1">
        <f t="shared" si="305"/>
        <v>0.02</v>
      </c>
      <c r="T2157" s="4">
        <v>447.09</v>
      </c>
      <c r="U2157" s="9">
        <f t="shared" si="301"/>
        <v>0</v>
      </c>
      <c r="V2157" s="4">
        <f t="shared" si="302"/>
        <v>40.644545454545451</v>
      </c>
      <c r="W2157" s="1" t="s">
        <v>21</v>
      </c>
      <c r="X2157" s="1">
        <v>8.66</v>
      </c>
      <c r="Y2157" s="4">
        <f t="shared" si="303"/>
        <v>455.75</v>
      </c>
      <c r="Z2157" s="1" t="s">
        <v>51</v>
      </c>
      <c r="AA2157" s="1" t="s">
        <v>28</v>
      </c>
      <c r="AB2157" s="1" t="s">
        <v>17</v>
      </c>
      <c r="AC2157" s="1" t="s">
        <v>18</v>
      </c>
      <c r="AD2157" s="1" t="s">
        <v>26</v>
      </c>
      <c r="AE2157" s="2">
        <v>40181</v>
      </c>
    </row>
    <row r="2158" spans="1:31" x14ac:dyDescent="0.25">
      <c r="A2158">
        <f t="shared" si="304"/>
        <v>2157</v>
      </c>
      <c r="B2158" s="1">
        <v>39841</v>
      </c>
      <c r="C2158" s="2">
        <v>40179</v>
      </c>
      <c r="D2158" s="1" t="s">
        <v>36</v>
      </c>
      <c r="E2158" s="1" t="str">
        <f t="shared" si="297"/>
        <v>*</v>
      </c>
      <c r="F2158" s="1" t="str">
        <f t="shared" si="298"/>
        <v>*</v>
      </c>
      <c r="G2158" s="1" t="str">
        <f t="shared" si="299"/>
        <v>*</v>
      </c>
      <c r="J2158" s="1" t="str">
        <f t="shared" si="300"/>
        <v>*</v>
      </c>
      <c r="P2158" s="1">
        <v>43</v>
      </c>
      <c r="Q2158" s="1">
        <f t="shared" si="305"/>
        <v>0.05</v>
      </c>
      <c r="T2158" s="4">
        <v>294.13</v>
      </c>
      <c r="U2158" s="9">
        <f t="shared" si="301"/>
        <v>0</v>
      </c>
      <c r="V2158" s="4">
        <f t="shared" si="302"/>
        <v>6.8402325581395349</v>
      </c>
      <c r="W2158" s="1" t="s">
        <v>21</v>
      </c>
      <c r="X2158" s="1">
        <v>6.92</v>
      </c>
      <c r="Y2158" s="4">
        <f t="shared" si="303"/>
        <v>301.05</v>
      </c>
      <c r="Z2158" s="1" t="s">
        <v>15</v>
      </c>
      <c r="AA2158" s="1" t="s">
        <v>23</v>
      </c>
      <c r="AB2158" s="1" t="s">
        <v>29</v>
      </c>
      <c r="AC2158" s="1" t="s">
        <v>40</v>
      </c>
      <c r="AD2158" s="1" t="s">
        <v>19</v>
      </c>
      <c r="AE2158" s="2">
        <v>40181</v>
      </c>
    </row>
    <row r="2159" spans="1:31" x14ac:dyDescent="0.25">
      <c r="A2159">
        <f t="shared" si="304"/>
        <v>2158</v>
      </c>
      <c r="B2159" s="1">
        <v>710</v>
      </c>
      <c r="C2159" s="2">
        <v>40179</v>
      </c>
      <c r="D2159" s="1" t="s">
        <v>13</v>
      </c>
      <c r="E2159" s="1" t="str">
        <f t="shared" si="297"/>
        <v>*</v>
      </c>
      <c r="F2159" s="1" t="str">
        <f t="shared" si="298"/>
        <v>*</v>
      </c>
      <c r="G2159" s="1" t="str">
        <f t="shared" si="299"/>
        <v>*</v>
      </c>
      <c r="J2159" s="1" t="str">
        <f t="shared" si="300"/>
        <v>*</v>
      </c>
      <c r="P2159" s="1">
        <v>42</v>
      </c>
      <c r="Q2159" s="1">
        <f t="shared" si="305"/>
        <v>0.05</v>
      </c>
      <c r="T2159" s="4">
        <v>161.77000000000001</v>
      </c>
      <c r="U2159" s="9">
        <f t="shared" si="301"/>
        <v>0</v>
      </c>
      <c r="V2159" s="4">
        <f t="shared" si="302"/>
        <v>3.851666666666667</v>
      </c>
      <c r="W2159" s="1" t="s">
        <v>21</v>
      </c>
      <c r="X2159" s="1">
        <v>5.47</v>
      </c>
      <c r="Y2159" s="4">
        <f t="shared" si="303"/>
        <v>167.24</v>
      </c>
      <c r="Z2159" s="1" t="s">
        <v>51</v>
      </c>
      <c r="AA2159" s="1" t="s">
        <v>28</v>
      </c>
      <c r="AB2159" s="1" t="s">
        <v>29</v>
      </c>
      <c r="AC2159" s="1" t="s">
        <v>43</v>
      </c>
      <c r="AD2159" s="1" t="s">
        <v>19</v>
      </c>
      <c r="AE2159" s="2">
        <v>40183</v>
      </c>
    </row>
    <row r="2160" spans="1:31" x14ac:dyDescent="0.25">
      <c r="A2160">
        <f t="shared" si="304"/>
        <v>2159</v>
      </c>
      <c r="B2160" s="1">
        <v>48480</v>
      </c>
      <c r="C2160" s="2">
        <v>40180</v>
      </c>
      <c r="D2160" s="1" t="s">
        <v>32</v>
      </c>
      <c r="E2160" s="1" t="str">
        <f t="shared" si="297"/>
        <v>***</v>
      </c>
      <c r="F2160" s="1" t="str">
        <f t="shared" si="298"/>
        <v>***</v>
      </c>
      <c r="G2160" s="1" t="str">
        <f t="shared" si="299"/>
        <v>***</v>
      </c>
      <c r="J2160" s="1" t="str">
        <f t="shared" si="300"/>
        <v>***</v>
      </c>
      <c r="P2160" s="1">
        <v>32</v>
      </c>
      <c r="Q2160" s="1">
        <f t="shared" si="305"/>
        <v>0.04</v>
      </c>
      <c r="T2160" s="4">
        <v>11103.75</v>
      </c>
      <c r="U2160" s="9">
        <f t="shared" si="301"/>
        <v>1</v>
      </c>
      <c r="V2160" s="4">
        <f t="shared" si="302"/>
        <v>346.9921875</v>
      </c>
      <c r="W2160" s="1" t="s">
        <v>33</v>
      </c>
      <c r="X2160" s="1">
        <v>99</v>
      </c>
      <c r="Y2160" s="4">
        <f t="shared" si="303"/>
        <v>11202.75</v>
      </c>
      <c r="Z2160" s="1" t="s">
        <v>51</v>
      </c>
      <c r="AA2160" s="1" t="s">
        <v>28</v>
      </c>
      <c r="AB2160" s="1" t="s">
        <v>29</v>
      </c>
      <c r="AC2160" s="1" t="s">
        <v>55</v>
      </c>
      <c r="AD2160" s="1" t="s">
        <v>35</v>
      </c>
      <c r="AE2160" s="2">
        <v>40183</v>
      </c>
    </row>
    <row r="2161" spans="1:31" x14ac:dyDescent="0.25">
      <c r="A2161">
        <f t="shared" si="304"/>
        <v>2160</v>
      </c>
      <c r="B2161" s="1">
        <v>38215</v>
      </c>
      <c r="C2161" s="2">
        <v>40180</v>
      </c>
      <c r="D2161" s="1" t="s">
        <v>32</v>
      </c>
      <c r="E2161" s="1" t="str">
        <f t="shared" si="297"/>
        <v>***</v>
      </c>
      <c r="F2161" s="1" t="str">
        <f t="shared" si="298"/>
        <v>***</v>
      </c>
      <c r="G2161" s="1" t="str">
        <f t="shared" si="299"/>
        <v>***</v>
      </c>
      <c r="J2161" s="1" t="str">
        <f t="shared" si="300"/>
        <v>***</v>
      </c>
      <c r="P2161" s="1">
        <v>38</v>
      </c>
      <c r="Q2161" s="1">
        <f t="shared" si="305"/>
        <v>0.04</v>
      </c>
      <c r="T2161" s="4">
        <v>3676.96</v>
      </c>
      <c r="U2161" s="9">
        <f t="shared" si="301"/>
        <v>1</v>
      </c>
      <c r="V2161" s="4">
        <f t="shared" si="302"/>
        <v>96.762105263157892</v>
      </c>
      <c r="W2161" s="1" t="s">
        <v>14</v>
      </c>
      <c r="X2161" s="1">
        <v>19.989999999999998</v>
      </c>
      <c r="Y2161" s="4">
        <f t="shared" si="303"/>
        <v>3696.95</v>
      </c>
      <c r="Z2161" s="1" t="s">
        <v>49</v>
      </c>
      <c r="AA2161" s="1" t="s">
        <v>23</v>
      </c>
      <c r="AB2161" s="1" t="s">
        <v>29</v>
      </c>
      <c r="AC2161" s="1" t="s">
        <v>40</v>
      </c>
      <c r="AD2161" s="1" t="s">
        <v>19</v>
      </c>
      <c r="AE2161" s="2">
        <v>40182</v>
      </c>
    </row>
    <row r="2162" spans="1:31" x14ac:dyDescent="0.25">
      <c r="A2162">
        <f t="shared" si="304"/>
        <v>2161</v>
      </c>
      <c r="B2162" s="1">
        <v>25860</v>
      </c>
      <c r="C2162" s="2">
        <v>40180</v>
      </c>
      <c r="D2162" s="1" t="s">
        <v>13</v>
      </c>
      <c r="E2162" s="1" t="str">
        <f t="shared" si="297"/>
        <v>*</v>
      </c>
      <c r="F2162" s="1" t="str">
        <f t="shared" si="298"/>
        <v>*</v>
      </c>
      <c r="G2162" s="1" t="str">
        <f t="shared" si="299"/>
        <v>*</v>
      </c>
      <c r="J2162" s="1" t="str">
        <f t="shared" si="300"/>
        <v>*</v>
      </c>
      <c r="P2162" s="1">
        <v>23</v>
      </c>
      <c r="Q2162" s="1">
        <f t="shared" si="305"/>
        <v>3.5000000000000003E-2</v>
      </c>
      <c r="T2162" s="4">
        <v>1288.7784999999999</v>
      </c>
      <c r="U2162" s="9">
        <f t="shared" si="301"/>
        <v>1</v>
      </c>
      <c r="V2162" s="4">
        <f t="shared" si="302"/>
        <v>56.033847826086955</v>
      </c>
      <c r="W2162" s="1" t="s">
        <v>21</v>
      </c>
      <c r="X2162" s="1">
        <v>19.989999999999998</v>
      </c>
      <c r="Y2162" s="4">
        <f t="shared" si="303"/>
        <v>1308.7684999999999</v>
      </c>
      <c r="Z2162" s="1" t="s">
        <v>53</v>
      </c>
      <c r="AA2162" s="1" t="s">
        <v>16</v>
      </c>
      <c r="AB2162" s="1" t="s">
        <v>24</v>
      </c>
      <c r="AC2162" s="1" t="s">
        <v>25</v>
      </c>
      <c r="AD2162" s="1" t="s">
        <v>19</v>
      </c>
      <c r="AE2162" s="2">
        <v>40189</v>
      </c>
    </row>
    <row r="2163" spans="1:31" x14ac:dyDescent="0.25">
      <c r="A2163">
        <f t="shared" si="304"/>
        <v>2162</v>
      </c>
      <c r="B2163" s="1">
        <v>38215</v>
      </c>
      <c r="C2163" s="2">
        <v>40180</v>
      </c>
      <c r="D2163" s="1" t="s">
        <v>32</v>
      </c>
      <c r="E2163" s="1" t="str">
        <f t="shared" si="297"/>
        <v>***</v>
      </c>
      <c r="F2163" s="1" t="str">
        <f t="shared" si="298"/>
        <v>***</v>
      </c>
      <c r="G2163" s="1" t="str">
        <f t="shared" si="299"/>
        <v>***</v>
      </c>
      <c r="J2163" s="1" t="str">
        <f t="shared" si="300"/>
        <v>***</v>
      </c>
      <c r="P2163" s="1">
        <v>42</v>
      </c>
      <c r="Q2163" s="1">
        <f t="shared" si="305"/>
        <v>0.05</v>
      </c>
      <c r="T2163" s="4">
        <v>756.72950000000003</v>
      </c>
      <c r="U2163" s="9">
        <f t="shared" si="301"/>
        <v>0</v>
      </c>
      <c r="V2163" s="4">
        <f t="shared" si="302"/>
        <v>18.017369047619049</v>
      </c>
      <c r="W2163" s="1" t="s">
        <v>21</v>
      </c>
      <c r="X2163" s="1">
        <v>4.8099999999999996</v>
      </c>
      <c r="Y2163" s="4">
        <f t="shared" si="303"/>
        <v>761.53949999999998</v>
      </c>
      <c r="Z2163" s="1" t="s">
        <v>49</v>
      </c>
      <c r="AA2163" s="1" t="s">
        <v>23</v>
      </c>
      <c r="AB2163" s="1" t="s">
        <v>24</v>
      </c>
      <c r="AC2163" s="1" t="s">
        <v>25</v>
      </c>
      <c r="AD2163" s="1" t="s">
        <v>26</v>
      </c>
      <c r="AE2163" s="2">
        <v>40181</v>
      </c>
    </row>
    <row r="2164" spans="1:31" x14ac:dyDescent="0.25">
      <c r="A2164">
        <f t="shared" si="304"/>
        <v>2163</v>
      </c>
      <c r="B2164" s="1">
        <v>25860</v>
      </c>
      <c r="C2164" s="2">
        <v>40180</v>
      </c>
      <c r="D2164" s="1" t="s">
        <v>13</v>
      </c>
      <c r="E2164" s="1" t="str">
        <f t="shared" si="297"/>
        <v>*</v>
      </c>
      <c r="F2164" s="1" t="str">
        <f t="shared" si="298"/>
        <v>*</v>
      </c>
      <c r="G2164" s="1" t="str">
        <f t="shared" si="299"/>
        <v>*</v>
      </c>
      <c r="J2164" s="1" t="str">
        <f t="shared" si="300"/>
        <v>*</v>
      </c>
      <c r="P2164" s="1">
        <v>9</v>
      </c>
      <c r="Q2164" s="1">
        <f t="shared" si="305"/>
        <v>0.01</v>
      </c>
      <c r="T2164" s="4">
        <v>740.2</v>
      </c>
      <c r="U2164" s="9">
        <f t="shared" si="301"/>
        <v>0</v>
      </c>
      <c r="V2164" s="4">
        <f t="shared" si="302"/>
        <v>82.244444444444454</v>
      </c>
      <c r="W2164" s="1" t="s">
        <v>14</v>
      </c>
      <c r="X2164" s="1">
        <v>5.01</v>
      </c>
      <c r="Y2164" s="4">
        <f t="shared" si="303"/>
        <v>745.21</v>
      </c>
      <c r="Z2164" s="1" t="s">
        <v>53</v>
      </c>
      <c r="AA2164" s="1" t="s">
        <v>16</v>
      </c>
      <c r="AB2164" s="1" t="s">
        <v>29</v>
      </c>
      <c r="AC2164" s="1" t="s">
        <v>57</v>
      </c>
      <c r="AD2164" s="1" t="s">
        <v>19</v>
      </c>
      <c r="AE2164" s="2">
        <v>40182</v>
      </c>
    </row>
    <row r="2165" spans="1:31" x14ac:dyDescent="0.25">
      <c r="A2165">
        <f t="shared" si="304"/>
        <v>2164</v>
      </c>
      <c r="B2165" s="1">
        <v>54145</v>
      </c>
      <c r="C2165" s="2">
        <v>40180</v>
      </c>
      <c r="D2165" s="1" t="s">
        <v>13</v>
      </c>
      <c r="E2165" s="1" t="str">
        <f t="shared" si="297"/>
        <v>*</v>
      </c>
      <c r="F2165" s="1" t="str">
        <f t="shared" si="298"/>
        <v>*</v>
      </c>
      <c r="G2165" s="1" t="str">
        <f t="shared" si="299"/>
        <v>*</v>
      </c>
      <c r="J2165" s="1" t="str">
        <f t="shared" si="300"/>
        <v>*</v>
      </c>
      <c r="P2165" s="1">
        <v>34</v>
      </c>
      <c r="Q2165" s="1">
        <f t="shared" si="305"/>
        <v>0.04</v>
      </c>
      <c r="T2165" s="4">
        <v>70.25</v>
      </c>
      <c r="U2165" s="9">
        <f t="shared" si="301"/>
        <v>0</v>
      </c>
      <c r="V2165" s="4">
        <f t="shared" si="302"/>
        <v>2.0661764705882355</v>
      </c>
      <c r="W2165" s="1" t="s">
        <v>21</v>
      </c>
      <c r="X2165" s="1">
        <v>5.33</v>
      </c>
      <c r="Y2165" s="4">
        <f t="shared" si="303"/>
        <v>75.58</v>
      </c>
      <c r="Z2165" s="1" t="s">
        <v>22</v>
      </c>
      <c r="AA2165" s="1" t="s">
        <v>37</v>
      </c>
      <c r="AB2165" s="1" t="s">
        <v>17</v>
      </c>
      <c r="AC2165" s="1" t="s">
        <v>18</v>
      </c>
      <c r="AD2165" s="1" t="s">
        <v>19</v>
      </c>
      <c r="AE2165" s="2">
        <v>40180</v>
      </c>
    </row>
    <row r="2166" spans="1:31" x14ac:dyDescent="0.25">
      <c r="A2166">
        <f t="shared" si="304"/>
        <v>2165</v>
      </c>
      <c r="B2166" s="1">
        <v>29058</v>
      </c>
      <c r="C2166" s="2">
        <v>40181</v>
      </c>
      <c r="D2166" s="1" t="s">
        <v>20</v>
      </c>
      <c r="E2166" s="1" t="str">
        <f t="shared" si="297"/>
        <v>*</v>
      </c>
      <c r="F2166" s="1" t="str">
        <f t="shared" si="298"/>
        <v>**</v>
      </c>
      <c r="G2166" s="1" t="str">
        <f t="shared" si="299"/>
        <v>**</v>
      </c>
      <c r="J2166" s="1" t="str">
        <f t="shared" si="300"/>
        <v>**</v>
      </c>
      <c r="P2166" s="1">
        <v>33</v>
      </c>
      <c r="Q2166" s="1">
        <f t="shared" si="305"/>
        <v>0.04</v>
      </c>
      <c r="T2166" s="4">
        <v>28389.14</v>
      </c>
      <c r="U2166" s="9">
        <f t="shared" si="301"/>
        <v>1</v>
      </c>
      <c r="V2166" s="4">
        <f t="shared" si="302"/>
        <v>860.27696969696967</v>
      </c>
      <c r="W2166" s="1" t="s">
        <v>33</v>
      </c>
      <c r="X2166" s="1">
        <v>44.55</v>
      </c>
      <c r="Y2166" s="4">
        <f t="shared" si="303"/>
        <v>28433.69</v>
      </c>
      <c r="Z2166" s="1" t="s">
        <v>46</v>
      </c>
      <c r="AA2166" s="1" t="s">
        <v>16</v>
      </c>
      <c r="AB2166" s="1" t="s">
        <v>17</v>
      </c>
      <c r="AC2166" s="1" t="s">
        <v>62</v>
      </c>
      <c r="AD2166" s="1" t="s">
        <v>59</v>
      </c>
      <c r="AE2166" s="2">
        <v>40183</v>
      </c>
    </row>
    <row r="2167" spans="1:31" x14ac:dyDescent="0.25">
      <c r="A2167">
        <f t="shared" si="304"/>
        <v>2166</v>
      </c>
      <c r="B2167" s="1">
        <v>8998</v>
      </c>
      <c r="C2167" s="2">
        <v>40181</v>
      </c>
      <c r="D2167" s="1" t="s">
        <v>13</v>
      </c>
      <c r="E2167" s="1" t="str">
        <f t="shared" si="297"/>
        <v>*</v>
      </c>
      <c r="F2167" s="1" t="str">
        <f t="shared" si="298"/>
        <v>*</v>
      </c>
      <c r="G2167" s="1" t="str">
        <f t="shared" si="299"/>
        <v>*</v>
      </c>
      <c r="J2167" s="1" t="str">
        <f t="shared" si="300"/>
        <v>*</v>
      </c>
      <c r="P2167" s="1">
        <v>37</v>
      </c>
      <c r="Q2167" s="1">
        <f t="shared" si="305"/>
        <v>0.04</v>
      </c>
      <c r="T2167" s="4">
        <v>1767.88</v>
      </c>
      <c r="U2167" s="9">
        <f t="shared" si="301"/>
        <v>1</v>
      </c>
      <c r="V2167" s="4">
        <f t="shared" si="302"/>
        <v>47.780540540540542</v>
      </c>
      <c r="W2167" s="1" t="s">
        <v>21</v>
      </c>
      <c r="X2167" s="1">
        <v>13.66</v>
      </c>
      <c r="Y2167" s="4">
        <f t="shared" si="303"/>
        <v>1781.5400000000002</v>
      </c>
      <c r="Z2167" s="1" t="s">
        <v>51</v>
      </c>
      <c r="AA2167" s="1" t="s">
        <v>16</v>
      </c>
      <c r="AB2167" s="1" t="s">
        <v>29</v>
      </c>
      <c r="AC2167" s="1" t="s">
        <v>63</v>
      </c>
      <c r="AD2167" s="1" t="s">
        <v>19</v>
      </c>
      <c r="AE2167" s="2">
        <v>40185</v>
      </c>
    </row>
    <row r="2168" spans="1:31" x14ac:dyDescent="0.25">
      <c r="A2168">
        <f t="shared" si="304"/>
        <v>2167</v>
      </c>
      <c r="B2168" s="1">
        <v>20449</v>
      </c>
      <c r="C2168" s="2">
        <v>40181</v>
      </c>
      <c r="D2168" s="1" t="s">
        <v>36</v>
      </c>
      <c r="E2168" s="1" t="str">
        <f t="shared" si="297"/>
        <v>*</v>
      </c>
      <c r="F2168" s="1" t="str">
        <f t="shared" si="298"/>
        <v>*</v>
      </c>
      <c r="G2168" s="1" t="str">
        <f t="shared" si="299"/>
        <v>*</v>
      </c>
      <c r="J2168" s="1" t="str">
        <f t="shared" si="300"/>
        <v>*</v>
      </c>
      <c r="P2168" s="1">
        <v>19</v>
      </c>
      <c r="Q2168" s="1">
        <f t="shared" si="305"/>
        <v>0.02</v>
      </c>
      <c r="T2168" s="4">
        <v>1216.5</v>
      </c>
      <c r="U2168" s="9">
        <f t="shared" si="301"/>
        <v>1</v>
      </c>
      <c r="V2168" s="4">
        <f t="shared" si="302"/>
        <v>64.026315789473685</v>
      </c>
      <c r="W2168" s="1" t="s">
        <v>21</v>
      </c>
      <c r="X2168" s="1">
        <v>19.989999999999998</v>
      </c>
      <c r="Y2168" s="4">
        <f t="shared" si="303"/>
        <v>1236.49</v>
      </c>
      <c r="Z2168" s="1" t="s">
        <v>64</v>
      </c>
      <c r="AA2168" s="1" t="s">
        <v>23</v>
      </c>
      <c r="AB2168" s="1" t="s">
        <v>29</v>
      </c>
      <c r="AC2168" s="1" t="s">
        <v>43</v>
      </c>
      <c r="AD2168" s="1" t="s">
        <v>19</v>
      </c>
      <c r="AE2168" s="2">
        <v>40182</v>
      </c>
    </row>
    <row r="2169" spans="1:31" x14ac:dyDescent="0.25">
      <c r="A2169">
        <f t="shared" si="304"/>
        <v>2168</v>
      </c>
      <c r="B2169" s="1">
        <v>29058</v>
      </c>
      <c r="C2169" s="2">
        <v>40181</v>
      </c>
      <c r="D2169" s="1" t="s">
        <v>20</v>
      </c>
      <c r="E2169" s="1" t="str">
        <f t="shared" si="297"/>
        <v>*</v>
      </c>
      <c r="F2169" s="1" t="str">
        <f t="shared" si="298"/>
        <v>**</v>
      </c>
      <c r="G2169" s="1" t="str">
        <f t="shared" si="299"/>
        <v>**</v>
      </c>
      <c r="J2169" s="1" t="str">
        <f t="shared" si="300"/>
        <v>**</v>
      </c>
      <c r="P2169" s="1">
        <v>41</v>
      </c>
      <c r="Q2169" s="1">
        <f t="shared" si="305"/>
        <v>0.05</v>
      </c>
      <c r="T2169" s="4">
        <v>1011.67</v>
      </c>
      <c r="U2169" s="9">
        <f t="shared" si="301"/>
        <v>1</v>
      </c>
      <c r="V2169" s="4">
        <f t="shared" si="302"/>
        <v>24.674878048780485</v>
      </c>
      <c r="W2169" s="1" t="s">
        <v>21</v>
      </c>
      <c r="X2169" s="1">
        <v>8.7899999999999991</v>
      </c>
      <c r="Y2169" s="4">
        <f t="shared" si="303"/>
        <v>1020.4599999999999</v>
      </c>
      <c r="Z2169" s="1" t="s">
        <v>51</v>
      </c>
      <c r="AA2169" s="1" t="s">
        <v>16</v>
      </c>
      <c r="AB2169" s="1" t="s">
        <v>29</v>
      </c>
      <c r="AC2169" s="1" t="s">
        <v>55</v>
      </c>
      <c r="AD2169" s="1" t="s">
        <v>19</v>
      </c>
      <c r="AE2169" s="2">
        <v>40181</v>
      </c>
    </row>
    <row r="2170" spans="1:31" x14ac:dyDescent="0.25">
      <c r="A2170">
        <f t="shared" si="304"/>
        <v>2169</v>
      </c>
      <c r="B2170" s="1">
        <v>57606</v>
      </c>
      <c r="C2170" s="2">
        <v>40181</v>
      </c>
      <c r="D2170" s="1" t="s">
        <v>27</v>
      </c>
      <c r="E2170" s="1" t="str">
        <f t="shared" si="297"/>
        <v>*</v>
      </c>
      <c r="F2170" s="1" t="str">
        <f t="shared" si="298"/>
        <v>*</v>
      </c>
      <c r="G2170" s="1" t="str">
        <f t="shared" si="299"/>
        <v>*</v>
      </c>
      <c r="J2170" s="1" t="str">
        <f t="shared" si="300"/>
        <v>*</v>
      </c>
      <c r="P2170" s="1">
        <v>37</v>
      </c>
      <c r="Q2170" s="1">
        <f t="shared" si="305"/>
        <v>0.04</v>
      </c>
      <c r="T2170" s="4">
        <v>294.48</v>
      </c>
      <c r="U2170" s="9">
        <f t="shared" si="301"/>
        <v>0</v>
      </c>
      <c r="V2170" s="4">
        <f t="shared" si="302"/>
        <v>7.9589189189189193</v>
      </c>
      <c r="W2170" s="1" t="s">
        <v>21</v>
      </c>
      <c r="X2170" s="1">
        <v>3.62</v>
      </c>
      <c r="Y2170" s="4">
        <f t="shared" si="303"/>
        <v>298.10000000000002</v>
      </c>
      <c r="Z2170" s="1" t="s">
        <v>22</v>
      </c>
      <c r="AA2170" s="1" t="s">
        <v>16</v>
      </c>
      <c r="AB2170" s="1" t="s">
        <v>24</v>
      </c>
      <c r="AC2170" s="1" t="s">
        <v>38</v>
      </c>
      <c r="AD2170" s="1" t="s">
        <v>41</v>
      </c>
      <c r="AE2170" s="2">
        <v>40182</v>
      </c>
    </row>
    <row r="2171" spans="1:31" x14ac:dyDescent="0.25">
      <c r="A2171">
        <f t="shared" si="304"/>
        <v>2170</v>
      </c>
      <c r="B2171" s="1">
        <v>29058</v>
      </c>
      <c r="C2171" s="2">
        <v>40181</v>
      </c>
      <c r="D2171" s="1" t="s">
        <v>20</v>
      </c>
      <c r="E2171" s="1" t="str">
        <f t="shared" si="297"/>
        <v>*</v>
      </c>
      <c r="F2171" s="1" t="str">
        <f t="shared" si="298"/>
        <v>**</v>
      </c>
      <c r="G2171" s="1" t="str">
        <f t="shared" si="299"/>
        <v>**</v>
      </c>
      <c r="J2171" s="1" t="str">
        <f t="shared" si="300"/>
        <v>**</v>
      </c>
      <c r="P2171" s="1">
        <v>43</v>
      </c>
      <c r="Q2171" s="1">
        <f t="shared" si="305"/>
        <v>0.05</v>
      </c>
      <c r="T2171" s="4">
        <v>287.61</v>
      </c>
      <c r="U2171" s="9">
        <f t="shared" si="301"/>
        <v>0</v>
      </c>
      <c r="V2171" s="4">
        <f t="shared" si="302"/>
        <v>6.688604651162791</v>
      </c>
      <c r="W2171" s="1" t="s">
        <v>21</v>
      </c>
      <c r="X2171" s="1">
        <v>6.35</v>
      </c>
      <c r="Y2171" s="4">
        <f t="shared" si="303"/>
        <v>293.96000000000004</v>
      </c>
      <c r="Z2171" s="1" t="s">
        <v>51</v>
      </c>
      <c r="AA2171" s="1" t="s">
        <v>16</v>
      </c>
      <c r="AB2171" s="1" t="s">
        <v>29</v>
      </c>
      <c r="AC2171" s="1" t="s">
        <v>40</v>
      </c>
      <c r="AD2171" s="1" t="s">
        <v>19</v>
      </c>
      <c r="AE2171" s="2">
        <v>40183</v>
      </c>
    </row>
    <row r="2172" spans="1:31" x14ac:dyDescent="0.25">
      <c r="A2172">
        <f t="shared" si="304"/>
        <v>2171</v>
      </c>
      <c r="B2172" s="1">
        <v>8998</v>
      </c>
      <c r="C2172" s="2">
        <v>40181</v>
      </c>
      <c r="D2172" s="1" t="s">
        <v>13</v>
      </c>
      <c r="E2172" s="1" t="str">
        <f t="shared" si="297"/>
        <v>*</v>
      </c>
      <c r="F2172" s="1" t="str">
        <f t="shared" si="298"/>
        <v>*</v>
      </c>
      <c r="G2172" s="1" t="str">
        <f t="shared" si="299"/>
        <v>*</v>
      </c>
      <c r="J2172" s="1" t="str">
        <f t="shared" si="300"/>
        <v>*</v>
      </c>
      <c r="P2172" s="1">
        <v>12</v>
      </c>
      <c r="Q2172" s="1">
        <f t="shared" si="305"/>
        <v>0.02</v>
      </c>
      <c r="T2172" s="4">
        <v>277.42</v>
      </c>
      <c r="U2172" s="9">
        <f t="shared" si="301"/>
        <v>0</v>
      </c>
      <c r="V2172" s="4">
        <f t="shared" si="302"/>
        <v>23.118333333333336</v>
      </c>
      <c r="W2172" s="1" t="s">
        <v>21</v>
      </c>
      <c r="X2172" s="1">
        <v>1.99</v>
      </c>
      <c r="Y2172" s="4">
        <f t="shared" si="303"/>
        <v>279.41000000000003</v>
      </c>
      <c r="Z2172" s="1" t="s">
        <v>51</v>
      </c>
      <c r="AA2172" s="1" t="s">
        <v>16</v>
      </c>
      <c r="AB2172" s="1" t="s">
        <v>24</v>
      </c>
      <c r="AC2172" s="1" t="s">
        <v>38</v>
      </c>
      <c r="AD2172" s="1" t="s">
        <v>41</v>
      </c>
      <c r="AE2172" s="2">
        <v>40183</v>
      </c>
    </row>
    <row r="2173" spans="1:31" x14ac:dyDescent="0.25">
      <c r="A2173">
        <f t="shared" si="304"/>
        <v>2172</v>
      </c>
      <c r="B2173" s="1">
        <v>8998</v>
      </c>
      <c r="C2173" s="2">
        <v>40181</v>
      </c>
      <c r="D2173" s="1" t="s">
        <v>13</v>
      </c>
      <c r="E2173" s="1" t="str">
        <f t="shared" si="297"/>
        <v>*</v>
      </c>
      <c r="F2173" s="1" t="str">
        <f t="shared" si="298"/>
        <v>*</v>
      </c>
      <c r="G2173" s="1" t="str">
        <f t="shared" si="299"/>
        <v>*</v>
      </c>
      <c r="J2173" s="1" t="str">
        <f t="shared" si="300"/>
        <v>*</v>
      </c>
      <c r="P2173" s="1">
        <v>13</v>
      </c>
      <c r="Q2173" s="1">
        <f t="shared" si="305"/>
        <v>0.02</v>
      </c>
      <c r="T2173" s="4">
        <v>178.13</v>
      </c>
      <c r="U2173" s="9">
        <f t="shared" si="301"/>
        <v>0</v>
      </c>
      <c r="V2173" s="4">
        <f t="shared" si="302"/>
        <v>13.702307692307691</v>
      </c>
      <c r="W2173" s="1" t="s">
        <v>21</v>
      </c>
      <c r="X2173" s="1">
        <v>5.5</v>
      </c>
      <c r="Y2173" s="4">
        <f t="shared" si="303"/>
        <v>183.63</v>
      </c>
      <c r="Z2173" s="1" t="s">
        <v>51</v>
      </c>
      <c r="AA2173" s="1" t="s">
        <v>16</v>
      </c>
      <c r="AB2173" s="1" t="s">
        <v>29</v>
      </c>
      <c r="AC2173" s="1" t="s">
        <v>55</v>
      </c>
      <c r="AD2173" s="1" t="s">
        <v>19</v>
      </c>
      <c r="AE2173" s="2">
        <v>40186</v>
      </c>
    </row>
    <row r="2174" spans="1:31" x14ac:dyDescent="0.25">
      <c r="A2174">
        <f t="shared" si="304"/>
        <v>2173</v>
      </c>
      <c r="B2174" s="1">
        <v>29058</v>
      </c>
      <c r="C2174" s="2">
        <v>40181</v>
      </c>
      <c r="D2174" s="1" t="s">
        <v>20</v>
      </c>
      <c r="E2174" s="1" t="str">
        <f t="shared" si="297"/>
        <v>*</v>
      </c>
      <c r="F2174" s="1" t="str">
        <f t="shared" si="298"/>
        <v>**</v>
      </c>
      <c r="G2174" s="1" t="str">
        <f t="shared" si="299"/>
        <v>**</v>
      </c>
      <c r="J2174" s="1" t="str">
        <f t="shared" si="300"/>
        <v>**</v>
      </c>
      <c r="P2174" s="1">
        <v>23</v>
      </c>
      <c r="Q2174" s="1">
        <f t="shared" si="305"/>
        <v>3.5000000000000003E-2</v>
      </c>
      <c r="T2174" s="4">
        <v>128.52000000000001</v>
      </c>
      <c r="U2174" s="9">
        <f t="shared" si="301"/>
        <v>0</v>
      </c>
      <c r="V2174" s="4">
        <f t="shared" si="302"/>
        <v>5.5878260869565226</v>
      </c>
      <c r="W2174" s="1" t="s">
        <v>21</v>
      </c>
      <c r="X2174" s="1">
        <v>1</v>
      </c>
      <c r="Y2174" s="4">
        <f t="shared" si="303"/>
        <v>129.52000000000001</v>
      </c>
      <c r="Z2174" s="1" t="s">
        <v>51</v>
      </c>
      <c r="AA2174" s="1" t="s">
        <v>16</v>
      </c>
      <c r="AB2174" s="1" t="s">
        <v>29</v>
      </c>
      <c r="AC2174" s="1" t="s">
        <v>30</v>
      </c>
      <c r="AD2174" s="1" t="s">
        <v>31</v>
      </c>
      <c r="AE2174" s="2">
        <v>40182</v>
      </c>
    </row>
    <row r="2175" spans="1:31" x14ac:dyDescent="0.25">
      <c r="A2175">
        <f t="shared" si="304"/>
        <v>2174</v>
      </c>
      <c r="B2175" s="1">
        <v>46050</v>
      </c>
      <c r="C2175" s="2">
        <v>40182</v>
      </c>
      <c r="D2175" s="1" t="s">
        <v>20</v>
      </c>
      <c r="E2175" s="1" t="str">
        <f t="shared" si="297"/>
        <v>*</v>
      </c>
      <c r="F2175" s="1" t="str">
        <f t="shared" si="298"/>
        <v>**</v>
      </c>
      <c r="G2175" s="1" t="str">
        <f t="shared" si="299"/>
        <v>**</v>
      </c>
      <c r="J2175" s="1" t="str">
        <f t="shared" si="300"/>
        <v>**</v>
      </c>
      <c r="P2175" s="1">
        <v>48</v>
      </c>
      <c r="Q2175" s="1">
        <f t="shared" si="305"/>
        <v>0.05</v>
      </c>
      <c r="T2175" s="4">
        <v>4813.67</v>
      </c>
      <c r="U2175" s="9">
        <f t="shared" si="301"/>
        <v>1</v>
      </c>
      <c r="V2175" s="4">
        <f t="shared" si="302"/>
        <v>100.28479166666666</v>
      </c>
      <c r="W2175" s="1" t="s">
        <v>14</v>
      </c>
      <c r="X2175" s="1">
        <v>19.989999999999998</v>
      </c>
      <c r="Y2175" s="4">
        <f t="shared" si="303"/>
        <v>4833.66</v>
      </c>
      <c r="Z2175" s="1" t="s">
        <v>22</v>
      </c>
      <c r="AA2175" s="1" t="s">
        <v>37</v>
      </c>
      <c r="AB2175" s="1" t="s">
        <v>29</v>
      </c>
      <c r="AC2175" s="1" t="s">
        <v>55</v>
      </c>
      <c r="AD2175" s="1" t="s">
        <v>19</v>
      </c>
      <c r="AE2175" s="2">
        <v>40185</v>
      </c>
    </row>
    <row r="2176" spans="1:31" x14ac:dyDescent="0.25">
      <c r="A2176">
        <f t="shared" si="304"/>
        <v>2175</v>
      </c>
      <c r="B2176" s="1">
        <v>46050</v>
      </c>
      <c r="C2176" s="2">
        <v>40182</v>
      </c>
      <c r="D2176" s="1" t="s">
        <v>20</v>
      </c>
      <c r="E2176" s="1" t="str">
        <f t="shared" si="297"/>
        <v>*</v>
      </c>
      <c r="F2176" s="1" t="str">
        <f t="shared" si="298"/>
        <v>**</v>
      </c>
      <c r="G2176" s="1" t="str">
        <f t="shared" si="299"/>
        <v>**</v>
      </c>
      <c r="J2176" s="1" t="str">
        <f t="shared" si="300"/>
        <v>**</v>
      </c>
      <c r="P2176" s="1">
        <v>5</v>
      </c>
      <c r="Q2176" s="1">
        <f t="shared" si="305"/>
        <v>0.01</v>
      </c>
      <c r="T2176" s="4">
        <v>2249.0500000000002</v>
      </c>
      <c r="U2176" s="9">
        <f t="shared" si="301"/>
        <v>1</v>
      </c>
      <c r="V2176" s="4">
        <f t="shared" si="302"/>
        <v>449.81000000000006</v>
      </c>
      <c r="W2176" s="1" t="s">
        <v>21</v>
      </c>
      <c r="X2176" s="1">
        <v>24.49</v>
      </c>
      <c r="Y2176" s="4">
        <f t="shared" si="303"/>
        <v>2273.54</v>
      </c>
      <c r="Z2176" s="1" t="s">
        <v>22</v>
      </c>
      <c r="AA2176" s="1" t="s">
        <v>37</v>
      </c>
      <c r="AB2176" s="1" t="s">
        <v>24</v>
      </c>
      <c r="AC2176" s="1" t="s">
        <v>47</v>
      </c>
      <c r="AD2176" s="1" t="s">
        <v>48</v>
      </c>
      <c r="AE2176" s="2">
        <v>40183</v>
      </c>
    </row>
    <row r="2177" spans="1:31" x14ac:dyDescent="0.25">
      <c r="A2177">
        <f t="shared" si="304"/>
        <v>2176</v>
      </c>
      <c r="B2177" s="1">
        <v>46050</v>
      </c>
      <c r="C2177" s="2">
        <v>40182</v>
      </c>
      <c r="D2177" s="1" t="s">
        <v>20</v>
      </c>
      <c r="E2177" s="1" t="str">
        <f t="shared" si="297"/>
        <v>*</v>
      </c>
      <c r="F2177" s="1" t="str">
        <f t="shared" si="298"/>
        <v>**</v>
      </c>
      <c r="G2177" s="1" t="str">
        <f t="shared" si="299"/>
        <v>**</v>
      </c>
      <c r="J2177" s="1" t="str">
        <f t="shared" si="300"/>
        <v>**</v>
      </c>
      <c r="P2177" s="1">
        <v>3</v>
      </c>
      <c r="Q2177" s="1">
        <f t="shared" si="305"/>
        <v>0.01</v>
      </c>
      <c r="T2177" s="4">
        <v>876.75</v>
      </c>
      <c r="U2177" s="9">
        <f t="shared" si="301"/>
        <v>0</v>
      </c>
      <c r="V2177" s="4">
        <f t="shared" si="302"/>
        <v>292.25</v>
      </c>
      <c r="W2177" s="1" t="s">
        <v>21</v>
      </c>
      <c r="X2177" s="1">
        <v>19.989999999999998</v>
      </c>
      <c r="Y2177" s="4">
        <f t="shared" si="303"/>
        <v>896.74</v>
      </c>
      <c r="Z2177" s="1" t="s">
        <v>22</v>
      </c>
      <c r="AA2177" s="1" t="s">
        <v>37</v>
      </c>
      <c r="AB2177" s="1" t="s">
        <v>29</v>
      </c>
      <c r="AC2177" s="1" t="s">
        <v>63</v>
      </c>
      <c r="AD2177" s="1" t="s">
        <v>19</v>
      </c>
      <c r="AE2177" s="2">
        <v>40185</v>
      </c>
    </row>
    <row r="2178" spans="1:31" x14ac:dyDescent="0.25">
      <c r="A2178">
        <f t="shared" si="304"/>
        <v>2177</v>
      </c>
      <c r="B2178" s="1">
        <v>14755</v>
      </c>
      <c r="C2178" s="2">
        <v>40183</v>
      </c>
      <c r="D2178" s="1" t="s">
        <v>20</v>
      </c>
      <c r="E2178" s="1" t="str">
        <f t="shared" si="297"/>
        <v>*</v>
      </c>
      <c r="F2178" s="1" t="str">
        <f t="shared" si="298"/>
        <v>**</v>
      </c>
      <c r="G2178" s="1" t="str">
        <f t="shared" si="299"/>
        <v>**</v>
      </c>
      <c r="J2178" s="1" t="str">
        <f t="shared" si="300"/>
        <v>**</v>
      </c>
      <c r="P2178" s="1">
        <v>44</v>
      </c>
      <c r="Q2178" s="1">
        <f t="shared" si="305"/>
        <v>0.05</v>
      </c>
      <c r="T2178" s="4">
        <v>2322.8119999999999</v>
      </c>
      <c r="U2178" s="9">
        <f t="shared" si="301"/>
        <v>1</v>
      </c>
      <c r="V2178" s="4">
        <f t="shared" si="302"/>
        <v>52.791181818181819</v>
      </c>
      <c r="W2178" s="1" t="s">
        <v>14</v>
      </c>
      <c r="X2178" s="1">
        <v>4.2</v>
      </c>
      <c r="Y2178" s="4">
        <f t="shared" si="303"/>
        <v>2327.0119999999997</v>
      </c>
      <c r="Z2178" s="1" t="s">
        <v>22</v>
      </c>
      <c r="AA2178" s="1" t="s">
        <v>16</v>
      </c>
      <c r="AB2178" s="1" t="s">
        <v>24</v>
      </c>
      <c r="AC2178" s="1" t="s">
        <v>25</v>
      </c>
      <c r="AD2178" s="1" t="s">
        <v>19</v>
      </c>
      <c r="AE2178" s="2">
        <v>40185</v>
      </c>
    </row>
    <row r="2179" spans="1:31" x14ac:dyDescent="0.25">
      <c r="A2179">
        <f t="shared" si="304"/>
        <v>2178</v>
      </c>
      <c r="B2179" s="1">
        <v>56293</v>
      </c>
      <c r="C2179" s="2">
        <v>40183</v>
      </c>
      <c r="D2179" s="1" t="s">
        <v>27</v>
      </c>
      <c r="E2179" s="1" t="str">
        <f t="shared" ref="E2179:E2242" si="306">IF(D2179="Critical","***","*")</f>
        <v>*</v>
      </c>
      <c r="F2179" s="1" t="str">
        <f t="shared" ref="F2179:F2242" si="307">IF(D2179="Critical","***",IF(D2179="High","**","*"))</f>
        <v>*</v>
      </c>
      <c r="G2179" s="1" t="str">
        <f t="shared" ref="G2179:G2242" si="308">VLOOKUP(D2179,$H$6:$I$10,2,FALSE)</f>
        <v>*</v>
      </c>
      <c r="J2179" s="1" t="str">
        <f t="shared" ref="J2179:J2242" si="309">HLOOKUP(D2179,$K$5:$O$6,2,FALSE)</f>
        <v>*</v>
      </c>
      <c r="P2179" s="1">
        <v>44</v>
      </c>
      <c r="Q2179" s="1">
        <f t="shared" si="305"/>
        <v>0.05</v>
      </c>
      <c r="T2179" s="4">
        <v>712.64</v>
      </c>
      <c r="U2179" s="9">
        <f t="shared" ref="U2179:U2242" si="310">IF(T2179&gt;1000,1,0)</f>
        <v>0</v>
      </c>
      <c r="V2179" s="4">
        <f t="shared" ref="V2179:V2242" si="311">T2179/P2179</f>
        <v>16.196363636363635</v>
      </c>
      <c r="W2179" s="1" t="s">
        <v>21</v>
      </c>
      <c r="X2179" s="1">
        <v>6.25</v>
      </c>
      <c r="Y2179" s="4">
        <f t="shared" ref="Y2179:Y2242" si="312">X2179+T2179</f>
        <v>718.89</v>
      </c>
      <c r="Z2179" s="1" t="s">
        <v>15</v>
      </c>
      <c r="AA2179" s="1" t="s">
        <v>37</v>
      </c>
      <c r="AB2179" s="1" t="s">
        <v>29</v>
      </c>
      <c r="AC2179" s="1" t="s">
        <v>55</v>
      </c>
      <c r="AD2179" s="1" t="s">
        <v>19</v>
      </c>
      <c r="AE2179" s="2">
        <v>40184</v>
      </c>
    </row>
    <row r="2180" spans="1:31" x14ac:dyDescent="0.25">
      <c r="A2180">
        <f t="shared" ref="A2180:A2243" si="313">A2179+1</f>
        <v>2179</v>
      </c>
      <c r="B2180" s="1">
        <v>56293</v>
      </c>
      <c r="C2180" s="2">
        <v>40183</v>
      </c>
      <c r="D2180" s="1" t="s">
        <v>27</v>
      </c>
      <c r="E2180" s="1" t="str">
        <f t="shared" si="306"/>
        <v>*</v>
      </c>
      <c r="F2180" s="1" t="str">
        <f t="shared" si="307"/>
        <v>*</v>
      </c>
      <c r="G2180" s="1" t="str">
        <f t="shared" si="308"/>
        <v>*</v>
      </c>
      <c r="J2180" s="1" t="str">
        <f t="shared" si="309"/>
        <v>*</v>
      </c>
      <c r="P2180" s="1">
        <v>34</v>
      </c>
      <c r="Q2180" s="1">
        <f t="shared" ref="Q2180:Q2243" si="314">VLOOKUP(P2180,$R$5:$S$10,2,TRUE)</f>
        <v>0.04</v>
      </c>
      <c r="T2180" s="4">
        <v>702.79</v>
      </c>
      <c r="U2180" s="9">
        <f t="shared" si="310"/>
        <v>0</v>
      </c>
      <c r="V2180" s="4">
        <f t="shared" si="311"/>
        <v>20.670294117647057</v>
      </c>
      <c r="W2180" s="1" t="s">
        <v>21</v>
      </c>
      <c r="X2180" s="1">
        <v>11.17</v>
      </c>
      <c r="Y2180" s="4">
        <f t="shared" si="312"/>
        <v>713.95999999999992</v>
      </c>
      <c r="Z2180" s="1" t="s">
        <v>15</v>
      </c>
      <c r="AA2180" s="1" t="s">
        <v>37</v>
      </c>
      <c r="AB2180" s="1" t="s">
        <v>17</v>
      </c>
      <c r="AC2180" s="1" t="s">
        <v>18</v>
      </c>
      <c r="AD2180" s="1" t="s">
        <v>48</v>
      </c>
      <c r="AE2180" s="2">
        <v>40183</v>
      </c>
    </row>
    <row r="2181" spans="1:31" x14ac:dyDescent="0.25">
      <c r="A2181">
        <f t="shared" si="313"/>
        <v>2180</v>
      </c>
      <c r="B2181" s="1">
        <v>5504</v>
      </c>
      <c r="C2181" s="2">
        <v>40183</v>
      </c>
      <c r="D2181" s="1" t="s">
        <v>20</v>
      </c>
      <c r="E2181" s="1" t="str">
        <f t="shared" si="306"/>
        <v>*</v>
      </c>
      <c r="F2181" s="1" t="str">
        <f t="shared" si="307"/>
        <v>**</v>
      </c>
      <c r="G2181" s="1" t="str">
        <f t="shared" si="308"/>
        <v>**</v>
      </c>
      <c r="J2181" s="1" t="str">
        <f t="shared" si="309"/>
        <v>**</v>
      </c>
      <c r="P2181" s="1">
        <v>15</v>
      </c>
      <c r="Q2181" s="1">
        <f t="shared" si="314"/>
        <v>0.02</v>
      </c>
      <c r="T2181" s="4">
        <v>606.55999999999995</v>
      </c>
      <c r="U2181" s="9">
        <f t="shared" si="310"/>
        <v>0</v>
      </c>
      <c r="V2181" s="4">
        <f t="shared" si="311"/>
        <v>40.437333333333328</v>
      </c>
      <c r="W2181" s="1" t="s">
        <v>21</v>
      </c>
      <c r="X2181" s="1">
        <v>4.99</v>
      </c>
      <c r="Y2181" s="4">
        <f t="shared" si="312"/>
        <v>611.54999999999995</v>
      </c>
      <c r="Z2181" s="1" t="s">
        <v>15</v>
      </c>
      <c r="AA2181" s="1" t="s">
        <v>23</v>
      </c>
      <c r="AB2181" s="1" t="s">
        <v>24</v>
      </c>
      <c r="AC2181" s="1" t="s">
        <v>25</v>
      </c>
      <c r="AD2181" s="1" t="s">
        <v>19</v>
      </c>
      <c r="AE2181" s="2">
        <v>40185</v>
      </c>
    </row>
    <row r="2182" spans="1:31" x14ac:dyDescent="0.25">
      <c r="A2182">
        <f t="shared" si="313"/>
        <v>2181</v>
      </c>
      <c r="B2182" s="1">
        <v>14755</v>
      </c>
      <c r="C2182" s="2">
        <v>40183</v>
      </c>
      <c r="D2182" s="1" t="s">
        <v>20</v>
      </c>
      <c r="E2182" s="1" t="str">
        <f t="shared" si="306"/>
        <v>*</v>
      </c>
      <c r="F2182" s="1" t="str">
        <f t="shared" si="307"/>
        <v>**</v>
      </c>
      <c r="G2182" s="1" t="str">
        <f t="shared" si="308"/>
        <v>**</v>
      </c>
      <c r="J2182" s="1" t="str">
        <f t="shared" si="309"/>
        <v>**</v>
      </c>
      <c r="P2182" s="1">
        <v>31</v>
      </c>
      <c r="Q2182" s="1">
        <f t="shared" si="314"/>
        <v>0.04</v>
      </c>
      <c r="T2182" s="4">
        <v>111.48</v>
      </c>
      <c r="U2182" s="9">
        <f t="shared" si="310"/>
        <v>0</v>
      </c>
      <c r="V2182" s="4">
        <f t="shared" si="311"/>
        <v>3.5961290322580646</v>
      </c>
      <c r="W2182" s="1" t="s">
        <v>21</v>
      </c>
      <c r="X2182" s="1">
        <v>0.7</v>
      </c>
      <c r="Y2182" s="4">
        <f t="shared" si="312"/>
        <v>112.18</v>
      </c>
      <c r="Z2182" s="1" t="s">
        <v>22</v>
      </c>
      <c r="AA2182" s="1" t="s">
        <v>16</v>
      </c>
      <c r="AB2182" s="1" t="s">
        <v>29</v>
      </c>
      <c r="AC2182" s="1" t="s">
        <v>30</v>
      </c>
      <c r="AD2182" s="1" t="s">
        <v>31</v>
      </c>
      <c r="AE2182" s="2">
        <v>40183</v>
      </c>
    </row>
    <row r="2183" spans="1:31" x14ac:dyDescent="0.25">
      <c r="A2183">
        <f t="shared" si="313"/>
        <v>2182</v>
      </c>
      <c r="B2183" s="1">
        <v>5504</v>
      </c>
      <c r="C2183" s="2">
        <v>40183</v>
      </c>
      <c r="D2183" s="1" t="s">
        <v>20</v>
      </c>
      <c r="E2183" s="1" t="str">
        <f t="shared" si="306"/>
        <v>*</v>
      </c>
      <c r="F2183" s="1" t="str">
        <f t="shared" si="307"/>
        <v>**</v>
      </c>
      <c r="G2183" s="1" t="str">
        <f t="shared" si="308"/>
        <v>**</v>
      </c>
      <c r="J2183" s="1" t="str">
        <f t="shared" si="309"/>
        <v>**</v>
      </c>
      <c r="P2183" s="1">
        <v>6</v>
      </c>
      <c r="Q2183" s="1">
        <f t="shared" si="314"/>
        <v>0.01</v>
      </c>
      <c r="T2183" s="4">
        <v>49.55</v>
      </c>
      <c r="U2183" s="9">
        <f t="shared" si="310"/>
        <v>0</v>
      </c>
      <c r="V2183" s="4">
        <f t="shared" si="311"/>
        <v>8.2583333333333329</v>
      </c>
      <c r="W2183" s="1" t="s">
        <v>14</v>
      </c>
      <c r="X2183" s="1">
        <v>7.64</v>
      </c>
      <c r="Y2183" s="4">
        <f t="shared" si="312"/>
        <v>57.19</v>
      </c>
      <c r="Z2183" s="1" t="s">
        <v>15</v>
      </c>
      <c r="AA2183" s="1" t="s">
        <v>23</v>
      </c>
      <c r="AB2183" s="1" t="s">
        <v>29</v>
      </c>
      <c r="AC2183" s="1" t="s">
        <v>40</v>
      </c>
      <c r="AD2183" s="1" t="s">
        <v>19</v>
      </c>
      <c r="AE2183" s="2">
        <v>40185</v>
      </c>
    </row>
    <row r="2184" spans="1:31" x14ac:dyDescent="0.25">
      <c r="A2184">
        <f t="shared" si="313"/>
        <v>2183</v>
      </c>
      <c r="B2184" s="1">
        <v>33218</v>
      </c>
      <c r="C2184" s="2">
        <v>40184</v>
      </c>
      <c r="D2184" s="1" t="s">
        <v>27</v>
      </c>
      <c r="E2184" s="1" t="str">
        <f t="shared" si="306"/>
        <v>*</v>
      </c>
      <c r="F2184" s="1" t="str">
        <f t="shared" si="307"/>
        <v>*</v>
      </c>
      <c r="G2184" s="1" t="str">
        <f t="shared" si="308"/>
        <v>*</v>
      </c>
      <c r="J2184" s="1" t="str">
        <f t="shared" si="309"/>
        <v>*</v>
      </c>
      <c r="P2184" s="1">
        <v>29</v>
      </c>
      <c r="Q2184" s="1">
        <f t="shared" si="314"/>
        <v>3.5000000000000003E-2</v>
      </c>
      <c r="T2184" s="4">
        <v>480.13</v>
      </c>
      <c r="U2184" s="9">
        <f t="shared" si="310"/>
        <v>0</v>
      </c>
      <c r="V2184" s="4">
        <f t="shared" si="311"/>
        <v>16.556206896551725</v>
      </c>
      <c r="W2184" s="1" t="s">
        <v>21</v>
      </c>
      <c r="X2184" s="1">
        <v>7.74</v>
      </c>
      <c r="Y2184" s="4">
        <f t="shared" si="312"/>
        <v>487.87</v>
      </c>
      <c r="Z2184" s="1" t="s">
        <v>51</v>
      </c>
      <c r="AA2184" s="1" t="s">
        <v>23</v>
      </c>
      <c r="AB2184" s="1" t="s">
        <v>17</v>
      </c>
      <c r="AC2184" s="1" t="s">
        <v>18</v>
      </c>
      <c r="AD2184" s="1" t="s">
        <v>19</v>
      </c>
      <c r="AE2184" s="2">
        <v>40185</v>
      </c>
    </row>
    <row r="2185" spans="1:31" x14ac:dyDescent="0.25">
      <c r="A2185">
        <f t="shared" si="313"/>
        <v>2184</v>
      </c>
      <c r="B2185" s="1">
        <v>44133</v>
      </c>
      <c r="C2185" s="2">
        <v>40184</v>
      </c>
      <c r="D2185" s="1" t="s">
        <v>20</v>
      </c>
      <c r="E2185" s="1" t="str">
        <f t="shared" si="306"/>
        <v>*</v>
      </c>
      <c r="F2185" s="1" t="str">
        <f t="shared" si="307"/>
        <v>**</v>
      </c>
      <c r="G2185" s="1" t="str">
        <f t="shared" si="308"/>
        <v>**</v>
      </c>
      <c r="J2185" s="1" t="str">
        <f t="shared" si="309"/>
        <v>**</v>
      </c>
      <c r="P2185" s="1">
        <v>35</v>
      </c>
      <c r="Q2185" s="1">
        <f t="shared" si="314"/>
        <v>0.04</v>
      </c>
      <c r="T2185" s="4">
        <v>181.15</v>
      </c>
      <c r="U2185" s="9">
        <f t="shared" si="310"/>
        <v>0</v>
      </c>
      <c r="V2185" s="4">
        <f t="shared" si="311"/>
        <v>5.1757142857142862</v>
      </c>
      <c r="W2185" s="1" t="s">
        <v>21</v>
      </c>
      <c r="X2185" s="1">
        <v>3.96</v>
      </c>
      <c r="Y2185" s="4">
        <f t="shared" si="312"/>
        <v>185.11</v>
      </c>
      <c r="Z2185" s="1" t="s">
        <v>15</v>
      </c>
      <c r="AA2185" s="1" t="s">
        <v>23</v>
      </c>
      <c r="AB2185" s="1" t="s">
        <v>17</v>
      </c>
      <c r="AC2185" s="1" t="s">
        <v>18</v>
      </c>
      <c r="AD2185" s="1" t="s">
        <v>31</v>
      </c>
      <c r="AE2185" s="2">
        <v>40185</v>
      </c>
    </row>
    <row r="2186" spans="1:31" x14ac:dyDescent="0.25">
      <c r="A2186">
        <f t="shared" si="313"/>
        <v>2185</v>
      </c>
      <c r="B2186" s="1">
        <v>33218</v>
      </c>
      <c r="C2186" s="2">
        <v>40184</v>
      </c>
      <c r="D2186" s="1" t="s">
        <v>27</v>
      </c>
      <c r="E2186" s="1" t="str">
        <f t="shared" si="306"/>
        <v>*</v>
      </c>
      <c r="F2186" s="1" t="str">
        <f t="shared" si="307"/>
        <v>*</v>
      </c>
      <c r="G2186" s="1" t="str">
        <f t="shared" si="308"/>
        <v>*</v>
      </c>
      <c r="J2186" s="1" t="str">
        <f t="shared" si="309"/>
        <v>*</v>
      </c>
      <c r="P2186" s="1">
        <v>25</v>
      </c>
      <c r="Q2186" s="1">
        <f t="shared" si="314"/>
        <v>3.5000000000000003E-2</v>
      </c>
      <c r="T2186" s="4">
        <v>113.8</v>
      </c>
      <c r="U2186" s="9">
        <f t="shared" si="310"/>
        <v>0</v>
      </c>
      <c r="V2186" s="4">
        <f t="shared" si="311"/>
        <v>4.5519999999999996</v>
      </c>
      <c r="W2186" s="1" t="s">
        <v>21</v>
      </c>
      <c r="X2186" s="1">
        <v>5.42</v>
      </c>
      <c r="Y2186" s="4">
        <f t="shared" si="312"/>
        <v>119.22</v>
      </c>
      <c r="Z2186" s="1" t="s">
        <v>51</v>
      </c>
      <c r="AA2186" s="1" t="s">
        <v>23</v>
      </c>
      <c r="AB2186" s="1" t="s">
        <v>29</v>
      </c>
      <c r="AC2186" s="1" t="s">
        <v>43</v>
      </c>
      <c r="AD2186" s="1" t="s">
        <v>19</v>
      </c>
      <c r="AE2186" s="2">
        <v>40186</v>
      </c>
    </row>
    <row r="2187" spans="1:31" x14ac:dyDescent="0.25">
      <c r="A2187">
        <f t="shared" si="313"/>
        <v>2186</v>
      </c>
      <c r="B2187" s="1">
        <v>47171</v>
      </c>
      <c r="C2187" s="2">
        <v>40185</v>
      </c>
      <c r="D2187" s="1" t="s">
        <v>36</v>
      </c>
      <c r="E2187" s="1" t="str">
        <f t="shared" si="306"/>
        <v>*</v>
      </c>
      <c r="F2187" s="1" t="str">
        <f t="shared" si="307"/>
        <v>*</v>
      </c>
      <c r="G2187" s="1" t="str">
        <f t="shared" si="308"/>
        <v>*</v>
      </c>
      <c r="J2187" s="1" t="str">
        <f t="shared" si="309"/>
        <v>*</v>
      </c>
      <c r="P2187" s="1">
        <v>32</v>
      </c>
      <c r="Q2187" s="1">
        <f t="shared" si="314"/>
        <v>0.04</v>
      </c>
      <c r="T2187" s="4">
        <v>6982.87</v>
      </c>
      <c r="U2187" s="9">
        <f t="shared" si="310"/>
        <v>1</v>
      </c>
      <c r="V2187" s="4">
        <f t="shared" si="311"/>
        <v>218.2146875</v>
      </c>
      <c r="W2187" s="1" t="s">
        <v>33</v>
      </c>
      <c r="X2187" s="1">
        <v>29.1</v>
      </c>
      <c r="Y2187" s="4">
        <f t="shared" si="312"/>
        <v>7011.97</v>
      </c>
      <c r="Z2187" s="1" t="s">
        <v>22</v>
      </c>
      <c r="AA2187" s="1" t="s">
        <v>37</v>
      </c>
      <c r="AB2187" s="1" t="s">
        <v>17</v>
      </c>
      <c r="AC2187" s="1" t="s">
        <v>52</v>
      </c>
      <c r="AD2187" s="1" t="s">
        <v>59</v>
      </c>
      <c r="AE2187" s="2">
        <v>40185</v>
      </c>
    </row>
    <row r="2188" spans="1:31" x14ac:dyDescent="0.25">
      <c r="A2188">
        <f t="shared" si="313"/>
        <v>2187</v>
      </c>
      <c r="B2188" s="1">
        <v>12708</v>
      </c>
      <c r="C2188" s="2">
        <v>40185</v>
      </c>
      <c r="D2188" s="1" t="s">
        <v>13</v>
      </c>
      <c r="E2188" s="1" t="str">
        <f t="shared" si="306"/>
        <v>*</v>
      </c>
      <c r="F2188" s="1" t="str">
        <f t="shared" si="307"/>
        <v>*</v>
      </c>
      <c r="G2188" s="1" t="str">
        <f t="shared" si="308"/>
        <v>*</v>
      </c>
      <c r="J2188" s="1" t="str">
        <f t="shared" si="309"/>
        <v>*</v>
      </c>
      <c r="P2188" s="1">
        <v>44</v>
      </c>
      <c r="Q2188" s="1">
        <f t="shared" si="314"/>
        <v>0.05</v>
      </c>
      <c r="T2188" s="4">
        <v>159.41</v>
      </c>
      <c r="U2188" s="9">
        <f t="shared" si="310"/>
        <v>0</v>
      </c>
      <c r="V2188" s="4">
        <f t="shared" si="311"/>
        <v>3.6229545454545455</v>
      </c>
      <c r="W2188" s="1" t="s">
        <v>14</v>
      </c>
      <c r="X2188" s="1">
        <v>0.98</v>
      </c>
      <c r="Y2188" s="4">
        <f t="shared" si="312"/>
        <v>160.38999999999999</v>
      </c>
      <c r="Z2188" s="1" t="s">
        <v>42</v>
      </c>
      <c r="AA2188" s="1" t="s">
        <v>28</v>
      </c>
      <c r="AB2188" s="1" t="s">
        <v>29</v>
      </c>
      <c r="AC2188" s="1" t="s">
        <v>30</v>
      </c>
      <c r="AD2188" s="1" t="s">
        <v>31</v>
      </c>
      <c r="AE2188" s="2">
        <v>40190</v>
      </c>
    </row>
    <row r="2189" spans="1:31" x14ac:dyDescent="0.25">
      <c r="A2189">
        <f t="shared" si="313"/>
        <v>2188</v>
      </c>
      <c r="B2189" s="1">
        <v>47171</v>
      </c>
      <c r="C2189" s="2">
        <v>40185</v>
      </c>
      <c r="D2189" s="1" t="s">
        <v>36</v>
      </c>
      <c r="E2189" s="1" t="str">
        <f t="shared" si="306"/>
        <v>*</v>
      </c>
      <c r="F2189" s="1" t="str">
        <f t="shared" si="307"/>
        <v>*</v>
      </c>
      <c r="G2189" s="1" t="str">
        <f t="shared" si="308"/>
        <v>*</v>
      </c>
      <c r="J2189" s="1" t="str">
        <f t="shared" si="309"/>
        <v>*</v>
      </c>
      <c r="P2189" s="1">
        <v>21</v>
      </c>
      <c r="Q2189" s="1">
        <f t="shared" si="314"/>
        <v>3.5000000000000003E-2</v>
      </c>
      <c r="T2189" s="4">
        <v>147.16</v>
      </c>
      <c r="U2189" s="9">
        <f t="shared" si="310"/>
        <v>0</v>
      </c>
      <c r="V2189" s="4">
        <f t="shared" si="311"/>
        <v>7.0076190476190474</v>
      </c>
      <c r="W2189" s="1" t="s">
        <v>21</v>
      </c>
      <c r="X2189" s="1">
        <v>8.4</v>
      </c>
      <c r="Y2189" s="4">
        <f t="shared" si="312"/>
        <v>155.56</v>
      </c>
      <c r="Z2189" s="1" t="s">
        <v>22</v>
      </c>
      <c r="AA2189" s="1" t="s">
        <v>37</v>
      </c>
      <c r="AB2189" s="1" t="s">
        <v>29</v>
      </c>
      <c r="AC2189" s="1" t="s">
        <v>40</v>
      </c>
      <c r="AD2189" s="1" t="s">
        <v>19</v>
      </c>
      <c r="AE2189" s="2">
        <v>40186</v>
      </c>
    </row>
    <row r="2190" spans="1:31" x14ac:dyDescent="0.25">
      <c r="A2190">
        <f t="shared" si="313"/>
        <v>2189</v>
      </c>
      <c r="B2190" s="1">
        <v>5510</v>
      </c>
      <c r="C2190" s="2">
        <v>40185</v>
      </c>
      <c r="D2190" s="1" t="s">
        <v>36</v>
      </c>
      <c r="E2190" s="1" t="str">
        <f t="shared" si="306"/>
        <v>*</v>
      </c>
      <c r="F2190" s="1" t="str">
        <f t="shared" si="307"/>
        <v>*</v>
      </c>
      <c r="G2190" s="1" t="str">
        <f t="shared" si="308"/>
        <v>*</v>
      </c>
      <c r="J2190" s="1" t="str">
        <f t="shared" si="309"/>
        <v>*</v>
      </c>
      <c r="P2190" s="1">
        <v>12</v>
      </c>
      <c r="Q2190" s="1">
        <f t="shared" si="314"/>
        <v>0.02</v>
      </c>
      <c r="T2190" s="4">
        <v>116.38</v>
      </c>
      <c r="U2190" s="9">
        <f t="shared" si="310"/>
        <v>0</v>
      </c>
      <c r="V2190" s="4">
        <f t="shared" si="311"/>
        <v>9.6983333333333324</v>
      </c>
      <c r="W2190" s="1" t="s">
        <v>21</v>
      </c>
      <c r="X2190" s="1">
        <v>2.0299999999999998</v>
      </c>
      <c r="Y2190" s="4">
        <f t="shared" si="312"/>
        <v>118.41</v>
      </c>
      <c r="Z2190" s="1" t="s">
        <v>53</v>
      </c>
      <c r="AA2190" s="1" t="s">
        <v>37</v>
      </c>
      <c r="AB2190" s="1" t="s">
        <v>29</v>
      </c>
      <c r="AC2190" s="1" t="s">
        <v>40</v>
      </c>
      <c r="AD2190" s="1" t="s">
        <v>31</v>
      </c>
      <c r="AE2190" s="2">
        <v>40188</v>
      </c>
    </row>
    <row r="2191" spans="1:31" x14ac:dyDescent="0.25">
      <c r="A2191">
        <f t="shared" si="313"/>
        <v>2190</v>
      </c>
      <c r="B2191" s="1">
        <v>48935</v>
      </c>
      <c r="C2191" s="2">
        <v>40185</v>
      </c>
      <c r="D2191" s="1" t="s">
        <v>13</v>
      </c>
      <c r="E2191" s="1" t="str">
        <f t="shared" si="306"/>
        <v>*</v>
      </c>
      <c r="F2191" s="1" t="str">
        <f t="shared" si="307"/>
        <v>*</v>
      </c>
      <c r="G2191" s="1" t="str">
        <f t="shared" si="308"/>
        <v>*</v>
      </c>
      <c r="J2191" s="1" t="str">
        <f t="shared" si="309"/>
        <v>*</v>
      </c>
      <c r="P2191" s="1">
        <v>21</v>
      </c>
      <c r="Q2191" s="1">
        <f t="shared" si="314"/>
        <v>3.5000000000000003E-2</v>
      </c>
      <c r="T2191" s="4">
        <v>106.2</v>
      </c>
      <c r="U2191" s="9">
        <f t="shared" si="310"/>
        <v>0</v>
      </c>
      <c r="V2191" s="4">
        <f t="shared" si="311"/>
        <v>5.0571428571428569</v>
      </c>
      <c r="W2191" s="1" t="s">
        <v>21</v>
      </c>
      <c r="X2191" s="1">
        <v>0.5</v>
      </c>
      <c r="Y2191" s="4">
        <f t="shared" si="312"/>
        <v>106.7</v>
      </c>
      <c r="Z2191" s="1" t="s">
        <v>15</v>
      </c>
      <c r="AA2191" s="1" t="s">
        <v>16</v>
      </c>
      <c r="AB2191" s="1" t="s">
        <v>29</v>
      </c>
      <c r="AC2191" s="1" t="s">
        <v>58</v>
      </c>
      <c r="AD2191" s="1" t="s">
        <v>19</v>
      </c>
      <c r="AE2191" s="2">
        <v>40187</v>
      </c>
    </row>
    <row r="2192" spans="1:31" x14ac:dyDescent="0.25">
      <c r="A2192">
        <f t="shared" si="313"/>
        <v>2191</v>
      </c>
      <c r="B2192" s="1">
        <v>47171</v>
      </c>
      <c r="C2192" s="2">
        <v>40185</v>
      </c>
      <c r="D2192" s="1" t="s">
        <v>36</v>
      </c>
      <c r="E2192" s="1" t="str">
        <f t="shared" si="306"/>
        <v>*</v>
      </c>
      <c r="F2192" s="1" t="str">
        <f t="shared" si="307"/>
        <v>*</v>
      </c>
      <c r="G2192" s="1" t="str">
        <f t="shared" si="308"/>
        <v>*</v>
      </c>
      <c r="J2192" s="1" t="str">
        <f t="shared" si="309"/>
        <v>*</v>
      </c>
      <c r="P2192" s="1">
        <v>19</v>
      </c>
      <c r="Q2192" s="1">
        <f t="shared" si="314"/>
        <v>0.02</v>
      </c>
      <c r="T2192" s="4">
        <v>50.07</v>
      </c>
      <c r="U2192" s="9">
        <f t="shared" si="310"/>
        <v>0</v>
      </c>
      <c r="V2192" s="4">
        <f t="shared" si="311"/>
        <v>2.635263157894737</v>
      </c>
      <c r="W2192" s="1" t="s">
        <v>21</v>
      </c>
      <c r="X2192" s="1">
        <v>0.86</v>
      </c>
      <c r="Y2192" s="4">
        <f t="shared" si="312"/>
        <v>50.93</v>
      </c>
      <c r="Z2192" s="1" t="s">
        <v>22</v>
      </c>
      <c r="AA2192" s="1" t="s">
        <v>37</v>
      </c>
      <c r="AB2192" s="1" t="s">
        <v>29</v>
      </c>
      <c r="AC2192" s="1" t="s">
        <v>30</v>
      </c>
      <c r="AD2192" s="1" t="s">
        <v>31</v>
      </c>
      <c r="AE2192" s="2">
        <v>40186</v>
      </c>
    </row>
    <row r="2193" spans="1:31" x14ac:dyDescent="0.25">
      <c r="A2193">
        <f t="shared" si="313"/>
        <v>2192</v>
      </c>
      <c r="B2193" s="1">
        <v>37668</v>
      </c>
      <c r="C2193" s="2">
        <v>40186</v>
      </c>
      <c r="D2193" s="1" t="s">
        <v>13</v>
      </c>
      <c r="E2193" s="1" t="str">
        <f t="shared" si="306"/>
        <v>*</v>
      </c>
      <c r="F2193" s="1" t="str">
        <f t="shared" si="307"/>
        <v>*</v>
      </c>
      <c r="G2193" s="1" t="str">
        <f t="shared" si="308"/>
        <v>*</v>
      </c>
      <c r="J2193" s="1" t="str">
        <f t="shared" si="309"/>
        <v>*</v>
      </c>
      <c r="P2193" s="1">
        <v>33</v>
      </c>
      <c r="Q2193" s="1">
        <f t="shared" si="314"/>
        <v>0.04</v>
      </c>
      <c r="T2193" s="4">
        <v>478.27</v>
      </c>
      <c r="U2193" s="9">
        <f t="shared" si="310"/>
        <v>0</v>
      </c>
      <c r="V2193" s="4">
        <f t="shared" si="311"/>
        <v>14.493030303030302</v>
      </c>
      <c r="W2193" s="1" t="s">
        <v>21</v>
      </c>
      <c r="X2193" s="1">
        <v>7.51</v>
      </c>
      <c r="Y2193" s="4">
        <f t="shared" si="312"/>
        <v>485.78</v>
      </c>
      <c r="Z2193" s="1" t="s">
        <v>15</v>
      </c>
      <c r="AA2193" s="1" t="s">
        <v>28</v>
      </c>
      <c r="AB2193" s="1" t="s">
        <v>24</v>
      </c>
      <c r="AC2193" s="1" t="s">
        <v>56</v>
      </c>
      <c r="AD2193" s="1" t="s">
        <v>26</v>
      </c>
      <c r="AE2193" s="2">
        <v>40186</v>
      </c>
    </row>
    <row r="2194" spans="1:31" x14ac:dyDescent="0.25">
      <c r="A2194">
        <f t="shared" si="313"/>
        <v>2193</v>
      </c>
      <c r="B2194" s="1">
        <v>13447</v>
      </c>
      <c r="C2194" s="2">
        <v>40186</v>
      </c>
      <c r="D2194" s="1" t="s">
        <v>20</v>
      </c>
      <c r="E2194" s="1" t="str">
        <f t="shared" si="306"/>
        <v>*</v>
      </c>
      <c r="F2194" s="1" t="str">
        <f t="shared" si="307"/>
        <v>**</v>
      </c>
      <c r="G2194" s="1" t="str">
        <f t="shared" si="308"/>
        <v>**</v>
      </c>
      <c r="J2194" s="1" t="str">
        <f t="shared" si="309"/>
        <v>**</v>
      </c>
      <c r="P2194" s="1">
        <v>24</v>
      </c>
      <c r="Q2194" s="1">
        <f t="shared" si="314"/>
        <v>3.5000000000000003E-2</v>
      </c>
      <c r="T2194" s="4">
        <v>436.48349999999999</v>
      </c>
      <c r="U2194" s="9">
        <f t="shared" si="310"/>
        <v>0</v>
      </c>
      <c r="V2194" s="4">
        <f t="shared" si="311"/>
        <v>18.186812499999998</v>
      </c>
      <c r="W2194" s="1" t="s">
        <v>21</v>
      </c>
      <c r="X2194" s="1">
        <v>4.8099999999999996</v>
      </c>
      <c r="Y2194" s="4">
        <f t="shared" si="312"/>
        <v>441.29349999999999</v>
      </c>
      <c r="Z2194" s="1" t="s">
        <v>22</v>
      </c>
      <c r="AA2194" s="1" t="s">
        <v>28</v>
      </c>
      <c r="AB2194" s="1" t="s">
        <v>24</v>
      </c>
      <c r="AC2194" s="1" t="s">
        <v>25</v>
      </c>
      <c r="AD2194" s="1" t="s">
        <v>26</v>
      </c>
      <c r="AE2194" s="2">
        <v>40188</v>
      </c>
    </row>
    <row r="2195" spans="1:31" x14ac:dyDescent="0.25">
      <c r="A2195">
        <f t="shared" si="313"/>
        <v>2194</v>
      </c>
      <c r="B2195" s="1">
        <v>58053</v>
      </c>
      <c r="C2195" s="2">
        <v>40186</v>
      </c>
      <c r="D2195" s="1" t="s">
        <v>36</v>
      </c>
      <c r="E2195" s="1" t="str">
        <f t="shared" si="306"/>
        <v>*</v>
      </c>
      <c r="F2195" s="1" t="str">
        <f t="shared" si="307"/>
        <v>*</v>
      </c>
      <c r="G2195" s="1" t="str">
        <f t="shared" si="308"/>
        <v>*</v>
      </c>
      <c r="J2195" s="1" t="str">
        <f t="shared" si="309"/>
        <v>*</v>
      </c>
      <c r="P2195" s="1">
        <v>42</v>
      </c>
      <c r="Q2195" s="1">
        <f t="shared" si="314"/>
        <v>0.05</v>
      </c>
      <c r="T2195" s="4">
        <v>287.75</v>
      </c>
      <c r="U2195" s="9">
        <f t="shared" si="310"/>
        <v>0</v>
      </c>
      <c r="V2195" s="4">
        <f t="shared" si="311"/>
        <v>6.8511904761904763</v>
      </c>
      <c r="W2195" s="1" t="s">
        <v>21</v>
      </c>
      <c r="X2195" s="1">
        <v>7.3</v>
      </c>
      <c r="Y2195" s="4">
        <f t="shared" si="312"/>
        <v>295.05</v>
      </c>
      <c r="Z2195" s="1" t="s">
        <v>49</v>
      </c>
      <c r="AA2195" s="1" t="s">
        <v>37</v>
      </c>
      <c r="AB2195" s="1" t="s">
        <v>29</v>
      </c>
      <c r="AC2195" s="1" t="s">
        <v>40</v>
      </c>
      <c r="AD2195" s="1" t="s">
        <v>19</v>
      </c>
      <c r="AE2195" s="2">
        <v>40188</v>
      </c>
    </row>
    <row r="2196" spans="1:31" x14ac:dyDescent="0.25">
      <c r="A2196">
        <f t="shared" si="313"/>
        <v>2195</v>
      </c>
      <c r="B2196" s="1">
        <v>2244</v>
      </c>
      <c r="C2196" s="2">
        <v>40186</v>
      </c>
      <c r="D2196" s="1" t="s">
        <v>32</v>
      </c>
      <c r="E2196" s="1" t="str">
        <f t="shared" si="306"/>
        <v>***</v>
      </c>
      <c r="F2196" s="1" t="str">
        <f t="shared" si="307"/>
        <v>***</v>
      </c>
      <c r="G2196" s="1" t="str">
        <f t="shared" si="308"/>
        <v>***</v>
      </c>
      <c r="J2196" s="1" t="str">
        <f t="shared" si="309"/>
        <v>***</v>
      </c>
      <c r="P2196" s="1">
        <v>19</v>
      </c>
      <c r="Q2196" s="1">
        <f t="shared" si="314"/>
        <v>0.02</v>
      </c>
      <c r="T2196" s="4">
        <v>88.61</v>
      </c>
      <c r="U2196" s="9">
        <f t="shared" si="310"/>
        <v>0</v>
      </c>
      <c r="V2196" s="4">
        <f t="shared" si="311"/>
        <v>4.6636842105263154</v>
      </c>
      <c r="W2196" s="1" t="s">
        <v>14</v>
      </c>
      <c r="X2196" s="1">
        <v>1.49</v>
      </c>
      <c r="Y2196" s="4">
        <f t="shared" si="312"/>
        <v>90.1</v>
      </c>
      <c r="Z2196" s="1" t="s">
        <v>53</v>
      </c>
      <c r="AA2196" s="1" t="s">
        <v>16</v>
      </c>
      <c r="AB2196" s="1" t="s">
        <v>29</v>
      </c>
      <c r="AC2196" s="1" t="s">
        <v>43</v>
      </c>
      <c r="AD2196" s="1" t="s">
        <v>19</v>
      </c>
      <c r="AE2196" s="2">
        <v>40188</v>
      </c>
    </row>
    <row r="2197" spans="1:31" x14ac:dyDescent="0.25">
      <c r="A2197">
        <f t="shared" si="313"/>
        <v>2196</v>
      </c>
      <c r="B2197" s="1">
        <v>32932</v>
      </c>
      <c r="C2197" s="2">
        <v>40187</v>
      </c>
      <c r="D2197" s="1" t="s">
        <v>13</v>
      </c>
      <c r="E2197" s="1" t="str">
        <f t="shared" si="306"/>
        <v>*</v>
      </c>
      <c r="F2197" s="1" t="str">
        <f t="shared" si="307"/>
        <v>*</v>
      </c>
      <c r="G2197" s="1" t="str">
        <f t="shared" si="308"/>
        <v>*</v>
      </c>
      <c r="J2197" s="1" t="str">
        <f t="shared" si="309"/>
        <v>*</v>
      </c>
      <c r="P2197" s="1">
        <v>49</v>
      </c>
      <c r="Q2197" s="1">
        <f t="shared" si="314"/>
        <v>0.05</v>
      </c>
      <c r="T2197" s="4">
        <v>29884.6</v>
      </c>
      <c r="U2197" s="9">
        <f t="shared" si="310"/>
        <v>1</v>
      </c>
      <c r="V2197" s="4">
        <f t="shared" si="311"/>
        <v>609.88979591836733</v>
      </c>
      <c r="W2197" s="1" t="s">
        <v>21</v>
      </c>
      <c r="X2197" s="1">
        <v>24.49</v>
      </c>
      <c r="Y2197" s="4">
        <f t="shared" si="312"/>
        <v>29909.09</v>
      </c>
      <c r="Z2197" s="1" t="s">
        <v>15</v>
      </c>
      <c r="AA2197" s="1" t="s">
        <v>28</v>
      </c>
      <c r="AB2197" s="1" t="s">
        <v>24</v>
      </c>
      <c r="AC2197" s="1" t="s">
        <v>47</v>
      </c>
      <c r="AD2197" s="1" t="s">
        <v>48</v>
      </c>
      <c r="AE2197" s="2">
        <v>40191</v>
      </c>
    </row>
    <row r="2198" spans="1:31" x14ac:dyDescent="0.25">
      <c r="A2198">
        <f t="shared" si="313"/>
        <v>2197</v>
      </c>
      <c r="B2198" s="1">
        <v>4611</v>
      </c>
      <c r="C2198" s="2">
        <v>40187</v>
      </c>
      <c r="D2198" s="1" t="s">
        <v>20</v>
      </c>
      <c r="E2198" s="1" t="str">
        <f t="shared" si="306"/>
        <v>*</v>
      </c>
      <c r="F2198" s="1" t="str">
        <f t="shared" si="307"/>
        <v>**</v>
      </c>
      <c r="G2198" s="1" t="str">
        <f t="shared" si="308"/>
        <v>**</v>
      </c>
      <c r="J2198" s="1" t="str">
        <f t="shared" si="309"/>
        <v>**</v>
      </c>
      <c r="P2198" s="1">
        <v>32</v>
      </c>
      <c r="Q2198" s="1">
        <f t="shared" si="314"/>
        <v>0.04</v>
      </c>
      <c r="T2198" s="4">
        <v>16172.44</v>
      </c>
      <c r="U2198" s="9">
        <f t="shared" si="310"/>
        <v>1</v>
      </c>
      <c r="V2198" s="4">
        <f t="shared" si="311"/>
        <v>505.38875000000002</v>
      </c>
      <c r="W2198" s="1" t="s">
        <v>33</v>
      </c>
      <c r="X2198" s="1">
        <v>28.14</v>
      </c>
      <c r="Y2198" s="4">
        <f t="shared" si="312"/>
        <v>16200.58</v>
      </c>
      <c r="Z2198" s="1" t="s">
        <v>51</v>
      </c>
      <c r="AA2198" s="1" t="s">
        <v>16</v>
      </c>
      <c r="AB2198" s="1" t="s">
        <v>24</v>
      </c>
      <c r="AC2198" s="1" t="s">
        <v>56</v>
      </c>
      <c r="AD2198" s="1" t="s">
        <v>35</v>
      </c>
      <c r="AE2198" s="2">
        <v>40187</v>
      </c>
    </row>
    <row r="2199" spans="1:31" x14ac:dyDescent="0.25">
      <c r="A2199">
        <f t="shared" si="313"/>
        <v>2198</v>
      </c>
      <c r="B2199" s="1">
        <v>23782</v>
      </c>
      <c r="C2199" s="2">
        <v>40188</v>
      </c>
      <c r="D2199" s="1" t="s">
        <v>13</v>
      </c>
      <c r="E2199" s="1" t="str">
        <f t="shared" si="306"/>
        <v>*</v>
      </c>
      <c r="F2199" s="1" t="str">
        <f t="shared" si="307"/>
        <v>*</v>
      </c>
      <c r="G2199" s="1" t="str">
        <f t="shared" si="308"/>
        <v>*</v>
      </c>
      <c r="J2199" s="1" t="str">
        <f t="shared" si="309"/>
        <v>*</v>
      </c>
      <c r="P2199" s="1">
        <v>46</v>
      </c>
      <c r="Q2199" s="1">
        <f t="shared" si="314"/>
        <v>0.05</v>
      </c>
      <c r="T2199" s="4">
        <v>21390.44</v>
      </c>
      <c r="U2199" s="9">
        <f t="shared" si="310"/>
        <v>1</v>
      </c>
      <c r="V2199" s="4">
        <f t="shared" si="311"/>
        <v>465.0095652173913</v>
      </c>
      <c r="W2199" s="1" t="s">
        <v>33</v>
      </c>
      <c r="X2199" s="1">
        <v>26</v>
      </c>
      <c r="Y2199" s="4">
        <f t="shared" si="312"/>
        <v>21416.44</v>
      </c>
      <c r="Z2199" s="1" t="s">
        <v>44</v>
      </c>
      <c r="AA2199" s="1" t="s">
        <v>28</v>
      </c>
      <c r="AB2199" s="1" t="s">
        <v>17</v>
      </c>
      <c r="AC2199" s="1" t="s">
        <v>34</v>
      </c>
      <c r="AD2199" s="1" t="s">
        <v>35</v>
      </c>
      <c r="AE2199" s="2">
        <v>40188</v>
      </c>
    </row>
    <row r="2200" spans="1:31" x14ac:dyDescent="0.25">
      <c r="A2200">
        <f t="shared" si="313"/>
        <v>2199</v>
      </c>
      <c r="B2200" s="1">
        <v>24740</v>
      </c>
      <c r="C2200" s="2">
        <v>40188</v>
      </c>
      <c r="D2200" s="1" t="s">
        <v>36</v>
      </c>
      <c r="E2200" s="1" t="str">
        <f t="shared" si="306"/>
        <v>*</v>
      </c>
      <c r="F2200" s="1" t="str">
        <f t="shared" si="307"/>
        <v>*</v>
      </c>
      <c r="G2200" s="1" t="str">
        <f t="shared" si="308"/>
        <v>*</v>
      </c>
      <c r="J2200" s="1" t="str">
        <f t="shared" si="309"/>
        <v>*</v>
      </c>
      <c r="P2200" s="1">
        <v>11</v>
      </c>
      <c r="Q2200" s="1">
        <f t="shared" si="314"/>
        <v>0.02</v>
      </c>
      <c r="T2200" s="4">
        <v>1091.47</v>
      </c>
      <c r="U2200" s="9">
        <f t="shared" si="310"/>
        <v>1</v>
      </c>
      <c r="V2200" s="4">
        <f t="shared" si="311"/>
        <v>99.224545454545463</v>
      </c>
      <c r="W2200" s="1" t="s">
        <v>21</v>
      </c>
      <c r="X2200" s="1">
        <v>39.61</v>
      </c>
      <c r="Y2200" s="4">
        <f t="shared" si="312"/>
        <v>1131.08</v>
      </c>
      <c r="Z2200" s="1" t="s">
        <v>44</v>
      </c>
      <c r="AA2200" s="1" t="s">
        <v>28</v>
      </c>
      <c r="AB2200" s="1" t="s">
        <v>17</v>
      </c>
      <c r="AC2200" s="1" t="s">
        <v>18</v>
      </c>
      <c r="AD2200" s="1" t="s">
        <v>26</v>
      </c>
      <c r="AE2200" s="2">
        <v>40189</v>
      </c>
    </row>
    <row r="2201" spans="1:31" x14ac:dyDescent="0.25">
      <c r="A2201">
        <f t="shared" si="313"/>
        <v>2200</v>
      </c>
      <c r="B2201" s="1">
        <v>1280</v>
      </c>
      <c r="C2201" s="2">
        <v>40188</v>
      </c>
      <c r="D2201" s="1" t="s">
        <v>13</v>
      </c>
      <c r="E2201" s="1" t="str">
        <f t="shared" si="306"/>
        <v>*</v>
      </c>
      <c r="F2201" s="1" t="str">
        <f t="shared" si="307"/>
        <v>*</v>
      </c>
      <c r="G2201" s="1" t="str">
        <f t="shared" si="308"/>
        <v>*</v>
      </c>
      <c r="J2201" s="1" t="str">
        <f t="shared" si="309"/>
        <v>*</v>
      </c>
      <c r="P2201" s="1">
        <v>40</v>
      </c>
      <c r="Q2201" s="1">
        <f t="shared" si="314"/>
        <v>0.05</v>
      </c>
      <c r="T2201" s="4">
        <v>827.27</v>
      </c>
      <c r="U2201" s="9">
        <f t="shared" si="310"/>
        <v>0</v>
      </c>
      <c r="V2201" s="4">
        <f t="shared" si="311"/>
        <v>20.681750000000001</v>
      </c>
      <c r="W2201" s="1" t="s">
        <v>21</v>
      </c>
      <c r="X2201" s="1">
        <v>6.5</v>
      </c>
      <c r="Y2201" s="4">
        <f t="shared" si="312"/>
        <v>833.77</v>
      </c>
      <c r="Z2201" s="1" t="s">
        <v>46</v>
      </c>
      <c r="AA2201" s="1" t="s">
        <v>28</v>
      </c>
      <c r="AB2201" s="1" t="s">
        <v>24</v>
      </c>
      <c r="AC2201" s="1" t="s">
        <v>38</v>
      </c>
      <c r="AD2201" s="1" t="s">
        <v>19</v>
      </c>
      <c r="AE2201" s="2">
        <v>40188</v>
      </c>
    </row>
    <row r="2202" spans="1:31" x14ac:dyDescent="0.25">
      <c r="A2202">
        <f t="shared" si="313"/>
        <v>2201</v>
      </c>
      <c r="B2202" s="1">
        <v>10247</v>
      </c>
      <c r="C2202" s="2">
        <v>40188</v>
      </c>
      <c r="D2202" s="1" t="s">
        <v>36</v>
      </c>
      <c r="E2202" s="1" t="str">
        <f t="shared" si="306"/>
        <v>*</v>
      </c>
      <c r="F2202" s="1" t="str">
        <f t="shared" si="307"/>
        <v>*</v>
      </c>
      <c r="G2202" s="1" t="str">
        <f t="shared" si="308"/>
        <v>*</v>
      </c>
      <c r="J2202" s="1" t="str">
        <f t="shared" si="309"/>
        <v>*</v>
      </c>
      <c r="P2202" s="1">
        <v>24</v>
      </c>
      <c r="Q2202" s="1">
        <f t="shared" si="314"/>
        <v>3.5000000000000003E-2</v>
      </c>
      <c r="T2202" s="4">
        <v>231.95</v>
      </c>
      <c r="U2202" s="9">
        <f t="shared" si="310"/>
        <v>0</v>
      </c>
      <c r="V2202" s="4">
        <f t="shared" si="311"/>
        <v>9.6645833333333329</v>
      </c>
      <c r="W2202" s="1" t="s">
        <v>21</v>
      </c>
      <c r="X2202" s="1">
        <v>1.99</v>
      </c>
      <c r="Y2202" s="4">
        <f t="shared" si="312"/>
        <v>233.94</v>
      </c>
      <c r="Z2202" s="1" t="s">
        <v>22</v>
      </c>
      <c r="AA2202" s="1" t="s">
        <v>37</v>
      </c>
      <c r="AB2202" s="1" t="s">
        <v>24</v>
      </c>
      <c r="AC2202" s="1" t="s">
        <v>38</v>
      </c>
      <c r="AD2202" s="1" t="s">
        <v>41</v>
      </c>
      <c r="AE2202" s="2">
        <v>40190</v>
      </c>
    </row>
    <row r="2203" spans="1:31" x14ac:dyDescent="0.25">
      <c r="A2203">
        <f t="shared" si="313"/>
        <v>2202</v>
      </c>
      <c r="B2203" s="1">
        <v>23782</v>
      </c>
      <c r="C2203" s="2">
        <v>40188</v>
      </c>
      <c r="D2203" s="1" t="s">
        <v>13</v>
      </c>
      <c r="E2203" s="1" t="str">
        <f t="shared" si="306"/>
        <v>*</v>
      </c>
      <c r="F2203" s="1" t="str">
        <f t="shared" si="307"/>
        <v>*</v>
      </c>
      <c r="G2203" s="1" t="str">
        <f t="shared" si="308"/>
        <v>*</v>
      </c>
      <c r="J2203" s="1" t="str">
        <f t="shared" si="309"/>
        <v>*</v>
      </c>
      <c r="P2203" s="1">
        <v>7</v>
      </c>
      <c r="Q2203" s="1">
        <f t="shared" si="314"/>
        <v>0.01</v>
      </c>
      <c r="T2203" s="4">
        <v>169.75</v>
      </c>
      <c r="U2203" s="9">
        <f t="shared" si="310"/>
        <v>0</v>
      </c>
      <c r="V2203" s="4">
        <f t="shared" si="311"/>
        <v>24.25</v>
      </c>
      <c r="W2203" s="1" t="s">
        <v>21</v>
      </c>
      <c r="X2203" s="1">
        <v>35</v>
      </c>
      <c r="Y2203" s="4">
        <f t="shared" si="312"/>
        <v>204.75</v>
      </c>
      <c r="Z2203" s="1" t="s">
        <v>44</v>
      </c>
      <c r="AA2203" s="1" t="s">
        <v>28</v>
      </c>
      <c r="AB2203" s="1" t="s">
        <v>29</v>
      </c>
      <c r="AC2203" s="1" t="s">
        <v>55</v>
      </c>
      <c r="AD2203" s="1" t="s">
        <v>48</v>
      </c>
      <c r="AE2203" s="2">
        <v>40193</v>
      </c>
    </row>
    <row r="2204" spans="1:31" x14ac:dyDescent="0.25">
      <c r="A2204">
        <f t="shared" si="313"/>
        <v>2203</v>
      </c>
      <c r="B2204" s="1">
        <v>8227</v>
      </c>
      <c r="C2204" s="2">
        <v>40188</v>
      </c>
      <c r="D2204" s="1" t="s">
        <v>27</v>
      </c>
      <c r="E2204" s="1" t="str">
        <f t="shared" si="306"/>
        <v>*</v>
      </c>
      <c r="F2204" s="1" t="str">
        <f t="shared" si="307"/>
        <v>*</v>
      </c>
      <c r="G2204" s="1" t="str">
        <f t="shared" si="308"/>
        <v>*</v>
      </c>
      <c r="J2204" s="1" t="str">
        <f t="shared" si="309"/>
        <v>*</v>
      </c>
      <c r="P2204" s="1">
        <v>32</v>
      </c>
      <c r="Q2204" s="1">
        <f t="shared" si="314"/>
        <v>0.04</v>
      </c>
      <c r="T2204" s="4">
        <v>162.25</v>
      </c>
      <c r="U2204" s="9">
        <f t="shared" si="310"/>
        <v>0</v>
      </c>
      <c r="V2204" s="4">
        <f t="shared" si="311"/>
        <v>5.0703125</v>
      </c>
      <c r="W2204" s="1" t="s">
        <v>14</v>
      </c>
      <c r="X2204" s="1">
        <v>2.39</v>
      </c>
      <c r="Y2204" s="4">
        <f t="shared" si="312"/>
        <v>164.64</v>
      </c>
      <c r="Z2204" s="1" t="s">
        <v>15</v>
      </c>
      <c r="AA2204" s="1" t="s">
        <v>23</v>
      </c>
      <c r="AB2204" s="1" t="s">
        <v>24</v>
      </c>
      <c r="AC2204" s="1" t="s">
        <v>38</v>
      </c>
      <c r="AD2204" s="1" t="s">
        <v>41</v>
      </c>
      <c r="AE2204" s="2">
        <v>40189</v>
      </c>
    </row>
    <row r="2205" spans="1:31" x14ac:dyDescent="0.25">
      <c r="A2205">
        <f t="shared" si="313"/>
        <v>2204</v>
      </c>
      <c r="B2205" s="1">
        <v>57318</v>
      </c>
      <c r="C2205" s="2">
        <v>40188</v>
      </c>
      <c r="D2205" s="1" t="s">
        <v>36</v>
      </c>
      <c r="E2205" s="1" t="str">
        <f t="shared" si="306"/>
        <v>*</v>
      </c>
      <c r="F2205" s="1" t="str">
        <f t="shared" si="307"/>
        <v>*</v>
      </c>
      <c r="G2205" s="1" t="str">
        <f t="shared" si="308"/>
        <v>*</v>
      </c>
      <c r="J2205" s="1" t="str">
        <f t="shared" si="309"/>
        <v>*</v>
      </c>
      <c r="P2205" s="1">
        <v>33</v>
      </c>
      <c r="Q2205" s="1">
        <f t="shared" si="314"/>
        <v>0.04</v>
      </c>
      <c r="T2205" s="4">
        <v>158.79</v>
      </c>
      <c r="U2205" s="9">
        <f t="shared" si="310"/>
        <v>0</v>
      </c>
      <c r="V2205" s="4">
        <f t="shared" si="311"/>
        <v>4.8118181818181816</v>
      </c>
      <c r="W2205" s="1" t="s">
        <v>21</v>
      </c>
      <c r="X2205" s="1">
        <v>0.5</v>
      </c>
      <c r="Y2205" s="4">
        <f t="shared" si="312"/>
        <v>159.29</v>
      </c>
      <c r="Z2205" s="1" t="s">
        <v>15</v>
      </c>
      <c r="AA2205" s="1" t="s">
        <v>23</v>
      </c>
      <c r="AB2205" s="1" t="s">
        <v>29</v>
      </c>
      <c r="AC2205" s="1" t="s">
        <v>58</v>
      </c>
      <c r="AD2205" s="1" t="s">
        <v>19</v>
      </c>
      <c r="AE2205" s="2">
        <v>40190</v>
      </c>
    </row>
    <row r="2206" spans="1:31" x14ac:dyDescent="0.25">
      <c r="A2206">
        <f t="shared" si="313"/>
        <v>2205</v>
      </c>
      <c r="B2206" s="1">
        <v>24740</v>
      </c>
      <c r="C2206" s="2">
        <v>40188</v>
      </c>
      <c r="D2206" s="1" t="s">
        <v>36</v>
      </c>
      <c r="E2206" s="1" t="str">
        <f t="shared" si="306"/>
        <v>*</v>
      </c>
      <c r="F2206" s="1" t="str">
        <f t="shared" si="307"/>
        <v>*</v>
      </c>
      <c r="G2206" s="1" t="str">
        <f t="shared" si="308"/>
        <v>*</v>
      </c>
      <c r="J2206" s="1" t="str">
        <f t="shared" si="309"/>
        <v>*</v>
      </c>
      <c r="P2206" s="1">
        <v>35</v>
      </c>
      <c r="Q2206" s="1">
        <f t="shared" si="314"/>
        <v>0.04</v>
      </c>
      <c r="T2206" s="4">
        <v>112.59</v>
      </c>
      <c r="U2206" s="9">
        <f t="shared" si="310"/>
        <v>0</v>
      </c>
      <c r="V2206" s="4">
        <f t="shared" si="311"/>
        <v>3.2168571428571431</v>
      </c>
      <c r="W2206" s="1" t="s">
        <v>14</v>
      </c>
      <c r="X2206" s="1">
        <v>5</v>
      </c>
      <c r="Y2206" s="4">
        <f t="shared" si="312"/>
        <v>117.59</v>
      </c>
      <c r="Z2206" s="1" t="s">
        <v>44</v>
      </c>
      <c r="AA2206" s="1" t="s">
        <v>28</v>
      </c>
      <c r="AB2206" s="1" t="s">
        <v>29</v>
      </c>
      <c r="AC2206" s="1" t="s">
        <v>30</v>
      </c>
      <c r="AD2206" s="1" t="s">
        <v>31</v>
      </c>
      <c r="AE2206" s="2">
        <v>40188</v>
      </c>
    </row>
    <row r="2207" spans="1:31" x14ac:dyDescent="0.25">
      <c r="A2207">
        <f t="shared" si="313"/>
        <v>2206</v>
      </c>
      <c r="B2207" s="1">
        <v>10247</v>
      </c>
      <c r="C2207" s="2">
        <v>40188</v>
      </c>
      <c r="D2207" s="1" t="s">
        <v>36</v>
      </c>
      <c r="E2207" s="1" t="str">
        <f t="shared" si="306"/>
        <v>*</v>
      </c>
      <c r="F2207" s="1" t="str">
        <f t="shared" si="307"/>
        <v>*</v>
      </c>
      <c r="G2207" s="1" t="str">
        <f t="shared" si="308"/>
        <v>*</v>
      </c>
      <c r="J2207" s="1" t="str">
        <f t="shared" si="309"/>
        <v>*</v>
      </c>
      <c r="P2207" s="1">
        <v>21</v>
      </c>
      <c r="Q2207" s="1">
        <f t="shared" si="314"/>
        <v>3.5000000000000003E-2</v>
      </c>
      <c r="T2207" s="4">
        <v>111.66</v>
      </c>
      <c r="U2207" s="9">
        <f t="shared" si="310"/>
        <v>0</v>
      </c>
      <c r="V2207" s="4">
        <f t="shared" si="311"/>
        <v>5.3171428571428567</v>
      </c>
      <c r="W2207" s="1" t="s">
        <v>21</v>
      </c>
      <c r="X2207" s="1">
        <v>5.49</v>
      </c>
      <c r="Y2207" s="4">
        <f t="shared" si="312"/>
        <v>117.14999999999999</v>
      </c>
      <c r="Z2207" s="1" t="s">
        <v>22</v>
      </c>
      <c r="AA2207" s="1" t="s">
        <v>37</v>
      </c>
      <c r="AB2207" s="1" t="s">
        <v>29</v>
      </c>
      <c r="AC2207" s="1" t="s">
        <v>40</v>
      </c>
      <c r="AD2207" s="1" t="s">
        <v>19</v>
      </c>
      <c r="AE2207" s="2">
        <v>40189</v>
      </c>
    </row>
    <row r="2208" spans="1:31" x14ac:dyDescent="0.25">
      <c r="A2208">
        <f t="shared" si="313"/>
        <v>2207</v>
      </c>
      <c r="B2208" s="1">
        <v>57318</v>
      </c>
      <c r="C2208" s="2">
        <v>40188</v>
      </c>
      <c r="D2208" s="1" t="s">
        <v>36</v>
      </c>
      <c r="E2208" s="1" t="str">
        <f t="shared" si="306"/>
        <v>*</v>
      </c>
      <c r="F2208" s="1" t="str">
        <f t="shared" si="307"/>
        <v>*</v>
      </c>
      <c r="G2208" s="1" t="str">
        <f t="shared" si="308"/>
        <v>*</v>
      </c>
      <c r="J2208" s="1" t="str">
        <f t="shared" si="309"/>
        <v>*</v>
      </c>
      <c r="P2208" s="1">
        <v>12</v>
      </c>
      <c r="Q2208" s="1">
        <f t="shared" si="314"/>
        <v>0.02</v>
      </c>
      <c r="T2208" s="4">
        <v>79.06</v>
      </c>
      <c r="U2208" s="9">
        <f t="shared" si="310"/>
        <v>0</v>
      </c>
      <c r="V2208" s="4">
        <f t="shared" si="311"/>
        <v>6.5883333333333338</v>
      </c>
      <c r="W2208" s="1" t="s">
        <v>21</v>
      </c>
      <c r="X2208" s="1">
        <v>6.92</v>
      </c>
      <c r="Y2208" s="4">
        <f t="shared" si="312"/>
        <v>85.98</v>
      </c>
      <c r="Z2208" s="1" t="s">
        <v>15</v>
      </c>
      <c r="AA2208" s="1" t="s">
        <v>23</v>
      </c>
      <c r="AB2208" s="1" t="s">
        <v>29</v>
      </c>
      <c r="AC2208" s="1" t="s">
        <v>40</v>
      </c>
      <c r="AD2208" s="1" t="s">
        <v>19</v>
      </c>
      <c r="AE2208" s="2">
        <v>40190</v>
      </c>
    </row>
    <row r="2209" spans="1:31" x14ac:dyDescent="0.25">
      <c r="A2209">
        <f t="shared" si="313"/>
        <v>2208</v>
      </c>
      <c r="B2209" s="1">
        <v>59270</v>
      </c>
      <c r="C2209" s="2">
        <v>40189</v>
      </c>
      <c r="D2209" s="1" t="s">
        <v>20</v>
      </c>
      <c r="E2209" s="1" t="str">
        <f t="shared" si="306"/>
        <v>*</v>
      </c>
      <c r="F2209" s="1" t="str">
        <f t="shared" si="307"/>
        <v>**</v>
      </c>
      <c r="G2209" s="1" t="str">
        <f t="shared" si="308"/>
        <v>**</v>
      </c>
      <c r="J2209" s="1" t="str">
        <f t="shared" si="309"/>
        <v>**</v>
      </c>
      <c r="P2209" s="1">
        <v>48</v>
      </c>
      <c r="Q2209" s="1">
        <f t="shared" si="314"/>
        <v>0.05</v>
      </c>
      <c r="T2209" s="4">
        <v>25312</v>
      </c>
      <c r="U2209" s="9">
        <f t="shared" si="310"/>
        <v>1</v>
      </c>
      <c r="V2209" s="4">
        <f t="shared" si="311"/>
        <v>527.33333333333337</v>
      </c>
      <c r="W2209" s="1" t="s">
        <v>33</v>
      </c>
      <c r="X2209" s="1">
        <v>16.63</v>
      </c>
      <c r="Y2209" s="4">
        <f t="shared" si="312"/>
        <v>25328.63</v>
      </c>
      <c r="Z2209" s="1" t="s">
        <v>53</v>
      </c>
      <c r="AA2209" s="1" t="s">
        <v>23</v>
      </c>
      <c r="AB2209" s="1" t="s">
        <v>24</v>
      </c>
      <c r="AC2209" s="1" t="s">
        <v>56</v>
      </c>
      <c r="AD2209" s="1" t="s">
        <v>59</v>
      </c>
      <c r="AE2209" s="2">
        <v>40191</v>
      </c>
    </row>
    <row r="2210" spans="1:31" x14ac:dyDescent="0.25">
      <c r="A2210">
        <f t="shared" si="313"/>
        <v>2209</v>
      </c>
      <c r="B2210" s="1">
        <v>56327</v>
      </c>
      <c r="C2210" s="2">
        <v>40189</v>
      </c>
      <c r="D2210" s="1" t="s">
        <v>36</v>
      </c>
      <c r="E2210" s="1" t="str">
        <f t="shared" si="306"/>
        <v>*</v>
      </c>
      <c r="F2210" s="1" t="str">
        <f t="shared" si="307"/>
        <v>*</v>
      </c>
      <c r="G2210" s="1" t="str">
        <f t="shared" si="308"/>
        <v>*</v>
      </c>
      <c r="J2210" s="1" t="str">
        <f t="shared" si="309"/>
        <v>*</v>
      </c>
      <c r="P2210" s="1">
        <v>11</v>
      </c>
      <c r="Q2210" s="1">
        <f t="shared" si="314"/>
        <v>0.02</v>
      </c>
      <c r="T2210" s="4">
        <v>2164.0700000000002</v>
      </c>
      <c r="U2210" s="9">
        <f t="shared" si="310"/>
        <v>1</v>
      </c>
      <c r="V2210" s="4">
        <f t="shared" si="311"/>
        <v>196.73363636363638</v>
      </c>
      <c r="W2210" s="1" t="s">
        <v>33</v>
      </c>
      <c r="X2210" s="1">
        <v>55.24</v>
      </c>
      <c r="Y2210" s="4">
        <f t="shared" si="312"/>
        <v>2219.31</v>
      </c>
      <c r="Z2210" s="1" t="s">
        <v>46</v>
      </c>
      <c r="AA2210" s="1" t="s">
        <v>23</v>
      </c>
      <c r="AB2210" s="1" t="s">
        <v>29</v>
      </c>
      <c r="AC2210" s="1" t="s">
        <v>63</v>
      </c>
      <c r="AD2210" s="1" t="s">
        <v>35</v>
      </c>
      <c r="AE2210" s="2">
        <v>40191</v>
      </c>
    </row>
    <row r="2211" spans="1:31" x14ac:dyDescent="0.25">
      <c r="A2211">
        <f t="shared" si="313"/>
        <v>2210</v>
      </c>
      <c r="B2211" s="1">
        <v>59270</v>
      </c>
      <c r="C2211" s="2">
        <v>40189</v>
      </c>
      <c r="D2211" s="1" t="s">
        <v>20</v>
      </c>
      <c r="E2211" s="1" t="str">
        <f t="shared" si="306"/>
        <v>*</v>
      </c>
      <c r="F2211" s="1" t="str">
        <f t="shared" si="307"/>
        <v>**</v>
      </c>
      <c r="G2211" s="1" t="str">
        <f t="shared" si="308"/>
        <v>**</v>
      </c>
      <c r="J2211" s="1" t="str">
        <f t="shared" si="309"/>
        <v>**</v>
      </c>
      <c r="P2211" s="1">
        <v>14</v>
      </c>
      <c r="Q2211" s="1">
        <f t="shared" si="314"/>
        <v>0.02</v>
      </c>
      <c r="T2211" s="4">
        <v>2138.63</v>
      </c>
      <c r="U2211" s="9">
        <f t="shared" si="310"/>
        <v>1</v>
      </c>
      <c r="V2211" s="4">
        <f t="shared" si="311"/>
        <v>152.75928571428571</v>
      </c>
      <c r="W2211" s="1" t="s">
        <v>21</v>
      </c>
      <c r="X2211" s="1">
        <v>19.989999999999998</v>
      </c>
      <c r="Y2211" s="4">
        <f t="shared" si="312"/>
        <v>2158.62</v>
      </c>
      <c r="Z2211" s="1" t="s">
        <v>53</v>
      </c>
      <c r="AA2211" s="1" t="s">
        <v>23</v>
      </c>
      <c r="AB2211" s="1" t="s">
        <v>29</v>
      </c>
      <c r="AC2211" s="1" t="s">
        <v>55</v>
      </c>
      <c r="AD2211" s="1" t="s">
        <v>19</v>
      </c>
      <c r="AE2211" s="2">
        <v>40190</v>
      </c>
    </row>
    <row r="2212" spans="1:31" x14ac:dyDescent="0.25">
      <c r="A2212">
        <f t="shared" si="313"/>
        <v>2211</v>
      </c>
      <c r="B2212" s="1">
        <v>42567</v>
      </c>
      <c r="C2212" s="2">
        <v>40189</v>
      </c>
      <c r="D2212" s="1" t="s">
        <v>32</v>
      </c>
      <c r="E2212" s="1" t="str">
        <f t="shared" si="306"/>
        <v>***</v>
      </c>
      <c r="F2212" s="1" t="str">
        <f t="shared" si="307"/>
        <v>***</v>
      </c>
      <c r="G2212" s="1" t="str">
        <f t="shared" si="308"/>
        <v>***</v>
      </c>
      <c r="J2212" s="1" t="str">
        <f t="shared" si="309"/>
        <v>***</v>
      </c>
      <c r="P2212" s="1">
        <v>12</v>
      </c>
      <c r="Q2212" s="1">
        <f t="shared" si="314"/>
        <v>0.02</v>
      </c>
      <c r="T2212" s="4">
        <v>1940.32</v>
      </c>
      <c r="U2212" s="9">
        <f t="shared" si="310"/>
        <v>1</v>
      </c>
      <c r="V2212" s="4">
        <f t="shared" si="311"/>
        <v>161.69333333333333</v>
      </c>
      <c r="W2212" s="1" t="s">
        <v>33</v>
      </c>
      <c r="X2212" s="1">
        <v>43.75</v>
      </c>
      <c r="Y2212" s="4">
        <f t="shared" si="312"/>
        <v>1984.07</v>
      </c>
      <c r="Z2212" s="1" t="s">
        <v>15</v>
      </c>
      <c r="AA2212" s="1" t="s">
        <v>23</v>
      </c>
      <c r="AB2212" s="1" t="s">
        <v>17</v>
      </c>
      <c r="AC2212" s="1" t="s">
        <v>52</v>
      </c>
      <c r="AD2212" s="1" t="s">
        <v>59</v>
      </c>
      <c r="AE2212" s="2">
        <v>40191</v>
      </c>
    </row>
    <row r="2213" spans="1:31" x14ac:dyDescent="0.25">
      <c r="A2213">
        <f t="shared" si="313"/>
        <v>2212</v>
      </c>
      <c r="B2213" s="1">
        <v>56327</v>
      </c>
      <c r="C2213" s="2">
        <v>40189</v>
      </c>
      <c r="D2213" s="1" t="s">
        <v>36</v>
      </c>
      <c r="E2213" s="1" t="str">
        <f t="shared" si="306"/>
        <v>*</v>
      </c>
      <c r="F2213" s="1" t="str">
        <f t="shared" si="307"/>
        <v>*</v>
      </c>
      <c r="G2213" s="1" t="str">
        <f t="shared" si="308"/>
        <v>*</v>
      </c>
      <c r="J2213" s="1" t="str">
        <f t="shared" si="309"/>
        <v>*</v>
      </c>
      <c r="P2213" s="1">
        <v>42</v>
      </c>
      <c r="Q2213" s="1">
        <f t="shared" si="314"/>
        <v>0.05</v>
      </c>
      <c r="T2213" s="4">
        <v>1767.47</v>
      </c>
      <c r="U2213" s="9">
        <f t="shared" si="310"/>
        <v>1</v>
      </c>
      <c r="V2213" s="4">
        <f t="shared" si="311"/>
        <v>42.082619047619048</v>
      </c>
      <c r="W2213" s="1" t="s">
        <v>21</v>
      </c>
      <c r="X2213" s="1">
        <v>17.48</v>
      </c>
      <c r="Y2213" s="4">
        <f t="shared" si="312"/>
        <v>1784.95</v>
      </c>
      <c r="Z2213" s="1" t="s">
        <v>46</v>
      </c>
      <c r="AA2213" s="1" t="s">
        <v>23</v>
      </c>
      <c r="AB2213" s="1" t="s">
        <v>29</v>
      </c>
      <c r="AC2213" s="1" t="s">
        <v>40</v>
      </c>
      <c r="AD2213" s="1" t="s">
        <v>19</v>
      </c>
      <c r="AE2213" s="2">
        <v>40190</v>
      </c>
    </row>
    <row r="2214" spans="1:31" x14ac:dyDescent="0.25">
      <c r="A2214">
        <f t="shared" si="313"/>
        <v>2213</v>
      </c>
      <c r="B2214" s="1">
        <v>59270</v>
      </c>
      <c r="C2214" s="2">
        <v>40189</v>
      </c>
      <c r="D2214" s="1" t="s">
        <v>20</v>
      </c>
      <c r="E2214" s="1" t="str">
        <f t="shared" si="306"/>
        <v>*</v>
      </c>
      <c r="F2214" s="1" t="str">
        <f t="shared" si="307"/>
        <v>**</v>
      </c>
      <c r="G2214" s="1" t="str">
        <f t="shared" si="308"/>
        <v>**</v>
      </c>
      <c r="J2214" s="1" t="str">
        <f t="shared" si="309"/>
        <v>**</v>
      </c>
      <c r="P2214" s="1">
        <v>47</v>
      </c>
      <c r="Q2214" s="1">
        <f t="shared" si="314"/>
        <v>0.05</v>
      </c>
      <c r="T2214" s="4">
        <v>1597.02</v>
      </c>
      <c r="U2214" s="9">
        <f t="shared" si="310"/>
        <v>1</v>
      </c>
      <c r="V2214" s="4">
        <f t="shared" si="311"/>
        <v>33.979148936170212</v>
      </c>
      <c r="W2214" s="1" t="s">
        <v>21</v>
      </c>
      <c r="X2214" s="1">
        <v>1.99</v>
      </c>
      <c r="Y2214" s="4">
        <f t="shared" si="312"/>
        <v>1599.01</v>
      </c>
      <c r="Z2214" s="1" t="s">
        <v>53</v>
      </c>
      <c r="AA2214" s="1" t="s">
        <v>23</v>
      </c>
      <c r="AB2214" s="1" t="s">
        <v>24</v>
      </c>
      <c r="AC2214" s="1" t="s">
        <v>38</v>
      </c>
      <c r="AD2214" s="1" t="s">
        <v>41</v>
      </c>
      <c r="AE2214" s="2">
        <v>40191</v>
      </c>
    </row>
    <row r="2215" spans="1:31" x14ac:dyDescent="0.25">
      <c r="A2215">
        <f t="shared" si="313"/>
        <v>2214</v>
      </c>
      <c r="B2215" s="1">
        <v>56327</v>
      </c>
      <c r="C2215" s="2">
        <v>40189</v>
      </c>
      <c r="D2215" s="1" t="s">
        <v>36</v>
      </c>
      <c r="E2215" s="1" t="str">
        <f t="shared" si="306"/>
        <v>*</v>
      </c>
      <c r="F2215" s="1" t="str">
        <f t="shared" si="307"/>
        <v>*</v>
      </c>
      <c r="G2215" s="1" t="str">
        <f t="shared" si="308"/>
        <v>*</v>
      </c>
      <c r="J2215" s="1" t="str">
        <f t="shared" si="309"/>
        <v>*</v>
      </c>
      <c r="P2215" s="1">
        <v>47</v>
      </c>
      <c r="Q2215" s="1">
        <f t="shared" si="314"/>
        <v>0.05</v>
      </c>
      <c r="T2215" s="4">
        <v>1276.73</v>
      </c>
      <c r="U2215" s="9">
        <f t="shared" si="310"/>
        <v>1</v>
      </c>
      <c r="V2215" s="4">
        <f t="shared" si="311"/>
        <v>27.164468085106382</v>
      </c>
      <c r="W2215" s="1" t="s">
        <v>14</v>
      </c>
      <c r="X2215" s="1">
        <v>8.5500000000000007</v>
      </c>
      <c r="Y2215" s="4">
        <f t="shared" si="312"/>
        <v>1285.28</v>
      </c>
      <c r="Z2215" s="1" t="s">
        <v>46</v>
      </c>
      <c r="AA2215" s="1" t="s">
        <v>23</v>
      </c>
      <c r="AB2215" s="1" t="s">
        <v>17</v>
      </c>
      <c r="AC2215" s="1" t="s">
        <v>18</v>
      </c>
      <c r="AD2215" s="1" t="s">
        <v>19</v>
      </c>
      <c r="AE2215" s="2">
        <v>40190</v>
      </c>
    </row>
    <row r="2216" spans="1:31" x14ac:dyDescent="0.25">
      <c r="A2216">
        <f t="shared" si="313"/>
        <v>2215</v>
      </c>
      <c r="B2216" s="1">
        <v>59270</v>
      </c>
      <c r="C2216" s="2">
        <v>40189</v>
      </c>
      <c r="D2216" s="1" t="s">
        <v>20</v>
      </c>
      <c r="E2216" s="1" t="str">
        <f t="shared" si="306"/>
        <v>*</v>
      </c>
      <c r="F2216" s="1" t="str">
        <f t="shared" si="307"/>
        <v>**</v>
      </c>
      <c r="G2216" s="1" t="str">
        <f t="shared" si="308"/>
        <v>**</v>
      </c>
      <c r="J2216" s="1" t="str">
        <f t="shared" si="309"/>
        <v>**</v>
      </c>
      <c r="P2216" s="1">
        <v>5</v>
      </c>
      <c r="Q2216" s="1">
        <f t="shared" si="314"/>
        <v>0.01</v>
      </c>
      <c r="T2216" s="4">
        <v>647.27</v>
      </c>
      <c r="U2216" s="9">
        <f t="shared" si="310"/>
        <v>0</v>
      </c>
      <c r="V2216" s="4">
        <f t="shared" si="311"/>
        <v>129.45400000000001</v>
      </c>
      <c r="W2216" s="1" t="s">
        <v>33</v>
      </c>
      <c r="X2216" s="1">
        <v>70.2</v>
      </c>
      <c r="Y2216" s="4">
        <f t="shared" si="312"/>
        <v>717.47</v>
      </c>
      <c r="Z2216" s="1" t="s">
        <v>44</v>
      </c>
      <c r="AA2216" s="1" t="s">
        <v>23</v>
      </c>
      <c r="AB2216" s="1" t="s">
        <v>17</v>
      </c>
      <c r="AC2216" s="1" t="s">
        <v>34</v>
      </c>
      <c r="AD2216" s="1" t="s">
        <v>35</v>
      </c>
      <c r="AE2216" s="2">
        <v>40189</v>
      </c>
    </row>
    <row r="2217" spans="1:31" x14ac:dyDescent="0.25">
      <c r="A2217">
        <f t="shared" si="313"/>
        <v>2216</v>
      </c>
      <c r="B2217" s="1">
        <v>48487</v>
      </c>
      <c r="C2217" s="2">
        <v>40189</v>
      </c>
      <c r="D2217" s="1" t="s">
        <v>13</v>
      </c>
      <c r="E2217" s="1" t="str">
        <f t="shared" si="306"/>
        <v>*</v>
      </c>
      <c r="F2217" s="1" t="str">
        <f t="shared" si="307"/>
        <v>*</v>
      </c>
      <c r="G2217" s="1" t="str">
        <f t="shared" si="308"/>
        <v>*</v>
      </c>
      <c r="J2217" s="1" t="str">
        <f t="shared" si="309"/>
        <v>*</v>
      </c>
      <c r="P2217" s="1">
        <v>27</v>
      </c>
      <c r="Q2217" s="1">
        <f t="shared" si="314"/>
        <v>3.5000000000000003E-2</v>
      </c>
      <c r="T2217" s="4">
        <v>360.7</v>
      </c>
      <c r="U2217" s="9">
        <f t="shared" si="310"/>
        <v>0</v>
      </c>
      <c r="V2217" s="4">
        <f t="shared" si="311"/>
        <v>13.359259259259259</v>
      </c>
      <c r="W2217" s="1" t="s">
        <v>21</v>
      </c>
      <c r="X2217" s="1">
        <v>1.49</v>
      </c>
      <c r="Y2217" s="4">
        <f t="shared" si="312"/>
        <v>362.19</v>
      </c>
      <c r="Z2217" s="1" t="s">
        <v>44</v>
      </c>
      <c r="AA2217" s="1" t="s">
        <v>37</v>
      </c>
      <c r="AB2217" s="1" t="s">
        <v>29</v>
      </c>
      <c r="AC2217" s="1" t="s">
        <v>43</v>
      </c>
      <c r="AD2217" s="1" t="s">
        <v>19</v>
      </c>
      <c r="AE2217" s="2">
        <v>40191</v>
      </c>
    </row>
    <row r="2218" spans="1:31" x14ac:dyDescent="0.25">
      <c r="A2218">
        <f t="shared" si="313"/>
        <v>2217</v>
      </c>
      <c r="B2218" s="1">
        <v>34948</v>
      </c>
      <c r="C2218" s="2">
        <v>40190</v>
      </c>
      <c r="D2218" s="1" t="s">
        <v>32</v>
      </c>
      <c r="E2218" s="1" t="str">
        <f t="shared" si="306"/>
        <v>***</v>
      </c>
      <c r="F2218" s="1" t="str">
        <f t="shared" si="307"/>
        <v>***</v>
      </c>
      <c r="G2218" s="1" t="str">
        <f t="shared" si="308"/>
        <v>***</v>
      </c>
      <c r="J2218" s="1" t="str">
        <f t="shared" si="309"/>
        <v>***</v>
      </c>
      <c r="P2218" s="1">
        <v>15</v>
      </c>
      <c r="Q2218" s="1">
        <f t="shared" si="314"/>
        <v>0.02</v>
      </c>
      <c r="T2218" s="4">
        <v>1057.06</v>
      </c>
      <c r="U2218" s="9">
        <f t="shared" si="310"/>
        <v>1</v>
      </c>
      <c r="V2218" s="4">
        <f t="shared" si="311"/>
        <v>70.470666666666659</v>
      </c>
      <c r="W2218" s="1" t="s">
        <v>33</v>
      </c>
      <c r="X2218" s="1">
        <v>60</v>
      </c>
      <c r="Y2218" s="4">
        <f t="shared" si="312"/>
        <v>1117.06</v>
      </c>
      <c r="Z2218" s="1" t="s">
        <v>46</v>
      </c>
      <c r="AA2218" s="1" t="s">
        <v>37</v>
      </c>
      <c r="AB2218" s="1" t="s">
        <v>29</v>
      </c>
      <c r="AC2218" s="1" t="s">
        <v>63</v>
      </c>
      <c r="AD2218" s="1" t="s">
        <v>35</v>
      </c>
      <c r="AE2218" s="2">
        <v>40190</v>
      </c>
    </row>
    <row r="2219" spans="1:31" x14ac:dyDescent="0.25">
      <c r="A2219">
        <f t="shared" si="313"/>
        <v>2218</v>
      </c>
      <c r="B2219" s="1">
        <v>19494</v>
      </c>
      <c r="C2219" s="2">
        <v>40190</v>
      </c>
      <c r="D2219" s="1" t="s">
        <v>20</v>
      </c>
      <c r="E2219" s="1" t="str">
        <f t="shared" si="306"/>
        <v>*</v>
      </c>
      <c r="F2219" s="1" t="str">
        <f t="shared" si="307"/>
        <v>**</v>
      </c>
      <c r="G2219" s="1" t="str">
        <f t="shared" si="308"/>
        <v>**</v>
      </c>
      <c r="J2219" s="1" t="str">
        <f t="shared" si="309"/>
        <v>**</v>
      </c>
      <c r="P2219" s="1">
        <v>39</v>
      </c>
      <c r="Q2219" s="1">
        <f t="shared" si="314"/>
        <v>0.04</v>
      </c>
      <c r="T2219" s="4">
        <v>857.32</v>
      </c>
      <c r="U2219" s="9">
        <f t="shared" si="310"/>
        <v>0</v>
      </c>
      <c r="V2219" s="4">
        <f t="shared" si="311"/>
        <v>21.982564102564105</v>
      </c>
      <c r="W2219" s="1" t="s">
        <v>21</v>
      </c>
      <c r="X2219" s="1">
        <v>8.99</v>
      </c>
      <c r="Y2219" s="4">
        <f t="shared" si="312"/>
        <v>866.31000000000006</v>
      </c>
      <c r="Z2219" s="1" t="s">
        <v>22</v>
      </c>
      <c r="AA2219" s="1" t="s">
        <v>23</v>
      </c>
      <c r="AB2219" s="1" t="s">
        <v>17</v>
      </c>
      <c r="AC2219" s="1" t="s">
        <v>18</v>
      </c>
      <c r="AD2219" s="1" t="s">
        <v>41</v>
      </c>
      <c r="AE2219" s="2">
        <v>40192</v>
      </c>
    </row>
    <row r="2220" spans="1:31" x14ac:dyDescent="0.25">
      <c r="A2220">
        <f t="shared" si="313"/>
        <v>2219</v>
      </c>
      <c r="B2220" s="1">
        <v>38369</v>
      </c>
      <c r="C2220" s="2">
        <v>40190</v>
      </c>
      <c r="D2220" s="1" t="s">
        <v>27</v>
      </c>
      <c r="E2220" s="1" t="str">
        <f t="shared" si="306"/>
        <v>*</v>
      </c>
      <c r="F2220" s="1" t="str">
        <f t="shared" si="307"/>
        <v>*</v>
      </c>
      <c r="G2220" s="1" t="str">
        <f t="shared" si="308"/>
        <v>*</v>
      </c>
      <c r="J2220" s="1" t="str">
        <f t="shared" si="309"/>
        <v>*</v>
      </c>
      <c r="P2220" s="1">
        <v>3</v>
      </c>
      <c r="Q2220" s="1">
        <f t="shared" si="314"/>
        <v>0.01</v>
      </c>
      <c r="T2220" s="4">
        <v>224.744</v>
      </c>
      <c r="U2220" s="9">
        <f t="shared" si="310"/>
        <v>0</v>
      </c>
      <c r="V2220" s="4">
        <f t="shared" si="311"/>
        <v>74.914666666666662</v>
      </c>
      <c r="W2220" s="1" t="s">
        <v>21</v>
      </c>
      <c r="X2220" s="1">
        <v>69</v>
      </c>
      <c r="Y2220" s="4">
        <f t="shared" si="312"/>
        <v>293.74400000000003</v>
      </c>
      <c r="Z2220" s="1" t="s">
        <v>22</v>
      </c>
      <c r="AA2220" s="1" t="s">
        <v>16</v>
      </c>
      <c r="AB2220" s="1" t="s">
        <v>17</v>
      </c>
      <c r="AC2220" s="1" t="s">
        <v>52</v>
      </c>
      <c r="AD2220" s="1" t="s">
        <v>48</v>
      </c>
      <c r="AE2220" s="2">
        <v>40191</v>
      </c>
    </row>
    <row r="2221" spans="1:31" x14ac:dyDescent="0.25">
      <c r="A2221">
        <f t="shared" si="313"/>
        <v>2220</v>
      </c>
      <c r="B2221" s="1">
        <v>1857</v>
      </c>
      <c r="C2221" s="2">
        <v>40190</v>
      </c>
      <c r="D2221" s="1" t="s">
        <v>20</v>
      </c>
      <c r="E2221" s="1" t="str">
        <f t="shared" si="306"/>
        <v>*</v>
      </c>
      <c r="F2221" s="1" t="str">
        <f t="shared" si="307"/>
        <v>**</v>
      </c>
      <c r="G2221" s="1" t="str">
        <f t="shared" si="308"/>
        <v>**</v>
      </c>
      <c r="J2221" s="1" t="str">
        <f t="shared" si="309"/>
        <v>**</v>
      </c>
      <c r="P2221" s="1">
        <v>37</v>
      </c>
      <c r="Q2221" s="1">
        <f t="shared" si="314"/>
        <v>0.04</v>
      </c>
      <c r="T2221" s="4">
        <v>199.76</v>
      </c>
      <c r="U2221" s="9">
        <f t="shared" si="310"/>
        <v>0</v>
      </c>
      <c r="V2221" s="4">
        <f t="shared" si="311"/>
        <v>5.3989189189189188</v>
      </c>
      <c r="W2221" s="1" t="s">
        <v>21</v>
      </c>
      <c r="X2221" s="1">
        <v>1.99</v>
      </c>
      <c r="Y2221" s="4">
        <f t="shared" si="312"/>
        <v>201.75</v>
      </c>
      <c r="Z2221" s="1" t="s">
        <v>46</v>
      </c>
      <c r="AA2221" s="1" t="s">
        <v>16</v>
      </c>
      <c r="AB2221" s="1" t="s">
        <v>29</v>
      </c>
      <c r="AC2221" s="1" t="s">
        <v>30</v>
      </c>
      <c r="AD2221" s="1" t="s">
        <v>31</v>
      </c>
      <c r="AE2221" s="2">
        <v>40191</v>
      </c>
    </row>
    <row r="2222" spans="1:31" x14ac:dyDescent="0.25">
      <c r="A2222">
        <f t="shared" si="313"/>
        <v>2221</v>
      </c>
      <c r="B2222" s="1">
        <v>19494</v>
      </c>
      <c r="C2222" s="2">
        <v>40190</v>
      </c>
      <c r="D2222" s="1" t="s">
        <v>20</v>
      </c>
      <c r="E2222" s="1" t="str">
        <f t="shared" si="306"/>
        <v>*</v>
      </c>
      <c r="F2222" s="1" t="str">
        <f t="shared" si="307"/>
        <v>**</v>
      </c>
      <c r="G2222" s="1" t="str">
        <f t="shared" si="308"/>
        <v>**</v>
      </c>
      <c r="J2222" s="1" t="str">
        <f t="shared" si="309"/>
        <v>**</v>
      </c>
      <c r="P2222" s="1">
        <v>2</v>
      </c>
      <c r="Q2222" s="1">
        <f t="shared" si="314"/>
        <v>0.01</v>
      </c>
      <c r="T2222" s="4">
        <v>8.8699999999999992</v>
      </c>
      <c r="U2222" s="9">
        <f t="shared" si="310"/>
        <v>0</v>
      </c>
      <c r="V2222" s="4">
        <f t="shared" si="311"/>
        <v>4.4349999999999996</v>
      </c>
      <c r="W2222" s="1" t="s">
        <v>21</v>
      </c>
      <c r="X2222" s="1">
        <v>3.5</v>
      </c>
      <c r="Y2222" s="4">
        <f t="shared" si="312"/>
        <v>12.37</v>
      </c>
      <c r="Z2222" s="1" t="s">
        <v>22</v>
      </c>
      <c r="AA2222" s="1" t="s">
        <v>23</v>
      </c>
      <c r="AB2222" s="1" t="s">
        <v>29</v>
      </c>
      <c r="AC2222" s="1" t="s">
        <v>30</v>
      </c>
      <c r="AD2222" s="1" t="s">
        <v>41</v>
      </c>
      <c r="AE2222" s="2">
        <v>40193</v>
      </c>
    </row>
    <row r="2223" spans="1:31" x14ac:dyDescent="0.25">
      <c r="A2223">
        <f t="shared" si="313"/>
        <v>2222</v>
      </c>
      <c r="B2223" s="1">
        <v>12580</v>
      </c>
      <c r="C2223" s="2">
        <v>40191</v>
      </c>
      <c r="D2223" s="1" t="s">
        <v>13</v>
      </c>
      <c r="E2223" s="1" t="str">
        <f t="shared" si="306"/>
        <v>*</v>
      </c>
      <c r="F2223" s="1" t="str">
        <f t="shared" si="307"/>
        <v>*</v>
      </c>
      <c r="G2223" s="1" t="str">
        <f t="shared" si="308"/>
        <v>*</v>
      </c>
      <c r="J2223" s="1" t="str">
        <f t="shared" si="309"/>
        <v>*</v>
      </c>
      <c r="P2223" s="1">
        <v>50</v>
      </c>
      <c r="Q2223" s="1">
        <f t="shared" si="314"/>
        <v>0.06</v>
      </c>
      <c r="T2223" s="4">
        <v>8038.08</v>
      </c>
      <c r="U2223" s="9">
        <f t="shared" si="310"/>
        <v>1</v>
      </c>
      <c r="V2223" s="4">
        <f t="shared" si="311"/>
        <v>160.76159999999999</v>
      </c>
      <c r="W2223" s="1" t="s">
        <v>21</v>
      </c>
      <c r="X2223" s="1">
        <v>19.989999999999998</v>
      </c>
      <c r="Y2223" s="4">
        <f t="shared" si="312"/>
        <v>8058.07</v>
      </c>
      <c r="Z2223" s="1" t="s">
        <v>42</v>
      </c>
      <c r="AA2223" s="1" t="s">
        <v>23</v>
      </c>
      <c r="AB2223" s="1" t="s">
        <v>29</v>
      </c>
      <c r="AC2223" s="1" t="s">
        <v>43</v>
      </c>
      <c r="AD2223" s="1" t="s">
        <v>19</v>
      </c>
      <c r="AE2223" s="2">
        <v>40193</v>
      </c>
    </row>
    <row r="2224" spans="1:31" x14ac:dyDescent="0.25">
      <c r="A2224">
        <f t="shared" si="313"/>
        <v>2223</v>
      </c>
      <c r="B2224" s="1">
        <v>17825</v>
      </c>
      <c r="C2224" s="2">
        <v>40191</v>
      </c>
      <c r="D2224" s="1" t="s">
        <v>27</v>
      </c>
      <c r="E2224" s="1" t="str">
        <f t="shared" si="306"/>
        <v>*</v>
      </c>
      <c r="F2224" s="1" t="str">
        <f t="shared" si="307"/>
        <v>*</v>
      </c>
      <c r="G2224" s="1" t="str">
        <f t="shared" si="308"/>
        <v>*</v>
      </c>
      <c r="J2224" s="1" t="str">
        <f t="shared" si="309"/>
        <v>*</v>
      </c>
      <c r="P2224" s="1">
        <v>26</v>
      </c>
      <c r="Q2224" s="1">
        <f t="shared" si="314"/>
        <v>3.5000000000000003E-2</v>
      </c>
      <c r="T2224" s="4">
        <v>981.9</v>
      </c>
      <c r="U2224" s="9">
        <f t="shared" si="310"/>
        <v>0</v>
      </c>
      <c r="V2224" s="4">
        <f t="shared" si="311"/>
        <v>37.765384615384612</v>
      </c>
      <c r="W2224" s="1" t="s">
        <v>21</v>
      </c>
      <c r="X2224" s="1">
        <v>12.9</v>
      </c>
      <c r="Y2224" s="4">
        <f t="shared" si="312"/>
        <v>994.8</v>
      </c>
      <c r="Z2224" s="1" t="s">
        <v>22</v>
      </c>
      <c r="AA2224" s="1" t="s">
        <v>37</v>
      </c>
      <c r="AB2224" s="1" t="s">
        <v>29</v>
      </c>
      <c r="AC2224" s="1" t="s">
        <v>55</v>
      </c>
      <c r="AD2224" s="1" t="s">
        <v>19</v>
      </c>
      <c r="AE2224" s="2">
        <v>40194</v>
      </c>
    </row>
    <row r="2225" spans="1:31" x14ac:dyDescent="0.25">
      <c r="A2225">
        <f t="shared" si="313"/>
        <v>2224</v>
      </c>
      <c r="B2225" s="1">
        <v>59552</v>
      </c>
      <c r="C2225" s="2">
        <v>40191</v>
      </c>
      <c r="D2225" s="1" t="s">
        <v>27</v>
      </c>
      <c r="E2225" s="1" t="str">
        <f t="shared" si="306"/>
        <v>*</v>
      </c>
      <c r="F2225" s="1" t="str">
        <f t="shared" si="307"/>
        <v>*</v>
      </c>
      <c r="G2225" s="1" t="str">
        <f t="shared" si="308"/>
        <v>*</v>
      </c>
      <c r="J2225" s="1" t="str">
        <f t="shared" si="309"/>
        <v>*</v>
      </c>
      <c r="P2225" s="1">
        <v>39</v>
      </c>
      <c r="Q2225" s="1">
        <f t="shared" si="314"/>
        <v>0.04</v>
      </c>
      <c r="T2225" s="4">
        <v>314.26</v>
      </c>
      <c r="U2225" s="9">
        <f t="shared" si="310"/>
        <v>0</v>
      </c>
      <c r="V2225" s="4">
        <f t="shared" si="311"/>
        <v>8.057948717948717</v>
      </c>
      <c r="W2225" s="1" t="s">
        <v>21</v>
      </c>
      <c r="X2225" s="1">
        <v>6.28</v>
      </c>
      <c r="Y2225" s="4">
        <f t="shared" si="312"/>
        <v>320.53999999999996</v>
      </c>
      <c r="Z2225" s="1" t="s">
        <v>22</v>
      </c>
      <c r="AA2225" s="1" t="s">
        <v>37</v>
      </c>
      <c r="AB2225" s="1" t="s">
        <v>29</v>
      </c>
      <c r="AC2225" s="1" t="s">
        <v>43</v>
      </c>
      <c r="AD2225" s="1" t="s">
        <v>19</v>
      </c>
      <c r="AE2225" s="2">
        <v>40192</v>
      </c>
    </row>
    <row r="2226" spans="1:31" x14ac:dyDescent="0.25">
      <c r="A2226">
        <f t="shared" si="313"/>
        <v>2225</v>
      </c>
      <c r="B2226" s="1">
        <v>12580</v>
      </c>
      <c r="C2226" s="2">
        <v>40191</v>
      </c>
      <c r="D2226" s="1" t="s">
        <v>13</v>
      </c>
      <c r="E2226" s="1" t="str">
        <f t="shared" si="306"/>
        <v>*</v>
      </c>
      <c r="F2226" s="1" t="str">
        <f t="shared" si="307"/>
        <v>*</v>
      </c>
      <c r="G2226" s="1" t="str">
        <f t="shared" si="308"/>
        <v>*</v>
      </c>
      <c r="J2226" s="1" t="str">
        <f t="shared" si="309"/>
        <v>*</v>
      </c>
      <c r="P2226" s="1">
        <v>43</v>
      </c>
      <c r="Q2226" s="1">
        <f t="shared" si="314"/>
        <v>0.05</v>
      </c>
      <c r="T2226" s="4">
        <v>140.72</v>
      </c>
      <c r="U2226" s="9">
        <f t="shared" si="310"/>
        <v>0</v>
      </c>
      <c r="V2226" s="4">
        <f t="shared" si="311"/>
        <v>3.2725581395348837</v>
      </c>
      <c r="W2226" s="1" t="s">
        <v>21</v>
      </c>
      <c r="X2226" s="1">
        <v>3.97</v>
      </c>
      <c r="Y2226" s="4">
        <f t="shared" si="312"/>
        <v>144.69</v>
      </c>
      <c r="Z2226" s="1" t="s">
        <v>44</v>
      </c>
      <c r="AA2226" s="1" t="s">
        <v>23</v>
      </c>
      <c r="AB2226" s="1" t="s">
        <v>29</v>
      </c>
      <c r="AC2226" s="1" t="s">
        <v>30</v>
      </c>
      <c r="AD2226" s="1" t="s">
        <v>31</v>
      </c>
      <c r="AE2226" s="2">
        <v>40193</v>
      </c>
    </row>
    <row r="2227" spans="1:31" x14ac:dyDescent="0.25">
      <c r="A2227">
        <f t="shared" si="313"/>
        <v>2226</v>
      </c>
      <c r="B2227" s="1">
        <v>20961</v>
      </c>
      <c r="C2227" s="2">
        <v>40192</v>
      </c>
      <c r="D2227" s="1" t="s">
        <v>27</v>
      </c>
      <c r="E2227" s="1" t="str">
        <f t="shared" si="306"/>
        <v>*</v>
      </c>
      <c r="F2227" s="1" t="str">
        <f t="shared" si="307"/>
        <v>*</v>
      </c>
      <c r="G2227" s="1" t="str">
        <f t="shared" si="308"/>
        <v>*</v>
      </c>
      <c r="J2227" s="1" t="str">
        <f t="shared" si="309"/>
        <v>*</v>
      </c>
      <c r="P2227" s="1">
        <v>34</v>
      </c>
      <c r="Q2227" s="1">
        <f t="shared" si="314"/>
        <v>0.04</v>
      </c>
      <c r="T2227" s="4">
        <v>6607.92</v>
      </c>
      <c r="U2227" s="9">
        <f t="shared" si="310"/>
        <v>1</v>
      </c>
      <c r="V2227" s="4">
        <f t="shared" si="311"/>
        <v>194.35058823529411</v>
      </c>
      <c r="W2227" s="1" t="s">
        <v>21</v>
      </c>
      <c r="X2227" s="1">
        <v>24.49</v>
      </c>
      <c r="Y2227" s="4">
        <f t="shared" si="312"/>
        <v>6632.41</v>
      </c>
      <c r="Z2227" s="1" t="s">
        <v>15</v>
      </c>
      <c r="AA2227" s="1" t="s">
        <v>28</v>
      </c>
      <c r="AB2227" s="1" t="s">
        <v>24</v>
      </c>
      <c r="AC2227" s="1" t="s">
        <v>47</v>
      </c>
      <c r="AD2227" s="1" t="s">
        <v>48</v>
      </c>
      <c r="AE2227" s="2">
        <v>40194</v>
      </c>
    </row>
    <row r="2228" spans="1:31" x14ac:dyDescent="0.25">
      <c r="A2228">
        <f t="shared" si="313"/>
        <v>2227</v>
      </c>
      <c r="B2228" s="1">
        <v>58599</v>
      </c>
      <c r="C2228" s="2">
        <v>40192</v>
      </c>
      <c r="D2228" s="1" t="s">
        <v>32</v>
      </c>
      <c r="E2228" s="1" t="str">
        <f t="shared" si="306"/>
        <v>***</v>
      </c>
      <c r="F2228" s="1" t="str">
        <f t="shared" si="307"/>
        <v>***</v>
      </c>
      <c r="G2228" s="1" t="str">
        <f t="shared" si="308"/>
        <v>***</v>
      </c>
      <c r="J2228" s="1" t="str">
        <f t="shared" si="309"/>
        <v>***</v>
      </c>
      <c r="P2228" s="1">
        <v>49</v>
      </c>
      <c r="Q2228" s="1">
        <f t="shared" si="314"/>
        <v>0.05</v>
      </c>
      <c r="T2228" s="4">
        <v>5332.42</v>
      </c>
      <c r="U2228" s="9">
        <f t="shared" si="310"/>
        <v>1</v>
      </c>
      <c r="V2228" s="4">
        <f t="shared" si="311"/>
        <v>108.82489795918367</v>
      </c>
      <c r="W2228" s="1" t="s">
        <v>33</v>
      </c>
      <c r="X2228" s="1">
        <v>30</v>
      </c>
      <c r="Y2228" s="4">
        <f t="shared" si="312"/>
        <v>5362.42</v>
      </c>
      <c r="Z2228" s="1" t="s">
        <v>53</v>
      </c>
      <c r="AA2228" s="1" t="s">
        <v>23</v>
      </c>
      <c r="AB2228" s="1" t="s">
        <v>17</v>
      </c>
      <c r="AC2228" s="1" t="s">
        <v>34</v>
      </c>
      <c r="AD2228" s="1" t="s">
        <v>35</v>
      </c>
      <c r="AE2228" s="2">
        <v>40193</v>
      </c>
    </row>
    <row r="2229" spans="1:31" x14ac:dyDescent="0.25">
      <c r="A2229">
        <f t="shared" si="313"/>
        <v>2228</v>
      </c>
      <c r="B2229" s="1">
        <v>58599</v>
      </c>
      <c r="C2229" s="2">
        <v>40192</v>
      </c>
      <c r="D2229" s="1" t="s">
        <v>32</v>
      </c>
      <c r="E2229" s="1" t="str">
        <f t="shared" si="306"/>
        <v>***</v>
      </c>
      <c r="F2229" s="1" t="str">
        <f t="shared" si="307"/>
        <v>***</v>
      </c>
      <c r="G2229" s="1" t="str">
        <f t="shared" si="308"/>
        <v>***</v>
      </c>
      <c r="J2229" s="1" t="str">
        <f t="shared" si="309"/>
        <v>***</v>
      </c>
      <c r="P2229" s="1">
        <v>19</v>
      </c>
      <c r="Q2229" s="1">
        <f t="shared" si="314"/>
        <v>0.02</v>
      </c>
      <c r="T2229" s="4">
        <v>2328.62</v>
      </c>
      <c r="U2229" s="9">
        <f t="shared" si="310"/>
        <v>1</v>
      </c>
      <c r="V2229" s="4">
        <f t="shared" si="311"/>
        <v>122.55894736842104</v>
      </c>
      <c r="W2229" s="1" t="s">
        <v>33</v>
      </c>
      <c r="X2229" s="1">
        <v>30</v>
      </c>
      <c r="Y2229" s="4">
        <f t="shared" si="312"/>
        <v>2358.62</v>
      </c>
      <c r="Z2229" s="1" t="s">
        <v>44</v>
      </c>
      <c r="AA2229" s="1" t="s">
        <v>23</v>
      </c>
      <c r="AB2229" s="1" t="s">
        <v>17</v>
      </c>
      <c r="AC2229" s="1" t="s">
        <v>34</v>
      </c>
      <c r="AD2229" s="1" t="s">
        <v>35</v>
      </c>
      <c r="AE2229" s="2">
        <v>40193</v>
      </c>
    </row>
    <row r="2230" spans="1:31" x14ac:dyDescent="0.25">
      <c r="A2230">
        <f t="shared" si="313"/>
        <v>2229</v>
      </c>
      <c r="B2230" s="1">
        <v>37250</v>
      </c>
      <c r="C2230" s="2">
        <v>40192</v>
      </c>
      <c r="D2230" s="1" t="s">
        <v>20</v>
      </c>
      <c r="E2230" s="1" t="str">
        <f t="shared" si="306"/>
        <v>*</v>
      </c>
      <c r="F2230" s="1" t="str">
        <f t="shared" si="307"/>
        <v>**</v>
      </c>
      <c r="G2230" s="1" t="str">
        <f t="shared" si="308"/>
        <v>**</v>
      </c>
      <c r="J2230" s="1" t="str">
        <f t="shared" si="309"/>
        <v>**</v>
      </c>
      <c r="P2230" s="1">
        <v>13</v>
      </c>
      <c r="Q2230" s="1">
        <f t="shared" si="314"/>
        <v>0.02</v>
      </c>
      <c r="T2230" s="4">
        <v>473.46</v>
      </c>
      <c r="U2230" s="9">
        <f t="shared" si="310"/>
        <v>0</v>
      </c>
      <c r="V2230" s="4">
        <f t="shared" si="311"/>
        <v>36.42</v>
      </c>
      <c r="W2230" s="1" t="s">
        <v>21</v>
      </c>
      <c r="X2230" s="1">
        <v>6.66</v>
      </c>
      <c r="Y2230" s="4">
        <f t="shared" si="312"/>
        <v>480.12</v>
      </c>
      <c r="Z2230" s="1" t="s">
        <v>15</v>
      </c>
      <c r="AA2230" s="1" t="s">
        <v>28</v>
      </c>
      <c r="AB2230" s="1" t="s">
        <v>29</v>
      </c>
      <c r="AC2230" s="1" t="s">
        <v>57</v>
      </c>
      <c r="AD2230" s="1" t="s">
        <v>19</v>
      </c>
      <c r="AE2230" s="2">
        <v>40193</v>
      </c>
    </row>
    <row r="2231" spans="1:31" x14ac:dyDescent="0.25">
      <c r="A2231">
        <f t="shared" si="313"/>
        <v>2230</v>
      </c>
      <c r="B2231" s="1">
        <v>23586</v>
      </c>
      <c r="C2231" s="2">
        <v>40192</v>
      </c>
      <c r="D2231" s="1" t="s">
        <v>36</v>
      </c>
      <c r="E2231" s="1" t="str">
        <f t="shared" si="306"/>
        <v>*</v>
      </c>
      <c r="F2231" s="1" t="str">
        <f t="shared" si="307"/>
        <v>*</v>
      </c>
      <c r="G2231" s="1" t="str">
        <f t="shared" si="308"/>
        <v>*</v>
      </c>
      <c r="J2231" s="1" t="str">
        <f t="shared" si="309"/>
        <v>*</v>
      </c>
      <c r="P2231" s="1">
        <v>32</v>
      </c>
      <c r="Q2231" s="1">
        <f t="shared" si="314"/>
        <v>0.04</v>
      </c>
      <c r="T2231" s="4">
        <v>210.9</v>
      </c>
      <c r="U2231" s="9">
        <f t="shared" si="310"/>
        <v>0</v>
      </c>
      <c r="V2231" s="4">
        <f t="shared" si="311"/>
        <v>6.5906250000000002</v>
      </c>
      <c r="W2231" s="1" t="s">
        <v>21</v>
      </c>
      <c r="X2231" s="1">
        <v>5.74</v>
      </c>
      <c r="Y2231" s="4">
        <f t="shared" si="312"/>
        <v>216.64000000000001</v>
      </c>
      <c r="Z2231" s="1" t="s">
        <v>49</v>
      </c>
      <c r="AA2231" s="1" t="s">
        <v>23</v>
      </c>
      <c r="AB2231" s="1" t="s">
        <v>29</v>
      </c>
      <c r="AC2231" s="1" t="s">
        <v>40</v>
      </c>
      <c r="AD2231" s="1" t="s">
        <v>19</v>
      </c>
      <c r="AE2231" s="2">
        <v>40195</v>
      </c>
    </row>
    <row r="2232" spans="1:31" x14ac:dyDescent="0.25">
      <c r="A2232">
        <f t="shared" si="313"/>
        <v>2231</v>
      </c>
      <c r="B2232" s="1">
        <v>28289</v>
      </c>
      <c r="C2232" s="2">
        <v>40192</v>
      </c>
      <c r="D2232" s="1" t="s">
        <v>20</v>
      </c>
      <c r="E2232" s="1" t="str">
        <f t="shared" si="306"/>
        <v>*</v>
      </c>
      <c r="F2232" s="1" t="str">
        <f t="shared" si="307"/>
        <v>**</v>
      </c>
      <c r="G2232" s="1" t="str">
        <f t="shared" si="308"/>
        <v>**</v>
      </c>
      <c r="J2232" s="1" t="str">
        <f t="shared" si="309"/>
        <v>**</v>
      </c>
      <c r="P2232" s="1">
        <v>31</v>
      </c>
      <c r="Q2232" s="1">
        <f t="shared" si="314"/>
        <v>0.04</v>
      </c>
      <c r="T2232" s="4">
        <v>166.76</v>
      </c>
      <c r="U2232" s="9">
        <f t="shared" si="310"/>
        <v>0</v>
      </c>
      <c r="V2232" s="4">
        <f t="shared" si="311"/>
        <v>5.379354838709677</v>
      </c>
      <c r="W2232" s="1" t="s">
        <v>21</v>
      </c>
      <c r="X2232" s="1">
        <v>4.75</v>
      </c>
      <c r="Y2232" s="4">
        <f t="shared" si="312"/>
        <v>171.51</v>
      </c>
      <c r="Z2232" s="1" t="s">
        <v>39</v>
      </c>
      <c r="AA2232" s="1" t="s">
        <v>28</v>
      </c>
      <c r="AB2232" s="1" t="s">
        <v>29</v>
      </c>
      <c r="AC2232" s="1" t="s">
        <v>40</v>
      </c>
      <c r="AD2232" s="1" t="s">
        <v>19</v>
      </c>
      <c r="AE2232" s="2">
        <v>40193</v>
      </c>
    </row>
    <row r="2233" spans="1:31" x14ac:dyDescent="0.25">
      <c r="A2233">
        <f t="shared" si="313"/>
        <v>2232</v>
      </c>
      <c r="B2233" s="1">
        <v>19524</v>
      </c>
      <c r="C2233" s="2">
        <v>40192</v>
      </c>
      <c r="D2233" s="1" t="s">
        <v>32</v>
      </c>
      <c r="E2233" s="1" t="str">
        <f t="shared" si="306"/>
        <v>***</v>
      </c>
      <c r="F2233" s="1" t="str">
        <f t="shared" si="307"/>
        <v>***</v>
      </c>
      <c r="G2233" s="1" t="str">
        <f t="shared" si="308"/>
        <v>***</v>
      </c>
      <c r="J2233" s="1" t="str">
        <f t="shared" si="309"/>
        <v>***</v>
      </c>
      <c r="P2233" s="1">
        <v>9</v>
      </c>
      <c r="Q2233" s="1">
        <f t="shared" si="314"/>
        <v>0.01</v>
      </c>
      <c r="T2233" s="4">
        <v>92.02</v>
      </c>
      <c r="U2233" s="9">
        <f t="shared" si="310"/>
        <v>0</v>
      </c>
      <c r="V2233" s="4">
        <f t="shared" si="311"/>
        <v>10.224444444444444</v>
      </c>
      <c r="W2233" s="1" t="s">
        <v>21</v>
      </c>
      <c r="X2233" s="1">
        <v>4.68</v>
      </c>
      <c r="Y2233" s="4">
        <f t="shared" si="312"/>
        <v>96.699999999999989</v>
      </c>
      <c r="Z2233" s="1" t="s">
        <v>42</v>
      </c>
      <c r="AA2233" s="1" t="s">
        <v>28</v>
      </c>
      <c r="AB2233" s="1" t="s">
        <v>29</v>
      </c>
      <c r="AC2233" s="1" t="s">
        <v>45</v>
      </c>
      <c r="AD2233" s="1" t="s">
        <v>41</v>
      </c>
      <c r="AE2233" s="2">
        <v>40193</v>
      </c>
    </row>
    <row r="2234" spans="1:31" x14ac:dyDescent="0.25">
      <c r="A2234">
        <f t="shared" si="313"/>
        <v>2233</v>
      </c>
      <c r="B2234" s="1">
        <v>37125</v>
      </c>
      <c r="C2234" s="2">
        <v>40192</v>
      </c>
      <c r="D2234" s="1" t="s">
        <v>20</v>
      </c>
      <c r="E2234" s="1" t="str">
        <f t="shared" si="306"/>
        <v>*</v>
      </c>
      <c r="F2234" s="1" t="str">
        <f t="shared" si="307"/>
        <v>**</v>
      </c>
      <c r="G2234" s="1" t="str">
        <f t="shared" si="308"/>
        <v>**</v>
      </c>
      <c r="J2234" s="1" t="str">
        <f t="shared" si="309"/>
        <v>**</v>
      </c>
      <c r="P2234" s="1">
        <v>46</v>
      </c>
      <c r="Q2234" s="1">
        <f t="shared" si="314"/>
        <v>0.05</v>
      </c>
      <c r="T2234" s="4">
        <v>72.180000000000007</v>
      </c>
      <c r="U2234" s="9">
        <f t="shared" si="310"/>
        <v>0</v>
      </c>
      <c r="V2234" s="4">
        <f t="shared" si="311"/>
        <v>1.5691304347826089</v>
      </c>
      <c r="W2234" s="1" t="s">
        <v>21</v>
      </c>
      <c r="X2234" s="1">
        <v>0.7</v>
      </c>
      <c r="Y2234" s="4">
        <f t="shared" si="312"/>
        <v>72.88000000000001</v>
      </c>
      <c r="Z2234" s="1" t="s">
        <v>15</v>
      </c>
      <c r="AA2234" s="1" t="s">
        <v>16</v>
      </c>
      <c r="AB2234" s="1" t="s">
        <v>29</v>
      </c>
      <c r="AC2234" s="1" t="s">
        <v>61</v>
      </c>
      <c r="AD2234" s="1" t="s">
        <v>31</v>
      </c>
      <c r="AE2234" s="2">
        <v>40193</v>
      </c>
    </row>
    <row r="2235" spans="1:31" x14ac:dyDescent="0.25">
      <c r="A2235">
        <f t="shared" si="313"/>
        <v>2234</v>
      </c>
      <c r="B2235" s="1">
        <v>2213</v>
      </c>
      <c r="C2235" s="2">
        <v>40192</v>
      </c>
      <c r="D2235" s="1" t="s">
        <v>27</v>
      </c>
      <c r="E2235" s="1" t="str">
        <f t="shared" si="306"/>
        <v>*</v>
      </c>
      <c r="F2235" s="1" t="str">
        <f t="shared" si="307"/>
        <v>*</v>
      </c>
      <c r="G2235" s="1" t="str">
        <f t="shared" si="308"/>
        <v>*</v>
      </c>
      <c r="J2235" s="1" t="str">
        <f t="shared" si="309"/>
        <v>*</v>
      </c>
      <c r="P2235" s="1">
        <v>6</v>
      </c>
      <c r="Q2235" s="1">
        <f t="shared" si="314"/>
        <v>0.01</v>
      </c>
      <c r="T2235" s="4">
        <v>40.31</v>
      </c>
      <c r="U2235" s="9">
        <f t="shared" si="310"/>
        <v>0</v>
      </c>
      <c r="V2235" s="4">
        <f t="shared" si="311"/>
        <v>6.7183333333333337</v>
      </c>
      <c r="W2235" s="1" t="s">
        <v>21</v>
      </c>
      <c r="X2235" s="1">
        <v>8.09</v>
      </c>
      <c r="Y2235" s="4">
        <f t="shared" si="312"/>
        <v>48.400000000000006</v>
      </c>
      <c r="Z2235" s="1" t="s">
        <v>22</v>
      </c>
      <c r="AA2235" s="1" t="s">
        <v>23</v>
      </c>
      <c r="AB2235" s="1" t="s">
        <v>29</v>
      </c>
      <c r="AC2235" s="1" t="s">
        <v>40</v>
      </c>
      <c r="AD2235" s="1" t="s">
        <v>19</v>
      </c>
      <c r="AE2235" s="2">
        <v>40193</v>
      </c>
    </row>
    <row r="2236" spans="1:31" x14ac:dyDescent="0.25">
      <c r="A2236">
        <f t="shared" si="313"/>
        <v>2235</v>
      </c>
      <c r="B2236" s="1">
        <v>2852</v>
      </c>
      <c r="C2236" s="2">
        <v>40193</v>
      </c>
      <c r="D2236" s="1" t="s">
        <v>32</v>
      </c>
      <c r="E2236" s="1" t="str">
        <f t="shared" si="306"/>
        <v>***</v>
      </c>
      <c r="F2236" s="1" t="str">
        <f t="shared" si="307"/>
        <v>***</v>
      </c>
      <c r="G2236" s="1" t="str">
        <f t="shared" si="308"/>
        <v>***</v>
      </c>
      <c r="J2236" s="1" t="str">
        <f t="shared" si="309"/>
        <v>***</v>
      </c>
      <c r="P2236" s="1">
        <v>42</v>
      </c>
      <c r="Q2236" s="1">
        <f t="shared" si="314"/>
        <v>0.05</v>
      </c>
      <c r="T2236" s="4">
        <v>3931.3180000000002</v>
      </c>
      <c r="U2236" s="9">
        <f t="shared" si="310"/>
        <v>1</v>
      </c>
      <c r="V2236" s="4">
        <f t="shared" si="311"/>
        <v>93.602809523809526</v>
      </c>
      <c r="W2236" s="1" t="s">
        <v>21</v>
      </c>
      <c r="X2236" s="1">
        <v>4.2300000000000004</v>
      </c>
      <c r="Y2236" s="4">
        <f t="shared" si="312"/>
        <v>3935.5480000000002</v>
      </c>
      <c r="Z2236" s="1" t="s">
        <v>49</v>
      </c>
      <c r="AA2236" s="1" t="s">
        <v>37</v>
      </c>
      <c r="AB2236" s="1" t="s">
        <v>24</v>
      </c>
      <c r="AC2236" s="1" t="s">
        <v>25</v>
      </c>
      <c r="AD2236" s="1" t="s">
        <v>19</v>
      </c>
      <c r="AE2236" s="2">
        <v>40194</v>
      </c>
    </row>
    <row r="2237" spans="1:31" x14ac:dyDescent="0.25">
      <c r="A2237">
        <f t="shared" si="313"/>
        <v>2236</v>
      </c>
      <c r="B2237" s="1">
        <v>15079</v>
      </c>
      <c r="C2237" s="2">
        <v>40193</v>
      </c>
      <c r="D2237" s="1" t="s">
        <v>36</v>
      </c>
      <c r="E2237" s="1" t="str">
        <f t="shared" si="306"/>
        <v>*</v>
      </c>
      <c r="F2237" s="1" t="str">
        <f t="shared" si="307"/>
        <v>*</v>
      </c>
      <c r="G2237" s="1" t="str">
        <f t="shared" si="308"/>
        <v>*</v>
      </c>
      <c r="J2237" s="1" t="str">
        <f t="shared" si="309"/>
        <v>*</v>
      </c>
      <c r="P2237" s="1">
        <v>45</v>
      </c>
      <c r="Q2237" s="1">
        <f t="shared" si="314"/>
        <v>0.05</v>
      </c>
      <c r="T2237" s="4">
        <v>3753.42</v>
      </c>
      <c r="U2237" s="9">
        <f t="shared" si="310"/>
        <v>1</v>
      </c>
      <c r="V2237" s="4">
        <f t="shared" si="311"/>
        <v>83.409333333333336</v>
      </c>
      <c r="W2237" s="1" t="s">
        <v>21</v>
      </c>
      <c r="X2237" s="1">
        <v>7.18</v>
      </c>
      <c r="Y2237" s="4">
        <f t="shared" si="312"/>
        <v>3760.6</v>
      </c>
      <c r="Z2237" s="1" t="s">
        <v>22</v>
      </c>
      <c r="AA2237" s="1" t="s">
        <v>23</v>
      </c>
      <c r="AB2237" s="1" t="s">
        <v>24</v>
      </c>
      <c r="AC2237" s="1" t="s">
        <v>38</v>
      </c>
      <c r="AD2237" s="1" t="s">
        <v>19</v>
      </c>
      <c r="AE2237" s="2">
        <v>40196</v>
      </c>
    </row>
    <row r="2238" spans="1:31" x14ac:dyDescent="0.25">
      <c r="A2238">
        <f t="shared" si="313"/>
        <v>2237</v>
      </c>
      <c r="B2238" s="1">
        <v>15079</v>
      </c>
      <c r="C2238" s="2">
        <v>40193</v>
      </c>
      <c r="D2238" s="1" t="s">
        <v>36</v>
      </c>
      <c r="E2238" s="1" t="str">
        <f t="shared" si="306"/>
        <v>*</v>
      </c>
      <c r="F2238" s="1" t="str">
        <f t="shared" si="307"/>
        <v>*</v>
      </c>
      <c r="G2238" s="1" t="str">
        <f t="shared" si="308"/>
        <v>*</v>
      </c>
      <c r="J2238" s="1" t="str">
        <f t="shared" si="309"/>
        <v>*</v>
      </c>
      <c r="P2238" s="1">
        <v>23</v>
      </c>
      <c r="Q2238" s="1">
        <f t="shared" si="314"/>
        <v>3.5000000000000003E-2</v>
      </c>
      <c r="T2238" s="4">
        <v>1130.79</v>
      </c>
      <c r="U2238" s="9">
        <f t="shared" si="310"/>
        <v>1</v>
      </c>
      <c r="V2238" s="4">
        <f t="shared" si="311"/>
        <v>49.164782608695653</v>
      </c>
      <c r="W2238" s="1" t="s">
        <v>21</v>
      </c>
      <c r="X2238" s="1">
        <v>5.97</v>
      </c>
      <c r="Y2238" s="4">
        <f t="shared" si="312"/>
        <v>1136.76</v>
      </c>
      <c r="Z2238" s="1" t="s">
        <v>22</v>
      </c>
      <c r="AA2238" s="1" t="s">
        <v>23</v>
      </c>
      <c r="AB2238" s="1" t="s">
        <v>29</v>
      </c>
      <c r="AC2238" s="1" t="s">
        <v>40</v>
      </c>
      <c r="AD2238" s="1" t="s">
        <v>19</v>
      </c>
      <c r="AE2238" s="2">
        <v>40194</v>
      </c>
    </row>
    <row r="2239" spans="1:31" x14ac:dyDescent="0.25">
      <c r="A2239">
        <f t="shared" si="313"/>
        <v>2238</v>
      </c>
      <c r="B2239" s="1">
        <v>21574</v>
      </c>
      <c r="C2239" s="2">
        <v>40193</v>
      </c>
      <c r="D2239" s="1" t="s">
        <v>32</v>
      </c>
      <c r="E2239" s="1" t="str">
        <f t="shared" si="306"/>
        <v>***</v>
      </c>
      <c r="F2239" s="1" t="str">
        <f t="shared" si="307"/>
        <v>***</v>
      </c>
      <c r="G2239" s="1" t="str">
        <f t="shared" si="308"/>
        <v>***</v>
      </c>
      <c r="J2239" s="1" t="str">
        <f t="shared" si="309"/>
        <v>***</v>
      </c>
      <c r="P2239" s="1">
        <v>33</v>
      </c>
      <c r="Q2239" s="1">
        <f t="shared" si="314"/>
        <v>0.04</v>
      </c>
      <c r="T2239" s="4">
        <v>77.55</v>
      </c>
      <c r="U2239" s="9">
        <f t="shared" si="310"/>
        <v>0</v>
      </c>
      <c r="V2239" s="4">
        <f t="shared" si="311"/>
        <v>2.35</v>
      </c>
      <c r="W2239" s="1" t="s">
        <v>21</v>
      </c>
      <c r="X2239" s="1">
        <v>1.99</v>
      </c>
      <c r="Y2239" s="4">
        <f t="shared" si="312"/>
        <v>79.539999999999992</v>
      </c>
      <c r="Z2239" s="1" t="s">
        <v>53</v>
      </c>
      <c r="AA2239" s="1" t="s">
        <v>23</v>
      </c>
      <c r="AB2239" s="1" t="s">
        <v>24</v>
      </c>
      <c r="AC2239" s="1" t="s">
        <v>38</v>
      </c>
      <c r="AD2239" s="1" t="s">
        <v>41</v>
      </c>
      <c r="AE2239" s="2">
        <v>40194</v>
      </c>
    </row>
    <row r="2240" spans="1:31" x14ac:dyDescent="0.25">
      <c r="A2240">
        <f t="shared" si="313"/>
        <v>2239</v>
      </c>
      <c r="B2240" s="1">
        <v>2852</v>
      </c>
      <c r="C2240" s="2">
        <v>40193</v>
      </c>
      <c r="D2240" s="1" t="s">
        <v>32</v>
      </c>
      <c r="E2240" s="1" t="str">
        <f t="shared" si="306"/>
        <v>***</v>
      </c>
      <c r="F2240" s="1" t="str">
        <f t="shared" si="307"/>
        <v>***</v>
      </c>
      <c r="G2240" s="1" t="str">
        <f t="shared" si="308"/>
        <v>***</v>
      </c>
      <c r="J2240" s="1" t="str">
        <f t="shared" si="309"/>
        <v>***</v>
      </c>
      <c r="P2240" s="1">
        <v>10</v>
      </c>
      <c r="Q2240" s="1">
        <f t="shared" si="314"/>
        <v>0.02</v>
      </c>
      <c r="T2240" s="4">
        <v>74.87</v>
      </c>
      <c r="U2240" s="9">
        <f t="shared" si="310"/>
        <v>0</v>
      </c>
      <c r="V2240" s="4">
        <f t="shared" si="311"/>
        <v>7.4870000000000001</v>
      </c>
      <c r="W2240" s="1" t="s">
        <v>21</v>
      </c>
      <c r="X2240" s="1">
        <v>8.19</v>
      </c>
      <c r="Y2240" s="4">
        <f t="shared" si="312"/>
        <v>83.06</v>
      </c>
      <c r="Z2240" s="1" t="s">
        <v>49</v>
      </c>
      <c r="AA2240" s="1" t="s">
        <v>37</v>
      </c>
      <c r="AB2240" s="1" t="s">
        <v>29</v>
      </c>
      <c r="AC2240" s="1" t="s">
        <v>40</v>
      </c>
      <c r="AD2240" s="1" t="s">
        <v>19</v>
      </c>
      <c r="AE2240" s="2">
        <v>40193</v>
      </c>
    </row>
    <row r="2241" spans="1:31" x14ac:dyDescent="0.25">
      <c r="A2241">
        <f t="shared" si="313"/>
        <v>2240</v>
      </c>
      <c r="B2241" s="1">
        <v>26182</v>
      </c>
      <c r="C2241" s="2">
        <v>40194</v>
      </c>
      <c r="D2241" s="1" t="s">
        <v>27</v>
      </c>
      <c r="E2241" s="1" t="str">
        <f t="shared" si="306"/>
        <v>*</v>
      </c>
      <c r="F2241" s="1" t="str">
        <f t="shared" si="307"/>
        <v>*</v>
      </c>
      <c r="G2241" s="1" t="str">
        <f t="shared" si="308"/>
        <v>*</v>
      </c>
      <c r="J2241" s="1" t="str">
        <f t="shared" si="309"/>
        <v>*</v>
      </c>
      <c r="P2241" s="1">
        <v>30</v>
      </c>
      <c r="Q2241" s="1">
        <f t="shared" si="314"/>
        <v>0.04</v>
      </c>
      <c r="T2241" s="4">
        <v>4684.8999999999996</v>
      </c>
      <c r="U2241" s="9">
        <f t="shared" si="310"/>
        <v>1</v>
      </c>
      <c r="V2241" s="4">
        <f t="shared" si="311"/>
        <v>156.16333333333333</v>
      </c>
      <c r="W2241" s="1" t="s">
        <v>33</v>
      </c>
      <c r="X2241" s="1">
        <v>66.27</v>
      </c>
      <c r="Y2241" s="4">
        <f t="shared" si="312"/>
        <v>4751.17</v>
      </c>
      <c r="Z2241" s="1" t="s">
        <v>39</v>
      </c>
      <c r="AA2241" s="1" t="s">
        <v>28</v>
      </c>
      <c r="AB2241" s="1" t="s">
        <v>17</v>
      </c>
      <c r="AC2241" s="1" t="s">
        <v>62</v>
      </c>
      <c r="AD2241" s="1" t="s">
        <v>59</v>
      </c>
      <c r="AE2241" s="2">
        <v>40197</v>
      </c>
    </row>
    <row r="2242" spans="1:31" x14ac:dyDescent="0.25">
      <c r="A2242">
        <f t="shared" si="313"/>
        <v>2241</v>
      </c>
      <c r="B2242" s="1">
        <v>26182</v>
      </c>
      <c r="C2242" s="2">
        <v>40194</v>
      </c>
      <c r="D2242" s="1" t="s">
        <v>27</v>
      </c>
      <c r="E2242" s="1" t="str">
        <f t="shared" si="306"/>
        <v>*</v>
      </c>
      <c r="F2242" s="1" t="str">
        <f t="shared" si="307"/>
        <v>*</v>
      </c>
      <c r="G2242" s="1" t="str">
        <f t="shared" si="308"/>
        <v>*</v>
      </c>
      <c r="J2242" s="1" t="str">
        <f t="shared" si="309"/>
        <v>*</v>
      </c>
      <c r="P2242" s="1">
        <v>4</v>
      </c>
      <c r="Q2242" s="1">
        <f t="shared" si="314"/>
        <v>0.01</v>
      </c>
      <c r="T2242" s="4">
        <v>770.76</v>
      </c>
      <c r="U2242" s="9">
        <f t="shared" si="310"/>
        <v>0</v>
      </c>
      <c r="V2242" s="4">
        <f t="shared" si="311"/>
        <v>192.69</v>
      </c>
      <c r="W2242" s="1" t="s">
        <v>33</v>
      </c>
      <c r="X2242" s="1">
        <v>23.76</v>
      </c>
      <c r="Y2242" s="4">
        <f t="shared" si="312"/>
        <v>794.52</v>
      </c>
      <c r="Z2242" s="1" t="s">
        <v>22</v>
      </c>
      <c r="AA2242" s="1" t="s">
        <v>28</v>
      </c>
      <c r="AB2242" s="1" t="s">
        <v>17</v>
      </c>
      <c r="AC2242" s="1" t="s">
        <v>34</v>
      </c>
      <c r="AD2242" s="1" t="s">
        <v>35</v>
      </c>
      <c r="AE2242" s="2">
        <v>40194</v>
      </c>
    </row>
    <row r="2243" spans="1:31" x14ac:dyDescent="0.25">
      <c r="A2243">
        <f t="shared" si="313"/>
        <v>2242</v>
      </c>
      <c r="B2243" s="1">
        <v>8642</v>
      </c>
      <c r="C2243" s="2">
        <v>40194</v>
      </c>
      <c r="D2243" s="1" t="s">
        <v>20</v>
      </c>
      <c r="E2243" s="1" t="str">
        <f t="shared" ref="E2243:E2306" si="315">IF(D2243="Critical","***","*")</f>
        <v>*</v>
      </c>
      <c r="F2243" s="1" t="str">
        <f t="shared" ref="F2243:F2306" si="316">IF(D2243="Critical","***",IF(D2243="High","**","*"))</f>
        <v>**</v>
      </c>
      <c r="G2243" s="1" t="str">
        <f t="shared" ref="G2243:G2306" si="317">VLOOKUP(D2243,$H$6:$I$10,2,FALSE)</f>
        <v>**</v>
      </c>
      <c r="J2243" s="1" t="str">
        <f t="shared" ref="J2243:J2306" si="318">HLOOKUP(D2243,$K$5:$O$6,2,FALSE)</f>
        <v>**</v>
      </c>
      <c r="P2243" s="1">
        <v>26</v>
      </c>
      <c r="Q2243" s="1">
        <f t="shared" si="314"/>
        <v>3.5000000000000003E-2</v>
      </c>
      <c r="T2243" s="4">
        <v>151.05000000000001</v>
      </c>
      <c r="U2243" s="9">
        <f t="shared" ref="U2243:U2306" si="319">IF(T2243&gt;1000,1,0)</f>
        <v>0</v>
      </c>
      <c r="V2243" s="4">
        <f t="shared" ref="V2243:V2306" si="320">T2243/P2243</f>
        <v>5.8096153846153848</v>
      </c>
      <c r="W2243" s="1" t="s">
        <v>21</v>
      </c>
      <c r="X2243" s="1">
        <v>5.59</v>
      </c>
      <c r="Y2243" s="4">
        <f t="shared" ref="Y2243:Y2306" si="321">X2243+T2243</f>
        <v>156.64000000000001</v>
      </c>
      <c r="Z2243" s="1" t="s">
        <v>49</v>
      </c>
      <c r="AA2243" s="1" t="s">
        <v>28</v>
      </c>
      <c r="AB2243" s="1" t="s">
        <v>29</v>
      </c>
      <c r="AC2243" s="1" t="s">
        <v>43</v>
      </c>
      <c r="AD2243" s="1" t="s">
        <v>19</v>
      </c>
      <c r="AE2243" s="2">
        <v>40195</v>
      </c>
    </row>
    <row r="2244" spans="1:31" x14ac:dyDescent="0.25">
      <c r="A2244">
        <f t="shared" ref="A2244:A2307" si="322">A2243+1</f>
        <v>2243</v>
      </c>
      <c r="B2244" s="1">
        <v>8642</v>
      </c>
      <c r="C2244" s="2">
        <v>40194</v>
      </c>
      <c r="D2244" s="1" t="s">
        <v>20</v>
      </c>
      <c r="E2244" s="1" t="str">
        <f t="shared" si="315"/>
        <v>*</v>
      </c>
      <c r="F2244" s="1" t="str">
        <f t="shared" si="316"/>
        <v>**</v>
      </c>
      <c r="G2244" s="1" t="str">
        <f t="shared" si="317"/>
        <v>**</v>
      </c>
      <c r="J2244" s="1" t="str">
        <f t="shared" si="318"/>
        <v>**</v>
      </c>
      <c r="P2244" s="1">
        <v>13</v>
      </c>
      <c r="Q2244" s="1">
        <f t="shared" ref="Q2244:Q2307" si="323">VLOOKUP(P2244,$R$5:$S$10,2,TRUE)</f>
        <v>0.02</v>
      </c>
      <c r="T2244" s="4">
        <v>133.04</v>
      </c>
      <c r="U2244" s="9">
        <f t="shared" si="319"/>
        <v>0</v>
      </c>
      <c r="V2244" s="4">
        <f t="shared" si="320"/>
        <v>10.233846153846153</v>
      </c>
      <c r="W2244" s="1" t="s">
        <v>21</v>
      </c>
      <c r="X2244" s="1">
        <v>0.99</v>
      </c>
      <c r="Y2244" s="4">
        <f t="shared" si="321"/>
        <v>134.03</v>
      </c>
      <c r="Z2244" s="1" t="s">
        <v>49</v>
      </c>
      <c r="AA2244" s="1" t="s">
        <v>28</v>
      </c>
      <c r="AB2244" s="1" t="s">
        <v>29</v>
      </c>
      <c r="AC2244" s="1" t="s">
        <v>58</v>
      </c>
      <c r="AD2244" s="1" t="s">
        <v>19</v>
      </c>
      <c r="AE2244" s="2">
        <v>40195</v>
      </c>
    </row>
    <row r="2245" spans="1:31" x14ac:dyDescent="0.25">
      <c r="A2245">
        <f t="shared" si="322"/>
        <v>2244</v>
      </c>
      <c r="B2245" s="1">
        <v>4545</v>
      </c>
      <c r="C2245" s="2">
        <v>40194</v>
      </c>
      <c r="D2245" s="1" t="s">
        <v>27</v>
      </c>
      <c r="E2245" s="1" t="str">
        <f t="shared" si="315"/>
        <v>*</v>
      </c>
      <c r="F2245" s="1" t="str">
        <f t="shared" si="316"/>
        <v>*</v>
      </c>
      <c r="G2245" s="1" t="str">
        <f t="shared" si="317"/>
        <v>*</v>
      </c>
      <c r="J2245" s="1" t="str">
        <f t="shared" si="318"/>
        <v>*</v>
      </c>
      <c r="P2245" s="1">
        <v>33</v>
      </c>
      <c r="Q2245" s="1">
        <f t="shared" si="323"/>
        <v>0.04</v>
      </c>
      <c r="T2245" s="4">
        <v>126.38</v>
      </c>
      <c r="U2245" s="9">
        <f t="shared" si="319"/>
        <v>0</v>
      </c>
      <c r="V2245" s="4">
        <f t="shared" si="320"/>
        <v>3.8296969696969696</v>
      </c>
      <c r="W2245" s="1" t="s">
        <v>21</v>
      </c>
      <c r="X2245" s="1">
        <v>1.3</v>
      </c>
      <c r="Y2245" s="4">
        <f t="shared" si="321"/>
        <v>127.67999999999999</v>
      </c>
      <c r="Z2245" s="1" t="s">
        <v>22</v>
      </c>
      <c r="AA2245" s="1" t="s">
        <v>23</v>
      </c>
      <c r="AB2245" s="1" t="s">
        <v>29</v>
      </c>
      <c r="AC2245" s="1" t="s">
        <v>40</v>
      </c>
      <c r="AD2245" s="1" t="s">
        <v>31</v>
      </c>
      <c r="AE2245" s="2">
        <v>40196</v>
      </c>
    </row>
    <row r="2246" spans="1:31" x14ac:dyDescent="0.25">
      <c r="A2246">
        <f t="shared" si="322"/>
        <v>2245</v>
      </c>
      <c r="B2246" s="1">
        <v>4545</v>
      </c>
      <c r="C2246" s="2">
        <v>40194</v>
      </c>
      <c r="D2246" s="1" t="s">
        <v>27</v>
      </c>
      <c r="E2246" s="1" t="str">
        <f t="shared" si="315"/>
        <v>*</v>
      </c>
      <c r="F2246" s="1" t="str">
        <f t="shared" si="316"/>
        <v>*</v>
      </c>
      <c r="G2246" s="1" t="str">
        <f t="shared" si="317"/>
        <v>*</v>
      </c>
      <c r="J2246" s="1" t="str">
        <f t="shared" si="318"/>
        <v>*</v>
      </c>
      <c r="P2246" s="1">
        <v>4</v>
      </c>
      <c r="Q2246" s="1">
        <f t="shared" si="323"/>
        <v>0.01</v>
      </c>
      <c r="T2246" s="4">
        <v>33.1</v>
      </c>
      <c r="U2246" s="9">
        <f t="shared" si="319"/>
        <v>0</v>
      </c>
      <c r="V2246" s="4">
        <f t="shared" si="320"/>
        <v>8.2750000000000004</v>
      </c>
      <c r="W2246" s="1" t="s">
        <v>21</v>
      </c>
      <c r="X2246" s="1">
        <v>8.74</v>
      </c>
      <c r="Y2246" s="4">
        <f t="shared" si="321"/>
        <v>41.84</v>
      </c>
      <c r="Z2246" s="1" t="s">
        <v>22</v>
      </c>
      <c r="AA2246" s="1" t="s">
        <v>23</v>
      </c>
      <c r="AB2246" s="1" t="s">
        <v>29</v>
      </c>
      <c r="AC2246" s="1" t="s">
        <v>40</v>
      </c>
      <c r="AD2246" s="1" t="s">
        <v>19</v>
      </c>
      <c r="AE2246" s="2">
        <v>40195</v>
      </c>
    </row>
    <row r="2247" spans="1:31" x14ac:dyDescent="0.25">
      <c r="A2247">
        <f t="shared" si="322"/>
        <v>2246</v>
      </c>
      <c r="B2247" s="1">
        <v>36161</v>
      </c>
      <c r="C2247" s="2">
        <v>40194</v>
      </c>
      <c r="D2247" s="1" t="s">
        <v>32</v>
      </c>
      <c r="E2247" s="1" t="str">
        <f t="shared" si="315"/>
        <v>***</v>
      </c>
      <c r="F2247" s="1" t="str">
        <f t="shared" si="316"/>
        <v>***</v>
      </c>
      <c r="G2247" s="1" t="str">
        <f t="shared" si="317"/>
        <v>***</v>
      </c>
      <c r="J2247" s="1" t="str">
        <f t="shared" si="318"/>
        <v>***</v>
      </c>
      <c r="P2247" s="1">
        <v>6</v>
      </c>
      <c r="Q2247" s="1">
        <f t="shared" si="323"/>
        <v>0.01</v>
      </c>
      <c r="T2247" s="4">
        <v>29.19</v>
      </c>
      <c r="U2247" s="9">
        <f t="shared" si="319"/>
        <v>0</v>
      </c>
      <c r="V2247" s="4">
        <f t="shared" si="320"/>
        <v>4.8650000000000002</v>
      </c>
      <c r="W2247" s="1" t="s">
        <v>21</v>
      </c>
      <c r="X2247" s="1">
        <v>1.49</v>
      </c>
      <c r="Y2247" s="4">
        <f t="shared" si="321"/>
        <v>30.68</v>
      </c>
      <c r="Z2247" s="1" t="s">
        <v>44</v>
      </c>
      <c r="AA2247" s="1" t="s">
        <v>23</v>
      </c>
      <c r="AB2247" s="1" t="s">
        <v>29</v>
      </c>
      <c r="AC2247" s="1" t="s">
        <v>43</v>
      </c>
      <c r="AD2247" s="1" t="s">
        <v>19</v>
      </c>
      <c r="AE2247" s="2">
        <v>40195</v>
      </c>
    </row>
    <row r="2248" spans="1:31" x14ac:dyDescent="0.25">
      <c r="A2248">
        <f t="shared" si="322"/>
        <v>2247</v>
      </c>
      <c r="B2248" s="1">
        <v>55139</v>
      </c>
      <c r="C2248" s="2">
        <v>40195</v>
      </c>
      <c r="D2248" s="1" t="s">
        <v>27</v>
      </c>
      <c r="E2248" s="1" t="str">
        <f t="shared" si="315"/>
        <v>*</v>
      </c>
      <c r="F2248" s="1" t="str">
        <f t="shared" si="316"/>
        <v>*</v>
      </c>
      <c r="G2248" s="1" t="str">
        <f t="shared" si="317"/>
        <v>*</v>
      </c>
      <c r="J2248" s="1" t="str">
        <f t="shared" si="318"/>
        <v>*</v>
      </c>
      <c r="P2248" s="1">
        <v>41</v>
      </c>
      <c r="Q2248" s="1">
        <f t="shared" si="323"/>
        <v>0.05</v>
      </c>
      <c r="T2248" s="4">
        <v>576.58000000000004</v>
      </c>
      <c r="U2248" s="9">
        <f t="shared" si="319"/>
        <v>0</v>
      </c>
      <c r="V2248" s="4">
        <f t="shared" si="320"/>
        <v>14.062926829268294</v>
      </c>
      <c r="W2248" s="1" t="s">
        <v>21</v>
      </c>
      <c r="X2248" s="1">
        <v>7.59</v>
      </c>
      <c r="Y2248" s="4">
        <f t="shared" si="321"/>
        <v>584.17000000000007</v>
      </c>
      <c r="Z2248" s="1" t="s">
        <v>15</v>
      </c>
      <c r="AA2248" s="1" t="s">
        <v>23</v>
      </c>
      <c r="AB2248" s="1" t="s">
        <v>29</v>
      </c>
      <c r="AC2248" s="1" t="s">
        <v>45</v>
      </c>
      <c r="AD2248" s="1" t="s">
        <v>41</v>
      </c>
      <c r="AE2248" s="2">
        <v>40196</v>
      </c>
    </row>
    <row r="2249" spans="1:31" x14ac:dyDescent="0.25">
      <c r="A2249">
        <f t="shared" si="322"/>
        <v>2248</v>
      </c>
      <c r="B2249" s="1">
        <v>18853</v>
      </c>
      <c r="C2249" s="2">
        <v>40195</v>
      </c>
      <c r="D2249" s="1" t="s">
        <v>32</v>
      </c>
      <c r="E2249" s="1" t="str">
        <f t="shared" si="315"/>
        <v>***</v>
      </c>
      <c r="F2249" s="1" t="str">
        <f t="shared" si="316"/>
        <v>***</v>
      </c>
      <c r="G2249" s="1" t="str">
        <f t="shared" si="317"/>
        <v>***</v>
      </c>
      <c r="J2249" s="1" t="str">
        <f t="shared" si="318"/>
        <v>***</v>
      </c>
      <c r="P2249" s="1">
        <v>33</v>
      </c>
      <c r="Q2249" s="1">
        <f t="shared" si="323"/>
        <v>0.04</v>
      </c>
      <c r="T2249" s="4">
        <v>223.88</v>
      </c>
      <c r="U2249" s="9">
        <f t="shared" si="319"/>
        <v>0</v>
      </c>
      <c r="V2249" s="4">
        <f t="shared" si="320"/>
        <v>6.7842424242424242</v>
      </c>
      <c r="W2249" s="1" t="s">
        <v>21</v>
      </c>
      <c r="X2249" s="1">
        <v>1.5</v>
      </c>
      <c r="Y2249" s="4">
        <f t="shared" si="321"/>
        <v>225.38</v>
      </c>
      <c r="Z2249" s="1" t="s">
        <v>51</v>
      </c>
      <c r="AA2249" s="1" t="s">
        <v>37</v>
      </c>
      <c r="AB2249" s="1" t="s">
        <v>29</v>
      </c>
      <c r="AC2249" s="1" t="s">
        <v>30</v>
      </c>
      <c r="AD2249" s="1" t="s">
        <v>31</v>
      </c>
      <c r="AE2249" s="2">
        <v>40197</v>
      </c>
    </row>
    <row r="2250" spans="1:31" x14ac:dyDescent="0.25">
      <c r="A2250">
        <f t="shared" si="322"/>
        <v>2249</v>
      </c>
      <c r="B2250" s="1">
        <v>55139</v>
      </c>
      <c r="C2250" s="2">
        <v>40195</v>
      </c>
      <c r="D2250" s="1" t="s">
        <v>27</v>
      </c>
      <c r="E2250" s="1" t="str">
        <f t="shared" si="315"/>
        <v>*</v>
      </c>
      <c r="F2250" s="1" t="str">
        <f t="shared" si="316"/>
        <v>*</v>
      </c>
      <c r="G2250" s="1" t="str">
        <f t="shared" si="317"/>
        <v>*</v>
      </c>
      <c r="J2250" s="1" t="str">
        <f t="shared" si="318"/>
        <v>*</v>
      </c>
      <c r="P2250" s="1">
        <v>26</v>
      </c>
      <c r="Q2250" s="1">
        <f t="shared" si="323"/>
        <v>3.5000000000000003E-2</v>
      </c>
      <c r="T2250" s="4">
        <v>85.71</v>
      </c>
      <c r="U2250" s="9">
        <f t="shared" si="319"/>
        <v>0</v>
      </c>
      <c r="V2250" s="4">
        <f t="shared" si="320"/>
        <v>3.2965384615384612</v>
      </c>
      <c r="W2250" s="1" t="s">
        <v>21</v>
      </c>
      <c r="X2250" s="1">
        <v>0.98</v>
      </c>
      <c r="Y2250" s="4">
        <f t="shared" si="321"/>
        <v>86.69</v>
      </c>
      <c r="Z2250" s="1" t="s">
        <v>53</v>
      </c>
      <c r="AA2250" s="1" t="s">
        <v>23</v>
      </c>
      <c r="AB2250" s="1" t="s">
        <v>29</v>
      </c>
      <c r="AC2250" s="1" t="s">
        <v>30</v>
      </c>
      <c r="AD2250" s="1" t="s">
        <v>31</v>
      </c>
      <c r="AE2250" s="2">
        <v>40196</v>
      </c>
    </row>
    <row r="2251" spans="1:31" x14ac:dyDescent="0.25">
      <c r="A2251">
        <f t="shared" si="322"/>
        <v>2250</v>
      </c>
      <c r="B2251" s="1">
        <v>35139</v>
      </c>
      <c r="C2251" s="2">
        <v>40196</v>
      </c>
      <c r="D2251" s="1" t="s">
        <v>20</v>
      </c>
      <c r="E2251" s="1" t="str">
        <f t="shared" si="315"/>
        <v>*</v>
      </c>
      <c r="F2251" s="1" t="str">
        <f t="shared" si="316"/>
        <v>**</v>
      </c>
      <c r="G2251" s="1" t="str">
        <f t="shared" si="317"/>
        <v>**</v>
      </c>
      <c r="J2251" s="1" t="str">
        <f t="shared" si="318"/>
        <v>**</v>
      </c>
      <c r="P2251" s="1">
        <v>3</v>
      </c>
      <c r="Q2251" s="1">
        <f t="shared" si="323"/>
        <v>0.01</v>
      </c>
      <c r="T2251" s="4">
        <v>10380.34</v>
      </c>
      <c r="U2251" s="9">
        <f t="shared" si="319"/>
        <v>1</v>
      </c>
      <c r="V2251" s="4">
        <f t="shared" si="320"/>
        <v>3460.1133333333332</v>
      </c>
      <c r="W2251" s="1" t="s">
        <v>33</v>
      </c>
      <c r="X2251" s="1">
        <v>8.73</v>
      </c>
      <c r="Y2251" s="4">
        <f t="shared" si="321"/>
        <v>10389.07</v>
      </c>
      <c r="Z2251" s="1" t="s">
        <v>15</v>
      </c>
      <c r="AA2251" s="1" t="s">
        <v>37</v>
      </c>
      <c r="AB2251" s="1" t="s">
        <v>24</v>
      </c>
      <c r="AC2251" s="1" t="s">
        <v>56</v>
      </c>
      <c r="AD2251" s="1" t="s">
        <v>59</v>
      </c>
      <c r="AE2251" s="2">
        <v>40197</v>
      </c>
    </row>
    <row r="2252" spans="1:31" x14ac:dyDescent="0.25">
      <c r="A2252">
        <f t="shared" si="322"/>
        <v>2251</v>
      </c>
      <c r="B2252" s="1">
        <v>39267</v>
      </c>
      <c r="C2252" s="2">
        <v>40196</v>
      </c>
      <c r="D2252" s="1" t="s">
        <v>20</v>
      </c>
      <c r="E2252" s="1" t="str">
        <f t="shared" si="315"/>
        <v>*</v>
      </c>
      <c r="F2252" s="1" t="str">
        <f t="shared" si="316"/>
        <v>**</v>
      </c>
      <c r="G2252" s="1" t="str">
        <f t="shared" si="317"/>
        <v>**</v>
      </c>
      <c r="J2252" s="1" t="str">
        <f t="shared" si="318"/>
        <v>**</v>
      </c>
      <c r="P2252" s="1">
        <v>46</v>
      </c>
      <c r="Q2252" s="1">
        <f t="shared" si="323"/>
        <v>0.05</v>
      </c>
      <c r="T2252" s="4">
        <v>1221.47</v>
      </c>
      <c r="U2252" s="9">
        <f t="shared" si="319"/>
        <v>1</v>
      </c>
      <c r="V2252" s="4">
        <f t="shared" si="320"/>
        <v>26.553695652173914</v>
      </c>
      <c r="W2252" s="1" t="s">
        <v>21</v>
      </c>
      <c r="X2252" s="1">
        <v>13.99</v>
      </c>
      <c r="Y2252" s="4">
        <f t="shared" si="321"/>
        <v>1235.46</v>
      </c>
      <c r="Z2252" s="1" t="s">
        <v>49</v>
      </c>
      <c r="AA2252" s="1" t="s">
        <v>37</v>
      </c>
      <c r="AB2252" s="1" t="s">
        <v>29</v>
      </c>
      <c r="AC2252" s="1" t="s">
        <v>55</v>
      </c>
      <c r="AD2252" s="1" t="s">
        <v>26</v>
      </c>
      <c r="AE2252" s="2">
        <v>40197</v>
      </c>
    </row>
    <row r="2253" spans="1:31" x14ac:dyDescent="0.25">
      <c r="A2253">
        <f t="shared" si="322"/>
        <v>2252</v>
      </c>
      <c r="B2253" s="1">
        <v>24610</v>
      </c>
      <c r="C2253" s="2">
        <v>40196</v>
      </c>
      <c r="D2253" s="1" t="s">
        <v>27</v>
      </c>
      <c r="E2253" s="1" t="str">
        <f t="shared" si="315"/>
        <v>*</v>
      </c>
      <c r="F2253" s="1" t="str">
        <f t="shared" si="316"/>
        <v>*</v>
      </c>
      <c r="G2253" s="1" t="str">
        <f t="shared" si="317"/>
        <v>*</v>
      </c>
      <c r="J2253" s="1" t="str">
        <f t="shared" si="318"/>
        <v>*</v>
      </c>
      <c r="P2253" s="1">
        <v>4</v>
      </c>
      <c r="Q2253" s="1">
        <f t="shared" si="323"/>
        <v>0.01</v>
      </c>
      <c r="T2253" s="4">
        <v>883.31</v>
      </c>
      <c r="U2253" s="9">
        <f t="shared" si="319"/>
        <v>0</v>
      </c>
      <c r="V2253" s="4">
        <f t="shared" si="320"/>
        <v>220.82749999999999</v>
      </c>
      <c r="W2253" s="1" t="s">
        <v>33</v>
      </c>
      <c r="X2253" s="1">
        <v>23.76</v>
      </c>
      <c r="Y2253" s="4">
        <f t="shared" si="321"/>
        <v>907.06999999999994</v>
      </c>
      <c r="Z2253" s="1" t="s">
        <v>42</v>
      </c>
      <c r="AA2253" s="1" t="s">
        <v>37</v>
      </c>
      <c r="AB2253" s="1" t="s">
        <v>17</v>
      </c>
      <c r="AC2253" s="1" t="s">
        <v>34</v>
      </c>
      <c r="AD2253" s="1" t="s">
        <v>35</v>
      </c>
      <c r="AE2253" s="2">
        <v>40198</v>
      </c>
    </row>
    <row r="2254" spans="1:31" x14ac:dyDescent="0.25">
      <c r="A2254">
        <f t="shared" si="322"/>
        <v>2253</v>
      </c>
      <c r="B2254" s="1">
        <v>35139</v>
      </c>
      <c r="C2254" s="2">
        <v>40196</v>
      </c>
      <c r="D2254" s="1" t="s">
        <v>20</v>
      </c>
      <c r="E2254" s="1" t="str">
        <f t="shared" si="315"/>
        <v>*</v>
      </c>
      <c r="F2254" s="1" t="str">
        <f t="shared" si="316"/>
        <v>**</v>
      </c>
      <c r="G2254" s="1" t="str">
        <f t="shared" si="317"/>
        <v>**</v>
      </c>
      <c r="J2254" s="1" t="str">
        <f t="shared" si="318"/>
        <v>**</v>
      </c>
      <c r="P2254" s="1">
        <v>25</v>
      </c>
      <c r="Q2254" s="1">
        <f t="shared" si="323"/>
        <v>3.5000000000000003E-2</v>
      </c>
      <c r="T2254" s="4">
        <v>854.9</v>
      </c>
      <c r="U2254" s="9">
        <f t="shared" si="319"/>
        <v>0</v>
      </c>
      <c r="V2254" s="4">
        <f t="shared" si="320"/>
        <v>34.195999999999998</v>
      </c>
      <c r="W2254" s="1" t="s">
        <v>21</v>
      </c>
      <c r="X2254" s="1">
        <v>8.99</v>
      </c>
      <c r="Y2254" s="4">
        <f t="shared" si="321"/>
        <v>863.89</v>
      </c>
      <c r="Z2254" s="1" t="s">
        <v>15</v>
      </c>
      <c r="AA2254" s="1" t="s">
        <v>37</v>
      </c>
      <c r="AB2254" s="1" t="s">
        <v>29</v>
      </c>
      <c r="AC2254" s="1" t="s">
        <v>30</v>
      </c>
      <c r="AD2254" s="1" t="s">
        <v>41</v>
      </c>
      <c r="AE2254" s="2">
        <v>40198</v>
      </c>
    </row>
    <row r="2255" spans="1:31" x14ac:dyDescent="0.25">
      <c r="A2255">
        <f t="shared" si="322"/>
        <v>2254</v>
      </c>
      <c r="B2255" s="1">
        <v>39267</v>
      </c>
      <c r="C2255" s="2">
        <v>40196</v>
      </c>
      <c r="D2255" s="1" t="s">
        <v>20</v>
      </c>
      <c r="E2255" s="1" t="str">
        <f t="shared" si="315"/>
        <v>*</v>
      </c>
      <c r="F2255" s="1" t="str">
        <f t="shared" si="316"/>
        <v>**</v>
      </c>
      <c r="G2255" s="1" t="str">
        <f t="shared" si="317"/>
        <v>**</v>
      </c>
      <c r="J2255" s="1" t="str">
        <f t="shared" si="318"/>
        <v>**</v>
      </c>
      <c r="P2255" s="1">
        <v>26</v>
      </c>
      <c r="Q2255" s="1">
        <f t="shared" si="323"/>
        <v>3.5000000000000003E-2</v>
      </c>
      <c r="T2255" s="4">
        <v>430.33</v>
      </c>
      <c r="U2255" s="9">
        <f t="shared" si="319"/>
        <v>0</v>
      </c>
      <c r="V2255" s="4">
        <f t="shared" si="320"/>
        <v>16.551153846153845</v>
      </c>
      <c r="W2255" s="1" t="s">
        <v>21</v>
      </c>
      <c r="X2255" s="1">
        <v>5.03</v>
      </c>
      <c r="Y2255" s="4">
        <f t="shared" si="321"/>
        <v>435.35999999999996</v>
      </c>
      <c r="Z2255" s="1" t="s">
        <v>49</v>
      </c>
      <c r="AA2255" s="1" t="s">
        <v>37</v>
      </c>
      <c r="AB2255" s="1" t="s">
        <v>17</v>
      </c>
      <c r="AC2255" s="1" t="s">
        <v>18</v>
      </c>
      <c r="AD2255" s="1" t="s">
        <v>19</v>
      </c>
      <c r="AE2255" s="2">
        <v>40198</v>
      </c>
    </row>
    <row r="2256" spans="1:31" x14ac:dyDescent="0.25">
      <c r="A2256">
        <f t="shared" si="322"/>
        <v>2255</v>
      </c>
      <c r="B2256" s="1">
        <v>35139</v>
      </c>
      <c r="C2256" s="2">
        <v>40196</v>
      </c>
      <c r="D2256" s="1" t="s">
        <v>20</v>
      </c>
      <c r="E2256" s="1" t="str">
        <f t="shared" si="315"/>
        <v>*</v>
      </c>
      <c r="F2256" s="1" t="str">
        <f t="shared" si="316"/>
        <v>**</v>
      </c>
      <c r="G2256" s="1" t="str">
        <f t="shared" si="317"/>
        <v>**</v>
      </c>
      <c r="J2256" s="1" t="str">
        <f t="shared" si="318"/>
        <v>**</v>
      </c>
      <c r="P2256" s="1">
        <v>32</v>
      </c>
      <c r="Q2256" s="1">
        <f t="shared" si="323"/>
        <v>0.04</v>
      </c>
      <c r="T2256" s="4">
        <v>389.98</v>
      </c>
      <c r="U2256" s="9">
        <f t="shared" si="319"/>
        <v>0</v>
      </c>
      <c r="V2256" s="4">
        <f t="shared" si="320"/>
        <v>12.186875000000001</v>
      </c>
      <c r="W2256" s="1" t="s">
        <v>21</v>
      </c>
      <c r="X2256" s="1">
        <v>4.8099999999999996</v>
      </c>
      <c r="Y2256" s="4">
        <f t="shared" si="321"/>
        <v>394.79</v>
      </c>
      <c r="Z2256" s="1" t="s">
        <v>15</v>
      </c>
      <c r="AA2256" s="1" t="s">
        <v>37</v>
      </c>
      <c r="AB2256" s="1" t="s">
        <v>29</v>
      </c>
      <c r="AC2256" s="1" t="s">
        <v>55</v>
      </c>
      <c r="AD2256" s="1" t="s">
        <v>19</v>
      </c>
      <c r="AE2256" s="2">
        <v>40198</v>
      </c>
    </row>
    <row r="2257" spans="1:31" x14ac:dyDescent="0.25">
      <c r="A2257">
        <f t="shared" si="322"/>
        <v>2256</v>
      </c>
      <c r="B2257" s="1">
        <v>35139</v>
      </c>
      <c r="C2257" s="2">
        <v>40196</v>
      </c>
      <c r="D2257" s="1" t="s">
        <v>20</v>
      </c>
      <c r="E2257" s="1" t="str">
        <f t="shared" si="315"/>
        <v>*</v>
      </c>
      <c r="F2257" s="1" t="str">
        <f t="shared" si="316"/>
        <v>**</v>
      </c>
      <c r="G2257" s="1" t="str">
        <f t="shared" si="317"/>
        <v>**</v>
      </c>
      <c r="J2257" s="1" t="str">
        <f t="shared" si="318"/>
        <v>**</v>
      </c>
      <c r="P2257" s="1">
        <v>29</v>
      </c>
      <c r="Q2257" s="1">
        <f t="shared" si="323"/>
        <v>3.5000000000000003E-2</v>
      </c>
      <c r="T2257" s="4">
        <v>264.77999999999997</v>
      </c>
      <c r="U2257" s="9">
        <f t="shared" si="319"/>
        <v>0</v>
      </c>
      <c r="V2257" s="4">
        <f t="shared" si="320"/>
        <v>9.1303448275862067</v>
      </c>
      <c r="W2257" s="1" t="s">
        <v>21</v>
      </c>
      <c r="X2257" s="1">
        <v>2.99</v>
      </c>
      <c r="Y2257" s="4">
        <f t="shared" si="321"/>
        <v>267.77</v>
      </c>
      <c r="Z2257" s="1" t="s">
        <v>46</v>
      </c>
      <c r="AA2257" s="1" t="s">
        <v>37</v>
      </c>
      <c r="AB2257" s="1" t="s">
        <v>29</v>
      </c>
      <c r="AC2257" s="1" t="s">
        <v>43</v>
      </c>
      <c r="AD2257" s="1" t="s">
        <v>19</v>
      </c>
      <c r="AE2257" s="2">
        <v>40197</v>
      </c>
    </row>
    <row r="2258" spans="1:31" x14ac:dyDescent="0.25">
      <c r="A2258">
        <f t="shared" si="322"/>
        <v>2257</v>
      </c>
      <c r="B2258" s="1">
        <v>34753</v>
      </c>
      <c r="C2258" s="2">
        <v>40196</v>
      </c>
      <c r="D2258" s="1" t="s">
        <v>27</v>
      </c>
      <c r="E2258" s="1" t="str">
        <f t="shared" si="315"/>
        <v>*</v>
      </c>
      <c r="F2258" s="1" t="str">
        <f t="shared" si="316"/>
        <v>*</v>
      </c>
      <c r="G2258" s="1" t="str">
        <f t="shared" si="317"/>
        <v>*</v>
      </c>
      <c r="J2258" s="1" t="str">
        <f t="shared" si="318"/>
        <v>*</v>
      </c>
      <c r="P2258" s="1">
        <v>7</v>
      </c>
      <c r="Q2258" s="1">
        <f t="shared" si="323"/>
        <v>0.01</v>
      </c>
      <c r="T2258" s="4">
        <v>117.062</v>
      </c>
      <c r="U2258" s="9">
        <f t="shared" si="319"/>
        <v>0</v>
      </c>
      <c r="V2258" s="4">
        <f t="shared" si="320"/>
        <v>16.723142857142857</v>
      </c>
      <c r="W2258" s="1" t="s">
        <v>21</v>
      </c>
      <c r="X2258" s="1">
        <v>0.99</v>
      </c>
      <c r="Y2258" s="4">
        <f t="shared" si="321"/>
        <v>118.05199999999999</v>
      </c>
      <c r="Z2258" s="1" t="s">
        <v>15</v>
      </c>
      <c r="AA2258" s="1" t="s">
        <v>23</v>
      </c>
      <c r="AB2258" s="1" t="s">
        <v>24</v>
      </c>
      <c r="AC2258" s="1" t="s">
        <v>25</v>
      </c>
      <c r="AD2258" s="1" t="s">
        <v>31</v>
      </c>
      <c r="AE2258" s="2">
        <v>40198</v>
      </c>
    </row>
    <row r="2259" spans="1:31" x14ac:dyDescent="0.25">
      <c r="A2259">
        <f t="shared" si="322"/>
        <v>2258</v>
      </c>
      <c r="B2259" s="1">
        <v>50048</v>
      </c>
      <c r="C2259" s="2">
        <v>40196</v>
      </c>
      <c r="D2259" s="1" t="s">
        <v>20</v>
      </c>
      <c r="E2259" s="1" t="str">
        <f t="shared" si="315"/>
        <v>*</v>
      </c>
      <c r="F2259" s="1" t="str">
        <f t="shared" si="316"/>
        <v>**</v>
      </c>
      <c r="G2259" s="1" t="str">
        <f t="shared" si="317"/>
        <v>**</v>
      </c>
      <c r="J2259" s="1" t="str">
        <f t="shared" si="318"/>
        <v>**</v>
      </c>
      <c r="P2259" s="1">
        <v>14</v>
      </c>
      <c r="Q2259" s="1">
        <f t="shared" si="323"/>
        <v>0.02</v>
      </c>
      <c r="T2259" s="4">
        <v>35.479999999999997</v>
      </c>
      <c r="U2259" s="9">
        <f t="shared" si="319"/>
        <v>0</v>
      </c>
      <c r="V2259" s="4">
        <f t="shared" si="320"/>
        <v>2.5342857142857143</v>
      </c>
      <c r="W2259" s="1" t="s">
        <v>21</v>
      </c>
      <c r="X2259" s="1">
        <v>1.3</v>
      </c>
      <c r="Y2259" s="4">
        <f t="shared" si="321"/>
        <v>36.779999999999994</v>
      </c>
      <c r="Z2259" s="1" t="s">
        <v>51</v>
      </c>
      <c r="AA2259" s="1" t="s">
        <v>28</v>
      </c>
      <c r="AB2259" s="1" t="s">
        <v>29</v>
      </c>
      <c r="AC2259" s="1" t="s">
        <v>30</v>
      </c>
      <c r="AD2259" s="1" t="s">
        <v>31</v>
      </c>
      <c r="AE2259" s="2">
        <v>40198</v>
      </c>
    </row>
    <row r="2260" spans="1:31" x14ac:dyDescent="0.25">
      <c r="A2260">
        <f t="shared" si="322"/>
        <v>2259</v>
      </c>
      <c r="B2260" s="1">
        <v>50048</v>
      </c>
      <c r="C2260" s="2">
        <v>40196</v>
      </c>
      <c r="D2260" s="1" t="s">
        <v>20</v>
      </c>
      <c r="E2260" s="1" t="str">
        <f t="shared" si="315"/>
        <v>*</v>
      </c>
      <c r="F2260" s="1" t="str">
        <f t="shared" si="316"/>
        <v>**</v>
      </c>
      <c r="G2260" s="1" t="str">
        <f t="shared" si="317"/>
        <v>**</v>
      </c>
      <c r="J2260" s="1" t="str">
        <f t="shared" si="318"/>
        <v>**</v>
      </c>
      <c r="P2260" s="1">
        <v>1</v>
      </c>
      <c r="Q2260" s="1">
        <f t="shared" si="323"/>
        <v>0.01</v>
      </c>
      <c r="T2260" s="4">
        <v>15</v>
      </c>
      <c r="U2260" s="9">
        <f t="shared" si="319"/>
        <v>0</v>
      </c>
      <c r="V2260" s="4">
        <f t="shared" si="320"/>
        <v>15</v>
      </c>
      <c r="W2260" s="1" t="s">
        <v>21</v>
      </c>
      <c r="X2260" s="1">
        <v>8.3699999999999992</v>
      </c>
      <c r="Y2260" s="4">
        <f t="shared" si="321"/>
        <v>23.369999999999997</v>
      </c>
      <c r="Z2260" s="1" t="s">
        <v>51</v>
      </c>
      <c r="AA2260" s="1" t="s">
        <v>28</v>
      </c>
      <c r="AB2260" s="1" t="s">
        <v>29</v>
      </c>
      <c r="AC2260" s="1" t="s">
        <v>45</v>
      </c>
      <c r="AD2260" s="1" t="s">
        <v>41</v>
      </c>
      <c r="AE2260" s="2">
        <v>40198</v>
      </c>
    </row>
    <row r="2261" spans="1:31" x14ac:dyDescent="0.25">
      <c r="A2261">
        <f t="shared" si="322"/>
        <v>2260</v>
      </c>
      <c r="B2261" s="1">
        <v>54497</v>
      </c>
      <c r="C2261" s="2">
        <v>40197</v>
      </c>
      <c r="D2261" s="1" t="s">
        <v>27</v>
      </c>
      <c r="E2261" s="1" t="str">
        <f t="shared" si="315"/>
        <v>*</v>
      </c>
      <c r="F2261" s="1" t="str">
        <f t="shared" si="316"/>
        <v>*</v>
      </c>
      <c r="G2261" s="1" t="str">
        <f t="shared" si="317"/>
        <v>*</v>
      </c>
      <c r="J2261" s="1" t="str">
        <f t="shared" si="318"/>
        <v>*</v>
      </c>
      <c r="P2261" s="1">
        <v>1</v>
      </c>
      <c r="Q2261" s="1">
        <f t="shared" si="323"/>
        <v>0.01</v>
      </c>
      <c r="T2261" s="4">
        <v>155.51</v>
      </c>
      <c r="U2261" s="9">
        <f t="shared" si="319"/>
        <v>0</v>
      </c>
      <c r="V2261" s="4">
        <f t="shared" si="320"/>
        <v>155.51</v>
      </c>
      <c r="W2261" s="1" t="s">
        <v>21</v>
      </c>
      <c r="X2261" s="1">
        <v>19.989999999999998</v>
      </c>
      <c r="Y2261" s="4">
        <f t="shared" si="321"/>
        <v>175.5</v>
      </c>
      <c r="Z2261" s="1" t="s">
        <v>49</v>
      </c>
      <c r="AA2261" s="1" t="s">
        <v>37</v>
      </c>
      <c r="AB2261" s="1" t="s">
        <v>29</v>
      </c>
      <c r="AC2261" s="1" t="s">
        <v>55</v>
      </c>
      <c r="AD2261" s="1" t="s">
        <v>19</v>
      </c>
      <c r="AE2261" s="2">
        <v>40200</v>
      </c>
    </row>
    <row r="2262" spans="1:31" x14ac:dyDescent="0.25">
      <c r="A2262">
        <f t="shared" si="322"/>
        <v>2261</v>
      </c>
      <c r="B2262" s="1">
        <v>20934</v>
      </c>
      <c r="C2262" s="2">
        <v>40198</v>
      </c>
      <c r="D2262" s="1" t="s">
        <v>32</v>
      </c>
      <c r="E2262" s="1" t="str">
        <f t="shared" si="315"/>
        <v>***</v>
      </c>
      <c r="F2262" s="1" t="str">
        <f t="shared" si="316"/>
        <v>***</v>
      </c>
      <c r="G2262" s="1" t="str">
        <f t="shared" si="317"/>
        <v>***</v>
      </c>
      <c r="J2262" s="1" t="str">
        <f t="shared" si="318"/>
        <v>***</v>
      </c>
      <c r="P2262" s="1">
        <v>5</v>
      </c>
      <c r="Q2262" s="1">
        <f t="shared" si="323"/>
        <v>0.01</v>
      </c>
      <c r="T2262" s="4">
        <v>1253.8900000000001</v>
      </c>
      <c r="U2262" s="9">
        <f t="shared" si="319"/>
        <v>1</v>
      </c>
      <c r="V2262" s="4">
        <f t="shared" si="320"/>
        <v>250.77800000000002</v>
      </c>
      <c r="W2262" s="1" t="s">
        <v>33</v>
      </c>
      <c r="X2262" s="1">
        <v>17.86</v>
      </c>
      <c r="Y2262" s="4">
        <f t="shared" si="321"/>
        <v>1271.75</v>
      </c>
      <c r="Z2262" s="1" t="s">
        <v>44</v>
      </c>
      <c r="AA2262" s="1" t="s">
        <v>28</v>
      </c>
      <c r="AB2262" s="1" t="s">
        <v>24</v>
      </c>
      <c r="AC2262" s="1" t="s">
        <v>56</v>
      </c>
      <c r="AD2262" s="1" t="s">
        <v>35</v>
      </c>
      <c r="AE2262" s="2">
        <v>40199</v>
      </c>
    </row>
    <row r="2263" spans="1:31" x14ac:dyDescent="0.25">
      <c r="A2263">
        <f t="shared" si="322"/>
        <v>2262</v>
      </c>
      <c r="B2263" s="1">
        <v>25155</v>
      </c>
      <c r="C2263" s="2">
        <v>40198</v>
      </c>
      <c r="D2263" s="1" t="s">
        <v>13</v>
      </c>
      <c r="E2263" s="1" t="str">
        <f t="shared" si="315"/>
        <v>*</v>
      </c>
      <c r="F2263" s="1" t="str">
        <f t="shared" si="316"/>
        <v>*</v>
      </c>
      <c r="G2263" s="1" t="str">
        <f t="shared" si="317"/>
        <v>*</v>
      </c>
      <c r="J2263" s="1" t="str">
        <f t="shared" si="318"/>
        <v>*</v>
      </c>
      <c r="P2263" s="1">
        <v>48</v>
      </c>
      <c r="Q2263" s="1">
        <f t="shared" si="323"/>
        <v>0.05</v>
      </c>
      <c r="T2263" s="4">
        <v>1038.99</v>
      </c>
      <c r="U2263" s="9">
        <f t="shared" si="319"/>
        <v>1</v>
      </c>
      <c r="V2263" s="4">
        <f t="shared" si="320"/>
        <v>21.645624999999999</v>
      </c>
      <c r="W2263" s="1" t="s">
        <v>21</v>
      </c>
      <c r="X2263" s="1">
        <v>14.87</v>
      </c>
      <c r="Y2263" s="4">
        <f t="shared" si="321"/>
        <v>1053.8599999999999</v>
      </c>
      <c r="Z2263" s="1" t="s">
        <v>49</v>
      </c>
      <c r="AA2263" s="1" t="s">
        <v>28</v>
      </c>
      <c r="AB2263" s="1" t="s">
        <v>17</v>
      </c>
      <c r="AC2263" s="1" t="s">
        <v>18</v>
      </c>
      <c r="AD2263" s="1" t="s">
        <v>48</v>
      </c>
      <c r="AE2263" s="2">
        <v>40205</v>
      </c>
    </row>
    <row r="2264" spans="1:31" x14ac:dyDescent="0.25">
      <c r="A2264">
        <f t="shared" si="322"/>
        <v>2263</v>
      </c>
      <c r="B2264" s="1">
        <v>34661</v>
      </c>
      <c r="C2264" s="2">
        <v>40198</v>
      </c>
      <c r="D2264" s="1" t="s">
        <v>32</v>
      </c>
      <c r="E2264" s="1" t="str">
        <f t="shared" si="315"/>
        <v>***</v>
      </c>
      <c r="F2264" s="1" t="str">
        <f t="shared" si="316"/>
        <v>***</v>
      </c>
      <c r="G2264" s="1" t="str">
        <f t="shared" si="317"/>
        <v>***</v>
      </c>
      <c r="J2264" s="1" t="str">
        <f t="shared" si="318"/>
        <v>***</v>
      </c>
      <c r="P2264" s="1">
        <v>26</v>
      </c>
      <c r="Q2264" s="1">
        <f t="shared" si="323"/>
        <v>3.5000000000000003E-2</v>
      </c>
      <c r="T2264" s="4">
        <v>864.16</v>
      </c>
      <c r="U2264" s="9">
        <f t="shared" si="319"/>
        <v>0</v>
      </c>
      <c r="V2264" s="4">
        <f t="shared" si="320"/>
        <v>33.236923076923077</v>
      </c>
      <c r="W2264" s="1" t="s">
        <v>21</v>
      </c>
      <c r="X2264" s="1">
        <v>19.989999999999998</v>
      </c>
      <c r="Y2264" s="4">
        <f t="shared" si="321"/>
        <v>884.15</v>
      </c>
      <c r="Z2264" s="1" t="s">
        <v>54</v>
      </c>
      <c r="AA2264" s="1" t="s">
        <v>28</v>
      </c>
      <c r="AB2264" s="1" t="s">
        <v>17</v>
      </c>
      <c r="AC2264" s="1" t="s">
        <v>18</v>
      </c>
      <c r="AD2264" s="1" t="s">
        <v>19</v>
      </c>
      <c r="AE2264" s="2">
        <v>40200</v>
      </c>
    </row>
    <row r="2265" spans="1:31" x14ac:dyDescent="0.25">
      <c r="A2265">
        <f t="shared" si="322"/>
        <v>2264</v>
      </c>
      <c r="B2265" s="1">
        <v>29185</v>
      </c>
      <c r="C2265" s="2">
        <v>40198</v>
      </c>
      <c r="D2265" s="1" t="s">
        <v>20</v>
      </c>
      <c r="E2265" s="1" t="str">
        <f t="shared" si="315"/>
        <v>*</v>
      </c>
      <c r="F2265" s="1" t="str">
        <f t="shared" si="316"/>
        <v>**</v>
      </c>
      <c r="G2265" s="1" t="str">
        <f t="shared" si="317"/>
        <v>**</v>
      </c>
      <c r="J2265" s="1" t="str">
        <f t="shared" si="318"/>
        <v>**</v>
      </c>
      <c r="P2265" s="1">
        <v>8</v>
      </c>
      <c r="Q2265" s="1">
        <f t="shared" si="323"/>
        <v>0.01</v>
      </c>
      <c r="T2265" s="4">
        <v>468.49</v>
      </c>
      <c r="U2265" s="9">
        <f t="shared" si="319"/>
        <v>0</v>
      </c>
      <c r="V2265" s="4">
        <f t="shared" si="320"/>
        <v>58.561250000000001</v>
      </c>
      <c r="W2265" s="1" t="s">
        <v>21</v>
      </c>
      <c r="X2265" s="1">
        <v>13.22</v>
      </c>
      <c r="Y2265" s="4">
        <f t="shared" si="321"/>
        <v>481.71000000000004</v>
      </c>
      <c r="Z2265" s="1" t="s">
        <v>15</v>
      </c>
      <c r="AA2265" s="1" t="s">
        <v>28</v>
      </c>
      <c r="AB2265" s="1" t="s">
        <v>29</v>
      </c>
      <c r="AC2265" s="1" t="s">
        <v>63</v>
      </c>
      <c r="AD2265" s="1" t="s">
        <v>19</v>
      </c>
      <c r="AE2265" s="2">
        <v>40199</v>
      </c>
    </row>
    <row r="2266" spans="1:31" x14ac:dyDescent="0.25">
      <c r="A2266">
        <f t="shared" si="322"/>
        <v>2265</v>
      </c>
      <c r="B2266" s="1">
        <v>29185</v>
      </c>
      <c r="C2266" s="2">
        <v>40198</v>
      </c>
      <c r="D2266" s="1" t="s">
        <v>20</v>
      </c>
      <c r="E2266" s="1" t="str">
        <f t="shared" si="315"/>
        <v>*</v>
      </c>
      <c r="F2266" s="1" t="str">
        <f t="shared" si="316"/>
        <v>**</v>
      </c>
      <c r="G2266" s="1" t="str">
        <f t="shared" si="317"/>
        <v>**</v>
      </c>
      <c r="J2266" s="1" t="str">
        <f t="shared" si="318"/>
        <v>**</v>
      </c>
      <c r="P2266" s="1">
        <v>48</v>
      </c>
      <c r="Q2266" s="1">
        <f t="shared" si="323"/>
        <v>0.05</v>
      </c>
      <c r="T2266" s="4">
        <v>446.53</v>
      </c>
      <c r="U2266" s="9">
        <f t="shared" si="319"/>
        <v>0</v>
      </c>
      <c r="V2266" s="4">
        <f t="shared" si="320"/>
        <v>9.3027083333333334</v>
      </c>
      <c r="W2266" s="1" t="s">
        <v>14</v>
      </c>
      <c r="X2266" s="1">
        <v>10.16</v>
      </c>
      <c r="Y2266" s="4">
        <f t="shared" si="321"/>
        <v>456.69</v>
      </c>
      <c r="Z2266" s="1" t="s">
        <v>15</v>
      </c>
      <c r="AA2266" s="1" t="s">
        <v>28</v>
      </c>
      <c r="AB2266" s="1" t="s">
        <v>17</v>
      </c>
      <c r="AC2266" s="1" t="s">
        <v>18</v>
      </c>
      <c r="AD2266" s="1" t="s">
        <v>48</v>
      </c>
      <c r="AE2266" s="2">
        <v>40200</v>
      </c>
    </row>
    <row r="2267" spans="1:31" x14ac:dyDescent="0.25">
      <c r="A2267">
        <f t="shared" si="322"/>
        <v>2266</v>
      </c>
      <c r="B2267" s="1">
        <v>29185</v>
      </c>
      <c r="C2267" s="2">
        <v>40198</v>
      </c>
      <c r="D2267" s="1" t="s">
        <v>20</v>
      </c>
      <c r="E2267" s="1" t="str">
        <f t="shared" si="315"/>
        <v>*</v>
      </c>
      <c r="F2267" s="1" t="str">
        <f t="shared" si="316"/>
        <v>**</v>
      </c>
      <c r="G2267" s="1" t="str">
        <f t="shared" si="317"/>
        <v>**</v>
      </c>
      <c r="J2267" s="1" t="str">
        <f t="shared" si="318"/>
        <v>**</v>
      </c>
      <c r="P2267" s="1">
        <v>5</v>
      </c>
      <c r="Q2267" s="1">
        <f t="shared" si="323"/>
        <v>0.01</v>
      </c>
      <c r="T2267" s="4">
        <v>217.85</v>
      </c>
      <c r="U2267" s="9">
        <f t="shared" si="319"/>
        <v>0</v>
      </c>
      <c r="V2267" s="4">
        <f t="shared" si="320"/>
        <v>43.57</v>
      </c>
      <c r="W2267" s="1" t="s">
        <v>14</v>
      </c>
      <c r="X2267" s="1">
        <v>17.48</v>
      </c>
      <c r="Y2267" s="4">
        <f t="shared" si="321"/>
        <v>235.32999999999998</v>
      </c>
      <c r="Z2267" s="1" t="s">
        <v>15</v>
      </c>
      <c r="AA2267" s="1" t="s">
        <v>28</v>
      </c>
      <c r="AB2267" s="1" t="s">
        <v>29</v>
      </c>
      <c r="AC2267" s="1" t="s">
        <v>40</v>
      </c>
      <c r="AD2267" s="1" t="s">
        <v>19</v>
      </c>
      <c r="AE2267" s="2">
        <v>40200</v>
      </c>
    </row>
    <row r="2268" spans="1:31" x14ac:dyDescent="0.25">
      <c r="A2268">
        <f t="shared" si="322"/>
        <v>2267</v>
      </c>
      <c r="B2268" s="1">
        <v>55398</v>
      </c>
      <c r="C2268" s="2">
        <v>40198</v>
      </c>
      <c r="D2268" s="1" t="s">
        <v>36</v>
      </c>
      <c r="E2268" s="1" t="str">
        <f t="shared" si="315"/>
        <v>*</v>
      </c>
      <c r="F2268" s="1" t="str">
        <f t="shared" si="316"/>
        <v>*</v>
      </c>
      <c r="G2268" s="1" t="str">
        <f t="shared" si="317"/>
        <v>*</v>
      </c>
      <c r="J2268" s="1" t="str">
        <f t="shared" si="318"/>
        <v>*</v>
      </c>
      <c r="P2268" s="1">
        <v>24</v>
      </c>
      <c r="Q2268" s="1">
        <f t="shared" si="323"/>
        <v>3.5000000000000003E-2</v>
      </c>
      <c r="T2268" s="4">
        <v>154.99</v>
      </c>
      <c r="U2268" s="9">
        <f t="shared" si="319"/>
        <v>0</v>
      </c>
      <c r="V2268" s="4">
        <f t="shared" si="320"/>
        <v>6.4579166666666667</v>
      </c>
      <c r="W2268" s="1" t="s">
        <v>21</v>
      </c>
      <c r="X2268" s="1">
        <v>49</v>
      </c>
      <c r="Y2268" s="4">
        <f t="shared" si="321"/>
        <v>203.99</v>
      </c>
      <c r="Z2268" s="1" t="s">
        <v>22</v>
      </c>
      <c r="AA2268" s="1" t="s">
        <v>23</v>
      </c>
      <c r="AB2268" s="1" t="s">
        <v>29</v>
      </c>
      <c r="AC2268" s="1" t="s">
        <v>63</v>
      </c>
      <c r="AD2268" s="1" t="s">
        <v>48</v>
      </c>
      <c r="AE2268" s="2">
        <v>40200</v>
      </c>
    </row>
    <row r="2269" spans="1:31" x14ac:dyDescent="0.25">
      <c r="A2269">
        <f t="shared" si="322"/>
        <v>2268</v>
      </c>
      <c r="B2269" s="1">
        <v>25155</v>
      </c>
      <c r="C2269" s="2">
        <v>40198</v>
      </c>
      <c r="D2269" s="1" t="s">
        <v>13</v>
      </c>
      <c r="E2269" s="1" t="str">
        <f t="shared" si="315"/>
        <v>*</v>
      </c>
      <c r="F2269" s="1" t="str">
        <f t="shared" si="316"/>
        <v>*</v>
      </c>
      <c r="G2269" s="1" t="str">
        <f t="shared" si="317"/>
        <v>*</v>
      </c>
      <c r="J2269" s="1" t="str">
        <f t="shared" si="318"/>
        <v>*</v>
      </c>
      <c r="P2269" s="1">
        <v>17</v>
      </c>
      <c r="Q2269" s="1">
        <f t="shared" si="323"/>
        <v>0.02</v>
      </c>
      <c r="T2269" s="4">
        <v>114.01</v>
      </c>
      <c r="U2269" s="9">
        <f t="shared" si="319"/>
        <v>0</v>
      </c>
      <c r="V2269" s="4">
        <f t="shared" si="320"/>
        <v>6.7064705882352946</v>
      </c>
      <c r="W2269" s="1" t="s">
        <v>21</v>
      </c>
      <c r="X2269" s="1">
        <v>3.1</v>
      </c>
      <c r="Y2269" s="4">
        <f t="shared" si="321"/>
        <v>117.11</v>
      </c>
      <c r="Z2269" s="1" t="s">
        <v>49</v>
      </c>
      <c r="AA2269" s="1" t="s">
        <v>28</v>
      </c>
      <c r="AB2269" s="1" t="s">
        <v>29</v>
      </c>
      <c r="AC2269" s="1" t="s">
        <v>40</v>
      </c>
      <c r="AD2269" s="1" t="s">
        <v>31</v>
      </c>
      <c r="AE2269" s="2">
        <v>40205</v>
      </c>
    </row>
    <row r="2270" spans="1:31" x14ac:dyDescent="0.25">
      <c r="A2270">
        <f t="shared" si="322"/>
        <v>2269</v>
      </c>
      <c r="B2270" s="1">
        <v>55398</v>
      </c>
      <c r="C2270" s="2">
        <v>40198</v>
      </c>
      <c r="D2270" s="1" t="s">
        <v>36</v>
      </c>
      <c r="E2270" s="1" t="str">
        <f t="shared" si="315"/>
        <v>*</v>
      </c>
      <c r="F2270" s="1" t="str">
        <f t="shared" si="316"/>
        <v>*</v>
      </c>
      <c r="G2270" s="1" t="str">
        <f t="shared" si="317"/>
        <v>*</v>
      </c>
      <c r="J2270" s="1" t="str">
        <f t="shared" si="318"/>
        <v>*</v>
      </c>
      <c r="P2270" s="1">
        <v>21</v>
      </c>
      <c r="Q2270" s="1">
        <f t="shared" si="323"/>
        <v>3.5000000000000003E-2</v>
      </c>
      <c r="T2270" s="4">
        <v>46.42</v>
      </c>
      <c r="U2270" s="9">
        <f t="shared" si="319"/>
        <v>0</v>
      </c>
      <c r="V2270" s="4">
        <f t="shared" si="320"/>
        <v>2.2104761904761907</v>
      </c>
      <c r="W2270" s="1" t="s">
        <v>21</v>
      </c>
      <c r="X2270" s="1">
        <v>0.7</v>
      </c>
      <c r="Y2270" s="4">
        <f t="shared" si="321"/>
        <v>47.120000000000005</v>
      </c>
      <c r="Z2270" s="1" t="s">
        <v>22</v>
      </c>
      <c r="AA2270" s="1" t="s">
        <v>23</v>
      </c>
      <c r="AB2270" s="1" t="s">
        <v>29</v>
      </c>
      <c r="AC2270" s="1" t="s">
        <v>30</v>
      </c>
      <c r="AD2270" s="1" t="s">
        <v>31</v>
      </c>
      <c r="AE2270" s="2">
        <v>40199</v>
      </c>
    </row>
    <row r="2271" spans="1:31" x14ac:dyDescent="0.25">
      <c r="A2271">
        <f t="shared" si="322"/>
        <v>2270</v>
      </c>
      <c r="B2271" s="1">
        <v>25155</v>
      </c>
      <c r="C2271" s="2">
        <v>40198</v>
      </c>
      <c r="D2271" s="1" t="s">
        <v>13</v>
      </c>
      <c r="E2271" s="1" t="str">
        <f t="shared" si="315"/>
        <v>*</v>
      </c>
      <c r="F2271" s="1" t="str">
        <f t="shared" si="316"/>
        <v>*</v>
      </c>
      <c r="G2271" s="1" t="str">
        <f t="shared" si="317"/>
        <v>*</v>
      </c>
      <c r="J2271" s="1" t="str">
        <f t="shared" si="318"/>
        <v>*</v>
      </c>
      <c r="P2271" s="1">
        <v>3</v>
      </c>
      <c r="Q2271" s="1">
        <f t="shared" si="323"/>
        <v>0.01</v>
      </c>
      <c r="T2271" s="4">
        <v>30.37</v>
      </c>
      <c r="U2271" s="9">
        <f t="shared" si="319"/>
        <v>0</v>
      </c>
      <c r="V2271" s="4">
        <f t="shared" si="320"/>
        <v>10.123333333333333</v>
      </c>
      <c r="W2271" s="1" t="s">
        <v>14</v>
      </c>
      <c r="X2271" s="1">
        <v>5.49</v>
      </c>
      <c r="Y2271" s="4">
        <f t="shared" si="321"/>
        <v>35.86</v>
      </c>
      <c r="Z2271" s="1" t="s">
        <v>49</v>
      </c>
      <c r="AA2271" s="1" t="s">
        <v>28</v>
      </c>
      <c r="AB2271" s="1" t="s">
        <v>29</v>
      </c>
      <c r="AC2271" s="1" t="s">
        <v>40</v>
      </c>
      <c r="AD2271" s="1" t="s">
        <v>19</v>
      </c>
      <c r="AE2271" s="2">
        <v>40203</v>
      </c>
    </row>
    <row r="2272" spans="1:31" x14ac:dyDescent="0.25">
      <c r="A2272">
        <f t="shared" si="322"/>
        <v>2271</v>
      </c>
      <c r="B2272" s="1">
        <v>42405</v>
      </c>
      <c r="C2272" s="2">
        <v>40199</v>
      </c>
      <c r="D2272" s="1" t="s">
        <v>20</v>
      </c>
      <c r="E2272" s="1" t="str">
        <f t="shared" si="315"/>
        <v>*</v>
      </c>
      <c r="F2272" s="1" t="str">
        <f t="shared" si="316"/>
        <v>**</v>
      </c>
      <c r="G2272" s="1" t="str">
        <f t="shared" si="317"/>
        <v>**</v>
      </c>
      <c r="J2272" s="1" t="str">
        <f t="shared" si="318"/>
        <v>**</v>
      </c>
      <c r="P2272" s="1">
        <v>13</v>
      </c>
      <c r="Q2272" s="1">
        <f t="shared" si="323"/>
        <v>0.02</v>
      </c>
      <c r="T2272" s="4">
        <v>81.680000000000007</v>
      </c>
      <c r="U2272" s="9">
        <f t="shared" si="319"/>
        <v>0</v>
      </c>
      <c r="V2272" s="4">
        <f t="shared" si="320"/>
        <v>6.2830769230769237</v>
      </c>
      <c r="W2272" s="1" t="s">
        <v>21</v>
      </c>
      <c r="X2272" s="1">
        <v>5.15</v>
      </c>
      <c r="Y2272" s="4">
        <f t="shared" si="321"/>
        <v>86.830000000000013</v>
      </c>
      <c r="Z2272" s="1" t="s">
        <v>22</v>
      </c>
      <c r="AA2272" s="1" t="s">
        <v>37</v>
      </c>
      <c r="AB2272" s="1" t="s">
        <v>29</v>
      </c>
      <c r="AC2272" s="1" t="s">
        <v>40</v>
      </c>
      <c r="AD2272" s="1" t="s">
        <v>19</v>
      </c>
      <c r="AE2272" s="2">
        <v>40201</v>
      </c>
    </row>
    <row r="2273" spans="1:31" x14ac:dyDescent="0.25">
      <c r="A2273">
        <f t="shared" si="322"/>
        <v>2272</v>
      </c>
      <c r="B2273" s="1">
        <v>640</v>
      </c>
      <c r="C2273" s="2">
        <v>40200</v>
      </c>
      <c r="D2273" s="1" t="s">
        <v>20</v>
      </c>
      <c r="E2273" s="1" t="str">
        <f t="shared" si="315"/>
        <v>*</v>
      </c>
      <c r="F2273" s="1" t="str">
        <f t="shared" si="316"/>
        <v>**</v>
      </c>
      <c r="G2273" s="1" t="str">
        <f t="shared" si="317"/>
        <v>**</v>
      </c>
      <c r="J2273" s="1" t="str">
        <f t="shared" si="318"/>
        <v>**</v>
      </c>
      <c r="P2273" s="1">
        <v>39</v>
      </c>
      <c r="Q2273" s="1">
        <f t="shared" si="323"/>
        <v>0.04</v>
      </c>
      <c r="T2273" s="4">
        <v>4913.6899999999996</v>
      </c>
      <c r="U2273" s="9">
        <f t="shared" si="319"/>
        <v>1</v>
      </c>
      <c r="V2273" s="4">
        <f t="shared" si="320"/>
        <v>125.99205128205128</v>
      </c>
      <c r="W2273" s="1" t="s">
        <v>33</v>
      </c>
      <c r="X2273" s="1">
        <v>58.64</v>
      </c>
      <c r="Y2273" s="4">
        <f t="shared" si="321"/>
        <v>4972.33</v>
      </c>
      <c r="Z2273" s="1" t="s">
        <v>22</v>
      </c>
      <c r="AA2273" s="1" t="s">
        <v>16</v>
      </c>
      <c r="AB2273" s="1" t="s">
        <v>17</v>
      </c>
      <c r="AC2273" s="1" t="s">
        <v>62</v>
      </c>
      <c r="AD2273" s="1" t="s">
        <v>59</v>
      </c>
      <c r="AE2273" s="2">
        <v>40201</v>
      </c>
    </row>
    <row r="2274" spans="1:31" x14ac:dyDescent="0.25">
      <c r="A2274">
        <f t="shared" si="322"/>
        <v>2273</v>
      </c>
      <c r="B2274" s="1">
        <v>35812</v>
      </c>
      <c r="C2274" s="2">
        <v>40200</v>
      </c>
      <c r="D2274" s="1" t="s">
        <v>32</v>
      </c>
      <c r="E2274" s="1" t="str">
        <f t="shared" si="315"/>
        <v>***</v>
      </c>
      <c r="F2274" s="1" t="str">
        <f t="shared" si="316"/>
        <v>***</v>
      </c>
      <c r="G2274" s="1" t="str">
        <f t="shared" si="317"/>
        <v>***</v>
      </c>
      <c r="J2274" s="1" t="str">
        <f t="shared" si="318"/>
        <v>***</v>
      </c>
      <c r="P2274" s="1">
        <v>24</v>
      </c>
      <c r="Q2274" s="1">
        <f t="shared" si="323"/>
        <v>3.5000000000000003E-2</v>
      </c>
      <c r="T2274" s="4">
        <v>2722.85</v>
      </c>
      <c r="U2274" s="9">
        <f t="shared" si="319"/>
        <v>1</v>
      </c>
      <c r="V2274" s="4">
        <f t="shared" si="320"/>
        <v>113.45208333333333</v>
      </c>
      <c r="W2274" s="1" t="s">
        <v>33</v>
      </c>
      <c r="X2274" s="1">
        <v>30</v>
      </c>
      <c r="Y2274" s="4">
        <f t="shared" si="321"/>
        <v>2752.85</v>
      </c>
      <c r="Z2274" s="1" t="s">
        <v>15</v>
      </c>
      <c r="AA2274" s="1" t="s">
        <v>23</v>
      </c>
      <c r="AB2274" s="1" t="s">
        <v>17</v>
      </c>
      <c r="AC2274" s="1" t="s">
        <v>34</v>
      </c>
      <c r="AD2274" s="1" t="s">
        <v>35</v>
      </c>
      <c r="AE2274" s="2">
        <v>40202</v>
      </c>
    </row>
    <row r="2275" spans="1:31" x14ac:dyDescent="0.25">
      <c r="A2275">
        <f t="shared" si="322"/>
        <v>2274</v>
      </c>
      <c r="B2275" s="1">
        <v>35812</v>
      </c>
      <c r="C2275" s="2">
        <v>40200</v>
      </c>
      <c r="D2275" s="1" t="s">
        <v>32</v>
      </c>
      <c r="E2275" s="1" t="str">
        <f t="shared" si="315"/>
        <v>***</v>
      </c>
      <c r="F2275" s="1" t="str">
        <f t="shared" si="316"/>
        <v>***</v>
      </c>
      <c r="G2275" s="1" t="str">
        <f t="shared" si="317"/>
        <v>***</v>
      </c>
      <c r="J2275" s="1" t="str">
        <f t="shared" si="318"/>
        <v>***</v>
      </c>
      <c r="P2275" s="1">
        <v>19</v>
      </c>
      <c r="Q2275" s="1">
        <f t="shared" si="323"/>
        <v>0.02</v>
      </c>
      <c r="T2275" s="4">
        <v>851.52</v>
      </c>
      <c r="U2275" s="9">
        <f t="shared" si="319"/>
        <v>0</v>
      </c>
      <c r="V2275" s="4">
        <f t="shared" si="320"/>
        <v>44.816842105263156</v>
      </c>
      <c r="W2275" s="1" t="s">
        <v>21</v>
      </c>
      <c r="X2275" s="1">
        <v>5.86</v>
      </c>
      <c r="Y2275" s="4">
        <f t="shared" si="321"/>
        <v>857.38</v>
      </c>
      <c r="Z2275" s="1" t="s">
        <v>15</v>
      </c>
      <c r="AA2275" s="1" t="s">
        <v>23</v>
      </c>
      <c r="AB2275" s="1" t="s">
        <v>29</v>
      </c>
      <c r="AC2275" s="1" t="s">
        <v>40</v>
      </c>
      <c r="AD2275" s="1" t="s">
        <v>19</v>
      </c>
      <c r="AE2275" s="2">
        <v>40202</v>
      </c>
    </row>
    <row r="2276" spans="1:31" x14ac:dyDescent="0.25">
      <c r="A2276">
        <f t="shared" si="322"/>
        <v>2275</v>
      </c>
      <c r="B2276" s="1">
        <v>640</v>
      </c>
      <c r="C2276" s="2">
        <v>40200</v>
      </c>
      <c r="D2276" s="1" t="s">
        <v>20</v>
      </c>
      <c r="E2276" s="1" t="str">
        <f t="shared" si="315"/>
        <v>*</v>
      </c>
      <c r="F2276" s="1" t="str">
        <f t="shared" si="316"/>
        <v>**</v>
      </c>
      <c r="G2276" s="1" t="str">
        <f t="shared" si="317"/>
        <v>**</v>
      </c>
      <c r="J2276" s="1" t="str">
        <f t="shared" si="318"/>
        <v>**</v>
      </c>
      <c r="P2276" s="1">
        <v>24</v>
      </c>
      <c r="Q2276" s="1">
        <f t="shared" si="323"/>
        <v>3.5000000000000003E-2</v>
      </c>
      <c r="T2276" s="4">
        <v>464.77</v>
      </c>
      <c r="U2276" s="9">
        <f t="shared" si="319"/>
        <v>0</v>
      </c>
      <c r="V2276" s="4">
        <f t="shared" si="320"/>
        <v>19.365416666666665</v>
      </c>
      <c r="W2276" s="1" t="s">
        <v>21</v>
      </c>
      <c r="X2276" s="1">
        <v>9.5399999999999991</v>
      </c>
      <c r="Y2276" s="4">
        <f t="shared" si="321"/>
        <v>474.31</v>
      </c>
      <c r="Z2276" s="1" t="s">
        <v>22</v>
      </c>
      <c r="AA2276" s="1" t="s">
        <v>16</v>
      </c>
      <c r="AB2276" s="1" t="s">
        <v>29</v>
      </c>
      <c r="AC2276" s="1" t="s">
        <v>40</v>
      </c>
      <c r="AD2276" s="1" t="s">
        <v>19</v>
      </c>
      <c r="AE2276" s="2">
        <v>40201</v>
      </c>
    </row>
    <row r="2277" spans="1:31" x14ac:dyDescent="0.25">
      <c r="A2277">
        <f t="shared" si="322"/>
        <v>2276</v>
      </c>
      <c r="B2277" s="1">
        <v>24135</v>
      </c>
      <c r="C2277" s="2">
        <v>40200</v>
      </c>
      <c r="D2277" s="1" t="s">
        <v>13</v>
      </c>
      <c r="E2277" s="1" t="str">
        <f t="shared" si="315"/>
        <v>*</v>
      </c>
      <c r="F2277" s="1" t="str">
        <f t="shared" si="316"/>
        <v>*</v>
      </c>
      <c r="G2277" s="1" t="str">
        <f t="shared" si="317"/>
        <v>*</v>
      </c>
      <c r="J2277" s="1" t="str">
        <f t="shared" si="318"/>
        <v>*</v>
      </c>
      <c r="P2277" s="1">
        <v>12</v>
      </c>
      <c r="Q2277" s="1">
        <f t="shared" si="323"/>
        <v>0.02</v>
      </c>
      <c r="T2277" s="4">
        <v>345.19</v>
      </c>
      <c r="U2277" s="9">
        <f t="shared" si="319"/>
        <v>0</v>
      </c>
      <c r="V2277" s="4">
        <f t="shared" si="320"/>
        <v>28.765833333333333</v>
      </c>
      <c r="W2277" s="1" t="s">
        <v>21</v>
      </c>
      <c r="X2277" s="1">
        <v>1.49</v>
      </c>
      <c r="Y2277" s="4">
        <f t="shared" si="321"/>
        <v>346.68</v>
      </c>
      <c r="Z2277" s="1" t="s">
        <v>22</v>
      </c>
      <c r="AA2277" s="1" t="s">
        <v>16</v>
      </c>
      <c r="AB2277" s="1" t="s">
        <v>29</v>
      </c>
      <c r="AC2277" s="1" t="s">
        <v>43</v>
      </c>
      <c r="AD2277" s="1" t="s">
        <v>19</v>
      </c>
      <c r="AE2277" s="2">
        <v>40202</v>
      </c>
    </row>
    <row r="2278" spans="1:31" x14ac:dyDescent="0.25">
      <c r="A2278">
        <f t="shared" si="322"/>
        <v>2277</v>
      </c>
      <c r="B2278" s="1">
        <v>44999</v>
      </c>
      <c r="C2278" s="2">
        <v>40200</v>
      </c>
      <c r="D2278" s="1" t="s">
        <v>36</v>
      </c>
      <c r="E2278" s="1" t="str">
        <f t="shared" si="315"/>
        <v>*</v>
      </c>
      <c r="F2278" s="1" t="str">
        <f t="shared" si="316"/>
        <v>*</v>
      </c>
      <c r="G2278" s="1" t="str">
        <f t="shared" si="317"/>
        <v>*</v>
      </c>
      <c r="J2278" s="1" t="str">
        <f t="shared" si="318"/>
        <v>*</v>
      </c>
      <c r="P2278" s="1">
        <v>17</v>
      </c>
      <c r="Q2278" s="1">
        <f t="shared" si="323"/>
        <v>0.02</v>
      </c>
      <c r="T2278" s="4">
        <v>110.74</v>
      </c>
      <c r="U2278" s="9">
        <f t="shared" si="319"/>
        <v>0</v>
      </c>
      <c r="V2278" s="4">
        <f t="shared" si="320"/>
        <v>6.5141176470588231</v>
      </c>
      <c r="W2278" s="1" t="s">
        <v>21</v>
      </c>
      <c r="X2278" s="1">
        <v>7.49</v>
      </c>
      <c r="Y2278" s="4">
        <f t="shared" si="321"/>
        <v>118.22999999999999</v>
      </c>
      <c r="Z2278" s="1" t="s">
        <v>15</v>
      </c>
      <c r="AA2278" s="1" t="s">
        <v>23</v>
      </c>
      <c r="AB2278" s="1" t="s">
        <v>29</v>
      </c>
      <c r="AC2278" s="1" t="s">
        <v>40</v>
      </c>
      <c r="AD2278" s="1" t="s">
        <v>19</v>
      </c>
      <c r="AE2278" s="2">
        <v>40201</v>
      </c>
    </row>
    <row r="2279" spans="1:31" x14ac:dyDescent="0.25">
      <c r="A2279">
        <f t="shared" si="322"/>
        <v>2278</v>
      </c>
      <c r="B2279" s="1">
        <v>35812</v>
      </c>
      <c r="C2279" s="2">
        <v>40200</v>
      </c>
      <c r="D2279" s="1" t="s">
        <v>32</v>
      </c>
      <c r="E2279" s="1" t="str">
        <f t="shared" si="315"/>
        <v>***</v>
      </c>
      <c r="F2279" s="1" t="str">
        <f t="shared" si="316"/>
        <v>***</v>
      </c>
      <c r="G2279" s="1" t="str">
        <f t="shared" si="317"/>
        <v>***</v>
      </c>
      <c r="J2279" s="1" t="str">
        <f t="shared" si="318"/>
        <v>***</v>
      </c>
      <c r="P2279" s="1">
        <v>2</v>
      </c>
      <c r="Q2279" s="1">
        <f t="shared" si="323"/>
        <v>0.01</v>
      </c>
      <c r="T2279" s="4">
        <v>59.93</v>
      </c>
      <c r="U2279" s="9">
        <f t="shared" si="319"/>
        <v>0</v>
      </c>
      <c r="V2279" s="4">
        <f t="shared" si="320"/>
        <v>29.965</v>
      </c>
      <c r="W2279" s="1" t="s">
        <v>21</v>
      </c>
      <c r="X2279" s="1">
        <v>4</v>
      </c>
      <c r="Y2279" s="4">
        <f t="shared" si="321"/>
        <v>63.93</v>
      </c>
      <c r="Z2279" s="1" t="s">
        <v>15</v>
      </c>
      <c r="AA2279" s="1" t="s">
        <v>23</v>
      </c>
      <c r="AB2279" s="1" t="s">
        <v>24</v>
      </c>
      <c r="AC2279" s="1" t="s">
        <v>38</v>
      </c>
      <c r="AD2279" s="1" t="s">
        <v>19</v>
      </c>
      <c r="AE2279" s="2">
        <v>40202</v>
      </c>
    </row>
    <row r="2280" spans="1:31" x14ac:dyDescent="0.25">
      <c r="A2280">
        <f t="shared" si="322"/>
        <v>2279</v>
      </c>
      <c r="B2280" s="1">
        <v>55270</v>
      </c>
      <c r="C2280" s="2">
        <v>40200</v>
      </c>
      <c r="D2280" s="1" t="s">
        <v>36</v>
      </c>
      <c r="E2280" s="1" t="str">
        <f t="shared" si="315"/>
        <v>*</v>
      </c>
      <c r="F2280" s="1" t="str">
        <f t="shared" si="316"/>
        <v>*</v>
      </c>
      <c r="G2280" s="1" t="str">
        <f t="shared" si="317"/>
        <v>*</v>
      </c>
      <c r="J2280" s="1" t="str">
        <f t="shared" si="318"/>
        <v>*</v>
      </c>
      <c r="P2280" s="1">
        <v>1</v>
      </c>
      <c r="Q2280" s="1">
        <f t="shared" si="323"/>
        <v>0.01</v>
      </c>
      <c r="T2280" s="4">
        <v>35.14</v>
      </c>
      <c r="U2280" s="9">
        <f t="shared" si="319"/>
        <v>0</v>
      </c>
      <c r="V2280" s="4">
        <f t="shared" si="320"/>
        <v>35.14</v>
      </c>
      <c r="W2280" s="1" t="s">
        <v>21</v>
      </c>
      <c r="X2280" s="1">
        <v>6.27</v>
      </c>
      <c r="Y2280" s="4">
        <f t="shared" si="321"/>
        <v>41.41</v>
      </c>
      <c r="Z2280" s="1" t="s">
        <v>22</v>
      </c>
      <c r="AA2280" s="1" t="s">
        <v>37</v>
      </c>
      <c r="AB2280" s="1" t="s">
        <v>29</v>
      </c>
      <c r="AC2280" s="1" t="s">
        <v>43</v>
      </c>
      <c r="AD2280" s="1" t="s">
        <v>19</v>
      </c>
      <c r="AE2280" s="2">
        <v>40201</v>
      </c>
    </row>
    <row r="2281" spans="1:31" x14ac:dyDescent="0.25">
      <c r="A2281">
        <f t="shared" si="322"/>
        <v>2280</v>
      </c>
      <c r="B2281" s="1">
        <v>49925</v>
      </c>
      <c r="C2281" s="2">
        <v>40200</v>
      </c>
      <c r="D2281" s="1" t="s">
        <v>20</v>
      </c>
      <c r="E2281" s="1" t="str">
        <f t="shared" si="315"/>
        <v>*</v>
      </c>
      <c r="F2281" s="1" t="str">
        <f t="shared" si="316"/>
        <v>**</v>
      </c>
      <c r="G2281" s="1" t="str">
        <f t="shared" si="317"/>
        <v>**</v>
      </c>
      <c r="J2281" s="1" t="str">
        <f t="shared" si="318"/>
        <v>**</v>
      </c>
      <c r="P2281" s="1">
        <v>1</v>
      </c>
      <c r="Q2281" s="1">
        <f t="shared" si="323"/>
        <v>0.01</v>
      </c>
      <c r="T2281" s="4">
        <v>3.41</v>
      </c>
      <c r="U2281" s="9">
        <f t="shared" si="319"/>
        <v>0</v>
      </c>
      <c r="V2281" s="4">
        <f t="shared" si="320"/>
        <v>3.41</v>
      </c>
      <c r="W2281" s="1" t="s">
        <v>21</v>
      </c>
      <c r="X2281" s="1">
        <v>0.7</v>
      </c>
      <c r="Y2281" s="4">
        <f t="shared" si="321"/>
        <v>4.1100000000000003</v>
      </c>
      <c r="Z2281" s="1" t="s">
        <v>15</v>
      </c>
      <c r="AA2281" s="1" t="s">
        <v>28</v>
      </c>
      <c r="AB2281" s="1" t="s">
        <v>29</v>
      </c>
      <c r="AC2281" s="1" t="s">
        <v>30</v>
      </c>
      <c r="AD2281" s="1" t="s">
        <v>31</v>
      </c>
      <c r="AE2281" s="2">
        <v>40201</v>
      </c>
    </row>
    <row r="2282" spans="1:31" x14ac:dyDescent="0.25">
      <c r="A2282">
        <f t="shared" si="322"/>
        <v>2281</v>
      </c>
      <c r="B2282" s="1">
        <v>44295</v>
      </c>
      <c r="C2282" s="2">
        <v>40201</v>
      </c>
      <c r="D2282" s="1" t="s">
        <v>36</v>
      </c>
      <c r="E2282" s="1" t="str">
        <f t="shared" si="315"/>
        <v>*</v>
      </c>
      <c r="F2282" s="1" t="str">
        <f t="shared" si="316"/>
        <v>*</v>
      </c>
      <c r="G2282" s="1" t="str">
        <f t="shared" si="317"/>
        <v>*</v>
      </c>
      <c r="J2282" s="1" t="str">
        <f t="shared" si="318"/>
        <v>*</v>
      </c>
      <c r="P2282" s="1">
        <v>47</v>
      </c>
      <c r="Q2282" s="1">
        <f t="shared" si="323"/>
        <v>0.05</v>
      </c>
      <c r="T2282" s="4">
        <v>4524.9070000000002</v>
      </c>
      <c r="U2282" s="9">
        <f t="shared" si="319"/>
        <v>1</v>
      </c>
      <c r="V2282" s="4">
        <f t="shared" si="320"/>
        <v>96.274617021276597</v>
      </c>
      <c r="W2282" s="1" t="s">
        <v>21</v>
      </c>
      <c r="X2282" s="1">
        <v>2.5</v>
      </c>
      <c r="Y2282" s="4">
        <f t="shared" si="321"/>
        <v>4527.4070000000002</v>
      </c>
      <c r="Z2282" s="1" t="s">
        <v>46</v>
      </c>
      <c r="AA2282" s="1" t="s">
        <v>37</v>
      </c>
      <c r="AB2282" s="1" t="s">
        <v>24</v>
      </c>
      <c r="AC2282" s="1" t="s">
        <v>25</v>
      </c>
      <c r="AD2282" s="1" t="s">
        <v>19</v>
      </c>
      <c r="AE2282" s="2">
        <v>40203</v>
      </c>
    </row>
    <row r="2283" spans="1:31" x14ac:dyDescent="0.25">
      <c r="A2283">
        <f t="shared" si="322"/>
        <v>2282</v>
      </c>
      <c r="B2283" s="1">
        <v>13958</v>
      </c>
      <c r="C2283" s="2">
        <v>40201</v>
      </c>
      <c r="D2283" s="1" t="s">
        <v>13</v>
      </c>
      <c r="E2283" s="1" t="str">
        <f t="shared" si="315"/>
        <v>*</v>
      </c>
      <c r="F2283" s="1" t="str">
        <f t="shared" si="316"/>
        <v>*</v>
      </c>
      <c r="G2283" s="1" t="str">
        <f t="shared" si="317"/>
        <v>*</v>
      </c>
      <c r="J2283" s="1" t="str">
        <f t="shared" si="318"/>
        <v>*</v>
      </c>
      <c r="P2283" s="1">
        <v>11</v>
      </c>
      <c r="Q2283" s="1">
        <f t="shared" si="323"/>
        <v>0.02</v>
      </c>
      <c r="T2283" s="4">
        <v>808.673</v>
      </c>
      <c r="U2283" s="9">
        <f t="shared" si="319"/>
        <v>0</v>
      </c>
      <c r="V2283" s="4">
        <f t="shared" si="320"/>
        <v>73.515727272727275</v>
      </c>
      <c r="W2283" s="1" t="s">
        <v>21</v>
      </c>
      <c r="X2283" s="1">
        <v>0.99</v>
      </c>
      <c r="Y2283" s="4">
        <f t="shared" si="321"/>
        <v>809.66300000000001</v>
      </c>
      <c r="Z2283" s="1" t="s">
        <v>42</v>
      </c>
      <c r="AA2283" s="1" t="s">
        <v>16</v>
      </c>
      <c r="AB2283" s="1" t="s">
        <v>24</v>
      </c>
      <c r="AC2283" s="1" t="s">
        <v>25</v>
      </c>
      <c r="AD2283" s="1" t="s">
        <v>31</v>
      </c>
      <c r="AE2283" s="2">
        <v>40210</v>
      </c>
    </row>
    <row r="2284" spans="1:31" x14ac:dyDescent="0.25">
      <c r="A2284">
        <f t="shared" si="322"/>
        <v>2283</v>
      </c>
      <c r="B2284" s="1">
        <v>41472</v>
      </c>
      <c r="C2284" s="2">
        <v>40201</v>
      </c>
      <c r="D2284" s="1" t="s">
        <v>13</v>
      </c>
      <c r="E2284" s="1" t="str">
        <f t="shared" si="315"/>
        <v>*</v>
      </c>
      <c r="F2284" s="1" t="str">
        <f t="shared" si="316"/>
        <v>*</v>
      </c>
      <c r="G2284" s="1" t="str">
        <f t="shared" si="317"/>
        <v>*</v>
      </c>
      <c r="J2284" s="1" t="str">
        <f t="shared" si="318"/>
        <v>*</v>
      </c>
      <c r="P2284" s="1">
        <v>48</v>
      </c>
      <c r="Q2284" s="1">
        <f t="shared" si="323"/>
        <v>0.05</v>
      </c>
      <c r="T2284" s="4">
        <v>280.87</v>
      </c>
      <c r="U2284" s="9">
        <f t="shared" si="319"/>
        <v>0</v>
      </c>
      <c r="V2284" s="4">
        <f t="shared" si="320"/>
        <v>5.8514583333333334</v>
      </c>
      <c r="W2284" s="1" t="s">
        <v>14</v>
      </c>
      <c r="X2284" s="1">
        <v>7.57</v>
      </c>
      <c r="Y2284" s="4">
        <f t="shared" si="321"/>
        <v>288.44</v>
      </c>
      <c r="Z2284" s="1" t="s">
        <v>44</v>
      </c>
      <c r="AA2284" s="1" t="s">
        <v>37</v>
      </c>
      <c r="AB2284" s="1" t="s">
        <v>29</v>
      </c>
      <c r="AC2284" s="1" t="s">
        <v>43</v>
      </c>
      <c r="AD2284" s="1" t="s">
        <v>19</v>
      </c>
      <c r="AE2284" s="2">
        <v>40208</v>
      </c>
    </row>
    <row r="2285" spans="1:31" x14ac:dyDescent="0.25">
      <c r="A2285">
        <f t="shared" si="322"/>
        <v>2284</v>
      </c>
      <c r="B2285" s="1">
        <v>38048</v>
      </c>
      <c r="C2285" s="2">
        <v>40202</v>
      </c>
      <c r="D2285" s="1" t="s">
        <v>20</v>
      </c>
      <c r="E2285" s="1" t="str">
        <f t="shared" si="315"/>
        <v>*</v>
      </c>
      <c r="F2285" s="1" t="str">
        <f t="shared" si="316"/>
        <v>**</v>
      </c>
      <c r="G2285" s="1" t="str">
        <f t="shared" si="317"/>
        <v>**</v>
      </c>
      <c r="J2285" s="1" t="str">
        <f t="shared" si="318"/>
        <v>**</v>
      </c>
      <c r="P2285" s="1">
        <v>42</v>
      </c>
      <c r="Q2285" s="1">
        <f t="shared" si="323"/>
        <v>0.05</v>
      </c>
      <c r="T2285" s="4">
        <v>2252.2620000000002</v>
      </c>
      <c r="U2285" s="9">
        <f t="shared" si="319"/>
        <v>1</v>
      </c>
      <c r="V2285" s="4">
        <f t="shared" si="320"/>
        <v>53.625285714285717</v>
      </c>
      <c r="W2285" s="1" t="s">
        <v>21</v>
      </c>
      <c r="X2285" s="1">
        <v>5.63</v>
      </c>
      <c r="Y2285" s="4">
        <f t="shared" si="321"/>
        <v>2257.8920000000003</v>
      </c>
      <c r="Z2285" s="1" t="s">
        <v>44</v>
      </c>
      <c r="AA2285" s="1" t="s">
        <v>28</v>
      </c>
      <c r="AB2285" s="1" t="s">
        <v>24</v>
      </c>
      <c r="AC2285" s="1" t="s">
        <v>25</v>
      </c>
      <c r="AD2285" s="1" t="s">
        <v>19</v>
      </c>
      <c r="AE2285" s="2">
        <v>40202</v>
      </c>
    </row>
    <row r="2286" spans="1:31" x14ac:dyDescent="0.25">
      <c r="A2286">
        <f t="shared" si="322"/>
        <v>2285</v>
      </c>
      <c r="B2286" s="1">
        <v>40162</v>
      </c>
      <c r="C2286" s="2">
        <v>40202</v>
      </c>
      <c r="D2286" s="1" t="s">
        <v>32</v>
      </c>
      <c r="E2286" s="1" t="str">
        <f t="shared" si="315"/>
        <v>***</v>
      </c>
      <c r="F2286" s="1" t="str">
        <f t="shared" si="316"/>
        <v>***</v>
      </c>
      <c r="G2286" s="1" t="str">
        <f t="shared" si="317"/>
        <v>***</v>
      </c>
      <c r="J2286" s="1" t="str">
        <f t="shared" si="318"/>
        <v>***</v>
      </c>
      <c r="P2286" s="1">
        <v>28</v>
      </c>
      <c r="Q2286" s="1">
        <f t="shared" si="323"/>
        <v>3.5000000000000003E-2</v>
      </c>
      <c r="T2286" s="4">
        <v>1581.23</v>
      </c>
      <c r="U2286" s="9">
        <f t="shared" si="319"/>
        <v>1</v>
      </c>
      <c r="V2286" s="4">
        <f t="shared" si="320"/>
        <v>56.472500000000004</v>
      </c>
      <c r="W2286" s="1" t="s">
        <v>21</v>
      </c>
      <c r="X2286" s="1">
        <v>5.15</v>
      </c>
      <c r="Y2286" s="4">
        <f t="shared" si="321"/>
        <v>1586.38</v>
      </c>
      <c r="Z2286" s="1" t="s">
        <v>46</v>
      </c>
      <c r="AA2286" s="1" t="s">
        <v>37</v>
      </c>
      <c r="AB2286" s="1" t="s">
        <v>29</v>
      </c>
      <c r="AC2286" s="1" t="s">
        <v>40</v>
      </c>
      <c r="AD2286" s="1" t="s">
        <v>19</v>
      </c>
      <c r="AE2286" s="2">
        <v>40204</v>
      </c>
    </row>
    <row r="2287" spans="1:31" x14ac:dyDescent="0.25">
      <c r="A2287">
        <f t="shared" si="322"/>
        <v>2286</v>
      </c>
      <c r="B2287" s="1">
        <v>14661</v>
      </c>
      <c r="C2287" s="2">
        <v>40202</v>
      </c>
      <c r="D2287" s="1" t="s">
        <v>27</v>
      </c>
      <c r="E2287" s="1" t="str">
        <f t="shared" si="315"/>
        <v>*</v>
      </c>
      <c r="F2287" s="1" t="str">
        <f t="shared" si="316"/>
        <v>*</v>
      </c>
      <c r="G2287" s="1" t="str">
        <f t="shared" si="317"/>
        <v>*</v>
      </c>
      <c r="J2287" s="1" t="str">
        <f t="shared" si="318"/>
        <v>*</v>
      </c>
      <c r="P2287" s="1">
        <v>38</v>
      </c>
      <c r="Q2287" s="1">
        <f t="shared" si="323"/>
        <v>0.04</v>
      </c>
      <c r="T2287" s="4">
        <v>1325.06</v>
      </c>
      <c r="U2287" s="9">
        <f t="shared" si="319"/>
        <v>1</v>
      </c>
      <c r="V2287" s="4">
        <f t="shared" si="320"/>
        <v>34.869999999999997</v>
      </c>
      <c r="W2287" s="1" t="s">
        <v>21</v>
      </c>
      <c r="X2287" s="1">
        <v>9.02</v>
      </c>
      <c r="Y2287" s="4">
        <f t="shared" si="321"/>
        <v>1334.08</v>
      </c>
      <c r="Z2287" s="1" t="s">
        <v>15</v>
      </c>
      <c r="AA2287" s="1" t="s">
        <v>37</v>
      </c>
      <c r="AB2287" s="1" t="s">
        <v>24</v>
      </c>
      <c r="AC2287" s="1" t="s">
        <v>38</v>
      </c>
      <c r="AD2287" s="1" t="s">
        <v>19</v>
      </c>
      <c r="AE2287" s="2">
        <v>40203</v>
      </c>
    </row>
    <row r="2288" spans="1:31" x14ac:dyDescent="0.25">
      <c r="A2288">
        <f t="shared" si="322"/>
        <v>2287</v>
      </c>
      <c r="B2288" s="1">
        <v>38048</v>
      </c>
      <c r="C2288" s="2">
        <v>40202</v>
      </c>
      <c r="D2288" s="1" t="s">
        <v>20</v>
      </c>
      <c r="E2288" s="1" t="str">
        <f t="shared" si="315"/>
        <v>*</v>
      </c>
      <c r="F2288" s="1" t="str">
        <f t="shared" si="316"/>
        <v>**</v>
      </c>
      <c r="G2288" s="1" t="str">
        <f t="shared" si="317"/>
        <v>**</v>
      </c>
      <c r="J2288" s="1" t="str">
        <f t="shared" si="318"/>
        <v>**</v>
      </c>
      <c r="P2288" s="1">
        <v>47</v>
      </c>
      <c r="Q2288" s="1">
        <f t="shared" si="323"/>
        <v>0.05</v>
      </c>
      <c r="T2288" s="4">
        <v>279.01</v>
      </c>
      <c r="U2288" s="9">
        <f t="shared" si="319"/>
        <v>0</v>
      </c>
      <c r="V2288" s="4">
        <f t="shared" si="320"/>
        <v>5.9363829787234037</v>
      </c>
      <c r="W2288" s="1" t="s">
        <v>21</v>
      </c>
      <c r="X2288" s="1">
        <v>5.92</v>
      </c>
      <c r="Y2288" s="4">
        <f t="shared" si="321"/>
        <v>284.93</v>
      </c>
      <c r="Z2288" s="1" t="s">
        <v>44</v>
      </c>
      <c r="AA2288" s="1" t="s">
        <v>28</v>
      </c>
      <c r="AB2288" s="1" t="s">
        <v>17</v>
      </c>
      <c r="AC2288" s="1" t="s">
        <v>18</v>
      </c>
      <c r="AD2288" s="1" t="s">
        <v>26</v>
      </c>
      <c r="AE2288" s="2">
        <v>40203</v>
      </c>
    </row>
    <row r="2289" spans="1:31" x14ac:dyDescent="0.25">
      <c r="A2289">
        <f t="shared" si="322"/>
        <v>2288</v>
      </c>
      <c r="B2289" s="1">
        <v>34785</v>
      </c>
      <c r="C2289" s="2">
        <v>40203</v>
      </c>
      <c r="D2289" s="1" t="s">
        <v>32</v>
      </c>
      <c r="E2289" s="1" t="str">
        <f t="shared" si="315"/>
        <v>***</v>
      </c>
      <c r="F2289" s="1" t="str">
        <f t="shared" si="316"/>
        <v>***</v>
      </c>
      <c r="G2289" s="1" t="str">
        <f t="shared" si="317"/>
        <v>***</v>
      </c>
      <c r="J2289" s="1" t="str">
        <f t="shared" si="318"/>
        <v>***</v>
      </c>
      <c r="P2289" s="1">
        <v>45</v>
      </c>
      <c r="Q2289" s="1">
        <f t="shared" si="323"/>
        <v>0.05</v>
      </c>
      <c r="T2289" s="4">
        <v>15468.216</v>
      </c>
      <c r="U2289" s="9">
        <f t="shared" si="319"/>
        <v>1</v>
      </c>
      <c r="V2289" s="4">
        <f t="shared" si="320"/>
        <v>343.73813333333334</v>
      </c>
      <c r="W2289" s="1" t="s">
        <v>33</v>
      </c>
      <c r="X2289" s="1">
        <v>42.52</v>
      </c>
      <c r="Y2289" s="4">
        <f t="shared" si="321"/>
        <v>15510.736000000001</v>
      </c>
      <c r="Z2289" s="1" t="s">
        <v>22</v>
      </c>
      <c r="AA2289" s="1" t="s">
        <v>28</v>
      </c>
      <c r="AB2289" s="1" t="s">
        <v>17</v>
      </c>
      <c r="AC2289" s="1" t="s">
        <v>52</v>
      </c>
      <c r="AD2289" s="1" t="s">
        <v>59</v>
      </c>
      <c r="AE2289" s="2">
        <v>40206</v>
      </c>
    </row>
    <row r="2290" spans="1:31" x14ac:dyDescent="0.25">
      <c r="A2290">
        <f t="shared" si="322"/>
        <v>2289</v>
      </c>
      <c r="B2290" s="1">
        <v>14819</v>
      </c>
      <c r="C2290" s="2">
        <v>40203</v>
      </c>
      <c r="D2290" s="1" t="s">
        <v>27</v>
      </c>
      <c r="E2290" s="1" t="str">
        <f t="shared" si="315"/>
        <v>*</v>
      </c>
      <c r="F2290" s="1" t="str">
        <f t="shared" si="316"/>
        <v>*</v>
      </c>
      <c r="G2290" s="1" t="str">
        <f t="shared" si="317"/>
        <v>*</v>
      </c>
      <c r="J2290" s="1" t="str">
        <f t="shared" si="318"/>
        <v>*</v>
      </c>
      <c r="P2290" s="1">
        <v>48</v>
      </c>
      <c r="Q2290" s="1">
        <f t="shared" si="323"/>
        <v>0.05</v>
      </c>
      <c r="T2290" s="4">
        <v>9062.73</v>
      </c>
      <c r="U2290" s="9">
        <f t="shared" si="319"/>
        <v>1</v>
      </c>
      <c r="V2290" s="4">
        <f t="shared" si="320"/>
        <v>188.80687499999999</v>
      </c>
      <c r="W2290" s="1" t="s">
        <v>21</v>
      </c>
      <c r="X2290" s="1">
        <v>0.99</v>
      </c>
      <c r="Y2290" s="4">
        <f t="shared" si="321"/>
        <v>9063.7199999999993</v>
      </c>
      <c r="Z2290" s="1" t="s">
        <v>39</v>
      </c>
      <c r="AA2290" s="1" t="s">
        <v>37</v>
      </c>
      <c r="AB2290" s="1" t="s">
        <v>29</v>
      </c>
      <c r="AC2290" s="1" t="s">
        <v>63</v>
      </c>
      <c r="AD2290" s="1" t="s">
        <v>19</v>
      </c>
      <c r="AE2290" s="2">
        <v>40205</v>
      </c>
    </row>
    <row r="2291" spans="1:31" x14ac:dyDescent="0.25">
      <c r="A2291">
        <f t="shared" si="322"/>
        <v>2290</v>
      </c>
      <c r="B2291" s="1">
        <v>2305</v>
      </c>
      <c r="C2291" s="2">
        <v>40203</v>
      </c>
      <c r="D2291" s="1" t="s">
        <v>20</v>
      </c>
      <c r="E2291" s="1" t="str">
        <f t="shared" si="315"/>
        <v>*</v>
      </c>
      <c r="F2291" s="1" t="str">
        <f t="shared" si="316"/>
        <v>**</v>
      </c>
      <c r="G2291" s="1" t="str">
        <f t="shared" si="317"/>
        <v>**</v>
      </c>
      <c r="J2291" s="1" t="str">
        <f t="shared" si="318"/>
        <v>**</v>
      </c>
      <c r="P2291" s="1">
        <v>33</v>
      </c>
      <c r="Q2291" s="1">
        <f t="shared" si="323"/>
        <v>0.04</v>
      </c>
      <c r="T2291" s="4">
        <v>3116.47</v>
      </c>
      <c r="U2291" s="9">
        <f t="shared" si="319"/>
        <v>1</v>
      </c>
      <c r="V2291" s="4">
        <f t="shared" si="320"/>
        <v>94.438484848484848</v>
      </c>
      <c r="W2291" s="1" t="s">
        <v>33</v>
      </c>
      <c r="X2291" s="1">
        <v>57.38</v>
      </c>
      <c r="Y2291" s="4">
        <f t="shared" si="321"/>
        <v>3173.85</v>
      </c>
      <c r="Z2291" s="1" t="s">
        <v>15</v>
      </c>
      <c r="AA2291" s="1" t="s">
        <v>37</v>
      </c>
      <c r="AB2291" s="1" t="s">
        <v>17</v>
      </c>
      <c r="AC2291" s="1" t="s">
        <v>62</v>
      </c>
      <c r="AD2291" s="1" t="s">
        <v>59</v>
      </c>
      <c r="AE2291" s="2">
        <v>40205</v>
      </c>
    </row>
    <row r="2292" spans="1:31" x14ac:dyDescent="0.25">
      <c r="A2292">
        <f t="shared" si="322"/>
        <v>2291</v>
      </c>
      <c r="B2292" s="1">
        <v>14819</v>
      </c>
      <c r="C2292" s="2">
        <v>40203</v>
      </c>
      <c r="D2292" s="1" t="s">
        <v>27</v>
      </c>
      <c r="E2292" s="1" t="str">
        <f t="shared" si="315"/>
        <v>*</v>
      </c>
      <c r="F2292" s="1" t="str">
        <f t="shared" si="316"/>
        <v>*</v>
      </c>
      <c r="G2292" s="1" t="str">
        <f t="shared" si="317"/>
        <v>*</v>
      </c>
      <c r="J2292" s="1" t="str">
        <f t="shared" si="318"/>
        <v>*</v>
      </c>
      <c r="P2292" s="1">
        <v>27</v>
      </c>
      <c r="Q2292" s="1">
        <f t="shared" si="323"/>
        <v>3.5000000000000003E-2</v>
      </c>
      <c r="T2292" s="4">
        <v>1584.1</v>
      </c>
      <c r="U2292" s="9">
        <f t="shared" si="319"/>
        <v>1</v>
      </c>
      <c r="V2292" s="4">
        <f t="shared" si="320"/>
        <v>58.670370370370364</v>
      </c>
      <c r="W2292" s="1" t="s">
        <v>33</v>
      </c>
      <c r="X2292" s="1">
        <v>36.61</v>
      </c>
      <c r="Y2292" s="4">
        <f t="shared" si="321"/>
        <v>1620.7099999999998</v>
      </c>
      <c r="Z2292" s="1" t="s">
        <v>39</v>
      </c>
      <c r="AA2292" s="1" t="s">
        <v>37</v>
      </c>
      <c r="AB2292" s="1" t="s">
        <v>17</v>
      </c>
      <c r="AC2292" s="1" t="s">
        <v>62</v>
      </c>
      <c r="AD2292" s="1" t="s">
        <v>59</v>
      </c>
      <c r="AE2292" s="2">
        <v>40204</v>
      </c>
    </row>
    <row r="2293" spans="1:31" x14ac:dyDescent="0.25">
      <c r="A2293">
        <f t="shared" si="322"/>
        <v>2292</v>
      </c>
      <c r="B2293" s="1">
        <v>2305</v>
      </c>
      <c r="C2293" s="2">
        <v>40203</v>
      </c>
      <c r="D2293" s="1" t="s">
        <v>20</v>
      </c>
      <c r="E2293" s="1" t="str">
        <f t="shared" si="315"/>
        <v>*</v>
      </c>
      <c r="F2293" s="1" t="str">
        <f t="shared" si="316"/>
        <v>**</v>
      </c>
      <c r="G2293" s="1" t="str">
        <f t="shared" si="317"/>
        <v>**</v>
      </c>
      <c r="J2293" s="1" t="str">
        <f t="shared" si="318"/>
        <v>**</v>
      </c>
      <c r="P2293" s="1">
        <v>11</v>
      </c>
      <c r="Q2293" s="1">
        <f t="shared" si="323"/>
        <v>0.02</v>
      </c>
      <c r="T2293" s="4">
        <v>1382.8</v>
      </c>
      <c r="U2293" s="9">
        <f t="shared" si="319"/>
        <v>1</v>
      </c>
      <c r="V2293" s="4">
        <f t="shared" si="320"/>
        <v>125.7090909090909</v>
      </c>
      <c r="W2293" s="1" t="s">
        <v>21</v>
      </c>
      <c r="X2293" s="1">
        <v>19.989999999999998</v>
      </c>
      <c r="Y2293" s="4">
        <f t="shared" si="321"/>
        <v>1402.79</v>
      </c>
      <c r="Z2293" s="1" t="s">
        <v>44</v>
      </c>
      <c r="AA2293" s="1" t="s">
        <v>37</v>
      </c>
      <c r="AB2293" s="1" t="s">
        <v>29</v>
      </c>
      <c r="AC2293" s="1" t="s">
        <v>55</v>
      </c>
      <c r="AD2293" s="1" t="s">
        <v>19</v>
      </c>
      <c r="AE2293" s="2">
        <v>40203</v>
      </c>
    </row>
    <row r="2294" spans="1:31" x14ac:dyDescent="0.25">
      <c r="A2294">
        <f t="shared" si="322"/>
        <v>2293</v>
      </c>
      <c r="B2294" s="1">
        <v>1253</v>
      </c>
      <c r="C2294" s="2">
        <v>40203</v>
      </c>
      <c r="D2294" s="1" t="s">
        <v>32</v>
      </c>
      <c r="E2294" s="1" t="str">
        <f t="shared" si="315"/>
        <v>***</v>
      </c>
      <c r="F2294" s="1" t="str">
        <f t="shared" si="316"/>
        <v>***</v>
      </c>
      <c r="G2294" s="1" t="str">
        <f t="shared" si="317"/>
        <v>***</v>
      </c>
      <c r="J2294" s="1" t="str">
        <f t="shared" si="318"/>
        <v>***</v>
      </c>
      <c r="P2294" s="1">
        <v>15</v>
      </c>
      <c r="Q2294" s="1">
        <f t="shared" si="323"/>
        <v>0.02</v>
      </c>
      <c r="T2294" s="4">
        <v>494.34</v>
      </c>
      <c r="U2294" s="9">
        <f t="shared" si="319"/>
        <v>0</v>
      </c>
      <c r="V2294" s="4">
        <f t="shared" si="320"/>
        <v>32.955999999999996</v>
      </c>
      <c r="W2294" s="1" t="s">
        <v>21</v>
      </c>
      <c r="X2294" s="1">
        <v>6.72</v>
      </c>
      <c r="Y2294" s="4">
        <f t="shared" si="321"/>
        <v>501.06</v>
      </c>
      <c r="Z2294" s="1" t="s">
        <v>51</v>
      </c>
      <c r="AA2294" s="1" t="s">
        <v>16</v>
      </c>
      <c r="AB2294" s="1" t="s">
        <v>29</v>
      </c>
      <c r="AC2294" s="1" t="s">
        <v>55</v>
      </c>
      <c r="AD2294" s="1" t="s">
        <v>19</v>
      </c>
      <c r="AE2294" s="2">
        <v>40203</v>
      </c>
    </row>
    <row r="2295" spans="1:31" x14ac:dyDescent="0.25">
      <c r="A2295">
        <f t="shared" si="322"/>
        <v>2294</v>
      </c>
      <c r="B2295" s="1">
        <v>2305</v>
      </c>
      <c r="C2295" s="2">
        <v>40203</v>
      </c>
      <c r="D2295" s="1" t="s">
        <v>20</v>
      </c>
      <c r="E2295" s="1" t="str">
        <f t="shared" si="315"/>
        <v>*</v>
      </c>
      <c r="F2295" s="1" t="str">
        <f t="shared" si="316"/>
        <v>**</v>
      </c>
      <c r="G2295" s="1" t="str">
        <f t="shared" si="317"/>
        <v>**</v>
      </c>
      <c r="J2295" s="1" t="str">
        <f t="shared" si="318"/>
        <v>**</v>
      </c>
      <c r="P2295" s="1">
        <v>1</v>
      </c>
      <c r="Q2295" s="1">
        <f t="shared" si="323"/>
        <v>0.01</v>
      </c>
      <c r="T2295" s="4">
        <v>12.41</v>
      </c>
      <c r="U2295" s="9">
        <f t="shared" si="319"/>
        <v>0</v>
      </c>
      <c r="V2295" s="4">
        <f t="shared" si="320"/>
        <v>12.41</v>
      </c>
      <c r="W2295" s="1" t="s">
        <v>21</v>
      </c>
      <c r="X2295" s="1">
        <v>5.66</v>
      </c>
      <c r="Y2295" s="4">
        <f t="shared" si="321"/>
        <v>18.07</v>
      </c>
      <c r="Z2295" s="1" t="s">
        <v>15</v>
      </c>
      <c r="AA2295" s="1" t="s">
        <v>37</v>
      </c>
      <c r="AB2295" s="1" t="s">
        <v>29</v>
      </c>
      <c r="AC2295" s="1" t="s">
        <v>40</v>
      </c>
      <c r="AD2295" s="1" t="s">
        <v>19</v>
      </c>
      <c r="AE2295" s="2">
        <v>40204</v>
      </c>
    </row>
    <row r="2296" spans="1:31" x14ac:dyDescent="0.25">
      <c r="A2296">
        <f t="shared" si="322"/>
        <v>2295</v>
      </c>
      <c r="B2296" s="1">
        <v>611</v>
      </c>
      <c r="C2296" s="2">
        <v>40204</v>
      </c>
      <c r="D2296" s="1" t="s">
        <v>32</v>
      </c>
      <c r="E2296" s="1" t="str">
        <f t="shared" si="315"/>
        <v>***</v>
      </c>
      <c r="F2296" s="1" t="str">
        <f t="shared" si="316"/>
        <v>***</v>
      </c>
      <c r="G2296" s="1" t="str">
        <f t="shared" si="317"/>
        <v>***</v>
      </c>
      <c r="J2296" s="1" t="str">
        <f t="shared" si="318"/>
        <v>***</v>
      </c>
      <c r="P2296" s="1">
        <v>47</v>
      </c>
      <c r="Q2296" s="1">
        <f t="shared" si="323"/>
        <v>0.05</v>
      </c>
      <c r="T2296" s="4">
        <v>840.04</v>
      </c>
      <c r="U2296" s="9">
        <f t="shared" si="319"/>
        <v>0</v>
      </c>
      <c r="V2296" s="4">
        <f t="shared" si="320"/>
        <v>17.873191489361702</v>
      </c>
      <c r="W2296" s="1" t="s">
        <v>21</v>
      </c>
      <c r="X2296" s="1">
        <v>9.4700000000000006</v>
      </c>
      <c r="Y2296" s="4">
        <f t="shared" si="321"/>
        <v>849.51</v>
      </c>
      <c r="Z2296" s="1" t="s">
        <v>22</v>
      </c>
      <c r="AA2296" s="1" t="s">
        <v>37</v>
      </c>
      <c r="AB2296" s="1" t="s">
        <v>29</v>
      </c>
      <c r="AC2296" s="1" t="s">
        <v>55</v>
      </c>
      <c r="AD2296" s="1" t="s">
        <v>19</v>
      </c>
      <c r="AE2296" s="2">
        <v>40206</v>
      </c>
    </row>
    <row r="2297" spans="1:31" x14ac:dyDescent="0.25">
      <c r="A2297">
        <f t="shared" si="322"/>
        <v>2296</v>
      </c>
      <c r="B2297" s="1">
        <v>24961</v>
      </c>
      <c r="C2297" s="2">
        <v>40204</v>
      </c>
      <c r="D2297" s="1" t="s">
        <v>13</v>
      </c>
      <c r="E2297" s="1" t="str">
        <f t="shared" si="315"/>
        <v>*</v>
      </c>
      <c r="F2297" s="1" t="str">
        <f t="shared" si="316"/>
        <v>*</v>
      </c>
      <c r="G2297" s="1" t="str">
        <f t="shared" si="317"/>
        <v>*</v>
      </c>
      <c r="J2297" s="1" t="str">
        <f t="shared" si="318"/>
        <v>*</v>
      </c>
      <c r="P2297" s="1">
        <v>8</v>
      </c>
      <c r="Q2297" s="1">
        <f t="shared" si="323"/>
        <v>0.01</v>
      </c>
      <c r="T2297" s="4">
        <v>487.59</v>
      </c>
      <c r="U2297" s="9">
        <f t="shared" si="319"/>
        <v>0</v>
      </c>
      <c r="V2297" s="4">
        <f t="shared" si="320"/>
        <v>60.948749999999997</v>
      </c>
      <c r="W2297" s="1" t="s">
        <v>33</v>
      </c>
      <c r="X2297" s="1">
        <v>36.61</v>
      </c>
      <c r="Y2297" s="4">
        <f t="shared" si="321"/>
        <v>524.19999999999993</v>
      </c>
      <c r="Z2297" s="1" t="s">
        <v>51</v>
      </c>
      <c r="AA2297" s="1" t="s">
        <v>16</v>
      </c>
      <c r="AB2297" s="1" t="s">
        <v>17</v>
      </c>
      <c r="AC2297" s="1" t="s">
        <v>62</v>
      </c>
      <c r="AD2297" s="1" t="s">
        <v>59</v>
      </c>
      <c r="AE2297" s="2">
        <v>40211</v>
      </c>
    </row>
    <row r="2298" spans="1:31" x14ac:dyDescent="0.25">
      <c r="A2298">
        <f t="shared" si="322"/>
        <v>2297</v>
      </c>
      <c r="B2298" s="1">
        <v>27680</v>
      </c>
      <c r="C2298" s="2">
        <v>40204</v>
      </c>
      <c r="D2298" s="1" t="s">
        <v>32</v>
      </c>
      <c r="E2298" s="1" t="str">
        <f t="shared" si="315"/>
        <v>***</v>
      </c>
      <c r="F2298" s="1" t="str">
        <f t="shared" si="316"/>
        <v>***</v>
      </c>
      <c r="G2298" s="1" t="str">
        <f t="shared" si="317"/>
        <v>***</v>
      </c>
      <c r="J2298" s="1" t="str">
        <f t="shared" si="318"/>
        <v>***</v>
      </c>
      <c r="P2298" s="1">
        <v>32</v>
      </c>
      <c r="Q2298" s="1">
        <f t="shared" si="323"/>
        <v>0.04</v>
      </c>
      <c r="T2298" s="4">
        <v>324.39999999999998</v>
      </c>
      <c r="U2298" s="9">
        <f t="shared" si="319"/>
        <v>0</v>
      </c>
      <c r="V2298" s="4">
        <f t="shared" si="320"/>
        <v>10.137499999999999</v>
      </c>
      <c r="W2298" s="1" t="s">
        <v>21</v>
      </c>
      <c r="X2298" s="1">
        <v>4.5</v>
      </c>
      <c r="Y2298" s="4">
        <f t="shared" si="321"/>
        <v>328.9</v>
      </c>
      <c r="Z2298" s="1" t="s">
        <v>39</v>
      </c>
      <c r="AA2298" s="1" t="s">
        <v>23</v>
      </c>
      <c r="AB2298" s="1" t="s">
        <v>29</v>
      </c>
      <c r="AC2298" s="1" t="s">
        <v>63</v>
      </c>
      <c r="AD2298" s="1" t="s">
        <v>19</v>
      </c>
      <c r="AE2298" s="2">
        <v>40205</v>
      </c>
    </row>
    <row r="2299" spans="1:31" x14ac:dyDescent="0.25">
      <c r="A2299">
        <f t="shared" si="322"/>
        <v>2298</v>
      </c>
      <c r="B2299" s="1">
        <v>27808</v>
      </c>
      <c r="C2299" s="2">
        <v>40204</v>
      </c>
      <c r="D2299" s="1" t="s">
        <v>13</v>
      </c>
      <c r="E2299" s="1" t="str">
        <f t="shared" si="315"/>
        <v>*</v>
      </c>
      <c r="F2299" s="1" t="str">
        <f t="shared" si="316"/>
        <v>*</v>
      </c>
      <c r="G2299" s="1" t="str">
        <f t="shared" si="317"/>
        <v>*</v>
      </c>
      <c r="J2299" s="1" t="str">
        <f t="shared" si="318"/>
        <v>*</v>
      </c>
      <c r="P2299" s="1">
        <v>9</v>
      </c>
      <c r="Q2299" s="1">
        <f t="shared" si="323"/>
        <v>0.01</v>
      </c>
      <c r="T2299" s="4">
        <v>196.12</v>
      </c>
      <c r="U2299" s="9">
        <f t="shared" si="319"/>
        <v>0</v>
      </c>
      <c r="V2299" s="4">
        <f t="shared" si="320"/>
        <v>21.79111111111111</v>
      </c>
      <c r="W2299" s="1" t="s">
        <v>14</v>
      </c>
      <c r="X2299" s="1">
        <v>1.99</v>
      </c>
      <c r="Y2299" s="4">
        <f t="shared" si="321"/>
        <v>198.11</v>
      </c>
      <c r="Z2299" s="1" t="s">
        <v>22</v>
      </c>
      <c r="AA2299" s="1" t="s">
        <v>16</v>
      </c>
      <c r="AB2299" s="1" t="s">
        <v>24</v>
      </c>
      <c r="AC2299" s="1" t="s">
        <v>38</v>
      </c>
      <c r="AD2299" s="1" t="s">
        <v>41</v>
      </c>
      <c r="AE2299" s="2">
        <v>40211</v>
      </c>
    </row>
    <row r="2300" spans="1:31" x14ac:dyDescent="0.25">
      <c r="A2300">
        <f t="shared" si="322"/>
        <v>2299</v>
      </c>
      <c r="B2300" s="1">
        <v>27680</v>
      </c>
      <c r="C2300" s="2">
        <v>40204</v>
      </c>
      <c r="D2300" s="1" t="s">
        <v>32</v>
      </c>
      <c r="E2300" s="1" t="str">
        <f t="shared" si="315"/>
        <v>***</v>
      </c>
      <c r="F2300" s="1" t="str">
        <f t="shared" si="316"/>
        <v>***</v>
      </c>
      <c r="G2300" s="1" t="str">
        <f t="shared" si="317"/>
        <v>***</v>
      </c>
      <c r="J2300" s="1" t="str">
        <f t="shared" si="318"/>
        <v>***</v>
      </c>
      <c r="P2300" s="1">
        <v>19</v>
      </c>
      <c r="Q2300" s="1">
        <f t="shared" si="323"/>
        <v>0.02</v>
      </c>
      <c r="T2300" s="4">
        <v>137.02000000000001</v>
      </c>
      <c r="U2300" s="9">
        <f t="shared" si="319"/>
        <v>0</v>
      </c>
      <c r="V2300" s="4">
        <f t="shared" si="320"/>
        <v>7.2115789473684213</v>
      </c>
      <c r="W2300" s="1" t="s">
        <v>21</v>
      </c>
      <c r="X2300" s="1">
        <v>6.6</v>
      </c>
      <c r="Y2300" s="4">
        <f t="shared" si="321"/>
        <v>143.62</v>
      </c>
      <c r="Z2300" s="1" t="s">
        <v>39</v>
      </c>
      <c r="AA2300" s="1" t="s">
        <v>23</v>
      </c>
      <c r="AB2300" s="1" t="s">
        <v>29</v>
      </c>
      <c r="AC2300" s="1" t="s">
        <v>40</v>
      </c>
      <c r="AD2300" s="1" t="s">
        <v>19</v>
      </c>
      <c r="AE2300" s="2">
        <v>40205</v>
      </c>
    </row>
    <row r="2301" spans="1:31" x14ac:dyDescent="0.25">
      <c r="A2301">
        <f t="shared" si="322"/>
        <v>2300</v>
      </c>
      <c r="B2301" s="1">
        <v>44098</v>
      </c>
      <c r="C2301" s="2">
        <v>40205</v>
      </c>
      <c r="D2301" s="1" t="s">
        <v>13</v>
      </c>
      <c r="E2301" s="1" t="str">
        <f t="shared" si="315"/>
        <v>*</v>
      </c>
      <c r="F2301" s="1" t="str">
        <f t="shared" si="316"/>
        <v>*</v>
      </c>
      <c r="G2301" s="1" t="str">
        <f t="shared" si="317"/>
        <v>*</v>
      </c>
      <c r="J2301" s="1" t="str">
        <f t="shared" si="318"/>
        <v>*</v>
      </c>
      <c r="P2301" s="1">
        <v>1</v>
      </c>
      <c r="Q2301" s="1">
        <f t="shared" si="323"/>
        <v>0.01</v>
      </c>
      <c r="T2301" s="4">
        <v>5.0599999999999996</v>
      </c>
      <c r="U2301" s="9">
        <f t="shared" si="319"/>
        <v>0</v>
      </c>
      <c r="V2301" s="4">
        <f t="shared" si="320"/>
        <v>5.0599999999999996</v>
      </c>
      <c r="W2301" s="1" t="s">
        <v>21</v>
      </c>
      <c r="X2301" s="1">
        <v>1.92</v>
      </c>
      <c r="Y2301" s="4">
        <f t="shared" si="321"/>
        <v>6.9799999999999995</v>
      </c>
      <c r="Z2301" s="1" t="s">
        <v>15</v>
      </c>
      <c r="AA2301" s="1" t="s">
        <v>28</v>
      </c>
      <c r="AB2301" s="1" t="s">
        <v>29</v>
      </c>
      <c r="AC2301" s="1" t="s">
        <v>45</v>
      </c>
      <c r="AD2301" s="1" t="s">
        <v>31</v>
      </c>
      <c r="AE2301" s="2">
        <v>40209</v>
      </c>
    </row>
    <row r="2302" spans="1:31" x14ac:dyDescent="0.25">
      <c r="A2302">
        <f t="shared" si="322"/>
        <v>2301</v>
      </c>
      <c r="B2302" s="1">
        <v>5381</v>
      </c>
      <c r="C2302" s="2">
        <v>40206</v>
      </c>
      <c r="D2302" s="1" t="s">
        <v>13</v>
      </c>
      <c r="E2302" s="1" t="str">
        <f t="shared" si="315"/>
        <v>*</v>
      </c>
      <c r="F2302" s="1" t="str">
        <f t="shared" si="316"/>
        <v>*</v>
      </c>
      <c r="G2302" s="1" t="str">
        <f t="shared" si="317"/>
        <v>*</v>
      </c>
      <c r="J2302" s="1" t="str">
        <f t="shared" si="318"/>
        <v>*</v>
      </c>
      <c r="P2302" s="1">
        <v>47</v>
      </c>
      <c r="Q2302" s="1">
        <f t="shared" si="323"/>
        <v>0.05</v>
      </c>
      <c r="T2302" s="4">
        <v>4888.1400000000003</v>
      </c>
      <c r="U2302" s="9">
        <f t="shared" si="319"/>
        <v>1</v>
      </c>
      <c r="V2302" s="4">
        <f t="shared" si="320"/>
        <v>104.00297872340427</v>
      </c>
      <c r="W2302" s="1" t="s">
        <v>21</v>
      </c>
      <c r="X2302" s="1">
        <v>5.81</v>
      </c>
      <c r="Y2302" s="4">
        <f t="shared" si="321"/>
        <v>4893.9500000000007</v>
      </c>
      <c r="Z2302" s="1" t="s">
        <v>22</v>
      </c>
      <c r="AA2302" s="1" t="s">
        <v>37</v>
      </c>
      <c r="AB2302" s="1" t="s">
        <v>17</v>
      </c>
      <c r="AC2302" s="1" t="s">
        <v>18</v>
      </c>
      <c r="AD2302" s="1" t="s">
        <v>26</v>
      </c>
      <c r="AE2302" s="2">
        <v>40213</v>
      </c>
    </row>
    <row r="2303" spans="1:31" x14ac:dyDescent="0.25">
      <c r="A2303">
        <f t="shared" si="322"/>
        <v>2302</v>
      </c>
      <c r="B2303" s="1">
        <v>27810</v>
      </c>
      <c r="C2303" s="2">
        <v>40206</v>
      </c>
      <c r="D2303" s="1" t="s">
        <v>20</v>
      </c>
      <c r="E2303" s="1" t="str">
        <f t="shared" si="315"/>
        <v>*</v>
      </c>
      <c r="F2303" s="1" t="str">
        <f t="shared" si="316"/>
        <v>**</v>
      </c>
      <c r="G2303" s="1" t="str">
        <f t="shared" si="317"/>
        <v>**</v>
      </c>
      <c r="J2303" s="1" t="str">
        <f t="shared" si="318"/>
        <v>**</v>
      </c>
      <c r="P2303" s="1">
        <v>32</v>
      </c>
      <c r="Q2303" s="1">
        <f t="shared" si="323"/>
        <v>0.04</v>
      </c>
      <c r="T2303" s="4">
        <v>216.51</v>
      </c>
      <c r="U2303" s="9">
        <f t="shared" si="319"/>
        <v>0</v>
      </c>
      <c r="V2303" s="4">
        <f t="shared" si="320"/>
        <v>6.7659374999999997</v>
      </c>
      <c r="W2303" s="1" t="s">
        <v>14</v>
      </c>
      <c r="X2303" s="1">
        <v>0.5</v>
      </c>
      <c r="Y2303" s="4">
        <f t="shared" si="321"/>
        <v>217.01</v>
      </c>
      <c r="Z2303" s="1" t="s">
        <v>49</v>
      </c>
      <c r="AA2303" s="1" t="s">
        <v>16</v>
      </c>
      <c r="AB2303" s="1" t="s">
        <v>29</v>
      </c>
      <c r="AC2303" s="1" t="s">
        <v>58</v>
      </c>
      <c r="AD2303" s="1" t="s">
        <v>19</v>
      </c>
      <c r="AE2303" s="2">
        <v>40208</v>
      </c>
    </row>
    <row r="2304" spans="1:31" x14ac:dyDescent="0.25">
      <c r="A2304">
        <f t="shared" si="322"/>
        <v>2303</v>
      </c>
      <c r="B2304" s="1">
        <v>97</v>
      </c>
      <c r="C2304" s="2">
        <v>40206</v>
      </c>
      <c r="D2304" s="1" t="s">
        <v>36</v>
      </c>
      <c r="E2304" s="1" t="str">
        <f t="shared" si="315"/>
        <v>*</v>
      </c>
      <c r="F2304" s="1" t="str">
        <f t="shared" si="316"/>
        <v>*</v>
      </c>
      <c r="G2304" s="1" t="str">
        <f t="shared" si="317"/>
        <v>*</v>
      </c>
      <c r="J2304" s="1" t="str">
        <f t="shared" si="318"/>
        <v>*</v>
      </c>
      <c r="P2304" s="1">
        <v>26</v>
      </c>
      <c r="Q2304" s="1">
        <f t="shared" si="323"/>
        <v>3.5000000000000003E-2</v>
      </c>
      <c r="T2304" s="4">
        <v>75.569999999999993</v>
      </c>
      <c r="U2304" s="9">
        <f t="shared" si="319"/>
        <v>0</v>
      </c>
      <c r="V2304" s="4">
        <f t="shared" si="320"/>
        <v>2.9065384615384611</v>
      </c>
      <c r="W2304" s="1" t="s">
        <v>21</v>
      </c>
      <c r="X2304" s="1">
        <v>0.5</v>
      </c>
      <c r="Y2304" s="4">
        <f t="shared" si="321"/>
        <v>76.069999999999993</v>
      </c>
      <c r="Z2304" s="1" t="s">
        <v>42</v>
      </c>
      <c r="AA2304" s="1" t="s">
        <v>16</v>
      </c>
      <c r="AB2304" s="1" t="s">
        <v>29</v>
      </c>
      <c r="AC2304" s="1" t="s">
        <v>58</v>
      </c>
      <c r="AD2304" s="1" t="s">
        <v>19</v>
      </c>
      <c r="AE2304" s="2">
        <v>40207</v>
      </c>
    </row>
    <row r="2305" spans="1:31" x14ac:dyDescent="0.25">
      <c r="A2305">
        <f t="shared" si="322"/>
        <v>2304</v>
      </c>
      <c r="B2305" s="1">
        <v>5381</v>
      </c>
      <c r="C2305" s="2">
        <v>40206</v>
      </c>
      <c r="D2305" s="1" t="s">
        <v>13</v>
      </c>
      <c r="E2305" s="1" t="str">
        <f t="shared" si="315"/>
        <v>*</v>
      </c>
      <c r="F2305" s="1" t="str">
        <f t="shared" si="316"/>
        <v>*</v>
      </c>
      <c r="G2305" s="1" t="str">
        <f t="shared" si="317"/>
        <v>*</v>
      </c>
      <c r="J2305" s="1" t="str">
        <f t="shared" si="318"/>
        <v>*</v>
      </c>
      <c r="P2305" s="1">
        <v>27</v>
      </c>
      <c r="Q2305" s="1">
        <f t="shared" si="323"/>
        <v>3.5000000000000003E-2</v>
      </c>
      <c r="T2305" s="4">
        <v>63.87</v>
      </c>
      <c r="U2305" s="9">
        <f t="shared" si="319"/>
        <v>0</v>
      </c>
      <c r="V2305" s="4">
        <f t="shared" si="320"/>
        <v>2.3655555555555554</v>
      </c>
      <c r="W2305" s="1" t="s">
        <v>21</v>
      </c>
      <c r="X2305" s="1">
        <v>7.09</v>
      </c>
      <c r="Y2305" s="4">
        <f t="shared" si="321"/>
        <v>70.959999999999994</v>
      </c>
      <c r="Z2305" s="1" t="s">
        <v>22</v>
      </c>
      <c r="AA2305" s="1" t="s">
        <v>37</v>
      </c>
      <c r="AB2305" s="1" t="s">
        <v>29</v>
      </c>
      <c r="AC2305" s="1" t="s">
        <v>40</v>
      </c>
      <c r="AD2305" s="1" t="s">
        <v>31</v>
      </c>
      <c r="AE2305" s="2">
        <v>40213</v>
      </c>
    </row>
    <row r="2306" spans="1:31" x14ac:dyDescent="0.25">
      <c r="A2306">
        <f t="shared" si="322"/>
        <v>2305</v>
      </c>
      <c r="B2306" s="1">
        <v>30336</v>
      </c>
      <c r="C2306" s="2">
        <v>40207</v>
      </c>
      <c r="D2306" s="1" t="s">
        <v>36</v>
      </c>
      <c r="E2306" s="1" t="str">
        <f t="shared" si="315"/>
        <v>*</v>
      </c>
      <c r="F2306" s="1" t="str">
        <f t="shared" si="316"/>
        <v>*</v>
      </c>
      <c r="G2306" s="1" t="str">
        <f t="shared" si="317"/>
        <v>*</v>
      </c>
      <c r="J2306" s="1" t="str">
        <f t="shared" si="318"/>
        <v>*</v>
      </c>
      <c r="P2306" s="1">
        <v>28</v>
      </c>
      <c r="Q2306" s="1">
        <f t="shared" si="323"/>
        <v>3.5000000000000003E-2</v>
      </c>
      <c r="T2306" s="4">
        <v>5155.07</v>
      </c>
      <c r="U2306" s="9">
        <f t="shared" si="319"/>
        <v>1</v>
      </c>
      <c r="V2306" s="4">
        <f t="shared" si="320"/>
        <v>184.10964285714286</v>
      </c>
      <c r="W2306" s="1" t="s">
        <v>21</v>
      </c>
      <c r="X2306" s="1">
        <v>19.989999999999998</v>
      </c>
      <c r="Y2306" s="4">
        <f t="shared" si="321"/>
        <v>5175.0599999999995</v>
      </c>
      <c r="Z2306" s="1" t="s">
        <v>44</v>
      </c>
      <c r="AA2306" s="1" t="s">
        <v>28</v>
      </c>
      <c r="AB2306" s="1" t="s">
        <v>29</v>
      </c>
      <c r="AC2306" s="1" t="s">
        <v>55</v>
      </c>
      <c r="AD2306" s="1" t="s">
        <v>19</v>
      </c>
      <c r="AE2306" s="2">
        <v>40209</v>
      </c>
    </row>
    <row r="2307" spans="1:31" x14ac:dyDescent="0.25">
      <c r="A2307">
        <f t="shared" si="322"/>
        <v>2306</v>
      </c>
      <c r="B2307" s="1">
        <v>6279</v>
      </c>
      <c r="C2307" s="2">
        <v>40207</v>
      </c>
      <c r="D2307" s="1" t="s">
        <v>32</v>
      </c>
      <c r="E2307" s="1" t="str">
        <f t="shared" ref="E2307:E2370" si="324">IF(D2307="Critical","***","*")</f>
        <v>***</v>
      </c>
      <c r="F2307" s="1" t="str">
        <f t="shared" ref="F2307:F2370" si="325">IF(D2307="Critical","***",IF(D2307="High","**","*"))</f>
        <v>***</v>
      </c>
      <c r="G2307" s="1" t="str">
        <f t="shared" ref="G2307:G2370" si="326">VLOOKUP(D2307,$H$6:$I$10,2,FALSE)</f>
        <v>***</v>
      </c>
      <c r="J2307" s="1" t="str">
        <f t="shared" ref="J2307:J2370" si="327">HLOOKUP(D2307,$K$5:$O$6,2,FALSE)</f>
        <v>***</v>
      </c>
      <c r="P2307" s="1">
        <v>49</v>
      </c>
      <c r="Q2307" s="1">
        <f t="shared" si="323"/>
        <v>0.05</v>
      </c>
      <c r="T2307" s="4">
        <v>3283.74</v>
      </c>
      <c r="U2307" s="9">
        <f t="shared" ref="U2307:U2370" si="328">IF(T2307&gt;1000,1,0)</f>
        <v>1</v>
      </c>
      <c r="V2307" s="4">
        <f t="shared" ref="V2307:V2370" si="329">T2307/P2307</f>
        <v>67.015102040816316</v>
      </c>
      <c r="W2307" s="1" t="s">
        <v>21</v>
      </c>
      <c r="X2307" s="1">
        <v>19.989999999999998</v>
      </c>
      <c r="Y2307" s="4">
        <f t="shared" ref="Y2307:Y2370" si="330">X2307+T2307</f>
        <v>3303.7299999999996</v>
      </c>
      <c r="Z2307" s="1" t="s">
        <v>54</v>
      </c>
      <c r="AA2307" s="1" t="s">
        <v>16</v>
      </c>
      <c r="AB2307" s="1" t="s">
        <v>29</v>
      </c>
      <c r="AC2307" s="1" t="s">
        <v>43</v>
      </c>
      <c r="AD2307" s="1" t="s">
        <v>19</v>
      </c>
      <c r="AE2307" s="2">
        <v>40209</v>
      </c>
    </row>
    <row r="2308" spans="1:31" x14ac:dyDescent="0.25">
      <c r="A2308">
        <f t="shared" ref="A2308:A2371" si="331">A2307+1</f>
        <v>2307</v>
      </c>
      <c r="B2308" s="1">
        <v>31780</v>
      </c>
      <c r="C2308" s="2">
        <v>40207</v>
      </c>
      <c r="D2308" s="1" t="s">
        <v>36</v>
      </c>
      <c r="E2308" s="1" t="str">
        <f t="shared" si="324"/>
        <v>*</v>
      </c>
      <c r="F2308" s="1" t="str">
        <f t="shared" si="325"/>
        <v>*</v>
      </c>
      <c r="G2308" s="1" t="str">
        <f t="shared" si="326"/>
        <v>*</v>
      </c>
      <c r="J2308" s="1" t="str">
        <f t="shared" si="327"/>
        <v>*</v>
      </c>
      <c r="P2308" s="1">
        <v>17</v>
      </c>
      <c r="Q2308" s="1">
        <f t="shared" ref="Q2308:Q2371" si="332">VLOOKUP(P2308,$R$5:$S$10,2,TRUE)</f>
        <v>0.02</v>
      </c>
      <c r="T2308" s="4">
        <v>734.25</v>
      </c>
      <c r="U2308" s="9">
        <f t="shared" si="328"/>
        <v>0</v>
      </c>
      <c r="V2308" s="4">
        <f t="shared" si="329"/>
        <v>43.191176470588232</v>
      </c>
      <c r="W2308" s="1" t="s">
        <v>14</v>
      </c>
      <c r="X2308" s="1">
        <v>4.62</v>
      </c>
      <c r="Y2308" s="4">
        <f t="shared" si="330"/>
        <v>738.87</v>
      </c>
      <c r="Z2308" s="1" t="s">
        <v>49</v>
      </c>
      <c r="AA2308" s="1" t="s">
        <v>28</v>
      </c>
      <c r="AB2308" s="1" t="s">
        <v>29</v>
      </c>
      <c r="AC2308" s="1" t="s">
        <v>63</v>
      </c>
      <c r="AD2308" s="1" t="s">
        <v>19</v>
      </c>
      <c r="AE2308" s="2">
        <v>40209</v>
      </c>
    </row>
    <row r="2309" spans="1:31" x14ac:dyDescent="0.25">
      <c r="A2309">
        <f t="shared" si="331"/>
        <v>2308</v>
      </c>
      <c r="B2309" s="1">
        <v>13413</v>
      </c>
      <c r="C2309" s="2">
        <v>40207</v>
      </c>
      <c r="D2309" s="1" t="s">
        <v>32</v>
      </c>
      <c r="E2309" s="1" t="str">
        <f t="shared" si="324"/>
        <v>***</v>
      </c>
      <c r="F2309" s="1" t="str">
        <f t="shared" si="325"/>
        <v>***</v>
      </c>
      <c r="G2309" s="1" t="str">
        <f t="shared" si="326"/>
        <v>***</v>
      </c>
      <c r="J2309" s="1" t="str">
        <f t="shared" si="327"/>
        <v>***</v>
      </c>
      <c r="P2309" s="1">
        <v>29</v>
      </c>
      <c r="Q2309" s="1">
        <f t="shared" si="332"/>
        <v>3.5000000000000003E-2</v>
      </c>
      <c r="T2309" s="4">
        <v>150.28</v>
      </c>
      <c r="U2309" s="9">
        <f t="shared" si="328"/>
        <v>0</v>
      </c>
      <c r="V2309" s="4">
        <f t="shared" si="329"/>
        <v>5.1820689655172414</v>
      </c>
      <c r="W2309" s="1" t="s">
        <v>21</v>
      </c>
      <c r="X2309" s="1">
        <v>4.7</v>
      </c>
      <c r="Y2309" s="4">
        <f t="shared" si="330"/>
        <v>154.97999999999999</v>
      </c>
      <c r="Z2309" s="1" t="s">
        <v>22</v>
      </c>
      <c r="AA2309" s="1" t="s">
        <v>16</v>
      </c>
      <c r="AB2309" s="1" t="s">
        <v>29</v>
      </c>
      <c r="AC2309" s="1" t="s">
        <v>40</v>
      </c>
      <c r="AD2309" s="1" t="s">
        <v>19</v>
      </c>
      <c r="AE2309" s="2">
        <v>40209</v>
      </c>
    </row>
    <row r="2310" spans="1:31" x14ac:dyDescent="0.25">
      <c r="A2310">
        <f t="shared" si="331"/>
        <v>2309</v>
      </c>
      <c r="B2310" s="1">
        <v>3461</v>
      </c>
      <c r="C2310" s="2">
        <v>40208</v>
      </c>
      <c r="D2310" s="1" t="s">
        <v>32</v>
      </c>
      <c r="E2310" s="1" t="str">
        <f t="shared" si="324"/>
        <v>***</v>
      </c>
      <c r="F2310" s="1" t="str">
        <f t="shared" si="325"/>
        <v>***</v>
      </c>
      <c r="G2310" s="1" t="str">
        <f t="shared" si="326"/>
        <v>***</v>
      </c>
      <c r="J2310" s="1" t="str">
        <f t="shared" si="327"/>
        <v>***</v>
      </c>
      <c r="P2310" s="1">
        <v>35</v>
      </c>
      <c r="Q2310" s="1">
        <f t="shared" si="332"/>
        <v>0.04</v>
      </c>
      <c r="T2310" s="4">
        <v>3206.3955000000001</v>
      </c>
      <c r="U2310" s="9">
        <f t="shared" si="328"/>
        <v>1</v>
      </c>
      <c r="V2310" s="4">
        <f t="shared" si="329"/>
        <v>91.6113</v>
      </c>
      <c r="W2310" s="1" t="s">
        <v>21</v>
      </c>
      <c r="X2310" s="1">
        <v>2.5</v>
      </c>
      <c r="Y2310" s="4">
        <f t="shared" si="330"/>
        <v>3208.8955000000001</v>
      </c>
      <c r="Z2310" s="1" t="s">
        <v>49</v>
      </c>
      <c r="AA2310" s="1" t="s">
        <v>37</v>
      </c>
      <c r="AB2310" s="1" t="s">
        <v>24</v>
      </c>
      <c r="AC2310" s="1" t="s">
        <v>25</v>
      </c>
      <c r="AD2310" s="1" t="s">
        <v>19</v>
      </c>
      <c r="AE2310" s="2">
        <v>40210</v>
      </c>
    </row>
    <row r="2311" spans="1:31" x14ac:dyDescent="0.25">
      <c r="A2311">
        <f t="shared" si="331"/>
        <v>2310</v>
      </c>
      <c r="B2311" s="1">
        <v>3461</v>
      </c>
      <c r="C2311" s="2">
        <v>40208</v>
      </c>
      <c r="D2311" s="1" t="s">
        <v>32</v>
      </c>
      <c r="E2311" s="1" t="str">
        <f t="shared" si="324"/>
        <v>***</v>
      </c>
      <c r="F2311" s="1" t="str">
        <f t="shared" si="325"/>
        <v>***</v>
      </c>
      <c r="G2311" s="1" t="str">
        <f t="shared" si="326"/>
        <v>***</v>
      </c>
      <c r="J2311" s="1" t="str">
        <f t="shared" si="327"/>
        <v>***</v>
      </c>
      <c r="P2311" s="1">
        <v>47</v>
      </c>
      <c r="Q2311" s="1">
        <f t="shared" si="332"/>
        <v>0.05</v>
      </c>
      <c r="T2311" s="4">
        <v>2053.3789999999999</v>
      </c>
      <c r="U2311" s="9">
        <f t="shared" si="328"/>
        <v>1</v>
      </c>
      <c r="V2311" s="4">
        <f t="shared" si="329"/>
        <v>43.688914893617017</v>
      </c>
      <c r="W2311" s="1" t="s">
        <v>21</v>
      </c>
      <c r="X2311" s="1">
        <v>1.25</v>
      </c>
      <c r="Y2311" s="4">
        <f t="shared" si="330"/>
        <v>2054.6289999999999</v>
      </c>
      <c r="Z2311" s="1" t="s">
        <v>49</v>
      </c>
      <c r="AA2311" s="1" t="s">
        <v>37</v>
      </c>
      <c r="AB2311" s="1" t="s">
        <v>24</v>
      </c>
      <c r="AC2311" s="1" t="s">
        <v>25</v>
      </c>
      <c r="AD2311" s="1" t="s">
        <v>41</v>
      </c>
      <c r="AE2311" s="2">
        <v>40210</v>
      </c>
    </row>
    <row r="2312" spans="1:31" x14ac:dyDescent="0.25">
      <c r="A2312">
        <f t="shared" si="331"/>
        <v>2311</v>
      </c>
      <c r="B2312" s="1">
        <v>52196</v>
      </c>
      <c r="C2312" s="2">
        <v>40208</v>
      </c>
      <c r="D2312" s="1" t="s">
        <v>27</v>
      </c>
      <c r="E2312" s="1" t="str">
        <f t="shared" si="324"/>
        <v>*</v>
      </c>
      <c r="F2312" s="1" t="str">
        <f t="shared" si="325"/>
        <v>*</v>
      </c>
      <c r="G2312" s="1" t="str">
        <f t="shared" si="326"/>
        <v>*</v>
      </c>
      <c r="J2312" s="1" t="str">
        <f t="shared" si="327"/>
        <v>*</v>
      </c>
      <c r="P2312" s="1">
        <v>10</v>
      </c>
      <c r="Q2312" s="1">
        <f t="shared" si="332"/>
        <v>0.02</v>
      </c>
      <c r="T2312" s="4">
        <v>547.00049999999999</v>
      </c>
      <c r="U2312" s="9">
        <f t="shared" si="328"/>
        <v>0</v>
      </c>
      <c r="V2312" s="4">
        <f t="shared" si="329"/>
        <v>54.700049999999997</v>
      </c>
      <c r="W2312" s="1" t="s">
        <v>21</v>
      </c>
      <c r="X2312" s="1">
        <v>3.9</v>
      </c>
      <c r="Y2312" s="4">
        <f t="shared" si="330"/>
        <v>550.90049999999997</v>
      </c>
      <c r="Z2312" s="1" t="s">
        <v>15</v>
      </c>
      <c r="AA2312" s="1" t="s">
        <v>28</v>
      </c>
      <c r="AB2312" s="1" t="s">
        <v>24</v>
      </c>
      <c r="AC2312" s="1" t="s">
        <v>25</v>
      </c>
      <c r="AD2312" s="1" t="s">
        <v>19</v>
      </c>
      <c r="AE2312" s="2">
        <v>40210</v>
      </c>
    </row>
    <row r="2313" spans="1:31" x14ac:dyDescent="0.25">
      <c r="A2313">
        <f t="shared" si="331"/>
        <v>2312</v>
      </c>
      <c r="B2313" s="1">
        <v>52196</v>
      </c>
      <c r="C2313" s="2">
        <v>40208</v>
      </c>
      <c r="D2313" s="1" t="s">
        <v>27</v>
      </c>
      <c r="E2313" s="1" t="str">
        <f t="shared" si="324"/>
        <v>*</v>
      </c>
      <c r="F2313" s="1" t="str">
        <f t="shared" si="325"/>
        <v>*</v>
      </c>
      <c r="G2313" s="1" t="str">
        <f t="shared" si="326"/>
        <v>*</v>
      </c>
      <c r="J2313" s="1" t="str">
        <f t="shared" si="327"/>
        <v>*</v>
      </c>
      <c r="P2313" s="1">
        <v>1</v>
      </c>
      <c r="Q2313" s="1">
        <f t="shared" si="332"/>
        <v>0.01</v>
      </c>
      <c r="T2313" s="4">
        <v>3.85</v>
      </c>
      <c r="U2313" s="9">
        <f t="shared" si="328"/>
        <v>0</v>
      </c>
      <c r="V2313" s="4">
        <f t="shared" si="329"/>
        <v>3.85</v>
      </c>
      <c r="W2313" s="1" t="s">
        <v>21</v>
      </c>
      <c r="X2313" s="1">
        <v>0.99</v>
      </c>
      <c r="Y2313" s="4">
        <f t="shared" si="330"/>
        <v>4.84</v>
      </c>
      <c r="Z2313" s="1" t="s">
        <v>15</v>
      </c>
      <c r="AA2313" s="1" t="s">
        <v>28</v>
      </c>
      <c r="AB2313" s="1" t="s">
        <v>29</v>
      </c>
      <c r="AC2313" s="1" t="s">
        <v>58</v>
      </c>
      <c r="AD2313" s="1" t="s">
        <v>19</v>
      </c>
      <c r="AE2313" s="2">
        <v>40209</v>
      </c>
    </row>
    <row r="2314" spans="1:31" x14ac:dyDescent="0.25">
      <c r="A2314">
        <f t="shared" si="331"/>
        <v>2313</v>
      </c>
      <c r="B2314" s="1">
        <v>14338</v>
      </c>
      <c r="C2314" s="2">
        <v>40209</v>
      </c>
      <c r="D2314" s="1" t="s">
        <v>13</v>
      </c>
      <c r="E2314" s="1" t="str">
        <f t="shared" si="324"/>
        <v>*</v>
      </c>
      <c r="F2314" s="1" t="str">
        <f t="shared" si="325"/>
        <v>*</v>
      </c>
      <c r="G2314" s="1" t="str">
        <f t="shared" si="326"/>
        <v>*</v>
      </c>
      <c r="J2314" s="1" t="str">
        <f t="shared" si="327"/>
        <v>*</v>
      </c>
      <c r="P2314" s="1">
        <v>34</v>
      </c>
      <c r="Q2314" s="1">
        <f t="shared" si="332"/>
        <v>0.04</v>
      </c>
      <c r="T2314" s="4">
        <v>6580.16</v>
      </c>
      <c r="U2314" s="9">
        <f t="shared" si="328"/>
        <v>1</v>
      </c>
      <c r="V2314" s="4">
        <f t="shared" si="329"/>
        <v>193.53411764705882</v>
      </c>
      <c r="W2314" s="1" t="s">
        <v>33</v>
      </c>
      <c r="X2314" s="1">
        <v>15.59</v>
      </c>
      <c r="Y2314" s="4">
        <f t="shared" si="330"/>
        <v>6595.75</v>
      </c>
      <c r="Z2314" s="1" t="s">
        <v>53</v>
      </c>
      <c r="AA2314" s="1" t="s">
        <v>23</v>
      </c>
      <c r="AB2314" s="1" t="s">
        <v>24</v>
      </c>
      <c r="AC2314" s="1" t="s">
        <v>56</v>
      </c>
      <c r="AD2314" s="1" t="s">
        <v>35</v>
      </c>
      <c r="AE2314" s="2">
        <v>40216</v>
      </c>
    </row>
    <row r="2315" spans="1:31" x14ac:dyDescent="0.25">
      <c r="A2315">
        <f t="shared" si="331"/>
        <v>2314</v>
      </c>
      <c r="B2315" s="1">
        <v>14375</v>
      </c>
      <c r="C2315" s="2">
        <v>40209</v>
      </c>
      <c r="D2315" s="1" t="s">
        <v>36</v>
      </c>
      <c r="E2315" s="1" t="str">
        <f t="shared" si="324"/>
        <v>*</v>
      </c>
      <c r="F2315" s="1" t="str">
        <f t="shared" si="325"/>
        <v>*</v>
      </c>
      <c r="G2315" s="1" t="str">
        <f t="shared" si="326"/>
        <v>*</v>
      </c>
      <c r="J2315" s="1" t="str">
        <f t="shared" si="327"/>
        <v>*</v>
      </c>
      <c r="P2315" s="1">
        <v>50</v>
      </c>
      <c r="Q2315" s="1">
        <f t="shared" si="332"/>
        <v>0.06</v>
      </c>
      <c r="T2315" s="4">
        <v>3872.38</v>
      </c>
      <c r="U2315" s="9">
        <f t="shared" si="328"/>
        <v>1</v>
      </c>
      <c r="V2315" s="4">
        <f t="shared" si="329"/>
        <v>77.447600000000008</v>
      </c>
      <c r="W2315" s="1" t="s">
        <v>21</v>
      </c>
      <c r="X2315" s="1">
        <v>19.989999999999998</v>
      </c>
      <c r="Y2315" s="4">
        <f t="shared" si="330"/>
        <v>3892.37</v>
      </c>
      <c r="Z2315" s="1" t="s">
        <v>53</v>
      </c>
      <c r="AA2315" s="1" t="s">
        <v>28</v>
      </c>
      <c r="AB2315" s="1" t="s">
        <v>29</v>
      </c>
      <c r="AC2315" s="1" t="s">
        <v>57</v>
      </c>
      <c r="AD2315" s="1" t="s">
        <v>19</v>
      </c>
      <c r="AE2315" s="2">
        <v>40210</v>
      </c>
    </row>
    <row r="2316" spans="1:31" x14ac:dyDescent="0.25">
      <c r="A2316">
        <f t="shared" si="331"/>
        <v>2315</v>
      </c>
      <c r="B2316" s="1">
        <v>12449</v>
      </c>
      <c r="C2316" s="2">
        <v>40209</v>
      </c>
      <c r="D2316" s="1" t="s">
        <v>36</v>
      </c>
      <c r="E2316" s="1" t="str">
        <f t="shared" si="324"/>
        <v>*</v>
      </c>
      <c r="F2316" s="1" t="str">
        <f t="shared" si="325"/>
        <v>*</v>
      </c>
      <c r="G2316" s="1" t="str">
        <f t="shared" si="326"/>
        <v>*</v>
      </c>
      <c r="J2316" s="1" t="str">
        <f t="shared" si="327"/>
        <v>*</v>
      </c>
      <c r="P2316" s="1">
        <v>36</v>
      </c>
      <c r="Q2316" s="1">
        <f t="shared" si="332"/>
        <v>0.04</v>
      </c>
      <c r="T2316" s="4">
        <v>1400.1</v>
      </c>
      <c r="U2316" s="9">
        <f t="shared" si="328"/>
        <v>1</v>
      </c>
      <c r="V2316" s="4">
        <f t="shared" si="329"/>
        <v>38.891666666666666</v>
      </c>
      <c r="W2316" s="1" t="s">
        <v>21</v>
      </c>
      <c r="X2316" s="1">
        <v>4</v>
      </c>
      <c r="Y2316" s="4">
        <f t="shared" si="330"/>
        <v>1404.1</v>
      </c>
      <c r="Z2316" s="1" t="s">
        <v>15</v>
      </c>
      <c r="AA2316" s="1" t="s">
        <v>23</v>
      </c>
      <c r="AB2316" s="1" t="s">
        <v>24</v>
      </c>
      <c r="AC2316" s="1" t="s">
        <v>38</v>
      </c>
      <c r="AD2316" s="1" t="s">
        <v>19</v>
      </c>
      <c r="AE2316" s="2">
        <v>40211</v>
      </c>
    </row>
    <row r="2317" spans="1:31" x14ac:dyDescent="0.25">
      <c r="A2317">
        <f t="shared" si="331"/>
        <v>2316</v>
      </c>
      <c r="B2317" s="1">
        <v>50304</v>
      </c>
      <c r="C2317" s="2">
        <v>40209</v>
      </c>
      <c r="D2317" s="1" t="s">
        <v>32</v>
      </c>
      <c r="E2317" s="1" t="str">
        <f t="shared" si="324"/>
        <v>***</v>
      </c>
      <c r="F2317" s="1" t="str">
        <f t="shared" si="325"/>
        <v>***</v>
      </c>
      <c r="G2317" s="1" t="str">
        <f t="shared" si="326"/>
        <v>***</v>
      </c>
      <c r="J2317" s="1" t="str">
        <f t="shared" si="327"/>
        <v>***</v>
      </c>
      <c r="P2317" s="1">
        <v>22</v>
      </c>
      <c r="Q2317" s="1">
        <f t="shared" si="332"/>
        <v>3.5000000000000003E-2</v>
      </c>
      <c r="T2317" s="4">
        <v>887.98</v>
      </c>
      <c r="U2317" s="9">
        <f t="shared" si="328"/>
        <v>0</v>
      </c>
      <c r="V2317" s="4">
        <f t="shared" si="329"/>
        <v>40.362727272727277</v>
      </c>
      <c r="W2317" s="1" t="s">
        <v>21</v>
      </c>
      <c r="X2317" s="1">
        <v>9.83</v>
      </c>
      <c r="Y2317" s="4">
        <f t="shared" si="330"/>
        <v>897.81000000000006</v>
      </c>
      <c r="Z2317" s="1" t="s">
        <v>49</v>
      </c>
      <c r="AA2317" s="1" t="s">
        <v>28</v>
      </c>
      <c r="AB2317" s="1" t="s">
        <v>29</v>
      </c>
      <c r="AC2317" s="1" t="s">
        <v>57</v>
      </c>
      <c r="AD2317" s="1" t="s">
        <v>19</v>
      </c>
      <c r="AE2317" s="2">
        <v>40211</v>
      </c>
    </row>
    <row r="2318" spans="1:31" x14ac:dyDescent="0.25">
      <c r="A2318">
        <f t="shared" si="331"/>
        <v>2317</v>
      </c>
      <c r="B2318" s="1">
        <v>16166</v>
      </c>
      <c r="C2318" s="2">
        <v>40209</v>
      </c>
      <c r="D2318" s="1" t="s">
        <v>32</v>
      </c>
      <c r="E2318" s="1" t="str">
        <f t="shared" si="324"/>
        <v>***</v>
      </c>
      <c r="F2318" s="1" t="str">
        <f t="shared" si="325"/>
        <v>***</v>
      </c>
      <c r="G2318" s="1" t="str">
        <f t="shared" si="326"/>
        <v>***</v>
      </c>
      <c r="J2318" s="1" t="str">
        <f t="shared" si="327"/>
        <v>***</v>
      </c>
      <c r="P2318" s="1">
        <v>36</v>
      </c>
      <c r="Q2318" s="1">
        <f t="shared" si="332"/>
        <v>0.04</v>
      </c>
      <c r="T2318" s="4">
        <v>78.510000000000005</v>
      </c>
      <c r="U2318" s="9">
        <f t="shared" si="328"/>
        <v>0</v>
      </c>
      <c r="V2318" s="4">
        <f t="shared" si="329"/>
        <v>2.1808333333333336</v>
      </c>
      <c r="W2318" s="1" t="s">
        <v>21</v>
      </c>
      <c r="X2318" s="1">
        <v>1.38</v>
      </c>
      <c r="Y2318" s="4">
        <f t="shared" si="330"/>
        <v>79.89</v>
      </c>
      <c r="Z2318" s="1" t="s">
        <v>15</v>
      </c>
      <c r="AA2318" s="1" t="s">
        <v>23</v>
      </c>
      <c r="AB2318" s="1" t="s">
        <v>29</v>
      </c>
      <c r="AC2318" s="1" t="s">
        <v>61</v>
      </c>
      <c r="AD2318" s="1" t="s">
        <v>31</v>
      </c>
      <c r="AE2318" s="2">
        <v>40210</v>
      </c>
    </row>
    <row r="2319" spans="1:31" x14ac:dyDescent="0.25">
      <c r="A2319">
        <f t="shared" si="331"/>
        <v>2318</v>
      </c>
      <c r="B2319" s="1">
        <v>50304</v>
      </c>
      <c r="C2319" s="2">
        <v>40209</v>
      </c>
      <c r="D2319" s="1" t="s">
        <v>32</v>
      </c>
      <c r="E2319" s="1" t="str">
        <f t="shared" si="324"/>
        <v>***</v>
      </c>
      <c r="F2319" s="1" t="str">
        <f t="shared" si="325"/>
        <v>***</v>
      </c>
      <c r="G2319" s="1" t="str">
        <f t="shared" si="326"/>
        <v>***</v>
      </c>
      <c r="J2319" s="1" t="str">
        <f t="shared" si="327"/>
        <v>***</v>
      </c>
      <c r="P2319" s="1">
        <v>3</v>
      </c>
      <c r="Q2319" s="1">
        <f t="shared" si="332"/>
        <v>0.01</v>
      </c>
      <c r="T2319" s="4">
        <v>72.459999999999994</v>
      </c>
      <c r="U2319" s="9">
        <f t="shared" si="328"/>
        <v>0</v>
      </c>
      <c r="V2319" s="4">
        <f t="shared" si="329"/>
        <v>24.153333333333332</v>
      </c>
      <c r="W2319" s="1" t="s">
        <v>33</v>
      </c>
      <c r="X2319" s="1">
        <v>27.75</v>
      </c>
      <c r="Y2319" s="4">
        <f t="shared" si="330"/>
        <v>100.21</v>
      </c>
      <c r="Z2319" s="1" t="s">
        <v>49</v>
      </c>
      <c r="AA2319" s="1" t="s">
        <v>28</v>
      </c>
      <c r="AB2319" s="1" t="s">
        <v>17</v>
      </c>
      <c r="AC2319" s="1" t="s">
        <v>52</v>
      </c>
      <c r="AD2319" s="1" t="s">
        <v>59</v>
      </c>
      <c r="AE2319" s="2">
        <v>40211</v>
      </c>
    </row>
    <row r="2320" spans="1:31" x14ac:dyDescent="0.25">
      <c r="A2320">
        <f t="shared" si="331"/>
        <v>2319</v>
      </c>
      <c r="B2320" s="1">
        <v>14375</v>
      </c>
      <c r="C2320" s="2">
        <v>40209</v>
      </c>
      <c r="D2320" s="1" t="s">
        <v>36</v>
      </c>
      <c r="E2320" s="1" t="str">
        <f t="shared" si="324"/>
        <v>*</v>
      </c>
      <c r="F2320" s="1" t="str">
        <f t="shared" si="325"/>
        <v>*</v>
      </c>
      <c r="G2320" s="1" t="str">
        <f t="shared" si="326"/>
        <v>*</v>
      </c>
      <c r="J2320" s="1" t="str">
        <f t="shared" si="327"/>
        <v>*</v>
      </c>
      <c r="P2320" s="1">
        <v>7</v>
      </c>
      <c r="Q2320" s="1">
        <f t="shared" si="332"/>
        <v>0.01</v>
      </c>
      <c r="T2320" s="4">
        <v>44.05</v>
      </c>
      <c r="U2320" s="9">
        <f t="shared" si="328"/>
        <v>0</v>
      </c>
      <c r="V2320" s="4">
        <f t="shared" si="329"/>
        <v>6.2928571428571427</v>
      </c>
      <c r="W2320" s="1" t="s">
        <v>21</v>
      </c>
      <c r="X2320" s="1">
        <v>5.67</v>
      </c>
      <c r="Y2320" s="4">
        <f t="shared" si="330"/>
        <v>49.72</v>
      </c>
      <c r="Z2320" s="1" t="s">
        <v>15</v>
      </c>
      <c r="AA2320" s="1" t="s">
        <v>28</v>
      </c>
      <c r="AB2320" s="1" t="s">
        <v>29</v>
      </c>
      <c r="AC2320" s="1" t="s">
        <v>40</v>
      </c>
      <c r="AD2320" s="1" t="s">
        <v>19</v>
      </c>
      <c r="AE2320" s="2">
        <v>40210</v>
      </c>
    </row>
    <row r="2321" spans="1:31" x14ac:dyDescent="0.25">
      <c r="A2321">
        <f t="shared" si="331"/>
        <v>2320</v>
      </c>
      <c r="B2321" s="1">
        <v>48642</v>
      </c>
      <c r="C2321" s="2">
        <v>40210</v>
      </c>
      <c r="D2321" s="1" t="s">
        <v>20</v>
      </c>
      <c r="E2321" s="1" t="str">
        <f t="shared" si="324"/>
        <v>*</v>
      </c>
      <c r="F2321" s="1" t="str">
        <f t="shared" si="325"/>
        <v>**</v>
      </c>
      <c r="G2321" s="1" t="str">
        <f t="shared" si="326"/>
        <v>**</v>
      </c>
      <c r="J2321" s="1" t="str">
        <f t="shared" si="327"/>
        <v>**</v>
      </c>
      <c r="P2321" s="1">
        <v>50</v>
      </c>
      <c r="Q2321" s="1">
        <f t="shared" si="332"/>
        <v>0.06</v>
      </c>
      <c r="T2321" s="4">
        <v>4159.6279999999997</v>
      </c>
      <c r="U2321" s="9">
        <f t="shared" si="328"/>
        <v>1</v>
      </c>
      <c r="V2321" s="4">
        <f t="shared" si="329"/>
        <v>83.19256</v>
      </c>
      <c r="W2321" s="1" t="s">
        <v>14</v>
      </c>
      <c r="X2321" s="1">
        <v>4.9000000000000004</v>
      </c>
      <c r="Y2321" s="4">
        <f t="shared" si="330"/>
        <v>4164.5279999999993</v>
      </c>
      <c r="Z2321" s="1" t="s">
        <v>44</v>
      </c>
      <c r="AA2321" s="1" t="s">
        <v>37</v>
      </c>
      <c r="AB2321" s="1" t="s">
        <v>24</v>
      </c>
      <c r="AC2321" s="1" t="s">
        <v>25</v>
      </c>
      <c r="AD2321" s="1" t="s">
        <v>19</v>
      </c>
      <c r="AE2321" s="2">
        <v>40210</v>
      </c>
    </row>
    <row r="2322" spans="1:31" x14ac:dyDescent="0.25">
      <c r="A2322">
        <f t="shared" si="331"/>
        <v>2321</v>
      </c>
      <c r="B2322" s="1">
        <v>58788</v>
      </c>
      <c r="C2322" s="2">
        <v>40210</v>
      </c>
      <c r="D2322" s="1" t="s">
        <v>13</v>
      </c>
      <c r="E2322" s="1" t="str">
        <f t="shared" si="324"/>
        <v>*</v>
      </c>
      <c r="F2322" s="1" t="str">
        <f t="shared" si="325"/>
        <v>*</v>
      </c>
      <c r="G2322" s="1" t="str">
        <f t="shared" si="326"/>
        <v>*</v>
      </c>
      <c r="J2322" s="1" t="str">
        <f t="shared" si="327"/>
        <v>*</v>
      </c>
      <c r="P2322" s="1">
        <v>31</v>
      </c>
      <c r="Q2322" s="1">
        <f t="shared" si="332"/>
        <v>0.04</v>
      </c>
      <c r="T2322" s="4">
        <v>983.78</v>
      </c>
      <c r="U2322" s="9">
        <f t="shared" si="328"/>
        <v>0</v>
      </c>
      <c r="V2322" s="4">
        <f t="shared" si="329"/>
        <v>31.734838709677419</v>
      </c>
      <c r="W2322" s="1" t="s">
        <v>21</v>
      </c>
      <c r="X2322" s="1">
        <v>6.5</v>
      </c>
      <c r="Y2322" s="4">
        <f t="shared" si="330"/>
        <v>990.28</v>
      </c>
      <c r="Z2322" s="1" t="s">
        <v>51</v>
      </c>
      <c r="AA2322" s="1" t="s">
        <v>28</v>
      </c>
      <c r="AB2322" s="1" t="s">
        <v>24</v>
      </c>
      <c r="AC2322" s="1" t="s">
        <v>38</v>
      </c>
      <c r="AD2322" s="1" t="s">
        <v>19</v>
      </c>
      <c r="AE2322" s="2">
        <v>40212</v>
      </c>
    </row>
    <row r="2323" spans="1:31" x14ac:dyDescent="0.25">
      <c r="A2323">
        <f t="shared" si="331"/>
        <v>2322</v>
      </c>
      <c r="B2323" s="1">
        <v>48642</v>
      </c>
      <c r="C2323" s="2">
        <v>40210</v>
      </c>
      <c r="D2323" s="1" t="s">
        <v>20</v>
      </c>
      <c r="E2323" s="1" t="str">
        <f t="shared" si="324"/>
        <v>*</v>
      </c>
      <c r="F2323" s="1" t="str">
        <f t="shared" si="325"/>
        <v>**</v>
      </c>
      <c r="G2323" s="1" t="str">
        <f t="shared" si="326"/>
        <v>**</v>
      </c>
      <c r="J2323" s="1" t="str">
        <f t="shared" si="327"/>
        <v>**</v>
      </c>
      <c r="P2323" s="1">
        <v>5</v>
      </c>
      <c r="Q2323" s="1">
        <f t="shared" si="332"/>
        <v>0.01</v>
      </c>
      <c r="T2323" s="4">
        <v>519.69000000000005</v>
      </c>
      <c r="U2323" s="9">
        <f t="shared" si="328"/>
        <v>0</v>
      </c>
      <c r="V2323" s="4">
        <f t="shared" si="329"/>
        <v>103.93800000000002</v>
      </c>
      <c r="W2323" s="1" t="s">
        <v>14</v>
      </c>
      <c r="X2323" s="1">
        <v>7.18</v>
      </c>
      <c r="Y2323" s="4">
        <f t="shared" si="330"/>
        <v>526.87</v>
      </c>
      <c r="Z2323" s="1" t="s">
        <v>22</v>
      </c>
      <c r="AA2323" s="1" t="s">
        <v>37</v>
      </c>
      <c r="AB2323" s="1" t="s">
        <v>24</v>
      </c>
      <c r="AC2323" s="1" t="s">
        <v>38</v>
      </c>
      <c r="AD2323" s="1" t="s">
        <v>19</v>
      </c>
      <c r="AE2323" s="2">
        <v>40211</v>
      </c>
    </row>
    <row r="2324" spans="1:31" x14ac:dyDescent="0.25">
      <c r="A2324">
        <f t="shared" si="331"/>
        <v>2323</v>
      </c>
      <c r="B2324" s="1">
        <v>27524</v>
      </c>
      <c r="C2324" s="2">
        <v>40210</v>
      </c>
      <c r="D2324" s="1" t="s">
        <v>27</v>
      </c>
      <c r="E2324" s="1" t="str">
        <f t="shared" si="324"/>
        <v>*</v>
      </c>
      <c r="F2324" s="1" t="str">
        <f t="shared" si="325"/>
        <v>*</v>
      </c>
      <c r="G2324" s="1" t="str">
        <f t="shared" si="326"/>
        <v>*</v>
      </c>
      <c r="J2324" s="1" t="str">
        <f t="shared" si="327"/>
        <v>*</v>
      </c>
      <c r="P2324" s="1">
        <v>50</v>
      </c>
      <c r="Q2324" s="1">
        <f t="shared" si="332"/>
        <v>0.06</v>
      </c>
      <c r="T2324" s="4">
        <v>343.94</v>
      </c>
      <c r="U2324" s="9">
        <f t="shared" si="328"/>
        <v>0</v>
      </c>
      <c r="V2324" s="4">
        <f t="shared" si="329"/>
        <v>6.8788</v>
      </c>
      <c r="W2324" s="1" t="s">
        <v>21</v>
      </c>
      <c r="X2324" s="1">
        <v>7.37</v>
      </c>
      <c r="Y2324" s="4">
        <f t="shared" si="330"/>
        <v>351.31</v>
      </c>
      <c r="Z2324" s="1" t="s">
        <v>42</v>
      </c>
      <c r="AA2324" s="1" t="s">
        <v>16</v>
      </c>
      <c r="AB2324" s="1" t="s">
        <v>29</v>
      </c>
      <c r="AC2324" s="1" t="s">
        <v>40</v>
      </c>
      <c r="AD2324" s="1" t="s">
        <v>19</v>
      </c>
      <c r="AE2324" s="2">
        <v>40212</v>
      </c>
    </row>
    <row r="2325" spans="1:31" x14ac:dyDescent="0.25">
      <c r="A2325">
        <f t="shared" si="331"/>
        <v>2324</v>
      </c>
      <c r="B2325" s="1">
        <v>8292</v>
      </c>
      <c r="C2325" s="2">
        <v>40210</v>
      </c>
      <c r="D2325" s="1" t="s">
        <v>27</v>
      </c>
      <c r="E2325" s="1" t="str">
        <f t="shared" si="324"/>
        <v>*</v>
      </c>
      <c r="F2325" s="1" t="str">
        <f t="shared" si="325"/>
        <v>*</v>
      </c>
      <c r="G2325" s="1" t="str">
        <f t="shared" si="326"/>
        <v>*</v>
      </c>
      <c r="J2325" s="1" t="str">
        <f t="shared" si="327"/>
        <v>*</v>
      </c>
      <c r="P2325" s="1">
        <v>18</v>
      </c>
      <c r="Q2325" s="1">
        <f t="shared" si="332"/>
        <v>0.02</v>
      </c>
      <c r="T2325" s="4">
        <v>299.87</v>
      </c>
      <c r="U2325" s="9">
        <f t="shared" si="328"/>
        <v>0</v>
      </c>
      <c r="V2325" s="4">
        <f t="shared" si="329"/>
        <v>16.659444444444446</v>
      </c>
      <c r="W2325" s="1" t="s">
        <v>21</v>
      </c>
      <c r="X2325" s="1">
        <v>1.39</v>
      </c>
      <c r="Y2325" s="4">
        <f t="shared" si="330"/>
        <v>301.26</v>
      </c>
      <c r="Z2325" s="1" t="s">
        <v>44</v>
      </c>
      <c r="AA2325" s="1" t="s">
        <v>28</v>
      </c>
      <c r="AB2325" s="1" t="s">
        <v>29</v>
      </c>
      <c r="AC2325" s="1" t="s">
        <v>57</v>
      </c>
      <c r="AD2325" s="1" t="s">
        <v>19</v>
      </c>
      <c r="AE2325" s="2">
        <v>40211</v>
      </c>
    </row>
    <row r="2326" spans="1:31" x14ac:dyDescent="0.25">
      <c r="A2326">
        <f t="shared" si="331"/>
        <v>2325</v>
      </c>
      <c r="B2326" s="1">
        <v>48642</v>
      </c>
      <c r="C2326" s="2">
        <v>40210</v>
      </c>
      <c r="D2326" s="1" t="s">
        <v>20</v>
      </c>
      <c r="E2326" s="1" t="str">
        <f t="shared" si="324"/>
        <v>*</v>
      </c>
      <c r="F2326" s="1" t="str">
        <f t="shared" si="325"/>
        <v>**</v>
      </c>
      <c r="G2326" s="1" t="str">
        <f t="shared" si="326"/>
        <v>**</v>
      </c>
      <c r="J2326" s="1" t="str">
        <f t="shared" si="327"/>
        <v>**</v>
      </c>
      <c r="P2326" s="1">
        <v>36</v>
      </c>
      <c r="Q2326" s="1">
        <f t="shared" si="332"/>
        <v>0.04</v>
      </c>
      <c r="T2326" s="4">
        <v>111.83</v>
      </c>
      <c r="U2326" s="9">
        <f t="shared" si="328"/>
        <v>0</v>
      </c>
      <c r="V2326" s="4">
        <f t="shared" si="329"/>
        <v>3.1063888888888886</v>
      </c>
      <c r="W2326" s="1" t="s">
        <v>21</v>
      </c>
      <c r="X2326" s="1">
        <v>0.7</v>
      </c>
      <c r="Y2326" s="4">
        <f t="shared" si="330"/>
        <v>112.53</v>
      </c>
      <c r="Z2326" s="1" t="s">
        <v>44</v>
      </c>
      <c r="AA2326" s="1" t="s">
        <v>37</v>
      </c>
      <c r="AB2326" s="1" t="s">
        <v>29</v>
      </c>
      <c r="AC2326" s="1" t="s">
        <v>30</v>
      </c>
      <c r="AD2326" s="1" t="s">
        <v>31</v>
      </c>
      <c r="AE2326" s="2">
        <v>40210</v>
      </c>
    </row>
    <row r="2327" spans="1:31" x14ac:dyDescent="0.25">
      <c r="A2327">
        <f t="shared" si="331"/>
        <v>2326</v>
      </c>
      <c r="B2327" s="1">
        <v>48642</v>
      </c>
      <c r="C2327" s="2">
        <v>40210</v>
      </c>
      <c r="D2327" s="1" t="s">
        <v>20</v>
      </c>
      <c r="E2327" s="1" t="str">
        <f t="shared" si="324"/>
        <v>*</v>
      </c>
      <c r="F2327" s="1" t="str">
        <f t="shared" si="325"/>
        <v>**</v>
      </c>
      <c r="G2327" s="1" t="str">
        <f t="shared" si="326"/>
        <v>**</v>
      </c>
      <c r="J2327" s="1" t="str">
        <f t="shared" si="327"/>
        <v>**</v>
      </c>
      <c r="P2327" s="1">
        <v>4</v>
      </c>
      <c r="Q2327" s="1">
        <f t="shared" si="332"/>
        <v>0.01</v>
      </c>
      <c r="T2327" s="4">
        <v>37.729999999999997</v>
      </c>
      <c r="U2327" s="9">
        <f t="shared" si="328"/>
        <v>0</v>
      </c>
      <c r="V2327" s="4">
        <f t="shared" si="329"/>
        <v>9.4324999999999992</v>
      </c>
      <c r="W2327" s="1" t="s">
        <v>21</v>
      </c>
      <c r="X2327" s="1">
        <v>3.5</v>
      </c>
      <c r="Y2327" s="4">
        <f t="shared" si="330"/>
        <v>41.23</v>
      </c>
      <c r="Z2327" s="1" t="s">
        <v>22</v>
      </c>
      <c r="AA2327" s="1" t="s">
        <v>37</v>
      </c>
      <c r="AB2327" s="1" t="s">
        <v>29</v>
      </c>
      <c r="AC2327" s="1" t="s">
        <v>63</v>
      </c>
      <c r="AD2327" s="1" t="s">
        <v>19</v>
      </c>
      <c r="AE2327" s="2">
        <v>40212</v>
      </c>
    </row>
    <row r="2328" spans="1:31" x14ac:dyDescent="0.25">
      <c r="A2328">
        <f t="shared" si="331"/>
        <v>2327</v>
      </c>
      <c r="B2328" s="1">
        <v>32164</v>
      </c>
      <c r="C2328" s="2">
        <v>40211</v>
      </c>
      <c r="D2328" s="1" t="s">
        <v>27</v>
      </c>
      <c r="E2328" s="1" t="str">
        <f t="shared" si="324"/>
        <v>*</v>
      </c>
      <c r="F2328" s="1" t="str">
        <f t="shared" si="325"/>
        <v>*</v>
      </c>
      <c r="G2328" s="1" t="str">
        <f t="shared" si="326"/>
        <v>*</v>
      </c>
      <c r="J2328" s="1" t="str">
        <f t="shared" si="327"/>
        <v>*</v>
      </c>
      <c r="P2328" s="1">
        <v>23</v>
      </c>
      <c r="Q2328" s="1">
        <f t="shared" si="332"/>
        <v>3.5000000000000003E-2</v>
      </c>
      <c r="T2328" s="4">
        <v>6552.9</v>
      </c>
      <c r="U2328" s="9">
        <f t="shared" si="328"/>
        <v>1</v>
      </c>
      <c r="V2328" s="4">
        <f t="shared" si="329"/>
        <v>284.90869565217389</v>
      </c>
      <c r="W2328" s="1" t="s">
        <v>33</v>
      </c>
      <c r="X2328" s="1">
        <v>54.12</v>
      </c>
      <c r="Y2328" s="4">
        <f t="shared" si="330"/>
        <v>6607.0199999999995</v>
      </c>
      <c r="Z2328" s="1" t="s">
        <v>46</v>
      </c>
      <c r="AA2328" s="1" t="s">
        <v>23</v>
      </c>
      <c r="AB2328" s="1" t="s">
        <v>17</v>
      </c>
      <c r="AC2328" s="1" t="s">
        <v>52</v>
      </c>
      <c r="AD2328" s="1" t="s">
        <v>59</v>
      </c>
      <c r="AE2328" s="2">
        <v>40212</v>
      </c>
    </row>
    <row r="2329" spans="1:31" x14ac:dyDescent="0.25">
      <c r="A2329">
        <f t="shared" si="331"/>
        <v>2328</v>
      </c>
      <c r="B2329" s="1">
        <v>43781</v>
      </c>
      <c r="C2329" s="2">
        <v>40211</v>
      </c>
      <c r="D2329" s="1" t="s">
        <v>27</v>
      </c>
      <c r="E2329" s="1" t="str">
        <f t="shared" si="324"/>
        <v>*</v>
      </c>
      <c r="F2329" s="1" t="str">
        <f t="shared" si="325"/>
        <v>*</v>
      </c>
      <c r="G2329" s="1" t="str">
        <f t="shared" si="326"/>
        <v>*</v>
      </c>
      <c r="J2329" s="1" t="str">
        <f t="shared" si="327"/>
        <v>*</v>
      </c>
      <c r="P2329" s="1">
        <v>21</v>
      </c>
      <c r="Q2329" s="1">
        <f t="shared" si="332"/>
        <v>3.5000000000000003E-2</v>
      </c>
      <c r="T2329" s="4">
        <v>917.39</v>
      </c>
      <c r="U2329" s="9">
        <f t="shared" si="328"/>
        <v>0</v>
      </c>
      <c r="V2329" s="4">
        <f t="shared" si="329"/>
        <v>43.685238095238091</v>
      </c>
      <c r="W2329" s="1" t="s">
        <v>14</v>
      </c>
      <c r="X2329" s="1">
        <v>2.99</v>
      </c>
      <c r="Y2329" s="4">
        <f t="shared" si="330"/>
        <v>920.38</v>
      </c>
      <c r="Z2329" s="1" t="s">
        <v>39</v>
      </c>
      <c r="AA2329" s="1" t="s">
        <v>23</v>
      </c>
      <c r="AB2329" s="1" t="s">
        <v>29</v>
      </c>
      <c r="AC2329" s="1" t="s">
        <v>43</v>
      </c>
      <c r="AD2329" s="1" t="s">
        <v>19</v>
      </c>
      <c r="AE2329" s="2">
        <v>40212</v>
      </c>
    </row>
    <row r="2330" spans="1:31" x14ac:dyDescent="0.25">
      <c r="A2330">
        <f t="shared" si="331"/>
        <v>2329</v>
      </c>
      <c r="B2330" s="1">
        <v>43781</v>
      </c>
      <c r="C2330" s="2">
        <v>40211</v>
      </c>
      <c r="D2330" s="1" t="s">
        <v>27</v>
      </c>
      <c r="E2330" s="1" t="str">
        <f t="shared" si="324"/>
        <v>*</v>
      </c>
      <c r="F2330" s="1" t="str">
        <f t="shared" si="325"/>
        <v>*</v>
      </c>
      <c r="G2330" s="1" t="str">
        <f t="shared" si="326"/>
        <v>*</v>
      </c>
      <c r="J2330" s="1" t="str">
        <f t="shared" si="327"/>
        <v>*</v>
      </c>
      <c r="P2330" s="1">
        <v>45</v>
      </c>
      <c r="Q2330" s="1">
        <f t="shared" si="332"/>
        <v>0.05</v>
      </c>
      <c r="T2330" s="4">
        <v>497.14</v>
      </c>
      <c r="U2330" s="9">
        <f t="shared" si="328"/>
        <v>0</v>
      </c>
      <c r="V2330" s="4">
        <f t="shared" si="329"/>
        <v>11.047555555555554</v>
      </c>
      <c r="W2330" s="1" t="s">
        <v>21</v>
      </c>
      <c r="X2330" s="1">
        <v>1.39</v>
      </c>
      <c r="Y2330" s="4">
        <f t="shared" si="330"/>
        <v>498.53</v>
      </c>
      <c r="Z2330" s="1" t="s">
        <v>39</v>
      </c>
      <c r="AA2330" s="1" t="s">
        <v>23</v>
      </c>
      <c r="AB2330" s="1" t="s">
        <v>29</v>
      </c>
      <c r="AC2330" s="1" t="s">
        <v>57</v>
      </c>
      <c r="AD2330" s="1" t="s">
        <v>19</v>
      </c>
      <c r="AE2330" s="2">
        <v>40211</v>
      </c>
    </row>
    <row r="2331" spans="1:31" x14ac:dyDescent="0.25">
      <c r="A2331">
        <f t="shared" si="331"/>
        <v>2330</v>
      </c>
      <c r="B2331" s="1">
        <v>18307</v>
      </c>
      <c r="C2331" s="2">
        <v>40211</v>
      </c>
      <c r="D2331" s="1" t="s">
        <v>13</v>
      </c>
      <c r="E2331" s="1" t="str">
        <f t="shared" si="324"/>
        <v>*</v>
      </c>
      <c r="F2331" s="1" t="str">
        <f t="shared" si="325"/>
        <v>*</v>
      </c>
      <c r="G2331" s="1" t="str">
        <f t="shared" si="326"/>
        <v>*</v>
      </c>
      <c r="J2331" s="1" t="str">
        <f t="shared" si="327"/>
        <v>*</v>
      </c>
      <c r="P2331" s="1">
        <v>23</v>
      </c>
      <c r="Q2331" s="1">
        <f t="shared" si="332"/>
        <v>3.5000000000000003E-2</v>
      </c>
      <c r="T2331" s="4">
        <v>441.99</v>
      </c>
      <c r="U2331" s="9">
        <f t="shared" si="328"/>
        <v>0</v>
      </c>
      <c r="V2331" s="4">
        <f t="shared" si="329"/>
        <v>19.216956521739132</v>
      </c>
      <c r="W2331" s="1" t="s">
        <v>14</v>
      </c>
      <c r="X2331" s="1">
        <v>8.68</v>
      </c>
      <c r="Y2331" s="4">
        <f t="shared" si="330"/>
        <v>450.67</v>
      </c>
      <c r="Z2331" s="1" t="s">
        <v>49</v>
      </c>
      <c r="AA2331" s="1" t="s">
        <v>28</v>
      </c>
      <c r="AB2331" s="1" t="s">
        <v>29</v>
      </c>
      <c r="AC2331" s="1" t="s">
        <v>40</v>
      </c>
      <c r="AD2331" s="1" t="s">
        <v>19</v>
      </c>
      <c r="AE2331" s="2">
        <v>40215</v>
      </c>
    </row>
    <row r="2332" spans="1:31" x14ac:dyDescent="0.25">
      <c r="A2332">
        <f t="shared" si="331"/>
        <v>2331</v>
      </c>
      <c r="B2332" s="1">
        <v>18307</v>
      </c>
      <c r="C2332" s="2">
        <v>40211</v>
      </c>
      <c r="D2332" s="1" t="s">
        <v>13</v>
      </c>
      <c r="E2332" s="1" t="str">
        <f t="shared" si="324"/>
        <v>*</v>
      </c>
      <c r="F2332" s="1" t="str">
        <f t="shared" si="325"/>
        <v>*</v>
      </c>
      <c r="G2332" s="1" t="str">
        <f t="shared" si="326"/>
        <v>*</v>
      </c>
      <c r="J2332" s="1" t="str">
        <f t="shared" si="327"/>
        <v>*</v>
      </c>
      <c r="P2332" s="1">
        <v>34</v>
      </c>
      <c r="Q2332" s="1">
        <f t="shared" si="332"/>
        <v>0.04</v>
      </c>
      <c r="T2332" s="4">
        <v>245.19</v>
      </c>
      <c r="U2332" s="9">
        <f t="shared" si="328"/>
        <v>0</v>
      </c>
      <c r="V2332" s="4">
        <f t="shared" si="329"/>
        <v>7.2114705882352936</v>
      </c>
      <c r="W2332" s="1" t="s">
        <v>21</v>
      </c>
      <c r="X2332" s="1">
        <v>2.35</v>
      </c>
      <c r="Y2332" s="4">
        <f t="shared" si="330"/>
        <v>247.54</v>
      </c>
      <c r="Z2332" s="1" t="s">
        <v>49</v>
      </c>
      <c r="AA2332" s="1" t="s">
        <v>28</v>
      </c>
      <c r="AB2332" s="1" t="s">
        <v>29</v>
      </c>
      <c r="AC2332" s="1" t="s">
        <v>30</v>
      </c>
      <c r="AD2332" s="1" t="s">
        <v>31</v>
      </c>
      <c r="AE2332" s="2">
        <v>40211</v>
      </c>
    </row>
    <row r="2333" spans="1:31" x14ac:dyDescent="0.25">
      <c r="A2333">
        <f t="shared" si="331"/>
        <v>2332</v>
      </c>
      <c r="B2333" s="1">
        <v>55877</v>
      </c>
      <c r="C2333" s="2">
        <v>40211</v>
      </c>
      <c r="D2333" s="1" t="s">
        <v>27</v>
      </c>
      <c r="E2333" s="1" t="str">
        <f t="shared" si="324"/>
        <v>*</v>
      </c>
      <c r="F2333" s="1" t="str">
        <f t="shared" si="325"/>
        <v>*</v>
      </c>
      <c r="G2333" s="1" t="str">
        <f t="shared" si="326"/>
        <v>*</v>
      </c>
      <c r="J2333" s="1" t="str">
        <f t="shared" si="327"/>
        <v>*</v>
      </c>
      <c r="P2333" s="1">
        <v>40</v>
      </c>
      <c r="Q2333" s="1">
        <f t="shared" si="332"/>
        <v>0.05</v>
      </c>
      <c r="T2333" s="4">
        <v>144.28</v>
      </c>
      <c r="U2333" s="9">
        <f t="shared" si="328"/>
        <v>0</v>
      </c>
      <c r="V2333" s="4">
        <f t="shared" si="329"/>
        <v>3.6070000000000002</v>
      </c>
      <c r="W2333" s="1" t="s">
        <v>14</v>
      </c>
      <c r="X2333" s="1">
        <v>0.99</v>
      </c>
      <c r="Y2333" s="4">
        <f t="shared" si="330"/>
        <v>145.27000000000001</v>
      </c>
      <c r="Z2333" s="1" t="s">
        <v>54</v>
      </c>
      <c r="AA2333" s="1" t="s">
        <v>28</v>
      </c>
      <c r="AB2333" s="1" t="s">
        <v>29</v>
      </c>
      <c r="AC2333" s="1" t="s">
        <v>58</v>
      </c>
      <c r="AD2333" s="1" t="s">
        <v>19</v>
      </c>
      <c r="AE2333" s="2">
        <v>40213</v>
      </c>
    </row>
    <row r="2334" spans="1:31" x14ac:dyDescent="0.25">
      <c r="A2334">
        <f t="shared" si="331"/>
        <v>2333</v>
      </c>
      <c r="B2334" s="1">
        <v>55877</v>
      </c>
      <c r="C2334" s="2">
        <v>40211</v>
      </c>
      <c r="D2334" s="1" t="s">
        <v>27</v>
      </c>
      <c r="E2334" s="1" t="str">
        <f t="shared" si="324"/>
        <v>*</v>
      </c>
      <c r="F2334" s="1" t="str">
        <f t="shared" si="325"/>
        <v>*</v>
      </c>
      <c r="G2334" s="1" t="str">
        <f t="shared" si="326"/>
        <v>*</v>
      </c>
      <c r="J2334" s="1" t="str">
        <f t="shared" si="327"/>
        <v>*</v>
      </c>
      <c r="P2334" s="1">
        <v>19</v>
      </c>
      <c r="Q2334" s="1">
        <f t="shared" si="332"/>
        <v>0.02</v>
      </c>
      <c r="T2334" s="4">
        <v>126.53</v>
      </c>
      <c r="U2334" s="9">
        <f t="shared" si="328"/>
        <v>0</v>
      </c>
      <c r="V2334" s="4">
        <f t="shared" si="329"/>
        <v>6.6594736842105267</v>
      </c>
      <c r="W2334" s="1" t="s">
        <v>21</v>
      </c>
      <c r="X2334" s="1">
        <v>7.5</v>
      </c>
      <c r="Y2334" s="4">
        <f t="shared" si="330"/>
        <v>134.03</v>
      </c>
      <c r="Z2334" s="1" t="s">
        <v>54</v>
      </c>
      <c r="AA2334" s="1" t="s">
        <v>28</v>
      </c>
      <c r="AB2334" s="1" t="s">
        <v>29</v>
      </c>
      <c r="AC2334" s="1" t="s">
        <v>40</v>
      </c>
      <c r="AD2334" s="1" t="s">
        <v>19</v>
      </c>
      <c r="AE2334" s="2">
        <v>40212</v>
      </c>
    </row>
    <row r="2335" spans="1:31" x14ac:dyDescent="0.25">
      <c r="A2335">
        <f t="shared" si="331"/>
        <v>2334</v>
      </c>
      <c r="B2335" s="1">
        <v>32164</v>
      </c>
      <c r="C2335" s="2">
        <v>40211</v>
      </c>
      <c r="D2335" s="1" t="s">
        <v>27</v>
      </c>
      <c r="E2335" s="1" t="str">
        <f t="shared" si="324"/>
        <v>*</v>
      </c>
      <c r="F2335" s="1" t="str">
        <f t="shared" si="325"/>
        <v>*</v>
      </c>
      <c r="G2335" s="1" t="str">
        <f t="shared" si="326"/>
        <v>*</v>
      </c>
      <c r="J2335" s="1" t="str">
        <f t="shared" si="327"/>
        <v>*</v>
      </c>
      <c r="P2335" s="1">
        <v>34</v>
      </c>
      <c r="Q2335" s="1">
        <f t="shared" si="332"/>
        <v>0.04</v>
      </c>
      <c r="T2335" s="4">
        <v>111.83</v>
      </c>
      <c r="U2335" s="9">
        <f t="shared" si="328"/>
        <v>0</v>
      </c>
      <c r="V2335" s="4">
        <f t="shared" si="329"/>
        <v>3.2891176470588235</v>
      </c>
      <c r="W2335" s="1" t="s">
        <v>21</v>
      </c>
      <c r="X2335" s="1">
        <v>3.97</v>
      </c>
      <c r="Y2335" s="4">
        <f t="shared" si="330"/>
        <v>115.8</v>
      </c>
      <c r="Z2335" s="1" t="s">
        <v>46</v>
      </c>
      <c r="AA2335" s="1" t="s">
        <v>23</v>
      </c>
      <c r="AB2335" s="1" t="s">
        <v>29</v>
      </c>
      <c r="AC2335" s="1" t="s">
        <v>30</v>
      </c>
      <c r="AD2335" s="1" t="s">
        <v>31</v>
      </c>
      <c r="AE2335" s="2">
        <v>40212</v>
      </c>
    </row>
    <row r="2336" spans="1:31" x14ac:dyDescent="0.25">
      <c r="A2336">
        <f t="shared" si="331"/>
        <v>2335</v>
      </c>
      <c r="B2336" s="1">
        <v>3687</v>
      </c>
      <c r="C2336" s="2">
        <v>40211</v>
      </c>
      <c r="D2336" s="1" t="s">
        <v>32</v>
      </c>
      <c r="E2336" s="1" t="str">
        <f t="shared" si="324"/>
        <v>***</v>
      </c>
      <c r="F2336" s="1" t="str">
        <f t="shared" si="325"/>
        <v>***</v>
      </c>
      <c r="G2336" s="1" t="str">
        <f t="shared" si="326"/>
        <v>***</v>
      </c>
      <c r="J2336" s="1" t="str">
        <f t="shared" si="327"/>
        <v>***</v>
      </c>
      <c r="P2336" s="1">
        <v>25</v>
      </c>
      <c r="Q2336" s="1">
        <f t="shared" si="332"/>
        <v>3.5000000000000003E-2</v>
      </c>
      <c r="T2336" s="4">
        <v>79.37</v>
      </c>
      <c r="U2336" s="9">
        <f t="shared" si="328"/>
        <v>0</v>
      </c>
      <c r="V2336" s="4">
        <f t="shared" si="329"/>
        <v>3.1748000000000003</v>
      </c>
      <c r="W2336" s="1" t="s">
        <v>21</v>
      </c>
      <c r="X2336" s="1">
        <v>1.35</v>
      </c>
      <c r="Y2336" s="4">
        <f t="shared" si="330"/>
        <v>80.72</v>
      </c>
      <c r="Z2336" s="1" t="s">
        <v>15</v>
      </c>
      <c r="AA2336" s="1" t="s">
        <v>37</v>
      </c>
      <c r="AB2336" s="1" t="s">
        <v>29</v>
      </c>
      <c r="AC2336" s="1" t="s">
        <v>61</v>
      </c>
      <c r="AD2336" s="1" t="s">
        <v>31</v>
      </c>
      <c r="AE2336" s="2">
        <v>40211</v>
      </c>
    </row>
    <row r="2337" spans="1:31" x14ac:dyDescent="0.25">
      <c r="A2337">
        <f t="shared" si="331"/>
        <v>2336</v>
      </c>
      <c r="B2337" s="1">
        <v>32164</v>
      </c>
      <c r="C2337" s="2">
        <v>40211</v>
      </c>
      <c r="D2337" s="1" t="s">
        <v>27</v>
      </c>
      <c r="E2337" s="1" t="str">
        <f t="shared" si="324"/>
        <v>*</v>
      </c>
      <c r="F2337" s="1" t="str">
        <f t="shared" si="325"/>
        <v>*</v>
      </c>
      <c r="G2337" s="1" t="str">
        <f t="shared" si="326"/>
        <v>*</v>
      </c>
      <c r="J2337" s="1" t="str">
        <f t="shared" si="327"/>
        <v>*</v>
      </c>
      <c r="P2337" s="1">
        <v>12</v>
      </c>
      <c r="Q2337" s="1">
        <f t="shared" si="332"/>
        <v>0.02</v>
      </c>
      <c r="T2337" s="4">
        <v>77.010000000000005</v>
      </c>
      <c r="U2337" s="9">
        <f t="shared" si="328"/>
        <v>0</v>
      </c>
      <c r="V2337" s="4">
        <f t="shared" si="329"/>
        <v>6.4175000000000004</v>
      </c>
      <c r="W2337" s="1" t="s">
        <v>21</v>
      </c>
      <c r="X2337" s="1">
        <v>4.96</v>
      </c>
      <c r="Y2337" s="4">
        <f t="shared" si="330"/>
        <v>81.97</v>
      </c>
      <c r="Z2337" s="1" t="s">
        <v>46</v>
      </c>
      <c r="AA2337" s="1" t="s">
        <v>23</v>
      </c>
      <c r="AB2337" s="1" t="s">
        <v>29</v>
      </c>
      <c r="AC2337" s="1" t="s">
        <v>40</v>
      </c>
      <c r="AD2337" s="1" t="s">
        <v>19</v>
      </c>
      <c r="AE2337" s="2">
        <v>40212</v>
      </c>
    </row>
    <row r="2338" spans="1:31" x14ac:dyDescent="0.25">
      <c r="A2338">
        <f t="shared" si="331"/>
        <v>2337</v>
      </c>
      <c r="B2338" s="1">
        <v>52322</v>
      </c>
      <c r="C2338" s="2">
        <v>40211</v>
      </c>
      <c r="D2338" s="1" t="s">
        <v>13</v>
      </c>
      <c r="E2338" s="1" t="str">
        <f t="shared" si="324"/>
        <v>*</v>
      </c>
      <c r="F2338" s="1" t="str">
        <f t="shared" si="325"/>
        <v>*</v>
      </c>
      <c r="G2338" s="1" t="str">
        <f t="shared" si="326"/>
        <v>*</v>
      </c>
      <c r="J2338" s="1" t="str">
        <f t="shared" si="327"/>
        <v>*</v>
      </c>
      <c r="P2338" s="1">
        <v>1</v>
      </c>
      <c r="Q2338" s="1">
        <f t="shared" si="332"/>
        <v>0.01</v>
      </c>
      <c r="T2338" s="4">
        <v>5.7</v>
      </c>
      <c r="U2338" s="9">
        <f t="shared" si="328"/>
        <v>0</v>
      </c>
      <c r="V2338" s="4">
        <f t="shared" si="329"/>
        <v>5.7</v>
      </c>
      <c r="W2338" s="1" t="s">
        <v>21</v>
      </c>
      <c r="X2338" s="1">
        <v>2</v>
      </c>
      <c r="Y2338" s="4">
        <f t="shared" si="330"/>
        <v>7.7</v>
      </c>
      <c r="Z2338" s="1" t="s">
        <v>22</v>
      </c>
      <c r="AA2338" s="1" t="s">
        <v>16</v>
      </c>
      <c r="AB2338" s="1" t="s">
        <v>29</v>
      </c>
      <c r="AC2338" s="1" t="s">
        <v>61</v>
      </c>
      <c r="AD2338" s="1" t="s">
        <v>31</v>
      </c>
      <c r="AE2338" s="2">
        <v>40218</v>
      </c>
    </row>
    <row r="2339" spans="1:31" x14ac:dyDescent="0.25">
      <c r="A2339">
        <f t="shared" si="331"/>
        <v>2338</v>
      </c>
      <c r="B2339" s="1">
        <v>24197</v>
      </c>
      <c r="C2339" s="2">
        <v>40212</v>
      </c>
      <c r="D2339" s="1" t="s">
        <v>13</v>
      </c>
      <c r="E2339" s="1" t="str">
        <f t="shared" si="324"/>
        <v>*</v>
      </c>
      <c r="F2339" s="1" t="str">
        <f t="shared" si="325"/>
        <v>*</v>
      </c>
      <c r="G2339" s="1" t="str">
        <f t="shared" si="326"/>
        <v>*</v>
      </c>
      <c r="J2339" s="1" t="str">
        <f t="shared" si="327"/>
        <v>*</v>
      </c>
      <c r="P2339" s="1">
        <v>41</v>
      </c>
      <c r="Q2339" s="1">
        <f t="shared" si="332"/>
        <v>0.05</v>
      </c>
      <c r="T2339" s="4">
        <v>2354.4</v>
      </c>
      <c r="U2339" s="9">
        <f t="shared" si="328"/>
        <v>1</v>
      </c>
      <c r="V2339" s="4">
        <f t="shared" si="329"/>
        <v>57.424390243902444</v>
      </c>
      <c r="W2339" s="1" t="s">
        <v>14</v>
      </c>
      <c r="X2339" s="1">
        <v>6.55</v>
      </c>
      <c r="Y2339" s="4">
        <f t="shared" si="330"/>
        <v>2360.9500000000003</v>
      </c>
      <c r="Z2339" s="1" t="s">
        <v>22</v>
      </c>
      <c r="AA2339" s="1" t="s">
        <v>23</v>
      </c>
      <c r="AB2339" s="1" t="s">
        <v>24</v>
      </c>
      <c r="AC2339" s="1" t="s">
        <v>38</v>
      </c>
      <c r="AD2339" s="1" t="s">
        <v>19</v>
      </c>
      <c r="AE2339" s="2">
        <v>40219</v>
      </c>
    </row>
    <row r="2340" spans="1:31" x14ac:dyDescent="0.25">
      <c r="A2340">
        <f t="shared" si="331"/>
        <v>2339</v>
      </c>
      <c r="B2340" s="1">
        <v>56931</v>
      </c>
      <c r="C2340" s="2">
        <v>40212</v>
      </c>
      <c r="D2340" s="1" t="s">
        <v>20</v>
      </c>
      <c r="E2340" s="1" t="str">
        <f t="shared" si="324"/>
        <v>*</v>
      </c>
      <c r="F2340" s="1" t="str">
        <f t="shared" si="325"/>
        <v>**</v>
      </c>
      <c r="G2340" s="1" t="str">
        <f t="shared" si="326"/>
        <v>**</v>
      </c>
      <c r="J2340" s="1" t="str">
        <f t="shared" si="327"/>
        <v>**</v>
      </c>
      <c r="P2340" s="1">
        <v>34</v>
      </c>
      <c r="Q2340" s="1">
        <f t="shared" si="332"/>
        <v>0.04</v>
      </c>
      <c r="T2340" s="4">
        <v>232.41550000000001</v>
      </c>
      <c r="U2340" s="9">
        <f t="shared" si="328"/>
        <v>0</v>
      </c>
      <c r="V2340" s="4">
        <f t="shared" si="329"/>
        <v>6.83575</v>
      </c>
      <c r="W2340" s="1" t="s">
        <v>21</v>
      </c>
      <c r="X2340" s="1">
        <v>5.03</v>
      </c>
      <c r="Y2340" s="4">
        <f t="shared" si="330"/>
        <v>237.44550000000001</v>
      </c>
      <c r="Z2340" s="1" t="s">
        <v>44</v>
      </c>
      <c r="AA2340" s="1" t="s">
        <v>23</v>
      </c>
      <c r="AB2340" s="1" t="s">
        <v>24</v>
      </c>
      <c r="AC2340" s="1" t="s">
        <v>25</v>
      </c>
      <c r="AD2340" s="1" t="s">
        <v>26</v>
      </c>
      <c r="AE2340" s="2">
        <v>40214</v>
      </c>
    </row>
    <row r="2341" spans="1:31" x14ac:dyDescent="0.25">
      <c r="A2341">
        <f t="shared" si="331"/>
        <v>2340</v>
      </c>
      <c r="B2341" s="1">
        <v>24197</v>
      </c>
      <c r="C2341" s="2">
        <v>40212</v>
      </c>
      <c r="D2341" s="1" t="s">
        <v>13</v>
      </c>
      <c r="E2341" s="1" t="str">
        <f t="shared" si="324"/>
        <v>*</v>
      </c>
      <c r="F2341" s="1" t="str">
        <f t="shared" si="325"/>
        <v>*</v>
      </c>
      <c r="G2341" s="1" t="str">
        <f t="shared" si="326"/>
        <v>*</v>
      </c>
      <c r="J2341" s="1" t="str">
        <f t="shared" si="327"/>
        <v>*</v>
      </c>
      <c r="P2341" s="1">
        <v>2</v>
      </c>
      <c r="Q2341" s="1">
        <f t="shared" si="332"/>
        <v>0.01</v>
      </c>
      <c r="T2341" s="4">
        <v>35.640500000000003</v>
      </c>
      <c r="U2341" s="9">
        <f t="shared" si="328"/>
        <v>0</v>
      </c>
      <c r="V2341" s="4">
        <f t="shared" si="329"/>
        <v>17.820250000000001</v>
      </c>
      <c r="W2341" s="1" t="s">
        <v>21</v>
      </c>
      <c r="X2341" s="1">
        <v>1.25</v>
      </c>
      <c r="Y2341" s="4">
        <f t="shared" si="330"/>
        <v>36.890500000000003</v>
      </c>
      <c r="Z2341" s="1" t="s">
        <v>22</v>
      </c>
      <c r="AA2341" s="1" t="s">
        <v>23</v>
      </c>
      <c r="AB2341" s="1" t="s">
        <v>24</v>
      </c>
      <c r="AC2341" s="1" t="s">
        <v>25</v>
      </c>
      <c r="AD2341" s="1" t="s">
        <v>41</v>
      </c>
      <c r="AE2341" s="2">
        <v>40219</v>
      </c>
    </row>
    <row r="2342" spans="1:31" x14ac:dyDescent="0.25">
      <c r="A2342">
        <f t="shared" si="331"/>
        <v>2341</v>
      </c>
      <c r="B2342" s="1">
        <v>10630</v>
      </c>
      <c r="C2342" s="2">
        <v>40213</v>
      </c>
      <c r="D2342" s="1" t="s">
        <v>36</v>
      </c>
      <c r="E2342" s="1" t="str">
        <f t="shared" si="324"/>
        <v>*</v>
      </c>
      <c r="F2342" s="1" t="str">
        <f t="shared" si="325"/>
        <v>*</v>
      </c>
      <c r="G2342" s="1" t="str">
        <f t="shared" si="326"/>
        <v>*</v>
      </c>
      <c r="J2342" s="1" t="str">
        <f t="shared" si="327"/>
        <v>*</v>
      </c>
      <c r="P2342" s="1">
        <v>44</v>
      </c>
      <c r="Q2342" s="1">
        <f t="shared" si="332"/>
        <v>0.05</v>
      </c>
      <c r="T2342" s="4">
        <v>2773.84</v>
      </c>
      <c r="U2342" s="9">
        <f t="shared" si="328"/>
        <v>1</v>
      </c>
      <c r="V2342" s="4">
        <f t="shared" si="329"/>
        <v>63.041818181818186</v>
      </c>
      <c r="W2342" s="1" t="s">
        <v>33</v>
      </c>
      <c r="X2342" s="1">
        <v>36.61</v>
      </c>
      <c r="Y2342" s="4">
        <f t="shared" si="330"/>
        <v>2810.4500000000003</v>
      </c>
      <c r="Z2342" s="1" t="s">
        <v>54</v>
      </c>
      <c r="AA2342" s="1" t="s">
        <v>28</v>
      </c>
      <c r="AB2342" s="1" t="s">
        <v>17</v>
      </c>
      <c r="AC2342" s="1" t="s">
        <v>62</v>
      </c>
      <c r="AD2342" s="1" t="s">
        <v>59</v>
      </c>
      <c r="AE2342" s="2">
        <v>40215</v>
      </c>
    </row>
    <row r="2343" spans="1:31" x14ac:dyDescent="0.25">
      <c r="A2343">
        <f t="shared" si="331"/>
        <v>2342</v>
      </c>
      <c r="B2343" s="1">
        <v>27141</v>
      </c>
      <c r="C2343" s="2">
        <v>40213</v>
      </c>
      <c r="D2343" s="1" t="s">
        <v>27</v>
      </c>
      <c r="E2343" s="1" t="str">
        <f t="shared" si="324"/>
        <v>*</v>
      </c>
      <c r="F2343" s="1" t="str">
        <f t="shared" si="325"/>
        <v>*</v>
      </c>
      <c r="G2343" s="1" t="str">
        <f t="shared" si="326"/>
        <v>*</v>
      </c>
      <c r="J2343" s="1" t="str">
        <f t="shared" si="327"/>
        <v>*</v>
      </c>
      <c r="P2343" s="1">
        <v>28</v>
      </c>
      <c r="Q2343" s="1">
        <f t="shared" si="332"/>
        <v>3.5000000000000003E-2</v>
      </c>
      <c r="T2343" s="4">
        <v>1645.51</v>
      </c>
      <c r="U2343" s="9">
        <f t="shared" si="328"/>
        <v>1</v>
      </c>
      <c r="V2343" s="4">
        <f t="shared" si="329"/>
        <v>58.768214285714286</v>
      </c>
      <c r="W2343" s="1" t="s">
        <v>21</v>
      </c>
      <c r="X2343" s="1">
        <v>9.7100000000000009</v>
      </c>
      <c r="Y2343" s="4">
        <f t="shared" si="330"/>
        <v>1655.22</v>
      </c>
      <c r="Z2343" s="1" t="s">
        <v>49</v>
      </c>
      <c r="AA2343" s="1" t="s">
        <v>28</v>
      </c>
      <c r="AB2343" s="1" t="s">
        <v>29</v>
      </c>
      <c r="AC2343" s="1" t="s">
        <v>55</v>
      </c>
      <c r="AD2343" s="1" t="s">
        <v>19</v>
      </c>
      <c r="AE2343" s="2">
        <v>40214</v>
      </c>
    </row>
    <row r="2344" spans="1:31" x14ac:dyDescent="0.25">
      <c r="A2344">
        <f t="shared" si="331"/>
        <v>2343</v>
      </c>
      <c r="B2344" s="1">
        <v>12067</v>
      </c>
      <c r="C2344" s="2">
        <v>40213</v>
      </c>
      <c r="D2344" s="1" t="s">
        <v>32</v>
      </c>
      <c r="E2344" s="1" t="str">
        <f t="shared" si="324"/>
        <v>***</v>
      </c>
      <c r="F2344" s="1" t="str">
        <f t="shared" si="325"/>
        <v>***</v>
      </c>
      <c r="G2344" s="1" t="str">
        <f t="shared" si="326"/>
        <v>***</v>
      </c>
      <c r="J2344" s="1" t="str">
        <f t="shared" si="327"/>
        <v>***</v>
      </c>
      <c r="P2344" s="1">
        <v>12</v>
      </c>
      <c r="Q2344" s="1">
        <f t="shared" si="332"/>
        <v>0.02</v>
      </c>
      <c r="T2344" s="4">
        <v>1211.72</v>
      </c>
      <c r="U2344" s="9">
        <f t="shared" si="328"/>
        <v>1</v>
      </c>
      <c r="V2344" s="4">
        <f t="shared" si="329"/>
        <v>100.97666666666667</v>
      </c>
      <c r="W2344" s="1" t="s">
        <v>21</v>
      </c>
      <c r="X2344" s="1">
        <v>8.99</v>
      </c>
      <c r="Y2344" s="4">
        <f t="shared" si="330"/>
        <v>1220.71</v>
      </c>
      <c r="Z2344" s="1" t="s">
        <v>49</v>
      </c>
      <c r="AA2344" s="1" t="s">
        <v>23</v>
      </c>
      <c r="AB2344" s="1" t="s">
        <v>17</v>
      </c>
      <c r="AC2344" s="1" t="s">
        <v>18</v>
      </c>
      <c r="AD2344" s="1" t="s">
        <v>41</v>
      </c>
      <c r="AE2344" s="2">
        <v>40214</v>
      </c>
    </row>
    <row r="2345" spans="1:31" x14ac:dyDescent="0.25">
      <c r="A2345">
        <f t="shared" si="331"/>
        <v>2344</v>
      </c>
      <c r="B2345" s="1">
        <v>27141</v>
      </c>
      <c r="C2345" s="2">
        <v>40213</v>
      </c>
      <c r="D2345" s="1" t="s">
        <v>27</v>
      </c>
      <c r="E2345" s="1" t="str">
        <f t="shared" si="324"/>
        <v>*</v>
      </c>
      <c r="F2345" s="1" t="str">
        <f t="shared" si="325"/>
        <v>*</v>
      </c>
      <c r="G2345" s="1" t="str">
        <f t="shared" si="326"/>
        <v>*</v>
      </c>
      <c r="J2345" s="1" t="str">
        <f t="shared" si="327"/>
        <v>*</v>
      </c>
      <c r="P2345" s="1">
        <v>25</v>
      </c>
      <c r="Q2345" s="1">
        <f t="shared" si="332"/>
        <v>3.5000000000000003E-2</v>
      </c>
      <c r="T2345" s="4">
        <v>495.8</v>
      </c>
      <c r="U2345" s="9">
        <f t="shared" si="328"/>
        <v>0</v>
      </c>
      <c r="V2345" s="4">
        <f t="shared" si="329"/>
        <v>19.832000000000001</v>
      </c>
      <c r="W2345" s="1" t="s">
        <v>21</v>
      </c>
      <c r="X2345" s="1">
        <v>6.38</v>
      </c>
      <c r="Y2345" s="4">
        <f t="shared" si="330"/>
        <v>502.18</v>
      </c>
      <c r="Z2345" s="1" t="s">
        <v>49</v>
      </c>
      <c r="AA2345" s="1" t="s">
        <v>28</v>
      </c>
      <c r="AB2345" s="1" t="s">
        <v>17</v>
      </c>
      <c r="AC2345" s="1" t="s">
        <v>18</v>
      </c>
      <c r="AD2345" s="1" t="s">
        <v>19</v>
      </c>
      <c r="AE2345" s="2">
        <v>40214</v>
      </c>
    </row>
    <row r="2346" spans="1:31" x14ac:dyDescent="0.25">
      <c r="A2346">
        <f t="shared" si="331"/>
        <v>2345</v>
      </c>
      <c r="B2346" s="1">
        <v>12067</v>
      </c>
      <c r="C2346" s="2">
        <v>40213</v>
      </c>
      <c r="D2346" s="1" t="s">
        <v>32</v>
      </c>
      <c r="E2346" s="1" t="str">
        <f t="shared" si="324"/>
        <v>***</v>
      </c>
      <c r="F2346" s="1" t="str">
        <f t="shared" si="325"/>
        <v>***</v>
      </c>
      <c r="G2346" s="1" t="str">
        <f t="shared" si="326"/>
        <v>***</v>
      </c>
      <c r="J2346" s="1" t="str">
        <f t="shared" si="327"/>
        <v>***</v>
      </c>
      <c r="P2346" s="1">
        <v>7</v>
      </c>
      <c r="Q2346" s="1">
        <f t="shared" si="332"/>
        <v>0.01</v>
      </c>
      <c r="T2346" s="4">
        <v>407.11599999999999</v>
      </c>
      <c r="U2346" s="9">
        <f t="shared" si="328"/>
        <v>0</v>
      </c>
      <c r="V2346" s="4">
        <f t="shared" si="329"/>
        <v>58.15942857142857</v>
      </c>
      <c r="W2346" s="1" t="s">
        <v>21</v>
      </c>
      <c r="X2346" s="1">
        <v>19.989999999999998</v>
      </c>
      <c r="Y2346" s="4">
        <f t="shared" si="330"/>
        <v>427.10599999999999</v>
      </c>
      <c r="Z2346" s="1" t="s">
        <v>49</v>
      </c>
      <c r="AA2346" s="1" t="s">
        <v>23</v>
      </c>
      <c r="AB2346" s="1" t="s">
        <v>24</v>
      </c>
      <c r="AC2346" s="1" t="s">
        <v>25</v>
      </c>
      <c r="AD2346" s="1" t="s">
        <v>19</v>
      </c>
      <c r="AE2346" s="2">
        <v>40214</v>
      </c>
    </row>
    <row r="2347" spans="1:31" x14ac:dyDescent="0.25">
      <c r="A2347">
        <f t="shared" si="331"/>
        <v>2346</v>
      </c>
      <c r="B2347" s="1">
        <v>12067</v>
      </c>
      <c r="C2347" s="2">
        <v>40213</v>
      </c>
      <c r="D2347" s="1" t="s">
        <v>32</v>
      </c>
      <c r="E2347" s="1" t="str">
        <f t="shared" si="324"/>
        <v>***</v>
      </c>
      <c r="F2347" s="1" t="str">
        <f t="shared" si="325"/>
        <v>***</v>
      </c>
      <c r="G2347" s="1" t="str">
        <f t="shared" si="326"/>
        <v>***</v>
      </c>
      <c r="J2347" s="1" t="str">
        <f t="shared" si="327"/>
        <v>***</v>
      </c>
      <c r="P2347" s="1">
        <v>45</v>
      </c>
      <c r="Q2347" s="1">
        <f t="shared" si="332"/>
        <v>0.05</v>
      </c>
      <c r="T2347" s="4">
        <v>271.06</v>
      </c>
      <c r="U2347" s="9">
        <f t="shared" si="328"/>
        <v>0</v>
      </c>
      <c r="V2347" s="4">
        <f t="shared" si="329"/>
        <v>6.0235555555555553</v>
      </c>
      <c r="W2347" s="1" t="s">
        <v>21</v>
      </c>
      <c r="X2347" s="1">
        <v>5.01</v>
      </c>
      <c r="Y2347" s="4">
        <f t="shared" si="330"/>
        <v>276.07</v>
      </c>
      <c r="Z2347" s="1" t="s">
        <v>49</v>
      </c>
      <c r="AA2347" s="1" t="s">
        <v>23</v>
      </c>
      <c r="AB2347" s="1" t="s">
        <v>29</v>
      </c>
      <c r="AC2347" s="1" t="s">
        <v>43</v>
      </c>
      <c r="AD2347" s="1" t="s">
        <v>19</v>
      </c>
      <c r="AE2347" s="2">
        <v>40213</v>
      </c>
    </row>
    <row r="2348" spans="1:31" x14ac:dyDescent="0.25">
      <c r="A2348">
        <f t="shared" si="331"/>
        <v>2347</v>
      </c>
      <c r="B2348" s="1">
        <v>1222</v>
      </c>
      <c r="C2348" s="2">
        <v>40213</v>
      </c>
      <c r="D2348" s="1" t="s">
        <v>36</v>
      </c>
      <c r="E2348" s="1" t="str">
        <f t="shared" si="324"/>
        <v>*</v>
      </c>
      <c r="F2348" s="1" t="str">
        <f t="shared" si="325"/>
        <v>*</v>
      </c>
      <c r="G2348" s="1" t="str">
        <f t="shared" si="326"/>
        <v>*</v>
      </c>
      <c r="J2348" s="1" t="str">
        <f t="shared" si="327"/>
        <v>*</v>
      </c>
      <c r="P2348" s="1">
        <v>48</v>
      </c>
      <c r="Q2348" s="1">
        <f t="shared" si="332"/>
        <v>0.05</v>
      </c>
      <c r="T2348" s="4">
        <v>257.39</v>
      </c>
      <c r="U2348" s="9">
        <f t="shared" si="328"/>
        <v>0</v>
      </c>
      <c r="V2348" s="4">
        <f t="shared" si="329"/>
        <v>5.3622916666666667</v>
      </c>
      <c r="W2348" s="1" t="s">
        <v>21</v>
      </c>
      <c r="X2348" s="1">
        <v>5.57</v>
      </c>
      <c r="Y2348" s="4">
        <f t="shared" si="330"/>
        <v>262.95999999999998</v>
      </c>
      <c r="Z2348" s="1" t="s">
        <v>46</v>
      </c>
      <c r="AA2348" s="1" t="s">
        <v>37</v>
      </c>
      <c r="AB2348" s="1" t="s">
        <v>29</v>
      </c>
      <c r="AC2348" s="1" t="s">
        <v>40</v>
      </c>
      <c r="AD2348" s="1" t="s">
        <v>19</v>
      </c>
      <c r="AE2348" s="2">
        <v>40213</v>
      </c>
    </row>
    <row r="2349" spans="1:31" x14ac:dyDescent="0.25">
      <c r="A2349">
        <f t="shared" si="331"/>
        <v>2348</v>
      </c>
      <c r="B2349" s="1">
        <v>12067</v>
      </c>
      <c r="C2349" s="2">
        <v>40213</v>
      </c>
      <c r="D2349" s="1" t="s">
        <v>32</v>
      </c>
      <c r="E2349" s="1" t="str">
        <f t="shared" si="324"/>
        <v>***</v>
      </c>
      <c r="F2349" s="1" t="str">
        <f t="shared" si="325"/>
        <v>***</v>
      </c>
      <c r="G2349" s="1" t="str">
        <f t="shared" si="326"/>
        <v>***</v>
      </c>
      <c r="J2349" s="1" t="str">
        <f t="shared" si="327"/>
        <v>***</v>
      </c>
      <c r="P2349" s="1">
        <v>9</v>
      </c>
      <c r="Q2349" s="1">
        <f t="shared" si="332"/>
        <v>0.01</v>
      </c>
      <c r="T2349" s="4">
        <v>75.260000000000005</v>
      </c>
      <c r="U2349" s="9">
        <f t="shared" si="328"/>
        <v>0</v>
      </c>
      <c r="V2349" s="4">
        <f t="shared" si="329"/>
        <v>8.362222222222222</v>
      </c>
      <c r="W2349" s="1" t="s">
        <v>21</v>
      </c>
      <c r="X2349" s="1">
        <v>5.83</v>
      </c>
      <c r="Y2349" s="4">
        <f t="shared" si="330"/>
        <v>81.09</v>
      </c>
      <c r="Z2349" s="1" t="s">
        <v>49</v>
      </c>
      <c r="AA2349" s="1" t="s">
        <v>23</v>
      </c>
      <c r="AB2349" s="1" t="s">
        <v>29</v>
      </c>
      <c r="AC2349" s="1" t="s">
        <v>40</v>
      </c>
      <c r="AD2349" s="1" t="s">
        <v>31</v>
      </c>
      <c r="AE2349" s="2">
        <v>40214</v>
      </c>
    </row>
    <row r="2350" spans="1:31" x14ac:dyDescent="0.25">
      <c r="A2350">
        <f t="shared" si="331"/>
        <v>2349</v>
      </c>
      <c r="B2350" s="1">
        <v>12067</v>
      </c>
      <c r="C2350" s="2">
        <v>40213</v>
      </c>
      <c r="D2350" s="1" t="s">
        <v>32</v>
      </c>
      <c r="E2350" s="1" t="str">
        <f t="shared" si="324"/>
        <v>***</v>
      </c>
      <c r="F2350" s="1" t="str">
        <f t="shared" si="325"/>
        <v>***</v>
      </c>
      <c r="G2350" s="1" t="str">
        <f t="shared" si="326"/>
        <v>***</v>
      </c>
      <c r="J2350" s="1" t="str">
        <f t="shared" si="327"/>
        <v>***</v>
      </c>
      <c r="P2350" s="1">
        <v>6</v>
      </c>
      <c r="Q2350" s="1">
        <f t="shared" si="332"/>
        <v>0.01</v>
      </c>
      <c r="T2350" s="4">
        <v>58.84</v>
      </c>
      <c r="U2350" s="9">
        <f t="shared" si="328"/>
        <v>0</v>
      </c>
      <c r="V2350" s="4">
        <f t="shared" si="329"/>
        <v>9.8066666666666666</v>
      </c>
      <c r="W2350" s="1" t="s">
        <v>21</v>
      </c>
      <c r="X2350" s="1">
        <v>3.72</v>
      </c>
      <c r="Y2350" s="4">
        <f t="shared" si="330"/>
        <v>62.56</v>
      </c>
      <c r="Z2350" s="1" t="s">
        <v>49</v>
      </c>
      <c r="AA2350" s="1" t="s">
        <v>23</v>
      </c>
      <c r="AB2350" s="1" t="s">
        <v>17</v>
      </c>
      <c r="AC2350" s="1" t="s">
        <v>18</v>
      </c>
      <c r="AD2350" s="1" t="s">
        <v>41</v>
      </c>
      <c r="AE2350" s="2">
        <v>40214</v>
      </c>
    </row>
    <row r="2351" spans="1:31" x14ac:dyDescent="0.25">
      <c r="A2351">
        <f t="shared" si="331"/>
        <v>2350</v>
      </c>
      <c r="B2351" s="1">
        <v>18055</v>
      </c>
      <c r="C2351" s="2">
        <v>40213</v>
      </c>
      <c r="D2351" s="1" t="s">
        <v>32</v>
      </c>
      <c r="E2351" s="1" t="str">
        <f t="shared" si="324"/>
        <v>***</v>
      </c>
      <c r="F2351" s="1" t="str">
        <f t="shared" si="325"/>
        <v>***</v>
      </c>
      <c r="G2351" s="1" t="str">
        <f t="shared" si="326"/>
        <v>***</v>
      </c>
      <c r="J2351" s="1" t="str">
        <f t="shared" si="327"/>
        <v>***</v>
      </c>
      <c r="P2351" s="1">
        <v>3</v>
      </c>
      <c r="Q2351" s="1">
        <f t="shared" si="332"/>
        <v>0.01</v>
      </c>
      <c r="T2351" s="4">
        <v>19.98</v>
      </c>
      <c r="U2351" s="9">
        <f t="shared" si="328"/>
        <v>0</v>
      </c>
      <c r="V2351" s="4">
        <f t="shared" si="329"/>
        <v>6.66</v>
      </c>
      <c r="W2351" s="1" t="s">
        <v>21</v>
      </c>
      <c r="X2351" s="1">
        <v>4.75</v>
      </c>
      <c r="Y2351" s="4">
        <f t="shared" si="330"/>
        <v>24.73</v>
      </c>
      <c r="Z2351" s="1" t="s">
        <v>54</v>
      </c>
      <c r="AA2351" s="1" t="s">
        <v>28</v>
      </c>
      <c r="AB2351" s="1" t="s">
        <v>29</v>
      </c>
      <c r="AC2351" s="1" t="s">
        <v>40</v>
      </c>
      <c r="AD2351" s="1" t="s">
        <v>19</v>
      </c>
      <c r="AE2351" s="2">
        <v>40215</v>
      </c>
    </row>
    <row r="2352" spans="1:31" x14ac:dyDescent="0.25">
      <c r="A2352">
        <f t="shared" si="331"/>
        <v>2351</v>
      </c>
      <c r="B2352" s="1">
        <v>39110</v>
      </c>
      <c r="C2352" s="2">
        <v>40214</v>
      </c>
      <c r="D2352" s="1" t="s">
        <v>36</v>
      </c>
      <c r="E2352" s="1" t="str">
        <f t="shared" si="324"/>
        <v>*</v>
      </c>
      <c r="F2352" s="1" t="str">
        <f t="shared" si="325"/>
        <v>*</v>
      </c>
      <c r="G2352" s="1" t="str">
        <f t="shared" si="326"/>
        <v>*</v>
      </c>
      <c r="J2352" s="1" t="str">
        <f t="shared" si="327"/>
        <v>*</v>
      </c>
      <c r="P2352" s="1">
        <v>14</v>
      </c>
      <c r="Q2352" s="1">
        <f t="shared" si="332"/>
        <v>0.02</v>
      </c>
      <c r="T2352" s="4">
        <v>2595.0700000000002</v>
      </c>
      <c r="U2352" s="9">
        <f t="shared" si="328"/>
        <v>1</v>
      </c>
      <c r="V2352" s="4">
        <f t="shared" si="329"/>
        <v>185.36214285714286</v>
      </c>
      <c r="W2352" s="1" t="s">
        <v>21</v>
      </c>
      <c r="X2352" s="1">
        <v>11.54</v>
      </c>
      <c r="Y2352" s="4">
        <f t="shared" si="330"/>
        <v>2606.61</v>
      </c>
      <c r="Z2352" s="1" t="s">
        <v>15</v>
      </c>
      <c r="AA2352" s="1" t="s">
        <v>37</v>
      </c>
      <c r="AB2352" s="1" t="s">
        <v>17</v>
      </c>
      <c r="AC2352" s="1" t="s">
        <v>18</v>
      </c>
      <c r="AD2352" s="1" t="s">
        <v>48</v>
      </c>
      <c r="AE2352" s="2">
        <v>40214</v>
      </c>
    </row>
    <row r="2353" spans="1:31" x14ac:dyDescent="0.25">
      <c r="A2353">
        <f t="shared" si="331"/>
        <v>2352</v>
      </c>
      <c r="B2353" s="1">
        <v>42500</v>
      </c>
      <c r="C2353" s="2">
        <v>40214</v>
      </c>
      <c r="D2353" s="1" t="s">
        <v>27</v>
      </c>
      <c r="E2353" s="1" t="str">
        <f t="shared" si="324"/>
        <v>*</v>
      </c>
      <c r="F2353" s="1" t="str">
        <f t="shared" si="325"/>
        <v>*</v>
      </c>
      <c r="G2353" s="1" t="str">
        <f t="shared" si="326"/>
        <v>*</v>
      </c>
      <c r="J2353" s="1" t="str">
        <f t="shared" si="327"/>
        <v>*</v>
      </c>
      <c r="P2353" s="1">
        <v>39</v>
      </c>
      <c r="Q2353" s="1">
        <f t="shared" si="332"/>
        <v>0.04</v>
      </c>
      <c r="T2353" s="4">
        <v>1836.06</v>
      </c>
      <c r="U2353" s="9">
        <f t="shared" si="328"/>
        <v>1</v>
      </c>
      <c r="V2353" s="4">
        <f t="shared" si="329"/>
        <v>47.078461538461539</v>
      </c>
      <c r="W2353" s="1" t="s">
        <v>21</v>
      </c>
      <c r="X2353" s="1">
        <v>4.5</v>
      </c>
      <c r="Y2353" s="4">
        <f t="shared" si="330"/>
        <v>1840.56</v>
      </c>
      <c r="Z2353" s="1" t="s">
        <v>15</v>
      </c>
      <c r="AA2353" s="1" t="s">
        <v>37</v>
      </c>
      <c r="AB2353" s="1" t="s">
        <v>29</v>
      </c>
      <c r="AC2353" s="1" t="s">
        <v>63</v>
      </c>
      <c r="AD2353" s="1" t="s">
        <v>19</v>
      </c>
      <c r="AE2353" s="2">
        <v>40216</v>
      </c>
    </row>
    <row r="2354" spans="1:31" x14ac:dyDescent="0.25">
      <c r="A2354">
        <f t="shared" si="331"/>
        <v>2353</v>
      </c>
      <c r="B2354" s="1">
        <v>42500</v>
      </c>
      <c r="C2354" s="2">
        <v>40214</v>
      </c>
      <c r="D2354" s="1" t="s">
        <v>27</v>
      </c>
      <c r="E2354" s="1" t="str">
        <f t="shared" si="324"/>
        <v>*</v>
      </c>
      <c r="F2354" s="1" t="str">
        <f t="shared" si="325"/>
        <v>*</v>
      </c>
      <c r="G2354" s="1" t="str">
        <f t="shared" si="326"/>
        <v>*</v>
      </c>
      <c r="J2354" s="1" t="str">
        <f t="shared" si="327"/>
        <v>*</v>
      </c>
      <c r="P2354" s="1">
        <v>2</v>
      </c>
      <c r="Q2354" s="1">
        <f t="shared" si="332"/>
        <v>0.01</v>
      </c>
      <c r="T2354" s="4">
        <v>21.03</v>
      </c>
      <c r="U2354" s="9">
        <f t="shared" si="328"/>
        <v>0</v>
      </c>
      <c r="V2354" s="4">
        <f t="shared" si="329"/>
        <v>10.515000000000001</v>
      </c>
      <c r="W2354" s="1" t="s">
        <v>21</v>
      </c>
      <c r="X2354" s="1">
        <v>2.99</v>
      </c>
      <c r="Y2354" s="4">
        <f t="shared" si="330"/>
        <v>24.020000000000003</v>
      </c>
      <c r="Z2354" s="1" t="s">
        <v>15</v>
      </c>
      <c r="AA2354" s="1" t="s">
        <v>37</v>
      </c>
      <c r="AB2354" s="1" t="s">
        <v>29</v>
      </c>
      <c r="AC2354" s="1" t="s">
        <v>43</v>
      </c>
      <c r="AD2354" s="1" t="s">
        <v>19</v>
      </c>
      <c r="AE2354" s="2">
        <v>40216</v>
      </c>
    </row>
    <row r="2355" spans="1:31" x14ac:dyDescent="0.25">
      <c r="A2355">
        <f t="shared" si="331"/>
        <v>2354</v>
      </c>
      <c r="B2355" s="1">
        <v>10913</v>
      </c>
      <c r="C2355" s="2">
        <v>40215</v>
      </c>
      <c r="D2355" s="1" t="s">
        <v>13</v>
      </c>
      <c r="E2355" s="1" t="str">
        <f t="shared" si="324"/>
        <v>*</v>
      </c>
      <c r="F2355" s="1" t="str">
        <f t="shared" si="325"/>
        <v>*</v>
      </c>
      <c r="G2355" s="1" t="str">
        <f t="shared" si="326"/>
        <v>*</v>
      </c>
      <c r="J2355" s="1" t="str">
        <f t="shared" si="327"/>
        <v>*</v>
      </c>
      <c r="P2355" s="1">
        <v>27</v>
      </c>
      <c r="Q2355" s="1">
        <f t="shared" si="332"/>
        <v>3.5000000000000003E-2</v>
      </c>
      <c r="T2355" s="4">
        <v>5149.0600000000004</v>
      </c>
      <c r="U2355" s="9">
        <f t="shared" si="328"/>
        <v>1</v>
      </c>
      <c r="V2355" s="4">
        <f t="shared" si="329"/>
        <v>190.70592592592595</v>
      </c>
      <c r="W2355" s="1" t="s">
        <v>33</v>
      </c>
      <c r="X2355" s="1">
        <v>30</v>
      </c>
      <c r="Y2355" s="4">
        <f t="shared" si="330"/>
        <v>5179.0600000000004</v>
      </c>
      <c r="Z2355" s="1" t="s">
        <v>46</v>
      </c>
      <c r="AA2355" s="1" t="s">
        <v>23</v>
      </c>
      <c r="AB2355" s="1" t="s">
        <v>17</v>
      </c>
      <c r="AC2355" s="1" t="s">
        <v>34</v>
      </c>
      <c r="AD2355" s="1" t="s">
        <v>35</v>
      </c>
      <c r="AE2355" s="2">
        <v>40215</v>
      </c>
    </row>
    <row r="2356" spans="1:31" x14ac:dyDescent="0.25">
      <c r="A2356">
        <f t="shared" si="331"/>
        <v>2355</v>
      </c>
      <c r="B2356" s="1">
        <v>15397</v>
      </c>
      <c r="C2356" s="2">
        <v>40215</v>
      </c>
      <c r="D2356" s="1" t="s">
        <v>32</v>
      </c>
      <c r="E2356" s="1" t="str">
        <f t="shared" si="324"/>
        <v>***</v>
      </c>
      <c r="F2356" s="1" t="str">
        <f t="shared" si="325"/>
        <v>***</v>
      </c>
      <c r="G2356" s="1" t="str">
        <f t="shared" si="326"/>
        <v>***</v>
      </c>
      <c r="J2356" s="1" t="str">
        <f t="shared" si="327"/>
        <v>***</v>
      </c>
      <c r="P2356" s="1">
        <v>29</v>
      </c>
      <c r="Q2356" s="1">
        <f t="shared" si="332"/>
        <v>3.5000000000000003E-2</v>
      </c>
      <c r="T2356" s="4">
        <v>1178.04</v>
      </c>
      <c r="U2356" s="9">
        <f t="shared" si="328"/>
        <v>1</v>
      </c>
      <c r="V2356" s="4">
        <f t="shared" si="329"/>
        <v>40.622068965517244</v>
      </c>
      <c r="W2356" s="1" t="s">
        <v>21</v>
      </c>
      <c r="X2356" s="1">
        <v>6.5</v>
      </c>
      <c r="Y2356" s="4">
        <f t="shared" si="330"/>
        <v>1184.54</v>
      </c>
      <c r="Z2356" s="1" t="s">
        <v>22</v>
      </c>
      <c r="AA2356" s="1" t="s">
        <v>37</v>
      </c>
      <c r="AB2356" s="1" t="s">
        <v>24</v>
      </c>
      <c r="AC2356" s="1" t="s">
        <v>38</v>
      </c>
      <c r="AD2356" s="1" t="s">
        <v>19</v>
      </c>
      <c r="AE2356" s="2">
        <v>40215</v>
      </c>
    </row>
    <row r="2357" spans="1:31" x14ac:dyDescent="0.25">
      <c r="A2357">
        <f t="shared" si="331"/>
        <v>2356</v>
      </c>
      <c r="B2357" s="1">
        <v>42561</v>
      </c>
      <c r="C2357" s="2">
        <v>40215</v>
      </c>
      <c r="D2357" s="1" t="s">
        <v>13</v>
      </c>
      <c r="E2357" s="1" t="str">
        <f t="shared" si="324"/>
        <v>*</v>
      </c>
      <c r="F2357" s="1" t="str">
        <f t="shared" si="325"/>
        <v>*</v>
      </c>
      <c r="G2357" s="1" t="str">
        <f t="shared" si="326"/>
        <v>*</v>
      </c>
      <c r="J2357" s="1" t="str">
        <f t="shared" si="327"/>
        <v>*</v>
      </c>
      <c r="P2357" s="1">
        <v>15</v>
      </c>
      <c r="Q2357" s="1">
        <f t="shared" si="332"/>
        <v>0.02</v>
      </c>
      <c r="T2357" s="4">
        <v>1062.9590000000001</v>
      </c>
      <c r="U2357" s="9">
        <f t="shared" si="328"/>
        <v>1</v>
      </c>
      <c r="V2357" s="4">
        <f t="shared" si="329"/>
        <v>70.863933333333335</v>
      </c>
      <c r="W2357" s="1" t="s">
        <v>14</v>
      </c>
      <c r="X2357" s="1">
        <v>2.5</v>
      </c>
      <c r="Y2357" s="4">
        <f t="shared" si="330"/>
        <v>1065.4590000000001</v>
      </c>
      <c r="Z2357" s="1" t="s">
        <v>39</v>
      </c>
      <c r="AA2357" s="1" t="s">
        <v>16</v>
      </c>
      <c r="AB2357" s="1" t="s">
        <v>24</v>
      </c>
      <c r="AC2357" s="1" t="s">
        <v>25</v>
      </c>
      <c r="AD2357" s="1" t="s">
        <v>19</v>
      </c>
      <c r="AE2357" s="2">
        <v>40217</v>
      </c>
    </row>
    <row r="2358" spans="1:31" x14ac:dyDescent="0.25">
      <c r="A2358">
        <f t="shared" si="331"/>
        <v>2357</v>
      </c>
      <c r="B2358" s="1">
        <v>33703</v>
      </c>
      <c r="C2358" s="2">
        <v>40215</v>
      </c>
      <c r="D2358" s="1" t="s">
        <v>27</v>
      </c>
      <c r="E2358" s="1" t="str">
        <f t="shared" si="324"/>
        <v>*</v>
      </c>
      <c r="F2358" s="1" t="str">
        <f t="shared" si="325"/>
        <v>*</v>
      </c>
      <c r="G2358" s="1" t="str">
        <f t="shared" si="326"/>
        <v>*</v>
      </c>
      <c r="J2358" s="1" t="str">
        <f t="shared" si="327"/>
        <v>*</v>
      </c>
      <c r="P2358" s="1">
        <v>25</v>
      </c>
      <c r="Q2358" s="1">
        <f t="shared" si="332"/>
        <v>3.5000000000000003E-2</v>
      </c>
      <c r="T2358" s="4">
        <v>802.19</v>
      </c>
      <c r="U2358" s="9">
        <f t="shared" si="328"/>
        <v>0</v>
      </c>
      <c r="V2358" s="4">
        <f t="shared" si="329"/>
        <v>32.087600000000002</v>
      </c>
      <c r="W2358" s="1" t="s">
        <v>21</v>
      </c>
      <c r="X2358" s="1">
        <v>6.64</v>
      </c>
      <c r="Y2358" s="4">
        <f t="shared" si="330"/>
        <v>808.83</v>
      </c>
      <c r="Z2358" s="1" t="s">
        <v>39</v>
      </c>
      <c r="AA2358" s="1" t="s">
        <v>28</v>
      </c>
      <c r="AB2358" s="1" t="s">
        <v>29</v>
      </c>
      <c r="AC2358" s="1" t="s">
        <v>55</v>
      </c>
      <c r="AD2358" s="1" t="s">
        <v>19</v>
      </c>
      <c r="AE2358" s="2">
        <v>40216</v>
      </c>
    </row>
    <row r="2359" spans="1:31" x14ac:dyDescent="0.25">
      <c r="A2359">
        <f t="shared" si="331"/>
        <v>2358</v>
      </c>
      <c r="B2359" s="1">
        <v>54276</v>
      </c>
      <c r="C2359" s="2">
        <v>40215</v>
      </c>
      <c r="D2359" s="1" t="s">
        <v>27</v>
      </c>
      <c r="E2359" s="1" t="str">
        <f t="shared" si="324"/>
        <v>*</v>
      </c>
      <c r="F2359" s="1" t="str">
        <f t="shared" si="325"/>
        <v>*</v>
      </c>
      <c r="G2359" s="1" t="str">
        <f t="shared" si="326"/>
        <v>*</v>
      </c>
      <c r="J2359" s="1" t="str">
        <f t="shared" si="327"/>
        <v>*</v>
      </c>
      <c r="P2359" s="1">
        <v>21</v>
      </c>
      <c r="Q2359" s="1">
        <f t="shared" si="332"/>
        <v>3.5000000000000003E-2</v>
      </c>
      <c r="T2359" s="4">
        <v>756.6</v>
      </c>
      <c r="U2359" s="9">
        <f t="shared" si="328"/>
        <v>0</v>
      </c>
      <c r="V2359" s="4">
        <f t="shared" si="329"/>
        <v>36.028571428571432</v>
      </c>
      <c r="W2359" s="1" t="s">
        <v>21</v>
      </c>
      <c r="X2359" s="1">
        <v>4.92</v>
      </c>
      <c r="Y2359" s="4">
        <f t="shared" si="330"/>
        <v>761.52</v>
      </c>
      <c r="Z2359" s="1" t="s">
        <v>39</v>
      </c>
      <c r="AA2359" s="1" t="s">
        <v>23</v>
      </c>
      <c r="AB2359" s="1" t="s">
        <v>29</v>
      </c>
      <c r="AC2359" s="1" t="s">
        <v>40</v>
      </c>
      <c r="AD2359" s="1" t="s">
        <v>19</v>
      </c>
      <c r="AE2359" s="2">
        <v>40216</v>
      </c>
    </row>
    <row r="2360" spans="1:31" x14ac:dyDescent="0.25">
      <c r="A2360">
        <f t="shared" si="331"/>
        <v>2359</v>
      </c>
      <c r="B2360" s="1">
        <v>33703</v>
      </c>
      <c r="C2360" s="2">
        <v>40215</v>
      </c>
      <c r="D2360" s="1" t="s">
        <v>27</v>
      </c>
      <c r="E2360" s="1" t="str">
        <f t="shared" si="324"/>
        <v>*</v>
      </c>
      <c r="F2360" s="1" t="str">
        <f t="shared" si="325"/>
        <v>*</v>
      </c>
      <c r="G2360" s="1" t="str">
        <f t="shared" si="326"/>
        <v>*</v>
      </c>
      <c r="J2360" s="1" t="str">
        <f t="shared" si="327"/>
        <v>*</v>
      </c>
      <c r="P2360" s="1">
        <v>4</v>
      </c>
      <c r="Q2360" s="1">
        <f t="shared" si="332"/>
        <v>0.01</v>
      </c>
      <c r="T2360" s="4">
        <v>242.36</v>
      </c>
      <c r="U2360" s="9">
        <f t="shared" si="328"/>
        <v>0</v>
      </c>
      <c r="V2360" s="4">
        <f t="shared" si="329"/>
        <v>60.59</v>
      </c>
      <c r="W2360" s="1" t="s">
        <v>21</v>
      </c>
      <c r="X2360" s="1">
        <v>1.99</v>
      </c>
      <c r="Y2360" s="4">
        <f t="shared" si="330"/>
        <v>244.35000000000002</v>
      </c>
      <c r="Z2360" s="1" t="s">
        <v>39</v>
      </c>
      <c r="AA2360" s="1" t="s">
        <v>28</v>
      </c>
      <c r="AB2360" s="1" t="s">
        <v>24</v>
      </c>
      <c r="AC2360" s="1" t="s">
        <v>38</v>
      </c>
      <c r="AD2360" s="1" t="s">
        <v>41</v>
      </c>
      <c r="AE2360" s="2">
        <v>40216</v>
      </c>
    </row>
    <row r="2361" spans="1:31" x14ac:dyDescent="0.25">
      <c r="A2361">
        <f t="shared" si="331"/>
        <v>2360</v>
      </c>
      <c r="B2361" s="1">
        <v>15397</v>
      </c>
      <c r="C2361" s="2">
        <v>40215</v>
      </c>
      <c r="D2361" s="1" t="s">
        <v>32</v>
      </c>
      <c r="E2361" s="1" t="str">
        <f t="shared" si="324"/>
        <v>***</v>
      </c>
      <c r="F2361" s="1" t="str">
        <f t="shared" si="325"/>
        <v>***</v>
      </c>
      <c r="G2361" s="1" t="str">
        <f t="shared" si="326"/>
        <v>***</v>
      </c>
      <c r="J2361" s="1" t="str">
        <f t="shared" si="327"/>
        <v>***</v>
      </c>
      <c r="P2361" s="1">
        <v>42</v>
      </c>
      <c r="Q2361" s="1">
        <f t="shared" si="332"/>
        <v>0.05</v>
      </c>
      <c r="T2361" s="4">
        <v>223.33</v>
      </c>
      <c r="U2361" s="9">
        <f t="shared" si="328"/>
        <v>0</v>
      </c>
      <c r="V2361" s="4">
        <f t="shared" si="329"/>
        <v>5.3173809523809528</v>
      </c>
      <c r="W2361" s="1" t="s">
        <v>14</v>
      </c>
      <c r="X2361" s="1">
        <v>4.32</v>
      </c>
      <c r="Y2361" s="4">
        <f t="shared" si="330"/>
        <v>227.65</v>
      </c>
      <c r="Z2361" s="1" t="s">
        <v>22</v>
      </c>
      <c r="AA2361" s="1" t="s">
        <v>37</v>
      </c>
      <c r="AB2361" s="1" t="s">
        <v>24</v>
      </c>
      <c r="AC2361" s="1" t="s">
        <v>38</v>
      </c>
      <c r="AD2361" s="1" t="s">
        <v>41</v>
      </c>
      <c r="AE2361" s="2">
        <v>40217</v>
      </c>
    </row>
    <row r="2362" spans="1:31" x14ac:dyDescent="0.25">
      <c r="A2362">
        <f t="shared" si="331"/>
        <v>2361</v>
      </c>
      <c r="B2362" s="1">
        <v>15397</v>
      </c>
      <c r="C2362" s="2">
        <v>40215</v>
      </c>
      <c r="D2362" s="1" t="s">
        <v>32</v>
      </c>
      <c r="E2362" s="1" t="str">
        <f t="shared" si="324"/>
        <v>***</v>
      </c>
      <c r="F2362" s="1" t="str">
        <f t="shared" si="325"/>
        <v>***</v>
      </c>
      <c r="G2362" s="1" t="str">
        <f t="shared" si="326"/>
        <v>***</v>
      </c>
      <c r="J2362" s="1" t="str">
        <f t="shared" si="327"/>
        <v>***</v>
      </c>
      <c r="P2362" s="1">
        <v>43</v>
      </c>
      <c r="Q2362" s="1">
        <f t="shared" si="332"/>
        <v>0.05</v>
      </c>
      <c r="T2362" s="4">
        <v>121.94</v>
      </c>
      <c r="U2362" s="9">
        <f t="shared" si="328"/>
        <v>0</v>
      </c>
      <c r="V2362" s="4">
        <f t="shared" si="329"/>
        <v>2.8358139534883722</v>
      </c>
      <c r="W2362" s="1" t="s">
        <v>21</v>
      </c>
      <c r="X2362" s="1">
        <v>2.4</v>
      </c>
      <c r="Y2362" s="4">
        <f t="shared" si="330"/>
        <v>124.34</v>
      </c>
      <c r="Z2362" s="1" t="s">
        <v>22</v>
      </c>
      <c r="AA2362" s="1" t="s">
        <v>37</v>
      </c>
      <c r="AB2362" s="1" t="s">
        <v>29</v>
      </c>
      <c r="AC2362" s="1" t="s">
        <v>30</v>
      </c>
      <c r="AD2362" s="1" t="s">
        <v>31</v>
      </c>
      <c r="AE2362" s="2">
        <v>40216</v>
      </c>
    </row>
    <row r="2363" spans="1:31" x14ac:dyDescent="0.25">
      <c r="A2363">
        <f t="shared" si="331"/>
        <v>2362</v>
      </c>
      <c r="B2363" s="1">
        <v>33703</v>
      </c>
      <c r="C2363" s="2">
        <v>40215</v>
      </c>
      <c r="D2363" s="1" t="s">
        <v>27</v>
      </c>
      <c r="E2363" s="1" t="str">
        <f t="shared" si="324"/>
        <v>*</v>
      </c>
      <c r="F2363" s="1" t="str">
        <f t="shared" si="325"/>
        <v>*</v>
      </c>
      <c r="G2363" s="1" t="str">
        <f t="shared" si="326"/>
        <v>*</v>
      </c>
      <c r="J2363" s="1" t="str">
        <f t="shared" si="327"/>
        <v>*</v>
      </c>
      <c r="P2363" s="1">
        <v>4</v>
      </c>
      <c r="Q2363" s="1">
        <f t="shared" si="332"/>
        <v>0.01</v>
      </c>
      <c r="T2363" s="4">
        <v>63.52</v>
      </c>
      <c r="U2363" s="9">
        <f t="shared" si="328"/>
        <v>0</v>
      </c>
      <c r="V2363" s="4">
        <f t="shared" si="329"/>
        <v>15.88</v>
      </c>
      <c r="W2363" s="1" t="s">
        <v>14</v>
      </c>
      <c r="X2363" s="1">
        <v>4.8099999999999996</v>
      </c>
      <c r="Y2363" s="4">
        <f t="shared" si="330"/>
        <v>68.33</v>
      </c>
      <c r="Z2363" s="1" t="s">
        <v>39</v>
      </c>
      <c r="AA2363" s="1" t="s">
        <v>28</v>
      </c>
      <c r="AB2363" s="1" t="s">
        <v>29</v>
      </c>
      <c r="AC2363" s="1" t="s">
        <v>55</v>
      </c>
      <c r="AD2363" s="1" t="s">
        <v>19</v>
      </c>
      <c r="AE2363" s="2">
        <v>40217</v>
      </c>
    </row>
    <row r="2364" spans="1:31" x14ac:dyDescent="0.25">
      <c r="A2364">
        <f t="shared" si="331"/>
        <v>2363</v>
      </c>
      <c r="B2364" s="1">
        <v>45542</v>
      </c>
      <c r="C2364" s="2">
        <v>40216</v>
      </c>
      <c r="D2364" s="1" t="s">
        <v>20</v>
      </c>
      <c r="E2364" s="1" t="str">
        <f t="shared" si="324"/>
        <v>*</v>
      </c>
      <c r="F2364" s="1" t="str">
        <f t="shared" si="325"/>
        <v>**</v>
      </c>
      <c r="G2364" s="1" t="str">
        <f t="shared" si="326"/>
        <v>**</v>
      </c>
      <c r="J2364" s="1" t="str">
        <f t="shared" si="327"/>
        <v>**</v>
      </c>
      <c r="P2364" s="1">
        <v>40</v>
      </c>
      <c r="Q2364" s="1">
        <f t="shared" si="332"/>
        <v>0.05</v>
      </c>
      <c r="T2364" s="4">
        <v>4064.2719999999999</v>
      </c>
      <c r="U2364" s="9">
        <f t="shared" si="328"/>
        <v>1</v>
      </c>
      <c r="V2364" s="4">
        <f t="shared" si="329"/>
        <v>101.60679999999999</v>
      </c>
      <c r="W2364" s="1" t="s">
        <v>33</v>
      </c>
      <c r="X2364" s="1">
        <v>51.94</v>
      </c>
      <c r="Y2364" s="4">
        <f t="shared" si="330"/>
        <v>4116.2119999999995</v>
      </c>
      <c r="Z2364" s="1" t="s">
        <v>22</v>
      </c>
      <c r="AA2364" s="1" t="s">
        <v>28</v>
      </c>
      <c r="AB2364" s="1" t="s">
        <v>17</v>
      </c>
      <c r="AC2364" s="1" t="s">
        <v>52</v>
      </c>
      <c r="AD2364" s="1" t="s">
        <v>59</v>
      </c>
      <c r="AE2364" s="2">
        <v>40217</v>
      </c>
    </row>
    <row r="2365" spans="1:31" x14ac:dyDescent="0.25">
      <c r="A2365">
        <f t="shared" si="331"/>
        <v>2364</v>
      </c>
      <c r="B2365" s="1">
        <v>36292</v>
      </c>
      <c r="C2365" s="2">
        <v>40216</v>
      </c>
      <c r="D2365" s="1" t="s">
        <v>32</v>
      </c>
      <c r="E2365" s="1" t="str">
        <f t="shared" si="324"/>
        <v>***</v>
      </c>
      <c r="F2365" s="1" t="str">
        <f t="shared" si="325"/>
        <v>***</v>
      </c>
      <c r="G2365" s="1" t="str">
        <f t="shared" si="326"/>
        <v>***</v>
      </c>
      <c r="J2365" s="1" t="str">
        <f t="shared" si="327"/>
        <v>***</v>
      </c>
      <c r="P2365" s="1">
        <v>37</v>
      </c>
      <c r="Q2365" s="1">
        <f t="shared" si="332"/>
        <v>0.04</v>
      </c>
      <c r="T2365" s="4">
        <v>816.65</v>
      </c>
      <c r="U2365" s="9">
        <f t="shared" si="328"/>
        <v>0</v>
      </c>
      <c r="V2365" s="4">
        <f t="shared" si="329"/>
        <v>22.07162162162162</v>
      </c>
      <c r="W2365" s="1" t="s">
        <v>21</v>
      </c>
      <c r="X2365" s="1">
        <v>16.87</v>
      </c>
      <c r="Y2365" s="4">
        <f t="shared" si="330"/>
        <v>833.52</v>
      </c>
      <c r="Z2365" s="1" t="s">
        <v>46</v>
      </c>
      <c r="AA2365" s="1" t="s">
        <v>28</v>
      </c>
      <c r="AB2365" s="1" t="s">
        <v>29</v>
      </c>
      <c r="AC2365" s="1" t="s">
        <v>40</v>
      </c>
      <c r="AD2365" s="1" t="s">
        <v>19</v>
      </c>
      <c r="AE2365" s="2">
        <v>40216</v>
      </c>
    </row>
    <row r="2366" spans="1:31" x14ac:dyDescent="0.25">
      <c r="A2366">
        <f t="shared" si="331"/>
        <v>2365</v>
      </c>
      <c r="B2366" s="1">
        <v>7175</v>
      </c>
      <c r="C2366" s="2">
        <v>40216</v>
      </c>
      <c r="D2366" s="1" t="s">
        <v>32</v>
      </c>
      <c r="E2366" s="1" t="str">
        <f t="shared" si="324"/>
        <v>***</v>
      </c>
      <c r="F2366" s="1" t="str">
        <f t="shared" si="325"/>
        <v>***</v>
      </c>
      <c r="G2366" s="1" t="str">
        <f t="shared" si="326"/>
        <v>***</v>
      </c>
      <c r="J2366" s="1" t="str">
        <f t="shared" si="327"/>
        <v>***</v>
      </c>
      <c r="P2366" s="1">
        <v>10</v>
      </c>
      <c r="Q2366" s="1">
        <f t="shared" si="332"/>
        <v>0.02</v>
      </c>
      <c r="T2366" s="4">
        <v>748.25</v>
      </c>
      <c r="U2366" s="9">
        <f t="shared" si="328"/>
        <v>0</v>
      </c>
      <c r="V2366" s="4">
        <f t="shared" si="329"/>
        <v>74.825000000000003</v>
      </c>
      <c r="W2366" s="1" t="s">
        <v>33</v>
      </c>
      <c r="X2366" s="1">
        <v>26.74</v>
      </c>
      <c r="Y2366" s="4">
        <f t="shared" si="330"/>
        <v>774.99</v>
      </c>
      <c r="Z2366" s="1" t="s">
        <v>51</v>
      </c>
      <c r="AA2366" s="1" t="s">
        <v>28</v>
      </c>
      <c r="AB2366" s="1" t="s">
        <v>17</v>
      </c>
      <c r="AC2366" s="1" t="s">
        <v>62</v>
      </c>
      <c r="AD2366" s="1" t="s">
        <v>59</v>
      </c>
      <c r="AE2366" s="2">
        <v>40218</v>
      </c>
    </row>
    <row r="2367" spans="1:31" x14ac:dyDescent="0.25">
      <c r="A2367">
        <f t="shared" si="331"/>
        <v>2366</v>
      </c>
      <c r="B2367" s="1">
        <v>45542</v>
      </c>
      <c r="C2367" s="2">
        <v>40216</v>
      </c>
      <c r="D2367" s="1" t="s">
        <v>20</v>
      </c>
      <c r="E2367" s="1" t="str">
        <f t="shared" si="324"/>
        <v>*</v>
      </c>
      <c r="F2367" s="1" t="str">
        <f t="shared" si="325"/>
        <v>**</v>
      </c>
      <c r="G2367" s="1" t="str">
        <f t="shared" si="326"/>
        <v>**</v>
      </c>
      <c r="J2367" s="1" t="str">
        <f t="shared" si="327"/>
        <v>**</v>
      </c>
      <c r="P2367" s="1">
        <v>37</v>
      </c>
      <c r="Q2367" s="1">
        <f t="shared" si="332"/>
        <v>0.04</v>
      </c>
      <c r="T2367" s="4">
        <v>281.79000000000002</v>
      </c>
      <c r="U2367" s="9">
        <f t="shared" si="328"/>
        <v>0</v>
      </c>
      <c r="V2367" s="4">
        <f t="shared" si="329"/>
        <v>7.6159459459459464</v>
      </c>
      <c r="W2367" s="1" t="s">
        <v>14</v>
      </c>
      <c r="X2367" s="1">
        <v>5.83</v>
      </c>
      <c r="Y2367" s="4">
        <f t="shared" si="330"/>
        <v>287.62</v>
      </c>
      <c r="Z2367" s="1" t="s">
        <v>22</v>
      </c>
      <c r="AA2367" s="1" t="s">
        <v>28</v>
      </c>
      <c r="AB2367" s="1" t="s">
        <v>29</v>
      </c>
      <c r="AC2367" s="1" t="s">
        <v>40</v>
      </c>
      <c r="AD2367" s="1" t="s">
        <v>31</v>
      </c>
      <c r="AE2367" s="2">
        <v>40219</v>
      </c>
    </row>
    <row r="2368" spans="1:31" x14ac:dyDescent="0.25">
      <c r="A2368">
        <f t="shared" si="331"/>
        <v>2367</v>
      </c>
      <c r="B2368" s="1">
        <v>34245</v>
      </c>
      <c r="C2368" s="2">
        <v>40216</v>
      </c>
      <c r="D2368" s="1" t="s">
        <v>36</v>
      </c>
      <c r="E2368" s="1" t="str">
        <f t="shared" si="324"/>
        <v>*</v>
      </c>
      <c r="F2368" s="1" t="str">
        <f t="shared" si="325"/>
        <v>*</v>
      </c>
      <c r="G2368" s="1" t="str">
        <f t="shared" si="326"/>
        <v>*</v>
      </c>
      <c r="J2368" s="1" t="str">
        <f t="shared" si="327"/>
        <v>*</v>
      </c>
      <c r="P2368" s="1">
        <v>42</v>
      </c>
      <c r="Q2368" s="1">
        <f t="shared" si="332"/>
        <v>0.05</v>
      </c>
      <c r="T2368" s="4">
        <v>189.22</v>
      </c>
      <c r="U2368" s="9">
        <f t="shared" si="328"/>
        <v>0</v>
      </c>
      <c r="V2368" s="4">
        <f t="shared" si="329"/>
        <v>4.505238095238095</v>
      </c>
      <c r="W2368" s="1" t="s">
        <v>21</v>
      </c>
      <c r="X2368" s="1">
        <v>4.79</v>
      </c>
      <c r="Y2368" s="4">
        <f t="shared" si="330"/>
        <v>194.01</v>
      </c>
      <c r="Z2368" s="1" t="s">
        <v>46</v>
      </c>
      <c r="AA2368" s="1" t="s">
        <v>16</v>
      </c>
      <c r="AB2368" s="1" t="s">
        <v>29</v>
      </c>
      <c r="AC2368" s="1" t="s">
        <v>40</v>
      </c>
      <c r="AD2368" s="1" t="s">
        <v>19</v>
      </c>
      <c r="AE2368" s="2">
        <v>40217</v>
      </c>
    </row>
    <row r="2369" spans="1:31" x14ac:dyDescent="0.25">
      <c r="A2369">
        <f t="shared" si="331"/>
        <v>2368</v>
      </c>
      <c r="B2369" s="1">
        <v>36292</v>
      </c>
      <c r="C2369" s="2">
        <v>40216</v>
      </c>
      <c r="D2369" s="1" t="s">
        <v>32</v>
      </c>
      <c r="E2369" s="1" t="str">
        <f t="shared" si="324"/>
        <v>***</v>
      </c>
      <c r="F2369" s="1" t="str">
        <f t="shared" si="325"/>
        <v>***</v>
      </c>
      <c r="G2369" s="1" t="str">
        <f t="shared" si="326"/>
        <v>***</v>
      </c>
      <c r="J2369" s="1" t="str">
        <f t="shared" si="327"/>
        <v>***</v>
      </c>
      <c r="P2369" s="1">
        <v>21</v>
      </c>
      <c r="Q2369" s="1">
        <f t="shared" si="332"/>
        <v>3.5000000000000003E-2</v>
      </c>
      <c r="T2369" s="4">
        <v>109.87</v>
      </c>
      <c r="U2369" s="9">
        <f t="shared" si="328"/>
        <v>0</v>
      </c>
      <c r="V2369" s="4">
        <f t="shared" si="329"/>
        <v>5.2319047619047625</v>
      </c>
      <c r="W2369" s="1" t="s">
        <v>21</v>
      </c>
      <c r="X2369" s="1">
        <v>7.54</v>
      </c>
      <c r="Y2369" s="4">
        <f t="shared" si="330"/>
        <v>117.41000000000001</v>
      </c>
      <c r="Z2369" s="1" t="s">
        <v>46</v>
      </c>
      <c r="AA2369" s="1" t="s">
        <v>28</v>
      </c>
      <c r="AB2369" s="1" t="s">
        <v>29</v>
      </c>
      <c r="AC2369" s="1" t="s">
        <v>40</v>
      </c>
      <c r="AD2369" s="1" t="s">
        <v>19</v>
      </c>
      <c r="AE2369" s="2">
        <v>40217</v>
      </c>
    </row>
    <row r="2370" spans="1:31" x14ac:dyDescent="0.25">
      <c r="A2370">
        <f t="shared" si="331"/>
        <v>2369</v>
      </c>
      <c r="B2370" s="1">
        <v>7079</v>
      </c>
      <c r="C2370" s="2">
        <v>40217</v>
      </c>
      <c r="D2370" s="1" t="s">
        <v>36</v>
      </c>
      <c r="E2370" s="1" t="str">
        <f t="shared" si="324"/>
        <v>*</v>
      </c>
      <c r="F2370" s="1" t="str">
        <f t="shared" si="325"/>
        <v>*</v>
      </c>
      <c r="G2370" s="1" t="str">
        <f t="shared" si="326"/>
        <v>*</v>
      </c>
      <c r="J2370" s="1" t="str">
        <f t="shared" si="327"/>
        <v>*</v>
      </c>
      <c r="P2370" s="1">
        <v>44</v>
      </c>
      <c r="Q2370" s="1">
        <f t="shared" si="332"/>
        <v>0.05</v>
      </c>
      <c r="T2370" s="4">
        <v>12296.49</v>
      </c>
      <c r="U2370" s="9">
        <f t="shared" si="328"/>
        <v>1</v>
      </c>
      <c r="V2370" s="4">
        <f t="shared" si="329"/>
        <v>279.46568181818179</v>
      </c>
      <c r="W2370" s="1" t="s">
        <v>33</v>
      </c>
      <c r="X2370" s="1">
        <v>57</v>
      </c>
      <c r="Y2370" s="4">
        <f t="shared" si="330"/>
        <v>12353.49</v>
      </c>
      <c r="Z2370" s="1" t="s">
        <v>44</v>
      </c>
      <c r="AA2370" s="1" t="s">
        <v>23</v>
      </c>
      <c r="AB2370" s="1" t="s">
        <v>17</v>
      </c>
      <c r="AC2370" s="1" t="s">
        <v>34</v>
      </c>
      <c r="AD2370" s="1" t="s">
        <v>35</v>
      </c>
      <c r="AE2370" s="2">
        <v>40218</v>
      </c>
    </row>
    <row r="2371" spans="1:31" x14ac:dyDescent="0.25">
      <c r="A2371">
        <f t="shared" si="331"/>
        <v>2370</v>
      </c>
      <c r="B2371" s="1">
        <v>30625</v>
      </c>
      <c r="C2371" s="2">
        <v>40217</v>
      </c>
      <c r="D2371" s="1" t="s">
        <v>32</v>
      </c>
      <c r="E2371" s="1" t="str">
        <f t="shared" ref="E2371:E2434" si="333">IF(D2371="Critical","***","*")</f>
        <v>***</v>
      </c>
      <c r="F2371" s="1" t="str">
        <f t="shared" ref="F2371:F2434" si="334">IF(D2371="Critical","***",IF(D2371="High","**","*"))</f>
        <v>***</v>
      </c>
      <c r="G2371" s="1" t="str">
        <f t="shared" ref="G2371:G2434" si="335">VLOOKUP(D2371,$H$6:$I$10,2,FALSE)</f>
        <v>***</v>
      </c>
      <c r="J2371" s="1" t="str">
        <f t="shared" ref="J2371:J2434" si="336">HLOOKUP(D2371,$K$5:$O$6,2,FALSE)</f>
        <v>***</v>
      </c>
      <c r="P2371" s="1">
        <v>24</v>
      </c>
      <c r="Q2371" s="1">
        <f t="shared" si="332"/>
        <v>3.5000000000000003E-2</v>
      </c>
      <c r="T2371" s="4">
        <v>2429.09</v>
      </c>
      <c r="U2371" s="9">
        <f t="shared" ref="U2371:U2434" si="337">IF(T2371&gt;1000,1,0)</f>
        <v>1</v>
      </c>
      <c r="V2371" s="4">
        <f t="shared" ref="V2371:V2434" si="338">T2371/P2371</f>
        <v>101.21208333333334</v>
      </c>
      <c r="W2371" s="1" t="s">
        <v>14</v>
      </c>
      <c r="X2371" s="1">
        <v>10.119999999999999</v>
      </c>
      <c r="Y2371" s="4">
        <f t="shared" ref="Y2371:Y2434" si="339">X2371+T2371</f>
        <v>2439.21</v>
      </c>
      <c r="Z2371" s="1" t="s">
        <v>54</v>
      </c>
      <c r="AA2371" s="1" t="s">
        <v>28</v>
      </c>
      <c r="AB2371" s="1" t="s">
        <v>17</v>
      </c>
      <c r="AC2371" s="1" t="s">
        <v>18</v>
      </c>
      <c r="AD2371" s="1" t="s">
        <v>48</v>
      </c>
      <c r="AE2371" s="2">
        <v>40219</v>
      </c>
    </row>
    <row r="2372" spans="1:31" x14ac:dyDescent="0.25">
      <c r="A2372">
        <f t="shared" ref="A2372:A2435" si="340">A2371+1</f>
        <v>2371</v>
      </c>
      <c r="B2372" s="1">
        <v>30625</v>
      </c>
      <c r="C2372" s="2">
        <v>40217</v>
      </c>
      <c r="D2372" s="1" t="s">
        <v>32</v>
      </c>
      <c r="E2372" s="1" t="str">
        <f t="shared" si="333"/>
        <v>***</v>
      </c>
      <c r="F2372" s="1" t="str">
        <f t="shared" si="334"/>
        <v>***</v>
      </c>
      <c r="G2372" s="1" t="str">
        <f t="shared" si="335"/>
        <v>***</v>
      </c>
      <c r="J2372" s="1" t="str">
        <f t="shared" si="336"/>
        <v>***</v>
      </c>
      <c r="P2372" s="1">
        <v>37</v>
      </c>
      <c r="Q2372" s="1">
        <f t="shared" ref="Q2372:Q2435" si="341">VLOOKUP(P2372,$R$5:$S$10,2,TRUE)</f>
        <v>0.04</v>
      </c>
      <c r="T2372" s="4">
        <v>478.94</v>
      </c>
      <c r="U2372" s="9">
        <f t="shared" si="337"/>
        <v>0</v>
      </c>
      <c r="V2372" s="4">
        <f t="shared" si="338"/>
        <v>12.944324324324324</v>
      </c>
      <c r="W2372" s="1" t="s">
        <v>21</v>
      </c>
      <c r="X2372" s="1">
        <v>7.17</v>
      </c>
      <c r="Y2372" s="4">
        <f t="shared" si="339"/>
        <v>486.11</v>
      </c>
      <c r="Z2372" s="1" t="s">
        <v>54</v>
      </c>
      <c r="AA2372" s="1" t="s">
        <v>28</v>
      </c>
      <c r="AB2372" s="1" t="s">
        <v>29</v>
      </c>
      <c r="AC2372" s="1" t="s">
        <v>43</v>
      </c>
      <c r="AD2372" s="1" t="s">
        <v>19</v>
      </c>
      <c r="AE2372" s="2">
        <v>40217</v>
      </c>
    </row>
    <row r="2373" spans="1:31" x14ac:dyDescent="0.25">
      <c r="A2373">
        <f t="shared" si="340"/>
        <v>2372</v>
      </c>
      <c r="B2373" s="1">
        <v>10114</v>
      </c>
      <c r="C2373" s="2">
        <v>40217</v>
      </c>
      <c r="D2373" s="1" t="s">
        <v>32</v>
      </c>
      <c r="E2373" s="1" t="str">
        <f t="shared" si="333"/>
        <v>***</v>
      </c>
      <c r="F2373" s="1" t="str">
        <f t="shared" si="334"/>
        <v>***</v>
      </c>
      <c r="G2373" s="1" t="str">
        <f t="shared" si="335"/>
        <v>***</v>
      </c>
      <c r="J2373" s="1" t="str">
        <f t="shared" si="336"/>
        <v>***</v>
      </c>
      <c r="P2373" s="1">
        <v>39</v>
      </c>
      <c r="Q2373" s="1">
        <f t="shared" si="341"/>
        <v>0.04</v>
      </c>
      <c r="T2373" s="4">
        <v>147.88</v>
      </c>
      <c r="U2373" s="9">
        <f t="shared" si="337"/>
        <v>0</v>
      </c>
      <c r="V2373" s="4">
        <f t="shared" si="338"/>
        <v>3.7917948717948717</v>
      </c>
      <c r="W2373" s="1" t="s">
        <v>21</v>
      </c>
      <c r="X2373" s="1">
        <v>5.47</v>
      </c>
      <c r="Y2373" s="4">
        <f t="shared" si="339"/>
        <v>153.35</v>
      </c>
      <c r="Z2373" s="1" t="s">
        <v>44</v>
      </c>
      <c r="AA2373" s="1" t="s">
        <v>23</v>
      </c>
      <c r="AB2373" s="1" t="s">
        <v>29</v>
      </c>
      <c r="AC2373" s="1" t="s">
        <v>43</v>
      </c>
      <c r="AD2373" s="1" t="s">
        <v>19</v>
      </c>
      <c r="AE2373" s="2">
        <v>40219</v>
      </c>
    </row>
    <row r="2374" spans="1:31" x14ac:dyDescent="0.25">
      <c r="A2374">
        <f t="shared" si="340"/>
        <v>2373</v>
      </c>
      <c r="B2374" s="1">
        <v>7079</v>
      </c>
      <c r="C2374" s="2">
        <v>40217</v>
      </c>
      <c r="D2374" s="1" t="s">
        <v>36</v>
      </c>
      <c r="E2374" s="1" t="str">
        <f t="shared" si="333"/>
        <v>*</v>
      </c>
      <c r="F2374" s="1" t="str">
        <f t="shared" si="334"/>
        <v>*</v>
      </c>
      <c r="G2374" s="1" t="str">
        <f t="shared" si="335"/>
        <v>*</v>
      </c>
      <c r="J2374" s="1" t="str">
        <f t="shared" si="336"/>
        <v>*</v>
      </c>
      <c r="P2374" s="1">
        <v>18</v>
      </c>
      <c r="Q2374" s="1">
        <f t="shared" si="341"/>
        <v>0.02</v>
      </c>
      <c r="T2374" s="4">
        <v>128.13</v>
      </c>
      <c r="U2374" s="9">
        <f t="shared" si="337"/>
        <v>0</v>
      </c>
      <c r="V2374" s="4">
        <f t="shared" si="338"/>
        <v>7.1183333333333332</v>
      </c>
      <c r="W2374" s="1" t="s">
        <v>21</v>
      </c>
      <c r="X2374" s="1">
        <v>5.94</v>
      </c>
      <c r="Y2374" s="4">
        <f t="shared" si="339"/>
        <v>134.07</v>
      </c>
      <c r="Z2374" s="1" t="s">
        <v>44</v>
      </c>
      <c r="AA2374" s="1" t="s">
        <v>23</v>
      </c>
      <c r="AB2374" s="1" t="s">
        <v>29</v>
      </c>
      <c r="AC2374" s="1" t="s">
        <v>40</v>
      </c>
      <c r="AD2374" s="1" t="s">
        <v>19</v>
      </c>
      <c r="AE2374" s="2">
        <v>40219</v>
      </c>
    </row>
    <row r="2375" spans="1:31" x14ac:dyDescent="0.25">
      <c r="A2375">
        <f t="shared" si="340"/>
        <v>2374</v>
      </c>
      <c r="B2375" s="1">
        <v>12704</v>
      </c>
      <c r="C2375" s="2">
        <v>40218</v>
      </c>
      <c r="D2375" s="1" t="s">
        <v>13</v>
      </c>
      <c r="E2375" s="1" t="str">
        <f t="shared" si="333"/>
        <v>*</v>
      </c>
      <c r="F2375" s="1" t="str">
        <f t="shared" si="334"/>
        <v>*</v>
      </c>
      <c r="G2375" s="1" t="str">
        <f t="shared" si="335"/>
        <v>*</v>
      </c>
      <c r="J2375" s="1" t="str">
        <f t="shared" si="336"/>
        <v>*</v>
      </c>
      <c r="P2375" s="1">
        <v>44</v>
      </c>
      <c r="Q2375" s="1">
        <f t="shared" si="341"/>
        <v>0.05</v>
      </c>
      <c r="T2375" s="4">
        <v>21506.77</v>
      </c>
      <c r="U2375" s="9">
        <f t="shared" si="337"/>
        <v>1</v>
      </c>
      <c r="V2375" s="4">
        <f t="shared" si="338"/>
        <v>488.79022727272729</v>
      </c>
      <c r="W2375" s="1" t="s">
        <v>21</v>
      </c>
      <c r="X2375" s="1">
        <v>24.49</v>
      </c>
      <c r="Y2375" s="4">
        <f t="shared" si="339"/>
        <v>21531.260000000002</v>
      </c>
      <c r="Z2375" s="1" t="s">
        <v>39</v>
      </c>
      <c r="AA2375" s="1" t="s">
        <v>23</v>
      </c>
      <c r="AB2375" s="1" t="s">
        <v>24</v>
      </c>
      <c r="AC2375" s="1" t="s">
        <v>47</v>
      </c>
      <c r="AD2375" s="1" t="s">
        <v>48</v>
      </c>
      <c r="AE2375" s="2">
        <v>40218</v>
      </c>
    </row>
    <row r="2376" spans="1:31" x14ac:dyDescent="0.25">
      <c r="A2376">
        <f t="shared" si="340"/>
        <v>2375</v>
      </c>
      <c r="B2376" s="1">
        <v>12704</v>
      </c>
      <c r="C2376" s="2">
        <v>40218</v>
      </c>
      <c r="D2376" s="1" t="s">
        <v>13</v>
      </c>
      <c r="E2376" s="1" t="str">
        <f t="shared" si="333"/>
        <v>*</v>
      </c>
      <c r="F2376" s="1" t="str">
        <f t="shared" si="334"/>
        <v>*</v>
      </c>
      <c r="G2376" s="1" t="str">
        <f t="shared" si="335"/>
        <v>*</v>
      </c>
      <c r="J2376" s="1" t="str">
        <f t="shared" si="336"/>
        <v>*</v>
      </c>
      <c r="P2376" s="1">
        <v>28</v>
      </c>
      <c r="Q2376" s="1">
        <f t="shared" si="341"/>
        <v>3.5000000000000003E-2</v>
      </c>
      <c r="T2376" s="4">
        <v>669.02</v>
      </c>
      <c r="U2376" s="9">
        <f t="shared" si="337"/>
        <v>0</v>
      </c>
      <c r="V2376" s="4">
        <f t="shared" si="338"/>
        <v>23.893571428571427</v>
      </c>
      <c r="W2376" s="1" t="s">
        <v>33</v>
      </c>
      <c r="X2376" s="1">
        <v>53.03</v>
      </c>
      <c r="Y2376" s="4">
        <f t="shared" si="339"/>
        <v>722.05</v>
      </c>
      <c r="Z2376" s="1" t="s">
        <v>39</v>
      </c>
      <c r="AA2376" s="1" t="s">
        <v>23</v>
      </c>
      <c r="AB2376" s="1" t="s">
        <v>29</v>
      </c>
      <c r="AC2376" s="1" t="s">
        <v>55</v>
      </c>
      <c r="AD2376" s="1" t="s">
        <v>35</v>
      </c>
      <c r="AE2376" s="2">
        <v>40220</v>
      </c>
    </row>
    <row r="2377" spans="1:31" x14ac:dyDescent="0.25">
      <c r="A2377">
        <f t="shared" si="340"/>
        <v>2376</v>
      </c>
      <c r="B2377" s="1">
        <v>20577</v>
      </c>
      <c r="C2377" s="2">
        <v>40218</v>
      </c>
      <c r="D2377" s="1" t="s">
        <v>32</v>
      </c>
      <c r="E2377" s="1" t="str">
        <f t="shared" si="333"/>
        <v>***</v>
      </c>
      <c r="F2377" s="1" t="str">
        <f t="shared" si="334"/>
        <v>***</v>
      </c>
      <c r="G2377" s="1" t="str">
        <f t="shared" si="335"/>
        <v>***</v>
      </c>
      <c r="J2377" s="1" t="str">
        <f t="shared" si="336"/>
        <v>***</v>
      </c>
      <c r="P2377" s="1">
        <v>15</v>
      </c>
      <c r="Q2377" s="1">
        <f t="shared" si="341"/>
        <v>0.02</v>
      </c>
      <c r="T2377" s="4">
        <v>611.67999999999995</v>
      </c>
      <c r="U2377" s="9">
        <f t="shared" si="337"/>
        <v>0</v>
      </c>
      <c r="V2377" s="4">
        <f t="shared" si="338"/>
        <v>40.778666666666666</v>
      </c>
      <c r="W2377" s="1" t="s">
        <v>21</v>
      </c>
      <c r="X2377" s="1">
        <v>10.55</v>
      </c>
      <c r="Y2377" s="4">
        <f t="shared" si="339"/>
        <v>622.2299999999999</v>
      </c>
      <c r="Z2377" s="1" t="s">
        <v>22</v>
      </c>
      <c r="AA2377" s="1" t="s">
        <v>37</v>
      </c>
      <c r="AB2377" s="1" t="s">
        <v>29</v>
      </c>
      <c r="AC2377" s="1" t="s">
        <v>43</v>
      </c>
      <c r="AD2377" s="1" t="s">
        <v>19</v>
      </c>
      <c r="AE2377" s="2">
        <v>40220</v>
      </c>
    </row>
    <row r="2378" spans="1:31" x14ac:dyDescent="0.25">
      <c r="A2378">
        <f t="shared" si="340"/>
        <v>2377</v>
      </c>
      <c r="B2378" s="1">
        <v>44900</v>
      </c>
      <c r="C2378" s="2">
        <v>40218</v>
      </c>
      <c r="D2378" s="1" t="s">
        <v>36</v>
      </c>
      <c r="E2378" s="1" t="str">
        <f t="shared" si="333"/>
        <v>*</v>
      </c>
      <c r="F2378" s="1" t="str">
        <f t="shared" si="334"/>
        <v>*</v>
      </c>
      <c r="G2378" s="1" t="str">
        <f t="shared" si="335"/>
        <v>*</v>
      </c>
      <c r="J2378" s="1" t="str">
        <f t="shared" si="336"/>
        <v>*</v>
      </c>
      <c r="P2378" s="1">
        <v>4</v>
      </c>
      <c r="Q2378" s="1">
        <f t="shared" si="341"/>
        <v>0.01</v>
      </c>
      <c r="T2378" s="4">
        <v>47.03</v>
      </c>
      <c r="U2378" s="9">
        <f t="shared" si="337"/>
        <v>0</v>
      </c>
      <c r="V2378" s="4">
        <f t="shared" si="338"/>
        <v>11.7575</v>
      </c>
      <c r="W2378" s="1" t="s">
        <v>21</v>
      </c>
      <c r="X2378" s="1">
        <v>5.03</v>
      </c>
      <c r="Y2378" s="4">
        <f t="shared" si="339"/>
        <v>52.06</v>
      </c>
      <c r="Z2378" s="1" t="s">
        <v>22</v>
      </c>
      <c r="AA2378" s="1" t="s">
        <v>37</v>
      </c>
      <c r="AB2378" s="1" t="s">
        <v>29</v>
      </c>
      <c r="AC2378" s="1" t="s">
        <v>40</v>
      </c>
      <c r="AD2378" s="1" t="s">
        <v>19</v>
      </c>
      <c r="AE2378" s="2">
        <v>40219</v>
      </c>
    </row>
    <row r="2379" spans="1:31" x14ac:dyDescent="0.25">
      <c r="A2379">
        <f t="shared" si="340"/>
        <v>2378</v>
      </c>
      <c r="B2379" s="1">
        <v>20704</v>
      </c>
      <c r="C2379" s="2">
        <v>40219</v>
      </c>
      <c r="D2379" s="1" t="s">
        <v>13</v>
      </c>
      <c r="E2379" s="1" t="str">
        <f t="shared" si="333"/>
        <v>*</v>
      </c>
      <c r="F2379" s="1" t="str">
        <f t="shared" si="334"/>
        <v>*</v>
      </c>
      <c r="G2379" s="1" t="str">
        <f t="shared" si="335"/>
        <v>*</v>
      </c>
      <c r="J2379" s="1" t="str">
        <f t="shared" si="336"/>
        <v>*</v>
      </c>
      <c r="P2379" s="1">
        <v>38</v>
      </c>
      <c r="Q2379" s="1">
        <f t="shared" si="341"/>
        <v>0.04</v>
      </c>
      <c r="T2379" s="4">
        <v>15655.24</v>
      </c>
      <c r="U2379" s="9">
        <f t="shared" si="337"/>
        <v>1</v>
      </c>
      <c r="V2379" s="4">
        <f t="shared" si="338"/>
        <v>411.98</v>
      </c>
      <c r="W2379" s="1" t="s">
        <v>21</v>
      </c>
      <c r="X2379" s="1">
        <v>19.989999999999998</v>
      </c>
      <c r="Y2379" s="4">
        <f t="shared" si="339"/>
        <v>15675.23</v>
      </c>
      <c r="Z2379" s="1" t="s">
        <v>49</v>
      </c>
      <c r="AA2379" s="1" t="s">
        <v>37</v>
      </c>
      <c r="AB2379" s="1" t="s">
        <v>29</v>
      </c>
      <c r="AC2379" s="1" t="s">
        <v>55</v>
      </c>
      <c r="AD2379" s="1" t="s">
        <v>19</v>
      </c>
      <c r="AE2379" s="2">
        <v>40224</v>
      </c>
    </row>
    <row r="2380" spans="1:31" x14ac:dyDescent="0.25">
      <c r="A2380">
        <f t="shared" si="340"/>
        <v>2379</v>
      </c>
      <c r="B2380" s="1">
        <v>6311</v>
      </c>
      <c r="C2380" s="2">
        <v>40219</v>
      </c>
      <c r="D2380" s="1" t="s">
        <v>36</v>
      </c>
      <c r="E2380" s="1" t="str">
        <f t="shared" si="333"/>
        <v>*</v>
      </c>
      <c r="F2380" s="1" t="str">
        <f t="shared" si="334"/>
        <v>*</v>
      </c>
      <c r="G2380" s="1" t="str">
        <f t="shared" si="335"/>
        <v>*</v>
      </c>
      <c r="J2380" s="1" t="str">
        <f t="shared" si="336"/>
        <v>*</v>
      </c>
      <c r="P2380" s="1">
        <v>18</v>
      </c>
      <c r="Q2380" s="1">
        <f t="shared" si="341"/>
        <v>0.02</v>
      </c>
      <c r="T2380" s="4">
        <v>1297.4485</v>
      </c>
      <c r="U2380" s="9">
        <f t="shared" si="337"/>
        <v>1</v>
      </c>
      <c r="V2380" s="4">
        <f t="shared" si="338"/>
        <v>72.080472222222227</v>
      </c>
      <c r="W2380" s="1" t="s">
        <v>21</v>
      </c>
      <c r="X2380" s="1">
        <v>10.78</v>
      </c>
      <c r="Y2380" s="4">
        <f t="shared" si="339"/>
        <v>1308.2284999999999</v>
      </c>
      <c r="Z2380" s="1" t="s">
        <v>22</v>
      </c>
      <c r="AA2380" s="1" t="s">
        <v>28</v>
      </c>
      <c r="AB2380" s="1" t="s">
        <v>24</v>
      </c>
      <c r="AC2380" s="1" t="s">
        <v>25</v>
      </c>
      <c r="AD2380" s="1" t="s">
        <v>19</v>
      </c>
      <c r="AE2380" s="2">
        <v>40222</v>
      </c>
    </row>
    <row r="2381" spans="1:31" x14ac:dyDescent="0.25">
      <c r="A2381">
        <f t="shared" si="340"/>
        <v>2380</v>
      </c>
      <c r="B2381" s="1">
        <v>15014</v>
      </c>
      <c r="C2381" s="2">
        <v>40219</v>
      </c>
      <c r="D2381" s="1" t="s">
        <v>36</v>
      </c>
      <c r="E2381" s="1" t="str">
        <f t="shared" si="333"/>
        <v>*</v>
      </c>
      <c r="F2381" s="1" t="str">
        <f t="shared" si="334"/>
        <v>*</v>
      </c>
      <c r="G2381" s="1" t="str">
        <f t="shared" si="335"/>
        <v>*</v>
      </c>
      <c r="J2381" s="1" t="str">
        <f t="shared" si="336"/>
        <v>*</v>
      </c>
      <c r="P2381" s="1">
        <v>10</v>
      </c>
      <c r="Q2381" s="1">
        <f t="shared" si="341"/>
        <v>0.02</v>
      </c>
      <c r="T2381" s="4">
        <v>633.13</v>
      </c>
      <c r="U2381" s="9">
        <f t="shared" si="337"/>
        <v>0</v>
      </c>
      <c r="V2381" s="4">
        <f t="shared" si="338"/>
        <v>63.313000000000002</v>
      </c>
      <c r="W2381" s="1" t="s">
        <v>33</v>
      </c>
      <c r="X2381" s="1">
        <v>36.61</v>
      </c>
      <c r="Y2381" s="4">
        <f t="shared" si="339"/>
        <v>669.74</v>
      </c>
      <c r="Z2381" s="1" t="s">
        <v>22</v>
      </c>
      <c r="AA2381" s="1" t="s">
        <v>28</v>
      </c>
      <c r="AB2381" s="1" t="s">
        <v>17</v>
      </c>
      <c r="AC2381" s="1" t="s">
        <v>62</v>
      </c>
      <c r="AD2381" s="1" t="s">
        <v>59</v>
      </c>
      <c r="AE2381" s="2">
        <v>40222</v>
      </c>
    </row>
    <row r="2382" spans="1:31" x14ac:dyDescent="0.25">
      <c r="A2382">
        <f t="shared" si="340"/>
        <v>2381</v>
      </c>
      <c r="B2382" s="1">
        <v>47329</v>
      </c>
      <c r="C2382" s="2">
        <v>40219</v>
      </c>
      <c r="D2382" s="1" t="s">
        <v>13</v>
      </c>
      <c r="E2382" s="1" t="str">
        <f t="shared" si="333"/>
        <v>*</v>
      </c>
      <c r="F2382" s="1" t="str">
        <f t="shared" si="334"/>
        <v>*</v>
      </c>
      <c r="G2382" s="1" t="str">
        <f t="shared" si="335"/>
        <v>*</v>
      </c>
      <c r="J2382" s="1" t="str">
        <f t="shared" si="336"/>
        <v>*</v>
      </c>
      <c r="P2382" s="1">
        <v>16</v>
      </c>
      <c r="Q2382" s="1">
        <f t="shared" si="341"/>
        <v>0.02</v>
      </c>
      <c r="T2382" s="4">
        <v>88.19</v>
      </c>
      <c r="U2382" s="9">
        <f t="shared" si="337"/>
        <v>0</v>
      </c>
      <c r="V2382" s="4">
        <f t="shared" si="338"/>
        <v>5.5118749999999999</v>
      </c>
      <c r="W2382" s="1" t="s">
        <v>21</v>
      </c>
      <c r="X2382" s="1">
        <v>4.72</v>
      </c>
      <c r="Y2382" s="4">
        <f t="shared" si="339"/>
        <v>92.91</v>
      </c>
      <c r="Z2382" s="1" t="s">
        <v>15</v>
      </c>
      <c r="AA2382" s="1" t="s">
        <v>37</v>
      </c>
      <c r="AB2382" s="1" t="s">
        <v>29</v>
      </c>
      <c r="AC2382" s="1" t="s">
        <v>40</v>
      </c>
      <c r="AD2382" s="1" t="s">
        <v>19</v>
      </c>
      <c r="AE2382" s="2">
        <v>40228</v>
      </c>
    </row>
    <row r="2383" spans="1:31" x14ac:dyDescent="0.25">
      <c r="A2383">
        <f t="shared" si="340"/>
        <v>2382</v>
      </c>
      <c r="B2383" s="1">
        <v>47329</v>
      </c>
      <c r="C2383" s="2">
        <v>40219</v>
      </c>
      <c r="D2383" s="1" t="s">
        <v>13</v>
      </c>
      <c r="E2383" s="1" t="str">
        <f t="shared" si="333"/>
        <v>*</v>
      </c>
      <c r="F2383" s="1" t="str">
        <f t="shared" si="334"/>
        <v>*</v>
      </c>
      <c r="G2383" s="1" t="str">
        <f t="shared" si="335"/>
        <v>*</v>
      </c>
      <c r="J2383" s="1" t="str">
        <f t="shared" si="336"/>
        <v>*</v>
      </c>
      <c r="P2383" s="1">
        <v>2</v>
      </c>
      <c r="Q2383" s="1">
        <f t="shared" si="341"/>
        <v>0.01</v>
      </c>
      <c r="T2383" s="4">
        <v>26.64</v>
      </c>
      <c r="U2383" s="9">
        <f t="shared" si="337"/>
        <v>0</v>
      </c>
      <c r="V2383" s="4">
        <f t="shared" si="338"/>
        <v>13.32</v>
      </c>
      <c r="W2383" s="1" t="s">
        <v>14</v>
      </c>
      <c r="X2383" s="1">
        <v>2.36</v>
      </c>
      <c r="Y2383" s="4">
        <f t="shared" si="339"/>
        <v>29</v>
      </c>
      <c r="Z2383" s="1" t="s">
        <v>15</v>
      </c>
      <c r="AA2383" s="1" t="s">
        <v>37</v>
      </c>
      <c r="AB2383" s="1" t="s">
        <v>29</v>
      </c>
      <c r="AC2383" s="1" t="s">
        <v>30</v>
      </c>
      <c r="AD2383" s="1" t="s">
        <v>31</v>
      </c>
      <c r="AE2383" s="2">
        <v>40224</v>
      </c>
    </row>
    <row r="2384" spans="1:31" x14ac:dyDescent="0.25">
      <c r="A2384">
        <f t="shared" si="340"/>
        <v>2383</v>
      </c>
      <c r="B2384" s="1">
        <v>7654</v>
      </c>
      <c r="C2384" s="2">
        <v>40219</v>
      </c>
      <c r="D2384" s="1" t="s">
        <v>20</v>
      </c>
      <c r="E2384" s="1" t="str">
        <f t="shared" si="333"/>
        <v>*</v>
      </c>
      <c r="F2384" s="1" t="str">
        <f t="shared" si="334"/>
        <v>**</v>
      </c>
      <c r="G2384" s="1" t="str">
        <f t="shared" si="335"/>
        <v>**</v>
      </c>
      <c r="J2384" s="1" t="str">
        <f t="shared" si="336"/>
        <v>**</v>
      </c>
      <c r="P2384" s="1">
        <v>3</v>
      </c>
      <c r="Q2384" s="1">
        <f t="shared" si="341"/>
        <v>0.01</v>
      </c>
      <c r="T2384" s="4">
        <v>19.47</v>
      </c>
      <c r="U2384" s="9">
        <f t="shared" si="337"/>
        <v>0</v>
      </c>
      <c r="V2384" s="4">
        <f t="shared" si="338"/>
        <v>6.4899999999999993</v>
      </c>
      <c r="W2384" s="1" t="s">
        <v>21</v>
      </c>
      <c r="X2384" s="1">
        <v>6.89</v>
      </c>
      <c r="Y2384" s="4">
        <f t="shared" si="339"/>
        <v>26.36</v>
      </c>
      <c r="Z2384" s="1" t="s">
        <v>46</v>
      </c>
      <c r="AA2384" s="1" t="s">
        <v>23</v>
      </c>
      <c r="AB2384" s="1" t="s">
        <v>29</v>
      </c>
      <c r="AC2384" s="1" t="s">
        <v>58</v>
      </c>
      <c r="AD2384" s="1" t="s">
        <v>19</v>
      </c>
      <c r="AE2384" s="2">
        <v>40221</v>
      </c>
    </row>
    <row r="2385" spans="1:31" x14ac:dyDescent="0.25">
      <c r="A2385">
        <f t="shared" si="340"/>
        <v>2384</v>
      </c>
      <c r="B2385" s="1">
        <v>20704</v>
      </c>
      <c r="C2385" s="2">
        <v>40219</v>
      </c>
      <c r="D2385" s="1" t="s">
        <v>13</v>
      </c>
      <c r="E2385" s="1" t="str">
        <f t="shared" si="333"/>
        <v>*</v>
      </c>
      <c r="F2385" s="1" t="str">
        <f t="shared" si="334"/>
        <v>*</v>
      </c>
      <c r="G2385" s="1" t="str">
        <f t="shared" si="335"/>
        <v>*</v>
      </c>
      <c r="J2385" s="1" t="str">
        <f t="shared" si="336"/>
        <v>*</v>
      </c>
      <c r="P2385" s="1">
        <v>5</v>
      </c>
      <c r="Q2385" s="1">
        <f t="shared" si="341"/>
        <v>0.01</v>
      </c>
      <c r="T2385" s="4">
        <v>16.48</v>
      </c>
      <c r="U2385" s="9">
        <f t="shared" si="337"/>
        <v>0</v>
      </c>
      <c r="V2385" s="4">
        <f t="shared" si="338"/>
        <v>3.2960000000000003</v>
      </c>
      <c r="W2385" s="1" t="s">
        <v>21</v>
      </c>
      <c r="X2385" s="1">
        <v>0.99</v>
      </c>
      <c r="Y2385" s="4">
        <f t="shared" si="339"/>
        <v>17.47</v>
      </c>
      <c r="Z2385" s="1" t="s">
        <v>49</v>
      </c>
      <c r="AA2385" s="1" t="s">
        <v>37</v>
      </c>
      <c r="AB2385" s="1" t="s">
        <v>29</v>
      </c>
      <c r="AC2385" s="1" t="s">
        <v>58</v>
      </c>
      <c r="AD2385" s="1" t="s">
        <v>19</v>
      </c>
      <c r="AE2385" s="2">
        <v>40224</v>
      </c>
    </row>
    <row r="2386" spans="1:31" x14ac:dyDescent="0.25">
      <c r="A2386">
        <f t="shared" si="340"/>
        <v>2385</v>
      </c>
      <c r="B2386" s="1">
        <v>20704</v>
      </c>
      <c r="C2386" s="2">
        <v>40219</v>
      </c>
      <c r="D2386" s="1" t="s">
        <v>13</v>
      </c>
      <c r="E2386" s="1" t="str">
        <f t="shared" si="333"/>
        <v>*</v>
      </c>
      <c r="F2386" s="1" t="str">
        <f t="shared" si="334"/>
        <v>*</v>
      </c>
      <c r="G2386" s="1" t="str">
        <f t="shared" si="335"/>
        <v>*</v>
      </c>
      <c r="J2386" s="1" t="str">
        <f t="shared" si="336"/>
        <v>*</v>
      </c>
      <c r="P2386" s="1">
        <v>1</v>
      </c>
      <c r="Q2386" s="1">
        <f t="shared" si="341"/>
        <v>0.01</v>
      </c>
      <c r="T2386" s="4">
        <v>5.63</v>
      </c>
      <c r="U2386" s="9">
        <f t="shared" si="337"/>
        <v>0</v>
      </c>
      <c r="V2386" s="4">
        <f t="shared" si="338"/>
        <v>5.63</v>
      </c>
      <c r="W2386" s="1" t="s">
        <v>21</v>
      </c>
      <c r="X2386" s="1">
        <v>0.7</v>
      </c>
      <c r="Y2386" s="4">
        <f t="shared" si="339"/>
        <v>6.33</v>
      </c>
      <c r="Z2386" s="1" t="s">
        <v>49</v>
      </c>
      <c r="AA2386" s="1" t="s">
        <v>37</v>
      </c>
      <c r="AB2386" s="1" t="s">
        <v>29</v>
      </c>
      <c r="AC2386" s="1" t="s">
        <v>61</v>
      </c>
      <c r="AD2386" s="1" t="s">
        <v>31</v>
      </c>
      <c r="AE2386" s="2">
        <v>40219</v>
      </c>
    </row>
    <row r="2387" spans="1:31" x14ac:dyDescent="0.25">
      <c r="A2387">
        <f t="shared" si="340"/>
        <v>2386</v>
      </c>
      <c r="B2387" s="1">
        <v>6850</v>
      </c>
      <c r="C2387" s="2">
        <v>40220</v>
      </c>
      <c r="D2387" s="1" t="s">
        <v>20</v>
      </c>
      <c r="E2387" s="1" t="str">
        <f t="shared" si="333"/>
        <v>*</v>
      </c>
      <c r="F2387" s="1" t="str">
        <f t="shared" si="334"/>
        <v>**</v>
      </c>
      <c r="G2387" s="1" t="str">
        <f t="shared" si="335"/>
        <v>**</v>
      </c>
      <c r="J2387" s="1" t="str">
        <f t="shared" si="336"/>
        <v>**</v>
      </c>
      <c r="P2387" s="1">
        <v>26</v>
      </c>
      <c r="Q2387" s="1">
        <f t="shared" si="341"/>
        <v>3.5000000000000003E-2</v>
      </c>
      <c r="T2387" s="4">
        <v>3753.72</v>
      </c>
      <c r="U2387" s="9">
        <f t="shared" si="337"/>
        <v>1</v>
      </c>
      <c r="V2387" s="4">
        <f t="shared" si="338"/>
        <v>144.37384615384616</v>
      </c>
      <c r="W2387" s="1" t="s">
        <v>33</v>
      </c>
      <c r="X2387" s="1">
        <v>52.42</v>
      </c>
      <c r="Y2387" s="4">
        <f t="shared" si="339"/>
        <v>3806.14</v>
      </c>
      <c r="Z2387" s="1" t="s">
        <v>46</v>
      </c>
      <c r="AA2387" s="1" t="s">
        <v>28</v>
      </c>
      <c r="AB2387" s="1" t="s">
        <v>17</v>
      </c>
      <c r="AC2387" s="1" t="s">
        <v>52</v>
      </c>
      <c r="AD2387" s="1" t="s">
        <v>59</v>
      </c>
      <c r="AE2387" s="2">
        <v>40221</v>
      </c>
    </row>
    <row r="2388" spans="1:31" x14ac:dyDescent="0.25">
      <c r="A2388">
        <f t="shared" si="340"/>
        <v>2387</v>
      </c>
      <c r="B2388" s="1">
        <v>6850</v>
      </c>
      <c r="C2388" s="2">
        <v>40220</v>
      </c>
      <c r="D2388" s="1" t="s">
        <v>20</v>
      </c>
      <c r="E2388" s="1" t="str">
        <f t="shared" si="333"/>
        <v>*</v>
      </c>
      <c r="F2388" s="1" t="str">
        <f t="shared" si="334"/>
        <v>**</v>
      </c>
      <c r="G2388" s="1" t="str">
        <f t="shared" si="335"/>
        <v>**</v>
      </c>
      <c r="J2388" s="1" t="str">
        <f t="shared" si="336"/>
        <v>**</v>
      </c>
      <c r="P2388" s="1">
        <v>34</v>
      </c>
      <c r="Q2388" s="1">
        <f t="shared" si="341"/>
        <v>0.04</v>
      </c>
      <c r="T2388" s="4">
        <v>2126.7199999999998</v>
      </c>
      <c r="U2388" s="9">
        <f t="shared" si="337"/>
        <v>1</v>
      </c>
      <c r="V2388" s="4">
        <f t="shared" si="338"/>
        <v>62.550588235294114</v>
      </c>
      <c r="W2388" s="1" t="s">
        <v>21</v>
      </c>
      <c r="X2388" s="1">
        <v>6.88</v>
      </c>
      <c r="Y2388" s="4">
        <f t="shared" si="339"/>
        <v>2133.6</v>
      </c>
      <c r="Z2388" s="1" t="s">
        <v>46</v>
      </c>
      <c r="AA2388" s="1" t="s">
        <v>28</v>
      </c>
      <c r="AB2388" s="1" t="s">
        <v>29</v>
      </c>
      <c r="AC2388" s="1" t="s">
        <v>55</v>
      </c>
      <c r="AD2388" s="1" t="s">
        <v>19</v>
      </c>
      <c r="AE2388" s="2">
        <v>40222</v>
      </c>
    </row>
    <row r="2389" spans="1:31" x14ac:dyDescent="0.25">
      <c r="A2389">
        <f t="shared" si="340"/>
        <v>2388</v>
      </c>
      <c r="B2389" s="1">
        <v>6850</v>
      </c>
      <c r="C2389" s="2">
        <v>40220</v>
      </c>
      <c r="D2389" s="1" t="s">
        <v>20</v>
      </c>
      <c r="E2389" s="1" t="str">
        <f t="shared" si="333"/>
        <v>*</v>
      </c>
      <c r="F2389" s="1" t="str">
        <f t="shared" si="334"/>
        <v>**</v>
      </c>
      <c r="G2389" s="1" t="str">
        <f t="shared" si="335"/>
        <v>**</v>
      </c>
      <c r="J2389" s="1" t="str">
        <f t="shared" si="336"/>
        <v>**</v>
      </c>
      <c r="P2389" s="1">
        <v>41</v>
      </c>
      <c r="Q2389" s="1">
        <f t="shared" si="341"/>
        <v>0.05</v>
      </c>
      <c r="T2389" s="4">
        <v>2088.5</v>
      </c>
      <c r="U2389" s="9">
        <f t="shared" si="337"/>
        <v>1</v>
      </c>
      <c r="V2389" s="4">
        <f t="shared" si="338"/>
        <v>50.939024390243901</v>
      </c>
      <c r="W2389" s="1" t="s">
        <v>21</v>
      </c>
      <c r="X2389" s="1">
        <v>10.17</v>
      </c>
      <c r="Y2389" s="4">
        <f t="shared" si="339"/>
        <v>2098.67</v>
      </c>
      <c r="Z2389" s="1" t="s">
        <v>46</v>
      </c>
      <c r="AA2389" s="1" t="s">
        <v>28</v>
      </c>
      <c r="AB2389" s="1" t="s">
        <v>24</v>
      </c>
      <c r="AC2389" s="1" t="s">
        <v>56</v>
      </c>
      <c r="AD2389" s="1" t="s">
        <v>26</v>
      </c>
      <c r="AE2389" s="2">
        <v>40221</v>
      </c>
    </row>
    <row r="2390" spans="1:31" x14ac:dyDescent="0.25">
      <c r="A2390">
        <f t="shared" si="340"/>
        <v>2389</v>
      </c>
      <c r="B2390" s="1">
        <v>20103</v>
      </c>
      <c r="C2390" s="2">
        <v>40220</v>
      </c>
      <c r="D2390" s="1" t="s">
        <v>36</v>
      </c>
      <c r="E2390" s="1" t="str">
        <f t="shared" si="333"/>
        <v>*</v>
      </c>
      <c r="F2390" s="1" t="str">
        <f t="shared" si="334"/>
        <v>*</v>
      </c>
      <c r="G2390" s="1" t="str">
        <f t="shared" si="335"/>
        <v>*</v>
      </c>
      <c r="J2390" s="1" t="str">
        <f t="shared" si="336"/>
        <v>*</v>
      </c>
      <c r="P2390" s="1">
        <v>25</v>
      </c>
      <c r="Q2390" s="1">
        <f t="shared" si="341"/>
        <v>3.5000000000000003E-2</v>
      </c>
      <c r="T2390" s="4">
        <v>726.82</v>
      </c>
      <c r="U2390" s="9">
        <f t="shared" si="337"/>
        <v>0</v>
      </c>
      <c r="V2390" s="4">
        <f t="shared" si="338"/>
        <v>29.072800000000001</v>
      </c>
      <c r="W2390" s="1" t="s">
        <v>14</v>
      </c>
      <c r="X2390" s="1">
        <v>8.65</v>
      </c>
      <c r="Y2390" s="4">
        <f t="shared" si="339"/>
        <v>735.47</v>
      </c>
      <c r="Z2390" s="1" t="s">
        <v>51</v>
      </c>
      <c r="AA2390" s="1" t="s">
        <v>23</v>
      </c>
      <c r="AB2390" s="1" t="s">
        <v>24</v>
      </c>
      <c r="AC2390" s="1" t="s">
        <v>38</v>
      </c>
      <c r="AD2390" s="1" t="s">
        <v>19</v>
      </c>
      <c r="AE2390" s="2">
        <v>40222</v>
      </c>
    </row>
    <row r="2391" spans="1:31" x14ac:dyDescent="0.25">
      <c r="A2391">
        <f t="shared" si="340"/>
        <v>2390</v>
      </c>
      <c r="B2391" s="1">
        <v>14245</v>
      </c>
      <c r="C2391" s="2">
        <v>40220</v>
      </c>
      <c r="D2391" s="1" t="s">
        <v>32</v>
      </c>
      <c r="E2391" s="1" t="str">
        <f t="shared" si="333"/>
        <v>***</v>
      </c>
      <c r="F2391" s="1" t="str">
        <f t="shared" si="334"/>
        <v>***</v>
      </c>
      <c r="G2391" s="1" t="str">
        <f t="shared" si="335"/>
        <v>***</v>
      </c>
      <c r="J2391" s="1" t="str">
        <f t="shared" si="336"/>
        <v>***</v>
      </c>
      <c r="P2391" s="1">
        <v>17</v>
      </c>
      <c r="Q2391" s="1">
        <f t="shared" si="341"/>
        <v>0.02</v>
      </c>
      <c r="T2391" s="4">
        <v>454.09</v>
      </c>
      <c r="U2391" s="9">
        <f t="shared" si="337"/>
        <v>0</v>
      </c>
      <c r="V2391" s="4">
        <f t="shared" si="338"/>
        <v>26.711176470588235</v>
      </c>
      <c r="W2391" s="1" t="s">
        <v>21</v>
      </c>
      <c r="X2391" s="1">
        <v>6.17</v>
      </c>
      <c r="Y2391" s="4">
        <f t="shared" si="339"/>
        <v>460.26</v>
      </c>
      <c r="Z2391" s="1" t="s">
        <v>49</v>
      </c>
      <c r="AA2391" s="1" t="s">
        <v>23</v>
      </c>
      <c r="AB2391" s="1" t="s">
        <v>29</v>
      </c>
      <c r="AC2391" s="1" t="s">
        <v>30</v>
      </c>
      <c r="AD2391" s="1" t="s">
        <v>41</v>
      </c>
      <c r="AE2391" s="2">
        <v>40221</v>
      </c>
    </row>
    <row r="2392" spans="1:31" x14ac:dyDescent="0.25">
      <c r="A2392">
        <f t="shared" si="340"/>
        <v>2391</v>
      </c>
      <c r="B2392" s="1">
        <v>3078</v>
      </c>
      <c r="C2392" s="2">
        <v>40220</v>
      </c>
      <c r="D2392" s="1" t="s">
        <v>20</v>
      </c>
      <c r="E2392" s="1" t="str">
        <f t="shared" si="333"/>
        <v>*</v>
      </c>
      <c r="F2392" s="1" t="str">
        <f t="shared" si="334"/>
        <v>**</v>
      </c>
      <c r="G2392" s="1" t="str">
        <f t="shared" si="335"/>
        <v>**</v>
      </c>
      <c r="J2392" s="1" t="str">
        <f t="shared" si="336"/>
        <v>**</v>
      </c>
      <c r="P2392" s="1">
        <v>1</v>
      </c>
      <c r="Q2392" s="1">
        <f t="shared" si="341"/>
        <v>0.01</v>
      </c>
      <c r="T2392" s="4">
        <v>316.61</v>
      </c>
      <c r="U2392" s="9">
        <f t="shared" si="337"/>
        <v>0</v>
      </c>
      <c r="V2392" s="4">
        <f t="shared" si="338"/>
        <v>316.61</v>
      </c>
      <c r="W2392" s="1" t="s">
        <v>33</v>
      </c>
      <c r="X2392" s="1">
        <v>48.8</v>
      </c>
      <c r="Y2392" s="4">
        <f t="shared" si="339"/>
        <v>365.41</v>
      </c>
      <c r="Z2392" s="1" t="s">
        <v>53</v>
      </c>
      <c r="AA2392" s="1" t="s">
        <v>28</v>
      </c>
      <c r="AB2392" s="1" t="s">
        <v>17</v>
      </c>
      <c r="AC2392" s="1" t="s">
        <v>34</v>
      </c>
      <c r="AD2392" s="1" t="s">
        <v>35</v>
      </c>
      <c r="AE2392" s="2">
        <v>40222</v>
      </c>
    </row>
    <row r="2393" spans="1:31" x14ac:dyDescent="0.25">
      <c r="A2393">
        <f t="shared" si="340"/>
        <v>2392</v>
      </c>
      <c r="B2393" s="1">
        <v>20103</v>
      </c>
      <c r="C2393" s="2">
        <v>40220</v>
      </c>
      <c r="D2393" s="1" t="s">
        <v>36</v>
      </c>
      <c r="E2393" s="1" t="str">
        <f t="shared" si="333"/>
        <v>*</v>
      </c>
      <c r="F2393" s="1" t="str">
        <f t="shared" si="334"/>
        <v>*</v>
      </c>
      <c r="G2393" s="1" t="str">
        <f t="shared" si="335"/>
        <v>*</v>
      </c>
      <c r="J2393" s="1" t="str">
        <f t="shared" si="336"/>
        <v>*</v>
      </c>
      <c r="P2393" s="1">
        <v>30</v>
      </c>
      <c r="Q2393" s="1">
        <f t="shared" si="341"/>
        <v>0.04</v>
      </c>
      <c r="T2393" s="4">
        <v>314.93</v>
      </c>
      <c r="U2393" s="9">
        <f t="shared" si="337"/>
        <v>0</v>
      </c>
      <c r="V2393" s="4">
        <f t="shared" si="338"/>
        <v>10.497666666666667</v>
      </c>
      <c r="W2393" s="1" t="s">
        <v>21</v>
      </c>
      <c r="X2393" s="1">
        <v>6.24</v>
      </c>
      <c r="Y2393" s="4">
        <f t="shared" si="339"/>
        <v>321.17</v>
      </c>
      <c r="Z2393" s="1" t="s">
        <v>51</v>
      </c>
      <c r="AA2393" s="1" t="s">
        <v>23</v>
      </c>
      <c r="AB2393" s="1" t="s">
        <v>24</v>
      </c>
      <c r="AC2393" s="1" t="s">
        <v>56</v>
      </c>
      <c r="AD2393" s="1" t="s">
        <v>26</v>
      </c>
      <c r="AE2393" s="2">
        <v>40221</v>
      </c>
    </row>
    <row r="2394" spans="1:31" x14ac:dyDescent="0.25">
      <c r="A2394">
        <f t="shared" si="340"/>
        <v>2393</v>
      </c>
      <c r="B2394" s="1">
        <v>19555</v>
      </c>
      <c r="C2394" s="2">
        <v>40220</v>
      </c>
      <c r="D2394" s="1" t="s">
        <v>13</v>
      </c>
      <c r="E2394" s="1" t="str">
        <f t="shared" si="333"/>
        <v>*</v>
      </c>
      <c r="F2394" s="1" t="str">
        <f t="shared" si="334"/>
        <v>*</v>
      </c>
      <c r="G2394" s="1" t="str">
        <f t="shared" si="335"/>
        <v>*</v>
      </c>
      <c r="J2394" s="1" t="str">
        <f t="shared" si="336"/>
        <v>*</v>
      </c>
      <c r="P2394" s="1">
        <v>36</v>
      </c>
      <c r="Q2394" s="1">
        <f t="shared" si="341"/>
        <v>0.04</v>
      </c>
      <c r="T2394" s="4">
        <v>246.24</v>
      </c>
      <c r="U2394" s="9">
        <f t="shared" si="337"/>
        <v>0</v>
      </c>
      <c r="V2394" s="4">
        <f t="shared" si="338"/>
        <v>6.84</v>
      </c>
      <c r="W2394" s="1" t="s">
        <v>21</v>
      </c>
      <c r="X2394" s="1">
        <v>7.3</v>
      </c>
      <c r="Y2394" s="4">
        <f t="shared" si="339"/>
        <v>253.54000000000002</v>
      </c>
      <c r="Z2394" s="1" t="s">
        <v>15</v>
      </c>
      <c r="AA2394" s="1" t="s">
        <v>23</v>
      </c>
      <c r="AB2394" s="1" t="s">
        <v>29</v>
      </c>
      <c r="AC2394" s="1" t="s">
        <v>40</v>
      </c>
      <c r="AD2394" s="1" t="s">
        <v>19</v>
      </c>
      <c r="AE2394" s="2">
        <v>40224</v>
      </c>
    </row>
    <row r="2395" spans="1:31" x14ac:dyDescent="0.25">
      <c r="A2395">
        <f t="shared" si="340"/>
        <v>2394</v>
      </c>
      <c r="B2395" s="1">
        <v>6850</v>
      </c>
      <c r="C2395" s="2">
        <v>40220</v>
      </c>
      <c r="D2395" s="1" t="s">
        <v>20</v>
      </c>
      <c r="E2395" s="1" t="str">
        <f t="shared" si="333"/>
        <v>*</v>
      </c>
      <c r="F2395" s="1" t="str">
        <f t="shared" si="334"/>
        <v>**</v>
      </c>
      <c r="G2395" s="1" t="str">
        <f t="shared" si="335"/>
        <v>**</v>
      </c>
      <c r="J2395" s="1" t="str">
        <f t="shared" si="336"/>
        <v>**</v>
      </c>
      <c r="P2395" s="1">
        <v>8</v>
      </c>
      <c r="Q2395" s="1">
        <f t="shared" si="341"/>
        <v>0.01</v>
      </c>
      <c r="T2395" s="4">
        <v>81.56</v>
      </c>
      <c r="U2395" s="9">
        <f t="shared" si="337"/>
        <v>0</v>
      </c>
      <c r="V2395" s="4">
        <f t="shared" si="338"/>
        <v>10.195</v>
      </c>
      <c r="W2395" s="1" t="s">
        <v>21</v>
      </c>
      <c r="X2395" s="1">
        <v>1.99</v>
      </c>
      <c r="Y2395" s="4">
        <f t="shared" si="339"/>
        <v>83.55</v>
      </c>
      <c r="Z2395" s="1" t="s">
        <v>46</v>
      </c>
      <c r="AA2395" s="1" t="s">
        <v>28</v>
      </c>
      <c r="AB2395" s="1" t="s">
        <v>24</v>
      </c>
      <c r="AC2395" s="1" t="s">
        <v>38</v>
      </c>
      <c r="AD2395" s="1" t="s">
        <v>41</v>
      </c>
      <c r="AE2395" s="2">
        <v>40220</v>
      </c>
    </row>
    <row r="2396" spans="1:31" x14ac:dyDescent="0.25">
      <c r="A2396">
        <f t="shared" si="340"/>
        <v>2395</v>
      </c>
      <c r="B2396" s="1">
        <v>19555</v>
      </c>
      <c r="C2396" s="2">
        <v>40220</v>
      </c>
      <c r="D2396" s="1" t="s">
        <v>13</v>
      </c>
      <c r="E2396" s="1" t="str">
        <f t="shared" si="333"/>
        <v>*</v>
      </c>
      <c r="F2396" s="1" t="str">
        <f t="shared" si="334"/>
        <v>*</v>
      </c>
      <c r="G2396" s="1" t="str">
        <f t="shared" si="335"/>
        <v>*</v>
      </c>
      <c r="J2396" s="1" t="str">
        <f t="shared" si="336"/>
        <v>*</v>
      </c>
      <c r="P2396" s="1">
        <v>8</v>
      </c>
      <c r="Q2396" s="1">
        <f t="shared" si="341"/>
        <v>0.01</v>
      </c>
      <c r="T2396" s="4">
        <v>78.67</v>
      </c>
      <c r="U2396" s="9">
        <f t="shared" si="337"/>
        <v>0</v>
      </c>
      <c r="V2396" s="4">
        <f t="shared" si="338"/>
        <v>9.8337500000000002</v>
      </c>
      <c r="W2396" s="1" t="s">
        <v>21</v>
      </c>
      <c r="X2396" s="1">
        <v>2.15</v>
      </c>
      <c r="Y2396" s="4">
        <f t="shared" si="339"/>
        <v>80.820000000000007</v>
      </c>
      <c r="Z2396" s="1" t="s">
        <v>15</v>
      </c>
      <c r="AA2396" s="1" t="s">
        <v>23</v>
      </c>
      <c r="AB2396" s="1" t="s">
        <v>29</v>
      </c>
      <c r="AC2396" s="1" t="s">
        <v>40</v>
      </c>
      <c r="AD2396" s="1" t="s">
        <v>31</v>
      </c>
      <c r="AE2396" s="2">
        <v>40227</v>
      </c>
    </row>
    <row r="2397" spans="1:31" x14ac:dyDescent="0.25">
      <c r="A2397">
        <f t="shared" si="340"/>
        <v>2396</v>
      </c>
      <c r="B2397" s="1">
        <v>3078</v>
      </c>
      <c r="C2397" s="2">
        <v>40220</v>
      </c>
      <c r="D2397" s="1" t="s">
        <v>20</v>
      </c>
      <c r="E2397" s="1" t="str">
        <f t="shared" si="333"/>
        <v>*</v>
      </c>
      <c r="F2397" s="1" t="str">
        <f t="shared" si="334"/>
        <v>**</v>
      </c>
      <c r="G2397" s="1" t="str">
        <f t="shared" si="335"/>
        <v>**</v>
      </c>
      <c r="J2397" s="1" t="str">
        <f t="shared" si="336"/>
        <v>**</v>
      </c>
      <c r="P2397" s="1">
        <v>12</v>
      </c>
      <c r="Q2397" s="1">
        <f t="shared" si="341"/>
        <v>0.02</v>
      </c>
      <c r="T2397" s="4">
        <v>33.86</v>
      </c>
      <c r="U2397" s="9">
        <f t="shared" si="337"/>
        <v>0</v>
      </c>
      <c r="V2397" s="4">
        <f t="shared" si="338"/>
        <v>2.8216666666666668</v>
      </c>
      <c r="W2397" s="1" t="s">
        <v>21</v>
      </c>
      <c r="X2397" s="1">
        <v>0.7</v>
      </c>
      <c r="Y2397" s="4">
        <f t="shared" si="339"/>
        <v>34.56</v>
      </c>
      <c r="Z2397" s="1" t="s">
        <v>42</v>
      </c>
      <c r="AA2397" s="1" t="s">
        <v>28</v>
      </c>
      <c r="AB2397" s="1" t="s">
        <v>29</v>
      </c>
      <c r="AC2397" s="1" t="s">
        <v>30</v>
      </c>
      <c r="AD2397" s="1" t="s">
        <v>31</v>
      </c>
      <c r="AE2397" s="2">
        <v>40221</v>
      </c>
    </row>
    <row r="2398" spans="1:31" x14ac:dyDescent="0.25">
      <c r="A2398">
        <f t="shared" si="340"/>
        <v>2397</v>
      </c>
      <c r="B2398" s="1">
        <v>58502</v>
      </c>
      <c r="C2398" s="2">
        <v>40221</v>
      </c>
      <c r="D2398" s="1" t="s">
        <v>32</v>
      </c>
      <c r="E2398" s="1" t="str">
        <f t="shared" si="333"/>
        <v>***</v>
      </c>
      <c r="F2398" s="1" t="str">
        <f t="shared" si="334"/>
        <v>***</v>
      </c>
      <c r="G2398" s="1" t="str">
        <f t="shared" si="335"/>
        <v>***</v>
      </c>
      <c r="J2398" s="1" t="str">
        <f t="shared" si="336"/>
        <v>***</v>
      </c>
      <c r="P2398" s="1">
        <v>23</v>
      </c>
      <c r="Q2398" s="1">
        <f t="shared" si="341"/>
        <v>3.5000000000000003E-2</v>
      </c>
      <c r="T2398" s="4">
        <v>5186.3100000000004</v>
      </c>
      <c r="U2398" s="9">
        <f t="shared" si="337"/>
        <v>1</v>
      </c>
      <c r="V2398" s="4">
        <f t="shared" si="338"/>
        <v>225.49173913043481</v>
      </c>
      <c r="W2398" s="1" t="s">
        <v>33</v>
      </c>
      <c r="X2398" s="1">
        <v>28.16</v>
      </c>
      <c r="Y2398" s="4">
        <f t="shared" si="339"/>
        <v>5214.47</v>
      </c>
      <c r="Z2398" s="1" t="s">
        <v>51</v>
      </c>
      <c r="AA2398" s="1" t="s">
        <v>16</v>
      </c>
      <c r="AB2398" s="1" t="s">
        <v>17</v>
      </c>
      <c r="AC2398" s="1" t="s">
        <v>34</v>
      </c>
      <c r="AD2398" s="1" t="s">
        <v>35</v>
      </c>
      <c r="AE2398" s="2">
        <v>40223</v>
      </c>
    </row>
    <row r="2399" spans="1:31" x14ac:dyDescent="0.25">
      <c r="A2399">
        <f t="shared" si="340"/>
        <v>2398</v>
      </c>
      <c r="B2399" s="1">
        <v>57159</v>
      </c>
      <c r="C2399" s="2">
        <v>40221</v>
      </c>
      <c r="D2399" s="1" t="s">
        <v>32</v>
      </c>
      <c r="E2399" s="1" t="str">
        <f t="shared" si="333"/>
        <v>***</v>
      </c>
      <c r="F2399" s="1" t="str">
        <f t="shared" si="334"/>
        <v>***</v>
      </c>
      <c r="G2399" s="1" t="str">
        <f t="shared" si="335"/>
        <v>***</v>
      </c>
      <c r="J2399" s="1" t="str">
        <f t="shared" si="336"/>
        <v>***</v>
      </c>
      <c r="P2399" s="1">
        <v>17</v>
      </c>
      <c r="Q2399" s="1">
        <f t="shared" si="341"/>
        <v>0.02</v>
      </c>
      <c r="T2399" s="4">
        <v>4621.1000000000004</v>
      </c>
      <c r="U2399" s="9">
        <f t="shared" si="337"/>
        <v>1</v>
      </c>
      <c r="V2399" s="4">
        <f t="shared" si="338"/>
        <v>271.82941176470592</v>
      </c>
      <c r="W2399" s="1" t="s">
        <v>33</v>
      </c>
      <c r="X2399" s="1">
        <v>57</v>
      </c>
      <c r="Y2399" s="4">
        <f t="shared" si="339"/>
        <v>4678.1000000000004</v>
      </c>
      <c r="Z2399" s="1" t="s">
        <v>51</v>
      </c>
      <c r="AA2399" s="1" t="s">
        <v>28</v>
      </c>
      <c r="AB2399" s="1" t="s">
        <v>17</v>
      </c>
      <c r="AC2399" s="1" t="s">
        <v>34</v>
      </c>
      <c r="AD2399" s="1" t="s">
        <v>35</v>
      </c>
      <c r="AE2399" s="2">
        <v>40222</v>
      </c>
    </row>
    <row r="2400" spans="1:31" x14ac:dyDescent="0.25">
      <c r="A2400">
        <f t="shared" si="340"/>
        <v>2399</v>
      </c>
      <c r="B2400" s="1">
        <v>10080</v>
      </c>
      <c r="C2400" s="2">
        <v>40221</v>
      </c>
      <c r="D2400" s="1" t="s">
        <v>13</v>
      </c>
      <c r="E2400" s="1" t="str">
        <f t="shared" si="333"/>
        <v>*</v>
      </c>
      <c r="F2400" s="1" t="str">
        <f t="shared" si="334"/>
        <v>*</v>
      </c>
      <c r="G2400" s="1" t="str">
        <f t="shared" si="335"/>
        <v>*</v>
      </c>
      <c r="J2400" s="1" t="str">
        <f t="shared" si="336"/>
        <v>*</v>
      </c>
      <c r="P2400" s="1">
        <v>20</v>
      </c>
      <c r="Q2400" s="1">
        <f t="shared" si="341"/>
        <v>3.5000000000000003E-2</v>
      </c>
      <c r="T2400" s="4">
        <v>637.04</v>
      </c>
      <c r="U2400" s="9">
        <f t="shared" si="337"/>
        <v>0</v>
      </c>
      <c r="V2400" s="4">
        <f t="shared" si="338"/>
        <v>31.851999999999997</v>
      </c>
      <c r="W2400" s="1" t="s">
        <v>21</v>
      </c>
      <c r="X2400" s="1">
        <v>4</v>
      </c>
      <c r="Y2400" s="4">
        <f t="shared" si="339"/>
        <v>641.04</v>
      </c>
      <c r="Z2400" s="1" t="s">
        <v>42</v>
      </c>
      <c r="AA2400" s="1" t="s">
        <v>28</v>
      </c>
      <c r="AB2400" s="1" t="s">
        <v>24</v>
      </c>
      <c r="AC2400" s="1" t="s">
        <v>38</v>
      </c>
      <c r="AD2400" s="1" t="s">
        <v>19</v>
      </c>
      <c r="AE2400" s="2">
        <v>40228</v>
      </c>
    </row>
    <row r="2401" spans="1:31" x14ac:dyDescent="0.25">
      <c r="A2401">
        <f t="shared" si="340"/>
        <v>2400</v>
      </c>
      <c r="B2401" s="1">
        <v>57159</v>
      </c>
      <c r="C2401" s="2">
        <v>40221</v>
      </c>
      <c r="D2401" s="1" t="s">
        <v>32</v>
      </c>
      <c r="E2401" s="1" t="str">
        <f t="shared" si="333"/>
        <v>***</v>
      </c>
      <c r="F2401" s="1" t="str">
        <f t="shared" si="334"/>
        <v>***</v>
      </c>
      <c r="G2401" s="1" t="str">
        <f t="shared" si="335"/>
        <v>***</v>
      </c>
      <c r="J2401" s="1" t="str">
        <f t="shared" si="336"/>
        <v>***</v>
      </c>
      <c r="P2401" s="1">
        <v>42</v>
      </c>
      <c r="Q2401" s="1">
        <f t="shared" si="341"/>
        <v>0.05</v>
      </c>
      <c r="T2401" s="4">
        <v>460.2</v>
      </c>
      <c r="U2401" s="9">
        <f t="shared" si="337"/>
        <v>0</v>
      </c>
      <c r="V2401" s="4">
        <f t="shared" si="338"/>
        <v>10.957142857142857</v>
      </c>
      <c r="W2401" s="1" t="s">
        <v>21</v>
      </c>
      <c r="X2401" s="1">
        <v>11.59</v>
      </c>
      <c r="Y2401" s="4">
        <f t="shared" si="339"/>
        <v>471.78999999999996</v>
      </c>
      <c r="Z2401" s="1" t="s">
        <v>51</v>
      </c>
      <c r="AA2401" s="1" t="s">
        <v>28</v>
      </c>
      <c r="AB2401" s="1" t="s">
        <v>29</v>
      </c>
      <c r="AC2401" s="1" t="s">
        <v>40</v>
      </c>
      <c r="AD2401" s="1" t="s">
        <v>19</v>
      </c>
      <c r="AE2401" s="2">
        <v>40221</v>
      </c>
    </row>
    <row r="2402" spans="1:31" x14ac:dyDescent="0.25">
      <c r="A2402">
        <f t="shared" si="340"/>
        <v>2401</v>
      </c>
      <c r="B2402" s="1">
        <v>26054</v>
      </c>
      <c r="C2402" s="2">
        <v>40221</v>
      </c>
      <c r="D2402" s="1" t="s">
        <v>32</v>
      </c>
      <c r="E2402" s="1" t="str">
        <f t="shared" si="333"/>
        <v>***</v>
      </c>
      <c r="F2402" s="1" t="str">
        <f t="shared" si="334"/>
        <v>***</v>
      </c>
      <c r="G2402" s="1" t="str">
        <f t="shared" si="335"/>
        <v>***</v>
      </c>
      <c r="J2402" s="1" t="str">
        <f t="shared" si="336"/>
        <v>***</v>
      </c>
      <c r="P2402" s="1">
        <v>47</v>
      </c>
      <c r="Q2402" s="1">
        <f t="shared" si="341"/>
        <v>0.05</v>
      </c>
      <c r="T2402" s="4">
        <v>396.78</v>
      </c>
      <c r="U2402" s="9">
        <f t="shared" si="337"/>
        <v>0</v>
      </c>
      <c r="V2402" s="4">
        <f t="shared" si="338"/>
        <v>8.4421276595744672</v>
      </c>
      <c r="W2402" s="1" t="s">
        <v>21</v>
      </c>
      <c r="X2402" s="1">
        <v>10.16</v>
      </c>
      <c r="Y2402" s="4">
        <f t="shared" si="339"/>
        <v>406.94</v>
      </c>
      <c r="Z2402" s="1" t="s">
        <v>46</v>
      </c>
      <c r="AA2402" s="1" t="s">
        <v>23</v>
      </c>
      <c r="AB2402" s="1" t="s">
        <v>17</v>
      </c>
      <c r="AC2402" s="1" t="s">
        <v>18</v>
      </c>
      <c r="AD2402" s="1" t="s">
        <v>48</v>
      </c>
      <c r="AE2402" s="2">
        <v>40223</v>
      </c>
    </row>
    <row r="2403" spans="1:31" x14ac:dyDescent="0.25">
      <c r="A2403">
        <f t="shared" si="340"/>
        <v>2402</v>
      </c>
      <c r="B2403" s="1">
        <v>59619</v>
      </c>
      <c r="C2403" s="2">
        <v>40222</v>
      </c>
      <c r="D2403" s="1" t="s">
        <v>27</v>
      </c>
      <c r="E2403" s="1" t="str">
        <f t="shared" si="333"/>
        <v>*</v>
      </c>
      <c r="F2403" s="1" t="str">
        <f t="shared" si="334"/>
        <v>*</v>
      </c>
      <c r="G2403" s="1" t="str">
        <f t="shared" si="335"/>
        <v>*</v>
      </c>
      <c r="J2403" s="1" t="str">
        <f t="shared" si="336"/>
        <v>*</v>
      </c>
      <c r="P2403" s="1">
        <v>35</v>
      </c>
      <c r="Q2403" s="1">
        <f t="shared" si="341"/>
        <v>0.04</v>
      </c>
      <c r="T2403" s="4">
        <v>225.4</v>
      </c>
      <c r="U2403" s="9">
        <f t="shared" si="337"/>
        <v>0</v>
      </c>
      <c r="V2403" s="4">
        <f t="shared" si="338"/>
        <v>6.44</v>
      </c>
      <c r="W2403" s="1" t="s">
        <v>21</v>
      </c>
      <c r="X2403" s="1">
        <v>8.4</v>
      </c>
      <c r="Y2403" s="4">
        <f t="shared" si="339"/>
        <v>233.8</v>
      </c>
      <c r="Z2403" s="1" t="s">
        <v>44</v>
      </c>
      <c r="AA2403" s="1" t="s">
        <v>16</v>
      </c>
      <c r="AB2403" s="1" t="s">
        <v>29</v>
      </c>
      <c r="AC2403" s="1" t="s">
        <v>40</v>
      </c>
      <c r="AD2403" s="1" t="s">
        <v>19</v>
      </c>
      <c r="AE2403" s="2">
        <v>40224</v>
      </c>
    </row>
    <row r="2404" spans="1:31" x14ac:dyDescent="0.25">
      <c r="A2404">
        <f t="shared" si="340"/>
        <v>2403</v>
      </c>
      <c r="B2404" s="1">
        <v>59619</v>
      </c>
      <c r="C2404" s="2">
        <v>40222</v>
      </c>
      <c r="D2404" s="1" t="s">
        <v>27</v>
      </c>
      <c r="E2404" s="1" t="str">
        <f t="shared" si="333"/>
        <v>*</v>
      </c>
      <c r="F2404" s="1" t="str">
        <f t="shared" si="334"/>
        <v>*</v>
      </c>
      <c r="G2404" s="1" t="str">
        <f t="shared" si="335"/>
        <v>*</v>
      </c>
      <c r="J2404" s="1" t="str">
        <f t="shared" si="336"/>
        <v>*</v>
      </c>
      <c r="P2404" s="1">
        <v>12</v>
      </c>
      <c r="Q2404" s="1">
        <f t="shared" si="341"/>
        <v>0.02</v>
      </c>
      <c r="T2404" s="4">
        <v>76.040000000000006</v>
      </c>
      <c r="U2404" s="9">
        <f t="shared" si="337"/>
        <v>0</v>
      </c>
      <c r="V2404" s="4">
        <f t="shared" si="338"/>
        <v>6.3366666666666669</v>
      </c>
      <c r="W2404" s="1" t="s">
        <v>21</v>
      </c>
      <c r="X2404" s="1">
        <v>7.15</v>
      </c>
      <c r="Y2404" s="4">
        <f t="shared" si="339"/>
        <v>83.190000000000012</v>
      </c>
      <c r="Z2404" s="1" t="s">
        <v>53</v>
      </c>
      <c r="AA2404" s="1" t="s">
        <v>16</v>
      </c>
      <c r="AB2404" s="1" t="s">
        <v>29</v>
      </c>
      <c r="AC2404" s="1" t="s">
        <v>40</v>
      </c>
      <c r="AD2404" s="1" t="s">
        <v>19</v>
      </c>
      <c r="AE2404" s="2">
        <v>40224</v>
      </c>
    </row>
    <row r="2405" spans="1:31" x14ac:dyDescent="0.25">
      <c r="A2405">
        <f t="shared" si="340"/>
        <v>2404</v>
      </c>
      <c r="B2405" s="1">
        <v>12259</v>
      </c>
      <c r="C2405" s="2">
        <v>40223</v>
      </c>
      <c r="D2405" s="1" t="s">
        <v>20</v>
      </c>
      <c r="E2405" s="1" t="str">
        <f t="shared" si="333"/>
        <v>*</v>
      </c>
      <c r="F2405" s="1" t="str">
        <f t="shared" si="334"/>
        <v>**</v>
      </c>
      <c r="G2405" s="1" t="str">
        <f t="shared" si="335"/>
        <v>**</v>
      </c>
      <c r="J2405" s="1" t="str">
        <f t="shared" si="336"/>
        <v>**</v>
      </c>
      <c r="P2405" s="1">
        <v>45</v>
      </c>
      <c r="Q2405" s="1">
        <f t="shared" si="341"/>
        <v>0.05</v>
      </c>
      <c r="T2405" s="4">
        <v>5007.6899999999996</v>
      </c>
      <c r="U2405" s="9">
        <f t="shared" si="337"/>
        <v>1</v>
      </c>
      <c r="V2405" s="4">
        <f t="shared" si="338"/>
        <v>111.282</v>
      </c>
      <c r="W2405" s="1" t="s">
        <v>33</v>
      </c>
      <c r="X2405" s="1">
        <v>51.42</v>
      </c>
      <c r="Y2405" s="4">
        <f t="shared" si="339"/>
        <v>5059.1099999999997</v>
      </c>
      <c r="Z2405" s="1" t="s">
        <v>54</v>
      </c>
      <c r="AA2405" s="1" t="s">
        <v>16</v>
      </c>
      <c r="AB2405" s="1" t="s">
        <v>17</v>
      </c>
      <c r="AC2405" s="1" t="s">
        <v>62</v>
      </c>
      <c r="AD2405" s="1" t="s">
        <v>59</v>
      </c>
      <c r="AE2405" s="2">
        <v>40225</v>
      </c>
    </row>
    <row r="2406" spans="1:31" x14ac:dyDescent="0.25">
      <c r="A2406">
        <f t="shared" si="340"/>
        <v>2405</v>
      </c>
      <c r="B2406" s="1">
        <v>14791</v>
      </c>
      <c r="C2406" s="2">
        <v>40223</v>
      </c>
      <c r="D2406" s="1" t="s">
        <v>36</v>
      </c>
      <c r="E2406" s="1" t="str">
        <f t="shared" si="333"/>
        <v>*</v>
      </c>
      <c r="F2406" s="1" t="str">
        <f t="shared" si="334"/>
        <v>*</v>
      </c>
      <c r="G2406" s="1" t="str">
        <f t="shared" si="335"/>
        <v>*</v>
      </c>
      <c r="J2406" s="1" t="str">
        <f t="shared" si="336"/>
        <v>*</v>
      </c>
      <c r="P2406" s="1">
        <v>29</v>
      </c>
      <c r="Q2406" s="1">
        <f t="shared" si="341"/>
        <v>3.5000000000000003E-2</v>
      </c>
      <c r="T2406" s="4">
        <v>1576.223</v>
      </c>
      <c r="U2406" s="9">
        <f t="shared" si="337"/>
        <v>1</v>
      </c>
      <c r="V2406" s="4">
        <f t="shared" si="338"/>
        <v>54.35251724137931</v>
      </c>
      <c r="W2406" s="1" t="s">
        <v>21</v>
      </c>
      <c r="X2406" s="1">
        <v>3.99</v>
      </c>
      <c r="Y2406" s="4">
        <f t="shared" si="339"/>
        <v>1580.213</v>
      </c>
      <c r="Z2406" s="1" t="s">
        <v>22</v>
      </c>
      <c r="AA2406" s="1" t="s">
        <v>16</v>
      </c>
      <c r="AB2406" s="1" t="s">
        <v>24</v>
      </c>
      <c r="AC2406" s="1" t="s">
        <v>25</v>
      </c>
      <c r="AD2406" s="1" t="s">
        <v>19</v>
      </c>
      <c r="AE2406" s="2">
        <v>40224</v>
      </c>
    </row>
    <row r="2407" spans="1:31" x14ac:dyDescent="0.25">
      <c r="A2407">
        <f t="shared" si="340"/>
        <v>2406</v>
      </c>
      <c r="B2407" s="1">
        <v>12259</v>
      </c>
      <c r="C2407" s="2">
        <v>40223</v>
      </c>
      <c r="D2407" s="1" t="s">
        <v>20</v>
      </c>
      <c r="E2407" s="1" t="str">
        <f t="shared" si="333"/>
        <v>*</v>
      </c>
      <c r="F2407" s="1" t="str">
        <f t="shared" si="334"/>
        <v>**</v>
      </c>
      <c r="G2407" s="1" t="str">
        <f t="shared" si="335"/>
        <v>**</v>
      </c>
      <c r="J2407" s="1" t="str">
        <f t="shared" si="336"/>
        <v>**</v>
      </c>
      <c r="P2407" s="1">
        <v>45</v>
      </c>
      <c r="Q2407" s="1">
        <f t="shared" si="341"/>
        <v>0.05</v>
      </c>
      <c r="T2407" s="4">
        <v>1379.62</v>
      </c>
      <c r="U2407" s="9">
        <f t="shared" si="337"/>
        <v>1</v>
      </c>
      <c r="V2407" s="4">
        <f t="shared" si="338"/>
        <v>30.658222222222221</v>
      </c>
      <c r="W2407" s="1" t="s">
        <v>21</v>
      </c>
      <c r="X2407" s="1">
        <v>6.72</v>
      </c>
      <c r="Y2407" s="4">
        <f t="shared" si="339"/>
        <v>1386.34</v>
      </c>
      <c r="Z2407" s="1" t="s">
        <v>54</v>
      </c>
      <c r="AA2407" s="1" t="s">
        <v>16</v>
      </c>
      <c r="AB2407" s="1" t="s">
        <v>29</v>
      </c>
      <c r="AC2407" s="1" t="s">
        <v>55</v>
      </c>
      <c r="AD2407" s="1" t="s">
        <v>19</v>
      </c>
      <c r="AE2407" s="2">
        <v>40224</v>
      </c>
    </row>
    <row r="2408" spans="1:31" x14ac:dyDescent="0.25">
      <c r="A2408">
        <f t="shared" si="340"/>
        <v>2407</v>
      </c>
      <c r="B2408" s="1">
        <v>47778</v>
      </c>
      <c r="C2408" s="2">
        <v>40223</v>
      </c>
      <c r="D2408" s="1" t="s">
        <v>32</v>
      </c>
      <c r="E2408" s="1" t="str">
        <f t="shared" si="333"/>
        <v>***</v>
      </c>
      <c r="F2408" s="1" t="str">
        <f t="shared" si="334"/>
        <v>***</v>
      </c>
      <c r="G2408" s="1" t="str">
        <f t="shared" si="335"/>
        <v>***</v>
      </c>
      <c r="J2408" s="1" t="str">
        <f t="shared" si="336"/>
        <v>***</v>
      </c>
      <c r="P2408" s="1">
        <v>12</v>
      </c>
      <c r="Q2408" s="1">
        <f t="shared" si="341"/>
        <v>0.02</v>
      </c>
      <c r="T2408" s="4">
        <v>174.11</v>
      </c>
      <c r="U2408" s="9">
        <f t="shared" si="337"/>
        <v>0</v>
      </c>
      <c r="V2408" s="4">
        <f t="shared" si="338"/>
        <v>14.509166666666667</v>
      </c>
      <c r="W2408" s="1" t="s">
        <v>21</v>
      </c>
      <c r="X2408" s="1">
        <v>6.85</v>
      </c>
      <c r="Y2408" s="4">
        <f t="shared" si="339"/>
        <v>180.96</v>
      </c>
      <c r="Z2408" s="1" t="s">
        <v>46</v>
      </c>
      <c r="AA2408" s="1" t="s">
        <v>28</v>
      </c>
      <c r="AB2408" s="1" t="s">
        <v>17</v>
      </c>
      <c r="AC2408" s="1" t="s">
        <v>18</v>
      </c>
      <c r="AD2408" s="1" t="s">
        <v>31</v>
      </c>
      <c r="AE2408" s="2">
        <v>40225</v>
      </c>
    </row>
    <row r="2409" spans="1:31" x14ac:dyDescent="0.25">
      <c r="A2409">
        <f t="shared" si="340"/>
        <v>2408</v>
      </c>
      <c r="B2409" s="1">
        <v>37349</v>
      </c>
      <c r="C2409" s="2">
        <v>40224</v>
      </c>
      <c r="D2409" s="1" t="s">
        <v>32</v>
      </c>
      <c r="E2409" s="1" t="str">
        <f t="shared" si="333"/>
        <v>***</v>
      </c>
      <c r="F2409" s="1" t="str">
        <f t="shared" si="334"/>
        <v>***</v>
      </c>
      <c r="G2409" s="1" t="str">
        <f t="shared" si="335"/>
        <v>***</v>
      </c>
      <c r="J2409" s="1" t="str">
        <f t="shared" si="336"/>
        <v>***</v>
      </c>
      <c r="P2409" s="1">
        <v>8</v>
      </c>
      <c r="Q2409" s="1">
        <f t="shared" si="341"/>
        <v>0.01</v>
      </c>
      <c r="T2409" s="4">
        <v>631.73</v>
      </c>
      <c r="U2409" s="9">
        <f t="shared" si="337"/>
        <v>0</v>
      </c>
      <c r="V2409" s="4">
        <f t="shared" si="338"/>
        <v>78.966250000000002</v>
      </c>
      <c r="W2409" s="1" t="s">
        <v>14</v>
      </c>
      <c r="X2409" s="1">
        <v>19.989999999999998</v>
      </c>
      <c r="Y2409" s="4">
        <f t="shared" si="339"/>
        <v>651.72</v>
      </c>
      <c r="Z2409" s="1" t="s">
        <v>22</v>
      </c>
      <c r="AA2409" s="1" t="s">
        <v>28</v>
      </c>
      <c r="AB2409" s="1" t="s">
        <v>17</v>
      </c>
      <c r="AC2409" s="1" t="s">
        <v>18</v>
      </c>
      <c r="AD2409" s="1" t="s">
        <v>19</v>
      </c>
      <c r="AE2409" s="2">
        <v>40226</v>
      </c>
    </row>
    <row r="2410" spans="1:31" x14ac:dyDescent="0.25">
      <c r="A2410">
        <f t="shared" si="340"/>
        <v>2409</v>
      </c>
      <c r="B2410" s="1">
        <v>32931</v>
      </c>
      <c r="C2410" s="2">
        <v>40224</v>
      </c>
      <c r="D2410" s="1" t="s">
        <v>13</v>
      </c>
      <c r="E2410" s="1" t="str">
        <f t="shared" si="333"/>
        <v>*</v>
      </c>
      <c r="F2410" s="1" t="str">
        <f t="shared" si="334"/>
        <v>*</v>
      </c>
      <c r="G2410" s="1" t="str">
        <f t="shared" si="335"/>
        <v>*</v>
      </c>
      <c r="J2410" s="1" t="str">
        <f t="shared" si="336"/>
        <v>*</v>
      </c>
      <c r="P2410" s="1">
        <v>25</v>
      </c>
      <c r="Q2410" s="1">
        <f t="shared" si="341"/>
        <v>3.5000000000000003E-2</v>
      </c>
      <c r="T2410" s="4">
        <v>298.11</v>
      </c>
      <c r="U2410" s="9">
        <f t="shared" si="337"/>
        <v>0</v>
      </c>
      <c r="V2410" s="4">
        <f t="shared" si="338"/>
        <v>11.9244</v>
      </c>
      <c r="W2410" s="1" t="s">
        <v>21</v>
      </c>
      <c r="X2410" s="1">
        <v>6.27</v>
      </c>
      <c r="Y2410" s="4">
        <f t="shared" si="339"/>
        <v>304.38</v>
      </c>
      <c r="Z2410" s="1" t="s">
        <v>46</v>
      </c>
      <c r="AA2410" s="1" t="s">
        <v>28</v>
      </c>
      <c r="AB2410" s="1" t="s">
        <v>29</v>
      </c>
      <c r="AC2410" s="1" t="s">
        <v>55</v>
      </c>
      <c r="AD2410" s="1" t="s">
        <v>26</v>
      </c>
      <c r="AE2410" s="2">
        <v>40229</v>
      </c>
    </row>
    <row r="2411" spans="1:31" x14ac:dyDescent="0.25">
      <c r="A2411">
        <f t="shared" si="340"/>
        <v>2410</v>
      </c>
      <c r="B2411" s="1">
        <v>32931</v>
      </c>
      <c r="C2411" s="2">
        <v>40224</v>
      </c>
      <c r="D2411" s="1" t="s">
        <v>13</v>
      </c>
      <c r="E2411" s="1" t="str">
        <f t="shared" si="333"/>
        <v>*</v>
      </c>
      <c r="F2411" s="1" t="str">
        <f t="shared" si="334"/>
        <v>*</v>
      </c>
      <c r="G2411" s="1" t="str">
        <f t="shared" si="335"/>
        <v>*</v>
      </c>
      <c r="J2411" s="1" t="str">
        <f t="shared" si="336"/>
        <v>*</v>
      </c>
      <c r="P2411" s="1">
        <v>31</v>
      </c>
      <c r="Q2411" s="1">
        <f t="shared" si="341"/>
        <v>0.04</v>
      </c>
      <c r="T2411" s="4">
        <v>86.1</v>
      </c>
      <c r="U2411" s="9">
        <f t="shared" si="337"/>
        <v>0</v>
      </c>
      <c r="V2411" s="4">
        <f t="shared" si="338"/>
        <v>2.7774193548387096</v>
      </c>
      <c r="W2411" s="1" t="s">
        <v>21</v>
      </c>
      <c r="X2411" s="1">
        <v>0.5</v>
      </c>
      <c r="Y2411" s="4">
        <f t="shared" si="339"/>
        <v>86.6</v>
      </c>
      <c r="Z2411" s="1" t="s">
        <v>46</v>
      </c>
      <c r="AA2411" s="1" t="s">
        <v>28</v>
      </c>
      <c r="AB2411" s="1" t="s">
        <v>29</v>
      </c>
      <c r="AC2411" s="1" t="s">
        <v>58</v>
      </c>
      <c r="AD2411" s="1" t="s">
        <v>19</v>
      </c>
      <c r="AE2411" s="2">
        <v>40231</v>
      </c>
    </row>
    <row r="2412" spans="1:31" x14ac:dyDescent="0.25">
      <c r="A2412">
        <f t="shared" si="340"/>
        <v>2411</v>
      </c>
      <c r="B2412" s="1">
        <v>57127</v>
      </c>
      <c r="C2412" s="2">
        <v>40225</v>
      </c>
      <c r="D2412" s="1" t="s">
        <v>13</v>
      </c>
      <c r="E2412" s="1" t="str">
        <f t="shared" si="333"/>
        <v>*</v>
      </c>
      <c r="F2412" s="1" t="str">
        <f t="shared" si="334"/>
        <v>*</v>
      </c>
      <c r="G2412" s="1" t="str">
        <f t="shared" si="335"/>
        <v>*</v>
      </c>
      <c r="J2412" s="1" t="str">
        <f t="shared" si="336"/>
        <v>*</v>
      </c>
      <c r="P2412" s="1">
        <v>13</v>
      </c>
      <c r="Q2412" s="1">
        <f t="shared" si="341"/>
        <v>0.02</v>
      </c>
      <c r="T2412" s="4">
        <v>735.54</v>
      </c>
      <c r="U2412" s="9">
        <f t="shared" si="337"/>
        <v>0</v>
      </c>
      <c r="V2412" s="4">
        <f t="shared" si="338"/>
        <v>56.58</v>
      </c>
      <c r="W2412" s="1" t="s">
        <v>21</v>
      </c>
      <c r="X2412" s="1">
        <v>14.3</v>
      </c>
      <c r="Y2412" s="4">
        <f t="shared" si="339"/>
        <v>749.83999999999992</v>
      </c>
      <c r="Z2412" s="1" t="s">
        <v>39</v>
      </c>
      <c r="AA2412" s="1" t="s">
        <v>16</v>
      </c>
      <c r="AB2412" s="1" t="s">
        <v>29</v>
      </c>
      <c r="AC2412" s="1" t="s">
        <v>40</v>
      </c>
      <c r="AD2412" s="1" t="s">
        <v>19</v>
      </c>
      <c r="AE2412" s="2">
        <v>40227</v>
      </c>
    </row>
    <row r="2413" spans="1:31" x14ac:dyDescent="0.25">
      <c r="A2413">
        <f t="shared" si="340"/>
        <v>2412</v>
      </c>
      <c r="B2413" s="1">
        <v>42820</v>
      </c>
      <c r="C2413" s="2">
        <v>40225</v>
      </c>
      <c r="D2413" s="1" t="s">
        <v>13</v>
      </c>
      <c r="E2413" s="1" t="str">
        <f t="shared" si="333"/>
        <v>*</v>
      </c>
      <c r="F2413" s="1" t="str">
        <f t="shared" si="334"/>
        <v>*</v>
      </c>
      <c r="G2413" s="1" t="str">
        <f t="shared" si="335"/>
        <v>*</v>
      </c>
      <c r="J2413" s="1" t="str">
        <f t="shared" si="336"/>
        <v>*</v>
      </c>
      <c r="P2413" s="1">
        <v>27</v>
      </c>
      <c r="Q2413" s="1">
        <f t="shared" si="341"/>
        <v>3.5000000000000003E-2</v>
      </c>
      <c r="T2413" s="4">
        <v>141.56</v>
      </c>
      <c r="U2413" s="9">
        <f t="shared" si="337"/>
        <v>0</v>
      </c>
      <c r="V2413" s="4">
        <f t="shared" si="338"/>
        <v>5.242962962962963</v>
      </c>
      <c r="W2413" s="1" t="s">
        <v>21</v>
      </c>
      <c r="X2413" s="1">
        <v>2.99</v>
      </c>
      <c r="Y2413" s="4">
        <f t="shared" si="339"/>
        <v>144.55000000000001</v>
      </c>
      <c r="Z2413" s="1" t="s">
        <v>22</v>
      </c>
      <c r="AA2413" s="1" t="s">
        <v>28</v>
      </c>
      <c r="AB2413" s="1" t="s">
        <v>29</v>
      </c>
      <c r="AC2413" s="1" t="s">
        <v>43</v>
      </c>
      <c r="AD2413" s="1" t="s">
        <v>19</v>
      </c>
      <c r="AE2413" s="2">
        <v>40232</v>
      </c>
    </row>
    <row r="2414" spans="1:31" x14ac:dyDescent="0.25">
      <c r="A2414">
        <f t="shared" si="340"/>
        <v>2413</v>
      </c>
      <c r="B2414" s="1">
        <v>39333</v>
      </c>
      <c r="C2414" s="2">
        <v>40226</v>
      </c>
      <c r="D2414" s="1" t="s">
        <v>32</v>
      </c>
      <c r="E2414" s="1" t="str">
        <f t="shared" si="333"/>
        <v>***</v>
      </c>
      <c r="F2414" s="1" t="str">
        <f t="shared" si="334"/>
        <v>***</v>
      </c>
      <c r="G2414" s="1" t="str">
        <f t="shared" si="335"/>
        <v>***</v>
      </c>
      <c r="J2414" s="1" t="str">
        <f t="shared" si="336"/>
        <v>***</v>
      </c>
      <c r="P2414" s="1">
        <v>31</v>
      </c>
      <c r="Q2414" s="1">
        <f t="shared" si="341"/>
        <v>0.04</v>
      </c>
      <c r="T2414" s="4">
        <v>8955.34</v>
      </c>
      <c r="U2414" s="9">
        <f t="shared" si="337"/>
        <v>1</v>
      </c>
      <c r="V2414" s="4">
        <f t="shared" si="338"/>
        <v>288.88193548387096</v>
      </c>
      <c r="W2414" s="1" t="s">
        <v>21</v>
      </c>
      <c r="X2414" s="1">
        <v>24.49</v>
      </c>
      <c r="Y2414" s="4">
        <f t="shared" si="339"/>
        <v>8979.83</v>
      </c>
      <c r="Z2414" s="1" t="s">
        <v>22</v>
      </c>
      <c r="AA2414" s="1" t="s">
        <v>16</v>
      </c>
      <c r="AB2414" s="1" t="s">
        <v>17</v>
      </c>
      <c r="AC2414" s="1" t="s">
        <v>34</v>
      </c>
      <c r="AD2414" s="1" t="s">
        <v>48</v>
      </c>
      <c r="AE2414" s="2">
        <v>40228</v>
      </c>
    </row>
    <row r="2415" spans="1:31" x14ac:dyDescent="0.25">
      <c r="A2415">
        <f t="shared" si="340"/>
        <v>2414</v>
      </c>
      <c r="B2415" s="1">
        <v>54304</v>
      </c>
      <c r="C2415" s="2">
        <v>40226</v>
      </c>
      <c r="D2415" s="1" t="s">
        <v>20</v>
      </c>
      <c r="E2415" s="1" t="str">
        <f t="shared" si="333"/>
        <v>*</v>
      </c>
      <c r="F2415" s="1" t="str">
        <f t="shared" si="334"/>
        <v>**</v>
      </c>
      <c r="G2415" s="1" t="str">
        <f t="shared" si="335"/>
        <v>**</v>
      </c>
      <c r="J2415" s="1" t="str">
        <f t="shared" si="336"/>
        <v>**</v>
      </c>
      <c r="P2415" s="1">
        <v>11</v>
      </c>
      <c r="Q2415" s="1">
        <f t="shared" si="341"/>
        <v>0.02</v>
      </c>
      <c r="T2415" s="4">
        <v>558.62</v>
      </c>
      <c r="U2415" s="9">
        <f t="shared" si="337"/>
        <v>0</v>
      </c>
      <c r="V2415" s="4">
        <f t="shared" si="338"/>
        <v>50.783636363636361</v>
      </c>
      <c r="W2415" s="1" t="s">
        <v>21</v>
      </c>
      <c r="X2415" s="1">
        <v>3.99</v>
      </c>
      <c r="Y2415" s="4">
        <f t="shared" si="339"/>
        <v>562.61</v>
      </c>
      <c r="Z2415" s="1" t="s">
        <v>53</v>
      </c>
      <c r="AA2415" s="1" t="s">
        <v>16</v>
      </c>
      <c r="AB2415" s="1" t="s">
        <v>29</v>
      </c>
      <c r="AC2415" s="1" t="s">
        <v>63</v>
      </c>
      <c r="AD2415" s="1" t="s">
        <v>19</v>
      </c>
      <c r="AE2415" s="2">
        <v>40228</v>
      </c>
    </row>
    <row r="2416" spans="1:31" x14ac:dyDescent="0.25">
      <c r="A2416">
        <f t="shared" si="340"/>
        <v>2415</v>
      </c>
      <c r="B2416" s="1">
        <v>36065</v>
      </c>
      <c r="C2416" s="2">
        <v>40226</v>
      </c>
      <c r="D2416" s="1" t="s">
        <v>20</v>
      </c>
      <c r="E2416" s="1" t="str">
        <f t="shared" si="333"/>
        <v>*</v>
      </c>
      <c r="F2416" s="1" t="str">
        <f t="shared" si="334"/>
        <v>**</v>
      </c>
      <c r="G2416" s="1" t="str">
        <f t="shared" si="335"/>
        <v>**</v>
      </c>
      <c r="J2416" s="1" t="str">
        <f t="shared" si="336"/>
        <v>**</v>
      </c>
      <c r="P2416" s="1">
        <v>31</v>
      </c>
      <c r="Q2416" s="1">
        <f t="shared" si="341"/>
        <v>0.04</v>
      </c>
      <c r="T2416" s="4">
        <v>538.29999999999995</v>
      </c>
      <c r="U2416" s="9">
        <f t="shared" si="337"/>
        <v>0</v>
      </c>
      <c r="V2416" s="4">
        <f t="shared" si="338"/>
        <v>17.364516129032257</v>
      </c>
      <c r="W2416" s="1" t="s">
        <v>21</v>
      </c>
      <c r="X2416" s="1">
        <v>12.39</v>
      </c>
      <c r="Y2416" s="4">
        <f t="shared" si="339"/>
        <v>550.68999999999994</v>
      </c>
      <c r="Z2416" s="1" t="s">
        <v>44</v>
      </c>
      <c r="AA2416" s="1" t="s">
        <v>23</v>
      </c>
      <c r="AB2416" s="1" t="s">
        <v>29</v>
      </c>
      <c r="AC2416" s="1" t="s">
        <v>57</v>
      </c>
      <c r="AD2416" s="1" t="s">
        <v>19</v>
      </c>
      <c r="AE2416" s="2">
        <v>40226</v>
      </c>
    </row>
    <row r="2417" spans="1:31" x14ac:dyDescent="0.25">
      <c r="A2417">
        <f t="shared" si="340"/>
        <v>2416</v>
      </c>
      <c r="B2417" s="1">
        <v>39333</v>
      </c>
      <c r="C2417" s="2">
        <v>40226</v>
      </c>
      <c r="D2417" s="1" t="s">
        <v>32</v>
      </c>
      <c r="E2417" s="1" t="str">
        <f t="shared" si="333"/>
        <v>***</v>
      </c>
      <c r="F2417" s="1" t="str">
        <f t="shared" si="334"/>
        <v>***</v>
      </c>
      <c r="G2417" s="1" t="str">
        <f t="shared" si="335"/>
        <v>***</v>
      </c>
      <c r="J2417" s="1" t="str">
        <f t="shared" si="336"/>
        <v>***</v>
      </c>
      <c r="P2417" s="1">
        <v>18</v>
      </c>
      <c r="Q2417" s="1">
        <f t="shared" si="341"/>
        <v>0.02</v>
      </c>
      <c r="T2417" s="4">
        <v>95.22</v>
      </c>
      <c r="U2417" s="9">
        <f t="shared" si="337"/>
        <v>0</v>
      </c>
      <c r="V2417" s="4">
        <f t="shared" si="338"/>
        <v>5.29</v>
      </c>
      <c r="W2417" s="1" t="s">
        <v>21</v>
      </c>
      <c r="X2417" s="1">
        <v>4.7</v>
      </c>
      <c r="Y2417" s="4">
        <f t="shared" si="339"/>
        <v>99.92</v>
      </c>
      <c r="Z2417" s="1" t="s">
        <v>22</v>
      </c>
      <c r="AA2417" s="1" t="s">
        <v>16</v>
      </c>
      <c r="AB2417" s="1" t="s">
        <v>29</v>
      </c>
      <c r="AC2417" s="1" t="s">
        <v>40</v>
      </c>
      <c r="AD2417" s="1" t="s">
        <v>19</v>
      </c>
      <c r="AE2417" s="2">
        <v>40226</v>
      </c>
    </row>
    <row r="2418" spans="1:31" x14ac:dyDescent="0.25">
      <c r="A2418">
        <f t="shared" si="340"/>
        <v>2417</v>
      </c>
      <c r="B2418" s="1">
        <v>6980</v>
      </c>
      <c r="C2418" s="2">
        <v>40227</v>
      </c>
      <c r="D2418" s="1" t="s">
        <v>27</v>
      </c>
      <c r="E2418" s="1" t="str">
        <f t="shared" si="333"/>
        <v>*</v>
      </c>
      <c r="F2418" s="1" t="str">
        <f t="shared" si="334"/>
        <v>*</v>
      </c>
      <c r="G2418" s="1" t="str">
        <f t="shared" si="335"/>
        <v>*</v>
      </c>
      <c r="J2418" s="1" t="str">
        <f t="shared" si="336"/>
        <v>*</v>
      </c>
      <c r="P2418" s="1">
        <v>18</v>
      </c>
      <c r="Q2418" s="1">
        <f t="shared" si="341"/>
        <v>0.02</v>
      </c>
      <c r="T2418" s="4">
        <v>136.29</v>
      </c>
      <c r="U2418" s="9">
        <f t="shared" si="337"/>
        <v>0</v>
      </c>
      <c r="V2418" s="4">
        <f t="shared" si="338"/>
        <v>7.5716666666666663</v>
      </c>
      <c r="W2418" s="1" t="s">
        <v>21</v>
      </c>
      <c r="X2418" s="1">
        <v>7.72</v>
      </c>
      <c r="Y2418" s="4">
        <f t="shared" si="339"/>
        <v>144.01</v>
      </c>
      <c r="Z2418" s="1" t="s">
        <v>60</v>
      </c>
      <c r="AA2418" s="1" t="s">
        <v>16</v>
      </c>
      <c r="AB2418" s="1" t="s">
        <v>29</v>
      </c>
      <c r="AC2418" s="1" t="s">
        <v>43</v>
      </c>
      <c r="AD2418" s="1" t="s">
        <v>19</v>
      </c>
      <c r="AE2418" s="2">
        <v>40228</v>
      </c>
    </row>
    <row r="2419" spans="1:31" x14ac:dyDescent="0.25">
      <c r="A2419">
        <f t="shared" si="340"/>
        <v>2418</v>
      </c>
      <c r="B2419" s="1">
        <v>22368</v>
      </c>
      <c r="C2419" s="2">
        <v>40228</v>
      </c>
      <c r="D2419" s="1" t="s">
        <v>36</v>
      </c>
      <c r="E2419" s="1" t="str">
        <f t="shared" si="333"/>
        <v>*</v>
      </c>
      <c r="F2419" s="1" t="str">
        <f t="shared" si="334"/>
        <v>*</v>
      </c>
      <c r="G2419" s="1" t="str">
        <f t="shared" si="335"/>
        <v>*</v>
      </c>
      <c r="J2419" s="1" t="str">
        <f t="shared" si="336"/>
        <v>*</v>
      </c>
      <c r="P2419" s="1">
        <v>33</v>
      </c>
      <c r="Q2419" s="1">
        <f t="shared" si="341"/>
        <v>0.04</v>
      </c>
      <c r="T2419" s="4">
        <v>3917.61</v>
      </c>
      <c r="U2419" s="9">
        <f t="shared" si="337"/>
        <v>1</v>
      </c>
      <c r="V2419" s="4">
        <f t="shared" si="338"/>
        <v>118.71545454545455</v>
      </c>
      <c r="W2419" s="1" t="s">
        <v>33</v>
      </c>
      <c r="X2419" s="1">
        <v>56.14</v>
      </c>
      <c r="Y2419" s="4">
        <f t="shared" si="339"/>
        <v>3973.75</v>
      </c>
      <c r="Z2419" s="1" t="s">
        <v>53</v>
      </c>
      <c r="AA2419" s="1" t="s">
        <v>16</v>
      </c>
      <c r="AB2419" s="1" t="s">
        <v>24</v>
      </c>
      <c r="AC2419" s="1" t="s">
        <v>56</v>
      </c>
      <c r="AD2419" s="1" t="s">
        <v>59</v>
      </c>
      <c r="AE2419" s="2">
        <v>40230</v>
      </c>
    </row>
    <row r="2420" spans="1:31" x14ac:dyDescent="0.25">
      <c r="A2420">
        <f t="shared" si="340"/>
        <v>2419</v>
      </c>
      <c r="B2420" s="1">
        <v>22368</v>
      </c>
      <c r="C2420" s="2">
        <v>40228</v>
      </c>
      <c r="D2420" s="1" t="s">
        <v>36</v>
      </c>
      <c r="E2420" s="1" t="str">
        <f t="shared" si="333"/>
        <v>*</v>
      </c>
      <c r="F2420" s="1" t="str">
        <f t="shared" si="334"/>
        <v>*</v>
      </c>
      <c r="G2420" s="1" t="str">
        <f t="shared" si="335"/>
        <v>*</v>
      </c>
      <c r="J2420" s="1" t="str">
        <f t="shared" si="336"/>
        <v>*</v>
      </c>
      <c r="P2420" s="1">
        <v>34</v>
      </c>
      <c r="Q2420" s="1">
        <f t="shared" si="341"/>
        <v>0.04</v>
      </c>
      <c r="T2420" s="4">
        <v>2788.04</v>
      </c>
      <c r="U2420" s="9">
        <f t="shared" si="337"/>
        <v>1</v>
      </c>
      <c r="V2420" s="4">
        <f t="shared" si="338"/>
        <v>82.001176470588234</v>
      </c>
      <c r="W2420" s="1" t="s">
        <v>21</v>
      </c>
      <c r="X2420" s="1">
        <v>35</v>
      </c>
      <c r="Y2420" s="4">
        <f t="shared" si="339"/>
        <v>2823.04</v>
      </c>
      <c r="Z2420" s="1" t="s">
        <v>53</v>
      </c>
      <c r="AA2420" s="1" t="s">
        <v>16</v>
      </c>
      <c r="AB2420" s="1" t="s">
        <v>29</v>
      </c>
      <c r="AC2420" s="1" t="s">
        <v>55</v>
      </c>
      <c r="AD2420" s="1" t="s">
        <v>48</v>
      </c>
      <c r="AE2420" s="2">
        <v>40229</v>
      </c>
    </row>
    <row r="2421" spans="1:31" x14ac:dyDescent="0.25">
      <c r="A2421">
        <f t="shared" si="340"/>
        <v>2420</v>
      </c>
      <c r="B2421" s="1">
        <v>22368</v>
      </c>
      <c r="C2421" s="2">
        <v>40228</v>
      </c>
      <c r="D2421" s="1" t="s">
        <v>36</v>
      </c>
      <c r="E2421" s="1" t="str">
        <f t="shared" si="333"/>
        <v>*</v>
      </c>
      <c r="F2421" s="1" t="str">
        <f t="shared" si="334"/>
        <v>*</v>
      </c>
      <c r="G2421" s="1" t="str">
        <f t="shared" si="335"/>
        <v>*</v>
      </c>
      <c r="J2421" s="1" t="str">
        <f t="shared" si="336"/>
        <v>*</v>
      </c>
      <c r="P2421" s="1">
        <v>5</v>
      </c>
      <c r="Q2421" s="1">
        <f t="shared" si="341"/>
        <v>0.01</v>
      </c>
      <c r="T2421" s="4">
        <v>192.12</v>
      </c>
      <c r="U2421" s="9">
        <f t="shared" si="337"/>
        <v>0</v>
      </c>
      <c r="V2421" s="4">
        <f t="shared" si="338"/>
        <v>38.423999999999999</v>
      </c>
      <c r="W2421" s="1" t="s">
        <v>21</v>
      </c>
      <c r="X2421" s="1">
        <v>1.99</v>
      </c>
      <c r="Y2421" s="4">
        <f t="shared" si="339"/>
        <v>194.11</v>
      </c>
      <c r="Z2421" s="1" t="s">
        <v>53</v>
      </c>
      <c r="AA2421" s="1" t="s">
        <v>16</v>
      </c>
      <c r="AB2421" s="1" t="s">
        <v>24</v>
      </c>
      <c r="AC2421" s="1" t="s">
        <v>38</v>
      </c>
      <c r="AD2421" s="1" t="s">
        <v>41</v>
      </c>
      <c r="AE2421" s="2">
        <v>40229</v>
      </c>
    </row>
    <row r="2422" spans="1:31" x14ac:dyDescent="0.25">
      <c r="A2422">
        <f t="shared" si="340"/>
        <v>2421</v>
      </c>
      <c r="B2422" s="1">
        <v>25091</v>
      </c>
      <c r="C2422" s="2">
        <v>40228</v>
      </c>
      <c r="D2422" s="1" t="s">
        <v>36</v>
      </c>
      <c r="E2422" s="1" t="str">
        <f t="shared" si="333"/>
        <v>*</v>
      </c>
      <c r="F2422" s="1" t="str">
        <f t="shared" si="334"/>
        <v>*</v>
      </c>
      <c r="G2422" s="1" t="str">
        <f t="shared" si="335"/>
        <v>*</v>
      </c>
      <c r="J2422" s="1" t="str">
        <f t="shared" si="336"/>
        <v>*</v>
      </c>
      <c r="P2422" s="1">
        <v>4</v>
      </c>
      <c r="Q2422" s="1">
        <f t="shared" si="341"/>
        <v>0.01</v>
      </c>
      <c r="T2422" s="4">
        <v>156.97</v>
      </c>
      <c r="U2422" s="9">
        <f t="shared" si="337"/>
        <v>0</v>
      </c>
      <c r="V2422" s="4">
        <f t="shared" si="338"/>
        <v>39.2425</v>
      </c>
      <c r="W2422" s="1" t="s">
        <v>21</v>
      </c>
      <c r="X2422" s="1">
        <v>14.72</v>
      </c>
      <c r="Y2422" s="4">
        <f t="shared" si="339"/>
        <v>171.69</v>
      </c>
      <c r="Z2422" s="1" t="s">
        <v>22</v>
      </c>
      <c r="AA2422" s="1" t="s">
        <v>28</v>
      </c>
      <c r="AB2422" s="1" t="s">
        <v>29</v>
      </c>
      <c r="AC2422" s="1" t="s">
        <v>43</v>
      </c>
      <c r="AD2422" s="1" t="s">
        <v>19</v>
      </c>
      <c r="AE2422" s="2">
        <v>40231</v>
      </c>
    </row>
    <row r="2423" spans="1:31" x14ac:dyDescent="0.25">
      <c r="A2423">
        <f t="shared" si="340"/>
        <v>2422</v>
      </c>
      <c r="B2423" s="1">
        <v>33060</v>
      </c>
      <c r="C2423" s="2">
        <v>40228</v>
      </c>
      <c r="D2423" s="1" t="s">
        <v>20</v>
      </c>
      <c r="E2423" s="1" t="str">
        <f t="shared" si="333"/>
        <v>*</v>
      </c>
      <c r="F2423" s="1" t="str">
        <f t="shared" si="334"/>
        <v>**</v>
      </c>
      <c r="G2423" s="1" t="str">
        <f t="shared" si="335"/>
        <v>**</v>
      </c>
      <c r="J2423" s="1" t="str">
        <f t="shared" si="336"/>
        <v>**</v>
      </c>
      <c r="P2423" s="1">
        <v>3</v>
      </c>
      <c r="Q2423" s="1">
        <f t="shared" si="341"/>
        <v>0.01</v>
      </c>
      <c r="T2423" s="4">
        <v>15.88</v>
      </c>
      <c r="U2423" s="9">
        <f t="shared" si="337"/>
        <v>0</v>
      </c>
      <c r="V2423" s="4">
        <f t="shared" si="338"/>
        <v>5.2933333333333339</v>
      </c>
      <c r="W2423" s="1" t="s">
        <v>21</v>
      </c>
      <c r="X2423" s="1">
        <v>4.6900000000000004</v>
      </c>
      <c r="Y2423" s="4">
        <f t="shared" si="339"/>
        <v>20.57</v>
      </c>
      <c r="Z2423" s="1" t="s">
        <v>51</v>
      </c>
      <c r="AA2423" s="1" t="s">
        <v>37</v>
      </c>
      <c r="AB2423" s="1" t="s">
        <v>29</v>
      </c>
      <c r="AC2423" s="1" t="s">
        <v>43</v>
      </c>
      <c r="AD2423" s="1" t="s">
        <v>19</v>
      </c>
      <c r="AE2423" s="2">
        <v>40229</v>
      </c>
    </row>
    <row r="2424" spans="1:31" x14ac:dyDescent="0.25">
      <c r="A2424">
        <f t="shared" si="340"/>
        <v>2423</v>
      </c>
      <c r="B2424" s="1">
        <v>59780</v>
      </c>
      <c r="C2424" s="2">
        <v>40229</v>
      </c>
      <c r="D2424" s="1" t="s">
        <v>32</v>
      </c>
      <c r="E2424" s="1" t="str">
        <f t="shared" si="333"/>
        <v>***</v>
      </c>
      <c r="F2424" s="1" t="str">
        <f t="shared" si="334"/>
        <v>***</v>
      </c>
      <c r="G2424" s="1" t="str">
        <f t="shared" si="335"/>
        <v>***</v>
      </c>
      <c r="J2424" s="1" t="str">
        <f t="shared" si="336"/>
        <v>***</v>
      </c>
      <c r="P2424" s="1">
        <v>21</v>
      </c>
      <c r="Q2424" s="1">
        <f t="shared" si="341"/>
        <v>3.5000000000000003E-2</v>
      </c>
      <c r="T2424" s="4">
        <v>6776.92</v>
      </c>
      <c r="U2424" s="9">
        <f t="shared" si="337"/>
        <v>1</v>
      </c>
      <c r="V2424" s="4">
        <f t="shared" si="338"/>
        <v>322.71047619047619</v>
      </c>
      <c r="W2424" s="1" t="s">
        <v>33</v>
      </c>
      <c r="X2424" s="1">
        <v>26.53</v>
      </c>
      <c r="Y2424" s="4">
        <f t="shared" si="339"/>
        <v>6803.45</v>
      </c>
      <c r="Z2424" s="1" t="s">
        <v>15</v>
      </c>
      <c r="AA2424" s="1" t="s">
        <v>37</v>
      </c>
      <c r="AB2424" s="1" t="s">
        <v>24</v>
      </c>
      <c r="AC2424" s="1" t="s">
        <v>56</v>
      </c>
      <c r="AD2424" s="1" t="s">
        <v>35</v>
      </c>
      <c r="AE2424" s="2">
        <v>40229</v>
      </c>
    </row>
    <row r="2425" spans="1:31" x14ac:dyDescent="0.25">
      <c r="A2425">
        <f t="shared" si="340"/>
        <v>2424</v>
      </c>
      <c r="B2425" s="1">
        <v>57538</v>
      </c>
      <c r="C2425" s="2">
        <v>40229</v>
      </c>
      <c r="D2425" s="1" t="s">
        <v>32</v>
      </c>
      <c r="E2425" s="1" t="str">
        <f t="shared" si="333"/>
        <v>***</v>
      </c>
      <c r="F2425" s="1" t="str">
        <f t="shared" si="334"/>
        <v>***</v>
      </c>
      <c r="G2425" s="1" t="str">
        <f t="shared" si="335"/>
        <v>***</v>
      </c>
      <c r="J2425" s="1" t="str">
        <f t="shared" si="336"/>
        <v>***</v>
      </c>
      <c r="P2425" s="1">
        <v>40</v>
      </c>
      <c r="Q2425" s="1">
        <f t="shared" si="341"/>
        <v>0.05</v>
      </c>
      <c r="T2425" s="4">
        <v>1370.49</v>
      </c>
      <c r="U2425" s="9">
        <f t="shared" si="337"/>
        <v>1</v>
      </c>
      <c r="V2425" s="4">
        <f t="shared" si="338"/>
        <v>34.262250000000002</v>
      </c>
      <c r="W2425" s="1" t="s">
        <v>21</v>
      </c>
      <c r="X2425" s="1">
        <v>19.989999999999998</v>
      </c>
      <c r="Y2425" s="4">
        <f t="shared" si="339"/>
        <v>1390.48</v>
      </c>
      <c r="Z2425" s="1" t="s">
        <v>22</v>
      </c>
      <c r="AA2425" s="1" t="s">
        <v>23</v>
      </c>
      <c r="AB2425" s="1" t="s">
        <v>17</v>
      </c>
      <c r="AC2425" s="1" t="s">
        <v>18</v>
      </c>
      <c r="AD2425" s="1" t="s">
        <v>19</v>
      </c>
      <c r="AE2425" s="2">
        <v>40231</v>
      </c>
    </row>
    <row r="2426" spans="1:31" x14ac:dyDescent="0.25">
      <c r="A2426">
        <f t="shared" si="340"/>
        <v>2425</v>
      </c>
      <c r="B2426" s="1">
        <v>1060</v>
      </c>
      <c r="C2426" s="2">
        <v>40229</v>
      </c>
      <c r="D2426" s="1" t="s">
        <v>36</v>
      </c>
      <c r="E2426" s="1" t="str">
        <f t="shared" si="333"/>
        <v>*</v>
      </c>
      <c r="F2426" s="1" t="str">
        <f t="shared" si="334"/>
        <v>*</v>
      </c>
      <c r="G2426" s="1" t="str">
        <f t="shared" si="335"/>
        <v>*</v>
      </c>
      <c r="J2426" s="1" t="str">
        <f t="shared" si="336"/>
        <v>*</v>
      </c>
      <c r="P2426" s="1">
        <v>30</v>
      </c>
      <c r="Q2426" s="1">
        <f t="shared" si="341"/>
        <v>0.04</v>
      </c>
      <c r="T2426" s="4">
        <v>1187.55</v>
      </c>
      <c r="U2426" s="9">
        <f t="shared" si="337"/>
        <v>1</v>
      </c>
      <c r="V2426" s="4">
        <f t="shared" si="338"/>
        <v>39.585000000000001</v>
      </c>
      <c r="W2426" s="1" t="s">
        <v>21</v>
      </c>
      <c r="X2426" s="1">
        <v>2.99</v>
      </c>
      <c r="Y2426" s="4">
        <f t="shared" si="339"/>
        <v>1190.54</v>
      </c>
      <c r="Z2426" s="1" t="s">
        <v>46</v>
      </c>
      <c r="AA2426" s="1" t="s">
        <v>28</v>
      </c>
      <c r="AB2426" s="1" t="s">
        <v>29</v>
      </c>
      <c r="AC2426" s="1" t="s">
        <v>43</v>
      </c>
      <c r="AD2426" s="1" t="s">
        <v>19</v>
      </c>
      <c r="AE2426" s="2">
        <v>40231</v>
      </c>
    </row>
    <row r="2427" spans="1:31" x14ac:dyDescent="0.25">
      <c r="A2427">
        <f t="shared" si="340"/>
        <v>2426</v>
      </c>
      <c r="B2427" s="1">
        <v>14023</v>
      </c>
      <c r="C2427" s="2">
        <v>40229</v>
      </c>
      <c r="D2427" s="1" t="s">
        <v>27</v>
      </c>
      <c r="E2427" s="1" t="str">
        <f t="shared" si="333"/>
        <v>*</v>
      </c>
      <c r="F2427" s="1" t="str">
        <f t="shared" si="334"/>
        <v>*</v>
      </c>
      <c r="G2427" s="1" t="str">
        <f t="shared" si="335"/>
        <v>*</v>
      </c>
      <c r="J2427" s="1" t="str">
        <f t="shared" si="336"/>
        <v>*</v>
      </c>
      <c r="P2427" s="1">
        <v>36</v>
      </c>
      <c r="Q2427" s="1">
        <f t="shared" si="341"/>
        <v>0.04</v>
      </c>
      <c r="T2427" s="4">
        <v>711.1</v>
      </c>
      <c r="U2427" s="9">
        <f t="shared" si="337"/>
        <v>0</v>
      </c>
      <c r="V2427" s="4">
        <f t="shared" si="338"/>
        <v>19.75277777777778</v>
      </c>
      <c r="W2427" s="1" t="s">
        <v>21</v>
      </c>
      <c r="X2427" s="1">
        <v>2.99</v>
      </c>
      <c r="Y2427" s="4">
        <f t="shared" si="339"/>
        <v>714.09</v>
      </c>
      <c r="Z2427" s="1" t="s">
        <v>22</v>
      </c>
      <c r="AA2427" s="1" t="s">
        <v>28</v>
      </c>
      <c r="AB2427" s="1" t="s">
        <v>29</v>
      </c>
      <c r="AC2427" s="1" t="s">
        <v>43</v>
      </c>
      <c r="AD2427" s="1" t="s">
        <v>19</v>
      </c>
      <c r="AE2427" s="2">
        <v>40231</v>
      </c>
    </row>
    <row r="2428" spans="1:31" x14ac:dyDescent="0.25">
      <c r="A2428">
        <f t="shared" si="340"/>
        <v>2427</v>
      </c>
      <c r="B2428" s="1">
        <v>14023</v>
      </c>
      <c r="C2428" s="2">
        <v>40229</v>
      </c>
      <c r="D2428" s="1" t="s">
        <v>27</v>
      </c>
      <c r="E2428" s="1" t="str">
        <f t="shared" si="333"/>
        <v>*</v>
      </c>
      <c r="F2428" s="1" t="str">
        <f t="shared" si="334"/>
        <v>*</v>
      </c>
      <c r="G2428" s="1" t="str">
        <f t="shared" si="335"/>
        <v>*</v>
      </c>
      <c r="J2428" s="1" t="str">
        <f t="shared" si="336"/>
        <v>*</v>
      </c>
      <c r="P2428" s="1">
        <v>48</v>
      </c>
      <c r="Q2428" s="1">
        <f t="shared" si="341"/>
        <v>0.05</v>
      </c>
      <c r="T2428" s="4">
        <v>498.16</v>
      </c>
      <c r="U2428" s="9">
        <f t="shared" si="337"/>
        <v>0</v>
      </c>
      <c r="V2428" s="4">
        <f t="shared" si="338"/>
        <v>10.378333333333334</v>
      </c>
      <c r="W2428" s="1" t="s">
        <v>21</v>
      </c>
      <c r="X2428" s="1">
        <v>5.12</v>
      </c>
      <c r="Y2428" s="4">
        <f t="shared" si="339"/>
        <v>503.28000000000003</v>
      </c>
      <c r="Z2428" s="1" t="s">
        <v>22</v>
      </c>
      <c r="AA2428" s="1" t="s">
        <v>28</v>
      </c>
      <c r="AB2428" s="1" t="s">
        <v>29</v>
      </c>
      <c r="AC2428" s="1" t="s">
        <v>40</v>
      </c>
      <c r="AD2428" s="1" t="s">
        <v>19</v>
      </c>
      <c r="AE2428" s="2">
        <v>40230</v>
      </c>
    </row>
    <row r="2429" spans="1:31" x14ac:dyDescent="0.25">
      <c r="A2429">
        <f t="shared" si="340"/>
        <v>2428</v>
      </c>
      <c r="B2429" s="1">
        <v>37157</v>
      </c>
      <c r="C2429" s="2">
        <v>40229</v>
      </c>
      <c r="D2429" s="1" t="s">
        <v>20</v>
      </c>
      <c r="E2429" s="1" t="str">
        <f t="shared" si="333"/>
        <v>*</v>
      </c>
      <c r="F2429" s="1" t="str">
        <f t="shared" si="334"/>
        <v>**</v>
      </c>
      <c r="G2429" s="1" t="str">
        <f t="shared" si="335"/>
        <v>**</v>
      </c>
      <c r="J2429" s="1" t="str">
        <f t="shared" si="336"/>
        <v>**</v>
      </c>
      <c r="P2429" s="1">
        <v>39</v>
      </c>
      <c r="Q2429" s="1">
        <f t="shared" si="341"/>
        <v>0.04</v>
      </c>
      <c r="T2429" s="4">
        <v>213</v>
      </c>
      <c r="U2429" s="9">
        <f t="shared" si="337"/>
        <v>0</v>
      </c>
      <c r="V2429" s="4">
        <f t="shared" si="338"/>
        <v>5.4615384615384617</v>
      </c>
      <c r="W2429" s="1" t="s">
        <v>21</v>
      </c>
      <c r="X2429" s="1">
        <v>5.0599999999999996</v>
      </c>
      <c r="Y2429" s="4">
        <f t="shared" si="339"/>
        <v>218.06</v>
      </c>
      <c r="Z2429" s="1" t="s">
        <v>54</v>
      </c>
      <c r="AA2429" s="1" t="s">
        <v>37</v>
      </c>
      <c r="AB2429" s="1" t="s">
        <v>29</v>
      </c>
      <c r="AC2429" s="1" t="s">
        <v>40</v>
      </c>
      <c r="AD2429" s="1" t="s">
        <v>19</v>
      </c>
      <c r="AE2429" s="2">
        <v>40231</v>
      </c>
    </row>
    <row r="2430" spans="1:31" x14ac:dyDescent="0.25">
      <c r="A2430">
        <f t="shared" si="340"/>
        <v>2429</v>
      </c>
      <c r="B2430" s="1">
        <v>38496</v>
      </c>
      <c r="C2430" s="2">
        <v>40229</v>
      </c>
      <c r="D2430" s="1" t="s">
        <v>32</v>
      </c>
      <c r="E2430" s="1" t="str">
        <f t="shared" si="333"/>
        <v>***</v>
      </c>
      <c r="F2430" s="1" t="str">
        <f t="shared" si="334"/>
        <v>***</v>
      </c>
      <c r="G2430" s="1" t="str">
        <f t="shared" si="335"/>
        <v>***</v>
      </c>
      <c r="J2430" s="1" t="str">
        <f t="shared" si="336"/>
        <v>***</v>
      </c>
      <c r="P2430" s="1">
        <v>23</v>
      </c>
      <c r="Q2430" s="1">
        <f t="shared" si="341"/>
        <v>3.5000000000000003E-2</v>
      </c>
      <c r="T2430" s="4">
        <v>116.57</v>
      </c>
      <c r="U2430" s="9">
        <f t="shared" si="337"/>
        <v>0</v>
      </c>
      <c r="V2430" s="4">
        <f t="shared" si="338"/>
        <v>5.0682608695652167</v>
      </c>
      <c r="W2430" s="1" t="s">
        <v>21</v>
      </c>
      <c r="X2430" s="1">
        <v>4.72</v>
      </c>
      <c r="Y2430" s="4">
        <f t="shared" si="339"/>
        <v>121.28999999999999</v>
      </c>
      <c r="Z2430" s="1" t="s">
        <v>22</v>
      </c>
      <c r="AA2430" s="1" t="s">
        <v>28</v>
      </c>
      <c r="AB2430" s="1" t="s">
        <v>29</v>
      </c>
      <c r="AC2430" s="1" t="s">
        <v>40</v>
      </c>
      <c r="AD2430" s="1" t="s">
        <v>19</v>
      </c>
      <c r="AE2430" s="2">
        <v>40231</v>
      </c>
    </row>
    <row r="2431" spans="1:31" x14ac:dyDescent="0.25">
      <c r="A2431">
        <f t="shared" si="340"/>
        <v>2430</v>
      </c>
      <c r="B2431" s="1">
        <v>4739</v>
      </c>
      <c r="C2431" s="2">
        <v>40229</v>
      </c>
      <c r="D2431" s="1" t="s">
        <v>13</v>
      </c>
      <c r="E2431" s="1" t="str">
        <f t="shared" si="333"/>
        <v>*</v>
      </c>
      <c r="F2431" s="1" t="str">
        <f t="shared" si="334"/>
        <v>*</v>
      </c>
      <c r="G2431" s="1" t="str">
        <f t="shared" si="335"/>
        <v>*</v>
      </c>
      <c r="J2431" s="1" t="str">
        <f t="shared" si="336"/>
        <v>*</v>
      </c>
      <c r="P2431" s="1">
        <v>16</v>
      </c>
      <c r="Q2431" s="1">
        <f t="shared" si="341"/>
        <v>0.02</v>
      </c>
      <c r="T2431" s="4">
        <v>48.57</v>
      </c>
      <c r="U2431" s="9">
        <f t="shared" si="337"/>
        <v>0</v>
      </c>
      <c r="V2431" s="4">
        <f t="shared" si="338"/>
        <v>3.035625</v>
      </c>
      <c r="W2431" s="1" t="s">
        <v>21</v>
      </c>
      <c r="X2431" s="1">
        <v>0.7</v>
      </c>
      <c r="Y2431" s="4">
        <f t="shared" si="339"/>
        <v>49.27</v>
      </c>
      <c r="Z2431" s="1" t="s">
        <v>54</v>
      </c>
      <c r="AA2431" s="1" t="s">
        <v>28</v>
      </c>
      <c r="AB2431" s="1" t="s">
        <v>29</v>
      </c>
      <c r="AC2431" s="1" t="s">
        <v>30</v>
      </c>
      <c r="AD2431" s="1" t="s">
        <v>31</v>
      </c>
      <c r="AE2431" s="2">
        <v>40233</v>
      </c>
    </row>
    <row r="2432" spans="1:31" x14ac:dyDescent="0.25">
      <c r="A2432">
        <f t="shared" si="340"/>
        <v>2431</v>
      </c>
      <c r="B2432" s="1">
        <v>56835</v>
      </c>
      <c r="C2432" s="2">
        <v>40229</v>
      </c>
      <c r="D2432" s="1" t="s">
        <v>27</v>
      </c>
      <c r="E2432" s="1" t="str">
        <f t="shared" si="333"/>
        <v>*</v>
      </c>
      <c r="F2432" s="1" t="str">
        <f t="shared" si="334"/>
        <v>*</v>
      </c>
      <c r="G2432" s="1" t="str">
        <f t="shared" si="335"/>
        <v>*</v>
      </c>
      <c r="J2432" s="1" t="str">
        <f t="shared" si="336"/>
        <v>*</v>
      </c>
      <c r="P2432" s="1">
        <v>1</v>
      </c>
      <c r="Q2432" s="1">
        <f t="shared" si="341"/>
        <v>0.01</v>
      </c>
      <c r="T2432" s="4">
        <v>10.94</v>
      </c>
      <c r="U2432" s="9">
        <f t="shared" si="337"/>
        <v>0</v>
      </c>
      <c r="V2432" s="4">
        <f t="shared" si="338"/>
        <v>10.94</v>
      </c>
      <c r="W2432" s="1" t="s">
        <v>21</v>
      </c>
      <c r="X2432" s="1">
        <v>2.25</v>
      </c>
      <c r="Y2432" s="4">
        <f t="shared" si="339"/>
        <v>13.19</v>
      </c>
      <c r="Z2432" s="1" t="s">
        <v>51</v>
      </c>
      <c r="AA2432" s="1" t="s">
        <v>37</v>
      </c>
      <c r="AB2432" s="1" t="s">
        <v>29</v>
      </c>
      <c r="AC2432" s="1" t="s">
        <v>30</v>
      </c>
      <c r="AD2432" s="1" t="s">
        <v>31</v>
      </c>
      <c r="AE2432" s="2">
        <v>40229</v>
      </c>
    </row>
    <row r="2433" spans="1:31" x14ac:dyDescent="0.25">
      <c r="A2433">
        <f t="shared" si="340"/>
        <v>2432</v>
      </c>
      <c r="B2433" s="1">
        <v>43940</v>
      </c>
      <c r="C2433" s="2">
        <v>40230</v>
      </c>
      <c r="D2433" s="1" t="s">
        <v>32</v>
      </c>
      <c r="E2433" s="1" t="str">
        <f t="shared" si="333"/>
        <v>***</v>
      </c>
      <c r="F2433" s="1" t="str">
        <f t="shared" si="334"/>
        <v>***</v>
      </c>
      <c r="G2433" s="1" t="str">
        <f t="shared" si="335"/>
        <v>***</v>
      </c>
      <c r="J2433" s="1" t="str">
        <f t="shared" si="336"/>
        <v>***</v>
      </c>
      <c r="P2433" s="1">
        <v>12</v>
      </c>
      <c r="Q2433" s="1">
        <f t="shared" si="341"/>
        <v>0.02</v>
      </c>
      <c r="T2433" s="4">
        <v>1940.21</v>
      </c>
      <c r="U2433" s="9">
        <f t="shared" si="337"/>
        <v>1</v>
      </c>
      <c r="V2433" s="4">
        <f t="shared" si="338"/>
        <v>161.68416666666667</v>
      </c>
      <c r="W2433" s="1" t="s">
        <v>21</v>
      </c>
      <c r="X2433" s="1">
        <v>4.2</v>
      </c>
      <c r="Y2433" s="4">
        <f t="shared" si="339"/>
        <v>1944.41</v>
      </c>
      <c r="Z2433" s="1" t="s">
        <v>44</v>
      </c>
      <c r="AA2433" s="1" t="s">
        <v>16</v>
      </c>
      <c r="AB2433" s="1" t="s">
        <v>24</v>
      </c>
      <c r="AC2433" s="1" t="s">
        <v>25</v>
      </c>
      <c r="AD2433" s="1" t="s">
        <v>19</v>
      </c>
      <c r="AE2433" s="2">
        <v>40231</v>
      </c>
    </row>
    <row r="2434" spans="1:31" x14ac:dyDescent="0.25">
      <c r="A2434">
        <f t="shared" si="340"/>
        <v>2433</v>
      </c>
      <c r="B2434" s="1">
        <v>43940</v>
      </c>
      <c r="C2434" s="2">
        <v>40230</v>
      </c>
      <c r="D2434" s="1" t="s">
        <v>32</v>
      </c>
      <c r="E2434" s="1" t="str">
        <f t="shared" si="333"/>
        <v>***</v>
      </c>
      <c r="F2434" s="1" t="str">
        <f t="shared" si="334"/>
        <v>***</v>
      </c>
      <c r="G2434" s="1" t="str">
        <f t="shared" si="335"/>
        <v>***</v>
      </c>
      <c r="J2434" s="1" t="str">
        <f t="shared" si="336"/>
        <v>***</v>
      </c>
      <c r="P2434" s="1">
        <v>44</v>
      </c>
      <c r="Q2434" s="1">
        <f t="shared" si="341"/>
        <v>0.05</v>
      </c>
      <c r="T2434" s="4">
        <v>1717.21</v>
      </c>
      <c r="U2434" s="9">
        <f t="shared" si="337"/>
        <v>1</v>
      </c>
      <c r="V2434" s="4">
        <f t="shared" si="338"/>
        <v>39.027500000000003</v>
      </c>
      <c r="W2434" s="1" t="s">
        <v>21</v>
      </c>
      <c r="X2434" s="1">
        <v>8.99</v>
      </c>
      <c r="Y2434" s="4">
        <f t="shared" si="339"/>
        <v>1726.2</v>
      </c>
      <c r="Z2434" s="1" t="s">
        <v>44</v>
      </c>
      <c r="AA2434" s="1" t="s">
        <v>16</v>
      </c>
      <c r="AB2434" s="1" t="s">
        <v>29</v>
      </c>
      <c r="AC2434" s="1" t="s">
        <v>30</v>
      </c>
      <c r="AD2434" s="1" t="s">
        <v>41</v>
      </c>
      <c r="AE2434" s="2">
        <v>40231</v>
      </c>
    </row>
    <row r="2435" spans="1:31" x14ac:dyDescent="0.25">
      <c r="A2435">
        <f t="shared" si="340"/>
        <v>2434</v>
      </c>
      <c r="B2435" s="1">
        <v>17632</v>
      </c>
      <c r="C2435" s="2">
        <v>40230</v>
      </c>
      <c r="D2435" s="1" t="s">
        <v>36</v>
      </c>
      <c r="E2435" s="1" t="str">
        <f t="shared" ref="E2435:E2498" si="342">IF(D2435="Critical","***","*")</f>
        <v>*</v>
      </c>
      <c r="F2435" s="1" t="str">
        <f t="shared" ref="F2435:F2498" si="343">IF(D2435="Critical","***",IF(D2435="High","**","*"))</f>
        <v>*</v>
      </c>
      <c r="G2435" s="1" t="str">
        <f t="shared" ref="G2435:G2498" si="344">VLOOKUP(D2435,$H$6:$I$10,2,FALSE)</f>
        <v>*</v>
      </c>
      <c r="J2435" s="1" t="str">
        <f t="shared" ref="J2435:J2498" si="345">HLOOKUP(D2435,$K$5:$O$6,2,FALSE)</f>
        <v>*</v>
      </c>
      <c r="P2435" s="1">
        <v>38</v>
      </c>
      <c r="Q2435" s="1">
        <f t="shared" si="341"/>
        <v>0.04</v>
      </c>
      <c r="T2435" s="4">
        <v>71.12</v>
      </c>
      <c r="U2435" s="9">
        <f t="shared" ref="U2435:U2498" si="346">IF(T2435&gt;1000,1,0)</f>
        <v>0</v>
      </c>
      <c r="V2435" s="4">
        <f t="shared" ref="V2435:V2498" si="347">T2435/P2435</f>
        <v>1.8715789473684212</v>
      </c>
      <c r="W2435" s="1" t="s">
        <v>21</v>
      </c>
      <c r="X2435" s="1">
        <v>0.7</v>
      </c>
      <c r="Y2435" s="4">
        <f t="shared" ref="Y2435:Y2498" si="348">X2435+T2435</f>
        <v>71.820000000000007</v>
      </c>
      <c r="Z2435" s="1" t="s">
        <v>51</v>
      </c>
      <c r="AA2435" s="1" t="s">
        <v>28</v>
      </c>
      <c r="AB2435" s="1" t="s">
        <v>29</v>
      </c>
      <c r="AC2435" s="1" t="s">
        <v>61</v>
      </c>
      <c r="AD2435" s="1" t="s">
        <v>31</v>
      </c>
      <c r="AE2435" s="2">
        <v>40231</v>
      </c>
    </row>
    <row r="2436" spans="1:31" x14ac:dyDescent="0.25">
      <c r="A2436">
        <f t="shared" ref="A2436:A2499" si="349">A2435+1</f>
        <v>2435</v>
      </c>
      <c r="B2436" s="1">
        <v>41122</v>
      </c>
      <c r="C2436" s="2">
        <v>40230</v>
      </c>
      <c r="D2436" s="1" t="s">
        <v>27</v>
      </c>
      <c r="E2436" s="1" t="str">
        <f t="shared" si="342"/>
        <v>*</v>
      </c>
      <c r="F2436" s="1" t="str">
        <f t="shared" si="343"/>
        <v>*</v>
      </c>
      <c r="G2436" s="1" t="str">
        <f t="shared" si="344"/>
        <v>*</v>
      </c>
      <c r="J2436" s="1" t="str">
        <f t="shared" si="345"/>
        <v>*</v>
      </c>
      <c r="P2436" s="1">
        <v>29</v>
      </c>
      <c r="Q2436" s="1">
        <f t="shared" ref="Q2436:Q2499" si="350">VLOOKUP(P2436,$R$5:$S$10,2,TRUE)</f>
        <v>3.5000000000000003E-2</v>
      </c>
      <c r="T2436" s="4">
        <v>61.22</v>
      </c>
      <c r="U2436" s="9">
        <f t="shared" si="346"/>
        <v>0</v>
      </c>
      <c r="V2436" s="4">
        <f t="shared" si="347"/>
        <v>2.1110344827586207</v>
      </c>
      <c r="W2436" s="1" t="s">
        <v>14</v>
      </c>
      <c r="X2436" s="1">
        <v>4.08</v>
      </c>
      <c r="Y2436" s="4">
        <f t="shared" si="348"/>
        <v>65.3</v>
      </c>
      <c r="Z2436" s="1" t="s">
        <v>22</v>
      </c>
      <c r="AA2436" s="1" t="s">
        <v>37</v>
      </c>
      <c r="AB2436" s="1" t="s">
        <v>17</v>
      </c>
      <c r="AC2436" s="1" t="s">
        <v>18</v>
      </c>
      <c r="AD2436" s="1" t="s">
        <v>41</v>
      </c>
      <c r="AE2436" s="2">
        <v>40232</v>
      </c>
    </row>
    <row r="2437" spans="1:31" x14ac:dyDescent="0.25">
      <c r="A2437">
        <f t="shared" si="349"/>
        <v>2436</v>
      </c>
      <c r="B2437" s="1">
        <v>26499</v>
      </c>
      <c r="C2437" s="2">
        <v>40230</v>
      </c>
      <c r="D2437" s="1" t="s">
        <v>36</v>
      </c>
      <c r="E2437" s="1" t="str">
        <f t="shared" si="342"/>
        <v>*</v>
      </c>
      <c r="F2437" s="1" t="str">
        <f t="shared" si="343"/>
        <v>*</v>
      </c>
      <c r="G2437" s="1" t="str">
        <f t="shared" si="344"/>
        <v>*</v>
      </c>
      <c r="J2437" s="1" t="str">
        <f t="shared" si="345"/>
        <v>*</v>
      </c>
      <c r="P2437" s="1">
        <v>11</v>
      </c>
      <c r="Q2437" s="1">
        <f t="shared" si="350"/>
        <v>0.02</v>
      </c>
      <c r="T2437" s="4">
        <v>32.4</v>
      </c>
      <c r="U2437" s="9">
        <f t="shared" si="346"/>
        <v>0</v>
      </c>
      <c r="V2437" s="4">
        <f t="shared" si="347"/>
        <v>2.9454545454545453</v>
      </c>
      <c r="W2437" s="1" t="s">
        <v>21</v>
      </c>
      <c r="X2437" s="1">
        <v>0.5</v>
      </c>
      <c r="Y2437" s="4">
        <f t="shared" si="348"/>
        <v>32.9</v>
      </c>
      <c r="Z2437" s="1" t="s">
        <v>39</v>
      </c>
      <c r="AA2437" s="1" t="s">
        <v>28</v>
      </c>
      <c r="AB2437" s="1" t="s">
        <v>29</v>
      </c>
      <c r="AC2437" s="1" t="s">
        <v>58</v>
      </c>
      <c r="AD2437" s="1" t="s">
        <v>19</v>
      </c>
      <c r="AE2437" s="2">
        <v>40231</v>
      </c>
    </row>
    <row r="2438" spans="1:31" x14ac:dyDescent="0.25">
      <c r="A2438">
        <f t="shared" si="349"/>
        <v>2437</v>
      </c>
      <c r="B2438" s="1">
        <v>2279</v>
      </c>
      <c r="C2438" s="2">
        <v>40231</v>
      </c>
      <c r="D2438" s="1" t="s">
        <v>36</v>
      </c>
      <c r="E2438" s="1" t="str">
        <f t="shared" si="342"/>
        <v>*</v>
      </c>
      <c r="F2438" s="1" t="str">
        <f t="shared" si="343"/>
        <v>*</v>
      </c>
      <c r="G2438" s="1" t="str">
        <f t="shared" si="344"/>
        <v>*</v>
      </c>
      <c r="J2438" s="1" t="str">
        <f t="shared" si="345"/>
        <v>*</v>
      </c>
      <c r="P2438" s="1">
        <v>49</v>
      </c>
      <c r="Q2438" s="1">
        <f t="shared" si="350"/>
        <v>0.05</v>
      </c>
      <c r="T2438" s="4">
        <v>4577.18</v>
      </c>
      <c r="U2438" s="9">
        <f t="shared" si="346"/>
        <v>1</v>
      </c>
      <c r="V2438" s="4">
        <f t="shared" si="347"/>
        <v>93.411836734693878</v>
      </c>
      <c r="W2438" s="1" t="s">
        <v>33</v>
      </c>
      <c r="X2438" s="1">
        <v>30</v>
      </c>
      <c r="Y2438" s="4">
        <f t="shared" si="348"/>
        <v>4607.18</v>
      </c>
      <c r="Z2438" s="1" t="s">
        <v>15</v>
      </c>
      <c r="AA2438" s="1" t="s">
        <v>28</v>
      </c>
      <c r="AB2438" s="1" t="s">
        <v>17</v>
      </c>
      <c r="AC2438" s="1" t="s">
        <v>34</v>
      </c>
      <c r="AD2438" s="1" t="s">
        <v>35</v>
      </c>
      <c r="AE2438" s="2">
        <v>40232</v>
      </c>
    </row>
    <row r="2439" spans="1:31" x14ac:dyDescent="0.25">
      <c r="A2439">
        <f t="shared" si="349"/>
        <v>2438</v>
      </c>
      <c r="B2439" s="1">
        <v>29475</v>
      </c>
      <c r="C2439" s="2">
        <v>40231</v>
      </c>
      <c r="D2439" s="1" t="s">
        <v>20</v>
      </c>
      <c r="E2439" s="1" t="str">
        <f t="shared" si="342"/>
        <v>*</v>
      </c>
      <c r="F2439" s="1" t="str">
        <f t="shared" si="343"/>
        <v>**</v>
      </c>
      <c r="G2439" s="1" t="str">
        <f t="shared" si="344"/>
        <v>**</v>
      </c>
      <c r="J2439" s="1" t="str">
        <f t="shared" si="345"/>
        <v>**</v>
      </c>
      <c r="P2439" s="1">
        <v>2</v>
      </c>
      <c r="Q2439" s="1">
        <f t="shared" si="350"/>
        <v>0.01</v>
      </c>
      <c r="T2439" s="4">
        <v>1814.82</v>
      </c>
      <c r="U2439" s="9">
        <f t="shared" si="346"/>
        <v>1</v>
      </c>
      <c r="V2439" s="4">
        <f t="shared" si="347"/>
        <v>907.41</v>
      </c>
      <c r="W2439" s="1" t="s">
        <v>33</v>
      </c>
      <c r="X2439" s="1">
        <v>44.55</v>
      </c>
      <c r="Y2439" s="4">
        <f t="shared" si="348"/>
        <v>1859.37</v>
      </c>
      <c r="Z2439" s="1" t="s">
        <v>22</v>
      </c>
      <c r="AA2439" s="1" t="s">
        <v>37</v>
      </c>
      <c r="AB2439" s="1" t="s">
        <v>17</v>
      </c>
      <c r="AC2439" s="1" t="s">
        <v>62</v>
      </c>
      <c r="AD2439" s="1" t="s">
        <v>59</v>
      </c>
      <c r="AE2439" s="2">
        <v>40234</v>
      </c>
    </row>
    <row r="2440" spans="1:31" x14ac:dyDescent="0.25">
      <c r="A2440">
        <f t="shared" si="349"/>
        <v>2439</v>
      </c>
      <c r="B2440" s="1">
        <v>51362</v>
      </c>
      <c r="C2440" s="2">
        <v>40231</v>
      </c>
      <c r="D2440" s="1" t="s">
        <v>36</v>
      </c>
      <c r="E2440" s="1" t="str">
        <f t="shared" si="342"/>
        <v>*</v>
      </c>
      <c r="F2440" s="1" t="str">
        <f t="shared" si="343"/>
        <v>*</v>
      </c>
      <c r="G2440" s="1" t="str">
        <f t="shared" si="344"/>
        <v>*</v>
      </c>
      <c r="J2440" s="1" t="str">
        <f t="shared" si="345"/>
        <v>*</v>
      </c>
      <c r="P2440" s="1">
        <v>47</v>
      </c>
      <c r="Q2440" s="1">
        <f t="shared" si="350"/>
        <v>0.05</v>
      </c>
      <c r="T2440" s="4">
        <v>1501.8</v>
      </c>
      <c r="U2440" s="9">
        <f t="shared" si="346"/>
        <v>1</v>
      </c>
      <c r="V2440" s="4">
        <f t="shared" si="347"/>
        <v>31.9531914893617</v>
      </c>
      <c r="W2440" s="1" t="s">
        <v>21</v>
      </c>
      <c r="X2440" s="1">
        <v>4</v>
      </c>
      <c r="Y2440" s="4">
        <f t="shared" si="348"/>
        <v>1505.8</v>
      </c>
      <c r="Z2440" s="1" t="s">
        <v>15</v>
      </c>
      <c r="AA2440" s="1" t="s">
        <v>28</v>
      </c>
      <c r="AB2440" s="1" t="s">
        <v>24</v>
      </c>
      <c r="AC2440" s="1" t="s">
        <v>38</v>
      </c>
      <c r="AD2440" s="1" t="s">
        <v>19</v>
      </c>
      <c r="AE2440" s="2">
        <v>40233</v>
      </c>
    </row>
    <row r="2441" spans="1:31" x14ac:dyDescent="0.25">
      <c r="A2441">
        <f t="shared" si="349"/>
        <v>2440</v>
      </c>
      <c r="B2441" s="1">
        <v>2279</v>
      </c>
      <c r="C2441" s="2">
        <v>40231</v>
      </c>
      <c r="D2441" s="1" t="s">
        <v>36</v>
      </c>
      <c r="E2441" s="1" t="str">
        <f t="shared" si="342"/>
        <v>*</v>
      </c>
      <c r="F2441" s="1" t="str">
        <f t="shared" si="343"/>
        <v>*</v>
      </c>
      <c r="G2441" s="1" t="str">
        <f t="shared" si="344"/>
        <v>*</v>
      </c>
      <c r="J2441" s="1" t="str">
        <f t="shared" si="345"/>
        <v>*</v>
      </c>
      <c r="P2441" s="1">
        <v>39</v>
      </c>
      <c r="Q2441" s="1">
        <f t="shared" si="350"/>
        <v>0.04</v>
      </c>
      <c r="T2441" s="4">
        <v>845.9</v>
      </c>
      <c r="U2441" s="9">
        <f t="shared" si="346"/>
        <v>0</v>
      </c>
      <c r="V2441" s="4">
        <f t="shared" si="347"/>
        <v>21.689743589743589</v>
      </c>
      <c r="W2441" s="1" t="s">
        <v>21</v>
      </c>
      <c r="X2441" s="1">
        <v>5.42</v>
      </c>
      <c r="Y2441" s="4">
        <f t="shared" si="348"/>
        <v>851.31999999999994</v>
      </c>
      <c r="Z2441" s="1" t="s">
        <v>15</v>
      </c>
      <c r="AA2441" s="1" t="s">
        <v>28</v>
      </c>
      <c r="AB2441" s="1" t="s">
        <v>29</v>
      </c>
      <c r="AC2441" s="1" t="s">
        <v>55</v>
      </c>
      <c r="AD2441" s="1" t="s">
        <v>19</v>
      </c>
      <c r="AE2441" s="2">
        <v>40233</v>
      </c>
    </row>
    <row r="2442" spans="1:31" x14ac:dyDescent="0.25">
      <c r="A2442">
        <f t="shared" si="349"/>
        <v>2441</v>
      </c>
      <c r="B2442" s="1">
        <v>4487</v>
      </c>
      <c r="C2442" s="2">
        <v>40231</v>
      </c>
      <c r="D2442" s="1" t="s">
        <v>36</v>
      </c>
      <c r="E2442" s="1" t="str">
        <f t="shared" si="342"/>
        <v>*</v>
      </c>
      <c r="F2442" s="1" t="str">
        <f t="shared" si="343"/>
        <v>*</v>
      </c>
      <c r="G2442" s="1" t="str">
        <f t="shared" si="344"/>
        <v>*</v>
      </c>
      <c r="J2442" s="1" t="str">
        <f t="shared" si="345"/>
        <v>*</v>
      </c>
      <c r="P2442" s="1">
        <v>50</v>
      </c>
      <c r="Q2442" s="1">
        <f t="shared" si="350"/>
        <v>0.06</v>
      </c>
      <c r="T2442" s="4">
        <v>325.24</v>
      </c>
      <c r="U2442" s="9">
        <f t="shared" si="346"/>
        <v>0</v>
      </c>
      <c r="V2442" s="4">
        <f t="shared" si="347"/>
        <v>6.5048000000000004</v>
      </c>
      <c r="W2442" s="1" t="s">
        <v>21</v>
      </c>
      <c r="X2442" s="1">
        <v>5.27</v>
      </c>
      <c r="Y2442" s="4">
        <f t="shared" si="348"/>
        <v>330.51</v>
      </c>
      <c r="Z2442" s="1" t="s">
        <v>53</v>
      </c>
      <c r="AA2442" s="1" t="s">
        <v>23</v>
      </c>
      <c r="AB2442" s="1" t="s">
        <v>29</v>
      </c>
      <c r="AC2442" s="1" t="s">
        <v>43</v>
      </c>
      <c r="AD2442" s="1" t="s">
        <v>19</v>
      </c>
      <c r="AE2442" s="2">
        <v>40232</v>
      </c>
    </row>
    <row r="2443" spans="1:31" x14ac:dyDescent="0.25">
      <c r="A2443">
        <f t="shared" si="349"/>
        <v>2442</v>
      </c>
      <c r="B2443" s="1">
        <v>29475</v>
      </c>
      <c r="C2443" s="2">
        <v>40231</v>
      </c>
      <c r="D2443" s="1" t="s">
        <v>20</v>
      </c>
      <c r="E2443" s="1" t="str">
        <f t="shared" si="342"/>
        <v>*</v>
      </c>
      <c r="F2443" s="1" t="str">
        <f t="shared" si="343"/>
        <v>**</v>
      </c>
      <c r="G2443" s="1" t="str">
        <f t="shared" si="344"/>
        <v>**</v>
      </c>
      <c r="J2443" s="1" t="str">
        <f t="shared" si="345"/>
        <v>**</v>
      </c>
      <c r="P2443" s="1">
        <v>49</v>
      </c>
      <c r="Q2443" s="1">
        <f t="shared" si="350"/>
        <v>0.05</v>
      </c>
      <c r="T2443" s="4">
        <v>235.12</v>
      </c>
      <c r="U2443" s="9">
        <f t="shared" si="346"/>
        <v>0</v>
      </c>
      <c r="V2443" s="4">
        <f t="shared" si="347"/>
        <v>4.7983673469387753</v>
      </c>
      <c r="W2443" s="1" t="s">
        <v>21</v>
      </c>
      <c r="X2443" s="1">
        <v>3.05</v>
      </c>
      <c r="Y2443" s="4">
        <f t="shared" si="348"/>
        <v>238.17000000000002</v>
      </c>
      <c r="Z2443" s="1" t="s">
        <v>22</v>
      </c>
      <c r="AA2443" s="1" t="s">
        <v>37</v>
      </c>
      <c r="AB2443" s="1" t="s">
        <v>17</v>
      </c>
      <c r="AC2443" s="1" t="s">
        <v>18</v>
      </c>
      <c r="AD2443" s="1" t="s">
        <v>41</v>
      </c>
      <c r="AE2443" s="2">
        <v>40233</v>
      </c>
    </row>
    <row r="2444" spans="1:31" x14ac:dyDescent="0.25">
      <c r="A2444">
        <f t="shared" si="349"/>
        <v>2443</v>
      </c>
      <c r="B2444" s="1">
        <v>37606</v>
      </c>
      <c r="C2444" s="2">
        <v>40231</v>
      </c>
      <c r="D2444" s="1" t="s">
        <v>32</v>
      </c>
      <c r="E2444" s="1" t="str">
        <f t="shared" si="342"/>
        <v>***</v>
      </c>
      <c r="F2444" s="1" t="str">
        <f t="shared" si="343"/>
        <v>***</v>
      </c>
      <c r="G2444" s="1" t="str">
        <f t="shared" si="344"/>
        <v>***</v>
      </c>
      <c r="J2444" s="1" t="str">
        <f t="shared" si="345"/>
        <v>***</v>
      </c>
      <c r="P2444" s="1">
        <v>41</v>
      </c>
      <c r="Q2444" s="1">
        <f t="shared" si="350"/>
        <v>0.05</v>
      </c>
      <c r="T2444" s="4">
        <v>148.99</v>
      </c>
      <c r="U2444" s="9">
        <f t="shared" si="346"/>
        <v>0</v>
      </c>
      <c r="V2444" s="4">
        <f t="shared" si="347"/>
        <v>3.6339024390243906</v>
      </c>
      <c r="W2444" s="1" t="s">
        <v>21</v>
      </c>
      <c r="X2444" s="1">
        <v>4.17</v>
      </c>
      <c r="Y2444" s="4">
        <f t="shared" si="348"/>
        <v>153.16</v>
      </c>
      <c r="Z2444" s="1" t="s">
        <v>15</v>
      </c>
      <c r="AA2444" s="1" t="s">
        <v>16</v>
      </c>
      <c r="AB2444" s="1" t="s">
        <v>29</v>
      </c>
      <c r="AC2444" s="1" t="s">
        <v>30</v>
      </c>
      <c r="AD2444" s="1" t="s">
        <v>41</v>
      </c>
      <c r="AE2444" s="2">
        <v>40233</v>
      </c>
    </row>
    <row r="2445" spans="1:31" x14ac:dyDescent="0.25">
      <c r="A2445">
        <f t="shared" si="349"/>
        <v>2444</v>
      </c>
      <c r="B2445" s="1">
        <v>37606</v>
      </c>
      <c r="C2445" s="2">
        <v>40231</v>
      </c>
      <c r="D2445" s="1" t="s">
        <v>32</v>
      </c>
      <c r="E2445" s="1" t="str">
        <f t="shared" si="342"/>
        <v>***</v>
      </c>
      <c r="F2445" s="1" t="str">
        <f t="shared" si="343"/>
        <v>***</v>
      </c>
      <c r="G2445" s="1" t="str">
        <f t="shared" si="344"/>
        <v>***</v>
      </c>
      <c r="J2445" s="1" t="str">
        <f t="shared" si="345"/>
        <v>***</v>
      </c>
      <c r="P2445" s="1">
        <v>21</v>
      </c>
      <c r="Q2445" s="1">
        <f t="shared" si="350"/>
        <v>3.5000000000000003E-2</v>
      </c>
      <c r="T2445" s="4">
        <v>70.66</v>
      </c>
      <c r="U2445" s="9">
        <f t="shared" si="346"/>
        <v>0</v>
      </c>
      <c r="V2445" s="4">
        <f t="shared" si="347"/>
        <v>3.3647619047619046</v>
      </c>
      <c r="W2445" s="1" t="s">
        <v>21</v>
      </c>
      <c r="X2445" s="1">
        <v>3.97</v>
      </c>
      <c r="Y2445" s="4">
        <f t="shared" si="348"/>
        <v>74.63</v>
      </c>
      <c r="Z2445" s="1" t="s">
        <v>15</v>
      </c>
      <c r="AA2445" s="1" t="s">
        <v>16</v>
      </c>
      <c r="AB2445" s="1" t="s">
        <v>29</v>
      </c>
      <c r="AC2445" s="1" t="s">
        <v>30</v>
      </c>
      <c r="AD2445" s="1" t="s">
        <v>31</v>
      </c>
      <c r="AE2445" s="2">
        <v>40233</v>
      </c>
    </row>
    <row r="2446" spans="1:31" x14ac:dyDescent="0.25">
      <c r="A2446">
        <f t="shared" si="349"/>
        <v>2445</v>
      </c>
      <c r="B2446" s="1">
        <v>37606</v>
      </c>
      <c r="C2446" s="2">
        <v>40231</v>
      </c>
      <c r="D2446" s="1" t="s">
        <v>32</v>
      </c>
      <c r="E2446" s="1" t="str">
        <f t="shared" si="342"/>
        <v>***</v>
      </c>
      <c r="F2446" s="1" t="str">
        <f t="shared" si="343"/>
        <v>***</v>
      </c>
      <c r="G2446" s="1" t="str">
        <f t="shared" si="344"/>
        <v>***</v>
      </c>
      <c r="J2446" s="1" t="str">
        <f t="shared" si="345"/>
        <v>***</v>
      </c>
      <c r="P2446" s="1">
        <v>1</v>
      </c>
      <c r="Q2446" s="1">
        <f t="shared" si="350"/>
        <v>0.01</v>
      </c>
      <c r="T2446" s="4">
        <v>19.96</v>
      </c>
      <c r="U2446" s="9">
        <f t="shared" si="346"/>
        <v>0</v>
      </c>
      <c r="V2446" s="4">
        <f t="shared" si="347"/>
        <v>19.96</v>
      </c>
      <c r="W2446" s="1" t="s">
        <v>14</v>
      </c>
      <c r="X2446" s="1">
        <v>4.8600000000000003</v>
      </c>
      <c r="Y2446" s="4">
        <f t="shared" si="348"/>
        <v>24.82</v>
      </c>
      <c r="Z2446" s="1" t="s">
        <v>15</v>
      </c>
      <c r="AA2446" s="1" t="s">
        <v>16</v>
      </c>
      <c r="AB2446" s="1" t="s">
        <v>29</v>
      </c>
      <c r="AC2446" s="1" t="s">
        <v>40</v>
      </c>
      <c r="AD2446" s="1" t="s">
        <v>19</v>
      </c>
      <c r="AE2446" s="2">
        <v>40232</v>
      </c>
    </row>
    <row r="2447" spans="1:31" x14ac:dyDescent="0.25">
      <c r="A2447">
        <f t="shared" si="349"/>
        <v>2446</v>
      </c>
      <c r="B2447" s="1">
        <v>39872</v>
      </c>
      <c r="C2447" s="2">
        <v>40231</v>
      </c>
      <c r="D2447" s="1" t="s">
        <v>32</v>
      </c>
      <c r="E2447" s="1" t="str">
        <f t="shared" si="342"/>
        <v>***</v>
      </c>
      <c r="F2447" s="1" t="str">
        <f t="shared" si="343"/>
        <v>***</v>
      </c>
      <c r="G2447" s="1" t="str">
        <f t="shared" si="344"/>
        <v>***</v>
      </c>
      <c r="J2447" s="1" t="str">
        <f t="shared" si="345"/>
        <v>***</v>
      </c>
      <c r="P2447" s="1">
        <v>5</v>
      </c>
      <c r="Q2447" s="1">
        <f t="shared" si="350"/>
        <v>0.01</v>
      </c>
      <c r="T2447" s="4">
        <v>16.239999999999998</v>
      </c>
      <c r="U2447" s="9">
        <f t="shared" si="346"/>
        <v>0</v>
      </c>
      <c r="V2447" s="4">
        <f t="shared" si="347"/>
        <v>3.2479999999999998</v>
      </c>
      <c r="W2447" s="1" t="s">
        <v>21</v>
      </c>
      <c r="X2447" s="1">
        <v>0.99</v>
      </c>
      <c r="Y2447" s="4">
        <f t="shared" si="348"/>
        <v>17.229999999999997</v>
      </c>
      <c r="Z2447" s="1" t="s">
        <v>22</v>
      </c>
      <c r="AA2447" s="1" t="s">
        <v>37</v>
      </c>
      <c r="AB2447" s="1" t="s">
        <v>29</v>
      </c>
      <c r="AC2447" s="1" t="s">
        <v>58</v>
      </c>
      <c r="AD2447" s="1" t="s">
        <v>19</v>
      </c>
      <c r="AE2447" s="2">
        <v>40232</v>
      </c>
    </row>
    <row r="2448" spans="1:31" x14ac:dyDescent="0.25">
      <c r="A2448">
        <f t="shared" si="349"/>
        <v>2447</v>
      </c>
      <c r="B2448" s="1">
        <v>42528</v>
      </c>
      <c r="C2448" s="2">
        <v>40232</v>
      </c>
      <c r="D2448" s="1" t="s">
        <v>36</v>
      </c>
      <c r="E2448" s="1" t="str">
        <f t="shared" si="342"/>
        <v>*</v>
      </c>
      <c r="F2448" s="1" t="str">
        <f t="shared" si="343"/>
        <v>*</v>
      </c>
      <c r="G2448" s="1" t="str">
        <f t="shared" si="344"/>
        <v>*</v>
      </c>
      <c r="J2448" s="1" t="str">
        <f t="shared" si="345"/>
        <v>*</v>
      </c>
      <c r="P2448" s="1">
        <v>37</v>
      </c>
      <c r="Q2448" s="1">
        <f t="shared" si="350"/>
        <v>0.04</v>
      </c>
      <c r="T2448" s="4">
        <v>1356.45</v>
      </c>
      <c r="U2448" s="9">
        <f t="shared" si="346"/>
        <v>1</v>
      </c>
      <c r="V2448" s="4">
        <f t="shared" si="347"/>
        <v>36.660810810810815</v>
      </c>
      <c r="W2448" s="1" t="s">
        <v>21</v>
      </c>
      <c r="X2448" s="1">
        <v>19.989999999999998</v>
      </c>
      <c r="Y2448" s="4">
        <f t="shared" si="348"/>
        <v>1376.44</v>
      </c>
      <c r="Z2448" s="1" t="s">
        <v>53</v>
      </c>
      <c r="AA2448" s="1" t="s">
        <v>16</v>
      </c>
      <c r="AB2448" s="1" t="s">
        <v>29</v>
      </c>
      <c r="AC2448" s="1" t="s">
        <v>40</v>
      </c>
      <c r="AD2448" s="1" t="s">
        <v>19</v>
      </c>
      <c r="AE2448" s="2">
        <v>40234</v>
      </c>
    </row>
    <row r="2449" spans="1:31" x14ac:dyDescent="0.25">
      <c r="A2449">
        <f t="shared" si="349"/>
        <v>2448</v>
      </c>
      <c r="B2449" s="1">
        <v>27426</v>
      </c>
      <c r="C2449" s="2">
        <v>40232</v>
      </c>
      <c r="D2449" s="1" t="s">
        <v>13</v>
      </c>
      <c r="E2449" s="1" t="str">
        <f t="shared" si="342"/>
        <v>*</v>
      </c>
      <c r="F2449" s="1" t="str">
        <f t="shared" si="343"/>
        <v>*</v>
      </c>
      <c r="G2449" s="1" t="str">
        <f t="shared" si="344"/>
        <v>*</v>
      </c>
      <c r="J2449" s="1" t="str">
        <f t="shared" si="345"/>
        <v>*</v>
      </c>
      <c r="P2449" s="1">
        <v>41</v>
      </c>
      <c r="Q2449" s="1">
        <f t="shared" si="350"/>
        <v>0.05</v>
      </c>
      <c r="T2449" s="4">
        <v>438.66</v>
      </c>
      <c r="U2449" s="9">
        <f t="shared" si="346"/>
        <v>0</v>
      </c>
      <c r="V2449" s="4">
        <f t="shared" si="347"/>
        <v>10.699024390243903</v>
      </c>
      <c r="W2449" s="1" t="s">
        <v>21</v>
      </c>
      <c r="X2449" s="1">
        <v>4.78</v>
      </c>
      <c r="Y2449" s="4">
        <f t="shared" si="348"/>
        <v>443.44</v>
      </c>
      <c r="Z2449" s="1" t="s">
        <v>49</v>
      </c>
      <c r="AA2449" s="1" t="s">
        <v>37</v>
      </c>
      <c r="AB2449" s="1" t="s">
        <v>29</v>
      </c>
      <c r="AC2449" s="1" t="s">
        <v>40</v>
      </c>
      <c r="AD2449" s="1" t="s">
        <v>19</v>
      </c>
      <c r="AE2449" s="2">
        <v>40234</v>
      </c>
    </row>
    <row r="2450" spans="1:31" x14ac:dyDescent="0.25">
      <c r="A2450">
        <f t="shared" si="349"/>
        <v>2449</v>
      </c>
      <c r="B2450" s="1">
        <v>27426</v>
      </c>
      <c r="C2450" s="2">
        <v>40232</v>
      </c>
      <c r="D2450" s="1" t="s">
        <v>13</v>
      </c>
      <c r="E2450" s="1" t="str">
        <f t="shared" si="342"/>
        <v>*</v>
      </c>
      <c r="F2450" s="1" t="str">
        <f t="shared" si="343"/>
        <v>*</v>
      </c>
      <c r="G2450" s="1" t="str">
        <f t="shared" si="344"/>
        <v>*</v>
      </c>
      <c r="J2450" s="1" t="str">
        <f t="shared" si="345"/>
        <v>*</v>
      </c>
      <c r="P2450" s="1">
        <v>32</v>
      </c>
      <c r="Q2450" s="1">
        <f t="shared" si="350"/>
        <v>0.04</v>
      </c>
      <c r="T2450" s="4">
        <v>416.99</v>
      </c>
      <c r="U2450" s="9">
        <f t="shared" si="346"/>
        <v>0</v>
      </c>
      <c r="V2450" s="4">
        <f t="shared" si="347"/>
        <v>13.0309375</v>
      </c>
      <c r="W2450" s="1" t="s">
        <v>14</v>
      </c>
      <c r="X2450" s="1">
        <v>4.59</v>
      </c>
      <c r="Y2450" s="4">
        <f t="shared" si="348"/>
        <v>421.58</v>
      </c>
      <c r="Z2450" s="1" t="s">
        <v>49</v>
      </c>
      <c r="AA2450" s="1" t="s">
        <v>37</v>
      </c>
      <c r="AB2450" s="1" t="s">
        <v>29</v>
      </c>
      <c r="AC2450" s="1" t="s">
        <v>45</v>
      </c>
      <c r="AD2450" s="1" t="s">
        <v>31</v>
      </c>
      <c r="AE2450" s="2">
        <v>40239</v>
      </c>
    </row>
    <row r="2451" spans="1:31" x14ac:dyDescent="0.25">
      <c r="A2451">
        <f t="shared" si="349"/>
        <v>2450</v>
      </c>
      <c r="B2451" s="1">
        <v>42528</v>
      </c>
      <c r="C2451" s="2">
        <v>40232</v>
      </c>
      <c r="D2451" s="1" t="s">
        <v>36</v>
      </c>
      <c r="E2451" s="1" t="str">
        <f t="shared" si="342"/>
        <v>*</v>
      </c>
      <c r="F2451" s="1" t="str">
        <f t="shared" si="343"/>
        <v>*</v>
      </c>
      <c r="G2451" s="1" t="str">
        <f t="shared" si="344"/>
        <v>*</v>
      </c>
      <c r="J2451" s="1" t="str">
        <f t="shared" si="345"/>
        <v>*</v>
      </c>
      <c r="P2451" s="1">
        <v>31</v>
      </c>
      <c r="Q2451" s="1">
        <f t="shared" si="350"/>
        <v>0.04</v>
      </c>
      <c r="T2451" s="4">
        <v>313.05</v>
      </c>
      <c r="U2451" s="9">
        <f t="shared" si="346"/>
        <v>0</v>
      </c>
      <c r="V2451" s="4">
        <f t="shared" si="347"/>
        <v>10.098387096774195</v>
      </c>
      <c r="W2451" s="1" t="s">
        <v>14</v>
      </c>
      <c r="X2451" s="1">
        <v>1.99</v>
      </c>
      <c r="Y2451" s="4">
        <f t="shared" si="348"/>
        <v>315.04000000000002</v>
      </c>
      <c r="Z2451" s="1" t="s">
        <v>53</v>
      </c>
      <c r="AA2451" s="1" t="s">
        <v>16</v>
      </c>
      <c r="AB2451" s="1" t="s">
        <v>24</v>
      </c>
      <c r="AC2451" s="1" t="s">
        <v>38</v>
      </c>
      <c r="AD2451" s="1" t="s">
        <v>41</v>
      </c>
      <c r="AE2451" s="2">
        <v>40233</v>
      </c>
    </row>
    <row r="2452" spans="1:31" x14ac:dyDescent="0.25">
      <c r="A2452">
        <f t="shared" si="349"/>
        <v>2451</v>
      </c>
      <c r="B2452" s="1">
        <v>42528</v>
      </c>
      <c r="C2452" s="2">
        <v>40232</v>
      </c>
      <c r="D2452" s="1" t="s">
        <v>36</v>
      </c>
      <c r="E2452" s="1" t="str">
        <f t="shared" si="342"/>
        <v>*</v>
      </c>
      <c r="F2452" s="1" t="str">
        <f t="shared" si="343"/>
        <v>*</v>
      </c>
      <c r="G2452" s="1" t="str">
        <f t="shared" si="344"/>
        <v>*</v>
      </c>
      <c r="J2452" s="1" t="str">
        <f t="shared" si="345"/>
        <v>*</v>
      </c>
      <c r="P2452" s="1">
        <v>13</v>
      </c>
      <c r="Q2452" s="1">
        <f t="shared" si="350"/>
        <v>0.02</v>
      </c>
      <c r="T2452" s="4">
        <v>250.75</v>
      </c>
      <c r="U2452" s="9">
        <f t="shared" si="346"/>
        <v>0</v>
      </c>
      <c r="V2452" s="4">
        <f t="shared" si="347"/>
        <v>19.28846153846154</v>
      </c>
      <c r="W2452" s="1" t="s">
        <v>21</v>
      </c>
      <c r="X2452" s="1">
        <v>9.4700000000000006</v>
      </c>
      <c r="Y2452" s="4">
        <f t="shared" si="348"/>
        <v>260.22000000000003</v>
      </c>
      <c r="Z2452" s="1" t="s">
        <v>53</v>
      </c>
      <c r="AA2452" s="1" t="s">
        <v>16</v>
      </c>
      <c r="AB2452" s="1" t="s">
        <v>29</v>
      </c>
      <c r="AC2452" s="1" t="s">
        <v>55</v>
      </c>
      <c r="AD2452" s="1" t="s">
        <v>19</v>
      </c>
      <c r="AE2452" s="2">
        <v>40233</v>
      </c>
    </row>
    <row r="2453" spans="1:31" x14ac:dyDescent="0.25">
      <c r="A2453">
        <f t="shared" si="349"/>
        <v>2452</v>
      </c>
      <c r="B2453" s="1">
        <v>42528</v>
      </c>
      <c r="C2453" s="2">
        <v>40232</v>
      </c>
      <c r="D2453" s="1" t="s">
        <v>36</v>
      </c>
      <c r="E2453" s="1" t="str">
        <f t="shared" si="342"/>
        <v>*</v>
      </c>
      <c r="F2453" s="1" t="str">
        <f t="shared" si="343"/>
        <v>*</v>
      </c>
      <c r="G2453" s="1" t="str">
        <f t="shared" si="344"/>
        <v>*</v>
      </c>
      <c r="J2453" s="1" t="str">
        <f t="shared" si="345"/>
        <v>*</v>
      </c>
      <c r="P2453" s="1">
        <v>29</v>
      </c>
      <c r="Q2453" s="1">
        <f t="shared" si="350"/>
        <v>3.5000000000000003E-2</v>
      </c>
      <c r="T2453" s="4">
        <v>200.7</v>
      </c>
      <c r="U2453" s="9">
        <f t="shared" si="346"/>
        <v>0</v>
      </c>
      <c r="V2453" s="4">
        <f t="shared" si="347"/>
        <v>6.9206896551724135</v>
      </c>
      <c r="W2453" s="1" t="s">
        <v>21</v>
      </c>
      <c r="X2453" s="1">
        <v>9.17</v>
      </c>
      <c r="Y2453" s="4">
        <f t="shared" si="348"/>
        <v>209.86999999999998</v>
      </c>
      <c r="Z2453" s="1" t="s">
        <v>44</v>
      </c>
      <c r="AA2453" s="1" t="s">
        <v>16</v>
      </c>
      <c r="AB2453" s="1" t="s">
        <v>29</v>
      </c>
      <c r="AC2453" s="1" t="s">
        <v>40</v>
      </c>
      <c r="AD2453" s="1" t="s">
        <v>19</v>
      </c>
      <c r="AE2453" s="2">
        <v>40233</v>
      </c>
    </row>
    <row r="2454" spans="1:31" x14ac:dyDescent="0.25">
      <c r="A2454">
        <f t="shared" si="349"/>
        <v>2453</v>
      </c>
      <c r="B2454" s="1">
        <v>42528</v>
      </c>
      <c r="C2454" s="2">
        <v>40232</v>
      </c>
      <c r="D2454" s="1" t="s">
        <v>36</v>
      </c>
      <c r="E2454" s="1" t="str">
        <f t="shared" si="342"/>
        <v>*</v>
      </c>
      <c r="F2454" s="1" t="str">
        <f t="shared" si="343"/>
        <v>*</v>
      </c>
      <c r="G2454" s="1" t="str">
        <f t="shared" si="344"/>
        <v>*</v>
      </c>
      <c r="J2454" s="1" t="str">
        <f t="shared" si="345"/>
        <v>*</v>
      </c>
      <c r="P2454" s="1">
        <v>46</v>
      </c>
      <c r="Q2454" s="1">
        <f t="shared" si="350"/>
        <v>0.05</v>
      </c>
      <c r="T2454" s="4">
        <v>161.28</v>
      </c>
      <c r="U2454" s="9">
        <f t="shared" si="346"/>
        <v>0</v>
      </c>
      <c r="V2454" s="4">
        <f t="shared" si="347"/>
        <v>3.506086956521739</v>
      </c>
      <c r="W2454" s="1" t="s">
        <v>21</v>
      </c>
      <c r="X2454" s="1">
        <v>0.76</v>
      </c>
      <c r="Y2454" s="4">
        <f t="shared" si="348"/>
        <v>162.04</v>
      </c>
      <c r="Z2454" s="1" t="s">
        <v>64</v>
      </c>
      <c r="AA2454" s="1" t="s">
        <v>16</v>
      </c>
      <c r="AB2454" s="1" t="s">
        <v>29</v>
      </c>
      <c r="AC2454" s="1" t="s">
        <v>61</v>
      </c>
      <c r="AD2454" s="1" t="s">
        <v>31</v>
      </c>
      <c r="AE2454" s="2">
        <v>40234</v>
      </c>
    </row>
    <row r="2455" spans="1:31" x14ac:dyDescent="0.25">
      <c r="A2455">
        <f t="shared" si="349"/>
        <v>2454</v>
      </c>
      <c r="B2455" s="1">
        <v>29156</v>
      </c>
      <c r="C2455" s="2">
        <v>40233</v>
      </c>
      <c r="D2455" s="1" t="s">
        <v>13</v>
      </c>
      <c r="E2455" s="1" t="str">
        <f t="shared" si="342"/>
        <v>*</v>
      </c>
      <c r="F2455" s="1" t="str">
        <f t="shared" si="343"/>
        <v>*</v>
      </c>
      <c r="G2455" s="1" t="str">
        <f t="shared" si="344"/>
        <v>*</v>
      </c>
      <c r="J2455" s="1" t="str">
        <f t="shared" si="345"/>
        <v>*</v>
      </c>
      <c r="P2455" s="1">
        <v>10</v>
      </c>
      <c r="Q2455" s="1">
        <f t="shared" si="350"/>
        <v>0.02</v>
      </c>
      <c r="T2455" s="4">
        <v>208.77</v>
      </c>
      <c r="U2455" s="9">
        <f t="shared" si="346"/>
        <v>0</v>
      </c>
      <c r="V2455" s="4">
        <f t="shared" si="347"/>
        <v>20.877000000000002</v>
      </c>
      <c r="W2455" s="1" t="s">
        <v>21</v>
      </c>
      <c r="X2455" s="1">
        <v>4</v>
      </c>
      <c r="Y2455" s="4">
        <f t="shared" si="348"/>
        <v>212.77</v>
      </c>
      <c r="Z2455" s="1" t="s">
        <v>51</v>
      </c>
      <c r="AA2455" s="1" t="s">
        <v>37</v>
      </c>
      <c r="AB2455" s="1" t="s">
        <v>24</v>
      </c>
      <c r="AC2455" s="1" t="s">
        <v>38</v>
      </c>
      <c r="AD2455" s="1" t="s">
        <v>19</v>
      </c>
      <c r="AE2455" s="2">
        <v>40238</v>
      </c>
    </row>
    <row r="2456" spans="1:31" x14ac:dyDescent="0.25">
      <c r="A2456">
        <f t="shared" si="349"/>
        <v>2455</v>
      </c>
      <c r="B2456" s="1">
        <v>48609</v>
      </c>
      <c r="C2456" s="2">
        <v>40233</v>
      </c>
      <c r="D2456" s="1" t="s">
        <v>20</v>
      </c>
      <c r="E2456" s="1" t="str">
        <f t="shared" si="342"/>
        <v>*</v>
      </c>
      <c r="F2456" s="1" t="str">
        <f t="shared" si="343"/>
        <v>**</v>
      </c>
      <c r="G2456" s="1" t="str">
        <f t="shared" si="344"/>
        <v>**</v>
      </c>
      <c r="J2456" s="1" t="str">
        <f t="shared" si="345"/>
        <v>**</v>
      </c>
      <c r="P2456" s="1">
        <v>5</v>
      </c>
      <c r="Q2456" s="1">
        <f t="shared" si="350"/>
        <v>0.01</v>
      </c>
      <c r="T2456" s="4">
        <v>186.5</v>
      </c>
      <c r="U2456" s="9">
        <f t="shared" si="346"/>
        <v>0</v>
      </c>
      <c r="V2456" s="4">
        <f t="shared" si="347"/>
        <v>37.299999999999997</v>
      </c>
      <c r="W2456" s="1" t="s">
        <v>14</v>
      </c>
      <c r="X2456" s="1">
        <v>4.2699999999999996</v>
      </c>
      <c r="Y2456" s="4">
        <f t="shared" si="348"/>
        <v>190.77</v>
      </c>
      <c r="Z2456" s="1" t="s">
        <v>54</v>
      </c>
      <c r="AA2456" s="1" t="s">
        <v>28</v>
      </c>
      <c r="AB2456" s="1" t="s">
        <v>29</v>
      </c>
      <c r="AC2456" s="1" t="s">
        <v>30</v>
      </c>
      <c r="AD2456" s="1" t="s">
        <v>31</v>
      </c>
      <c r="AE2456" s="2">
        <v>40234</v>
      </c>
    </row>
    <row r="2457" spans="1:31" x14ac:dyDescent="0.25">
      <c r="A2457">
        <f t="shared" si="349"/>
        <v>2456</v>
      </c>
      <c r="B2457" s="1">
        <v>53344</v>
      </c>
      <c r="C2457" s="2">
        <v>40233</v>
      </c>
      <c r="D2457" s="1" t="s">
        <v>20</v>
      </c>
      <c r="E2457" s="1" t="str">
        <f t="shared" si="342"/>
        <v>*</v>
      </c>
      <c r="F2457" s="1" t="str">
        <f t="shared" si="343"/>
        <v>**</v>
      </c>
      <c r="G2457" s="1" t="str">
        <f t="shared" si="344"/>
        <v>**</v>
      </c>
      <c r="J2457" s="1" t="str">
        <f t="shared" si="345"/>
        <v>**</v>
      </c>
      <c r="P2457" s="1">
        <v>36</v>
      </c>
      <c r="Q2457" s="1">
        <f t="shared" si="350"/>
        <v>0.04</v>
      </c>
      <c r="T2457" s="4">
        <v>181.95</v>
      </c>
      <c r="U2457" s="9">
        <f t="shared" si="346"/>
        <v>0</v>
      </c>
      <c r="V2457" s="4">
        <f t="shared" si="347"/>
        <v>5.0541666666666663</v>
      </c>
      <c r="W2457" s="1" t="s">
        <v>21</v>
      </c>
      <c r="X2457" s="1">
        <v>6.07</v>
      </c>
      <c r="Y2457" s="4">
        <f t="shared" si="348"/>
        <v>188.01999999999998</v>
      </c>
      <c r="Z2457" s="1" t="s">
        <v>15</v>
      </c>
      <c r="AA2457" s="1" t="s">
        <v>23</v>
      </c>
      <c r="AB2457" s="1" t="s">
        <v>29</v>
      </c>
      <c r="AC2457" s="1" t="s">
        <v>43</v>
      </c>
      <c r="AD2457" s="1" t="s">
        <v>19</v>
      </c>
      <c r="AE2457" s="2">
        <v>40235</v>
      </c>
    </row>
    <row r="2458" spans="1:31" x14ac:dyDescent="0.25">
      <c r="A2458">
        <f t="shared" si="349"/>
        <v>2457</v>
      </c>
      <c r="B2458" s="1">
        <v>48609</v>
      </c>
      <c r="C2458" s="2">
        <v>40233</v>
      </c>
      <c r="D2458" s="1" t="s">
        <v>20</v>
      </c>
      <c r="E2458" s="1" t="str">
        <f t="shared" si="342"/>
        <v>*</v>
      </c>
      <c r="F2458" s="1" t="str">
        <f t="shared" si="343"/>
        <v>**</v>
      </c>
      <c r="G2458" s="1" t="str">
        <f t="shared" si="344"/>
        <v>**</v>
      </c>
      <c r="J2458" s="1" t="str">
        <f t="shared" si="345"/>
        <v>**</v>
      </c>
      <c r="P2458" s="1">
        <v>26</v>
      </c>
      <c r="Q2458" s="1">
        <f t="shared" si="350"/>
        <v>3.5000000000000003E-2</v>
      </c>
      <c r="T2458" s="4">
        <v>176.34</v>
      </c>
      <c r="U2458" s="9">
        <f t="shared" si="346"/>
        <v>0</v>
      </c>
      <c r="V2458" s="4">
        <f t="shared" si="347"/>
        <v>6.7823076923076924</v>
      </c>
      <c r="W2458" s="1" t="s">
        <v>21</v>
      </c>
      <c r="X2458" s="1">
        <v>7.86</v>
      </c>
      <c r="Y2458" s="4">
        <f t="shared" si="348"/>
        <v>184.20000000000002</v>
      </c>
      <c r="Z2458" s="1" t="s">
        <v>54</v>
      </c>
      <c r="AA2458" s="1" t="s">
        <v>28</v>
      </c>
      <c r="AB2458" s="1" t="s">
        <v>29</v>
      </c>
      <c r="AC2458" s="1" t="s">
        <v>40</v>
      </c>
      <c r="AD2458" s="1" t="s">
        <v>19</v>
      </c>
      <c r="AE2458" s="2">
        <v>40234</v>
      </c>
    </row>
    <row r="2459" spans="1:31" x14ac:dyDescent="0.25">
      <c r="A2459">
        <f t="shared" si="349"/>
        <v>2458</v>
      </c>
      <c r="B2459" s="1">
        <v>11878</v>
      </c>
      <c r="C2459" s="2">
        <v>40233</v>
      </c>
      <c r="D2459" s="1" t="s">
        <v>27</v>
      </c>
      <c r="E2459" s="1" t="str">
        <f t="shared" si="342"/>
        <v>*</v>
      </c>
      <c r="F2459" s="1" t="str">
        <f t="shared" si="343"/>
        <v>*</v>
      </c>
      <c r="G2459" s="1" t="str">
        <f t="shared" si="344"/>
        <v>*</v>
      </c>
      <c r="J2459" s="1" t="str">
        <f t="shared" si="345"/>
        <v>*</v>
      </c>
      <c r="P2459" s="1">
        <v>18</v>
      </c>
      <c r="Q2459" s="1">
        <f t="shared" si="350"/>
        <v>0.02</v>
      </c>
      <c r="T2459" s="4">
        <v>102.06</v>
      </c>
      <c r="U2459" s="9">
        <f t="shared" si="346"/>
        <v>0</v>
      </c>
      <c r="V2459" s="4">
        <f t="shared" si="347"/>
        <v>5.67</v>
      </c>
      <c r="W2459" s="1" t="s">
        <v>21</v>
      </c>
      <c r="X2459" s="1">
        <v>0.5</v>
      </c>
      <c r="Y2459" s="4">
        <f t="shared" si="348"/>
        <v>102.56</v>
      </c>
      <c r="Z2459" s="1" t="s">
        <v>22</v>
      </c>
      <c r="AA2459" s="1" t="s">
        <v>23</v>
      </c>
      <c r="AB2459" s="1" t="s">
        <v>29</v>
      </c>
      <c r="AC2459" s="1" t="s">
        <v>58</v>
      </c>
      <c r="AD2459" s="1" t="s">
        <v>19</v>
      </c>
      <c r="AE2459" s="2">
        <v>40234</v>
      </c>
    </row>
    <row r="2460" spans="1:31" x14ac:dyDescent="0.25">
      <c r="A2460">
        <f t="shared" si="349"/>
        <v>2459</v>
      </c>
      <c r="B2460" s="1">
        <v>11878</v>
      </c>
      <c r="C2460" s="2">
        <v>40233</v>
      </c>
      <c r="D2460" s="1" t="s">
        <v>27</v>
      </c>
      <c r="E2460" s="1" t="str">
        <f t="shared" si="342"/>
        <v>*</v>
      </c>
      <c r="F2460" s="1" t="str">
        <f t="shared" si="343"/>
        <v>*</v>
      </c>
      <c r="G2460" s="1" t="str">
        <f t="shared" si="344"/>
        <v>*</v>
      </c>
      <c r="J2460" s="1" t="str">
        <f t="shared" si="345"/>
        <v>*</v>
      </c>
      <c r="P2460" s="1">
        <v>15</v>
      </c>
      <c r="Q2460" s="1">
        <f t="shared" si="350"/>
        <v>0.02</v>
      </c>
      <c r="T2460" s="4">
        <v>101.82</v>
      </c>
      <c r="U2460" s="9">
        <f t="shared" si="346"/>
        <v>0</v>
      </c>
      <c r="V2460" s="4">
        <f t="shared" si="347"/>
        <v>6.7879999999999994</v>
      </c>
      <c r="W2460" s="1" t="s">
        <v>21</v>
      </c>
      <c r="X2460" s="1">
        <v>7.03</v>
      </c>
      <c r="Y2460" s="4">
        <f t="shared" si="348"/>
        <v>108.85</v>
      </c>
      <c r="Z2460" s="1" t="s">
        <v>22</v>
      </c>
      <c r="AA2460" s="1" t="s">
        <v>23</v>
      </c>
      <c r="AB2460" s="1" t="s">
        <v>29</v>
      </c>
      <c r="AC2460" s="1" t="s">
        <v>40</v>
      </c>
      <c r="AD2460" s="1" t="s">
        <v>19</v>
      </c>
      <c r="AE2460" s="2">
        <v>40234</v>
      </c>
    </row>
    <row r="2461" spans="1:31" x14ac:dyDescent="0.25">
      <c r="A2461">
        <f t="shared" si="349"/>
        <v>2460</v>
      </c>
      <c r="B2461" s="1">
        <v>10627</v>
      </c>
      <c r="C2461" s="2">
        <v>40233</v>
      </c>
      <c r="D2461" s="1" t="s">
        <v>13</v>
      </c>
      <c r="E2461" s="1" t="str">
        <f t="shared" si="342"/>
        <v>*</v>
      </c>
      <c r="F2461" s="1" t="str">
        <f t="shared" si="343"/>
        <v>*</v>
      </c>
      <c r="G2461" s="1" t="str">
        <f t="shared" si="344"/>
        <v>*</v>
      </c>
      <c r="J2461" s="1" t="str">
        <f t="shared" si="345"/>
        <v>*</v>
      </c>
      <c r="P2461" s="1">
        <v>4</v>
      </c>
      <c r="Q2461" s="1">
        <f t="shared" si="350"/>
        <v>0.01</v>
      </c>
      <c r="T2461" s="4">
        <v>40.229999999999997</v>
      </c>
      <c r="U2461" s="9">
        <f t="shared" si="346"/>
        <v>0</v>
      </c>
      <c r="V2461" s="4">
        <f t="shared" si="347"/>
        <v>10.057499999999999</v>
      </c>
      <c r="W2461" s="1" t="s">
        <v>21</v>
      </c>
      <c r="X2461" s="1">
        <v>9.23</v>
      </c>
      <c r="Y2461" s="4">
        <f t="shared" si="348"/>
        <v>49.459999999999994</v>
      </c>
      <c r="Z2461" s="1" t="s">
        <v>44</v>
      </c>
      <c r="AA2461" s="1" t="s">
        <v>37</v>
      </c>
      <c r="AB2461" s="1" t="s">
        <v>29</v>
      </c>
      <c r="AC2461" s="1" t="s">
        <v>63</v>
      </c>
      <c r="AD2461" s="1" t="s">
        <v>19</v>
      </c>
      <c r="AE2461" s="2">
        <v>40238</v>
      </c>
    </row>
    <row r="2462" spans="1:31" x14ac:dyDescent="0.25">
      <c r="A2462">
        <f t="shared" si="349"/>
        <v>2461</v>
      </c>
      <c r="B2462" s="1">
        <v>8807</v>
      </c>
      <c r="C2462" s="2">
        <v>40234</v>
      </c>
      <c r="D2462" s="1" t="s">
        <v>13</v>
      </c>
      <c r="E2462" s="1" t="str">
        <f t="shared" si="342"/>
        <v>*</v>
      </c>
      <c r="F2462" s="1" t="str">
        <f t="shared" si="343"/>
        <v>*</v>
      </c>
      <c r="G2462" s="1" t="str">
        <f t="shared" si="344"/>
        <v>*</v>
      </c>
      <c r="J2462" s="1" t="str">
        <f t="shared" si="345"/>
        <v>*</v>
      </c>
      <c r="P2462" s="1">
        <v>14</v>
      </c>
      <c r="Q2462" s="1">
        <f t="shared" si="350"/>
        <v>0.02</v>
      </c>
      <c r="T2462" s="4">
        <v>1379.3375000000001</v>
      </c>
      <c r="U2462" s="9">
        <f t="shared" si="346"/>
        <v>1</v>
      </c>
      <c r="V2462" s="4">
        <f t="shared" si="347"/>
        <v>98.524107142857147</v>
      </c>
      <c r="W2462" s="1" t="s">
        <v>21</v>
      </c>
      <c r="X2462" s="1">
        <v>4.2</v>
      </c>
      <c r="Y2462" s="4">
        <f t="shared" si="348"/>
        <v>1383.5375000000001</v>
      </c>
      <c r="Z2462" s="1" t="s">
        <v>64</v>
      </c>
      <c r="AA2462" s="1" t="s">
        <v>16</v>
      </c>
      <c r="AB2462" s="1" t="s">
        <v>24</v>
      </c>
      <c r="AC2462" s="1" t="s">
        <v>25</v>
      </c>
      <c r="AD2462" s="1" t="s">
        <v>19</v>
      </c>
      <c r="AE2462" s="2">
        <v>40241</v>
      </c>
    </row>
    <row r="2463" spans="1:31" x14ac:dyDescent="0.25">
      <c r="A2463">
        <f t="shared" si="349"/>
        <v>2462</v>
      </c>
      <c r="B2463" s="1">
        <v>8807</v>
      </c>
      <c r="C2463" s="2">
        <v>40234</v>
      </c>
      <c r="D2463" s="1" t="s">
        <v>13</v>
      </c>
      <c r="E2463" s="1" t="str">
        <f t="shared" si="342"/>
        <v>*</v>
      </c>
      <c r="F2463" s="1" t="str">
        <f t="shared" si="343"/>
        <v>*</v>
      </c>
      <c r="G2463" s="1" t="str">
        <f t="shared" si="344"/>
        <v>*</v>
      </c>
      <c r="J2463" s="1" t="str">
        <f t="shared" si="345"/>
        <v>*</v>
      </c>
      <c r="P2463" s="1">
        <v>19</v>
      </c>
      <c r="Q2463" s="1">
        <f t="shared" si="350"/>
        <v>0.02</v>
      </c>
      <c r="T2463" s="4">
        <v>428.14</v>
      </c>
      <c r="U2463" s="9">
        <f t="shared" si="346"/>
        <v>0</v>
      </c>
      <c r="V2463" s="4">
        <f t="shared" si="347"/>
        <v>22.533684210526314</v>
      </c>
      <c r="W2463" s="1" t="s">
        <v>21</v>
      </c>
      <c r="X2463" s="1">
        <v>11.54</v>
      </c>
      <c r="Y2463" s="4">
        <f t="shared" si="348"/>
        <v>439.68</v>
      </c>
      <c r="Z2463" s="1" t="s">
        <v>53</v>
      </c>
      <c r="AA2463" s="1" t="s">
        <v>16</v>
      </c>
      <c r="AB2463" s="1" t="s">
        <v>29</v>
      </c>
      <c r="AC2463" s="1" t="s">
        <v>40</v>
      </c>
      <c r="AD2463" s="1" t="s">
        <v>19</v>
      </c>
      <c r="AE2463" s="2">
        <v>40236</v>
      </c>
    </row>
    <row r="2464" spans="1:31" x14ac:dyDescent="0.25">
      <c r="A2464">
        <f t="shared" si="349"/>
        <v>2463</v>
      </c>
      <c r="B2464" s="1">
        <v>12803</v>
      </c>
      <c r="C2464" s="2">
        <v>40234</v>
      </c>
      <c r="D2464" s="1" t="s">
        <v>27</v>
      </c>
      <c r="E2464" s="1" t="str">
        <f t="shared" si="342"/>
        <v>*</v>
      </c>
      <c r="F2464" s="1" t="str">
        <f t="shared" si="343"/>
        <v>*</v>
      </c>
      <c r="G2464" s="1" t="str">
        <f t="shared" si="344"/>
        <v>*</v>
      </c>
      <c r="J2464" s="1" t="str">
        <f t="shared" si="345"/>
        <v>*</v>
      </c>
      <c r="P2464" s="1">
        <v>32</v>
      </c>
      <c r="Q2464" s="1">
        <f t="shared" si="350"/>
        <v>0.04</v>
      </c>
      <c r="T2464" s="4">
        <v>383.81</v>
      </c>
      <c r="U2464" s="9">
        <f t="shared" si="346"/>
        <v>0</v>
      </c>
      <c r="V2464" s="4">
        <f t="shared" si="347"/>
        <v>11.9940625</v>
      </c>
      <c r="W2464" s="1" t="s">
        <v>21</v>
      </c>
      <c r="X2464" s="1">
        <v>4.8099999999999996</v>
      </c>
      <c r="Y2464" s="4">
        <f t="shared" si="348"/>
        <v>388.62</v>
      </c>
      <c r="Z2464" s="1" t="s">
        <v>54</v>
      </c>
      <c r="AA2464" s="1" t="s">
        <v>37</v>
      </c>
      <c r="AB2464" s="1" t="s">
        <v>29</v>
      </c>
      <c r="AC2464" s="1" t="s">
        <v>55</v>
      </c>
      <c r="AD2464" s="1" t="s">
        <v>19</v>
      </c>
      <c r="AE2464" s="2">
        <v>40236</v>
      </c>
    </row>
    <row r="2465" spans="1:31" x14ac:dyDescent="0.25">
      <c r="A2465">
        <f t="shared" si="349"/>
        <v>2464</v>
      </c>
      <c r="B2465" s="1">
        <v>11747</v>
      </c>
      <c r="C2465" s="2">
        <v>40234</v>
      </c>
      <c r="D2465" s="1" t="s">
        <v>36</v>
      </c>
      <c r="E2465" s="1" t="str">
        <f t="shared" si="342"/>
        <v>*</v>
      </c>
      <c r="F2465" s="1" t="str">
        <f t="shared" si="343"/>
        <v>*</v>
      </c>
      <c r="G2465" s="1" t="str">
        <f t="shared" si="344"/>
        <v>*</v>
      </c>
      <c r="J2465" s="1" t="str">
        <f t="shared" si="345"/>
        <v>*</v>
      </c>
      <c r="P2465" s="1">
        <v>3</v>
      </c>
      <c r="Q2465" s="1">
        <f t="shared" si="350"/>
        <v>0.01</v>
      </c>
      <c r="T2465" s="4">
        <v>315.27999999999997</v>
      </c>
      <c r="U2465" s="9">
        <f t="shared" si="346"/>
        <v>0</v>
      </c>
      <c r="V2465" s="4">
        <f t="shared" si="347"/>
        <v>105.09333333333332</v>
      </c>
      <c r="W2465" s="1" t="s">
        <v>21</v>
      </c>
      <c r="X2465" s="1">
        <v>19.989999999999998</v>
      </c>
      <c r="Y2465" s="4">
        <f t="shared" si="348"/>
        <v>335.27</v>
      </c>
      <c r="Z2465" s="1" t="s">
        <v>53</v>
      </c>
      <c r="AA2465" s="1" t="s">
        <v>16</v>
      </c>
      <c r="AB2465" s="1" t="s">
        <v>24</v>
      </c>
      <c r="AC2465" s="1" t="s">
        <v>56</v>
      </c>
      <c r="AD2465" s="1" t="s">
        <v>19</v>
      </c>
      <c r="AE2465" s="2">
        <v>40234</v>
      </c>
    </row>
    <row r="2466" spans="1:31" x14ac:dyDescent="0.25">
      <c r="A2466">
        <f t="shared" si="349"/>
        <v>2465</v>
      </c>
      <c r="B2466" s="1">
        <v>36836</v>
      </c>
      <c r="C2466" s="2">
        <v>40235</v>
      </c>
      <c r="D2466" s="1" t="s">
        <v>36</v>
      </c>
      <c r="E2466" s="1" t="str">
        <f t="shared" si="342"/>
        <v>*</v>
      </c>
      <c r="F2466" s="1" t="str">
        <f t="shared" si="343"/>
        <v>*</v>
      </c>
      <c r="G2466" s="1" t="str">
        <f t="shared" si="344"/>
        <v>*</v>
      </c>
      <c r="J2466" s="1" t="str">
        <f t="shared" si="345"/>
        <v>*</v>
      </c>
      <c r="P2466" s="1">
        <v>43</v>
      </c>
      <c r="Q2466" s="1">
        <f t="shared" si="350"/>
        <v>0.05</v>
      </c>
      <c r="T2466" s="4">
        <v>16116.33</v>
      </c>
      <c r="U2466" s="9">
        <f t="shared" si="346"/>
        <v>1</v>
      </c>
      <c r="V2466" s="4">
        <f t="shared" si="347"/>
        <v>374.79837209302326</v>
      </c>
      <c r="W2466" s="1" t="s">
        <v>21</v>
      </c>
      <c r="X2466" s="1">
        <v>19.989999999999998</v>
      </c>
      <c r="Y2466" s="4">
        <f t="shared" si="348"/>
        <v>16136.32</v>
      </c>
      <c r="Z2466" s="1" t="s">
        <v>15</v>
      </c>
      <c r="AA2466" s="1" t="s">
        <v>28</v>
      </c>
      <c r="AB2466" s="1" t="s">
        <v>29</v>
      </c>
      <c r="AC2466" s="1" t="s">
        <v>43</v>
      </c>
      <c r="AD2466" s="1" t="s">
        <v>19</v>
      </c>
      <c r="AE2466" s="2">
        <v>40238</v>
      </c>
    </row>
    <row r="2467" spans="1:31" x14ac:dyDescent="0.25">
      <c r="A2467">
        <f t="shared" si="349"/>
        <v>2466</v>
      </c>
      <c r="B2467" s="1">
        <v>38979</v>
      </c>
      <c r="C2467" s="2">
        <v>40235</v>
      </c>
      <c r="D2467" s="1" t="s">
        <v>13</v>
      </c>
      <c r="E2467" s="1" t="str">
        <f t="shared" si="342"/>
        <v>*</v>
      </c>
      <c r="F2467" s="1" t="str">
        <f t="shared" si="343"/>
        <v>*</v>
      </c>
      <c r="G2467" s="1" t="str">
        <f t="shared" si="344"/>
        <v>*</v>
      </c>
      <c r="J2467" s="1" t="str">
        <f t="shared" si="345"/>
        <v>*</v>
      </c>
      <c r="P2467" s="1">
        <v>48</v>
      </c>
      <c r="Q2467" s="1">
        <f t="shared" si="350"/>
        <v>0.05</v>
      </c>
      <c r="T2467" s="4">
        <v>3355.1</v>
      </c>
      <c r="U2467" s="9">
        <f t="shared" si="346"/>
        <v>1</v>
      </c>
      <c r="V2467" s="4">
        <f t="shared" si="347"/>
        <v>69.89791666666666</v>
      </c>
      <c r="W2467" s="1" t="s">
        <v>33</v>
      </c>
      <c r="X2467" s="1">
        <v>59.81</v>
      </c>
      <c r="Y2467" s="4">
        <f t="shared" si="348"/>
        <v>3414.91</v>
      </c>
      <c r="Z2467" s="1" t="s">
        <v>51</v>
      </c>
      <c r="AA2467" s="1" t="s">
        <v>28</v>
      </c>
      <c r="AB2467" s="1" t="s">
        <v>17</v>
      </c>
      <c r="AC2467" s="1" t="s">
        <v>34</v>
      </c>
      <c r="AD2467" s="1" t="s">
        <v>35</v>
      </c>
      <c r="AE2467" s="2">
        <v>40235</v>
      </c>
    </row>
    <row r="2468" spans="1:31" x14ac:dyDescent="0.25">
      <c r="A2468">
        <f t="shared" si="349"/>
        <v>2467</v>
      </c>
      <c r="B2468" s="1">
        <v>38979</v>
      </c>
      <c r="C2468" s="2">
        <v>40235</v>
      </c>
      <c r="D2468" s="1" t="s">
        <v>13</v>
      </c>
      <c r="E2468" s="1" t="str">
        <f t="shared" si="342"/>
        <v>*</v>
      </c>
      <c r="F2468" s="1" t="str">
        <f t="shared" si="343"/>
        <v>*</v>
      </c>
      <c r="G2468" s="1" t="str">
        <f t="shared" si="344"/>
        <v>*</v>
      </c>
      <c r="J2468" s="1" t="str">
        <f t="shared" si="345"/>
        <v>*</v>
      </c>
      <c r="P2468" s="1">
        <v>34</v>
      </c>
      <c r="Q2468" s="1">
        <f t="shared" si="350"/>
        <v>0.04</v>
      </c>
      <c r="T2468" s="4">
        <v>2864.55</v>
      </c>
      <c r="U2468" s="9">
        <f t="shared" si="346"/>
        <v>1</v>
      </c>
      <c r="V2468" s="4">
        <f t="shared" si="347"/>
        <v>84.251470588235293</v>
      </c>
      <c r="W2468" s="1" t="s">
        <v>21</v>
      </c>
      <c r="X2468" s="1">
        <v>5.5</v>
      </c>
      <c r="Y2468" s="4">
        <f t="shared" si="348"/>
        <v>2870.05</v>
      </c>
      <c r="Z2468" s="1" t="s">
        <v>51</v>
      </c>
      <c r="AA2468" s="1" t="s">
        <v>28</v>
      </c>
      <c r="AB2468" s="1" t="s">
        <v>24</v>
      </c>
      <c r="AC2468" s="1" t="s">
        <v>38</v>
      </c>
      <c r="AD2468" s="1" t="s">
        <v>19</v>
      </c>
      <c r="AE2468" s="2">
        <v>40240</v>
      </c>
    </row>
    <row r="2469" spans="1:31" x14ac:dyDescent="0.25">
      <c r="A2469">
        <f t="shared" si="349"/>
        <v>2468</v>
      </c>
      <c r="B2469" s="1">
        <v>37541</v>
      </c>
      <c r="C2469" s="2">
        <v>40235</v>
      </c>
      <c r="D2469" s="1" t="s">
        <v>36</v>
      </c>
      <c r="E2469" s="1" t="str">
        <f t="shared" si="342"/>
        <v>*</v>
      </c>
      <c r="F2469" s="1" t="str">
        <f t="shared" si="343"/>
        <v>*</v>
      </c>
      <c r="G2469" s="1" t="str">
        <f t="shared" si="344"/>
        <v>*</v>
      </c>
      <c r="J2469" s="1" t="str">
        <f t="shared" si="345"/>
        <v>*</v>
      </c>
      <c r="P2469" s="1">
        <v>18</v>
      </c>
      <c r="Q2469" s="1">
        <f t="shared" si="350"/>
        <v>0.02</v>
      </c>
      <c r="T2469" s="4">
        <v>1373.11</v>
      </c>
      <c r="U2469" s="9">
        <f t="shared" si="346"/>
        <v>1</v>
      </c>
      <c r="V2469" s="4">
        <f t="shared" si="347"/>
        <v>76.283888888888882</v>
      </c>
      <c r="W2469" s="1" t="s">
        <v>21</v>
      </c>
      <c r="X2469" s="1">
        <v>35</v>
      </c>
      <c r="Y2469" s="4">
        <f t="shared" si="348"/>
        <v>1408.11</v>
      </c>
      <c r="Z2469" s="1" t="s">
        <v>39</v>
      </c>
      <c r="AA2469" s="1" t="s">
        <v>23</v>
      </c>
      <c r="AB2469" s="1" t="s">
        <v>29</v>
      </c>
      <c r="AC2469" s="1" t="s">
        <v>55</v>
      </c>
      <c r="AD2469" s="1" t="s">
        <v>48</v>
      </c>
      <c r="AE2469" s="2">
        <v>40237</v>
      </c>
    </row>
    <row r="2470" spans="1:31" x14ac:dyDescent="0.25">
      <c r="A2470">
        <f t="shared" si="349"/>
        <v>2469</v>
      </c>
      <c r="B2470" s="1">
        <v>27461</v>
      </c>
      <c r="C2470" s="2">
        <v>40235</v>
      </c>
      <c r="D2470" s="1" t="s">
        <v>32</v>
      </c>
      <c r="E2470" s="1" t="str">
        <f t="shared" si="342"/>
        <v>***</v>
      </c>
      <c r="F2470" s="1" t="str">
        <f t="shared" si="343"/>
        <v>***</v>
      </c>
      <c r="G2470" s="1" t="str">
        <f t="shared" si="344"/>
        <v>***</v>
      </c>
      <c r="J2470" s="1" t="str">
        <f t="shared" si="345"/>
        <v>***</v>
      </c>
      <c r="P2470" s="1">
        <v>26</v>
      </c>
      <c r="Q2470" s="1">
        <f t="shared" si="350"/>
        <v>3.5000000000000003E-2</v>
      </c>
      <c r="T2470" s="4">
        <v>1096.17</v>
      </c>
      <c r="U2470" s="9">
        <f t="shared" si="346"/>
        <v>1</v>
      </c>
      <c r="V2470" s="4">
        <f t="shared" si="347"/>
        <v>42.160384615384615</v>
      </c>
      <c r="W2470" s="1" t="s">
        <v>21</v>
      </c>
      <c r="X2470" s="1">
        <v>19.989999999999998</v>
      </c>
      <c r="Y2470" s="4">
        <f t="shared" si="348"/>
        <v>1116.1600000000001</v>
      </c>
      <c r="Z2470" s="1" t="s">
        <v>22</v>
      </c>
      <c r="AA2470" s="1" t="s">
        <v>28</v>
      </c>
      <c r="AB2470" s="1" t="s">
        <v>29</v>
      </c>
      <c r="AC2470" s="1" t="s">
        <v>40</v>
      </c>
      <c r="AD2470" s="1" t="s">
        <v>19</v>
      </c>
      <c r="AE2470" s="2">
        <v>40235</v>
      </c>
    </row>
    <row r="2471" spans="1:31" x14ac:dyDescent="0.25">
      <c r="A2471">
        <f t="shared" si="349"/>
        <v>2470</v>
      </c>
      <c r="B2471" s="1">
        <v>27879</v>
      </c>
      <c r="C2471" s="2">
        <v>40235</v>
      </c>
      <c r="D2471" s="1" t="s">
        <v>36</v>
      </c>
      <c r="E2471" s="1" t="str">
        <f t="shared" si="342"/>
        <v>*</v>
      </c>
      <c r="F2471" s="1" t="str">
        <f t="shared" si="343"/>
        <v>*</v>
      </c>
      <c r="G2471" s="1" t="str">
        <f t="shared" si="344"/>
        <v>*</v>
      </c>
      <c r="J2471" s="1" t="str">
        <f t="shared" si="345"/>
        <v>*</v>
      </c>
      <c r="P2471" s="1">
        <v>44</v>
      </c>
      <c r="Q2471" s="1">
        <f t="shared" si="350"/>
        <v>0.05</v>
      </c>
      <c r="T2471" s="4">
        <v>669.01</v>
      </c>
      <c r="U2471" s="9">
        <f t="shared" si="346"/>
        <v>0</v>
      </c>
      <c r="V2471" s="4">
        <f t="shared" si="347"/>
        <v>15.204772727272728</v>
      </c>
      <c r="W2471" s="1" t="s">
        <v>21</v>
      </c>
      <c r="X2471" s="1">
        <v>1.39</v>
      </c>
      <c r="Y2471" s="4">
        <f t="shared" si="348"/>
        <v>670.4</v>
      </c>
      <c r="Z2471" s="1" t="s">
        <v>54</v>
      </c>
      <c r="AA2471" s="1" t="s">
        <v>23</v>
      </c>
      <c r="AB2471" s="1" t="s">
        <v>29</v>
      </c>
      <c r="AC2471" s="1" t="s">
        <v>57</v>
      </c>
      <c r="AD2471" s="1" t="s">
        <v>19</v>
      </c>
      <c r="AE2471" s="2">
        <v>40236</v>
      </c>
    </row>
    <row r="2472" spans="1:31" x14ac:dyDescent="0.25">
      <c r="A2472">
        <f t="shared" si="349"/>
        <v>2471</v>
      </c>
      <c r="B2472" s="1">
        <v>37541</v>
      </c>
      <c r="C2472" s="2">
        <v>40235</v>
      </c>
      <c r="D2472" s="1" t="s">
        <v>36</v>
      </c>
      <c r="E2472" s="1" t="str">
        <f t="shared" si="342"/>
        <v>*</v>
      </c>
      <c r="F2472" s="1" t="str">
        <f t="shared" si="343"/>
        <v>*</v>
      </c>
      <c r="G2472" s="1" t="str">
        <f t="shared" si="344"/>
        <v>*</v>
      </c>
      <c r="J2472" s="1" t="str">
        <f t="shared" si="345"/>
        <v>*</v>
      </c>
      <c r="P2472" s="1">
        <v>10</v>
      </c>
      <c r="Q2472" s="1">
        <f t="shared" si="350"/>
        <v>0.02</v>
      </c>
      <c r="T2472" s="4">
        <v>550.61</v>
      </c>
      <c r="U2472" s="9">
        <f t="shared" si="346"/>
        <v>0</v>
      </c>
      <c r="V2472" s="4">
        <f t="shared" si="347"/>
        <v>55.061</v>
      </c>
      <c r="W2472" s="1" t="s">
        <v>14</v>
      </c>
      <c r="X2472" s="1">
        <v>13.88</v>
      </c>
      <c r="Y2472" s="4">
        <f t="shared" si="348"/>
        <v>564.49</v>
      </c>
      <c r="Z2472" s="1" t="s">
        <v>39</v>
      </c>
      <c r="AA2472" s="1" t="s">
        <v>23</v>
      </c>
      <c r="AB2472" s="1" t="s">
        <v>29</v>
      </c>
      <c r="AC2472" s="1" t="s">
        <v>40</v>
      </c>
      <c r="AD2472" s="1" t="s">
        <v>19</v>
      </c>
      <c r="AE2472" s="2">
        <v>40236</v>
      </c>
    </row>
    <row r="2473" spans="1:31" x14ac:dyDescent="0.25">
      <c r="A2473">
        <f t="shared" si="349"/>
        <v>2472</v>
      </c>
      <c r="B2473" s="1">
        <v>55394</v>
      </c>
      <c r="C2473" s="2">
        <v>40235</v>
      </c>
      <c r="D2473" s="1" t="s">
        <v>32</v>
      </c>
      <c r="E2473" s="1" t="str">
        <f t="shared" si="342"/>
        <v>***</v>
      </c>
      <c r="F2473" s="1" t="str">
        <f t="shared" si="343"/>
        <v>***</v>
      </c>
      <c r="G2473" s="1" t="str">
        <f t="shared" si="344"/>
        <v>***</v>
      </c>
      <c r="J2473" s="1" t="str">
        <f t="shared" si="345"/>
        <v>***</v>
      </c>
      <c r="P2473" s="1">
        <v>21</v>
      </c>
      <c r="Q2473" s="1">
        <f t="shared" si="350"/>
        <v>3.5000000000000003E-2</v>
      </c>
      <c r="T2473" s="4">
        <v>340.7</v>
      </c>
      <c r="U2473" s="9">
        <f t="shared" si="346"/>
        <v>0</v>
      </c>
      <c r="V2473" s="4">
        <f t="shared" si="347"/>
        <v>16.223809523809525</v>
      </c>
      <c r="W2473" s="1" t="s">
        <v>33</v>
      </c>
      <c r="X2473" s="1">
        <v>27.75</v>
      </c>
      <c r="Y2473" s="4">
        <f t="shared" si="348"/>
        <v>368.45</v>
      </c>
      <c r="Z2473" s="1" t="s">
        <v>22</v>
      </c>
      <c r="AA2473" s="1" t="s">
        <v>28</v>
      </c>
      <c r="AB2473" s="1" t="s">
        <v>17</v>
      </c>
      <c r="AC2473" s="1" t="s">
        <v>52</v>
      </c>
      <c r="AD2473" s="1" t="s">
        <v>59</v>
      </c>
      <c r="AE2473" s="2">
        <v>40237</v>
      </c>
    </row>
    <row r="2474" spans="1:31" x14ac:dyDescent="0.25">
      <c r="A2474">
        <f t="shared" si="349"/>
        <v>2473</v>
      </c>
      <c r="B2474" s="1">
        <v>27879</v>
      </c>
      <c r="C2474" s="2">
        <v>40235</v>
      </c>
      <c r="D2474" s="1" t="s">
        <v>36</v>
      </c>
      <c r="E2474" s="1" t="str">
        <f t="shared" si="342"/>
        <v>*</v>
      </c>
      <c r="F2474" s="1" t="str">
        <f t="shared" si="343"/>
        <v>*</v>
      </c>
      <c r="G2474" s="1" t="str">
        <f t="shared" si="344"/>
        <v>*</v>
      </c>
      <c r="J2474" s="1" t="str">
        <f t="shared" si="345"/>
        <v>*</v>
      </c>
      <c r="P2474" s="1">
        <v>30</v>
      </c>
      <c r="Q2474" s="1">
        <f t="shared" si="350"/>
        <v>0.04</v>
      </c>
      <c r="T2474" s="4">
        <v>301.60000000000002</v>
      </c>
      <c r="U2474" s="9">
        <f t="shared" si="346"/>
        <v>0</v>
      </c>
      <c r="V2474" s="4">
        <f t="shared" si="347"/>
        <v>10.053333333333335</v>
      </c>
      <c r="W2474" s="1" t="s">
        <v>14</v>
      </c>
      <c r="X2474" s="1">
        <v>6.22</v>
      </c>
      <c r="Y2474" s="4">
        <f t="shared" si="348"/>
        <v>307.82000000000005</v>
      </c>
      <c r="Z2474" s="1" t="s">
        <v>54</v>
      </c>
      <c r="AA2474" s="1" t="s">
        <v>23</v>
      </c>
      <c r="AB2474" s="1" t="s">
        <v>17</v>
      </c>
      <c r="AC2474" s="1" t="s">
        <v>18</v>
      </c>
      <c r="AD2474" s="1" t="s">
        <v>19</v>
      </c>
      <c r="AE2474" s="2">
        <v>40237</v>
      </c>
    </row>
    <row r="2475" spans="1:31" x14ac:dyDescent="0.25">
      <c r="A2475">
        <f t="shared" si="349"/>
        <v>2474</v>
      </c>
      <c r="B2475" s="1">
        <v>678</v>
      </c>
      <c r="C2475" s="2">
        <v>40235</v>
      </c>
      <c r="D2475" s="1" t="s">
        <v>13</v>
      </c>
      <c r="E2475" s="1" t="str">
        <f t="shared" si="342"/>
        <v>*</v>
      </c>
      <c r="F2475" s="1" t="str">
        <f t="shared" si="343"/>
        <v>*</v>
      </c>
      <c r="G2475" s="1" t="str">
        <f t="shared" si="344"/>
        <v>*</v>
      </c>
      <c r="J2475" s="1" t="str">
        <f t="shared" si="345"/>
        <v>*</v>
      </c>
      <c r="P2475" s="1">
        <v>44</v>
      </c>
      <c r="Q2475" s="1">
        <f t="shared" si="350"/>
        <v>0.05</v>
      </c>
      <c r="T2475" s="4">
        <v>228.41</v>
      </c>
      <c r="U2475" s="9">
        <f t="shared" si="346"/>
        <v>0</v>
      </c>
      <c r="V2475" s="4">
        <f t="shared" si="347"/>
        <v>5.1911363636363639</v>
      </c>
      <c r="W2475" s="1" t="s">
        <v>21</v>
      </c>
      <c r="X2475" s="1">
        <v>8.33</v>
      </c>
      <c r="Y2475" s="4">
        <f t="shared" si="348"/>
        <v>236.74</v>
      </c>
      <c r="Z2475" s="1" t="s">
        <v>60</v>
      </c>
      <c r="AA2475" s="1" t="s">
        <v>37</v>
      </c>
      <c r="AB2475" s="1" t="s">
        <v>29</v>
      </c>
      <c r="AC2475" s="1" t="s">
        <v>40</v>
      </c>
      <c r="AD2475" s="1" t="s">
        <v>19</v>
      </c>
      <c r="AE2475" s="2">
        <v>40235</v>
      </c>
    </row>
    <row r="2476" spans="1:31" x14ac:dyDescent="0.25">
      <c r="A2476">
        <f t="shared" si="349"/>
        <v>2475</v>
      </c>
      <c r="B2476" s="1">
        <v>20038</v>
      </c>
      <c r="C2476" s="2">
        <v>40235</v>
      </c>
      <c r="D2476" s="1" t="s">
        <v>13</v>
      </c>
      <c r="E2476" s="1" t="str">
        <f t="shared" si="342"/>
        <v>*</v>
      </c>
      <c r="F2476" s="1" t="str">
        <f t="shared" si="343"/>
        <v>*</v>
      </c>
      <c r="G2476" s="1" t="str">
        <f t="shared" si="344"/>
        <v>*</v>
      </c>
      <c r="J2476" s="1" t="str">
        <f t="shared" si="345"/>
        <v>*</v>
      </c>
      <c r="P2476" s="1">
        <v>42</v>
      </c>
      <c r="Q2476" s="1">
        <f t="shared" si="350"/>
        <v>0.05</v>
      </c>
      <c r="T2476" s="4">
        <v>173.44</v>
      </c>
      <c r="U2476" s="9">
        <f t="shared" si="346"/>
        <v>0</v>
      </c>
      <c r="V2476" s="4">
        <f t="shared" si="347"/>
        <v>4.1295238095238096</v>
      </c>
      <c r="W2476" s="1" t="s">
        <v>21</v>
      </c>
      <c r="X2476" s="1">
        <v>6.6</v>
      </c>
      <c r="Y2476" s="4">
        <f t="shared" si="348"/>
        <v>180.04</v>
      </c>
      <c r="Z2476" s="1" t="s">
        <v>15</v>
      </c>
      <c r="AA2476" s="1" t="s">
        <v>16</v>
      </c>
      <c r="AB2476" s="1" t="s">
        <v>17</v>
      </c>
      <c r="AC2476" s="1" t="s">
        <v>18</v>
      </c>
      <c r="AD2476" s="1" t="s">
        <v>19</v>
      </c>
      <c r="AE2476" s="2">
        <v>40237</v>
      </c>
    </row>
    <row r="2477" spans="1:31" x14ac:dyDescent="0.25">
      <c r="A2477">
        <f t="shared" si="349"/>
        <v>2476</v>
      </c>
      <c r="B2477" s="1">
        <v>27461</v>
      </c>
      <c r="C2477" s="2">
        <v>40235</v>
      </c>
      <c r="D2477" s="1" t="s">
        <v>32</v>
      </c>
      <c r="E2477" s="1" t="str">
        <f t="shared" si="342"/>
        <v>***</v>
      </c>
      <c r="F2477" s="1" t="str">
        <f t="shared" si="343"/>
        <v>***</v>
      </c>
      <c r="G2477" s="1" t="str">
        <f t="shared" si="344"/>
        <v>***</v>
      </c>
      <c r="J2477" s="1" t="str">
        <f t="shared" si="345"/>
        <v>***</v>
      </c>
      <c r="P2477" s="1">
        <v>40</v>
      </c>
      <c r="Q2477" s="1">
        <f t="shared" si="350"/>
        <v>0.05</v>
      </c>
      <c r="T2477" s="4">
        <v>121.92</v>
      </c>
      <c r="U2477" s="9">
        <f t="shared" si="346"/>
        <v>0</v>
      </c>
      <c r="V2477" s="4">
        <f t="shared" si="347"/>
        <v>3.048</v>
      </c>
      <c r="W2477" s="1" t="s">
        <v>14</v>
      </c>
      <c r="X2477" s="1">
        <v>0.5</v>
      </c>
      <c r="Y2477" s="4">
        <f t="shared" si="348"/>
        <v>122.42</v>
      </c>
      <c r="Z2477" s="1" t="s">
        <v>22</v>
      </c>
      <c r="AA2477" s="1" t="s">
        <v>28</v>
      </c>
      <c r="AB2477" s="1" t="s">
        <v>29</v>
      </c>
      <c r="AC2477" s="1" t="s">
        <v>58</v>
      </c>
      <c r="AD2477" s="1" t="s">
        <v>19</v>
      </c>
      <c r="AE2477" s="2">
        <v>40235</v>
      </c>
    </row>
    <row r="2478" spans="1:31" x14ac:dyDescent="0.25">
      <c r="A2478">
        <f t="shared" si="349"/>
        <v>2477</v>
      </c>
      <c r="B2478" s="1">
        <v>37541</v>
      </c>
      <c r="C2478" s="2">
        <v>40235</v>
      </c>
      <c r="D2478" s="1" t="s">
        <v>36</v>
      </c>
      <c r="E2478" s="1" t="str">
        <f t="shared" si="342"/>
        <v>*</v>
      </c>
      <c r="F2478" s="1" t="str">
        <f t="shared" si="343"/>
        <v>*</v>
      </c>
      <c r="G2478" s="1" t="str">
        <f t="shared" si="344"/>
        <v>*</v>
      </c>
      <c r="J2478" s="1" t="str">
        <f t="shared" si="345"/>
        <v>*</v>
      </c>
      <c r="P2478" s="1">
        <v>3</v>
      </c>
      <c r="Q2478" s="1">
        <f t="shared" si="350"/>
        <v>0.01</v>
      </c>
      <c r="T2478" s="4">
        <v>71.94</v>
      </c>
      <c r="U2478" s="9">
        <f t="shared" si="346"/>
        <v>0</v>
      </c>
      <c r="V2478" s="4">
        <f t="shared" si="347"/>
        <v>23.98</v>
      </c>
      <c r="W2478" s="1" t="s">
        <v>21</v>
      </c>
      <c r="X2478" s="1">
        <v>5.99</v>
      </c>
      <c r="Y2478" s="4">
        <f t="shared" si="348"/>
        <v>77.929999999999993</v>
      </c>
      <c r="Z2478" s="1" t="s">
        <v>39</v>
      </c>
      <c r="AA2478" s="1" t="s">
        <v>23</v>
      </c>
      <c r="AB2478" s="1" t="s">
        <v>24</v>
      </c>
      <c r="AC2478" s="1" t="s">
        <v>38</v>
      </c>
      <c r="AD2478" s="1" t="s">
        <v>19</v>
      </c>
      <c r="AE2478" s="2">
        <v>40237</v>
      </c>
    </row>
    <row r="2479" spans="1:31" x14ac:dyDescent="0.25">
      <c r="A2479">
        <f t="shared" si="349"/>
        <v>2478</v>
      </c>
      <c r="B2479" s="1">
        <v>38979</v>
      </c>
      <c r="C2479" s="2">
        <v>40235</v>
      </c>
      <c r="D2479" s="1" t="s">
        <v>13</v>
      </c>
      <c r="E2479" s="1" t="str">
        <f t="shared" si="342"/>
        <v>*</v>
      </c>
      <c r="F2479" s="1" t="str">
        <f t="shared" si="343"/>
        <v>*</v>
      </c>
      <c r="G2479" s="1" t="str">
        <f t="shared" si="344"/>
        <v>*</v>
      </c>
      <c r="J2479" s="1" t="str">
        <f t="shared" si="345"/>
        <v>*</v>
      </c>
      <c r="P2479" s="1">
        <v>31</v>
      </c>
      <c r="Q2479" s="1">
        <f t="shared" si="350"/>
        <v>0.04</v>
      </c>
      <c r="T2479" s="4">
        <v>65.61</v>
      </c>
      <c r="U2479" s="9">
        <f t="shared" si="346"/>
        <v>0</v>
      </c>
      <c r="V2479" s="4">
        <f t="shared" si="347"/>
        <v>2.1164516129032256</v>
      </c>
      <c r="W2479" s="1" t="s">
        <v>21</v>
      </c>
      <c r="X2479" s="1">
        <v>1.63</v>
      </c>
      <c r="Y2479" s="4">
        <f t="shared" si="348"/>
        <v>67.239999999999995</v>
      </c>
      <c r="Z2479" s="1" t="s">
        <v>51</v>
      </c>
      <c r="AA2479" s="1" t="s">
        <v>28</v>
      </c>
      <c r="AB2479" s="1" t="s">
        <v>29</v>
      </c>
      <c r="AC2479" s="1" t="s">
        <v>30</v>
      </c>
      <c r="AD2479" s="1" t="s">
        <v>31</v>
      </c>
      <c r="AE2479" s="2">
        <v>40240</v>
      </c>
    </row>
    <row r="2480" spans="1:31" x14ac:dyDescent="0.25">
      <c r="A2480">
        <f t="shared" si="349"/>
        <v>2479</v>
      </c>
      <c r="B2480" s="1">
        <v>47942</v>
      </c>
      <c r="C2480" s="2">
        <v>40236</v>
      </c>
      <c r="D2480" s="1" t="s">
        <v>36</v>
      </c>
      <c r="E2480" s="1" t="str">
        <f t="shared" si="342"/>
        <v>*</v>
      </c>
      <c r="F2480" s="1" t="str">
        <f t="shared" si="343"/>
        <v>*</v>
      </c>
      <c r="G2480" s="1" t="str">
        <f t="shared" si="344"/>
        <v>*</v>
      </c>
      <c r="J2480" s="1" t="str">
        <f t="shared" si="345"/>
        <v>*</v>
      </c>
      <c r="P2480" s="1">
        <v>30</v>
      </c>
      <c r="Q2480" s="1">
        <f t="shared" si="350"/>
        <v>0.04</v>
      </c>
      <c r="T2480" s="4">
        <v>17034.919999999998</v>
      </c>
      <c r="U2480" s="9">
        <f t="shared" si="346"/>
        <v>1</v>
      </c>
      <c r="V2480" s="4">
        <f t="shared" si="347"/>
        <v>567.83066666666662</v>
      </c>
      <c r="W2480" s="1" t="s">
        <v>21</v>
      </c>
      <c r="X2480" s="1">
        <v>24.49</v>
      </c>
      <c r="Y2480" s="4">
        <f t="shared" si="348"/>
        <v>17059.41</v>
      </c>
      <c r="Z2480" s="1" t="s">
        <v>49</v>
      </c>
      <c r="AA2480" s="1" t="s">
        <v>28</v>
      </c>
      <c r="AB2480" s="1" t="s">
        <v>24</v>
      </c>
      <c r="AC2480" s="1" t="s">
        <v>47</v>
      </c>
      <c r="AD2480" s="1" t="s">
        <v>48</v>
      </c>
      <c r="AE2480" s="2">
        <v>40238</v>
      </c>
    </row>
    <row r="2481" spans="1:31" x14ac:dyDescent="0.25">
      <c r="A2481">
        <f t="shared" si="349"/>
        <v>2480</v>
      </c>
      <c r="B2481" s="1">
        <v>33922</v>
      </c>
      <c r="C2481" s="2">
        <v>40236</v>
      </c>
      <c r="D2481" s="1" t="s">
        <v>27</v>
      </c>
      <c r="E2481" s="1" t="str">
        <f t="shared" si="342"/>
        <v>*</v>
      </c>
      <c r="F2481" s="1" t="str">
        <f t="shared" si="343"/>
        <v>*</v>
      </c>
      <c r="G2481" s="1" t="str">
        <f t="shared" si="344"/>
        <v>*</v>
      </c>
      <c r="J2481" s="1" t="str">
        <f t="shared" si="345"/>
        <v>*</v>
      </c>
      <c r="P2481" s="1">
        <v>31</v>
      </c>
      <c r="Q2481" s="1">
        <f t="shared" si="350"/>
        <v>0.04</v>
      </c>
      <c r="T2481" s="4">
        <v>15251.5</v>
      </c>
      <c r="U2481" s="9">
        <f t="shared" si="346"/>
        <v>1</v>
      </c>
      <c r="V2481" s="4">
        <f t="shared" si="347"/>
        <v>491.98387096774195</v>
      </c>
      <c r="W2481" s="1" t="s">
        <v>33</v>
      </c>
      <c r="X2481" s="1">
        <v>69.3</v>
      </c>
      <c r="Y2481" s="4">
        <f t="shared" si="348"/>
        <v>15320.8</v>
      </c>
      <c r="Z2481" s="1" t="s">
        <v>39</v>
      </c>
      <c r="AA2481" s="1" t="s">
        <v>37</v>
      </c>
      <c r="AB2481" s="1" t="s">
        <v>24</v>
      </c>
      <c r="AC2481" s="1" t="s">
        <v>56</v>
      </c>
      <c r="AD2481" s="1" t="s">
        <v>35</v>
      </c>
      <c r="AE2481" s="2">
        <v>40236</v>
      </c>
    </row>
    <row r="2482" spans="1:31" x14ac:dyDescent="0.25">
      <c r="A2482">
        <f t="shared" si="349"/>
        <v>2481</v>
      </c>
      <c r="B2482" s="1">
        <v>6272</v>
      </c>
      <c r="C2482" s="2">
        <v>40236</v>
      </c>
      <c r="D2482" s="1" t="s">
        <v>20</v>
      </c>
      <c r="E2482" s="1" t="str">
        <f t="shared" si="342"/>
        <v>*</v>
      </c>
      <c r="F2482" s="1" t="str">
        <f t="shared" si="343"/>
        <v>**</v>
      </c>
      <c r="G2482" s="1" t="str">
        <f t="shared" si="344"/>
        <v>**</v>
      </c>
      <c r="J2482" s="1" t="str">
        <f t="shared" si="345"/>
        <v>**</v>
      </c>
      <c r="P2482" s="1">
        <v>48</v>
      </c>
      <c r="Q2482" s="1">
        <f t="shared" si="350"/>
        <v>0.05</v>
      </c>
      <c r="T2482" s="4">
        <v>4965.384</v>
      </c>
      <c r="U2482" s="9">
        <f t="shared" si="346"/>
        <v>1</v>
      </c>
      <c r="V2482" s="4">
        <f t="shared" si="347"/>
        <v>103.4455</v>
      </c>
      <c r="W2482" s="1" t="s">
        <v>33</v>
      </c>
      <c r="X2482" s="1">
        <v>51.94</v>
      </c>
      <c r="Y2482" s="4">
        <f t="shared" si="348"/>
        <v>5017.3239999999996</v>
      </c>
      <c r="Z2482" s="1" t="s">
        <v>49</v>
      </c>
      <c r="AA2482" s="1" t="s">
        <v>28</v>
      </c>
      <c r="AB2482" s="1" t="s">
        <v>17</v>
      </c>
      <c r="AC2482" s="1" t="s">
        <v>52</v>
      </c>
      <c r="AD2482" s="1" t="s">
        <v>59</v>
      </c>
      <c r="AE2482" s="2">
        <v>40238</v>
      </c>
    </row>
    <row r="2483" spans="1:31" x14ac:dyDescent="0.25">
      <c r="A2483">
        <f t="shared" si="349"/>
        <v>2482</v>
      </c>
      <c r="B2483" s="1">
        <v>16230</v>
      </c>
      <c r="C2483" s="2">
        <v>40236</v>
      </c>
      <c r="D2483" s="1" t="s">
        <v>13</v>
      </c>
      <c r="E2483" s="1" t="str">
        <f t="shared" si="342"/>
        <v>*</v>
      </c>
      <c r="F2483" s="1" t="str">
        <f t="shared" si="343"/>
        <v>*</v>
      </c>
      <c r="G2483" s="1" t="str">
        <f t="shared" si="344"/>
        <v>*</v>
      </c>
      <c r="J2483" s="1" t="str">
        <f t="shared" si="345"/>
        <v>*</v>
      </c>
      <c r="P2483" s="1">
        <v>40</v>
      </c>
      <c r="Q2483" s="1">
        <f t="shared" si="350"/>
        <v>0.05</v>
      </c>
      <c r="T2483" s="4">
        <v>4538.66</v>
      </c>
      <c r="U2483" s="9">
        <f t="shared" si="346"/>
        <v>1</v>
      </c>
      <c r="V2483" s="4">
        <f t="shared" si="347"/>
        <v>113.4665</v>
      </c>
      <c r="W2483" s="1" t="s">
        <v>21</v>
      </c>
      <c r="X2483" s="1">
        <v>8.64</v>
      </c>
      <c r="Y2483" s="4">
        <f t="shared" si="348"/>
        <v>4547.3</v>
      </c>
      <c r="Z2483" s="1" t="s">
        <v>15</v>
      </c>
      <c r="AA2483" s="1" t="s">
        <v>28</v>
      </c>
      <c r="AB2483" s="1" t="s">
        <v>29</v>
      </c>
      <c r="AC2483" s="1" t="s">
        <v>55</v>
      </c>
      <c r="AD2483" s="1" t="s">
        <v>19</v>
      </c>
      <c r="AE2483" s="2">
        <v>40241</v>
      </c>
    </row>
    <row r="2484" spans="1:31" x14ac:dyDescent="0.25">
      <c r="A2484">
        <f t="shared" si="349"/>
        <v>2483</v>
      </c>
      <c r="B2484" s="1">
        <v>16230</v>
      </c>
      <c r="C2484" s="2">
        <v>40236</v>
      </c>
      <c r="D2484" s="1" t="s">
        <v>13</v>
      </c>
      <c r="E2484" s="1" t="str">
        <f t="shared" si="342"/>
        <v>*</v>
      </c>
      <c r="F2484" s="1" t="str">
        <f t="shared" si="343"/>
        <v>*</v>
      </c>
      <c r="G2484" s="1" t="str">
        <f t="shared" si="344"/>
        <v>*</v>
      </c>
      <c r="J2484" s="1" t="str">
        <f t="shared" si="345"/>
        <v>*</v>
      </c>
      <c r="P2484" s="1">
        <v>27</v>
      </c>
      <c r="Q2484" s="1">
        <f t="shared" si="350"/>
        <v>3.5000000000000003E-2</v>
      </c>
      <c r="T2484" s="4">
        <v>3379.01</v>
      </c>
      <c r="U2484" s="9">
        <f t="shared" si="346"/>
        <v>1</v>
      </c>
      <c r="V2484" s="4">
        <f t="shared" si="347"/>
        <v>125.14851851851853</v>
      </c>
      <c r="W2484" s="1" t="s">
        <v>33</v>
      </c>
      <c r="X2484" s="1">
        <v>54.74</v>
      </c>
      <c r="Y2484" s="4">
        <f t="shared" si="348"/>
        <v>3433.75</v>
      </c>
      <c r="Z2484" s="1" t="s">
        <v>15</v>
      </c>
      <c r="AA2484" s="1" t="s">
        <v>28</v>
      </c>
      <c r="AB2484" s="1" t="s">
        <v>17</v>
      </c>
      <c r="AC2484" s="1" t="s">
        <v>62</v>
      </c>
      <c r="AD2484" s="1" t="s">
        <v>59</v>
      </c>
      <c r="AE2484" s="2">
        <v>40238</v>
      </c>
    </row>
    <row r="2485" spans="1:31" x14ac:dyDescent="0.25">
      <c r="A2485">
        <f t="shared" si="349"/>
        <v>2484</v>
      </c>
      <c r="B2485" s="1">
        <v>6272</v>
      </c>
      <c r="C2485" s="2">
        <v>40236</v>
      </c>
      <c r="D2485" s="1" t="s">
        <v>20</v>
      </c>
      <c r="E2485" s="1" t="str">
        <f t="shared" si="342"/>
        <v>*</v>
      </c>
      <c r="F2485" s="1" t="str">
        <f t="shared" si="343"/>
        <v>**</v>
      </c>
      <c r="G2485" s="1" t="str">
        <f t="shared" si="344"/>
        <v>**</v>
      </c>
      <c r="J2485" s="1" t="str">
        <f t="shared" si="345"/>
        <v>**</v>
      </c>
      <c r="P2485" s="1">
        <v>31</v>
      </c>
      <c r="Q2485" s="1">
        <f t="shared" si="350"/>
        <v>0.04</v>
      </c>
      <c r="T2485" s="4">
        <v>3232.68</v>
      </c>
      <c r="U2485" s="9">
        <f t="shared" si="346"/>
        <v>1</v>
      </c>
      <c r="V2485" s="4">
        <f t="shared" si="347"/>
        <v>104.28</v>
      </c>
      <c r="W2485" s="1" t="s">
        <v>21</v>
      </c>
      <c r="X2485" s="1">
        <v>13.99</v>
      </c>
      <c r="Y2485" s="4">
        <f t="shared" si="348"/>
        <v>3246.6699999999996</v>
      </c>
      <c r="Z2485" s="1" t="s">
        <v>49</v>
      </c>
      <c r="AA2485" s="1" t="s">
        <v>28</v>
      </c>
      <c r="AB2485" s="1" t="s">
        <v>17</v>
      </c>
      <c r="AC2485" s="1" t="s">
        <v>18</v>
      </c>
      <c r="AD2485" s="1" t="s">
        <v>26</v>
      </c>
      <c r="AE2485" s="2">
        <v>40238</v>
      </c>
    </row>
    <row r="2486" spans="1:31" x14ac:dyDescent="0.25">
      <c r="A2486">
        <f t="shared" si="349"/>
        <v>2485</v>
      </c>
      <c r="B2486" s="1">
        <v>47942</v>
      </c>
      <c r="C2486" s="2">
        <v>40236</v>
      </c>
      <c r="D2486" s="1" t="s">
        <v>36</v>
      </c>
      <c r="E2486" s="1" t="str">
        <f t="shared" si="342"/>
        <v>*</v>
      </c>
      <c r="F2486" s="1" t="str">
        <f t="shared" si="343"/>
        <v>*</v>
      </c>
      <c r="G2486" s="1" t="str">
        <f t="shared" si="344"/>
        <v>*</v>
      </c>
      <c r="J2486" s="1" t="str">
        <f t="shared" si="345"/>
        <v>*</v>
      </c>
      <c r="P2486" s="1">
        <v>9</v>
      </c>
      <c r="Q2486" s="1">
        <f t="shared" si="350"/>
        <v>0.01</v>
      </c>
      <c r="T2486" s="4">
        <v>918.73950000000002</v>
      </c>
      <c r="U2486" s="9">
        <f t="shared" si="346"/>
        <v>0</v>
      </c>
      <c r="V2486" s="4">
        <f t="shared" si="347"/>
        <v>102.08216666666667</v>
      </c>
      <c r="W2486" s="1" t="s">
        <v>14</v>
      </c>
      <c r="X2486" s="1">
        <v>7.69</v>
      </c>
      <c r="Y2486" s="4">
        <f t="shared" si="348"/>
        <v>926.42950000000008</v>
      </c>
      <c r="Z2486" s="1" t="s">
        <v>49</v>
      </c>
      <c r="AA2486" s="1" t="s">
        <v>28</v>
      </c>
      <c r="AB2486" s="1" t="s">
        <v>24</v>
      </c>
      <c r="AC2486" s="1" t="s">
        <v>25</v>
      </c>
      <c r="AD2486" s="1" t="s">
        <v>19</v>
      </c>
      <c r="AE2486" s="2">
        <v>40237</v>
      </c>
    </row>
    <row r="2487" spans="1:31" x14ac:dyDescent="0.25">
      <c r="A2487">
        <f t="shared" si="349"/>
        <v>2486</v>
      </c>
      <c r="B2487" s="1">
        <v>9701</v>
      </c>
      <c r="C2487" s="2">
        <v>40236</v>
      </c>
      <c r="D2487" s="1" t="s">
        <v>13</v>
      </c>
      <c r="E2487" s="1" t="str">
        <f t="shared" si="342"/>
        <v>*</v>
      </c>
      <c r="F2487" s="1" t="str">
        <f t="shared" si="343"/>
        <v>*</v>
      </c>
      <c r="G2487" s="1" t="str">
        <f t="shared" si="344"/>
        <v>*</v>
      </c>
      <c r="J2487" s="1" t="str">
        <f t="shared" si="345"/>
        <v>*</v>
      </c>
      <c r="P2487" s="1">
        <v>9</v>
      </c>
      <c r="Q2487" s="1">
        <f t="shared" si="350"/>
        <v>0.01</v>
      </c>
      <c r="T2487" s="4">
        <v>855.86500000000001</v>
      </c>
      <c r="U2487" s="9">
        <f t="shared" si="346"/>
        <v>0</v>
      </c>
      <c r="V2487" s="4">
        <f t="shared" si="347"/>
        <v>95.096111111111114</v>
      </c>
      <c r="W2487" s="1" t="s">
        <v>21</v>
      </c>
      <c r="X2487" s="1">
        <v>2.5</v>
      </c>
      <c r="Y2487" s="4">
        <f t="shared" si="348"/>
        <v>858.36500000000001</v>
      </c>
      <c r="Z2487" s="1" t="s">
        <v>22</v>
      </c>
      <c r="AA2487" s="1" t="s">
        <v>23</v>
      </c>
      <c r="AB2487" s="1" t="s">
        <v>24</v>
      </c>
      <c r="AC2487" s="1" t="s">
        <v>25</v>
      </c>
      <c r="AD2487" s="1" t="s">
        <v>19</v>
      </c>
      <c r="AE2487" s="2">
        <v>40240</v>
      </c>
    </row>
    <row r="2488" spans="1:31" x14ac:dyDescent="0.25">
      <c r="A2488">
        <f t="shared" si="349"/>
        <v>2487</v>
      </c>
      <c r="B2488" s="1">
        <v>16230</v>
      </c>
      <c r="C2488" s="2">
        <v>40236</v>
      </c>
      <c r="D2488" s="1" t="s">
        <v>13</v>
      </c>
      <c r="E2488" s="1" t="str">
        <f t="shared" si="342"/>
        <v>*</v>
      </c>
      <c r="F2488" s="1" t="str">
        <f t="shared" si="343"/>
        <v>*</v>
      </c>
      <c r="G2488" s="1" t="str">
        <f t="shared" si="344"/>
        <v>*</v>
      </c>
      <c r="J2488" s="1" t="str">
        <f t="shared" si="345"/>
        <v>*</v>
      </c>
      <c r="P2488" s="1">
        <v>15</v>
      </c>
      <c r="Q2488" s="1">
        <f t="shared" si="350"/>
        <v>0.02</v>
      </c>
      <c r="T2488" s="4">
        <v>687.52</v>
      </c>
      <c r="U2488" s="9">
        <f t="shared" si="346"/>
        <v>0</v>
      </c>
      <c r="V2488" s="4">
        <f t="shared" si="347"/>
        <v>45.834666666666664</v>
      </c>
      <c r="W2488" s="1" t="s">
        <v>21</v>
      </c>
      <c r="X2488" s="1">
        <v>5.81</v>
      </c>
      <c r="Y2488" s="4">
        <f t="shared" si="348"/>
        <v>693.32999999999993</v>
      </c>
      <c r="Z2488" s="1" t="s">
        <v>15</v>
      </c>
      <c r="AA2488" s="1" t="s">
        <v>28</v>
      </c>
      <c r="AB2488" s="1" t="s">
        <v>29</v>
      </c>
      <c r="AC2488" s="1" t="s">
        <v>40</v>
      </c>
      <c r="AD2488" s="1" t="s">
        <v>19</v>
      </c>
      <c r="AE2488" s="2">
        <v>40243</v>
      </c>
    </row>
    <row r="2489" spans="1:31" x14ac:dyDescent="0.25">
      <c r="A2489">
        <f t="shared" si="349"/>
        <v>2488</v>
      </c>
      <c r="B2489" s="1">
        <v>6272</v>
      </c>
      <c r="C2489" s="2">
        <v>40236</v>
      </c>
      <c r="D2489" s="1" t="s">
        <v>20</v>
      </c>
      <c r="E2489" s="1" t="str">
        <f t="shared" si="342"/>
        <v>*</v>
      </c>
      <c r="F2489" s="1" t="str">
        <f t="shared" si="343"/>
        <v>**</v>
      </c>
      <c r="G2489" s="1" t="str">
        <f t="shared" si="344"/>
        <v>**</v>
      </c>
      <c r="J2489" s="1" t="str">
        <f t="shared" si="345"/>
        <v>**</v>
      </c>
      <c r="P2489" s="1">
        <v>33</v>
      </c>
      <c r="Q2489" s="1">
        <f t="shared" si="350"/>
        <v>0.04</v>
      </c>
      <c r="T2489" s="4">
        <v>497.4</v>
      </c>
      <c r="U2489" s="9">
        <f t="shared" si="346"/>
        <v>0</v>
      </c>
      <c r="V2489" s="4">
        <f t="shared" si="347"/>
        <v>15.072727272727272</v>
      </c>
      <c r="W2489" s="1" t="s">
        <v>21</v>
      </c>
      <c r="X2489" s="1">
        <v>8.99</v>
      </c>
      <c r="Y2489" s="4">
        <f t="shared" si="348"/>
        <v>506.39</v>
      </c>
      <c r="Z2489" s="1" t="s">
        <v>49</v>
      </c>
      <c r="AA2489" s="1" t="s">
        <v>28</v>
      </c>
      <c r="AB2489" s="1" t="s">
        <v>17</v>
      </c>
      <c r="AC2489" s="1" t="s">
        <v>18</v>
      </c>
      <c r="AD2489" s="1" t="s">
        <v>41</v>
      </c>
      <c r="AE2489" s="2">
        <v>40238</v>
      </c>
    </row>
    <row r="2490" spans="1:31" x14ac:dyDescent="0.25">
      <c r="A2490">
        <f t="shared" si="349"/>
        <v>2489</v>
      </c>
      <c r="B2490" s="1">
        <v>6272</v>
      </c>
      <c r="C2490" s="2">
        <v>40236</v>
      </c>
      <c r="D2490" s="1" t="s">
        <v>20</v>
      </c>
      <c r="E2490" s="1" t="str">
        <f t="shared" si="342"/>
        <v>*</v>
      </c>
      <c r="F2490" s="1" t="str">
        <f t="shared" si="343"/>
        <v>**</v>
      </c>
      <c r="G2490" s="1" t="str">
        <f t="shared" si="344"/>
        <v>**</v>
      </c>
      <c r="J2490" s="1" t="str">
        <f t="shared" si="345"/>
        <v>**</v>
      </c>
      <c r="P2490" s="1">
        <v>8</v>
      </c>
      <c r="Q2490" s="1">
        <f t="shared" si="350"/>
        <v>0.01</v>
      </c>
      <c r="T2490" s="4">
        <v>358.41950000000003</v>
      </c>
      <c r="U2490" s="9">
        <f t="shared" si="346"/>
        <v>0</v>
      </c>
      <c r="V2490" s="4">
        <f t="shared" si="347"/>
        <v>44.802437500000003</v>
      </c>
      <c r="W2490" s="1" t="s">
        <v>14</v>
      </c>
      <c r="X2490" s="1">
        <v>2.5</v>
      </c>
      <c r="Y2490" s="4">
        <f t="shared" si="348"/>
        <v>360.91950000000003</v>
      </c>
      <c r="Z2490" s="1" t="s">
        <v>49</v>
      </c>
      <c r="AA2490" s="1" t="s">
        <v>28</v>
      </c>
      <c r="AB2490" s="1" t="s">
        <v>24</v>
      </c>
      <c r="AC2490" s="1" t="s">
        <v>25</v>
      </c>
      <c r="AD2490" s="1" t="s">
        <v>41</v>
      </c>
      <c r="AE2490" s="2">
        <v>40238</v>
      </c>
    </row>
    <row r="2491" spans="1:31" x14ac:dyDescent="0.25">
      <c r="A2491">
        <f t="shared" si="349"/>
        <v>2490</v>
      </c>
      <c r="B2491" s="1">
        <v>58820</v>
      </c>
      <c r="C2491" s="2">
        <v>40236</v>
      </c>
      <c r="D2491" s="1" t="s">
        <v>13</v>
      </c>
      <c r="E2491" s="1" t="str">
        <f t="shared" si="342"/>
        <v>*</v>
      </c>
      <c r="F2491" s="1" t="str">
        <f t="shared" si="343"/>
        <v>*</v>
      </c>
      <c r="G2491" s="1" t="str">
        <f t="shared" si="344"/>
        <v>*</v>
      </c>
      <c r="J2491" s="1" t="str">
        <f t="shared" si="345"/>
        <v>*</v>
      </c>
      <c r="P2491" s="1">
        <v>24</v>
      </c>
      <c r="Q2491" s="1">
        <f t="shared" si="350"/>
        <v>3.5000000000000003E-2</v>
      </c>
      <c r="T2491" s="4">
        <v>307.49</v>
      </c>
      <c r="U2491" s="9">
        <f t="shared" si="346"/>
        <v>0</v>
      </c>
      <c r="V2491" s="4">
        <f t="shared" si="347"/>
        <v>12.812083333333334</v>
      </c>
      <c r="W2491" s="1" t="s">
        <v>21</v>
      </c>
      <c r="X2491" s="1">
        <v>6.02</v>
      </c>
      <c r="Y2491" s="4">
        <f t="shared" si="348"/>
        <v>313.51</v>
      </c>
      <c r="Z2491" s="1" t="s">
        <v>22</v>
      </c>
      <c r="AA2491" s="1" t="s">
        <v>37</v>
      </c>
      <c r="AB2491" s="1" t="s">
        <v>17</v>
      </c>
      <c r="AC2491" s="1" t="s">
        <v>18</v>
      </c>
      <c r="AD2491" s="1" t="s">
        <v>41</v>
      </c>
      <c r="AE2491" s="2">
        <v>40241</v>
      </c>
    </row>
    <row r="2492" spans="1:31" x14ac:dyDescent="0.25">
      <c r="A2492">
        <f t="shared" si="349"/>
        <v>2491</v>
      </c>
      <c r="B2492" s="1">
        <v>4166</v>
      </c>
      <c r="C2492" s="2">
        <v>40236</v>
      </c>
      <c r="D2492" s="1" t="s">
        <v>13</v>
      </c>
      <c r="E2492" s="1" t="str">
        <f t="shared" si="342"/>
        <v>*</v>
      </c>
      <c r="F2492" s="1" t="str">
        <f t="shared" si="343"/>
        <v>*</v>
      </c>
      <c r="G2492" s="1" t="str">
        <f t="shared" si="344"/>
        <v>*</v>
      </c>
      <c r="J2492" s="1" t="str">
        <f t="shared" si="345"/>
        <v>*</v>
      </c>
      <c r="P2492" s="1">
        <v>19</v>
      </c>
      <c r="Q2492" s="1">
        <f t="shared" si="350"/>
        <v>0.02</v>
      </c>
      <c r="T2492" s="4">
        <v>138.85</v>
      </c>
      <c r="U2492" s="9">
        <f t="shared" si="346"/>
        <v>0</v>
      </c>
      <c r="V2492" s="4">
        <f t="shared" si="347"/>
        <v>7.3078947368421048</v>
      </c>
      <c r="W2492" s="1" t="s">
        <v>21</v>
      </c>
      <c r="X2492" s="1">
        <v>6.05</v>
      </c>
      <c r="Y2492" s="4">
        <f t="shared" si="348"/>
        <v>144.9</v>
      </c>
      <c r="Z2492" s="1" t="s">
        <v>49</v>
      </c>
      <c r="AA2492" s="1" t="s">
        <v>28</v>
      </c>
      <c r="AB2492" s="1" t="s">
        <v>29</v>
      </c>
      <c r="AC2492" s="1" t="s">
        <v>43</v>
      </c>
      <c r="AD2492" s="1" t="s">
        <v>19</v>
      </c>
      <c r="AE2492" s="2">
        <v>40236</v>
      </c>
    </row>
    <row r="2493" spans="1:31" x14ac:dyDescent="0.25">
      <c r="A2493">
        <f t="shared" si="349"/>
        <v>2492</v>
      </c>
      <c r="B2493" s="1">
        <v>9701</v>
      </c>
      <c r="C2493" s="2">
        <v>40236</v>
      </c>
      <c r="D2493" s="1" t="s">
        <v>13</v>
      </c>
      <c r="E2493" s="1" t="str">
        <f t="shared" si="342"/>
        <v>*</v>
      </c>
      <c r="F2493" s="1" t="str">
        <f t="shared" si="343"/>
        <v>*</v>
      </c>
      <c r="G2493" s="1" t="str">
        <f t="shared" si="344"/>
        <v>*</v>
      </c>
      <c r="J2493" s="1" t="str">
        <f t="shared" si="345"/>
        <v>*</v>
      </c>
      <c r="P2493" s="1">
        <v>8</v>
      </c>
      <c r="Q2493" s="1">
        <f t="shared" si="350"/>
        <v>0.01</v>
      </c>
      <c r="T2493" s="4">
        <v>103.75</v>
      </c>
      <c r="U2493" s="9">
        <f t="shared" si="346"/>
        <v>0</v>
      </c>
      <c r="V2493" s="4">
        <f t="shared" si="347"/>
        <v>12.96875</v>
      </c>
      <c r="W2493" s="1" t="s">
        <v>21</v>
      </c>
      <c r="X2493" s="1">
        <v>1.49</v>
      </c>
      <c r="Y2493" s="4">
        <f t="shared" si="348"/>
        <v>105.24</v>
      </c>
      <c r="Z2493" s="1" t="s">
        <v>22</v>
      </c>
      <c r="AA2493" s="1" t="s">
        <v>23</v>
      </c>
      <c r="AB2493" s="1" t="s">
        <v>29</v>
      </c>
      <c r="AC2493" s="1" t="s">
        <v>43</v>
      </c>
      <c r="AD2493" s="1" t="s">
        <v>19</v>
      </c>
      <c r="AE2493" s="2">
        <v>40241</v>
      </c>
    </row>
    <row r="2494" spans="1:31" x14ac:dyDescent="0.25">
      <c r="A2494">
        <f t="shared" si="349"/>
        <v>2493</v>
      </c>
      <c r="B2494" s="1">
        <v>20386</v>
      </c>
      <c r="C2494" s="2">
        <v>40236</v>
      </c>
      <c r="D2494" s="1" t="s">
        <v>32</v>
      </c>
      <c r="E2494" s="1" t="str">
        <f t="shared" si="342"/>
        <v>***</v>
      </c>
      <c r="F2494" s="1" t="str">
        <f t="shared" si="343"/>
        <v>***</v>
      </c>
      <c r="G2494" s="1" t="str">
        <f t="shared" si="344"/>
        <v>***</v>
      </c>
      <c r="J2494" s="1" t="str">
        <f t="shared" si="345"/>
        <v>***</v>
      </c>
      <c r="P2494" s="1">
        <v>35</v>
      </c>
      <c r="Q2494" s="1">
        <f t="shared" si="350"/>
        <v>0.04</v>
      </c>
      <c r="T2494" s="4">
        <v>41.23</v>
      </c>
      <c r="U2494" s="9">
        <f t="shared" si="346"/>
        <v>0</v>
      </c>
      <c r="V2494" s="4">
        <f t="shared" si="347"/>
        <v>1.1779999999999999</v>
      </c>
      <c r="W2494" s="1" t="s">
        <v>21</v>
      </c>
      <c r="X2494" s="1">
        <v>0.7</v>
      </c>
      <c r="Y2494" s="4">
        <f t="shared" si="348"/>
        <v>41.93</v>
      </c>
      <c r="Z2494" s="1" t="s">
        <v>53</v>
      </c>
      <c r="AA2494" s="1" t="s">
        <v>28</v>
      </c>
      <c r="AB2494" s="1" t="s">
        <v>29</v>
      </c>
      <c r="AC2494" s="1" t="s">
        <v>61</v>
      </c>
      <c r="AD2494" s="1" t="s">
        <v>31</v>
      </c>
      <c r="AE2494" s="2">
        <v>40236</v>
      </c>
    </row>
    <row r="2495" spans="1:31" x14ac:dyDescent="0.25">
      <c r="A2495">
        <f t="shared" si="349"/>
        <v>2494</v>
      </c>
      <c r="B2495" s="1">
        <v>47942</v>
      </c>
      <c r="C2495" s="2">
        <v>40236</v>
      </c>
      <c r="D2495" s="1" t="s">
        <v>36</v>
      </c>
      <c r="E2495" s="1" t="str">
        <f t="shared" si="342"/>
        <v>*</v>
      </c>
      <c r="F2495" s="1" t="str">
        <f t="shared" si="343"/>
        <v>*</v>
      </c>
      <c r="G2495" s="1" t="str">
        <f t="shared" si="344"/>
        <v>*</v>
      </c>
      <c r="J2495" s="1" t="str">
        <f t="shared" si="345"/>
        <v>*</v>
      </c>
      <c r="P2495" s="1">
        <v>3</v>
      </c>
      <c r="Q2495" s="1">
        <f t="shared" si="350"/>
        <v>0.01</v>
      </c>
      <c r="T2495" s="4">
        <v>22.6</v>
      </c>
      <c r="U2495" s="9">
        <f t="shared" si="346"/>
        <v>0</v>
      </c>
      <c r="V2495" s="4">
        <f t="shared" si="347"/>
        <v>7.5333333333333341</v>
      </c>
      <c r="W2495" s="1" t="s">
        <v>14</v>
      </c>
      <c r="X2495" s="1">
        <v>3.04</v>
      </c>
      <c r="Y2495" s="4">
        <f t="shared" si="348"/>
        <v>25.64</v>
      </c>
      <c r="Z2495" s="1" t="s">
        <v>49</v>
      </c>
      <c r="AA2495" s="1" t="s">
        <v>28</v>
      </c>
      <c r="AB2495" s="1" t="s">
        <v>29</v>
      </c>
      <c r="AC2495" s="1" t="s">
        <v>40</v>
      </c>
      <c r="AD2495" s="1" t="s">
        <v>31</v>
      </c>
      <c r="AE2495" s="2">
        <v>40238</v>
      </c>
    </row>
    <row r="2496" spans="1:31" x14ac:dyDescent="0.25">
      <c r="A2496">
        <f t="shared" si="349"/>
        <v>2495</v>
      </c>
      <c r="B2496" s="1">
        <v>16230</v>
      </c>
      <c r="C2496" s="2">
        <v>40236</v>
      </c>
      <c r="D2496" s="1" t="s">
        <v>13</v>
      </c>
      <c r="E2496" s="1" t="str">
        <f t="shared" si="342"/>
        <v>*</v>
      </c>
      <c r="F2496" s="1" t="str">
        <f t="shared" si="343"/>
        <v>*</v>
      </c>
      <c r="G2496" s="1" t="str">
        <f t="shared" si="344"/>
        <v>*</v>
      </c>
      <c r="J2496" s="1" t="str">
        <f t="shared" si="345"/>
        <v>*</v>
      </c>
      <c r="P2496" s="1">
        <v>2</v>
      </c>
      <c r="Q2496" s="1">
        <f t="shared" si="350"/>
        <v>0.01</v>
      </c>
      <c r="T2496" s="4">
        <v>13.3</v>
      </c>
      <c r="U2496" s="9">
        <f t="shared" si="346"/>
        <v>0</v>
      </c>
      <c r="V2496" s="4">
        <f t="shared" si="347"/>
        <v>6.65</v>
      </c>
      <c r="W2496" s="1" t="s">
        <v>21</v>
      </c>
      <c r="X2496" s="1">
        <v>0.49</v>
      </c>
      <c r="Y2496" s="4">
        <f t="shared" si="348"/>
        <v>13.790000000000001</v>
      </c>
      <c r="Z2496" s="1" t="s">
        <v>15</v>
      </c>
      <c r="AA2496" s="1" t="s">
        <v>28</v>
      </c>
      <c r="AB2496" s="1" t="s">
        <v>29</v>
      </c>
      <c r="AC2496" s="1" t="s">
        <v>58</v>
      </c>
      <c r="AD2496" s="1" t="s">
        <v>19</v>
      </c>
      <c r="AE2496" s="2">
        <v>40238</v>
      </c>
    </row>
    <row r="2497" spans="1:31" x14ac:dyDescent="0.25">
      <c r="A2497">
        <f t="shared" si="349"/>
        <v>2496</v>
      </c>
      <c r="B2497" s="1">
        <v>17506</v>
      </c>
      <c r="C2497" s="2">
        <v>40237</v>
      </c>
      <c r="D2497" s="1" t="s">
        <v>13</v>
      </c>
      <c r="E2497" s="1" t="str">
        <f t="shared" si="342"/>
        <v>*</v>
      </c>
      <c r="F2497" s="1" t="str">
        <f t="shared" si="343"/>
        <v>*</v>
      </c>
      <c r="G2497" s="1" t="str">
        <f t="shared" si="344"/>
        <v>*</v>
      </c>
      <c r="J2497" s="1" t="str">
        <f t="shared" si="345"/>
        <v>*</v>
      </c>
      <c r="P2497" s="1">
        <v>33</v>
      </c>
      <c r="Q2497" s="1">
        <f t="shared" si="350"/>
        <v>0.04</v>
      </c>
      <c r="T2497" s="4">
        <v>9473.31</v>
      </c>
      <c r="U2497" s="9">
        <f t="shared" si="346"/>
        <v>1</v>
      </c>
      <c r="V2497" s="4">
        <f t="shared" si="347"/>
        <v>287.07</v>
      </c>
      <c r="W2497" s="1" t="s">
        <v>33</v>
      </c>
      <c r="X2497" s="1">
        <v>42.52</v>
      </c>
      <c r="Y2497" s="4">
        <f t="shared" si="348"/>
        <v>9515.83</v>
      </c>
      <c r="Z2497" s="1" t="s">
        <v>22</v>
      </c>
      <c r="AA2497" s="1" t="s">
        <v>37</v>
      </c>
      <c r="AB2497" s="1" t="s">
        <v>29</v>
      </c>
      <c r="AC2497" s="1" t="s">
        <v>63</v>
      </c>
      <c r="AD2497" s="1" t="s">
        <v>35</v>
      </c>
      <c r="AE2497" s="2">
        <v>40241</v>
      </c>
    </row>
    <row r="2498" spans="1:31" x14ac:dyDescent="0.25">
      <c r="A2498">
        <f t="shared" si="349"/>
        <v>2497</v>
      </c>
      <c r="B2498" s="1">
        <v>34787</v>
      </c>
      <c r="C2498" s="2">
        <v>40237</v>
      </c>
      <c r="D2498" s="1" t="s">
        <v>13</v>
      </c>
      <c r="E2498" s="1" t="str">
        <f t="shared" si="342"/>
        <v>*</v>
      </c>
      <c r="F2498" s="1" t="str">
        <f t="shared" si="343"/>
        <v>*</v>
      </c>
      <c r="G2498" s="1" t="str">
        <f t="shared" si="344"/>
        <v>*</v>
      </c>
      <c r="J2498" s="1" t="str">
        <f t="shared" si="345"/>
        <v>*</v>
      </c>
      <c r="P2498" s="1">
        <v>14</v>
      </c>
      <c r="Q2498" s="1">
        <f t="shared" si="350"/>
        <v>0.02</v>
      </c>
      <c r="T2498" s="4">
        <v>453.99</v>
      </c>
      <c r="U2498" s="9">
        <f t="shared" si="346"/>
        <v>0</v>
      </c>
      <c r="V2498" s="4">
        <f t="shared" si="347"/>
        <v>32.427857142857142</v>
      </c>
      <c r="W2498" s="1" t="s">
        <v>21</v>
      </c>
      <c r="X2498" s="1">
        <v>8.99</v>
      </c>
      <c r="Y2498" s="4">
        <f t="shared" si="348"/>
        <v>462.98</v>
      </c>
      <c r="Z2498" s="1" t="s">
        <v>15</v>
      </c>
      <c r="AA2498" s="1" t="s">
        <v>28</v>
      </c>
      <c r="AB2498" s="1" t="s">
        <v>29</v>
      </c>
      <c r="AC2498" s="1" t="s">
        <v>30</v>
      </c>
      <c r="AD2498" s="1" t="s">
        <v>41</v>
      </c>
      <c r="AE2498" s="2">
        <v>40239</v>
      </c>
    </row>
    <row r="2499" spans="1:31" x14ac:dyDescent="0.25">
      <c r="A2499">
        <f t="shared" si="349"/>
        <v>2498</v>
      </c>
      <c r="B2499" s="1">
        <v>36517</v>
      </c>
      <c r="C2499" s="2">
        <v>40238</v>
      </c>
      <c r="D2499" s="1" t="s">
        <v>27</v>
      </c>
      <c r="E2499" s="1" t="str">
        <f t="shared" ref="E2499:E2562" si="351">IF(D2499="Critical","***","*")</f>
        <v>*</v>
      </c>
      <c r="F2499" s="1" t="str">
        <f t="shared" ref="F2499:F2562" si="352">IF(D2499="Critical","***",IF(D2499="High","**","*"))</f>
        <v>*</v>
      </c>
      <c r="G2499" s="1" t="str">
        <f t="shared" ref="G2499:G2562" si="353">VLOOKUP(D2499,$H$6:$I$10,2,FALSE)</f>
        <v>*</v>
      </c>
      <c r="J2499" s="1" t="str">
        <f t="shared" ref="J2499:J2562" si="354">HLOOKUP(D2499,$K$5:$O$6,2,FALSE)</f>
        <v>*</v>
      </c>
      <c r="P2499" s="1">
        <v>18</v>
      </c>
      <c r="Q2499" s="1">
        <f t="shared" si="350"/>
        <v>0.02</v>
      </c>
      <c r="T2499" s="4">
        <v>877.64</v>
      </c>
      <c r="U2499" s="9">
        <f t="shared" ref="U2499:U2562" si="355">IF(T2499&gt;1000,1,0)</f>
        <v>0</v>
      </c>
      <c r="V2499" s="4">
        <f t="shared" ref="V2499:V2562" si="356">T2499/P2499</f>
        <v>48.757777777777775</v>
      </c>
      <c r="W2499" s="1" t="s">
        <v>21</v>
      </c>
      <c r="X2499" s="1">
        <v>3.99</v>
      </c>
      <c r="Y2499" s="4">
        <f t="shared" ref="Y2499:Y2562" si="357">X2499+T2499</f>
        <v>881.63</v>
      </c>
      <c r="Z2499" s="1" t="s">
        <v>22</v>
      </c>
      <c r="AA2499" s="1" t="s">
        <v>28</v>
      </c>
      <c r="AB2499" s="1" t="s">
        <v>29</v>
      </c>
      <c r="AC2499" s="1" t="s">
        <v>63</v>
      </c>
      <c r="AD2499" s="1" t="s">
        <v>19</v>
      </c>
      <c r="AE2499" s="2">
        <v>40239</v>
      </c>
    </row>
    <row r="2500" spans="1:31" x14ac:dyDescent="0.25">
      <c r="A2500">
        <f t="shared" ref="A2500:A2563" si="358">A2499+1</f>
        <v>2499</v>
      </c>
      <c r="B2500" s="1">
        <v>738</v>
      </c>
      <c r="C2500" s="2">
        <v>40238</v>
      </c>
      <c r="D2500" s="1" t="s">
        <v>27</v>
      </c>
      <c r="E2500" s="1" t="str">
        <f t="shared" si="351"/>
        <v>*</v>
      </c>
      <c r="F2500" s="1" t="str">
        <f t="shared" si="352"/>
        <v>*</v>
      </c>
      <c r="G2500" s="1" t="str">
        <f t="shared" si="353"/>
        <v>*</v>
      </c>
      <c r="J2500" s="1" t="str">
        <f t="shared" si="354"/>
        <v>*</v>
      </c>
      <c r="P2500" s="1">
        <v>7</v>
      </c>
      <c r="Q2500" s="1">
        <f t="shared" ref="Q2500:Q2563" si="359">VLOOKUP(P2500,$R$5:$S$10,2,TRUE)</f>
        <v>0.01</v>
      </c>
      <c r="T2500" s="4">
        <v>560.51</v>
      </c>
      <c r="U2500" s="9">
        <f t="shared" si="355"/>
        <v>0</v>
      </c>
      <c r="V2500" s="4">
        <f t="shared" si="356"/>
        <v>80.072857142857146</v>
      </c>
      <c r="W2500" s="1" t="s">
        <v>21</v>
      </c>
      <c r="X2500" s="1">
        <v>4.5</v>
      </c>
      <c r="Y2500" s="4">
        <f t="shared" si="357"/>
        <v>565.01</v>
      </c>
      <c r="Z2500" s="1" t="s">
        <v>44</v>
      </c>
      <c r="AA2500" s="1" t="s">
        <v>28</v>
      </c>
      <c r="AB2500" s="1" t="s">
        <v>29</v>
      </c>
      <c r="AC2500" s="1" t="s">
        <v>63</v>
      </c>
      <c r="AD2500" s="1" t="s">
        <v>19</v>
      </c>
      <c r="AE2500" s="2">
        <v>40240</v>
      </c>
    </row>
    <row r="2501" spans="1:31" x14ac:dyDescent="0.25">
      <c r="A2501">
        <f t="shared" si="358"/>
        <v>2500</v>
      </c>
      <c r="B2501" s="1">
        <v>36517</v>
      </c>
      <c r="C2501" s="2">
        <v>40238</v>
      </c>
      <c r="D2501" s="1" t="s">
        <v>27</v>
      </c>
      <c r="E2501" s="1" t="str">
        <f t="shared" si="351"/>
        <v>*</v>
      </c>
      <c r="F2501" s="1" t="str">
        <f t="shared" si="352"/>
        <v>*</v>
      </c>
      <c r="G2501" s="1" t="str">
        <f t="shared" si="353"/>
        <v>*</v>
      </c>
      <c r="J2501" s="1" t="str">
        <f t="shared" si="354"/>
        <v>*</v>
      </c>
      <c r="P2501" s="1">
        <v>9</v>
      </c>
      <c r="Q2501" s="1">
        <f t="shared" si="359"/>
        <v>0.01</v>
      </c>
      <c r="T2501" s="4">
        <v>190.1</v>
      </c>
      <c r="U2501" s="9">
        <f t="shared" si="355"/>
        <v>0</v>
      </c>
      <c r="V2501" s="4">
        <f t="shared" si="356"/>
        <v>21.12222222222222</v>
      </c>
      <c r="W2501" s="1" t="s">
        <v>21</v>
      </c>
      <c r="X2501" s="1">
        <v>4</v>
      </c>
      <c r="Y2501" s="4">
        <f t="shared" si="357"/>
        <v>194.1</v>
      </c>
      <c r="Z2501" s="1" t="s">
        <v>22</v>
      </c>
      <c r="AA2501" s="1" t="s">
        <v>28</v>
      </c>
      <c r="AB2501" s="1" t="s">
        <v>24</v>
      </c>
      <c r="AC2501" s="1" t="s">
        <v>38</v>
      </c>
      <c r="AD2501" s="1" t="s">
        <v>19</v>
      </c>
      <c r="AE2501" s="2">
        <v>40240</v>
      </c>
    </row>
    <row r="2502" spans="1:31" x14ac:dyDescent="0.25">
      <c r="A2502">
        <f t="shared" si="358"/>
        <v>2501</v>
      </c>
      <c r="B2502" s="1">
        <v>738</v>
      </c>
      <c r="C2502" s="2">
        <v>40238</v>
      </c>
      <c r="D2502" s="1" t="s">
        <v>27</v>
      </c>
      <c r="E2502" s="1" t="str">
        <f t="shared" si="351"/>
        <v>*</v>
      </c>
      <c r="F2502" s="1" t="str">
        <f t="shared" si="352"/>
        <v>*</v>
      </c>
      <c r="G2502" s="1" t="str">
        <f t="shared" si="353"/>
        <v>*</v>
      </c>
      <c r="J2502" s="1" t="str">
        <f t="shared" si="354"/>
        <v>*</v>
      </c>
      <c r="P2502" s="1">
        <v>31</v>
      </c>
      <c r="Q2502" s="1">
        <f t="shared" si="359"/>
        <v>0.04</v>
      </c>
      <c r="T2502" s="4">
        <v>189.95</v>
      </c>
      <c r="U2502" s="9">
        <f t="shared" si="355"/>
        <v>0</v>
      </c>
      <c r="V2502" s="4">
        <f t="shared" si="356"/>
        <v>6.1274193548387093</v>
      </c>
      <c r="W2502" s="1" t="s">
        <v>21</v>
      </c>
      <c r="X2502" s="1">
        <v>5.14</v>
      </c>
      <c r="Y2502" s="4">
        <f t="shared" si="357"/>
        <v>195.08999999999997</v>
      </c>
      <c r="Z2502" s="1" t="s">
        <v>44</v>
      </c>
      <c r="AA2502" s="1" t="s">
        <v>28</v>
      </c>
      <c r="AB2502" s="1" t="s">
        <v>29</v>
      </c>
      <c r="AC2502" s="1" t="s">
        <v>40</v>
      </c>
      <c r="AD2502" s="1" t="s">
        <v>19</v>
      </c>
      <c r="AE2502" s="2">
        <v>40239</v>
      </c>
    </row>
    <row r="2503" spans="1:31" x14ac:dyDescent="0.25">
      <c r="A2503">
        <f t="shared" si="358"/>
        <v>2502</v>
      </c>
      <c r="B2503" s="1">
        <v>24577</v>
      </c>
      <c r="C2503" s="2">
        <v>40238</v>
      </c>
      <c r="D2503" s="1" t="s">
        <v>36</v>
      </c>
      <c r="E2503" s="1" t="str">
        <f t="shared" si="351"/>
        <v>*</v>
      </c>
      <c r="F2503" s="1" t="str">
        <f t="shared" si="352"/>
        <v>*</v>
      </c>
      <c r="G2503" s="1" t="str">
        <f t="shared" si="353"/>
        <v>*</v>
      </c>
      <c r="J2503" s="1" t="str">
        <f t="shared" si="354"/>
        <v>*</v>
      </c>
      <c r="P2503" s="1">
        <v>8</v>
      </c>
      <c r="Q2503" s="1">
        <f t="shared" si="359"/>
        <v>0.01</v>
      </c>
      <c r="T2503" s="4">
        <v>180.79</v>
      </c>
      <c r="U2503" s="9">
        <f t="shared" si="355"/>
        <v>0</v>
      </c>
      <c r="V2503" s="4">
        <f t="shared" si="356"/>
        <v>22.598749999999999</v>
      </c>
      <c r="W2503" s="1" t="s">
        <v>21</v>
      </c>
      <c r="X2503" s="1">
        <v>5.47</v>
      </c>
      <c r="Y2503" s="4">
        <f t="shared" si="357"/>
        <v>186.26</v>
      </c>
      <c r="Z2503" s="1" t="s">
        <v>51</v>
      </c>
      <c r="AA2503" s="1" t="s">
        <v>28</v>
      </c>
      <c r="AB2503" s="1" t="s">
        <v>29</v>
      </c>
      <c r="AC2503" s="1" t="s">
        <v>40</v>
      </c>
      <c r="AD2503" s="1" t="s">
        <v>19</v>
      </c>
      <c r="AE2503" s="2">
        <v>40239</v>
      </c>
    </row>
    <row r="2504" spans="1:31" x14ac:dyDescent="0.25">
      <c r="A2504">
        <f t="shared" si="358"/>
        <v>2503</v>
      </c>
      <c r="B2504" s="1">
        <v>35300</v>
      </c>
      <c r="C2504" s="2">
        <v>40239</v>
      </c>
      <c r="D2504" s="1" t="s">
        <v>36</v>
      </c>
      <c r="E2504" s="1" t="str">
        <f t="shared" si="351"/>
        <v>*</v>
      </c>
      <c r="F2504" s="1" t="str">
        <f t="shared" si="352"/>
        <v>*</v>
      </c>
      <c r="G2504" s="1" t="str">
        <f t="shared" si="353"/>
        <v>*</v>
      </c>
      <c r="J2504" s="1" t="str">
        <f t="shared" si="354"/>
        <v>*</v>
      </c>
      <c r="P2504" s="1">
        <v>35</v>
      </c>
      <c r="Q2504" s="1">
        <f t="shared" si="359"/>
        <v>0.04</v>
      </c>
      <c r="T2504" s="4">
        <v>1445.6</v>
      </c>
      <c r="U2504" s="9">
        <f t="shared" si="355"/>
        <v>1</v>
      </c>
      <c r="V2504" s="4">
        <f t="shared" si="356"/>
        <v>41.302857142857142</v>
      </c>
      <c r="W2504" s="1" t="s">
        <v>21</v>
      </c>
      <c r="X2504" s="1">
        <v>8.66</v>
      </c>
      <c r="Y2504" s="4">
        <f t="shared" si="357"/>
        <v>1454.26</v>
      </c>
      <c r="Z2504" s="1" t="s">
        <v>50</v>
      </c>
      <c r="AA2504" s="1" t="s">
        <v>28</v>
      </c>
      <c r="AB2504" s="1" t="s">
        <v>17</v>
      </c>
      <c r="AC2504" s="1" t="s">
        <v>18</v>
      </c>
      <c r="AD2504" s="1" t="s">
        <v>26</v>
      </c>
      <c r="AE2504" s="2">
        <v>40242</v>
      </c>
    </row>
    <row r="2505" spans="1:31" x14ac:dyDescent="0.25">
      <c r="A2505">
        <f t="shared" si="358"/>
        <v>2504</v>
      </c>
      <c r="B2505" s="1">
        <v>19813</v>
      </c>
      <c r="C2505" s="2">
        <v>40239</v>
      </c>
      <c r="D2505" s="1" t="s">
        <v>32</v>
      </c>
      <c r="E2505" s="1" t="str">
        <f t="shared" si="351"/>
        <v>***</v>
      </c>
      <c r="F2505" s="1" t="str">
        <f t="shared" si="352"/>
        <v>***</v>
      </c>
      <c r="G2505" s="1" t="str">
        <f t="shared" si="353"/>
        <v>***</v>
      </c>
      <c r="J2505" s="1" t="str">
        <f t="shared" si="354"/>
        <v>***</v>
      </c>
      <c r="P2505" s="1">
        <v>29</v>
      </c>
      <c r="Q2505" s="1">
        <f t="shared" si="359"/>
        <v>3.5000000000000003E-2</v>
      </c>
      <c r="T2505" s="4">
        <v>1098.5060000000001</v>
      </c>
      <c r="U2505" s="9">
        <f t="shared" si="355"/>
        <v>1</v>
      </c>
      <c r="V2505" s="4">
        <f t="shared" si="356"/>
        <v>37.879517241379311</v>
      </c>
      <c r="W2505" s="1" t="s">
        <v>21</v>
      </c>
      <c r="X2505" s="1">
        <v>2.5</v>
      </c>
      <c r="Y2505" s="4">
        <f t="shared" si="357"/>
        <v>1101.0060000000001</v>
      </c>
      <c r="Z2505" s="1" t="s">
        <v>15</v>
      </c>
      <c r="AA2505" s="1" t="s">
        <v>37</v>
      </c>
      <c r="AB2505" s="1" t="s">
        <v>24</v>
      </c>
      <c r="AC2505" s="1" t="s">
        <v>25</v>
      </c>
      <c r="AD2505" s="1" t="s">
        <v>19</v>
      </c>
      <c r="AE2505" s="2">
        <v>40240</v>
      </c>
    </row>
    <row r="2506" spans="1:31" x14ac:dyDescent="0.25">
      <c r="A2506">
        <f t="shared" si="358"/>
        <v>2505</v>
      </c>
      <c r="B2506" s="1">
        <v>27236</v>
      </c>
      <c r="C2506" s="2">
        <v>40239</v>
      </c>
      <c r="D2506" s="1" t="s">
        <v>20</v>
      </c>
      <c r="E2506" s="1" t="str">
        <f t="shared" si="351"/>
        <v>*</v>
      </c>
      <c r="F2506" s="1" t="str">
        <f t="shared" si="352"/>
        <v>**</v>
      </c>
      <c r="G2506" s="1" t="str">
        <f t="shared" si="353"/>
        <v>**</v>
      </c>
      <c r="J2506" s="1" t="str">
        <f t="shared" si="354"/>
        <v>**</v>
      </c>
      <c r="P2506" s="1">
        <v>20</v>
      </c>
      <c r="Q2506" s="1">
        <f t="shared" si="359"/>
        <v>3.5000000000000003E-2</v>
      </c>
      <c r="T2506" s="4">
        <v>393.31</v>
      </c>
      <c r="U2506" s="9">
        <f t="shared" si="355"/>
        <v>0</v>
      </c>
      <c r="V2506" s="4">
        <f t="shared" si="356"/>
        <v>19.665500000000002</v>
      </c>
      <c r="W2506" s="1" t="s">
        <v>21</v>
      </c>
      <c r="X2506" s="1">
        <v>5.86</v>
      </c>
      <c r="Y2506" s="4">
        <f t="shared" si="357"/>
        <v>399.17</v>
      </c>
      <c r="Z2506" s="1" t="s">
        <v>22</v>
      </c>
      <c r="AA2506" s="1" t="s">
        <v>23</v>
      </c>
      <c r="AB2506" s="1" t="s">
        <v>29</v>
      </c>
      <c r="AC2506" s="1" t="s">
        <v>40</v>
      </c>
      <c r="AD2506" s="1" t="s">
        <v>19</v>
      </c>
      <c r="AE2506" s="2">
        <v>40240</v>
      </c>
    </row>
    <row r="2507" spans="1:31" x14ac:dyDescent="0.25">
      <c r="A2507">
        <f t="shared" si="358"/>
        <v>2506</v>
      </c>
      <c r="B2507" s="1">
        <v>1600</v>
      </c>
      <c r="C2507" s="2">
        <v>40239</v>
      </c>
      <c r="D2507" s="1" t="s">
        <v>36</v>
      </c>
      <c r="E2507" s="1" t="str">
        <f t="shared" si="351"/>
        <v>*</v>
      </c>
      <c r="F2507" s="1" t="str">
        <f t="shared" si="352"/>
        <v>*</v>
      </c>
      <c r="G2507" s="1" t="str">
        <f t="shared" si="353"/>
        <v>*</v>
      </c>
      <c r="J2507" s="1" t="str">
        <f t="shared" si="354"/>
        <v>*</v>
      </c>
      <c r="P2507" s="1">
        <v>32</v>
      </c>
      <c r="Q2507" s="1">
        <f t="shared" si="359"/>
        <v>0.04</v>
      </c>
      <c r="T2507" s="4">
        <v>303.58999999999997</v>
      </c>
      <c r="U2507" s="9">
        <f t="shared" si="355"/>
        <v>0</v>
      </c>
      <c r="V2507" s="4">
        <f t="shared" si="356"/>
        <v>9.4871874999999992</v>
      </c>
      <c r="W2507" s="1" t="s">
        <v>21</v>
      </c>
      <c r="X2507" s="1">
        <v>6.22</v>
      </c>
      <c r="Y2507" s="4">
        <f t="shared" si="357"/>
        <v>309.81</v>
      </c>
      <c r="Z2507" s="1" t="s">
        <v>22</v>
      </c>
      <c r="AA2507" s="1" t="s">
        <v>28</v>
      </c>
      <c r="AB2507" s="1" t="s">
        <v>17</v>
      </c>
      <c r="AC2507" s="1" t="s">
        <v>18</v>
      </c>
      <c r="AD2507" s="1" t="s">
        <v>19</v>
      </c>
      <c r="AE2507" s="2">
        <v>40241</v>
      </c>
    </row>
    <row r="2508" spans="1:31" x14ac:dyDescent="0.25">
      <c r="A2508">
        <f t="shared" si="358"/>
        <v>2507</v>
      </c>
      <c r="B2508" s="1">
        <v>4359</v>
      </c>
      <c r="C2508" s="2">
        <v>40239</v>
      </c>
      <c r="D2508" s="1" t="s">
        <v>32</v>
      </c>
      <c r="E2508" s="1" t="str">
        <f t="shared" si="351"/>
        <v>***</v>
      </c>
      <c r="F2508" s="1" t="str">
        <f t="shared" si="352"/>
        <v>***</v>
      </c>
      <c r="G2508" s="1" t="str">
        <f t="shared" si="353"/>
        <v>***</v>
      </c>
      <c r="J2508" s="1" t="str">
        <f t="shared" si="354"/>
        <v>***</v>
      </c>
      <c r="P2508" s="1">
        <v>21</v>
      </c>
      <c r="Q2508" s="1">
        <f t="shared" si="359"/>
        <v>3.5000000000000003E-2</v>
      </c>
      <c r="T2508" s="4">
        <v>215.76</v>
      </c>
      <c r="U2508" s="9">
        <f t="shared" si="355"/>
        <v>0</v>
      </c>
      <c r="V2508" s="4">
        <f t="shared" si="356"/>
        <v>10.274285714285714</v>
      </c>
      <c r="W2508" s="1" t="s">
        <v>21</v>
      </c>
      <c r="X2508" s="1">
        <v>7.46</v>
      </c>
      <c r="Y2508" s="4">
        <f t="shared" si="357"/>
        <v>223.22</v>
      </c>
      <c r="Z2508" s="1" t="s">
        <v>49</v>
      </c>
      <c r="AA2508" s="1" t="s">
        <v>37</v>
      </c>
      <c r="AB2508" s="1" t="s">
        <v>29</v>
      </c>
      <c r="AC2508" s="1" t="s">
        <v>55</v>
      </c>
      <c r="AD2508" s="1" t="s">
        <v>19</v>
      </c>
      <c r="AE2508" s="2">
        <v>40241</v>
      </c>
    </row>
    <row r="2509" spans="1:31" x14ac:dyDescent="0.25">
      <c r="A2509">
        <f t="shared" si="358"/>
        <v>2508</v>
      </c>
      <c r="B2509" s="1">
        <v>1600</v>
      </c>
      <c r="C2509" s="2">
        <v>40239</v>
      </c>
      <c r="D2509" s="1" t="s">
        <v>36</v>
      </c>
      <c r="E2509" s="1" t="str">
        <f t="shared" si="351"/>
        <v>*</v>
      </c>
      <c r="F2509" s="1" t="str">
        <f t="shared" si="352"/>
        <v>*</v>
      </c>
      <c r="G2509" s="1" t="str">
        <f t="shared" si="353"/>
        <v>*</v>
      </c>
      <c r="J2509" s="1" t="str">
        <f t="shared" si="354"/>
        <v>*</v>
      </c>
      <c r="P2509" s="1">
        <v>36</v>
      </c>
      <c r="Q2509" s="1">
        <f t="shared" si="359"/>
        <v>0.04</v>
      </c>
      <c r="T2509" s="4">
        <v>191.6</v>
      </c>
      <c r="U2509" s="9">
        <f t="shared" si="355"/>
        <v>0</v>
      </c>
      <c r="V2509" s="4">
        <f t="shared" si="356"/>
        <v>5.322222222222222</v>
      </c>
      <c r="W2509" s="1" t="s">
        <v>21</v>
      </c>
      <c r="X2509" s="1">
        <v>7.44</v>
      </c>
      <c r="Y2509" s="4">
        <f t="shared" si="357"/>
        <v>199.04</v>
      </c>
      <c r="Z2509" s="1" t="s">
        <v>22</v>
      </c>
      <c r="AA2509" s="1" t="s">
        <v>28</v>
      </c>
      <c r="AB2509" s="1" t="s">
        <v>29</v>
      </c>
      <c r="AC2509" s="1" t="s">
        <v>40</v>
      </c>
      <c r="AD2509" s="1" t="s">
        <v>19</v>
      </c>
      <c r="AE2509" s="2">
        <v>40240</v>
      </c>
    </row>
    <row r="2510" spans="1:31" x14ac:dyDescent="0.25">
      <c r="A2510">
        <f t="shared" si="358"/>
        <v>2509</v>
      </c>
      <c r="B2510" s="1">
        <v>35300</v>
      </c>
      <c r="C2510" s="2">
        <v>40239</v>
      </c>
      <c r="D2510" s="1" t="s">
        <v>36</v>
      </c>
      <c r="E2510" s="1" t="str">
        <f t="shared" si="351"/>
        <v>*</v>
      </c>
      <c r="F2510" s="1" t="str">
        <f t="shared" si="352"/>
        <v>*</v>
      </c>
      <c r="G2510" s="1" t="str">
        <f t="shared" si="353"/>
        <v>*</v>
      </c>
      <c r="J2510" s="1" t="str">
        <f t="shared" si="354"/>
        <v>*</v>
      </c>
      <c r="P2510" s="1">
        <v>13</v>
      </c>
      <c r="Q2510" s="1">
        <f t="shared" si="359"/>
        <v>0.02</v>
      </c>
      <c r="T2510" s="4">
        <v>119.03</v>
      </c>
      <c r="U2510" s="9">
        <f t="shared" si="355"/>
        <v>0</v>
      </c>
      <c r="V2510" s="4">
        <f t="shared" si="356"/>
        <v>9.1561538461538454</v>
      </c>
      <c r="W2510" s="1" t="s">
        <v>21</v>
      </c>
      <c r="X2510" s="1">
        <v>2.0099999999999998</v>
      </c>
      <c r="Y2510" s="4">
        <f t="shared" si="357"/>
        <v>121.04</v>
      </c>
      <c r="Z2510" s="1" t="s">
        <v>50</v>
      </c>
      <c r="AA2510" s="1" t="s">
        <v>28</v>
      </c>
      <c r="AB2510" s="1" t="s">
        <v>29</v>
      </c>
      <c r="AC2510" s="1" t="s">
        <v>40</v>
      </c>
      <c r="AD2510" s="1" t="s">
        <v>31</v>
      </c>
      <c r="AE2510" s="2">
        <v>40240</v>
      </c>
    </row>
    <row r="2511" spans="1:31" x14ac:dyDescent="0.25">
      <c r="A2511">
        <f t="shared" si="358"/>
        <v>2510</v>
      </c>
      <c r="B2511" s="1">
        <v>2914</v>
      </c>
      <c r="C2511" s="2">
        <v>40239</v>
      </c>
      <c r="D2511" s="1" t="s">
        <v>36</v>
      </c>
      <c r="E2511" s="1" t="str">
        <f t="shared" si="351"/>
        <v>*</v>
      </c>
      <c r="F2511" s="1" t="str">
        <f t="shared" si="352"/>
        <v>*</v>
      </c>
      <c r="G2511" s="1" t="str">
        <f t="shared" si="353"/>
        <v>*</v>
      </c>
      <c r="J2511" s="1" t="str">
        <f t="shared" si="354"/>
        <v>*</v>
      </c>
      <c r="P2511" s="1">
        <v>3</v>
      </c>
      <c r="Q2511" s="1">
        <f t="shared" si="359"/>
        <v>0.01</v>
      </c>
      <c r="T2511" s="4">
        <v>62.88</v>
      </c>
      <c r="U2511" s="9">
        <f t="shared" si="355"/>
        <v>0</v>
      </c>
      <c r="V2511" s="4">
        <f t="shared" si="356"/>
        <v>20.96</v>
      </c>
      <c r="W2511" s="1" t="s">
        <v>21</v>
      </c>
      <c r="X2511" s="1">
        <v>9.5399999999999991</v>
      </c>
      <c r="Y2511" s="4">
        <f t="shared" si="357"/>
        <v>72.42</v>
      </c>
      <c r="Z2511" s="1" t="s">
        <v>42</v>
      </c>
      <c r="AA2511" s="1" t="s">
        <v>16</v>
      </c>
      <c r="AB2511" s="1" t="s">
        <v>29</v>
      </c>
      <c r="AC2511" s="1" t="s">
        <v>40</v>
      </c>
      <c r="AD2511" s="1" t="s">
        <v>19</v>
      </c>
      <c r="AE2511" s="2">
        <v>40240</v>
      </c>
    </row>
    <row r="2512" spans="1:31" x14ac:dyDescent="0.25">
      <c r="A2512">
        <f t="shared" si="358"/>
        <v>2511</v>
      </c>
      <c r="B2512" s="1">
        <v>35300</v>
      </c>
      <c r="C2512" s="2">
        <v>40239</v>
      </c>
      <c r="D2512" s="1" t="s">
        <v>36</v>
      </c>
      <c r="E2512" s="1" t="str">
        <f t="shared" si="351"/>
        <v>*</v>
      </c>
      <c r="F2512" s="1" t="str">
        <f t="shared" si="352"/>
        <v>*</v>
      </c>
      <c r="G2512" s="1" t="str">
        <f t="shared" si="353"/>
        <v>*</v>
      </c>
      <c r="J2512" s="1" t="str">
        <f t="shared" si="354"/>
        <v>*</v>
      </c>
      <c r="P2512" s="1">
        <v>10</v>
      </c>
      <c r="Q2512" s="1">
        <f t="shared" si="359"/>
        <v>0.02</v>
      </c>
      <c r="T2512" s="4">
        <v>28.81</v>
      </c>
      <c r="U2512" s="9">
        <f t="shared" si="355"/>
        <v>0</v>
      </c>
      <c r="V2512" s="4">
        <f t="shared" si="356"/>
        <v>2.8809999999999998</v>
      </c>
      <c r="W2512" s="1" t="s">
        <v>21</v>
      </c>
      <c r="X2512" s="1">
        <v>0.49</v>
      </c>
      <c r="Y2512" s="4">
        <f t="shared" si="357"/>
        <v>29.299999999999997</v>
      </c>
      <c r="Z2512" s="1" t="s">
        <v>50</v>
      </c>
      <c r="AA2512" s="1" t="s">
        <v>28</v>
      </c>
      <c r="AB2512" s="1" t="s">
        <v>29</v>
      </c>
      <c r="AC2512" s="1" t="s">
        <v>58</v>
      </c>
      <c r="AD2512" s="1" t="s">
        <v>19</v>
      </c>
      <c r="AE2512" s="2">
        <v>40240</v>
      </c>
    </row>
    <row r="2513" spans="1:31" x14ac:dyDescent="0.25">
      <c r="A2513">
        <f t="shared" si="358"/>
        <v>2512</v>
      </c>
      <c r="B2513" s="1">
        <v>55424</v>
      </c>
      <c r="C2513" s="2">
        <v>40239</v>
      </c>
      <c r="D2513" s="1" t="s">
        <v>36</v>
      </c>
      <c r="E2513" s="1" t="str">
        <f t="shared" si="351"/>
        <v>*</v>
      </c>
      <c r="F2513" s="1" t="str">
        <f t="shared" si="352"/>
        <v>*</v>
      </c>
      <c r="G2513" s="1" t="str">
        <f t="shared" si="353"/>
        <v>*</v>
      </c>
      <c r="J2513" s="1" t="str">
        <f t="shared" si="354"/>
        <v>*</v>
      </c>
      <c r="P2513" s="1">
        <v>6</v>
      </c>
      <c r="Q2513" s="1">
        <f t="shared" si="359"/>
        <v>0.01</v>
      </c>
      <c r="T2513" s="4">
        <v>25.84</v>
      </c>
      <c r="U2513" s="9">
        <f t="shared" si="355"/>
        <v>0</v>
      </c>
      <c r="V2513" s="4">
        <f t="shared" si="356"/>
        <v>4.3066666666666666</v>
      </c>
      <c r="W2513" s="1" t="s">
        <v>14</v>
      </c>
      <c r="X2513" s="1">
        <v>4.8600000000000003</v>
      </c>
      <c r="Y2513" s="4">
        <f t="shared" si="357"/>
        <v>30.7</v>
      </c>
      <c r="Z2513" s="1" t="s">
        <v>46</v>
      </c>
      <c r="AA2513" s="1" t="s">
        <v>23</v>
      </c>
      <c r="AB2513" s="1" t="s">
        <v>17</v>
      </c>
      <c r="AC2513" s="1" t="s">
        <v>18</v>
      </c>
      <c r="AD2513" s="1" t="s">
        <v>19</v>
      </c>
      <c r="AE2513" s="2">
        <v>40241</v>
      </c>
    </row>
    <row r="2514" spans="1:31" x14ac:dyDescent="0.25">
      <c r="A2514">
        <f t="shared" si="358"/>
        <v>2513</v>
      </c>
      <c r="B2514" s="1">
        <v>11429</v>
      </c>
      <c r="C2514" s="2">
        <v>40240</v>
      </c>
      <c r="D2514" s="1" t="s">
        <v>13</v>
      </c>
      <c r="E2514" s="1" t="str">
        <f t="shared" si="351"/>
        <v>*</v>
      </c>
      <c r="F2514" s="1" t="str">
        <f t="shared" si="352"/>
        <v>*</v>
      </c>
      <c r="G2514" s="1" t="str">
        <f t="shared" si="353"/>
        <v>*</v>
      </c>
      <c r="J2514" s="1" t="str">
        <f t="shared" si="354"/>
        <v>*</v>
      </c>
      <c r="P2514" s="1">
        <v>46</v>
      </c>
      <c r="Q2514" s="1">
        <f t="shared" si="359"/>
        <v>0.05</v>
      </c>
      <c r="T2514" s="4">
        <v>18421.2</v>
      </c>
      <c r="U2514" s="9">
        <f t="shared" si="355"/>
        <v>1</v>
      </c>
      <c r="V2514" s="4">
        <f t="shared" si="356"/>
        <v>400.46086956521742</v>
      </c>
      <c r="W2514" s="1" t="s">
        <v>33</v>
      </c>
      <c r="X2514" s="1">
        <v>42.52</v>
      </c>
      <c r="Y2514" s="4">
        <f t="shared" si="357"/>
        <v>18463.72</v>
      </c>
      <c r="Z2514" s="1" t="s">
        <v>44</v>
      </c>
      <c r="AA2514" s="1" t="s">
        <v>37</v>
      </c>
      <c r="AB2514" s="1" t="s">
        <v>17</v>
      </c>
      <c r="AC2514" s="1" t="s">
        <v>52</v>
      </c>
      <c r="AD2514" s="1" t="s">
        <v>59</v>
      </c>
      <c r="AE2514" s="2">
        <v>40242</v>
      </c>
    </row>
    <row r="2515" spans="1:31" x14ac:dyDescent="0.25">
      <c r="A2515">
        <f t="shared" si="358"/>
        <v>2514</v>
      </c>
      <c r="B2515" s="1">
        <v>34599</v>
      </c>
      <c r="C2515" s="2">
        <v>40240</v>
      </c>
      <c r="D2515" s="1" t="s">
        <v>13</v>
      </c>
      <c r="E2515" s="1" t="str">
        <f t="shared" si="351"/>
        <v>*</v>
      </c>
      <c r="F2515" s="1" t="str">
        <f t="shared" si="352"/>
        <v>*</v>
      </c>
      <c r="G2515" s="1" t="str">
        <f t="shared" si="353"/>
        <v>*</v>
      </c>
      <c r="J2515" s="1" t="str">
        <f t="shared" si="354"/>
        <v>*</v>
      </c>
      <c r="P2515" s="1">
        <v>29</v>
      </c>
      <c r="Q2515" s="1">
        <f t="shared" si="359"/>
        <v>3.5000000000000003E-2</v>
      </c>
      <c r="T2515" s="4">
        <v>938.86</v>
      </c>
      <c r="U2515" s="9">
        <f t="shared" si="355"/>
        <v>0</v>
      </c>
      <c r="V2515" s="4">
        <f t="shared" si="356"/>
        <v>32.374482758620687</v>
      </c>
      <c r="W2515" s="1" t="s">
        <v>21</v>
      </c>
      <c r="X2515" s="1">
        <v>17.079999999999998</v>
      </c>
      <c r="Y2515" s="4">
        <f t="shared" si="357"/>
        <v>955.94</v>
      </c>
      <c r="Z2515" s="1" t="s">
        <v>15</v>
      </c>
      <c r="AA2515" s="1" t="s">
        <v>23</v>
      </c>
      <c r="AB2515" s="1" t="s">
        <v>29</v>
      </c>
      <c r="AC2515" s="1" t="s">
        <v>40</v>
      </c>
      <c r="AD2515" s="1" t="s">
        <v>19</v>
      </c>
      <c r="AE2515" s="2">
        <v>40244</v>
      </c>
    </row>
    <row r="2516" spans="1:31" x14ac:dyDescent="0.25">
      <c r="A2516">
        <f t="shared" si="358"/>
        <v>2515</v>
      </c>
      <c r="B2516" s="1">
        <v>47169</v>
      </c>
      <c r="C2516" s="2">
        <v>40240</v>
      </c>
      <c r="D2516" s="1" t="s">
        <v>36</v>
      </c>
      <c r="E2516" s="1" t="str">
        <f t="shared" si="351"/>
        <v>*</v>
      </c>
      <c r="F2516" s="1" t="str">
        <f t="shared" si="352"/>
        <v>*</v>
      </c>
      <c r="G2516" s="1" t="str">
        <f t="shared" si="353"/>
        <v>*</v>
      </c>
      <c r="J2516" s="1" t="str">
        <f t="shared" si="354"/>
        <v>*</v>
      </c>
      <c r="P2516" s="1">
        <v>15</v>
      </c>
      <c r="Q2516" s="1">
        <f t="shared" si="359"/>
        <v>0.02</v>
      </c>
      <c r="T2516" s="4">
        <v>803.26700000000005</v>
      </c>
      <c r="U2516" s="9">
        <f t="shared" si="355"/>
        <v>0</v>
      </c>
      <c r="V2516" s="4">
        <f t="shared" si="356"/>
        <v>53.55113333333334</v>
      </c>
      <c r="W2516" s="1" t="s">
        <v>21</v>
      </c>
      <c r="X2516" s="1">
        <v>5.26</v>
      </c>
      <c r="Y2516" s="4">
        <f t="shared" si="357"/>
        <v>808.52700000000004</v>
      </c>
      <c r="Z2516" s="1" t="s">
        <v>53</v>
      </c>
      <c r="AA2516" s="1" t="s">
        <v>37</v>
      </c>
      <c r="AB2516" s="1" t="s">
        <v>24</v>
      </c>
      <c r="AC2516" s="1" t="s">
        <v>25</v>
      </c>
      <c r="AD2516" s="1" t="s">
        <v>19</v>
      </c>
      <c r="AE2516" s="2">
        <v>40241</v>
      </c>
    </row>
    <row r="2517" spans="1:31" x14ac:dyDescent="0.25">
      <c r="A2517">
        <f t="shared" si="358"/>
        <v>2516</v>
      </c>
      <c r="B2517" s="1">
        <v>44064</v>
      </c>
      <c r="C2517" s="2">
        <v>40240</v>
      </c>
      <c r="D2517" s="1" t="s">
        <v>36</v>
      </c>
      <c r="E2517" s="1" t="str">
        <f t="shared" si="351"/>
        <v>*</v>
      </c>
      <c r="F2517" s="1" t="str">
        <f t="shared" si="352"/>
        <v>*</v>
      </c>
      <c r="G2517" s="1" t="str">
        <f t="shared" si="353"/>
        <v>*</v>
      </c>
      <c r="J2517" s="1" t="str">
        <f t="shared" si="354"/>
        <v>*</v>
      </c>
      <c r="P2517" s="1">
        <v>43</v>
      </c>
      <c r="Q2517" s="1">
        <f t="shared" si="359"/>
        <v>0.05</v>
      </c>
      <c r="T2517" s="4">
        <v>468.48</v>
      </c>
      <c r="U2517" s="9">
        <f t="shared" si="355"/>
        <v>0</v>
      </c>
      <c r="V2517" s="4">
        <f t="shared" si="356"/>
        <v>10.894883720930233</v>
      </c>
      <c r="W2517" s="1" t="s">
        <v>14</v>
      </c>
      <c r="X2517" s="1">
        <v>11.25</v>
      </c>
      <c r="Y2517" s="4">
        <f t="shared" si="357"/>
        <v>479.73</v>
      </c>
      <c r="Z2517" s="1" t="s">
        <v>51</v>
      </c>
      <c r="AA2517" s="1" t="s">
        <v>16</v>
      </c>
      <c r="AB2517" s="1" t="s">
        <v>29</v>
      </c>
      <c r="AC2517" s="1" t="s">
        <v>40</v>
      </c>
      <c r="AD2517" s="1" t="s">
        <v>19</v>
      </c>
      <c r="AE2517" s="2">
        <v>40242</v>
      </c>
    </row>
    <row r="2518" spans="1:31" x14ac:dyDescent="0.25">
      <c r="A2518">
        <f t="shared" si="358"/>
        <v>2517</v>
      </c>
      <c r="B2518" s="1">
        <v>11429</v>
      </c>
      <c r="C2518" s="2">
        <v>40240</v>
      </c>
      <c r="D2518" s="1" t="s">
        <v>13</v>
      </c>
      <c r="E2518" s="1" t="str">
        <f t="shared" si="351"/>
        <v>*</v>
      </c>
      <c r="F2518" s="1" t="str">
        <f t="shared" si="352"/>
        <v>*</v>
      </c>
      <c r="G2518" s="1" t="str">
        <f t="shared" si="353"/>
        <v>*</v>
      </c>
      <c r="J2518" s="1" t="str">
        <f t="shared" si="354"/>
        <v>*</v>
      </c>
      <c r="P2518" s="1">
        <v>39</v>
      </c>
      <c r="Q2518" s="1">
        <f t="shared" si="359"/>
        <v>0.04</v>
      </c>
      <c r="T2518" s="4">
        <v>446.04</v>
      </c>
      <c r="U2518" s="9">
        <f t="shared" si="355"/>
        <v>0</v>
      </c>
      <c r="V2518" s="4">
        <f t="shared" si="356"/>
        <v>11.436923076923078</v>
      </c>
      <c r="W2518" s="1" t="s">
        <v>21</v>
      </c>
      <c r="X2518" s="1">
        <v>5.14</v>
      </c>
      <c r="Y2518" s="4">
        <f t="shared" si="357"/>
        <v>451.18</v>
      </c>
      <c r="Z2518" s="1" t="s">
        <v>44</v>
      </c>
      <c r="AA2518" s="1" t="s">
        <v>37</v>
      </c>
      <c r="AB2518" s="1" t="s">
        <v>29</v>
      </c>
      <c r="AC2518" s="1" t="s">
        <v>43</v>
      </c>
      <c r="AD2518" s="1" t="s">
        <v>19</v>
      </c>
      <c r="AE2518" s="2">
        <v>40244</v>
      </c>
    </row>
    <row r="2519" spans="1:31" x14ac:dyDescent="0.25">
      <c r="A2519">
        <f t="shared" si="358"/>
        <v>2518</v>
      </c>
      <c r="B2519" s="1">
        <v>44064</v>
      </c>
      <c r="C2519" s="2">
        <v>40240</v>
      </c>
      <c r="D2519" s="1" t="s">
        <v>36</v>
      </c>
      <c r="E2519" s="1" t="str">
        <f t="shared" si="351"/>
        <v>*</v>
      </c>
      <c r="F2519" s="1" t="str">
        <f t="shared" si="352"/>
        <v>*</v>
      </c>
      <c r="G2519" s="1" t="str">
        <f t="shared" si="353"/>
        <v>*</v>
      </c>
      <c r="J2519" s="1" t="str">
        <f t="shared" si="354"/>
        <v>*</v>
      </c>
      <c r="P2519" s="1">
        <v>23</v>
      </c>
      <c r="Q2519" s="1">
        <f t="shared" si="359"/>
        <v>3.5000000000000003E-2</v>
      </c>
      <c r="T2519" s="4">
        <v>284.14</v>
      </c>
      <c r="U2519" s="9">
        <f t="shared" si="355"/>
        <v>0</v>
      </c>
      <c r="V2519" s="4">
        <f t="shared" si="356"/>
        <v>12.35391304347826</v>
      </c>
      <c r="W2519" s="1" t="s">
        <v>21</v>
      </c>
      <c r="X2519" s="1">
        <v>8.99</v>
      </c>
      <c r="Y2519" s="4">
        <f t="shared" si="357"/>
        <v>293.13</v>
      </c>
      <c r="Z2519" s="1" t="s">
        <v>51</v>
      </c>
      <c r="AA2519" s="1" t="s">
        <v>16</v>
      </c>
      <c r="AB2519" s="1" t="s">
        <v>29</v>
      </c>
      <c r="AC2519" s="1" t="s">
        <v>30</v>
      </c>
      <c r="AD2519" s="1" t="s">
        <v>41</v>
      </c>
      <c r="AE2519" s="2">
        <v>40243</v>
      </c>
    </row>
    <row r="2520" spans="1:31" x14ac:dyDescent="0.25">
      <c r="A2520">
        <f t="shared" si="358"/>
        <v>2519</v>
      </c>
      <c r="B2520" s="1">
        <v>34599</v>
      </c>
      <c r="C2520" s="2">
        <v>40240</v>
      </c>
      <c r="D2520" s="1" t="s">
        <v>13</v>
      </c>
      <c r="E2520" s="1" t="str">
        <f t="shared" si="351"/>
        <v>*</v>
      </c>
      <c r="F2520" s="1" t="str">
        <f t="shared" si="352"/>
        <v>*</v>
      </c>
      <c r="G2520" s="1" t="str">
        <f t="shared" si="353"/>
        <v>*</v>
      </c>
      <c r="J2520" s="1" t="str">
        <f t="shared" si="354"/>
        <v>*</v>
      </c>
      <c r="P2520" s="1">
        <v>26</v>
      </c>
      <c r="Q2520" s="1">
        <f t="shared" si="359"/>
        <v>3.5000000000000003E-2</v>
      </c>
      <c r="T2520" s="4">
        <v>191.55</v>
      </c>
      <c r="U2520" s="9">
        <f t="shared" si="355"/>
        <v>0</v>
      </c>
      <c r="V2520" s="4">
        <f t="shared" si="356"/>
        <v>7.3673076923076923</v>
      </c>
      <c r="W2520" s="1" t="s">
        <v>21</v>
      </c>
      <c r="X2520" s="1">
        <v>3.68</v>
      </c>
      <c r="Y2520" s="4">
        <f t="shared" si="357"/>
        <v>195.23000000000002</v>
      </c>
      <c r="Z2520" s="1" t="s">
        <v>15</v>
      </c>
      <c r="AA2520" s="1" t="s">
        <v>23</v>
      </c>
      <c r="AB2520" s="1" t="s">
        <v>17</v>
      </c>
      <c r="AC2520" s="1" t="s">
        <v>18</v>
      </c>
      <c r="AD2520" s="1" t="s">
        <v>31</v>
      </c>
      <c r="AE2520" s="2">
        <v>40244</v>
      </c>
    </row>
    <row r="2521" spans="1:31" x14ac:dyDescent="0.25">
      <c r="A2521">
        <f t="shared" si="358"/>
        <v>2520</v>
      </c>
      <c r="B2521" s="1">
        <v>43271</v>
      </c>
      <c r="C2521" s="2">
        <v>40240</v>
      </c>
      <c r="D2521" s="1" t="s">
        <v>36</v>
      </c>
      <c r="E2521" s="1" t="str">
        <f t="shared" si="351"/>
        <v>*</v>
      </c>
      <c r="F2521" s="1" t="str">
        <f t="shared" si="352"/>
        <v>*</v>
      </c>
      <c r="G2521" s="1" t="str">
        <f t="shared" si="353"/>
        <v>*</v>
      </c>
      <c r="J2521" s="1" t="str">
        <f t="shared" si="354"/>
        <v>*</v>
      </c>
      <c r="P2521" s="1">
        <v>2</v>
      </c>
      <c r="Q2521" s="1">
        <f t="shared" si="359"/>
        <v>0.01</v>
      </c>
      <c r="T2521" s="4">
        <v>7.75</v>
      </c>
      <c r="U2521" s="9">
        <f t="shared" si="355"/>
        <v>0</v>
      </c>
      <c r="V2521" s="4">
        <f t="shared" si="356"/>
        <v>3.875</v>
      </c>
      <c r="W2521" s="1" t="s">
        <v>21</v>
      </c>
      <c r="X2521" s="1">
        <v>2.4</v>
      </c>
      <c r="Y2521" s="4">
        <f t="shared" si="357"/>
        <v>10.15</v>
      </c>
      <c r="Z2521" s="1" t="s">
        <v>44</v>
      </c>
      <c r="AA2521" s="1" t="s">
        <v>23</v>
      </c>
      <c r="AB2521" s="1" t="s">
        <v>29</v>
      </c>
      <c r="AC2521" s="1" t="s">
        <v>30</v>
      </c>
      <c r="AD2521" s="1" t="s">
        <v>31</v>
      </c>
      <c r="AE2521" s="2">
        <v>40241</v>
      </c>
    </row>
    <row r="2522" spans="1:31" x14ac:dyDescent="0.25">
      <c r="A2522">
        <f t="shared" si="358"/>
        <v>2521</v>
      </c>
      <c r="B2522" s="1">
        <v>8101</v>
      </c>
      <c r="C2522" s="2">
        <v>40241</v>
      </c>
      <c r="D2522" s="1" t="s">
        <v>36</v>
      </c>
      <c r="E2522" s="1" t="str">
        <f t="shared" si="351"/>
        <v>*</v>
      </c>
      <c r="F2522" s="1" t="str">
        <f t="shared" si="352"/>
        <v>*</v>
      </c>
      <c r="G2522" s="1" t="str">
        <f t="shared" si="353"/>
        <v>*</v>
      </c>
      <c r="J2522" s="1" t="str">
        <f t="shared" si="354"/>
        <v>*</v>
      </c>
      <c r="P2522" s="1">
        <v>35</v>
      </c>
      <c r="Q2522" s="1">
        <f t="shared" si="359"/>
        <v>0.04</v>
      </c>
      <c r="T2522" s="4">
        <v>3491.71</v>
      </c>
      <c r="U2522" s="9">
        <f t="shared" si="355"/>
        <v>1</v>
      </c>
      <c r="V2522" s="4">
        <f t="shared" si="356"/>
        <v>99.763142857142853</v>
      </c>
      <c r="W2522" s="1" t="s">
        <v>33</v>
      </c>
      <c r="X2522" s="1">
        <v>74.349999999999994</v>
      </c>
      <c r="Y2522" s="4">
        <f t="shared" si="357"/>
        <v>3566.06</v>
      </c>
      <c r="Z2522" s="1" t="s">
        <v>42</v>
      </c>
      <c r="AA2522" s="1" t="s">
        <v>16</v>
      </c>
      <c r="AB2522" s="1" t="s">
        <v>17</v>
      </c>
      <c r="AC2522" s="1" t="s">
        <v>34</v>
      </c>
      <c r="AD2522" s="1" t="s">
        <v>35</v>
      </c>
      <c r="AE2522" s="2">
        <v>40243</v>
      </c>
    </row>
    <row r="2523" spans="1:31" x14ac:dyDescent="0.25">
      <c r="A2523">
        <f t="shared" si="358"/>
        <v>2522</v>
      </c>
      <c r="B2523" s="1">
        <v>8101</v>
      </c>
      <c r="C2523" s="2">
        <v>40241</v>
      </c>
      <c r="D2523" s="1" t="s">
        <v>36</v>
      </c>
      <c r="E2523" s="1" t="str">
        <f t="shared" si="351"/>
        <v>*</v>
      </c>
      <c r="F2523" s="1" t="str">
        <f t="shared" si="352"/>
        <v>*</v>
      </c>
      <c r="G2523" s="1" t="str">
        <f t="shared" si="353"/>
        <v>*</v>
      </c>
      <c r="J2523" s="1" t="str">
        <f t="shared" si="354"/>
        <v>*</v>
      </c>
      <c r="P2523" s="1">
        <v>15</v>
      </c>
      <c r="Q2523" s="1">
        <f t="shared" si="359"/>
        <v>0.02</v>
      </c>
      <c r="T2523" s="4">
        <v>485.16</v>
      </c>
      <c r="U2523" s="9">
        <f t="shared" si="355"/>
        <v>0</v>
      </c>
      <c r="V2523" s="4">
        <f t="shared" si="356"/>
        <v>32.344000000000001</v>
      </c>
      <c r="W2523" s="1" t="s">
        <v>21</v>
      </c>
      <c r="X2523" s="1">
        <v>8.99</v>
      </c>
      <c r="Y2523" s="4">
        <f t="shared" si="357"/>
        <v>494.15000000000003</v>
      </c>
      <c r="Z2523" s="1" t="s">
        <v>42</v>
      </c>
      <c r="AA2523" s="1" t="s">
        <v>16</v>
      </c>
      <c r="AB2523" s="1" t="s">
        <v>29</v>
      </c>
      <c r="AC2523" s="1" t="s">
        <v>30</v>
      </c>
      <c r="AD2523" s="1" t="s">
        <v>41</v>
      </c>
      <c r="AE2523" s="2">
        <v>40243</v>
      </c>
    </row>
    <row r="2524" spans="1:31" x14ac:dyDescent="0.25">
      <c r="A2524">
        <f t="shared" si="358"/>
        <v>2523</v>
      </c>
      <c r="B2524" s="1">
        <v>27712</v>
      </c>
      <c r="C2524" s="2">
        <v>40241</v>
      </c>
      <c r="D2524" s="1" t="s">
        <v>13</v>
      </c>
      <c r="E2524" s="1" t="str">
        <f t="shared" si="351"/>
        <v>*</v>
      </c>
      <c r="F2524" s="1" t="str">
        <f t="shared" si="352"/>
        <v>*</v>
      </c>
      <c r="G2524" s="1" t="str">
        <f t="shared" si="353"/>
        <v>*</v>
      </c>
      <c r="J2524" s="1" t="str">
        <f t="shared" si="354"/>
        <v>*</v>
      </c>
      <c r="P2524" s="1">
        <v>20</v>
      </c>
      <c r="Q2524" s="1">
        <f t="shared" si="359"/>
        <v>3.5000000000000003E-2</v>
      </c>
      <c r="T2524" s="4">
        <v>246.63</v>
      </c>
      <c r="U2524" s="9">
        <f t="shared" si="355"/>
        <v>0</v>
      </c>
      <c r="V2524" s="4">
        <f t="shared" si="356"/>
        <v>12.3315</v>
      </c>
      <c r="W2524" s="1" t="s">
        <v>21</v>
      </c>
      <c r="X2524" s="1">
        <v>4.8600000000000003</v>
      </c>
      <c r="Y2524" s="4">
        <f t="shared" si="357"/>
        <v>251.49</v>
      </c>
      <c r="Z2524" s="1" t="s">
        <v>42</v>
      </c>
      <c r="AA2524" s="1" t="s">
        <v>28</v>
      </c>
      <c r="AB2524" s="1" t="s">
        <v>29</v>
      </c>
      <c r="AC2524" s="1" t="s">
        <v>40</v>
      </c>
      <c r="AD2524" s="1" t="s">
        <v>19</v>
      </c>
      <c r="AE2524" s="2">
        <v>40248</v>
      </c>
    </row>
    <row r="2525" spans="1:31" x14ac:dyDescent="0.25">
      <c r="A2525">
        <f t="shared" si="358"/>
        <v>2524</v>
      </c>
      <c r="B2525" s="1">
        <v>54692</v>
      </c>
      <c r="C2525" s="2">
        <v>40242</v>
      </c>
      <c r="D2525" s="1" t="s">
        <v>36</v>
      </c>
      <c r="E2525" s="1" t="str">
        <f t="shared" si="351"/>
        <v>*</v>
      </c>
      <c r="F2525" s="1" t="str">
        <f t="shared" si="352"/>
        <v>*</v>
      </c>
      <c r="G2525" s="1" t="str">
        <f t="shared" si="353"/>
        <v>*</v>
      </c>
      <c r="J2525" s="1" t="str">
        <f t="shared" si="354"/>
        <v>*</v>
      </c>
      <c r="P2525" s="1">
        <v>27</v>
      </c>
      <c r="Q2525" s="1">
        <f t="shared" si="359"/>
        <v>3.5000000000000003E-2</v>
      </c>
      <c r="T2525" s="4">
        <v>2478.4810000000002</v>
      </c>
      <c r="U2525" s="9">
        <f t="shared" si="355"/>
        <v>1</v>
      </c>
      <c r="V2525" s="4">
        <f t="shared" si="356"/>
        <v>91.795592592592598</v>
      </c>
      <c r="W2525" s="1" t="s">
        <v>21</v>
      </c>
      <c r="X2525" s="1">
        <v>8.99</v>
      </c>
      <c r="Y2525" s="4">
        <f t="shared" si="357"/>
        <v>2487.471</v>
      </c>
      <c r="Z2525" s="1" t="s">
        <v>15</v>
      </c>
      <c r="AA2525" s="1" t="s">
        <v>37</v>
      </c>
      <c r="AB2525" s="1" t="s">
        <v>24</v>
      </c>
      <c r="AC2525" s="1" t="s">
        <v>25</v>
      </c>
      <c r="AD2525" s="1" t="s">
        <v>19</v>
      </c>
      <c r="AE2525" s="2">
        <v>40244</v>
      </c>
    </row>
    <row r="2526" spans="1:31" x14ac:dyDescent="0.25">
      <c r="A2526">
        <f t="shared" si="358"/>
        <v>2525</v>
      </c>
      <c r="B2526" s="1">
        <v>8870</v>
      </c>
      <c r="C2526" s="2">
        <v>40242</v>
      </c>
      <c r="D2526" s="1" t="s">
        <v>27</v>
      </c>
      <c r="E2526" s="1" t="str">
        <f t="shared" si="351"/>
        <v>*</v>
      </c>
      <c r="F2526" s="1" t="str">
        <f t="shared" si="352"/>
        <v>*</v>
      </c>
      <c r="G2526" s="1" t="str">
        <f t="shared" si="353"/>
        <v>*</v>
      </c>
      <c r="J2526" s="1" t="str">
        <f t="shared" si="354"/>
        <v>*</v>
      </c>
      <c r="P2526" s="1">
        <v>15</v>
      </c>
      <c r="Q2526" s="1">
        <f t="shared" si="359"/>
        <v>0.02</v>
      </c>
      <c r="T2526" s="4">
        <v>441.58</v>
      </c>
      <c r="U2526" s="9">
        <f t="shared" si="355"/>
        <v>0</v>
      </c>
      <c r="V2526" s="4">
        <f t="shared" si="356"/>
        <v>29.438666666666666</v>
      </c>
      <c r="W2526" s="1" t="s">
        <v>21</v>
      </c>
      <c r="X2526" s="1">
        <v>5.09</v>
      </c>
      <c r="Y2526" s="4">
        <f t="shared" si="357"/>
        <v>446.66999999999996</v>
      </c>
      <c r="Z2526" s="1" t="s">
        <v>44</v>
      </c>
      <c r="AA2526" s="1" t="s">
        <v>23</v>
      </c>
      <c r="AB2526" s="1" t="s">
        <v>29</v>
      </c>
      <c r="AC2526" s="1" t="s">
        <v>40</v>
      </c>
      <c r="AD2526" s="1" t="s">
        <v>19</v>
      </c>
      <c r="AE2526" s="2">
        <v>40243</v>
      </c>
    </row>
    <row r="2527" spans="1:31" x14ac:dyDescent="0.25">
      <c r="A2527">
        <f t="shared" si="358"/>
        <v>2526</v>
      </c>
      <c r="B2527" s="1">
        <v>52193</v>
      </c>
      <c r="C2527" s="2">
        <v>40242</v>
      </c>
      <c r="D2527" s="1" t="s">
        <v>27</v>
      </c>
      <c r="E2527" s="1" t="str">
        <f t="shared" si="351"/>
        <v>*</v>
      </c>
      <c r="F2527" s="1" t="str">
        <f t="shared" si="352"/>
        <v>*</v>
      </c>
      <c r="G2527" s="1" t="str">
        <f t="shared" si="353"/>
        <v>*</v>
      </c>
      <c r="J2527" s="1" t="str">
        <f t="shared" si="354"/>
        <v>*</v>
      </c>
      <c r="P2527" s="1">
        <v>47</v>
      </c>
      <c r="Q2527" s="1">
        <f t="shared" si="359"/>
        <v>0.05</v>
      </c>
      <c r="T2527" s="4">
        <v>137.18</v>
      </c>
      <c r="U2527" s="9">
        <f t="shared" si="355"/>
        <v>0</v>
      </c>
      <c r="V2527" s="4">
        <f t="shared" si="356"/>
        <v>2.9187234042553194</v>
      </c>
      <c r="W2527" s="1" t="s">
        <v>21</v>
      </c>
      <c r="X2527" s="1">
        <v>0.96</v>
      </c>
      <c r="Y2527" s="4">
        <f t="shared" si="357"/>
        <v>138.14000000000001</v>
      </c>
      <c r="Z2527" s="1" t="s">
        <v>39</v>
      </c>
      <c r="AA2527" s="1" t="s">
        <v>28</v>
      </c>
      <c r="AB2527" s="1" t="s">
        <v>29</v>
      </c>
      <c r="AC2527" s="1" t="s">
        <v>30</v>
      </c>
      <c r="AD2527" s="1" t="s">
        <v>31</v>
      </c>
      <c r="AE2527" s="2">
        <v>40244</v>
      </c>
    </row>
    <row r="2528" spans="1:31" x14ac:dyDescent="0.25">
      <c r="A2528">
        <f t="shared" si="358"/>
        <v>2527</v>
      </c>
      <c r="B2528" s="1">
        <v>46855</v>
      </c>
      <c r="C2528" s="2">
        <v>40242</v>
      </c>
      <c r="D2528" s="1" t="s">
        <v>20</v>
      </c>
      <c r="E2528" s="1" t="str">
        <f t="shared" si="351"/>
        <v>*</v>
      </c>
      <c r="F2528" s="1" t="str">
        <f t="shared" si="352"/>
        <v>**</v>
      </c>
      <c r="G2528" s="1" t="str">
        <f t="shared" si="353"/>
        <v>**</v>
      </c>
      <c r="J2528" s="1" t="str">
        <f t="shared" si="354"/>
        <v>**</v>
      </c>
      <c r="P2528" s="1">
        <v>32</v>
      </c>
      <c r="Q2528" s="1">
        <f t="shared" si="359"/>
        <v>0.04</v>
      </c>
      <c r="T2528" s="4">
        <v>53.34</v>
      </c>
      <c r="U2528" s="9">
        <f t="shared" si="355"/>
        <v>0</v>
      </c>
      <c r="V2528" s="4">
        <f t="shared" si="356"/>
        <v>1.6668750000000001</v>
      </c>
      <c r="W2528" s="1" t="s">
        <v>21</v>
      </c>
      <c r="X2528" s="1">
        <v>0.7</v>
      </c>
      <c r="Y2528" s="4">
        <f t="shared" si="357"/>
        <v>54.040000000000006</v>
      </c>
      <c r="Z2528" s="1" t="s">
        <v>22</v>
      </c>
      <c r="AA2528" s="1" t="s">
        <v>28</v>
      </c>
      <c r="AB2528" s="1" t="s">
        <v>17</v>
      </c>
      <c r="AC2528" s="1" t="s">
        <v>18</v>
      </c>
      <c r="AD2528" s="1" t="s">
        <v>31</v>
      </c>
      <c r="AE2528" s="2">
        <v>40243</v>
      </c>
    </row>
    <row r="2529" spans="1:31" x14ac:dyDescent="0.25">
      <c r="A2529">
        <f t="shared" si="358"/>
        <v>2528</v>
      </c>
      <c r="B2529" s="1">
        <v>54692</v>
      </c>
      <c r="C2529" s="2">
        <v>40242</v>
      </c>
      <c r="D2529" s="1" t="s">
        <v>36</v>
      </c>
      <c r="E2529" s="1" t="str">
        <f t="shared" si="351"/>
        <v>*</v>
      </c>
      <c r="F2529" s="1" t="str">
        <f t="shared" si="352"/>
        <v>*</v>
      </c>
      <c r="G2529" s="1" t="str">
        <f t="shared" si="353"/>
        <v>*</v>
      </c>
      <c r="J2529" s="1" t="str">
        <f t="shared" si="354"/>
        <v>*</v>
      </c>
      <c r="P2529" s="1">
        <v>16</v>
      </c>
      <c r="Q2529" s="1">
        <f t="shared" si="359"/>
        <v>0.02</v>
      </c>
      <c r="T2529" s="4">
        <v>43.65</v>
      </c>
      <c r="U2529" s="9">
        <f t="shared" si="355"/>
        <v>0</v>
      </c>
      <c r="V2529" s="4">
        <f t="shared" si="356"/>
        <v>2.7281249999999999</v>
      </c>
      <c r="W2529" s="1" t="s">
        <v>21</v>
      </c>
      <c r="X2529" s="1">
        <v>0.97</v>
      </c>
      <c r="Y2529" s="4">
        <f t="shared" si="357"/>
        <v>44.62</v>
      </c>
      <c r="Z2529" s="1" t="s">
        <v>15</v>
      </c>
      <c r="AA2529" s="1" t="s">
        <v>37</v>
      </c>
      <c r="AB2529" s="1" t="s">
        <v>29</v>
      </c>
      <c r="AC2529" s="1" t="s">
        <v>30</v>
      </c>
      <c r="AD2529" s="1" t="s">
        <v>31</v>
      </c>
      <c r="AE2529" s="2">
        <v>40242</v>
      </c>
    </row>
    <row r="2530" spans="1:31" x14ac:dyDescent="0.25">
      <c r="A2530">
        <f t="shared" si="358"/>
        <v>2529</v>
      </c>
      <c r="B2530" s="1">
        <v>52193</v>
      </c>
      <c r="C2530" s="2">
        <v>40242</v>
      </c>
      <c r="D2530" s="1" t="s">
        <v>27</v>
      </c>
      <c r="E2530" s="1" t="str">
        <f t="shared" si="351"/>
        <v>*</v>
      </c>
      <c r="F2530" s="1" t="str">
        <f t="shared" si="352"/>
        <v>*</v>
      </c>
      <c r="G2530" s="1" t="str">
        <f t="shared" si="353"/>
        <v>*</v>
      </c>
      <c r="J2530" s="1" t="str">
        <f t="shared" si="354"/>
        <v>*</v>
      </c>
      <c r="P2530" s="1">
        <v>1</v>
      </c>
      <c r="Q2530" s="1">
        <f t="shared" si="359"/>
        <v>0.01</v>
      </c>
      <c r="T2530" s="4">
        <v>17.89</v>
      </c>
      <c r="U2530" s="9">
        <f t="shared" si="355"/>
        <v>0</v>
      </c>
      <c r="V2530" s="4">
        <f t="shared" si="356"/>
        <v>17.89</v>
      </c>
      <c r="W2530" s="1" t="s">
        <v>14</v>
      </c>
      <c r="X2530" s="1">
        <v>0.5</v>
      </c>
      <c r="Y2530" s="4">
        <f t="shared" si="357"/>
        <v>18.39</v>
      </c>
      <c r="Z2530" s="1" t="s">
        <v>39</v>
      </c>
      <c r="AA2530" s="1" t="s">
        <v>28</v>
      </c>
      <c r="AB2530" s="1" t="s">
        <v>29</v>
      </c>
      <c r="AC2530" s="1" t="s">
        <v>58</v>
      </c>
      <c r="AD2530" s="1" t="s">
        <v>19</v>
      </c>
      <c r="AE2530" s="2">
        <v>40244</v>
      </c>
    </row>
    <row r="2531" spans="1:31" x14ac:dyDescent="0.25">
      <c r="A2531">
        <f t="shared" si="358"/>
        <v>2530</v>
      </c>
      <c r="B2531" s="1">
        <v>26852</v>
      </c>
      <c r="C2531" s="2">
        <v>40243</v>
      </c>
      <c r="D2531" s="1" t="s">
        <v>32</v>
      </c>
      <c r="E2531" s="1" t="str">
        <f t="shared" si="351"/>
        <v>***</v>
      </c>
      <c r="F2531" s="1" t="str">
        <f t="shared" si="352"/>
        <v>***</v>
      </c>
      <c r="G2531" s="1" t="str">
        <f t="shared" si="353"/>
        <v>***</v>
      </c>
      <c r="J2531" s="1" t="str">
        <f t="shared" si="354"/>
        <v>***</v>
      </c>
      <c r="P2531" s="1">
        <v>2</v>
      </c>
      <c r="Q2531" s="1">
        <f t="shared" si="359"/>
        <v>0.01</v>
      </c>
      <c r="T2531" s="4">
        <v>15.81</v>
      </c>
      <c r="U2531" s="9">
        <f t="shared" si="355"/>
        <v>0</v>
      </c>
      <c r="V2531" s="4">
        <f t="shared" si="356"/>
        <v>7.9050000000000002</v>
      </c>
      <c r="W2531" s="1" t="s">
        <v>21</v>
      </c>
      <c r="X2531" s="1">
        <v>6.07</v>
      </c>
      <c r="Y2531" s="4">
        <f t="shared" si="357"/>
        <v>21.880000000000003</v>
      </c>
      <c r="Z2531" s="1" t="s">
        <v>22</v>
      </c>
      <c r="AA2531" s="1" t="s">
        <v>16</v>
      </c>
      <c r="AB2531" s="1" t="s">
        <v>29</v>
      </c>
      <c r="AC2531" s="1" t="s">
        <v>40</v>
      </c>
      <c r="AD2531" s="1" t="s">
        <v>19</v>
      </c>
      <c r="AE2531" s="2">
        <v>40245</v>
      </c>
    </row>
    <row r="2532" spans="1:31" x14ac:dyDescent="0.25">
      <c r="A2532">
        <f t="shared" si="358"/>
        <v>2531</v>
      </c>
      <c r="B2532" s="1">
        <v>13121</v>
      </c>
      <c r="C2532" s="2">
        <v>40244</v>
      </c>
      <c r="D2532" s="1" t="s">
        <v>20</v>
      </c>
      <c r="E2532" s="1" t="str">
        <f t="shared" si="351"/>
        <v>*</v>
      </c>
      <c r="F2532" s="1" t="str">
        <f t="shared" si="352"/>
        <v>**</v>
      </c>
      <c r="G2532" s="1" t="str">
        <f t="shared" si="353"/>
        <v>**</v>
      </c>
      <c r="J2532" s="1" t="str">
        <f t="shared" si="354"/>
        <v>**</v>
      </c>
      <c r="P2532" s="1">
        <v>28</v>
      </c>
      <c r="Q2532" s="1">
        <f t="shared" si="359"/>
        <v>3.5000000000000003E-2</v>
      </c>
      <c r="T2532" s="4">
        <v>4924.1350000000002</v>
      </c>
      <c r="U2532" s="9">
        <f t="shared" si="355"/>
        <v>1</v>
      </c>
      <c r="V2532" s="4">
        <f t="shared" si="356"/>
        <v>175.86196428571429</v>
      </c>
      <c r="W2532" s="1" t="s">
        <v>21</v>
      </c>
      <c r="X2532" s="1">
        <v>8.99</v>
      </c>
      <c r="Y2532" s="4">
        <f t="shared" si="357"/>
        <v>4933.125</v>
      </c>
      <c r="Z2532" s="1" t="s">
        <v>22</v>
      </c>
      <c r="AA2532" s="1" t="s">
        <v>28</v>
      </c>
      <c r="AB2532" s="1" t="s">
        <v>24</v>
      </c>
      <c r="AC2532" s="1" t="s">
        <v>25</v>
      </c>
      <c r="AD2532" s="1" t="s">
        <v>19</v>
      </c>
      <c r="AE2532" s="2">
        <v>40247</v>
      </c>
    </row>
    <row r="2533" spans="1:31" x14ac:dyDescent="0.25">
      <c r="A2533">
        <f t="shared" si="358"/>
        <v>2532</v>
      </c>
      <c r="B2533" s="1">
        <v>9568</v>
      </c>
      <c r="C2533" s="2">
        <v>40244</v>
      </c>
      <c r="D2533" s="1" t="s">
        <v>27</v>
      </c>
      <c r="E2533" s="1" t="str">
        <f t="shared" si="351"/>
        <v>*</v>
      </c>
      <c r="F2533" s="1" t="str">
        <f t="shared" si="352"/>
        <v>*</v>
      </c>
      <c r="G2533" s="1" t="str">
        <f t="shared" si="353"/>
        <v>*</v>
      </c>
      <c r="J2533" s="1" t="str">
        <f t="shared" si="354"/>
        <v>*</v>
      </c>
      <c r="P2533" s="1">
        <v>46</v>
      </c>
      <c r="Q2533" s="1">
        <f t="shared" si="359"/>
        <v>0.05</v>
      </c>
      <c r="T2533" s="4">
        <v>3725.53</v>
      </c>
      <c r="U2533" s="9">
        <f t="shared" si="355"/>
        <v>1</v>
      </c>
      <c r="V2533" s="4">
        <f t="shared" si="356"/>
        <v>80.989782608695663</v>
      </c>
      <c r="W2533" s="1" t="s">
        <v>21</v>
      </c>
      <c r="X2533" s="1">
        <v>19.95</v>
      </c>
      <c r="Y2533" s="4">
        <f t="shared" si="357"/>
        <v>3745.48</v>
      </c>
      <c r="Z2533" s="1" t="s">
        <v>22</v>
      </c>
      <c r="AA2533" s="1" t="s">
        <v>28</v>
      </c>
      <c r="AB2533" s="1" t="s">
        <v>29</v>
      </c>
      <c r="AC2533" s="1" t="s">
        <v>63</v>
      </c>
      <c r="AD2533" s="1" t="s">
        <v>48</v>
      </c>
      <c r="AE2533" s="2">
        <v>40246</v>
      </c>
    </row>
    <row r="2534" spans="1:31" x14ac:dyDescent="0.25">
      <c r="A2534">
        <f t="shared" si="358"/>
        <v>2533</v>
      </c>
      <c r="B2534" s="1">
        <v>43329</v>
      </c>
      <c r="C2534" s="2">
        <v>40244</v>
      </c>
      <c r="D2534" s="1" t="s">
        <v>36</v>
      </c>
      <c r="E2534" s="1" t="str">
        <f t="shared" si="351"/>
        <v>*</v>
      </c>
      <c r="F2534" s="1" t="str">
        <f t="shared" si="352"/>
        <v>*</v>
      </c>
      <c r="G2534" s="1" t="str">
        <f t="shared" si="353"/>
        <v>*</v>
      </c>
      <c r="J2534" s="1" t="str">
        <f t="shared" si="354"/>
        <v>*</v>
      </c>
      <c r="P2534" s="1">
        <v>42</v>
      </c>
      <c r="Q2534" s="1">
        <f t="shared" si="359"/>
        <v>0.05</v>
      </c>
      <c r="T2534" s="4">
        <v>2475.83</v>
      </c>
      <c r="U2534" s="9">
        <f t="shared" si="355"/>
        <v>1</v>
      </c>
      <c r="V2534" s="4">
        <f t="shared" si="356"/>
        <v>58.948333333333331</v>
      </c>
      <c r="W2534" s="1" t="s">
        <v>21</v>
      </c>
      <c r="X2534" s="1">
        <v>3.99</v>
      </c>
      <c r="Y2534" s="4">
        <f t="shared" si="357"/>
        <v>2479.8199999999997</v>
      </c>
      <c r="Z2534" s="1" t="s">
        <v>39</v>
      </c>
      <c r="AA2534" s="1" t="s">
        <v>28</v>
      </c>
      <c r="AB2534" s="1" t="s">
        <v>29</v>
      </c>
      <c r="AC2534" s="1" t="s">
        <v>63</v>
      </c>
      <c r="AD2534" s="1" t="s">
        <v>19</v>
      </c>
      <c r="AE2534" s="2">
        <v>40247</v>
      </c>
    </row>
    <row r="2535" spans="1:31" x14ac:dyDescent="0.25">
      <c r="A2535">
        <f t="shared" si="358"/>
        <v>2534</v>
      </c>
      <c r="B2535" s="1">
        <v>58720</v>
      </c>
      <c r="C2535" s="2">
        <v>40244</v>
      </c>
      <c r="D2535" s="1" t="s">
        <v>27</v>
      </c>
      <c r="E2535" s="1" t="str">
        <f t="shared" si="351"/>
        <v>*</v>
      </c>
      <c r="F2535" s="1" t="str">
        <f t="shared" si="352"/>
        <v>*</v>
      </c>
      <c r="G2535" s="1" t="str">
        <f t="shared" si="353"/>
        <v>*</v>
      </c>
      <c r="J2535" s="1" t="str">
        <f t="shared" si="354"/>
        <v>*</v>
      </c>
      <c r="P2535" s="1">
        <v>43</v>
      </c>
      <c r="Q2535" s="1">
        <f t="shared" si="359"/>
        <v>0.05</v>
      </c>
      <c r="T2535" s="4">
        <v>2378.8200000000002</v>
      </c>
      <c r="U2535" s="9">
        <f t="shared" si="355"/>
        <v>1</v>
      </c>
      <c r="V2535" s="4">
        <f t="shared" si="356"/>
        <v>55.321395348837214</v>
      </c>
      <c r="W2535" s="1" t="s">
        <v>21</v>
      </c>
      <c r="X2535" s="1">
        <v>16.11</v>
      </c>
      <c r="Y2535" s="4">
        <f t="shared" si="357"/>
        <v>2394.9300000000003</v>
      </c>
      <c r="Z2535" s="1" t="s">
        <v>22</v>
      </c>
      <c r="AA2535" s="1" t="s">
        <v>37</v>
      </c>
      <c r="AB2535" s="1" t="s">
        <v>29</v>
      </c>
      <c r="AC2535" s="1" t="s">
        <v>43</v>
      </c>
      <c r="AD2535" s="1" t="s">
        <v>19</v>
      </c>
      <c r="AE2535" s="2">
        <v>40244</v>
      </c>
    </row>
    <row r="2536" spans="1:31" x14ac:dyDescent="0.25">
      <c r="A2536">
        <f t="shared" si="358"/>
        <v>2535</v>
      </c>
      <c r="B2536" s="1">
        <v>13121</v>
      </c>
      <c r="C2536" s="2">
        <v>40244</v>
      </c>
      <c r="D2536" s="1" t="s">
        <v>20</v>
      </c>
      <c r="E2536" s="1" t="str">
        <f t="shared" si="351"/>
        <v>*</v>
      </c>
      <c r="F2536" s="1" t="str">
        <f t="shared" si="352"/>
        <v>**</v>
      </c>
      <c r="G2536" s="1" t="str">
        <f t="shared" si="353"/>
        <v>**</v>
      </c>
      <c r="J2536" s="1" t="str">
        <f t="shared" si="354"/>
        <v>**</v>
      </c>
      <c r="P2536" s="1">
        <v>36</v>
      </c>
      <c r="Q2536" s="1">
        <f t="shared" si="359"/>
        <v>0.04</v>
      </c>
      <c r="T2536" s="4">
        <v>1211</v>
      </c>
      <c r="U2536" s="9">
        <f t="shared" si="355"/>
        <v>1</v>
      </c>
      <c r="V2536" s="4">
        <f t="shared" si="356"/>
        <v>33.638888888888886</v>
      </c>
      <c r="W2536" s="1" t="s">
        <v>21</v>
      </c>
      <c r="X2536" s="1">
        <v>6.5</v>
      </c>
      <c r="Y2536" s="4">
        <f t="shared" si="357"/>
        <v>1217.5</v>
      </c>
      <c r="Z2536" s="1" t="s">
        <v>22</v>
      </c>
      <c r="AA2536" s="1" t="s">
        <v>28</v>
      </c>
      <c r="AB2536" s="1" t="s">
        <v>24</v>
      </c>
      <c r="AC2536" s="1" t="s">
        <v>38</v>
      </c>
      <c r="AD2536" s="1" t="s">
        <v>19</v>
      </c>
      <c r="AE2536" s="2">
        <v>40245</v>
      </c>
    </row>
    <row r="2537" spans="1:31" x14ac:dyDescent="0.25">
      <c r="A2537">
        <f t="shared" si="358"/>
        <v>2536</v>
      </c>
      <c r="B2537" s="1">
        <v>56610</v>
      </c>
      <c r="C2537" s="2">
        <v>40244</v>
      </c>
      <c r="D2537" s="1" t="s">
        <v>36</v>
      </c>
      <c r="E2537" s="1" t="str">
        <f t="shared" si="351"/>
        <v>*</v>
      </c>
      <c r="F2537" s="1" t="str">
        <f t="shared" si="352"/>
        <v>*</v>
      </c>
      <c r="G2537" s="1" t="str">
        <f t="shared" si="353"/>
        <v>*</v>
      </c>
      <c r="J2537" s="1" t="str">
        <f t="shared" si="354"/>
        <v>*</v>
      </c>
      <c r="P2537" s="1">
        <v>20</v>
      </c>
      <c r="Q2537" s="1">
        <f t="shared" si="359"/>
        <v>3.5000000000000003E-2</v>
      </c>
      <c r="T2537" s="4">
        <v>857.95</v>
      </c>
      <c r="U2537" s="9">
        <f t="shared" si="355"/>
        <v>0</v>
      </c>
      <c r="V2537" s="4">
        <f t="shared" si="356"/>
        <v>42.897500000000001</v>
      </c>
      <c r="W2537" s="1" t="s">
        <v>14</v>
      </c>
      <c r="X2537" s="1">
        <v>4</v>
      </c>
      <c r="Y2537" s="4">
        <f t="shared" si="357"/>
        <v>861.95</v>
      </c>
      <c r="Z2537" s="1" t="s">
        <v>53</v>
      </c>
      <c r="AA2537" s="1" t="s">
        <v>16</v>
      </c>
      <c r="AB2537" s="1" t="s">
        <v>24</v>
      </c>
      <c r="AC2537" s="1" t="s">
        <v>38</v>
      </c>
      <c r="AD2537" s="1" t="s">
        <v>19</v>
      </c>
      <c r="AE2537" s="2">
        <v>40244</v>
      </c>
    </row>
    <row r="2538" spans="1:31" x14ac:dyDescent="0.25">
      <c r="A2538">
        <f t="shared" si="358"/>
        <v>2537</v>
      </c>
      <c r="B2538" s="1">
        <v>14147</v>
      </c>
      <c r="C2538" s="2">
        <v>40244</v>
      </c>
      <c r="D2538" s="1" t="s">
        <v>27</v>
      </c>
      <c r="E2538" s="1" t="str">
        <f t="shared" si="351"/>
        <v>*</v>
      </c>
      <c r="F2538" s="1" t="str">
        <f t="shared" si="352"/>
        <v>*</v>
      </c>
      <c r="G2538" s="1" t="str">
        <f t="shared" si="353"/>
        <v>*</v>
      </c>
      <c r="J2538" s="1" t="str">
        <f t="shared" si="354"/>
        <v>*</v>
      </c>
      <c r="P2538" s="1">
        <v>8</v>
      </c>
      <c r="Q2538" s="1">
        <f t="shared" si="359"/>
        <v>0.01</v>
      </c>
      <c r="T2538" s="4">
        <v>351.49</v>
      </c>
      <c r="U2538" s="9">
        <f t="shared" si="355"/>
        <v>0</v>
      </c>
      <c r="V2538" s="4">
        <f t="shared" si="356"/>
        <v>43.936250000000001</v>
      </c>
      <c r="W2538" s="1" t="s">
        <v>21</v>
      </c>
      <c r="X2538" s="1">
        <v>2.99</v>
      </c>
      <c r="Y2538" s="4">
        <f t="shared" si="357"/>
        <v>354.48</v>
      </c>
      <c r="Z2538" s="1" t="s">
        <v>22</v>
      </c>
      <c r="AA2538" s="1" t="s">
        <v>37</v>
      </c>
      <c r="AB2538" s="1" t="s">
        <v>29</v>
      </c>
      <c r="AC2538" s="1" t="s">
        <v>43</v>
      </c>
      <c r="AD2538" s="1" t="s">
        <v>19</v>
      </c>
      <c r="AE2538" s="2">
        <v>40247</v>
      </c>
    </row>
    <row r="2539" spans="1:31" x14ac:dyDescent="0.25">
      <c r="A2539">
        <f t="shared" si="358"/>
        <v>2538</v>
      </c>
      <c r="B2539" s="1">
        <v>46949</v>
      </c>
      <c r="C2539" s="2">
        <v>40244</v>
      </c>
      <c r="D2539" s="1" t="s">
        <v>20</v>
      </c>
      <c r="E2539" s="1" t="str">
        <f t="shared" si="351"/>
        <v>*</v>
      </c>
      <c r="F2539" s="1" t="str">
        <f t="shared" si="352"/>
        <v>**</v>
      </c>
      <c r="G2539" s="1" t="str">
        <f t="shared" si="353"/>
        <v>**</v>
      </c>
      <c r="J2539" s="1" t="str">
        <f t="shared" si="354"/>
        <v>**</v>
      </c>
      <c r="P2539" s="1">
        <v>37</v>
      </c>
      <c r="Q2539" s="1">
        <f t="shared" si="359"/>
        <v>0.04</v>
      </c>
      <c r="T2539" s="4">
        <v>319.39</v>
      </c>
      <c r="U2539" s="9">
        <f t="shared" si="355"/>
        <v>0</v>
      </c>
      <c r="V2539" s="4">
        <f t="shared" si="356"/>
        <v>8.632162162162162</v>
      </c>
      <c r="W2539" s="1" t="s">
        <v>21</v>
      </c>
      <c r="X2539" s="1">
        <v>3.62</v>
      </c>
      <c r="Y2539" s="4">
        <f t="shared" si="357"/>
        <v>323.01</v>
      </c>
      <c r="Z2539" s="1" t="s">
        <v>51</v>
      </c>
      <c r="AA2539" s="1" t="s">
        <v>37</v>
      </c>
      <c r="AB2539" s="1" t="s">
        <v>24</v>
      </c>
      <c r="AC2539" s="1" t="s">
        <v>38</v>
      </c>
      <c r="AD2539" s="1" t="s">
        <v>41</v>
      </c>
      <c r="AE2539" s="2">
        <v>40245</v>
      </c>
    </row>
    <row r="2540" spans="1:31" x14ac:dyDescent="0.25">
      <c r="A2540">
        <f t="shared" si="358"/>
        <v>2539</v>
      </c>
      <c r="B2540" s="1">
        <v>19329</v>
      </c>
      <c r="C2540" s="2">
        <v>40244</v>
      </c>
      <c r="D2540" s="1" t="s">
        <v>27</v>
      </c>
      <c r="E2540" s="1" t="str">
        <f t="shared" si="351"/>
        <v>*</v>
      </c>
      <c r="F2540" s="1" t="str">
        <f t="shared" si="352"/>
        <v>*</v>
      </c>
      <c r="G2540" s="1" t="str">
        <f t="shared" si="353"/>
        <v>*</v>
      </c>
      <c r="J2540" s="1" t="str">
        <f t="shared" si="354"/>
        <v>*</v>
      </c>
      <c r="P2540" s="1">
        <v>37</v>
      </c>
      <c r="Q2540" s="1">
        <f t="shared" si="359"/>
        <v>0.04</v>
      </c>
      <c r="T2540" s="4">
        <v>281.58999999999997</v>
      </c>
      <c r="U2540" s="9">
        <f t="shared" si="355"/>
        <v>0</v>
      </c>
      <c r="V2540" s="4">
        <f t="shared" si="356"/>
        <v>7.6105405405405397</v>
      </c>
      <c r="W2540" s="1" t="s">
        <v>21</v>
      </c>
      <c r="X2540" s="1">
        <v>4.95</v>
      </c>
      <c r="Y2540" s="4">
        <f t="shared" si="357"/>
        <v>286.53999999999996</v>
      </c>
      <c r="Z2540" s="1" t="s">
        <v>44</v>
      </c>
      <c r="AA2540" s="1" t="s">
        <v>28</v>
      </c>
      <c r="AB2540" s="1" t="s">
        <v>17</v>
      </c>
      <c r="AC2540" s="1" t="s">
        <v>18</v>
      </c>
      <c r="AD2540" s="1" t="s">
        <v>19</v>
      </c>
      <c r="AE2540" s="2">
        <v>40246</v>
      </c>
    </row>
    <row r="2541" spans="1:31" x14ac:dyDescent="0.25">
      <c r="A2541">
        <f t="shared" si="358"/>
        <v>2540</v>
      </c>
      <c r="B2541" s="1">
        <v>19329</v>
      </c>
      <c r="C2541" s="2">
        <v>40244</v>
      </c>
      <c r="D2541" s="1" t="s">
        <v>27</v>
      </c>
      <c r="E2541" s="1" t="str">
        <f t="shared" si="351"/>
        <v>*</v>
      </c>
      <c r="F2541" s="1" t="str">
        <f t="shared" si="352"/>
        <v>*</v>
      </c>
      <c r="G2541" s="1" t="str">
        <f t="shared" si="353"/>
        <v>*</v>
      </c>
      <c r="J2541" s="1" t="str">
        <f t="shared" si="354"/>
        <v>*</v>
      </c>
      <c r="P2541" s="1">
        <v>6</v>
      </c>
      <c r="Q2541" s="1">
        <f t="shared" si="359"/>
        <v>0.01</v>
      </c>
      <c r="T2541" s="4">
        <v>231.7525</v>
      </c>
      <c r="U2541" s="9">
        <f t="shared" si="355"/>
        <v>0</v>
      </c>
      <c r="V2541" s="4">
        <f t="shared" si="356"/>
        <v>38.625416666666666</v>
      </c>
      <c r="W2541" s="1" t="s">
        <v>21</v>
      </c>
      <c r="X2541" s="1">
        <v>4.99</v>
      </c>
      <c r="Y2541" s="4">
        <f t="shared" si="357"/>
        <v>236.74250000000001</v>
      </c>
      <c r="Z2541" s="1" t="s">
        <v>44</v>
      </c>
      <c r="AA2541" s="1" t="s">
        <v>28</v>
      </c>
      <c r="AB2541" s="1" t="s">
        <v>24</v>
      </c>
      <c r="AC2541" s="1" t="s">
        <v>25</v>
      </c>
      <c r="AD2541" s="1" t="s">
        <v>19</v>
      </c>
      <c r="AE2541" s="2">
        <v>40245</v>
      </c>
    </row>
    <row r="2542" spans="1:31" x14ac:dyDescent="0.25">
      <c r="A2542">
        <f t="shared" si="358"/>
        <v>2541</v>
      </c>
      <c r="B2542" s="1">
        <v>58720</v>
      </c>
      <c r="C2542" s="2">
        <v>40244</v>
      </c>
      <c r="D2542" s="1" t="s">
        <v>27</v>
      </c>
      <c r="E2542" s="1" t="str">
        <f t="shared" si="351"/>
        <v>*</v>
      </c>
      <c r="F2542" s="1" t="str">
        <f t="shared" si="352"/>
        <v>*</v>
      </c>
      <c r="G2542" s="1" t="str">
        <f t="shared" si="353"/>
        <v>*</v>
      </c>
      <c r="J2542" s="1" t="str">
        <f t="shared" si="354"/>
        <v>*</v>
      </c>
      <c r="P2542" s="1">
        <v>6</v>
      </c>
      <c r="Q2542" s="1">
        <f t="shared" si="359"/>
        <v>0.01</v>
      </c>
      <c r="T2542" s="4">
        <v>202.62</v>
      </c>
      <c r="U2542" s="9">
        <f t="shared" si="355"/>
        <v>0</v>
      </c>
      <c r="V2542" s="4">
        <f t="shared" si="356"/>
        <v>33.770000000000003</v>
      </c>
      <c r="W2542" s="1" t="s">
        <v>14</v>
      </c>
      <c r="X2542" s="1">
        <v>8.74</v>
      </c>
      <c r="Y2542" s="4">
        <f t="shared" si="357"/>
        <v>211.36</v>
      </c>
      <c r="Z2542" s="1" t="s">
        <v>22</v>
      </c>
      <c r="AA2542" s="1" t="s">
        <v>37</v>
      </c>
      <c r="AB2542" s="1" t="s">
        <v>29</v>
      </c>
      <c r="AC2542" s="1" t="s">
        <v>40</v>
      </c>
      <c r="AD2542" s="1" t="s">
        <v>19</v>
      </c>
      <c r="AE2542" s="2">
        <v>40245</v>
      </c>
    </row>
    <row r="2543" spans="1:31" x14ac:dyDescent="0.25">
      <c r="A2543">
        <f t="shared" si="358"/>
        <v>2542</v>
      </c>
      <c r="B2543" s="1">
        <v>14147</v>
      </c>
      <c r="C2543" s="2">
        <v>40244</v>
      </c>
      <c r="D2543" s="1" t="s">
        <v>27</v>
      </c>
      <c r="E2543" s="1" t="str">
        <f t="shared" si="351"/>
        <v>*</v>
      </c>
      <c r="F2543" s="1" t="str">
        <f t="shared" si="352"/>
        <v>*</v>
      </c>
      <c r="G2543" s="1" t="str">
        <f t="shared" si="353"/>
        <v>*</v>
      </c>
      <c r="J2543" s="1" t="str">
        <f t="shared" si="354"/>
        <v>*</v>
      </c>
      <c r="P2543" s="1">
        <v>45</v>
      </c>
      <c r="Q2543" s="1">
        <f t="shared" si="359"/>
        <v>0.05</v>
      </c>
      <c r="T2543" s="4">
        <v>195.03</v>
      </c>
      <c r="U2543" s="9">
        <f t="shared" si="355"/>
        <v>0</v>
      </c>
      <c r="V2543" s="4">
        <f t="shared" si="356"/>
        <v>4.3339999999999996</v>
      </c>
      <c r="W2543" s="1" t="s">
        <v>21</v>
      </c>
      <c r="X2543" s="1">
        <v>5.74</v>
      </c>
      <c r="Y2543" s="4">
        <f t="shared" si="357"/>
        <v>200.77</v>
      </c>
      <c r="Z2543" s="1" t="s">
        <v>22</v>
      </c>
      <c r="AA2543" s="1" t="s">
        <v>37</v>
      </c>
      <c r="AB2543" s="1" t="s">
        <v>29</v>
      </c>
      <c r="AC2543" s="1" t="s">
        <v>40</v>
      </c>
      <c r="AD2543" s="1" t="s">
        <v>19</v>
      </c>
      <c r="AE2543" s="2">
        <v>40246</v>
      </c>
    </row>
    <row r="2544" spans="1:31" x14ac:dyDescent="0.25">
      <c r="A2544">
        <f t="shared" si="358"/>
        <v>2543</v>
      </c>
      <c r="B2544" s="1">
        <v>14147</v>
      </c>
      <c r="C2544" s="2">
        <v>40244</v>
      </c>
      <c r="D2544" s="1" t="s">
        <v>27</v>
      </c>
      <c r="E2544" s="1" t="str">
        <f t="shared" si="351"/>
        <v>*</v>
      </c>
      <c r="F2544" s="1" t="str">
        <f t="shared" si="352"/>
        <v>*</v>
      </c>
      <c r="G2544" s="1" t="str">
        <f t="shared" si="353"/>
        <v>*</v>
      </c>
      <c r="J2544" s="1" t="str">
        <f t="shared" si="354"/>
        <v>*</v>
      </c>
      <c r="P2544" s="1">
        <v>16</v>
      </c>
      <c r="Q2544" s="1">
        <f t="shared" si="359"/>
        <v>0.02</v>
      </c>
      <c r="T2544" s="4">
        <v>74.13</v>
      </c>
      <c r="U2544" s="9">
        <f t="shared" si="355"/>
        <v>0</v>
      </c>
      <c r="V2544" s="4">
        <f t="shared" si="356"/>
        <v>4.6331249999999997</v>
      </c>
      <c r="W2544" s="1" t="s">
        <v>21</v>
      </c>
      <c r="X2544" s="1">
        <v>6.72</v>
      </c>
      <c r="Y2544" s="4">
        <f t="shared" si="357"/>
        <v>80.849999999999994</v>
      </c>
      <c r="Z2544" s="1" t="s">
        <v>22</v>
      </c>
      <c r="AA2544" s="1" t="s">
        <v>37</v>
      </c>
      <c r="AB2544" s="1" t="s">
        <v>29</v>
      </c>
      <c r="AC2544" s="1" t="s">
        <v>40</v>
      </c>
      <c r="AD2544" s="1" t="s">
        <v>19</v>
      </c>
      <c r="AE2544" s="2">
        <v>40245</v>
      </c>
    </row>
    <row r="2545" spans="1:31" x14ac:dyDescent="0.25">
      <c r="A2545">
        <f t="shared" si="358"/>
        <v>2544</v>
      </c>
      <c r="B2545" s="1">
        <v>55269</v>
      </c>
      <c r="C2545" s="2">
        <v>40244</v>
      </c>
      <c r="D2545" s="1" t="s">
        <v>36</v>
      </c>
      <c r="E2545" s="1" t="str">
        <f t="shared" si="351"/>
        <v>*</v>
      </c>
      <c r="F2545" s="1" t="str">
        <f t="shared" si="352"/>
        <v>*</v>
      </c>
      <c r="G2545" s="1" t="str">
        <f t="shared" si="353"/>
        <v>*</v>
      </c>
      <c r="J2545" s="1" t="str">
        <f t="shared" si="354"/>
        <v>*</v>
      </c>
      <c r="P2545" s="1">
        <v>1</v>
      </c>
      <c r="Q2545" s="1">
        <f t="shared" si="359"/>
        <v>0.01</v>
      </c>
      <c r="T2545" s="4">
        <v>49.61</v>
      </c>
      <c r="U2545" s="9">
        <f t="shared" si="355"/>
        <v>0</v>
      </c>
      <c r="V2545" s="4">
        <f t="shared" si="356"/>
        <v>49.61</v>
      </c>
      <c r="W2545" s="1" t="s">
        <v>21</v>
      </c>
      <c r="X2545" s="1">
        <v>17.079999999999998</v>
      </c>
      <c r="Y2545" s="4">
        <f t="shared" si="357"/>
        <v>66.69</v>
      </c>
      <c r="Z2545" s="1" t="s">
        <v>22</v>
      </c>
      <c r="AA2545" s="1" t="s">
        <v>23</v>
      </c>
      <c r="AB2545" s="1" t="s">
        <v>29</v>
      </c>
      <c r="AC2545" s="1" t="s">
        <v>40</v>
      </c>
      <c r="AD2545" s="1" t="s">
        <v>19</v>
      </c>
      <c r="AE2545" s="2">
        <v>40245</v>
      </c>
    </row>
    <row r="2546" spans="1:31" x14ac:dyDescent="0.25">
      <c r="A2546">
        <f t="shared" si="358"/>
        <v>2545</v>
      </c>
      <c r="B2546" s="1">
        <v>14406</v>
      </c>
      <c r="C2546" s="2">
        <v>40245</v>
      </c>
      <c r="D2546" s="1" t="s">
        <v>36</v>
      </c>
      <c r="E2546" s="1" t="str">
        <f t="shared" si="351"/>
        <v>*</v>
      </c>
      <c r="F2546" s="1" t="str">
        <f t="shared" si="352"/>
        <v>*</v>
      </c>
      <c r="G2546" s="1" t="str">
        <f t="shared" si="353"/>
        <v>*</v>
      </c>
      <c r="J2546" s="1" t="str">
        <f t="shared" si="354"/>
        <v>*</v>
      </c>
      <c r="P2546" s="1">
        <v>37</v>
      </c>
      <c r="Q2546" s="1">
        <f t="shared" si="359"/>
        <v>0.04</v>
      </c>
      <c r="T2546" s="4">
        <v>5610.84</v>
      </c>
      <c r="U2546" s="9">
        <f t="shared" si="355"/>
        <v>1</v>
      </c>
      <c r="V2546" s="4">
        <f t="shared" si="356"/>
        <v>151.64432432432432</v>
      </c>
      <c r="W2546" s="1" t="s">
        <v>21</v>
      </c>
      <c r="X2546" s="1">
        <v>13.99</v>
      </c>
      <c r="Y2546" s="4">
        <f t="shared" si="357"/>
        <v>5624.83</v>
      </c>
      <c r="Z2546" s="1" t="s">
        <v>53</v>
      </c>
      <c r="AA2546" s="1" t="s">
        <v>28</v>
      </c>
      <c r="AB2546" s="1" t="s">
        <v>24</v>
      </c>
      <c r="AC2546" s="1" t="s">
        <v>56</v>
      </c>
      <c r="AD2546" s="1" t="s">
        <v>26</v>
      </c>
      <c r="AE2546" s="2">
        <v>40247</v>
      </c>
    </row>
    <row r="2547" spans="1:31" x14ac:dyDescent="0.25">
      <c r="A2547">
        <f t="shared" si="358"/>
        <v>2546</v>
      </c>
      <c r="B2547" s="1">
        <v>14406</v>
      </c>
      <c r="C2547" s="2">
        <v>40245</v>
      </c>
      <c r="D2547" s="1" t="s">
        <v>36</v>
      </c>
      <c r="E2547" s="1" t="str">
        <f t="shared" si="351"/>
        <v>*</v>
      </c>
      <c r="F2547" s="1" t="str">
        <f t="shared" si="352"/>
        <v>*</v>
      </c>
      <c r="G2547" s="1" t="str">
        <f t="shared" si="353"/>
        <v>*</v>
      </c>
      <c r="J2547" s="1" t="str">
        <f t="shared" si="354"/>
        <v>*</v>
      </c>
      <c r="P2547" s="1">
        <v>35</v>
      </c>
      <c r="Q2547" s="1">
        <f t="shared" si="359"/>
        <v>0.04</v>
      </c>
      <c r="T2547" s="4">
        <v>2329.6460000000002</v>
      </c>
      <c r="U2547" s="9">
        <f t="shared" si="355"/>
        <v>1</v>
      </c>
      <c r="V2547" s="4">
        <f t="shared" si="356"/>
        <v>66.561314285714289</v>
      </c>
      <c r="W2547" s="1" t="s">
        <v>14</v>
      </c>
      <c r="X2547" s="1">
        <v>0.99</v>
      </c>
      <c r="Y2547" s="4">
        <f t="shared" si="357"/>
        <v>2330.636</v>
      </c>
      <c r="Z2547" s="1" t="s">
        <v>53</v>
      </c>
      <c r="AA2547" s="1" t="s">
        <v>28</v>
      </c>
      <c r="AB2547" s="1" t="s">
        <v>24</v>
      </c>
      <c r="AC2547" s="1" t="s">
        <v>25</v>
      </c>
      <c r="AD2547" s="1" t="s">
        <v>31</v>
      </c>
      <c r="AE2547" s="2">
        <v>40247</v>
      </c>
    </row>
    <row r="2548" spans="1:31" x14ac:dyDescent="0.25">
      <c r="A2548">
        <f t="shared" si="358"/>
        <v>2547</v>
      </c>
      <c r="B2548" s="1">
        <v>896</v>
      </c>
      <c r="C2548" s="2">
        <v>40245</v>
      </c>
      <c r="D2548" s="1" t="s">
        <v>32</v>
      </c>
      <c r="E2548" s="1" t="str">
        <f t="shared" si="351"/>
        <v>***</v>
      </c>
      <c r="F2548" s="1" t="str">
        <f t="shared" si="352"/>
        <v>***</v>
      </c>
      <c r="G2548" s="1" t="str">
        <f t="shared" si="353"/>
        <v>***</v>
      </c>
      <c r="J2548" s="1" t="str">
        <f t="shared" si="354"/>
        <v>***</v>
      </c>
      <c r="P2548" s="1">
        <v>50</v>
      </c>
      <c r="Q2548" s="1">
        <f t="shared" si="359"/>
        <v>0.06</v>
      </c>
      <c r="T2548" s="4">
        <v>1246.52</v>
      </c>
      <c r="U2548" s="9">
        <f t="shared" si="355"/>
        <v>1</v>
      </c>
      <c r="V2548" s="4">
        <f t="shared" si="356"/>
        <v>24.930399999999999</v>
      </c>
      <c r="W2548" s="1" t="s">
        <v>21</v>
      </c>
      <c r="X2548" s="1">
        <v>12.98</v>
      </c>
      <c r="Y2548" s="4">
        <f t="shared" si="357"/>
        <v>1259.5</v>
      </c>
      <c r="Z2548" s="1" t="s">
        <v>22</v>
      </c>
      <c r="AA2548" s="1" t="s">
        <v>37</v>
      </c>
      <c r="AB2548" s="1" t="s">
        <v>29</v>
      </c>
      <c r="AC2548" s="1" t="s">
        <v>43</v>
      </c>
      <c r="AD2548" s="1" t="s">
        <v>19</v>
      </c>
      <c r="AE2548" s="2">
        <v>40245</v>
      </c>
    </row>
    <row r="2549" spans="1:31" x14ac:dyDescent="0.25">
      <c r="A2549">
        <f t="shared" si="358"/>
        <v>2548</v>
      </c>
      <c r="B2549" s="1">
        <v>3908</v>
      </c>
      <c r="C2549" s="2">
        <v>40245</v>
      </c>
      <c r="D2549" s="1" t="s">
        <v>36</v>
      </c>
      <c r="E2549" s="1" t="str">
        <f t="shared" si="351"/>
        <v>*</v>
      </c>
      <c r="F2549" s="1" t="str">
        <f t="shared" si="352"/>
        <v>*</v>
      </c>
      <c r="G2549" s="1" t="str">
        <f t="shared" si="353"/>
        <v>*</v>
      </c>
      <c r="J2549" s="1" t="str">
        <f t="shared" si="354"/>
        <v>*</v>
      </c>
      <c r="P2549" s="1">
        <v>8</v>
      </c>
      <c r="Q2549" s="1">
        <f t="shared" si="359"/>
        <v>0.01</v>
      </c>
      <c r="T2549" s="4">
        <v>820.28399999999999</v>
      </c>
      <c r="U2549" s="9">
        <f t="shared" si="355"/>
        <v>0</v>
      </c>
      <c r="V2549" s="4">
        <f t="shared" si="356"/>
        <v>102.5355</v>
      </c>
      <c r="W2549" s="1" t="s">
        <v>21</v>
      </c>
      <c r="X2549" s="1">
        <v>2.5</v>
      </c>
      <c r="Y2549" s="4">
        <f t="shared" si="357"/>
        <v>822.78399999999999</v>
      </c>
      <c r="Z2549" s="1" t="s">
        <v>60</v>
      </c>
      <c r="AA2549" s="1" t="s">
        <v>28</v>
      </c>
      <c r="AB2549" s="1" t="s">
        <v>24</v>
      </c>
      <c r="AC2549" s="1" t="s">
        <v>25</v>
      </c>
      <c r="AD2549" s="1" t="s">
        <v>19</v>
      </c>
      <c r="AE2549" s="2">
        <v>40245</v>
      </c>
    </row>
    <row r="2550" spans="1:31" x14ac:dyDescent="0.25">
      <c r="A2550">
        <f t="shared" si="358"/>
        <v>2549</v>
      </c>
      <c r="B2550" s="1">
        <v>14406</v>
      </c>
      <c r="C2550" s="2">
        <v>40245</v>
      </c>
      <c r="D2550" s="1" t="s">
        <v>36</v>
      </c>
      <c r="E2550" s="1" t="str">
        <f t="shared" si="351"/>
        <v>*</v>
      </c>
      <c r="F2550" s="1" t="str">
        <f t="shared" si="352"/>
        <v>*</v>
      </c>
      <c r="G2550" s="1" t="str">
        <f t="shared" si="353"/>
        <v>*</v>
      </c>
      <c r="J2550" s="1" t="str">
        <f t="shared" si="354"/>
        <v>*</v>
      </c>
      <c r="P2550" s="1">
        <v>20</v>
      </c>
      <c r="Q2550" s="1">
        <f t="shared" si="359"/>
        <v>3.5000000000000003E-2</v>
      </c>
      <c r="T2550" s="4">
        <v>455.34</v>
      </c>
      <c r="U2550" s="9">
        <f t="shared" si="355"/>
        <v>0</v>
      </c>
      <c r="V2550" s="4">
        <f t="shared" si="356"/>
        <v>22.766999999999999</v>
      </c>
      <c r="W2550" s="1" t="s">
        <v>33</v>
      </c>
      <c r="X2550" s="1">
        <v>53.03</v>
      </c>
      <c r="Y2550" s="4">
        <f t="shared" si="357"/>
        <v>508.37</v>
      </c>
      <c r="Z2550" s="1" t="s">
        <v>53</v>
      </c>
      <c r="AA2550" s="1" t="s">
        <v>28</v>
      </c>
      <c r="AB2550" s="1" t="s">
        <v>29</v>
      </c>
      <c r="AC2550" s="1" t="s">
        <v>55</v>
      </c>
      <c r="AD2550" s="1" t="s">
        <v>35</v>
      </c>
      <c r="AE2550" s="2">
        <v>40247</v>
      </c>
    </row>
    <row r="2551" spans="1:31" x14ac:dyDescent="0.25">
      <c r="A2551">
        <f t="shared" si="358"/>
        <v>2550</v>
      </c>
      <c r="B2551" s="1">
        <v>28482</v>
      </c>
      <c r="C2551" s="2">
        <v>40245</v>
      </c>
      <c r="D2551" s="1" t="s">
        <v>32</v>
      </c>
      <c r="E2551" s="1" t="str">
        <f t="shared" si="351"/>
        <v>***</v>
      </c>
      <c r="F2551" s="1" t="str">
        <f t="shared" si="352"/>
        <v>***</v>
      </c>
      <c r="G2551" s="1" t="str">
        <f t="shared" si="353"/>
        <v>***</v>
      </c>
      <c r="J2551" s="1" t="str">
        <f t="shared" si="354"/>
        <v>***</v>
      </c>
      <c r="P2551" s="1">
        <v>40</v>
      </c>
      <c r="Q2551" s="1">
        <f t="shared" si="359"/>
        <v>0.05</v>
      </c>
      <c r="T2551" s="4">
        <v>177.92</v>
      </c>
      <c r="U2551" s="9">
        <f t="shared" si="355"/>
        <v>0</v>
      </c>
      <c r="V2551" s="4">
        <f t="shared" si="356"/>
        <v>4.4479999999999995</v>
      </c>
      <c r="W2551" s="1" t="s">
        <v>21</v>
      </c>
      <c r="X2551" s="1">
        <v>6.72</v>
      </c>
      <c r="Y2551" s="4">
        <f t="shared" si="357"/>
        <v>184.64</v>
      </c>
      <c r="Z2551" s="1" t="s">
        <v>22</v>
      </c>
      <c r="AA2551" s="1" t="s">
        <v>37</v>
      </c>
      <c r="AB2551" s="1" t="s">
        <v>29</v>
      </c>
      <c r="AC2551" s="1" t="s">
        <v>40</v>
      </c>
      <c r="AD2551" s="1" t="s">
        <v>19</v>
      </c>
      <c r="AE2551" s="2">
        <v>40245</v>
      </c>
    </row>
    <row r="2552" spans="1:31" x14ac:dyDescent="0.25">
      <c r="A2552">
        <f t="shared" si="358"/>
        <v>2551</v>
      </c>
      <c r="B2552" s="1">
        <v>28482</v>
      </c>
      <c r="C2552" s="2">
        <v>40245</v>
      </c>
      <c r="D2552" s="1" t="s">
        <v>32</v>
      </c>
      <c r="E2552" s="1" t="str">
        <f t="shared" si="351"/>
        <v>***</v>
      </c>
      <c r="F2552" s="1" t="str">
        <f t="shared" si="352"/>
        <v>***</v>
      </c>
      <c r="G2552" s="1" t="str">
        <f t="shared" si="353"/>
        <v>***</v>
      </c>
      <c r="J2552" s="1" t="str">
        <f t="shared" si="354"/>
        <v>***</v>
      </c>
      <c r="P2552" s="1">
        <v>22</v>
      </c>
      <c r="Q2552" s="1">
        <f t="shared" si="359"/>
        <v>3.5000000000000003E-2</v>
      </c>
      <c r="T2552" s="4">
        <v>119.63</v>
      </c>
      <c r="U2552" s="9">
        <f t="shared" si="355"/>
        <v>0</v>
      </c>
      <c r="V2552" s="4">
        <f t="shared" si="356"/>
        <v>5.4377272727272725</v>
      </c>
      <c r="W2552" s="1" t="s">
        <v>21</v>
      </c>
      <c r="X2552" s="1">
        <v>3.63</v>
      </c>
      <c r="Y2552" s="4">
        <f t="shared" si="357"/>
        <v>123.25999999999999</v>
      </c>
      <c r="Z2552" s="1" t="s">
        <v>22</v>
      </c>
      <c r="AA2552" s="1" t="s">
        <v>37</v>
      </c>
      <c r="AB2552" s="1" t="s">
        <v>17</v>
      </c>
      <c r="AC2552" s="1" t="s">
        <v>18</v>
      </c>
      <c r="AD2552" s="1" t="s">
        <v>31</v>
      </c>
      <c r="AE2552" s="2">
        <v>40247</v>
      </c>
    </row>
    <row r="2553" spans="1:31" x14ac:dyDescent="0.25">
      <c r="A2553">
        <f t="shared" si="358"/>
        <v>2552</v>
      </c>
      <c r="B2553" s="1">
        <v>12736</v>
      </c>
      <c r="C2553" s="2">
        <v>40245</v>
      </c>
      <c r="D2553" s="1" t="s">
        <v>13</v>
      </c>
      <c r="E2553" s="1" t="str">
        <f t="shared" si="351"/>
        <v>*</v>
      </c>
      <c r="F2553" s="1" t="str">
        <f t="shared" si="352"/>
        <v>*</v>
      </c>
      <c r="G2553" s="1" t="str">
        <f t="shared" si="353"/>
        <v>*</v>
      </c>
      <c r="J2553" s="1" t="str">
        <f t="shared" si="354"/>
        <v>*</v>
      </c>
      <c r="P2553" s="1">
        <v>2</v>
      </c>
      <c r="Q2553" s="1">
        <f t="shared" si="359"/>
        <v>0.01</v>
      </c>
      <c r="T2553" s="4">
        <v>25.52</v>
      </c>
      <c r="U2553" s="9">
        <f t="shared" si="355"/>
        <v>0</v>
      </c>
      <c r="V2553" s="4">
        <f t="shared" si="356"/>
        <v>12.76</v>
      </c>
      <c r="W2553" s="1" t="s">
        <v>21</v>
      </c>
      <c r="X2553" s="1">
        <v>6.22</v>
      </c>
      <c r="Y2553" s="4">
        <f t="shared" si="357"/>
        <v>31.74</v>
      </c>
      <c r="Z2553" s="1" t="s">
        <v>22</v>
      </c>
      <c r="AA2553" s="1" t="s">
        <v>23</v>
      </c>
      <c r="AB2553" s="1" t="s">
        <v>17</v>
      </c>
      <c r="AC2553" s="1" t="s">
        <v>18</v>
      </c>
      <c r="AD2553" s="1" t="s">
        <v>19</v>
      </c>
      <c r="AE2553" s="2">
        <v>40252</v>
      </c>
    </row>
    <row r="2554" spans="1:31" x14ac:dyDescent="0.25">
      <c r="A2554">
        <f t="shared" si="358"/>
        <v>2553</v>
      </c>
      <c r="B2554" s="1">
        <v>31682</v>
      </c>
      <c r="C2554" s="2">
        <v>40246</v>
      </c>
      <c r="D2554" s="1" t="s">
        <v>13</v>
      </c>
      <c r="E2554" s="1" t="str">
        <f t="shared" si="351"/>
        <v>*</v>
      </c>
      <c r="F2554" s="1" t="str">
        <f t="shared" si="352"/>
        <v>*</v>
      </c>
      <c r="G2554" s="1" t="str">
        <f t="shared" si="353"/>
        <v>*</v>
      </c>
      <c r="J2554" s="1" t="str">
        <f t="shared" si="354"/>
        <v>*</v>
      </c>
      <c r="P2554" s="1">
        <v>42</v>
      </c>
      <c r="Q2554" s="1">
        <f t="shared" si="359"/>
        <v>0.05</v>
      </c>
      <c r="T2554" s="4">
        <v>3186.77</v>
      </c>
      <c r="U2554" s="9">
        <f t="shared" si="355"/>
        <v>1</v>
      </c>
      <c r="V2554" s="4">
        <f t="shared" si="356"/>
        <v>75.875476190476192</v>
      </c>
      <c r="W2554" s="1" t="s">
        <v>21</v>
      </c>
      <c r="X2554" s="1">
        <v>19.95</v>
      </c>
      <c r="Y2554" s="4">
        <f t="shared" si="357"/>
        <v>3206.72</v>
      </c>
      <c r="Z2554" s="1" t="s">
        <v>53</v>
      </c>
      <c r="AA2554" s="1" t="s">
        <v>28</v>
      </c>
      <c r="AB2554" s="1" t="s">
        <v>29</v>
      </c>
      <c r="AC2554" s="1" t="s">
        <v>63</v>
      </c>
      <c r="AD2554" s="1" t="s">
        <v>48</v>
      </c>
      <c r="AE2554" s="2">
        <v>40255</v>
      </c>
    </row>
    <row r="2555" spans="1:31" x14ac:dyDescent="0.25">
      <c r="A2555">
        <f t="shared" si="358"/>
        <v>2554</v>
      </c>
      <c r="B2555" s="1">
        <v>21735</v>
      </c>
      <c r="C2555" s="2">
        <v>40246</v>
      </c>
      <c r="D2555" s="1" t="s">
        <v>27</v>
      </c>
      <c r="E2555" s="1" t="str">
        <f t="shared" si="351"/>
        <v>*</v>
      </c>
      <c r="F2555" s="1" t="str">
        <f t="shared" si="352"/>
        <v>*</v>
      </c>
      <c r="G2555" s="1" t="str">
        <f t="shared" si="353"/>
        <v>*</v>
      </c>
      <c r="J2555" s="1" t="str">
        <f t="shared" si="354"/>
        <v>*</v>
      </c>
      <c r="P2555" s="1">
        <v>14</v>
      </c>
      <c r="Q2555" s="1">
        <f t="shared" si="359"/>
        <v>0.02</v>
      </c>
      <c r="T2555" s="4">
        <v>1819.153</v>
      </c>
      <c r="U2555" s="9">
        <f t="shared" si="355"/>
        <v>1</v>
      </c>
      <c r="V2555" s="4">
        <f t="shared" si="356"/>
        <v>129.93950000000001</v>
      </c>
      <c r="W2555" s="1" t="s">
        <v>21</v>
      </c>
      <c r="X2555" s="1">
        <v>8.99</v>
      </c>
      <c r="Y2555" s="4">
        <f t="shared" si="357"/>
        <v>1828.143</v>
      </c>
      <c r="Z2555" s="1" t="s">
        <v>46</v>
      </c>
      <c r="AA2555" s="1" t="s">
        <v>28</v>
      </c>
      <c r="AB2555" s="1" t="s">
        <v>24</v>
      </c>
      <c r="AC2555" s="1" t="s">
        <v>25</v>
      </c>
      <c r="AD2555" s="1" t="s">
        <v>19</v>
      </c>
      <c r="AE2555" s="2">
        <v>40249</v>
      </c>
    </row>
    <row r="2556" spans="1:31" x14ac:dyDescent="0.25">
      <c r="A2556">
        <f t="shared" si="358"/>
        <v>2555</v>
      </c>
      <c r="B2556" s="1">
        <v>43367</v>
      </c>
      <c r="C2556" s="2">
        <v>40246</v>
      </c>
      <c r="D2556" s="1" t="s">
        <v>32</v>
      </c>
      <c r="E2556" s="1" t="str">
        <f t="shared" si="351"/>
        <v>***</v>
      </c>
      <c r="F2556" s="1" t="str">
        <f t="shared" si="352"/>
        <v>***</v>
      </c>
      <c r="G2556" s="1" t="str">
        <f t="shared" si="353"/>
        <v>***</v>
      </c>
      <c r="J2556" s="1" t="str">
        <f t="shared" si="354"/>
        <v>***</v>
      </c>
      <c r="P2556" s="1">
        <v>18</v>
      </c>
      <c r="Q2556" s="1">
        <f t="shared" si="359"/>
        <v>0.02</v>
      </c>
      <c r="T2556" s="4">
        <v>1221.6199999999999</v>
      </c>
      <c r="U2556" s="9">
        <f t="shared" si="355"/>
        <v>1</v>
      </c>
      <c r="V2556" s="4">
        <f t="shared" si="356"/>
        <v>67.867777777777775</v>
      </c>
      <c r="W2556" s="1" t="s">
        <v>21</v>
      </c>
      <c r="X2556" s="1">
        <v>35</v>
      </c>
      <c r="Y2556" s="4">
        <f t="shared" si="357"/>
        <v>1256.6199999999999</v>
      </c>
      <c r="Z2556" s="1" t="s">
        <v>22</v>
      </c>
      <c r="AA2556" s="1" t="s">
        <v>23</v>
      </c>
      <c r="AB2556" s="1" t="s">
        <v>29</v>
      </c>
      <c r="AC2556" s="1" t="s">
        <v>55</v>
      </c>
      <c r="AD2556" s="1" t="s">
        <v>48</v>
      </c>
      <c r="AE2556" s="2">
        <v>40246</v>
      </c>
    </row>
    <row r="2557" spans="1:31" x14ac:dyDescent="0.25">
      <c r="A2557">
        <f t="shared" si="358"/>
        <v>2556</v>
      </c>
      <c r="B2557" s="1">
        <v>47909</v>
      </c>
      <c r="C2557" s="2">
        <v>40246</v>
      </c>
      <c r="D2557" s="1" t="s">
        <v>36</v>
      </c>
      <c r="E2557" s="1" t="str">
        <f t="shared" si="351"/>
        <v>*</v>
      </c>
      <c r="F2557" s="1" t="str">
        <f t="shared" si="352"/>
        <v>*</v>
      </c>
      <c r="G2557" s="1" t="str">
        <f t="shared" si="353"/>
        <v>*</v>
      </c>
      <c r="J2557" s="1" t="str">
        <f t="shared" si="354"/>
        <v>*</v>
      </c>
      <c r="P2557" s="1">
        <v>48</v>
      </c>
      <c r="Q2557" s="1">
        <f t="shared" si="359"/>
        <v>0.05</v>
      </c>
      <c r="T2557" s="4">
        <v>843.03</v>
      </c>
      <c r="U2557" s="9">
        <f t="shared" si="355"/>
        <v>0</v>
      </c>
      <c r="V2557" s="4">
        <f t="shared" si="356"/>
        <v>17.563124999999999</v>
      </c>
      <c r="W2557" s="1" t="s">
        <v>21</v>
      </c>
      <c r="X2557" s="1">
        <v>0.99</v>
      </c>
      <c r="Y2557" s="4">
        <f t="shared" si="357"/>
        <v>844.02</v>
      </c>
      <c r="Z2557" s="1" t="s">
        <v>54</v>
      </c>
      <c r="AA2557" s="1" t="s">
        <v>37</v>
      </c>
      <c r="AB2557" s="1" t="s">
        <v>24</v>
      </c>
      <c r="AC2557" s="1" t="s">
        <v>25</v>
      </c>
      <c r="AD2557" s="1" t="s">
        <v>31</v>
      </c>
      <c r="AE2557" s="2">
        <v>40248</v>
      </c>
    </row>
    <row r="2558" spans="1:31" x14ac:dyDescent="0.25">
      <c r="A2558">
        <f t="shared" si="358"/>
        <v>2557</v>
      </c>
      <c r="B2558" s="1">
        <v>21735</v>
      </c>
      <c r="C2558" s="2">
        <v>40246</v>
      </c>
      <c r="D2558" s="1" t="s">
        <v>27</v>
      </c>
      <c r="E2558" s="1" t="str">
        <f t="shared" si="351"/>
        <v>*</v>
      </c>
      <c r="F2558" s="1" t="str">
        <f t="shared" si="352"/>
        <v>*</v>
      </c>
      <c r="G2558" s="1" t="str">
        <f t="shared" si="353"/>
        <v>*</v>
      </c>
      <c r="J2558" s="1" t="str">
        <f t="shared" si="354"/>
        <v>*</v>
      </c>
      <c r="P2558" s="1">
        <v>23</v>
      </c>
      <c r="Q2558" s="1">
        <f t="shared" si="359"/>
        <v>3.5000000000000003E-2</v>
      </c>
      <c r="T2558" s="4">
        <v>239.49</v>
      </c>
      <c r="U2558" s="9">
        <f t="shared" si="355"/>
        <v>0</v>
      </c>
      <c r="V2558" s="4">
        <f t="shared" si="356"/>
        <v>10.412608695652175</v>
      </c>
      <c r="W2558" s="1" t="s">
        <v>21</v>
      </c>
      <c r="X2558" s="1">
        <v>12.52</v>
      </c>
      <c r="Y2558" s="4">
        <f t="shared" si="357"/>
        <v>252.01000000000002</v>
      </c>
      <c r="Z2558" s="1" t="s">
        <v>46</v>
      </c>
      <c r="AA2558" s="1" t="s">
        <v>28</v>
      </c>
      <c r="AB2558" s="1" t="s">
        <v>17</v>
      </c>
      <c r="AC2558" s="1" t="s">
        <v>18</v>
      </c>
      <c r="AD2558" s="1" t="s">
        <v>19</v>
      </c>
      <c r="AE2558" s="2">
        <v>40248</v>
      </c>
    </row>
    <row r="2559" spans="1:31" x14ac:dyDescent="0.25">
      <c r="A2559">
        <f t="shared" si="358"/>
        <v>2558</v>
      </c>
      <c r="B2559" s="1">
        <v>47909</v>
      </c>
      <c r="C2559" s="2">
        <v>40246</v>
      </c>
      <c r="D2559" s="1" t="s">
        <v>36</v>
      </c>
      <c r="E2559" s="1" t="str">
        <f t="shared" si="351"/>
        <v>*</v>
      </c>
      <c r="F2559" s="1" t="str">
        <f t="shared" si="352"/>
        <v>*</v>
      </c>
      <c r="G2559" s="1" t="str">
        <f t="shared" si="353"/>
        <v>*</v>
      </c>
      <c r="J2559" s="1" t="str">
        <f t="shared" si="354"/>
        <v>*</v>
      </c>
      <c r="P2559" s="1">
        <v>22</v>
      </c>
      <c r="Q2559" s="1">
        <f t="shared" si="359"/>
        <v>3.5000000000000003E-2</v>
      </c>
      <c r="T2559" s="4">
        <v>220.26</v>
      </c>
      <c r="U2559" s="9">
        <f t="shared" si="355"/>
        <v>0</v>
      </c>
      <c r="V2559" s="4">
        <f t="shared" si="356"/>
        <v>10.011818181818182</v>
      </c>
      <c r="W2559" s="1" t="s">
        <v>21</v>
      </c>
      <c r="X2559" s="1">
        <v>4.68</v>
      </c>
      <c r="Y2559" s="4">
        <f t="shared" si="357"/>
        <v>224.94</v>
      </c>
      <c r="Z2559" s="1" t="s">
        <v>54</v>
      </c>
      <c r="AA2559" s="1" t="s">
        <v>37</v>
      </c>
      <c r="AB2559" s="1" t="s">
        <v>29</v>
      </c>
      <c r="AC2559" s="1" t="s">
        <v>45</v>
      </c>
      <c r="AD2559" s="1" t="s">
        <v>41</v>
      </c>
      <c r="AE2559" s="2">
        <v>40247</v>
      </c>
    </row>
    <row r="2560" spans="1:31" x14ac:dyDescent="0.25">
      <c r="A2560">
        <f t="shared" si="358"/>
        <v>2559</v>
      </c>
      <c r="B2560" s="1">
        <v>47909</v>
      </c>
      <c r="C2560" s="2">
        <v>40246</v>
      </c>
      <c r="D2560" s="1" t="s">
        <v>36</v>
      </c>
      <c r="E2560" s="1" t="str">
        <f t="shared" si="351"/>
        <v>*</v>
      </c>
      <c r="F2560" s="1" t="str">
        <f t="shared" si="352"/>
        <v>*</v>
      </c>
      <c r="G2560" s="1" t="str">
        <f t="shared" si="353"/>
        <v>*</v>
      </c>
      <c r="J2560" s="1" t="str">
        <f t="shared" si="354"/>
        <v>*</v>
      </c>
      <c r="P2560" s="1">
        <v>38</v>
      </c>
      <c r="Q2560" s="1">
        <f t="shared" si="359"/>
        <v>0.04</v>
      </c>
      <c r="T2560" s="4">
        <v>185.19</v>
      </c>
      <c r="U2560" s="9">
        <f t="shared" si="355"/>
        <v>0</v>
      </c>
      <c r="V2560" s="4">
        <f t="shared" si="356"/>
        <v>4.8734210526315787</v>
      </c>
      <c r="W2560" s="1" t="s">
        <v>21</v>
      </c>
      <c r="X2560" s="1">
        <v>7.44</v>
      </c>
      <c r="Y2560" s="4">
        <f t="shared" si="357"/>
        <v>192.63</v>
      </c>
      <c r="Z2560" s="1" t="s">
        <v>54</v>
      </c>
      <c r="AA2560" s="1" t="s">
        <v>37</v>
      </c>
      <c r="AB2560" s="1" t="s">
        <v>29</v>
      </c>
      <c r="AC2560" s="1" t="s">
        <v>40</v>
      </c>
      <c r="AD2560" s="1" t="s">
        <v>19</v>
      </c>
      <c r="AE2560" s="2">
        <v>40246</v>
      </c>
    </row>
    <row r="2561" spans="1:31" x14ac:dyDescent="0.25">
      <c r="A2561">
        <f t="shared" si="358"/>
        <v>2560</v>
      </c>
      <c r="B2561" s="1">
        <v>48263</v>
      </c>
      <c r="C2561" s="2">
        <v>40246</v>
      </c>
      <c r="D2561" s="1" t="s">
        <v>36</v>
      </c>
      <c r="E2561" s="1" t="str">
        <f t="shared" si="351"/>
        <v>*</v>
      </c>
      <c r="F2561" s="1" t="str">
        <f t="shared" si="352"/>
        <v>*</v>
      </c>
      <c r="G2561" s="1" t="str">
        <f t="shared" si="353"/>
        <v>*</v>
      </c>
      <c r="J2561" s="1" t="str">
        <f t="shared" si="354"/>
        <v>*</v>
      </c>
      <c r="P2561" s="1">
        <v>28</v>
      </c>
      <c r="Q2561" s="1">
        <f t="shared" si="359"/>
        <v>3.5000000000000003E-2</v>
      </c>
      <c r="T2561" s="4">
        <v>164.22</v>
      </c>
      <c r="U2561" s="9">
        <f t="shared" si="355"/>
        <v>0</v>
      </c>
      <c r="V2561" s="4">
        <f t="shared" si="356"/>
        <v>5.8650000000000002</v>
      </c>
      <c r="W2561" s="1" t="s">
        <v>21</v>
      </c>
      <c r="X2561" s="1">
        <v>7.5</v>
      </c>
      <c r="Y2561" s="4">
        <f t="shared" si="357"/>
        <v>171.72</v>
      </c>
      <c r="Z2561" s="1" t="s">
        <v>53</v>
      </c>
      <c r="AA2561" s="1" t="s">
        <v>16</v>
      </c>
      <c r="AB2561" s="1" t="s">
        <v>29</v>
      </c>
      <c r="AC2561" s="1" t="s">
        <v>40</v>
      </c>
      <c r="AD2561" s="1" t="s">
        <v>19</v>
      </c>
      <c r="AE2561" s="2">
        <v>40247</v>
      </c>
    </row>
    <row r="2562" spans="1:31" x14ac:dyDescent="0.25">
      <c r="A2562">
        <f t="shared" si="358"/>
        <v>2561</v>
      </c>
      <c r="B2562" s="1">
        <v>43367</v>
      </c>
      <c r="C2562" s="2">
        <v>40246</v>
      </c>
      <c r="D2562" s="1" t="s">
        <v>32</v>
      </c>
      <c r="E2562" s="1" t="str">
        <f t="shared" si="351"/>
        <v>***</v>
      </c>
      <c r="F2562" s="1" t="str">
        <f t="shared" si="352"/>
        <v>***</v>
      </c>
      <c r="G2562" s="1" t="str">
        <f t="shared" si="353"/>
        <v>***</v>
      </c>
      <c r="J2562" s="1" t="str">
        <f t="shared" si="354"/>
        <v>***</v>
      </c>
      <c r="P2562" s="1">
        <v>16</v>
      </c>
      <c r="Q2562" s="1">
        <f t="shared" si="359"/>
        <v>0.02</v>
      </c>
      <c r="T2562" s="4">
        <v>139.37</v>
      </c>
      <c r="U2562" s="9">
        <f t="shared" si="355"/>
        <v>0</v>
      </c>
      <c r="V2562" s="4">
        <f t="shared" si="356"/>
        <v>8.7106250000000003</v>
      </c>
      <c r="W2562" s="1" t="s">
        <v>14</v>
      </c>
      <c r="X2562" s="1">
        <v>2.64</v>
      </c>
      <c r="Y2562" s="4">
        <f t="shared" si="357"/>
        <v>142.01</v>
      </c>
      <c r="Z2562" s="1" t="s">
        <v>22</v>
      </c>
      <c r="AA2562" s="1" t="s">
        <v>23</v>
      </c>
      <c r="AB2562" s="1" t="s">
        <v>29</v>
      </c>
      <c r="AC2562" s="1" t="s">
        <v>45</v>
      </c>
      <c r="AD2562" s="1" t="s">
        <v>41</v>
      </c>
      <c r="AE2562" s="2">
        <v>40247</v>
      </c>
    </row>
    <row r="2563" spans="1:31" x14ac:dyDescent="0.25">
      <c r="A2563">
        <f t="shared" si="358"/>
        <v>2562</v>
      </c>
      <c r="B2563" s="1">
        <v>48263</v>
      </c>
      <c r="C2563" s="2">
        <v>40246</v>
      </c>
      <c r="D2563" s="1" t="s">
        <v>36</v>
      </c>
      <c r="E2563" s="1" t="str">
        <f t="shared" ref="E2563:E2626" si="360">IF(D2563="Critical","***","*")</f>
        <v>*</v>
      </c>
      <c r="F2563" s="1" t="str">
        <f t="shared" ref="F2563:F2626" si="361">IF(D2563="Critical","***",IF(D2563="High","**","*"))</f>
        <v>*</v>
      </c>
      <c r="G2563" s="1" t="str">
        <f t="shared" ref="G2563:G2626" si="362">VLOOKUP(D2563,$H$6:$I$10,2,FALSE)</f>
        <v>*</v>
      </c>
      <c r="J2563" s="1" t="str">
        <f t="shared" ref="J2563:J2626" si="363">HLOOKUP(D2563,$K$5:$O$6,2,FALSE)</f>
        <v>*</v>
      </c>
      <c r="P2563" s="1">
        <v>25</v>
      </c>
      <c r="Q2563" s="1">
        <f t="shared" si="359"/>
        <v>3.5000000000000003E-2</v>
      </c>
      <c r="T2563" s="4">
        <v>135.91</v>
      </c>
      <c r="U2563" s="9">
        <f t="shared" ref="U2563:U2626" si="364">IF(T2563&gt;1000,1,0)</f>
        <v>0</v>
      </c>
      <c r="V2563" s="4">
        <f t="shared" ref="V2563:V2626" si="365">T2563/P2563</f>
        <v>5.4363999999999999</v>
      </c>
      <c r="W2563" s="1" t="s">
        <v>21</v>
      </c>
      <c r="X2563" s="1">
        <v>1.21</v>
      </c>
      <c r="Y2563" s="4">
        <f t="shared" ref="Y2563:Y2626" si="366">X2563+T2563</f>
        <v>137.12</v>
      </c>
      <c r="Z2563" s="1" t="s">
        <v>22</v>
      </c>
      <c r="AA2563" s="1" t="s">
        <v>16</v>
      </c>
      <c r="AB2563" s="1" t="s">
        <v>29</v>
      </c>
      <c r="AC2563" s="1" t="s">
        <v>40</v>
      </c>
      <c r="AD2563" s="1" t="s">
        <v>31</v>
      </c>
      <c r="AE2563" s="2">
        <v>40247</v>
      </c>
    </row>
    <row r="2564" spans="1:31" x14ac:dyDescent="0.25">
      <c r="A2564">
        <f t="shared" ref="A2564:A2627" si="367">A2563+1</f>
        <v>2563</v>
      </c>
      <c r="B2564" s="1">
        <v>44897</v>
      </c>
      <c r="C2564" s="2">
        <v>40246</v>
      </c>
      <c r="D2564" s="1" t="s">
        <v>20</v>
      </c>
      <c r="E2564" s="1" t="str">
        <f t="shared" si="360"/>
        <v>*</v>
      </c>
      <c r="F2564" s="1" t="str">
        <f t="shared" si="361"/>
        <v>**</v>
      </c>
      <c r="G2564" s="1" t="str">
        <f t="shared" si="362"/>
        <v>**</v>
      </c>
      <c r="J2564" s="1" t="str">
        <f t="shared" si="363"/>
        <v>**</v>
      </c>
      <c r="P2564" s="1">
        <v>11</v>
      </c>
      <c r="Q2564" s="1">
        <f t="shared" ref="Q2564:Q2627" si="368">VLOOKUP(P2564,$R$5:$S$10,2,TRUE)</f>
        <v>0.02</v>
      </c>
      <c r="T2564" s="4">
        <v>85.62</v>
      </c>
      <c r="U2564" s="9">
        <f t="shared" si="364"/>
        <v>0</v>
      </c>
      <c r="V2564" s="4">
        <f t="shared" si="365"/>
        <v>7.7836363636363641</v>
      </c>
      <c r="W2564" s="1" t="s">
        <v>21</v>
      </c>
      <c r="X2564" s="1">
        <v>11.15</v>
      </c>
      <c r="Y2564" s="4">
        <f t="shared" si="366"/>
        <v>96.77000000000001</v>
      </c>
      <c r="Z2564" s="1" t="s">
        <v>49</v>
      </c>
      <c r="AA2564" s="1" t="s">
        <v>16</v>
      </c>
      <c r="AB2564" s="1" t="s">
        <v>29</v>
      </c>
      <c r="AC2564" s="1" t="s">
        <v>40</v>
      </c>
      <c r="AD2564" s="1" t="s">
        <v>19</v>
      </c>
      <c r="AE2564" s="2">
        <v>40248</v>
      </c>
    </row>
    <row r="2565" spans="1:31" x14ac:dyDescent="0.25">
      <c r="A2565">
        <f t="shared" si="367"/>
        <v>2564</v>
      </c>
      <c r="B2565" s="1">
        <v>43367</v>
      </c>
      <c r="C2565" s="2">
        <v>40246</v>
      </c>
      <c r="D2565" s="1" t="s">
        <v>32</v>
      </c>
      <c r="E2565" s="1" t="str">
        <f t="shared" si="360"/>
        <v>***</v>
      </c>
      <c r="F2565" s="1" t="str">
        <f t="shared" si="361"/>
        <v>***</v>
      </c>
      <c r="G2565" s="1" t="str">
        <f t="shared" si="362"/>
        <v>***</v>
      </c>
      <c r="J2565" s="1" t="str">
        <f t="shared" si="363"/>
        <v>***</v>
      </c>
      <c r="P2565" s="1">
        <v>3</v>
      </c>
      <c r="Q2565" s="1">
        <f t="shared" si="368"/>
        <v>0.01</v>
      </c>
      <c r="T2565" s="4">
        <v>23.38</v>
      </c>
      <c r="U2565" s="9">
        <f t="shared" si="364"/>
        <v>0</v>
      </c>
      <c r="V2565" s="4">
        <f t="shared" si="365"/>
        <v>7.793333333333333</v>
      </c>
      <c r="W2565" s="1" t="s">
        <v>21</v>
      </c>
      <c r="X2565" s="1">
        <v>5.14</v>
      </c>
      <c r="Y2565" s="4">
        <f t="shared" si="366"/>
        <v>28.52</v>
      </c>
      <c r="Z2565" s="1" t="s">
        <v>22</v>
      </c>
      <c r="AA2565" s="1" t="s">
        <v>23</v>
      </c>
      <c r="AB2565" s="1" t="s">
        <v>29</v>
      </c>
      <c r="AC2565" s="1" t="s">
        <v>40</v>
      </c>
      <c r="AD2565" s="1" t="s">
        <v>19</v>
      </c>
      <c r="AE2565" s="2">
        <v>40249</v>
      </c>
    </row>
    <row r="2566" spans="1:31" x14ac:dyDescent="0.25">
      <c r="A2566">
        <f t="shared" si="367"/>
        <v>2565</v>
      </c>
      <c r="B2566" s="1">
        <v>52098</v>
      </c>
      <c r="C2566" s="2">
        <v>40247</v>
      </c>
      <c r="D2566" s="1" t="s">
        <v>36</v>
      </c>
      <c r="E2566" s="1" t="str">
        <f t="shared" si="360"/>
        <v>*</v>
      </c>
      <c r="F2566" s="1" t="str">
        <f t="shared" si="361"/>
        <v>*</v>
      </c>
      <c r="G2566" s="1" t="str">
        <f t="shared" si="362"/>
        <v>*</v>
      </c>
      <c r="J2566" s="1" t="str">
        <f t="shared" si="363"/>
        <v>*</v>
      </c>
      <c r="P2566" s="1">
        <v>19</v>
      </c>
      <c r="Q2566" s="1">
        <f t="shared" si="368"/>
        <v>0.02</v>
      </c>
      <c r="T2566" s="4">
        <v>812.06</v>
      </c>
      <c r="U2566" s="9">
        <f t="shared" si="364"/>
        <v>0</v>
      </c>
      <c r="V2566" s="4">
        <f t="shared" si="365"/>
        <v>42.739999999999995</v>
      </c>
      <c r="W2566" s="1" t="s">
        <v>21</v>
      </c>
      <c r="X2566" s="1">
        <v>10.55</v>
      </c>
      <c r="Y2566" s="4">
        <f t="shared" si="366"/>
        <v>822.6099999999999</v>
      </c>
      <c r="Z2566" s="1" t="s">
        <v>22</v>
      </c>
      <c r="AA2566" s="1" t="s">
        <v>28</v>
      </c>
      <c r="AB2566" s="1" t="s">
        <v>17</v>
      </c>
      <c r="AC2566" s="1" t="s">
        <v>34</v>
      </c>
      <c r="AD2566" s="1" t="s">
        <v>35</v>
      </c>
      <c r="AE2566" s="2">
        <v>40247</v>
      </c>
    </row>
    <row r="2567" spans="1:31" x14ac:dyDescent="0.25">
      <c r="A2567">
        <f t="shared" si="367"/>
        <v>2566</v>
      </c>
      <c r="B2567" s="1">
        <v>4737</v>
      </c>
      <c r="C2567" s="2">
        <v>40247</v>
      </c>
      <c r="D2567" s="1" t="s">
        <v>27</v>
      </c>
      <c r="E2567" s="1" t="str">
        <f t="shared" si="360"/>
        <v>*</v>
      </c>
      <c r="F2567" s="1" t="str">
        <f t="shared" si="361"/>
        <v>*</v>
      </c>
      <c r="G2567" s="1" t="str">
        <f t="shared" si="362"/>
        <v>*</v>
      </c>
      <c r="J2567" s="1" t="str">
        <f t="shared" si="363"/>
        <v>*</v>
      </c>
      <c r="P2567" s="1">
        <v>49</v>
      </c>
      <c r="Q2567" s="1">
        <f t="shared" si="368"/>
        <v>0.05</v>
      </c>
      <c r="T2567" s="4">
        <v>314.20999999999998</v>
      </c>
      <c r="U2567" s="9">
        <f t="shared" si="364"/>
        <v>0</v>
      </c>
      <c r="V2567" s="4">
        <f t="shared" si="365"/>
        <v>6.4124489795918365</v>
      </c>
      <c r="W2567" s="1" t="s">
        <v>21</v>
      </c>
      <c r="X2567" s="1">
        <v>3.04</v>
      </c>
      <c r="Y2567" s="4">
        <f t="shared" si="366"/>
        <v>317.25</v>
      </c>
      <c r="Z2567" s="1" t="s">
        <v>49</v>
      </c>
      <c r="AA2567" s="1" t="s">
        <v>28</v>
      </c>
      <c r="AB2567" s="1" t="s">
        <v>29</v>
      </c>
      <c r="AC2567" s="1" t="s">
        <v>40</v>
      </c>
      <c r="AD2567" s="1" t="s">
        <v>31</v>
      </c>
      <c r="AE2567" s="2">
        <v>40248</v>
      </c>
    </row>
    <row r="2568" spans="1:31" x14ac:dyDescent="0.25">
      <c r="A2568">
        <f t="shared" si="367"/>
        <v>2567</v>
      </c>
      <c r="B2568" s="1">
        <v>24993</v>
      </c>
      <c r="C2568" s="2">
        <v>40248</v>
      </c>
      <c r="D2568" s="1" t="s">
        <v>20</v>
      </c>
      <c r="E2568" s="1" t="str">
        <f t="shared" si="360"/>
        <v>*</v>
      </c>
      <c r="F2568" s="1" t="str">
        <f t="shared" si="361"/>
        <v>**</v>
      </c>
      <c r="G2568" s="1" t="str">
        <f t="shared" si="362"/>
        <v>**</v>
      </c>
      <c r="J2568" s="1" t="str">
        <f t="shared" si="363"/>
        <v>**</v>
      </c>
      <c r="P2568" s="1">
        <v>36</v>
      </c>
      <c r="Q2568" s="1">
        <f t="shared" si="368"/>
        <v>0.04</v>
      </c>
      <c r="T2568" s="4">
        <v>1561.2204999999999</v>
      </c>
      <c r="U2568" s="9">
        <f t="shared" si="364"/>
        <v>1</v>
      </c>
      <c r="V2568" s="4">
        <f t="shared" si="365"/>
        <v>43.367236111111112</v>
      </c>
      <c r="W2568" s="1" t="s">
        <v>21</v>
      </c>
      <c r="X2568" s="1">
        <v>2.5</v>
      </c>
      <c r="Y2568" s="4">
        <f t="shared" si="366"/>
        <v>1563.7204999999999</v>
      </c>
      <c r="Z2568" s="1" t="s">
        <v>49</v>
      </c>
      <c r="AA2568" s="1" t="s">
        <v>23</v>
      </c>
      <c r="AB2568" s="1" t="s">
        <v>24</v>
      </c>
      <c r="AC2568" s="1" t="s">
        <v>25</v>
      </c>
      <c r="AD2568" s="1" t="s">
        <v>41</v>
      </c>
      <c r="AE2568" s="2">
        <v>40250</v>
      </c>
    </row>
    <row r="2569" spans="1:31" x14ac:dyDescent="0.25">
      <c r="A2569">
        <f t="shared" si="367"/>
        <v>2568</v>
      </c>
      <c r="B2569" s="1">
        <v>42884</v>
      </c>
      <c r="C2569" s="2">
        <v>40249</v>
      </c>
      <c r="D2569" s="1" t="s">
        <v>27</v>
      </c>
      <c r="E2569" s="1" t="str">
        <f t="shared" si="360"/>
        <v>*</v>
      </c>
      <c r="F2569" s="1" t="str">
        <f t="shared" si="361"/>
        <v>*</v>
      </c>
      <c r="G2569" s="1" t="str">
        <f t="shared" si="362"/>
        <v>*</v>
      </c>
      <c r="J2569" s="1" t="str">
        <f t="shared" si="363"/>
        <v>*</v>
      </c>
      <c r="P2569" s="1">
        <v>29</v>
      </c>
      <c r="Q2569" s="1">
        <f t="shared" si="368"/>
        <v>3.5000000000000003E-2</v>
      </c>
      <c r="T2569" s="4">
        <v>12098.87</v>
      </c>
      <c r="U2569" s="9">
        <f t="shared" si="364"/>
        <v>1</v>
      </c>
      <c r="V2569" s="4">
        <f t="shared" si="365"/>
        <v>417.20241379310346</v>
      </c>
      <c r="W2569" s="1" t="s">
        <v>33</v>
      </c>
      <c r="X2569" s="1">
        <v>42.52</v>
      </c>
      <c r="Y2569" s="4">
        <f t="shared" si="366"/>
        <v>12141.390000000001</v>
      </c>
      <c r="Z2569" s="1" t="s">
        <v>64</v>
      </c>
      <c r="AA2569" s="1" t="s">
        <v>16</v>
      </c>
      <c r="AB2569" s="1" t="s">
        <v>17</v>
      </c>
      <c r="AC2569" s="1" t="s">
        <v>52</v>
      </c>
      <c r="AD2569" s="1" t="s">
        <v>59</v>
      </c>
      <c r="AE2569" s="2">
        <v>40249</v>
      </c>
    </row>
    <row r="2570" spans="1:31" x14ac:dyDescent="0.25">
      <c r="A2570">
        <f t="shared" si="367"/>
        <v>2569</v>
      </c>
      <c r="B2570" s="1">
        <v>40804</v>
      </c>
      <c r="C2570" s="2">
        <v>40249</v>
      </c>
      <c r="D2570" s="1" t="s">
        <v>36</v>
      </c>
      <c r="E2570" s="1" t="str">
        <f t="shared" si="360"/>
        <v>*</v>
      </c>
      <c r="F2570" s="1" t="str">
        <f t="shared" si="361"/>
        <v>*</v>
      </c>
      <c r="G2570" s="1" t="str">
        <f t="shared" si="362"/>
        <v>*</v>
      </c>
      <c r="J2570" s="1" t="str">
        <f t="shared" si="363"/>
        <v>*</v>
      </c>
      <c r="P2570" s="1">
        <v>36</v>
      </c>
      <c r="Q2570" s="1">
        <f t="shared" si="368"/>
        <v>0.04</v>
      </c>
      <c r="T2570" s="4">
        <v>4273.8</v>
      </c>
      <c r="U2570" s="9">
        <f t="shared" si="364"/>
        <v>1</v>
      </c>
      <c r="V2570" s="4">
        <f t="shared" si="365"/>
        <v>118.71666666666667</v>
      </c>
      <c r="W2570" s="1" t="s">
        <v>33</v>
      </c>
      <c r="X2570" s="1">
        <v>70.2</v>
      </c>
      <c r="Y2570" s="4">
        <f t="shared" si="366"/>
        <v>4344</v>
      </c>
      <c r="Z2570" s="1" t="s">
        <v>39</v>
      </c>
      <c r="AA2570" s="1" t="s">
        <v>16</v>
      </c>
      <c r="AB2570" s="1" t="s">
        <v>17</v>
      </c>
      <c r="AC2570" s="1" t="s">
        <v>34</v>
      </c>
      <c r="AD2570" s="1" t="s">
        <v>35</v>
      </c>
      <c r="AE2570" s="2">
        <v>40251</v>
      </c>
    </row>
    <row r="2571" spans="1:31" x14ac:dyDescent="0.25">
      <c r="A2571">
        <f t="shared" si="367"/>
        <v>2570</v>
      </c>
      <c r="B2571" s="1">
        <v>15234</v>
      </c>
      <c r="C2571" s="2">
        <v>40249</v>
      </c>
      <c r="D2571" s="1" t="s">
        <v>27</v>
      </c>
      <c r="E2571" s="1" t="str">
        <f t="shared" si="360"/>
        <v>*</v>
      </c>
      <c r="F2571" s="1" t="str">
        <f t="shared" si="361"/>
        <v>*</v>
      </c>
      <c r="G2571" s="1" t="str">
        <f t="shared" si="362"/>
        <v>*</v>
      </c>
      <c r="J2571" s="1" t="str">
        <f t="shared" si="363"/>
        <v>*</v>
      </c>
      <c r="P2571" s="1">
        <v>21</v>
      </c>
      <c r="Q2571" s="1">
        <f t="shared" si="368"/>
        <v>3.5000000000000003E-2</v>
      </c>
      <c r="T2571" s="4">
        <v>2185.9535000000001</v>
      </c>
      <c r="U2571" s="9">
        <f t="shared" si="364"/>
        <v>1</v>
      </c>
      <c r="V2571" s="4">
        <f t="shared" si="365"/>
        <v>104.09302380952381</v>
      </c>
      <c r="W2571" s="1" t="s">
        <v>21</v>
      </c>
      <c r="X2571" s="1">
        <v>8.99</v>
      </c>
      <c r="Y2571" s="4">
        <f t="shared" si="366"/>
        <v>2194.9434999999999</v>
      </c>
      <c r="Z2571" s="1" t="s">
        <v>51</v>
      </c>
      <c r="AA2571" s="1" t="s">
        <v>16</v>
      </c>
      <c r="AB2571" s="1" t="s">
        <v>24</v>
      </c>
      <c r="AC2571" s="1" t="s">
        <v>25</v>
      </c>
      <c r="AD2571" s="1" t="s">
        <v>19</v>
      </c>
      <c r="AE2571" s="2">
        <v>40250</v>
      </c>
    </row>
    <row r="2572" spans="1:31" x14ac:dyDescent="0.25">
      <c r="A2572">
        <f t="shared" si="367"/>
        <v>2571</v>
      </c>
      <c r="B2572" s="1">
        <v>15234</v>
      </c>
      <c r="C2572" s="2">
        <v>40249</v>
      </c>
      <c r="D2572" s="1" t="s">
        <v>27</v>
      </c>
      <c r="E2572" s="1" t="str">
        <f t="shared" si="360"/>
        <v>*</v>
      </c>
      <c r="F2572" s="1" t="str">
        <f t="shared" si="361"/>
        <v>*</v>
      </c>
      <c r="G2572" s="1" t="str">
        <f t="shared" si="362"/>
        <v>*</v>
      </c>
      <c r="J2572" s="1" t="str">
        <f t="shared" si="363"/>
        <v>*</v>
      </c>
      <c r="P2572" s="1">
        <v>12</v>
      </c>
      <c r="Q2572" s="1">
        <f t="shared" si="368"/>
        <v>0.02</v>
      </c>
      <c r="T2572" s="4">
        <v>1323.5435</v>
      </c>
      <c r="U2572" s="9">
        <f t="shared" si="364"/>
        <v>1</v>
      </c>
      <c r="V2572" s="4">
        <f t="shared" si="365"/>
        <v>110.29529166666667</v>
      </c>
      <c r="W2572" s="1" t="s">
        <v>14</v>
      </c>
      <c r="X2572" s="1">
        <v>8.08</v>
      </c>
      <c r="Y2572" s="4">
        <f t="shared" si="366"/>
        <v>1331.6234999999999</v>
      </c>
      <c r="Z2572" s="1" t="s">
        <v>51</v>
      </c>
      <c r="AA2572" s="1" t="s">
        <v>16</v>
      </c>
      <c r="AB2572" s="1" t="s">
        <v>24</v>
      </c>
      <c r="AC2572" s="1" t="s">
        <v>25</v>
      </c>
      <c r="AD2572" s="1" t="s">
        <v>19</v>
      </c>
      <c r="AE2572" s="2">
        <v>40250</v>
      </c>
    </row>
    <row r="2573" spans="1:31" x14ac:dyDescent="0.25">
      <c r="A2573">
        <f t="shared" si="367"/>
        <v>2572</v>
      </c>
      <c r="B2573" s="1">
        <v>1412</v>
      </c>
      <c r="C2573" s="2">
        <v>40249</v>
      </c>
      <c r="D2573" s="1" t="s">
        <v>27</v>
      </c>
      <c r="E2573" s="1" t="str">
        <f t="shared" si="360"/>
        <v>*</v>
      </c>
      <c r="F2573" s="1" t="str">
        <f t="shared" si="361"/>
        <v>*</v>
      </c>
      <c r="G2573" s="1" t="str">
        <f t="shared" si="362"/>
        <v>*</v>
      </c>
      <c r="J2573" s="1" t="str">
        <f t="shared" si="363"/>
        <v>*</v>
      </c>
      <c r="P2573" s="1">
        <v>21</v>
      </c>
      <c r="Q2573" s="1">
        <f t="shared" si="368"/>
        <v>3.5000000000000003E-2</v>
      </c>
      <c r="T2573" s="4">
        <v>97.48</v>
      </c>
      <c r="U2573" s="9">
        <f t="shared" si="364"/>
        <v>0</v>
      </c>
      <c r="V2573" s="4">
        <f t="shared" si="365"/>
        <v>4.6419047619047618</v>
      </c>
      <c r="W2573" s="1" t="s">
        <v>21</v>
      </c>
      <c r="X2573" s="1">
        <v>0.7</v>
      </c>
      <c r="Y2573" s="4">
        <f t="shared" si="366"/>
        <v>98.18</v>
      </c>
      <c r="Z2573" s="1" t="s">
        <v>60</v>
      </c>
      <c r="AA2573" s="1" t="s">
        <v>16</v>
      </c>
      <c r="AB2573" s="1" t="s">
        <v>29</v>
      </c>
      <c r="AC2573" s="1" t="s">
        <v>61</v>
      </c>
      <c r="AD2573" s="1" t="s">
        <v>31</v>
      </c>
      <c r="AE2573" s="2">
        <v>40251</v>
      </c>
    </row>
    <row r="2574" spans="1:31" x14ac:dyDescent="0.25">
      <c r="A2574">
        <f t="shared" si="367"/>
        <v>2573</v>
      </c>
      <c r="B2574" s="1">
        <v>1412</v>
      </c>
      <c r="C2574" s="2">
        <v>40249</v>
      </c>
      <c r="D2574" s="1" t="s">
        <v>27</v>
      </c>
      <c r="E2574" s="1" t="str">
        <f t="shared" si="360"/>
        <v>*</v>
      </c>
      <c r="F2574" s="1" t="str">
        <f t="shared" si="361"/>
        <v>*</v>
      </c>
      <c r="G2574" s="1" t="str">
        <f t="shared" si="362"/>
        <v>*</v>
      </c>
      <c r="J2574" s="1" t="str">
        <f t="shared" si="363"/>
        <v>*</v>
      </c>
      <c r="P2574" s="1">
        <v>13</v>
      </c>
      <c r="Q2574" s="1">
        <f t="shared" si="368"/>
        <v>0.02</v>
      </c>
      <c r="T2574" s="4">
        <v>59.03</v>
      </c>
      <c r="U2574" s="9">
        <f t="shared" si="364"/>
        <v>0</v>
      </c>
      <c r="V2574" s="4">
        <f t="shared" si="365"/>
        <v>4.5407692307692304</v>
      </c>
      <c r="W2574" s="1" t="s">
        <v>14</v>
      </c>
      <c r="X2574" s="1">
        <v>0.5</v>
      </c>
      <c r="Y2574" s="4">
        <f t="shared" si="366"/>
        <v>59.53</v>
      </c>
      <c r="Z2574" s="1" t="s">
        <v>60</v>
      </c>
      <c r="AA2574" s="1" t="s">
        <v>16</v>
      </c>
      <c r="AB2574" s="1" t="s">
        <v>29</v>
      </c>
      <c r="AC2574" s="1" t="s">
        <v>58</v>
      </c>
      <c r="AD2574" s="1" t="s">
        <v>19</v>
      </c>
      <c r="AE2574" s="2">
        <v>40251</v>
      </c>
    </row>
    <row r="2575" spans="1:31" x14ac:dyDescent="0.25">
      <c r="A2575">
        <f t="shared" si="367"/>
        <v>2574</v>
      </c>
      <c r="B2575" s="1">
        <v>2149</v>
      </c>
      <c r="C2575" s="2">
        <v>40249</v>
      </c>
      <c r="D2575" s="1" t="s">
        <v>13</v>
      </c>
      <c r="E2575" s="1" t="str">
        <f t="shared" si="360"/>
        <v>*</v>
      </c>
      <c r="F2575" s="1" t="str">
        <f t="shared" si="361"/>
        <v>*</v>
      </c>
      <c r="G2575" s="1" t="str">
        <f t="shared" si="362"/>
        <v>*</v>
      </c>
      <c r="J2575" s="1" t="str">
        <f t="shared" si="363"/>
        <v>*</v>
      </c>
      <c r="P2575" s="1">
        <v>4</v>
      </c>
      <c r="Q2575" s="1">
        <f t="shared" si="368"/>
        <v>0.01</v>
      </c>
      <c r="T2575" s="4">
        <v>43.56</v>
      </c>
      <c r="U2575" s="9">
        <f t="shared" si="364"/>
        <v>0</v>
      </c>
      <c r="V2575" s="4">
        <f t="shared" si="365"/>
        <v>10.89</v>
      </c>
      <c r="W2575" s="1" t="s">
        <v>21</v>
      </c>
      <c r="X2575" s="1">
        <v>4.93</v>
      </c>
      <c r="Y2575" s="4">
        <f t="shared" si="366"/>
        <v>48.49</v>
      </c>
      <c r="Z2575" s="1" t="s">
        <v>54</v>
      </c>
      <c r="AA2575" s="1" t="s">
        <v>16</v>
      </c>
      <c r="AB2575" s="1" t="s">
        <v>17</v>
      </c>
      <c r="AC2575" s="1" t="s">
        <v>18</v>
      </c>
      <c r="AD2575" s="1" t="s">
        <v>19</v>
      </c>
      <c r="AE2575" s="2">
        <v>40253</v>
      </c>
    </row>
    <row r="2576" spans="1:31" x14ac:dyDescent="0.25">
      <c r="A2576">
        <f t="shared" si="367"/>
        <v>2575</v>
      </c>
      <c r="B2576" s="1">
        <v>29957</v>
      </c>
      <c r="C2576" s="2">
        <v>40250</v>
      </c>
      <c r="D2576" s="1" t="s">
        <v>32</v>
      </c>
      <c r="E2576" s="1" t="str">
        <f t="shared" si="360"/>
        <v>***</v>
      </c>
      <c r="F2576" s="1" t="str">
        <f t="shared" si="361"/>
        <v>***</v>
      </c>
      <c r="G2576" s="1" t="str">
        <f t="shared" si="362"/>
        <v>***</v>
      </c>
      <c r="J2576" s="1" t="str">
        <f t="shared" si="363"/>
        <v>***</v>
      </c>
      <c r="P2576" s="1">
        <v>28</v>
      </c>
      <c r="Q2576" s="1">
        <f t="shared" si="368"/>
        <v>3.5000000000000003E-2</v>
      </c>
      <c r="T2576" s="4">
        <v>2555.37</v>
      </c>
      <c r="U2576" s="9">
        <f t="shared" si="364"/>
        <v>1</v>
      </c>
      <c r="V2576" s="4">
        <f t="shared" si="365"/>
        <v>91.263214285714284</v>
      </c>
      <c r="W2576" s="1" t="s">
        <v>33</v>
      </c>
      <c r="X2576" s="1">
        <v>58.2</v>
      </c>
      <c r="Y2576" s="4">
        <f t="shared" si="366"/>
        <v>2613.5699999999997</v>
      </c>
      <c r="Z2576" s="1" t="s">
        <v>51</v>
      </c>
      <c r="AA2576" s="1" t="s">
        <v>28</v>
      </c>
      <c r="AB2576" s="1" t="s">
        <v>17</v>
      </c>
      <c r="AC2576" s="1" t="s">
        <v>34</v>
      </c>
      <c r="AD2576" s="1" t="s">
        <v>35</v>
      </c>
      <c r="AE2576" s="2">
        <v>40251</v>
      </c>
    </row>
    <row r="2577" spans="1:31" x14ac:dyDescent="0.25">
      <c r="A2577">
        <f t="shared" si="367"/>
        <v>2576</v>
      </c>
      <c r="B2577" s="1">
        <v>7938</v>
      </c>
      <c r="C2577" s="2">
        <v>40250</v>
      </c>
      <c r="D2577" s="1" t="s">
        <v>36</v>
      </c>
      <c r="E2577" s="1" t="str">
        <f t="shared" si="360"/>
        <v>*</v>
      </c>
      <c r="F2577" s="1" t="str">
        <f t="shared" si="361"/>
        <v>*</v>
      </c>
      <c r="G2577" s="1" t="str">
        <f t="shared" si="362"/>
        <v>*</v>
      </c>
      <c r="J2577" s="1" t="str">
        <f t="shared" si="363"/>
        <v>*</v>
      </c>
      <c r="P2577" s="1">
        <v>16</v>
      </c>
      <c r="Q2577" s="1">
        <f t="shared" si="368"/>
        <v>0.02</v>
      </c>
      <c r="T2577" s="4">
        <v>2026.05</v>
      </c>
      <c r="U2577" s="9">
        <f t="shared" si="364"/>
        <v>1</v>
      </c>
      <c r="V2577" s="4">
        <f t="shared" si="365"/>
        <v>126.628125</v>
      </c>
      <c r="W2577" s="1" t="s">
        <v>33</v>
      </c>
      <c r="X2577" s="1">
        <v>28.63</v>
      </c>
      <c r="Y2577" s="4">
        <f t="shared" si="366"/>
        <v>2054.6799999999998</v>
      </c>
      <c r="Z2577" s="1" t="s">
        <v>42</v>
      </c>
      <c r="AA2577" s="1" t="s">
        <v>28</v>
      </c>
      <c r="AB2577" s="1" t="s">
        <v>17</v>
      </c>
      <c r="AC2577" s="1" t="s">
        <v>34</v>
      </c>
      <c r="AD2577" s="1" t="s">
        <v>35</v>
      </c>
      <c r="AE2577" s="2">
        <v>40252</v>
      </c>
    </row>
    <row r="2578" spans="1:31" x14ac:dyDescent="0.25">
      <c r="A2578">
        <f t="shared" si="367"/>
        <v>2577</v>
      </c>
      <c r="B2578" s="1">
        <v>29957</v>
      </c>
      <c r="C2578" s="2">
        <v>40250</v>
      </c>
      <c r="D2578" s="1" t="s">
        <v>32</v>
      </c>
      <c r="E2578" s="1" t="str">
        <f t="shared" si="360"/>
        <v>***</v>
      </c>
      <c r="F2578" s="1" t="str">
        <f t="shared" si="361"/>
        <v>***</v>
      </c>
      <c r="G2578" s="1" t="str">
        <f t="shared" si="362"/>
        <v>***</v>
      </c>
      <c r="J2578" s="1" t="str">
        <f t="shared" si="363"/>
        <v>***</v>
      </c>
      <c r="P2578" s="1">
        <v>31</v>
      </c>
      <c r="Q2578" s="1">
        <f t="shared" si="368"/>
        <v>0.04</v>
      </c>
      <c r="T2578" s="4">
        <v>1447.62</v>
      </c>
      <c r="U2578" s="9">
        <f t="shared" si="364"/>
        <v>1</v>
      </c>
      <c r="V2578" s="4">
        <f t="shared" si="365"/>
        <v>46.697419354838708</v>
      </c>
      <c r="W2578" s="1" t="s">
        <v>21</v>
      </c>
      <c r="X2578" s="1">
        <v>7.23</v>
      </c>
      <c r="Y2578" s="4">
        <f t="shared" si="366"/>
        <v>1454.85</v>
      </c>
      <c r="Z2578" s="1" t="s">
        <v>22</v>
      </c>
      <c r="AA2578" s="1" t="s">
        <v>28</v>
      </c>
      <c r="AB2578" s="1" t="s">
        <v>29</v>
      </c>
      <c r="AC2578" s="1" t="s">
        <v>40</v>
      </c>
      <c r="AD2578" s="1" t="s">
        <v>19</v>
      </c>
      <c r="AE2578" s="2">
        <v>40251</v>
      </c>
    </row>
    <row r="2579" spans="1:31" x14ac:dyDescent="0.25">
      <c r="A2579">
        <f t="shared" si="367"/>
        <v>2578</v>
      </c>
      <c r="B2579" s="1">
        <v>33632</v>
      </c>
      <c r="C2579" s="2">
        <v>40250</v>
      </c>
      <c r="D2579" s="1" t="s">
        <v>32</v>
      </c>
      <c r="E2579" s="1" t="str">
        <f t="shared" si="360"/>
        <v>***</v>
      </c>
      <c r="F2579" s="1" t="str">
        <f t="shared" si="361"/>
        <v>***</v>
      </c>
      <c r="G2579" s="1" t="str">
        <f t="shared" si="362"/>
        <v>***</v>
      </c>
      <c r="J2579" s="1" t="str">
        <f t="shared" si="363"/>
        <v>***</v>
      </c>
      <c r="P2579" s="1">
        <v>8</v>
      </c>
      <c r="Q2579" s="1">
        <f t="shared" si="368"/>
        <v>0.01</v>
      </c>
      <c r="T2579" s="4">
        <v>763.64850000000001</v>
      </c>
      <c r="U2579" s="9">
        <f t="shared" si="364"/>
        <v>0</v>
      </c>
      <c r="V2579" s="4">
        <f t="shared" si="365"/>
        <v>95.456062500000002</v>
      </c>
      <c r="W2579" s="1" t="s">
        <v>21</v>
      </c>
      <c r="X2579" s="1">
        <v>5.26</v>
      </c>
      <c r="Y2579" s="4">
        <f t="shared" si="366"/>
        <v>768.9085</v>
      </c>
      <c r="Z2579" s="1" t="s">
        <v>15</v>
      </c>
      <c r="AA2579" s="1" t="s">
        <v>37</v>
      </c>
      <c r="AB2579" s="1" t="s">
        <v>24</v>
      </c>
      <c r="AC2579" s="1" t="s">
        <v>25</v>
      </c>
      <c r="AD2579" s="1" t="s">
        <v>19</v>
      </c>
      <c r="AE2579" s="2">
        <v>40251</v>
      </c>
    </row>
    <row r="2580" spans="1:31" x14ac:dyDescent="0.25">
      <c r="A2580">
        <f t="shared" si="367"/>
        <v>2579</v>
      </c>
      <c r="B2580" s="1">
        <v>43936</v>
      </c>
      <c r="C2580" s="2">
        <v>40250</v>
      </c>
      <c r="D2580" s="1" t="s">
        <v>32</v>
      </c>
      <c r="E2580" s="1" t="str">
        <f t="shared" si="360"/>
        <v>***</v>
      </c>
      <c r="F2580" s="1" t="str">
        <f t="shared" si="361"/>
        <v>***</v>
      </c>
      <c r="G2580" s="1" t="str">
        <f t="shared" si="362"/>
        <v>***</v>
      </c>
      <c r="J2580" s="1" t="str">
        <f t="shared" si="363"/>
        <v>***</v>
      </c>
      <c r="P2580" s="1">
        <v>42</v>
      </c>
      <c r="Q2580" s="1">
        <f t="shared" si="368"/>
        <v>0.05</v>
      </c>
      <c r="T2580" s="4">
        <v>670.65</v>
      </c>
      <c r="U2580" s="9">
        <f t="shared" si="364"/>
        <v>0</v>
      </c>
      <c r="V2580" s="4">
        <f t="shared" si="365"/>
        <v>15.967857142857142</v>
      </c>
      <c r="W2580" s="1" t="s">
        <v>21</v>
      </c>
      <c r="X2580" s="1">
        <v>5.45</v>
      </c>
      <c r="Y2580" s="4">
        <f t="shared" si="366"/>
        <v>676.1</v>
      </c>
      <c r="Z2580" s="1" t="s">
        <v>49</v>
      </c>
      <c r="AA2580" s="1" t="s">
        <v>16</v>
      </c>
      <c r="AB2580" s="1" t="s">
        <v>29</v>
      </c>
      <c r="AC2580" s="1" t="s">
        <v>30</v>
      </c>
      <c r="AD2580" s="1" t="s">
        <v>41</v>
      </c>
      <c r="AE2580" s="2">
        <v>40251</v>
      </c>
    </row>
    <row r="2581" spans="1:31" x14ac:dyDescent="0.25">
      <c r="A2581">
        <f t="shared" si="367"/>
        <v>2580</v>
      </c>
      <c r="B2581" s="1">
        <v>47554</v>
      </c>
      <c r="C2581" s="2">
        <v>40250</v>
      </c>
      <c r="D2581" s="1" t="s">
        <v>13</v>
      </c>
      <c r="E2581" s="1" t="str">
        <f t="shared" si="360"/>
        <v>*</v>
      </c>
      <c r="F2581" s="1" t="str">
        <f t="shared" si="361"/>
        <v>*</v>
      </c>
      <c r="G2581" s="1" t="str">
        <f t="shared" si="362"/>
        <v>*</v>
      </c>
      <c r="J2581" s="1" t="str">
        <f t="shared" si="363"/>
        <v>*</v>
      </c>
      <c r="P2581" s="1">
        <v>9</v>
      </c>
      <c r="Q2581" s="1">
        <f t="shared" si="368"/>
        <v>0.01</v>
      </c>
      <c r="T2581" s="4">
        <v>436.3</v>
      </c>
      <c r="U2581" s="9">
        <f t="shared" si="364"/>
        <v>0</v>
      </c>
      <c r="V2581" s="4">
        <f t="shared" si="365"/>
        <v>48.477777777777781</v>
      </c>
      <c r="W2581" s="1" t="s">
        <v>33</v>
      </c>
      <c r="X2581" s="1">
        <v>14.19</v>
      </c>
      <c r="Y2581" s="4">
        <f t="shared" si="366"/>
        <v>450.49</v>
      </c>
      <c r="Z2581" s="1" t="s">
        <v>49</v>
      </c>
      <c r="AA2581" s="1" t="s">
        <v>28</v>
      </c>
      <c r="AB2581" s="1" t="s">
        <v>17</v>
      </c>
      <c r="AC2581" s="1" t="s">
        <v>34</v>
      </c>
      <c r="AD2581" s="1" t="s">
        <v>35</v>
      </c>
      <c r="AE2581" s="2">
        <v>40250</v>
      </c>
    </row>
    <row r="2582" spans="1:31" x14ac:dyDescent="0.25">
      <c r="A2582">
        <f t="shared" si="367"/>
        <v>2581</v>
      </c>
      <c r="B2582" s="1">
        <v>47554</v>
      </c>
      <c r="C2582" s="2">
        <v>40250</v>
      </c>
      <c r="D2582" s="1" t="s">
        <v>13</v>
      </c>
      <c r="E2582" s="1" t="str">
        <f t="shared" si="360"/>
        <v>*</v>
      </c>
      <c r="F2582" s="1" t="str">
        <f t="shared" si="361"/>
        <v>*</v>
      </c>
      <c r="G2582" s="1" t="str">
        <f t="shared" si="362"/>
        <v>*</v>
      </c>
      <c r="J2582" s="1" t="str">
        <f t="shared" si="363"/>
        <v>*</v>
      </c>
      <c r="P2582" s="1">
        <v>47</v>
      </c>
      <c r="Q2582" s="1">
        <f t="shared" si="368"/>
        <v>0.05</v>
      </c>
      <c r="T2582" s="4">
        <v>364.23</v>
      </c>
      <c r="U2582" s="9">
        <f t="shared" si="364"/>
        <v>0</v>
      </c>
      <c r="V2582" s="4">
        <f t="shared" si="365"/>
        <v>7.7495744680851066</v>
      </c>
      <c r="W2582" s="1" t="s">
        <v>21</v>
      </c>
      <c r="X2582" s="1">
        <v>4</v>
      </c>
      <c r="Y2582" s="4">
        <f t="shared" si="366"/>
        <v>368.23</v>
      </c>
      <c r="Z2582" s="1" t="s">
        <v>49</v>
      </c>
      <c r="AA2582" s="1" t="s">
        <v>28</v>
      </c>
      <c r="AB2582" s="1" t="s">
        <v>17</v>
      </c>
      <c r="AC2582" s="1" t="s">
        <v>18</v>
      </c>
      <c r="AD2582" s="1" t="s">
        <v>31</v>
      </c>
      <c r="AE2582" s="2">
        <v>40257</v>
      </c>
    </row>
    <row r="2583" spans="1:31" x14ac:dyDescent="0.25">
      <c r="A2583">
        <f t="shared" si="367"/>
        <v>2582</v>
      </c>
      <c r="B2583" s="1">
        <v>7938</v>
      </c>
      <c r="C2583" s="2">
        <v>40250</v>
      </c>
      <c r="D2583" s="1" t="s">
        <v>36</v>
      </c>
      <c r="E2583" s="1" t="str">
        <f t="shared" si="360"/>
        <v>*</v>
      </c>
      <c r="F2583" s="1" t="str">
        <f t="shared" si="361"/>
        <v>*</v>
      </c>
      <c r="G2583" s="1" t="str">
        <f t="shared" si="362"/>
        <v>*</v>
      </c>
      <c r="J2583" s="1" t="str">
        <f t="shared" si="363"/>
        <v>*</v>
      </c>
      <c r="P2583" s="1">
        <v>34</v>
      </c>
      <c r="Q2583" s="1">
        <f t="shared" si="368"/>
        <v>0.04</v>
      </c>
      <c r="T2583" s="4">
        <v>334.66</v>
      </c>
      <c r="U2583" s="9">
        <f t="shared" si="364"/>
        <v>0</v>
      </c>
      <c r="V2583" s="4">
        <f t="shared" si="365"/>
        <v>9.842941176470589</v>
      </c>
      <c r="W2583" s="1" t="s">
        <v>21</v>
      </c>
      <c r="X2583" s="1">
        <v>1.0900000000000001</v>
      </c>
      <c r="Y2583" s="4">
        <f t="shared" si="366"/>
        <v>335.75</v>
      </c>
      <c r="Z2583" s="1" t="s">
        <v>64</v>
      </c>
      <c r="AA2583" s="1" t="s">
        <v>28</v>
      </c>
      <c r="AB2583" s="1" t="s">
        <v>29</v>
      </c>
      <c r="AC2583" s="1" t="s">
        <v>30</v>
      </c>
      <c r="AD2583" s="1" t="s">
        <v>31</v>
      </c>
      <c r="AE2583" s="2">
        <v>40251</v>
      </c>
    </row>
    <row r="2584" spans="1:31" x14ac:dyDescent="0.25">
      <c r="A2584">
        <f t="shared" si="367"/>
        <v>2583</v>
      </c>
      <c r="B2584" s="1">
        <v>7938</v>
      </c>
      <c r="C2584" s="2">
        <v>40250</v>
      </c>
      <c r="D2584" s="1" t="s">
        <v>36</v>
      </c>
      <c r="E2584" s="1" t="str">
        <f t="shared" si="360"/>
        <v>*</v>
      </c>
      <c r="F2584" s="1" t="str">
        <f t="shared" si="361"/>
        <v>*</v>
      </c>
      <c r="G2584" s="1" t="str">
        <f t="shared" si="362"/>
        <v>*</v>
      </c>
      <c r="J2584" s="1" t="str">
        <f t="shared" si="363"/>
        <v>*</v>
      </c>
      <c r="P2584" s="1">
        <v>23</v>
      </c>
      <c r="Q2584" s="1">
        <f t="shared" si="368"/>
        <v>3.5000000000000003E-2</v>
      </c>
      <c r="T2584" s="4">
        <v>139.19</v>
      </c>
      <c r="U2584" s="9">
        <f t="shared" si="364"/>
        <v>0</v>
      </c>
      <c r="V2584" s="4">
        <f t="shared" si="365"/>
        <v>6.0517391304347825</v>
      </c>
      <c r="W2584" s="1" t="s">
        <v>21</v>
      </c>
      <c r="X2584" s="1">
        <v>7.15</v>
      </c>
      <c r="Y2584" s="4">
        <f t="shared" si="366"/>
        <v>146.34</v>
      </c>
      <c r="Z2584" s="1" t="s">
        <v>44</v>
      </c>
      <c r="AA2584" s="1" t="s">
        <v>28</v>
      </c>
      <c r="AB2584" s="1" t="s">
        <v>29</v>
      </c>
      <c r="AC2584" s="1" t="s">
        <v>40</v>
      </c>
      <c r="AD2584" s="1" t="s">
        <v>19</v>
      </c>
      <c r="AE2584" s="2">
        <v>40252</v>
      </c>
    </row>
    <row r="2585" spans="1:31" x14ac:dyDescent="0.25">
      <c r="A2585">
        <f t="shared" si="367"/>
        <v>2584</v>
      </c>
      <c r="B2585" s="1">
        <v>51524</v>
      </c>
      <c r="C2585" s="2">
        <v>40251</v>
      </c>
      <c r="D2585" s="1" t="s">
        <v>36</v>
      </c>
      <c r="E2585" s="1" t="str">
        <f t="shared" si="360"/>
        <v>*</v>
      </c>
      <c r="F2585" s="1" t="str">
        <f t="shared" si="361"/>
        <v>*</v>
      </c>
      <c r="G2585" s="1" t="str">
        <f t="shared" si="362"/>
        <v>*</v>
      </c>
      <c r="J2585" s="1" t="str">
        <f t="shared" si="363"/>
        <v>*</v>
      </c>
      <c r="P2585" s="1">
        <v>16</v>
      </c>
      <c r="Q2585" s="1">
        <f t="shared" si="368"/>
        <v>0.02</v>
      </c>
      <c r="T2585" s="4">
        <v>2723.1</v>
      </c>
      <c r="U2585" s="9">
        <f t="shared" si="364"/>
        <v>1</v>
      </c>
      <c r="V2585" s="4">
        <f t="shared" si="365"/>
        <v>170.19374999999999</v>
      </c>
      <c r="W2585" s="1" t="s">
        <v>21</v>
      </c>
      <c r="X2585" s="1">
        <v>35</v>
      </c>
      <c r="Y2585" s="4">
        <f t="shared" si="366"/>
        <v>2758.1</v>
      </c>
      <c r="Z2585" s="1" t="s">
        <v>22</v>
      </c>
      <c r="AA2585" s="1" t="s">
        <v>23</v>
      </c>
      <c r="AB2585" s="1" t="s">
        <v>29</v>
      </c>
      <c r="AC2585" s="1" t="s">
        <v>55</v>
      </c>
      <c r="AD2585" s="1" t="s">
        <v>48</v>
      </c>
      <c r="AE2585" s="2">
        <v>40252</v>
      </c>
    </row>
    <row r="2586" spans="1:31" x14ac:dyDescent="0.25">
      <c r="A2586">
        <f t="shared" si="367"/>
        <v>2585</v>
      </c>
      <c r="B2586" s="1">
        <v>38791</v>
      </c>
      <c r="C2586" s="2">
        <v>40251</v>
      </c>
      <c r="D2586" s="1" t="s">
        <v>13</v>
      </c>
      <c r="E2586" s="1" t="str">
        <f t="shared" si="360"/>
        <v>*</v>
      </c>
      <c r="F2586" s="1" t="str">
        <f t="shared" si="361"/>
        <v>*</v>
      </c>
      <c r="G2586" s="1" t="str">
        <f t="shared" si="362"/>
        <v>*</v>
      </c>
      <c r="J2586" s="1" t="str">
        <f t="shared" si="363"/>
        <v>*</v>
      </c>
      <c r="P2586" s="1">
        <v>24</v>
      </c>
      <c r="Q2586" s="1">
        <f t="shared" si="368"/>
        <v>3.5000000000000003E-2</v>
      </c>
      <c r="T2586" s="4">
        <v>1457.712</v>
      </c>
      <c r="U2586" s="9">
        <f t="shared" si="364"/>
        <v>1</v>
      </c>
      <c r="V2586" s="4">
        <f t="shared" si="365"/>
        <v>60.738</v>
      </c>
      <c r="W2586" s="1" t="s">
        <v>33</v>
      </c>
      <c r="X2586" s="1">
        <v>89.3</v>
      </c>
      <c r="Y2586" s="4">
        <f t="shared" si="366"/>
        <v>1547.0119999999999</v>
      </c>
      <c r="Z2586" s="1" t="s">
        <v>46</v>
      </c>
      <c r="AA2586" s="1" t="s">
        <v>37</v>
      </c>
      <c r="AB2586" s="1" t="s">
        <v>17</v>
      </c>
      <c r="AC2586" s="1" t="s">
        <v>52</v>
      </c>
      <c r="AD2586" s="1" t="s">
        <v>59</v>
      </c>
      <c r="AE2586" s="2">
        <v>40258</v>
      </c>
    </row>
    <row r="2587" spans="1:31" x14ac:dyDescent="0.25">
      <c r="A2587">
        <f t="shared" si="367"/>
        <v>2586</v>
      </c>
      <c r="B2587" s="1">
        <v>19744</v>
      </c>
      <c r="C2587" s="2">
        <v>40251</v>
      </c>
      <c r="D2587" s="1" t="s">
        <v>36</v>
      </c>
      <c r="E2587" s="1" t="str">
        <f t="shared" si="360"/>
        <v>*</v>
      </c>
      <c r="F2587" s="1" t="str">
        <f t="shared" si="361"/>
        <v>*</v>
      </c>
      <c r="G2587" s="1" t="str">
        <f t="shared" si="362"/>
        <v>*</v>
      </c>
      <c r="J2587" s="1" t="str">
        <f t="shared" si="363"/>
        <v>*</v>
      </c>
      <c r="P2587" s="1">
        <v>41</v>
      </c>
      <c r="Q2587" s="1">
        <f t="shared" si="368"/>
        <v>0.05</v>
      </c>
      <c r="T2587" s="4">
        <v>478.38</v>
      </c>
      <c r="U2587" s="9">
        <f t="shared" si="364"/>
        <v>0</v>
      </c>
      <c r="V2587" s="4">
        <f t="shared" si="365"/>
        <v>11.667804878048781</v>
      </c>
      <c r="W2587" s="1" t="s">
        <v>21</v>
      </c>
      <c r="X2587" s="1">
        <v>4.9800000000000004</v>
      </c>
      <c r="Y2587" s="4">
        <f t="shared" si="366"/>
        <v>483.36</v>
      </c>
      <c r="Z2587" s="1" t="s">
        <v>51</v>
      </c>
      <c r="AA2587" s="1" t="s">
        <v>16</v>
      </c>
      <c r="AB2587" s="1" t="s">
        <v>29</v>
      </c>
      <c r="AC2587" s="1" t="s">
        <v>63</v>
      </c>
      <c r="AD2587" s="1" t="s">
        <v>19</v>
      </c>
      <c r="AE2587" s="2">
        <v>40253</v>
      </c>
    </row>
    <row r="2588" spans="1:31" x14ac:dyDescent="0.25">
      <c r="A2588">
        <f t="shared" si="367"/>
        <v>2587</v>
      </c>
      <c r="B2588" s="1">
        <v>51524</v>
      </c>
      <c r="C2588" s="2">
        <v>40251</v>
      </c>
      <c r="D2588" s="1" t="s">
        <v>36</v>
      </c>
      <c r="E2588" s="1" t="str">
        <f t="shared" si="360"/>
        <v>*</v>
      </c>
      <c r="F2588" s="1" t="str">
        <f t="shared" si="361"/>
        <v>*</v>
      </c>
      <c r="G2588" s="1" t="str">
        <f t="shared" si="362"/>
        <v>*</v>
      </c>
      <c r="J2588" s="1" t="str">
        <f t="shared" si="363"/>
        <v>*</v>
      </c>
      <c r="P2588" s="1">
        <v>20</v>
      </c>
      <c r="Q2588" s="1">
        <f t="shared" si="368"/>
        <v>3.5000000000000003E-2</v>
      </c>
      <c r="T2588" s="4">
        <v>347.26749999999998</v>
      </c>
      <c r="U2588" s="9">
        <f t="shared" si="364"/>
        <v>0</v>
      </c>
      <c r="V2588" s="4">
        <f t="shared" si="365"/>
        <v>17.363374999999998</v>
      </c>
      <c r="W2588" s="1" t="s">
        <v>14</v>
      </c>
      <c r="X2588" s="1">
        <v>0.99</v>
      </c>
      <c r="Y2588" s="4">
        <f t="shared" si="366"/>
        <v>348.25749999999999</v>
      </c>
      <c r="Z2588" s="1" t="s">
        <v>22</v>
      </c>
      <c r="AA2588" s="1" t="s">
        <v>23</v>
      </c>
      <c r="AB2588" s="1" t="s">
        <v>24</v>
      </c>
      <c r="AC2588" s="1" t="s">
        <v>25</v>
      </c>
      <c r="AD2588" s="1" t="s">
        <v>41</v>
      </c>
      <c r="AE2588" s="2">
        <v>40253</v>
      </c>
    </row>
    <row r="2589" spans="1:31" x14ac:dyDescent="0.25">
      <c r="A2589">
        <f t="shared" si="367"/>
        <v>2588</v>
      </c>
      <c r="B2589" s="1">
        <v>27077</v>
      </c>
      <c r="C2589" s="2">
        <v>40252</v>
      </c>
      <c r="D2589" s="1" t="s">
        <v>32</v>
      </c>
      <c r="E2589" s="1" t="str">
        <f t="shared" si="360"/>
        <v>***</v>
      </c>
      <c r="F2589" s="1" t="str">
        <f t="shared" si="361"/>
        <v>***</v>
      </c>
      <c r="G2589" s="1" t="str">
        <f t="shared" si="362"/>
        <v>***</v>
      </c>
      <c r="J2589" s="1" t="str">
        <f t="shared" si="363"/>
        <v>***</v>
      </c>
      <c r="P2589" s="1">
        <v>11</v>
      </c>
      <c r="Q2589" s="1">
        <f t="shared" si="368"/>
        <v>0.02</v>
      </c>
      <c r="T2589" s="4">
        <v>1612.93</v>
      </c>
      <c r="U2589" s="9">
        <f t="shared" si="364"/>
        <v>1</v>
      </c>
      <c r="V2589" s="4">
        <f t="shared" si="365"/>
        <v>146.63</v>
      </c>
      <c r="W2589" s="1" t="s">
        <v>21</v>
      </c>
      <c r="X2589" s="1">
        <v>13.99</v>
      </c>
      <c r="Y2589" s="4">
        <f t="shared" si="366"/>
        <v>1626.92</v>
      </c>
      <c r="Z2589" s="1" t="s">
        <v>22</v>
      </c>
      <c r="AA2589" s="1" t="s">
        <v>23</v>
      </c>
      <c r="AB2589" s="1" t="s">
        <v>24</v>
      </c>
      <c r="AC2589" s="1" t="s">
        <v>56</v>
      </c>
      <c r="AD2589" s="1" t="s">
        <v>26</v>
      </c>
      <c r="AE2589" s="2">
        <v>40254</v>
      </c>
    </row>
    <row r="2590" spans="1:31" x14ac:dyDescent="0.25">
      <c r="A2590">
        <f t="shared" si="367"/>
        <v>2589</v>
      </c>
      <c r="B2590" s="1">
        <v>36737</v>
      </c>
      <c r="C2590" s="2">
        <v>40252</v>
      </c>
      <c r="D2590" s="1" t="s">
        <v>27</v>
      </c>
      <c r="E2590" s="1" t="str">
        <f t="shared" si="360"/>
        <v>*</v>
      </c>
      <c r="F2590" s="1" t="str">
        <f t="shared" si="361"/>
        <v>*</v>
      </c>
      <c r="G2590" s="1" t="str">
        <f t="shared" si="362"/>
        <v>*</v>
      </c>
      <c r="J2590" s="1" t="str">
        <f t="shared" si="363"/>
        <v>*</v>
      </c>
      <c r="P2590" s="1">
        <v>26</v>
      </c>
      <c r="Q2590" s="1">
        <f t="shared" si="368"/>
        <v>3.5000000000000003E-2</v>
      </c>
      <c r="T2590" s="4">
        <v>1462.1614999999999</v>
      </c>
      <c r="U2590" s="9">
        <f t="shared" si="364"/>
        <v>1</v>
      </c>
      <c r="V2590" s="4">
        <f t="shared" si="365"/>
        <v>56.236980769230769</v>
      </c>
      <c r="W2590" s="1" t="s">
        <v>21</v>
      </c>
      <c r="X2590" s="1">
        <v>5.99</v>
      </c>
      <c r="Y2590" s="4">
        <f t="shared" si="366"/>
        <v>1468.1514999999999</v>
      </c>
      <c r="Z2590" s="1" t="s">
        <v>64</v>
      </c>
      <c r="AA2590" s="1" t="s">
        <v>16</v>
      </c>
      <c r="AB2590" s="1" t="s">
        <v>24</v>
      </c>
      <c r="AC2590" s="1" t="s">
        <v>25</v>
      </c>
      <c r="AD2590" s="1" t="s">
        <v>19</v>
      </c>
      <c r="AE2590" s="2">
        <v>40253</v>
      </c>
    </row>
    <row r="2591" spans="1:31" x14ac:dyDescent="0.25">
      <c r="A2591">
        <f t="shared" si="367"/>
        <v>2590</v>
      </c>
      <c r="B2591" s="1">
        <v>36737</v>
      </c>
      <c r="C2591" s="2">
        <v>40252</v>
      </c>
      <c r="D2591" s="1" t="s">
        <v>27</v>
      </c>
      <c r="E2591" s="1" t="str">
        <f t="shared" si="360"/>
        <v>*</v>
      </c>
      <c r="F2591" s="1" t="str">
        <f t="shared" si="361"/>
        <v>*</v>
      </c>
      <c r="G2591" s="1" t="str">
        <f t="shared" si="362"/>
        <v>*</v>
      </c>
      <c r="J2591" s="1" t="str">
        <f t="shared" si="363"/>
        <v>*</v>
      </c>
      <c r="P2591" s="1">
        <v>10</v>
      </c>
      <c r="Q2591" s="1">
        <f t="shared" si="368"/>
        <v>0.02</v>
      </c>
      <c r="T2591" s="4">
        <v>999.89</v>
      </c>
      <c r="U2591" s="9">
        <f t="shared" si="364"/>
        <v>0</v>
      </c>
      <c r="V2591" s="4">
        <f t="shared" si="365"/>
        <v>99.989000000000004</v>
      </c>
      <c r="W2591" s="1" t="s">
        <v>21</v>
      </c>
      <c r="X2591" s="1">
        <v>19.989999999999998</v>
      </c>
      <c r="Y2591" s="4">
        <f t="shared" si="366"/>
        <v>1019.88</v>
      </c>
      <c r="Z2591" s="1" t="s">
        <v>15</v>
      </c>
      <c r="AA2591" s="1" t="s">
        <v>16</v>
      </c>
      <c r="AB2591" s="1" t="s">
        <v>24</v>
      </c>
      <c r="AC2591" s="1" t="s">
        <v>38</v>
      </c>
      <c r="AD2591" s="1" t="s">
        <v>19</v>
      </c>
      <c r="AE2591" s="2">
        <v>40253</v>
      </c>
    </row>
    <row r="2592" spans="1:31" x14ac:dyDescent="0.25">
      <c r="A2592">
        <f t="shared" si="367"/>
        <v>2591</v>
      </c>
      <c r="B2592" s="1">
        <v>43877</v>
      </c>
      <c r="C2592" s="2">
        <v>40252</v>
      </c>
      <c r="D2592" s="1" t="s">
        <v>13</v>
      </c>
      <c r="E2592" s="1" t="str">
        <f t="shared" si="360"/>
        <v>*</v>
      </c>
      <c r="F2592" s="1" t="str">
        <f t="shared" si="361"/>
        <v>*</v>
      </c>
      <c r="G2592" s="1" t="str">
        <f t="shared" si="362"/>
        <v>*</v>
      </c>
      <c r="J2592" s="1" t="str">
        <f t="shared" si="363"/>
        <v>*</v>
      </c>
      <c r="P2592" s="1">
        <v>36</v>
      </c>
      <c r="Q2592" s="1">
        <f t="shared" si="368"/>
        <v>0.04</v>
      </c>
      <c r="T2592" s="4">
        <v>580.04</v>
      </c>
      <c r="U2592" s="9">
        <f t="shared" si="364"/>
        <v>0</v>
      </c>
      <c r="V2592" s="4">
        <f t="shared" si="365"/>
        <v>16.112222222222222</v>
      </c>
      <c r="W2592" s="1" t="s">
        <v>14</v>
      </c>
      <c r="X2592" s="1">
        <v>6.25</v>
      </c>
      <c r="Y2592" s="4">
        <f t="shared" si="366"/>
        <v>586.29</v>
      </c>
      <c r="Z2592" s="1" t="s">
        <v>44</v>
      </c>
      <c r="AA2592" s="1" t="s">
        <v>28</v>
      </c>
      <c r="AB2592" s="1" t="s">
        <v>29</v>
      </c>
      <c r="AC2592" s="1" t="s">
        <v>55</v>
      </c>
      <c r="AD2592" s="1" t="s">
        <v>19</v>
      </c>
      <c r="AE2592" s="2">
        <v>40252</v>
      </c>
    </row>
    <row r="2593" spans="1:31" x14ac:dyDescent="0.25">
      <c r="A2593">
        <f t="shared" si="367"/>
        <v>2592</v>
      </c>
      <c r="B2593" s="1">
        <v>36737</v>
      </c>
      <c r="C2593" s="2">
        <v>40252</v>
      </c>
      <c r="D2593" s="1" t="s">
        <v>27</v>
      </c>
      <c r="E2593" s="1" t="str">
        <f t="shared" si="360"/>
        <v>*</v>
      </c>
      <c r="F2593" s="1" t="str">
        <f t="shared" si="361"/>
        <v>*</v>
      </c>
      <c r="G2593" s="1" t="str">
        <f t="shared" si="362"/>
        <v>*</v>
      </c>
      <c r="J2593" s="1" t="str">
        <f t="shared" si="363"/>
        <v>*</v>
      </c>
      <c r="P2593" s="1">
        <v>10</v>
      </c>
      <c r="Q2593" s="1">
        <f t="shared" si="368"/>
        <v>0.02</v>
      </c>
      <c r="T2593" s="4">
        <v>35.69</v>
      </c>
      <c r="U2593" s="9">
        <f t="shared" si="364"/>
        <v>0</v>
      </c>
      <c r="V2593" s="4">
        <f t="shared" si="365"/>
        <v>3.569</v>
      </c>
      <c r="W2593" s="1" t="s">
        <v>21</v>
      </c>
      <c r="X2593" s="1">
        <v>4.2</v>
      </c>
      <c r="Y2593" s="4">
        <f t="shared" si="366"/>
        <v>39.89</v>
      </c>
      <c r="Z2593" s="1" t="s">
        <v>15</v>
      </c>
      <c r="AA2593" s="1" t="s">
        <v>16</v>
      </c>
      <c r="AB2593" s="1" t="s">
        <v>29</v>
      </c>
      <c r="AC2593" s="1" t="s">
        <v>30</v>
      </c>
      <c r="AD2593" s="1" t="s">
        <v>31</v>
      </c>
      <c r="AE2593" s="2">
        <v>40253</v>
      </c>
    </row>
    <row r="2594" spans="1:31" x14ac:dyDescent="0.25">
      <c r="A2594">
        <f t="shared" si="367"/>
        <v>2593</v>
      </c>
      <c r="B2594" s="1">
        <v>43972</v>
      </c>
      <c r="C2594" s="2">
        <v>40253</v>
      </c>
      <c r="D2594" s="1" t="s">
        <v>13</v>
      </c>
      <c r="E2594" s="1" t="str">
        <f t="shared" si="360"/>
        <v>*</v>
      </c>
      <c r="F2594" s="1" t="str">
        <f t="shared" si="361"/>
        <v>*</v>
      </c>
      <c r="G2594" s="1" t="str">
        <f t="shared" si="362"/>
        <v>*</v>
      </c>
      <c r="J2594" s="1" t="str">
        <f t="shared" si="363"/>
        <v>*</v>
      </c>
      <c r="P2594" s="1">
        <v>12</v>
      </c>
      <c r="Q2594" s="1">
        <f t="shared" si="368"/>
        <v>0.02</v>
      </c>
      <c r="T2594" s="4">
        <v>714.39099999999996</v>
      </c>
      <c r="U2594" s="9">
        <f t="shared" si="364"/>
        <v>0</v>
      </c>
      <c r="V2594" s="4">
        <f t="shared" si="365"/>
        <v>59.532583333333328</v>
      </c>
      <c r="W2594" s="1" t="s">
        <v>21</v>
      </c>
      <c r="X2594" s="1">
        <v>8.99</v>
      </c>
      <c r="Y2594" s="4">
        <f t="shared" si="366"/>
        <v>723.38099999999997</v>
      </c>
      <c r="Z2594" s="1" t="s">
        <v>64</v>
      </c>
      <c r="AA2594" s="1" t="s">
        <v>16</v>
      </c>
      <c r="AB2594" s="1" t="s">
        <v>24</v>
      </c>
      <c r="AC2594" s="1" t="s">
        <v>25</v>
      </c>
      <c r="AD2594" s="1" t="s">
        <v>19</v>
      </c>
      <c r="AE2594" s="2">
        <v>40255</v>
      </c>
    </row>
    <row r="2595" spans="1:31" x14ac:dyDescent="0.25">
      <c r="A2595">
        <f t="shared" si="367"/>
        <v>2594</v>
      </c>
      <c r="B2595" s="1">
        <v>2084</v>
      </c>
      <c r="C2595" s="2">
        <v>40253</v>
      </c>
      <c r="D2595" s="1" t="s">
        <v>20</v>
      </c>
      <c r="E2595" s="1" t="str">
        <f t="shared" si="360"/>
        <v>*</v>
      </c>
      <c r="F2595" s="1" t="str">
        <f t="shared" si="361"/>
        <v>**</v>
      </c>
      <c r="G2595" s="1" t="str">
        <f t="shared" si="362"/>
        <v>**</v>
      </c>
      <c r="J2595" s="1" t="str">
        <f t="shared" si="363"/>
        <v>**</v>
      </c>
      <c r="P2595" s="1">
        <v>16</v>
      </c>
      <c r="Q2595" s="1">
        <f t="shared" si="368"/>
        <v>0.02</v>
      </c>
      <c r="T2595" s="4">
        <v>692.73</v>
      </c>
      <c r="U2595" s="9">
        <f t="shared" si="364"/>
        <v>0</v>
      </c>
      <c r="V2595" s="4">
        <f t="shared" si="365"/>
        <v>43.295625000000001</v>
      </c>
      <c r="W2595" s="1" t="s">
        <v>21</v>
      </c>
      <c r="X2595" s="1">
        <v>17.48</v>
      </c>
      <c r="Y2595" s="4">
        <f t="shared" si="366"/>
        <v>710.21</v>
      </c>
      <c r="Z2595" s="1" t="s">
        <v>53</v>
      </c>
      <c r="AA2595" s="1" t="s">
        <v>28</v>
      </c>
      <c r="AB2595" s="1" t="s">
        <v>29</v>
      </c>
      <c r="AC2595" s="1" t="s">
        <v>40</v>
      </c>
      <c r="AD2595" s="1" t="s">
        <v>19</v>
      </c>
      <c r="AE2595" s="2">
        <v>40255</v>
      </c>
    </row>
    <row r="2596" spans="1:31" x14ac:dyDescent="0.25">
      <c r="A2596">
        <f t="shared" si="367"/>
        <v>2595</v>
      </c>
      <c r="B2596" s="1">
        <v>47749</v>
      </c>
      <c r="C2596" s="2">
        <v>40253</v>
      </c>
      <c r="D2596" s="1" t="s">
        <v>36</v>
      </c>
      <c r="E2596" s="1" t="str">
        <f t="shared" si="360"/>
        <v>*</v>
      </c>
      <c r="F2596" s="1" t="str">
        <f t="shared" si="361"/>
        <v>*</v>
      </c>
      <c r="G2596" s="1" t="str">
        <f t="shared" si="362"/>
        <v>*</v>
      </c>
      <c r="J2596" s="1" t="str">
        <f t="shared" si="363"/>
        <v>*</v>
      </c>
      <c r="P2596" s="1">
        <v>46</v>
      </c>
      <c r="Q2596" s="1">
        <f t="shared" si="368"/>
        <v>0.05</v>
      </c>
      <c r="T2596" s="4">
        <v>399.58</v>
      </c>
      <c r="U2596" s="9">
        <f t="shared" si="364"/>
        <v>0</v>
      </c>
      <c r="V2596" s="4">
        <f t="shared" si="365"/>
        <v>8.6865217391304341</v>
      </c>
      <c r="W2596" s="1" t="s">
        <v>21</v>
      </c>
      <c r="X2596" s="1">
        <v>7.77</v>
      </c>
      <c r="Y2596" s="4">
        <f t="shared" si="366"/>
        <v>407.34999999999997</v>
      </c>
      <c r="Z2596" s="1" t="s">
        <v>39</v>
      </c>
      <c r="AA2596" s="1" t="s">
        <v>23</v>
      </c>
      <c r="AB2596" s="1" t="s">
        <v>29</v>
      </c>
      <c r="AC2596" s="1" t="s">
        <v>45</v>
      </c>
      <c r="AD2596" s="1" t="s">
        <v>41</v>
      </c>
      <c r="AE2596" s="2">
        <v>40253</v>
      </c>
    </row>
    <row r="2597" spans="1:31" x14ac:dyDescent="0.25">
      <c r="A2597">
        <f t="shared" si="367"/>
        <v>2596</v>
      </c>
      <c r="B2597" s="1">
        <v>49538</v>
      </c>
      <c r="C2597" s="2">
        <v>40254</v>
      </c>
      <c r="D2597" s="1" t="s">
        <v>13</v>
      </c>
      <c r="E2597" s="1" t="str">
        <f t="shared" si="360"/>
        <v>*</v>
      </c>
      <c r="F2597" s="1" t="str">
        <f t="shared" si="361"/>
        <v>*</v>
      </c>
      <c r="G2597" s="1" t="str">
        <f t="shared" si="362"/>
        <v>*</v>
      </c>
      <c r="J2597" s="1" t="str">
        <f t="shared" si="363"/>
        <v>*</v>
      </c>
      <c r="P2597" s="1">
        <v>29</v>
      </c>
      <c r="Q2597" s="1">
        <f t="shared" si="368"/>
        <v>3.5000000000000003E-2</v>
      </c>
      <c r="T2597" s="4">
        <v>730.51</v>
      </c>
      <c r="U2597" s="9">
        <f t="shared" si="364"/>
        <v>0</v>
      </c>
      <c r="V2597" s="4">
        <f t="shared" si="365"/>
        <v>25.19</v>
      </c>
      <c r="W2597" s="1" t="s">
        <v>21</v>
      </c>
      <c r="X2597" s="1">
        <v>5.58</v>
      </c>
      <c r="Y2597" s="4">
        <f t="shared" si="366"/>
        <v>736.09</v>
      </c>
      <c r="Z2597" s="1" t="s">
        <v>22</v>
      </c>
      <c r="AA2597" s="1" t="s">
        <v>16</v>
      </c>
      <c r="AB2597" s="1" t="s">
        <v>17</v>
      </c>
      <c r="AC2597" s="1" t="s">
        <v>18</v>
      </c>
      <c r="AD2597" s="1" t="s">
        <v>35</v>
      </c>
      <c r="AE2597" s="2">
        <v>40258</v>
      </c>
    </row>
    <row r="2598" spans="1:31" x14ac:dyDescent="0.25">
      <c r="A2598">
        <f t="shared" si="367"/>
        <v>2597</v>
      </c>
      <c r="B2598" s="1">
        <v>53025</v>
      </c>
      <c r="C2598" s="2">
        <v>40254</v>
      </c>
      <c r="D2598" s="1" t="s">
        <v>32</v>
      </c>
      <c r="E2598" s="1" t="str">
        <f t="shared" si="360"/>
        <v>***</v>
      </c>
      <c r="F2598" s="1" t="str">
        <f t="shared" si="361"/>
        <v>***</v>
      </c>
      <c r="G2598" s="1" t="str">
        <f t="shared" si="362"/>
        <v>***</v>
      </c>
      <c r="J2598" s="1" t="str">
        <f t="shared" si="363"/>
        <v>***</v>
      </c>
      <c r="P2598" s="1">
        <v>32</v>
      </c>
      <c r="Q2598" s="1">
        <f t="shared" si="368"/>
        <v>0.04</v>
      </c>
      <c r="T2598" s="4">
        <v>195.57</v>
      </c>
      <c r="U2598" s="9">
        <f t="shared" si="364"/>
        <v>0</v>
      </c>
      <c r="V2598" s="4">
        <f t="shared" si="365"/>
        <v>6.1115624999999998</v>
      </c>
      <c r="W2598" s="1" t="s">
        <v>21</v>
      </c>
      <c r="X2598" s="1">
        <v>7.5</v>
      </c>
      <c r="Y2598" s="4">
        <f t="shared" si="366"/>
        <v>203.07</v>
      </c>
      <c r="Z2598" s="1" t="s">
        <v>53</v>
      </c>
      <c r="AA2598" s="1" t="s">
        <v>16</v>
      </c>
      <c r="AB2598" s="1" t="s">
        <v>29</v>
      </c>
      <c r="AC2598" s="1" t="s">
        <v>40</v>
      </c>
      <c r="AD2598" s="1" t="s">
        <v>19</v>
      </c>
      <c r="AE2598" s="2">
        <v>40255</v>
      </c>
    </row>
    <row r="2599" spans="1:31" x14ac:dyDescent="0.25">
      <c r="A2599">
        <f t="shared" si="367"/>
        <v>2598</v>
      </c>
      <c r="B2599" s="1">
        <v>10754</v>
      </c>
      <c r="C2599" s="2">
        <v>40254</v>
      </c>
      <c r="D2599" s="1" t="s">
        <v>13</v>
      </c>
      <c r="E2599" s="1" t="str">
        <f t="shared" si="360"/>
        <v>*</v>
      </c>
      <c r="F2599" s="1" t="str">
        <f t="shared" si="361"/>
        <v>*</v>
      </c>
      <c r="G2599" s="1" t="str">
        <f t="shared" si="362"/>
        <v>*</v>
      </c>
      <c r="J2599" s="1" t="str">
        <f t="shared" si="363"/>
        <v>*</v>
      </c>
      <c r="P2599" s="1">
        <v>7</v>
      </c>
      <c r="Q2599" s="1">
        <f t="shared" si="368"/>
        <v>0.01</v>
      </c>
      <c r="T2599" s="4">
        <v>48.04</v>
      </c>
      <c r="U2599" s="9">
        <f t="shared" si="364"/>
        <v>0</v>
      </c>
      <c r="V2599" s="4">
        <f t="shared" si="365"/>
        <v>6.862857142857143</v>
      </c>
      <c r="W2599" s="1" t="s">
        <v>21</v>
      </c>
      <c r="X2599" s="1">
        <v>5.94</v>
      </c>
      <c r="Y2599" s="4">
        <f t="shared" si="366"/>
        <v>53.98</v>
      </c>
      <c r="Z2599" s="1" t="s">
        <v>49</v>
      </c>
      <c r="AA2599" s="1" t="s">
        <v>28</v>
      </c>
      <c r="AB2599" s="1" t="s">
        <v>29</v>
      </c>
      <c r="AC2599" s="1" t="s">
        <v>40</v>
      </c>
      <c r="AD2599" s="1" t="s">
        <v>19</v>
      </c>
      <c r="AE2599" s="2">
        <v>40256</v>
      </c>
    </row>
    <row r="2600" spans="1:31" x14ac:dyDescent="0.25">
      <c r="A2600">
        <f t="shared" si="367"/>
        <v>2599</v>
      </c>
      <c r="B2600" s="1">
        <v>50118</v>
      </c>
      <c r="C2600" s="2">
        <v>40255</v>
      </c>
      <c r="D2600" s="1" t="s">
        <v>27</v>
      </c>
      <c r="E2600" s="1" t="str">
        <f t="shared" si="360"/>
        <v>*</v>
      </c>
      <c r="F2600" s="1" t="str">
        <f t="shared" si="361"/>
        <v>*</v>
      </c>
      <c r="G2600" s="1" t="str">
        <f t="shared" si="362"/>
        <v>*</v>
      </c>
      <c r="J2600" s="1" t="str">
        <f t="shared" si="363"/>
        <v>*</v>
      </c>
      <c r="P2600" s="1">
        <v>19</v>
      </c>
      <c r="Q2600" s="1">
        <f t="shared" si="368"/>
        <v>0.02</v>
      </c>
      <c r="T2600" s="4">
        <v>337.38</v>
      </c>
      <c r="U2600" s="9">
        <f t="shared" si="364"/>
        <v>0</v>
      </c>
      <c r="V2600" s="4">
        <f t="shared" si="365"/>
        <v>17.756842105263157</v>
      </c>
      <c r="W2600" s="1" t="s">
        <v>33</v>
      </c>
      <c r="X2600" s="1">
        <v>27.75</v>
      </c>
      <c r="Y2600" s="4">
        <f t="shared" si="366"/>
        <v>365.13</v>
      </c>
      <c r="Z2600" s="1" t="s">
        <v>42</v>
      </c>
      <c r="AA2600" s="1" t="s">
        <v>28</v>
      </c>
      <c r="AB2600" s="1" t="s">
        <v>17</v>
      </c>
      <c r="AC2600" s="1" t="s">
        <v>52</v>
      </c>
      <c r="AD2600" s="1" t="s">
        <v>59</v>
      </c>
      <c r="AE2600" s="2">
        <v>40256</v>
      </c>
    </row>
    <row r="2601" spans="1:31" x14ac:dyDescent="0.25">
      <c r="A2601">
        <f t="shared" si="367"/>
        <v>2600</v>
      </c>
      <c r="B2601" s="1">
        <v>50759</v>
      </c>
      <c r="C2601" s="2">
        <v>40256</v>
      </c>
      <c r="D2601" s="1" t="s">
        <v>13</v>
      </c>
      <c r="E2601" s="1" t="str">
        <f t="shared" si="360"/>
        <v>*</v>
      </c>
      <c r="F2601" s="1" t="str">
        <f t="shared" si="361"/>
        <v>*</v>
      </c>
      <c r="G2601" s="1" t="str">
        <f t="shared" si="362"/>
        <v>*</v>
      </c>
      <c r="J2601" s="1" t="str">
        <f t="shared" si="363"/>
        <v>*</v>
      </c>
      <c r="P2601" s="1">
        <v>46</v>
      </c>
      <c r="Q2601" s="1">
        <f t="shared" si="368"/>
        <v>0.05</v>
      </c>
      <c r="T2601" s="4">
        <v>2422.721</v>
      </c>
      <c r="U2601" s="9">
        <f t="shared" si="364"/>
        <v>1</v>
      </c>
      <c r="V2601" s="4">
        <f t="shared" si="365"/>
        <v>52.667847826086955</v>
      </c>
      <c r="W2601" s="1" t="s">
        <v>21</v>
      </c>
      <c r="X2601" s="1">
        <v>8.99</v>
      </c>
      <c r="Y2601" s="4">
        <f t="shared" si="366"/>
        <v>2431.7109999999998</v>
      </c>
      <c r="Z2601" s="1" t="s">
        <v>44</v>
      </c>
      <c r="AA2601" s="1" t="s">
        <v>28</v>
      </c>
      <c r="AB2601" s="1" t="s">
        <v>24</v>
      </c>
      <c r="AC2601" s="1" t="s">
        <v>25</v>
      </c>
      <c r="AD2601" s="1" t="s">
        <v>19</v>
      </c>
      <c r="AE2601" s="2">
        <v>40261</v>
      </c>
    </row>
    <row r="2602" spans="1:31" x14ac:dyDescent="0.25">
      <c r="A2602">
        <f t="shared" si="367"/>
        <v>2601</v>
      </c>
      <c r="B2602" s="1">
        <v>44162</v>
      </c>
      <c r="C2602" s="2">
        <v>40256</v>
      </c>
      <c r="D2602" s="1" t="s">
        <v>20</v>
      </c>
      <c r="E2602" s="1" t="str">
        <f t="shared" si="360"/>
        <v>*</v>
      </c>
      <c r="F2602" s="1" t="str">
        <f t="shared" si="361"/>
        <v>**</v>
      </c>
      <c r="G2602" s="1" t="str">
        <f t="shared" si="362"/>
        <v>**</v>
      </c>
      <c r="J2602" s="1" t="str">
        <f t="shared" si="363"/>
        <v>**</v>
      </c>
      <c r="P2602" s="1">
        <v>46</v>
      </c>
      <c r="Q2602" s="1">
        <f t="shared" si="368"/>
        <v>0.05</v>
      </c>
      <c r="T2602" s="4">
        <v>507.64</v>
      </c>
      <c r="U2602" s="9">
        <f t="shared" si="364"/>
        <v>0</v>
      </c>
      <c r="V2602" s="4">
        <f t="shared" si="365"/>
        <v>11.035652173913043</v>
      </c>
      <c r="W2602" s="1" t="s">
        <v>21</v>
      </c>
      <c r="X2602" s="1">
        <v>3.37</v>
      </c>
      <c r="Y2602" s="4">
        <f t="shared" si="366"/>
        <v>511.01</v>
      </c>
      <c r="Z2602" s="1" t="s">
        <v>15</v>
      </c>
      <c r="AA2602" s="1" t="s">
        <v>28</v>
      </c>
      <c r="AB2602" s="1" t="s">
        <v>29</v>
      </c>
      <c r="AC2602" s="1" t="s">
        <v>45</v>
      </c>
      <c r="AD2602" s="1" t="s">
        <v>41</v>
      </c>
      <c r="AE2602" s="2">
        <v>40257</v>
      </c>
    </row>
    <row r="2603" spans="1:31" x14ac:dyDescent="0.25">
      <c r="A2603">
        <f t="shared" si="367"/>
        <v>2602</v>
      </c>
      <c r="B2603" s="1">
        <v>12643</v>
      </c>
      <c r="C2603" s="2">
        <v>40256</v>
      </c>
      <c r="D2603" s="1" t="s">
        <v>13</v>
      </c>
      <c r="E2603" s="1" t="str">
        <f t="shared" si="360"/>
        <v>*</v>
      </c>
      <c r="F2603" s="1" t="str">
        <f t="shared" si="361"/>
        <v>*</v>
      </c>
      <c r="G2603" s="1" t="str">
        <f t="shared" si="362"/>
        <v>*</v>
      </c>
      <c r="J2603" s="1" t="str">
        <f t="shared" si="363"/>
        <v>*</v>
      </c>
      <c r="P2603" s="1">
        <v>22</v>
      </c>
      <c r="Q2603" s="1">
        <f t="shared" si="368"/>
        <v>3.5000000000000003E-2</v>
      </c>
      <c r="T2603" s="4">
        <v>345.69</v>
      </c>
      <c r="U2603" s="9">
        <f t="shared" si="364"/>
        <v>0</v>
      </c>
      <c r="V2603" s="4">
        <f t="shared" si="365"/>
        <v>15.713181818181818</v>
      </c>
      <c r="W2603" s="1" t="s">
        <v>21</v>
      </c>
      <c r="X2603" s="1">
        <v>1.97</v>
      </c>
      <c r="Y2603" s="4">
        <f t="shared" si="366"/>
        <v>347.66</v>
      </c>
      <c r="Z2603" s="1" t="s">
        <v>44</v>
      </c>
      <c r="AA2603" s="1" t="s">
        <v>23</v>
      </c>
      <c r="AB2603" s="1" t="s">
        <v>29</v>
      </c>
      <c r="AC2603" s="1" t="s">
        <v>40</v>
      </c>
      <c r="AD2603" s="1" t="s">
        <v>31</v>
      </c>
      <c r="AE2603" s="2">
        <v>40258</v>
      </c>
    </row>
    <row r="2604" spans="1:31" x14ac:dyDescent="0.25">
      <c r="A2604">
        <f t="shared" si="367"/>
        <v>2603</v>
      </c>
      <c r="B2604" s="1">
        <v>33283</v>
      </c>
      <c r="C2604" s="2">
        <v>40257</v>
      </c>
      <c r="D2604" s="1" t="s">
        <v>36</v>
      </c>
      <c r="E2604" s="1" t="str">
        <f t="shared" si="360"/>
        <v>*</v>
      </c>
      <c r="F2604" s="1" t="str">
        <f t="shared" si="361"/>
        <v>*</v>
      </c>
      <c r="G2604" s="1" t="str">
        <f t="shared" si="362"/>
        <v>*</v>
      </c>
      <c r="J2604" s="1" t="str">
        <f t="shared" si="363"/>
        <v>*</v>
      </c>
      <c r="P2604" s="1">
        <v>48</v>
      </c>
      <c r="Q2604" s="1">
        <f t="shared" si="368"/>
        <v>0.05</v>
      </c>
      <c r="T2604" s="4">
        <v>10462.540000000001</v>
      </c>
      <c r="U2604" s="9">
        <f t="shared" si="364"/>
        <v>1</v>
      </c>
      <c r="V2604" s="4">
        <f t="shared" si="365"/>
        <v>217.96958333333336</v>
      </c>
      <c r="W2604" s="1" t="s">
        <v>33</v>
      </c>
      <c r="X2604" s="1">
        <v>69.64</v>
      </c>
      <c r="Y2604" s="4">
        <f t="shared" si="366"/>
        <v>10532.18</v>
      </c>
      <c r="Z2604" s="1" t="s">
        <v>46</v>
      </c>
      <c r="AA2604" s="1" t="s">
        <v>37</v>
      </c>
      <c r="AB2604" s="1" t="s">
        <v>17</v>
      </c>
      <c r="AC2604" s="1" t="s">
        <v>52</v>
      </c>
      <c r="AD2604" s="1" t="s">
        <v>59</v>
      </c>
      <c r="AE2604" s="2">
        <v>40257</v>
      </c>
    </row>
    <row r="2605" spans="1:31" x14ac:dyDescent="0.25">
      <c r="A2605">
        <f t="shared" si="367"/>
        <v>2604</v>
      </c>
      <c r="B2605" s="1">
        <v>8387</v>
      </c>
      <c r="C2605" s="2">
        <v>40257</v>
      </c>
      <c r="D2605" s="1" t="s">
        <v>27</v>
      </c>
      <c r="E2605" s="1" t="str">
        <f t="shared" si="360"/>
        <v>*</v>
      </c>
      <c r="F2605" s="1" t="str">
        <f t="shared" si="361"/>
        <v>*</v>
      </c>
      <c r="G2605" s="1" t="str">
        <f t="shared" si="362"/>
        <v>*</v>
      </c>
      <c r="J2605" s="1" t="str">
        <f t="shared" si="363"/>
        <v>*</v>
      </c>
      <c r="P2605" s="1">
        <v>35</v>
      </c>
      <c r="Q2605" s="1">
        <f t="shared" si="368"/>
        <v>0.04</v>
      </c>
      <c r="T2605" s="4">
        <v>1133.96</v>
      </c>
      <c r="U2605" s="9">
        <f t="shared" si="364"/>
        <v>1</v>
      </c>
      <c r="V2605" s="4">
        <f t="shared" si="365"/>
        <v>32.398857142857146</v>
      </c>
      <c r="W2605" s="1" t="s">
        <v>21</v>
      </c>
      <c r="X2605" s="1">
        <v>12.62</v>
      </c>
      <c r="Y2605" s="4">
        <f t="shared" si="366"/>
        <v>1146.58</v>
      </c>
      <c r="Z2605" s="1" t="s">
        <v>46</v>
      </c>
      <c r="AA2605" s="1" t="s">
        <v>28</v>
      </c>
      <c r="AB2605" s="1" t="s">
        <v>29</v>
      </c>
      <c r="AC2605" s="1" t="s">
        <v>43</v>
      </c>
      <c r="AD2605" s="1" t="s">
        <v>19</v>
      </c>
      <c r="AE2605" s="2">
        <v>40258</v>
      </c>
    </row>
    <row r="2606" spans="1:31" x14ac:dyDescent="0.25">
      <c r="A2606">
        <f t="shared" si="367"/>
        <v>2605</v>
      </c>
      <c r="B2606" s="1">
        <v>30374</v>
      </c>
      <c r="C2606" s="2">
        <v>40258</v>
      </c>
      <c r="D2606" s="1" t="s">
        <v>32</v>
      </c>
      <c r="E2606" s="1" t="str">
        <f t="shared" si="360"/>
        <v>***</v>
      </c>
      <c r="F2606" s="1" t="str">
        <f t="shared" si="361"/>
        <v>***</v>
      </c>
      <c r="G2606" s="1" t="str">
        <f t="shared" si="362"/>
        <v>***</v>
      </c>
      <c r="J2606" s="1" t="str">
        <f t="shared" si="363"/>
        <v>***</v>
      </c>
      <c r="P2606" s="1">
        <v>42</v>
      </c>
      <c r="Q2606" s="1">
        <f t="shared" si="368"/>
        <v>0.05</v>
      </c>
      <c r="T2606" s="4">
        <v>1220.08</v>
      </c>
      <c r="U2606" s="9">
        <f t="shared" si="364"/>
        <v>1</v>
      </c>
      <c r="V2606" s="4">
        <f t="shared" si="365"/>
        <v>29.049523809523809</v>
      </c>
      <c r="W2606" s="1" t="s">
        <v>21</v>
      </c>
      <c r="X2606" s="1">
        <v>1.99</v>
      </c>
      <c r="Y2606" s="4">
        <f t="shared" si="366"/>
        <v>1222.07</v>
      </c>
      <c r="Z2606" s="1" t="s">
        <v>49</v>
      </c>
      <c r="AA2606" s="1" t="s">
        <v>28</v>
      </c>
      <c r="AB2606" s="1" t="s">
        <v>24</v>
      </c>
      <c r="AC2606" s="1" t="s">
        <v>38</v>
      </c>
      <c r="AD2606" s="1" t="s">
        <v>41</v>
      </c>
      <c r="AE2606" s="2">
        <v>40259</v>
      </c>
    </row>
    <row r="2607" spans="1:31" x14ac:dyDescent="0.25">
      <c r="A2607">
        <f t="shared" si="367"/>
        <v>2606</v>
      </c>
      <c r="B2607" s="1">
        <v>15744</v>
      </c>
      <c r="C2607" s="2">
        <v>40258</v>
      </c>
      <c r="D2607" s="1" t="s">
        <v>32</v>
      </c>
      <c r="E2607" s="1" t="str">
        <f t="shared" si="360"/>
        <v>***</v>
      </c>
      <c r="F2607" s="1" t="str">
        <f t="shared" si="361"/>
        <v>***</v>
      </c>
      <c r="G2607" s="1" t="str">
        <f t="shared" si="362"/>
        <v>***</v>
      </c>
      <c r="J2607" s="1" t="str">
        <f t="shared" si="363"/>
        <v>***</v>
      </c>
      <c r="P2607" s="1">
        <v>16</v>
      </c>
      <c r="Q2607" s="1">
        <f t="shared" si="368"/>
        <v>0.02</v>
      </c>
      <c r="T2607" s="4">
        <v>838.81</v>
      </c>
      <c r="U2607" s="9">
        <f t="shared" si="364"/>
        <v>0</v>
      </c>
      <c r="V2607" s="4">
        <f t="shared" si="365"/>
        <v>52.425624999999997</v>
      </c>
      <c r="W2607" s="1" t="s">
        <v>21</v>
      </c>
      <c r="X2607" s="1">
        <v>6.79</v>
      </c>
      <c r="Y2607" s="4">
        <f t="shared" si="366"/>
        <v>845.59999999999991</v>
      </c>
      <c r="Z2607" s="1" t="s">
        <v>22</v>
      </c>
      <c r="AA2607" s="1" t="s">
        <v>28</v>
      </c>
      <c r="AB2607" s="1" t="s">
        <v>29</v>
      </c>
      <c r="AC2607" s="1" t="s">
        <v>40</v>
      </c>
      <c r="AD2607" s="1" t="s">
        <v>19</v>
      </c>
      <c r="AE2607" s="2">
        <v>40259</v>
      </c>
    </row>
    <row r="2608" spans="1:31" x14ac:dyDescent="0.25">
      <c r="A2608">
        <f t="shared" si="367"/>
        <v>2607</v>
      </c>
      <c r="B2608" s="1">
        <v>30374</v>
      </c>
      <c r="C2608" s="2">
        <v>40258</v>
      </c>
      <c r="D2608" s="1" t="s">
        <v>32</v>
      </c>
      <c r="E2608" s="1" t="str">
        <f t="shared" si="360"/>
        <v>***</v>
      </c>
      <c r="F2608" s="1" t="str">
        <f t="shared" si="361"/>
        <v>***</v>
      </c>
      <c r="G2608" s="1" t="str">
        <f t="shared" si="362"/>
        <v>***</v>
      </c>
      <c r="J2608" s="1" t="str">
        <f t="shared" si="363"/>
        <v>***</v>
      </c>
      <c r="P2608" s="1">
        <v>12</v>
      </c>
      <c r="Q2608" s="1">
        <f t="shared" si="368"/>
        <v>0.02</v>
      </c>
      <c r="T2608" s="4">
        <v>709.54</v>
      </c>
      <c r="U2608" s="9">
        <f t="shared" si="364"/>
        <v>0</v>
      </c>
      <c r="V2608" s="4">
        <f t="shared" si="365"/>
        <v>59.12833333333333</v>
      </c>
      <c r="W2608" s="1" t="s">
        <v>21</v>
      </c>
      <c r="X2608" s="1">
        <v>3.99</v>
      </c>
      <c r="Y2608" s="4">
        <f t="shared" si="366"/>
        <v>713.53</v>
      </c>
      <c r="Z2608" s="1" t="s">
        <v>49</v>
      </c>
      <c r="AA2608" s="1" t="s">
        <v>28</v>
      </c>
      <c r="AB2608" s="1" t="s">
        <v>29</v>
      </c>
      <c r="AC2608" s="1" t="s">
        <v>63</v>
      </c>
      <c r="AD2608" s="1" t="s">
        <v>19</v>
      </c>
      <c r="AE2608" s="2">
        <v>40259</v>
      </c>
    </row>
    <row r="2609" spans="1:31" x14ac:dyDescent="0.25">
      <c r="A2609">
        <f t="shared" si="367"/>
        <v>2608</v>
      </c>
      <c r="B2609" s="1">
        <v>44290</v>
      </c>
      <c r="C2609" s="2">
        <v>40258</v>
      </c>
      <c r="D2609" s="1" t="s">
        <v>36</v>
      </c>
      <c r="E2609" s="1" t="str">
        <f t="shared" si="360"/>
        <v>*</v>
      </c>
      <c r="F2609" s="1" t="str">
        <f t="shared" si="361"/>
        <v>*</v>
      </c>
      <c r="G2609" s="1" t="str">
        <f t="shared" si="362"/>
        <v>*</v>
      </c>
      <c r="J2609" s="1" t="str">
        <f t="shared" si="363"/>
        <v>*</v>
      </c>
      <c r="P2609" s="1">
        <v>49</v>
      </c>
      <c r="Q2609" s="1">
        <f t="shared" si="368"/>
        <v>0.05</v>
      </c>
      <c r="T2609" s="4">
        <v>508.38</v>
      </c>
      <c r="U2609" s="9">
        <f t="shared" si="364"/>
        <v>0</v>
      </c>
      <c r="V2609" s="4">
        <f t="shared" si="365"/>
        <v>10.375102040816326</v>
      </c>
      <c r="W2609" s="1" t="s">
        <v>21</v>
      </c>
      <c r="X2609" s="1">
        <v>5.4</v>
      </c>
      <c r="Y2609" s="4">
        <f t="shared" si="366"/>
        <v>513.78</v>
      </c>
      <c r="Z2609" s="1" t="s">
        <v>49</v>
      </c>
      <c r="AA2609" s="1" t="s">
        <v>28</v>
      </c>
      <c r="AB2609" s="1" t="s">
        <v>17</v>
      </c>
      <c r="AC2609" s="1" t="s">
        <v>18</v>
      </c>
      <c r="AD2609" s="1" t="s">
        <v>41</v>
      </c>
      <c r="AE2609" s="2">
        <v>40260</v>
      </c>
    </row>
    <row r="2610" spans="1:31" x14ac:dyDescent="0.25">
      <c r="A2610">
        <f t="shared" si="367"/>
        <v>2609</v>
      </c>
      <c r="B2610" s="1">
        <v>44290</v>
      </c>
      <c r="C2610" s="2">
        <v>40258</v>
      </c>
      <c r="D2610" s="1" t="s">
        <v>36</v>
      </c>
      <c r="E2610" s="1" t="str">
        <f t="shared" si="360"/>
        <v>*</v>
      </c>
      <c r="F2610" s="1" t="str">
        <f t="shared" si="361"/>
        <v>*</v>
      </c>
      <c r="G2610" s="1" t="str">
        <f t="shared" si="362"/>
        <v>*</v>
      </c>
      <c r="J2610" s="1" t="str">
        <f t="shared" si="363"/>
        <v>*</v>
      </c>
      <c r="P2610" s="1">
        <v>28</v>
      </c>
      <c r="Q2610" s="1">
        <f t="shared" si="368"/>
        <v>3.5000000000000003E-2</v>
      </c>
      <c r="T2610" s="4">
        <v>281.08999999999997</v>
      </c>
      <c r="U2610" s="9">
        <f t="shared" si="364"/>
        <v>0</v>
      </c>
      <c r="V2610" s="4">
        <f t="shared" si="365"/>
        <v>10.038928571428571</v>
      </c>
      <c r="W2610" s="1" t="s">
        <v>21</v>
      </c>
      <c r="X2610" s="1">
        <v>9.86</v>
      </c>
      <c r="Y2610" s="4">
        <f t="shared" si="366"/>
        <v>290.95</v>
      </c>
      <c r="Z2610" s="1" t="s">
        <v>49</v>
      </c>
      <c r="AA2610" s="1" t="s">
        <v>28</v>
      </c>
      <c r="AB2610" s="1" t="s">
        <v>29</v>
      </c>
      <c r="AC2610" s="1" t="s">
        <v>40</v>
      </c>
      <c r="AD2610" s="1" t="s">
        <v>19</v>
      </c>
      <c r="AE2610" s="2">
        <v>40260</v>
      </c>
    </row>
    <row r="2611" spans="1:31" x14ac:dyDescent="0.25">
      <c r="A2611">
        <f t="shared" si="367"/>
        <v>2610</v>
      </c>
      <c r="B2611" s="1">
        <v>44290</v>
      </c>
      <c r="C2611" s="2">
        <v>40258</v>
      </c>
      <c r="D2611" s="1" t="s">
        <v>36</v>
      </c>
      <c r="E2611" s="1" t="str">
        <f t="shared" si="360"/>
        <v>*</v>
      </c>
      <c r="F2611" s="1" t="str">
        <f t="shared" si="361"/>
        <v>*</v>
      </c>
      <c r="G2611" s="1" t="str">
        <f t="shared" si="362"/>
        <v>*</v>
      </c>
      <c r="J2611" s="1" t="str">
        <f t="shared" si="363"/>
        <v>*</v>
      </c>
      <c r="P2611" s="1">
        <v>41</v>
      </c>
      <c r="Q2611" s="1">
        <f t="shared" si="368"/>
        <v>0.05</v>
      </c>
      <c r="T2611" s="4">
        <v>276.64999999999998</v>
      </c>
      <c r="U2611" s="9">
        <f t="shared" si="364"/>
        <v>0</v>
      </c>
      <c r="V2611" s="4">
        <f t="shared" si="365"/>
        <v>6.7475609756097557</v>
      </c>
      <c r="W2611" s="1" t="s">
        <v>21</v>
      </c>
      <c r="X2611" s="1">
        <v>5.87</v>
      </c>
      <c r="Y2611" s="4">
        <f t="shared" si="366"/>
        <v>282.52</v>
      </c>
      <c r="Z2611" s="1" t="s">
        <v>49</v>
      </c>
      <c r="AA2611" s="1" t="s">
        <v>28</v>
      </c>
      <c r="AB2611" s="1" t="s">
        <v>29</v>
      </c>
      <c r="AC2611" s="1" t="s">
        <v>40</v>
      </c>
      <c r="AD2611" s="1" t="s">
        <v>19</v>
      </c>
      <c r="AE2611" s="2">
        <v>40260</v>
      </c>
    </row>
    <row r="2612" spans="1:31" x14ac:dyDescent="0.25">
      <c r="A2612">
        <f t="shared" si="367"/>
        <v>2611</v>
      </c>
      <c r="B2612" s="1">
        <v>32641</v>
      </c>
      <c r="C2612" s="2">
        <v>40258</v>
      </c>
      <c r="D2612" s="1" t="s">
        <v>20</v>
      </c>
      <c r="E2612" s="1" t="str">
        <f t="shared" si="360"/>
        <v>*</v>
      </c>
      <c r="F2612" s="1" t="str">
        <f t="shared" si="361"/>
        <v>**</v>
      </c>
      <c r="G2612" s="1" t="str">
        <f t="shared" si="362"/>
        <v>**</v>
      </c>
      <c r="J2612" s="1" t="str">
        <f t="shared" si="363"/>
        <v>**</v>
      </c>
      <c r="P2612" s="1">
        <v>18</v>
      </c>
      <c r="Q2612" s="1">
        <f t="shared" si="368"/>
        <v>0.02</v>
      </c>
      <c r="T2612" s="4">
        <v>167.53</v>
      </c>
      <c r="U2612" s="9">
        <f t="shared" si="364"/>
        <v>0</v>
      </c>
      <c r="V2612" s="4">
        <f t="shared" si="365"/>
        <v>9.3072222222222223</v>
      </c>
      <c r="W2612" s="1" t="s">
        <v>21</v>
      </c>
      <c r="X2612" s="1">
        <v>5.6</v>
      </c>
      <c r="Y2612" s="4">
        <f t="shared" si="366"/>
        <v>173.13</v>
      </c>
      <c r="Z2612" s="1" t="s">
        <v>15</v>
      </c>
      <c r="AA2612" s="1" t="s">
        <v>37</v>
      </c>
      <c r="AB2612" s="1" t="s">
        <v>29</v>
      </c>
      <c r="AC2612" s="1" t="s">
        <v>43</v>
      </c>
      <c r="AD2612" s="1" t="s">
        <v>19</v>
      </c>
      <c r="AE2612" s="2">
        <v>40259</v>
      </c>
    </row>
    <row r="2613" spans="1:31" x14ac:dyDescent="0.25">
      <c r="A2613">
        <f t="shared" si="367"/>
        <v>2612</v>
      </c>
      <c r="B2613" s="1">
        <v>30308</v>
      </c>
      <c r="C2613" s="2">
        <v>40258</v>
      </c>
      <c r="D2613" s="1" t="s">
        <v>36</v>
      </c>
      <c r="E2613" s="1" t="str">
        <f t="shared" si="360"/>
        <v>*</v>
      </c>
      <c r="F2613" s="1" t="str">
        <f t="shared" si="361"/>
        <v>*</v>
      </c>
      <c r="G2613" s="1" t="str">
        <f t="shared" si="362"/>
        <v>*</v>
      </c>
      <c r="J2613" s="1" t="str">
        <f t="shared" si="363"/>
        <v>*</v>
      </c>
      <c r="P2613" s="1">
        <v>15</v>
      </c>
      <c r="Q2613" s="1">
        <f t="shared" si="368"/>
        <v>0.02</v>
      </c>
      <c r="T2613" s="4">
        <v>30.38</v>
      </c>
      <c r="U2613" s="9">
        <f t="shared" si="364"/>
        <v>0</v>
      </c>
      <c r="V2613" s="4">
        <f t="shared" si="365"/>
        <v>2.0253333333333332</v>
      </c>
      <c r="W2613" s="1" t="s">
        <v>21</v>
      </c>
      <c r="X2613" s="1">
        <v>4.79</v>
      </c>
      <c r="Y2613" s="4">
        <f t="shared" si="366"/>
        <v>35.17</v>
      </c>
      <c r="Z2613" s="1" t="s">
        <v>22</v>
      </c>
      <c r="AA2613" s="1" t="s">
        <v>28</v>
      </c>
      <c r="AB2613" s="1" t="s">
        <v>29</v>
      </c>
      <c r="AC2613" s="1" t="s">
        <v>43</v>
      </c>
      <c r="AD2613" s="1" t="s">
        <v>19</v>
      </c>
      <c r="AE2613" s="2">
        <v>40259</v>
      </c>
    </row>
    <row r="2614" spans="1:31" x14ac:dyDescent="0.25">
      <c r="A2614">
        <f t="shared" si="367"/>
        <v>2613</v>
      </c>
      <c r="B2614" s="1">
        <v>29671</v>
      </c>
      <c r="C2614" s="2">
        <v>40259</v>
      </c>
      <c r="D2614" s="1" t="s">
        <v>32</v>
      </c>
      <c r="E2614" s="1" t="str">
        <f t="shared" si="360"/>
        <v>***</v>
      </c>
      <c r="F2614" s="1" t="str">
        <f t="shared" si="361"/>
        <v>***</v>
      </c>
      <c r="G2614" s="1" t="str">
        <f t="shared" si="362"/>
        <v>***</v>
      </c>
      <c r="J2614" s="1" t="str">
        <f t="shared" si="363"/>
        <v>***</v>
      </c>
      <c r="P2614" s="1">
        <v>43</v>
      </c>
      <c r="Q2614" s="1">
        <f t="shared" si="368"/>
        <v>0.05</v>
      </c>
      <c r="T2614" s="4">
        <v>1511.7</v>
      </c>
      <c r="U2614" s="9">
        <f t="shared" si="364"/>
        <v>1</v>
      </c>
      <c r="V2614" s="4">
        <f t="shared" si="365"/>
        <v>35.155813953488376</v>
      </c>
      <c r="W2614" s="1" t="s">
        <v>21</v>
      </c>
      <c r="X2614" s="1">
        <v>7.73</v>
      </c>
      <c r="Y2614" s="4">
        <f t="shared" si="366"/>
        <v>1519.43</v>
      </c>
      <c r="Z2614" s="1" t="s">
        <v>22</v>
      </c>
      <c r="AA2614" s="1" t="s">
        <v>16</v>
      </c>
      <c r="AB2614" s="1" t="s">
        <v>29</v>
      </c>
      <c r="AC2614" s="1" t="s">
        <v>30</v>
      </c>
      <c r="AD2614" s="1" t="s">
        <v>19</v>
      </c>
      <c r="AE2614" s="2">
        <v>40260</v>
      </c>
    </row>
    <row r="2615" spans="1:31" x14ac:dyDescent="0.25">
      <c r="A2615">
        <f t="shared" si="367"/>
        <v>2614</v>
      </c>
      <c r="B2615" s="1">
        <v>53060</v>
      </c>
      <c r="C2615" s="2">
        <v>40259</v>
      </c>
      <c r="D2615" s="1" t="s">
        <v>32</v>
      </c>
      <c r="E2615" s="1" t="str">
        <f t="shared" si="360"/>
        <v>***</v>
      </c>
      <c r="F2615" s="1" t="str">
        <f t="shared" si="361"/>
        <v>***</v>
      </c>
      <c r="G2615" s="1" t="str">
        <f t="shared" si="362"/>
        <v>***</v>
      </c>
      <c r="J2615" s="1" t="str">
        <f t="shared" si="363"/>
        <v>***</v>
      </c>
      <c r="P2615" s="1">
        <v>36</v>
      </c>
      <c r="Q2615" s="1">
        <f t="shared" si="368"/>
        <v>0.04</v>
      </c>
      <c r="T2615" s="4">
        <v>739.07</v>
      </c>
      <c r="U2615" s="9">
        <f t="shared" si="364"/>
        <v>0</v>
      </c>
      <c r="V2615" s="4">
        <f t="shared" si="365"/>
        <v>20.529722222222222</v>
      </c>
      <c r="W2615" s="1" t="s">
        <v>21</v>
      </c>
      <c r="X2615" s="1">
        <v>5.99</v>
      </c>
      <c r="Y2615" s="4">
        <f t="shared" si="366"/>
        <v>745.06000000000006</v>
      </c>
      <c r="Z2615" s="1" t="s">
        <v>15</v>
      </c>
      <c r="AA2615" s="1" t="s">
        <v>16</v>
      </c>
      <c r="AB2615" s="1" t="s">
        <v>24</v>
      </c>
      <c r="AC2615" s="1" t="s">
        <v>38</v>
      </c>
      <c r="AD2615" s="1" t="s">
        <v>19</v>
      </c>
      <c r="AE2615" s="2">
        <v>40261</v>
      </c>
    </row>
    <row r="2616" spans="1:31" x14ac:dyDescent="0.25">
      <c r="A2616">
        <f t="shared" si="367"/>
        <v>2615</v>
      </c>
      <c r="B2616" s="1">
        <v>53060</v>
      </c>
      <c r="C2616" s="2">
        <v>40259</v>
      </c>
      <c r="D2616" s="1" t="s">
        <v>32</v>
      </c>
      <c r="E2616" s="1" t="str">
        <f t="shared" si="360"/>
        <v>***</v>
      </c>
      <c r="F2616" s="1" t="str">
        <f t="shared" si="361"/>
        <v>***</v>
      </c>
      <c r="G2616" s="1" t="str">
        <f t="shared" si="362"/>
        <v>***</v>
      </c>
      <c r="J2616" s="1" t="str">
        <f t="shared" si="363"/>
        <v>***</v>
      </c>
      <c r="P2616" s="1">
        <v>4</v>
      </c>
      <c r="Q2616" s="1">
        <f t="shared" si="368"/>
        <v>0.01</v>
      </c>
      <c r="T2616" s="4">
        <v>38.58</v>
      </c>
      <c r="U2616" s="9">
        <f t="shared" si="364"/>
        <v>0</v>
      </c>
      <c r="V2616" s="4">
        <f t="shared" si="365"/>
        <v>9.6449999999999996</v>
      </c>
      <c r="W2616" s="1" t="s">
        <v>21</v>
      </c>
      <c r="X2616" s="1">
        <v>2.15</v>
      </c>
      <c r="Y2616" s="4">
        <f t="shared" si="366"/>
        <v>40.729999999999997</v>
      </c>
      <c r="Z2616" s="1" t="s">
        <v>15</v>
      </c>
      <c r="AA2616" s="1" t="s">
        <v>16</v>
      </c>
      <c r="AB2616" s="1" t="s">
        <v>29</v>
      </c>
      <c r="AC2616" s="1" t="s">
        <v>40</v>
      </c>
      <c r="AD2616" s="1" t="s">
        <v>31</v>
      </c>
      <c r="AE2616" s="2">
        <v>40261</v>
      </c>
    </row>
    <row r="2617" spans="1:31" x14ac:dyDescent="0.25">
      <c r="A2617">
        <f t="shared" si="367"/>
        <v>2616</v>
      </c>
      <c r="B2617" s="1">
        <v>4037</v>
      </c>
      <c r="C2617" s="2">
        <v>40260</v>
      </c>
      <c r="D2617" s="1" t="s">
        <v>20</v>
      </c>
      <c r="E2617" s="1" t="str">
        <f t="shared" si="360"/>
        <v>*</v>
      </c>
      <c r="F2617" s="1" t="str">
        <f t="shared" si="361"/>
        <v>**</v>
      </c>
      <c r="G2617" s="1" t="str">
        <f t="shared" si="362"/>
        <v>**</v>
      </c>
      <c r="J2617" s="1" t="str">
        <f t="shared" si="363"/>
        <v>**</v>
      </c>
      <c r="P2617" s="1">
        <v>27</v>
      </c>
      <c r="Q2617" s="1">
        <f t="shared" si="368"/>
        <v>3.5000000000000003E-2</v>
      </c>
      <c r="T2617" s="4">
        <v>188.07</v>
      </c>
      <c r="U2617" s="9">
        <f t="shared" si="364"/>
        <v>0</v>
      </c>
      <c r="V2617" s="4">
        <f t="shared" si="365"/>
        <v>6.9655555555555555</v>
      </c>
      <c r="W2617" s="1" t="s">
        <v>21</v>
      </c>
      <c r="X2617" s="1">
        <v>7.86</v>
      </c>
      <c r="Y2617" s="4">
        <f t="shared" si="366"/>
        <v>195.93</v>
      </c>
      <c r="Z2617" s="1" t="s">
        <v>51</v>
      </c>
      <c r="AA2617" s="1" t="s">
        <v>28</v>
      </c>
      <c r="AB2617" s="1" t="s">
        <v>29</v>
      </c>
      <c r="AC2617" s="1" t="s">
        <v>40</v>
      </c>
      <c r="AD2617" s="1" t="s">
        <v>19</v>
      </c>
      <c r="AE2617" s="2">
        <v>40261</v>
      </c>
    </row>
    <row r="2618" spans="1:31" x14ac:dyDescent="0.25">
      <c r="A2618">
        <f t="shared" si="367"/>
        <v>2617</v>
      </c>
      <c r="B2618" s="1">
        <v>36866</v>
      </c>
      <c r="C2618" s="2">
        <v>40261</v>
      </c>
      <c r="D2618" s="1" t="s">
        <v>13</v>
      </c>
      <c r="E2618" s="1" t="str">
        <f t="shared" si="360"/>
        <v>*</v>
      </c>
      <c r="F2618" s="1" t="str">
        <f t="shared" si="361"/>
        <v>*</v>
      </c>
      <c r="G2618" s="1" t="str">
        <f t="shared" si="362"/>
        <v>*</v>
      </c>
      <c r="J2618" s="1" t="str">
        <f t="shared" si="363"/>
        <v>*</v>
      </c>
      <c r="P2618" s="1">
        <v>32</v>
      </c>
      <c r="Q2618" s="1">
        <f t="shared" si="368"/>
        <v>0.04</v>
      </c>
      <c r="T2618" s="4">
        <v>6245.76</v>
      </c>
      <c r="U2618" s="9">
        <f t="shared" si="364"/>
        <v>1</v>
      </c>
      <c r="V2618" s="4">
        <f t="shared" si="365"/>
        <v>195.18</v>
      </c>
      <c r="W2618" s="1" t="s">
        <v>21</v>
      </c>
      <c r="X2618" s="1">
        <v>9.99</v>
      </c>
      <c r="Y2618" s="4">
        <f t="shared" si="366"/>
        <v>6255.75</v>
      </c>
      <c r="Z2618" s="1" t="s">
        <v>22</v>
      </c>
      <c r="AA2618" s="1" t="s">
        <v>16</v>
      </c>
      <c r="AB2618" s="1" t="s">
        <v>29</v>
      </c>
      <c r="AC2618" s="1" t="s">
        <v>55</v>
      </c>
      <c r="AD2618" s="1" t="s">
        <v>19</v>
      </c>
      <c r="AE2618" s="2">
        <v>40263</v>
      </c>
    </row>
    <row r="2619" spans="1:31" x14ac:dyDescent="0.25">
      <c r="A2619">
        <f t="shared" si="367"/>
        <v>2618</v>
      </c>
      <c r="B2619" s="1">
        <v>52135</v>
      </c>
      <c r="C2619" s="2">
        <v>40261</v>
      </c>
      <c r="D2619" s="1" t="s">
        <v>13</v>
      </c>
      <c r="E2619" s="1" t="str">
        <f t="shared" si="360"/>
        <v>*</v>
      </c>
      <c r="F2619" s="1" t="str">
        <f t="shared" si="361"/>
        <v>*</v>
      </c>
      <c r="G2619" s="1" t="str">
        <f t="shared" si="362"/>
        <v>*</v>
      </c>
      <c r="J2619" s="1" t="str">
        <f t="shared" si="363"/>
        <v>*</v>
      </c>
      <c r="P2619" s="1">
        <v>38</v>
      </c>
      <c r="Q2619" s="1">
        <f t="shared" si="368"/>
        <v>0.04</v>
      </c>
      <c r="T2619" s="4">
        <v>3922.96</v>
      </c>
      <c r="U2619" s="9">
        <f t="shared" si="364"/>
        <v>1</v>
      </c>
      <c r="V2619" s="4">
        <f t="shared" si="365"/>
        <v>103.23578947368421</v>
      </c>
      <c r="W2619" s="1" t="s">
        <v>21</v>
      </c>
      <c r="X2619" s="1">
        <v>19.989999999999998</v>
      </c>
      <c r="Y2619" s="4">
        <f t="shared" si="366"/>
        <v>3942.95</v>
      </c>
      <c r="Z2619" s="1" t="s">
        <v>22</v>
      </c>
      <c r="AA2619" s="1" t="s">
        <v>23</v>
      </c>
      <c r="AB2619" s="1" t="s">
        <v>24</v>
      </c>
      <c r="AC2619" s="1" t="s">
        <v>38</v>
      </c>
      <c r="AD2619" s="1" t="s">
        <v>19</v>
      </c>
      <c r="AE2619" s="2">
        <v>40263</v>
      </c>
    </row>
    <row r="2620" spans="1:31" x14ac:dyDescent="0.25">
      <c r="A2620">
        <f t="shared" si="367"/>
        <v>2619</v>
      </c>
      <c r="B2620" s="1">
        <v>5830</v>
      </c>
      <c r="C2620" s="2">
        <v>40261</v>
      </c>
      <c r="D2620" s="1" t="s">
        <v>36</v>
      </c>
      <c r="E2620" s="1" t="str">
        <f t="shared" si="360"/>
        <v>*</v>
      </c>
      <c r="F2620" s="1" t="str">
        <f t="shared" si="361"/>
        <v>*</v>
      </c>
      <c r="G2620" s="1" t="str">
        <f t="shared" si="362"/>
        <v>*</v>
      </c>
      <c r="J2620" s="1" t="str">
        <f t="shared" si="363"/>
        <v>*</v>
      </c>
      <c r="P2620" s="1">
        <v>49</v>
      </c>
      <c r="Q2620" s="1">
        <f t="shared" si="368"/>
        <v>0.05</v>
      </c>
      <c r="T2620" s="4">
        <v>2012.14</v>
      </c>
      <c r="U2620" s="9">
        <f t="shared" si="364"/>
        <v>1</v>
      </c>
      <c r="V2620" s="4">
        <f t="shared" si="365"/>
        <v>41.064081632653064</v>
      </c>
      <c r="W2620" s="1" t="s">
        <v>21</v>
      </c>
      <c r="X2620" s="1">
        <v>14.45</v>
      </c>
      <c r="Y2620" s="4">
        <f t="shared" si="366"/>
        <v>2026.5900000000001</v>
      </c>
      <c r="Z2620" s="1" t="s">
        <v>53</v>
      </c>
      <c r="AA2620" s="1" t="s">
        <v>28</v>
      </c>
      <c r="AB2620" s="1" t="s">
        <v>17</v>
      </c>
      <c r="AC2620" s="1" t="s">
        <v>18</v>
      </c>
      <c r="AD2620" s="1" t="s">
        <v>48</v>
      </c>
      <c r="AE2620" s="2">
        <v>40262</v>
      </c>
    </row>
    <row r="2621" spans="1:31" x14ac:dyDescent="0.25">
      <c r="A2621">
        <f t="shared" si="367"/>
        <v>2620</v>
      </c>
      <c r="B2621" s="1">
        <v>5414</v>
      </c>
      <c r="C2621" s="2">
        <v>40261</v>
      </c>
      <c r="D2621" s="1" t="s">
        <v>27</v>
      </c>
      <c r="E2621" s="1" t="str">
        <f t="shared" si="360"/>
        <v>*</v>
      </c>
      <c r="F2621" s="1" t="str">
        <f t="shared" si="361"/>
        <v>*</v>
      </c>
      <c r="G2621" s="1" t="str">
        <f t="shared" si="362"/>
        <v>*</v>
      </c>
      <c r="J2621" s="1" t="str">
        <f t="shared" si="363"/>
        <v>*</v>
      </c>
      <c r="P2621" s="1">
        <v>14</v>
      </c>
      <c r="Q2621" s="1">
        <f t="shared" si="368"/>
        <v>0.02</v>
      </c>
      <c r="T2621" s="4">
        <v>284.62</v>
      </c>
      <c r="U2621" s="9">
        <f t="shared" si="364"/>
        <v>0</v>
      </c>
      <c r="V2621" s="4">
        <f t="shared" si="365"/>
        <v>20.330000000000002</v>
      </c>
      <c r="W2621" s="1" t="s">
        <v>14</v>
      </c>
      <c r="X2621" s="1">
        <v>5.42</v>
      </c>
      <c r="Y2621" s="4">
        <f t="shared" si="366"/>
        <v>290.04000000000002</v>
      </c>
      <c r="Z2621" s="1" t="s">
        <v>44</v>
      </c>
      <c r="AA2621" s="1" t="s">
        <v>28</v>
      </c>
      <c r="AB2621" s="1" t="s">
        <v>29</v>
      </c>
      <c r="AC2621" s="1" t="s">
        <v>55</v>
      </c>
      <c r="AD2621" s="1" t="s">
        <v>19</v>
      </c>
      <c r="AE2621" s="2">
        <v>40262</v>
      </c>
    </row>
    <row r="2622" spans="1:31" x14ac:dyDescent="0.25">
      <c r="A2622">
        <f t="shared" si="367"/>
        <v>2621</v>
      </c>
      <c r="B2622" s="1">
        <v>44546</v>
      </c>
      <c r="C2622" s="2">
        <v>40261</v>
      </c>
      <c r="D2622" s="1" t="s">
        <v>32</v>
      </c>
      <c r="E2622" s="1" t="str">
        <f t="shared" si="360"/>
        <v>***</v>
      </c>
      <c r="F2622" s="1" t="str">
        <f t="shared" si="361"/>
        <v>***</v>
      </c>
      <c r="G2622" s="1" t="str">
        <f t="shared" si="362"/>
        <v>***</v>
      </c>
      <c r="J2622" s="1" t="str">
        <f t="shared" si="363"/>
        <v>***</v>
      </c>
      <c r="P2622" s="1">
        <v>15</v>
      </c>
      <c r="Q2622" s="1">
        <f t="shared" si="368"/>
        <v>0.02</v>
      </c>
      <c r="T2622" s="4">
        <v>55.2</v>
      </c>
      <c r="U2622" s="9">
        <f t="shared" si="364"/>
        <v>0</v>
      </c>
      <c r="V2622" s="4">
        <f t="shared" si="365"/>
        <v>3.68</v>
      </c>
      <c r="W2622" s="1" t="s">
        <v>21</v>
      </c>
      <c r="X2622" s="1">
        <v>1.63</v>
      </c>
      <c r="Y2622" s="4">
        <f t="shared" si="366"/>
        <v>56.830000000000005</v>
      </c>
      <c r="Z2622" s="1" t="s">
        <v>44</v>
      </c>
      <c r="AA2622" s="1" t="s">
        <v>37</v>
      </c>
      <c r="AB2622" s="1" t="s">
        <v>29</v>
      </c>
      <c r="AC2622" s="1" t="s">
        <v>61</v>
      </c>
      <c r="AD2622" s="1" t="s">
        <v>31</v>
      </c>
      <c r="AE2622" s="2">
        <v>40262</v>
      </c>
    </row>
    <row r="2623" spans="1:31" x14ac:dyDescent="0.25">
      <c r="A2623">
        <f t="shared" si="367"/>
        <v>2622</v>
      </c>
      <c r="B2623" s="1">
        <v>18017</v>
      </c>
      <c r="C2623" s="2">
        <v>40262</v>
      </c>
      <c r="D2623" s="1" t="s">
        <v>32</v>
      </c>
      <c r="E2623" s="1" t="str">
        <f t="shared" si="360"/>
        <v>***</v>
      </c>
      <c r="F2623" s="1" t="str">
        <f t="shared" si="361"/>
        <v>***</v>
      </c>
      <c r="G2623" s="1" t="str">
        <f t="shared" si="362"/>
        <v>***</v>
      </c>
      <c r="J2623" s="1" t="str">
        <f t="shared" si="363"/>
        <v>***</v>
      </c>
      <c r="P2623" s="1">
        <v>22</v>
      </c>
      <c r="Q2623" s="1">
        <f t="shared" si="368"/>
        <v>3.5000000000000003E-2</v>
      </c>
      <c r="T2623" s="4">
        <v>5202.8959999999997</v>
      </c>
      <c r="U2623" s="9">
        <f t="shared" si="364"/>
        <v>1</v>
      </c>
      <c r="V2623" s="4">
        <f t="shared" si="365"/>
        <v>236.49527272727272</v>
      </c>
      <c r="W2623" s="1" t="s">
        <v>33</v>
      </c>
      <c r="X2623" s="1">
        <v>54.12</v>
      </c>
      <c r="Y2623" s="4">
        <f t="shared" si="366"/>
        <v>5257.0159999999996</v>
      </c>
      <c r="Z2623" s="1" t="s">
        <v>44</v>
      </c>
      <c r="AA2623" s="1" t="s">
        <v>23</v>
      </c>
      <c r="AB2623" s="1" t="s">
        <v>17</v>
      </c>
      <c r="AC2623" s="1" t="s">
        <v>52</v>
      </c>
      <c r="AD2623" s="1" t="s">
        <v>59</v>
      </c>
      <c r="AE2623" s="2">
        <v>40264</v>
      </c>
    </row>
    <row r="2624" spans="1:31" x14ac:dyDescent="0.25">
      <c r="A2624">
        <f t="shared" si="367"/>
        <v>2623</v>
      </c>
      <c r="B2624" s="1">
        <v>35430</v>
      </c>
      <c r="C2624" s="2">
        <v>40262</v>
      </c>
      <c r="D2624" s="1" t="s">
        <v>13</v>
      </c>
      <c r="E2624" s="1" t="str">
        <f t="shared" si="360"/>
        <v>*</v>
      </c>
      <c r="F2624" s="1" t="str">
        <f t="shared" si="361"/>
        <v>*</v>
      </c>
      <c r="G2624" s="1" t="str">
        <f t="shared" si="362"/>
        <v>*</v>
      </c>
      <c r="J2624" s="1" t="str">
        <f t="shared" si="363"/>
        <v>*</v>
      </c>
      <c r="P2624" s="1">
        <v>16</v>
      </c>
      <c r="Q2624" s="1">
        <f t="shared" si="368"/>
        <v>0.02</v>
      </c>
      <c r="T2624" s="4">
        <v>1835.84</v>
      </c>
      <c r="U2624" s="9">
        <f t="shared" si="364"/>
        <v>1</v>
      </c>
      <c r="V2624" s="4">
        <f t="shared" si="365"/>
        <v>114.74</v>
      </c>
      <c r="W2624" s="1" t="s">
        <v>21</v>
      </c>
      <c r="X2624" s="1">
        <v>13.99</v>
      </c>
      <c r="Y2624" s="4">
        <f t="shared" si="366"/>
        <v>1849.83</v>
      </c>
      <c r="Z2624" s="1" t="s">
        <v>22</v>
      </c>
      <c r="AA2624" s="1" t="s">
        <v>37</v>
      </c>
      <c r="AB2624" s="1" t="s">
        <v>17</v>
      </c>
      <c r="AC2624" s="1" t="s">
        <v>18</v>
      </c>
      <c r="AD2624" s="1" t="s">
        <v>26</v>
      </c>
      <c r="AE2624" s="2">
        <v>40269</v>
      </c>
    </row>
    <row r="2625" spans="1:31" x14ac:dyDescent="0.25">
      <c r="A2625">
        <f t="shared" si="367"/>
        <v>2624</v>
      </c>
      <c r="B2625" s="1">
        <v>35430</v>
      </c>
      <c r="C2625" s="2">
        <v>40262</v>
      </c>
      <c r="D2625" s="1" t="s">
        <v>13</v>
      </c>
      <c r="E2625" s="1" t="str">
        <f t="shared" si="360"/>
        <v>*</v>
      </c>
      <c r="F2625" s="1" t="str">
        <f t="shared" si="361"/>
        <v>*</v>
      </c>
      <c r="G2625" s="1" t="str">
        <f t="shared" si="362"/>
        <v>*</v>
      </c>
      <c r="J2625" s="1" t="str">
        <f t="shared" si="363"/>
        <v>*</v>
      </c>
      <c r="P2625" s="1">
        <v>31</v>
      </c>
      <c r="Q2625" s="1">
        <f t="shared" si="368"/>
        <v>0.04</v>
      </c>
      <c r="T2625" s="4">
        <v>1655.3665000000001</v>
      </c>
      <c r="U2625" s="9">
        <f t="shared" si="364"/>
        <v>1</v>
      </c>
      <c r="V2625" s="4">
        <f t="shared" si="365"/>
        <v>53.398919354838711</v>
      </c>
      <c r="W2625" s="1" t="s">
        <v>21</v>
      </c>
      <c r="X2625" s="1">
        <v>8.99</v>
      </c>
      <c r="Y2625" s="4">
        <f t="shared" si="366"/>
        <v>1664.3565000000001</v>
      </c>
      <c r="Z2625" s="1" t="s">
        <v>22</v>
      </c>
      <c r="AA2625" s="1" t="s">
        <v>37</v>
      </c>
      <c r="AB2625" s="1" t="s">
        <v>24</v>
      </c>
      <c r="AC2625" s="1" t="s">
        <v>25</v>
      </c>
      <c r="AD2625" s="1" t="s">
        <v>19</v>
      </c>
      <c r="AE2625" s="2">
        <v>40264</v>
      </c>
    </row>
    <row r="2626" spans="1:31" x14ac:dyDescent="0.25">
      <c r="A2626">
        <f t="shared" si="367"/>
        <v>2625</v>
      </c>
      <c r="B2626" s="1">
        <v>19815</v>
      </c>
      <c r="C2626" s="2">
        <v>40262</v>
      </c>
      <c r="D2626" s="1" t="s">
        <v>27</v>
      </c>
      <c r="E2626" s="1" t="str">
        <f t="shared" si="360"/>
        <v>*</v>
      </c>
      <c r="F2626" s="1" t="str">
        <f t="shared" si="361"/>
        <v>*</v>
      </c>
      <c r="G2626" s="1" t="str">
        <f t="shared" si="362"/>
        <v>*</v>
      </c>
      <c r="J2626" s="1" t="str">
        <f t="shared" si="363"/>
        <v>*</v>
      </c>
      <c r="P2626" s="1">
        <v>33</v>
      </c>
      <c r="Q2626" s="1">
        <f t="shared" si="368"/>
        <v>0.04</v>
      </c>
      <c r="T2626" s="4">
        <v>167.07</v>
      </c>
      <c r="U2626" s="9">
        <f t="shared" si="364"/>
        <v>0</v>
      </c>
      <c r="V2626" s="4">
        <f t="shared" si="365"/>
        <v>5.0627272727272725</v>
      </c>
      <c r="W2626" s="1" t="s">
        <v>21</v>
      </c>
      <c r="X2626" s="1">
        <v>6.07</v>
      </c>
      <c r="Y2626" s="4">
        <f t="shared" si="366"/>
        <v>173.14</v>
      </c>
      <c r="Z2626" s="1" t="s">
        <v>42</v>
      </c>
      <c r="AA2626" s="1" t="s">
        <v>37</v>
      </c>
      <c r="AB2626" s="1" t="s">
        <v>29</v>
      </c>
      <c r="AC2626" s="1" t="s">
        <v>40</v>
      </c>
      <c r="AD2626" s="1" t="s">
        <v>19</v>
      </c>
      <c r="AE2626" s="2">
        <v>40265</v>
      </c>
    </row>
    <row r="2627" spans="1:31" x14ac:dyDescent="0.25">
      <c r="A2627">
        <f t="shared" si="367"/>
        <v>2626</v>
      </c>
      <c r="B2627" s="1">
        <v>35430</v>
      </c>
      <c r="C2627" s="2">
        <v>40262</v>
      </c>
      <c r="D2627" s="1" t="s">
        <v>13</v>
      </c>
      <c r="E2627" s="1" t="str">
        <f t="shared" ref="E2627:E2690" si="369">IF(D2627="Critical","***","*")</f>
        <v>*</v>
      </c>
      <c r="F2627" s="1" t="str">
        <f t="shared" ref="F2627:F2690" si="370">IF(D2627="Critical","***",IF(D2627="High","**","*"))</f>
        <v>*</v>
      </c>
      <c r="G2627" s="1" t="str">
        <f t="shared" ref="G2627:G2690" si="371">VLOOKUP(D2627,$H$6:$I$10,2,FALSE)</f>
        <v>*</v>
      </c>
      <c r="J2627" s="1" t="str">
        <f t="shared" ref="J2627:J2690" si="372">HLOOKUP(D2627,$K$5:$O$6,2,FALSE)</f>
        <v>*</v>
      </c>
      <c r="P2627" s="1">
        <v>48</v>
      </c>
      <c r="Q2627" s="1">
        <f t="shared" si="368"/>
        <v>0.05</v>
      </c>
      <c r="T2627" s="4">
        <v>133.43</v>
      </c>
      <c r="U2627" s="9">
        <f t="shared" ref="U2627:U2690" si="373">IF(T2627&gt;1000,1,0)</f>
        <v>0</v>
      </c>
      <c r="V2627" s="4">
        <f t="shared" ref="V2627:V2690" si="374">T2627/P2627</f>
        <v>2.7797916666666667</v>
      </c>
      <c r="W2627" s="1" t="s">
        <v>21</v>
      </c>
      <c r="X2627" s="1">
        <v>0.93</v>
      </c>
      <c r="Y2627" s="4">
        <f t="shared" ref="Y2627:Y2690" si="375">X2627+T2627</f>
        <v>134.36000000000001</v>
      </c>
      <c r="Z2627" s="1" t="s">
        <v>22</v>
      </c>
      <c r="AA2627" s="1" t="s">
        <v>37</v>
      </c>
      <c r="AB2627" s="1" t="s">
        <v>29</v>
      </c>
      <c r="AC2627" s="1" t="s">
        <v>30</v>
      </c>
      <c r="AD2627" s="1" t="s">
        <v>31</v>
      </c>
      <c r="AE2627" s="2">
        <v>40266</v>
      </c>
    </row>
    <row r="2628" spans="1:31" x14ac:dyDescent="0.25">
      <c r="A2628">
        <f t="shared" ref="A2628:A2691" si="376">A2627+1</f>
        <v>2627</v>
      </c>
      <c r="B2628" s="1">
        <v>42597</v>
      </c>
      <c r="C2628" s="2">
        <v>40262</v>
      </c>
      <c r="D2628" s="1" t="s">
        <v>36</v>
      </c>
      <c r="E2628" s="1" t="str">
        <f t="shared" si="369"/>
        <v>*</v>
      </c>
      <c r="F2628" s="1" t="str">
        <f t="shared" si="370"/>
        <v>*</v>
      </c>
      <c r="G2628" s="1" t="str">
        <f t="shared" si="371"/>
        <v>*</v>
      </c>
      <c r="J2628" s="1" t="str">
        <f t="shared" si="372"/>
        <v>*</v>
      </c>
      <c r="P2628" s="1">
        <v>5</v>
      </c>
      <c r="Q2628" s="1">
        <f t="shared" ref="Q2628:Q2691" si="377">VLOOKUP(P2628,$R$5:$S$10,2,TRUE)</f>
        <v>0.01</v>
      </c>
      <c r="T2628" s="4">
        <v>29.66</v>
      </c>
      <c r="U2628" s="9">
        <f t="shared" si="373"/>
        <v>0</v>
      </c>
      <c r="V2628" s="4">
        <f t="shared" si="374"/>
        <v>5.9320000000000004</v>
      </c>
      <c r="W2628" s="1" t="s">
        <v>21</v>
      </c>
      <c r="X2628" s="1">
        <v>4.32</v>
      </c>
      <c r="Y2628" s="4">
        <f t="shared" si="375"/>
        <v>33.980000000000004</v>
      </c>
      <c r="Z2628" s="1" t="s">
        <v>22</v>
      </c>
      <c r="AA2628" s="1" t="s">
        <v>28</v>
      </c>
      <c r="AB2628" s="1" t="s">
        <v>24</v>
      </c>
      <c r="AC2628" s="1" t="s">
        <v>38</v>
      </c>
      <c r="AD2628" s="1" t="s">
        <v>41</v>
      </c>
      <c r="AE2628" s="2">
        <v>40264</v>
      </c>
    </row>
    <row r="2629" spans="1:31" x14ac:dyDescent="0.25">
      <c r="A2629">
        <f t="shared" si="376"/>
        <v>2628</v>
      </c>
      <c r="B2629" s="1">
        <v>7169</v>
      </c>
      <c r="C2629" s="2">
        <v>40263</v>
      </c>
      <c r="D2629" s="1" t="s">
        <v>36</v>
      </c>
      <c r="E2629" s="1" t="str">
        <f t="shared" si="369"/>
        <v>*</v>
      </c>
      <c r="F2629" s="1" t="str">
        <f t="shared" si="370"/>
        <v>*</v>
      </c>
      <c r="G2629" s="1" t="str">
        <f t="shared" si="371"/>
        <v>*</v>
      </c>
      <c r="J2629" s="1" t="str">
        <f t="shared" si="372"/>
        <v>*</v>
      </c>
      <c r="P2629" s="1">
        <v>30</v>
      </c>
      <c r="Q2629" s="1">
        <f t="shared" si="377"/>
        <v>0.04</v>
      </c>
      <c r="T2629" s="4">
        <v>1580.6005</v>
      </c>
      <c r="U2629" s="9">
        <f t="shared" si="373"/>
        <v>1</v>
      </c>
      <c r="V2629" s="4">
        <f t="shared" si="374"/>
        <v>52.686683333333335</v>
      </c>
      <c r="W2629" s="1" t="s">
        <v>21</v>
      </c>
      <c r="X2629" s="1">
        <v>2.79</v>
      </c>
      <c r="Y2629" s="4">
        <f t="shared" si="375"/>
        <v>1583.3905</v>
      </c>
      <c r="Z2629" s="1" t="s">
        <v>15</v>
      </c>
      <c r="AA2629" s="1" t="s">
        <v>28</v>
      </c>
      <c r="AB2629" s="1" t="s">
        <v>24</v>
      </c>
      <c r="AC2629" s="1" t="s">
        <v>25</v>
      </c>
      <c r="AD2629" s="1" t="s">
        <v>19</v>
      </c>
      <c r="AE2629" s="2">
        <v>40265</v>
      </c>
    </row>
    <row r="2630" spans="1:31" x14ac:dyDescent="0.25">
      <c r="A2630">
        <f t="shared" si="376"/>
        <v>2629</v>
      </c>
      <c r="B2630" s="1">
        <v>7169</v>
      </c>
      <c r="C2630" s="2">
        <v>40263</v>
      </c>
      <c r="D2630" s="1" t="s">
        <v>36</v>
      </c>
      <c r="E2630" s="1" t="str">
        <f t="shared" si="369"/>
        <v>*</v>
      </c>
      <c r="F2630" s="1" t="str">
        <f t="shared" si="370"/>
        <v>*</v>
      </c>
      <c r="G2630" s="1" t="str">
        <f t="shared" si="371"/>
        <v>*</v>
      </c>
      <c r="J2630" s="1" t="str">
        <f t="shared" si="372"/>
        <v>*</v>
      </c>
      <c r="P2630" s="1">
        <v>22</v>
      </c>
      <c r="Q2630" s="1">
        <f t="shared" si="377"/>
        <v>3.5000000000000003E-2</v>
      </c>
      <c r="T2630" s="4">
        <v>446.72</v>
      </c>
      <c r="U2630" s="9">
        <f t="shared" si="373"/>
        <v>0</v>
      </c>
      <c r="V2630" s="4">
        <f t="shared" si="374"/>
        <v>20.305454545454548</v>
      </c>
      <c r="W2630" s="1" t="s">
        <v>21</v>
      </c>
      <c r="X2630" s="1">
        <v>14.39</v>
      </c>
      <c r="Y2630" s="4">
        <f t="shared" si="375"/>
        <v>461.11</v>
      </c>
      <c r="Z2630" s="1" t="s">
        <v>15</v>
      </c>
      <c r="AA2630" s="1" t="s">
        <v>28</v>
      </c>
      <c r="AB2630" s="1" t="s">
        <v>17</v>
      </c>
      <c r="AC2630" s="1" t="s">
        <v>18</v>
      </c>
      <c r="AD2630" s="1" t="s">
        <v>19</v>
      </c>
      <c r="AE2630" s="2">
        <v>40265</v>
      </c>
    </row>
    <row r="2631" spans="1:31" x14ac:dyDescent="0.25">
      <c r="A2631">
        <f t="shared" si="376"/>
        <v>2630</v>
      </c>
      <c r="B2631" s="1">
        <v>27875</v>
      </c>
      <c r="C2631" s="2">
        <v>40263</v>
      </c>
      <c r="D2631" s="1" t="s">
        <v>13</v>
      </c>
      <c r="E2631" s="1" t="str">
        <f t="shared" si="369"/>
        <v>*</v>
      </c>
      <c r="F2631" s="1" t="str">
        <f t="shared" si="370"/>
        <v>*</v>
      </c>
      <c r="G2631" s="1" t="str">
        <f t="shared" si="371"/>
        <v>*</v>
      </c>
      <c r="J2631" s="1" t="str">
        <f t="shared" si="372"/>
        <v>*</v>
      </c>
      <c r="P2631" s="1">
        <v>5</v>
      </c>
      <c r="Q2631" s="1">
        <f t="shared" si="377"/>
        <v>0.01</v>
      </c>
      <c r="T2631" s="4">
        <v>64.97</v>
      </c>
      <c r="U2631" s="9">
        <f t="shared" si="373"/>
        <v>0</v>
      </c>
      <c r="V2631" s="4">
        <f t="shared" si="374"/>
        <v>12.994</v>
      </c>
      <c r="W2631" s="1" t="s">
        <v>21</v>
      </c>
      <c r="X2631" s="1">
        <v>49</v>
      </c>
      <c r="Y2631" s="4">
        <f t="shared" si="375"/>
        <v>113.97</v>
      </c>
      <c r="Z2631" s="1" t="s">
        <v>54</v>
      </c>
      <c r="AA2631" s="1" t="s">
        <v>16</v>
      </c>
      <c r="AB2631" s="1" t="s">
        <v>29</v>
      </c>
      <c r="AC2631" s="1" t="s">
        <v>63</v>
      </c>
      <c r="AD2631" s="1" t="s">
        <v>48</v>
      </c>
      <c r="AE2631" s="2">
        <v>40268</v>
      </c>
    </row>
    <row r="2632" spans="1:31" x14ac:dyDescent="0.25">
      <c r="A2632">
        <f t="shared" si="376"/>
        <v>2631</v>
      </c>
      <c r="B2632" s="1">
        <v>10919</v>
      </c>
      <c r="C2632" s="2">
        <v>40264</v>
      </c>
      <c r="D2632" s="1" t="s">
        <v>20</v>
      </c>
      <c r="E2632" s="1" t="str">
        <f t="shared" si="369"/>
        <v>*</v>
      </c>
      <c r="F2632" s="1" t="str">
        <f t="shared" si="370"/>
        <v>**</v>
      </c>
      <c r="G2632" s="1" t="str">
        <f t="shared" si="371"/>
        <v>**</v>
      </c>
      <c r="J2632" s="1" t="str">
        <f t="shared" si="372"/>
        <v>**</v>
      </c>
      <c r="P2632" s="1">
        <v>42</v>
      </c>
      <c r="Q2632" s="1">
        <f t="shared" si="377"/>
        <v>0.05</v>
      </c>
      <c r="T2632" s="4">
        <v>2040.95</v>
      </c>
      <c r="U2632" s="9">
        <f t="shared" si="373"/>
        <v>1</v>
      </c>
      <c r="V2632" s="4">
        <f t="shared" si="374"/>
        <v>48.594047619047622</v>
      </c>
      <c r="W2632" s="1" t="s">
        <v>21</v>
      </c>
      <c r="X2632" s="1">
        <v>35</v>
      </c>
      <c r="Y2632" s="4">
        <f t="shared" si="375"/>
        <v>2075.9499999999998</v>
      </c>
      <c r="Z2632" s="1" t="s">
        <v>44</v>
      </c>
      <c r="AA2632" s="1" t="s">
        <v>28</v>
      </c>
      <c r="AB2632" s="1" t="s">
        <v>29</v>
      </c>
      <c r="AC2632" s="1" t="s">
        <v>55</v>
      </c>
      <c r="AD2632" s="1" t="s">
        <v>48</v>
      </c>
      <c r="AE2632" s="2">
        <v>40264</v>
      </c>
    </row>
    <row r="2633" spans="1:31" x14ac:dyDescent="0.25">
      <c r="A2633">
        <f t="shared" si="376"/>
        <v>2632</v>
      </c>
      <c r="B2633" s="1">
        <v>58657</v>
      </c>
      <c r="C2633" s="2">
        <v>40264</v>
      </c>
      <c r="D2633" s="1" t="s">
        <v>32</v>
      </c>
      <c r="E2633" s="1" t="str">
        <f t="shared" si="369"/>
        <v>***</v>
      </c>
      <c r="F2633" s="1" t="str">
        <f t="shared" si="370"/>
        <v>***</v>
      </c>
      <c r="G2633" s="1" t="str">
        <f t="shared" si="371"/>
        <v>***</v>
      </c>
      <c r="J2633" s="1" t="str">
        <f t="shared" si="372"/>
        <v>***</v>
      </c>
      <c r="P2633" s="1">
        <v>43</v>
      </c>
      <c r="Q2633" s="1">
        <f t="shared" si="377"/>
        <v>0.05</v>
      </c>
      <c r="T2633" s="4">
        <v>1338.12</v>
      </c>
      <c r="U2633" s="9">
        <f t="shared" si="373"/>
        <v>1</v>
      </c>
      <c r="V2633" s="4">
        <f t="shared" si="374"/>
        <v>31.119069767441857</v>
      </c>
      <c r="W2633" s="1" t="s">
        <v>21</v>
      </c>
      <c r="X2633" s="1">
        <v>1.99</v>
      </c>
      <c r="Y2633" s="4">
        <f t="shared" si="375"/>
        <v>1340.11</v>
      </c>
      <c r="Z2633" s="1" t="s">
        <v>46</v>
      </c>
      <c r="AA2633" s="1" t="s">
        <v>28</v>
      </c>
      <c r="AB2633" s="1" t="s">
        <v>24</v>
      </c>
      <c r="AC2633" s="1" t="s">
        <v>38</v>
      </c>
      <c r="AD2633" s="1" t="s">
        <v>41</v>
      </c>
      <c r="AE2633" s="2">
        <v>40266</v>
      </c>
    </row>
    <row r="2634" spans="1:31" x14ac:dyDescent="0.25">
      <c r="A2634">
        <f t="shared" si="376"/>
        <v>2633</v>
      </c>
      <c r="B2634" s="1">
        <v>37923</v>
      </c>
      <c r="C2634" s="2">
        <v>40264</v>
      </c>
      <c r="D2634" s="1" t="s">
        <v>27</v>
      </c>
      <c r="E2634" s="1" t="str">
        <f t="shared" si="369"/>
        <v>*</v>
      </c>
      <c r="F2634" s="1" t="str">
        <f t="shared" si="370"/>
        <v>*</v>
      </c>
      <c r="G2634" s="1" t="str">
        <f t="shared" si="371"/>
        <v>*</v>
      </c>
      <c r="J2634" s="1" t="str">
        <f t="shared" si="372"/>
        <v>*</v>
      </c>
      <c r="P2634" s="1">
        <v>29</v>
      </c>
      <c r="Q2634" s="1">
        <f t="shared" si="377"/>
        <v>3.5000000000000003E-2</v>
      </c>
      <c r="T2634" s="4">
        <v>198.43</v>
      </c>
      <c r="U2634" s="9">
        <f t="shared" si="373"/>
        <v>0</v>
      </c>
      <c r="V2634" s="4">
        <f t="shared" si="374"/>
        <v>6.8424137931034483</v>
      </c>
      <c r="W2634" s="1" t="s">
        <v>21</v>
      </c>
      <c r="X2634" s="1">
        <v>6.81</v>
      </c>
      <c r="Y2634" s="4">
        <f t="shared" si="375"/>
        <v>205.24</v>
      </c>
      <c r="Z2634" s="1" t="s">
        <v>49</v>
      </c>
      <c r="AA2634" s="1" t="s">
        <v>28</v>
      </c>
      <c r="AB2634" s="1" t="s">
        <v>29</v>
      </c>
      <c r="AC2634" s="1" t="s">
        <v>40</v>
      </c>
      <c r="AD2634" s="1" t="s">
        <v>19</v>
      </c>
      <c r="AE2634" s="2">
        <v>40265</v>
      </c>
    </row>
    <row r="2635" spans="1:31" x14ac:dyDescent="0.25">
      <c r="A2635">
        <f t="shared" si="376"/>
        <v>2634</v>
      </c>
      <c r="B2635" s="1">
        <v>6050</v>
      </c>
      <c r="C2635" s="2">
        <v>40265</v>
      </c>
      <c r="D2635" s="1" t="s">
        <v>13</v>
      </c>
      <c r="E2635" s="1" t="str">
        <f t="shared" si="369"/>
        <v>*</v>
      </c>
      <c r="F2635" s="1" t="str">
        <f t="shared" si="370"/>
        <v>*</v>
      </c>
      <c r="G2635" s="1" t="str">
        <f t="shared" si="371"/>
        <v>*</v>
      </c>
      <c r="J2635" s="1" t="str">
        <f t="shared" si="372"/>
        <v>*</v>
      </c>
      <c r="P2635" s="1">
        <v>47</v>
      </c>
      <c r="Q2635" s="1">
        <f t="shared" si="377"/>
        <v>0.05</v>
      </c>
      <c r="T2635" s="4">
        <v>9574.82</v>
      </c>
      <c r="U2635" s="9">
        <f t="shared" si="373"/>
        <v>1</v>
      </c>
      <c r="V2635" s="4">
        <f t="shared" si="374"/>
        <v>203.71957446808511</v>
      </c>
      <c r="W2635" s="1" t="s">
        <v>21</v>
      </c>
      <c r="X2635" s="1">
        <v>69</v>
      </c>
      <c r="Y2635" s="4">
        <f t="shared" si="375"/>
        <v>9643.82</v>
      </c>
      <c r="Z2635" s="1" t="s">
        <v>44</v>
      </c>
      <c r="AA2635" s="1" t="s">
        <v>23</v>
      </c>
      <c r="AB2635" s="1" t="s">
        <v>17</v>
      </c>
      <c r="AC2635" s="1" t="s">
        <v>52</v>
      </c>
      <c r="AD2635" s="1" t="s">
        <v>48</v>
      </c>
      <c r="AE2635" s="2">
        <v>40270</v>
      </c>
    </row>
    <row r="2636" spans="1:31" x14ac:dyDescent="0.25">
      <c r="A2636">
        <f t="shared" si="376"/>
        <v>2635</v>
      </c>
      <c r="B2636" s="1">
        <v>21988</v>
      </c>
      <c r="C2636" s="2">
        <v>40265</v>
      </c>
      <c r="D2636" s="1" t="s">
        <v>36</v>
      </c>
      <c r="E2636" s="1" t="str">
        <f t="shared" si="369"/>
        <v>*</v>
      </c>
      <c r="F2636" s="1" t="str">
        <f t="shared" si="370"/>
        <v>*</v>
      </c>
      <c r="G2636" s="1" t="str">
        <f t="shared" si="371"/>
        <v>*</v>
      </c>
      <c r="J2636" s="1" t="str">
        <f t="shared" si="372"/>
        <v>*</v>
      </c>
      <c r="P2636" s="1">
        <v>4</v>
      </c>
      <c r="Q2636" s="1">
        <f t="shared" si="377"/>
        <v>0.01</v>
      </c>
      <c r="T2636" s="4">
        <v>1337.19</v>
      </c>
      <c r="U2636" s="9">
        <f t="shared" si="373"/>
        <v>1</v>
      </c>
      <c r="V2636" s="4">
        <f t="shared" si="374"/>
        <v>334.29750000000001</v>
      </c>
      <c r="W2636" s="1" t="s">
        <v>33</v>
      </c>
      <c r="X2636" s="1">
        <v>91.05</v>
      </c>
      <c r="Y2636" s="4">
        <f t="shared" si="375"/>
        <v>1428.24</v>
      </c>
      <c r="Z2636" s="1" t="s">
        <v>42</v>
      </c>
      <c r="AA2636" s="1" t="s">
        <v>28</v>
      </c>
      <c r="AB2636" s="1" t="s">
        <v>29</v>
      </c>
      <c r="AC2636" s="1" t="s">
        <v>63</v>
      </c>
      <c r="AD2636" s="1" t="s">
        <v>35</v>
      </c>
      <c r="AE2636" s="2">
        <v>40267</v>
      </c>
    </row>
    <row r="2637" spans="1:31" x14ac:dyDescent="0.25">
      <c r="A2637">
        <f t="shared" si="376"/>
        <v>2636</v>
      </c>
      <c r="B2637" s="1">
        <v>6050</v>
      </c>
      <c r="C2637" s="2">
        <v>40265</v>
      </c>
      <c r="D2637" s="1" t="s">
        <v>13</v>
      </c>
      <c r="E2637" s="1" t="str">
        <f t="shared" si="369"/>
        <v>*</v>
      </c>
      <c r="F2637" s="1" t="str">
        <f t="shared" si="370"/>
        <v>*</v>
      </c>
      <c r="G2637" s="1" t="str">
        <f t="shared" si="371"/>
        <v>*</v>
      </c>
      <c r="J2637" s="1" t="str">
        <f t="shared" si="372"/>
        <v>*</v>
      </c>
      <c r="P2637" s="1">
        <v>3</v>
      </c>
      <c r="Q2637" s="1">
        <f t="shared" si="377"/>
        <v>0.01</v>
      </c>
      <c r="T2637" s="4">
        <v>261.94</v>
      </c>
      <c r="U2637" s="9">
        <f t="shared" si="373"/>
        <v>0</v>
      </c>
      <c r="V2637" s="4">
        <f t="shared" si="374"/>
        <v>87.313333333333333</v>
      </c>
      <c r="W2637" s="1" t="s">
        <v>33</v>
      </c>
      <c r="X2637" s="1">
        <v>33.6</v>
      </c>
      <c r="Y2637" s="4">
        <f t="shared" si="375"/>
        <v>295.54000000000002</v>
      </c>
      <c r="Z2637" s="1" t="s">
        <v>44</v>
      </c>
      <c r="AA2637" s="1" t="s">
        <v>23</v>
      </c>
      <c r="AB2637" s="1" t="s">
        <v>24</v>
      </c>
      <c r="AC2637" s="1" t="s">
        <v>56</v>
      </c>
      <c r="AD2637" s="1" t="s">
        <v>35</v>
      </c>
      <c r="AE2637" s="2">
        <v>40272</v>
      </c>
    </row>
    <row r="2638" spans="1:31" x14ac:dyDescent="0.25">
      <c r="A2638">
        <f t="shared" si="376"/>
        <v>2637</v>
      </c>
      <c r="B2638" s="1">
        <v>35425</v>
      </c>
      <c r="C2638" s="2">
        <v>40265</v>
      </c>
      <c r="D2638" s="1" t="s">
        <v>27</v>
      </c>
      <c r="E2638" s="1" t="str">
        <f t="shared" si="369"/>
        <v>*</v>
      </c>
      <c r="F2638" s="1" t="str">
        <f t="shared" si="370"/>
        <v>*</v>
      </c>
      <c r="G2638" s="1" t="str">
        <f t="shared" si="371"/>
        <v>*</v>
      </c>
      <c r="J2638" s="1" t="str">
        <f t="shared" si="372"/>
        <v>*</v>
      </c>
      <c r="P2638" s="1">
        <v>25</v>
      </c>
      <c r="Q2638" s="1">
        <f t="shared" si="377"/>
        <v>3.5000000000000003E-2</v>
      </c>
      <c r="T2638" s="4">
        <v>100.34</v>
      </c>
      <c r="U2638" s="9">
        <f t="shared" si="373"/>
        <v>0</v>
      </c>
      <c r="V2638" s="4">
        <f t="shared" si="374"/>
        <v>4.0136000000000003</v>
      </c>
      <c r="W2638" s="1" t="s">
        <v>21</v>
      </c>
      <c r="X2638" s="1">
        <v>5.47</v>
      </c>
      <c r="Y2638" s="4">
        <f t="shared" si="375"/>
        <v>105.81</v>
      </c>
      <c r="Z2638" s="1" t="s">
        <v>49</v>
      </c>
      <c r="AA2638" s="1" t="s">
        <v>37</v>
      </c>
      <c r="AB2638" s="1" t="s">
        <v>29</v>
      </c>
      <c r="AC2638" s="1" t="s">
        <v>43</v>
      </c>
      <c r="AD2638" s="1" t="s">
        <v>19</v>
      </c>
      <c r="AE2638" s="2">
        <v>40267</v>
      </c>
    </row>
    <row r="2639" spans="1:31" x14ac:dyDescent="0.25">
      <c r="A2639">
        <f t="shared" si="376"/>
        <v>2638</v>
      </c>
      <c r="B2639" s="1">
        <v>5094</v>
      </c>
      <c r="C2639" s="2">
        <v>40265</v>
      </c>
      <c r="D2639" s="1" t="s">
        <v>27</v>
      </c>
      <c r="E2639" s="1" t="str">
        <f t="shared" si="369"/>
        <v>*</v>
      </c>
      <c r="F2639" s="1" t="str">
        <f t="shared" si="370"/>
        <v>*</v>
      </c>
      <c r="G2639" s="1" t="str">
        <f t="shared" si="371"/>
        <v>*</v>
      </c>
      <c r="J2639" s="1" t="str">
        <f t="shared" si="372"/>
        <v>*</v>
      </c>
      <c r="P2639" s="1">
        <v>2</v>
      </c>
      <c r="Q2639" s="1">
        <f t="shared" si="377"/>
        <v>0.01</v>
      </c>
      <c r="T2639" s="4">
        <v>79.58</v>
      </c>
      <c r="U2639" s="9">
        <f t="shared" si="373"/>
        <v>0</v>
      </c>
      <c r="V2639" s="4">
        <f t="shared" si="374"/>
        <v>39.79</v>
      </c>
      <c r="W2639" s="1" t="s">
        <v>21</v>
      </c>
      <c r="X2639" s="1">
        <v>4.2699999999999996</v>
      </c>
      <c r="Y2639" s="4">
        <f t="shared" si="375"/>
        <v>83.85</v>
      </c>
      <c r="Z2639" s="1" t="s">
        <v>42</v>
      </c>
      <c r="AA2639" s="1" t="s">
        <v>23</v>
      </c>
      <c r="AB2639" s="1" t="s">
        <v>29</v>
      </c>
      <c r="AC2639" s="1" t="s">
        <v>30</v>
      </c>
      <c r="AD2639" s="1" t="s">
        <v>31</v>
      </c>
      <c r="AE2639" s="2">
        <v>40267</v>
      </c>
    </row>
    <row r="2640" spans="1:31" x14ac:dyDescent="0.25">
      <c r="A2640">
        <f t="shared" si="376"/>
        <v>2639</v>
      </c>
      <c r="B2640" s="1">
        <v>35425</v>
      </c>
      <c r="C2640" s="2">
        <v>40265</v>
      </c>
      <c r="D2640" s="1" t="s">
        <v>27</v>
      </c>
      <c r="E2640" s="1" t="str">
        <f t="shared" si="369"/>
        <v>*</v>
      </c>
      <c r="F2640" s="1" t="str">
        <f t="shared" si="370"/>
        <v>*</v>
      </c>
      <c r="G2640" s="1" t="str">
        <f t="shared" si="371"/>
        <v>*</v>
      </c>
      <c r="J2640" s="1" t="str">
        <f t="shared" si="372"/>
        <v>*</v>
      </c>
      <c r="P2640" s="1">
        <v>45</v>
      </c>
      <c r="Q2640" s="1">
        <f t="shared" si="377"/>
        <v>0.05</v>
      </c>
      <c r="T2640" s="4">
        <v>75.680000000000007</v>
      </c>
      <c r="U2640" s="9">
        <f t="shared" si="373"/>
        <v>0</v>
      </c>
      <c r="V2640" s="4">
        <f t="shared" si="374"/>
        <v>1.681777777777778</v>
      </c>
      <c r="W2640" s="1" t="s">
        <v>21</v>
      </c>
      <c r="X2640" s="1">
        <v>0.75</v>
      </c>
      <c r="Y2640" s="4">
        <f t="shared" si="375"/>
        <v>76.430000000000007</v>
      </c>
      <c r="Z2640" s="1" t="s">
        <v>49</v>
      </c>
      <c r="AA2640" s="1" t="s">
        <v>37</v>
      </c>
      <c r="AB2640" s="1" t="s">
        <v>29</v>
      </c>
      <c r="AC2640" s="1" t="s">
        <v>61</v>
      </c>
      <c r="AD2640" s="1" t="s">
        <v>31</v>
      </c>
      <c r="AE2640" s="2">
        <v>40267</v>
      </c>
    </row>
    <row r="2641" spans="1:31" x14ac:dyDescent="0.25">
      <c r="A2641">
        <f t="shared" si="376"/>
        <v>2640</v>
      </c>
      <c r="B2641" s="1">
        <v>42209</v>
      </c>
      <c r="C2641" s="2">
        <v>40266</v>
      </c>
      <c r="D2641" s="1" t="s">
        <v>20</v>
      </c>
      <c r="E2641" s="1" t="str">
        <f t="shared" si="369"/>
        <v>*</v>
      </c>
      <c r="F2641" s="1" t="str">
        <f t="shared" si="370"/>
        <v>**</v>
      </c>
      <c r="G2641" s="1" t="str">
        <f t="shared" si="371"/>
        <v>**</v>
      </c>
      <c r="J2641" s="1" t="str">
        <f t="shared" si="372"/>
        <v>**</v>
      </c>
      <c r="P2641" s="1">
        <v>31</v>
      </c>
      <c r="Q2641" s="1">
        <f t="shared" si="377"/>
        <v>0.04</v>
      </c>
      <c r="T2641" s="4">
        <v>8901.7800000000007</v>
      </c>
      <c r="U2641" s="9">
        <f t="shared" si="373"/>
        <v>1</v>
      </c>
      <c r="V2641" s="4">
        <f t="shared" si="374"/>
        <v>287.15419354838713</v>
      </c>
      <c r="W2641" s="1" t="s">
        <v>21</v>
      </c>
      <c r="X2641" s="1">
        <v>24.49</v>
      </c>
      <c r="Y2641" s="4">
        <f t="shared" si="375"/>
        <v>8926.27</v>
      </c>
      <c r="Z2641" s="1" t="s">
        <v>39</v>
      </c>
      <c r="AA2641" s="1" t="s">
        <v>28</v>
      </c>
      <c r="AB2641" s="1" t="s">
        <v>17</v>
      </c>
      <c r="AC2641" s="1" t="s">
        <v>34</v>
      </c>
      <c r="AD2641" s="1" t="s">
        <v>48</v>
      </c>
      <c r="AE2641" s="2">
        <v>40269</v>
      </c>
    </row>
    <row r="2642" spans="1:31" x14ac:dyDescent="0.25">
      <c r="A2642">
        <f t="shared" si="376"/>
        <v>2641</v>
      </c>
      <c r="B2642" s="1">
        <v>51558</v>
      </c>
      <c r="C2642" s="2">
        <v>40266</v>
      </c>
      <c r="D2642" s="1" t="s">
        <v>27</v>
      </c>
      <c r="E2642" s="1" t="str">
        <f t="shared" si="369"/>
        <v>*</v>
      </c>
      <c r="F2642" s="1" t="str">
        <f t="shared" si="370"/>
        <v>*</v>
      </c>
      <c r="G2642" s="1" t="str">
        <f t="shared" si="371"/>
        <v>*</v>
      </c>
      <c r="J2642" s="1" t="str">
        <f t="shared" si="372"/>
        <v>*</v>
      </c>
      <c r="P2642" s="1">
        <v>47</v>
      </c>
      <c r="Q2642" s="1">
        <f t="shared" si="377"/>
        <v>0.05</v>
      </c>
      <c r="T2642" s="4">
        <v>4177.66</v>
      </c>
      <c r="U2642" s="9">
        <f t="shared" si="373"/>
        <v>1</v>
      </c>
      <c r="V2642" s="4">
        <f t="shared" si="374"/>
        <v>88.886382978723404</v>
      </c>
      <c r="W2642" s="1" t="s">
        <v>33</v>
      </c>
      <c r="X2642" s="1">
        <v>60</v>
      </c>
      <c r="Y2642" s="4">
        <f t="shared" si="375"/>
        <v>4237.66</v>
      </c>
      <c r="Z2642" s="1" t="s">
        <v>51</v>
      </c>
      <c r="AA2642" s="1" t="s">
        <v>28</v>
      </c>
      <c r="AB2642" s="1" t="s">
        <v>17</v>
      </c>
      <c r="AC2642" s="1" t="s">
        <v>52</v>
      </c>
      <c r="AD2642" s="1" t="s">
        <v>35</v>
      </c>
      <c r="AE2642" s="2">
        <v>40266</v>
      </c>
    </row>
    <row r="2643" spans="1:31" x14ac:dyDescent="0.25">
      <c r="A2643">
        <f t="shared" si="376"/>
        <v>2642</v>
      </c>
      <c r="B2643" s="1">
        <v>40832</v>
      </c>
      <c r="C2643" s="2">
        <v>40266</v>
      </c>
      <c r="D2643" s="1" t="s">
        <v>20</v>
      </c>
      <c r="E2643" s="1" t="str">
        <f t="shared" si="369"/>
        <v>*</v>
      </c>
      <c r="F2643" s="1" t="str">
        <f t="shared" si="370"/>
        <v>**</v>
      </c>
      <c r="G2643" s="1" t="str">
        <f t="shared" si="371"/>
        <v>**</v>
      </c>
      <c r="J2643" s="1" t="str">
        <f t="shared" si="372"/>
        <v>**</v>
      </c>
      <c r="P2643" s="1">
        <v>22</v>
      </c>
      <c r="Q2643" s="1">
        <f t="shared" si="377"/>
        <v>3.5000000000000003E-2</v>
      </c>
      <c r="T2643" s="4">
        <v>447.23</v>
      </c>
      <c r="U2643" s="9">
        <f t="shared" si="373"/>
        <v>0</v>
      </c>
      <c r="V2643" s="4">
        <f t="shared" si="374"/>
        <v>20.328636363636363</v>
      </c>
      <c r="W2643" s="1" t="s">
        <v>21</v>
      </c>
      <c r="X2643" s="1">
        <v>6.67</v>
      </c>
      <c r="Y2643" s="4">
        <f t="shared" si="375"/>
        <v>453.90000000000003</v>
      </c>
      <c r="Z2643" s="1" t="s">
        <v>54</v>
      </c>
      <c r="AA2643" s="1" t="s">
        <v>23</v>
      </c>
      <c r="AB2643" s="1" t="s">
        <v>17</v>
      </c>
      <c r="AC2643" s="1" t="s">
        <v>18</v>
      </c>
      <c r="AD2643" s="1" t="s">
        <v>41</v>
      </c>
      <c r="AE2643" s="2">
        <v>40267</v>
      </c>
    </row>
    <row r="2644" spans="1:31" x14ac:dyDescent="0.25">
      <c r="A2644">
        <f t="shared" si="376"/>
        <v>2643</v>
      </c>
      <c r="B2644" s="1">
        <v>42209</v>
      </c>
      <c r="C2644" s="2">
        <v>40266</v>
      </c>
      <c r="D2644" s="1" t="s">
        <v>20</v>
      </c>
      <c r="E2644" s="1" t="str">
        <f t="shared" si="369"/>
        <v>*</v>
      </c>
      <c r="F2644" s="1" t="str">
        <f t="shared" si="370"/>
        <v>**</v>
      </c>
      <c r="G2644" s="1" t="str">
        <f t="shared" si="371"/>
        <v>**</v>
      </c>
      <c r="J2644" s="1" t="str">
        <f t="shared" si="372"/>
        <v>**</v>
      </c>
      <c r="P2644" s="1">
        <v>5</v>
      </c>
      <c r="Q2644" s="1">
        <f t="shared" si="377"/>
        <v>0.01</v>
      </c>
      <c r="T2644" s="4">
        <v>324.55</v>
      </c>
      <c r="U2644" s="9">
        <f t="shared" si="373"/>
        <v>0</v>
      </c>
      <c r="V2644" s="4">
        <f t="shared" si="374"/>
        <v>64.91</v>
      </c>
      <c r="W2644" s="1" t="s">
        <v>21</v>
      </c>
      <c r="X2644" s="1">
        <v>0.99</v>
      </c>
      <c r="Y2644" s="4">
        <f t="shared" si="375"/>
        <v>325.54000000000002</v>
      </c>
      <c r="Z2644" s="1" t="s">
        <v>39</v>
      </c>
      <c r="AA2644" s="1" t="s">
        <v>28</v>
      </c>
      <c r="AB2644" s="1" t="s">
        <v>29</v>
      </c>
      <c r="AC2644" s="1" t="s">
        <v>63</v>
      </c>
      <c r="AD2644" s="1" t="s">
        <v>19</v>
      </c>
      <c r="AE2644" s="2">
        <v>40266</v>
      </c>
    </row>
    <row r="2645" spans="1:31" x14ac:dyDescent="0.25">
      <c r="A2645">
        <f t="shared" si="376"/>
        <v>2644</v>
      </c>
      <c r="B2645" s="1">
        <v>51558</v>
      </c>
      <c r="C2645" s="2">
        <v>40266</v>
      </c>
      <c r="D2645" s="1" t="s">
        <v>27</v>
      </c>
      <c r="E2645" s="1" t="str">
        <f t="shared" si="369"/>
        <v>*</v>
      </c>
      <c r="F2645" s="1" t="str">
        <f t="shared" si="370"/>
        <v>*</v>
      </c>
      <c r="G2645" s="1" t="str">
        <f t="shared" si="371"/>
        <v>*</v>
      </c>
      <c r="J2645" s="1" t="str">
        <f t="shared" si="372"/>
        <v>*</v>
      </c>
      <c r="P2645" s="1">
        <v>34</v>
      </c>
      <c r="Q2645" s="1">
        <f t="shared" si="377"/>
        <v>0.04</v>
      </c>
      <c r="T2645" s="4">
        <v>245.4</v>
      </c>
      <c r="U2645" s="9">
        <f t="shared" si="373"/>
        <v>0</v>
      </c>
      <c r="V2645" s="4">
        <f t="shared" si="374"/>
        <v>7.2176470588235295</v>
      </c>
      <c r="W2645" s="1" t="s">
        <v>21</v>
      </c>
      <c r="X2645" s="1">
        <v>6.92</v>
      </c>
      <c r="Y2645" s="4">
        <f t="shared" si="375"/>
        <v>252.32</v>
      </c>
      <c r="Z2645" s="1" t="s">
        <v>51</v>
      </c>
      <c r="AA2645" s="1" t="s">
        <v>28</v>
      </c>
      <c r="AB2645" s="1" t="s">
        <v>29</v>
      </c>
      <c r="AC2645" s="1" t="s">
        <v>40</v>
      </c>
      <c r="AD2645" s="1" t="s">
        <v>19</v>
      </c>
      <c r="AE2645" s="2">
        <v>40266</v>
      </c>
    </row>
    <row r="2646" spans="1:31" x14ac:dyDescent="0.25">
      <c r="A2646">
        <f t="shared" si="376"/>
        <v>2645</v>
      </c>
      <c r="B2646" s="1">
        <v>44706</v>
      </c>
      <c r="C2646" s="2">
        <v>40267</v>
      </c>
      <c r="D2646" s="1" t="s">
        <v>13</v>
      </c>
      <c r="E2646" s="1" t="str">
        <f t="shared" si="369"/>
        <v>*</v>
      </c>
      <c r="F2646" s="1" t="str">
        <f t="shared" si="370"/>
        <v>*</v>
      </c>
      <c r="G2646" s="1" t="str">
        <f t="shared" si="371"/>
        <v>*</v>
      </c>
      <c r="J2646" s="1" t="str">
        <f t="shared" si="372"/>
        <v>*</v>
      </c>
      <c r="P2646" s="1">
        <v>18</v>
      </c>
      <c r="Q2646" s="1">
        <f t="shared" si="377"/>
        <v>0.02</v>
      </c>
      <c r="T2646" s="4">
        <v>7556.61</v>
      </c>
      <c r="U2646" s="9">
        <f t="shared" si="373"/>
        <v>1</v>
      </c>
      <c r="V2646" s="4">
        <f t="shared" si="374"/>
        <v>419.81166666666667</v>
      </c>
      <c r="W2646" s="1" t="s">
        <v>33</v>
      </c>
      <c r="X2646" s="1">
        <v>110.2</v>
      </c>
      <c r="Y2646" s="4">
        <f t="shared" si="375"/>
        <v>7666.8099999999995</v>
      </c>
      <c r="Z2646" s="1" t="s">
        <v>22</v>
      </c>
      <c r="AA2646" s="1" t="s">
        <v>28</v>
      </c>
      <c r="AB2646" s="1" t="s">
        <v>17</v>
      </c>
      <c r="AC2646" s="1" t="s">
        <v>52</v>
      </c>
      <c r="AD2646" s="1" t="s">
        <v>59</v>
      </c>
      <c r="AE2646" s="2">
        <v>40269</v>
      </c>
    </row>
    <row r="2647" spans="1:31" x14ac:dyDescent="0.25">
      <c r="A2647">
        <f t="shared" si="376"/>
        <v>2646</v>
      </c>
      <c r="B2647" s="1">
        <v>38659</v>
      </c>
      <c r="C2647" s="2">
        <v>40267</v>
      </c>
      <c r="D2647" s="1" t="s">
        <v>13</v>
      </c>
      <c r="E2647" s="1" t="str">
        <f t="shared" si="369"/>
        <v>*</v>
      </c>
      <c r="F2647" s="1" t="str">
        <f t="shared" si="370"/>
        <v>*</v>
      </c>
      <c r="G2647" s="1" t="str">
        <f t="shared" si="371"/>
        <v>*</v>
      </c>
      <c r="J2647" s="1" t="str">
        <f t="shared" si="372"/>
        <v>*</v>
      </c>
      <c r="P2647" s="1">
        <v>32</v>
      </c>
      <c r="Q2647" s="1">
        <f t="shared" si="377"/>
        <v>0.04</v>
      </c>
      <c r="T2647" s="4">
        <v>4025.66</v>
      </c>
      <c r="U2647" s="9">
        <f t="shared" si="373"/>
        <v>1</v>
      </c>
      <c r="V2647" s="4">
        <f t="shared" si="374"/>
        <v>125.801875</v>
      </c>
      <c r="W2647" s="1" t="s">
        <v>33</v>
      </c>
      <c r="X2647" s="1">
        <v>51.94</v>
      </c>
      <c r="Y2647" s="4">
        <f t="shared" si="375"/>
        <v>4077.6</v>
      </c>
      <c r="Z2647" s="1" t="s">
        <v>49</v>
      </c>
      <c r="AA2647" s="1" t="s">
        <v>28</v>
      </c>
      <c r="AB2647" s="1" t="s">
        <v>17</v>
      </c>
      <c r="AC2647" s="1" t="s">
        <v>52</v>
      </c>
      <c r="AD2647" s="1" t="s">
        <v>59</v>
      </c>
      <c r="AE2647" s="2">
        <v>40274</v>
      </c>
    </row>
    <row r="2648" spans="1:31" x14ac:dyDescent="0.25">
      <c r="A2648">
        <f t="shared" si="376"/>
        <v>2647</v>
      </c>
      <c r="B2648" s="1">
        <v>38659</v>
      </c>
      <c r="C2648" s="2">
        <v>40267</v>
      </c>
      <c r="D2648" s="1" t="s">
        <v>13</v>
      </c>
      <c r="E2648" s="1" t="str">
        <f t="shared" si="369"/>
        <v>*</v>
      </c>
      <c r="F2648" s="1" t="str">
        <f t="shared" si="370"/>
        <v>*</v>
      </c>
      <c r="G2648" s="1" t="str">
        <f t="shared" si="371"/>
        <v>*</v>
      </c>
      <c r="J2648" s="1" t="str">
        <f t="shared" si="372"/>
        <v>*</v>
      </c>
      <c r="P2648" s="1">
        <v>48</v>
      </c>
      <c r="Q2648" s="1">
        <f t="shared" si="377"/>
        <v>0.05</v>
      </c>
      <c r="T2648" s="4">
        <v>3982.42</v>
      </c>
      <c r="U2648" s="9">
        <f t="shared" si="373"/>
        <v>1</v>
      </c>
      <c r="V2648" s="4">
        <f t="shared" si="374"/>
        <v>82.967083333333335</v>
      </c>
      <c r="W2648" s="1" t="s">
        <v>21</v>
      </c>
      <c r="X2648" s="1">
        <v>6.13</v>
      </c>
      <c r="Y2648" s="4">
        <f t="shared" si="375"/>
        <v>3988.55</v>
      </c>
      <c r="Z2648" s="1" t="s">
        <v>49</v>
      </c>
      <c r="AA2648" s="1" t="s">
        <v>28</v>
      </c>
      <c r="AB2648" s="1" t="s">
        <v>24</v>
      </c>
      <c r="AC2648" s="1" t="s">
        <v>38</v>
      </c>
      <c r="AD2648" s="1" t="s">
        <v>19</v>
      </c>
      <c r="AE2648" s="2">
        <v>40271</v>
      </c>
    </row>
    <row r="2649" spans="1:31" x14ac:dyDescent="0.25">
      <c r="A2649">
        <f t="shared" si="376"/>
        <v>2648</v>
      </c>
      <c r="B2649" s="1">
        <v>33921</v>
      </c>
      <c r="C2649" s="2">
        <v>40267</v>
      </c>
      <c r="D2649" s="1" t="s">
        <v>13</v>
      </c>
      <c r="E2649" s="1" t="str">
        <f t="shared" si="369"/>
        <v>*</v>
      </c>
      <c r="F2649" s="1" t="str">
        <f t="shared" si="370"/>
        <v>*</v>
      </c>
      <c r="G2649" s="1" t="str">
        <f t="shared" si="371"/>
        <v>*</v>
      </c>
      <c r="J2649" s="1" t="str">
        <f t="shared" si="372"/>
        <v>*</v>
      </c>
      <c r="P2649" s="1">
        <v>35</v>
      </c>
      <c r="Q2649" s="1">
        <f t="shared" si="377"/>
        <v>0.04</v>
      </c>
      <c r="T2649" s="4">
        <v>1794.03</v>
      </c>
      <c r="U2649" s="9">
        <f t="shared" si="373"/>
        <v>1</v>
      </c>
      <c r="V2649" s="4">
        <f t="shared" si="374"/>
        <v>51.258000000000003</v>
      </c>
      <c r="W2649" s="1" t="s">
        <v>33</v>
      </c>
      <c r="X2649" s="1">
        <v>14.19</v>
      </c>
      <c r="Y2649" s="4">
        <f t="shared" si="375"/>
        <v>1808.22</v>
      </c>
      <c r="Z2649" s="1" t="s">
        <v>44</v>
      </c>
      <c r="AA2649" s="1" t="s">
        <v>23</v>
      </c>
      <c r="AB2649" s="1" t="s">
        <v>17</v>
      </c>
      <c r="AC2649" s="1" t="s">
        <v>34</v>
      </c>
      <c r="AD2649" s="1" t="s">
        <v>35</v>
      </c>
      <c r="AE2649" s="2">
        <v>40276</v>
      </c>
    </row>
    <row r="2650" spans="1:31" x14ac:dyDescent="0.25">
      <c r="A2650">
        <f t="shared" si="376"/>
        <v>2649</v>
      </c>
      <c r="B2650" s="1">
        <v>19206</v>
      </c>
      <c r="C2650" s="2">
        <v>40267</v>
      </c>
      <c r="D2650" s="1" t="s">
        <v>13</v>
      </c>
      <c r="E2650" s="1" t="str">
        <f t="shared" si="369"/>
        <v>*</v>
      </c>
      <c r="F2650" s="1" t="str">
        <f t="shared" si="370"/>
        <v>*</v>
      </c>
      <c r="G2650" s="1" t="str">
        <f t="shared" si="371"/>
        <v>*</v>
      </c>
      <c r="J2650" s="1" t="str">
        <f t="shared" si="372"/>
        <v>*</v>
      </c>
      <c r="P2650" s="1">
        <v>32</v>
      </c>
      <c r="Q2650" s="1">
        <f t="shared" si="377"/>
        <v>0.04</v>
      </c>
      <c r="T2650" s="4">
        <v>800</v>
      </c>
      <c r="U2650" s="9">
        <f t="shared" si="373"/>
        <v>0</v>
      </c>
      <c r="V2650" s="4">
        <f t="shared" si="374"/>
        <v>25</v>
      </c>
      <c r="W2650" s="1" t="s">
        <v>33</v>
      </c>
      <c r="X2650" s="1">
        <v>14.36</v>
      </c>
      <c r="Y2650" s="4">
        <f t="shared" si="375"/>
        <v>814.36</v>
      </c>
      <c r="Z2650" s="1" t="s">
        <v>49</v>
      </c>
      <c r="AA2650" s="1" t="s">
        <v>28</v>
      </c>
      <c r="AB2650" s="1" t="s">
        <v>17</v>
      </c>
      <c r="AC2650" s="1" t="s">
        <v>34</v>
      </c>
      <c r="AD2650" s="1" t="s">
        <v>35</v>
      </c>
      <c r="AE2650" s="2">
        <v>40269</v>
      </c>
    </row>
    <row r="2651" spans="1:31" x14ac:dyDescent="0.25">
      <c r="A2651">
        <f t="shared" si="376"/>
        <v>2650</v>
      </c>
      <c r="B2651" s="1">
        <v>4743</v>
      </c>
      <c r="C2651" s="2">
        <v>40267</v>
      </c>
      <c r="D2651" s="1" t="s">
        <v>13</v>
      </c>
      <c r="E2651" s="1" t="str">
        <f t="shared" si="369"/>
        <v>*</v>
      </c>
      <c r="F2651" s="1" t="str">
        <f t="shared" si="370"/>
        <v>*</v>
      </c>
      <c r="G2651" s="1" t="str">
        <f t="shared" si="371"/>
        <v>*</v>
      </c>
      <c r="J2651" s="1" t="str">
        <f t="shared" si="372"/>
        <v>*</v>
      </c>
      <c r="P2651" s="1">
        <v>32</v>
      </c>
      <c r="Q2651" s="1">
        <f t="shared" si="377"/>
        <v>0.04</v>
      </c>
      <c r="T2651" s="4">
        <v>719.64</v>
      </c>
      <c r="U2651" s="9">
        <f t="shared" si="373"/>
        <v>0</v>
      </c>
      <c r="V2651" s="4">
        <f t="shared" si="374"/>
        <v>22.48875</v>
      </c>
      <c r="W2651" s="1" t="s">
        <v>21</v>
      </c>
      <c r="X2651" s="1">
        <v>11.52</v>
      </c>
      <c r="Y2651" s="4">
        <f t="shared" si="375"/>
        <v>731.16</v>
      </c>
      <c r="Z2651" s="1" t="s">
        <v>22</v>
      </c>
      <c r="AA2651" s="1" t="s">
        <v>37</v>
      </c>
      <c r="AB2651" s="1" t="s">
        <v>29</v>
      </c>
      <c r="AC2651" s="1" t="s">
        <v>55</v>
      </c>
      <c r="AD2651" s="1" t="s">
        <v>19</v>
      </c>
      <c r="AE2651" s="2">
        <v>40274</v>
      </c>
    </row>
    <row r="2652" spans="1:31" x14ac:dyDescent="0.25">
      <c r="A2652">
        <f t="shared" si="376"/>
        <v>2651</v>
      </c>
      <c r="B2652" s="1">
        <v>4743</v>
      </c>
      <c r="C2652" s="2">
        <v>40267</v>
      </c>
      <c r="D2652" s="1" t="s">
        <v>13</v>
      </c>
      <c r="E2652" s="1" t="str">
        <f t="shared" si="369"/>
        <v>*</v>
      </c>
      <c r="F2652" s="1" t="str">
        <f t="shared" si="370"/>
        <v>*</v>
      </c>
      <c r="G2652" s="1" t="str">
        <f t="shared" si="371"/>
        <v>*</v>
      </c>
      <c r="J2652" s="1" t="str">
        <f t="shared" si="372"/>
        <v>*</v>
      </c>
      <c r="P2652" s="1">
        <v>29</v>
      </c>
      <c r="Q2652" s="1">
        <f t="shared" si="377"/>
        <v>3.5000000000000003E-2</v>
      </c>
      <c r="T2652" s="4">
        <v>352.55</v>
      </c>
      <c r="U2652" s="9">
        <f t="shared" si="373"/>
        <v>0</v>
      </c>
      <c r="V2652" s="4">
        <f t="shared" si="374"/>
        <v>12.156896551724138</v>
      </c>
      <c r="W2652" s="1" t="s">
        <v>21</v>
      </c>
      <c r="X2652" s="1">
        <v>1.49</v>
      </c>
      <c r="Y2652" s="4">
        <f t="shared" si="375"/>
        <v>354.04</v>
      </c>
      <c r="Z2652" s="1" t="s">
        <v>22</v>
      </c>
      <c r="AA2652" s="1" t="s">
        <v>37</v>
      </c>
      <c r="AB2652" s="1" t="s">
        <v>29</v>
      </c>
      <c r="AC2652" s="1" t="s">
        <v>43</v>
      </c>
      <c r="AD2652" s="1" t="s">
        <v>19</v>
      </c>
      <c r="AE2652" s="2">
        <v>40271</v>
      </c>
    </row>
    <row r="2653" spans="1:31" x14ac:dyDescent="0.25">
      <c r="A2653">
        <f t="shared" si="376"/>
        <v>2652</v>
      </c>
      <c r="B2653" s="1">
        <v>19206</v>
      </c>
      <c r="C2653" s="2">
        <v>40267</v>
      </c>
      <c r="D2653" s="1" t="s">
        <v>13</v>
      </c>
      <c r="E2653" s="1" t="str">
        <f t="shared" si="369"/>
        <v>*</v>
      </c>
      <c r="F2653" s="1" t="str">
        <f t="shared" si="370"/>
        <v>*</v>
      </c>
      <c r="G2653" s="1" t="str">
        <f t="shared" si="371"/>
        <v>*</v>
      </c>
      <c r="J2653" s="1" t="str">
        <f t="shared" si="372"/>
        <v>*</v>
      </c>
      <c r="P2653" s="1">
        <v>40</v>
      </c>
      <c r="Q2653" s="1">
        <f t="shared" si="377"/>
        <v>0.05</v>
      </c>
      <c r="T2653" s="4">
        <v>88.02</v>
      </c>
      <c r="U2653" s="9">
        <f t="shared" si="373"/>
        <v>0</v>
      </c>
      <c r="V2653" s="4">
        <f t="shared" si="374"/>
        <v>2.2004999999999999</v>
      </c>
      <c r="W2653" s="1" t="s">
        <v>21</v>
      </c>
      <c r="X2653" s="1">
        <v>1.49</v>
      </c>
      <c r="Y2653" s="4">
        <f t="shared" si="375"/>
        <v>89.509999999999991</v>
      </c>
      <c r="Z2653" s="1" t="s">
        <v>49</v>
      </c>
      <c r="AA2653" s="1" t="s">
        <v>28</v>
      </c>
      <c r="AB2653" s="1" t="s">
        <v>29</v>
      </c>
      <c r="AC2653" s="1" t="s">
        <v>43</v>
      </c>
      <c r="AD2653" s="1" t="s">
        <v>19</v>
      </c>
      <c r="AE2653" s="2">
        <v>40271</v>
      </c>
    </row>
    <row r="2654" spans="1:31" x14ac:dyDescent="0.25">
      <c r="A2654">
        <f t="shared" si="376"/>
        <v>2653</v>
      </c>
      <c r="B2654" s="1">
        <v>44706</v>
      </c>
      <c r="C2654" s="2">
        <v>40267</v>
      </c>
      <c r="D2654" s="1" t="s">
        <v>13</v>
      </c>
      <c r="E2654" s="1" t="str">
        <f t="shared" si="369"/>
        <v>*</v>
      </c>
      <c r="F2654" s="1" t="str">
        <f t="shared" si="370"/>
        <v>*</v>
      </c>
      <c r="G2654" s="1" t="str">
        <f t="shared" si="371"/>
        <v>*</v>
      </c>
      <c r="J2654" s="1" t="str">
        <f t="shared" si="372"/>
        <v>*</v>
      </c>
      <c r="P2654" s="1">
        <v>33</v>
      </c>
      <c r="Q2654" s="1">
        <f t="shared" si="377"/>
        <v>0.04</v>
      </c>
      <c r="T2654" s="4">
        <v>47.48</v>
      </c>
      <c r="U2654" s="9">
        <f t="shared" si="373"/>
        <v>0</v>
      </c>
      <c r="V2654" s="4">
        <f t="shared" si="374"/>
        <v>1.4387878787878787</v>
      </c>
      <c r="W2654" s="1" t="s">
        <v>21</v>
      </c>
      <c r="X2654" s="1">
        <v>0.7</v>
      </c>
      <c r="Y2654" s="4">
        <f t="shared" si="375"/>
        <v>48.18</v>
      </c>
      <c r="Z2654" s="1" t="s">
        <v>22</v>
      </c>
      <c r="AA2654" s="1" t="s">
        <v>28</v>
      </c>
      <c r="AB2654" s="1" t="s">
        <v>29</v>
      </c>
      <c r="AC2654" s="1" t="s">
        <v>61</v>
      </c>
      <c r="AD2654" s="1" t="s">
        <v>31</v>
      </c>
      <c r="AE2654" s="2">
        <v>40272</v>
      </c>
    </row>
    <row r="2655" spans="1:31" x14ac:dyDescent="0.25">
      <c r="A2655">
        <f t="shared" si="376"/>
        <v>2654</v>
      </c>
      <c r="B2655" s="1">
        <v>52964</v>
      </c>
      <c r="C2655" s="2">
        <v>40268</v>
      </c>
      <c r="D2655" s="1" t="s">
        <v>32</v>
      </c>
      <c r="E2655" s="1" t="str">
        <f t="shared" si="369"/>
        <v>***</v>
      </c>
      <c r="F2655" s="1" t="str">
        <f t="shared" si="370"/>
        <v>***</v>
      </c>
      <c r="G2655" s="1" t="str">
        <f t="shared" si="371"/>
        <v>***</v>
      </c>
      <c r="J2655" s="1" t="str">
        <f t="shared" si="372"/>
        <v>***</v>
      </c>
      <c r="P2655" s="1">
        <v>44</v>
      </c>
      <c r="Q2655" s="1">
        <f t="shared" si="377"/>
        <v>0.05</v>
      </c>
      <c r="T2655" s="4">
        <v>5735.79</v>
      </c>
      <c r="U2655" s="9">
        <f t="shared" si="373"/>
        <v>1</v>
      </c>
      <c r="V2655" s="4">
        <f t="shared" si="374"/>
        <v>130.35886363636362</v>
      </c>
      <c r="W2655" s="1" t="s">
        <v>21</v>
      </c>
      <c r="X2655" s="1">
        <v>24.49</v>
      </c>
      <c r="Y2655" s="4">
        <f t="shared" si="375"/>
        <v>5760.28</v>
      </c>
      <c r="Z2655" s="1" t="s">
        <v>39</v>
      </c>
      <c r="AA2655" s="1" t="s">
        <v>28</v>
      </c>
      <c r="AB2655" s="1" t="s">
        <v>17</v>
      </c>
      <c r="AC2655" s="1" t="s">
        <v>18</v>
      </c>
      <c r="AD2655" s="1" t="s">
        <v>48</v>
      </c>
      <c r="AE2655" s="2">
        <v>40269</v>
      </c>
    </row>
    <row r="2656" spans="1:31" x14ac:dyDescent="0.25">
      <c r="A2656">
        <f t="shared" si="376"/>
        <v>2655</v>
      </c>
      <c r="B2656" s="1">
        <v>23238</v>
      </c>
      <c r="C2656" s="2">
        <v>40268</v>
      </c>
      <c r="D2656" s="1" t="s">
        <v>27</v>
      </c>
      <c r="E2656" s="1" t="str">
        <f t="shared" si="369"/>
        <v>*</v>
      </c>
      <c r="F2656" s="1" t="str">
        <f t="shared" si="370"/>
        <v>*</v>
      </c>
      <c r="G2656" s="1" t="str">
        <f t="shared" si="371"/>
        <v>*</v>
      </c>
      <c r="J2656" s="1" t="str">
        <f t="shared" si="372"/>
        <v>*</v>
      </c>
      <c r="P2656" s="1">
        <v>25</v>
      </c>
      <c r="Q2656" s="1">
        <f t="shared" si="377"/>
        <v>3.5000000000000003E-2</v>
      </c>
      <c r="T2656" s="4">
        <v>2976.19</v>
      </c>
      <c r="U2656" s="9">
        <f t="shared" si="373"/>
        <v>1</v>
      </c>
      <c r="V2656" s="4">
        <f t="shared" si="374"/>
        <v>119.0476</v>
      </c>
      <c r="W2656" s="1" t="s">
        <v>33</v>
      </c>
      <c r="X2656" s="1">
        <v>56.14</v>
      </c>
      <c r="Y2656" s="4">
        <f t="shared" si="375"/>
        <v>3032.33</v>
      </c>
      <c r="Z2656" s="1" t="s">
        <v>42</v>
      </c>
      <c r="AA2656" s="1" t="s">
        <v>23</v>
      </c>
      <c r="AB2656" s="1" t="s">
        <v>24</v>
      </c>
      <c r="AC2656" s="1" t="s">
        <v>56</v>
      </c>
      <c r="AD2656" s="1" t="s">
        <v>35</v>
      </c>
      <c r="AE2656" s="2">
        <v>40270</v>
      </c>
    </row>
    <row r="2657" spans="1:31" x14ac:dyDescent="0.25">
      <c r="A2657">
        <f t="shared" si="376"/>
        <v>2656</v>
      </c>
      <c r="B2657" s="1">
        <v>53668</v>
      </c>
      <c r="C2657" s="2">
        <v>40268</v>
      </c>
      <c r="D2657" s="1" t="s">
        <v>27</v>
      </c>
      <c r="E2657" s="1" t="str">
        <f t="shared" si="369"/>
        <v>*</v>
      </c>
      <c r="F2657" s="1" t="str">
        <f t="shared" si="370"/>
        <v>*</v>
      </c>
      <c r="G2657" s="1" t="str">
        <f t="shared" si="371"/>
        <v>*</v>
      </c>
      <c r="J2657" s="1" t="str">
        <f t="shared" si="372"/>
        <v>*</v>
      </c>
      <c r="P2657" s="1">
        <v>9</v>
      </c>
      <c r="Q2657" s="1">
        <f t="shared" si="377"/>
        <v>0.01</v>
      </c>
      <c r="T2657" s="4">
        <v>98.24</v>
      </c>
      <c r="U2657" s="9">
        <f t="shared" si="373"/>
        <v>0</v>
      </c>
      <c r="V2657" s="4">
        <f t="shared" si="374"/>
        <v>10.915555555555555</v>
      </c>
      <c r="W2657" s="1" t="s">
        <v>21</v>
      </c>
      <c r="X2657" s="1">
        <v>3.37</v>
      </c>
      <c r="Y2657" s="4">
        <f t="shared" si="375"/>
        <v>101.61</v>
      </c>
      <c r="Z2657" s="1" t="s">
        <v>44</v>
      </c>
      <c r="AA2657" s="1" t="s">
        <v>28</v>
      </c>
      <c r="AB2657" s="1" t="s">
        <v>29</v>
      </c>
      <c r="AC2657" s="1" t="s">
        <v>45</v>
      </c>
      <c r="AD2657" s="1" t="s">
        <v>41</v>
      </c>
      <c r="AE2657" s="2">
        <v>40269</v>
      </c>
    </row>
    <row r="2658" spans="1:31" x14ac:dyDescent="0.25">
      <c r="A2658">
        <f t="shared" si="376"/>
        <v>2657</v>
      </c>
      <c r="B2658" s="1">
        <v>34371</v>
      </c>
      <c r="C2658" s="2">
        <v>40269</v>
      </c>
      <c r="D2658" s="1" t="s">
        <v>36</v>
      </c>
      <c r="E2658" s="1" t="str">
        <f t="shared" si="369"/>
        <v>*</v>
      </c>
      <c r="F2658" s="1" t="str">
        <f t="shared" si="370"/>
        <v>*</v>
      </c>
      <c r="G2658" s="1" t="str">
        <f t="shared" si="371"/>
        <v>*</v>
      </c>
      <c r="J2658" s="1" t="str">
        <f t="shared" si="372"/>
        <v>*</v>
      </c>
      <c r="P2658" s="1">
        <v>18</v>
      </c>
      <c r="Q2658" s="1">
        <f t="shared" si="377"/>
        <v>0.02</v>
      </c>
      <c r="T2658" s="4">
        <v>8334.0300000000007</v>
      </c>
      <c r="U2658" s="9">
        <f t="shared" si="373"/>
        <v>1</v>
      </c>
      <c r="V2658" s="4">
        <f t="shared" si="374"/>
        <v>463.00166666666672</v>
      </c>
      <c r="W2658" s="1" t="s">
        <v>33</v>
      </c>
      <c r="X2658" s="1">
        <v>14.7</v>
      </c>
      <c r="Y2658" s="4">
        <f t="shared" si="375"/>
        <v>8348.7300000000014</v>
      </c>
      <c r="Z2658" s="1" t="s">
        <v>22</v>
      </c>
      <c r="AA2658" s="1" t="s">
        <v>16</v>
      </c>
      <c r="AB2658" s="1" t="s">
        <v>24</v>
      </c>
      <c r="AC2658" s="1" t="s">
        <v>56</v>
      </c>
      <c r="AD2658" s="1" t="s">
        <v>35</v>
      </c>
      <c r="AE2658" s="2">
        <v>40271</v>
      </c>
    </row>
    <row r="2659" spans="1:31" x14ac:dyDescent="0.25">
      <c r="A2659">
        <f t="shared" si="376"/>
        <v>2658</v>
      </c>
      <c r="B2659" s="1">
        <v>44358</v>
      </c>
      <c r="C2659" s="2">
        <v>40269</v>
      </c>
      <c r="D2659" s="1" t="s">
        <v>20</v>
      </c>
      <c r="E2659" s="1" t="str">
        <f t="shared" si="369"/>
        <v>*</v>
      </c>
      <c r="F2659" s="1" t="str">
        <f t="shared" si="370"/>
        <v>**</v>
      </c>
      <c r="G2659" s="1" t="str">
        <f t="shared" si="371"/>
        <v>**</v>
      </c>
      <c r="J2659" s="1" t="str">
        <f t="shared" si="372"/>
        <v>**</v>
      </c>
      <c r="P2659" s="1">
        <v>22</v>
      </c>
      <c r="Q2659" s="1">
        <f t="shared" si="377"/>
        <v>3.5000000000000003E-2</v>
      </c>
      <c r="T2659" s="4">
        <v>5288.89</v>
      </c>
      <c r="U2659" s="9">
        <f t="shared" si="373"/>
        <v>1</v>
      </c>
      <c r="V2659" s="4">
        <f t="shared" si="374"/>
        <v>240.40409090909091</v>
      </c>
      <c r="W2659" s="1" t="s">
        <v>33</v>
      </c>
      <c r="X2659" s="1">
        <v>32.479999999999997</v>
      </c>
      <c r="Y2659" s="4">
        <f t="shared" si="375"/>
        <v>5321.37</v>
      </c>
      <c r="Z2659" s="1" t="s">
        <v>44</v>
      </c>
      <c r="AA2659" s="1" t="s">
        <v>37</v>
      </c>
      <c r="AB2659" s="1" t="s">
        <v>17</v>
      </c>
      <c r="AC2659" s="1" t="s">
        <v>52</v>
      </c>
      <c r="AD2659" s="1" t="s">
        <v>59</v>
      </c>
      <c r="AE2659" s="2">
        <v>40271</v>
      </c>
    </row>
    <row r="2660" spans="1:31" x14ac:dyDescent="0.25">
      <c r="A2660">
        <f t="shared" si="376"/>
        <v>2659</v>
      </c>
      <c r="B2660" s="1">
        <v>21889</v>
      </c>
      <c r="C2660" s="2">
        <v>40269</v>
      </c>
      <c r="D2660" s="1" t="s">
        <v>13</v>
      </c>
      <c r="E2660" s="1" t="str">
        <f t="shared" si="369"/>
        <v>*</v>
      </c>
      <c r="F2660" s="1" t="str">
        <f t="shared" si="370"/>
        <v>*</v>
      </c>
      <c r="G2660" s="1" t="str">
        <f t="shared" si="371"/>
        <v>*</v>
      </c>
      <c r="J2660" s="1" t="str">
        <f t="shared" si="372"/>
        <v>*</v>
      </c>
      <c r="P2660" s="1">
        <v>21</v>
      </c>
      <c r="Q2660" s="1">
        <f t="shared" si="377"/>
        <v>3.5000000000000003E-2</v>
      </c>
      <c r="T2660" s="4">
        <v>1049.79</v>
      </c>
      <c r="U2660" s="9">
        <f t="shared" si="373"/>
        <v>1</v>
      </c>
      <c r="V2660" s="4">
        <f t="shared" si="374"/>
        <v>49.989999999999995</v>
      </c>
      <c r="W2660" s="1" t="s">
        <v>21</v>
      </c>
      <c r="X2660" s="1">
        <v>19.989999999999998</v>
      </c>
      <c r="Y2660" s="4">
        <f t="shared" si="375"/>
        <v>1069.78</v>
      </c>
      <c r="Z2660" s="1" t="s">
        <v>39</v>
      </c>
      <c r="AA2660" s="1" t="s">
        <v>16</v>
      </c>
      <c r="AB2660" s="1" t="s">
        <v>17</v>
      </c>
      <c r="AC2660" s="1" t="s">
        <v>18</v>
      </c>
      <c r="AD2660" s="1" t="s">
        <v>19</v>
      </c>
      <c r="AE2660" s="2">
        <v>40276</v>
      </c>
    </row>
    <row r="2661" spans="1:31" x14ac:dyDescent="0.25">
      <c r="A2661">
        <f t="shared" si="376"/>
        <v>2660</v>
      </c>
      <c r="B2661" s="1">
        <v>21889</v>
      </c>
      <c r="C2661" s="2">
        <v>40269</v>
      </c>
      <c r="D2661" s="1" t="s">
        <v>13</v>
      </c>
      <c r="E2661" s="1" t="str">
        <f t="shared" si="369"/>
        <v>*</v>
      </c>
      <c r="F2661" s="1" t="str">
        <f t="shared" si="370"/>
        <v>*</v>
      </c>
      <c r="G2661" s="1" t="str">
        <f t="shared" si="371"/>
        <v>*</v>
      </c>
      <c r="J2661" s="1" t="str">
        <f t="shared" si="372"/>
        <v>*</v>
      </c>
      <c r="P2661" s="1">
        <v>16</v>
      </c>
      <c r="Q2661" s="1">
        <f t="shared" si="377"/>
        <v>0.02</v>
      </c>
      <c r="T2661" s="4">
        <v>817.18</v>
      </c>
      <c r="U2661" s="9">
        <f t="shared" si="373"/>
        <v>0</v>
      </c>
      <c r="V2661" s="4">
        <f t="shared" si="374"/>
        <v>51.073749999999997</v>
      </c>
      <c r="W2661" s="1" t="s">
        <v>21</v>
      </c>
      <c r="X2661" s="1">
        <v>5.08</v>
      </c>
      <c r="Y2661" s="4">
        <f t="shared" si="375"/>
        <v>822.26</v>
      </c>
      <c r="Z2661" s="1" t="s">
        <v>39</v>
      </c>
      <c r="AA2661" s="1" t="s">
        <v>16</v>
      </c>
      <c r="AB2661" s="1" t="s">
        <v>29</v>
      </c>
      <c r="AC2661" s="1" t="s">
        <v>55</v>
      </c>
      <c r="AD2661" s="1" t="s">
        <v>19</v>
      </c>
      <c r="AE2661" s="2">
        <v>40271</v>
      </c>
    </row>
    <row r="2662" spans="1:31" x14ac:dyDescent="0.25">
      <c r="A2662">
        <f t="shared" si="376"/>
        <v>2661</v>
      </c>
      <c r="B2662" s="1">
        <v>46434</v>
      </c>
      <c r="C2662" s="2">
        <v>40269</v>
      </c>
      <c r="D2662" s="1" t="s">
        <v>32</v>
      </c>
      <c r="E2662" s="1" t="str">
        <f t="shared" si="369"/>
        <v>***</v>
      </c>
      <c r="F2662" s="1" t="str">
        <f t="shared" si="370"/>
        <v>***</v>
      </c>
      <c r="G2662" s="1" t="str">
        <f t="shared" si="371"/>
        <v>***</v>
      </c>
      <c r="J2662" s="1" t="str">
        <f t="shared" si="372"/>
        <v>***</v>
      </c>
      <c r="P2662" s="1">
        <v>34</v>
      </c>
      <c r="Q2662" s="1">
        <f t="shared" si="377"/>
        <v>0.04</v>
      </c>
      <c r="T2662" s="4">
        <v>800.39</v>
      </c>
      <c r="U2662" s="9">
        <f t="shared" si="373"/>
        <v>0</v>
      </c>
      <c r="V2662" s="4">
        <f t="shared" si="374"/>
        <v>23.540882352941175</v>
      </c>
      <c r="W2662" s="1" t="s">
        <v>21</v>
      </c>
      <c r="X2662" s="1">
        <v>2.99</v>
      </c>
      <c r="Y2662" s="4">
        <f t="shared" si="375"/>
        <v>803.38</v>
      </c>
      <c r="Z2662" s="1" t="s">
        <v>22</v>
      </c>
      <c r="AA2662" s="1" t="s">
        <v>16</v>
      </c>
      <c r="AB2662" s="1" t="s">
        <v>29</v>
      </c>
      <c r="AC2662" s="1" t="s">
        <v>43</v>
      </c>
      <c r="AD2662" s="1" t="s">
        <v>19</v>
      </c>
      <c r="AE2662" s="2">
        <v>40270</v>
      </c>
    </row>
    <row r="2663" spans="1:31" x14ac:dyDescent="0.25">
      <c r="A2663">
        <f t="shared" si="376"/>
        <v>2662</v>
      </c>
      <c r="B2663" s="1">
        <v>19812</v>
      </c>
      <c r="C2663" s="2">
        <v>40270</v>
      </c>
      <c r="D2663" s="1" t="s">
        <v>13</v>
      </c>
      <c r="E2663" s="1" t="str">
        <f t="shared" si="369"/>
        <v>*</v>
      </c>
      <c r="F2663" s="1" t="str">
        <f t="shared" si="370"/>
        <v>*</v>
      </c>
      <c r="G2663" s="1" t="str">
        <f t="shared" si="371"/>
        <v>*</v>
      </c>
      <c r="J2663" s="1" t="str">
        <f t="shared" si="372"/>
        <v>*</v>
      </c>
      <c r="P2663" s="1">
        <v>3</v>
      </c>
      <c r="Q2663" s="1">
        <f t="shared" si="377"/>
        <v>0.01</v>
      </c>
      <c r="T2663" s="4">
        <v>1358.7760000000001</v>
      </c>
      <c r="U2663" s="9">
        <f t="shared" si="373"/>
        <v>1</v>
      </c>
      <c r="V2663" s="4">
        <f t="shared" si="374"/>
        <v>452.92533333333336</v>
      </c>
      <c r="W2663" s="1" t="s">
        <v>33</v>
      </c>
      <c r="X2663" s="1">
        <v>45.7</v>
      </c>
      <c r="Y2663" s="4">
        <f t="shared" si="375"/>
        <v>1404.4760000000001</v>
      </c>
      <c r="Z2663" s="1" t="s">
        <v>46</v>
      </c>
      <c r="AA2663" s="1" t="s">
        <v>37</v>
      </c>
      <c r="AB2663" s="1" t="s">
        <v>17</v>
      </c>
      <c r="AC2663" s="1" t="s">
        <v>52</v>
      </c>
      <c r="AD2663" s="1" t="s">
        <v>59</v>
      </c>
      <c r="AE2663" s="2">
        <v>40275</v>
      </c>
    </row>
    <row r="2664" spans="1:31" x14ac:dyDescent="0.25">
      <c r="A2664">
        <f t="shared" si="376"/>
        <v>2663</v>
      </c>
      <c r="B2664" s="1">
        <v>38596</v>
      </c>
      <c r="C2664" s="2">
        <v>40270</v>
      </c>
      <c r="D2664" s="1" t="s">
        <v>36</v>
      </c>
      <c r="E2664" s="1" t="str">
        <f t="shared" si="369"/>
        <v>*</v>
      </c>
      <c r="F2664" s="1" t="str">
        <f t="shared" si="370"/>
        <v>*</v>
      </c>
      <c r="G2664" s="1" t="str">
        <f t="shared" si="371"/>
        <v>*</v>
      </c>
      <c r="J2664" s="1" t="str">
        <f t="shared" si="372"/>
        <v>*</v>
      </c>
      <c r="P2664" s="1">
        <v>20</v>
      </c>
      <c r="Q2664" s="1">
        <f t="shared" si="377"/>
        <v>3.5000000000000003E-2</v>
      </c>
      <c r="T2664" s="4">
        <v>193.7</v>
      </c>
      <c r="U2664" s="9">
        <f t="shared" si="373"/>
        <v>0</v>
      </c>
      <c r="V2664" s="4">
        <f t="shared" si="374"/>
        <v>9.6849999999999987</v>
      </c>
      <c r="W2664" s="1" t="s">
        <v>21</v>
      </c>
      <c r="X2664" s="1">
        <v>4.82</v>
      </c>
      <c r="Y2664" s="4">
        <f t="shared" si="375"/>
        <v>198.51999999999998</v>
      </c>
      <c r="Z2664" s="1" t="s">
        <v>49</v>
      </c>
      <c r="AA2664" s="1" t="s">
        <v>28</v>
      </c>
      <c r="AB2664" s="1" t="s">
        <v>29</v>
      </c>
      <c r="AC2664" s="1" t="s">
        <v>30</v>
      </c>
      <c r="AD2664" s="1" t="s">
        <v>31</v>
      </c>
      <c r="AE2664" s="2">
        <v>40271</v>
      </c>
    </row>
    <row r="2665" spans="1:31" x14ac:dyDescent="0.25">
      <c r="A2665">
        <f t="shared" si="376"/>
        <v>2664</v>
      </c>
      <c r="B2665" s="1">
        <v>22627</v>
      </c>
      <c r="C2665" s="2">
        <v>40271</v>
      </c>
      <c r="D2665" s="1" t="s">
        <v>13</v>
      </c>
      <c r="E2665" s="1" t="str">
        <f t="shared" si="369"/>
        <v>*</v>
      </c>
      <c r="F2665" s="1" t="str">
        <f t="shared" si="370"/>
        <v>*</v>
      </c>
      <c r="G2665" s="1" t="str">
        <f t="shared" si="371"/>
        <v>*</v>
      </c>
      <c r="J2665" s="1" t="str">
        <f t="shared" si="372"/>
        <v>*</v>
      </c>
      <c r="P2665" s="1">
        <v>46</v>
      </c>
      <c r="Q2665" s="1">
        <f t="shared" si="377"/>
        <v>0.05</v>
      </c>
      <c r="T2665" s="4">
        <v>6803</v>
      </c>
      <c r="U2665" s="9">
        <f t="shared" si="373"/>
        <v>1</v>
      </c>
      <c r="V2665" s="4">
        <f t="shared" si="374"/>
        <v>147.89130434782609</v>
      </c>
      <c r="W2665" s="1" t="s">
        <v>33</v>
      </c>
      <c r="X2665" s="1">
        <v>66.27</v>
      </c>
      <c r="Y2665" s="4">
        <f t="shared" si="375"/>
        <v>6869.27</v>
      </c>
      <c r="Z2665" s="1" t="s">
        <v>42</v>
      </c>
      <c r="AA2665" s="1" t="s">
        <v>23</v>
      </c>
      <c r="AB2665" s="1" t="s">
        <v>17</v>
      </c>
      <c r="AC2665" s="1" t="s">
        <v>62</v>
      </c>
      <c r="AD2665" s="1" t="s">
        <v>59</v>
      </c>
      <c r="AE2665" s="2">
        <v>40271</v>
      </c>
    </row>
    <row r="2666" spans="1:31" x14ac:dyDescent="0.25">
      <c r="A2666">
        <f t="shared" si="376"/>
        <v>2665</v>
      </c>
      <c r="B2666" s="1">
        <v>5318</v>
      </c>
      <c r="C2666" s="2">
        <v>40271</v>
      </c>
      <c r="D2666" s="1" t="s">
        <v>20</v>
      </c>
      <c r="E2666" s="1" t="str">
        <f t="shared" si="369"/>
        <v>*</v>
      </c>
      <c r="F2666" s="1" t="str">
        <f t="shared" si="370"/>
        <v>**</v>
      </c>
      <c r="G2666" s="1" t="str">
        <f t="shared" si="371"/>
        <v>**</v>
      </c>
      <c r="J2666" s="1" t="str">
        <f t="shared" si="372"/>
        <v>**</v>
      </c>
      <c r="P2666" s="1">
        <v>29</v>
      </c>
      <c r="Q2666" s="1">
        <f t="shared" si="377"/>
        <v>3.5000000000000003E-2</v>
      </c>
      <c r="T2666" s="4">
        <v>5010.7415000000001</v>
      </c>
      <c r="U2666" s="9">
        <f t="shared" si="373"/>
        <v>1</v>
      </c>
      <c r="V2666" s="4">
        <f t="shared" si="374"/>
        <v>172.78418965517241</v>
      </c>
      <c r="W2666" s="1" t="s">
        <v>14</v>
      </c>
      <c r="X2666" s="1">
        <v>4.2</v>
      </c>
      <c r="Y2666" s="4">
        <f t="shared" si="375"/>
        <v>5014.9414999999999</v>
      </c>
      <c r="Z2666" s="1" t="s">
        <v>15</v>
      </c>
      <c r="AA2666" s="1" t="s">
        <v>16</v>
      </c>
      <c r="AB2666" s="1" t="s">
        <v>24</v>
      </c>
      <c r="AC2666" s="1" t="s">
        <v>25</v>
      </c>
      <c r="AD2666" s="1" t="s">
        <v>19</v>
      </c>
      <c r="AE2666" s="2">
        <v>40272</v>
      </c>
    </row>
    <row r="2667" spans="1:31" x14ac:dyDescent="0.25">
      <c r="A2667">
        <f t="shared" si="376"/>
        <v>2666</v>
      </c>
      <c r="B2667" s="1">
        <v>12999</v>
      </c>
      <c r="C2667" s="2">
        <v>40271</v>
      </c>
      <c r="D2667" s="1" t="s">
        <v>20</v>
      </c>
      <c r="E2667" s="1" t="str">
        <f t="shared" si="369"/>
        <v>*</v>
      </c>
      <c r="F2667" s="1" t="str">
        <f t="shared" si="370"/>
        <v>**</v>
      </c>
      <c r="G2667" s="1" t="str">
        <f t="shared" si="371"/>
        <v>**</v>
      </c>
      <c r="J2667" s="1" t="str">
        <f t="shared" si="372"/>
        <v>**</v>
      </c>
      <c r="P2667" s="1">
        <v>31</v>
      </c>
      <c r="Q2667" s="1">
        <f t="shared" si="377"/>
        <v>0.04</v>
      </c>
      <c r="T2667" s="4">
        <v>2712.07</v>
      </c>
      <c r="U2667" s="9">
        <f t="shared" si="373"/>
        <v>1</v>
      </c>
      <c r="V2667" s="4">
        <f t="shared" si="374"/>
        <v>87.486129032258063</v>
      </c>
      <c r="W2667" s="1" t="s">
        <v>21</v>
      </c>
      <c r="X2667" s="1">
        <v>19.989999999999998</v>
      </c>
      <c r="Y2667" s="4">
        <f t="shared" si="375"/>
        <v>2732.06</v>
      </c>
      <c r="Z2667" s="1" t="s">
        <v>54</v>
      </c>
      <c r="AA2667" s="1" t="s">
        <v>16</v>
      </c>
      <c r="AB2667" s="1" t="s">
        <v>29</v>
      </c>
      <c r="AC2667" s="1" t="s">
        <v>55</v>
      </c>
      <c r="AD2667" s="1" t="s">
        <v>19</v>
      </c>
      <c r="AE2667" s="2">
        <v>40272</v>
      </c>
    </row>
    <row r="2668" spans="1:31" x14ac:dyDescent="0.25">
      <c r="A2668">
        <f t="shared" si="376"/>
        <v>2667</v>
      </c>
      <c r="B2668" s="1">
        <v>22627</v>
      </c>
      <c r="C2668" s="2">
        <v>40271</v>
      </c>
      <c r="D2668" s="1" t="s">
        <v>13</v>
      </c>
      <c r="E2668" s="1" t="str">
        <f t="shared" si="369"/>
        <v>*</v>
      </c>
      <c r="F2668" s="1" t="str">
        <f t="shared" si="370"/>
        <v>*</v>
      </c>
      <c r="G2668" s="1" t="str">
        <f t="shared" si="371"/>
        <v>*</v>
      </c>
      <c r="J2668" s="1" t="str">
        <f t="shared" si="372"/>
        <v>*</v>
      </c>
      <c r="P2668" s="1">
        <v>33</v>
      </c>
      <c r="Q2668" s="1">
        <f t="shared" si="377"/>
        <v>0.04</v>
      </c>
      <c r="T2668" s="4">
        <v>1934.6</v>
      </c>
      <c r="U2668" s="9">
        <f t="shared" si="373"/>
        <v>1</v>
      </c>
      <c r="V2668" s="4">
        <f t="shared" si="374"/>
        <v>58.624242424242425</v>
      </c>
      <c r="W2668" s="1" t="s">
        <v>21</v>
      </c>
      <c r="X2668" s="1">
        <v>14.48</v>
      </c>
      <c r="Y2668" s="4">
        <f t="shared" si="375"/>
        <v>1949.08</v>
      </c>
      <c r="Z2668" s="1" t="s">
        <v>53</v>
      </c>
      <c r="AA2668" s="1" t="s">
        <v>23</v>
      </c>
      <c r="AB2668" s="1" t="s">
        <v>17</v>
      </c>
      <c r="AC2668" s="1" t="s">
        <v>18</v>
      </c>
      <c r="AD2668" s="1" t="s">
        <v>19</v>
      </c>
      <c r="AE2668" s="2">
        <v>40276</v>
      </c>
    </row>
    <row r="2669" spans="1:31" x14ac:dyDescent="0.25">
      <c r="A2669">
        <f t="shared" si="376"/>
        <v>2668</v>
      </c>
      <c r="B2669" s="1">
        <v>22022</v>
      </c>
      <c r="C2669" s="2">
        <v>40271</v>
      </c>
      <c r="D2669" s="1" t="s">
        <v>32</v>
      </c>
      <c r="E2669" s="1" t="str">
        <f t="shared" si="369"/>
        <v>***</v>
      </c>
      <c r="F2669" s="1" t="str">
        <f t="shared" si="370"/>
        <v>***</v>
      </c>
      <c r="G2669" s="1" t="str">
        <f t="shared" si="371"/>
        <v>***</v>
      </c>
      <c r="J2669" s="1" t="str">
        <f t="shared" si="372"/>
        <v>***</v>
      </c>
      <c r="P2669" s="1">
        <v>1</v>
      </c>
      <c r="Q2669" s="1">
        <f t="shared" si="377"/>
        <v>0.01</v>
      </c>
      <c r="T2669" s="4">
        <v>1409.86</v>
      </c>
      <c r="U2669" s="9">
        <f t="shared" si="373"/>
        <v>1</v>
      </c>
      <c r="V2669" s="4">
        <f t="shared" si="374"/>
        <v>1409.86</v>
      </c>
      <c r="W2669" s="1" t="s">
        <v>33</v>
      </c>
      <c r="X2669" s="1">
        <v>29.7</v>
      </c>
      <c r="Y2669" s="4">
        <f t="shared" si="375"/>
        <v>1439.56</v>
      </c>
      <c r="Z2669" s="1" t="s">
        <v>51</v>
      </c>
      <c r="AA2669" s="1" t="s">
        <v>23</v>
      </c>
      <c r="AB2669" s="1" t="s">
        <v>24</v>
      </c>
      <c r="AC2669" s="1" t="s">
        <v>56</v>
      </c>
      <c r="AD2669" s="1" t="s">
        <v>35</v>
      </c>
      <c r="AE2669" s="2">
        <v>40272</v>
      </c>
    </row>
    <row r="2670" spans="1:31" x14ac:dyDescent="0.25">
      <c r="A2670">
        <f t="shared" si="376"/>
        <v>2669</v>
      </c>
      <c r="B2670" s="1">
        <v>5318</v>
      </c>
      <c r="C2670" s="2">
        <v>40271</v>
      </c>
      <c r="D2670" s="1" t="s">
        <v>20</v>
      </c>
      <c r="E2670" s="1" t="str">
        <f t="shared" si="369"/>
        <v>*</v>
      </c>
      <c r="F2670" s="1" t="str">
        <f t="shared" si="370"/>
        <v>**</v>
      </c>
      <c r="G2670" s="1" t="str">
        <f t="shared" si="371"/>
        <v>**</v>
      </c>
      <c r="J2670" s="1" t="str">
        <f t="shared" si="372"/>
        <v>**</v>
      </c>
      <c r="P2670" s="1">
        <v>8</v>
      </c>
      <c r="Q2670" s="1">
        <f t="shared" si="377"/>
        <v>0.01</v>
      </c>
      <c r="T2670" s="4">
        <v>1042.25</v>
      </c>
      <c r="U2670" s="9">
        <f t="shared" si="373"/>
        <v>1</v>
      </c>
      <c r="V2670" s="4">
        <f t="shared" si="374"/>
        <v>130.28125</v>
      </c>
      <c r="W2670" s="1" t="s">
        <v>21</v>
      </c>
      <c r="X2670" s="1">
        <v>0.99</v>
      </c>
      <c r="Y2670" s="4">
        <f t="shared" si="375"/>
        <v>1043.24</v>
      </c>
      <c r="Z2670" s="1" t="s">
        <v>15</v>
      </c>
      <c r="AA2670" s="1" t="s">
        <v>16</v>
      </c>
      <c r="AB2670" s="1" t="s">
        <v>29</v>
      </c>
      <c r="AC2670" s="1" t="s">
        <v>63</v>
      </c>
      <c r="AD2670" s="1" t="s">
        <v>19</v>
      </c>
      <c r="AE2670" s="2">
        <v>40273</v>
      </c>
    </row>
    <row r="2671" spans="1:31" x14ac:dyDescent="0.25">
      <c r="A2671">
        <f t="shared" si="376"/>
        <v>2670</v>
      </c>
      <c r="B2671" s="1">
        <v>39847</v>
      </c>
      <c r="C2671" s="2">
        <v>40272</v>
      </c>
      <c r="D2671" s="1" t="s">
        <v>27</v>
      </c>
      <c r="E2671" s="1" t="str">
        <f t="shared" si="369"/>
        <v>*</v>
      </c>
      <c r="F2671" s="1" t="str">
        <f t="shared" si="370"/>
        <v>*</v>
      </c>
      <c r="G2671" s="1" t="str">
        <f t="shared" si="371"/>
        <v>*</v>
      </c>
      <c r="J2671" s="1" t="str">
        <f t="shared" si="372"/>
        <v>*</v>
      </c>
      <c r="P2671" s="1">
        <v>49</v>
      </c>
      <c r="Q2671" s="1">
        <f t="shared" si="377"/>
        <v>0.05</v>
      </c>
      <c r="T2671" s="4">
        <v>3170.52</v>
      </c>
      <c r="U2671" s="9">
        <f t="shared" si="373"/>
        <v>1</v>
      </c>
      <c r="V2671" s="4">
        <f t="shared" si="374"/>
        <v>64.704489795918363</v>
      </c>
      <c r="W2671" s="1" t="s">
        <v>21</v>
      </c>
      <c r="X2671" s="1">
        <v>6.88</v>
      </c>
      <c r="Y2671" s="4">
        <f t="shared" si="375"/>
        <v>3177.4</v>
      </c>
      <c r="Z2671" s="1" t="s">
        <v>15</v>
      </c>
      <c r="AA2671" s="1" t="s">
        <v>37</v>
      </c>
      <c r="AB2671" s="1" t="s">
        <v>29</v>
      </c>
      <c r="AC2671" s="1" t="s">
        <v>55</v>
      </c>
      <c r="AD2671" s="1" t="s">
        <v>19</v>
      </c>
      <c r="AE2671" s="2">
        <v>40273</v>
      </c>
    </row>
    <row r="2672" spans="1:31" x14ac:dyDescent="0.25">
      <c r="A2672">
        <f t="shared" si="376"/>
        <v>2671</v>
      </c>
      <c r="B2672" s="1">
        <v>39847</v>
      </c>
      <c r="C2672" s="2">
        <v>40272</v>
      </c>
      <c r="D2672" s="1" t="s">
        <v>27</v>
      </c>
      <c r="E2672" s="1" t="str">
        <f t="shared" si="369"/>
        <v>*</v>
      </c>
      <c r="F2672" s="1" t="str">
        <f t="shared" si="370"/>
        <v>*</v>
      </c>
      <c r="G2672" s="1" t="str">
        <f t="shared" si="371"/>
        <v>*</v>
      </c>
      <c r="J2672" s="1" t="str">
        <f t="shared" si="372"/>
        <v>*</v>
      </c>
      <c r="P2672" s="1">
        <v>20</v>
      </c>
      <c r="Q2672" s="1">
        <f t="shared" si="377"/>
        <v>3.5000000000000003E-2</v>
      </c>
      <c r="T2672" s="4">
        <v>2488.4769999999999</v>
      </c>
      <c r="U2672" s="9">
        <f t="shared" si="373"/>
        <v>1</v>
      </c>
      <c r="V2672" s="4">
        <f t="shared" si="374"/>
        <v>124.42384999999999</v>
      </c>
      <c r="W2672" s="1" t="s">
        <v>21</v>
      </c>
      <c r="X2672" s="1">
        <v>8.99</v>
      </c>
      <c r="Y2672" s="4">
        <f t="shared" si="375"/>
        <v>2497.4669999999996</v>
      </c>
      <c r="Z2672" s="1" t="s">
        <v>15</v>
      </c>
      <c r="AA2672" s="1" t="s">
        <v>37</v>
      </c>
      <c r="AB2672" s="1" t="s">
        <v>24</v>
      </c>
      <c r="AC2672" s="1" t="s">
        <v>25</v>
      </c>
      <c r="AD2672" s="1" t="s">
        <v>19</v>
      </c>
      <c r="AE2672" s="2">
        <v>40274</v>
      </c>
    </row>
    <row r="2673" spans="1:31" x14ac:dyDescent="0.25">
      <c r="A2673">
        <f t="shared" si="376"/>
        <v>2672</v>
      </c>
      <c r="B2673" s="1">
        <v>21600</v>
      </c>
      <c r="C2673" s="2">
        <v>40272</v>
      </c>
      <c r="D2673" s="1" t="s">
        <v>13</v>
      </c>
      <c r="E2673" s="1" t="str">
        <f t="shared" si="369"/>
        <v>*</v>
      </c>
      <c r="F2673" s="1" t="str">
        <f t="shared" si="370"/>
        <v>*</v>
      </c>
      <c r="G2673" s="1" t="str">
        <f t="shared" si="371"/>
        <v>*</v>
      </c>
      <c r="J2673" s="1" t="str">
        <f t="shared" si="372"/>
        <v>*</v>
      </c>
      <c r="P2673" s="1">
        <v>17</v>
      </c>
      <c r="Q2673" s="1">
        <f t="shared" si="377"/>
        <v>0.02</v>
      </c>
      <c r="T2673" s="4">
        <v>169.48</v>
      </c>
      <c r="U2673" s="9">
        <f t="shared" si="373"/>
        <v>0</v>
      </c>
      <c r="V2673" s="4">
        <f t="shared" si="374"/>
        <v>9.9694117647058818</v>
      </c>
      <c r="W2673" s="1" t="s">
        <v>21</v>
      </c>
      <c r="X2673" s="1">
        <v>2.27</v>
      </c>
      <c r="Y2673" s="4">
        <f t="shared" si="375"/>
        <v>171.75</v>
      </c>
      <c r="Z2673" s="1" t="s">
        <v>49</v>
      </c>
      <c r="AA2673" s="1" t="s">
        <v>37</v>
      </c>
      <c r="AB2673" s="1" t="s">
        <v>29</v>
      </c>
      <c r="AC2673" s="1" t="s">
        <v>40</v>
      </c>
      <c r="AD2673" s="1" t="s">
        <v>31</v>
      </c>
      <c r="AE2673" s="2">
        <v>40279</v>
      </c>
    </row>
    <row r="2674" spans="1:31" x14ac:dyDescent="0.25">
      <c r="A2674">
        <f t="shared" si="376"/>
        <v>2673</v>
      </c>
      <c r="B2674" s="1">
        <v>39847</v>
      </c>
      <c r="C2674" s="2">
        <v>40272</v>
      </c>
      <c r="D2674" s="1" t="s">
        <v>27</v>
      </c>
      <c r="E2674" s="1" t="str">
        <f t="shared" si="369"/>
        <v>*</v>
      </c>
      <c r="F2674" s="1" t="str">
        <f t="shared" si="370"/>
        <v>*</v>
      </c>
      <c r="G2674" s="1" t="str">
        <f t="shared" si="371"/>
        <v>*</v>
      </c>
      <c r="J2674" s="1" t="str">
        <f t="shared" si="372"/>
        <v>*</v>
      </c>
      <c r="P2674" s="1">
        <v>29</v>
      </c>
      <c r="Q2674" s="1">
        <f t="shared" si="377"/>
        <v>3.5000000000000003E-2</v>
      </c>
      <c r="T2674" s="4">
        <v>125.41</v>
      </c>
      <c r="U2674" s="9">
        <f t="shared" si="373"/>
        <v>0</v>
      </c>
      <c r="V2674" s="4">
        <f t="shared" si="374"/>
        <v>4.3244827586206895</v>
      </c>
      <c r="W2674" s="1" t="s">
        <v>21</v>
      </c>
      <c r="X2674" s="1">
        <v>6.21</v>
      </c>
      <c r="Y2674" s="4">
        <f t="shared" si="375"/>
        <v>131.62</v>
      </c>
      <c r="Z2674" s="1" t="s">
        <v>15</v>
      </c>
      <c r="AA2674" s="1" t="s">
        <v>37</v>
      </c>
      <c r="AB2674" s="1" t="s">
        <v>29</v>
      </c>
      <c r="AC2674" s="1" t="s">
        <v>43</v>
      </c>
      <c r="AD2674" s="1" t="s">
        <v>19</v>
      </c>
      <c r="AE2674" s="2">
        <v>40273</v>
      </c>
    </row>
    <row r="2675" spans="1:31" x14ac:dyDescent="0.25">
      <c r="A2675">
        <f t="shared" si="376"/>
        <v>2674</v>
      </c>
      <c r="B2675" s="1">
        <v>7936</v>
      </c>
      <c r="C2675" s="2">
        <v>40273</v>
      </c>
      <c r="D2675" s="1" t="s">
        <v>13</v>
      </c>
      <c r="E2675" s="1" t="str">
        <f t="shared" si="369"/>
        <v>*</v>
      </c>
      <c r="F2675" s="1" t="str">
        <f t="shared" si="370"/>
        <v>*</v>
      </c>
      <c r="G2675" s="1" t="str">
        <f t="shared" si="371"/>
        <v>*</v>
      </c>
      <c r="J2675" s="1" t="str">
        <f t="shared" si="372"/>
        <v>*</v>
      </c>
      <c r="P2675" s="1">
        <v>50</v>
      </c>
      <c r="Q2675" s="1">
        <f t="shared" si="377"/>
        <v>0.06</v>
      </c>
      <c r="T2675" s="4">
        <v>2851.17</v>
      </c>
      <c r="U2675" s="9">
        <f t="shared" si="373"/>
        <v>1</v>
      </c>
      <c r="V2675" s="4">
        <f t="shared" si="374"/>
        <v>57.023400000000002</v>
      </c>
      <c r="W2675" s="1" t="s">
        <v>33</v>
      </c>
      <c r="X2675" s="1">
        <v>36.61</v>
      </c>
      <c r="Y2675" s="4">
        <f t="shared" si="375"/>
        <v>2887.78</v>
      </c>
      <c r="Z2675" s="1" t="s">
        <v>44</v>
      </c>
      <c r="AA2675" s="1" t="s">
        <v>28</v>
      </c>
      <c r="AB2675" s="1" t="s">
        <v>17</v>
      </c>
      <c r="AC2675" s="1" t="s">
        <v>62</v>
      </c>
      <c r="AD2675" s="1" t="s">
        <v>59</v>
      </c>
      <c r="AE2675" s="2">
        <v>40273</v>
      </c>
    </row>
    <row r="2676" spans="1:31" x14ac:dyDescent="0.25">
      <c r="A2676">
        <f t="shared" si="376"/>
        <v>2675</v>
      </c>
      <c r="B2676" s="1">
        <v>7936</v>
      </c>
      <c r="C2676" s="2">
        <v>40273</v>
      </c>
      <c r="D2676" s="1" t="s">
        <v>13</v>
      </c>
      <c r="E2676" s="1" t="str">
        <f t="shared" si="369"/>
        <v>*</v>
      </c>
      <c r="F2676" s="1" t="str">
        <f t="shared" si="370"/>
        <v>*</v>
      </c>
      <c r="G2676" s="1" t="str">
        <f t="shared" si="371"/>
        <v>*</v>
      </c>
      <c r="J2676" s="1" t="str">
        <f t="shared" si="372"/>
        <v>*</v>
      </c>
      <c r="P2676" s="1">
        <v>15</v>
      </c>
      <c r="Q2676" s="1">
        <f t="shared" si="377"/>
        <v>0.02</v>
      </c>
      <c r="T2676" s="4">
        <v>183.43</v>
      </c>
      <c r="U2676" s="9">
        <f t="shared" si="373"/>
        <v>0</v>
      </c>
      <c r="V2676" s="4">
        <f t="shared" si="374"/>
        <v>12.228666666666667</v>
      </c>
      <c r="W2676" s="1" t="s">
        <v>21</v>
      </c>
      <c r="X2676" s="1">
        <v>6.27</v>
      </c>
      <c r="Y2676" s="4">
        <f t="shared" si="375"/>
        <v>189.70000000000002</v>
      </c>
      <c r="Z2676" s="1" t="s">
        <v>44</v>
      </c>
      <c r="AA2676" s="1" t="s">
        <v>28</v>
      </c>
      <c r="AB2676" s="1" t="s">
        <v>29</v>
      </c>
      <c r="AC2676" s="1" t="s">
        <v>55</v>
      </c>
      <c r="AD2676" s="1" t="s">
        <v>26</v>
      </c>
      <c r="AE2676" s="2">
        <v>40278</v>
      </c>
    </row>
    <row r="2677" spans="1:31" x14ac:dyDescent="0.25">
      <c r="A2677">
        <f t="shared" si="376"/>
        <v>2676</v>
      </c>
      <c r="B2677" s="1">
        <v>56003</v>
      </c>
      <c r="C2677" s="2">
        <v>40274</v>
      </c>
      <c r="D2677" s="1" t="s">
        <v>32</v>
      </c>
      <c r="E2677" s="1" t="str">
        <f t="shared" si="369"/>
        <v>***</v>
      </c>
      <c r="F2677" s="1" t="str">
        <f t="shared" si="370"/>
        <v>***</v>
      </c>
      <c r="G2677" s="1" t="str">
        <f t="shared" si="371"/>
        <v>***</v>
      </c>
      <c r="J2677" s="1" t="str">
        <f t="shared" si="372"/>
        <v>***</v>
      </c>
      <c r="P2677" s="1">
        <v>13</v>
      </c>
      <c r="Q2677" s="1">
        <f t="shared" si="377"/>
        <v>0.02</v>
      </c>
      <c r="T2677" s="4">
        <v>1835.47</v>
      </c>
      <c r="U2677" s="9">
        <f t="shared" si="373"/>
        <v>1</v>
      </c>
      <c r="V2677" s="4">
        <f t="shared" si="374"/>
        <v>141.19</v>
      </c>
      <c r="W2677" s="1" t="s">
        <v>33</v>
      </c>
      <c r="X2677" s="1">
        <v>16.010000000000002</v>
      </c>
      <c r="Y2677" s="4">
        <f t="shared" si="375"/>
        <v>1851.48</v>
      </c>
      <c r="Z2677" s="1" t="s">
        <v>22</v>
      </c>
      <c r="AA2677" s="1" t="s">
        <v>16</v>
      </c>
      <c r="AB2677" s="1" t="s">
        <v>17</v>
      </c>
      <c r="AC2677" s="1" t="s">
        <v>52</v>
      </c>
      <c r="AD2677" s="1" t="s">
        <v>59</v>
      </c>
      <c r="AE2677" s="2">
        <v>40275</v>
      </c>
    </row>
    <row r="2678" spans="1:31" x14ac:dyDescent="0.25">
      <c r="A2678">
        <f t="shared" si="376"/>
        <v>2677</v>
      </c>
      <c r="B2678" s="1">
        <v>22881</v>
      </c>
      <c r="C2678" s="2">
        <v>40274</v>
      </c>
      <c r="D2678" s="1" t="s">
        <v>36</v>
      </c>
      <c r="E2678" s="1" t="str">
        <f t="shared" si="369"/>
        <v>*</v>
      </c>
      <c r="F2678" s="1" t="str">
        <f t="shared" si="370"/>
        <v>*</v>
      </c>
      <c r="G2678" s="1" t="str">
        <f t="shared" si="371"/>
        <v>*</v>
      </c>
      <c r="J2678" s="1" t="str">
        <f t="shared" si="372"/>
        <v>*</v>
      </c>
      <c r="P2678" s="1">
        <v>33</v>
      </c>
      <c r="Q2678" s="1">
        <f t="shared" si="377"/>
        <v>0.04</v>
      </c>
      <c r="T2678" s="4">
        <v>476.06</v>
      </c>
      <c r="U2678" s="9">
        <f t="shared" si="373"/>
        <v>0</v>
      </c>
      <c r="V2678" s="4">
        <f t="shared" si="374"/>
        <v>14.426060606060606</v>
      </c>
      <c r="W2678" s="1" t="s">
        <v>21</v>
      </c>
      <c r="X2678" s="1">
        <v>9.3699999999999992</v>
      </c>
      <c r="Y2678" s="4">
        <f t="shared" si="375"/>
        <v>485.43</v>
      </c>
      <c r="Z2678" s="1" t="s">
        <v>22</v>
      </c>
      <c r="AA2678" s="1" t="s">
        <v>28</v>
      </c>
      <c r="AB2678" s="1" t="s">
        <v>29</v>
      </c>
      <c r="AC2678" s="1" t="s">
        <v>55</v>
      </c>
      <c r="AD2678" s="1" t="s">
        <v>19</v>
      </c>
      <c r="AE2678" s="2">
        <v>40275</v>
      </c>
    </row>
    <row r="2679" spans="1:31" x14ac:dyDescent="0.25">
      <c r="A2679">
        <f t="shared" si="376"/>
        <v>2678</v>
      </c>
      <c r="B2679" s="1">
        <v>29700</v>
      </c>
      <c r="C2679" s="2">
        <v>40274</v>
      </c>
      <c r="D2679" s="1" t="s">
        <v>36</v>
      </c>
      <c r="E2679" s="1" t="str">
        <f t="shared" si="369"/>
        <v>*</v>
      </c>
      <c r="F2679" s="1" t="str">
        <f t="shared" si="370"/>
        <v>*</v>
      </c>
      <c r="G2679" s="1" t="str">
        <f t="shared" si="371"/>
        <v>*</v>
      </c>
      <c r="J2679" s="1" t="str">
        <f t="shared" si="372"/>
        <v>*</v>
      </c>
      <c r="P2679" s="1">
        <v>9</v>
      </c>
      <c r="Q2679" s="1">
        <f t="shared" si="377"/>
        <v>0.01</v>
      </c>
      <c r="T2679" s="4">
        <v>30.35</v>
      </c>
      <c r="U2679" s="9">
        <f t="shared" si="373"/>
        <v>0</v>
      </c>
      <c r="V2679" s="4">
        <f t="shared" si="374"/>
        <v>3.3722222222222222</v>
      </c>
      <c r="W2679" s="1" t="s">
        <v>21</v>
      </c>
      <c r="X2679" s="1">
        <v>0.99</v>
      </c>
      <c r="Y2679" s="4">
        <f t="shared" si="375"/>
        <v>31.34</v>
      </c>
      <c r="Z2679" s="1" t="s">
        <v>44</v>
      </c>
      <c r="AA2679" s="1" t="s">
        <v>16</v>
      </c>
      <c r="AB2679" s="1" t="s">
        <v>29</v>
      </c>
      <c r="AC2679" s="1" t="s">
        <v>58</v>
      </c>
      <c r="AD2679" s="1" t="s">
        <v>19</v>
      </c>
      <c r="AE2679" s="2">
        <v>40275</v>
      </c>
    </row>
    <row r="2680" spans="1:31" x14ac:dyDescent="0.25">
      <c r="A2680">
        <f t="shared" si="376"/>
        <v>2679</v>
      </c>
      <c r="B2680" s="1">
        <v>11943</v>
      </c>
      <c r="C2680" s="2">
        <v>40275</v>
      </c>
      <c r="D2680" s="1" t="s">
        <v>13</v>
      </c>
      <c r="E2680" s="1" t="str">
        <f t="shared" si="369"/>
        <v>*</v>
      </c>
      <c r="F2680" s="1" t="str">
        <f t="shared" si="370"/>
        <v>*</v>
      </c>
      <c r="G2680" s="1" t="str">
        <f t="shared" si="371"/>
        <v>*</v>
      </c>
      <c r="J2680" s="1" t="str">
        <f t="shared" si="372"/>
        <v>*</v>
      </c>
      <c r="P2680" s="1">
        <v>19</v>
      </c>
      <c r="Q2680" s="1">
        <f t="shared" si="377"/>
        <v>0.02</v>
      </c>
      <c r="T2680" s="4">
        <v>1270.73</v>
      </c>
      <c r="U2680" s="9">
        <f t="shared" si="373"/>
        <v>1</v>
      </c>
      <c r="V2680" s="4">
        <f t="shared" si="374"/>
        <v>66.880526315789481</v>
      </c>
      <c r="W2680" s="1" t="s">
        <v>33</v>
      </c>
      <c r="X2680" s="1">
        <v>30</v>
      </c>
      <c r="Y2680" s="4">
        <f t="shared" si="375"/>
        <v>1300.73</v>
      </c>
      <c r="Z2680" s="1" t="s">
        <v>46</v>
      </c>
      <c r="AA2680" s="1" t="s">
        <v>16</v>
      </c>
      <c r="AB2680" s="1" t="s">
        <v>17</v>
      </c>
      <c r="AC2680" s="1" t="s">
        <v>34</v>
      </c>
      <c r="AD2680" s="1" t="s">
        <v>35</v>
      </c>
      <c r="AE2680" s="2">
        <v>40277</v>
      </c>
    </row>
    <row r="2681" spans="1:31" x14ac:dyDescent="0.25">
      <c r="A2681">
        <f t="shared" si="376"/>
        <v>2680</v>
      </c>
      <c r="B2681" s="1">
        <v>57889</v>
      </c>
      <c r="C2681" s="2">
        <v>40275</v>
      </c>
      <c r="D2681" s="1" t="s">
        <v>13</v>
      </c>
      <c r="E2681" s="1" t="str">
        <f t="shared" si="369"/>
        <v>*</v>
      </c>
      <c r="F2681" s="1" t="str">
        <f t="shared" si="370"/>
        <v>*</v>
      </c>
      <c r="G2681" s="1" t="str">
        <f t="shared" si="371"/>
        <v>*</v>
      </c>
      <c r="J2681" s="1" t="str">
        <f t="shared" si="372"/>
        <v>*</v>
      </c>
      <c r="P2681" s="1">
        <v>39</v>
      </c>
      <c r="Q2681" s="1">
        <f t="shared" si="377"/>
        <v>0.04</v>
      </c>
      <c r="T2681" s="4">
        <v>723.3075</v>
      </c>
      <c r="U2681" s="9">
        <f t="shared" si="373"/>
        <v>0</v>
      </c>
      <c r="V2681" s="4">
        <f t="shared" si="374"/>
        <v>18.546346153846155</v>
      </c>
      <c r="W2681" s="1" t="s">
        <v>21</v>
      </c>
      <c r="X2681" s="1">
        <v>0.99</v>
      </c>
      <c r="Y2681" s="4">
        <f t="shared" si="375"/>
        <v>724.29750000000001</v>
      </c>
      <c r="Z2681" s="1" t="s">
        <v>42</v>
      </c>
      <c r="AA2681" s="1" t="s">
        <v>16</v>
      </c>
      <c r="AB2681" s="1" t="s">
        <v>24</v>
      </c>
      <c r="AC2681" s="1" t="s">
        <v>25</v>
      </c>
      <c r="AD2681" s="1" t="s">
        <v>31</v>
      </c>
      <c r="AE2681" s="2">
        <v>40279</v>
      </c>
    </row>
    <row r="2682" spans="1:31" x14ac:dyDescent="0.25">
      <c r="A2682">
        <f t="shared" si="376"/>
        <v>2681</v>
      </c>
      <c r="B2682" s="1">
        <v>11943</v>
      </c>
      <c r="C2682" s="2">
        <v>40275</v>
      </c>
      <c r="D2682" s="1" t="s">
        <v>13</v>
      </c>
      <c r="E2682" s="1" t="str">
        <f t="shared" si="369"/>
        <v>*</v>
      </c>
      <c r="F2682" s="1" t="str">
        <f t="shared" si="370"/>
        <v>*</v>
      </c>
      <c r="G2682" s="1" t="str">
        <f t="shared" si="371"/>
        <v>*</v>
      </c>
      <c r="J2682" s="1" t="str">
        <f t="shared" si="372"/>
        <v>*</v>
      </c>
      <c r="P2682" s="1">
        <v>49</v>
      </c>
      <c r="Q2682" s="1">
        <f t="shared" si="377"/>
        <v>0.05</v>
      </c>
      <c r="T2682" s="4">
        <v>657.94</v>
      </c>
      <c r="U2682" s="9">
        <f t="shared" si="373"/>
        <v>0</v>
      </c>
      <c r="V2682" s="4">
        <f t="shared" si="374"/>
        <v>13.427346938775511</v>
      </c>
      <c r="W2682" s="1" t="s">
        <v>21</v>
      </c>
      <c r="X2682" s="1">
        <v>7.17</v>
      </c>
      <c r="Y2682" s="4">
        <f t="shared" si="375"/>
        <v>665.11</v>
      </c>
      <c r="Z2682" s="1" t="s">
        <v>46</v>
      </c>
      <c r="AA2682" s="1" t="s">
        <v>16</v>
      </c>
      <c r="AB2682" s="1" t="s">
        <v>29</v>
      </c>
      <c r="AC2682" s="1" t="s">
        <v>43</v>
      </c>
      <c r="AD2682" s="1" t="s">
        <v>19</v>
      </c>
      <c r="AE2682" s="2">
        <v>40282</v>
      </c>
    </row>
    <row r="2683" spans="1:31" x14ac:dyDescent="0.25">
      <c r="A2683">
        <f t="shared" si="376"/>
        <v>2682</v>
      </c>
      <c r="B2683" s="1">
        <v>26786</v>
      </c>
      <c r="C2683" s="2">
        <v>40275</v>
      </c>
      <c r="D2683" s="1" t="s">
        <v>36</v>
      </c>
      <c r="E2683" s="1" t="str">
        <f t="shared" si="369"/>
        <v>*</v>
      </c>
      <c r="F2683" s="1" t="str">
        <f t="shared" si="370"/>
        <v>*</v>
      </c>
      <c r="G2683" s="1" t="str">
        <f t="shared" si="371"/>
        <v>*</v>
      </c>
      <c r="J2683" s="1" t="str">
        <f t="shared" si="372"/>
        <v>*</v>
      </c>
      <c r="P2683" s="1">
        <v>29</v>
      </c>
      <c r="Q2683" s="1">
        <f t="shared" si="377"/>
        <v>3.5000000000000003E-2</v>
      </c>
      <c r="T2683" s="4">
        <v>296.94</v>
      </c>
      <c r="U2683" s="9">
        <f t="shared" si="373"/>
        <v>0</v>
      </c>
      <c r="V2683" s="4">
        <f t="shared" si="374"/>
        <v>10.239310344827587</v>
      </c>
      <c r="W2683" s="1" t="s">
        <v>21</v>
      </c>
      <c r="X2683" s="1">
        <v>3.99</v>
      </c>
      <c r="Y2683" s="4">
        <f t="shared" si="375"/>
        <v>300.93</v>
      </c>
      <c r="Z2683" s="1" t="s">
        <v>42</v>
      </c>
      <c r="AA2683" s="1" t="s">
        <v>28</v>
      </c>
      <c r="AB2683" s="1" t="s">
        <v>29</v>
      </c>
      <c r="AC2683" s="1" t="s">
        <v>63</v>
      </c>
      <c r="AD2683" s="1" t="s">
        <v>19</v>
      </c>
      <c r="AE2683" s="2">
        <v>40276</v>
      </c>
    </row>
    <row r="2684" spans="1:31" x14ac:dyDescent="0.25">
      <c r="A2684">
        <f t="shared" si="376"/>
        <v>2683</v>
      </c>
      <c r="B2684" s="1">
        <v>9664</v>
      </c>
      <c r="C2684" s="2">
        <v>40275</v>
      </c>
      <c r="D2684" s="1" t="s">
        <v>20</v>
      </c>
      <c r="E2684" s="1" t="str">
        <f t="shared" si="369"/>
        <v>*</v>
      </c>
      <c r="F2684" s="1" t="str">
        <f t="shared" si="370"/>
        <v>**</v>
      </c>
      <c r="G2684" s="1" t="str">
        <f t="shared" si="371"/>
        <v>**</v>
      </c>
      <c r="J2684" s="1" t="str">
        <f t="shared" si="372"/>
        <v>**</v>
      </c>
      <c r="P2684" s="1">
        <v>13</v>
      </c>
      <c r="Q2684" s="1">
        <f t="shared" si="377"/>
        <v>0.02</v>
      </c>
      <c r="T2684" s="4">
        <v>88.38</v>
      </c>
      <c r="U2684" s="9">
        <f t="shared" si="373"/>
        <v>0</v>
      </c>
      <c r="V2684" s="4">
        <f t="shared" si="374"/>
        <v>6.7984615384615381</v>
      </c>
      <c r="W2684" s="1" t="s">
        <v>21</v>
      </c>
      <c r="X2684" s="1">
        <v>8.4</v>
      </c>
      <c r="Y2684" s="4">
        <f t="shared" si="375"/>
        <v>96.78</v>
      </c>
      <c r="Z2684" s="1" t="s">
        <v>46</v>
      </c>
      <c r="AA2684" s="1" t="s">
        <v>23</v>
      </c>
      <c r="AB2684" s="1" t="s">
        <v>29</v>
      </c>
      <c r="AC2684" s="1" t="s">
        <v>40</v>
      </c>
      <c r="AD2684" s="1" t="s">
        <v>19</v>
      </c>
      <c r="AE2684" s="2">
        <v>40278</v>
      </c>
    </row>
    <row r="2685" spans="1:31" x14ac:dyDescent="0.25">
      <c r="A2685">
        <f t="shared" si="376"/>
        <v>2684</v>
      </c>
      <c r="B2685" s="1">
        <v>5990</v>
      </c>
      <c r="C2685" s="2">
        <v>40275</v>
      </c>
      <c r="D2685" s="1" t="s">
        <v>32</v>
      </c>
      <c r="E2685" s="1" t="str">
        <f t="shared" si="369"/>
        <v>***</v>
      </c>
      <c r="F2685" s="1" t="str">
        <f t="shared" si="370"/>
        <v>***</v>
      </c>
      <c r="G2685" s="1" t="str">
        <f t="shared" si="371"/>
        <v>***</v>
      </c>
      <c r="J2685" s="1" t="str">
        <f t="shared" si="372"/>
        <v>***</v>
      </c>
      <c r="P2685" s="1">
        <v>9</v>
      </c>
      <c r="Q2685" s="1">
        <f t="shared" si="377"/>
        <v>0.01</v>
      </c>
      <c r="T2685" s="4">
        <v>63.91</v>
      </c>
      <c r="U2685" s="9">
        <f t="shared" si="373"/>
        <v>0</v>
      </c>
      <c r="V2685" s="4">
        <f t="shared" si="374"/>
        <v>7.1011111111111109</v>
      </c>
      <c r="W2685" s="1" t="s">
        <v>21</v>
      </c>
      <c r="X2685" s="1">
        <v>6.35</v>
      </c>
      <c r="Y2685" s="4">
        <f t="shared" si="375"/>
        <v>70.259999999999991</v>
      </c>
      <c r="Z2685" s="1" t="s">
        <v>42</v>
      </c>
      <c r="AA2685" s="1" t="s">
        <v>37</v>
      </c>
      <c r="AB2685" s="1" t="s">
        <v>29</v>
      </c>
      <c r="AC2685" s="1" t="s">
        <v>40</v>
      </c>
      <c r="AD2685" s="1" t="s">
        <v>19</v>
      </c>
      <c r="AE2685" s="2">
        <v>40276</v>
      </c>
    </row>
    <row r="2686" spans="1:31" x14ac:dyDescent="0.25">
      <c r="A2686">
        <f t="shared" si="376"/>
        <v>2685</v>
      </c>
      <c r="B2686" s="1">
        <v>26951</v>
      </c>
      <c r="C2686" s="2">
        <v>40276</v>
      </c>
      <c r="D2686" s="1" t="s">
        <v>27</v>
      </c>
      <c r="E2686" s="1" t="str">
        <f t="shared" si="369"/>
        <v>*</v>
      </c>
      <c r="F2686" s="1" t="str">
        <f t="shared" si="370"/>
        <v>*</v>
      </c>
      <c r="G2686" s="1" t="str">
        <f t="shared" si="371"/>
        <v>*</v>
      </c>
      <c r="J2686" s="1" t="str">
        <f t="shared" si="372"/>
        <v>*</v>
      </c>
      <c r="P2686" s="1">
        <v>3</v>
      </c>
      <c r="Q2686" s="1">
        <f t="shared" si="377"/>
        <v>0.01</v>
      </c>
      <c r="T2686" s="4">
        <v>451.81</v>
      </c>
      <c r="U2686" s="9">
        <f t="shared" si="373"/>
        <v>0</v>
      </c>
      <c r="V2686" s="4">
        <f t="shared" si="374"/>
        <v>150.60333333333332</v>
      </c>
      <c r="W2686" s="1" t="s">
        <v>21</v>
      </c>
      <c r="X2686" s="1">
        <v>13.99</v>
      </c>
      <c r="Y2686" s="4">
        <f t="shared" si="375"/>
        <v>465.8</v>
      </c>
      <c r="Z2686" s="1" t="s">
        <v>49</v>
      </c>
      <c r="AA2686" s="1" t="s">
        <v>37</v>
      </c>
      <c r="AB2686" s="1" t="s">
        <v>24</v>
      </c>
      <c r="AC2686" s="1" t="s">
        <v>56</v>
      </c>
      <c r="AD2686" s="1" t="s">
        <v>26</v>
      </c>
      <c r="AE2686" s="2">
        <v>40277</v>
      </c>
    </row>
    <row r="2687" spans="1:31" x14ac:dyDescent="0.25">
      <c r="A2687">
        <f t="shared" si="376"/>
        <v>2686</v>
      </c>
      <c r="B2687" s="1">
        <v>28007</v>
      </c>
      <c r="C2687" s="2">
        <v>40276</v>
      </c>
      <c r="D2687" s="1" t="s">
        <v>27</v>
      </c>
      <c r="E2687" s="1" t="str">
        <f t="shared" si="369"/>
        <v>*</v>
      </c>
      <c r="F2687" s="1" t="str">
        <f t="shared" si="370"/>
        <v>*</v>
      </c>
      <c r="G2687" s="1" t="str">
        <f t="shared" si="371"/>
        <v>*</v>
      </c>
      <c r="J2687" s="1" t="str">
        <f t="shared" si="372"/>
        <v>*</v>
      </c>
      <c r="P2687" s="1">
        <v>20</v>
      </c>
      <c r="Q2687" s="1">
        <f t="shared" si="377"/>
        <v>3.5000000000000003E-2</v>
      </c>
      <c r="T2687" s="4">
        <v>257.33999999999997</v>
      </c>
      <c r="U2687" s="9">
        <f t="shared" si="373"/>
        <v>0</v>
      </c>
      <c r="V2687" s="4">
        <f t="shared" si="374"/>
        <v>12.866999999999999</v>
      </c>
      <c r="W2687" s="1" t="s">
        <v>21</v>
      </c>
      <c r="X2687" s="1">
        <v>3.14</v>
      </c>
      <c r="Y2687" s="4">
        <f t="shared" si="375"/>
        <v>260.47999999999996</v>
      </c>
      <c r="Z2687" s="1" t="s">
        <v>42</v>
      </c>
      <c r="AA2687" s="1" t="s">
        <v>23</v>
      </c>
      <c r="AB2687" s="1" t="s">
        <v>29</v>
      </c>
      <c r="AC2687" s="1" t="s">
        <v>45</v>
      </c>
      <c r="AD2687" s="1" t="s">
        <v>41</v>
      </c>
      <c r="AE2687" s="2">
        <v>40277</v>
      </c>
    </row>
    <row r="2688" spans="1:31" x14ac:dyDescent="0.25">
      <c r="A2688">
        <f t="shared" si="376"/>
        <v>2687</v>
      </c>
      <c r="B2688" s="1">
        <v>28007</v>
      </c>
      <c r="C2688" s="2">
        <v>40276</v>
      </c>
      <c r="D2688" s="1" t="s">
        <v>27</v>
      </c>
      <c r="E2688" s="1" t="str">
        <f t="shared" si="369"/>
        <v>*</v>
      </c>
      <c r="F2688" s="1" t="str">
        <f t="shared" si="370"/>
        <v>*</v>
      </c>
      <c r="G2688" s="1" t="str">
        <f t="shared" si="371"/>
        <v>*</v>
      </c>
      <c r="J2688" s="1" t="str">
        <f t="shared" si="372"/>
        <v>*</v>
      </c>
      <c r="P2688" s="1">
        <v>20</v>
      </c>
      <c r="Q2688" s="1">
        <f t="shared" si="377"/>
        <v>3.5000000000000003E-2</v>
      </c>
      <c r="T2688" s="4">
        <v>238.77</v>
      </c>
      <c r="U2688" s="9">
        <f t="shared" si="373"/>
        <v>0</v>
      </c>
      <c r="V2688" s="4">
        <f t="shared" si="374"/>
        <v>11.938500000000001</v>
      </c>
      <c r="W2688" s="1" t="s">
        <v>21</v>
      </c>
      <c r="X2688" s="1">
        <v>7.95</v>
      </c>
      <c r="Y2688" s="4">
        <f t="shared" si="375"/>
        <v>246.72</v>
      </c>
      <c r="Z2688" s="1" t="s">
        <v>42</v>
      </c>
      <c r="AA2688" s="1" t="s">
        <v>23</v>
      </c>
      <c r="AB2688" s="1" t="s">
        <v>29</v>
      </c>
      <c r="AC2688" s="1" t="s">
        <v>30</v>
      </c>
      <c r="AD2688" s="1" t="s">
        <v>41</v>
      </c>
      <c r="AE2688" s="2">
        <v>40277</v>
      </c>
    </row>
    <row r="2689" spans="1:31" x14ac:dyDescent="0.25">
      <c r="A2689">
        <f t="shared" si="376"/>
        <v>2688</v>
      </c>
      <c r="B2689" s="1">
        <v>28007</v>
      </c>
      <c r="C2689" s="2">
        <v>40276</v>
      </c>
      <c r="D2689" s="1" t="s">
        <v>27</v>
      </c>
      <c r="E2689" s="1" t="str">
        <f t="shared" si="369"/>
        <v>*</v>
      </c>
      <c r="F2689" s="1" t="str">
        <f t="shared" si="370"/>
        <v>*</v>
      </c>
      <c r="G2689" s="1" t="str">
        <f t="shared" si="371"/>
        <v>*</v>
      </c>
      <c r="J2689" s="1" t="str">
        <f t="shared" si="372"/>
        <v>*</v>
      </c>
      <c r="P2689" s="1">
        <v>23</v>
      </c>
      <c r="Q2689" s="1">
        <f t="shared" si="377"/>
        <v>3.5000000000000003E-2</v>
      </c>
      <c r="T2689" s="4">
        <v>128.97</v>
      </c>
      <c r="U2689" s="9">
        <f t="shared" si="373"/>
        <v>0</v>
      </c>
      <c r="V2689" s="4">
        <f t="shared" si="374"/>
        <v>5.6073913043478258</v>
      </c>
      <c r="W2689" s="1" t="s">
        <v>21</v>
      </c>
      <c r="X2689" s="1">
        <v>49</v>
      </c>
      <c r="Y2689" s="4">
        <f t="shared" si="375"/>
        <v>177.97</v>
      </c>
      <c r="Z2689" s="1" t="s">
        <v>42</v>
      </c>
      <c r="AA2689" s="1" t="s">
        <v>23</v>
      </c>
      <c r="AB2689" s="1" t="s">
        <v>29</v>
      </c>
      <c r="AC2689" s="1" t="s">
        <v>63</v>
      </c>
      <c r="AD2689" s="1" t="s">
        <v>48</v>
      </c>
      <c r="AE2689" s="2">
        <v>40277</v>
      </c>
    </row>
    <row r="2690" spans="1:31" x14ac:dyDescent="0.25">
      <c r="A2690">
        <f t="shared" si="376"/>
        <v>2689</v>
      </c>
      <c r="B2690" s="1">
        <v>54917</v>
      </c>
      <c r="C2690" s="2">
        <v>40277</v>
      </c>
      <c r="D2690" s="1" t="s">
        <v>20</v>
      </c>
      <c r="E2690" s="1" t="str">
        <f t="shared" si="369"/>
        <v>*</v>
      </c>
      <c r="F2690" s="1" t="str">
        <f t="shared" si="370"/>
        <v>**</v>
      </c>
      <c r="G2690" s="1" t="str">
        <f t="shared" si="371"/>
        <v>**</v>
      </c>
      <c r="J2690" s="1" t="str">
        <f t="shared" si="372"/>
        <v>**</v>
      </c>
      <c r="P2690" s="1">
        <v>12</v>
      </c>
      <c r="Q2690" s="1">
        <f t="shared" si="377"/>
        <v>0.02</v>
      </c>
      <c r="T2690" s="4">
        <v>6034.68</v>
      </c>
      <c r="U2690" s="9">
        <f t="shared" si="373"/>
        <v>1</v>
      </c>
      <c r="V2690" s="4">
        <f t="shared" si="374"/>
        <v>502.89000000000004</v>
      </c>
      <c r="W2690" s="1" t="s">
        <v>21</v>
      </c>
      <c r="X2690" s="1">
        <v>24.49</v>
      </c>
      <c r="Y2690" s="4">
        <f t="shared" si="375"/>
        <v>6059.17</v>
      </c>
      <c r="Z2690" s="1" t="s">
        <v>15</v>
      </c>
      <c r="AA2690" s="1" t="s">
        <v>23</v>
      </c>
      <c r="AB2690" s="1" t="s">
        <v>24</v>
      </c>
      <c r="AC2690" s="1" t="s">
        <v>47</v>
      </c>
      <c r="AD2690" s="1" t="s">
        <v>48</v>
      </c>
      <c r="AE2690" s="2">
        <v>40278</v>
      </c>
    </row>
    <row r="2691" spans="1:31" x14ac:dyDescent="0.25">
      <c r="A2691">
        <f t="shared" si="376"/>
        <v>2690</v>
      </c>
      <c r="B2691" s="1">
        <v>29478</v>
      </c>
      <c r="C2691" s="2">
        <v>40277</v>
      </c>
      <c r="D2691" s="1" t="s">
        <v>20</v>
      </c>
      <c r="E2691" s="1" t="str">
        <f t="shared" ref="E2691:E2754" si="378">IF(D2691="Critical","***","*")</f>
        <v>*</v>
      </c>
      <c r="F2691" s="1" t="str">
        <f t="shared" ref="F2691:F2754" si="379">IF(D2691="Critical","***",IF(D2691="High","**","*"))</f>
        <v>**</v>
      </c>
      <c r="G2691" s="1" t="str">
        <f t="shared" ref="G2691:G2754" si="380">VLOOKUP(D2691,$H$6:$I$10,2,FALSE)</f>
        <v>**</v>
      </c>
      <c r="J2691" s="1" t="str">
        <f t="shared" ref="J2691:J2754" si="381">HLOOKUP(D2691,$K$5:$O$6,2,FALSE)</f>
        <v>**</v>
      </c>
      <c r="P2691" s="1">
        <v>15</v>
      </c>
      <c r="Q2691" s="1">
        <f t="shared" si="377"/>
        <v>0.02</v>
      </c>
      <c r="T2691" s="4">
        <v>272.89249999999998</v>
      </c>
      <c r="U2691" s="9">
        <f t="shared" ref="U2691:U2754" si="382">IF(T2691&gt;1000,1,0)</f>
        <v>0</v>
      </c>
      <c r="V2691" s="4">
        <f t="shared" ref="V2691:V2754" si="383">T2691/P2691</f>
        <v>18.192833333333333</v>
      </c>
      <c r="W2691" s="1" t="s">
        <v>21</v>
      </c>
      <c r="X2691" s="1">
        <v>0.99</v>
      </c>
      <c r="Y2691" s="4">
        <f t="shared" ref="Y2691:Y2754" si="384">X2691+T2691</f>
        <v>273.88249999999999</v>
      </c>
      <c r="Z2691" s="1" t="s">
        <v>51</v>
      </c>
      <c r="AA2691" s="1" t="s">
        <v>16</v>
      </c>
      <c r="AB2691" s="1" t="s">
        <v>24</v>
      </c>
      <c r="AC2691" s="1" t="s">
        <v>25</v>
      </c>
      <c r="AD2691" s="1" t="s">
        <v>31</v>
      </c>
      <c r="AE2691" s="2">
        <v>40280</v>
      </c>
    </row>
    <row r="2692" spans="1:31" x14ac:dyDescent="0.25">
      <c r="A2692">
        <f t="shared" ref="A2692:A2755" si="385">A2691+1</f>
        <v>2691</v>
      </c>
      <c r="B2692" s="1">
        <v>24581</v>
      </c>
      <c r="C2692" s="2">
        <v>40277</v>
      </c>
      <c r="D2692" s="1" t="s">
        <v>20</v>
      </c>
      <c r="E2692" s="1" t="str">
        <f t="shared" si="378"/>
        <v>*</v>
      </c>
      <c r="F2692" s="1" t="str">
        <f t="shared" si="379"/>
        <v>**</v>
      </c>
      <c r="G2692" s="1" t="str">
        <f t="shared" si="380"/>
        <v>**</v>
      </c>
      <c r="J2692" s="1" t="str">
        <f t="shared" si="381"/>
        <v>**</v>
      </c>
      <c r="P2692" s="1">
        <v>8</v>
      </c>
      <c r="Q2692" s="1">
        <f t="shared" ref="Q2692:Q2755" si="386">VLOOKUP(P2692,$R$5:$S$10,2,TRUE)</f>
        <v>0.01</v>
      </c>
      <c r="T2692" s="4">
        <v>38.56</v>
      </c>
      <c r="U2692" s="9">
        <f t="shared" si="382"/>
        <v>0</v>
      </c>
      <c r="V2692" s="4">
        <f t="shared" si="383"/>
        <v>4.82</v>
      </c>
      <c r="W2692" s="1" t="s">
        <v>21</v>
      </c>
      <c r="X2692" s="1">
        <v>1.49</v>
      </c>
      <c r="Y2692" s="4">
        <f t="shared" si="384"/>
        <v>40.050000000000004</v>
      </c>
      <c r="Z2692" s="1" t="s">
        <v>22</v>
      </c>
      <c r="AA2692" s="1" t="s">
        <v>16</v>
      </c>
      <c r="AB2692" s="1" t="s">
        <v>29</v>
      </c>
      <c r="AC2692" s="1" t="s">
        <v>43</v>
      </c>
      <c r="AD2692" s="1" t="s">
        <v>19</v>
      </c>
      <c r="AE2692" s="2">
        <v>40278</v>
      </c>
    </row>
    <row r="2693" spans="1:31" x14ac:dyDescent="0.25">
      <c r="A2693">
        <f t="shared" si="385"/>
        <v>2692</v>
      </c>
      <c r="B2693" s="1">
        <v>53349</v>
      </c>
      <c r="C2693" s="2">
        <v>40278</v>
      </c>
      <c r="D2693" s="1" t="s">
        <v>13</v>
      </c>
      <c r="E2693" s="1" t="str">
        <f t="shared" si="378"/>
        <v>*</v>
      </c>
      <c r="F2693" s="1" t="str">
        <f t="shared" si="379"/>
        <v>*</v>
      </c>
      <c r="G2693" s="1" t="str">
        <f t="shared" si="380"/>
        <v>*</v>
      </c>
      <c r="J2693" s="1" t="str">
        <f t="shared" si="381"/>
        <v>*</v>
      </c>
      <c r="P2693" s="1">
        <v>46</v>
      </c>
      <c r="Q2693" s="1">
        <f t="shared" si="386"/>
        <v>0.05</v>
      </c>
      <c r="T2693" s="4">
        <v>11002.66</v>
      </c>
      <c r="U2693" s="9">
        <f t="shared" si="382"/>
        <v>1</v>
      </c>
      <c r="V2693" s="4">
        <f t="shared" si="383"/>
        <v>239.18826086956523</v>
      </c>
      <c r="W2693" s="1" t="s">
        <v>33</v>
      </c>
      <c r="X2693" s="1">
        <v>43.32</v>
      </c>
      <c r="Y2693" s="4">
        <f t="shared" si="384"/>
        <v>11045.98</v>
      </c>
      <c r="Z2693" s="1" t="s">
        <v>22</v>
      </c>
      <c r="AA2693" s="1" t="s">
        <v>28</v>
      </c>
      <c r="AB2693" s="1" t="s">
        <v>17</v>
      </c>
      <c r="AC2693" s="1" t="s">
        <v>34</v>
      </c>
      <c r="AD2693" s="1" t="s">
        <v>35</v>
      </c>
      <c r="AE2693" s="2">
        <v>40287</v>
      </c>
    </row>
    <row r="2694" spans="1:31" x14ac:dyDescent="0.25">
      <c r="A2694">
        <f t="shared" si="385"/>
        <v>2693</v>
      </c>
      <c r="B2694" s="1">
        <v>12613</v>
      </c>
      <c r="C2694" s="2">
        <v>40278</v>
      </c>
      <c r="D2694" s="1" t="s">
        <v>36</v>
      </c>
      <c r="E2694" s="1" t="str">
        <f t="shared" si="378"/>
        <v>*</v>
      </c>
      <c r="F2694" s="1" t="str">
        <f t="shared" si="379"/>
        <v>*</v>
      </c>
      <c r="G2694" s="1" t="str">
        <f t="shared" si="380"/>
        <v>*</v>
      </c>
      <c r="J2694" s="1" t="str">
        <f t="shared" si="381"/>
        <v>*</v>
      </c>
      <c r="P2694" s="1">
        <v>28</v>
      </c>
      <c r="Q2694" s="1">
        <f t="shared" si="386"/>
        <v>3.5000000000000003E-2</v>
      </c>
      <c r="T2694" s="4">
        <v>1751.08</v>
      </c>
      <c r="U2694" s="9">
        <f t="shared" si="382"/>
        <v>1</v>
      </c>
      <c r="V2694" s="4">
        <f t="shared" si="383"/>
        <v>62.538571428571423</v>
      </c>
      <c r="W2694" s="1" t="s">
        <v>21</v>
      </c>
      <c r="X2694" s="1">
        <v>10.29</v>
      </c>
      <c r="Y2694" s="4">
        <f t="shared" si="384"/>
        <v>1761.37</v>
      </c>
      <c r="Z2694" s="1" t="s">
        <v>49</v>
      </c>
      <c r="AA2694" s="1" t="s">
        <v>16</v>
      </c>
      <c r="AB2694" s="1" t="s">
        <v>29</v>
      </c>
      <c r="AC2694" s="1" t="s">
        <v>43</v>
      </c>
      <c r="AD2694" s="1" t="s">
        <v>19</v>
      </c>
      <c r="AE2694" s="2">
        <v>40279</v>
      </c>
    </row>
    <row r="2695" spans="1:31" x14ac:dyDescent="0.25">
      <c r="A2695">
        <f t="shared" si="385"/>
        <v>2694</v>
      </c>
      <c r="B2695" s="1">
        <v>45605</v>
      </c>
      <c r="C2695" s="2">
        <v>40278</v>
      </c>
      <c r="D2695" s="1" t="s">
        <v>36</v>
      </c>
      <c r="E2695" s="1" t="str">
        <f t="shared" si="378"/>
        <v>*</v>
      </c>
      <c r="F2695" s="1" t="str">
        <f t="shared" si="379"/>
        <v>*</v>
      </c>
      <c r="G2695" s="1" t="str">
        <f t="shared" si="380"/>
        <v>*</v>
      </c>
      <c r="J2695" s="1" t="str">
        <f t="shared" si="381"/>
        <v>*</v>
      </c>
      <c r="P2695" s="1">
        <v>7</v>
      </c>
      <c r="Q2695" s="1">
        <f t="shared" si="386"/>
        <v>0.01</v>
      </c>
      <c r="T2695" s="4">
        <v>1494.27</v>
      </c>
      <c r="U2695" s="9">
        <f t="shared" si="382"/>
        <v>1</v>
      </c>
      <c r="V2695" s="4">
        <f t="shared" si="383"/>
        <v>213.46714285714285</v>
      </c>
      <c r="W2695" s="1" t="s">
        <v>33</v>
      </c>
      <c r="X2695" s="1">
        <v>52.2</v>
      </c>
      <c r="Y2695" s="4">
        <f t="shared" si="384"/>
        <v>1546.47</v>
      </c>
      <c r="Z2695" s="1" t="s">
        <v>15</v>
      </c>
      <c r="AA2695" s="1" t="s">
        <v>23</v>
      </c>
      <c r="AB2695" s="1" t="s">
        <v>17</v>
      </c>
      <c r="AC2695" s="1" t="s">
        <v>52</v>
      </c>
      <c r="AD2695" s="1" t="s">
        <v>59</v>
      </c>
      <c r="AE2695" s="2">
        <v>40280</v>
      </c>
    </row>
    <row r="2696" spans="1:31" x14ac:dyDescent="0.25">
      <c r="A2696">
        <f t="shared" si="385"/>
        <v>2695</v>
      </c>
      <c r="B2696" s="1">
        <v>5472</v>
      </c>
      <c r="C2696" s="2">
        <v>40278</v>
      </c>
      <c r="D2696" s="1" t="s">
        <v>13</v>
      </c>
      <c r="E2696" s="1" t="str">
        <f t="shared" si="378"/>
        <v>*</v>
      </c>
      <c r="F2696" s="1" t="str">
        <f t="shared" si="379"/>
        <v>*</v>
      </c>
      <c r="G2696" s="1" t="str">
        <f t="shared" si="380"/>
        <v>*</v>
      </c>
      <c r="J2696" s="1" t="str">
        <f t="shared" si="381"/>
        <v>*</v>
      </c>
      <c r="P2696" s="1">
        <v>12</v>
      </c>
      <c r="Q2696" s="1">
        <f t="shared" si="386"/>
        <v>0.02</v>
      </c>
      <c r="T2696" s="4">
        <v>1098.1489999999999</v>
      </c>
      <c r="U2696" s="9">
        <f t="shared" si="382"/>
        <v>1</v>
      </c>
      <c r="V2696" s="4">
        <f t="shared" si="383"/>
        <v>91.512416666666653</v>
      </c>
      <c r="W2696" s="1" t="s">
        <v>21</v>
      </c>
      <c r="X2696" s="1">
        <v>5.92</v>
      </c>
      <c r="Y2696" s="4">
        <f t="shared" si="384"/>
        <v>1104.069</v>
      </c>
      <c r="Z2696" s="1" t="s">
        <v>42</v>
      </c>
      <c r="AA2696" s="1" t="s">
        <v>28</v>
      </c>
      <c r="AB2696" s="1" t="s">
        <v>24</v>
      </c>
      <c r="AC2696" s="1" t="s">
        <v>25</v>
      </c>
      <c r="AD2696" s="1" t="s">
        <v>19</v>
      </c>
      <c r="AE2696" s="2">
        <v>40280</v>
      </c>
    </row>
    <row r="2697" spans="1:31" x14ac:dyDescent="0.25">
      <c r="A2697">
        <f t="shared" si="385"/>
        <v>2696</v>
      </c>
      <c r="B2697" s="1">
        <v>45158</v>
      </c>
      <c r="C2697" s="2">
        <v>40278</v>
      </c>
      <c r="D2697" s="1" t="s">
        <v>13</v>
      </c>
      <c r="E2697" s="1" t="str">
        <f t="shared" si="378"/>
        <v>*</v>
      </c>
      <c r="F2697" s="1" t="str">
        <f t="shared" si="379"/>
        <v>*</v>
      </c>
      <c r="G2697" s="1" t="str">
        <f t="shared" si="380"/>
        <v>*</v>
      </c>
      <c r="J2697" s="1" t="str">
        <f t="shared" si="381"/>
        <v>*</v>
      </c>
      <c r="P2697" s="1">
        <v>40</v>
      </c>
      <c r="Q2697" s="1">
        <f t="shared" si="386"/>
        <v>0.05</v>
      </c>
      <c r="T2697" s="4">
        <v>375.52</v>
      </c>
      <c r="U2697" s="9">
        <f t="shared" si="382"/>
        <v>0</v>
      </c>
      <c r="V2697" s="4">
        <f t="shared" si="383"/>
        <v>9.3879999999999999</v>
      </c>
      <c r="W2697" s="1" t="s">
        <v>21</v>
      </c>
      <c r="X2697" s="1">
        <v>2.0299999999999998</v>
      </c>
      <c r="Y2697" s="4">
        <f t="shared" si="384"/>
        <v>377.54999999999995</v>
      </c>
      <c r="Z2697" s="1" t="s">
        <v>15</v>
      </c>
      <c r="AA2697" s="1" t="s">
        <v>28</v>
      </c>
      <c r="AB2697" s="1" t="s">
        <v>29</v>
      </c>
      <c r="AC2697" s="1" t="s">
        <v>40</v>
      </c>
      <c r="AD2697" s="1" t="s">
        <v>31</v>
      </c>
      <c r="AE2697" s="2">
        <v>40280</v>
      </c>
    </row>
    <row r="2698" spans="1:31" x14ac:dyDescent="0.25">
      <c r="A2698">
        <f t="shared" si="385"/>
        <v>2697</v>
      </c>
      <c r="B2698" s="1">
        <v>5472</v>
      </c>
      <c r="C2698" s="2">
        <v>40278</v>
      </c>
      <c r="D2698" s="1" t="s">
        <v>13</v>
      </c>
      <c r="E2698" s="1" t="str">
        <f t="shared" si="378"/>
        <v>*</v>
      </c>
      <c r="F2698" s="1" t="str">
        <f t="shared" si="379"/>
        <v>*</v>
      </c>
      <c r="G2698" s="1" t="str">
        <f t="shared" si="380"/>
        <v>*</v>
      </c>
      <c r="J2698" s="1" t="str">
        <f t="shared" si="381"/>
        <v>*</v>
      </c>
      <c r="P2698" s="1">
        <v>27</v>
      </c>
      <c r="Q2698" s="1">
        <f t="shared" si="386"/>
        <v>3.5000000000000003E-2</v>
      </c>
      <c r="T2698" s="4">
        <v>339.03</v>
      </c>
      <c r="U2698" s="9">
        <f t="shared" si="382"/>
        <v>0</v>
      </c>
      <c r="V2698" s="4">
        <f t="shared" si="383"/>
        <v>12.556666666666665</v>
      </c>
      <c r="W2698" s="1" t="s">
        <v>21</v>
      </c>
      <c r="X2698" s="1">
        <v>4.51</v>
      </c>
      <c r="Y2698" s="4">
        <f t="shared" si="384"/>
        <v>343.53999999999996</v>
      </c>
      <c r="Z2698" s="1" t="s">
        <v>42</v>
      </c>
      <c r="AA2698" s="1" t="s">
        <v>28</v>
      </c>
      <c r="AB2698" s="1" t="s">
        <v>29</v>
      </c>
      <c r="AC2698" s="1" t="s">
        <v>55</v>
      </c>
      <c r="AD2698" s="1" t="s">
        <v>19</v>
      </c>
      <c r="AE2698" s="2">
        <v>40282</v>
      </c>
    </row>
    <row r="2699" spans="1:31" x14ac:dyDescent="0.25">
      <c r="A2699">
        <f t="shared" si="385"/>
        <v>2698</v>
      </c>
      <c r="B2699" s="1">
        <v>12613</v>
      </c>
      <c r="C2699" s="2">
        <v>40278</v>
      </c>
      <c r="D2699" s="1" t="s">
        <v>36</v>
      </c>
      <c r="E2699" s="1" t="str">
        <f t="shared" si="378"/>
        <v>*</v>
      </c>
      <c r="F2699" s="1" t="str">
        <f t="shared" si="379"/>
        <v>*</v>
      </c>
      <c r="G2699" s="1" t="str">
        <f t="shared" si="380"/>
        <v>*</v>
      </c>
      <c r="J2699" s="1" t="str">
        <f t="shared" si="381"/>
        <v>*</v>
      </c>
      <c r="P2699" s="1">
        <v>18</v>
      </c>
      <c r="Q2699" s="1">
        <f t="shared" si="386"/>
        <v>0.02</v>
      </c>
      <c r="T2699" s="4">
        <v>225.37</v>
      </c>
      <c r="U2699" s="9">
        <f t="shared" si="382"/>
        <v>0</v>
      </c>
      <c r="V2699" s="4">
        <f t="shared" si="383"/>
        <v>12.520555555555555</v>
      </c>
      <c r="W2699" s="1" t="s">
        <v>14</v>
      </c>
      <c r="X2699" s="1">
        <v>2.85</v>
      </c>
      <c r="Y2699" s="4">
        <f t="shared" si="384"/>
        <v>228.22</v>
      </c>
      <c r="Z2699" s="1" t="s">
        <v>49</v>
      </c>
      <c r="AA2699" s="1" t="s">
        <v>16</v>
      </c>
      <c r="AB2699" s="1" t="s">
        <v>17</v>
      </c>
      <c r="AC2699" s="1" t="s">
        <v>18</v>
      </c>
      <c r="AD2699" s="1" t="s">
        <v>41</v>
      </c>
      <c r="AE2699" s="2">
        <v>40279</v>
      </c>
    </row>
    <row r="2700" spans="1:31" x14ac:dyDescent="0.25">
      <c r="A2700">
        <f t="shared" si="385"/>
        <v>2699</v>
      </c>
      <c r="B2700" s="1">
        <v>5472</v>
      </c>
      <c r="C2700" s="2">
        <v>40278</v>
      </c>
      <c r="D2700" s="1" t="s">
        <v>13</v>
      </c>
      <c r="E2700" s="1" t="str">
        <f t="shared" si="378"/>
        <v>*</v>
      </c>
      <c r="F2700" s="1" t="str">
        <f t="shared" si="379"/>
        <v>*</v>
      </c>
      <c r="G2700" s="1" t="str">
        <f t="shared" si="380"/>
        <v>*</v>
      </c>
      <c r="J2700" s="1" t="str">
        <f t="shared" si="381"/>
        <v>*</v>
      </c>
      <c r="P2700" s="1">
        <v>32</v>
      </c>
      <c r="Q2700" s="1">
        <f t="shared" si="386"/>
        <v>0.04</v>
      </c>
      <c r="T2700" s="4">
        <v>216.08</v>
      </c>
      <c r="U2700" s="9">
        <f t="shared" si="382"/>
        <v>0</v>
      </c>
      <c r="V2700" s="4">
        <f t="shared" si="383"/>
        <v>6.7525000000000004</v>
      </c>
      <c r="W2700" s="1" t="s">
        <v>21</v>
      </c>
      <c r="X2700" s="1">
        <v>6.65</v>
      </c>
      <c r="Y2700" s="4">
        <f t="shared" si="384"/>
        <v>222.73000000000002</v>
      </c>
      <c r="Z2700" s="1" t="s">
        <v>42</v>
      </c>
      <c r="AA2700" s="1" t="s">
        <v>28</v>
      </c>
      <c r="AB2700" s="1" t="s">
        <v>29</v>
      </c>
      <c r="AC2700" s="1" t="s">
        <v>40</v>
      </c>
      <c r="AD2700" s="1" t="s">
        <v>19</v>
      </c>
      <c r="AE2700" s="2">
        <v>40280</v>
      </c>
    </row>
    <row r="2701" spans="1:31" x14ac:dyDescent="0.25">
      <c r="A2701">
        <f t="shared" si="385"/>
        <v>2700</v>
      </c>
      <c r="B2701" s="1">
        <v>40164</v>
      </c>
      <c r="C2701" s="2">
        <v>40278</v>
      </c>
      <c r="D2701" s="1" t="s">
        <v>27</v>
      </c>
      <c r="E2701" s="1" t="str">
        <f t="shared" si="378"/>
        <v>*</v>
      </c>
      <c r="F2701" s="1" t="str">
        <f t="shared" si="379"/>
        <v>*</v>
      </c>
      <c r="G2701" s="1" t="str">
        <f t="shared" si="380"/>
        <v>*</v>
      </c>
      <c r="J2701" s="1" t="str">
        <f t="shared" si="381"/>
        <v>*</v>
      </c>
      <c r="P2701" s="1">
        <v>8</v>
      </c>
      <c r="Q2701" s="1">
        <f t="shared" si="386"/>
        <v>0.01</v>
      </c>
      <c r="T2701" s="4">
        <v>184.07</v>
      </c>
      <c r="U2701" s="9">
        <f t="shared" si="382"/>
        <v>0</v>
      </c>
      <c r="V2701" s="4">
        <f t="shared" si="383"/>
        <v>23.008749999999999</v>
      </c>
      <c r="W2701" s="1" t="s">
        <v>21</v>
      </c>
      <c r="X2701" s="1">
        <v>7.58</v>
      </c>
      <c r="Y2701" s="4">
        <f t="shared" si="384"/>
        <v>191.65</v>
      </c>
      <c r="Z2701" s="1" t="s">
        <v>15</v>
      </c>
      <c r="AA2701" s="1" t="s">
        <v>28</v>
      </c>
      <c r="AB2701" s="1" t="s">
        <v>17</v>
      </c>
      <c r="AC2701" s="1" t="s">
        <v>18</v>
      </c>
      <c r="AD2701" s="1" t="s">
        <v>19</v>
      </c>
      <c r="AE2701" s="2">
        <v>40280</v>
      </c>
    </row>
    <row r="2702" spans="1:31" x14ac:dyDescent="0.25">
      <c r="A2702">
        <f t="shared" si="385"/>
        <v>2701</v>
      </c>
      <c r="B2702" s="1">
        <v>19296</v>
      </c>
      <c r="C2702" s="2">
        <v>40278</v>
      </c>
      <c r="D2702" s="1" t="s">
        <v>20</v>
      </c>
      <c r="E2702" s="1" t="str">
        <f t="shared" si="378"/>
        <v>*</v>
      </c>
      <c r="F2702" s="1" t="str">
        <f t="shared" si="379"/>
        <v>**</v>
      </c>
      <c r="G2702" s="1" t="str">
        <f t="shared" si="380"/>
        <v>**</v>
      </c>
      <c r="J2702" s="1" t="str">
        <f t="shared" si="381"/>
        <v>**</v>
      </c>
      <c r="P2702" s="1">
        <v>43</v>
      </c>
      <c r="Q2702" s="1">
        <f t="shared" si="386"/>
        <v>0.05</v>
      </c>
      <c r="T2702" s="4">
        <v>75.73</v>
      </c>
      <c r="U2702" s="9">
        <f t="shared" si="382"/>
        <v>0</v>
      </c>
      <c r="V2702" s="4">
        <f t="shared" si="383"/>
        <v>1.7611627906976746</v>
      </c>
      <c r="W2702" s="1" t="s">
        <v>14</v>
      </c>
      <c r="X2702" s="1">
        <v>1.57</v>
      </c>
      <c r="Y2702" s="4">
        <f t="shared" si="384"/>
        <v>77.3</v>
      </c>
      <c r="Z2702" s="1" t="s">
        <v>42</v>
      </c>
      <c r="AA2702" s="1" t="s">
        <v>37</v>
      </c>
      <c r="AB2702" s="1" t="s">
        <v>29</v>
      </c>
      <c r="AC2702" s="1" t="s">
        <v>30</v>
      </c>
      <c r="AD2702" s="1" t="s">
        <v>31</v>
      </c>
      <c r="AE2702" s="2">
        <v>40280</v>
      </c>
    </row>
    <row r="2703" spans="1:31" x14ac:dyDescent="0.25">
      <c r="A2703">
        <f t="shared" si="385"/>
        <v>2702</v>
      </c>
      <c r="B2703" s="1">
        <v>45158</v>
      </c>
      <c r="C2703" s="2">
        <v>40278</v>
      </c>
      <c r="D2703" s="1" t="s">
        <v>13</v>
      </c>
      <c r="E2703" s="1" t="str">
        <f t="shared" si="378"/>
        <v>*</v>
      </c>
      <c r="F2703" s="1" t="str">
        <f t="shared" si="379"/>
        <v>*</v>
      </c>
      <c r="G2703" s="1" t="str">
        <f t="shared" si="380"/>
        <v>*</v>
      </c>
      <c r="J2703" s="1" t="str">
        <f t="shared" si="381"/>
        <v>*</v>
      </c>
      <c r="P2703" s="1">
        <v>15</v>
      </c>
      <c r="Q2703" s="1">
        <f t="shared" si="386"/>
        <v>0.02</v>
      </c>
      <c r="T2703" s="4">
        <v>63.84</v>
      </c>
      <c r="U2703" s="9">
        <f t="shared" si="382"/>
        <v>0</v>
      </c>
      <c r="V2703" s="4">
        <f t="shared" si="383"/>
        <v>4.2560000000000002</v>
      </c>
      <c r="W2703" s="1" t="s">
        <v>14</v>
      </c>
      <c r="X2703" s="1">
        <v>0.71</v>
      </c>
      <c r="Y2703" s="4">
        <f t="shared" si="384"/>
        <v>64.55</v>
      </c>
      <c r="Z2703" s="1" t="s">
        <v>15</v>
      </c>
      <c r="AA2703" s="1" t="s">
        <v>28</v>
      </c>
      <c r="AB2703" s="1" t="s">
        <v>29</v>
      </c>
      <c r="AC2703" s="1" t="s">
        <v>61</v>
      </c>
      <c r="AD2703" s="1" t="s">
        <v>31</v>
      </c>
      <c r="AE2703" s="2">
        <v>40283</v>
      </c>
    </row>
    <row r="2704" spans="1:31" x14ac:dyDescent="0.25">
      <c r="A2704">
        <f t="shared" si="385"/>
        <v>2703</v>
      </c>
      <c r="B2704" s="1">
        <v>12613</v>
      </c>
      <c r="C2704" s="2">
        <v>40278</v>
      </c>
      <c r="D2704" s="1" t="s">
        <v>36</v>
      </c>
      <c r="E2704" s="1" t="str">
        <f t="shared" si="378"/>
        <v>*</v>
      </c>
      <c r="F2704" s="1" t="str">
        <f t="shared" si="379"/>
        <v>*</v>
      </c>
      <c r="G2704" s="1" t="str">
        <f t="shared" si="380"/>
        <v>*</v>
      </c>
      <c r="J2704" s="1" t="str">
        <f t="shared" si="381"/>
        <v>*</v>
      </c>
      <c r="P2704" s="1">
        <v>3</v>
      </c>
      <c r="Q2704" s="1">
        <f t="shared" si="386"/>
        <v>0.01</v>
      </c>
      <c r="T2704" s="4">
        <v>15.64</v>
      </c>
      <c r="U2704" s="9">
        <f t="shared" si="382"/>
        <v>0</v>
      </c>
      <c r="V2704" s="4">
        <f t="shared" si="383"/>
        <v>5.2133333333333338</v>
      </c>
      <c r="W2704" s="1" t="s">
        <v>21</v>
      </c>
      <c r="X2704" s="1">
        <v>6.27</v>
      </c>
      <c r="Y2704" s="4">
        <f t="shared" si="384"/>
        <v>21.91</v>
      </c>
      <c r="Z2704" s="1" t="s">
        <v>49</v>
      </c>
      <c r="AA2704" s="1" t="s">
        <v>16</v>
      </c>
      <c r="AB2704" s="1" t="s">
        <v>29</v>
      </c>
      <c r="AC2704" s="1" t="s">
        <v>43</v>
      </c>
      <c r="AD2704" s="1" t="s">
        <v>19</v>
      </c>
      <c r="AE2704" s="2">
        <v>40281</v>
      </c>
    </row>
    <row r="2705" spans="1:31" x14ac:dyDescent="0.25">
      <c r="A2705">
        <f t="shared" si="385"/>
        <v>2704</v>
      </c>
      <c r="B2705" s="1">
        <v>29121</v>
      </c>
      <c r="C2705" s="2">
        <v>40279</v>
      </c>
      <c r="D2705" s="1" t="s">
        <v>36</v>
      </c>
      <c r="E2705" s="1" t="str">
        <f t="shared" si="378"/>
        <v>*</v>
      </c>
      <c r="F2705" s="1" t="str">
        <f t="shared" si="379"/>
        <v>*</v>
      </c>
      <c r="G2705" s="1" t="str">
        <f t="shared" si="380"/>
        <v>*</v>
      </c>
      <c r="J2705" s="1" t="str">
        <f t="shared" si="381"/>
        <v>*</v>
      </c>
      <c r="P2705" s="1">
        <v>31</v>
      </c>
      <c r="Q2705" s="1">
        <f t="shared" si="386"/>
        <v>0.04</v>
      </c>
      <c r="T2705" s="4">
        <v>3206.9650000000001</v>
      </c>
      <c r="U2705" s="9">
        <f t="shared" si="382"/>
        <v>1</v>
      </c>
      <c r="V2705" s="4">
        <f t="shared" si="383"/>
        <v>103.45048387096774</v>
      </c>
      <c r="W2705" s="1" t="s">
        <v>21</v>
      </c>
      <c r="X2705" s="1">
        <v>7.69</v>
      </c>
      <c r="Y2705" s="4">
        <f t="shared" si="384"/>
        <v>3214.6550000000002</v>
      </c>
      <c r="Z2705" s="1" t="s">
        <v>50</v>
      </c>
      <c r="AA2705" s="1" t="s">
        <v>28</v>
      </c>
      <c r="AB2705" s="1" t="s">
        <v>24</v>
      </c>
      <c r="AC2705" s="1" t="s">
        <v>25</v>
      </c>
      <c r="AD2705" s="1" t="s">
        <v>19</v>
      </c>
      <c r="AE2705" s="2">
        <v>40281</v>
      </c>
    </row>
    <row r="2706" spans="1:31" x14ac:dyDescent="0.25">
      <c r="A2706">
        <f t="shared" si="385"/>
        <v>2705</v>
      </c>
      <c r="B2706" s="1">
        <v>7078</v>
      </c>
      <c r="C2706" s="2">
        <v>40279</v>
      </c>
      <c r="D2706" s="1" t="s">
        <v>20</v>
      </c>
      <c r="E2706" s="1" t="str">
        <f t="shared" si="378"/>
        <v>*</v>
      </c>
      <c r="F2706" s="1" t="str">
        <f t="shared" si="379"/>
        <v>**</v>
      </c>
      <c r="G2706" s="1" t="str">
        <f t="shared" si="380"/>
        <v>**</v>
      </c>
      <c r="J2706" s="1" t="str">
        <f t="shared" si="381"/>
        <v>**</v>
      </c>
      <c r="P2706" s="1">
        <v>16</v>
      </c>
      <c r="Q2706" s="1">
        <f t="shared" si="386"/>
        <v>0.02</v>
      </c>
      <c r="T2706" s="4">
        <v>1939.65</v>
      </c>
      <c r="U2706" s="9">
        <f t="shared" si="382"/>
        <v>1</v>
      </c>
      <c r="V2706" s="4">
        <f t="shared" si="383"/>
        <v>121.22812500000001</v>
      </c>
      <c r="W2706" s="1" t="s">
        <v>33</v>
      </c>
      <c r="X2706" s="1">
        <v>70.2</v>
      </c>
      <c r="Y2706" s="4">
        <f t="shared" si="384"/>
        <v>2009.8500000000001</v>
      </c>
      <c r="Z2706" s="1" t="s">
        <v>46</v>
      </c>
      <c r="AA2706" s="1" t="s">
        <v>28</v>
      </c>
      <c r="AB2706" s="1" t="s">
        <v>17</v>
      </c>
      <c r="AC2706" s="1" t="s">
        <v>34</v>
      </c>
      <c r="AD2706" s="1" t="s">
        <v>35</v>
      </c>
      <c r="AE2706" s="2">
        <v>40281</v>
      </c>
    </row>
    <row r="2707" spans="1:31" x14ac:dyDescent="0.25">
      <c r="A2707">
        <f t="shared" si="385"/>
        <v>2706</v>
      </c>
      <c r="B2707" s="1">
        <v>52839</v>
      </c>
      <c r="C2707" s="2">
        <v>40279</v>
      </c>
      <c r="D2707" s="1" t="s">
        <v>20</v>
      </c>
      <c r="E2707" s="1" t="str">
        <f t="shared" si="378"/>
        <v>*</v>
      </c>
      <c r="F2707" s="1" t="str">
        <f t="shared" si="379"/>
        <v>**</v>
      </c>
      <c r="G2707" s="1" t="str">
        <f t="shared" si="380"/>
        <v>**</v>
      </c>
      <c r="J2707" s="1" t="str">
        <f t="shared" si="381"/>
        <v>**</v>
      </c>
      <c r="P2707" s="1">
        <v>25</v>
      </c>
      <c r="Q2707" s="1">
        <f t="shared" si="386"/>
        <v>3.5000000000000003E-2</v>
      </c>
      <c r="T2707" s="4">
        <v>1158.6010000000001</v>
      </c>
      <c r="U2707" s="9">
        <f t="shared" si="382"/>
        <v>1</v>
      </c>
      <c r="V2707" s="4">
        <f t="shared" si="383"/>
        <v>46.344040000000007</v>
      </c>
      <c r="W2707" s="1" t="s">
        <v>21</v>
      </c>
      <c r="X2707" s="1">
        <v>2.5</v>
      </c>
      <c r="Y2707" s="4">
        <f t="shared" si="384"/>
        <v>1161.1010000000001</v>
      </c>
      <c r="Z2707" s="1" t="s">
        <v>46</v>
      </c>
      <c r="AA2707" s="1" t="s">
        <v>37</v>
      </c>
      <c r="AB2707" s="1" t="s">
        <v>24</v>
      </c>
      <c r="AC2707" s="1" t="s">
        <v>25</v>
      </c>
      <c r="AD2707" s="1" t="s">
        <v>41</v>
      </c>
      <c r="AE2707" s="2">
        <v>40280</v>
      </c>
    </row>
    <row r="2708" spans="1:31" x14ac:dyDescent="0.25">
      <c r="A2708">
        <f t="shared" si="385"/>
        <v>2707</v>
      </c>
      <c r="B2708" s="1">
        <v>55203</v>
      </c>
      <c r="C2708" s="2">
        <v>40279</v>
      </c>
      <c r="D2708" s="1" t="s">
        <v>13</v>
      </c>
      <c r="E2708" s="1" t="str">
        <f t="shared" si="378"/>
        <v>*</v>
      </c>
      <c r="F2708" s="1" t="str">
        <f t="shared" si="379"/>
        <v>*</v>
      </c>
      <c r="G2708" s="1" t="str">
        <f t="shared" si="380"/>
        <v>*</v>
      </c>
      <c r="J2708" s="1" t="str">
        <f t="shared" si="381"/>
        <v>*</v>
      </c>
      <c r="P2708" s="1">
        <v>18</v>
      </c>
      <c r="Q2708" s="1">
        <f t="shared" si="386"/>
        <v>0.02</v>
      </c>
      <c r="T2708" s="4">
        <v>994.47450000000003</v>
      </c>
      <c r="U2708" s="9">
        <f t="shared" si="382"/>
        <v>0</v>
      </c>
      <c r="V2708" s="4">
        <f t="shared" si="383"/>
        <v>55.248583333333336</v>
      </c>
      <c r="W2708" s="1" t="s">
        <v>21</v>
      </c>
      <c r="X2708" s="1">
        <v>7.69</v>
      </c>
      <c r="Y2708" s="4">
        <f t="shared" si="384"/>
        <v>1002.1645000000001</v>
      </c>
      <c r="Z2708" s="1" t="s">
        <v>15</v>
      </c>
      <c r="AA2708" s="1" t="s">
        <v>28</v>
      </c>
      <c r="AB2708" s="1" t="s">
        <v>24</v>
      </c>
      <c r="AC2708" s="1" t="s">
        <v>25</v>
      </c>
      <c r="AD2708" s="1" t="s">
        <v>19</v>
      </c>
      <c r="AE2708" s="2">
        <v>40279</v>
      </c>
    </row>
    <row r="2709" spans="1:31" x14ac:dyDescent="0.25">
      <c r="A2709">
        <f t="shared" si="385"/>
        <v>2708</v>
      </c>
      <c r="B2709" s="1">
        <v>7078</v>
      </c>
      <c r="C2709" s="2">
        <v>40279</v>
      </c>
      <c r="D2709" s="1" t="s">
        <v>20</v>
      </c>
      <c r="E2709" s="1" t="str">
        <f t="shared" si="378"/>
        <v>*</v>
      </c>
      <c r="F2709" s="1" t="str">
        <f t="shared" si="379"/>
        <v>**</v>
      </c>
      <c r="G2709" s="1" t="str">
        <f t="shared" si="380"/>
        <v>**</v>
      </c>
      <c r="J2709" s="1" t="str">
        <f t="shared" si="381"/>
        <v>**</v>
      </c>
      <c r="P2709" s="1">
        <v>29</v>
      </c>
      <c r="Q2709" s="1">
        <f t="shared" si="386"/>
        <v>3.5000000000000003E-2</v>
      </c>
      <c r="T2709" s="4">
        <v>465.52</v>
      </c>
      <c r="U2709" s="9">
        <f t="shared" si="382"/>
        <v>0</v>
      </c>
      <c r="V2709" s="4">
        <f t="shared" si="383"/>
        <v>16.052413793103447</v>
      </c>
      <c r="W2709" s="1" t="s">
        <v>14</v>
      </c>
      <c r="X2709" s="1">
        <v>8.99</v>
      </c>
      <c r="Y2709" s="4">
        <f t="shared" si="384"/>
        <v>474.51</v>
      </c>
      <c r="Z2709" s="1" t="s">
        <v>46</v>
      </c>
      <c r="AA2709" s="1" t="s">
        <v>28</v>
      </c>
      <c r="AB2709" s="1" t="s">
        <v>17</v>
      </c>
      <c r="AC2709" s="1" t="s">
        <v>18</v>
      </c>
      <c r="AD2709" s="1" t="s">
        <v>41</v>
      </c>
      <c r="AE2709" s="2">
        <v>40280</v>
      </c>
    </row>
    <row r="2710" spans="1:31" x14ac:dyDescent="0.25">
      <c r="A2710">
        <f t="shared" si="385"/>
        <v>2709</v>
      </c>
      <c r="B2710" s="1">
        <v>16643</v>
      </c>
      <c r="C2710" s="2">
        <v>40279</v>
      </c>
      <c r="D2710" s="1" t="s">
        <v>13</v>
      </c>
      <c r="E2710" s="1" t="str">
        <f t="shared" si="378"/>
        <v>*</v>
      </c>
      <c r="F2710" s="1" t="str">
        <f t="shared" si="379"/>
        <v>*</v>
      </c>
      <c r="G2710" s="1" t="str">
        <f t="shared" si="380"/>
        <v>*</v>
      </c>
      <c r="J2710" s="1" t="str">
        <f t="shared" si="381"/>
        <v>*</v>
      </c>
      <c r="P2710" s="1">
        <v>46</v>
      </c>
      <c r="Q2710" s="1">
        <f t="shared" si="386"/>
        <v>0.05</v>
      </c>
      <c r="T2710" s="4">
        <v>441.4</v>
      </c>
      <c r="U2710" s="9">
        <f t="shared" si="382"/>
        <v>0</v>
      </c>
      <c r="V2710" s="4">
        <f t="shared" si="383"/>
        <v>9.5956521739130434</v>
      </c>
      <c r="W2710" s="1" t="s">
        <v>21</v>
      </c>
      <c r="X2710" s="1">
        <v>2.06</v>
      </c>
      <c r="Y2710" s="4">
        <f t="shared" si="384"/>
        <v>443.46</v>
      </c>
      <c r="Z2710" s="1" t="s">
        <v>42</v>
      </c>
      <c r="AA2710" s="1" t="s">
        <v>37</v>
      </c>
      <c r="AB2710" s="1" t="s">
        <v>29</v>
      </c>
      <c r="AC2710" s="1" t="s">
        <v>40</v>
      </c>
      <c r="AD2710" s="1" t="s">
        <v>31</v>
      </c>
      <c r="AE2710" s="2">
        <v>40283</v>
      </c>
    </row>
    <row r="2711" spans="1:31" x14ac:dyDescent="0.25">
      <c r="A2711">
        <f t="shared" si="385"/>
        <v>2710</v>
      </c>
      <c r="B2711" s="1">
        <v>16643</v>
      </c>
      <c r="C2711" s="2">
        <v>40279</v>
      </c>
      <c r="D2711" s="1" t="s">
        <v>13</v>
      </c>
      <c r="E2711" s="1" t="str">
        <f t="shared" si="378"/>
        <v>*</v>
      </c>
      <c r="F2711" s="1" t="str">
        <f t="shared" si="379"/>
        <v>*</v>
      </c>
      <c r="G2711" s="1" t="str">
        <f t="shared" si="380"/>
        <v>*</v>
      </c>
      <c r="J2711" s="1" t="str">
        <f t="shared" si="381"/>
        <v>*</v>
      </c>
      <c r="P2711" s="1">
        <v>40</v>
      </c>
      <c r="Q2711" s="1">
        <f t="shared" si="386"/>
        <v>0.05</v>
      </c>
      <c r="T2711" s="4">
        <v>312.63</v>
      </c>
      <c r="U2711" s="9">
        <f t="shared" si="382"/>
        <v>0</v>
      </c>
      <c r="V2711" s="4">
        <f t="shared" si="383"/>
        <v>7.8157499999999995</v>
      </c>
      <c r="W2711" s="1" t="s">
        <v>21</v>
      </c>
      <c r="X2711" s="1">
        <v>0.49</v>
      </c>
      <c r="Y2711" s="4">
        <f t="shared" si="384"/>
        <v>313.12</v>
      </c>
      <c r="Z2711" s="1" t="s">
        <v>42</v>
      </c>
      <c r="AA2711" s="1" t="s">
        <v>37</v>
      </c>
      <c r="AB2711" s="1" t="s">
        <v>29</v>
      </c>
      <c r="AC2711" s="1" t="s">
        <v>58</v>
      </c>
      <c r="AD2711" s="1" t="s">
        <v>19</v>
      </c>
      <c r="AE2711" s="2">
        <v>40283</v>
      </c>
    </row>
    <row r="2712" spans="1:31" x14ac:dyDescent="0.25">
      <c r="A2712">
        <f t="shared" si="385"/>
        <v>2711</v>
      </c>
      <c r="B2712" s="1">
        <v>7078</v>
      </c>
      <c r="C2712" s="2">
        <v>40279</v>
      </c>
      <c r="D2712" s="1" t="s">
        <v>20</v>
      </c>
      <c r="E2712" s="1" t="str">
        <f t="shared" si="378"/>
        <v>*</v>
      </c>
      <c r="F2712" s="1" t="str">
        <f t="shared" si="379"/>
        <v>**</v>
      </c>
      <c r="G2712" s="1" t="str">
        <f t="shared" si="380"/>
        <v>**</v>
      </c>
      <c r="J2712" s="1" t="str">
        <f t="shared" si="381"/>
        <v>**</v>
      </c>
      <c r="P2712" s="1">
        <v>9</v>
      </c>
      <c r="Q2712" s="1">
        <f t="shared" si="386"/>
        <v>0.01</v>
      </c>
      <c r="T2712" s="4">
        <v>112.12</v>
      </c>
      <c r="U2712" s="9">
        <f t="shared" si="382"/>
        <v>0</v>
      </c>
      <c r="V2712" s="4">
        <f t="shared" si="383"/>
        <v>12.457777777777778</v>
      </c>
      <c r="W2712" s="1" t="s">
        <v>21</v>
      </c>
      <c r="X2712" s="1">
        <v>6.12</v>
      </c>
      <c r="Y2712" s="4">
        <f t="shared" si="384"/>
        <v>118.24000000000001</v>
      </c>
      <c r="Z2712" s="1" t="s">
        <v>46</v>
      </c>
      <c r="AA2712" s="1" t="s">
        <v>28</v>
      </c>
      <c r="AB2712" s="1" t="s">
        <v>29</v>
      </c>
      <c r="AC2712" s="1" t="s">
        <v>63</v>
      </c>
      <c r="AD2712" s="1" t="s">
        <v>26</v>
      </c>
      <c r="AE2712" s="2">
        <v>40281</v>
      </c>
    </row>
    <row r="2713" spans="1:31" x14ac:dyDescent="0.25">
      <c r="A2713">
        <f t="shared" si="385"/>
        <v>2712</v>
      </c>
      <c r="B2713" s="1">
        <v>3040</v>
      </c>
      <c r="C2713" s="2">
        <v>40279</v>
      </c>
      <c r="D2713" s="1" t="s">
        <v>36</v>
      </c>
      <c r="E2713" s="1" t="str">
        <f t="shared" si="378"/>
        <v>*</v>
      </c>
      <c r="F2713" s="1" t="str">
        <f t="shared" si="379"/>
        <v>*</v>
      </c>
      <c r="G2713" s="1" t="str">
        <f t="shared" si="380"/>
        <v>*</v>
      </c>
      <c r="J2713" s="1" t="str">
        <f t="shared" si="381"/>
        <v>*</v>
      </c>
      <c r="P2713" s="1">
        <v>13</v>
      </c>
      <c r="Q2713" s="1">
        <f t="shared" si="386"/>
        <v>0.02</v>
      </c>
      <c r="T2713" s="4">
        <v>98.39</v>
      </c>
      <c r="U2713" s="9">
        <f t="shared" si="382"/>
        <v>0</v>
      </c>
      <c r="V2713" s="4">
        <f t="shared" si="383"/>
        <v>7.5684615384615386</v>
      </c>
      <c r="W2713" s="1" t="s">
        <v>14</v>
      </c>
      <c r="X2713" s="1">
        <v>6.6</v>
      </c>
      <c r="Y2713" s="4">
        <f t="shared" si="384"/>
        <v>104.99</v>
      </c>
      <c r="Z2713" s="1" t="s">
        <v>51</v>
      </c>
      <c r="AA2713" s="1" t="s">
        <v>16</v>
      </c>
      <c r="AB2713" s="1" t="s">
        <v>29</v>
      </c>
      <c r="AC2713" s="1" t="s">
        <v>40</v>
      </c>
      <c r="AD2713" s="1" t="s">
        <v>19</v>
      </c>
      <c r="AE2713" s="2">
        <v>40280</v>
      </c>
    </row>
    <row r="2714" spans="1:31" x14ac:dyDescent="0.25">
      <c r="A2714">
        <f t="shared" si="385"/>
        <v>2713</v>
      </c>
      <c r="B2714" s="1">
        <v>7078</v>
      </c>
      <c r="C2714" s="2">
        <v>40279</v>
      </c>
      <c r="D2714" s="1" t="s">
        <v>20</v>
      </c>
      <c r="E2714" s="1" t="str">
        <f t="shared" si="378"/>
        <v>*</v>
      </c>
      <c r="F2714" s="1" t="str">
        <f t="shared" si="379"/>
        <v>**</v>
      </c>
      <c r="G2714" s="1" t="str">
        <f t="shared" si="380"/>
        <v>**</v>
      </c>
      <c r="J2714" s="1" t="str">
        <f t="shared" si="381"/>
        <v>**</v>
      </c>
      <c r="P2714" s="1">
        <v>11</v>
      </c>
      <c r="Q2714" s="1">
        <f t="shared" si="386"/>
        <v>0.02</v>
      </c>
      <c r="T2714" s="4">
        <v>49.58</v>
      </c>
      <c r="U2714" s="9">
        <f t="shared" si="382"/>
        <v>0</v>
      </c>
      <c r="V2714" s="4">
        <f t="shared" si="383"/>
        <v>4.5072727272727269</v>
      </c>
      <c r="W2714" s="1" t="s">
        <v>14</v>
      </c>
      <c r="X2714" s="1">
        <v>6.27</v>
      </c>
      <c r="Y2714" s="4">
        <f t="shared" si="384"/>
        <v>55.849999999999994</v>
      </c>
      <c r="Z2714" s="1" t="s">
        <v>46</v>
      </c>
      <c r="AA2714" s="1" t="s">
        <v>28</v>
      </c>
      <c r="AB2714" s="1" t="s">
        <v>29</v>
      </c>
      <c r="AC2714" s="1" t="s">
        <v>43</v>
      </c>
      <c r="AD2714" s="1" t="s">
        <v>19</v>
      </c>
      <c r="AE2714" s="2">
        <v>40280</v>
      </c>
    </row>
    <row r="2715" spans="1:31" x14ac:dyDescent="0.25">
      <c r="A2715">
        <f t="shared" si="385"/>
        <v>2714</v>
      </c>
      <c r="B2715" s="1">
        <v>52839</v>
      </c>
      <c r="C2715" s="2">
        <v>40279</v>
      </c>
      <c r="D2715" s="1" t="s">
        <v>20</v>
      </c>
      <c r="E2715" s="1" t="str">
        <f t="shared" si="378"/>
        <v>*</v>
      </c>
      <c r="F2715" s="1" t="str">
        <f t="shared" si="379"/>
        <v>**</v>
      </c>
      <c r="G2715" s="1" t="str">
        <f t="shared" si="380"/>
        <v>**</v>
      </c>
      <c r="J2715" s="1" t="str">
        <f t="shared" si="381"/>
        <v>**</v>
      </c>
      <c r="P2715" s="1">
        <v>8</v>
      </c>
      <c r="Q2715" s="1">
        <f t="shared" si="386"/>
        <v>0.01</v>
      </c>
      <c r="T2715" s="4">
        <v>30.17</v>
      </c>
      <c r="U2715" s="9">
        <f t="shared" si="382"/>
        <v>0</v>
      </c>
      <c r="V2715" s="4">
        <f t="shared" si="383"/>
        <v>3.7712500000000002</v>
      </c>
      <c r="W2715" s="1" t="s">
        <v>21</v>
      </c>
      <c r="X2715" s="1">
        <v>3.97</v>
      </c>
      <c r="Y2715" s="4">
        <f t="shared" si="384"/>
        <v>34.14</v>
      </c>
      <c r="Z2715" s="1" t="s">
        <v>46</v>
      </c>
      <c r="AA2715" s="1" t="s">
        <v>37</v>
      </c>
      <c r="AB2715" s="1" t="s">
        <v>29</v>
      </c>
      <c r="AC2715" s="1" t="s">
        <v>30</v>
      </c>
      <c r="AD2715" s="1" t="s">
        <v>31</v>
      </c>
      <c r="AE2715" s="2">
        <v>40279</v>
      </c>
    </row>
    <row r="2716" spans="1:31" x14ac:dyDescent="0.25">
      <c r="A2716">
        <f t="shared" si="385"/>
        <v>2715</v>
      </c>
      <c r="B2716" s="1">
        <v>2272</v>
      </c>
      <c r="C2716" s="2">
        <v>40280</v>
      </c>
      <c r="D2716" s="1" t="s">
        <v>20</v>
      </c>
      <c r="E2716" s="1" t="str">
        <f t="shared" si="378"/>
        <v>*</v>
      </c>
      <c r="F2716" s="1" t="str">
        <f t="shared" si="379"/>
        <v>**</v>
      </c>
      <c r="G2716" s="1" t="str">
        <f t="shared" si="380"/>
        <v>**</v>
      </c>
      <c r="J2716" s="1" t="str">
        <f t="shared" si="381"/>
        <v>**</v>
      </c>
      <c r="P2716" s="1">
        <v>39</v>
      </c>
      <c r="Q2716" s="1">
        <f t="shared" si="386"/>
        <v>0.04</v>
      </c>
      <c r="T2716" s="4">
        <v>7680.29</v>
      </c>
      <c r="U2716" s="9">
        <f t="shared" si="382"/>
        <v>1</v>
      </c>
      <c r="V2716" s="4">
        <f t="shared" si="383"/>
        <v>196.93051282051283</v>
      </c>
      <c r="W2716" s="1" t="s">
        <v>33</v>
      </c>
      <c r="X2716" s="1">
        <v>52.2</v>
      </c>
      <c r="Y2716" s="4">
        <f t="shared" si="384"/>
        <v>7732.49</v>
      </c>
      <c r="Z2716" s="1" t="s">
        <v>22</v>
      </c>
      <c r="AA2716" s="1" t="s">
        <v>16</v>
      </c>
      <c r="AB2716" s="1" t="s">
        <v>17</v>
      </c>
      <c r="AC2716" s="1" t="s">
        <v>52</v>
      </c>
      <c r="AD2716" s="1" t="s">
        <v>59</v>
      </c>
      <c r="AE2716" s="2">
        <v>40280</v>
      </c>
    </row>
    <row r="2717" spans="1:31" x14ac:dyDescent="0.25">
      <c r="A2717">
        <f t="shared" si="385"/>
        <v>2716</v>
      </c>
      <c r="B2717" s="1">
        <v>45409</v>
      </c>
      <c r="C2717" s="2">
        <v>40280</v>
      </c>
      <c r="D2717" s="1" t="s">
        <v>32</v>
      </c>
      <c r="E2717" s="1" t="str">
        <f t="shared" si="378"/>
        <v>***</v>
      </c>
      <c r="F2717" s="1" t="str">
        <f t="shared" si="379"/>
        <v>***</v>
      </c>
      <c r="G2717" s="1" t="str">
        <f t="shared" si="380"/>
        <v>***</v>
      </c>
      <c r="J2717" s="1" t="str">
        <f t="shared" si="381"/>
        <v>***</v>
      </c>
      <c r="P2717" s="1">
        <v>11</v>
      </c>
      <c r="Q2717" s="1">
        <f t="shared" si="386"/>
        <v>0.02</v>
      </c>
      <c r="T2717" s="4">
        <v>3427.31</v>
      </c>
      <c r="U2717" s="9">
        <f t="shared" si="382"/>
        <v>1</v>
      </c>
      <c r="V2717" s="4">
        <f t="shared" si="383"/>
        <v>311.57363636363635</v>
      </c>
      <c r="W2717" s="1" t="s">
        <v>33</v>
      </c>
      <c r="X2717" s="1">
        <v>58.95</v>
      </c>
      <c r="Y2717" s="4">
        <f t="shared" si="384"/>
        <v>3486.2599999999998</v>
      </c>
      <c r="Z2717" s="1" t="s">
        <v>15</v>
      </c>
      <c r="AA2717" s="1" t="s">
        <v>28</v>
      </c>
      <c r="AB2717" s="1" t="s">
        <v>17</v>
      </c>
      <c r="AC2717" s="1" t="s">
        <v>34</v>
      </c>
      <c r="AD2717" s="1" t="s">
        <v>35</v>
      </c>
      <c r="AE2717" s="2">
        <v>40283</v>
      </c>
    </row>
    <row r="2718" spans="1:31" x14ac:dyDescent="0.25">
      <c r="A2718">
        <f t="shared" si="385"/>
        <v>2717</v>
      </c>
      <c r="B2718" s="1">
        <v>11456</v>
      </c>
      <c r="C2718" s="2">
        <v>40280</v>
      </c>
      <c r="D2718" s="1" t="s">
        <v>13</v>
      </c>
      <c r="E2718" s="1" t="str">
        <f t="shared" si="378"/>
        <v>*</v>
      </c>
      <c r="F2718" s="1" t="str">
        <f t="shared" si="379"/>
        <v>*</v>
      </c>
      <c r="G2718" s="1" t="str">
        <f t="shared" si="380"/>
        <v>*</v>
      </c>
      <c r="J2718" s="1" t="str">
        <f t="shared" si="381"/>
        <v>*</v>
      </c>
      <c r="P2718" s="1">
        <v>15</v>
      </c>
      <c r="Q2718" s="1">
        <f t="shared" si="386"/>
        <v>0.02</v>
      </c>
      <c r="T2718" s="4">
        <v>1519.9</v>
      </c>
      <c r="U2718" s="9">
        <f t="shared" si="382"/>
        <v>1</v>
      </c>
      <c r="V2718" s="4">
        <f t="shared" si="383"/>
        <v>101.32666666666667</v>
      </c>
      <c r="W2718" s="1" t="s">
        <v>21</v>
      </c>
      <c r="X2718" s="1">
        <v>24.49</v>
      </c>
      <c r="Y2718" s="4">
        <f t="shared" si="384"/>
        <v>1544.39</v>
      </c>
      <c r="Z2718" s="1" t="s">
        <v>39</v>
      </c>
      <c r="AA2718" s="1" t="s">
        <v>28</v>
      </c>
      <c r="AB2718" s="1" t="s">
        <v>17</v>
      </c>
      <c r="AC2718" s="1" t="s">
        <v>18</v>
      </c>
      <c r="AD2718" s="1" t="s">
        <v>48</v>
      </c>
      <c r="AE2718" s="2">
        <v>40287</v>
      </c>
    </row>
    <row r="2719" spans="1:31" x14ac:dyDescent="0.25">
      <c r="A2719">
        <f t="shared" si="385"/>
        <v>2718</v>
      </c>
      <c r="B2719" s="1">
        <v>45409</v>
      </c>
      <c r="C2719" s="2">
        <v>40280</v>
      </c>
      <c r="D2719" s="1" t="s">
        <v>32</v>
      </c>
      <c r="E2719" s="1" t="str">
        <f t="shared" si="378"/>
        <v>***</v>
      </c>
      <c r="F2719" s="1" t="str">
        <f t="shared" si="379"/>
        <v>***</v>
      </c>
      <c r="G2719" s="1" t="str">
        <f t="shared" si="380"/>
        <v>***</v>
      </c>
      <c r="J2719" s="1" t="str">
        <f t="shared" si="381"/>
        <v>***</v>
      </c>
      <c r="P2719" s="1">
        <v>50</v>
      </c>
      <c r="Q2719" s="1">
        <f t="shared" si="386"/>
        <v>0.06</v>
      </c>
      <c r="T2719" s="4">
        <v>893.13750000000005</v>
      </c>
      <c r="U2719" s="9">
        <f t="shared" si="382"/>
        <v>0</v>
      </c>
      <c r="V2719" s="4">
        <f t="shared" si="383"/>
        <v>17.862750000000002</v>
      </c>
      <c r="W2719" s="1" t="s">
        <v>21</v>
      </c>
      <c r="X2719" s="1">
        <v>1.25</v>
      </c>
      <c r="Y2719" s="4">
        <f t="shared" si="384"/>
        <v>894.38750000000005</v>
      </c>
      <c r="Z2719" s="1" t="s">
        <v>15</v>
      </c>
      <c r="AA2719" s="1" t="s">
        <v>28</v>
      </c>
      <c r="AB2719" s="1" t="s">
        <v>24</v>
      </c>
      <c r="AC2719" s="1" t="s">
        <v>25</v>
      </c>
      <c r="AD2719" s="1" t="s">
        <v>41</v>
      </c>
      <c r="AE2719" s="2">
        <v>40283</v>
      </c>
    </row>
    <row r="2720" spans="1:31" x14ac:dyDescent="0.25">
      <c r="A2720">
        <f t="shared" si="385"/>
        <v>2719</v>
      </c>
      <c r="B2720" s="1">
        <v>20899</v>
      </c>
      <c r="C2720" s="2">
        <v>40280</v>
      </c>
      <c r="D2720" s="1" t="s">
        <v>13</v>
      </c>
      <c r="E2720" s="1" t="str">
        <f t="shared" si="378"/>
        <v>*</v>
      </c>
      <c r="F2720" s="1" t="str">
        <f t="shared" si="379"/>
        <v>*</v>
      </c>
      <c r="G2720" s="1" t="str">
        <f t="shared" si="380"/>
        <v>*</v>
      </c>
      <c r="J2720" s="1" t="str">
        <f t="shared" si="381"/>
        <v>*</v>
      </c>
      <c r="P2720" s="1">
        <v>9</v>
      </c>
      <c r="Q2720" s="1">
        <f t="shared" si="386"/>
        <v>0.01</v>
      </c>
      <c r="T2720" s="4">
        <v>495.1</v>
      </c>
      <c r="U2720" s="9">
        <f t="shared" si="382"/>
        <v>0</v>
      </c>
      <c r="V2720" s="4">
        <f t="shared" si="383"/>
        <v>55.011111111111113</v>
      </c>
      <c r="W2720" s="1" t="s">
        <v>21</v>
      </c>
      <c r="X2720" s="1">
        <v>10.75</v>
      </c>
      <c r="Y2720" s="4">
        <f t="shared" si="384"/>
        <v>505.85</v>
      </c>
      <c r="Z2720" s="1" t="s">
        <v>22</v>
      </c>
      <c r="AA2720" s="1" t="s">
        <v>37</v>
      </c>
      <c r="AB2720" s="1" t="s">
        <v>29</v>
      </c>
      <c r="AC2720" s="1" t="s">
        <v>40</v>
      </c>
      <c r="AD2720" s="1" t="s">
        <v>19</v>
      </c>
      <c r="AE2720" s="2">
        <v>40289</v>
      </c>
    </row>
    <row r="2721" spans="1:31" x14ac:dyDescent="0.25">
      <c r="A2721">
        <f t="shared" si="385"/>
        <v>2720</v>
      </c>
      <c r="B2721" s="1">
        <v>56001</v>
      </c>
      <c r="C2721" s="2">
        <v>40280</v>
      </c>
      <c r="D2721" s="1" t="s">
        <v>13</v>
      </c>
      <c r="E2721" s="1" t="str">
        <f t="shared" si="378"/>
        <v>*</v>
      </c>
      <c r="F2721" s="1" t="str">
        <f t="shared" si="379"/>
        <v>*</v>
      </c>
      <c r="G2721" s="1" t="str">
        <f t="shared" si="380"/>
        <v>*</v>
      </c>
      <c r="J2721" s="1" t="str">
        <f t="shared" si="381"/>
        <v>*</v>
      </c>
      <c r="P2721" s="1">
        <v>17</v>
      </c>
      <c r="Q2721" s="1">
        <f t="shared" si="386"/>
        <v>0.02</v>
      </c>
      <c r="T2721" s="4">
        <v>118.36</v>
      </c>
      <c r="U2721" s="9">
        <f t="shared" si="382"/>
        <v>0</v>
      </c>
      <c r="V2721" s="4">
        <f t="shared" si="383"/>
        <v>6.9623529411764702</v>
      </c>
      <c r="W2721" s="1" t="s">
        <v>14</v>
      </c>
      <c r="X2721" s="1">
        <v>7.37</v>
      </c>
      <c r="Y2721" s="4">
        <f t="shared" si="384"/>
        <v>125.73</v>
      </c>
      <c r="Z2721" s="1" t="s">
        <v>15</v>
      </c>
      <c r="AA2721" s="1" t="s">
        <v>37</v>
      </c>
      <c r="AB2721" s="1" t="s">
        <v>29</v>
      </c>
      <c r="AC2721" s="1" t="s">
        <v>40</v>
      </c>
      <c r="AD2721" s="1" t="s">
        <v>19</v>
      </c>
      <c r="AE2721" s="2">
        <v>40284</v>
      </c>
    </row>
    <row r="2722" spans="1:31" x14ac:dyDescent="0.25">
      <c r="A2722">
        <f t="shared" si="385"/>
        <v>2721</v>
      </c>
      <c r="B2722" s="1">
        <v>45409</v>
      </c>
      <c r="C2722" s="2">
        <v>40280</v>
      </c>
      <c r="D2722" s="1" t="s">
        <v>32</v>
      </c>
      <c r="E2722" s="1" t="str">
        <f t="shared" si="378"/>
        <v>***</v>
      </c>
      <c r="F2722" s="1" t="str">
        <f t="shared" si="379"/>
        <v>***</v>
      </c>
      <c r="G2722" s="1" t="str">
        <f t="shared" si="380"/>
        <v>***</v>
      </c>
      <c r="J2722" s="1" t="str">
        <f t="shared" si="381"/>
        <v>***</v>
      </c>
      <c r="P2722" s="1">
        <v>10</v>
      </c>
      <c r="Q2722" s="1">
        <f t="shared" si="386"/>
        <v>0.02</v>
      </c>
      <c r="T2722" s="4">
        <v>36.26</v>
      </c>
      <c r="U2722" s="9">
        <f t="shared" si="382"/>
        <v>0</v>
      </c>
      <c r="V2722" s="4">
        <f t="shared" si="383"/>
        <v>3.6259999999999999</v>
      </c>
      <c r="W2722" s="1" t="s">
        <v>21</v>
      </c>
      <c r="X2722" s="1">
        <v>3.97</v>
      </c>
      <c r="Y2722" s="4">
        <f t="shared" si="384"/>
        <v>40.229999999999997</v>
      </c>
      <c r="Z2722" s="1" t="s">
        <v>15</v>
      </c>
      <c r="AA2722" s="1" t="s">
        <v>28</v>
      </c>
      <c r="AB2722" s="1" t="s">
        <v>29</v>
      </c>
      <c r="AC2722" s="1" t="s">
        <v>30</v>
      </c>
      <c r="AD2722" s="1" t="s">
        <v>31</v>
      </c>
      <c r="AE2722" s="2">
        <v>40281</v>
      </c>
    </row>
    <row r="2723" spans="1:31" x14ac:dyDescent="0.25">
      <c r="A2723">
        <f t="shared" si="385"/>
        <v>2722</v>
      </c>
      <c r="B2723" s="1">
        <v>37443</v>
      </c>
      <c r="C2723" s="2">
        <v>40283</v>
      </c>
      <c r="D2723" s="1" t="s">
        <v>27</v>
      </c>
      <c r="E2723" s="1" t="str">
        <f t="shared" si="378"/>
        <v>*</v>
      </c>
      <c r="F2723" s="1" t="str">
        <f t="shared" si="379"/>
        <v>*</v>
      </c>
      <c r="G2723" s="1" t="str">
        <f t="shared" si="380"/>
        <v>*</v>
      </c>
      <c r="J2723" s="1" t="str">
        <f t="shared" si="381"/>
        <v>*</v>
      </c>
      <c r="P2723" s="1">
        <v>50</v>
      </c>
      <c r="Q2723" s="1">
        <f t="shared" si="386"/>
        <v>0.06</v>
      </c>
      <c r="T2723" s="4">
        <v>2869.44</v>
      </c>
      <c r="U2723" s="9">
        <f t="shared" si="382"/>
        <v>1</v>
      </c>
      <c r="V2723" s="4">
        <f t="shared" si="383"/>
        <v>57.388800000000003</v>
      </c>
      <c r="W2723" s="1" t="s">
        <v>21</v>
      </c>
      <c r="X2723" s="1">
        <v>3.99</v>
      </c>
      <c r="Y2723" s="4">
        <f t="shared" si="384"/>
        <v>2873.43</v>
      </c>
      <c r="Z2723" s="1" t="s">
        <v>53</v>
      </c>
      <c r="AA2723" s="1" t="s">
        <v>23</v>
      </c>
      <c r="AB2723" s="1" t="s">
        <v>29</v>
      </c>
      <c r="AC2723" s="1" t="s">
        <v>63</v>
      </c>
      <c r="AD2723" s="1" t="s">
        <v>19</v>
      </c>
      <c r="AE2723" s="2">
        <v>40283</v>
      </c>
    </row>
    <row r="2724" spans="1:31" x14ac:dyDescent="0.25">
      <c r="A2724">
        <f t="shared" si="385"/>
        <v>2723</v>
      </c>
      <c r="B2724" s="1">
        <v>19559</v>
      </c>
      <c r="C2724" s="2">
        <v>40283</v>
      </c>
      <c r="D2724" s="1" t="s">
        <v>20</v>
      </c>
      <c r="E2724" s="1" t="str">
        <f t="shared" si="378"/>
        <v>*</v>
      </c>
      <c r="F2724" s="1" t="str">
        <f t="shared" si="379"/>
        <v>**</v>
      </c>
      <c r="G2724" s="1" t="str">
        <f t="shared" si="380"/>
        <v>**</v>
      </c>
      <c r="J2724" s="1" t="str">
        <f t="shared" si="381"/>
        <v>**</v>
      </c>
      <c r="P2724" s="1">
        <v>18</v>
      </c>
      <c r="Q2724" s="1">
        <f t="shared" si="386"/>
        <v>0.02</v>
      </c>
      <c r="T2724" s="4">
        <v>2445.212</v>
      </c>
      <c r="U2724" s="9">
        <f t="shared" si="382"/>
        <v>1</v>
      </c>
      <c r="V2724" s="4">
        <f t="shared" si="383"/>
        <v>135.84511111111112</v>
      </c>
      <c r="W2724" s="1" t="s">
        <v>14</v>
      </c>
      <c r="X2724" s="1">
        <v>8.99</v>
      </c>
      <c r="Y2724" s="4">
        <f t="shared" si="384"/>
        <v>2454.2019999999998</v>
      </c>
      <c r="Z2724" s="1" t="s">
        <v>46</v>
      </c>
      <c r="AA2724" s="1" t="s">
        <v>23</v>
      </c>
      <c r="AB2724" s="1" t="s">
        <v>24</v>
      </c>
      <c r="AC2724" s="1" t="s">
        <v>25</v>
      </c>
      <c r="AD2724" s="1" t="s">
        <v>19</v>
      </c>
      <c r="AE2724" s="2">
        <v>40284</v>
      </c>
    </row>
    <row r="2725" spans="1:31" x14ac:dyDescent="0.25">
      <c r="A2725">
        <f t="shared" si="385"/>
        <v>2724</v>
      </c>
      <c r="B2725" s="1">
        <v>37443</v>
      </c>
      <c r="C2725" s="2">
        <v>40283</v>
      </c>
      <c r="D2725" s="1" t="s">
        <v>27</v>
      </c>
      <c r="E2725" s="1" t="str">
        <f t="shared" si="378"/>
        <v>*</v>
      </c>
      <c r="F2725" s="1" t="str">
        <f t="shared" si="379"/>
        <v>*</v>
      </c>
      <c r="G2725" s="1" t="str">
        <f t="shared" si="380"/>
        <v>*</v>
      </c>
      <c r="J2725" s="1" t="str">
        <f t="shared" si="381"/>
        <v>*</v>
      </c>
      <c r="P2725" s="1">
        <v>21</v>
      </c>
      <c r="Q2725" s="1">
        <f t="shared" si="386"/>
        <v>3.5000000000000003E-2</v>
      </c>
      <c r="T2725" s="4">
        <v>2172.7020000000002</v>
      </c>
      <c r="U2725" s="9">
        <f t="shared" si="382"/>
        <v>1</v>
      </c>
      <c r="V2725" s="4">
        <f t="shared" si="383"/>
        <v>103.46200000000002</v>
      </c>
      <c r="W2725" s="1" t="s">
        <v>21</v>
      </c>
      <c r="X2725" s="1">
        <v>2.5</v>
      </c>
      <c r="Y2725" s="4">
        <f t="shared" si="384"/>
        <v>2175.2020000000002</v>
      </c>
      <c r="Z2725" s="1" t="s">
        <v>44</v>
      </c>
      <c r="AA2725" s="1" t="s">
        <v>23</v>
      </c>
      <c r="AB2725" s="1" t="s">
        <v>24</v>
      </c>
      <c r="AC2725" s="1" t="s">
        <v>25</v>
      </c>
      <c r="AD2725" s="1" t="s">
        <v>19</v>
      </c>
      <c r="AE2725" s="2">
        <v>40285</v>
      </c>
    </row>
    <row r="2726" spans="1:31" x14ac:dyDescent="0.25">
      <c r="A2726">
        <f t="shared" si="385"/>
        <v>2725</v>
      </c>
      <c r="B2726" s="1">
        <v>19559</v>
      </c>
      <c r="C2726" s="2">
        <v>40283</v>
      </c>
      <c r="D2726" s="1" t="s">
        <v>20</v>
      </c>
      <c r="E2726" s="1" t="str">
        <f t="shared" si="378"/>
        <v>*</v>
      </c>
      <c r="F2726" s="1" t="str">
        <f t="shared" si="379"/>
        <v>**</v>
      </c>
      <c r="G2726" s="1" t="str">
        <f t="shared" si="380"/>
        <v>**</v>
      </c>
      <c r="J2726" s="1" t="str">
        <f t="shared" si="381"/>
        <v>**</v>
      </c>
      <c r="P2726" s="1">
        <v>14</v>
      </c>
      <c r="Q2726" s="1">
        <f t="shared" si="386"/>
        <v>0.02</v>
      </c>
      <c r="T2726" s="4">
        <v>1032.0274999999999</v>
      </c>
      <c r="U2726" s="9">
        <f t="shared" si="382"/>
        <v>1</v>
      </c>
      <c r="V2726" s="4">
        <f t="shared" si="383"/>
        <v>73.716249999999988</v>
      </c>
      <c r="W2726" s="1" t="s">
        <v>14</v>
      </c>
      <c r="X2726" s="1">
        <v>0.99</v>
      </c>
      <c r="Y2726" s="4">
        <f t="shared" si="384"/>
        <v>1033.0174999999999</v>
      </c>
      <c r="Z2726" s="1" t="s">
        <v>46</v>
      </c>
      <c r="AA2726" s="1" t="s">
        <v>23</v>
      </c>
      <c r="AB2726" s="1" t="s">
        <v>24</v>
      </c>
      <c r="AC2726" s="1" t="s">
        <v>25</v>
      </c>
      <c r="AD2726" s="1" t="s">
        <v>31</v>
      </c>
      <c r="AE2726" s="2">
        <v>40286</v>
      </c>
    </row>
    <row r="2727" spans="1:31" x14ac:dyDescent="0.25">
      <c r="A2727">
        <f t="shared" si="385"/>
        <v>2726</v>
      </c>
      <c r="B2727" s="1">
        <v>37318</v>
      </c>
      <c r="C2727" s="2">
        <v>40283</v>
      </c>
      <c r="D2727" s="1" t="s">
        <v>36</v>
      </c>
      <c r="E2727" s="1" t="str">
        <f t="shared" si="378"/>
        <v>*</v>
      </c>
      <c r="F2727" s="1" t="str">
        <f t="shared" si="379"/>
        <v>*</v>
      </c>
      <c r="G2727" s="1" t="str">
        <f t="shared" si="380"/>
        <v>*</v>
      </c>
      <c r="J2727" s="1" t="str">
        <f t="shared" si="381"/>
        <v>*</v>
      </c>
      <c r="P2727" s="1">
        <v>32</v>
      </c>
      <c r="Q2727" s="1">
        <f t="shared" si="386"/>
        <v>0.04</v>
      </c>
      <c r="T2727" s="4">
        <v>1031.23</v>
      </c>
      <c r="U2727" s="9">
        <f t="shared" si="382"/>
        <v>1</v>
      </c>
      <c r="V2727" s="4">
        <f t="shared" si="383"/>
        <v>32.225937500000001</v>
      </c>
      <c r="W2727" s="1" t="s">
        <v>21</v>
      </c>
      <c r="X2727" s="1">
        <v>19.989999999999998</v>
      </c>
      <c r="Y2727" s="4">
        <f t="shared" si="384"/>
        <v>1051.22</v>
      </c>
      <c r="Z2727" s="1" t="s">
        <v>22</v>
      </c>
      <c r="AA2727" s="1" t="s">
        <v>16</v>
      </c>
      <c r="AB2727" s="1" t="s">
        <v>17</v>
      </c>
      <c r="AC2727" s="1" t="s">
        <v>18</v>
      </c>
      <c r="AD2727" s="1" t="s">
        <v>19</v>
      </c>
      <c r="AE2727" s="2">
        <v>40285</v>
      </c>
    </row>
    <row r="2728" spans="1:31" x14ac:dyDescent="0.25">
      <c r="A2728">
        <f t="shared" si="385"/>
        <v>2727</v>
      </c>
      <c r="B2728" s="1">
        <v>54336</v>
      </c>
      <c r="C2728" s="2">
        <v>40283</v>
      </c>
      <c r="D2728" s="1" t="s">
        <v>36</v>
      </c>
      <c r="E2728" s="1" t="str">
        <f t="shared" si="378"/>
        <v>*</v>
      </c>
      <c r="F2728" s="1" t="str">
        <f t="shared" si="379"/>
        <v>*</v>
      </c>
      <c r="G2728" s="1" t="str">
        <f t="shared" si="380"/>
        <v>*</v>
      </c>
      <c r="J2728" s="1" t="str">
        <f t="shared" si="381"/>
        <v>*</v>
      </c>
      <c r="P2728" s="1">
        <v>50</v>
      </c>
      <c r="Q2728" s="1">
        <f t="shared" si="386"/>
        <v>0.06</v>
      </c>
      <c r="T2728" s="4">
        <v>952.21</v>
      </c>
      <c r="U2728" s="9">
        <f t="shared" si="382"/>
        <v>0</v>
      </c>
      <c r="V2728" s="4">
        <f t="shared" si="383"/>
        <v>19.0442</v>
      </c>
      <c r="W2728" s="1" t="s">
        <v>21</v>
      </c>
      <c r="X2728" s="1">
        <v>3.62</v>
      </c>
      <c r="Y2728" s="4">
        <f t="shared" si="384"/>
        <v>955.83</v>
      </c>
      <c r="Z2728" s="1" t="s">
        <v>15</v>
      </c>
      <c r="AA2728" s="1" t="s">
        <v>28</v>
      </c>
      <c r="AB2728" s="1" t="s">
        <v>17</v>
      </c>
      <c r="AC2728" s="1" t="s">
        <v>18</v>
      </c>
      <c r="AD2728" s="1" t="s">
        <v>31</v>
      </c>
      <c r="AE2728" s="2">
        <v>40285</v>
      </c>
    </row>
    <row r="2729" spans="1:31" x14ac:dyDescent="0.25">
      <c r="A2729">
        <f t="shared" si="385"/>
        <v>2728</v>
      </c>
      <c r="B2729" s="1">
        <v>18465</v>
      </c>
      <c r="C2729" s="2">
        <v>40283</v>
      </c>
      <c r="D2729" s="1" t="s">
        <v>20</v>
      </c>
      <c r="E2729" s="1" t="str">
        <f t="shared" si="378"/>
        <v>*</v>
      </c>
      <c r="F2729" s="1" t="str">
        <f t="shared" si="379"/>
        <v>**</v>
      </c>
      <c r="G2729" s="1" t="str">
        <f t="shared" si="380"/>
        <v>**</v>
      </c>
      <c r="J2729" s="1" t="str">
        <f t="shared" si="381"/>
        <v>**</v>
      </c>
      <c r="P2729" s="1">
        <v>12</v>
      </c>
      <c r="Q2729" s="1">
        <f t="shared" si="386"/>
        <v>0.02</v>
      </c>
      <c r="T2729" s="4">
        <v>816.23</v>
      </c>
      <c r="U2729" s="9">
        <f t="shared" si="382"/>
        <v>0</v>
      </c>
      <c r="V2729" s="4">
        <f t="shared" si="383"/>
        <v>68.019166666666663</v>
      </c>
      <c r="W2729" s="1" t="s">
        <v>21</v>
      </c>
      <c r="X2729" s="1">
        <v>35</v>
      </c>
      <c r="Y2729" s="4">
        <f t="shared" si="384"/>
        <v>851.23</v>
      </c>
      <c r="Z2729" s="1" t="s">
        <v>22</v>
      </c>
      <c r="AA2729" s="1" t="s">
        <v>23</v>
      </c>
      <c r="AB2729" s="1" t="s">
        <v>29</v>
      </c>
      <c r="AC2729" s="1" t="s">
        <v>55</v>
      </c>
      <c r="AD2729" s="1" t="s">
        <v>48</v>
      </c>
      <c r="AE2729" s="2">
        <v>40285</v>
      </c>
    </row>
    <row r="2730" spans="1:31" x14ac:dyDescent="0.25">
      <c r="A2730">
        <f t="shared" si="385"/>
        <v>2729</v>
      </c>
      <c r="B2730" s="1">
        <v>22629</v>
      </c>
      <c r="C2730" s="2">
        <v>40283</v>
      </c>
      <c r="D2730" s="1" t="s">
        <v>13</v>
      </c>
      <c r="E2730" s="1" t="str">
        <f t="shared" si="378"/>
        <v>*</v>
      </c>
      <c r="F2730" s="1" t="str">
        <f t="shared" si="379"/>
        <v>*</v>
      </c>
      <c r="G2730" s="1" t="str">
        <f t="shared" si="380"/>
        <v>*</v>
      </c>
      <c r="J2730" s="1" t="str">
        <f t="shared" si="381"/>
        <v>*</v>
      </c>
      <c r="P2730" s="1">
        <v>5</v>
      </c>
      <c r="Q2730" s="1">
        <f t="shared" si="386"/>
        <v>0.01</v>
      </c>
      <c r="T2730" s="4">
        <v>365.93</v>
      </c>
      <c r="U2730" s="9">
        <f t="shared" si="382"/>
        <v>0</v>
      </c>
      <c r="V2730" s="4">
        <f t="shared" si="383"/>
        <v>73.186000000000007</v>
      </c>
      <c r="W2730" s="1" t="s">
        <v>21</v>
      </c>
      <c r="X2730" s="1">
        <v>14.52</v>
      </c>
      <c r="Y2730" s="4">
        <f t="shared" si="384"/>
        <v>380.45</v>
      </c>
      <c r="Z2730" s="1" t="s">
        <v>15</v>
      </c>
      <c r="AA2730" s="1" t="s">
        <v>23</v>
      </c>
      <c r="AB2730" s="1" t="s">
        <v>24</v>
      </c>
      <c r="AC2730" s="1" t="s">
        <v>38</v>
      </c>
      <c r="AD2730" s="1" t="s">
        <v>19</v>
      </c>
      <c r="AE2730" s="2">
        <v>40288</v>
      </c>
    </row>
    <row r="2731" spans="1:31" x14ac:dyDescent="0.25">
      <c r="A2731">
        <f t="shared" si="385"/>
        <v>2730</v>
      </c>
      <c r="B2731" s="1">
        <v>47524</v>
      </c>
      <c r="C2731" s="2">
        <v>40283</v>
      </c>
      <c r="D2731" s="1" t="s">
        <v>36</v>
      </c>
      <c r="E2731" s="1" t="str">
        <f t="shared" si="378"/>
        <v>*</v>
      </c>
      <c r="F2731" s="1" t="str">
        <f t="shared" si="379"/>
        <v>*</v>
      </c>
      <c r="G2731" s="1" t="str">
        <f t="shared" si="380"/>
        <v>*</v>
      </c>
      <c r="J2731" s="1" t="str">
        <f t="shared" si="381"/>
        <v>*</v>
      </c>
      <c r="P2731" s="1">
        <v>8</v>
      </c>
      <c r="Q2731" s="1">
        <f t="shared" si="386"/>
        <v>0.01</v>
      </c>
      <c r="T2731" s="4">
        <v>269.14</v>
      </c>
      <c r="U2731" s="9">
        <f t="shared" si="382"/>
        <v>0</v>
      </c>
      <c r="V2731" s="4">
        <f t="shared" si="383"/>
        <v>33.642499999999998</v>
      </c>
      <c r="W2731" s="1" t="s">
        <v>21</v>
      </c>
      <c r="X2731" s="1">
        <v>9.02</v>
      </c>
      <c r="Y2731" s="4">
        <f t="shared" si="384"/>
        <v>278.15999999999997</v>
      </c>
      <c r="Z2731" s="1" t="s">
        <v>46</v>
      </c>
      <c r="AA2731" s="1" t="s">
        <v>28</v>
      </c>
      <c r="AB2731" s="1" t="s">
        <v>24</v>
      </c>
      <c r="AC2731" s="1" t="s">
        <v>38</v>
      </c>
      <c r="AD2731" s="1" t="s">
        <v>19</v>
      </c>
      <c r="AE2731" s="2">
        <v>40285</v>
      </c>
    </row>
    <row r="2732" spans="1:31" x14ac:dyDescent="0.25">
      <c r="A2732">
        <f t="shared" si="385"/>
        <v>2731</v>
      </c>
      <c r="B2732" s="1">
        <v>19559</v>
      </c>
      <c r="C2732" s="2">
        <v>40283</v>
      </c>
      <c r="D2732" s="1" t="s">
        <v>20</v>
      </c>
      <c r="E2732" s="1" t="str">
        <f t="shared" si="378"/>
        <v>*</v>
      </c>
      <c r="F2732" s="1" t="str">
        <f t="shared" si="379"/>
        <v>**</v>
      </c>
      <c r="G2732" s="1" t="str">
        <f t="shared" si="380"/>
        <v>**</v>
      </c>
      <c r="J2732" s="1" t="str">
        <f t="shared" si="381"/>
        <v>**</v>
      </c>
      <c r="P2732" s="1">
        <v>31</v>
      </c>
      <c r="Q2732" s="1">
        <f t="shared" si="386"/>
        <v>0.04</v>
      </c>
      <c r="T2732" s="4">
        <v>260.77</v>
      </c>
      <c r="U2732" s="9">
        <f t="shared" si="382"/>
        <v>0</v>
      </c>
      <c r="V2732" s="4">
        <f t="shared" si="383"/>
        <v>8.4119354838709679</v>
      </c>
      <c r="W2732" s="1" t="s">
        <v>21</v>
      </c>
      <c r="X2732" s="1">
        <v>4.82</v>
      </c>
      <c r="Y2732" s="4">
        <f t="shared" si="384"/>
        <v>265.58999999999997</v>
      </c>
      <c r="Z2732" s="1" t="s">
        <v>46</v>
      </c>
      <c r="AA2732" s="1" t="s">
        <v>23</v>
      </c>
      <c r="AB2732" s="1" t="s">
        <v>29</v>
      </c>
      <c r="AC2732" s="1" t="s">
        <v>40</v>
      </c>
      <c r="AD2732" s="1" t="s">
        <v>19</v>
      </c>
      <c r="AE2732" s="2">
        <v>40285</v>
      </c>
    </row>
    <row r="2733" spans="1:31" x14ac:dyDescent="0.25">
      <c r="A2733">
        <f t="shared" si="385"/>
        <v>2732</v>
      </c>
      <c r="B2733" s="1">
        <v>47524</v>
      </c>
      <c r="C2733" s="2">
        <v>40283</v>
      </c>
      <c r="D2733" s="1" t="s">
        <v>36</v>
      </c>
      <c r="E2733" s="1" t="str">
        <f t="shared" si="378"/>
        <v>*</v>
      </c>
      <c r="F2733" s="1" t="str">
        <f t="shared" si="379"/>
        <v>*</v>
      </c>
      <c r="G2733" s="1" t="str">
        <f t="shared" si="380"/>
        <v>*</v>
      </c>
      <c r="J2733" s="1" t="str">
        <f t="shared" si="381"/>
        <v>*</v>
      </c>
      <c r="P2733" s="1">
        <v>40</v>
      </c>
      <c r="Q2733" s="1">
        <f t="shared" si="386"/>
        <v>0.05</v>
      </c>
      <c r="T2733" s="4">
        <v>245.82</v>
      </c>
      <c r="U2733" s="9">
        <f t="shared" si="382"/>
        <v>0</v>
      </c>
      <c r="V2733" s="4">
        <f t="shared" si="383"/>
        <v>6.1455000000000002</v>
      </c>
      <c r="W2733" s="1" t="s">
        <v>21</v>
      </c>
      <c r="X2733" s="1">
        <v>1.34</v>
      </c>
      <c r="Y2733" s="4">
        <f t="shared" si="384"/>
        <v>247.16</v>
      </c>
      <c r="Z2733" s="1" t="s">
        <v>49</v>
      </c>
      <c r="AA2733" s="1" t="s">
        <v>28</v>
      </c>
      <c r="AB2733" s="1" t="s">
        <v>29</v>
      </c>
      <c r="AC2733" s="1" t="s">
        <v>40</v>
      </c>
      <c r="AD2733" s="1" t="s">
        <v>31</v>
      </c>
      <c r="AE2733" s="2">
        <v>40283</v>
      </c>
    </row>
    <row r="2734" spans="1:31" x14ac:dyDescent="0.25">
      <c r="A2734">
        <f t="shared" si="385"/>
        <v>2733</v>
      </c>
      <c r="B2734" s="1">
        <v>16932</v>
      </c>
      <c r="C2734" s="2">
        <v>40283</v>
      </c>
      <c r="D2734" s="1" t="s">
        <v>32</v>
      </c>
      <c r="E2734" s="1" t="str">
        <f t="shared" si="378"/>
        <v>***</v>
      </c>
      <c r="F2734" s="1" t="str">
        <f t="shared" si="379"/>
        <v>***</v>
      </c>
      <c r="G2734" s="1" t="str">
        <f t="shared" si="380"/>
        <v>***</v>
      </c>
      <c r="J2734" s="1" t="str">
        <f t="shared" si="381"/>
        <v>***</v>
      </c>
      <c r="P2734" s="1">
        <v>25</v>
      </c>
      <c r="Q2734" s="1">
        <f t="shared" si="386"/>
        <v>3.5000000000000003E-2</v>
      </c>
      <c r="T2734" s="4">
        <v>144.84</v>
      </c>
      <c r="U2734" s="9">
        <f t="shared" si="382"/>
        <v>0</v>
      </c>
      <c r="V2734" s="4">
        <f t="shared" si="383"/>
        <v>5.7936000000000005</v>
      </c>
      <c r="W2734" s="1" t="s">
        <v>21</v>
      </c>
      <c r="X2734" s="1">
        <v>8.09</v>
      </c>
      <c r="Y2734" s="4">
        <f t="shared" si="384"/>
        <v>152.93</v>
      </c>
      <c r="Z2734" s="1" t="s">
        <v>39</v>
      </c>
      <c r="AA2734" s="1" t="s">
        <v>16</v>
      </c>
      <c r="AB2734" s="1" t="s">
        <v>29</v>
      </c>
      <c r="AC2734" s="1" t="s">
        <v>40</v>
      </c>
      <c r="AD2734" s="1" t="s">
        <v>19</v>
      </c>
      <c r="AE2734" s="2">
        <v>40284</v>
      </c>
    </row>
    <row r="2735" spans="1:31" x14ac:dyDescent="0.25">
      <c r="A2735">
        <f t="shared" si="385"/>
        <v>2734</v>
      </c>
      <c r="B2735" s="1">
        <v>16932</v>
      </c>
      <c r="C2735" s="2">
        <v>40283</v>
      </c>
      <c r="D2735" s="1" t="s">
        <v>32</v>
      </c>
      <c r="E2735" s="1" t="str">
        <f t="shared" si="378"/>
        <v>***</v>
      </c>
      <c r="F2735" s="1" t="str">
        <f t="shared" si="379"/>
        <v>***</v>
      </c>
      <c r="G2735" s="1" t="str">
        <f t="shared" si="380"/>
        <v>***</v>
      </c>
      <c r="J2735" s="1" t="str">
        <f t="shared" si="381"/>
        <v>***</v>
      </c>
      <c r="P2735" s="1">
        <v>20</v>
      </c>
      <c r="Q2735" s="1">
        <f t="shared" si="386"/>
        <v>3.5000000000000003E-2</v>
      </c>
      <c r="T2735" s="4">
        <v>127.16</v>
      </c>
      <c r="U2735" s="9">
        <f t="shared" si="382"/>
        <v>0</v>
      </c>
      <c r="V2735" s="4">
        <f t="shared" si="383"/>
        <v>6.3579999999999997</v>
      </c>
      <c r="W2735" s="1" t="s">
        <v>21</v>
      </c>
      <c r="X2735" s="1">
        <v>1.56</v>
      </c>
      <c r="Y2735" s="4">
        <f t="shared" si="384"/>
        <v>128.72</v>
      </c>
      <c r="Z2735" s="1" t="s">
        <v>39</v>
      </c>
      <c r="AA2735" s="1" t="s">
        <v>16</v>
      </c>
      <c r="AB2735" s="1" t="s">
        <v>29</v>
      </c>
      <c r="AC2735" s="1" t="s">
        <v>30</v>
      </c>
      <c r="AD2735" s="1" t="s">
        <v>31</v>
      </c>
      <c r="AE2735" s="2">
        <v>40283</v>
      </c>
    </row>
    <row r="2736" spans="1:31" x14ac:dyDescent="0.25">
      <c r="A2736">
        <f t="shared" si="385"/>
        <v>2735</v>
      </c>
      <c r="B2736" s="1">
        <v>6661</v>
      </c>
      <c r="C2736" s="2">
        <v>40284</v>
      </c>
      <c r="D2736" s="1" t="s">
        <v>13</v>
      </c>
      <c r="E2736" s="1" t="str">
        <f t="shared" si="378"/>
        <v>*</v>
      </c>
      <c r="F2736" s="1" t="str">
        <f t="shared" si="379"/>
        <v>*</v>
      </c>
      <c r="G2736" s="1" t="str">
        <f t="shared" si="380"/>
        <v>*</v>
      </c>
      <c r="J2736" s="1" t="str">
        <f t="shared" si="381"/>
        <v>*</v>
      </c>
      <c r="P2736" s="1">
        <v>47</v>
      </c>
      <c r="Q2736" s="1">
        <f t="shared" si="386"/>
        <v>0.05</v>
      </c>
      <c r="T2736" s="4">
        <v>19224.919999999998</v>
      </c>
      <c r="U2736" s="9">
        <f t="shared" si="382"/>
        <v>1</v>
      </c>
      <c r="V2736" s="4">
        <f t="shared" si="383"/>
        <v>409.04085106382973</v>
      </c>
      <c r="W2736" s="1" t="s">
        <v>33</v>
      </c>
      <c r="X2736" s="1">
        <v>49</v>
      </c>
      <c r="Y2736" s="4">
        <f t="shared" si="384"/>
        <v>19273.919999999998</v>
      </c>
      <c r="Z2736" s="1" t="s">
        <v>46</v>
      </c>
      <c r="AA2736" s="1" t="s">
        <v>23</v>
      </c>
      <c r="AB2736" s="1" t="s">
        <v>24</v>
      </c>
      <c r="AC2736" s="1" t="s">
        <v>47</v>
      </c>
      <c r="AD2736" s="1" t="s">
        <v>35</v>
      </c>
      <c r="AE2736" s="2">
        <v>40288</v>
      </c>
    </row>
    <row r="2737" spans="1:31" x14ac:dyDescent="0.25">
      <c r="A2737">
        <f t="shared" si="385"/>
        <v>2736</v>
      </c>
      <c r="B2737" s="1">
        <v>6661</v>
      </c>
      <c r="C2737" s="2">
        <v>40284</v>
      </c>
      <c r="D2737" s="1" t="s">
        <v>13</v>
      </c>
      <c r="E2737" s="1" t="str">
        <f t="shared" si="378"/>
        <v>*</v>
      </c>
      <c r="F2737" s="1" t="str">
        <f t="shared" si="379"/>
        <v>*</v>
      </c>
      <c r="G2737" s="1" t="str">
        <f t="shared" si="380"/>
        <v>*</v>
      </c>
      <c r="J2737" s="1" t="str">
        <f t="shared" si="381"/>
        <v>*</v>
      </c>
      <c r="P2737" s="1">
        <v>39</v>
      </c>
      <c r="Q2737" s="1">
        <f t="shared" si="386"/>
        <v>0.04</v>
      </c>
      <c r="T2737" s="4">
        <v>778.62</v>
      </c>
      <c r="U2737" s="9">
        <f t="shared" si="382"/>
        <v>0</v>
      </c>
      <c r="V2737" s="4">
        <f t="shared" si="383"/>
        <v>19.964615384615385</v>
      </c>
      <c r="W2737" s="1" t="s">
        <v>21</v>
      </c>
      <c r="X2737" s="1">
        <v>6.15</v>
      </c>
      <c r="Y2737" s="4">
        <f t="shared" si="384"/>
        <v>784.77</v>
      </c>
      <c r="Z2737" s="1" t="s">
        <v>46</v>
      </c>
      <c r="AA2737" s="1" t="s">
        <v>23</v>
      </c>
      <c r="AB2737" s="1" t="s">
        <v>17</v>
      </c>
      <c r="AC2737" s="1" t="s">
        <v>18</v>
      </c>
      <c r="AD2737" s="1" t="s">
        <v>41</v>
      </c>
      <c r="AE2737" s="2">
        <v>40291</v>
      </c>
    </row>
    <row r="2738" spans="1:31" x14ac:dyDescent="0.25">
      <c r="A2738">
        <f t="shared" si="385"/>
        <v>2737</v>
      </c>
      <c r="B2738" s="1">
        <v>23232</v>
      </c>
      <c r="C2738" s="2">
        <v>40284</v>
      </c>
      <c r="D2738" s="1" t="s">
        <v>20</v>
      </c>
      <c r="E2738" s="1" t="str">
        <f t="shared" si="378"/>
        <v>*</v>
      </c>
      <c r="F2738" s="1" t="str">
        <f t="shared" si="379"/>
        <v>**</v>
      </c>
      <c r="G2738" s="1" t="str">
        <f t="shared" si="380"/>
        <v>**</v>
      </c>
      <c r="J2738" s="1" t="str">
        <f t="shared" si="381"/>
        <v>**</v>
      </c>
      <c r="P2738" s="1">
        <v>15</v>
      </c>
      <c r="Q2738" s="1">
        <f t="shared" si="386"/>
        <v>0.02</v>
      </c>
      <c r="T2738" s="4">
        <v>614.15</v>
      </c>
      <c r="U2738" s="9">
        <f t="shared" si="382"/>
        <v>0</v>
      </c>
      <c r="V2738" s="4">
        <f t="shared" si="383"/>
        <v>40.943333333333335</v>
      </c>
      <c r="W2738" s="1" t="s">
        <v>14</v>
      </c>
      <c r="X2738" s="1">
        <v>7.12</v>
      </c>
      <c r="Y2738" s="4">
        <f t="shared" si="384"/>
        <v>621.27</v>
      </c>
      <c r="Z2738" s="1" t="s">
        <v>51</v>
      </c>
      <c r="AA2738" s="1" t="s">
        <v>37</v>
      </c>
      <c r="AB2738" s="1" t="s">
        <v>24</v>
      </c>
      <c r="AC2738" s="1" t="s">
        <v>38</v>
      </c>
      <c r="AD2738" s="1" t="s">
        <v>19</v>
      </c>
      <c r="AE2738" s="2">
        <v>40285</v>
      </c>
    </row>
    <row r="2739" spans="1:31" x14ac:dyDescent="0.25">
      <c r="A2739">
        <f t="shared" si="385"/>
        <v>2738</v>
      </c>
      <c r="B2739" s="1">
        <v>772</v>
      </c>
      <c r="C2739" s="2">
        <v>40284</v>
      </c>
      <c r="D2739" s="1" t="s">
        <v>20</v>
      </c>
      <c r="E2739" s="1" t="str">
        <f t="shared" si="378"/>
        <v>*</v>
      </c>
      <c r="F2739" s="1" t="str">
        <f t="shared" si="379"/>
        <v>**</v>
      </c>
      <c r="G2739" s="1" t="str">
        <f t="shared" si="380"/>
        <v>**</v>
      </c>
      <c r="J2739" s="1" t="str">
        <f t="shared" si="381"/>
        <v>**</v>
      </c>
      <c r="P2739" s="1">
        <v>35</v>
      </c>
      <c r="Q2739" s="1">
        <f t="shared" si="386"/>
        <v>0.04</v>
      </c>
      <c r="T2739" s="4">
        <v>589.24</v>
      </c>
      <c r="U2739" s="9">
        <f t="shared" si="382"/>
        <v>0</v>
      </c>
      <c r="V2739" s="4">
        <f t="shared" si="383"/>
        <v>16.835428571428572</v>
      </c>
      <c r="W2739" s="1" t="s">
        <v>21</v>
      </c>
      <c r="X2739" s="1">
        <v>8.17</v>
      </c>
      <c r="Y2739" s="4">
        <f t="shared" si="384"/>
        <v>597.41</v>
      </c>
      <c r="Z2739" s="1" t="s">
        <v>44</v>
      </c>
      <c r="AA2739" s="1" t="s">
        <v>16</v>
      </c>
      <c r="AB2739" s="1" t="s">
        <v>29</v>
      </c>
      <c r="AC2739" s="1" t="s">
        <v>63</v>
      </c>
      <c r="AD2739" s="1" t="s">
        <v>26</v>
      </c>
      <c r="AE2739" s="2">
        <v>40286</v>
      </c>
    </row>
    <row r="2740" spans="1:31" x14ac:dyDescent="0.25">
      <c r="A2740">
        <f t="shared" si="385"/>
        <v>2739</v>
      </c>
      <c r="B2740" s="1">
        <v>772</v>
      </c>
      <c r="C2740" s="2">
        <v>40284</v>
      </c>
      <c r="D2740" s="1" t="s">
        <v>20</v>
      </c>
      <c r="E2740" s="1" t="str">
        <f t="shared" si="378"/>
        <v>*</v>
      </c>
      <c r="F2740" s="1" t="str">
        <f t="shared" si="379"/>
        <v>**</v>
      </c>
      <c r="G2740" s="1" t="str">
        <f t="shared" si="380"/>
        <v>**</v>
      </c>
      <c r="J2740" s="1" t="str">
        <f t="shared" si="381"/>
        <v>**</v>
      </c>
      <c r="P2740" s="1">
        <v>25</v>
      </c>
      <c r="Q2740" s="1">
        <f t="shared" si="386"/>
        <v>3.5000000000000003E-2</v>
      </c>
      <c r="T2740" s="4">
        <v>233.05</v>
      </c>
      <c r="U2740" s="9">
        <f t="shared" si="382"/>
        <v>0</v>
      </c>
      <c r="V2740" s="4">
        <f t="shared" si="383"/>
        <v>9.322000000000001</v>
      </c>
      <c r="W2740" s="1" t="s">
        <v>21</v>
      </c>
      <c r="X2740" s="1">
        <v>1.39</v>
      </c>
      <c r="Y2740" s="4">
        <f t="shared" si="384"/>
        <v>234.44</v>
      </c>
      <c r="Z2740" s="1" t="s">
        <v>44</v>
      </c>
      <c r="AA2740" s="1" t="s">
        <v>16</v>
      </c>
      <c r="AB2740" s="1" t="s">
        <v>29</v>
      </c>
      <c r="AC2740" s="1" t="s">
        <v>57</v>
      </c>
      <c r="AD2740" s="1" t="s">
        <v>19</v>
      </c>
      <c r="AE2740" s="2">
        <v>40286</v>
      </c>
    </row>
    <row r="2741" spans="1:31" x14ac:dyDescent="0.25">
      <c r="A2741">
        <f t="shared" si="385"/>
        <v>2740</v>
      </c>
      <c r="B2741" s="1">
        <v>23232</v>
      </c>
      <c r="C2741" s="2">
        <v>40284</v>
      </c>
      <c r="D2741" s="1" t="s">
        <v>20</v>
      </c>
      <c r="E2741" s="1" t="str">
        <f t="shared" si="378"/>
        <v>*</v>
      </c>
      <c r="F2741" s="1" t="str">
        <f t="shared" si="379"/>
        <v>**</v>
      </c>
      <c r="G2741" s="1" t="str">
        <f t="shared" si="380"/>
        <v>**</v>
      </c>
      <c r="J2741" s="1" t="str">
        <f t="shared" si="381"/>
        <v>**</v>
      </c>
      <c r="P2741" s="1">
        <v>31</v>
      </c>
      <c r="Q2741" s="1">
        <f t="shared" si="386"/>
        <v>0.04</v>
      </c>
      <c r="T2741" s="4">
        <v>154.24</v>
      </c>
      <c r="U2741" s="9">
        <f t="shared" si="382"/>
        <v>0</v>
      </c>
      <c r="V2741" s="4">
        <f t="shared" si="383"/>
        <v>4.975483870967742</v>
      </c>
      <c r="W2741" s="1" t="s">
        <v>21</v>
      </c>
      <c r="X2741" s="1">
        <v>0.49</v>
      </c>
      <c r="Y2741" s="4">
        <f t="shared" si="384"/>
        <v>154.73000000000002</v>
      </c>
      <c r="Z2741" s="1" t="s">
        <v>51</v>
      </c>
      <c r="AA2741" s="1" t="s">
        <v>37</v>
      </c>
      <c r="AB2741" s="1" t="s">
        <v>29</v>
      </c>
      <c r="AC2741" s="1" t="s">
        <v>58</v>
      </c>
      <c r="AD2741" s="1" t="s">
        <v>19</v>
      </c>
      <c r="AE2741" s="2">
        <v>40285</v>
      </c>
    </row>
    <row r="2742" spans="1:31" x14ac:dyDescent="0.25">
      <c r="A2742">
        <f t="shared" si="385"/>
        <v>2741</v>
      </c>
      <c r="B2742" s="1">
        <v>23232</v>
      </c>
      <c r="C2742" s="2">
        <v>40284</v>
      </c>
      <c r="D2742" s="1" t="s">
        <v>20</v>
      </c>
      <c r="E2742" s="1" t="str">
        <f t="shared" si="378"/>
        <v>*</v>
      </c>
      <c r="F2742" s="1" t="str">
        <f t="shared" si="379"/>
        <v>**</v>
      </c>
      <c r="G2742" s="1" t="str">
        <f t="shared" si="380"/>
        <v>**</v>
      </c>
      <c r="J2742" s="1" t="str">
        <f t="shared" si="381"/>
        <v>**</v>
      </c>
      <c r="P2742" s="1">
        <v>20</v>
      </c>
      <c r="Q2742" s="1">
        <f t="shared" si="386"/>
        <v>3.5000000000000003E-2</v>
      </c>
      <c r="T2742" s="4">
        <v>140.31</v>
      </c>
      <c r="U2742" s="9">
        <f t="shared" si="382"/>
        <v>0</v>
      </c>
      <c r="V2742" s="4">
        <f t="shared" si="383"/>
        <v>7.0155000000000003</v>
      </c>
      <c r="W2742" s="1" t="s">
        <v>21</v>
      </c>
      <c r="X2742" s="1">
        <v>8.74</v>
      </c>
      <c r="Y2742" s="4">
        <f t="shared" si="384"/>
        <v>149.05000000000001</v>
      </c>
      <c r="Z2742" s="1" t="s">
        <v>51</v>
      </c>
      <c r="AA2742" s="1" t="s">
        <v>37</v>
      </c>
      <c r="AB2742" s="1" t="s">
        <v>29</v>
      </c>
      <c r="AC2742" s="1" t="s">
        <v>40</v>
      </c>
      <c r="AD2742" s="1" t="s">
        <v>19</v>
      </c>
      <c r="AE2742" s="2">
        <v>40284</v>
      </c>
    </row>
    <row r="2743" spans="1:31" x14ac:dyDescent="0.25">
      <c r="A2743">
        <f t="shared" si="385"/>
        <v>2742</v>
      </c>
      <c r="B2743" s="1">
        <v>56321</v>
      </c>
      <c r="C2743" s="2">
        <v>40284</v>
      </c>
      <c r="D2743" s="1" t="s">
        <v>32</v>
      </c>
      <c r="E2743" s="1" t="str">
        <f t="shared" si="378"/>
        <v>***</v>
      </c>
      <c r="F2743" s="1" t="str">
        <f t="shared" si="379"/>
        <v>***</v>
      </c>
      <c r="G2743" s="1" t="str">
        <f t="shared" si="380"/>
        <v>***</v>
      </c>
      <c r="J2743" s="1" t="str">
        <f t="shared" si="381"/>
        <v>***</v>
      </c>
      <c r="P2743" s="1">
        <v>24</v>
      </c>
      <c r="Q2743" s="1">
        <f t="shared" si="386"/>
        <v>3.5000000000000003E-2</v>
      </c>
      <c r="T2743" s="4">
        <v>135.88</v>
      </c>
      <c r="U2743" s="9">
        <f t="shared" si="382"/>
        <v>0</v>
      </c>
      <c r="V2743" s="4">
        <f t="shared" si="383"/>
        <v>5.6616666666666662</v>
      </c>
      <c r="W2743" s="1" t="s">
        <v>21</v>
      </c>
      <c r="X2743" s="1">
        <v>5.59</v>
      </c>
      <c r="Y2743" s="4">
        <f t="shared" si="384"/>
        <v>141.47</v>
      </c>
      <c r="Z2743" s="1" t="s">
        <v>53</v>
      </c>
      <c r="AA2743" s="1" t="s">
        <v>16</v>
      </c>
      <c r="AB2743" s="1" t="s">
        <v>29</v>
      </c>
      <c r="AC2743" s="1" t="s">
        <v>43</v>
      </c>
      <c r="AD2743" s="1" t="s">
        <v>19</v>
      </c>
      <c r="AE2743" s="2">
        <v>40286</v>
      </c>
    </row>
    <row r="2744" spans="1:31" x14ac:dyDescent="0.25">
      <c r="A2744">
        <f t="shared" si="385"/>
        <v>2743</v>
      </c>
      <c r="B2744" s="1">
        <v>38630</v>
      </c>
      <c r="C2744" s="2">
        <v>40285</v>
      </c>
      <c r="D2744" s="1" t="s">
        <v>36</v>
      </c>
      <c r="E2744" s="1" t="str">
        <f t="shared" si="378"/>
        <v>*</v>
      </c>
      <c r="F2744" s="1" t="str">
        <f t="shared" si="379"/>
        <v>*</v>
      </c>
      <c r="G2744" s="1" t="str">
        <f t="shared" si="380"/>
        <v>*</v>
      </c>
      <c r="J2744" s="1" t="str">
        <f t="shared" si="381"/>
        <v>*</v>
      </c>
      <c r="P2744" s="1">
        <v>13</v>
      </c>
      <c r="Q2744" s="1">
        <f t="shared" si="386"/>
        <v>0.02</v>
      </c>
      <c r="T2744" s="4">
        <v>2175.2179999999998</v>
      </c>
      <c r="U2744" s="9">
        <f t="shared" si="382"/>
        <v>1</v>
      </c>
      <c r="V2744" s="4">
        <f t="shared" si="383"/>
        <v>167.32446153846152</v>
      </c>
      <c r="W2744" s="1" t="s">
        <v>21</v>
      </c>
      <c r="X2744" s="1">
        <v>3.99</v>
      </c>
      <c r="Y2744" s="4">
        <f t="shared" si="384"/>
        <v>2179.2079999999996</v>
      </c>
      <c r="Z2744" s="1" t="s">
        <v>44</v>
      </c>
      <c r="AA2744" s="1" t="s">
        <v>37</v>
      </c>
      <c r="AB2744" s="1" t="s">
        <v>24</v>
      </c>
      <c r="AC2744" s="1" t="s">
        <v>25</v>
      </c>
      <c r="AD2744" s="1" t="s">
        <v>19</v>
      </c>
      <c r="AE2744" s="2">
        <v>40286</v>
      </c>
    </row>
    <row r="2745" spans="1:31" x14ac:dyDescent="0.25">
      <c r="A2745">
        <f t="shared" si="385"/>
        <v>2744</v>
      </c>
      <c r="B2745" s="1">
        <v>56992</v>
      </c>
      <c r="C2745" s="2">
        <v>40286</v>
      </c>
      <c r="D2745" s="1" t="s">
        <v>27</v>
      </c>
      <c r="E2745" s="1" t="str">
        <f t="shared" si="378"/>
        <v>*</v>
      </c>
      <c r="F2745" s="1" t="str">
        <f t="shared" si="379"/>
        <v>*</v>
      </c>
      <c r="G2745" s="1" t="str">
        <f t="shared" si="380"/>
        <v>*</v>
      </c>
      <c r="J2745" s="1" t="str">
        <f t="shared" si="381"/>
        <v>*</v>
      </c>
      <c r="P2745" s="1">
        <v>10</v>
      </c>
      <c r="Q2745" s="1">
        <f t="shared" si="386"/>
        <v>0.02</v>
      </c>
      <c r="T2745" s="4">
        <v>315.42</v>
      </c>
      <c r="U2745" s="9">
        <f t="shared" si="382"/>
        <v>0</v>
      </c>
      <c r="V2745" s="4">
        <f t="shared" si="383"/>
        <v>31.542000000000002</v>
      </c>
      <c r="W2745" s="1" t="s">
        <v>21</v>
      </c>
      <c r="X2745" s="1">
        <v>17.079999999999998</v>
      </c>
      <c r="Y2745" s="4">
        <f t="shared" si="384"/>
        <v>332.5</v>
      </c>
      <c r="Z2745" s="1" t="s">
        <v>22</v>
      </c>
      <c r="AA2745" s="1" t="s">
        <v>28</v>
      </c>
      <c r="AB2745" s="1" t="s">
        <v>29</v>
      </c>
      <c r="AC2745" s="1" t="s">
        <v>40</v>
      </c>
      <c r="AD2745" s="1" t="s">
        <v>19</v>
      </c>
      <c r="AE2745" s="2">
        <v>40286</v>
      </c>
    </row>
    <row r="2746" spans="1:31" x14ac:dyDescent="0.25">
      <c r="A2746">
        <f t="shared" si="385"/>
        <v>2745</v>
      </c>
      <c r="B2746" s="1">
        <v>12451</v>
      </c>
      <c r="C2746" s="2">
        <v>40287</v>
      </c>
      <c r="D2746" s="1" t="s">
        <v>13</v>
      </c>
      <c r="E2746" s="1" t="str">
        <f t="shared" si="378"/>
        <v>*</v>
      </c>
      <c r="F2746" s="1" t="str">
        <f t="shared" si="379"/>
        <v>*</v>
      </c>
      <c r="G2746" s="1" t="str">
        <f t="shared" si="380"/>
        <v>*</v>
      </c>
      <c r="J2746" s="1" t="str">
        <f t="shared" si="381"/>
        <v>*</v>
      </c>
      <c r="P2746" s="1">
        <v>26</v>
      </c>
      <c r="Q2746" s="1">
        <f t="shared" si="386"/>
        <v>3.5000000000000003E-2</v>
      </c>
      <c r="T2746" s="4">
        <v>3662.16</v>
      </c>
      <c r="U2746" s="9">
        <f t="shared" si="382"/>
        <v>1</v>
      </c>
      <c r="V2746" s="4">
        <f t="shared" si="383"/>
        <v>140.85230769230768</v>
      </c>
      <c r="W2746" s="1" t="s">
        <v>33</v>
      </c>
      <c r="X2746" s="1">
        <v>54.74</v>
      </c>
      <c r="Y2746" s="4">
        <f t="shared" si="384"/>
        <v>3716.8999999999996</v>
      </c>
      <c r="Z2746" s="1" t="s">
        <v>51</v>
      </c>
      <c r="AA2746" s="1" t="s">
        <v>23</v>
      </c>
      <c r="AB2746" s="1" t="s">
        <v>17</v>
      </c>
      <c r="AC2746" s="1" t="s">
        <v>62</v>
      </c>
      <c r="AD2746" s="1" t="s">
        <v>59</v>
      </c>
      <c r="AE2746" s="2">
        <v>40289</v>
      </c>
    </row>
    <row r="2747" spans="1:31" x14ac:dyDescent="0.25">
      <c r="A2747">
        <f t="shared" si="385"/>
        <v>2746</v>
      </c>
      <c r="B2747" s="1">
        <v>12451</v>
      </c>
      <c r="C2747" s="2">
        <v>40287</v>
      </c>
      <c r="D2747" s="1" t="s">
        <v>13</v>
      </c>
      <c r="E2747" s="1" t="str">
        <f t="shared" si="378"/>
        <v>*</v>
      </c>
      <c r="F2747" s="1" t="str">
        <f t="shared" si="379"/>
        <v>*</v>
      </c>
      <c r="G2747" s="1" t="str">
        <f t="shared" si="380"/>
        <v>*</v>
      </c>
      <c r="J2747" s="1" t="str">
        <f t="shared" si="381"/>
        <v>*</v>
      </c>
      <c r="P2747" s="1">
        <v>21</v>
      </c>
      <c r="Q2747" s="1">
        <f t="shared" si="386"/>
        <v>3.5000000000000003E-2</v>
      </c>
      <c r="T2747" s="4">
        <v>329.37</v>
      </c>
      <c r="U2747" s="9">
        <f t="shared" si="382"/>
        <v>0</v>
      </c>
      <c r="V2747" s="4">
        <f t="shared" si="383"/>
        <v>15.684285714285714</v>
      </c>
      <c r="W2747" s="1" t="s">
        <v>14</v>
      </c>
      <c r="X2747" s="1">
        <v>4.53</v>
      </c>
      <c r="Y2747" s="4">
        <f t="shared" si="384"/>
        <v>333.9</v>
      </c>
      <c r="Z2747" s="1" t="s">
        <v>51</v>
      </c>
      <c r="AA2747" s="1" t="s">
        <v>23</v>
      </c>
      <c r="AB2747" s="1" t="s">
        <v>29</v>
      </c>
      <c r="AC2747" s="1" t="s">
        <v>55</v>
      </c>
      <c r="AD2747" s="1" t="s">
        <v>19</v>
      </c>
      <c r="AE2747" s="2">
        <v>40289</v>
      </c>
    </row>
    <row r="2748" spans="1:31" x14ac:dyDescent="0.25">
      <c r="A2748">
        <f t="shared" si="385"/>
        <v>2747</v>
      </c>
      <c r="B2748" s="1">
        <v>47078</v>
      </c>
      <c r="C2748" s="2">
        <v>40287</v>
      </c>
      <c r="D2748" s="1" t="s">
        <v>36</v>
      </c>
      <c r="E2748" s="1" t="str">
        <f t="shared" si="378"/>
        <v>*</v>
      </c>
      <c r="F2748" s="1" t="str">
        <f t="shared" si="379"/>
        <v>*</v>
      </c>
      <c r="G2748" s="1" t="str">
        <f t="shared" si="380"/>
        <v>*</v>
      </c>
      <c r="J2748" s="1" t="str">
        <f t="shared" si="381"/>
        <v>*</v>
      </c>
      <c r="P2748" s="1">
        <v>43</v>
      </c>
      <c r="Q2748" s="1">
        <f t="shared" si="386"/>
        <v>0.05</v>
      </c>
      <c r="T2748" s="4">
        <v>279.83</v>
      </c>
      <c r="U2748" s="9">
        <f t="shared" si="382"/>
        <v>0</v>
      </c>
      <c r="V2748" s="4">
        <f t="shared" si="383"/>
        <v>6.5076744186046511</v>
      </c>
      <c r="W2748" s="1" t="s">
        <v>21</v>
      </c>
      <c r="X2748" s="1">
        <v>2.14</v>
      </c>
      <c r="Y2748" s="4">
        <f t="shared" si="384"/>
        <v>281.96999999999997</v>
      </c>
      <c r="Z2748" s="1" t="s">
        <v>54</v>
      </c>
      <c r="AA2748" s="1" t="s">
        <v>16</v>
      </c>
      <c r="AB2748" s="1" t="s">
        <v>29</v>
      </c>
      <c r="AC2748" s="1" t="s">
        <v>40</v>
      </c>
      <c r="AD2748" s="1" t="s">
        <v>31</v>
      </c>
      <c r="AE2748" s="2">
        <v>40288</v>
      </c>
    </row>
    <row r="2749" spans="1:31" x14ac:dyDescent="0.25">
      <c r="A2749">
        <f t="shared" si="385"/>
        <v>2748</v>
      </c>
      <c r="B2749" s="1">
        <v>4774</v>
      </c>
      <c r="C2749" s="2">
        <v>40287</v>
      </c>
      <c r="D2749" s="1" t="s">
        <v>36</v>
      </c>
      <c r="E2749" s="1" t="str">
        <f t="shared" si="378"/>
        <v>*</v>
      </c>
      <c r="F2749" s="1" t="str">
        <f t="shared" si="379"/>
        <v>*</v>
      </c>
      <c r="G2749" s="1" t="str">
        <f t="shared" si="380"/>
        <v>*</v>
      </c>
      <c r="J2749" s="1" t="str">
        <f t="shared" si="381"/>
        <v>*</v>
      </c>
      <c r="P2749" s="1">
        <v>4</v>
      </c>
      <c r="Q2749" s="1">
        <f t="shared" si="386"/>
        <v>0.01</v>
      </c>
      <c r="T2749" s="4">
        <v>126.87</v>
      </c>
      <c r="U2749" s="9">
        <f t="shared" si="382"/>
        <v>0</v>
      </c>
      <c r="V2749" s="4">
        <f t="shared" si="383"/>
        <v>31.717500000000001</v>
      </c>
      <c r="W2749" s="1" t="s">
        <v>21</v>
      </c>
      <c r="X2749" s="1">
        <v>5.5</v>
      </c>
      <c r="Y2749" s="4">
        <f t="shared" si="384"/>
        <v>132.37</v>
      </c>
      <c r="Z2749" s="1" t="s">
        <v>51</v>
      </c>
      <c r="AA2749" s="1" t="s">
        <v>28</v>
      </c>
      <c r="AB2749" s="1" t="s">
        <v>24</v>
      </c>
      <c r="AC2749" s="1" t="s">
        <v>38</v>
      </c>
      <c r="AD2749" s="1" t="s">
        <v>19</v>
      </c>
      <c r="AE2749" s="2">
        <v>40288</v>
      </c>
    </row>
    <row r="2750" spans="1:31" x14ac:dyDescent="0.25">
      <c r="A2750">
        <f t="shared" si="385"/>
        <v>2749</v>
      </c>
      <c r="B2750" s="1">
        <v>47078</v>
      </c>
      <c r="C2750" s="2">
        <v>40287</v>
      </c>
      <c r="D2750" s="1" t="s">
        <v>36</v>
      </c>
      <c r="E2750" s="1" t="str">
        <f t="shared" si="378"/>
        <v>*</v>
      </c>
      <c r="F2750" s="1" t="str">
        <f t="shared" si="379"/>
        <v>*</v>
      </c>
      <c r="G2750" s="1" t="str">
        <f t="shared" si="380"/>
        <v>*</v>
      </c>
      <c r="J2750" s="1" t="str">
        <f t="shared" si="381"/>
        <v>*</v>
      </c>
      <c r="P2750" s="1">
        <v>20</v>
      </c>
      <c r="Q2750" s="1">
        <f t="shared" si="386"/>
        <v>3.5000000000000003E-2</v>
      </c>
      <c r="T2750" s="4">
        <v>98.57</v>
      </c>
      <c r="U2750" s="9">
        <f t="shared" si="382"/>
        <v>0</v>
      </c>
      <c r="V2750" s="4">
        <f t="shared" si="383"/>
        <v>4.9284999999999997</v>
      </c>
      <c r="W2750" s="1" t="s">
        <v>21</v>
      </c>
      <c r="X2750" s="1">
        <v>5.0199999999999996</v>
      </c>
      <c r="Y2750" s="4">
        <f t="shared" si="384"/>
        <v>103.58999999999999</v>
      </c>
      <c r="Z2750" s="1" t="s">
        <v>54</v>
      </c>
      <c r="AA2750" s="1" t="s">
        <v>16</v>
      </c>
      <c r="AB2750" s="1" t="s">
        <v>29</v>
      </c>
      <c r="AC2750" s="1" t="s">
        <v>40</v>
      </c>
      <c r="AD2750" s="1" t="s">
        <v>19</v>
      </c>
      <c r="AE2750" s="2">
        <v>40288</v>
      </c>
    </row>
    <row r="2751" spans="1:31" x14ac:dyDescent="0.25">
      <c r="A2751">
        <f t="shared" si="385"/>
        <v>2750</v>
      </c>
      <c r="B2751" s="1">
        <v>47078</v>
      </c>
      <c r="C2751" s="2">
        <v>40287</v>
      </c>
      <c r="D2751" s="1" t="s">
        <v>36</v>
      </c>
      <c r="E2751" s="1" t="str">
        <f t="shared" si="378"/>
        <v>*</v>
      </c>
      <c r="F2751" s="1" t="str">
        <f t="shared" si="379"/>
        <v>*</v>
      </c>
      <c r="G2751" s="1" t="str">
        <f t="shared" si="380"/>
        <v>*</v>
      </c>
      <c r="J2751" s="1" t="str">
        <f t="shared" si="381"/>
        <v>*</v>
      </c>
      <c r="P2751" s="1">
        <v>18</v>
      </c>
      <c r="Q2751" s="1">
        <f t="shared" si="386"/>
        <v>0.02</v>
      </c>
      <c r="T2751" s="4">
        <v>84.74</v>
      </c>
      <c r="U2751" s="9">
        <f t="shared" si="382"/>
        <v>0</v>
      </c>
      <c r="V2751" s="4">
        <f t="shared" si="383"/>
        <v>4.7077777777777774</v>
      </c>
      <c r="W2751" s="1" t="s">
        <v>21</v>
      </c>
      <c r="X2751" s="1">
        <v>0.5</v>
      </c>
      <c r="Y2751" s="4">
        <f t="shared" si="384"/>
        <v>85.24</v>
      </c>
      <c r="Z2751" s="1" t="s">
        <v>54</v>
      </c>
      <c r="AA2751" s="1" t="s">
        <v>16</v>
      </c>
      <c r="AB2751" s="1" t="s">
        <v>29</v>
      </c>
      <c r="AC2751" s="1" t="s">
        <v>58</v>
      </c>
      <c r="AD2751" s="1" t="s">
        <v>19</v>
      </c>
      <c r="AE2751" s="2">
        <v>40287</v>
      </c>
    </row>
    <row r="2752" spans="1:31" x14ac:dyDescent="0.25">
      <c r="A2752">
        <f t="shared" si="385"/>
        <v>2751</v>
      </c>
      <c r="B2752" s="1">
        <v>38944</v>
      </c>
      <c r="C2752" s="2">
        <v>40288</v>
      </c>
      <c r="D2752" s="1" t="s">
        <v>36</v>
      </c>
      <c r="E2752" s="1" t="str">
        <f t="shared" si="378"/>
        <v>*</v>
      </c>
      <c r="F2752" s="1" t="str">
        <f t="shared" si="379"/>
        <v>*</v>
      </c>
      <c r="G2752" s="1" t="str">
        <f t="shared" si="380"/>
        <v>*</v>
      </c>
      <c r="J2752" s="1" t="str">
        <f t="shared" si="381"/>
        <v>*</v>
      </c>
      <c r="P2752" s="1">
        <v>46</v>
      </c>
      <c r="Q2752" s="1">
        <f t="shared" si="386"/>
        <v>0.05</v>
      </c>
      <c r="T2752" s="4">
        <v>24639.8</v>
      </c>
      <c r="U2752" s="9">
        <f t="shared" si="382"/>
        <v>1</v>
      </c>
      <c r="V2752" s="4">
        <f t="shared" si="383"/>
        <v>535.64782608695646</v>
      </c>
      <c r="W2752" s="1" t="s">
        <v>33</v>
      </c>
      <c r="X2752" s="1">
        <v>26</v>
      </c>
      <c r="Y2752" s="4">
        <f t="shared" si="384"/>
        <v>24665.8</v>
      </c>
      <c r="Z2752" s="1" t="s">
        <v>46</v>
      </c>
      <c r="AA2752" s="1" t="s">
        <v>23</v>
      </c>
      <c r="AB2752" s="1" t="s">
        <v>17</v>
      </c>
      <c r="AC2752" s="1" t="s">
        <v>34</v>
      </c>
      <c r="AD2752" s="1" t="s">
        <v>35</v>
      </c>
      <c r="AE2752" s="2">
        <v>40289</v>
      </c>
    </row>
    <row r="2753" spans="1:31" x14ac:dyDescent="0.25">
      <c r="A2753">
        <f t="shared" si="385"/>
        <v>2752</v>
      </c>
      <c r="B2753" s="1">
        <v>11846</v>
      </c>
      <c r="C2753" s="2">
        <v>40288</v>
      </c>
      <c r="D2753" s="1" t="s">
        <v>13</v>
      </c>
      <c r="E2753" s="1" t="str">
        <f t="shared" si="378"/>
        <v>*</v>
      </c>
      <c r="F2753" s="1" t="str">
        <f t="shared" si="379"/>
        <v>*</v>
      </c>
      <c r="G2753" s="1" t="str">
        <f t="shared" si="380"/>
        <v>*</v>
      </c>
      <c r="J2753" s="1" t="str">
        <f t="shared" si="381"/>
        <v>*</v>
      </c>
      <c r="P2753" s="1">
        <v>49</v>
      </c>
      <c r="Q2753" s="1">
        <f t="shared" si="386"/>
        <v>0.05</v>
      </c>
      <c r="T2753" s="4">
        <v>7319.85</v>
      </c>
      <c r="U2753" s="9">
        <f t="shared" si="382"/>
        <v>1</v>
      </c>
      <c r="V2753" s="4">
        <f t="shared" si="383"/>
        <v>149.38469387755103</v>
      </c>
      <c r="W2753" s="1" t="s">
        <v>21</v>
      </c>
      <c r="X2753" s="1">
        <v>4</v>
      </c>
      <c r="Y2753" s="4">
        <f t="shared" si="384"/>
        <v>7323.85</v>
      </c>
      <c r="Z2753" s="1" t="s">
        <v>46</v>
      </c>
      <c r="AA2753" s="1" t="s">
        <v>28</v>
      </c>
      <c r="AB2753" s="1" t="s">
        <v>24</v>
      </c>
      <c r="AC2753" s="1" t="s">
        <v>38</v>
      </c>
      <c r="AD2753" s="1" t="s">
        <v>19</v>
      </c>
      <c r="AE2753" s="2">
        <v>40292</v>
      </c>
    </row>
    <row r="2754" spans="1:31" x14ac:dyDescent="0.25">
      <c r="A2754">
        <f t="shared" si="385"/>
        <v>2753</v>
      </c>
      <c r="B2754" s="1">
        <v>40068</v>
      </c>
      <c r="C2754" s="2">
        <v>40288</v>
      </c>
      <c r="D2754" s="1" t="s">
        <v>13</v>
      </c>
      <c r="E2754" s="1" t="str">
        <f t="shared" si="378"/>
        <v>*</v>
      </c>
      <c r="F2754" s="1" t="str">
        <f t="shared" si="379"/>
        <v>*</v>
      </c>
      <c r="G2754" s="1" t="str">
        <f t="shared" si="380"/>
        <v>*</v>
      </c>
      <c r="J2754" s="1" t="str">
        <f t="shared" si="381"/>
        <v>*</v>
      </c>
      <c r="P2754" s="1">
        <v>24</v>
      </c>
      <c r="Q2754" s="1">
        <f t="shared" si="386"/>
        <v>3.5000000000000003E-2</v>
      </c>
      <c r="T2754" s="4">
        <v>6717.7839999999997</v>
      </c>
      <c r="U2754" s="9">
        <f t="shared" si="382"/>
        <v>1</v>
      </c>
      <c r="V2754" s="4">
        <f t="shared" si="383"/>
        <v>279.90766666666667</v>
      </c>
      <c r="W2754" s="1" t="s">
        <v>33</v>
      </c>
      <c r="X2754" s="1">
        <v>40.19</v>
      </c>
      <c r="Y2754" s="4">
        <f t="shared" si="384"/>
        <v>6757.9739999999993</v>
      </c>
      <c r="Z2754" s="1" t="s">
        <v>15</v>
      </c>
      <c r="AA2754" s="1" t="s">
        <v>37</v>
      </c>
      <c r="AB2754" s="1" t="s">
        <v>17</v>
      </c>
      <c r="AC2754" s="1" t="s">
        <v>52</v>
      </c>
      <c r="AD2754" s="1" t="s">
        <v>59</v>
      </c>
      <c r="AE2754" s="2">
        <v>40288</v>
      </c>
    </row>
    <row r="2755" spans="1:31" x14ac:dyDescent="0.25">
      <c r="A2755">
        <f t="shared" si="385"/>
        <v>2754</v>
      </c>
      <c r="B2755" s="1">
        <v>11841</v>
      </c>
      <c r="C2755" s="2">
        <v>40288</v>
      </c>
      <c r="D2755" s="1" t="s">
        <v>36</v>
      </c>
      <c r="E2755" s="1" t="str">
        <f t="shared" ref="E2755:E2818" si="387">IF(D2755="Critical","***","*")</f>
        <v>*</v>
      </c>
      <c r="F2755" s="1" t="str">
        <f t="shared" ref="F2755:F2818" si="388">IF(D2755="Critical","***",IF(D2755="High","**","*"))</f>
        <v>*</v>
      </c>
      <c r="G2755" s="1" t="str">
        <f t="shared" ref="G2755:G2818" si="389">VLOOKUP(D2755,$H$6:$I$10,2,FALSE)</f>
        <v>*</v>
      </c>
      <c r="J2755" s="1" t="str">
        <f t="shared" ref="J2755:J2818" si="390">HLOOKUP(D2755,$K$5:$O$6,2,FALSE)</f>
        <v>*</v>
      </c>
      <c r="P2755" s="1">
        <v>44</v>
      </c>
      <c r="Q2755" s="1">
        <f t="shared" si="386"/>
        <v>0.05</v>
      </c>
      <c r="T2755" s="4">
        <v>2339.52</v>
      </c>
      <c r="U2755" s="9">
        <f t="shared" ref="U2755:U2818" si="391">IF(T2755&gt;1000,1,0)</f>
        <v>1</v>
      </c>
      <c r="V2755" s="4">
        <f t="shared" ref="V2755:V2818" si="392">T2755/P2755</f>
        <v>53.170909090909092</v>
      </c>
      <c r="W2755" s="1" t="s">
        <v>21</v>
      </c>
      <c r="X2755" s="1">
        <v>10.75</v>
      </c>
      <c r="Y2755" s="4">
        <f t="shared" ref="Y2755:Y2818" si="393">X2755+T2755</f>
        <v>2350.27</v>
      </c>
      <c r="Z2755" s="1" t="s">
        <v>22</v>
      </c>
      <c r="AA2755" s="1" t="s">
        <v>28</v>
      </c>
      <c r="AB2755" s="1" t="s">
        <v>29</v>
      </c>
      <c r="AC2755" s="1" t="s">
        <v>40</v>
      </c>
      <c r="AD2755" s="1" t="s">
        <v>19</v>
      </c>
      <c r="AE2755" s="2">
        <v>40290</v>
      </c>
    </row>
    <row r="2756" spans="1:31" x14ac:dyDescent="0.25">
      <c r="A2756">
        <f t="shared" ref="A2756:A2819" si="394">A2755+1</f>
        <v>2755</v>
      </c>
      <c r="B2756" s="1">
        <v>18758</v>
      </c>
      <c r="C2756" s="2">
        <v>40288</v>
      </c>
      <c r="D2756" s="1" t="s">
        <v>27</v>
      </c>
      <c r="E2756" s="1" t="str">
        <f t="shared" si="387"/>
        <v>*</v>
      </c>
      <c r="F2756" s="1" t="str">
        <f t="shared" si="388"/>
        <v>*</v>
      </c>
      <c r="G2756" s="1" t="str">
        <f t="shared" si="389"/>
        <v>*</v>
      </c>
      <c r="J2756" s="1" t="str">
        <f t="shared" si="390"/>
        <v>*</v>
      </c>
      <c r="P2756" s="1">
        <v>20</v>
      </c>
      <c r="Q2756" s="1">
        <f t="shared" ref="Q2756:Q2819" si="395">VLOOKUP(P2756,$R$5:$S$10,2,TRUE)</f>
        <v>3.5000000000000003E-2</v>
      </c>
      <c r="T2756" s="4">
        <v>2022.18</v>
      </c>
      <c r="U2756" s="9">
        <f t="shared" si="391"/>
        <v>1</v>
      </c>
      <c r="V2756" s="4">
        <f t="shared" si="392"/>
        <v>101.10900000000001</v>
      </c>
      <c r="W2756" s="1" t="s">
        <v>14</v>
      </c>
      <c r="X2756" s="1">
        <v>21.26</v>
      </c>
      <c r="Y2756" s="4">
        <f t="shared" si="393"/>
        <v>2043.44</v>
      </c>
      <c r="Z2756" s="1" t="s">
        <v>46</v>
      </c>
      <c r="AA2756" s="1" t="s">
        <v>28</v>
      </c>
      <c r="AB2756" s="1" t="s">
        <v>17</v>
      </c>
      <c r="AC2756" s="1" t="s">
        <v>18</v>
      </c>
      <c r="AD2756" s="1" t="s">
        <v>48</v>
      </c>
      <c r="AE2756" s="2">
        <v>40290</v>
      </c>
    </row>
    <row r="2757" spans="1:31" x14ac:dyDescent="0.25">
      <c r="A2757">
        <f t="shared" si="394"/>
        <v>2756</v>
      </c>
      <c r="B2757" s="1">
        <v>38944</v>
      </c>
      <c r="C2757" s="2">
        <v>40288</v>
      </c>
      <c r="D2757" s="1" t="s">
        <v>36</v>
      </c>
      <c r="E2757" s="1" t="str">
        <f t="shared" si="387"/>
        <v>*</v>
      </c>
      <c r="F2757" s="1" t="str">
        <f t="shared" si="388"/>
        <v>*</v>
      </c>
      <c r="G2757" s="1" t="str">
        <f t="shared" si="389"/>
        <v>*</v>
      </c>
      <c r="J2757" s="1" t="str">
        <f t="shared" si="390"/>
        <v>*</v>
      </c>
      <c r="P2757" s="1">
        <v>17</v>
      </c>
      <c r="Q2757" s="1">
        <f t="shared" si="395"/>
        <v>0.02</v>
      </c>
      <c r="T2757" s="4">
        <v>1873.3489999999999</v>
      </c>
      <c r="U2757" s="9">
        <f t="shared" si="391"/>
        <v>1</v>
      </c>
      <c r="V2757" s="4">
        <f t="shared" si="392"/>
        <v>110.197</v>
      </c>
      <c r="W2757" s="1" t="s">
        <v>21</v>
      </c>
      <c r="X2757" s="1">
        <v>8.08</v>
      </c>
      <c r="Y2757" s="4">
        <f t="shared" si="393"/>
        <v>1881.4289999999999</v>
      </c>
      <c r="Z2757" s="1" t="s">
        <v>46</v>
      </c>
      <c r="AA2757" s="1" t="s">
        <v>23</v>
      </c>
      <c r="AB2757" s="1" t="s">
        <v>24</v>
      </c>
      <c r="AC2757" s="1" t="s">
        <v>25</v>
      </c>
      <c r="AD2757" s="1" t="s">
        <v>19</v>
      </c>
      <c r="AE2757" s="2">
        <v>40289</v>
      </c>
    </row>
    <row r="2758" spans="1:31" x14ac:dyDescent="0.25">
      <c r="A2758">
        <f t="shared" si="394"/>
        <v>2757</v>
      </c>
      <c r="B2758" s="1">
        <v>7910</v>
      </c>
      <c r="C2758" s="2">
        <v>40288</v>
      </c>
      <c r="D2758" s="1" t="s">
        <v>32</v>
      </c>
      <c r="E2758" s="1" t="str">
        <f t="shared" si="387"/>
        <v>***</v>
      </c>
      <c r="F2758" s="1" t="str">
        <f t="shared" si="388"/>
        <v>***</v>
      </c>
      <c r="G2758" s="1" t="str">
        <f t="shared" si="389"/>
        <v>***</v>
      </c>
      <c r="J2758" s="1" t="str">
        <f t="shared" si="390"/>
        <v>***</v>
      </c>
      <c r="P2758" s="1">
        <v>41</v>
      </c>
      <c r="Q2758" s="1">
        <f t="shared" si="395"/>
        <v>0.05</v>
      </c>
      <c r="T2758" s="4">
        <v>1871.13</v>
      </c>
      <c r="U2758" s="9">
        <f t="shared" si="391"/>
        <v>1</v>
      </c>
      <c r="V2758" s="4">
        <f t="shared" si="392"/>
        <v>45.637317073170735</v>
      </c>
      <c r="W2758" s="1" t="s">
        <v>21</v>
      </c>
      <c r="X2758" s="1">
        <v>4.8</v>
      </c>
      <c r="Y2758" s="4">
        <f t="shared" si="393"/>
        <v>1875.93</v>
      </c>
      <c r="Z2758" s="1" t="s">
        <v>22</v>
      </c>
      <c r="AA2758" s="1" t="s">
        <v>23</v>
      </c>
      <c r="AB2758" s="1" t="s">
        <v>17</v>
      </c>
      <c r="AC2758" s="1" t="s">
        <v>18</v>
      </c>
      <c r="AD2758" s="1" t="s">
        <v>31</v>
      </c>
      <c r="AE2758" s="2">
        <v>40291</v>
      </c>
    </row>
    <row r="2759" spans="1:31" x14ac:dyDescent="0.25">
      <c r="A2759">
        <f t="shared" si="394"/>
        <v>2758</v>
      </c>
      <c r="B2759" s="1">
        <v>57281</v>
      </c>
      <c r="C2759" s="2">
        <v>40288</v>
      </c>
      <c r="D2759" s="1" t="s">
        <v>20</v>
      </c>
      <c r="E2759" s="1" t="str">
        <f t="shared" si="387"/>
        <v>*</v>
      </c>
      <c r="F2759" s="1" t="str">
        <f t="shared" si="388"/>
        <v>**</v>
      </c>
      <c r="G2759" s="1" t="str">
        <f t="shared" si="389"/>
        <v>**</v>
      </c>
      <c r="J2759" s="1" t="str">
        <f t="shared" si="390"/>
        <v>**</v>
      </c>
      <c r="P2759" s="1">
        <v>19</v>
      </c>
      <c r="Q2759" s="1">
        <f t="shared" si="395"/>
        <v>0.02</v>
      </c>
      <c r="T2759" s="4">
        <v>1851.62</v>
      </c>
      <c r="U2759" s="9">
        <f t="shared" si="391"/>
        <v>1</v>
      </c>
      <c r="V2759" s="4">
        <f t="shared" si="392"/>
        <v>97.453684210526305</v>
      </c>
      <c r="W2759" s="1" t="s">
        <v>33</v>
      </c>
      <c r="X2759" s="1">
        <v>35.840000000000003</v>
      </c>
      <c r="Y2759" s="4">
        <f t="shared" si="393"/>
        <v>1887.4599999999998</v>
      </c>
      <c r="Z2759" s="1" t="s">
        <v>46</v>
      </c>
      <c r="AA2759" s="1" t="s">
        <v>28</v>
      </c>
      <c r="AB2759" s="1" t="s">
        <v>17</v>
      </c>
      <c r="AC2759" s="1" t="s">
        <v>62</v>
      </c>
      <c r="AD2759" s="1" t="s">
        <v>59</v>
      </c>
      <c r="AE2759" s="2">
        <v>40290</v>
      </c>
    </row>
    <row r="2760" spans="1:31" x14ac:dyDescent="0.25">
      <c r="A2760">
        <f t="shared" si="394"/>
        <v>2759</v>
      </c>
      <c r="B2760" s="1">
        <v>38944</v>
      </c>
      <c r="C2760" s="2">
        <v>40288</v>
      </c>
      <c r="D2760" s="1" t="s">
        <v>36</v>
      </c>
      <c r="E2760" s="1" t="str">
        <f t="shared" si="387"/>
        <v>*</v>
      </c>
      <c r="F2760" s="1" t="str">
        <f t="shared" si="388"/>
        <v>*</v>
      </c>
      <c r="G2760" s="1" t="str">
        <f t="shared" si="389"/>
        <v>*</v>
      </c>
      <c r="J2760" s="1" t="str">
        <f t="shared" si="390"/>
        <v>*</v>
      </c>
      <c r="P2760" s="1">
        <v>32</v>
      </c>
      <c r="Q2760" s="1">
        <f t="shared" si="395"/>
        <v>0.04</v>
      </c>
      <c r="T2760" s="4">
        <v>921.3</v>
      </c>
      <c r="U2760" s="9">
        <f t="shared" si="391"/>
        <v>0</v>
      </c>
      <c r="V2760" s="4">
        <f t="shared" si="392"/>
        <v>28.790624999999999</v>
      </c>
      <c r="W2760" s="1" t="s">
        <v>21</v>
      </c>
      <c r="X2760" s="1">
        <v>4.8600000000000003</v>
      </c>
      <c r="Y2760" s="4">
        <f t="shared" si="393"/>
        <v>926.16</v>
      </c>
      <c r="Z2760" s="1" t="s">
        <v>46</v>
      </c>
      <c r="AA2760" s="1" t="s">
        <v>23</v>
      </c>
      <c r="AB2760" s="1" t="s">
        <v>29</v>
      </c>
      <c r="AC2760" s="1" t="s">
        <v>40</v>
      </c>
      <c r="AD2760" s="1" t="s">
        <v>31</v>
      </c>
      <c r="AE2760" s="2">
        <v>40290</v>
      </c>
    </row>
    <row r="2761" spans="1:31" x14ac:dyDescent="0.25">
      <c r="A2761">
        <f t="shared" si="394"/>
        <v>2760</v>
      </c>
      <c r="B2761" s="1">
        <v>7910</v>
      </c>
      <c r="C2761" s="2">
        <v>40288</v>
      </c>
      <c r="D2761" s="1" t="s">
        <v>32</v>
      </c>
      <c r="E2761" s="1" t="str">
        <f t="shared" si="387"/>
        <v>***</v>
      </c>
      <c r="F2761" s="1" t="str">
        <f t="shared" si="388"/>
        <v>***</v>
      </c>
      <c r="G2761" s="1" t="str">
        <f t="shared" si="389"/>
        <v>***</v>
      </c>
      <c r="J2761" s="1" t="str">
        <f t="shared" si="390"/>
        <v>***</v>
      </c>
      <c r="P2761" s="1">
        <v>22</v>
      </c>
      <c r="Q2761" s="1">
        <f t="shared" si="395"/>
        <v>3.5000000000000003E-2</v>
      </c>
      <c r="T2761" s="4">
        <v>729.57</v>
      </c>
      <c r="U2761" s="9">
        <f t="shared" si="391"/>
        <v>0</v>
      </c>
      <c r="V2761" s="4">
        <f t="shared" si="392"/>
        <v>33.162272727272729</v>
      </c>
      <c r="W2761" s="1" t="s">
        <v>21</v>
      </c>
      <c r="X2761" s="1">
        <v>5.09</v>
      </c>
      <c r="Y2761" s="4">
        <f t="shared" si="393"/>
        <v>734.66000000000008</v>
      </c>
      <c r="Z2761" s="1" t="s">
        <v>22</v>
      </c>
      <c r="AA2761" s="1" t="s">
        <v>23</v>
      </c>
      <c r="AB2761" s="1" t="s">
        <v>29</v>
      </c>
      <c r="AC2761" s="1" t="s">
        <v>40</v>
      </c>
      <c r="AD2761" s="1" t="s">
        <v>19</v>
      </c>
      <c r="AE2761" s="2">
        <v>40288</v>
      </c>
    </row>
    <row r="2762" spans="1:31" x14ac:dyDescent="0.25">
      <c r="A2762">
        <f t="shared" si="394"/>
        <v>2761</v>
      </c>
      <c r="B2762" s="1">
        <v>11846</v>
      </c>
      <c r="C2762" s="2">
        <v>40288</v>
      </c>
      <c r="D2762" s="1" t="s">
        <v>13</v>
      </c>
      <c r="E2762" s="1" t="str">
        <f t="shared" si="387"/>
        <v>*</v>
      </c>
      <c r="F2762" s="1" t="str">
        <f t="shared" si="388"/>
        <v>*</v>
      </c>
      <c r="G2762" s="1" t="str">
        <f t="shared" si="389"/>
        <v>*</v>
      </c>
      <c r="J2762" s="1" t="str">
        <f t="shared" si="390"/>
        <v>*</v>
      </c>
      <c r="P2762" s="1">
        <v>28</v>
      </c>
      <c r="Q2762" s="1">
        <f t="shared" si="395"/>
        <v>3.5000000000000003E-2</v>
      </c>
      <c r="T2762" s="4">
        <v>707.44</v>
      </c>
      <c r="U2762" s="9">
        <f t="shared" si="391"/>
        <v>0</v>
      </c>
      <c r="V2762" s="4">
        <f t="shared" si="392"/>
        <v>25.265714285714289</v>
      </c>
      <c r="W2762" s="1" t="s">
        <v>14</v>
      </c>
      <c r="X2762" s="1">
        <v>8.7899999999999991</v>
      </c>
      <c r="Y2762" s="4">
        <f t="shared" si="393"/>
        <v>716.23</v>
      </c>
      <c r="Z2762" s="1" t="s">
        <v>46</v>
      </c>
      <c r="AA2762" s="1" t="s">
        <v>28</v>
      </c>
      <c r="AB2762" s="1" t="s">
        <v>29</v>
      </c>
      <c r="AC2762" s="1" t="s">
        <v>55</v>
      </c>
      <c r="AD2762" s="1" t="s">
        <v>19</v>
      </c>
      <c r="AE2762" s="2">
        <v>40295</v>
      </c>
    </row>
    <row r="2763" spans="1:31" x14ac:dyDescent="0.25">
      <c r="A2763">
        <f t="shared" si="394"/>
        <v>2762</v>
      </c>
      <c r="B2763" s="1">
        <v>57281</v>
      </c>
      <c r="C2763" s="2">
        <v>40288</v>
      </c>
      <c r="D2763" s="1" t="s">
        <v>20</v>
      </c>
      <c r="E2763" s="1" t="str">
        <f t="shared" si="387"/>
        <v>*</v>
      </c>
      <c r="F2763" s="1" t="str">
        <f t="shared" si="388"/>
        <v>**</v>
      </c>
      <c r="G2763" s="1" t="str">
        <f t="shared" si="389"/>
        <v>**</v>
      </c>
      <c r="J2763" s="1" t="str">
        <f t="shared" si="390"/>
        <v>**</v>
      </c>
      <c r="P2763" s="1">
        <v>26</v>
      </c>
      <c r="Q2763" s="1">
        <f t="shared" si="395"/>
        <v>3.5000000000000003E-2</v>
      </c>
      <c r="T2763" s="4">
        <v>561.66</v>
      </c>
      <c r="U2763" s="9">
        <f t="shared" si="391"/>
        <v>0</v>
      </c>
      <c r="V2763" s="4">
        <f t="shared" si="392"/>
        <v>21.60230769230769</v>
      </c>
      <c r="W2763" s="1" t="s">
        <v>21</v>
      </c>
      <c r="X2763" s="1">
        <v>15.1</v>
      </c>
      <c r="Y2763" s="4">
        <f t="shared" si="393"/>
        <v>576.76</v>
      </c>
      <c r="Z2763" s="1" t="s">
        <v>46</v>
      </c>
      <c r="AA2763" s="1" t="s">
        <v>28</v>
      </c>
      <c r="AB2763" s="1" t="s">
        <v>29</v>
      </c>
      <c r="AC2763" s="1" t="s">
        <v>43</v>
      </c>
      <c r="AD2763" s="1" t="s">
        <v>19</v>
      </c>
      <c r="AE2763" s="2">
        <v>40288</v>
      </c>
    </row>
    <row r="2764" spans="1:31" x14ac:dyDescent="0.25">
      <c r="A2764">
        <f t="shared" si="394"/>
        <v>2763</v>
      </c>
      <c r="B2764" s="1">
        <v>11841</v>
      </c>
      <c r="C2764" s="2">
        <v>40288</v>
      </c>
      <c r="D2764" s="1" t="s">
        <v>36</v>
      </c>
      <c r="E2764" s="1" t="str">
        <f t="shared" si="387"/>
        <v>*</v>
      </c>
      <c r="F2764" s="1" t="str">
        <f t="shared" si="388"/>
        <v>*</v>
      </c>
      <c r="G2764" s="1" t="str">
        <f t="shared" si="389"/>
        <v>*</v>
      </c>
      <c r="J2764" s="1" t="str">
        <f t="shared" si="390"/>
        <v>*</v>
      </c>
      <c r="P2764" s="1">
        <v>46</v>
      </c>
      <c r="Q2764" s="1">
        <f t="shared" si="395"/>
        <v>0.05</v>
      </c>
      <c r="T2764" s="4">
        <v>533.25</v>
      </c>
      <c r="U2764" s="9">
        <f t="shared" si="391"/>
        <v>0</v>
      </c>
      <c r="V2764" s="4">
        <f t="shared" si="392"/>
        <v>11.592391304347826</v>
      </c>
      <c r="W2764" s="1" t="s">
        <v>21</v>
      </c>
      <c r="X2764" s="1">
        <v>5.81</v>
      </c>
      <c r="Y2764" s="4">
        <f t="shared" si="393"/>
        <v>539.05999999999995</v>
      </c>
      <c r="Z2764" s="1" t="s">
        <v>22</v>
      </c>
      <c r="AA2764" s="1" t="s">
        <v>28</v>
      </c>
      <c r="AB2764" s="1" t="s">
        <v>29</v>
      </c>
      <c r="AC2764" s="1" t="s">
        <v>30</v>
      </c>
      <c r="AD2764" s="1" t="s">
        <v>41</v>
      </c>
      <c r="AE2764" s="2">
        <v>40288</v>
      </c>
    </row>
    <row r="2765" spans="1:31" x14ac:dyDescent="0.25">
      <c r="A2765">
        <f t="shared" si="394"/>
        <v>2764</v>
      </c>
      <c r="B2765" s="1">
        <v>38117</v>
      </c>
      <c r="C2765" s="2">
        <v>40288</v>
      </c>
      <c r="D2765" s="1" t="s">
        <v>13</v>
      </c>
      <c r="E2765" s="1" t="str">
        <f t="shared" si="387"/>
        <v>*</v>
      </c>
      <c r="F2765" s="1" t="str">
        <f t="shared" si="388"/>
        <v>*</v>
      </c>
      <c r="G2765" s="1" t="str">
        <f t="shared" si="389"/>
        <v>*</v>
      </c>
      <c r="J2765" s="1" t="str">
        <f t="shared" si="390"/>
        <v>*</v>
      </c>
      <c r="P2765" s="1">
        <v>28</v>
      </c>
      <c r="Q2765" s="1">
        <f t="shared" si="395"/>
        <v>3.5000000000000003E-2</v>
      </c>
      <c r="T2765" s="4">
        <v>481.27</v>
      </c>
      <c r="U2765" s="9">
        <f t="shared" si="391"/>
        <v>0</v>
      </c>
      <c r="V2765" s="4">
        <f t="shared" si="392"/>
        <v>17.188214285714285</v>
      </c>
      <c r="W2765" s="1" t="s">
        <v>21</v>
      </c>
      <c r="X2765" s="1">
        <v>11.25</v>
      </c>
      <c r="Y2765" s="4">
        <f t="shared" si="393"/>
        <v>492.52</v>
      </c>
      <c r="Z2765" s="1" t="s">
        <v>22</v>
      </c>
      <c r="AA2765" s="1" t="s">
        <v>37</v>
      </c>
      <c r="AB2765" s="1" t="s">
        <v>29</v>
      </c>
      <c r="AC2765" s="1" t="s">
        <v>55</v>
      </c>
      <c r="AD2765" s="1" t="s">
        <v>19</v>
      </c>
      <c r="AE2765" s="2">
        <v>40293</v>
      </c>
    </row>
    <row r="2766" spans="1:31" x14ac:dyDescent="0.25">
      <c r="A2766">
        <f t="shared" si="394"/>
        <v>2765</v>
      </c>
      <c r="B2766" s="1">
        <v>40068</v>
      </c>
      <c r="C2766" s="2">
        <v>40288</v>
      </c>
      <c r="D2766" s="1" t="s">
        <v>13</v>
      </c>
      <c r="E2766" s="1" t="str">
        <f t="shared" si="387"/>
        <v>*</v>
      </c>
      <c r="F2766" s="1" t="str">
        <f t="shared" si="388"/>
        <v>*</v>
      </c>
      <c r="G2766" s="1" t="str">
        <f t="shared" si="389"/>
        <v>*</v>
      </c>
      <c r="J2766" s="1" t="str">
        <f t="shared" si="390"/>
        <v>*</v>
      </c>
      <c r="P2766" s="1">
        <v>1</v>
      </c>
      <c r="Q2766" s="1">
        <f t="shared" si="395"/>
        <v>0.01</v>
      </c>
      <c r="T2766" s="4">
        <v>200.38</v>
      </c>
      <c r="U2766" s="9">
        <f t="shared" si="391"/>
        <v>0</v>
      </c>
      <c r="V2766" s="4">
        <f t="shared" si="392"/>
        <v>200.38</v>
      </c>
      <c r="W2766" s="1" t="s">
        <v>33</v>
      </c>
      <c r="X2766" s="1">
        <v>30</v>
      </c>
      <c r="Y2766" s="4">
        <f t="shared" si="393"/>
        <v>230.38</v>
      </c>
      <c r="Z2766" s="1" t="s">
        <v>15</v>
      </c>
      <c r="AA2766" s="1" t="s">
        <v>37</v>
      </c>
      <c r="AB2766" s="1" t="s">
        <v>17</v>
      </c>
      <c r="AC2766" s="1" t="s">
        <v>34</v>
      </c>
      <c r="AD2766" s="1" t="s">
        <v>35</v>
      </c>
      <c r="AE2766" s="2">
        <v>40290</v>
      </c>
    </row>
    <row r="2767" spans="1:31" x14ac:dyDescent="0.25">
      <c r="A2767">
        <f t="shared" si="394"/>
        <v>2766</v>
      </c>
      <c r="B2767" s="1">
        <v>40068</v>
      </c>
      <c r="C2767" s="2">
        <v>40288</v>
      </c>
      <c r="D2767" s="1" t="s">
        <v>13</v>
      </c>
      <c r="E2767" s="1" t="str">
        <f t="shared" si="387"/>
        <v>*</v>
      </c>
      <c r="F2767" s="1" t="str">
        <f t="shared" si="388"/>
        <v>*</v>
      </c>
      <c r="G2767" s="1" t="str">
        <f t="shared" si="389"/>
        <v>*</v>
      </c>
      <c r="J2767" s="1" t="str">
        <f t="shared" si="390"/>
        <v>*</v>
      </c>
      <c r="P2767" s="1">
        <v>2</v>
      </c>
      <c r="Q2767" s="1">
        <f t="shared" si="395"/>
        <v>0.01</v>
      </c>
      <c r="T2767" s="4">
        <v>128.52000000000001</v>
      </c>
      <c r="U2767" s="9">
        <f t="shared" si="391"/>
        <v>0</v>
      </c>
      <c r="V2767" s="4">
        <f t="shared" si="392"/>
        <v>64.260000000000005</v>
      </c>
      <c r="W2767" s="1" t="s">
        <v>21</v>
      </c>
      <c r="X2767" s="1">
        <v>6.88</v>
      </c>
      <c r="Y2767" s="4">
        <f t="shared" si="393"/>
        <v>135.4</v>
      </c>
      <c r="Z2767" s="1" t="s">
        <v>15</v>
      </c>
      <c r="AA2767" s="1" t="s">
        <v>37</v>
      </c>
      <c r="AB2767" s="1" t="s">
        <v>29</v>
      </c>
      <c r="AC2767" s="1" t="s">
        <v>55</v>
      </c>
      <c r="AD2767" s="1" t="s">
        <v>19</v>
      </c>
      <c r="AE2767" s="2">
        <v>40292</v>
      </c>
    </row>
    <row r="2768" spans="1:31" x14ac:dyDescent="0.25">
      <c r="A2768">
        <f t="shared" si="394"/>
        <v>2767</v>
      </c>
      <c r="B2768" s="1">
        <v>9895</v>
      </c>
      <c r="C2768" s="2">
        <v>40288</v>
      </c>
      <c r="D2768" s="1" t="s">
        <v>13</v>
      </c>
      <c r="E2768" s="1" t="str">
        <f t="shared" si="387"/>
        <v>*</v>
      </c>
      <c r="F2768" s="1" t="str">
        <f t="shared" si="388"/>
        <v>*</v>
      </c>
      <c r="G2768" s="1" t="str">
        <f t="shared" si="389"/>
        <v>*</v>
      </c>
      <c r="J2768" s="1" t="str">
        <f t="shared" si="390"/>
        <v>*</v>
      </c>
      <c r="P2768" s="1">
        <v>9</v>
      </c>
      <c r="Q2768" s="1">
        <f t="shared" si="395"/>
        <v>0.01</v>
      </c>
      <c r="T2768" s="4">
        <v>54.79</v>
      </c>
      <c r="U2768" s="9">
        <f t="shared" si="391"/>
        <v>0</v>
      </c>
      <c r="V2768" s="4">
        <f t="shared" si="392"/>
        <v>6.0877777777777773</v>
      </c>
      <c r="W2768" s="1" t="s">
        <v>21</v>
      </c>
      <c r="X2768" s="1">
        <v>2.27</v>
      </c>
      <c r="Y2768" s="4">
        <f t="shared" si="393"/>
        <v>57.06</v>
      </c>
      <c r="Z2768" s="1" t="s">
        <v>46</v>
      </c>
      <c r="AA2768" s="1" t="s">
        <v>23</v>
      </c>
      <c r="AB2768" s="1" t="s">
        <v>29</v>
      </c>
      <c r="AC2768" s="1" t="s">
        <v>30</v>
      </c>
      <c r="AD2768" s="1" t="s">
        <v>31</v>
      </c>
      <c r="AE2768" s="2">
        <v>40292</v>
      </c>
    </row>
    <row r="2769" spans="1:31" x14ac:dyDescent="0.25">
      <c r="A2769">
        <f t="shared" si="394"/>
        <v>2768</v>
      </c>
      <c r="B2769" s="1">
        <v>45412</v>
      </c>
      <c r="C2769" s="2">
        <v>40290</v>
      </c>
      <c r="D2769" s="1" t="s">
        <v>36</v>
      </c>
      <c r="E2769" s="1" t="str">
        <f t="shared" si="387"/>
        <v>*</v>
      </c>
      <c r="F2769" s="1" t="str">
        <f t="shared" si="388"/>
        <v>*</v>
      </c>
      <c r="G2769" s="1" t="str">
        <f t="shared" si="389"/>
        <v>*</v>
      </c>
      <c r="J2769" s="1" t="str">
        <f t="shared" si="390"/>
        <v>*</v>
      </c>
      <c r="P2769" s="1">
        <v>20</v>
      </c>
      <c r="Q2769" s="1">
        <f t="shared" si="395"/>
        <v>3.5000000000000003E-2</v>
      </c>
      <c r="T2769" s="4">
        <v>586.61900000000003</v>
      </c>
      <c r="U2769" s="9">
        <f t="shared" si="391"/>
        <v>0</v>
      </c>
      <c r="V2769" s="4">
        <f t="shared" si="392"/>
        <v>29.330950000000001</v>
      </c>
      <c r="W2769" s="1" t="s">
        <v>21</v>
      </c>
      <c r="X2769" s="1">
        <v>1.1000000000000001</v>
      </c>
      <c r="Y2769" s="4">
        <f t="shared" si="393"/>
        <v>587.71900000000005</v>
      </c>
      <c r="Z2769" s="1" t="s">
        <v>49</v>
      </c>
      <c r="AA2769" s="1" t="s">
        <v>28</v>
      </c>
      <c r="AB2769" s="1" t="s">
        <v>24</v>
      </c>
      <c r="AC2769" s="1" t="s">
        <v>25</v>
      </c>
      <c r="AD2769" s="1" t="s">
        <v>19</v>
      </c>
      <c r="AE2769" s="2">
        <v>40291</v>
      </c>
    </row>
    <row r="2770" spans="1:31" x14ac:dyDescent="0.25">
      <c r="A2770">
        <f t="shared" si="394"/>
        <v>2769</v>
      </c>
      <c r="B2770" s="1">
        <v>27687</v>
      </c>
      <c r="C2770" s="2">
        <v>40290</v>
      </c>
      <c r="D2770" s="1" t="s">
        <v>36</v>
      </c>
      <c r="E2770" s="1" t="str">
        <f t="shared" si="387"/>
        <v>*</v>
      </c>
      <c r="F2770" s="1" t="str">
        <f t="shared" si="388"/>
        <v>*</v>
      </c>
      <c r="G2770" s="1" t="str">
        <f t="shared" si="389"/>
        <v>*</v>
      </c>
      <c r="J2770" s="1" t="str">
        <f t="shared" si="390"/>
        <v>*</v>
      </c>
      <c r="P2770" s="1">
        <v>38</v>
      </c>
      <c r="Q2770" s="1">
        <f t="shared" si="395"/>
        <v>0.04</v>
      </c>
      <c r="T2770" s="4">
        <v>251.3</v>
      </c>
      <c r="U2770" s="9">
        <f t="shared" si="391"/>
        <v>0</v>
      </c>
      <c r="V2770" s="4">
        <f t="shared" si="392"/>
        <v>6.6131578947368421</v>
      </c>
      <c r="W2770" s="1" t="s">
        <v>21</v>
      </c>
      <c r="X2770" s="1">
        <v>6.05</v>
      </c>
      <c r="Y2770" s="4">
        <f t="shared" si="393"/>
        <v>257.35000000000002</v>
      </c>
      <c r="Z2770" s="1" t="s">
        <v>49</v>
      </c>
      <c r="AA2770" s="1" t="s">
        <v>37</v>
      </c>
      <c r="AB2770" s="1" t="s">
        <v>29</v>
      </c>
      <c r="AC2770" s="1" t="s">
        <v>43</v>
      </c>
      <c r="AD2770" s="1" t="s">
        <v>19</v>
      </c>
      <c r="AE2770" s="2">
        <v>40292</v>
      </c>
    </row>
    <row r="2771" spans="1:31" x14ac:dyDescent="0.25">
      <c r="A2771">
        <f t="shared" si="394"/>
        <v>2770</v>
      </c>
      <c r="B2771" s="1">
        <v>35142</v>
      </c>
      <c r="C2771" s="2">
        <v>40290</v>
      </c>
      <c r="D2771" s="1" t="s">
        <v>13</v>
      </c>
      <c r="E2771" s="1" t="str">
        <f t="shared" si="387"/>
        <v>*</v>
      </c>
      <c r="F2771" s="1" t="str">
        <f t="shared" si="388"/>
        <v>*</v>
      </c>
      <c r="G2771" s="1" t="str">
        <f t="shared" si="389"/>
        <v>*</v>
      </c>
      <c r="J2771" s="1" t="str">
        <f t="shared" si="390"/>
        <v>*</v>
      </c>
      <c r="P2771" s="1">
        <v>11</v>
      </c>
      <c r="Q2771" s="1">
        <f t="shared" si="395"/>
        <v>0.02</v>
      </c>
      <c r="T2771" s="4">
        <v>231.27</v>
      </c>
      <c r="U2771" s="9">
        <f t="shared" si="391"/>
        <v>0</v>
      </c>
      <c r="V2771" s="4">
        <f t="shared" si="392"/>
        <v>21.024545454545457</v>
      </c>
      <c r="W2771" s="1" t="s">
        <v>21</v>
      </c>
      <c r="X2771" s="1">
        <v>6.67</v>
      </c>
      <c r="Y2771" s="4">
        <f t="shared" si="393"/>
        <v>237.94</v>
      </c>
      <c r="Z2771" s="1" t="s">
        <v>22</v>
      </c>
      <c r="AA2771" s="1" t="s">
        <v>28</v>
      </c>
      <c r="AB2771" s="1" t="s">
        <v>17</v>
      </c>
      <c r="AC2771" s="1" t="s">
        <v>18</v>
      </c>
      <c r="AD2771" s="1" t="s">
        <v>41</v>
      </c>
      <c r="AE2771" s="2">
        <v>40292</v>
      </c>
    </row>
    <row r="2772" spans="1:31" x14ac:dyDescent="0.25">
      <c r="A2772">
        <f t="shared" si="394"/>
        <v>2771</v>
      </c>
      <c r="B2772" s="1">
        <v>13088</v>
      </c>
      <c r="C2772" s="2">
        <v>40290</v>
      </c>
      <c r="D2772" s="1" t="s">
        <v>27</v>
      </c>
      <c r="E2772" s="1" t="str">
        <f t="shared" si="387"/>
        <v>*</v>
      </c>
      <c r="F2772" s="1" t="str">
        <f t="shared" si="388"/>
        <v>*</v>
      </c>
      <c r="G2772" s="1" t="str">
        <f t="shared" si="389"/>
        <v>*</v>
      </c>
      <c r="J2772" s="1" t="str">
        <f t="shared" si="390"/>
        <v>*</v>
      </c>
      <c r="P2772" s="1">
        <v>46</v>
      </c>
      <c r="Q2772" s="1">
        <f t="shared" si="395"/>
        <v>0.05</v>
      </c>
      <c r="T2772" s="4">
        <v>187.92</v>
      </c>
      <c r="U2772" s="9">
        <f t="shared" si="391"/>
        <v>0</v>
      </c>
      <c r="V2772" s="4">
        <f t="shared" si="392"/>
        <v>4.0852173913043472</v>
      </c>
      <c r="W2772" s="1" t="s">
        <v>21</v>
      </c>
      <c r="X2772" s="1">
        <v>49</v>
      </c>
      <c r="Y2772" s="4">
        <f t="shared" si="393"/>
        <v>236.92</v>
      </c>
      <c r="Z2772" s="1" t="s">
        <v>22</v>
      </c>
      <c r="AA2772" s="1" t="s">
        <v>28</v>
      </c>
      <c r="AB2772" s="1" t="s">
        <v>29</v>
      </c>
      <c r="AC2772" s="1" t="s">
        <v>63</v>
      </c>
      <c r="AD2772" s="1" t="s">
        <v>48</v>
      </c>
      <c r="AE2772" s="2">
        <v>40292</v>
      </c>
    </row>
    <row r="2773" spans="1:31" x14ac:dyDescent="0.25">
      <c r="A2773">
        <f t="shared" si="394"/>
        <v>2772</v>
      </c>
      <c r="B2773" s="1">
        <v>13347</v>
      </c>
      <c r="C2773" s="2">
        <v>40291</v>
      </c>
      <c r="D2773" s="1" t="s">
        <v>27</v>
      </c>
      <c r="E2773" s="1" t="str">
        <f t="shared" si="387"/>
        <v>*</v>
      </c>
      <c r="F2773" s="1" t="str">
        <f t="shared" si="388"/>
        <v>*</v>
      </c>
      <c r="G2773" s="1" t="str">
        <f t="shared" si="389"/>
        <v>*</v>
      </c>
      <c r="J2773" s="1" t="str">
        <f t="shared" si="390"/>
        <v>*</v>
      </c>
      <c r="P2773" s="1">
        <v>24</v>
      </c>
      <c r="Q2773" s="1">
        <f t="shared" si="395"/>
        <v>3.5000000000000003E-2</v>
      </c>
      <c r="T2773" s="4">
        <v>104.89</v>
      </c>
      <c r="U2773" s="9">
        <f t="shared" si="391"/>
        <v>0</v>
      </c>
      <c r="V2773" s="4">
        <f t="shared" si="392"/>
        <v>4.3704166666666664</v>
      </c>
      <c r="W2773" s="1" t="s">
        <v>14</v>
      </c>
      <c r="X2773" s="1">
        <v>1.49</v>
      </c>
      <c r="Y2773" s="4">
        <f t="shared" si="393"/>
        <v>106.38</v>
      </c>
      <c r="Z2773" s="1" t="s">
        <v>44</v>
      </c>
      <c r="AA2773" s="1" t="s">
        <v>16</v>
      </c>
      <c r="AB2773" s="1" t="s">
        <v>29</v>
      </c>
      <c r="AC2773" s="1" t="s">
        <v>43</v>
      </c>
      <c r="AD2773" s="1" t="s">
        <v>19</v>
      </c>
      <c r="AE2773" s="2">
        <v>40292</v>
      </c>
    </row>
    <row r="2774" spans="1:31" x14ac:dyDescent="0.25">
      <c r="A2774">
        <f t="shared" si="394"/>
        <v>2773</v>
      </c>
      <c r="B2774" s="1">
        <v>58854</v>
      </c>
      <c r="C2774" s="2">
        <v>40292</v>
      </c>
      <c r="D2774" s="1" t="s">
        <v>32</v>
      </c>
      <c r="E2774" s="1" t="str">
        <f t="shared" si="387"/>
        <v>***</v>
      </c>
      <c r="F2774" s="1" t="str">
        <f t="shared" si="388"/>
        <v>***</v>
      </c>
      <c r="G2774" s="1" t="str">
        <f t="shared" si="389"/>
        <v>***</v>
      </c>
      <c r="J2774" s="1" t="str">
        <f t="shared" si="390"/>
        <v>***</v>
      </c>
      <c r="P2774" s="1">
        <v>35</v>
      </c>
      <c r="Q2774" s="1">
        <f t="shared" si="395"/>
        <v>0.04</v>
      </c>
      <c r="T2774" s="4">
        <v>6130.9</v>
      </c>
      <c r="U2774" s="9">
        <f t="shared" si="391"/>
        <v>1</v>
      </c>
      <c r="V2774" s="4">
        <f t="shared" si="392"/>
        <v>175.16857142857143</v>
      </c>
      <c r="W2774" s="1" t="s">
        <v>33</v>
      </c>
      <c r="X2774" s="1">
        <v>35.89</v>
      </c>
      <c r="Y2774" s="4">
        <f t="shared" si="393"/>
        <v>6166.79</v>
      </c>
      <c r="Z2774" s="1" t="s">
        <v>44</v>
      </c>
      <c r="AA2774" s="1" t="s">
        <v>28</v>
      </c>
      <c r="AB2774" s="1" t="s">
        <v>17</v>
      </c>
      <c r="AC2774" s="1" t="s">
        <v>62</v>
      </c>
      <c r="AD2774" s="1" t="s">
        <v>59</v>
      </c>
      <c r="AE2774" s="2">
        <v>40293</v>
      </c>
    </row>
    <row r="2775" spans="1:31" x14ac:dyDescent="0.25">
      <c r="A2775">
        <f t="shared" si="394"/>
        <v>2774</v>
      </c>
      <c r="B2775" s="1">
        <v>58854</v>
      </c>
      <c r="C2775" s="2">
        <v>40292</v>
      </c>
      <c r="D2775" s="1" t="s">
        <v>32</v>
      </c>
      <c r="E2775" s="1" t="str">
        <f t="shared" si="387"/>
        <v>***</v>
      </c>
      <c r="F2775" s="1" t="str">
        <f t="shared" si="388"/>
        <v>***</v>
      </c>
      <c r="G2775" s="1" t="str">
        <f t="shared" si="389"/>
        <v>***</v>
      </c>
      <c r="J2775" s="1" t="str">
        <f t="shared" si="390"/>
        <v>***</v>
      </c>
      <c r="P2775" s="1">
        <v>10</v>
      </c>
      <c r="Q2775" s="1">
        <f t="shared" si="395"/>
        <v>0.02</v>
      </c>
      <c r="T2775" s="4">
        <v>193.20500000000001</v>
      </c>
      <c r="U2775" s="9">
        <f t="shared" si="391"/>
        <v>0</v>
      </c>
      <c r="V2775" s="4">
        <f t="shared" si="392"/>
        <v>19.320500000000003</v>
      </c>
      <c r="W2775" s="1" t="s">
        <v>21</v>
      </c>
      <c r="X2775" s="1">
        <v>4.8099999999999996</v>
      </c>
      <c r="Y2775" s="4">
        <f t="shared" si="393"/>
        <v>198.01500000000001</v>
      </c>
      <c r="Z2775" s="1" t="s">
        <v>44</v>
      </c>
      <c r="AA2775" s="1" t="s">
        <v>28</v>
      </c>
      <c r="AB2775" s="1" t="s">
        <v>24</v>
      </c>
      <c r="AC2775" s="1" t="s">
        <v>25</v>
      </c>
      <c r="AD2775" s="1" t="s">
        <v>26</v>
      </c>
      <c r="AE2775" s="2">
        <v>40294</v>
      </c>
    </row>
    <row r="2776" spans="1:31" x14ac:dyDescent="0.25">
      <c r="A2776">
        <f t="shared" si="394"/>
        <v>2775</v>
      </c>
      <c r="B2776" s="1">
        <v>1058</v>
      </c>
      <c r="C2776" s="2">
        <v>40293</v>
      </c>
      <c r="D2776" s="1" t="s">
        <v>36</v>
      </c>
      <c r="E2776" s="1" t="str">
        <f t="shared" si="387"/>
        <v>*</v>
      </c>
      <c r="F2776" s="1" t="str">
        <f t="shared" si="388"/>
        <v>*</v>
      </c>
      <c r="G2776" s="1" t="str">
        <f t="shared" si="389"/>
        <v>*</v>
      </c>
      <c r="J2776" s="1" t="str">
        <f t="shared" si="390"/>
        <v>*</v>
      </c>
      <c r="P2776" s="1">
        <v>3</v>
      </c>
      <c r="Q2776" s="1">
        <f t="shared" si="395"/>
        <v>0.01</v>
      </c>
      <c r="T2776" s="4">
        <v>469.43799999999999</v>
      </c>
      <c r="U2776" s="9">
        <f t="shared" si="391"/>
        <v>0</v>
      </c>
      <c r="V2776" s="4">
        <f t="shared" si="392"/>
        <v>156.47933333333333</v>
      </c>
      <c r="W2776" s="1" t="s">
        <v>21</v>
      </c>
      <c r="X2776" s="1">
        <v>8.99</v>
      </c>
      <c r="Y2776" s="4">
        <f t="shared" si="393"/>
        <v>478.428</v>
      </c>
      <c r="Z2776" s="1" t="s">
        <v>54</v>
      </c>
      <c r="AA2776" s="1" t="s">
        <v>23</v>
      </c>
      <c r="AB2776" s="1" t="s">
        <v>24</v>
      </c>
      <c r="AC2776" s="1" t="s">
        <v>25</v>
      </c>
      <c r="AD2776" s="1" t="s">
        <v>19</v>
      </c>
      <c r="AE2776" s="2">
        <v>40294</v>
      </c>
    </row>
    <row r="2777" spans="1:31" x14ac:dyDescent="0.25">
      <c r="A2777">
        <f t="shared" si="394"/>
        <v>2776</v>
      </c>
      <c r="B2777" s="1">
        <v>47461</v>
      </c>
      <c r="C2777" s="2">
        <v>40293</v>
      </c>
      <c r="D2777" s="1" t="s">
        <v>20</v>
      </c>
      <c r="E2777" s="1" t="str">
        <f t="shared" si="387"/>
        <v>*</v>
      </c>
      <c r="F2777" s="1" t="str">
        <f t="shared" si="388"/>
        <v>**</v>
      </c>
      <c r="G2777" s="1" t="str">
        <f t="shared" si="389"/>
        <v>**</v>
      </c>
      <c r="J2777" s="1" t="str">
        <f t="shared" si="390"/>
        <v>**</v>
      </c>
      <c r="P2777" s="1">
        <v>45</v>
      </c>
      <c r="Q2777" s="1">
        <f t="shared" si="395"/>
        <v>0.05</v>
      </c>
      <c r="T2777" s="4">
        <v>322.8</v>
      </c>
      <c r="U2777" s="9">
        <f t="shared" si="391"/>
        <v>0</v>
      </c>
      <c r="V2777" s="4">
        <f t="shared" si="392"/>
        <v>7.1733333333333338</v>
      </c>
      <c r="W2777" s="1" t="s">
        <v>21</v>
      </c>
      <c r="X2777" s="1">
        <v>2.35</v>
      </c>
      <c r="Y2777" s="4">
        <f t="shared" si="393"/>
        <v>325.15000000000003</v>
      </c>
      <c r="Z2777" s="1" t="s">
        <v>15</v>
      </c>
      <c r="AA2777" s="1" t="s">
        <v>23</v>
      </c>
      <c r="AB2777" s="1" t="s">
        <v>29</v>
      </c>
      <c r="AC2777" s="1" t="s">
        <v>30</v>
      </c>
      <c r="AD2777" s="1" t="s">
        <v>31</v>
      </c>
      <c r="AE2777" s="2">
        <v>40295</v>
      </c>
    </row>
    <row r="2778" spans="1:31" x14ac:dyDescent="0.25">
      <c r="A2778">
        <f t="shared" si="394"/>
        <v>2777</v>
      </c>
      <c r="B2778" s="1">
        <v>47461</v>
      </c>
      <c r="C2778" s="2">
        <v>40293</v>
      </c>
      <c r="D2778" s="1" t="s">
        <v>20</v>
      </c>
      <c r="E2778" s="1" t="str">
        <f t="shared" si="387"/>
        <v>*</v>
      </c>
      <c r="F2778" s="1" t="str">
        <f t="shared" si="388"/>
        <v>**</v>
      </c>
      <c r="G2778" s="1" t="str">
        <f t="shared" si="389"/>
        <v>**</v>
      </c>
      <c r="J2778" s="1" t="str">
        <f t="shared" si="390"/>
        <v>**</v>
      </c>
      <c r="P2778" s="1">
        <v>39</v>
      </c>
      <c r="Q2778" s="1">
        <f t="shared" si="395"/>
        <v>0.04</v>
      </c>
      <c r="T2778" s="4">
        <v>318.27999999999997</v>
      </c>
      <c r="U2778" s="9">
        <f t="shared" si="391"/>
        <v>0</v>
      </c>
      <c r="V2778" s="4">
        <f t="shared" si="392"/>
        <v>8.1610256410256401</v>
      </c>
      <c r="W2778" s="1" t="s">
        <v>21</v>
      </c>
      <c r="X2778" s="1">
        <v>1.69</v>
      </c>
      <c r="Y2778" s="4">
        <f t="shared" si="393"/>
        <v>319.96999999999997</v>
      </c>
      <c r="Z2778" s="1" t="s">
        <v>15</v>
      </c>
      <c r="AA2778" s="1" t="s">
        <v>23</v>
      </c>
      <c r="AB2778" s="1" t="s">
        <v>29</v>
      </c>
      <c r="AC2778" s="1" t="s">
        <v>40</v>
      </c>
      <c r="AD2778" s="1" t="s">
        <v>31</v>
      </c>
      <c r="AE2778" s="2">
        <v>40294</v>
      </c>
    </row>
    <row r="2779" spans="1:31" x14ac:dyDescent="0.25">
      <c r="A2779">
        <f t="shared" si="394"/>
        <v>2778</v>
      </c>
      <c r="B2779" s="1">
        <v>47461</v>
      </c>
      <c r="C2779" s="2">
        <v>40293</v>
      </c>
      <c r="D2779" s="1" t="s">
        <v>20</v>
      </c>
      <c r="E2779" s="1" t="str">
        <f t="shared" si="387"/>
        <v>*</v>
      </c>
      <c r="F2779" s="1" t="str">
        <f t="shared" si="388"/>
        <v>**</v>
      </c>
      <c r="G2779" s="1" t="str">
        <f t="shared" si="389"/>
        <v>**</v>
      </c>
      <c r="J2779" s="1" t="str">
        <f t="shared" si="390"/>
        <v>**</v>
      </c>
      <c r="P2779" s="1">
        <v>34</v>
      </c>
      <c r="Q2779" s="1">
        <f t="shared" si="395"/>
        <v>0.04</v>
      </c>
      <c r="T2779" s="4">
        <v>289.52999999999997</v>
      </c>
      <c r="U2779" s="9">
        <f t="shared" si="391"/>
        <v>0</v>
      </c>
      <c r="V2779" s="4">
        <f t="shared" si="392"/>
        <v>8.5155882352941177</v>
      </c>
      <c r="W2779" s="1" t="s">
        <v>14</v>
      </c>
      <c r="X2779" s="1">
        <v>2.99</v>
      </c>
      <c r="Y2779" s="4">
        <f t="shared" si="393"/>
        <v>292.52</v>
      </c>
      <c r="Z2779" s="1" t="s">
        <v>15</v>
      </c>
      <c r="AA2779" s="1" t="s">
        <v>23</v>
      </c>
      <c r="AB2779" s="1" t="s">
        <v>29</v>
      </c>
      <c r="AC2779" s="1" t="s">
        <v>43</v>
      </c>
      <c r="AD2779" s="1" t="s">
        <v>19</v>
      </c>
      <c r="AE2779" s="2">
        <v>40294</v>
      </c>
    </row>
    <row r="2780" spans="1:31" x14ac:dyDescent="0.25">
      <c r="A2780">
        <f t="shared" si="394"/>
        <v>2779</v>
      </c>
      <c r="B2780" s="1">
        <v>47175</v>
      </c>
      <c r="C2780" s="2">
        <v>40293</v>
      </c>
      <c r="D2780" s="1" t="s">
        <v>27</v>
      </c>
      <c r="E2780" s="1" t="str">
        <f t="shared" si="387"/>
        <v>*</v>
      </c>
      <c r="F2780" s="1" t="str">
        <f t="shared" si="388"/>
        <v>*</v>
      </c>
      <c r="G2780" s="1" t="str">
        <f t="shared" si="389"/>
        <v>*</v>
      </c>
      <c r="J2780" s="1" t="str">
        <f t="shared" si="390"/>
        <v>*</v>
      </c>
      <c r="P2780" s="1">
        <v>40</v>
      </c>
      <c r="Q2780" s="1">
        <f t="shared" si="395"/>
        <v>0.05</v>
      </c>
      <c r="T2780" s="4">
        <v>70.45</v>
      </c>
      <c r="U2780" s="9">
        <f t="shared" si="391"/>
        <v>0</v>
      </c>
      <c r="V2780" s="4">
        <f t="shared" si="392"/>
        <v>1.76125</v>
      </c>
      <c r="W2780" s="1" t="s">
        <v>21</v>
      </c>
      <c r="X2780" s="1">
        <v>1</v>
      </c>
      <c r="Y2780" s="4">
        <f t="shared" si="393"/>
        <v>71.45</v>
      </c>
      <c r="Z2780" s="1" t="s">
        <v>49</v>
      </c>
      <c r="AA2780" s="1" t="s">
        <v>28</v>
      </c>
      <c r="AB2780" s="1" t="s">
        <v>29</v>
      </c>
      <c r="AC2780" s="1" t="s">
        <v>30</v>
      </c>
      <c r="AD2780" s="1" t="s">
        <v>31</v>
      </c>
      <c r="AE2780" s="2">
        <v>40294</v>
      </c>
    </row>
    <row r="2781" spans="1:31" x14ac:dyDescent="0.25">
      <c r="A2781">
        <f t="shared" si="394"/>
        <v>2780</v>
      </c>
      <c r="B2781" s="1">
        <v>1383</v>
      </c>
      <c r="C2781" s="2">
        <v>40294</v>
      </c>
      <c r="D2781" s="1" t="s">
        <v>20</v>
      </c>
      <c r="E2781" s="1" t="str">
        <f t="shared" si="387"/>
        <v>*</v>
      </c>
      <c r="F2781" s="1" t="str">
        <f t="shared" si="388"/>
        <v>**</v>
      </c>
      <c r="G2781" s="1" t="str">
        <f t="shared" si="389"/>
        <v>**</v>
      </c>
      <c r="J2781" s="1" t="str">
        <f t="shared" si="390"/>
        <v>**</v>
      </c>
      <c r="P2781" s="1">
        <v>43</v>
      </c>
      <c r="Q2781" s="1">
        <f t="shared" si="395"/>
        <v>0.05</v>
      </c>
      <c r="T2781" s="4">
        <v>17129.97</v>
      </c>
      <c r="U2781" s="9">
        <f t="shared" si="391"/>
        <v>1</v>
      </c>
      <c r="V2781" s="4">
        <f t="shared" si="392"/>
        <v>398.37139534883721</v>
      </c>
      <c r="W2781" s="1" t="s">
        <v>21</v>
      </c>
      <c r="X2781" s="1">
        <v>11.37</v>
      </c>
      <c r="Y2781" s="4">
        <f t="shared" si="393"/>
        <v>17141.34</v>
      </c>
      <c r="Z2781" s="1" t="s">
        <v>46</v>
      </c>
      <c r="AA2781" s="1" t="s">
        <v>16</v>
      </c>
      <c r="AB2781" s="1" t="s">
        <v>29</v>
      </c>
      <c r="AC2781" s="1" t="s">
        <v>55</v>
      </c>
      <c r="AD2781" s="1" t="s">
        <v>19</v>
      </c>
      <c r="AE2781" s="2">
        <v>40295</v>
      </c>
    </row>
    <row r="2782" spans="1:31" x14ac:dyDescent="0.25">
      <c r="A2782">
        <f t="shared" si="394"/>
        <v>2781</v>
      </c>
      <c r="B2782" s="1">
        <v>49989</v>
      </c>
      <c r="C2782" s="2">
        <v>40294</v>
      </c>
      <c r="D2782" s="1" t="s">
        <v>27</v>
      </c>
      <c r="E2782" s="1" t="str">
        <f t="shared" si="387"/>
        <v>*</v>
      </c>
      <c r="F2782" s="1" t="str">
        <f t="shared" si="388"/>
        <v>*</v>
      </c>
      <c r="G2782" s="1" t="str">
        <f t="shared" si="389"/>
        <v>*</v>
      </c>
      <c r="J2782" s="1" t="str">
        <f t="shared" si="390"/>
        <v>*</v>
      </c>
      <c r="P2782" s="1">
        <v>6</v>
      </c>
      <c r="Q2782" s="1">
        <f t="shared" si="395"/>
        <v>0.01</v>
      </c>
      <c r="T2782" s="4">
        <v>1854.94</v>
      </c>
      <c r="U2782" s="9">
        <f t="shared" si="391"/>
        <v>1</v>
      </c>
      <c r="V2782" s="4">
        <f t="shared" si="392"/>
        <v>309.15666666666669</v>
      </c>
      <c r="W2782" s="1" t="s">
        <v>21</v>
      </c>
      <c r="X2782" s="1">
        <v>7.18</v>
      </c>
      <c r="Y2782" s="4">
        <f t="shared" si="393"/>
        <v>1862.1200000000001</v>
      </c>
      <c r="Z2782" s="1" t="s">
        <v>22</v>
      </c>
      <c r="AA2782" s="1" t="s">
        <v>23</v>
      </c>
      <c r="AB2782" s="1" t="s">
        <v>24</v>
      </c>
      <c r="AC2782" s="1" t="s">
        <v>38</v>
      </c>
      <c r="AD2782" s="1" t="s">
        <v>19</v>
      </c>
      <c r="AE2782" s="2">
        <v>40295</v>
      </c>
    </row>
    <row r="2783" spans="1:31" x14ac:dyDescent="0.25">
      <c r="A2783">
        <f t="shared" si="394"/>
        <v>2782</v>
      </c>
      <c r="B2783" s="1">
        <v>46624</v>
      </c>
      <c r="C2783" s="2">
        <v>40294</v>
      </c>
      <c r="D2783" s="1" t="s">
        <v>27</v>
      </c>
      <c r="E2783" s="1" t="str">
        <f t="shared" si="387"/>
        <v>*</v>
      </c>
      <c r="F2783" s="1" t="str">
        <f t="shared" si="388"/>
        <v>*</v>
      </c>
      <c r="G2783" s="1" t="str">
        <f t="shared" si="389"/>
        <v>*</v>
      </c>
      <c r="J2783" s="1" t="str">
        <f t="shared" si="390"/>
        <v>*</v>
      </c>
      <c r="P2783" s="1">
        <v>28</v>
      </c>
      <c r="Q2783" s="1">
        <f t="shared" si="395"/>
        <v>3.5000000000000003E-2</v>
      </c>
      <c r="T2783" s="4">
        <v>110.2</v>
      </c>
      <c r="U2783" s="9">
        <f t="shared" si="391"/>
        <v>0</v>
      </c>
      <c r="V2783" s="4">
        <f t="shared" si="392"/>
        <v>3.9357142857142859</v>
      </c>
      <c r="W2783" s="1" t="s">
        <v>21</v>
      </c>
      <c r="X2783" s="1">
        <v>0.5</v>
      </c>
      <c r="Y2783" s="4">
        <f t="shared" si="393"/>
        <v>110.7</v>
      </c>
      <c r="Z2783" s="1" t="s">
        <v>51</v>
      </c>
      <c r="AA2783" s="1" t="s">
        <v>37</v>
      </c>
      <c r="AB2783" s="1" t="s">
        <v>29</v>
      </c>
      <c r="AC2783" s="1" t="s">
        <v>58</v>
      </c>
      <c r="AD2783" s="1" t="s">
        <v>19</v>
      </c>
      <c r="AE2783" s="2">
        <v>40295</v>
      </c>
    </row>
    <row r="2784" spans="1:31" x14ac:dyDescent="0.25">
      <c r="A2784">
        <f t="shared" si="394"/>
        <v>2783</v>
      </c>
      <c r="B2784" s="1">
        <v>46624</v>
      </c>
      <c r="C2784" s="2">
        <v>40294</v>
      </c>
      <c r="D2784" s="1" t="s">
        <v>27</v>
      </c>
      <c r="E2784" s="1" t="str">
        <f t="shared" si="387"/>
        <v>*</v>
      </c>
      <c r="F2784" s="1" t="str">
        <f t="shared" si="388"/>
        <v>*</v>
      </c>
      <c r="G2784" s="1" t="str">
        <f t="shared" si="389"/>
        <v>*</v>
      </c>
      <c r="J2784" s="1" t="str">
        <f t="shared" si="390"/>
        <v>*</v>
      </c>
      <c r="P2784" s="1">
        <v>12</v>
      </c>
      <c r="Q2784" s="1">
        <f t="shared" si="395"/>
        <v>0.02</v>
      </c>
      <c r="T2784" s="4">
        <v>54.86</v>
      </c>
      <c r="U2784" s="9">
        <f t="shared" si="391"/>
        <v>0</v>
      </c>
      <c r="V2784" s="4">
        <f t="shared" si="392"/>
        <v>4.5716666666666663</v>
      </c>
      <c r="W2784" s="1" t="s">
        <v>21</v>
      </c>
      <c r="X2784" s="1">
        <v>6.72</v>
      </c>
      <c r="Y2784" s="4">
        <f t="shared" si="393"/>
        <v>61.58</v>
      </c>
      <c r="Z2784" s="1" t="s">
        <v>51</v>
      </c>
      <c r="AA2784" s="1" t="s">
        <v>37</v>
      </c>
      <c r="AB2784" s="1" t="s">
        <v>29</v>
      </c>
      <c r="AC2784" s="1" t="s">
        <v>40</v>
      </c>
      <c r="AD2784" s="1" t="s">
        <v>19</v>
      </c>
      <c r="AE2784" s="2">
        <v>40296</v>
      </c>
    </row>
    <row r="2785" spans="1:31" x14ac:dyDescent="0.25">
      <c r="A2785">
        <f t="shared" si="394"/>
        <v>2784</v>
      </c>
      <c r="B2785" s="1">
        <v>28512</v>
      </c>
      <c r="C2785" s="2">
        <v>40295</v>
      </c>
      <c r="D2785" s="1" t="s">
        <v>36</v>
      </c>
      <c r="E2785" s="1" t="str">
        <f t="shared" si="387"/>
        <v>*</v>
      </c>
      <c r="F2785" s="1" t="str">
        <f t="shared" si="388"/>
        <v>*</v>
      </c>
      <c r="G2785" s="1" t="str">
        <f t="shared" si="389"/>
        <v>*</v>
      </c>
      <c r="J2785" s="1" t="str">
        <f t="shared" si="390"/>
        <v>*</v>
      </c>
      <c r="P2785" s="1">
        <v>18</v>
      </c>
      <c r="Q2785" s="1">
        <f t="shared" si="395"/>
        <v>0.02</v>
      </c>
      <c r="T2785" s="4">
        <v>7168.15</v>
      </c>
      <c r="U2785" s="9">
        <f t="shared" si="391"/>
        <v>1</v>
      </c>
      <c r="V2785" s="4">
        <f t="shared" si="392"/>
        <v>398.23055555555555</v>
      </c>
      <c r="W2785" s="1" t="s">
        <v>21</v>
      </c>
      <c r="X2785" s="1">
        <v>19.989999999999998</v>
      </c>
      <c r="Y2785" s="4">
        <f t="shared" si="393"/>
        <v>7188.1399999999994</v>
      </c>
      <c r="Z2785" s="1" t="s">
        <v>49</v>
      </c>
      <c r="AA2785" s="1" t="s">
        <v>28</v>
      </c>
      <c r="AB2785" s="1" t="s">
        <v>29</v>
      </c>
      <c r="AC2785" s="1" t="s">
        <v>55</v>
      </c>
      <c r="AD2785" s="1" t="s">
        <v>19</v>
      </c>
      <c r="AE2785" s="2">
        <v>40297</v>
      </c>
    </row>
    <row r="2786" spans="1:31" x14ac:dyDescent="0.25">
      <c r="A2786">
        <f t="shared" si="394"/>
        <v>2785</v>
      </c>
      <c r="B2786" s="1">
        <v>28643</v>
      </c>
      <c r="C2786" s="2">
        <v>40295</v>
      </c>
      <c r="D2786" s="1" t="s">
        <v>27</v>
      </c>
      <c r="E2786" s="1" t="str">
        <f t="shared" si="387"/>
        <v>*</v>
      </c>
      <c r="F2786" s="1" t="str">
        <f t="shared" si="388"/>
        <v>*</v>
      </c>
      <c r="G2786" s="1" t="str">
        <f t="shared" si="389"/>
        <v>*</v>
      </c>
      <c r="J2786" s="1" t="str">
        <f t="shared" si="390"/>
        <v>*</v>
      </c>
      <c r="P2786" s="1">
        <v>16</v>
      </c>
      <c r="Q2786" s="1">
        <f t="shared" si="395"/>
        <v>0.02</v>
      </c>
      <c r="T2786" s="4">
        <v>659.5</v>
      </c>
      <c r="U2786" s="9">
        <f t="shared" si="391"/>
        <v>0</v>
      </c>
      <c r="V2786" s="4">
        <f t="shared" si="392"/>
        <v>41.21875</v>
      </c>
      <c r="W2786" s="1" t="s">
        <v>21</v>
      </c>
      <c r="X2786" s="1">
        <v>2.99</v>
      </c>
      <c r="Y2786" s="4">
        <f t="shared" si="393"/>
        <v>662.49</v>
      </c>
      <c r="Z2786" s="1" t="s">
        <v>42</v>
      </c>
      <c r="AA2786" s="1" t="s">
        <v>16</v>
      </c>
      <c r="AB2786" s="1" t="s">
        <v>29</v>
      </c>
      <c r="AC2786" s="1" t="s">
        <v>43</v>
      </c>
      <c r="AD2786" s="1" t="s">
        <v>19</v>
      </c>
      <c r="AE2786" s="2">
        <v>40296</v>
      </c>
    </row>
    <row r="2787" spans="1:31" x14ac:dyDescent="0.25">
      <c r="A2787">
        <f t="shared" si="394"/>
        <v>2786</v>
      </c>
      <c r="B2787" s="1">
        <v>28512</v>
      </c>
      <c r="C2787" s="2">
        <v>40295</v>
      </c>
      <c r="D2787" s="1" t="s">
        <v>36</v>
      </c>
      <c r="E2787" s="1" t="str">
        <f t="shared" si="387"/>
        <v>*</v>
      </c>
      <c r="F2787" s="1" t="str">
        <f t="shared" si="388"/>
        <v>*</v>
      </c>
      <c r="G2787" s="1" t="str">
        <f t="shared" si="389"/>
        <v>*</v>
      </c>
      <c r="J2787" s="1" t="str">
        <f t="shared" si="390"/>
        <v>*</v>
      </c>
      <c r="P2787" s="1">
        <v>11</v>
      </c>
      <c r="Q2787" s="1">
        <f t="shared" si="395"/>
        <v>0.02</v>
      </c>
      <c r="T2787" s="4">
        <v>323.91000000000003</v>
      </c>
      <c r="U2787" s="9">
        <f t="shared" si="391"/>
        <v>0</v>
      </c>
      <c r="V2787" s="4">
        <f t="shared" si="392"/>
        <v>29.446363636363639</v>
      </c>
      <c r="W2787" s="1" t="s">
        <v>21</v>
      </c>
      <c r="X2787" s="1">
        <v>4</v>
      </c>
      <c r="Y2787" s="4">
        <f t="shared" si="393"/>
        <v>327.91</v>
      </c>
      <c r="Z2787" s="1" t="s">
        <v>49</v>
      </c>
      <c r="AA2787" s="1" t="s">
        <v>28</v>
      </c>
      <c r="AB2787" s="1" t="s">
        <v>24</v>
      </c>
      <c r="AC2787" s="1" t="s">
        <v>38</v>
      </c>
      <c r="AD2787" s="1" t="s">
        <v>19</v>
      </c>
      <c r="AE2787" s="2">
        <v>40296</v>
      </c>
    </row>
    <row r="2788" spans="1:31" x14ac:dyDescent="0.25">
      <c r="A2788">
        <f t="shared" si="394"/>
        <v>2787</v>
      </c>
      <c r="B2788" s="1">
        <v>28512</v>
      </c>
      <c r="C2788" s="2">
        <v>40295</v>
      </c>
      <c r="D2788" s="1" t="s">
        <v>36</v>
      </c>
      <c r="E2788" s="1" t="str">
        <f t="shared" si="387"/>
        <v>*</v>
      </c>
      <c r="F2788" s="1" t="str">
        <f t="shared" si="388"/>
        <v>*</v>
      </c>
      <c r="G2788" s="1" t="str">
        <f t="shared" si="389"/>
        <v>*</v>
      </c>
      <c r="J2788" s="1" t="str">
        <f t="shared" si="390"/>
        <v>*</v>
      </c>
      <c r="P2788" s="1">
        <v>10</v>
      </c>
      <c r="Q2788" s="1">
        <f t="shared" si="395"/>
        <v>0.02</v>
      </c>
      <c r="T2788" s="4">
        <v>185.59</v>
      </c>
      <c r="U2788" s="9">
        <f t="shared" si="391"/>
        <v>0</v>
      </c>
      <c r="V2788" s="4">
        <f t="shared" si="392"/>
        <v>18.559000000000001</v>
      </c>
      <c r="W2788" s="1" t="s">
        <v>21</v>
      </c>
      <c r="X2788" s="1">
        <v>5.77</v>
      </c>
      <c r="Y2788" s="4">
        <f t="shared" si="393"/>
        <v>191.36</v>
      </c>
      <c r="Z2788" s="1" t="s">
        <v>49</v>
      </c>
      <c r="AA2788" s="1" t="s">
        <v>28</v>
      </c>
      <c r="AB2788" s="1" t="s">
        <v>29</v>
      </c>
      <c r="AC2788" s="1" t="s">
        <v>40</v>
      </c>
      <c r="AD2788" s="1" t="s">
        <v>19</v>
      </c>
      <c r="AE2788" s="2">
        <v>40297</v>
      </c>
    </row>
    <row r="2789" spans="1:31" x14ac:dyDescent="0.25">
      <c r="A2789">
        <f t="shared" si="394"/>
        <v>2788</v>
      </c>
      <c r="B2789" s="1">
        <v>17090</v>
      </c>
      <c r="C2789" s="2">
        <v>40296</v>
      </c>
      <c r="D2789" s="1" t="s">
        <v>13</v>
      </c>
      <c r="E2789" s="1" t="str">
        <f t="shared" si="387"/>
        <v>*</v>
      </c>
      <c r="F2789" s="1" t="str">
        <f t="shared" si="388"/>
        <v>*</v>
      </c>
      <c r="G2789" s="1" t="str">
        <f t="shared" si="389"/>
        <v>*</v>
      </c>
      <c r="J2789" s="1" t="str">
        <f t="shared" si="390"/>
        <v>*</v>
      </c>
      <c r="P2789" s="1">
        <v>30</v>
      </c>
      <c r="Q2789" s="1">
        <f t="shared" si="395"/>
        <v>0.04</v>
      </c>
      <c r="T2789" s="4">
        <v>4177.5200000000004</v>
      </c>
      <c r="U2789" s="9">
        <f t="shared" si="391"/>
        <v>1</v>
      </c>
      <c r="V2789" s="4">
        <f t="shared" si="392"/>
        <v>139.25066666666669</v>
      </c>
      <c r="W2789" s="1" t="s">
        <v>33</v>
      </c>
      <c r="X2789" s="1">
        <v>36.090000000000003</v>
      </c>
      <c r="Y2789" s="4">
        <f t="shared" si="393"/>
        <v>4213.6100000000006</v>
      </c>
      <c r="Z2789" s="1" t="s">
        <v>50</v>
      </c>
      <c r="AA2789" s="1" t="s">
        <v>28</v>
      </c>
      <c r="AB2789" s="1" t="s">
        <v>17</v>
      </c>
      <c r="AC2789" s="1" t="s">
        <v>62</v>
      </c>
      <c r="AD2789" s="1" t="s">
        <v>59</v>
      </c>
      <c r="AE2789" s="2">
        <v>40298</v>
      </c>
    </row>
    <row r="2790" spans="1:31" x14ac:dyDescent="0.25">
      <c r="A2790">
        <f t="shared" si="394"/>
        <v>2789</v>
      </c>
      <c r="B2790" s="1">
        <v>17090</v>
      </c>
      <c r="C2790" s="2">
        <v>40296</v>
      </c>
      <c r="D2790" s="1" t="s">
        <v>13</v>
      </c>
      <c r="E2790" s="1" t="str">
        <f t="shared" si="387"/>
        <v>*</v>
      </c>
      <c r="F2790" s="1" t="str">
        <f t="shared" si="388"/>
        <v>*</v>
      </c>
      <c r="G2790" s="1" t="str">
        <f t="shared" si="389"/>
        <v>*</v>
      </c>
      <c r="J2790" s="1" t="str">
        <f t="shared" si="390"/>
        <v>*</v>
      </c>
      <c r="P2790" s="1">
        <v>26</v>
      </c>
      <c r="Q2790" s="1">
        <f t="shared" si="395"/>
        <v>3.5000000000000003E-2</v>
      </c>
      <c r="T2790" s="4">
        <v>3351.08</v>
      </c>
      <c r="U2790" s="9">
        <f t="shared" si="391"/>
        <v>1</v>
      </c>
      <c r="V2790" s="4">
        <f t="shared" si="392"/>
        <v>128.8876923076923</v>
      </c>
      <c r="W2790" s="1" t="s">
        <v>33</v>
      </c>
      <c r="X2790" s="1">
        <v>70.2</v>
      </c>
      <c r="Y2790" s="4">
        <f t="shared" si="393"/>
        <v>3421.2799999999997</v>
      </c>
      <c r="Z2790" s="1" t="s">
        <v>50</v>
      </c>
      <c r="AA2790" s="1" t="s">
        <v>28</v>
      </c>
      <c r="AB2790" s="1" t="s">
        <v>17</v>
      </c>
      <c r="AC2790" s="1" t="s">
        <v>34</v>
      </c>
      <c r="AD2790" s="1" t="s">
        <v>35</v>
      </c>
      <c r="AE2790" s="2">
        <v>40301</v>
      </c>
    </row>
    <row r="2791" spans="1:31" x14ac:dyDescent="0.25">
      <c r="A2791">
        <f t="shared" si="394"/>
        <v>2790</v>
      </c>
      <c r="B2791" s="1">
        <v>40678</v>
      </c>
      <c r="C2791" s="2">
        <v>40296</v>
      </c>
      <c r="D2791" s="1" t="s">
        <v>13</v>
      </c>
      <c r="E2791" s="1" t="str">
        <f t="shared" si="387"/>
        <v>*</v>
      </c>
      <c r="F2791" s="1" t="str">
        <f t="shared" si="388"/>
        <v>*</v>
      </c>
      <c r="G2791" s="1" t="str">
        <f t="shared" si="389"/>
        <v>*</v>
      </c>
      <c r="J2791" s="1" t="str">
        <f t="shared" si="390"/>
        <v>*</v>
      </c>
      <c r="P2791" s="1">
        <v>42</v>
      </c>
      <c r="Q2791" s="1">
        <f t="shared" si="395"/>
        <v>0.05</v>
      </c>
      <c r="T2791" s="4">
        <v>2753.07</v>
      </c>
      <c r="U2791" s="9">
        <f t="shared" si="391"/>
        <v>1</v>
      </c>
      <c r="V2791" s="4">
        <f t="shared" si="392"/>
        <v>65.549285714285716</v>
      </c>
      <c r="W2791" s="1" t="s">
        <v>21</v>
      </c>
      <c r="X2791" s="1">
        <v>19.989999999999998</v>
      </c>
      <c r="Y2791" s="4">
        <f t="shared" si="393"/>
        <v>2773.06</v>
      </c>
      <c r="Z2791" s="1" t="s">
        <v>46</v>
      </c>
      <c r="AA2791" s="1" t="s">
        <v>37</v>
      </c>
      <c r="AB2791" s="1" t="s">
        <v>29</v>
      </c>
      <c r="AC2791" s="1" t="s">
        <v>43</v>
      </c>
      <c r="AD2791" s="1" t="s">
        <v>19</v>
      </c>
      <c r="AE2791" s="2">
        <v>40303</v>
      </c>
    </row>
    <row r="2792" spans="1:31" x14ac:dyDescent="0.25">
      <c r="A2792">
        <f t="shared" si="394"/>
        <v>2791</v>
      </c>
      <c r="B2792" s="1">
        <v>14854</v>
      </c>
      <c r="C2792" s="2">
        <v>40296</v>
      </c>
      <c r="D2792" s="1" t="s">
        <v>13</v>
      </c>
      <c r="E2792" s="1" t="str">
        <f t="shared" si="387"/>
        <v>*</v>
      </c>
      <c r="F2792" s="1" t="str">
        <f t="shared" si="388"/>
        <v>*</v>
      </c>
      <c r="G2792" s="1" t="str">
        <f t="shared" si="389"/>
        <v>*</v>
      </c>
      <c r="J2792" s="1" t="str">
        <f t="shared" si="390"/>
        <v>*</v>
      </c>
      <c r="P2792" s="1">
        <v>24</v>
      </c>
      <c r="Q2792" s="1">
        <f t="shared" si="395"/>
        <v>3.5000000000000003E-2</v>
      </c>
      <c r="T2792" s="4">
        <v>391.23</v>
      </c>
      <c r="U2792" s="9">
        <f t="shared" si="391"/>
        <v>0</v>
      </c>
      <c r="V2792" s="4">
        <f t="shared" si="392"/>
        <v>16.30125</v>
      </c>
      <c r="W2792" s="1" t="s">
        <v>21</v>
      </c>
      <c r="X2792" s="1">
        <v>6.25</v>
      </c>
      <c r="Y2792" s="4">
        <f t="shared" si="393"/>
        <v>397.48</v>
      </c>
      <c r="Z2792" s="1" t="s">
        <v>22</v>
      </c>
      <c r="AA2792" s="1" t="s">
        <v>28</v>
      </c>
      <c r="AB2792" s="1" t="s">
        <v>29</v>
      </c>
      <c r="AC2792" s="1" t="s">
        <v>55</v>
      </c>
      <c r="AD2792" s="1" t="s">
        <v>19</v>
      </c>
      <c r="AE2792" s="2">
        <v>40300</v>
      </c>
    </row>
    <row r="2793" spans="1:31" x14ac:dyDescent="0.25">
      <c r="A2793">
        <f t="shared" si="394"/>
        <v>2792</v>
      </c>
      <c r="B2793" s="1">
        <v>38850</v>
      </c>
      <c r="C2793" s="2">
        <v>40297</v>
      </c>
      <c r="D2793" s="1" t="s">
        <v>36</v>
      </c>
      <c r="E2793" s="1" t="str">
        <f t="shared" si="387"/>
        <v>*</v>
      </c>
      <c r="F2793" s="1" t="str">
        <f t="shared" si="388"/>
        <v>*</v>
      </c>
      <c r="G2793" s="1" t="str">
        <f t="shared" si="389"/>
        <v>*</v>
      </c>
      <c r="J2793" s="1" t="str">
        <f t="shared" si="390"/>
        <v>*</v>
      </c>
      <c r="P2793" s="1">
        <v>34</v>
      </c>
      <c r="Q2793" s="1">
        <f t="shared" si="395"/>
        <v>0.04</v>
      </c>
      <c r="T2793" s="4">
        <v>12570.74</v>
      </c>
      <c r="U2793" s="9">
        <f t="shared" si="391"/>
        <v>1</v>
      </c>
      <c r="V2793" s="4">
        <f t="shared" si="392"/>
        <v>369.72764705882355</v>
      </c>
      <c r="W2793" s="1" t="s">
        <v>33</v>
      </c>
      <c r="X2793" s="1">
        <v>40.19</v>
      </c>
      <c r="Y2793" s="4">
        <f t="shared" si="393"/>
        <v>12610.93</v>
      </c>
      <c r="Z2793" s="1" t="s">
        <v>15</v>
      </c>
      <c r="AA2793" s="1" t="s">
        <v>37</v>
      </c>
      <c r="AB2793" s="1" t="s">
        <v>17</v>
      </c>
      <c r="AC2793" s="1" t="s">
        <v>52</v>
      </c>
      <c r="AD2793" s="1" t="s">
        <v>59</v>
      </c>
      <c r="AE2793" s="2">
        <v>40299</v>
      </c>
    </row>
    <row r="2794" spans="1:31" x14ac:dyDescent="0.25">
      <c r="A2794">
        <f t="shared" si="394"/>
        <v>2793</v>
      </c>
      <c r="B2794" s="1">
        <v>21319</v>
      </c>
      <c r="C2794" s="2">
        <v>40297</v>
      </c>
      <c r="D2794" s="1" t="s">
        <v>36</v>
      </c>
      <c r="E2794" s="1" t="str">
        <f t="shared" si="387"/>
        <v>*</v>
      </c>
      <c r="F2794" s="1" t="str">
        <f t="shared" si="388"/>
        <v>*</v>
      </c>
      <c r="G2794" s="1" t="str">
        <f t="shared" si="389"/>
        <v>*</v>
      </c>
      <c r="J2794" s="1" t="str">
        <f t="shared" si="390"/>
        <v>*</v>
      </c>
      <c r="P2794" s="1">
        <v>5</v>
      </c>
      <c r="Q2794" s="1">
        <f t="shared" si="395"/>
        <v>0.01</v>
      </c>
      <c r="T2794" s="4">
        <v>2361.1</v>
      </c>
      <c r="U2794" s="9">
        <f t="shared" si="391"/>
        <v>1</v>
      </c>
      <c r="V2794" s="4">
        <f t="shared" si="392"/>
        <v>472.21999999999997</v>
      </c>
      <c r="W2794" s="1" t="s">
        <v>33</v>
      </c>
      <c r="X2794" s="1">
        <v>49</v>
      </c>
      <c r="Y2794" s="4">
        <f t="shared" si="393"/>
        <v>2410.1</v>
      </c>
      <c r="Z2794" s="1" t="s">
        <v>53</v>
      </c>
      <c r="AA2794" s="1" t="s">
        <v>16</v>
      </c>
      <c r="AB2794" s="1" t="s">
        <v>24</v>
      </c>
      <c r="AC2794" s="1" t="s">
        <v>47</v>
      </c>
      <c r="AD2794" s="1" t="s">
        <v>35</v>
      </c>
      <c r="AE2794" s="2">
        <v>40298</v>
      </c>
    </row>
    <row r="2795" spans="1:31" x14ac:dyDescent="0.25">
      <c r="A2795">
        <f t="shared" si="394"/>
        <v>2794</v>
      </c>
      <c r="B2795" s="1">
        <v>21319</v>
      </c>
      <c r="C2795" s="2">
        <v>40297</v>
      </c>
      <c r="D2795" s="1" t="s">
        <v>36</v>
      </c>
      <c r="E2795" s="1" t="str">
        <f t="shared" si="387"/>
        <v>*</v>
      </c>
      <c r="F2795" s="1" t="str">
        <f t="shared" si="388"/>
        <v>*</v>
      </c>
      <c r="G2795" s="1" t="str">
        <f t="shared" si="389"/>
        <v>*</v>
      </c>
      <c r="J2795" s="1" t="str">
        <f t="shared" si="390"/>
        <v>*</v>
      </c>
      <c r="P2795" s="1">
        <v>42</v>
      </c>
      <c r="Q2795" s="1">
        <f t="shared" si="395"/>
        <v>0.05</v>
      </c>
      <c r="T2795" s="4">
        <v>1060.3399999999999</v>
      </c>
      <c r="U2795" s="9">
        <f t="shared" si="391"/>
        <v>1</v>
      </c>
      <c r="V2795" s="4">
        <f t="shared" si="392"/>
        <v>25.246190476190474</v>
      </c>
      <c r="W2795" s="1" t="s">
        <v>33</v>
      </c>
      <c r="X2795" s="1">
        <v>15.68</v>
      </c>
      <c r="Y2795" s="4">
        <f t="shared" si="393"/>
        <v>1076.02</v>
      </c>
      <c r="Z2795" s="1" t="s">
        <v>53</v>
      </c>
      <c r="AA2795" s="1" t="s">
        <v>16</v>
      </c>
      <c r="AB2795" s="1" t="s">
        <v>17</v>
      </c>
      <c r="AC2795" s="1" t="s">
        <v>18</v>
      </c>
      <c r="AD2795" s="1" t="s">
        <v>35</v>
      </c>
      <c r="AE2795" s="2">
        <v>40298</v>
      </c>
    </row>
    <row r="2796" spans="1:31" x14ac:dyDescent="0.25">
      <c r="A2796">
        <f t="shared" si="394"/>
        <v>2795</v>
      </c>
      <c r="B2796" s="1">
        <v>21319</v>
      </c>
      <c r="C2796" s="2">
        <v>40297</v>
      </c>
      <c r="D2796" s="1" t="s">
        <v>36</v>
      </c>
      <c r="E2796" s="1" t="str">
        <f t="shared" si="387"/>
        <v>*</v>
      </c>
      <c r="F2796" s="1" t="str">
        <f t="shared" si="388"/>
        <v>*</v>
      </c>
      <c r="G2796" s="1" t="str">
        <f t="shared" si="389"/>
        <v>*</v>
      </c>
      <c r="J2796" s="1" t="str">
        <f t="shared" si="390"/>
        <v>*</v>
      </c>
      <c r="P2796" s="1">
        <v>11</v>
      </c>
      <c r="Q2796" s="1">
        <f t="shared" si="395"/>
        <v>0.02</v>
      </c>
      <c r="T2796" s="4">
        <v>167.53</v>
      </c>
      <c r="U2796" s="9">
        <f t="shared" si="391"/>
        <v>0</v>
      </c>
      <c r="V2796" s="4">
        <f t="shared" si="392"/>
        <v>15.23</v>
      </c>
      <c r="W2796" s="1" t="s">
        <v>21</v>
      </c>
      <c r="X2796" s="1">
        <v>7.69</v>
      </c>
      <c r="Y2796" s="4">
        <f t="shared" si="393"/>
        <v>175.22</v>
      </c>
      <c r="Z2796" s="1" t="s">
        <v>53</v>
      </c>
      <c r="AA2796" s="1" t="s">
        <v>16</v>
      </c>
      <c r="AB2796" s="1" t="s">
        <v>29</v>
      </c>
      <c r="AC2796" s="1" t="s">
        <v>55</v>
      </c>
      <c r="AD2796" s="1" t="s">
        <v>19</v>
      </c>
      <c r="AE2796" s="2">
        <v>40300</v>
      </c>
    </row>
    <row r="2797" spans="1:31" x14ac:dyDescent="0.25">
      <c r="A2797">
        <f t="shared" si="394"/>
        <v>2796</v>
      </c>
      <c r="B2797" s="1">
        <v>33857</v>
      </c>
      <c r="C2797" s="2">
        <v>40297</v>
      </c>
      <c r="D2797" s="1" t="s">
        <v>32</v>
      </c>
      <c r="E2797" s="1" t="str">
        <f t="shared" si="387"/>
        <v>***</v>
      </c>
      <c r="F2797" s="1" t="str">
        <f t="shared" si="388"/>
        <v>***</v>
      </c>
      <c r="G2797" s="1" t="str">
        <f t="shared" si="389"/>
        <v>***</v>
      </c>
      <c r="J2797" s="1" t="str">
        <f t="shared" si="390"/>
        <v>***</v>
      </c>
      <c r="P2797" s="1">
        <v>18</v>
      </c>
      <c r="Q2797" s="1">
        <f t="shared" si="395"/>
        <v>0.02</v>
      </c>
      <c r="T2797" s="4">
        <v>130.16</v>
      </c>
      <c r="U2797" s="9">
        <f t="shared" si="391"/>
        <v>0</v>
      </c>
      <c r="V2797" s="4">
        <f t="shared" si="392"/>
        <v>7.2311111111111108</v>
      </c>
      <c r="W2797" s="1" t="s">
        <v>21</v>
      </c>
      <c r="X2797" s="1">
        <v>2.17</v>
      </c>
      <c r="Y2797" s="4">
        <f t="shared" si="393"/>
        <v>132.32999999999998</v>
      </c>
      <c r="Z2797" s="1" t="s">
        <v>51</v>
      </c>
      <c r="AA2797" s="1" t="s">
        <v>37</v>
      </c>
      <c r="AB2797" s="1" t="s">
        <v>29</v>
      </c>
      <c r="AC2797" s="1" t="s">
        <v>40</v>
      </c>
      <c r="AD2797" s="1" t="s">
        <v>31</v>
      </c>
      <c r="AE2797" s="2">
        <v>40298</v>
      </c>
    </row>
    <row r="2798" spans="1:31" x14ac:dyDescent="0.25">
      <c r="A2798">
        <f t="shared" si="394"/>
        <v>2797</v>
      </c>
      <c r="B2798" s="1">
        <v>5569</v>
      </c>
      <c r="C2798" s="2">
        <v>40297</v>
      </c>
      <c r="D2798" s="1" t="s">
        <v>27</v>
      </c>
      <c r="E2798" s="1" t="str">
        <f t="shared" si="387"/>
        <v>*</v>
      </c>
      <c r="F2798" s="1" t="str">
        <f t="shared" si="388"/>
        <v>*</v>
      </c>
      <c r="G2798" s="1" t="str">
        <f t="shared" si="389"/>
        <v>*</v>
      </c>
      <c r="J2798" s="1" t="str">
        <f t="shared" si="390"/>
        <v>*</v>
      </c>
      <c r="P2798" s="1">
        <v>12</v>
      </c>
      <c r="Q2798" s="1">
        <f t="shared" si="395"/>
        <v>0.02</v>
      </c>
      <c r="T2798" s="4">
        <v>118.97</v>
      </c>
      <c r="U2798" s="9">
        <f t="shared" si="391"/>
        <v>0</v>
      </c>
      <c r="V2798" s="4">
        <f t="shared" si="392"/>
        <v>9.9141666666666666</v>
      </c>
      <c r="W2798" s="1" t="s">
        <v>21</v>
      </c>
      <c r="X2798" s="1">
        <v>6.22</v>
      </c>
      <c r="Y2798" s="4">
        <f t="shared" si="393"/>
        <v>125.19</v>
      </c>
      <c r="Z2798" s="1" t="s">
        <v>60</v>
      </c>
      <c r="AA2798" s="1" t="s">
        <v>28</v>
      </c>
      <c r="AB2798" s="1" t="s">
        <v>17</v>
      </c>
      <c r="AC2798" s="1" t="s">
        <v>18</v>
      </c>
      <c r="AD2798" s="1" t="s">
        <v>19</v>
      </c>
      <c r="AE2798" s="2">
        <v>40299</v>
      </c>
    </row>
    <row r="2799" spans="1:31" x14ac:dyDescent="0.25">
      <c r="A2799">
        <f t="shared" si="394"/>
        <v>2798</v>
      </c>
      <c r="B2799" s="1">
        <v>23394</v>
      </c>
      <c r="C2799" s="2">
        <v>40297</v>
      </c>
      <c r="D2799" s="1" t="s">
        <v>20</v>
      </c>
      <c r="E2799" s="1" t="str">
        <f t="shared" si="387"/>
        <v>*</v>
      </c>
      <c r="F2799" s="1" t="str">
        <f t="shared" si="388"/>
        <v>**</v>
      </c>
      <c r="G2799" s="1" t="str">
        <f t="shared" si="389"/>
        <v>**</v>
      </c>
      <c r="J2799" s="1" t="str">
        <f t="shared" si="390"/>
        <v>**</v>
      </c>
      <c r="P2799" s="1">
        <v>45</v>
      </c>
      <c r="Q2799" s="1">
        <f t="shared" si="395"/>
        <v>0.05</v>
      </c>
      <c r="T2799" s="4">
        <v>101.57</v>
      </c>
      <c r="U2799" s="9">
        <f t="shared" si="391"/>
        <v>0</v>
      </c>
      <c r="V2799" s="4">
        <f t="shared" si="392"/>
        <v>2.2571111111111111</v>
      </c>
      <c r="W2799" s="1" t="s">
        <v>21</v>
      </c>
      <c r="X2799" s="1">
        <v>1.49</v>
      </c>
      <c r="Y2799" s="4">
        <f t="shared" si="393"/>
        <v>103.05999999999999</v>
      </c>
      <c r="Z2799" s="1" t="s">
        <v>22</v>
      </c>
      <c r="AA2799" s="1" t="s">
        <v>23</v>
      </c>
      <c r="AB2799" s="1" t="s">
        <v>29</v>
      </c>
      <c r="AC2799" s="1" t="s">
        <v>43</v>
      </c>
      <c r="AD2799" s="1" t="s">
        <v>19</v>
      </c>
      <c r="AE2799" s="2">
        <v>40298</v>
      </c>
    </row>
    <row r="2800" spans="1:31" x14ac:dyDescent="0.25">
      <c r="A2800">
        <f t="shared" si="394"/>
        <v>2799</v>
      </c>
      <c r="B2800" s="1">
        <v>28928</v>
      </c>
      <c r="C2800" s="2">
        <v>40298</v>
      </c>
      <c r="D2800" s="1" t="s">
        <v>13</v>
      </c>
      <c r="E2800" s="1" t="str">
        <f t="shared" si="387"/>
        <v>*</v>
      </c>
      <c r="F2800" s="1" t="str">
        <f t="shared" si="388"/>
        <v>*</v>
      </c>
      <c r="G2800" s="1" t="str">
        <f t="shared" si="389"/>
        <v>*</v>
      </c>
      <c r="J2800" s="1" t="str">
        <f t="shared" si="390"/>
        <v>*</v>
      </c>
      <c r="P2800" s="1">
        <v>22</v>
      </c>
      <c r="Q2800" s="1">
        <f t="shared" si="395"/>
        <v>3.5000000000000003E-2</v>
      </c>
      <c r="T2800" s="4">
        <v>5144.9399999999996</v>
      </c>
      <c r="U2800" s="9">
        <f t="shared" si="391"/>
        <v>1</v>
      </c>
      <c r="V2800" s="4">
        <f t="shared" si="392"/>
        <v>233.86090909090908</v>
      </c>
      <c r="W2800" s="1" t="s">
        <v>21</v>
      </c>
      <c r="X2800" s="1">
        <v>11.25</v>
      </c>
      <c r="Y2800" s="4">
        <f t="shared" si="393"/>
        <v>5156.1899999999996</v>
      </c>
      <c r="Z2800" s="1" t="s">
        <v>51</v>
      </c>
      <c r="AA2800" s="1" t="s">
        <v>28</v>
      </c>
      <c r="AB2800" s="1" t="s">
        <v>24</v>
      </c>
      <c r="AC2800" s="1" t="s">
        <v>38</v>
      </c>
      <c r="AD2800" s="1" t="s">
        <v>19</v>
      </c>
      <c r="AE2800" s="2">
        <v>40298</v>
      </c>
    </row>
    <row r="2801" spans="1:31" x14ac:dyDescent="0.25">
      <c r="A2801">
        <f t="shared" si="394"/>
        <v>2800</v>
      </c>
      <c r="B2801" s="1">
        <v>14855</v>
      </c>
      <c r="C2801" s="2">
        <v>40298</v>
      </c>
      <c r="D2801" s="1" t="s">
        <v>27</v>
      </c>
      <c r="E2801" s="1" t="str">
        <f t="shared" si="387"/>
        <v>*</v>
      </c>
      <c r="F2801" s="1" t="str">
        <f t="shared" si="388"/>
        <v>*</v>
      </c>
      <c r="G2801" s="1" t="str">
        <f t="shared" si="389"/>
        <v>*</v>
      </c>
      <c r="J2801" s="1" t="str">
        <f t="shared" si="390"/>
        <v>*</v>
      </c>
      <c r="P2801" s="1">
        <v>19</v>
      </c>
      <c r="Q2801" s="1">
        <f t="shared" si="395"/>
        <v>0.02</v>
      </c>
      <c r="T2801" s="4">
        <v>2557.5100000000002</v>
      </c>
      <c r="U2801" s="9">
        <f t="shared" si="391"/>
        <v>1</v>
      </c>
      <c r="V2801" s="4">
        <f t="shared" si="392"/>
        <v>134.60578947368421</v>
      </c>
      <c r="W2801" s="1" t="s">
        <v>33</v>
      </c>
      <c r="X2801" s="1">
        <v>51.94</v>
      </c>
      <c r="Y2801" s="4">
        <f t="shared" si="393"/>
        <v>2609.4500000000003</v>
      </c>
      <c r="Z2801" s="1" t="s">
        <v>51</v>
      </c>
      <c r="AA2801" s="1" t="s">
        <v>28</v>
      </c>
      <c r="AB2801" s="1" t="s">
        <v>17</v>
      </c>
      <c r="AC2801" s="1" t="s">
        <v>52</v>
      </c>
      <c r="AD2801" s="1" t="s">
        <v>59</v>
      </c>
      <c r="AE2801" s="2">
        <v>40300</v>
      </c>
    </row>
    <row r="2802" spans="1:31" x14ac:dyDescent="0.25">
      <c r="A2802">
        <f t="shared" si="394"/>
        <v>2801</v>
      </c>
      <c r="B2802" s="1">
        <v>28928</v>
      </c>
      <c r="C2802" s="2">
        <v>40298</v>
      </c>
      <c r="D2802" s="1" t="s">
        <v>13</v>
      </c>
      <c r="E2802" s="1" t="str">
        <f t="shared" si="387"/>
        <v>*</v>
      </c>
      <c r="F2802" s="1" t="str">
        <f t="shared" si="388"/>
        <v>*</v>
      </c>
      <c r="G2802" s="1" t="str">
        <f t="shared" si="389"/>
        <v>*</v>
      </c>
      <c r="J2802" s="1" t="str">
        <f t="shared" si="390"/>
        <v>*</v>
      </c>
      <c r="P2802" s="1">
        <v>46</v>
      </c>
      <c r="Q2802" s="1">
        <f t="shared" si="395"/>
        <v>0.05</v>
      </c>
      <c r="T2802" s="4">
        <v>1397.383</v>
      </c>
      <c r="U2802" s="9">
        <f t="shared" si="391"/>
        <v>1</v>
      </c>
      <c r="V2802" s="4">
        <f t="shared" si="392"/>
        <v>30.377891304347827</v>
      </c>
      <c r="W2802" s="1" t="s">
        <v>21</v>
      </c>
      <c r="X2802" s="1">
        <v>5</v>
      </c>
      <c r="Y2802" s="4">
        <f t="shared" si="393"/>
        <v>1402.383</v>
      </c>
      <c r="Z2802" s="1" t="s">
        <v>51</v>
      </c>
      <c r="AA2802" s="1" t="s">
        <v>28</v>
      </c>
      <c r="AB2802" s="1" t="s">
        <v>24</v>
      </c>
      <c r="AC2802" s="1" t="s">
        <v>25</v>
      </c>
      <c r="AD2802" s="1" t="s">
        <v>31</v>
      </c>
      <c r="AE2802" s="2">
        <v>40300</v>
      </c>
    </row>
    <row r="2803" spans="1:31" x14ac:dyDescent="0.25">
      <c r="A2803">
        <f t="shared" si="394"/>
        <v>2802</v>
      </c>
      <c r="B2803" s="1">
        <v>57766</v>
      </c>
      <c r="C2803" s="2">
        <v>40298</v>
      </c>
      <c r="D2803" s="1" t="s">
        <v>20</v>
      </c>
      <c r="E2803" s="1" t="str">
        <f t="shared" si="387"/>
        <v>*</v>
      </c>
      <c r="F2803" s="1" t="str">
        <f t="shared" si="388"/>
        <v>**</v>
      </c>
      <c r="G2803" s="1" t="str">
        <f t="shared" si="389"/>
        <v>**</v>
      </c>
      <c r="J2803" s="1" t="str">
        <f t="shared" si="390"/>
        <v>**</v>
      </c>
      <c r="P2803" s="1">
        <v>17</v>
      </c>
      <c r="Q2803" s="1">
        <f t="shared" si="395"/>
        <v>0.02</v>
      </c>
      <c r="T2803" s="4">
        <v>517.98</v>
      </c>
      <c r="U2803" s="9">
        <f t="shared" si="391"/>
        <v>0</v>
      </c>
      <c r="V2803" s="4">
        <f t="shared" si="392"/>
        <v>30.469411764705882</v>
      </c>
      <c r="W2803" s="1" t="s">
        <v>21</v>
      </c>
      <c r="X2803" s="1">
        <v>19.989999999999998</v>
      </c>
      <c r="Y2803" s="4">
        <f t="shared" si="393"/>
        <v>537.97</v>
      </c>
      <c r="Z2803" s="1" t="s">
        <v>46</v>
      </c>
      <c r="AA2803" s="1" t="s">
        <v>16</v>
      </c>
      <c r="AB2803" s="1" t="s">
        <v>29</v>
      </c>
      <c r="AC2803" s="1" t="s">
        <v>58</v>
      </c>
      <c r="AD2803" s="1" t="s">
        <v>19</v>
      </c>
      <c r="AE2803" s="2">
        <v>40301</v>
      </c>
    </row>
    <row r="2804" spans="1:31" x14ac:dyDescent="0.25">
      <c r="A2804">
        <f t="shared" si="394"/>
        <v>2803</v>
      </c>
      <c r="B2804" s="1">
        <v>28928</v>
      </c>
      <c r="C2804" s="2">
        <v>40298</v>
      </c>
      <c r="D2804" s="1" t="s">
        <v>13</v>
      </c>
      <c r="E2804" s="1" t="str">
        <f t="shared" si="387"/>
        <v>*</v>
      </c>
      <c r="F2804" s="1" t="str">
        <f t="shared" si="388"/>
        <v>*</v>
      </c>
      <c r="G2804" s="1" t="str">
        <f t="shared" si="389"/>
        <v>*</v>
      </c>
      <c r="J2804" s="1" t="str">
        <f t="shared" si="390"/>
        <v>*</v>
      </c>
      <c r="P2804" s="1">
        <v>3</v>
      </c>
      <c r="Q2804" s="1">
        <f t="shared" si="395"/>
        <v>0.01</v>
      </c>
      <c r="T2804" s="4">
        <v>185.16</v>
      </c>
      <c r="U2804" s="9">
        <f t="shared" si="391"/>
        <v>0</v>
      </c>
      <c r="V2804" s="4">
        <f t="shared" si="392"/>
        <v>61.72</v>
      </c>
      <c r="W2804" s="1" t="s">
        <v>21</v>
      </c>
      <c r="X2804" s="1">
        <v>3.99</v>
      </c>
      <c r="Y2804" s="4">
        <f t="shared" si="393"/>
        <v>189.15</v>
      </c>
      <c r="Z2804" s="1" t="s">
        <v>51</v>
      </c>
      <c r="AA2804" s="1" t="s">
        <v>28</v>
      </c>
      <c r="AB2804" s="1" t="s">
        <v>29</v>
      </c>
      <c r="AC2804" s="1" t="s">
        <v>63</v>
      </c>
      <c r="AD2804" s="1" t="s">
        <v>19</v>
      </c>
      <c r="AE2804" s="2">
        <v>40300</v>
      </c>
    </row>
    <row r="2805" spans="1:31" x14ac:dyDescent="0.25">
      <c r="A2805">
        <f t="shared" si="394"/>
        <v>2804</v>
      </c>
      <c r="B2805" s="1">
        <v>14855</v>
      </c>
      <c r="C2805" s="2">
        <v>40298</v>
      </c>
      <c r="D2805" s="1" t="s">
        <v>27</v>
      </c>
      <c r="E2805" s="1" t="str">
        <f t="shared" si="387"/>
        <v>*</v>
      </c>
      <c r="F2805" s="1" t="str">
        <f t="shared" si="388"/>
        <v>*</v>
      </c>
      <c r="G2805" s="1" t="str">
        <f t="shared" si="389"/>
        <v>*</v>
      </c>
      <c r="J2805" s="1" t="str">
        <f t="shared" si="390"/>
        <v>*</v>
      </c>
      <c r="P2805" s="1">
        <v>44</v>
      </c>
      <c r="Q2805" s="1">
        <f t="shared" si="395"/>
        <v>0.05</v>
      </c>
      <c r="T2805" s="4">
        <v>174.9</v>
      </c>
      <c r="U2805" s="9">
        <f t="shared" si="391"/>
        <v>0</v>
      </c>
      <c r="V2805" s="4">
        <f t="shared" si="392"/>
        <v>3.9750000000000001</v>
      </c>
      <c r="W2805" s="1" t="s">
        <v>14</v>
      </c>
      <c r="X2805" s="1">
        <v>5.47</v>
      </c>
      <c r="Y2805" s="4">
        <f t="shared" si="393"/>
        <v>180.37</v>
      </c>
      <c r="Z2805" s="1" t="s">
        <v>51</v>
      </c>
      <c r="AA2805" s="1" t="s">
        <v>28</v>
      </c>
      <c r="AB2805" s="1" t="s">
        <v>29</v>
      </c>
      <c r="AC2805" s="1" t="s">
        <v>43</v>
      </c>
      <c r="AD2805" s="1" t="s">
        <v>19</v>
      </c>
      <c r="AE2805" s="2">
        <v>40300</v>
      </c>
    </row>
    <row r="2806" spans="1:31" x14ac:dyDescent="0.25">
      <c r="A2806">
        <f t="shared" si="394"/>
        <v>2805</v>
      </c>
      <c r="B2806" s="1">
        <v>14855</v>
      </c>
      <c r="C2806" s="2">
        <v>40298</v>
      </c>
      <c r="D2806" s="1" t="s">
        <v>27</v>
      </c>
      <c r="E2806" s="1" t="str">
        <f t="shared" si="387"/>
        <v>*</v>
      </c>
      <c r="F2806" s="1" t="str">
        <f t="shared" si="388"/>
        <v>*</v>
      </c>
      <c r="G2806" s="1" t="str">
        <f t="shared" si="389"/>
        <v>*</v>
      </c>
      <c r="J2806" s="1" t="str">
        <f t="shared" si="390"/>
        <v>*</v>
      </c>
      <c r="P2806" s="1">
        <v>48</v>
      </c>
      <c r="Q2806" s="1">
        <f t="shared" si="395"/>
        <v>0.05</v>
      </c>
      <c r="T2806" s="4">
        <v>103.8</v>
      </c>
      <c r="U2806" s="9">
        <f t="shared" si="391"/>
        <v>0</v>
      </c>
      <c r="V2806" s="4">
        <f t="shared" si="392"/>
        <v>2.1625000000000001</v>
      </c>
      <c r="W2806" s="1" t="s">
        <v>21</v>
      </c>
      <c r="X2806" s="1">
        <v>4.57</v>
      </c>
      <c r="Y2806" s="4">
        <f t="shared" si="393"/>
        <v>108.37</v>
      </c>
      <c r="Z2806" s="1" t="s">
        <v>51</v>
      </c>
      <c r="AA2806" s="1" t="s">
        <v>28</v>
      </c>
      <c r="AB2806" s="1" t="s">
        <v>17</v>
      </c>
      <c r="AC2806" s="1" t="s">
        <v>18</v>
      </c>
      <c r="AD2806" s="1" t="s">
        <v>41</v>
      </c>
      <c r="AE2806" s="2">
        <v>40300</v>
      </c>
    </row>
    <row r="2807" spans="1:31" x14ac:dyDescent="0.25">
      <c r="A2807">
        <f t="shared" si="394"/>
        <v>2806</v>
      </c>
      <c r="B2807" s="1">
        <v>43904</v>
      </c>
      <c r="C2807" s="2">
        <v>40299</v>
      </c>
      <c r="D2807" s="1" t="s">
        <v>27</v>
      </c>
      <c r="E2807" s="1" t="str">
        <f t="shared" si="387"/>
        <v>*</v>
      </c>
      <c r="F2807" s="1" t="str">
        <f t="shared" si="388"/>
        <v>*</v>
      </c>
      <c r="G2807" s="1" t="str">
        <f t="shared" si="389"/>
        <v>*</v>
      </c>
      <c r="J2807" s="1" t="str">
        <f t="shared" si="390"/>
        <v>*</v>
      </c>
      <c r="P2807" s="1">
        <v>30</v>
      </c>
      <c r="Q2807" s="1">
        <f t="shared" si="395"/>
        <v>0.04</v>
      </c>
      <c r="T2807" s="4">
        <v>3339.65</v>
      </c>
      <c r="U2807" s="9">
        <f t="shared" si="391"/>
        <v>1</v>
      </c>
      <c r="V2807" s="4">
        <f t="shared" si="392"/>
        <v>111.32166666666667</v>
      </c>
      <c r="W2807" s="1" t="s">
        <v>21</v>
      </c>
      <c r="X2807" s="1">
        <v>7.69</v>
      </c>
      <c r="Y2807" s="4">
        <f t="shared" si="393"/>
        <v>3347.34</v>
      </c>
      <c r="Z2807" s="1" t="s">
        <v>51</v>
      </c>
      <c r="AA2807" s="1" t="s">
        <v>23</v>
      </c>
      <c r="AB2807" s="1" t="s">
        <v>24</v>
      </c>
      <c r="AC2807" s="1" t="s">
        <v>25</v>
      </c>
      <c r="AD2807" s="1" t="s">
        <v>19</v>
      </c>
      <c r="AE2807" s="2">
        <v>40300</v>
      </c>
    </row>
    <row r="2808" spans="1:31" x14ac:dyDescent="0.25">
      <c r="A2808">
        <f t="shared" si="394"/>
        <v>2807</v>
      </c>
      <c r="B2808" s="1">
        <v>57092</v>
      </c>
      <c r="C2808" s="2">
        <v>40299</v>
      </c>
      <c r="D2808" s="1" t="s">
        <v>32</v>
      </c>
      <c r="E2808" s="1" t="str">
        <f t="shared" si="387"/>
        <v>***</v>
      </c>
      <c r="F2808" s="1" t="str">
        <f t="shared" si="388"/>
        <v>***</v>
      </c>
      <c r="G2808" s="1" t="str">
        <f t="shared" si="389"/>
        <v>***</v>
      </c>
      <c r="J2808" s="1" t="str">
        <f t="shared" si="390"/>
        <v>***</v>
      </c>
      <c r="P2808" s="1">
        <v>29</v>
      </c>
      <c r="Q2808" s="1">
        <f t="shared" si="395"/>
        <v>3.5000000000000003E-2</v>
      </c>
      <c r="T2808" s="4">
        <v>2820.6995000000002</v>
      </c>
      <c r="U2808" s="9">
        <f t="shared" si="391"/>
        <v>1</v>
      </c>
      <c r="V2808" s="4">
        <f t="shared" si="392"/>
        <v>97.265500000000003</v>
      </c>
      <c r="W2808" s="1" t="s">
        <v>21</v>
      </c>
      <c r="X2808" s="1">
        <v>8.99</v>
      </c>
      <c r="Y2808" s="4">
        <f t="shared" si="393"/>
        <v>2829.6895</v>
      </c>
      <c r="Z2808" s="1" t="s">
        <v>22</v>
      </c>
      <c r="AA2808" s="1" t="s">
        <v>16</v>
      </c>
      <c r="AB2808" s="1" t="s">
        <v>24</v>
      </c>
      <c r="AC2808" s="1" t="s">
        <v>25</v>
      </c>
      <c r="AD2808" s="1" t="s">
        <v>19</v>
      </c>
      <c r="AE2808" s="2">
        <v>40300</v>
      </c>
    </row>
    <row r="2809" spans="1:31" x14ac:dyDescent="0.25">
      <c r="A2809">
        <f t="shared" si="394"/>
        <v>2808</v>
      </c>
      <c r="B2809" s="1">
        <v>43904</v>
      </c>
      <c r="C2809" s="2">
        <v>40299</v>
      </c>
      <c r="D2809" s="1" t="s">
        <v>27</v>
      </c>
      <c r="E2809" s="1" t="str">
        <f t="shared" si="387"/>
        <v>*</v>
      </c>
      <c r="F2809" s="1" t="str">
        <f t="shared" si="388"/>
        <v>*</v>
      </c>
      <c r="G2809" s="1" t="str">
        <f t="shared" si="389"/>
        <v>*</v>
      </c>
      <c r="J2809" s="1" t="str">
        <f t="shared" si="390"/>
        <v>*</v>
      </c>
      <c r="P2809" s="1">
        <v>43</v>
      </c>
      <c r="Q2809" s="1">
        <f t="shared" si="395"/>
        <v>0.05</v>
      </c>
      <c r="T2809" s="4">
        <v>413.83</v>
      </c>
      <c r="U2809" s="9">
        <f t="shared" si="391"/>
        <v>0</v>
      </c>
      <c r="V2809" s="4">
        <f t="shared" si="392"/>
        <v>9.6239534883720932</v>
      </c>
      <c r="W2809" s="1" t="s">
        <v>21</v>
      </c>
      <c r="X2809" s="1">
        <v>1.99</v>
      </c>
      <c r="Y2809" s="4">
        <f t="shared" si="393"/>
        <v>415.82</v>
      </c>
      <c r="Z2809" s="1" t="s">
        <v>51</v>
      </c>
      <c r="AA2809" s="1" t="s">
        <v>23</v>
      </c>
      <c r="AB2809" s="1" t="s">
        <v>24</v>
      </c>
      <c r="AC2809" s="1" t="s">
        <v>38</v>
      </c>
      <c r="AD2809" s="1" t="s">
        <v>41</v>
      </c>
      <c r="AE2809" s="2">
        <v>40301</v>
      </c>
    </row>
    <row r="2810" spans="1:31" x14ac:dyDescent="0.25">
      <c r="A2810">
        <f t="shared" si="394"/>
        <v>2809</v>
      </c>
      <c r="B2810" s="1">
        <v>57857</v>
      </c>
      <c r="C2810" s="2">
        <v>40299</v>
      </c>
      <c r="D2810" s="1" t="s">
        <v>20</v>
      </c>
      <c r="E2810" s="1" t="str">
        <f t="shared" si="387"/>
        <v>*</v>
      </c>
      <c r="F2810" s="1" t="str">
        <f t="shared" si="388"/>
        <v>**</v>
      </c>
      <c r="G2810" s="1" t="str">
        <f t="shared" si="389"/>
        <v>**</v>
      </c>
      <c r="J2810" s="1" t="str">
        <f t="shared" si="390"/>
        <v>**</v>
      </c>
      <c r="P2810" s="1">
        <v>18</v>
      </c>
      <c r="Q2810" s="1">
        <f t="shared" si="395"/>
        <v>0.02</v>
      </c>
      <c r="T2810" s="4">
        <v>314.95999999999998</v>
      </c>
      <c r="U2810" s="9">
        <f t="shared" si="391"/>
        <v>0</v>
      </c>
      <c r="V2810" s="4">
        <f t="shared" si="392"/>
        <v>17.497777777777777</v>
      </c>
      <c r="W2810" s="1" t="s">
        <v>21</v>
      </c>
      <c r="X2810" s="1">
        <v>3.77</v>
      </c>
      <c r="Y2810" s="4">
        <f t="shared" si="393"/>
        <v>318.72999999999996</v>
      </c>
      <c r="Z2810" s="1" t="s">
        <v>15</v>
      </c>
      <c r="AA2810" s="1" t="s">
        <v>23</v>
      </c>
      <c r="AB2810" s="1" t="s">
        <v>17</v>
      </c>
      <c r="AC2810" s="1" t="s">
        <v>18</v>
      </c>
      <c r="AD2810" s="1" t="s">
        <v>41</v>
      </c>
      <c r="AE2810" s="2">
        <v>40299</v>
      </c>
    </row>
    <row r="2811" spans="1:31" x14ac:dyDescent="0.25">
      <c r="A2811">
        <f t="shared" si="394"/>
        <v>2810</v>
      </c>
      <c r="B2811" s="1">
        <v>29408</v>
      </c>
      <c r="C2811" s="2">
        <v>40300</v>
      </c>
      <c r="D2811" s="1" t="s">
        <v>27</v>
      </c>
      <c r="E2811" s="1" t="str">
        <f t="shared" si="387"/>
        <v>*</v>
      </c>
      <c r="F2811" s="1" t="str">
        <f t="shared" si="388"/>
        <v>*</v>
      </c>
      <c r="G2811" s="1" t="str">
        <f t="shared" si="389"/>
        <v>*</v>
      </c>
      <c r="J2811" s="1" t="str">
        <f t="shared" si="390"/>
        <v>*</v>
      </c>
      <c r="P2811" s="1">
        <v>44</v>
      </c>
      <c r="Q2811" s="1">
        <f t="shared" si="395"/>
        <v>0.05</v>
      </c>
      <c r="T2811" s="4">
        <v>4260.7299999999996</v>
      </c>
      <c r="U2811" s="9">
        <f t="shared" si="391"/>
        <v>1</v>
      </c>
      <c r="V2811" s="4">
        <f t="shared" si="392"/>
        <v>96.834772727272721</v>
      </c>
      <c r="W2811" s="1" t="s">
        <v>33</v>
      </c>
      <c r="X2811" s="1">
        <v>56.14</v>
      </c>
      <c r="Y2811" s="4">
        <f t="shared" si="393"/>
        <v>4316.87</v>
      </c>
      <c r="Z2811" s="1" t="s">
        <v>15</v>
      </c>
      <c r="AA2811" s="1" t="s">
        <v>37</v>
      </c>
      <c r="AB2811" s="1" t="s">
        <v>24</v>
      </c>
      <c r="AC2811" s="1" t="s">
        <v>56</v>
      </c>
      <c r="AD2811" s="1" t="s">
        <v>59</v>
      </c>
      <c r="AE2811" s="2">
        <v>40301</v>
      </c>
    </row>
    <row r="2812" spans="1:31" x14ac:dyDescent="0.25">
      <c r="A2812">
        <f t="shared" si="394"/>
        <v>2811</v>
      </c>
      <c r="B2812" s="1">
        <v>34402</v>
      </c>
      <c r="C2812" s="2">
        <v>40300</v>
      </c>
      <c r="D2812" s="1" t="s">
        <v>20</v>
      </c>
      <c r="E2812" s="1" t="str">
        <f t="shared" si="387"/>
        <v>*</v>
      </c>
      <c r="F2812" s="1" t="str">
        <f t="shared" si="388"/>
        <v>**</v>
      </c>
      <c r="G2812" s="1" t="str">
        <f t="shared" si="389"/>
        <v>**</v>
      </c>
      <c r="J2812" s="1" t="str">
        <f t="shared" si="390"/>
        <v>**</v>
      </c>
      <c r="P2812" s="1">
        <v>38</v>
      </c>
      <c r="Q2812" s="1">
        <f t="shared" si="395"/>
        <v>0.04</v>
      </c>
      <c r="T2812" s="4">
        <v>3016.85</v>
      </c>
      <c r="U2812" s="9">
        <f t="shared" si="391"/>
        <v>1</v>
      </c>
      <c r="V2812" s="4">
        <f t="shared" si="392"/>
        <v>79.390789473684208</v>
      </c>
      <c r="W2812" s="1" t="s">
        <v>21</v>
      </c>
      <c r="X2812" s="1">
        <v>35</v>
      </c>
      <c r="Y2812" s="4">
        <f t="shared" si="393"/>
        <v>3051.85</v>
      </c>
      <c r="Z2812" s="1" t="s">
        <v>49</v>
      </c>
      <c r="AA2812" s="1" t="s">
        <v>28</v>
      </c>
      <c r="AB2812" s="1" t="s">
        <v>29</v>
      </c>
      <c r="AC2812" s="1" t="s">
        <v>55</v>
      </c>
      <c r="AD2812" s="1" t="s">
        <v>48</v>
      </c>
      <c r="AE2812" s="2">
        <v>40302</v>
      </c>
    </row>
    <row r="2813" spans="1:31" x14ac:dyDescent="0.25">
      <c r="A2813">
        <f t="shared" si="394"/>
        <v>2812</v>
      </c>
      <c r="B2813" s="1">
        <v>51488</v>
      </c>
      <c r="C2813" s="2">
        <v>40300</v>
      </c>
      <c r="D2813" s="1" t="s">
        <v>20</v>
      </c>
      <c r="E2813" s="1" t="str">
        <f t="shared" si="387"/>
        <v>*</v>
      </c>
      <c r="F2813" s="1" t="str">
        <f t="shared" si="388"/>
        <v>**</v>
      </c>
      <c r="G2813" s="1" t="str">
        <f t="shared" si="389"/>
        <v>**</v>
      </c>
      <c r="J2813" s="1" t="str">
        <f t="shared" si="390"/>
        <v>**</v>
      </c>
      <c r="P2813" s="1">
        <v>31</v>
      </c>
      <c r="Q2813" s="1">
        <f t="shared" si="395"/>
        <v>0.04</v>
      </c>
      <c r="T2813" s="4">
        <v>1561.96</v>
      </c>
      <c r="U2813" s="9">
        <f t="shared" si="391"/>
        <v>1</v>
      </c>
      <c r="V2813" s="4">
        <f t="shared" si="392"/>
        <v>50.385806451612908</v>
      </c>
      <c r="W2813" s="1" t="s">
        <v>21</v>
      </c>
      <c r="X2813" s="1">
        <v>13.66</v>
      </c>
      <c r="Y2813" s="4">
        <f t="shared" si="393"/>
        <v>1575.6200000000001</v>
      </c>
      <c r="Z2813" s="1" t="s">
        <v>54</v>
      </c>
      <c r="AA2813" s="1" t="s">
        <v>28</v>
      </c>
      <c r="AB2813" s="1" t="s">
        <v>29</v>
      </c>
      <c r="AC2813" s="1" t="s">
        <v>63</v>
      </c>
      <c r="AD2813" s="1" t="s">
        <v>19</v>
      </c>
      <c r="AE2813" s="2">
        <v>40301</v>
      </c>
    </row>
    <row r="2814" spans="1:31" x14ac:dyDescent="0.25">
      <c r="A2814">
        <f t="shared" si="394"/>
        <v>2813</v>
      </c>
      <c r="B2814" s="1">
        <v>34402</v>
      </c>
      <c r="C2814" s="2">
        <v>40300</v>
      </c>
      <c r="D2814" s="1" t="s">
        <v>20</v>
      </c>
      <c r="E2814" s="1" t="str">
        <f t="shared" si="387"/>
        <v>*</v>
      </c>
      <c r="F2814" s="1" t="str">
        <f t="shared" si="388"/>
        <v>**</v>
      </c>
      <c r="G2814" s="1" t="str">
        <f t="shared" si="389"/>
        <v>**</v>
      </c>
      <c r="J2814" s="1" t="str">
        <f t="shared" si="390"/>
        <v>**</v>
      </c>
      <c r="P2814" s="1">
        <v>11</v>
      </c>
      <c r="Q2814" s="1">
        <f t="shared" si="395"/>
        <v>0.02</v>
      </c>
      <c r="T2814" s="4">
        <v>48.5</v>
      </c>
      <c r="U2814" s="9">
        <f t="shared" si="391"/>
        <v>0</v>
      </c>
      <c r="V2814" s="4">
        <f t="shared" si="392"/>
        <v>4.4090909090909092</v>
      </c>
      <c r="W2814" s="1" t="s">
        <v>14</v>
      </c>
      <c r="X2814" s="1">
        <v>0.5</v>
      </c>
      <c r="Y2814" s="4">
        <f t="shared" si="393"/>
        <v>49</v>
      </c>
      <c r="Z2814" s="1" t="s">
        <v>49</v>
      </c>
      <c r="AA2814" s="1" t="s">
        <v>28</v>
      </c>
      <c r="AB2814" s="1" t="s">
        <v>29</v>
      </c>
      <c r="AC2814" s="1" t="s">
        <v>58</v>
      </c>
      <c r="AD2814" s="1" t="s">
        <v>19</v>
      </c>
      <c r="AE2814" s="2">
        <v>40303</v>
      </c>
    </row>
    <row r="2815" spans="1:31" x14ac:dyDescent="0.25">
      <c r="A2815">
        <f t="shared" si="394"/>
        <v>2814</v>
      </c>
      <c r="B2815" s="1">
        <v>12900</v>
      </c>
      <c r="C2815" s="2">
        <v>40301</v>
      </c>
      <c r="D2815" s="1" t="s">
        <v>20</v>
      </c>
      <c r="E2815" s="1" t="str">
        <f t="shared" si="387"/>
        <v>*</v>
      </c>
      <c r="F2815" s="1" t="str">
        <f t="shared" si="388"/>
        <v>**</v>
      </c>
      <c r="G2815" s="1" t="str">
        <f t="shared" si="389"/>
        <v>**</v>
      </c>
      <c r="J2815" s="1" t="str">
        <f t="shared" si="390"/>
        <v>**</v>
      </c>
      <c r="P2815" s="1">
        <v>18</v>
      </c>
      <c r="Q2815" s="1">
        <f t="shared" si="395"/>
        <v>0.02</v>
      </c>
      <c r="T2815" s="4">
        <v>4096.21</v>
      </c>
      <c r="U2815" s="9">
        <f t="shared" si="391"/>
        <v>1</v>
      </c>
      <c r="V2815" s="4">
        <f t="shared" si="392"/>
        <v>227.56722222222223</v>
      </c>
      <c r="W2815" s="1" t="s">
        <v>33</v>
      </c>
      <c r="X2815" s="1">
        <v>26.53</v>
      </c>
      <c r="Y2815" s="4">
        <f t="shared" si="393"/>
        <v>4122.74</v>
      </c>
      <c r="Z2815" s="1" t="s">
        <v>54</v>
      </c>
      <c r="AA2815" s="1" t="s">
        <v>28</v>
      </c>
      <c r="AB2815" s="1" t="s">
        <v>24</v>
      </c>
      <c r="AC2815" s="1" t="s">
        <v>56</v>
      </c>
      <c r="AD2815" s="1" t="s">
        <v>35</v>
      </c>
      <c r="AE2815" s="2">
        <v>40303</v>
      </c>
    </row>
    <row r="2816" spans="1:31" x14ac:dyDescent="0.25">
      <c r="A2816">
        <f t="shared" si="394"/>
        <v>2815</v>
      </c>
      <c r="B2816" s="1">
        <v>2656</v>
      </c>
      <c r="C2816" s="2">
        <v>40301</v>
      </c>
      <c r="D2816" s="1" t="s">
        <v>32</v>
      </c>
      <c r="E2816" s="1" t="str">
        <f t="shared" si="387"/>
        <v>***</v>
      </c>
      <c r="F2816" s="1" t="str">
        <f t="shared" si="388"/>
        <v>***</v>
      </c>
      <c r="G2816" s="1" t="str">
        <f t="shared" si="389"/>
        <v>***</v>
      </c>
      <c r="J2816" s="1" t="str">
        <f t="shared" si="390"/>
        <v>***</v>
      </c>
      <c r="P2816" s="1">
        <v>29</v>
      </c>
      <c r="Q2816" s="1">
        <f t="shared" si="395"/>
        <v>3.5000000000000003E-2</v>
      </c>
      <c r="T2816" s="4">
        <v>913.41</v>
      </c>
      <c r="U2816" s="9">
        <f t="shared" si="391"/>
        <v>0</v>
      </c>
      <c r="V2816" s="4">
        <f t="shared" si="392"/>
        <v>31.496896551724138</v>
      </c>
      <c r="W2816" s="1" t="s">
        <v>21</v>
      </c>
      <c r="X2816" s="1">
        <v>1.25</v>
      </c>
      <c r="Y2816" s="4">
        <f t="shared" si="393"/>
        <v>914.66</v>
      </c>
      <c r="Z2816" s="1" t="s">
        <v>53</v>
      </c>
      <c r="AA2816" s="1" t="s">
        <v>16</v>
      </c>
      <c r="AB2816" s="1" t="s">
        <v>24</v>
      </c>
      <c r="AC2816" s="1" t="s">
        <v>25</v>
      </c>
      <c r="AD2816" s="1" t="s">
        <v>41</v>
      </c>
      <c r="AE2816" s="2">
        <v>40303</v>
      </c>
    </row>
    <row r="2817" spans="1:31" x14ac:dyDescent="0.25">
      <c r="A2817">
        <f t="shared" si="394"/>
        <v>2816</v>
      </c>
      <c r="B2817" s="1">
        <v>8131</v>
      </c>
      <c r="C2817" s="2">
        <v>40301</v>
      </c>
      <c r="D2817" s="1" t="s">
        <v>32</v>
      </c>
      <c r="E2817" s="1" t="str">
        <f t="shared" si="387"/>
        <v>***</v>
      </c>
      <c r="F2817" s="1" t="str">
        <f t="shared" si="388"/>
        <v>***</v>
      </c>
      <c r="G2817" s="1" t="str">
        <f t="shared" si="389"/>
        <v>***</v>
      </c>
      <c r="J2817" s="1" t="str">
        <f t="shared" si="390"/>
        <v>***</v>
      </c>
      <c r="P2817" s="1">
        <v>24</v>
      </c>
      <c r="Q2817" s="1">
        <f t="shared" si="395"/>
        <v>3.5000000000000003E-2</v>
      </c>
      <c r="T2817" s="4">
        <v>717.29</v>
      </c>
      <c r="U2817" s="9">
        <f t="shared" si="391"/>
        <v>0</v>
      </c>
      <c r="V2817" s="4">
        <f t="shared" si="392"/>
        <v>29.887083333333333</v>
      </c>
      <c r="W2817" s="1" t="s">
        <v>21</v>
      </c>
      <c r="X2817" s="1">
        <v>1.99</v>
      </c>
      <c r="Y2817" s="4">
        <f t="shared" si="393"/>
        <v>719.28</v>
      </c>
      <c r="Z2817" s="1" t="s">
        <v>50</v>
      </c>
      <c r="AA2817" s="1" t="s">
        <v>37</v>
      </c>
      <c r="AB2817" s="1" t="s">
        <v>24</v>
      </c>
      <c r="AC2817" s="1" t="s">
        <v>38</v>
      </c>
      <c r="AD2817" s="1" t="s">
        <v>41</v>
      </c>
      <c r="AE2817" s="2">
        <v>40301</v>
      </c>
    </row>
    <row r="2818" spans="1:31" x14ac:dyDescent="0.25">
      <c r="A2818">
        <f t="shared" si="394"/>
        <v>2817</v>
      </c>
      <c r="B2818" s="1">
        <v>12900</v>
      </c>
      <c r="C2818" s="2">
        <v>40301</v>
      </c>
      <c r="D2818" s="1" t="s">
        <v>20</v>
      </c>
      <c r="E2818" s="1" t="str">
        <f t="shared" si="387"/>
        <v>*</v>
      </c>
      <c r="F2818" s="1" t="str">
        <f t="shared" si="388"/>
        <v>**</v>
      </c>
      <c r="G2818" s="1" t="str">
        <f t="shared" si="389"/>
        <v>**</v>
      </c>
      <c r="J2818" s="1" t="str">
        <f t="shared" si="390"/>
        <v>**</v>
      </c>
      <c r="P2818" s="1">
        <v>50</v>
      </c>
      <c r="Q2818" s="1">
        <f t="shared" si="395"/>
        <v>0.06</v>
      </c>
      <c r="T2818" s="4">
        <v>627.12</v>
      </c>
      <c r="U2818" s="9">
        <f t="shared" si="391"/>
        <v>0</v>
      </c>
      <c r="V2818" s="4">
        <f t="shared" si="392"/>
        <v>12.542400000000001</v>
      </c>
      <c r="W2818" s="1" t="s">
        <v>21</v>
      </c>
      <c r="X2818" s="1">
        <v>4.9800000000000004</v>
      </c>
      <c r="Y2818" s="4">
        <f t="shared" si="393"/>
        <v>632.1</v>
      </c>
      <c r="Z2818" s="1" t="s">
        <v>54</v>
      </c>
      <c r="AA2818" s="1" t="s">
        <v>28</v>
      </c>
      <c r="AB2818" s="1" t="s">
        <v>17</v>
      </c>
      <c r="AC2818" s="1" t="s">
        <v>18</v>
      </c>
      <c r="AD2818" s="1" t="s">
        <v>41</v>
      </c>
      <c r="AE2818" s="2">
        <v>40302</v>
      </c>
    </row>
    <row r="2819" spans="1:31" x14ac:dyDescent="0.25">
      <c r="A2819">
        <f t="shared" si="394"/>
        <v>2818</v>
      </c>
      <c r="B2819" s="1">
        <v>2656</v>
      </c>
      <c r="C2819" s="2">
        <v>40301</v>
      </c>
      <c r="D2819" s="1" t="s">
        <v>32</v>
      </c>
      <c r="E2819" s="1" t="str">
        <f t="shared" ref="E2819:E2882" si="396">IF(D2819="Critical","***","*")</f>
        <v>***</v>
      </c>
      <c r="F2819" s="1" t="str">
        <f t="shared" ref="F2819:F2882" si="397">IF(D2819="Critical","***",IF(D2819="High","**","*"))</f>
        <v>***</v>
      </c>
      <c r="G2819" s="1" t="str">
        <f t="shared" ref="G2819:G2882" si="398">VLOOKUP(D2819,$H$6:$I$10,2,FALSE)</f>
        <v>***</v>
      </c>
      <c r="J2819" s="1" t="str">
        <f t="shared" ref="J2819:J2882" si="399">HLOOKUP(D2819,$K$5:$O$6,2,FALSE)</f>
        <v>***</v>
      </c>
      <c r="P2819" s="1">
        <v>3</v>
      </c>
      <c r="Q2819" s="1">
        <f t="shared" si="395"/>
        <v>0.01</v>
      </c>
      <c r="T2819" s="4">
        <v>523.11</v>
      </c>
      <c r="U2819" s="9">
        <f t="shared" ref="U2819:U2882" si="400">IF(T2819&gt;1000,1,0)</f>
        <v>0</v>
      </c>
      <c r="V2819" s="4">
        <f t="shared" ref="V2819:V2882" si="401">T2819/P2819</f>
        <v>174.37</v>
      </c>
      <c r="W2819" s="1" t="s">
        <v>33</v>
      </c>
      <c r="X2819" s="1">
        <v>60</v>
      </c>
      <c r="Y2819" s="4">
        <f t="shared" ref="Y2819:Y2882" si="402">X2819+T2819</f>
        <v>583.11</v>
      </c>
      <c r="Z2819" s="1" t="s">
        <v>53</v>
      </c>
      <c r="AA2819" s="1" t="s">
        <v>16</v>
      </c>
      <c r="AB2819" s="1" t="s">
        <v>17</v>
      </c>
      <c r="AC2819" s="1" t="s">
        <v>52</v>
      </c>
      <c r="AD2819" s="1" t="s">
        <v>35</v>
      </c>
      <c r="AE2819" s="2">
        <v>40302</v>
      </c>
    </row>
    <row r="2820" spans="1:31" x14ac:dyDescent="0.25">
      <c r="A2820">
        <f t="shared" ref="A2820:A2883" si="403">A2819+1</f>
        <v>2819</v>
      </c>
      <c r="B2820" s="1">
        <v>27776</v>
      </c>
      <c r="C2820" s="2">
        <v>40302</v>
      </c>
      <c r="D2820" s="1" t="s">
        <v>13</v>
      </c>
      <c r="E2820" s="1" t="str">
        <f t="shared" si="396"/>
        <v>*</v>
      </c>
      <c r="F2820" s="1" t="str">
        <f t="shared" si="397"/>
        <v>*</v>
      </c>
      <c r="G2820" s="1" t="str">
        <f t="shared" si="398"/>
        <v>*</v>
      </c>
      <c r="J2820" s="1" t="str">
        <f t="shared" si="399"/>
        <v>*</v>
      </c>
      <c r="P2820" s="1">
        <v>41</v>
      </c>
      <c r="Q2820" s="1">
        <f t="shared" ref="Q2820:Q2883" si="404">VLOOKUP(P2820,$R$5:$S$10,2,TRUE)</f>
        <v>0.05</v>
      </c>
      <c r="T2820" s="4">
        <v>226.68</v>
      </c>
      <c r="U2820" s="9">
        <f t="shared" si="400"/>
        <v>0</v>
      </c>
      <c r="V2820" s="4">
        <f t="shared" si="401"/>
        <v>5.5287804878048785</v>
      </c>
      <c r="W2820" s="1" t="s">
        <v>14</v>
      </c>
      <c r="X2820" s="1">
        <v>7.28</v>
      </c>
      <c r="Y2820" s="4">
        <f t="shared" si="402"/>
        <v>233.96</v>
      </c>
      <c r="Z2820" s="1" t="s">
        <v>49</v>
      </c>
      <c r="AA2820" s="1" t="s">
        <v>28</v>
      </c>
      <c r="AB2820" s="1" t="s">
        <v>29</v>
      </c>
      <c r="AC2820" s="1" t="s">
        <v>40</v>
      </c>
      <c r="AD2820" s="1" t="s">
        <v>19</v>
      </c>
      <c r="AE2820" s="2">
        <v>40306</v>
      </c>
    </row>
    <row r="2821" spans="1:31" x14ac:dyDescent="0.25">
      <c r="A2821">
        <f t="shared" si="403"/>
        <v>2820</v>
      </c>
      <c r="B2821" s="1">
        <v>18946</v>
      </c>
      <c r="C2821" s="2">
        <v>40302</v>
      </c>
      <c r="D2821" s="1" t="s">
        <v>32</v>
      </c>
      <c r="E2821" s="1" t="str">
        <f t="shared" si="396"/>
        <v>***</v>
      </c>
      <c r="F2821" s="1" t="str">
        <f t="shared" si="397"/>
        <v>***</v>
      </c>
      <c r="G2821" s="1" t="str">
        <f t="shared" si="398"/>
        <v>***</v>
      </c>
      <c r="J2821" s="1" t="str">
        <f t="shared" si="399"/>
        <v>***</v>
      </c>
      <c r="P2821" s="1">
        <v>32</v>
      </c>
      <c r="Q2821" s="1">
        <f t="shared" si="404"/>
        <v>0.04</v>
      </c>
      <c r="T2821" s="4">
        <v>202.89</v>
      </c>
      <c r="U2821" s="9">
        <f t="shared" si="400"/>
        <v>0</v>
      </c>
      <c r="V2821" s="4">
        <f t="shared" si="401"/>
        <v>6.3403124999999996</v>
      </c>
      <c r="W2821" s="1" t="s">
        <v>21</v>
      </c>
      <c r="X2821" s="1">
        <v>10.050000000000001</v>
      </c>
      <c r="Y2821" s="4">
        <f t="shared" si="402"/>
        <v>212.94</v>
      </c>
      <c r="Z2821" s="1" t="s">
        <v>49</v>
      </c>
      <c r="AA2821" s="1" t="s">
        <v>37</v>
      </c>
      <c r="AB2821" s="1" t="s">
        <v>29</v>
      </c>
      <c r="AC2821" s="1" t="s">
        <v>40</v>
      </c>
      <c r="AD2821" s="1" t="s">
        <v>19</v>
      </c>
      <c r="AE2821" s="2">
        <v>40302</v>
      </c>
    </row>
    <row r="2822" spans="1:31" x14ac:dyDescent="0.25">
      <c r="A2822">
        <f t="shared" si="403"/>
        <v>2821</v>
      </c>
      <c r="B2822" s="1">
        <v>3012</v>
      </c>
      <c r="C2822" s="2">
        <v>40302</v>
      </c>
      <c r="D2822" s="1" t="s">
        <v>32</v>
      </c>
      <c r="E2822" s="1" t="str">
        <f t="shared" si="396"/>
        <v>***</v>
      </c>
      <c r="F2822" s="1" t="str">
        <f t="shared" si="397"/>
        <v>***</v>
      </c>
      <c r="G2822" s="1" t="str">
        <f t="shared" si="398"/>
        <v>***</v>
      </c>
      <c r="J2822" s="1" t="str">
        <f t="shared" si="399"/>
        <v>***</v>
      </c>
      <c r="P2822" s="1">
        <v>41</v>
      </c>
      <c r="Q2822" s="1">
        <f t="shared" si="404"/>
        <v>0.05</v>
      </c>
      <c r="T2822" s="4">
        <v>120.03</v>
      </c>
      <c r="U2822" s="9">
        <f t="shared" si="400"/>
        <v>0</v>
      </c>
      <c r="V2822" s="4">
        <f t="shared" si="401"/>
        <v>2.9275609756097563</v>
      </c>
      <c r="W2822" s="1" t="s">
        <v>21</v>
      </c>
      <c r="X2822" s="1">
        <v>1.49</v>
      </c>
      <c r="Y2822" s="4">
        <f t="shared" si="402"/>
        <v>121.52</v>
      </c>
      <c r="Z2822" s="1" t="s">
        <v>49</v>
      </c>
      <c r="AA2822" s="1" t="s">
        <v>28</v>
      </c>
      <c r="AB2822" s="1" t="s">
        <v>29</v>
      </c>
      <c r="AC2822" s="1" t="s">
        <v>43</v>
      </c>
      <c r="AD2822" s="1" t="s">
        <v>19</v>
      </c>
      <c r="AE2822" s="2">
        <v>40304</v>
      </c>
    </row>
    <row r="2823" spans="1:31" x14ac:dyDescent="0.25">
      <c r="A2823">
        <f t="shared" si="403"/>
        <v>2822</v>
      </c>
      <c r="B2823" s="1">
        <v>42912</v>
      </c>
      <c r="C2823" s="2">
        <v>40302</v>
      </c>
      <c r="D2823" s="1" t="s">
        <v>27</v>
      </c>
      <c r="E2823" s="1" t="str">
        <f t="shared" si="396"/>
        <v>*</v>
      </c>
      <c r="F2823" s="1" t="str">
        <f t="shared" si="397"/>
        <v>*</v>
      </c>
      <c r="G2823" s="1" t="str">
        <f t="shared" si="398"/>
        <v>*</v>
      </c>
      <c r="J2823" s="1" t="str">
        <f t="shared" si="399"/>
        <v>*</v>
      </c>
      <c r="P2823" s="1">
        <v>4</v>
      </c>
      <c r="Q2823" s="1">
        <f t="shared" si="404"/>
        <v>0.01</v>
      </c>
      <c r="T2823" s="4">
        <v>52.59</v>
      </c>
      <c r="U2823" s="9">
        <f t="shared" si="400"/>
        <v>0</v>
      </c>
      <c r="V2823" s="4">
        <f t="shared" si="401"/>
        <v>13.147500000000001</v>
      </c>
      <c r="W2823" s="1" t="s">
        <v>21</v>
      </c>
      <c r="X2823" s="1">
        <v>8.6</v>
      </c>
      <c r="Y2823" s="4">
        <f t="shared" si="402"/>
        <v>61.190000000000005</v>
      </c>
      <c r="Z2823" s="1" t="s">
        <v>49</v>
      </c>
      <c r="AA2823" s="1" t="s">
        <v>23</v>
      </c>
      <c r="AB2823" s="1" t="s">
        <v>29</v>
      </c>
      <c r="AC2823" s="1" t="s">
        <v>55</v>
      </c>
      <c r="AD2823" s="1" t="s">
        <v>19</v>
      </c>
      <c r="AE2823" s="2">
        <v>40304</v>
      </c>
    </row>
    <row r="2824" spans="1:31" x14ac:dyDescent="0.25">
      <c r="A2824">
        <f t="shared" si="403"/>
        <v>2823</v>
      </c>
      <c r="B2824" s="1">
        <v>8384</v>
      </c>
      <c r="C2824" s="2">
        <v>40303</v>
      </c>
      <c r="D2824" s="1" t="s">
        <v>20</v>
      </c>
      <c r="E2824" s="1" t="str">
        <f t="shared" si="396"/>
        <v>*</v>
      </c>
      <c r="F2824" s="1" t="str">
        <f t="shared" si="397"/>
        <v>**</v>
      </c>
      <c r="G2824" s="1" t="str">
        <f t="shared" si="398"/>
        <v>**</v>
      </c>
      <c r="J2824" s="1" t="str">
        <f t="shared" si="399"/>
        <v>**</v>
      </c>
      <c r="P2824" s="1">
        <v>37</v>
      </c>
      <c r="Q2824" s="1">
        <f t="shared" si="404"/>
        <v>0.04</v>
      </c>
      <c r="T2824" s="4">
        <v>4935.72</v>
      </c>
      <c r="U2824" s="9">
        <f t="shared" si="400"/>
        <v>1</v>
      </c>
      <c r="V2824" s="4">
        <f t="shared" si="401"/>
        <v>133.39783783783784</v>
      </c>
      <c r="W2824" s="1" t="s">
        <v>33</v>
      </c>
      <c r="X2824" s="1">
        <v>36.090000000000003</v>
      </c>
      <c r="Y2824" s="4">
        <f t="shared" si="402"/>
        <v>4971.8100000000004</v>
      </c>
      <c r="Z2824" s="1" t="s">
        <v>51</v>
      </c>
      <c r="AA2824" s="1" t="s">
        <v>23</v>
      </c>
      <c r="AB2824" s="1" t="s">
        <v>17</v>
      </c>
      <c r="AC2824" s="1" t="s">
        <v>62</v>
      </c>
      <c r="AD2824" s="1" t="s">
        <v>59</v>
      </c>
      <c r="AE2824" s="2">
        <v>40304</v>
      </c>
    </row>
    <row r="2825" spans="1:31" x14ac:dyDescent="0.25">
      <c r="A2825">
        <f t="shared" si="403"/>
        <v>2824</v>
      </c>
      <c r="B2825" s="1">
        <v>48832</v>
      </c>
      <c r="C2825" s="2">
        <v>40303</v>
      </c>
      <c r="D2825" s="1" t="s">
        <v>20</v>
      </c>
      <c r="E2825" s="1" t="str">
        <f t="shared" si="396"/>
        <v>*</v>
      </c>
      <c r="F2825" s="1" t="str">
        <f t="shared" si="397"/>
        <v>**</v>
      </c>
      <c r="G2825" s="1" t="str">
        <f t="shared" si="398"/>
        <v>**</v>
      </c>
      <c r="J2825" s="1" t="str">
        <f t="shared" si="399"/>
        <v>**</v>
      </c>
      <c r="P2825" s="1">
        <v>48</v>
      </c>
      <c r="Q2825" s="1">
        <f t="shared" si="404"/>
        <v>0.05</v>
      </c>
      <c r="T2825" s="4">
        <v>4480.8900000000003</v>
      </c>
      <c r="U2825" s="9">
        <f t="shared" si="400"/>
        <v>1</v>
      </c>
      <c r="V2825" s="4">
        <f t="shared" si="401"/>
        <v>93.351875000000007</v>
      </c>
      <c r="W2825" s="1" t="s">
        <v>33</v>
      </c>
      <c r="X2825" s="1">
        <v>30</v>
      </c>
      <c r="Y2825" s="4">
        <f t="shared" si="402"/>
        <v>4510.8900000000003</v>
      </c>
      <c r="Z2825" s="1" t="s">
        <v>15</v>
      </c>
      <c r="AA2825" s="1" t="s">
        <v>23</v>
      </c>
      <c r="AB2825" s="1" t="s">
        <v>17</v>
      </c>
      <c r="AC2825" s="1" t="s">
        <v>34</v>
      </c>
      <c r="AD2825" s="1" t="s">
        <v>35</v>
      </c>
      <c r="AE2825" s="2">
        <v>40303</v>
      </c>
    </row>
    <row r="2826" spans="1:31" x14ac:dyDescent="0.25">
      <c r="A2826">
        <f t="shared" si="403"/>
        <v>2825</v>
      </c>
      <c r="B2826" s="1">
        <v>30243</v>
      </c>
      <c r="C2826" s="2">
        <v>40303</v>
      </c>
      <c r="D2826" s="1" t="s">
        <v>32</v>
      </c>
      <c r="E2826" s="1" t="str">
        <f t="shared" si="396"/>
        <v>***</v>
      </c>
      <c r="F2826" s="1" t="str">
        <f t="shared" si="397"/>
        <v>***</v>
      </c>
      <c r="G2826" s="1" t="str">
        <f t="shared" si="398"/>
        <v>***</v>
      </c>
      <c r="J2826" s="1" t="str">
        <f t="shared" si="399"/>
        <v>***</v>
      </c>
      <c r="P2826" s="1">
        <v>21</v>
      </c>
      <c r="Q2826" s="1">
        <f t="shared" si="404"/>
        <v>3.5000000000000003E-2</v>
      </c>
      <c r="T2826" s="4">
        <v>4242.76</v>
      </c>
      <c r="U2826" s="9">
        <f t="shared" si="400"/>
        <v>1</v>
      </c>
      <c r="V2826" s="4">
        <f t="shared" si="401"/>
        <v>202.03619047619048</v>
      </c>
      <c r="W2826" s="1" t="s">
        <v>21</v>
      </c>
      <c r="X2826" s="1">
        <v>24.49</v>
      </c>
      <c r="Y2826" s="4">
        <f t="shared" si="402"/>
        <v>4267.25</v>
      </c>
      <c r="Z2826" s="1" t="s">
        <v>50</v>
      </c>
      <c r="AA2826" s="1" t="s">
        <v>28</v>
      </c>
      <c r="AB2826" s="1" t="s">
        <v>24</v>
      </c>
      <c r="AC2826" s="1" t="s">
        <v>47</v>
      </c>
      <c r="AD2826" s="1" t="s">
        <v>48</v>
      </c>
      <c r="AE2826" s="2">
        <v>40305</v>
      </c>
    </row>
    <row r="2827" spans="1:31" x14ac:dyDescent="0.25">
      <c r="A2827">
        <f t="shared" si="403"/>
        <v>2826</v>
      </c>
      <c r="B2827" s="1">
        <v>30243</v>
      </c>
      <c r="C2827" s="2">
        <v>40303</v>
      </c>
      <c r="D2827" s="1" t="s">
        <v>32</v>
      </c>
      <c r="E2827" s="1" t="str">
        <f t="shared" si="396"/>
        <v>***</v>
      </c>
      <c r="F2827" s="1" t="str">
        <f t="shared" si="397"/>
        <v>***</v>
      </c>
      <c r="G2827" s="1" t="str">
        <f t="shared" si="398"/>
        <v>***</v>
      </c>
      <c r="J2827" s="1" t="str">
        <f t="shared" si="399"/>
        <v>***</v>
      </c>
      <c r="P2827" s="1">
        <v>44</v>
      </c>
      <c r="Q2827" s="1">
        <f t="shared" si="404"/>
        <v>0.05</v>
      </c>
      <c r="T2827" s="4">
        <v>2435.3200000000002</v>
      </c>
      <c r="U2827" s="9">
        <f t="shared" si="400"/>
        <v>1</v>
      </c>
      <c r="V2827" s="4">
        <f t="shared" si="401"/>
        <v>55.348181818181821</v>
      </c>
      <c r="W2827" s="1" t="s">
        <v>21</v>
      </c>
      <c r="X2827" s="1">
        <v>3.5</v>
      </c>
      <c r="Y2827" s="4">
        <f t="shared" si="402"/>
        <v>2438.8200000000002</v>
      </c>
      <c r="Z2827" s="1" t="s">
        <v>50</v>
      </c>
      <c r="AA2827" s="1" t="s">
        <v>28</v>
      </c>
      <c r="AB2827" s="1" t="s">
        <v>29</v>
      </c>
      <c r="AC2827" s="1" t="s">
        <v>63</v>
      </c>
      <c r="AD2827" s="1" t="s">
        <v>19</v>
      </c>
      <c r="AE2827" s="2">
        <v>40305</v>
      </c>
    </row>
    <row r="2828" spans="1:31" x14ac:dyDescent="0.25">
      <c r="A2828">
        <f t="shared" si="403"/>
        <v>2827</v>
      </c>
      <c r="B2828" s="1">
        <v>34657</v>
      </c>
      <c r="C2828" s="2">
        <v>40303</v>
      </c>
      <c r="D2828" s="1" t="s">
        <v>13</v>
      </c>
      <c r="E2828" s="1" t="str">
        <f t="shared" si="396"/>
        <v>*</v>
      </c>
      <c r="F2828" s="1" t="str">
        <f t="shared" si="397"/>
        <v>*</v>
      </c>
      <c r="G2828" s="1" t="str">
        <f t="shared" si="398"/>
        <v>*</v>
      </c>
      <c r="J2828" s="1" t="str">
        <f t="shared" si="399"/>
        <v>*</v>
      </c>
      <c r="P2828" s="1">
        <v>46</v>
      </c>
      <c r="Q2828" s="1">
        <f t="shared" si="404"/>
        <v>0.05</v>
      </c>
      <c r="T2828" s="4">
        <v>1396.75</v>
      </c>
      <c r="U2828" s="9">
        <f t="shared" si="400"/>
        <v>1</v>
      </c>
      <c r="V2828" s="4">
        <f t="shared" si="401"/>
        <v>30.364130434782609</v>
      </c>
      <c r="W2828" s="1" t="s">
        <v>14</v>
      </c>
      <c r="X2828" s="1">
        <v>19.510000000000002</v>
      </c>
      <c r="Y2828" s="4">
        <f t="shared" si="402"/>
        <v>1416.26</v>
      </c>
      <c r="Z2828" s="1" t="s">
        <v>44</v>
      </c>
      <c r="AA2828" s="1" t="s">
        <v>28</v>
      </c>
      <c r="AB2828" s="1" t="s">
        <v>29</v>
      </c>
      <c r="AC2828" s="1" t="s">
        <v>57</v>
      </c>
      <c r="AD2828" s="1" t="s">
        <v>19</v>
      </c>
      <c r="AE2828" s="2">
        <v>40312</v>
      </c>
    </row>
    <row r="2829" spans="1:31" x14ac:dyDescent="0.25">
      <c r="A2829">
        <f t="shared" si="403"/>
        <v>2828</v>
      </c>
      <c r="B2829" s="1">
        <v>32099</v>
      </c>
      <c r="C2829" s="2">
        <v>40303</v>
      </c>
      <c r="D2829" s="1" t="s">
        <v>27</v>
      </c>
      <c r="E2829" s="1" t="str">
        <f t="shared" si="396"/>
        <v>*</v>
      </c>
      <c r="F2829" s="1" t="str">
        <f t="shared" si="397"/>
        <v>*</v>
      </c>
      <c r="G2829" s="1" t="str">
        <f t="shared" si="398"/>
        <v>*</v>
      </c>
      <c r="J2829" s="1" t="str">
        <f t="shared" si="399"/>
        <v>*</v>
      </c>
      <c r="P2829" s="1">
        <v>41</v>
      </c>
      <c r="Q2829" s="1">
        <f t="shared" si="404"/>
        <v>0.05</v>
      </c>
      <c r="T2829" s="4">
        <v>506.73</v>
      </c>
      <c r="U2829" s="9">
        <f t="shared" si="400"/>
        <v>0</v>
      </c>
      <c r="V2829" s="4">
        <f t="shared" si="401"/>
        <v>12.359268292682927</v>
      </c>
      <c r="W2829" s="1" t="s">
        <v>21</v>
      </c>
      <c r="X2829" s="1">
        <v>6.47</v>
      </c>
      <c r="Y2829" s="4">
        <f t="shared" si="402"/>
        <v>513.20000000000005</v>
      </c>
      <c r="Z2829" s="1" t="s">
        <v>15</v>
      </c>
      <c r="AA2829" s="1" t="s">
        <v>37</v>
      </c>
      <c r="AB2829" s="1" t="s">
        <v>29</v>
      </c>
      <c r="AC2829" s="1" t="s">
        <v>40</v>
      </c>
      <c r="AD2829" s="1" t="s">
        <v>19</v>
      </c>
      <c r="AE2829" s="2">
        <v>40303</v>
      </c>
    </row>
    <row r="2830" spans="1:31" x14ac:dyDescent="0.25">
      <c r="A2830">
        <f t="shared" si="403"/>
        <v>2829</v>
      </c>
      <c r="B2830" s="1">
        <v>3621</v>
      </c>
      <c r="C2830" s="2">
        <v>40303</v>
      </c>
      <c r="D2830" s="1" t="s">
        <v>36</v>
      </c>
      <c r="E2830" s="1" t="str">
        <f t="shared" si="396"/>
        <v>*</v>
      </c>
      <c r="F2830" s="1" t="str">
        <f t="shared" si="397"/>
        <v>*</v>
      </c>
      <c r="G2830" s="1" t="str">
        <f t="shared" si="398"/>
        <v>*</v>
      </c>
      <c r="J2830" s="1" t="str">
        <f t="shared" si="399"/>
        <v>*</v>
      </c>
      <c r="P2830" s="1">
        <v>14</v>
      </c>
      <c r="Q2830" s="1">
        <f t="shared" si="404"/>
        <v>0.02</v>
      </c>
      <c r="T2830" s="4">
        <v>83.87</v>
      </c>
      <c r="U2830" s="9">
        <f t="shared" si="400"/>
        <v>0</v>
      </c>
      <c r="V2830" s="4">
        <f t="shared" si="401"/>
        <v>5.9907142857142857</v>
      </c>
      <c r="W2830" s="1" t="s">
        <v>21</v>
      </c>
      <c r="X2830" s="1">
        <v>5.3</v>
      </c>
      <c r="Y2830" s="4">
        <f t="shared" si="402"/>
        <v>89.17</v>
      </c>
      <c r="Z2830" s="1" t="s">
        <v>42</v>
      </c>
      <c r="AA2830" s="1" t="s">
        <v>23</v>
      </c>
      <c r="AB2830" s="1" t="s">
        <v>29</v>
      </c>
      <c r="AC2830" s="1" t="s">
        <v>57</v>
      </c>
      <c r="AD2830" s="1" t="s">
        <v>19</v>
      </c>
      <c r="AE2830" s="2">
        <v>40304</v>
      </c>
    </row>
    <row r="2831" spans="1:31" x14ac:dyDescent="0.25">
      <c r="A2831">
        <f t="shared" si="403"/>
        <v>2830</v>
      </c>
      <c r="B2831" s="1">
        <v>13351</v>
      </c>
      <c r="C2831" s="2">
        <v>40304</v>
      </c>
      <c r="D2831" s="1" t="s">
        <v>36</v>
      </c>
      <c r="E2831" s="1" t="str">
        <f t="shared" si="396"/>
        <v>*</v>
      </c>
      <c r="F2831" s="1" t="str">
        <f t="shared" si="397"/>
        <v>*</v>
      </c>
      <c r="G2831" s="1" t="str">
        <f t="shared" si="398"/>
        <v>*</v>
      </c>
      <c r="J2831" s="1" t="str">
        <f t="shared" si="399"/>
        <v>*</v>
      </c>
      <c r="P2831" s="1">
        <v>20</v>
      </c>
      <c r="Q2831" s="1">
        <f t="shared" si="404"/>
        <v>3.5000000000000003E-2</v>
      </c>
      <c r="T2831" s="4">
        <v>3331.81</v>
      </c>
      <c r="U2831" s="9">
        <f t="shared" si="400"/>
        <v>1</v>
      </c>
      <c r="V2831" s="4">
        <f t="shared" si="401"/>
        <v>166.59049999999999</v>
      </c>
      <c r="W2831" s="1" t="s">
        <v>21</v>
      </c>
      <c r="X2831" s="1">
        <v>19.989999999999998</v>
      </c>
      <c r="Y2831" s="4">
        <f t="shared" si="402"/>
        <v>3351.7999999999997</v>
      </c>
      <c r="Z2831" s="1" t="s">
        <v>22</v>
      </c>
      <c r="AA2831" s="1" t="s">
        <v>28</v>
      </c>
      <c r="AB2831" s="1" t="s">
        <v>24</v>
      </c>
      <c r="AC2831" s="1" t="s">
        <v>38</v>
      </c>
      <c r="AD2831" s="1" t="s">
        <v>19</v>
      </c>
      <c r="AE2831" s="2">
        <v>40305</v>
      </c>
    </row>
    <row r="2832" spans="1:31" x14ac:dyDescent="0.25">
      <c r="A2832">
        <f t="shared" si="403"/>
        <v>2831</v>
      </c>
      <c r="B2832" s="1">
        <v>31392</v>
      </c>
      <c r="C2832" s="2">
        <v>40304</v>
      </c>
      <c r="D2832" s="1" t="s">
        <v>13</v>
      </c>
      <c r="E2832" s="1" t="str">
        <f t="shared" si="396"/>
        <v>*</v>
      </c>
      <c r="F2832" s="1" t="str">
        <f t="shared" si="397"/>
        <v>*</v>
      </c>
      <c r="G2832" s="1" t="str">
        <f t="shared" si="398"/>
        <v>*</v>
      </c>
      <c r="J2832" s="1" t="str">
        <f t="shared" si="399"/>
        <v>*</v>
      </c>
      <c r="P2832" s="1">
        <v>44</v>
      </c>
      <c r="Q2832" s="1">
        <f t="shared" si="404"/>
        <v>0.05</v>
      </c>
      <c r="T2832" s="4">
        <v>3249.09</v>
      </c>
      <c r="U2832" s="9">
        <f t="shared" si="400"/>
        <v>1</v>
      </c>
      <c r="V2832" s="4">
        <f t="shared" si="401"/>
        <v>73.842954545454546</v>
      </c>
      <c r="W2832" s="1" t="s">
        <v>21</v>
      </c>
      <c r="X2832" s="1">
        <v>35</v>
      </c>
      <c r="Y2832" s="4">
        <f t="shared" si="402"/>
        <v>3284.09</v>
      </c>
      <c r="Z2832" s="1" t="s">
        <v>22</v>
      </c>
      <c r="AA2832" s="1" t="s">
        <v>37</v>
      </c>
      <c r="AB2832" s="1" t="s">
        <v>29</v>
      </c>
      <c r="AC2832" s="1" t="s">
        <v>55</v>
      </c>
      <c r="AD2832" s="1" t="s">
        <v>48</v>
      </c>
      <c r="AE2832" s="2">
        <v>40308</v>
      </c>
    </row>
    <row r="2833" spans="1:31" x14ac:dyDescent="0.25">
      <c r="A2833">
        <f t="shared" si="403"/>
        <v>2832</v>
      </c>
      <c r="B2833" s="1">
        <v>24515</v>
      </c>
      <c r="C2833" s="2">
        <v>40304</v>
      </c>
      <c r="D2833" s="1" t="s">
        <v>32</v>
      </c>
      <c r="E2833" s="1" t="str">
        <f t="shared" si="396"/>
        <v>***</v>
      </c>
      <c r="F2833" s="1" t="str">
        <f t="shared" si="397"/>
        <v>***</v>
      </c>
      <c r="G2833" s="1" t="str">
        <f t="shared" si="398"/>
        <v>***</v>
      </c>
      <c r="J2833" s="1" t="str">
        <f t="shared" si="399"/>
        <v>***</v>
      </c>
      <c r="P2833" s="1">
        <v>41</v>
      </c>
      <c r="Q2833" s="1">
        <f t="shared" si="404"/>
        <v>0.05</v>
      </c>
      <c r="T2833" s="4">
        <v>3051.27</v>
      </c>
      <c r="U2833" s="9">
        <f t="shared" si="400"/>
        <v>1</v>
      </c>
      <c r="V2833" s="4">
        <f t="shared" si="401"/>
        <v>74.421219512195123</v>
      </c>
      <c r="W2833" s="1" t="s">
        <v>33</v>
      </c>
      <c r="X2833" s="1">
        <v>33.6</v>
      </c>
      <c r="Y2833" s="4">
        <f t="shared" si="402"/>
        <v>3084.87</v>
      </c>
      <c r="Z2833" s="1" t="s">
        <v>39</v>
      </c>
      <c r="AA2833" s="1" t="s">
        <v>37</v>
      </c>
      <c r="AB2833" s="1" t="s">
        <v>24</v>
      </c>
      <c r="AC2833" s="1" t="s">
        <v>56</v>
      </c>
      <c r="AD2833" s="1" t="s">
        <v>35</v>
      </c>
      <c r="AE2833" s="2">
        <v>40306</v>
      </c>
    </row>
    <row r="2834" spans="1:31" x14ac:dyDescent="0.25">
      <c r="A2834">
        <f t="shared" si="403"/>
        <v>2833</v>
      </c>
      <c r="B2834" s="1">
        <v>4004</v>
      </c>
      <c r="C2834" s="2">
        <v>40304</v>
      </c>
      <c r="D2834" s="1" t="s">
        <v>36</v>
      </c>
      <c r="E2834" s="1" t="str">
        <f t="shared" si="396"/>
        <v>*</v>
      </c>
      <c r="F2834" s="1" t="str">
        <f t="shared" si="397"/>
        <v>*</v>
      </c>
      <c r="G2834" s="1" t="str">
        <f t="shared" si="398"/>
        <v>*</v>
      </c>
      <c r="J2834" s="1" t="str">
        <f t="shared" si="399"/>
        <v>*</v>
      </c>
      <c r="P2834" s="1">
        <v>44</v>
      </c>
      <c r="Q2834" s="1">
        <f t="shared" si="404"/>
        <v>0.05</v>
      </c>
      <c r="T2834" s="4">
        <v>1512.25</v>
      </c>
      <c r="U2834" s="9">
        <f t="shared" si="400"/>
        <v>1</v>
      </c>
      <c r="V2834" s="4">
        <f t="shared" si="401"/>
        <v>34.36931818181818</v>
      </c>
      <c r="W2834" s="1" t="s">
        <v>21</v>
      </c>
      <c r="X2834" s="1">
        <v>8.99</v>
      </c>
      <c r="Y2834" s="4">
        <f t="shared" si="402"/>
        <v>1521.24</v>
      </c>
      <c r="Z2834" s="1" t="s">
        <v>44</v>
      </c>
      <c r="AA2834" s="1" t="s">
        <v>28</v>
      </c>
      <c r="AB2834" s="1" t="s">
        <v>29</v>
      </c>
      <c r="AC2834" s="1" t="s">
        <v>30</v>
      </c>
      <c r="AD2834" s="1" t="s">
        <v>41</v>
      </c>
      <c r="AE2834" s="2">
        <v>40305</v>
      </c>
    </row>
    <row r="2835" spans="1:31" x14ac:dyDescent="0.25">
      <c r="A2835">
        <f t="shared" si="403"/>
        <v>2834</v>
      </c>
      <c r="B2835" s="1">
        <v>25830</v>
      </c>
      <c r="C2835" s="2">
        <v>40304</v>
      </c>
      <c r="D2835" s="1" t="s">
        <v>13</v>
      </c>
      <c r="E2835" s="1" t="str">
        <f t="shared" si="396"/>
        <v>*</v>
      </c>
      <c r="F2835" s="1" t="str">
        <f t="shared" si="397"/>
        <v>*</v>
      </c>
      <c r="G2835" s="1" t="str">
        <f t="shared" si="398"/>
        <v>*</v>
      </c>
      <c r="J2835" s="1" t="str">
        <f t="shared" si="399"/>
        <v>*</v>
      </c>
      <c r="P2835" s="1">
        <v>11</v>
      </c>
      <c r="Q2835" s="1">
        <f t="shared" si="404"/>
        <v>0.02</v>
      </c>
      <c r="T2835" s="4">
        <v>178.57</v>
      </c>
      <c r="U2835" s="9">
        <f t="shared" si="400"/>
        <v>0</v>
      </c>
      <c r="V2835" s="4">
        <f t="shared" si="401"/>
        <v>16.233636363636364</v>
      </c>
      <c r="W2835" s="1" t="s">
        <v>21</v>
      </c>
      <c r="X2835" s="1">
        <v>10.91</v>
      </c>
      <c r="Y2835" s="4">
        <f t="shared" si="402"/>
        <v>189.48</v>
      </c>
      <c r="Z2835" s="1" t="s">
        <v>15</v>
      </c>
      <c r="AA2835" s="1" t="s">
        <v>16</v>
      </c>
      <c r="AB2835" s="1" t="s">
        <v>29</v>
      </c>
      <c r="AC2835" s="1" t="s">
        <v>43</v>
      </c>
      <c r="AD2835" s="1" t="s">
        <v>19</v>
      </c>
      <c r="AE2835" s="2">
        <v>40309</v>
      </c>
    </row>
    <row r="2836" spans="1:31" x14ac:dyDescent="0.25">
      <c r="A2836">
        <f t="shared" si="403"/>
        <v>2835</v>
      </c>
      <c r="B2836" s="1">
        <v>31392</v>
      </c>
      <c r="C2836" s="2">
        <v>40304</v>
      </c>
      <c r="D2836" s="1" t="s">
        <v>13</v>
      </c>
      <c r="E2836" s="1" t="str">
        <f t="shared" si="396"/>
        <v>*</v>
      </c>
      <c r="F2836" s="1" t="str">
        <f t="shared" si="397"/>
        <v>*</v>
      </c>
      <c r="G2836" s="1" t="str">
        <f t="shared" si="398"/>
        <v>*</v>
      </c>
      <c r="J2836" s="1" t="str">
        <f t="shared" si="399"/>
        <v>*</v>
      </c>
      <c r="P2836" s="1">
        <v>21</v>
      </c>
      <c r="Q2836" s="1">
        <f t="shared" si="404"/>
        <v>3.5000000000000003E-2</v>
      </c>
      <c r="T2836" s="4">
        <v>128.86000000000001</v>
      </c>
      <c r="U2836" s="9">
        <f t="shared" si="400"/>
        <v>0</v>
      </c>
      <c r="V2836" s="4">
        <f t="shared" si="401"/>
        <v>6.1361904761904764</v>
      </c>
      <c r="W2836" s="1" t="s">
        <v>21</v>
      </c>
      <c r="X2836" s="1">
        <v>5.16</v>
      </c>
      <c r="Y2836" s="4">
        <f t="shared" si="402"/>
        <v>134.02000000000001</v>
      </c>
      <c r="Z2836" s="1" t="s">
        <v>53</v>
      </c>
      <c r="AA2836" s="1" t="s">
        <v>37</v>
      </c>
      <c r="AB2836" s="1" t="s">
        <v>29</v>
      </c>
      <c r="AC2836" s="1" t="s">
        <v>40</v>
      </c>
      <c r="AD2836" s="1" t="s">
        <v>19</v>
      </c>
      <c r="AE2836" s="2">
        <v>40311</v>
      </c>
    </row>
    <row r="2837" spans="1:31" x14ac:dyDescent="0.25">
      <c r="A2837">
        <f t="shared" si="403"/>
        <v>2836</v>
      </c>
      <c r="B2837" s="1">
        <v>4004</v>
      </c>
      <c r="C2837" s="2">
        <v>40304</v>
      </c>
      <c r="D2837" s="1" t="s">
        <v>36</v>
      </c>
      <c r="E2837" s="1" t="str">
        <f t="shared" si="396"/>
        <v>*</v>
      </c>
      <c r="F2837" s="1" t="str">
        <f t="shared" si="397"/>
        <v>*</v>
      </c>
      <c r="G2837" s="1" t="str">
        <f t="shared" si="398"/>
        <v>*</v>
      </c>
      <c r="J2837" s="1" t="str">
        <f t="shared" si="399"/>
        <v>*</v>
      </c>
      <c r="P2837" s="1">
        <v>14</v>
      </c>
      <c r="Q2837" s="1">
        <f t="shared" si="404"/>
        <v>0.02</v>
      </c>
      <c r="T2837" s="4">
        <v>63.52</v>
      </c>
      <c r="U2837" s="9">
        <f t="shared" si="400"/>
        <v>0</v>
      </c>
      <c r="V2837" s="4">
        <f t="shared" si="401"/>
        <v>4.5371428571428574</v>
      </c>
      <c r="W2837" s="1" t="s">
        <v>21</v>
      </c>
      <c r="X2837" s="1">
        <v>0.71</v>
      </c>
      <c r="Y2837" s="4">
        <f t="shared" si="402"/>
        <v>64.23</v>
      </c>
      <c r="Z2837" s="1" t="s">
        <v>44</v>
      </c>
      <c r="AA2837" s="1" t="s">
        <v>28</v>
      </c>
      <c r="AB2837" s="1" t="s">
        <v>29</v>
      </c>
      <c r="AC2837" s="1" t="s">
        <v>30</v>
      </c>
      <c r="AD2837" s="1" t="s">
        <v>31</v>
      </c>
      <c r="AE2837" s="2">
        <v>40307</v>
      </c>
    </row>
    <row r="2838" spans="1:31" x14ac:dyDescent="0.25">
      <c r="A2838">
        <f t="shared" si="403"/>
        <v>2837</v>
      </c>
      <c r="B2838" s="1">
        <v>15778</v>
      </c>
      <c r="C2838" s="2">
        <v>40304</v>
      </c>
      <c r="D2838" s="1" t="s">
        <v>20</v>
      </c>
      <c r="E2838" s="1" t="str">
        <f t="shared" si="396"/>
        <v>*</v>
      </c>
      <c r="F2838" s="1" t="str">
        <f t="shared" si="397"/>
        <v>**</v>
      </c>
      <c r="G2838" s="1" t="str">
        <f t="shared" si="398"/>
        <v>**</v>
      </c>
      <c r="J2838" s="1" t="str">
        <f t="shared" si="399"/>
        <v>**</v>
      </c>
      <c r="P2838" s="1">
        <v>9</v>
      </c>
      <c r="Q2838" s="1">
        <f t="shared" si="404"/>
        <v>0.01</v>
      </c>
      <c r="T2838" s="4">
        <v>43.23</v>
      </c>
      <c r="U2838" s="9">
        <f t="shared" si="400"/>
        <v>0</v>
      </c>
      <c r="V2838" s="4">
        <f t="shared" si="401"/>
        <v>4.8033333333333328</v>
      </c>
      <c r="W2838" s="1" t="s">
        <v>21</v>
      </c>
      <c r="X2838" s="1">
        <v>5.26</v>
      </c>
      <c r="Y2838" s="4">
        <f t="shared" si="402"/>
        <v>48.489999999999995</v>
      </c>
      <c r="Z2838" s="1" t="s">
        <v>15</v>
      </c>
      <c r="AA2838" s="1" t="s">
        <v>23</v>
      </c>
      <c r="AB2838" s="1" t="s">
        <v>29</v>
      </c>
      <c r="AC2838" s="1" t="s">
        <v>43</v>
      </c>
      <c r="AD2838" s="1" t="s">
        <v>19</v>
      </c>
      <c r="AE2838" s="2">
        <v>40306</v>
      </c>
    </row>
    <row r="2839" spans="1:31" x14ac:dyDescent="0.25">
      <c r="A2839">
        <f t="shared" si="403"/>
        <v>2838</v>
      </c>
      <c r="B2839" s="1">
        <v>25830</v>
      </c>
      <c r="C2839" s="2">
        <v>40304</v>
      </c>
      <c r="D2839" s="1" t="s">
        <v>13</v>
      </c>
      <c r="E2839" s="1" t="str">
        <f t="shared" si="396"/>
        <v>*</v>
      </c>
      <c r="F2839" s="1" t="str">
        <f t="shared" si="397"/>
        <v>*</v>
      </c>
      <c r="G2839" s="1" t="str">
        <f t="shared" si="398"/>
        <v>*</v>
      </c>
      <c r="J2839" s="1" t="str">
        <f t="shared" si="399"/>
        <v>*</v>
      </c>
      <c r="P2839" s="1">
        <v>5</v>
      </c>
      <c r="Q2839" s="1">
        <f t="shared" si="404"/>
        <v>0.01</v>
      </c>
      <c r="T2839" s="4">
        <v>25.34</v>
      </c>
      <c r="U2839" s="9">
        <f t="shared" si="400"/>
        <v>0</v>
      </c>
      <c r="V2839" s="4">
        <f t="shared" si="401"/>
        <v>5.0679999999999996</v>
      </c>
      <c r="W2839" s="1" t="s">
        <v>21</v>
      </c>
      <c r="X2839" s="1">
        <v>6.89</v>
      </c>
      <c r="Y2839" s="4">
        <f t="shared" si="402"/>
        <v>32.229999999999997</v>
      </c>
      <c r="Z2839" s="1" t="s">
        <v>15</v>
      </c>
      <c r="AA2839" s="1" t="s">
        <v>16</v>
      </c>
      <c r="AB2839" s="1" t="s">
        <v>29</v>
      </c>
      <c r="AC2839" s="1" t="s">
        <v>63</v>
      </c>
      <c r="AD2839" s="1" t="s">
        <v>19</v>
      </c>
      <c r="AE2839" s="2">
        <v>40304</v>
      </c>
    </row>
    <row r="2840" spans="1:31" x14ac:dyDescent="0.25">
      <c r="A2840">
        <f t="shared" si="403"/>
        <v>2839</v>
      </c>
      <c r="B2840" s="1">
        <v>45766</v>
      </c>
      <c r="C2840" s="2">
        <v>40305</v>
      </c>
      <c r="D2840" s="1" t="s">
        <v>20</v>
      </c>
      <c r="E2840" s="1" t="str">
        <f t="shared" si="396"/>
        <v>*</v>
      </c>
      <c r="F2840" s="1" t="str">
        <f t="shared" si="397"/>
        <v>**</v>
      </c>
      <c r="G2840" s="1" t="str">
        <f t="shared" si="398"/>
        <v>**</v>
      </c>
      <c r="J2840" s="1" t="str">
        <f t="shared" si="399"/>
        <v>**</v>
      </c>
      <c r="P2840" s="1">
        <v>28</v>
      </c>
      <c r="Q2840" s="1">
        <f t="shared" si="404"/>
        <v>3.5000000000000003E-2</v>
      </c>
      <c r="T2840" s="4">
        <v>4181.82</v>
      </c>
      <c r="U2840" s="9">
        <f t="shared" si="400"/>
        <v>1</v>
      </c>
      <c r="V2840" s="4">
        <f t="shared" si="401"/>
        <v>149.35071428571428</v>
      </c>
      <c r="W2840" s="1" t="s">
        <v>21</v>
      </c>
      <c r="X2840" s="1">
        <v>13.99</v>
      </c>
      <c r="Y2840" s="4">
        <f t="shared" si="402"/>
        <v>4195.8099999999995</v>
      </c>
      <c r="Z2840" s="1" t="s">
        <v>39</v>
      </c>
      <c r="AA2840" s="1" t="s">
        <v>37</v>
      </c>
      <c r="AB2840" s="1" t="s">
        <v>24</v>
      </c>
      <c r="AC2840" s="1" t="s">
        <v>56</v>
      </c>
      <c r="AD2840" s="1" t="s">
        <v>26</v>
      </c>
      <c r="AE2840" s="2">
        <v>40306</v>
      </c>
    </row>
    <row r="2841" spans="1:31" x14ac:dyDescent="0.25">
      <c r="A2841">
        <f t="shared" si="403"/>
        <v>2840</v>
      </c>
      <c r="B2841" s="1">
        <v>32743</v>
      </c>
      <c r="C2841" s="2">
        <v>40305</v>
      </c>
      <c r="D2841" s="1" t="s">
        <v>32</v>
      </c>
      <c r="E2841" s="1" t="str">
        <f t="shared" si="396"/>
        <v>***</v>
      </c>
      <c r="F2841" s="1" t="str">
        <f t="shared" si="397"/>
        <v>***</v>
      </c>
      <c r="G2841" s="1" t="str">
        <f t="shared" si="398"/>
        <v>***</v>
      </c>
      <c r="J2841" s="1" t="str">
        <f t="shared" si="399"/>
        <v>***</v>
      </c>
      <c r="P2841" s="1">
        <v>19</v>
      </c>
      <c r="Q2841" s="1">
        <f t="shared" si="404"/>
        <v>0.02</v>
      </c>
      <c r="T2841" s="4">
        <v>3548.67</v>
      </c>
      <c r="U2841" s="9">
        <f t="shared" si="400"/>
        <v>1</v>
      </c>
      <c r="V2841" s="4">
        <f t="shared" si="401"/>
        <v>186.7721052631579</v>
      </c>
      <c r="W2841" s="1" t="s">
        <v>21</v>
      </c>
      <c r="X2841" s="1">
        <v>0.99</v>
      </c>
      <c r="Y2841" s="4">
        <f t="shared" si="402"/>
        <v>3549.66</v>
      </c>
      <c r="Z2841" s="1" t="s">
        <v>39</v>
      </c>
      <c r="AA2841" s="1" t="s">
        <v>28</v>
      </c>
      <c r="AB2841" s="1" t="s">
        <v>29</v>
      </c>
      <c r="AC2841" s="1" t="s">
        <v>63</v>
      </c>
      <c r="AD2841" s="1" t="s">
        <v>19</v>
      </c>
      <c r="AE2841" s="2">
        <v>40307</v>
      </c>
    </row>
    <row r="2842" spans="1:31" x14ac:dyDescent="0.25">
      <c r="A2842">
        <f t="shared" si="403"/>
        <v>2841</v>
      </c>
      <c r="B2842" s="1">
        <v>45766</v>
      </c>
      <c r="C2842" s="2">
        <v>40305</v>
      </c>
      <c r="D2842" s="1" t="s">
        <v>20</v>
      </c>
      <c r="E2842" s="1" t="str">
        <f t="shared" si="396"/>
        <v>*</v>
      </c>
      <c r="F2842" s="1" t="str">
        <f t="shared" si="397"/>
        <v>**</v>
      </c>
      <c r="G2842" s="1" t="str">
        <f t="shared" si="398"/>
        <v>**</v>
      </c>
      <c r="J2842" s="1" t="str">
        <f t="shared" si="399"/>
        <v>**</v>
      </c>
      <c r="P2842" s="1">
        <v>37</v>
      </c>
      <c r="Q2842" s="1">
        <f t="shared" si="404"/>
        <v>0.04</v>
      </c>
      <c r="T2842" s="4">
        <v>2522.21</v>
      </c>
      <c r="U2842" s="9">
        <f t="shared" si="400"/>
        <v>1</v>
      </c>
      <c r="V2842" s="4">
        <f t="shared" si="401"/>
        <v>68.167837837837837</v>
      </c>
      <c r="W2842" s="1" t="s">
        <v>21</v>
      </c>
      <c r="X2842" s="1">
        <v>14.48</v>
      </c>
      <c r="Y2842" s="4">
        <f t="shared" si="402"/>
        <v>2536.69</v>
      </c>
      <c r="Z2842" s="1" t="s">
        <v>39</v>
      </c>
      <c r="AA2842" s="1" t="s">
        <v>37</v>
      </c>
      <c r="AB2842" s="1" t="s">
        <v>17</v>
      </c>
      <c r="AC2842" s="1" t="s">
        <v>18</v>
      </c>
      <c r="AD2842" s="1" t="s">
        <v>19</v>
      </c>
      <c r="AE2842" s="2">
        <v>40307</v>
      </c>
    </row>
    <row r="2843" spans="1:31" x14ac:dyDescent="0.25">
      <c r="A2843">
        <f t="shared" si="403"/>
        <v>2842</v>
      </c>
      <c r="B2843" s="1">
        <v>22529</v>
      </c>
      <c r="C2843" s="2">
        <v>40305</v>
      </c>
      <c r="D2843" s="1" t="s">
        <v>36</v>
      </c>
      <c r="E2843" s="1" t="str">
        <f t="shared" si="396"/>
        <v>*</v>
      </c>
      <c r="F2843" s="1" t="str">
        <f t="shared" si="397"/>
        <v>*</v>
      </c>
      <c r="G2843" s="1" t="str">
        <f t="shared" si="398"/>
        <v>*</v>
      </c>
      <c r="J2843" s="1" t="str">
        <f t="shared" si="399"/>
        <v>*</v>
      </c>
      <c r="P2843" s="1">
        <v>28</v>
      </c>
      <c r="Q2843" s="1">
        <f t="shared" si="404"/>
        <v>3.5000000000000003E-2</v>
      </c>
      <c r="T2843" s="4">
        <v>1623.09</v>
      </c>
      <c r="U2843" s="9">
        <f t="shared" si="400"/>
        <v>1</v>
      </c>
      <c r="V2843" s="4">
        <f t="shared" si="401"/>
        <v>57.967499999999994</v>
      </c>
      <c r="W2843" s="1" t="s">
        <v>21</v>
      </c>
      <c r="X2843" s="1">
        <v>13.22</v>
      </c>
      <c r="Y2843" s="4">
        <f t="shared" si="402"/>
        <v>1636.31</v>
      </c>
      <c r="Z2843" s="1" t="s">
        <v>44</v>
      </c>
      <c r="AA2843" s="1" t="s">
        <v>37</v>
      </c>
      <c r="AB2843" s="1" t="s">
        <v>29</v>
      </c>
      <c r="AC2843" s="1" t="s">
        <v>63</v>
      </c>
      <c r="AD2843" s="1" t="s">
        <v>19</v>
      </c>
      <c r="AE2843" s="2">
        <v>40305</v>
      </c>
    </row>
    <row r="2844" spans="1:31" x14ac:dyDescent="0.25">
      <c r="A2844">
        <f t="shared" si="403"/>
        <v>2843</v>
      </c>
      <c r="B2844" s="1">
        <v>7553</v>
      </c>
      <c r="C2844" s="2">
        <v>40305</v>
      </c>
      <c r="D2844" s="1" t="s">
        <v>36</v>
      </c>
      <c r="E2844" s="1" t="str">
        <f t="shared" si="396"/>
        <v>*</v>
      </c>
      <c r="F2844" s="1" t="str">
        <f t="shared" si="397"/>
        <v>*</v>
      </c>
      <c r="G2844" s="1" t="str">
        <f t="shared" si="398"/>
        <v>*</v>
      </c>
      <c r="J2844" s="1" t="str">
        <f t="shared" si="399"/>
        <v>*</v>
      </c>
      <c r="P2844" s="1">
        <v>12</v>
      </c>
      <c r="Q2844" s="1">
        <f t="shared" si="404"/>
        <v>0.02</v>
      </c>
      <c r="T2844" s="4">
        <v>1079.19</v>
      </c>
      <c r="U2844" s="9">
        <f t="shared" si="400"/>
        <v>1</v>
      </c>
      <c r="V2844" s="4">
        <f t="shared" si="401"/>
        <v>89.932500000000005</v>
      </c>
      <c r="W2844" s="1" t="s">
        <v>21</v>
      </c>
      <c r="X2844" s="1">
        <v>39.61</v>
      </c>
      <c r="Y2844" s="4">
        <f t="shared" si="402"/>
        <v>1118.8</v>
      </c>
      <c r="Z2844" s="1" t="s">
        <v>46</v>
      </c>
      <c r="AA2844" s="1" t="s">
        <v>37</v>
      </c>
      <c r="AB2844" s="1" t="s">
        <v>17</v>
      </c>
      <c r="AC2844" s="1" t="s">
        <v>18</v>
      </c>
      <c r="AD2844" s="1" t="s">
        <v>26</v>
      </c>
      <c r="AE2844" s="2">
        <v>40306</v>
      </c>
    </row>
    <row r="2845" spans="1:31" x14ac:dyDescent="0.25">
      <c r="A2845">
        <f t="shared" si="403"/>
        <v>2844</v>
      </c>
      <c r="B2845" s="1">
        <v>39265</v>
      </c>
      <c r="C2845" s="2">
        <v>40305</v>
      </c>
      <c r="D2845" s="1" t="s">
        <v>32</v>
      </c>
      <c r="E2845" s="1" t="str">
        <f t="shared" si="396"/>
        <v>***</v>
      </c>
      <c r="F2845" s="1" t="str">
        <f t="shared" si="397"/>
        <v>***</v>
      </c>
      <c r="G2845" s="1" t="str">
        <f t="shared" si="398"/>
        <v>***</v>
      </c>
      <c r="J2845" s="1" t="str">
        <f t="shared" si="399"/>
        <v>***</v>
      </c>
      <c r="P2845" s="1">
        <v>47</v>
      </c>
      <c r="Q2845" s="1">
        <f t="shared" si="404"/>
        <v>0.05</v>
      </c>
      <c r="T2845" s="4">
        <v>198.08</v>
      </c>
      <c r="U2845" s="9">
        <f t="shared" si="400"/>
        <v>0</v>
      </c>
      <c r="V2845" s="4">
        <f t="shared" si="401"/>
        <v>4.2144680851063834</v>
      </c>
      <c r="W2845" s="1" t="s">
        <v>21</v>
      </c>
      <c r="X2845" s="1">
        <v>0.94</v>
      </c>
      <c r="Y2845" s="4">
        <f t="shared" si="402"/>
        <v>199.02</v>
      </c>
      <c r="Z2845" s="1" t="s">
        <v>22</v>
      </c>
      <c r="AA2845" s="1" t="s">
        <v>28</v>
      </c>
      <c r="AB2845" s="1" t="s">
        <v>29</v>
      </c>
      <c r="AC2845" s="1" t="s">
        <v>30</v>
      </c>
      <c r="AD2845" s="1" t="s">
        <v>31</v>
      </c>
      <c r="AE2845" s="2">
        <v>40306</v>
      </c>
    </row>
    <row r="2846" spans="1:31" x14ac:dyDescent="0.25">
      <c r="A2846">
        <f t="shared" si="403"/>
        <v>2845</v>
      </c>
      <c r="B2846" s="1">
        <v>53572</v>
      </c>
      <c r="C2846" s="2">
        <v>40305</v>
      </c>
      <c r="D2846" s="1" t="s">
        <v>36</v>
      </c>
      <c r="E2846" s="1" t="str">
        <f t="shared" si="396"/>
        <v>*</v>
      </c>
      <c r="F2846" s="1" t="str">
        <f t="shared" si="397"/>
        <v>*</v>
      </c>
      <c r="G2846" s="1" t="str">
        <f t="shared" si="398"/>
        <v>*</v>
      </c>
      <c r="J2846" s="1" t="str">
        <f t="shared" si="399"/>
        <v>*</v>
      </c>
      <c r="P2846" s="1">
        <v>17</v>
      </c>
      <c r="Q2846" s="1">
        <f t="shared" si="404"/>
        <v>0.02</v>
      </c>
      <c r="T2846" s="4">
        <v>184.09</v>
      </c>
      <c r="U2846" s="9">
        <f t="shared" si="400"/>
        <v>0</v>
      </c>
      <c r="V2846" s="4">
        <f t="shared" si="401"/>
        <v>10.828823529411764</v>
      </c>
      <c r="W2846" s="1" t="s">
        <v>21</v>
      </c>
      <c r="X2846" s="1">
        <v>5.25</v>
      </c>
      <c r="Y2846" s="4">
        <f t="shared" si="402"/>
        <v>189.34</v>
      </c>
      <c r="Z2846" s="1" t="s">
        <v>15</v>
      </c>
      <c r="AA2846" s="1" t="s">
        <v>28</v>
      </c>
      <c r="AB2846" s="1" t="s">
        <v>29</v>
      </c>
      <c r="AC2846" s="1" t="s">
        <v>57</v>
      </c>
      <c r="AD2846" s="1" t="s">
        <v>19</v>
      </c>
      <c r="AE2846" s="2">
        <v>40306</v>
      </c>
    </row>
    <row r="2847" spans="1:31" x14ac:dyDescent="0.25">
      <c r="A2847">
        <f t="shared" si="403"/>
        <v>2846</v>
      </c>
      <c r="B2847" s="1">
        <v>58150</v>
      </c>
      <c r="C2847" s="2">
        <v>40305</v>
      </c>
      <c r="D2847" s="1" t="s">
        <v>32</v>
      </c>
      <c r="E2847" s="1" t="str">
        <f t="shared" si="396"/>
        <v>***</v>
      </c>
      <c r="F2847" s="1" t="str">
        <f t="shared" si="397"/>
        <v>***</v>
      </c>
      <c r="G2847" s="1" t="str">
        <f t="shared" si="398"/>
        <v>***</v>
      </c>
      <c r="J2847" s="1" t="str">
        <f t="shared" si="399"/>
        <v>***</v>
      </c>
      <c r="P2847" s="1">
        <v>24</v>
      </c>
      <c r="Q2847" s="1">
        <f t="shared" si="404"/>
        <v>3.5000000000000003E-2</v>
      </c>
      <c r="T2847" s="4">
        <v>60.36</v>
      </c>
      <c r="U2847" s="9">
        <f t="shared" si="400"/>
        <v>0</v>
      </c>
      <c r="V2847" s="4">
        <f t="shared" si="401"/>
        <v>2.5150000000000001</v>
      </c>
      <c r="W2847" s="1" t="s">
        <v>21</v>
      </c>
      <c r="X2847" s="1">
        <v>6.05</v>
      </c>
      <c r="Y2847" s="4">
        <f t="shared" si="402"/>
        <v>66.41</v>
      </c>
      <c r="Z2847" s="1" t="s">
        <v>50</v>
      </c>
      <c r="AA2847" s="1" t="s">
        <v>28</v>
      </c>
      <c r="AB2847" s="1" t="s">
        <v>29</v>
      </c>
      <c r="AC2847" s="1" t="s">
        <v>43</v>
      </c>
      <c r="AD2847" s="1" t="s">
        <v>19</v>
      </c>
      <c r="AE2847" s="2">
        <v>40305</v>
      </c>
    </row>
    <row r="2848" spans="1:31" x14ac:dyDescent="0.25">
      <c r="A2848">
        <f t="shared" si="403"/>
        <v>2847</v>
      </c>
      <c r="B2848" s="1">
        <v>7553</v>
      </c>
      <c r="C2848" s="2">
        <v>40305</v>
      </c>
      <c r="D2848" s="1" t="s">
        <v>36</v>
      </c>
      <c r="E2848" s="1" t="str">
        <f t="shared" si="396"/>
        <v>*</v>
      </c>
      <c r="F2848" s="1" t="str">
        <f t="shared" si="397"/>
        <v>*</v>
      </c>
      <c r="G2848" s="1" t="str">
        <f t="shared" si="398"/>
        <v>*</v>
      </c>
      <c r="J2848" s="1" t="str">
        <f t="shared" si="399"/>
        <v>*</v>
      </c>
      <c r="P2848" s="1">
        <v>3</v>
      </c>
      <c r="Q2848" s="1">
        <f t="shared" si="404"/>
        <v>0.01</v>
      </c>
      <c r="T2848" s="4">
        <v>19.05</v>
      </c>
      <c r="U2848" s="9">
        <f t="shared" si="400"/>
        <v>0</v>
      </c>
      <c r="V2848" s="4">
        <f t="shared" si="401"/>
        <v>6.3500000000000005</v>
      </c>
      <c r="W2848" s="1" t="s">
        <v>21</v>
      </c>
      <c r="X2848" s="1">
        <v>6.72</v>
      </c>
      <c r="Y2848" s="4">
        <f t="shared" si="402"/>
        <v>25.77</v>
      </c>
      <c r="Z2848" s="1" t="s">
        <v>46</v>
      </c>
      <c r="AA2848" s="1" t="s">
        <v>37</v>
      </c>
      <c r="AB2848" s="1" t="s">
        <v>29</v>
      </c>
      <c r="AC2848" s="1" t="s">
        <v>40</v>
      </c>
      <c r="AD2848" s="1" t="s">
        <v>19</v>
      </c>
      <c r="AE2848" s="2">
        <v>40308</v>
      </c>
    </row>
    <row r="2849" spans="1:31" x14ac:dyDescent="0.25">
      <c r="A2849">
        <f t="shared" si="403"/>
        <v>2848</v>
      </c>
      <c r="B2849" s="1">
        <v>41350</v>
      </c>
      <c r="C2849" s="2">
        <v>40306</v>
      </c>
      <c r="D2849" s="1" t="s">
        <v>36</v>
      </c>
      <c r="E2849" s="1" t="str">
        <f t="shared" si="396"/>
        <v>*</v>
      </c>
      <c r="F2849" s="1" t="str">
        <f t="shared" si="397"/>
        <v>*</v>
      </c>
      <c r="G2849" s="1" t="str">
        <f t="shared" si="398"/>
        <v>*</v>
      </c>
      <c r="J2849" s="1" t="str">
        <f t="shared" si="399"/>
        <v>*</v>
      </c>
      <c r="P2849" s="1">
        <v>1</v>
      </c>
      <c r="Q2849" s="1">
        <f t="shared" si="404"/>
        <v>0.01</v>
      </c>
      <c r="T2849" s="4">
        <v>423.3</v>
      </c>
      <c r="U2849" s="9">
        <f t="shared" si="400"/>
        <v>0</v>
      </c>
      <c r="V2849" s="4">
        <f t="shared" si="401"/>
        <v>423.3</v>
      </c>
      <c r="W2849" s="1" t="s">
        <v>21</v>
      </c>
      <c r="X2849" s="1">
        <v>19.989999999999998</v>
      </c>
      <c r="Y2849" s="4">
        <f t="shared" si="402"/>
        <v>443.29</v>
      </c>
      <c r="Z2849" s="1" t="s">
        <v>44</v>
      </c>
      <c r="AA2849" s="1" t="s">
        <v>23</v>
      </c>
      <c r="AB2849" s="1" t="s">
        <v>29</v>
      </c>
      <c r="AC2849" s="1" t="s">
        <v>55</v>
      </c>
      <c r="AD2849" s="1" t="s">
        <v>19</v>
      </c>
      <c r="AE2849" s="2">
        <v>40307</v>
      </c>
    </row>
    <row r="2850" spans="1:31" x14ac:dyDescent="0.25">
      <c r="A2850">
        <f t="shared" si="403"/>
        <v>2849</v>
      </c>
      <c r="B2850" s="1">
        <v>55107</v>
      </c>
      <c r="C2850" s="2">
        <v>40306</v>
      </c>
      <c r="D2850" s="1" t="s">
        <v>13</v>
      </c>
      <c r="E2850" s="1" t="str">
        <f t="shared" si="396"/>
        <v>*</v>
      </c>
      <c r="F2850" s="1" t="str">
        <f t="shared" si="397"/>
        <v>*</v>
      </c>
      <c r="G2850" s="1" t="str">
        <f t="shared" si="398"/>
        <v>*</v>
      </c>
      <c r="J2850" s="1" t="str">
        <f t="shared" si="399"/>
        <v>*</v>
      </c>
      <c r="P2850" s="1">
        <v>32</v>
      </c>
      <c r="Q2850" s="1">
        <f t="shared" si="404"/>
        <v>0.04</v>
      </c>
      <c r="T2850" s="4">
        <v>171.52</v>
      </c>
      <c r="U2850" s="9">
        <f t="shared" si="400"/>
        <v>0</v>
      </c>
      <c r="V2850" s="4">
        <f t="shared" si="401"/>
        <v>5.36</v>
      </c>
      <c r="W2850" s="1" t="s">
        <v>21</v>
      </c>
      <c r="X2850" s="1">
        <v>1.39</v>
      </c>
      <c r="Y2850" s="4">
        <f t="shared" si="402"/>
        <v>172.91</v>
      </c>
      <c r="Z2850" s="1" t="s">
        <v>22</v>
      </c>
      <c r="AA2850" s="1" t="s">
        <v>37</v>
      </c>
      <c r="AB2850" s="1" t="s">
        <v>29</v>
      </c>
      <c r="AC2850" s="1" t="s">
        <v>57</v>
      </c>
      <c r="AD2850" s="1" t="s">
        <v>19</v>
      </c>
      <c r="AE2850" s="2">
        <v>40311</v>
      </c>
    </row>
    <row r="2851" spans="1:31" x14ac:dyDescent="0.25">
      <c r="A2851">
        <f t="shared" si="403"/>
        <v>2850</v>
      </c>
      <c r="B2851" s="1">
        <v>16545</v>
      </c>
      <c r="C2851" s="2">
        <v>40307</v>
      </c>
      <c r="D2851" s="1" t="s">
        <v>27</v>
      </c>
      <c r="E2851" s="1" t="str">
        <f t="shared" si="396"/>
        <v>*</v>
      </c>
      <c r="F2851" s="1" t="str">
        <f t="shared" si="397"/>
        <v>*</v>
      </c>
      <c r="G2851" s="1" t="str">
        <f t="shared" si="398"/>
        <v>*</v>
      </c>
      <c r="J2851" s="1" t="str">
        <f t="shared" si="399"/>
        <v>*</v>
      </c>
      <c r="P2851" s="1">
        <v>10</v>
      </c>
      <c r="Q2851" s="1">
        <f t="shared" si="404"/>
        <v>0.02</v>
      </c>
      <c r="T2851" s="4">
        <v>50.97</v>
      </c>
      <c r="U2851" s="9">
        <f t="shared" si="400"/>
        <v>0</v>
      </c>
      <c r="V2851" s="4">
        <f t="shared" si="401"/>
        <v>5.0969999999999995</v>
      </c>
      <c r="W2851" s="1" t="s">
        <v>21</v>
      </c>
      <c r="X2851" s="1">
        <v>0.73</v>
      </c>
      <c r="Y2851" s="4">
        <f t="shared" si="402"/>
        <v>51.699999999999996</v>
      </c>
      <c r="Z2851" s="1" t="s">
        <v>39</v>
      </c>
      <c r="AA2851" s="1" t="s">
        <v>23</v>
      </c>
      <c r="AB2851" s="1" t="s">
        <v>29</v>
      </c>
      <c r="AC2851" s="1" t="s">
        <v>30</v>
      </c>
      <c r="AD2851" s="1" t="s">
        <v>31</v>
      </c>
      <c r="AE2851" s="2">
        <v>40309</v>
      </c>
    </row>
    <row r="2852" spans="1:31" x14ac:dyDescent="0.25">
      <c r="A2852">
        <f t="shared" si="403"/>
        <v>2851</v>
      </c>
      <c r="B2852" s="1">
        <v>13731</v>
      </c>
      <c r="C2852" s="2">
        <v>40307</v>
      </c>
      <c r="D2852" s="1" t="s">
        <v>27</v>
      </c>
      <c r="E2852" s="1" t="str">
        <f t="shared" si="396"/>
        <v>*</v>
      </c>
      <c r="F2852" s="1" t="str">
        <f t="shared" si="397"/>
        <v>*</v>
      </c>
      <c r="G2852" s="1" t="str">
        <f t="shared" si="398"/>
        <v>*</v>
      </c>
      <c r="J2852" s="1" t="str">
        <f t="shared" si="399"/>
        <v>*</v>
      </c>
      <c r="P2852" s="1">
        <v>10</v>
      </c>
      <c r="Q2852" s="1">
        <f t="shared" si="404"/>
        <v>0.02</v>
      </c>
      <c r="T2852" s="4">
        <v>44.08</v>
      </c>
      <c r="U2852" s="9">
        <f t="shared" si="400"/>
        <v>0</v>
      </c>
      <c r="V2852" s="4">
        <f t="shared" si="401"/>
        <v>4.4079999999999995</v>
      </c>
      <c r="W2852" s="1" t="s">
        <v>21</v>
      </c>
      <c r="X2852" s="1">
        <v>1.22</v>
      </c>
      <c r="Y2852" s="4">
        <f t="shared" si="402"/>
        <v>45.3</v>
      </c>
      <c r="Z2852" s="1" t="s">
        <v>44</v>
      </c>
      <c r="AA2852" s="1" t="s">
        <v>23</v>
      </c>
      <c r="AB2852" s="1" t="s">
        <v>29</v>
      </c>
      <c r="AC2852" s="1" t="s">
        <v>40</v>
      </c>
      <c r="AD2852" s="1" t="s">
        <v>31</v>
      </c>
      <c r="AE2852" s="2">
        <v>40310</v>
      </c>
    </row>
    <row r="2853" spans="1:31" x14ac:dyDescent="0.25">
      <c r="A2853">
        <f t="shared" si="403"/>
        <v>2852</v>
      </c>
      <c r="B2853" s="1">
        <v>44615</v>
      </c>
      <c r="C2853" s="2">
        <v>40307</v>
      </c>
      <c r="D2853" s="1" t="s">
        <v>36</v>
      </c>
      <c r="E2853" s="1" t="str">
        <f t="shared" si="396"/>
        <v>*</v>
      </c>
      <c r="F2853" s="1" t="str">
        <f t="shared" si="397"/>
        <v>*</v>
      </c>
      <c r="G2853" s="1" t="str">
        <f t="shared" si="398"/>
        <v>*</v>
      </c>
      <c r="J2853" s="1" t="str">
        <f t="shared" si="399"/>
        <v>*</v>
      </c>
      <c r="P2853" s="1">
        <v>19</v>
      </c>
      <c r="Q2853" s="1">
        <f t="shared" si="404"/>
        <v>0.02</v>
      </c>
      <c r="T2853" s="4">
        <v>36.369999999999997</v>
      </c>
      <c r="U2853" s="9">
        <f t="shared" si="400"/>
        <v>0</v>
      </c>
      <c r="V2853" s="4">
        <f t="shared" si="401"/>
        <v>1.9142105263157894</v>
      </c>
      <c r="W2853" s="1" t="s">
        <v>21</v>
      </c>
      <c r="X2853" s="1">
        <v>1.49</v>
      </c>
      <c r="Y2853" s="4">
        <f t="shared" si="402"/>
        <v>37.86</v>
      </c>
      <c r="Z2853" s="1" t="s">
        <v>22</v>
      </c>
      <c r="AA2853" s="1" t="s">
        <v>37</v>
      </c>
      <c r="AB2853" s="1" t="s">
        <v>29</v>
      </c>
      <c r="AC2853" s="1" t="s">
        <v>43</v>
      </c>
      <c r="AD2853" s="1" t="s">
        <v>19</v>
      </c>
      <c r="AE2853" s="2">
        <v>40308</v>
      </c>
    </row>
    <row r="2854" spans="1:31" x14ac:dyDescent="0.25">
      <c r="A2854">
        <f t="shared" si="403"/>
        <v>2853</v>
      </c>
      <c r="B2854" s="1">
        <v>16545</v>
      </c>
      <c r="C2854" s="2">
        <v>40307</v>
      </c>
      <c r="D2854" s="1" t="s">
        <v>27</v>
      </c>
      <c r="E2854" s="1" t="str">
        <f t="shared" si="396"/>
        <v>*</v>
      </c>
      <c r="F2854" s="1" t="str">
        <f t="shared" si="397"/>
        <v>*</v>
      </c>
      <c r="G2854" s="1" t="str">
        <f t="shared" si="398"/>
        <v>*</v>
      </c>
      <c r="J2854" s="1" t="str">
        <f t="shared" si="399"/>
        <v>*</v>
      </c>
      <c r="P2854" s="1">
        <v>1</v>
      </c>
      <c r="Q2854" s="1">
        <f t="shared" si="404"/>
        <v>0.01</v>
      </c>
      <c r="T2854" s="4">
        <v>4.99</v>
      </c>
      <c r="U2854" s="9">
        <f t="shared" si="400"/>
        <v>0</v>
      </c>
      <c r="V2854" s="4">
        <f t="shared" si="401"/>
        <v>4.99</v>
      </c>
      <c r="W2854" s="1" t="s">
        <v>21</v>
      </c>
      <c r="X2854" s="1">
        <v>1.32</v>
      </c>
      <c r="Y2854" s="4">
        <f t="shared" si="402"/>
        <v>6.3100000000000005</v>
      </c>
      <c r="Z2854" s="1" t="s">
        <v>39</v>
      </c>
      <c r="AA2854" s="1" t="s">
        <v>23</v>
      </c>
      <c r="AB2854" s="1" t="s">
        <v>29</v>
      </c>
      <c r="AC2854" s="1" t="s">
        <v>45</v>
      </c>
      <c r="AD2854" s="1" t="s">
        <v>31</v>
      </c>
      <c r="AE2854" s="2">
        <v>40309</v>
      </c>
    </row>
    <row r="2855" spans="1:31" x14ac:dyDescent="0.25">
      <c r="A2855">
        <f t="shared" si="403"/>
        <v>2854</v>
      </c>
      <c r="B2855" s="1">
        <v>16326</v>
      </c>
      <c r="C2855" s="2">
        <v>40308</v>
      </c>
      <c r="D2855" s="1" t="s">
        <v>20</v>
      </c>
      <c r="E2855" s="1" t="str">
        <f t="shared" si="396"/>
        <v>*</v>
      </c>
      <c r="F2855" s="1" t="str">
        <f t="shared" si="397"/>
        <v>**</v>
      </c>
      <c r="G2855" s="1" t="str">
        <f t="shared" si="398"/>
        <v>**</v>
      </c>
      <c r="J2855" s="1" t="str">
        <f t="shared" si="399"/>
        <v>**</v>
      </c>
      <c r="P2855" s="1">
        <v>39</v>
      </c>
      <c r="Q2855" s="1">
        <f t="shared" si="404"/>
        <v>0.04</v>
      </c>
      <c r="T2855" s="4">
        <v>1538.33</v>
      </c>
      <c r="U2855" s="9">
        <f t="shared" si="400"/>
        <v>1</v>
      </c>
      <c r="V2855" s="4">
        <f t="shared" si="401"/>
        <v>39.44435897435897</v>
      </c>
      <c r="W2855" s="1" t="s">
        <v>21</v>
      </c>
      <c r="X2855" s="1">
        <v>1.99</v>
      </c>
      <c r="Y2855" s="4">
        <f t="shared" si="402"/>
        <v>1540.32</v>
      </c>
      <c r="Z2855" s="1" t="s">
        <v>22</v>
      </c>
      <c r="AA2855" s="1" t="s">
        <v>28</v>
      </c>
      <c r="AB2855" s="1" t="s">
        <v>24</v>
      </c>
      <c r="AC2855" s="1" t="s">
        <v>38</v>
      </c>
      <c r="AD2855" s="1" t="s">
        <v>41</v>
      </c>
      <c r="AE2855" s="2">
        <v>40310</v>
      </c>
    </row>
    <row r="2856" spans="1:31" x14ac:dyDescent="0.25">
      <c r="A2856">
        <f t="shared" si="403"/>
        <v>2855</v>
      </c>
      <c r="B2856" s="1">
        <v>16641</v>
      </c>
      <c r="C2856" s="2">
        <v>40308</v>
      </c>
      <c r="D2856" s="1" t="s">
        <v>20</v>
      </c>
      <c r="E2856" s="1" t="str">
        <f t="shared" si="396"/>
        <v>*</v>
      </c>
      <c r="F2856" s="1" t="str">
        <f t="shared" si="397"/>
        <v>**</v>
      </c>
      <c r="G2856" s="1" t="str">
        <f t="shared" si="398"/>
        <v>**</v>
      </c>
      <c r="J2856" s="1" t="str">
        <f t="shared" si="399"/>
        <v>**</v>
      </c>
      <c r="P2856" s="1">
        <v>33</v>
      </c>
      <c r="Q2856" s="1">
        <f t="shared" si="404"/>
        <v>0.04</v>
      </c>
      <c r="T2856" s="4">
        <v>1209.1679999999999</v>
      </c>
      <c r="U2856" s="9">
        <f t="shared" si="400"/>
        <v>1</v>
      </c>
      <c r="V2856" s="4">
        <f t="shared" si="401"/>
        <v>36.641454545454543</v>
      </c>
      <c r="W2856" s="1" t="s">
        <v>33</v>
      </c>
      <c r="X2856" s="1">
        <v>46.59</v>
      </c>
      <c r="Y2856" s="4">
        <f t="shared" si="402"/>
        <v>1255.7579999999998</v>
      </c>
      <c r="Z2856" s="1" t="s">
        <v>42</v>
      </c>
      <c r="AA2856" s="1" t="s">
        <v>37</v>
      </c>
      <c r="AB2856" s="1" t="s">
        <v>17</v>
      </c>
      <c r="AC2856" s="1" t="s">
        <v>52</v>
      </c>
      <c r="AD2856" s="1" t="s">
        <v>59</v>
      </c>
      <c r="AE2856" s="2">
        <v>40309</v>
      </c>
    </row>
    <row r="2857" spans="1:31" x14ac:dyDescent="0.25">
      <c r="A2857">
        <f t="shared" si="403"/>
        <v>2856</v>
      </c>
      <c r="B2857" s="1">
        <v>2241</v>
      </c>
      <c r="C2857" s="2">
        <v>40308</v>
      </c>
      <c r="D2857" s="1" t="s">
        <v>32</v>
      </c>
      <c r="E2857" s="1" t="str">
        <f t="shared" si="396"/>
        <v>***</v>
      </c>
      <c r="F2857" s="1" t="str">
        <f t="shared" si="397"/>
        <v>***</v>
      </c>
      <c r="G2857" s="1" t="str">
        <f t="shared" si="398"/>
        <v>***</v>
      </c>
      <c r="J2857" s="1" t="str">
        <f t="shared" si="399"/>
        <v>***</v>
      </c>
      <c r="P2857" s="1">
        <v>38</v>
      </c>
      <c r="Q2857" s="1">
        <f t="shared" si="404"/>
        <v>0.04</v>
      </c>
      <c r="T2857" s="4">
        <v>967.78</v>
      </c>
      <c r="U2857" s="9">
        <f t="shared" si="400"/>
        <v>0</v>
      </c>
      <c r="V2857" s="4">
        <f t="shared" si="401"/>
        <v>25.467894736842105</v>
      </c>
      <c r="W2857" s="1" t="s">
        <v>21</v>
      </c>
      <c r="X2857" s="1">
        <v>2.99</v>
      </c>
      <c r="Y2857" s="4">
        <f t="shared" si="402"/>
        <v>970.77</v>
      </c>
      <c r="Z2857" s="1" t="s">
        <v>49</v>
      </c>
      <c r="AA2857" s="1" t="s">
        <v>16</v>
      </c>
      <c r="AB2857" s="1" t="s">
        <v>29</v>
      </c>
      <c r="AC2857" s="1" t="s">
        <v>43</v>
      </c>
      <c r="AD2857" s="1" t="s">
        <v>19</v>
      </c>
      <c r="AE2857" s="2">
        <v>40310</v>
      </c>
    </row>
    <row r="2858" spans="1:31" x14ac:dyDescent="0.25">
      <c r="A2858">
        <f t="shared" si="403"/>
        <v>2857</v>
      </c>
      <c r="B2858" s="1">
        <v>45632</v>
      </c>
      <c r="C2858" s="2">
        <v>40308</v>
      </c>
      <c r="D2858" s="1" t="s">
        <v>27</v>
      </c>
      <c r="E2858" s="1" t="str">
        <f t="shared" si="396"/>
        <v>*</v>
      </c>
      <c r="F2858" s="1" t="str">
        <f t="shared" si="397"/>
        <v>*</v>
      </c>
      <c r="G2858" s="1" t="str">
        <f t="shared" si="398"/>
        <v>*</v>
      </c>
      <c r="J2858" s="1" t="str">
        <f t="shared" si="399"/>
        <v>*</v>
      </c>
      <c r="P2858" s="1">
        <v>50</v>
      </c>
      <c r="Q2858" s="1">
        <f t="shared" si="404"/>
        <v>0.06</v>
      </c>
      <c r="T2858" s="4">
        <v>442.31</v>
      </c>
      <c r="U2858" s="9">
        <f t="shared" si="400"/>
        <v>0</v>
      </c>
      <c r="V2858" s="4">
        <f t="shared" si="401"/>
        <v>8.8461999999999996</v>
      </c>
      <c r="W2858" s="1" t="s">
        <v>21</v>
      </c>
      <c r="X2858" s="1">
        <v>0.96</v>
      </c>
      <c r="Y2858" s="4">
        <f t="shared" si="402"/>
        <v>443.27</v>
      </c>
      <c r="Z2858" s="1" t="s">
        <v>22</v>
      </c>
      <c r="AA2858" s="1" t="s">
        <v>23</v>
      </c>
      <c r="AB2858" s="1" t="s">
        <v>17</v>
      </c>
      <c r="AC2858" s="1" t="s">
        <v>18</v>
      </c>
      <c r="AD2858" s="1" t="s">
        <v>31</v>
      </c>
      <c r="AE2858" s="2">
        <v>40309</v>
      </c>
    </row>
    <row r="2859" spans="1:31" x14ac:dyDescent="0.25">
      <c r="A2859">
        <f t="shared" si="403"/>
        <v>2858</v>
      </c>
      <c r="B2859" s="1">
        <v>16326</v>
      </c>
      <c r="C2859" s="2">
        <v>40308</v>
      </c>
      <c r="D2859" s="1" t="s">
        <v>20</v>
      </c>
      <c r="E2859" s="1" t="str">
        <f t="shared" si="396"/>
        <v>*</v>
      </c>
      <c r="F2859" s="1" t="str">
        <f t="shared" si="397"/>
        <v>**</v>
      </c>
      <c r="G2859" s="1" t="str">
        <f t="shared" si="398"/>
        <v>**</v>
      </c>
      <c r="J2859" s="1" t="str">
        <f t="shared" si="399"/>
        <v>**</v>
      </c>
      <c r="P2859" s="1">
        <v>39</v>
      </c>
      <c r="Q2859" s="1">
        <f t="shared" si="404"/>
        <v>0.04</v>
      </c>
      <c r="T2859" s="4">
        <v>147.46</v>
      </c>
      <c r="U2859" s="9">
        <f t="shared" si="400"/>
        <v>0</v>
      </c>
      <c r="V2859" s="4">
        <f t="shared" si="401"/>
        <v>3.7810256410256411</v>
      </c>
      <c r="W2859" s="1" t="s">
        <v>21</v>
      </c>
      <c r="X2859" s="1">
        <v>1.93</v>
      </c>
      <c r="Y2859" s="4">
        <f t="shared" si="402"/>
        <v>149.39000000000001</v>
      </c>
      <c r="Z2859" s="1" t="s">
        <v>22</v>
      </c>
      <c r="AA2859" s="1" t="s">
        <v>28</v>
      </c>
      <c r="AB2859" s="1" t="s">
        <v>29</v>
      </c>
      <c r="AC2859" s="1" t="s">
        <v>40</v>
      </c>
      <c r="AD2859" s="1" t="s">
        <v>31</v>
      </c>
      <c r="AE2859" s="2">
        <v>40308</v>
      </c>
    </row>
    <row r="2860" spans="1:31" x14ac:dyDescent="0.25">
      <c r="A2860">
        <f t="shared" si="403"/>
        <v>2859</v>
      </c>
      <c r="B2860" s="1">
        <v>24352</v>
      </c>
      <c r="C2860" s="2">
        <v>40308</v>
      </c>
      <c r="D2860" s="1" t="s">
        <v>32</v>
      </c>
      <c r="E2860" s="1" t="str">
        <f t="shared" si="396"/>
        <v>***</v>
      </c>
      <c r="F2860" s="1" t="str">
        <f t="shared" si="397"/>
        <v>***</v>
      </c>
      <c r="G2860" s="1" t="str">
        <f t="shared" si="398"/>
        <v>***</v>
      </c>
      <c r="J2860" s="1" t="str">
        <f t="shared" si="399"/>
        <v>***</v>
      </c>
      <c r="P2860" s="1">
        <v>32</v>
      </c>
      <c r="Q2860" s="1">
        <f t="shared" si="404"/>
        <v>0.04</v>
      </c>
      <c r="T2860" s="4">
        <v>103.48</v>
      </c>
      <c r="U2860" s="9">
        <f t="shared" si="400"/>
        <v>0</v>
      </c>
      <c r="V2860" s="4">
        <f t="shared" si="401"/>
        <v>3.2337500000000001</v>
      </c>
      <c r="W2860" s="1" t="s">
        <v>21</v>
      </c>
      <c r="X2860" s="1">
        <v>1.1399999999999999</v>
      </c>
      <c r="Y2860" s="4">
        <f t="shared" si="402"/>
        <v>104.62</v>
      </c>
      <c r="Z2860" s="1" t="s">
        <v>49</v>
      </c>
      <c r="AA2860" s="1" t="s">
        <v>23</v>
      </c>
      <c r="AB2860" s="1" t="s">
        <v>29</v>
      </c>
      <c r="AC2860" s="1" t="s">
        <v>40</v>
      </c>
      <c r="AD2860" s="1" t="s">
        <v>31</v>
      </c>
      <c r="AE2860" s="2">
        <v>40308</v>
      </c>
    </row>
    <row r="2861" spans="1:31" x14ac:dyDescent="0.25">
      <c r="A2861">
        <f t="shared" si="403"/>
        <v>2860</v>
      </c>
      <c r="B2861" s="1">
        <v>24356</v>
      </c>
      <c r="C2861" s="2">
        <v>40309</v>
      </c>
      <c r="D2861" s="1" t="s">
        <v>36</v>
      </c>
      <c r="E2861" s="1" t="str">
        <f t="shared" si="396"/>
        <v>*</v>
      </c>
      <c r="F2861" s="1" t="str">
        <f t="shared" si="397"/>
        <v>*</v>
      </c>
      <c r="G2861" s="1" t="str">
        <f t="shared" si="398"/>
        <v>*</v>
      </c>
      <c r="J2861" s="1" t="str">
        <f t="shared" si="399"/>
        <v>*</v>
      </c>
      <c r="P2861" s="1">
        <v>37</v>
      </c>
      <c r="Q2861" s="1">
        <f t="shared" si="404"/>
        <v>0.04</v>
      </c>
      <c r="T2861" s="4">
        <v>12612.66</v>
      </c>
      <c r="U2861" s="9">
        <f t="shared" si="400"/>
        <v>1</v>
      </c>
      <c r="V2861" s="4">
        <f t="shared" si="401"/>
        <v>340.88270270270272</v>
      </c>
      <c r="W2861" s="1" t="s">
        <v>33</v>
      </c>
      <c r="X2861" s="1">
        <v>39</v>
      </c>
      <c r="Y2861" s="4">
        <f t="shared" si="402"/>
        <v>12651.66</v>
      </c>
      <c r="Z2861" s="1" t="s">
        <v>44</v>
      </c>
      <c r="AA2861" s="1" t="s">
        <v>16</v>
      </c>
      <c r="AB2861" s="1" t="s">
        <v>17</v>
      </c>
      <c r="AC2861" s="1" t="s">
        <v>34</v>
      </c>
      <c r="AD2861" s="1" t="s">
        <v>35</v>
      </c>
      <c r="AE2861" s="2">
        <v>40311</v>
      </c>
    </row>
    <row r="2862" spans="1:31" x14ac:dyDescent="0.25">
      <c r="A2862">
        <f t="shared" si="403"/>
        <v>2861</v>
      </c>
      <c r="B2862" s="1">
        <v>9857</v>
      </c>
      <c r="C2862" s="2">
        <v>40309</v>
      </c>
      <c r="D2862" s="1" t="s">
        <v>20</v>
      </c>
      <c r="E2862" s="1" t="str">
        <f t="shared" si="396"/>
        <v>*</v>
      </c>
      <c r="F2862" s="1" t="str">
        <f t="shared" si="397"/>
        <v>**</v>
      </c>
      <c r="G2862" s="1" t="str">
        <f t="shared" si="398"/>
        <v>**</v>
      </c>
      <c r="J2862" s="1" t="str">
        <f t="shared" si="399"/>
        <v>**</v>
      </c>
      <c r="P2862" s="1">
        <v>50</v>
      </c>
      <c r="Q2862" s="1">
        <f t="shared" si="404"/>
        <v>0.06</v>
      </c>
      <c r="T2862" s="4">
        <v>3615.8404999999998</v>
      </c>
      <c r="U2862" s="9">
        <f t="shared" si="400"/>
        <v>1</v>
      </c>
      <c r="V2862" s="4">
        <f t="shared" si="401"/>
        <v>72.31680999999999</v>
      </c>
      <c r="W2862" s="1" t="s">
        <v>21</v>
      </c>
      <c r="X2862" s="1">
        <v>3.3</v>
      </c>
      <c r="Y2862" s="4">
        <f t="shared" si="402"/>
        <v>3619.1405</v>
      </c>
      <c r="Z2862" s="1" t="s">
        <v>42</v>
      </c>
      <c r="AA2862" s="1" t="s">
        <v>37</v>
      </c>
      <c r="AB2862" s="1" t="s">
        <v>24</v>
      </c>
      <c r="AC2862" s="1" t="s">
        <v>25</v>
      </c>
      <c r="AD2862" s="1" t="s">
        <v>41</v>
      </c>
      <c r="AE2862" s="2">
        <v>40311</v>
      </c>
    </row>
    <row r="2863" spans="1:31" x14ac:dyDescent="0.25">
      <c r="A2863">
        <f t="shared" si="403"/>
        <v>2862</v>
      </c>
      <c r="B2863" s="1">
        <v>9857</v>
      </c>
      <c r="C2863" s="2">
        <v>40309</v>
      </c>
      <c r="D2863" s="1" t="s">
        <v>20</v>
      </c>
      <c r="E2863" s="1" t="str">
        <f t="shared" si="396"/>
        <v>*</v>
      </c>
      <c r="F2863" s="1" t="str">
        <f t="shared" si="397"/>
        <v>**</v>
      </c>
      <c r="G2863" s="1" t="str">
        <f t="shared" si="398"/>
        <v>**</v>
      </c>
      <c r="J2863" s="1" t="str">
        <f t="shared" si="399"/>
        <v>**</v>
      </c>
      <c r="P2863" s="1">
        <v>16</v>
      </c>
      <c r="Q2863" s="1">
        <f t="shared" si="404"/>
        <v>0.02</v>
      </c>
      <c r="T2863" s="4">
        <v>2366.1799999999998</v>
      </c>
      <c r="U2863" s="9">
        <f t="shared" si="400"/>
        <v>1</v>
      </c>
      <c r="V2863" s="4">
        <f t="shared" si="401"/>
        <v>147.88624999999999</v>
      </c>
      <c r="W2863" s="1" t="s">
        <v>21</v>
      </c>
      <c r="X2863" s="1">
        <v>19.989999999999998</v>
      </c>
      <c r="Y2863" s="4">
        <f t="shared" si="402"/>
        <v>2386.1699999999996</v>
      </c>
      <c r="Z2863" s="1" t="s">
        <v>22</v>
      </c>
      <c r="AA2863" s="1" t="s">
        <v>37</v>
      </c>
      <c r="AB2863" s="1" t="s">
        <v>29</v>
      </c>
      <c r="AC2863" s="1" t="s">
        <v>57</v>
      </c>
      <c r="AD2863" s="1" t="s">
        <v>19</v>
      </c>
      <c r="AE2863" s="2">
        <v>40311</v>
      </c>
    </row>
    <row r="2864" spans="1:31" x14ac:dyDescent="0.25">
      <c r="A2864">
        <f t="shared" si="403"/>
        <v>2863</v>
      </c>
      <c r="B2864" s="1">
        <v>58371</v>
      </c>
      <c r="C2864" s="2">
        <v>40309</v>
      </c>
      <c r="D2864" s="1" t="s">
        <v>36</v>
      </c>
      <c r="E2864" s="1" t="str">
        <f t="shared" si="396"/>
        <v>*</v>
      </c>
      <c r="F2864" s="1" t="str">
        <f t="shared" si="397"/>
        <v>*</v>
      </c>
      <c r="G2864" s="1" t="str">
        <f t="shared" si="398"/>
        <v>*</v>
      </c>
      <c r="J2864" s="1" t="str">
        <f t="shared" si="399"/>
        <v>*</v>
      </c>
      <c r="P2864" s="1">
        <v>5</v>
      </c>
      <c r="Q2864" s="1">
        <f t="shared" si="404"/>
        <v>0.01</v>
      </c>
      <c r="T2864" s="4">
        <v>2168.0500000000002</v>
      </c>
      <c r="U2864" s="9">
        <f t="shared" si="400"/>
        <v>1</v>
      </c>
      <c r="V2864" s="4">
        <f t="shared" si="401"/>
        <v>433.61</v>
      </c>
      <c r="W2864" s="1" t="s">
        <v>21</v>
      </c>
      <c r="X2864" s="1">
        <v>19.989999999999998</v>
      </c>
      <c r="Y2864" s="4">
        <f t="shared" si="402"/>
        <v>2188.04</v>
      </c>
      <c r="Z2864" s="1" t="s">
        <v>15</v>
      </c>
      <c r="AA2864" s="1" t="s">
        <v>16</v>
      </c>
      <c r="AB2864" s="1" t="s">
        <v>29</v>
      </c>
      <c r="AC2864" s="1" t="s">
        <v>43</v>
      </c>
      <c r="AD2864" s="1" t="s">
        <v>19</v>
      </c>
      <c r="AE2864" s="2">
        <v>40311</v>
      </c>
    </row>
    <row r="2865" spans="1:31" x14ac:dyDescent="0.25">
      <c r="A2865">
        <f t="shared" si="403"/>
        <v>2864</v>
      </c>
      <c r="B2865" s="1">
        <v>58371</v>
      </c>
      <c r="C2865" s="2">
        <v>40309</v>
      </c>
      <c r="D2865" s="1" t="s">
        <v>36</v>
      </c>
      <c r="E2865" s="1" t="str">
        <f t="shared" si="396"/>
        <v>*</v>
      </c>
      <c r="F2865" s="1" t="str">
        <f t="shared" si="397"/>
        <v>*</v>
      </c>
      <c r="G2865" s="1" t="str">
        <f t="shared" si="398"/>
        <v>*</v>
      </c>
      <c r="J2865" s="1" t="str">
        <f t="shared" si="399"/>
        <v>*</v>
      </c>
      <c r="P2865" s="1">
        <v>48</v>
      </c>
      <c r="Q2865" s="1">
        <f t="shared" si="404"/>
        <v>0.05</v>
      </c>
      <c r="T2865" s="4">
        <v>1661.8</v>
      </c>
      <c r="U2865" s="9">
        <f t="shared" si="400"/>
        <v>1</v>
      </c>
      <c r="V2865" s="4">
        <f t="shared" si="401"/>
        <v>34.62083333333333</v>
      </c>
      <c r="W2865" s="1" t="s">
        <v>21</v>
      </c>
      <c r="X2865" s="1">
        <v>13.89</v>
      </c>
      <c r="Y2865" s="4">
        <f t="shared" si="402"/>
        <v>1675.69</v>
      </c>
      <c r="Z2865" s="1" t="s">
        <v>15</v>
      </c>
      <c r="AA2865" s="1" t="s">
        <v>16</v>
      </c>
      <c r="AB2865" s="1" t="s">
        <v>29</v>
      </c>
      <c r="AC2865" s="1" t="s">
        <v>30</v>
      </c>
      <c r="AD2865" s="1" t="s">
        <v>31</v>
      </c>
      <c r="AE2865" s="2">
        <v>40311</v>
      </c>
    </row>
    <row r="2866" spans="1:31" x14ac:dyDescent="0.25">
      <c r="A2866">
        <f t="shared" si="403"/>
        <v>2865</v>
      </c>
      <c r="B2866" s="1">
        <v>56710</v>
      </c>
      <c r="C2866" s="2">
        <v>40309</v>
      </c>
      <c r="D2866" s="1" t="s">
        <v>27</v>
      </c>
      <c r="E2866" s="1" t="str">
        <f t="shared" si="396"/>
        <v>*</v>
      </c>
      <c r="F2866" s="1" t="str">
        <f t="shared" si="397"/>
        <v>*</v>
      </c>
      <c r="G2866" s="1" t="str">
        <f t="shared" si="398"/>
        <v>*</v>
      </c>
      <c r="J2866" s="1" t="str">
        <f t="shared" si="399"/>
        <v>*</v>
      </c>
      <c r="P2866" s="1">
        <v>16</v>
      </c>
      <c r="Q2866" s="1">
        <f t="shared" si="404"/>
        <v>0.02</v>
      </c>
      <c r="T2866" s="4">
        <v>833.92650000000003</v>
      </c>
      <c r="U2866" s="9">
        <f t="shared" si="400"/>
        <v>0</v>
      </c>
      <c r="V2866" s="4">
        <f t="shared" si="401"/>
        <v>52.120406250000002</v>
      </c>
      <c r="W2866" s="1" t="s">
        <v>21</v>
      </c>
      <c r="X2866" s="1">
        <v>3.99</v>
      </c>
      <c r="Y2866" s="4">
        <f t="shared" si="402"/>
        <v>837.91650000000004</v>
      </c>
      <c r="Z2866" s="1" t="s">
        <v>22</v>
      </c>
      <c r="AA2866" s="1" t="s">
        <v>16</v>
      </c>
      <c r="AB2866" s="1" t="s">
        <v>24</v>
      </c>
      <c r="AC2866" s="1" t="s">
        <v>25</v>
      </c>
      <c r="AD2866" s="1" t="s">
        <v>19</v>
      </c>
      <c r="AE2866" s="2">
        <v>40310</v>
      </c>
    </row>
    <row r="2867" spans="1:31" x14ac:dyDescent="0.25">
      <c r="A2867">
        <f t="shared" si="403"/>
        <v>2866</v>
      </c>
      <c r="B2867" s="1">
        <v>56710</v>
      </c>
      <c r="C2867" s="2">
        <v>40309</v>
      </c>
      <c r="D2867" s="1" t="s">
        <v>27</v>
      </c>
      <c r="E2867" s="1" t="str">
        <f t="shared" si="396"/>
        <v>*</v>
      </c>
      <c r="F2867" s="1" t="str">
        <f t="shared" si="397"/>
        <v>*</v>
      </c>
      <c r="G2867" s="1" t="str">
        <f t="shared" si="398"/>
        <v>*</v>
      </c>
      <c r="J2867" s="1" t="str">
        <f t="shared" si="399"/>
        <v>*</v>
      </c>
      <c r="P2867" s="1">
        <v>21</v>
      </c>
      <c r="Q2867" s="1">
        <f t="shared" si="404"/>
        <v>3.5000000000000003E-2</v>
      </c>
      <c r="T2867" s="4">
        <v>736.17</v>
      </c>
      <c r="U2867" s="9">
        <f t="shared" si="400"/>
        <v>0</v>
      </c>
      <c r="V2867" s="4">
        <f t="shared" si="401"/>
        <v>35.055714285714281</v>
      </c>
      <c r="W2867" s="1" t="s">
        <v>21</v>
      </c>
      <c r="X2867" s="1">
        <v>1.99</v>
      </c>
      <c r="Y2867" s="4">
        <f t="shared" si="402"/>
        <v>738.16</v>
      </c>
      <c r="Z2867" s="1" t="s">
        <v>22</v>
      </c>
      <c r="AA2867" s="1" t="s">
        <v>16</v>
      </c>
      <c r="AB2867" s="1" t="s">
        <v>24</v>
      </c>
      <c r="AC2867" s="1" t="s">
        <v>38</v>
      </c>
      <c r="AD2867" s="1" t="s">
        <v>41</v>
      </c>
      <c r="AE2867" s="2">
        <v>40311</v>
      </c>
    </row>
    <row r="2868" spans="1:31" x14ac:dyDescent="0.25">
      <c r="A2868">
        <f t="shared" si="403"/>
        <v>2867</v>
      </c>
      <c r="B2868" s="1">
        <v>9857</v>
      </c>
      <c r="C2868" s="2">
        <v>40309</v>
      </c>
      <c r="D2868" s="1" t="s">
        <v>20</v>
      </c>
      <c r="E2868" s="1" t="str">
        <f t="shared" si="396"/>
        <v>*</v>
      </c>
      <c r="F2868" s="1" t="str">
        <f t="shared" si="397"/>
        <v>**</v>
      </c>
      <c r="G2868" s="1" t="str">
        <f t="shared" si="398"/>
        <v>**</v>
      </c>
      <c r="J2868" s="1" t="str">
        <f t="shared" si="399"/>
        <v>**</v>
      </c>
      <c r="P2868" s="1">
        <v>49</v>
      </c>
      <c r="Q2868" s="1">
        <f t="shared" si="404"/>
        <v>0.05</v>
      </c>
      <c r="T2868" s="4">
        <v>675.71</v>
      </c>
      <c r="U2868" s="9">
        <f t="shared" si="400"/>
        <v>0</v>
      </c>
      <c r="V2868" s="4">
        <f t="shared" si="401"/>
        <v>13.790000000000001</v>
      </c>
      <c r="W2868" s="1" t="s">
        <v>21</v>
      </c>
      <c r="X2868" s="1">
        <v>8.7799999999999994</v>
      </c>
      <c r="Y2868" s="4">
        <f t="shared" si="402"/>
        <v>684.49</v>
      </c>
      <c r="Z2868" s="1" t="s">
        <v>22</v>
      </c>
      <c r="AA2868" s="1" t="s">
        <v>37</v>
      </c>
      <c r="AB2868" s="1" t="s">
        <v>17</v>
      </c>
      <c r="AC2868" s="1" t="s">
        <v>18</v>
      </c>
      <c r="AD2868" s="1" t="s">
        <v>19</v>
      </c>
      <c r="AE2868" s="2">
        <v>40309</v>
      </c>
    </row>
    <row r="2869" spans="1:31" x14ac:dyDescent="0.25">
      <c r="A2869">
        <f t="shared" si="403"/>
        <v>2868</v>
      </c>
      <c r="B2869" s="1">
        <v>56710</v>
      </c>
      <c r="C2869" s="2">
        <v>40309</v>
      </c>
      <c r="D2869" s="1" t="s">
        <v>27</v>
      </c>
      <c r="E2869" s="1" t="str">
        <f t="shared" si="396"/>
        <v>*</v>
      </c>
      <c r="F2869" s="1" t="str">
        <f t="shared" si="397"/>
        <v>*</v>
      </c>
      <c r="G2869" s="1" t="str">
        <f t="shared" si="398"/>
        <v>*</v>
      </c>
      <c r="J2869" s="1" t="str">
        <f t="shared" si="399"/>
        <v>*</v>
      </c>
      <c r="P2869" s="1">
        <v>34</v>
      </c>
      <c r="Q2869" s="1">
        <f t="shared" si="404"/>
        <v>0.04</v>
      </c>
      <c r="T2869" s="4">
        <v>479.84</v>
      </c>
      <c r="U2869" s="9">
        <f t="shared" si="400"/>
        <v>0</v>
      </c>
      <c r="V2869" s="4">
        <f t="shared" si="401"/>
        <v>14.112941176470587</v>
      </c>
      <c r="W2869" s="1" t="s">
        <v>21</v>
      </c>
      <c r="X2869" s="1">
        <v>5.5</v>
      </c>
      <c r="Y2869" s="4">
        <f t="shared" si="402"/>
        <v>485.34</v>
      </c>
      <c r="Z2869" s="1" t="s">
        <v>22</v>
      </c>
      <c r="AA2869" s="1" t="s">
        <v>16</v>
      </c>
      <c r="AB2869" s="1" t="s">
        <v>29</v>
      </c>
      <c r="AC2869" s="1" t="s">
        <v>55</v>
      </c>
      <c r="AD2869" s="1" t="s">
        <v>19</v>
      </c>
      <c r="AE2869" s="2">
        <v>40310</v>
      </c>
    </row>
    <row r="2870" spans="1:31" x14ac:dyDescent="0.25">
      <c r="A2870">
        <f t="shared" si="403"/>
        <v>2869</v>
      </c>
      <c r="B2870" s="1">
        <v>58371</v>
      </c>
      <c r="C2870" s="2">
        <v>40309</v>
      </c>
      <c r="D2870" s="1" t="s">
        <v>36</v>
      </c>
      <c r="E2870" s="1" t="str">
        <f t="shared" si="396"/>
        <v>*</v>
      </c>
      <c r="F2870" s="1" t="str">
        <f t="shared" si="397"/>
        <v>*</v>
      </c>
      <c r="G2870" s="1" t="str">
        <f t="shared" si="398"/>
        <v>*</v>
      </c>
      <c r="J2870" s="1" t="str">
        <f t="shared" si="399"/>
        <v>*</v>
      </c>
      <c r="P2870" s="1">
        <v>44</v>
      </c>
      <c r="Q2870" s="1">
        <f t="shared" si="404"/>
        <v>0.05</v>
      </c>
      <c r="T2870" s="4">
        <v>303.07</v>
      </c>
      <c r="U2870" s="9">
        <f t="shared" si="400"/>
        <v>0</v>
      </c>
      <c r="V2870" s="4">
        <f t="shared" si="401"/>
        <v>6.8879545454545452</v>
      </c>
      <c r="W2870" s="1" t="s">
        <v>21</v>
      </c>
      <c r="X2870" s="1">
        <v>9.68</v>
      </c>
      <c r="Y2870" s="4">
        <f t="shared" si="402"/>
        <v>312.75</v>
      </c>
      <c r="Z2870" s="1" t="s">
        <v>15</v>
      </c>
      <c r="AA2870" s="1" t="s">
        <v>16</v>
      </c>
      <c r="AB2870" s="1" t="s">
        <v>29</v>
      </c>
      <c r="AC2870" s="1" t="s">
        <v>40</v>
      </c>
      <c r="AD2870" s="1" t="s">
        <v>19</v>
      </c>
      <c r="AE2870" s="2">
        <v>40310</v>
      </c>
    </row>
    <row r="2871" spans="1:31" x14ac:dyDescent="0.25">
      <c r="A2871">
        <f t="shared" si="403"/>
        <v>2870</v>
      </c>
      <c r="B2871" s="1">
        <v>9857</v>
      </c>
      <c r="C2871" s="2">
        <v>40309</v>
      </c>
      <c r="D2871" s="1" t="s">
        <v>20</v>
      </c>
      <c r="E2871" s="1" t="str">
        <f t="shared" si="396"/>
        <v>*</v>
      </c>
      <c r="F2871" s="1" t="str">
        <f t="shared" si="397"/>
        <v>**</v>
      </c>
      <c r="G2871" s="1" t="str">
        <f t="shared" si="398"/>
        <v>**</v>
      </c>
      <c r="J2871" s="1" t="str">
        <f t="shared" si="399"/>
        <v>**</v>
      </c>
      <c r="P2871" s="1">
        <v>16</v>
      </c>
      <c r="Q2871" s="1">
        <f t="shared" si="404"/>
        <v>0.02</v>
      </c>
      <c r="T2871" s="4">
        <v>292.97800000000001</v>
      </c>
      <c r="U2871" s="9">
        <f t="shared" si="400"/>
        <v>0</v>
      </c>
      <c r="V2871" s="4">
        <f t="shared" si="401"/>
        <v>18.311125000000001</v>
      </c>
      <c r="W2871" s="1" t="s">
        <v>21</v>
      </c>
      <c r="X2871" s="1">
        <v>3.3</v>
      </c>
      <c r="Y2871" s="4">
        <f t="shared" si="402"/>
        <v>296.27800000000002</v>
      </c>
      <c r="Z2871" s="1" t="s">
        <v>22</v>
      </c>
      <c r="AA2871" s="1" t="s">
        <v>37</v>
      </c>
      <c r="AB2871" s="1" t="s">
        <v>24</v>
      </c>
      <c r="AC2871" s="1" t="s">
        <v>25</v>
      </c>
      <c r="AD2871" s="1" t="s">
        <v>41</v>
      </c>
      <c r="AE2871" s="2">
        <v>40311</v>
      </c>
    </row>
    <row r="2872" spans="1:31" x14ac:dyDescent="0.25">
      <c r="A2872">
        <f t="shared" si="403"/>
        <v>2871</v>
      </c>
      <c r="B2872" s="1">
        <v>56710</v>
      </c>
      <c r="C2872" s="2">
        <v>40309</v>
      </c>
      <c r="D2872" s="1" t="s">
        <v>27</v>
      </c>
      <c r="E2872" s="1" t="str">
        <f t="shared" si="396"/>
        <v>*</v>
      </c>
      <c r="F2872" s="1" t="str">
        <f t="shared" si="397"/>
        <v>*</v>
      </c>
      <c r="G2872" s="1" t="str">
        <f t="shared" si="398"/>
        <v>*</v>
      </c>
      <c r="J2872" s="1" t="str">
        <f t="shared" si="399"/>
        <v>*</v>
      </c>
      <c r="P2872" s="1">
        <v>6</v>
      </c>
      <c r="Q2872" s="1">
        <f t="shared" si="404"/>
        <v>0.01</v>
      </c>
      <c r="T2872" s="4">
        <v>182.64</v>
      </c>
      <c r="U2872" s="9">
        <f t="shared" si="400"/>
        <v>0</v>
      </c>
      <c r="V2872" s="4">
        <f t="shared" si="401"/>
        <v>30.439999999999998</v>
      </c>
      <c r="W2872" s="1" t="s">
        <v>21</v>
      </c>
      <c r="X2872" s="1">
        <v>6.5</v>
      </c>
      <c r="Y2872" s="4">
        <f t="shared" si="402"/>
        <v>189.14</v>
      </c>
      <c r="Z2872" s="1" t="s">
        <v>22</v>
      </c>
      <c r="AA2872" s="1" t="s">
        <v>16</v>
      </c>
      <c r="AB2872" s="1" t="s">
        <v>24</v>
      </c>
      <c r="AC2872" s="1" t="s">
        <v>38</v>
      </c>
      <c r="AD2872" s="1" t="s">
        <v>19</v>
      </c>
      <c r="AE2872" s="2">
        <v>40311</v>
      </c>
    </row>
    <row r="2873" spans="1:31" x14ac:dyDescent="0.25">
      <c r="A2873">
        <f t="shared" si="403"/>
        <v>2872</v>
      </c>
      <c r="B2873" s="1">
        <v>58913</v>
      </c>
      <c r="C2873" s="2">
        <v>40309</v>
      </c>
      <c r="D2873" s="1" t="s">
        <v>36</v>
      </c>
      <c r="E2873" s="1" t="str">
        <f t="shared" si="396"/>
        <v>*</v>
      </c>
      <c r="F2873" s="1" t="str">
        <f t="shared" si="397"/>
        <v>*</v>
      </c>
      <c r="G2873" s="1" t="str">
        <f t="shared" si="398"/>
        <v>*</v>
      </c>
      <c r="J2873" s="1" t="str">
        <f t="shared" si="399"/>
        <v>*</v>
      </c>
      <c r="P2873" s="1">
        <v>23</v>
      </c>
      <c r="Q2873" s="1">
        <f t="shared" si="404"/>
        <v>3.5000000000000003E-2</v>
      </c>
      <c r="T2873" s="4">
        <v>144.55000000000001</v>
      </c>
      <c r="U2873" s="9">
        <f t="shared" si="400"/>
        <v>0</v>
      </c>
      <c r="V2873" s="4">
        <f t="shared" si="401"/>
        <v>6.2847826086956529</v>
      </c>
      <c r="W2873" s="1" t="s">
        <v>21</v>
      </c>
      <c r="X2873" s="1">
        <v>5.94</v>
      </c>
      <c r="Y2873" s="4">
        <f t="shared" si="402"/>
        <v>150.49</v>
      </c>
      <c r="Z2873" s="1" t="s">
        <v>53</v>
      </c>
      <c r="AA2873" s="1" t="s">
        <v>28</v>
      </c>
      <c r="AB2873" s="1" t="s">
        <v>29</v>
      </c>
      <c r="AC2873" s="1" t="s">
        <v>40</v>
      </c>
      <c r="AD2873" s="1" t="s">
        <v>19</v>
      </c>
      <c r="AE2873" s="2">
        <v>40311</v>
      </c>
    </row>
    <row r="2874" spans="1:31" x14ac:dyDescent="0.25">
      <c r="A2874">
        <f t="shared" si="403"/>
        <v>2873</v>
      </c>
      <c r="B2874" s="1">
        <v>41383</v>
      </c>
      <c r="C2874" s="2">
        <v>40310</v>
      </c>
      <c r="D2874" s="1" t="s">
        <v>13</v>
      </c>
      <c r="E2874" s="1" t="str">
        <f t="shared" si="396"/>
        <v>*</v>
      </c>
      <c r="F2874" s="1" t="str">
        <f t="shared" si="397"/>
        <v>*</v>
      </c>
      <c r="G2874" s="1" t="str">
        <f t="shared" si="398"/>
        <v>*</v>
      </c>
      <c r="J2874" s="1" t="str">
        <f t="shared" si="399"/>
        <v>*</v>
      </c>
      <c r="P2874" s="1">
        <v>38</v>
      </c>
      <c r="Q2874" s="1">
        <f t="shared" si="404"/>
        <v>0.04</v>
      </c>
      <c r="T2874" s="4">
        <v>2702.3</v>
      </c>
      <c r="U2874" s="9">
        <f t="shared" si="400"/>
        <v>1</v>
      </c>
      <c r="V2874" s="4">
        <f t="shared" si="401"/>
        <v>71.113157894736844</v>
      </c>
      <c r="W2874" s="1" t="s">
        <v>33</v>
      </c>
      <c r="X2874" s="1">
        <v>59.81</v>
      </c>
      <c r="Y2874" s="4">
        <f t="shared" si="402"/>
        <v>2762.11</v>
      </c>
      <c r="Z2874" s="1" t="s">
        <v>44</v>
      </c>
      <c r="AA2874" s="1" t="s">
        <v>23</v>
      </c>
      <c r="AB2874" s="1" t="s">
        <v>17</v>
      </c>
      <c r="AC2874" s="1" t="s">
        <v>34</v>
      </c>
      <c r="AD2874" s="1" t="s">
        <v>35</v>
      </c>
      <c r="AE2874" s="2">
        <v>40314</v>
      </c>
    </row>
    <row r="2875" spans="1:31" x14ac:dyDescent="0.25">
      <c r="A2875">
        <f t="shared" si="403"/>
        <v>2874</v>
      </c>
      <c r="B2875" s="1">
        <v>29120</v>
      </c>
      <c r="C2875" s="2">
        <v>40310</v>
      </c>
      <c r="D2875" s="1" t="s">
        <v>13</v>
      </c>
      <c r="E2875" s="1" t="str">
        <f t="shared" si="396"/>
        <v>*</v>
      </c>
      <c r="F2875" s="1" t="str">
        <f t="shared" si="397"/>
        <v>*</v>
      </c>
      <c r="G2875" s="1" t="str">
        <f t="shared" si="398"/>
        <v>*</v>
      </c>
      <c r="J2875" s="1" t="str">
        <f t="shared" si="399"/>
        <v>*</v>
      </c>
      <c r="P2875" s="1">
        <v>43</v>
      </c>
      <c r="Q2875" s="1">
        <f t="shared" si="404"/>
        <v>0.05</v>
      </c>
      <c r="T2875" s="4">
        <v>1677.27</v>
      </c>
      <c r="U2875" s="9">
        <f t="shared" si="400"/>
        <v>1</v>
      </c>
      <c r="V2875" s="4">
        <f t="shared" si="401"/>
        <v>39.006279069767444</v>
      </c>
      <c r="W2875" s="1" t="s">
        <v>21</v>
      </c>
      <c r="X2875" s="1">
        <v>7.47</v>
      </c>
      <c r="Y2875" s="4">
        <f t="shared" si="402"/>
        <v>1684.74</v>
      </c>
      <c r="Z2875" s="1" t="s">
        <v>54</v>
      </c>
      <c r="AA2875" s="1" t="s">
        <v>16</v>
      </c>
      <c r="AB2875" s="1" t="s">
        <v>29</v>
      </c>
      <c r="AC2875" s="1" t="s">
        <v>43</v>
      </c>
      <c r="AD2875" s="1" t="s">
        <v>19</v>
      </c>
      <c r="AE2875" s="2">
        <v>40312</v>
      </c>
    </row>
    <row r="2876" spans="1:31" x14ac:dyDescent="0.25">
      <c r="A2876">
        <f t="shared" si="403"/>
        <v>2875</v>
      </c>
      <c r="B2876" s="1">
        <v>29120</v>
      </c>
      <c r="C2876" s="2">
        <v>40310</v>
      </c>
      <c r="D2876" s="1" t="s">
        <v>13</v>
      </c>
      <c r="E2876" s="1" t="str">
        <f t="shared" si="396"/>
        <v>*</v>
      </c>
      <c r="F2876" s="1" t="str">
        <f t="shared" si="397"/>
        <v>*</v>
      </c>
      <c r="G2876" s="1" t="str">
        <f t="shared" si="398"/>
        <v>*</v>
      </c>
      <c r="J2876" s="1" t="str">
        <f t="shared" si="399"/>
        <v>*</v>
      </c>
      <c r="P2876" s="1">
        <v>21</v>
      </c>
      <c r="Q2876" s="1">
        <f t="shared" si="404"/>
        <v>3.5000000000000003E-2</v>
      </c>
      <c r="T2876" s="4">
        <v>1556.08</v>
      </c>
      <c r="U2876" s="9">
        <f t="shared" si="400"/>
        <v>1</v>
      </c>
      <c r="V2876" s="4">
        <f t="shared" si="401"/>
        <v>74.09904761904761</v>
      </c>
      <c r="W2876" s="1" t="s">
        <v>33</v>
      </c>
      <c r="X2876" s="1">
        <v>26.74</v>
      </c>
      <c r="Y2876" s="4">
        <f t="shared" si="402"/>
        <v>1582.82</v>
      </c>
      <c r="Z2876" s="1" t="s">
        <v>54</v>
      </c>
      <c r="AA2876" s="1" t="s">
        <v>16</v>
      </c>
      <c r="AB2876" s="1" t="s">
        <v>17</v>
      </c>
      <c r="AC2876" s="1" t="s">
        <v>62</v>
      </c>
      <c r="AD2876" s="1" t="s">
        <v>59</v>
      </c>
      <c r="AE2876" s="2">
        <v>40315</v>
      </c>
    </row>
    <row r="2877" spans="1:31" x14ac:dyDescent="0.25">
      <c r="A2877">
        <f t="shared" si="403"/>
        <v>2876</v>
      </c>
      <c r="B2877" s="1">
        <v>41383</v>
      </c>
      <c r="C2877" s="2">
        <v>40310</v>
      </c>
      <c r="D2877" s="1" t="s">
        <v>13</v>
      </c>
      <c r="E2877" s="1" t="str">
        <f t="shared" si="396"/>
        <v>*</v>
      </c>
      <c r="F2877" s="1" t="str">
        <f t="shared" si="397"/>
        <v>*</v>
      </c>
      <c r="G2877" s="1" t="str">
        <f t="shared" si="398"/>
        <v>*</v>
      </c>
      <c r="J2877" s="1" t="str">
        <f t="shared" si="399"/>
        <v>*</v>
      </c>
      <c r="P2877" s="1">
        <v>36</v>
      </c>
      <c r="Q2877" s="1">
        <f t="shared" si="404"/>
        <v>0.04</v>
      </c>
      <c r="T2877" s="4">
        <v>1449.45</v>
      </c>
      <c r="U2877" s="9">
        <f t="shared" si="400"/>
        <v>1</v>
      </c>
      <c r="V2877" s="4">
        <f t="shared" si="401"/>
        <v>40.262500000000003</v>
      </c>
      <c r="W2877" s="1" t="s">
        <v>21</v>
      </c>
      <c r="X2877" s="1">
        <v>2.99</v>
      </c>
      <c r="Y2877" s="4">
        <f t="shared" si="402"/>
        <v>1452.44</v>
      </c>
      <c r="Z2877" s="1" t="s">
        <v>53</v>
      </c>
      <c r="AA2877" s="1" t="s">
        <v>23</v>
      </c>
      <c r="AB2877" s="1" t="s">
        <v>29</v>
      </c>
      <c r="AC2877" s="1" t="s">
        <v>43</v>
      </c>
      <c r="AD2877" s="1" t="s">
        <v>19</v>
      </c>
      <c r="AE2877" s="2">
        <v>40317</v>
      </c>
    </row>
    <row r="2878" spans="1:31" x14ac:dyDescent="0.25">
      <c r="A2878">
        <f t="shared" si="403"/>
        <v>2877</v>
      </c>
      <c r="B2878" s="1">
        <v>44480</v>
      </c>
      <c r="C2878" s="2">
        <v>40310</v>
      </c>
      <c r="D2878" s="1" t="s">
        <v>36</v>
      </c>
      <c r="E2878" s="1" t="str">
        <f t="shared" si="396"/>
        <v>*</v>
      </c>
      <c r="F2878" s="1" t="str">
        <f t="shared" si="397"/>
        <v>*</v>
      </c>
      <c r="G2878" s="1" t="str">
        <f t="shared" si="398"/>
        <v>*</v>
      </c>
      <c r="J2878" s="1" t="str">
        <f t="shared" si="399"/>
        <v>*</v>
      </c>
      <c r="P2878" s="1">
        <v>25</v>
      </c>
      <c r="Q2878" s="1">
        <f t="shared" si="404"/>
        <v>3.5000000000000003E-2</v>
      </c>
      <c r="T2878" s="4">
        <v>1321.55</v>
      </c>
      <c r="U2878" s="9">
        <f t="shared" si="400"/>
        <v>1</v>
      </c>
      <c r="V2878" s="4">
        <f t="shared" si="401"/>
        <v>52.861999999999995</v>
      </c>
      <c r="W2878" s="1" t="s">
        <v>21</v>
      </c>
      <c r="X2878" s="1">
        <v>10.75</v>
      </c>
      <c r="Y2878" s="4">
        <f t="shared" si="402"/>
        <v>1332.3</v>
      </c>
      <c r="Z2878" s="1" t="s">
        <v>44</v>
      </c>
      <c r="AA2878" s="1" t="s">
        <v>37</v>
      </c>
      <c r="AB2878" s="1" t="s">
        <v>29</v>
      </c>
      <c r="AC2878" s="1" t="s">
        <v>40</v>
      </c>
      <c r="AD2878" s="1" t="s">
        <v>19</v>
      </c>
      <c r="AE2878" s="2">
        <v>40312</v>
      </c>
    </row>
    <row r="2879" spans="1:31" x14ac:dyDescent="0.25">
      <c r="A2879">
        <f t="shared" si="403"/>
        <v>2878</v>
      </c>
      <c r="B2879" s="1">
        <v>28995</v>
      </c>
      <c r="C2879" s="2">
        <v>40310</v>
      </c>
      <c r="D2879" s="1" t="s">
        <v>20</v>
      </c>
      <c r="E2879" s="1" t="str">
        <f t="shared" si="396"/>
        <v>*</v>
      </c>
      <c r="F2879" s="1" t="str">
        <f t="shared" si="397"/>
        <v>**</v>
      </c>
      <c r="G2879" s="1" t="str">
        <f t="shared" si="398"/>
        <v>**</v>
      </c>
      <c r="J2879" s="1" t="str">
        <f t="shared" si="399"/>
        <v>**</v>
      </c>
      <c r="P2879" s="1">
        <v>34</v>
      </c>
      <c r="Q2879" s="1">
        <f t="shared" si="404"/>
        <v>0.04</v>
      </c>
      <c r="T2879" s="4">
        <v>667.35</v>
      </c>
      <c r="U2879" s="9">
        <f t="shared" si="400"/>
        <v>0</v>
      </c>
      <c r="V2879" s="4">
        <f t="shared" si="401"/>
        <v>19.627941176470589</v>
      </c>
      <c r="W2879" s="1" t="s">
        <v>21</v>
      </c>
      <c r="X2879" s="1">
        <v>8.68</v>
      </c>
      <c r="Y2879" s="4">
        <f t="shared" si="402"/>
        <v>676.03</v>
      </c>
      <c r="Z2879" s="1" t="s">
        <v>50</v>
      </c>
      <c r="AA2879" s="1" t="s">
        <v>28</v>
      </c>
      <c r="AB2879" s="1" t="s">
        <v>29</v>
      </c>
      <c r="AC2879" s="1" t="s">
        <v>40</v>
      </c>
      <c r="AD2879" s="1" t="s">
        <v>19</v>
      </c>
      <c r="AE2879" s="2">
        <v>40311</v>
      </c>
    </row>
    <row r="2880" spans="1:31" x14ac:dyDescent="0.25">
      <c r="A2880">
        <f t="shared" si="403"/>
        <v>2879</v>
      </c>
      <c r="B2880" s="1">
        <v>28995</v>
      </c>
      <c r="C2880" s="2">
        <v>40310</v>
      </c>
      <c r="D2880" s="1" t="s">
        <v>20</v>
      </c>
      <c r="E2880" s="1" t="str">
        <f t="shared" si="396"/>
        <v>*</v>
      </c>
      <c r="F2880" s="1" t="str">
        <f t="shared" si="397"/>
        <v>**</v>
      </c>
      <c r="G2880" s="1" t="str">
        <f t="shared" si="398"/>
        <v>**</v>
      </c>
      <c r="J2880" s="1" t="str">
        <f t="shared" si="399"/>
        <v>**</v>
      </c>
      <c r="P2880" s="1">
        <v>9</v>
      </c>
      <c r="Q2880" s="1">
        <f t="shared" si="404"/>
        <v>0.01</v>
      </c>
      <c r="T2880" s="4">
        <v>298.52</v>
      </c>
      <c r="U2880" s="9">
        <f t="shared" si="400"/>
        <v>0</v>
      </c>
      <c r="V2880" s="4">
        <f t="shared" si="401"/>
        <v>33.168888888888887</v>
      </c>
      <c r="W2880" s="1" t="s">
        <v>21</v>
      </c>
      <c r="X2880" s="1">
        <v>5.76</v>
      </c>
      <c r="Y2880" s="4">
        <f t="shared" si="402"/>
        <v>304.27999999999997</v>
      </c>
      <c r="Z2880" s="1" t="s">
        <v>50</v>
      </c>
      <c r="AA2880" s="1" t="s">
        <v>28</v>
      </c>
      <c r="AB2880" s="1" t="s">
        <v>29</v>
      </c>
      <c r="AC2880" s="1" t="s">
        <v>40</v>
      </c>
      <c r="AD2880" s="1" t="s">
        <v>19</v>
      </c>
      <c r="AE2880" s="2">
        <v>40311</v>
      </c>
    </row>
    <row r="2881" spans="1:31" x14ac:dyDescent="0.25">
      <c r="A2881">
        <f t="shared" si="403"/>
        <v>2880</v>
      </c>
      <c r="B2881" s="1">
        <v>47842</v>
      </c>
      <c r="C2881" s="2">
        <v>40310</v>
      </c>
      <c r="D2881" s="1" t="s">
        <v>36</v>
      </c>
      <c r="E2881" s="1" t="str">
        <f t="shared" si="396"/>
        <v>*</v>
      </c>
      <c r="F2881" s="1" t="str">
        <f t="shared" si="397"/>
        <v>*</v>
      </c>
      <c r="G2881" s="1" t="str">
        <f t="shared" si="398"/>
        <v>*</v>
      </c>
      <c r="J2881" s="1" t="str">
        <f t="shared" si="399"/>
        <v>*</v>
      </c>
      <c r="P2881" s="1">
        <v>50</v>
      </c>
      <c r="Q2881" s="1">
        <f t="shared" si="404"/>
        <v>0.06</v>
      </c>
      <c r="T2881" s="4">
        <v>230.23</v>
      </c>
      <c r="U2881" s="9">
        <f t="shared" si="400"/>
        <v>0</v>
      </c>
      <c r="V2881" s="4">
        <f t="shared" si="401"/>
        <v>4.6045999999999996</v>
      </c>
      <c r="W2881" s="1" t="s">
        <v>14</v>
      </c>
      <c r="X2881" s="1">
        <v>5.74</v>
      </c>
      <c r="Y2881" s="4">
        <f t="shared" si="402"/>
        <v>235.97</v>
      </c>
      <c r="Z2881" s="1" t="s">
        <v>44</v>
      </c>
      <c r="AA2881" s="1" t="s">
        <v>23</v>
      </c>
      <c r="AB2881" s="1" t="s">
        <v>29</v>
      </c>
      <c r="AC2881" s="1" t="s">
        <v>40</v>
      </c>
      <c r="AD2881" s="1" t="s">
        <v>19</v>
      </c>
      <c r="AE2881" s="2">
        <v>40310</v>
      </c>
    </row>
    <row r="2882" spans="1:31" x14ac:dyDescent="0.25">
      <c r="A2882">
        <f t="shared" si="403"/>
        <v>2881</v>
      </c>
      <c r="B2882" s="1">
        <v>43170</v>
      </c>
      <c r="C2882" s="2">
        <v>40311</v>
      </c>
      <c r="D2882" s="1" t="s">
        <v>13</v>
      </c>
      <c r="E2882" s="1" t="str">
        <f t="shared" si="396"/>
        <v>*</v>
      </c>
      <c r="F2882" s="1" t="str">
        <f t="shared" si="397"/>
        <v>*</v>
      </c>
      <c r="G2882" s="1" t="str">
        <f t="shared" si="398"/>
        <v>*</v>
      </c>
      <c r="J2882" s="1" t="str">
        <f t="shared" si="399"/>
        <v>*</v>
      </c>
      <c r="P2882" s="1">
        <v>25</v>
      </c>
      <c r="Q2882" s="1">
        <f t="shared" si="404"/>
        <v>3.5000000000000003E-2</v>
      </c>
      <c r="T2882" s="4">
        <v>7667.78</v>
      </c>
      <c r="U2882" s="9">
        <f t="shared" si="400"/>
        <v>1</v>
      </c>
      <c r="V2882" s="4">
        <f t="shared" si="401"/>
        <v>306.71119999999996</v>
      </c>
      <c r="W2882" s="1" t="s">
        <v>33</v>
      </c>
      <c r="X2882" s="1">
        <v>26.53</v>
      </c>
      <c r="Y2882" s="4">
        <f t="shared" si="402"/>
        <v>7694.3099999999995</v>
      </c>
      <c r="Z2882" s="1" t="s">
        <v>15</v>
      </c>
      <c r="AA2882" s="1" t="s">
        <v>23</v>
      </c>
      <c r="AB2882" s="1" t="s">
        <v>24</v>
      </c>
      <c r="AC2882" s="1" t="s">
        <v>56</v>
      </c>
      <c r="AD2882" s="1" t="s">
        <v>35</v>
      </c>
      <c r="AE2882" s="2">
        <v>40318</v>
      </c>
    </row>
    <row r="2883" spans="1:31" x14ac:dyDescent="0.25">
      <c r="A2883">
        <f t="shared" si="403"/>
        <v>2882</v>
      </c>
      <c r="B2883" s="1">
        <v>12515</v>
      </c>
      <c r="C2883" s="2">
        <v>40311</v>
      </c>
      <c r="D2883" s="1" t="s">
        <v>36</v>
      </c>
      <c r="E2883" s="1" t="str">
        <f t="shared" ref="E2883:E2946" si="405">IF(D2883="Critical","***","*")</f>
        <v>*</v>
      </c>
      <c r="F2883" s="1" t="str">
        <f t="shared" ref="F2883:F2946" si="406">IF(D2883="Critical","***",IF(D2883="High","**","*"))</f>
        <v>*</v>
      </c>
      <c r="G2883" s="1" t="str">
        <f t="shared" ref="G2883:G2946" si="407">VLOOKUP(D2883,$H$6:$I$10,2,FALSE)</f>
        <v>*</v>
      </c>
      <c r="J2883" s="1" t="str">
        <f t="shared" ref="J2883:J2946" si="408">HLOOKUP(D2883,$K$5:$O$6,2,FALSE)</f>
        <v>*</v>
      </c>
      <c r="P2883" s="1">
        <v>16</v>
      </c>
      <c r="Q2883" s="1">
        <f t="shared" si="404"/>
        <v>0.02</v>
      </c>
      <c r="T2883" s="4">
        <v>1702.499</v>
      </c>
      <c r="U2883" s="9">
        <f t="shared" ref="U2883:U2946" si="409">IF(T2883&gt;1000,1,0)</f>
        <v>1</v>
      </c>
      <c r="V2883" s="4">
        <f t="shared" ref="V2883:V2946" si="410">T2883/P2883</f>
        <v>106.4061875</v>
      </c>
      <c r="W2883" s="1" t="s">
        <v>21</v>
      </c>
      <c r="X2883" s="1">
        <v>5.99</v>
      </c>
      <c r="Y2883" s="4">
        <f t="shared" ref="Y2883:Y2946" si="411">X2883+T2883</f>
        <v>1708.489</v>
      </c>
      <c r="Z2883" s="1" t="s">
        <v>44</v>
      </c>
      <c r="AA2883" s="1" t="s">
        <v>23</v>
      </c>
      <c r="AB2883" s="1" t="s">
        <v>24</v>
      </c>
      <c r="AC2883" s="1" t="s">
        <v>25</v>
      </c>
      <c r="AD2883" s="1" t="s">
        <v>19</v>
      </c>
      <c r="AE2883" s="2">
        <v>40314</v>
      </c>
    </row>
    <row r="2884" spans="1:31" x14ac:dyDescent="0.25">
      <c r="A2884">
        <f t="shared" ref="A2884:A2947" si="412">A2883+1</f>
        <v>2883</v>
      </c>
      <c r="B2884" s="1">
        <v>43170</v>
      </c>
      <c r="C2884" s="2">
        <v>40311</v>
      </c>
      <c r="D2884" s="1" t="s">
        <v>13</v>
      </c>
      <c r="E2884" s="1" t="str">
        <f t="shared" si="405"/>
        <v>*</v>
      </c>
      <c r="F2884" s="1" t="str">
        <f t="shared" si="406"/>
        <v>*</v>
      </c>
      <c r="G2884" s="1" t="str">
        <f t="shared" si="407"/>
        <v>*</v>
      </c>
      <c r="J2884" s="1" t="str">
        <f t="shared" si="408"/>
        <v>*</v>
      </c>
      <c r="P2884" s="1">
        <v>40</v>
      </c>
      <c r="Q2884" s="1">
        <f t="shared" ref="Q2884:Q2947" si="413">VLOOKUP(P2884,$R$5:$S$10,2,TRUE)</f>
        <v>0.05</v>
      </c>
      <c r="T2884" s="4">
        <v>1305.8499999999999</v>
      </c>
      <c r="U2884" s="9">
        <f t="shared" si="409"/>
        <v>1</v>
      </c>
      <c r="V2884" s="4">
        <f t="shared" si="410"/>
        <v>32.646249999999995</v>
      </c>
      <c r="W2884" s="1" t="s">
        <v>21</v>
      </c>
      <c r="X2884" s="1">
        <v>17.079999999999998</v>
      </c>
      <c r="Y2884" s="4">
        <f t="shared" si="411"/>
        <v>1322.9299999999998</v>
      </c>
      <c r="Z2884" s="1" t="s">
        <v>15</v>
      </c>
      <c r="AA2884" s="1" t="s">
        <v>23</v>
      </c>
      <c r="AB2884" s="1" t="s">
        <v>29</v>
      </c>
      <c r="AC2884" s="1" t="s">
        <v>40</v>
      </c>
      <c r="AD2884" s="1" t="s">
        <v>19</v>
      </c>
      <c r="AE2884" s="2">
        <v>40315</v>
      </c>
    </row>
    <row r="2885" spans="1:31" x14ac:dyDescent="0.25">
      <c r="A2885">
        <f t="shared" si="412"/>
        <v>2884</v>
      </c>
      <c r="B2885" s="1">
        <v>1286</v>
      </c>
      <c r="C2885" s="2">
        <v>40311</v>
      </c>
      <c r="D2885" s="1" t="s">
        <v>27</v>
      </c>
      <c r="E2885" s="1" t="str">
        <f t="shared" si="405"/>
        <v>*</v>
      </c>
      <c r="F2885" s="1" t="str">
        <f t="shared" si="406"/>
        <v>*</v>
      </c>
      <c r="G2885" s="1" t="str">
        <f t="shared" si="407"/>
        <v>*</v>
      </c>
      <c r="J2885" s="1" t="str">
        <f t="shared" si="408"/>
        <v>*</v>
      </c>
      <c r="P2885" s="1">
        <v>14</v>
      </c>
      <c r="Q2885" s="1">
        <f t="shared" si="413"/>
        <v>0.02</v>
      </c>
      <c r="T2885" s="4">
        <v>1000.3565</v>
      </c>
      <c r="U2885" s="9">
        <f t="shared" si="409"/>
        <v>1</v>
      </c>
      <c r="V2885" s="4">
        <f t="shared" si="410"/>
        <v>71.454035714285709</v>
      </c>
      <c r="W2885" s="1" t="s">
        <v>21</v>
      </c>
      <c r="X2885" s="1">
        <v>3.3</v>
      </c>
      <c r="Y2885" s="4">
        <f t="shared" si="411"/>
        <v>1003.6564999999999</v>
      </c>
      <c r="Z2885" s="1" t="s">
        <v>22</v>
      </c>
      <c r="AA2885" s="1" t="s">
        <v>37</v>
      </c>
      <c r="AB2885" s="1" t="s">
        <v>24</v>
      </c>
      <c r="AC2885" s="1" t="s">
        <v>25</v>
      </c>
      <c r="AD2885" s="1" t="s">
        <v>41</v>
      </c>
      <c r="AE2885" s="2">
        <v>40313</v>
      </c>
    </row>
    <row r="2886" spans="1:31" x14ac:dyDescent="0.25">
      <c r="A2886">
        <f t="shared" si="412"/>
        <v>2885</v>
      </c>
      <c r="B2886" s="1">
        <v>47012</v>
      </c>
      <c r="C2886" s="2">
        <v>40311</v>
      </c>
      <c r="D2886" s="1" t="s">
        <v>13</v>
      </c>
      <c r="E2886" s="1" t="str">
        <f t="shared" si="405"/>
        <v>*</v>
      </c>
      <c r="F2886" s="1" t="str">
        <f t="shared" si="406"/>
        <v>*</v>
      </c>
      <c r="G2886" s="1" t="str">
        <f t="shared" si="407"/>
        <v>*</v>
      </c>
      <c r="J2886" s="1" t="str">
        <f t="shared" si="408"/>
        <v>*</v>
      </c>
      <c r="P2886" s="1">
        <v>35</v>
      </c>
      <c r="Q2886" s="1">
        <f t="shared" si="413"/>
        <v>0.04</v>
      </c>
      <c r="T2886" s="4">
        <v>584.41999999999996</v>
      </c>
      <c r="U2886" s="9">
        <f t="shared" si="409"/>
        <v>0</v>
      </c>
      <c r="V2886" s="4">
        <f t="shared" si="410"/>
        <v>16.697714285714284</v>
      </c>
      <c r="W2886" s="1" t="s">
        <v>14</v>
      </c>
      <c r="X2886" s="1">
        <v>8.99</v>
      </c>
      <c r="Y2886" s="4">
        <f t="shared" si="411"/>
        <v>593.41</v>
      </c>
      <c r="Z2886" s="1" t="s">
        <v>44</v>
      </c>
      <c r="AA2886" s="1" t="s">
        <v>23</v>
      </c>
      <c r="AB2886" s="1" t="s">
        <v>29</v>
      </c>
      <c r="AC2886" s="1" t="s">
        <v>30</v>
      </c>
      <c r="AD2886" s="1" t="s">
        <v>41</v>
      </c>
      <c r="AE2886" s="2">
        <v>40315</v>
      </c>
    </row>
    <row r="2887" spans="1:31" x14ac:dyDescent="0.25">
      <c r="A2887">
        <f t="shared" si="412"/>
        <v>2886</v>
      </c>
      <c r="B2887" s="1">
        <v>1286</v>
      </c>
      <c r="C2887" s="2">
        <v>40311</v>
      </c>
      <c r="D2887" s="1" t="s">
        <v>27</v>
      </c>
      <c r="E2887" s="1" t="str">
        <f t="shared" si="405"/>
        <v>*</v>
      </c>
      <c r="F2887" s="1" t="str">
        <f t="shared" si="406"/>
        <v>*</v>
      </c>
      <c r="G2887" s="1" t="str">
        <f t="shared" si="407"/>
        <v>*</v>
      </c>
      <c r="J2887" s="1" t="str">
        <f t="shared" si="408"/>
        <v>*</v>
      </c>
      <c r="P2887" s="1">
        <v>46</v>
      </c>
      <c r="Q2887" s="1">
        <f t="shared" si="413"/>
        <v>0.05</v>
      </c>
      <c r="T2887" s="4">
        <v>234.37</v>
      </c>
      <c r="U2887" s="9">
        <f t="shared" si="409"/>
        <v>0</v>
      </c>
      <c r="V2887" s="4">
        <f t="shared" si="410"/>
        <v>5.0949999999999998</v>
      </c>
      <c r="W2887" s="1" t="s">
        <v>21</v>
      </c>
      <c r="X2887" s="1">
        <v>5.74</v>
      </c>
      <c r="Y2887" s="4">
        <f t="shared" si="411"/>
        <v>240.11</v>
      </c>
      <c r="Z2887" s="1" t="s">
        <v>22</v>
      </c>
      <c r="AA2887" s="1" t="s">
        <v>37</v>
      </c>
      <c r="AB2887" s="1" t="s">
        <v>29</v>
      </c>
      <c r="AC2887" s="1" t="s">
        <v>43</v>
      </c>
      <c r="AD2887" s="1" t="s">
        <v>19</v>
      </c>
      <c r="AE2887" s="2">
        <v>40312</v>
      </c>
    </row>
    <row r="2888" spans="1:31" x14ac:dyDescent="0.25">
      <c r="A2888">
        <f t="shared" si="412"/>
        <v>2887</v>
      </c>
      <c r="B2888" s="1">
        <v>10502</v>
      </c>
      <c r="C2888" s="2">
        <v>40312</v>
      </c>
      <c r="D2888" s="1" t="s">
        <v>27</v>
      </c>
      <c r="E2888" s="1" t="str">
        <f t="shared" si="405"/>
        <v>*</v>
      </c>
      <c r="F2888" s="1" t="str">
        <f t="shared" si="406"/>
        <v>*</v>
      </c>
      <c r="G2888" s="1" t="str">
        <f t="shared" si="407"/>
        <v>*</v>
      </c>
      <c r="J2888" s="1" t="str">
        <f t="shared" si="408"/>
        <v>*</v>
      </c>
      <c r="P2888" s="1">
        <v>33</v>
      </c>
      <c r="Q2888" s="1">
        <f t="shared" si="413"/>
        <v>0.04</v>
      </c>
      <c r="T2888" s="4">
        <v>7869.22</v>
      </c>
      <c r="U2888" s="9">
        <f t="shared" si="409"/>
        <v>1</v>
      </c>
      <c r="V2888" s="4">
        <f t="shared" si="410"/>
        <v>238.46121212121213</v>
      </c>
      <c r="W2888" s="1" t="s">
        <v>33</v>
      </c>
      <c r="X2888" s="1">
        <v>43.32</v>
      </c>
      <c r="Y2888" s="4">
        <f t="shared" si="411"/>
        <v>7912.54</v>
      </c>
      <c r="Z2888" s="1" t="s">
        <v>54</v>
      </c>
      <c r="AA2888" s="1" t="s">
        <v>16</v>
      </c>
      <c r="AB2888" s="1" t="s">
        <v>17</v>
      </c>
      <c r="AC2888" s="1" t="s">
        <v>34</v>
      </c>
      <c r="AD2888" s="1" t="s">
        <v>35</v>
      </c>
      <c r="AE2888" s="2">
        <v>40313</v>
      </c>
    </row>
    <row r="2889" spans="1:31" x14ac:dyDescent="0.25">
      <c r="A2889">
        <f t="shared" si="412"/>
        <v>2888</v>
      </c>
      <c r="B2889" s="1">
        <v>10981</v>
      </c>
      <c r="C2889" s="2">
        <v>40312</v>
      </c>
      <c r="D2889" s="1" t="s">
        <v>20</v>
      </c>
      <c r="E2889" s="1" t="str">
        <f t="shared" si="405"/>
        <v>*</v>
      </c>
      <c r="F2889" s="1" t="str">
        <f t="shared" si="406"/>
        <v>**</v>
      </c>
      <c r="G2889" s="1" t="str">
        <f t="shared" si="407"/>
        <v>**</v>
      </c>
      <c r="J2889" s="1" t="str">
        <f t="shared" si="408"/>
        <v>**</v>
      </c>
      <c r="P2889" s="1">
        <v>33</v>
      </c>
      <c r="Q2889" s="1">
        <f t="shared" si="413"/>
        <v>0.04</v>
      </c>
      <c r="T2889" s="4">
        <v>3630.1460000000002</v>
      </c>
      <c r="U2889" s="9">
        <f t="shared" si="409"/>
        <v>1</v>
      </c>
      <c r="V2889" s="4">
        <f t="shared" si="410"/>
        <v>110.00442424242425</v>
      </c>
      <c r="W2889" s="1" t="s">
        <v>21</v>
      </c>
      <c r="X2889" s="1">
        <v>8.99</v>
      </c>
      <c r="Y2889" s="4">
        <f t="shared" si="411"/>
        <v>3639.136</v>
      </c>
      <c r="Z2889" s="1" t="s">
        <v>46</v>
      </c>
      <c r="AA2889" s="1" t="s">
        <v>37</v>
      </c>
      <c r="AB2889" s="1" t="s">
        <v>24</v>
      </c>
      <c r="AC2889" s="1" t="s">
        <v>25</v>
      </c>
      <c r="AD2889" s="1" t="s">
        <v>19</v>
      </c>
      <c r="AE2889" s="2">
        <v>40314</v>
      </c>
    </row>
    <row r="2890" spans="1:31" x14ac:dyDescent="0.25">
      <c r="A2890">
        <f t="shared" si="412"/>
        <v>2889</v>
      </c>
      <c r="B2890" s="1">
        <v>34337</v>
      </c>
      <c r="C2890" s="2">
        <v>40312</v>
      </c>
      <c r="D2890" s="1" t="s">
        <v>36</v>
      </c>
      <c r="E2890" s="1" t="str">
        <f t="shared" si="405"/>
        <v>*</v>
      </c>
      <c r="F2890" s="1" t="str">
        <f t="shared" si="406"/>
        <v>*</v>
      </c>
      <c r="G2890" s="1" t="str">
        <f t="shared" si="407"/>
        <v>*</v>
      </c>
      <c r="J2890" s="1" t="str">
        <f t="shared" si="408"/>
        <v>*</v>
      </c>
      <c r="P2890" s="1">
        <v>36</v>
      </c>
      <c r="Q2890" s="1">
        <f t="shared" si="413"/>
        <v>0.04</v>
      </c>
      <c r="T2890" s="4">
        <v>3610.85</v>
      </c>
      <c r="U2890" s="9">
        <f t="shared" si="409"/>
        <v>1</v>
      </c>
      <c r="V2890" s="4">
        <f t="shared" si="410"/>
        <v>100.30138888888888</v>
      </c>
      <c r="W2890" s="1" t="s">
        <v>14</v>
      </c>
      <c r="X2890" s="1">
        <v>8.99</v>
      </c>
      <c r="Y2890" s="4">
        <f t="shared" si="411"/>
        <v>3619.8399999999997</v>
      </c>
      <c r="Z2890" s="1" t="s">
        <v>44</v>
      </c>
      <c r="AA2890" s="1" t="s">
        <v>28</v>
      </c>
      <c r="AB2890" s="1" t="s">
        <v>17</v>
      </c>
      <c r="AC2890" s="1" t="s">
        <v>18</v>
      </c>
      <c r="AD2890" s="1" t="s">
        <v>41</v>
      </c>
      <c r="AE2890" s="2">
        <v>40313</v>
      </c>
    </row>
    <row r="2891" spans="1:31" x14ac:dyDescent="0.25">
      <c r="A2891">
        <f t="shared" si="412"/>
        <v>2890</v>
      </c>
      <c r="B2891" s="1">
        <v>51073</v>
      </c>
      <c r="C2891" s="2">
        <v>40312</v>
      </c>
      <c r="D2891" s="1" t="s">
        <v>27</v>
      </c>
      <c r="E2891" s="1" t="str">
        <f t="shared" si="405"/>
        <v>*</v>
      </c>
      <c r="F2891" s="1" t="str">
        <f t="shared" si="406"/>
        <v>*</v>
      </c>
      <c r="G2891" s="1" t="str">
        <f t="shared" si="407"/>
        <v>*</v>
      </c>
      <c r="J2891" s="1" t="str">
        <f t="shared" si="408"/>
        <v>*</v>
      </c>
      <c r="P2891" s="1">
        <v>17</v>
      </c>
      <c r="Q2891" s="1">
        <f t="shared" si="413"/>
        <v>0.02</v>
      </c>
      <c r="T2891" s="4">
        <v>2475.08</v>
      </c>
      <c r="U2891" s="9">
        <f t="shared" si="409"/>
        <v>1</v>
      </c>
      <c r="V2891" s="4">
        <f t="shared" si="410"/>
        <v>145.59294117647059</v>
      </c>
      <c r="W2891" s="1" t="s">
        <v>14</v>
      </c>
      <c r="X2891" s="1">
        <v>24.49</v>
      </c>
      <c r="Y2891" s="4">
        <f t="shared" si="411"/>
        <v>2499.5699999999997</v>
      </c>
      <c r="Z2891" s="1" t="s">
        <v>15</v>
      </c>
      <c r="AA2891" s="1" t="s">
        <v>28</v>
      </c>
      <c r="AB2891" s="1" t="s">
        <v>17</v>
      </c>
      <c r="AC2891" s="1" t="s">
        <v>18</v>
      </c>
      <c r="AD2891" s="1" t="s">
        <v>48</v>
      </c>
      <c r="AE2891" s="2">
        <v>40314</v>
      </c>
    </row>
    <row r="2892" spans="1:31" x14ac:dyDescent="0.25">
      <c r="A2892">
        <f t="shared" si="412"/>
        <v>2891</v>
      </c>
      <c r="B2892" s="1">
        <v>51073</v>
      </c>
      <c r="C2892" s="2">
        <v>40312</v>
      </c>
      <c r="D2892" s="1" t="s">
        <v>27</v>
      </c>
      <c r="E2892" s="1" t="str">
        <f t="shared" si="405"/>
        <v>*</v>
      </c>
      <c r="F2892" s="1" t="str">
        <f t="shared" si="406"/>
        <v>*</v>
      </c>
      <c r="G2892" s="1" t="str">
        <f t="shared" si="407"/>
        <v>*</v>
      </c>
      <c r="J2892" s="1" t="str">
        <f t="shared" si="408"/>
        <v>*</v>
      </c>
      <c r="P2892" s="1">
        <v>49</v>
      </c>
      <c r="Q2892" s="1">
        <f t="shared" si="413"/>
        <v>0.05</v>
      </c>
      <c r="T2892" s="4">
        <v>1610.42</v>
      </c>
      <c r="U2892" s="9">
        <f t="shared" si="409"/>
        <v>1</v>
      </c>
      <c r="V2892" s="4">
        <f t="shared" si="410"/>
        <v>32.86571428571429</v>
      </c>
      <c r="W2892" s="1" t="s">
        <v>21</v>
      </c>
      <c r="X2892" s="1">
        <v>3.92</v>
      </c>
      <c r="Y2892" s="4">
        <f t="shared" si="411"/>
        <v>1614.3400000000001</v>
      </c>
      <c r="Z2892" s="1" t="s">
        <v>15</v>
      </c>
      <c r="AA2892" s="1" t="s">
        <v>28</v>
      </c>
      <c r="AB2892" s="1" t="s">
        <v>17</v>
      </c>
      <c r="AC2892" s="1" t="s">
        <v>18</v>
      </c>
      <c r="AD2892" s="1" t="s">
        <v>41</v>
      </c>
      <c r="AE2892" s="2">
        <v>40313</v>
      </c>
    </row>
    <row r="2893" spans="1:31" x14ac:dyDescent="0.25">
      <c r="A2893">
        <f t="shared" si="412"/>
        <v>2892</v>
      </c>
      <c r="B2893" s="1">
        <v>10502</v>
      </c>
      <c r="C2893" s="2">
        <v>40312</v>
      </c>
      <c r="D2893" s="1" t="s">
        <v>27</v>
      </c>
      <c r="E2893" s="1" t="str">
        <f t="shared" si="405"/>
        <v>*</v>
      </c>
      <c r="F2893" s="1" t="str">
        <f t="shared" si="406"/>
        <v>*</v>
      </c>
      <c r="G2893" s="1" t="str">
        <f t="shared" si="407"/>
        <v>*</v>
      </c>
      <c r="J2893" s="1" t="str">
        <f t="shared" si="408"/>
        <v>*</v>
      </c>
      <c r="P2893" s="1">
        <v>36</v>
      </c>
      <c r="Q2893" s="1">
        <f t="shared" si="413"/>
        <v>0.04</v>
      </c>
      <c r="T2893" s="4">
        <v>912.44</v>
      </c>
      <c r="U2893" s="9">
        <f t="shared" si="409"/>
        <v>0</v>
      </c>
      <c r="V2893" s="4">
        <f t="shared" si="410"/>
        <v>25.345555555555556</v>
      </c>
      <c r="W2893" s="1" t="s">
        <v>21</v>
      </c>
      <c r="X2893" s="1">
        <v>8.99</v>
      </c>
      <c r="Y2893" s="4">
        <f t="shared" si="411"/>
        <v>921.43000000000006</v>
      </c>
      <c r="Z2893" s="1" t="s">
        <v>54</v>
      </c>
      <c r="AA2893" s="1" t="s">
        <v>16</v>
      </c>
      <c r="AB2893" s="1" t="s">
        <v>17</v>
      </c>
      <c r="AC2893" s="1" t="s">
        <v>18</v>
      </c>
      <c r="AD2893" s="1" t="s">
        <v>41</v>
      </c>
      <c r="AE2893" s="2">
        <v>40314</v>
      </c>
    </row>
    <row r="2894" spans="1:31" x14ac:dyDescent="0.25">
      <c r="A2894">
        <f t="shared" si="412"/>
        <v>2893</v>
      </c>
      <c r="B2894" s="1">
        <v>22338</v>
      </c>
      <c r="C2894" s="2">
        <v>40312</v>
      </c>
      <c r="D2894" s="1" t="s">
        <v>36</v>
      </c>
      <c r="E2894" s="1" t="str">
        <f t="shared" si="405"/>
        <v>*</v>
      </c>
      <c r="F2894" s="1" t="str">
        <f t="shared" si="406"/>
        <v>*</v>
      </c>
      <c r="G2894" s="1" t="str">
        <f t="shared" si="407"/>
        <v>*</v>
      </c>
      <c r="J2894" s="1" t="str">
        <f t="shared" si="408"/>
        <v>*</v>
      </c>
      <c r="P2894" s="1">
        <v>24</v>
      </c>
      <c r="Q2894" s="1">
        <f t="shared" si="413"/>
        <v>3.5000000000000003E-2</v>
      </c>
      <c r="T2894" s="4">
        <v>790.24</v>
      </c>
      <c r="U2894" s="9">
        <f t="shared" si="409"/>
        <v>0</v>
      </c>
      <c r="V2894" s="4">
        <f t="shared" si="410"/>
        <v>32.926666666666669</v>
      </c>
      <c r="W2894" s="1" t="s">
        <v>21</v>
      </c>
      <c r="X2894" s="1">
        <v>9.02</v>
      </c>
      <c r="Y2894" s="4">
        <f t="shared" si="411"/>
        <v>799.26</v>
      </c>
      <c r="Z2894" s="1" t="s">
        <v>44</v>
      </c>
      <c r="AA2894" s="1" t="s">
        <v>16</v>
      </c>
      <c r="AB2894" s="1" t="s">
        <v>24</v>
      </c>
      <c r="AC2894" s="1" t="s">
        <v>38</v>
      </c>
      <c r="AD2894" s="1" t="s">
        <v>19</v>
      </c>
      <c r="AE2894" s="2">
        <v>40313</v>
      </c>
    </row>
    <row r="2895" spans="1:31" x14ac:dyDescent="0.25">
      <c r="A2895">
        <f t="shared" si="412"/>
        <v>2894</v>
      </c>
      <c r="B2895" s="1">
        <v>22338</v>
      </c>
      <c r="C2895" s="2">
        <v>40312</v>
      </c>
      <c r="D2895" s="1" t="s">
        <v>36</v>
      </c>
      <c r="E2895" s="1" t="str">
        <f t="shared" si="405"/>
        <v>*</v>
      </c>
      <c r="F2895" s="1" t="str">
        <f t="shared" si="406"/>
        <v>*</v>
      </c>
      <c r="G2895" s="1" t="str">
        <f t="shared" si="407"/>
        <v>*</v>
      </c>
      <c r="J2895" s="1" t="str">
        <f t="shared" si="408"/>
        <v>*</v>
      </c>
      <c r="P2895" s="1">
        <v>36</v>
      </c>
      <c r="Q2895" s="1">
        <f t="shared" si="413"/>
        <v>0.04</v>
      </c>
      <c r="T2895" s="4">
        <v>200.08</v>
      </c>
      <c r="U2895" s="9">
        <f t="shared" si="409"/>
        <v>0</v>
      </c>
      <c r="V2895" s="4">
        <f t="shared" si="410"/>
        <v>5.5577777777777779</v>
      </c>
      <c r="W2895" s="1" t="s">
        <v>21</v>
      </c>
      <c r="X2895" s="1">
        <v>5.0599999999999996</v>
      </c>
      <c r="Y2895" s="4">
        <f t="shared" si="411"/>
        <v>205.14000000000001</v>
      </c>
      <c r="Z2895" s="1" t="s">
        <v>53</v>
      </c>
      <c r="AA2895" s="1" t="s">
        <v>16</v>
      </c>
      <c r="AB2895" s="1" t="s">
        <v>29</v>
      </c>
      <c r="AC2895" s="1" t="s">
        <v>40</v>
      </c>
      <c r="AD2895" s="1" t="s">
        <v>19</v>
      </c>
      <c r="AE2895" s="2">
        <v>40313</v>
      </c>
    </row>
    <row r="2896" spans="1:31" x14ac:dyDescent="0.25">
      <c r="A2896">
        <f t="shared" si="412"/>
        <v>2895</v>
      </c>
      <c r="B2896" s="1">
        <v>44229</v>
      </c>
      <c r="C2896" s="2">
        <v>40312</v>
      </c>
      <c r="D2896" s="1" t="s">
        <v>36</v>
      </c>
      <c r="E2896" s="1" t="str">
        <f t="shared" si="405"/>
        <v>*</v>
      </c>
      <c r="F2896" s="1" t="str">
        <f t="shared" si="406"/>
        <v>*</v>
      </c>
      <c r="G2896" s="1" t="str">
        <f t="shared" si="407"/>
        <v>*</v>
      </c>
      <c r="J2896" s="1" t="str">
        <f t="shared" si="408"/>
        <v>*</v>
      </c>
      <c r="P2896" s="1">
        <v>39</v>
      </c>
      <c r="Q2896" s="1">
        <f t="shared" si="413"/>
        <v>0.04</v>
      </c>
      <c r="T2896" s="4">
        <v>185.69</v>
      </c>
      <c r="U2896" s="9">
        <f t="shared" si="409"/>
        <v>0</v>
      </c>
      <c r="V2896" s="4">
        <f t="shared" si="410"/>
        <v>4.7612820512820511</v>
      </c>
      <c r="W2896" s="1" t="s">
        <v>21</v>
      </c>
      <c r="X2896" s="1">
        <v>0.71</v>
      </c>
      <c r="Y2896" s="4">
        <f t="shared" si="411"/>
        <v>186.4</v>
      </c>
      <c r="Z2896" s="1" t="s">
        <v>22</v>
      </c>
      <c r="AA2896" s="1" t="s">
        <v>37</v>
      </c>
      <c r="AB2896" s="1" t="s">
        <v>29</v>
      </c>
      <c r="AC2896" s="1" t="s">
        <v>30</v>
      </c>
      <c r="AD2896" s="1" t="s">
        <v>31</v>
      </c>
      <c r="AE2896" s="2">
        <v>40312</v>
      </c>
    </row>
    <row r="2897" spans="1:31" x14ac:dyDescent="0.25">
      <c r="A2897">
        <f t="shared" si="412"/>
        <v>2896</v>
      </c>
      <c r="B2897" s="1">
        <v>9254</v>
      </c>
      <c r="C2897" s="2">
        <v>40312</v>
      </c>
      <c r="D2897" s="1" t="s">
        <v>36</v>
      </c>
      <c r="E2897" s="1" t="str">
        <f t="shared" si="405"/>
        <v>*</v>
      </c>
      <c r="F2897" s="1" t="str">
        <f t="shared" si="406"/>
        <v>*</v>
      </c>
      <c r="G2897" s="1" t="str">
        <f t="shared" si="407"/>
        <v>*</v>
      </c>
      <c r="J2897" s="1" t="str">
        <f t="shared" si="408"/>
        <v>*</v>
      </c>
      <c r="P2897" s="1">
        <v>24</v>
      </c>
      <c r="Q2897" s="1">
        <f t="shared" si="413"/>
        <v>3.5000000000000003E-2</v>
      </c>
      <c r="T2897" s="4">
        <v>131.65</v>
      </c>
      <c r="U2897" s="9">
        <f t="shared" si="409"/>
        <v>0</v>
      </c>
      <c r="V2897" s="4">
        <f t="shared" si="410"/>
        <v>5.4854166666666666</v>
      </c>
      <c r="W2897" s="1" t="s">
        <v>14</v>
      </c>
      <c r="X2897" s="1">
        <v>0.5</v>
      </c>
      <c r="Y2897" s="4">
        <f t="shared" si="411"/>
        <v>132.15</v>
      </c>
      <c r="Z2897" s="1" t="s">
        <v>49</v>
      </c>
      <c r="AA2897" s="1" t="s">
        <v>16</v>
      </c>
      <c r="AB2897" s="1" t="s">
        <v>29</v>
      </c>
      <c r="AC2897" s="1" t="s">
        <v>58</v>
      </c>
      <c r="AD2897" s="1" t="s">
        <v>19</v>
      </c>
      <c r="AE2897" s="2">
        <v>40314</v>
      </c>
    </row>
    <row r="2898" spans="1:31" x14ac:dyDescent="0.25">
      <c r="A2898">
        <f t="shared" si="412"/>
        <v>2897</v>
      </c>
      <c r="B2898" s="1">
        <v>10981</v>
      </c>
      <c r="C2898" s="2">
        <v>40312</v>
      </c>
      <c r="D2898" s="1" t="s">
        <v>20</v>
      </c>
      <c r="E2898" s="1" t="str">
        <f t="shared" si="405"/>
        <v>*</v>
      </c>
      <c r="F2898" s="1" t="str">
        <f t="shared" si="406"/>
        <v>**</v>
      </c>
      <c r="G2898" s="1" t="str">
        <f t="shared" si="407"/>
        <v>**</v>
      </c>
      <c r="J2898" s="1" t="str">
        <f t="shared" si="408"/>
        <v>**</v>
      </c>
      <c r="P2898" s="1">
        <v>41</v>
      </c>
      <c r="Q2898" s="1">
        <f t="shared" si="413"/>
        <v>0.05</v>
      </c>
      <c r="T2898" s="4">
        <v>73.36</v>
      </c>
      <c r="U2898" s="9">
        <f t="shared" si="409"/>
        <v>0</v>
      </c>
      <c r="V2898" s="4">
        <f t="shared" si="410"/>
        <v>1.7892682926829269</v>
      </c>
      <c r="W2898" s="1" t="s">
        <v>21</v>
      </c>
      <c r="X2898" s="1">
        <v>2.58</v>
      </c>
      <c r="Y2898" s="4">
        <f t="shared" si="411"/>
        <v>75.94</v>
      </c>
      <c r="Z2898" s="1" t="s">
        <v>46</v>
      </c>
      <c r="AA2898" s="1" t="s">
        <v>37</v>
      </c>
      <c r="AB2898" s="1" t="s">
        <v>29</v>
      </c>
      <c r="AC2898" s="1" t="s">
        <v>61</v>
      </c>
      <c r="AD2898" s="1" t="s">
        <v>31</v>
      </c>
      <c r="AE2898" s="2">
        <v>40314</v>
      </c>
    </row>
    <row r="2899" spans="1:31" x14ac:dyDescent="0.25">
      <c r="A2899">
        <f t="shared" si="412"/>
        <v>2898</v>
      </c>
      <c r="B2899" s="1">
        <v>36772</v>
      </c>
      <c r="C2899" s="2">
        <v>40313</v>
      </c>
      <c r="D2899" s="1" t="s">
        <v>36</v>
      </c>
      <c r="E2899" s="1" t="str">
        <f t="shared" si="405"/>
        <v>*</v>
      </c>
      <c r="F2899" s="1" t="str">
        <f t="shared" si="406"/>
        <v>*</v>
      </c>
      <c r="G2899" s="1" t="str">
        <f t="shared" si="407"/>
        <v>*</v>
      </c>
      <c r="J2899" s="1" t="str">
        <f t="shared" si="408"/>
        <v>*</v>
      </c>
      <c r="P2899" s="1">
        <v>16</v>
      </c>
      <c r="Q2899" s="1">
        <f t="shared" si="413"/>
        <v>0.02</v>
      </c>
      <c r="T2899" s="4">
        <v>12007.05</v>
      </c>
      <c r="U2899" s="9">
        <f t="shared" si="409"/>
        <v>1</v>
      </c>
      <c r="V2899" s="4">
        <f t="shared" si="410"/>
        <v>750.44062499999995</v>
      </c>
      <c r="W2899" s="1" t="s">
        <v>33</v>
      </c>
      <c r="X2899" s="1">
        <v>55.3</v>
      </c>
      <c r="Y2899" s="4">
        <f t="shared" si="411"/>
        <v>12062.349999999999</v>
      </c>
      <c r="Z2899" s="1" t="s">
        <v>46</v>
      </c>
      <c r="AA2899" s="1" t="s">
        <v>37</v>
      </c>
      <c r="AB2899" s="1" t="s">
        <v>24</v>
      </c>
      <c r="AC2899" s="1" t="s">
        <v>56</v>
      </c>
      <c r="AD2899" s="1" t="s">
        <v>35</v>
      </c>
      <c r="AE2899" s="2">
        <v>40315</v>
      </c>
    </row>
    <row r="2900" spans="1:31" x14ac:dyDescent="0.25">
      <c r="A2900">
        <f t="shared" si="412"/>
        <v>2899</v>
      </c>
      <c r="B2900" s="1">
        <v>38372</v>
      </c>
      <c r="C2900" s="2">
        <v>40313</v>
      </c>
      <c r="D2900" s="1" t="s">
        <v>20</v>
      </c>
      <c r="E2900" s="1" t="str">
        <f t="shared" si="405"/>
        <v>*</v>
      </c>
      <c r="F2900" s="1" t="str">
        <f t="shared" si="406"/>
        <v>**</v>
      </c>
      <c r="G2900" s="1" t="str">
        <f t="shared" si="407"/>
        <v>**</v>
      </c>
      <c r="J2900" s="1" t="str">
        <f t="shared" si="408"/>
        <v>**</v>
      </c>
      <c r="P2900" s="1">
        <v>46</v>
      </c>
      <c r="Q2900" s="1">
        <f t="shared" si="413"/>
        <v>0.05</v>
      </c>
      <c r="T2900" s="4">
        <v>1053.8399999999999</v>
      </c>
      <c r="U2900" s="9">
        <f t="shared" si="409"/>
        <v>1</v>
      </c>
      <c r="V2900" s="4">
        <f t="shared" si="410"/>
        <v>22.909565217391304</v>
      </c>
      <c r="W2900" s="1" t="s">
        <v>21</v>
      </c>
      <c r="X2900" s="1">
        <v>21.2</v>
      </c>
      <c r="Y2900" s="4">
        <f t="shared" si="411"/>
        <v>1075.04</v>
      </c>
      <c r="Z2900" s="1" t="s">
        <v>44</v>
      </c>
      <c r="AA2900" s="1" t="s">
        <v>16</v>
      </c>
      <c r="AB2900" s="1" t="s">
        <v>17</v>
      </c>
      <c r="AC2900" s="1" t="s">
        <v>18</v>
      </c>
      <c r="AD2900" s="1" t="s">
        <v>26</v>
      </c>
      <c r="AE2900" s="2">
        <v>40313</v>
      </c>
    </row>
    <row r="2901" spans="1:31" x14ac:dyDescent="0.25">
      <c r="A2901">
        <f t="shared" si="412"/>
        <v>2900</v>
      </c>
      <c r="B2901" s="1">
        <v>5703</v>
      </c>
      <c r="C2901" s="2">
        <v>40313</v>
      </c>
      <c r="D2901" s="1" t="s">
        <v>36</v>
      </c>
      <c r="E2901" s="1" t="str">
        <f t="shared" si="405"/>
        <v>*</v>
      </c>
      <c r="F2901" s="1" t="str">
        <f t="shared" si="406"/>
        <v>*</v>
      </c>
      <c r="G2901" s="1" t="str">
        <f t="shared" si="407"/>
        <v>*</v>
      </c>
      <c r="J2901" s="1" t="str">
        <f t="shared" si="408"/>
        <v>*</v>
      </c>
      <c r="P2901" s="1">
        <v>29</v>
      </c>
      <c r="Q2901" s="1">
        <f t="shared" si="413"/>
        <v>3.5000000000000003E-2</v>
      </c>
      <c r="T2901" s="4">
        <v>357.96</v>
      </c>
      <c r="U2901" s="9">
        <f t="shared" si="409"/>
        <v>0</v>
      </c>
      <c r="V2901" s="4">
        <f t="shared" si="410"/>
        <v>12.343448275862068</v>
      </c>
      <c r="W2901" s="1" t="s">
        <v>21</v>
      </c>
      <c r="X2901" s="1">
        <v>6.47</v>
      </c>
      <c r="Y2901" s="4">
        <f t="shared" si="411"/>
        <v>364.43</v>
      </c>
      <c r="Z2901" s="1" t="s">
        <v>22</v>
      </c>
      <c r="AA2901" s="1" t="s">
        <v>16</v>
      </c>
      <c r="AB2901" s="1" t="s">
        <v>29</v>
      </c>
      <c r="AC2901" s="1" t="s">
        <v>40</v>
      </c>
      <c r="AD2901" s="1" t="s">
        <v>19</v>
      </c>
      <c r="AE2901" s="2">
        <v>40314</v>
      </c>
    </row>
    <row r="2902" spans="1:31" x14ac:dyDescent="0.25">
      <c r="A2902">
        <f t="shared" si="412"/>
        <v>2901</v>
      </c>
      <c r="B2902" s="1">
        <v>38372</v>
      </c>
      <c r="C2902" s="2">
        <v>40313</v>
      </c>
      <c r="D2902" s="1" t="s">
        <v>20</v>
      </c>
      <c r="E2902" s="1" t="str">
        <f t="shared" si="405"/>
        <v>*</v>
      </c>
      <c r="F2902" s="1" t="str">
        <f t="shared" si="406"/>
        <v>**</v>
      </c>
      <c r="G2902" s="1" t="str">
        <f t="shared" si="407"/>
        <v>**</v>
      </c>
      <c r="J2902" s="1" t="str">
        <f t="shared" si="408"/>
        <v>**</v>
      </c>
      <c r="P2902" s="1">
        <v>33</v>
      </c>
      <c r="Q2902" s="1">
        <f t="shared" si="413"/>
        <v>0.04</v>
      </c>
      <c r="T2902" s="4">
        <v>310.99</v>
      </c>
      <c r="U2902" s="9">
        <f t="shared" si="409"/>
        <v>0</v>
      </c>
      <c r="V2902" s="4">
        <f t="shared" si="410"/>
        <v>9.4239393939393938</v>
      </c>
      <c r="W2902" s="1" t="s">
        <v>21</v>
      </c>
      <c r="X2902" s="1">
        <v>2.0299999999999998</v>
      </c>
      <c r="Y2902" s="4">
        <f t="shared" si="411"/>
        <v>313.02</v>
      </c>
      <c r="Z2902" s="1" t="s">
        <v>64</v>
      </c>
      <c r="AA2902" s="1" t="s">
        <v>16</v>
      </c>
      <c r="AB2902" s="1" t="s">
        <v>29</v>
      </c>
      <c r="AC2902" s="1" t="s">
        <v>40</v>
      </c>
      <c r="AD2902" s="1" t="s">
        <v>31</v>
      </c>
      <c r="AE2902" s="2">
        <v>40314</v>
      </c>
    </row>
    <row r="2903" spans="1:31" x14ac:dyDescent="0.25">
      <c r="A2903">
        <f t="shared" si="412"/>
        <v>2902</v>
      </c>
      <c r="B2903" s="1">
        <v>36772</v>
      </c>
      <c r="C2903" s="2">
        <v>40313</v>
      </c>
      <c r="D2903" s="1" t="s">
        <v>36</v>
      </c>
      <c r="E2903" s="1" t="str">
        <f t="shared" si="405"/>
        <v>*</v>
      </c>
      <c r="F2903" s="1" t="str">
        <f t="shared" si="406"/>
        <v>*</v>
      </c>
      <c r="G2903" s="1" t="str">
        <f t="shared" si="407"/>
        <v>*</v>
      </c>
      <c r="J2903" s="1" t="str">
        <f t="shared" si="408"/>
        <v>*</v>
      </c>
      <c r="P2903" s="1">
        <v>47</v>
      </c>
      <c r="Q2903" s="1">
        <f t="shared" si="413"/>
        <v>0.05</v>
      </c>
      <c r="T2903" s="4">
        <v>280.45</v>
      </c>
      <c r="U2903" s="9">
        <f t="shared" si="409"/>
        <v>0</v>
      </c>
      <c r="V2903" s="4">
        <f t="shared" si="410"/>
        <v>5.9670212765957444</v>
      </c>
      <c r="W2903" s="1" t="s">
        <v>21</v>
      </c>
      <c r="X2903" s="1">
        <v>6.35</v>
      </c>
      <c r="Y2903" s="4">
        <f t="shared" si="411"/>
        <v>286.8</v>
      </c>
      <c r="Z2903" s="1" t="s">
        <v>46</v>
      </c>
      <c r="AA2903" s="1" t="s">
        <v>37</v>
      </c>
      <c r="AB2903" s="1" t="s">
        <v>29</v>
      </c>
      <c r="AC2903" s="1" t="s">
        <v>40</v>
      </c>
      <c r="AD2903" s="1" t="s">
        <v>19</v>
      </c>
      <c r="AE2903" s="2">
        <v>40313</v>
      </c>
    </row>
    <row r="2904" spans="1:31" x14ac:dyDescent="0.25">
      <c r="A2904">
        <f t="shared" si="412"/>
        <v>2903</v>
      </c>
      <c r="B2904" s="1">
        <v>50087</v>
      </c>
      <c r="C2904" s="2">
        <v>40313</v>
      </c>
      <c r="D2904" s="1" t="s">
        <v>27</v>
      </c>
      <c r="E2904" s="1" t="str">
        <f t="shared" si="405"/>
        <v>*</v>
      </c>
      <c r="F2904" s="1" t="str">
        <f t="shared" si="406"/>
        <v>*</v>
      </c>
      <c r="G2904" s="1" t="str">
        <f t="shared" si="407"/>
        <v>*</v>
      </c>
      <c r="J2904" s="1" t="str">
        <f t="shared" si="408"/>
        <v>*</v>
      </c>
      <c r="P2904" s="1">
        <v>17</v>
      </c>
      <c r="Q2904" s="1">
        <f t="shared" si="413"/>
        <v>0.02</v>
      </c>
      <c r="T2904" s="4">
        <v>58.86</v>
      </c>
      <c r="U2904" s="9">
        <f t="shared" si="409"/>
        <v>0</v>
      </c>
      <c r="V2904" s="4">
        <f t="shared" si="410"/>
        <v>3.4623529411764706</v>
      </c>
      <c r="W2904" s="1" t="s">
        <v>21</v>
      </c>
      <c r="X2904" s="1">
        <v>1.35</v>
      </c>
      <c r="Y2904" s="4">
        <f t="shared" si="411"/>
        <v>60.21</v>
      </c>
      <c r="Z2904" s="1" t="s">
        <v>49</v>
      </c>
      <c r="AA2904" s="1" t="s">
        <v>28</v>
      </c>
      <c r="AB2904" s="1" t="s">
        <v>29</v>
      </c>
      <c r="AC2904" s="1" t="s">
        <v>61</v>
      </c>
      <c r="AD2904" s="1" t="s">
        <v>31</v>
      </c>
      <c r="AE2904" s="2">
        <v>40315</v>
      </c>
    </row>
    <row r="2905" spans="1:31" x14ac:dyDescent="0.25">
      <c r="A2905">
        <f t="shared" si="412"/>
        <v>2904</v>
      </c>
      <c r="B2905" s="1">
        <v>36772</v>
      </c>
      <c r="C2905" s="2">
        <v>40313</v>
      </c>
      <c r="D2905" s="1" t="s">
        <v>36</v>
      </c>
      <c r="E2905" s="1" t="str">
        <f t="shared" si="405"/>
        <v>*</v>
      </c>
      <c r="F2905" s="1" t="str">
        <f t="shared" si="406"/>
        <v>*</v>
      </c>
      <c r="G2905" s="1" t="str">
        <f t="shared" si="407"/>
        <v>*</v>
      </c>
      <c r="J2905" s="1" t="str">
        <f t="shared" si="408"/>
        <v>*</v>
      </c>
      <c r="P2905" s="1">
        <v>8</v>
      </c>
      <c r="Q2905" s="1">
        <f t="shared" si="413"/>
        <v>0.01</v>
      </c>
      <c r="T2905" s="4">
        <v>22.85</v>
      </c>
      <c r="U2905" s="9">
        <f t="shared" si="409"/>
        <v>0</v>
      </c>
      <c r="V2905" s="4">
        <f t="shared" si="410"/>
        <v>2.8562500000000002</v>
      </c>
      <c r="W2905" s="1" t="s">
        <v>21</v>
      </c>
      <c r="X2905" s="1">
        <v>0.99</v>
      </c>
      <c r="Y2905" s="4">
        <f t="shared" si="411"/>
        <v>23.84</v>
      </c>
      <c r="Z2905" s="1" t="s">
        <v>46</v>
      </c>
      <c r="AA2905" s="1" t="s">
        <v>37</v>
      </c>
      <c r="AB2905" s="1" t="s">
        <v>29</v>
      </c>
      <c r="AC2905" s="1" t="s">
        <v>58</v>
      </c>
      <c r="AD2905" s="1" t="s">
        <v>19</v>
      </c>
      <c r="AE2905" s="2">
        <v>40313</v>
      </c>
    </row>
    <row r="2906" spans="1:31" x14ac:dyDescent="0.25">
      <c r="A2906">
        <f t="shared" si="412"/>
        <v>2905</v>
      </c>
      <c r="B2906" s="1">
        <v>6438</v>
      </c>
      <c r="C2906" s="2">
        <v>40314</v>
      </c>
      <c r="D2906" s="1" t="s">
        <v>27</v>
      </c>
      <c r="E2906" s="1" t="str">
        <f t="shared" si="405"/>
        <v>*</v>
      </c>
      <c r="F2906" s="1" t="str">
        <f t="shared" si="406"/>
        <v>*</v>
      </c>
      <c r="G2906" s="1" t="str">
        <f t="shared" si="407"/>
        <v>*</v>
      </c>
      <c r="J2906" s="1" t="str">
        <f t="shared" si="408"/>
        <v>*</v>
      </c>
      <c r="P2906" s="1">
        <v>38</v>
      </c>
      <c r="Q2906" s="1">
        <f t="shared" si="413"/>
        <v>0.04</v>
      </c>
      <c r="T2906" s="4">
        <v>225.21</v>
      </c>
      <c r="U2906" s="9">
        <f t="shared" si="409"/>
        <v>0</v>
      </c>
      <c r="V2906" s="4">
        <f t="shared" si="410"/>
        <v>5.9265789473684212</v>
      </c>
      <c r="W2906" s="1" t="s">
        <v>21</v>
      </c>
      <c r="X2906" s="1">
        <v>5.2</v>
      </c>
      <c r="Y2906" s="4">
        <f t="shared" si="411"/>
        <v>230.41</v>
      </c>
      <c r="Z2906" s="1" t="s">
        <v>22</v>
      </c>
      <c r="AA2906" s="1" t="s">
        <v>28</v>
      </c>
      <c r="AB2906" s="1" t="s">
        <v>29</v>
      </c>
      <c r="AC2906" s="1" t="s">
        <v>40</v>
      </c>
      <c r="AD2906" s="1" t="s">
        <v>19</v>
      </c>
      <c r="AE2906" s="2">
        <v>40315</v>
      </c>
    </row>
    <row r="2907" spans="1:31" x14ac:dyDescent="0.25">
      <c r="A2907">
        <f t="shared" si="412"/>
        <v>2906</v>
      </c>
      <c r="B2907" s="1">
        <v>6438</v>
      </c>
      <c r="C2907" s="2">
        <v>40314</v>
      </c>
      <c r="D2907" s="1" t="s">
        <v>27</v>
      </c>
      <c r="E2907" s="1" t="str">
        <f t="shared" si="405"/>
        <v>*</v>
      </c>
      <c r="F2907" s="1" t="str">
        <f t="shared" si="406"/>
        <v>*</v>
      </c>
      <c r="G2907" s="1" t="str">
        <f t="shared" si="407"/>
        <v>*</v>
      </c>
      <c r="J2907" s="1" t="str">
        <f t="shared" si="408"/>
        <v>*</v>
      </c>
      <c r="P2907" s="1">
        <v>7</v>
      </c>
      <c r="Q2907" s="1">
        <f t="shared" si="413"/>
        <v>0.01</v>
      </c>
      <c r="T2907" s="4">
        <v>75.72</v>
      </c>
      <c r="U2907" s="9">
        <f t="shared" si="409"/>
        <v>0</v>
      </c>
      <c r="V2907" s="4">
        <f t="shared" si="410"/>
        <v>10.817142857142857</v>
      </c>
      <c r="W2907" s="1" t="s">
        <v>21</v>
      </c>
      <c r="X2907" s="1">
        <v>6.02</v>
      </c>
      <c r="Y2907" s="4">
        <f t="shared" si="411"/>
        <v>81.739999999999995</v>
      </c>
      <c r="Z2907" s="1" t="s">
        <v>22</v>
      </c>
      <c r="AA2907" s="1" t="s">
        <v>28</v>
      </c>
      <c r="AB2907" s="1" t="s">
        <v>17</v>
      </c>
      <c r="AC2907" s="1" t="s">
        <v>18</v>
      </c>
      <c r="AD2907" s="1" t="s">
        <v>26</v>
      </c>
      <c r="AE2907" s="2">
        <v>40314</v>
      </c>
    </row>
    <row r="2908" spans="1:31" x14ac:dyDescent="0.25">
      <c r="A2908">
        <f t="shared" si="412"/>
        <v>2907</v>
      </c>
      <c r="B2908" s="1">
        <v>20132</v>
      </c>
      <c r="C2908" s="2">
        <v>40315</v>
      </c>
      <c r="D2908" s="1" t="s">
        <v>13</v>
      </c>
      <c r="E2908" s="1" t="str">
        <f t="shared" si="405"/>
        <v>*</v>
      </c>
      <c r="F2908" s="1" t="str">
        <f t="shared" si="406"/>
        <v>*</v>
      </c>
      <c r="G2908" s="1" t="str">
        <f t="shared" si="407"/>
        <v>*</v>
      </c>
      <c r="J2908" s="1" t="str">
        <f t="shared" si="408"/>
        <v>*</v>
      </c>
      <c r="P2908" s="1">
        <v>30</v>
      </c>
      <c r="Q2908" s="1">
        <f t="shared" si="413"/>
        <v>0.04</v>
      </c>
      <c r="T2908" s="4">
        <v>8719.69</v>
      </c>
      <c r="U2908" s="9">
        <f t="shared" si="409"/>
        <v>1</v>
      </c>
      <c r="V2908" s="4">
        <f t="shared" si="410"/>
        <v>290.65633333333335</v>
      </c>
      <c r="W2908" s="1" t="s">
        <v>33</v>
      </c>
      <c r="X2908" s="1">
        <v>28.06</v>
      </c>
      <c r="Y2908" s="4">
        <f t="shared" si="411"/>
        <v>8747.75</v>
      </c>
      <c r="Z2908" s="1" t="s">
        <v>42</v>
      </c>
      <c r="AA2908" s="1" t="s">
        <v>16</v>
      </c>
      <c r="AB2908" s="1" t="s">
        <v>24</v>
      </c>
      <c r="AC2908" s="1" t="s">
        <v>56</v>
      </c>
      <c r="AD2908" s="1" t="s">
        <v>35</v>
      </c>
      <c r="AE2908" s="2">
        <v>40322</v>
      </c>
    </row>
    <row r="2909" spans="1:31" x14ac:dyDescent="0.25">
      <c r="A2909">
        <f t="shared" si="412"/>
        <v>2908</v>
      </c>
      <c r="B2909" s="1">
        <v>50594</v>
      </c>
      <c r="C2909" s="2">
        <v>40315</v>
      </c>
      <c r="D2909" s="1" t="s">
        <v>13</v>
      </c>
      <c r="E2909" s="1" t="str">
        <f t="shared" si="405"/>
        <v>*</v>
      </c>
      <c r="F2909" s="1" t="str">
        <f t="shared" si="406"/>
        <v>*</v>
      </c>
      <c r="G2909" s="1" t="str">
        <f t="shared" si="407"/>
        <v>*</v>
      </c>
      <c r="J2909" s="1" t="str">
        <f t="shared" si="408"/>
        <v>*</v>
      </c>
      <c r="P2909" s="1">
        <v>48</v>
      </c>
      <c r="Q2909" s="1">
        <f t="shared" si="413"/>
        <v>0.05</v>
      </c>
      <c r="T2909" s="4">
        <v>2832.88</v>
      </c>
      <c r="U2909" s="9">
        <f t="shared" si="409"/>
        <v>1</v>
      </c>
      <c r="V2909" s="4">
        <f t="shared" si="410"/>
        <v>59.018333333333338</v>
      </c>
      <c r="W2909" s="1" t="s">
        <v>21</v>
      </c>
      <c r="X2909" s="1">
        <v>8.8000000000000007</v>
      </c>
      <c r="Y2909" s="4">
        <f t="shared" si="411"/>
        <v>2841.6800000000003</v>
      </c>
      <c r="Z2909" s="1" t="s">
        <v>46</v>
      </c>
      <c r="AA2909" s="1" t="s">
        <v>16</v>
      </c>
      <c r="AB2909" s="1" t="s">
        <v>24</v>
      </c>
      <c r="AC2909" s="1" t="s">
        <v>25</v>
      </c>
      <c r="AD2909" s="1" t="s">
        <v>19</v>
      </c>
      <c r="AE2909" s="2">
        <v>40324</v>
      </c>
    </row>
    <row r="2910" spans="1:31" x14ac:dyDescent="0.25">
      <c r="A2910">
        <f t="shared" si="412"/>
        <v>2909</v>
      </c>
      <c r="B2910" s="1">
        <v>14048</v>
      </c>
      <c r="C2910" s="2">
        <v>40315</v>
      </c>
      <c r="D2910" s="1" t="s">
        <v>27</v>
      </c>
      <c r="E2910" s="1" t="str">
        <f t="shared" si="405"/>
        <v>*</v>
      </c>
      <c r="F2910" s="1" t="str">
        <f t="shared" si="406"/>
        <v>*</v>
      </c>
      <c r="G2910" s="1" t="str">
        <f t="shared" si="407"/>
        <v>*</v>
      </c>
      <c r="J2910" s="1" t="str">
        <f t="shared" si="408"/>
        <v>*</v>
      </c>
      <c r="P2910" s="1">
        <v>40</v>
      </c>
      <c r="Q2910" s="1">
        <f t="shared" si="413"/>
        <v>0.05</v>
      </c>
      <c r="T2910" s="4">
        <v>2035.393</v>
      </c>
      <c r="U2910" s="9">
        <f t="shared" si="409"/>
        <v>1</v>
      </c>
      <c r="V2910" s="4">
        <f t="shared" si="410"/>
        <v>50.884824999999999</v>
      </c>
      <c r="W2910" s="1" t="s">
        <v>21</v>
      </c>
      <c r="X2910" s="1">
        <v>1.25</v>
      </c>
      <c r="Y2910" s="4">
        <f t="shared" si="411"/>
        <v>2036.643</v>
      </c>
      <c r="Z2910" s="1" t="s">
        <v>42</v>
      </c>
      <c r="AA2910" s="1" t="s">
        <v>23</v>
      </c>
      <c r="AB2910" s="1" t="s">
        <v>24</v>
      </c>
      <c r="AC2910" s="1" t="s">
        <v>25</v>
      </c>
      <c r="AD2910" s="1" t="s">
        <v>41</v>
      </c>
      <c r="AE2910" s="2">
        <v>40317</v>
      </c>
    </row>
    <row r="2911" spans="1:31" x14ac:dyDescent="0.25">
      <c r="A2911">
        <f t="shared" si="412"/>
        <v>2910</v>
      </c>
      <c r="B2911" s="1">
        <v>14048</v>
      </c>
      <c r="C2911" s="2">
        <v>40315</v>
      </c>
      <c r="D2911" s="1" t="s">
        <v>27</v>
      </c>
      <c r="E2911" s="1" t="str">
        <f t="shared" si="405"/>
        <v>*</v>
      </c>
      <c r="F2911" s="1" t="str">
        <f t="shared" si="406"/>
        <v>*</v>
      </c>
      <c r="G2911" s="1" t="str">
        <f t="shared" si="407"/>
        <v>*</v>
      </c>
      <c r="J2911" s="1" t="str">
        <f t="shared" si="408"/>
        <v>*</v>
      </c>
      <c r="P2911" s="1">
        <v>47</v>
      </c>
      <c r="Q2911" s="1">
        <f t="shared" si="413"/>
        <v>0.05</v>
      </c>
      <c r="T2911" s="4">
        <v>1837.15</v>
      </c>
      <c r="U2911" s="9">
        <f t="shared" si="409"/>
        <v>1</v>
      </c>
      <c r="V2911" s="4">
        <f t="shared" si="410"/>
        <v>39.088297872340426</v>
      </c>
      <c r="W2911" s="1" t="s">
        <v>21</v>
      </c>
      <c r="X2911" s="1">
        <v>8.99</v>
      </c>
      <c r="Y2911" s="4">
        <f t="shared" si="411"/>
        <v>1846.14</v>
      </c>
      <c r="Z2911" s="1" t="s">
        <v>42</v>
      </c>
      <c r="AA2911" s="1" t="s">
        <v>23</v>
      </c>
      <c r="AB2911" s="1" t="s">
        <v>29</v>
      </c>
      <c r="AC2911" s="1" t="s">
        <v>30</v>
      </c>
      <c r="AD2911" s="1" t="s">
        <v>41</v>
      </c>
      <c r="AE2911" s="2">
        <v>40315</v>
      </c>
    </row>
    <row r="2912" spans="1:31" x14ac:dyDescent="0.25">
      <c r="A2912">
        <f t="shared" si="412"/>
        <v>2911</v>
      </c>
      <c r="B2912" s="1">
        <v>14048</v>
      </c>
      <c r="C2912" s="2">
        <v>40315</v>
      </c>
      <c r="D2912" s="1" t="s">
        <v>27</v>
      </c>
      <c r="E2912" s="1" t="str">
        <f t="shared" si="405"/>
        <v>*</v>
      </c>
      <c r="F2912" s="1" t="str">
        <f t="shared" si="406"/>
        <v>*</v>
      </c>
      <c r="G2912" s="1" t="str">
        <f t="shared" si="407"/>
        <v>*</v>
      </c>
      <c r="J2912" s="1" t="str">
        <f t="shared" si="408"/>
        <v>*</v>
      </c>
      <c r="P2912" s="1">
        <v>5</v>
      </c>
      <c r="Q2912" s="1">
        <f t="shared" si="413"/>
        <v>0.01</v>
      </c>
      <c r="T2912" s="4">
        <v>540.22</v>
      </c>
      <c r="U2912" s="9">
        <f t="shared" si="409"/>
        <v>0</v>
      </c>
      <c r="V2912" s="4">
        <f t="shared" si="410"/>
        <v>108.04400000000001</v>
      </c>
      <c r="W2912" s="1" t="s">
        <v>21</v>
      </c>
      <c r="X2912" s="1">
        <v>35</v>
      </c>
      <c r="Y2912" s="4">
        <f t="shared" si="411"/>
        <v>575.22</v>
      </c>
      <c r="Z2912" s="1" t="s">
        <v>42</v>
      </c>
      <c r="AA2912" s="1" t="s">
        <v>23</v>
      </c>
      <c r="AB2912" s="1" t="s">
        <v>29</v>
      </c>
      <c r="AC2912" s="1" t="s">
        <v>55</v>
      </c>
      <c r="AD2912" s="1" t="s">
        <v>48</v>
      </c>
      <c r="AE2912" s="2">
        <v>40317</v>
      </c>
    </row>
    <row r="2913" spans="1:31" x14ac:dyDescent="0.25">
      <c r="A2913">
        <f t="shared" si="412"/>
        <v>2912</v>
      </c>
      <c r="B2913" s="1">
        <v>22020</v>
      </c>
      <c r="C2913" s="2">
        <v>40315</v>
      </c>
      <c r="D2913" s="1" t="s">
        <v>32</v>
      </c>
      <c r="E2913" s="1" t="str">
        <f t="shared" si="405"/>
        <v>***</v>
      </c>
      <c r="F2913" s="1" t="str">
        <f t="shared" si="406"/>
        <v>***</v>
      </c>
      <c r="G2913" s="1" t="str">
        <f t="shared" si="407"/>
        <v>***</v>
      </c>
      <c r="J2913" s="1" t="str">
        <f t="shared" si="408"/>
        <v>***</v>
      </c>
      <c r="P2913" s="1">
        <v>37</v>
      </c>
      <c r="Q2913" s="1">
        <f t="shared" si="413"/>
        <v>0.04</v>
      </c>
      <c r="T2913" s="4">
        <v>498.28</v>
      </c>
      <c r="U2913" s="9">
        <f t="shared" si="409"/>
        <v>0</v>
      </c>
      <c r="V2913" s="4">
        <f t="shared" si="410"/>
        <v>13.467027027027026</v>
      </c>
      <c r="W2913" s="1" t="s">
        <v>21</v>
      </c>
      <c r="X2913" s="1">
        <v>4.51</v>
      </c>
      <c r="Y2913" s="4">
        <f t="shared" si="411"/>
        <v>502.78999999999996</v>
      </c>
      <c r="Z2913" s="1" t="s">
        <v>64</v>
      </c>
      <c r="AA2913" s="1" t="s">
        <v>28</v>
      </c>
      <c r="AB2913" s="1" t="s">
        <v>29</v>
      </c>
      <c r="AC2913" s="1" t="s">
        <v>55</v>
      </c>
      <c r="AD2913" s="1" t="s">
        <v>19</v>
      </c>
      <c r="AE2913" s="2">
        <v>40316</v>
      </c>
    </row>
    <row r="2914" spans="1:31" x14ac:dyDescent="0.25">
      <c r="A2914">
        <f t="shared" si="412"/>
        <v>2913</v>
      </c>
      <c r="B2914" s="1">
        <v>50594</v>
      </c>
      <c r="C2914" s="2">
        <v>40315</v>
      </c>
      <c r="D2914" s="1" t="s">
        <v>13</v>
      </c>
      <c r="E2914" s="1" t="str">
        <f t="shared" si="405"/>
        <v>*</v>
      </c>
      <c r="F2914" s="1" t="str">
        <f t="shared" si="406"/>
        <v>*</v>
      </c>
      <c r="G2914" s="1" t="str">
        <f t="shared" si="407"/>
        <v>*</v>
      </c>
      <c r="J2914" s="1" t="str">
        <f t="shared" si="408"/>
        <v>*</v>
      </c>
      <c r="P2914" s="1">
        <v>39</v>
      </c>
      <c r="Q2914" s="1">
        <f t="shared" si="413"/>
        <v>0.04</v>
      </c>
      <c r="T2914" s="4">
        <v>173.47</v>
      </c>
      <c r="U2914" s="9">
        <f t="shared" si="409"/>
        <v>0</v>
      </c>
      <c r="V2914" s="4">
        <f t="shared" si="410"/>
        <v>4.4479487179487176</v>
      </c>
      <c r="W2914" s="1" t="s">
        <v>21</v>
      </c>
      <c r="X2914" s="1">
        <v>1.93</v>
      </c>
      <c r="Y2914" s="4">
        <f t="shared" si="411"/>
        <v>175.4</v>
      </c>
      <c r="Z2914" s="1" t="s">
        <v>46</v>
      </c>
      <c r="AA2914" s="1" t="s">
        <v>16</v>
      </c>
      <c r="AB2914" s="1" t="s">
        <v>29</v>
      </c>
      <c r="AC2914" s="1" t="s">
        <v>30</v>
      </c>
      <c r="AD2914" s="1" t="s">
        <v>31</v>
      </c>
      <c r="AE2914" s="2">
        <v>40317</v>
      </c>
    </row>
    <row r="2915" spans="1:31" x14ac:dyDescent="0.25">
      <c r="A2915">
        <f t="shared" si="412"/>
        <v>2914</v>
      </c>
      <c r="B2915" s="1">
        <v>31907</v>
      </c>
      <c r="C2915" s="2">
        <v>40316</v>
      </c>
      <c r="D2915" s="1" t="s">
        <v>13</v>
      </c>
      <c r="E2915" s="1" t="str">
        <f t="shared" si="405"/>
        <v>*</v>
      </c>
      <c r="F2915" s="1" t="str">
        <f t="shared" si="406"/>
        <v>*</v>
      </c>
      <c r="G2915" s="1" t="str">
        <f t="shared" si="407"/>
        <v>*</v>
      </c>
      <c r="J2915" s="1" t="str">
        <f t="shared" si="408"/>
        <v>*</v>
      </c>
      <c r="P2915" s="1">
        <v>38</v>
      </c>
      <c r="Q2915" s="1">
        <f t="shared" si="413"/>
        <v>0.04</v>
      </c>
      <c r="T2915" s="4">
        <v>331.53</v>
      </c>
      <c r="U2915" s="9">
        <f t="shared" si="409"/>
        <v>0</v>
      </c>
      <c r="V2915" s="4">
        <f t="shared" si="410"/>
        <v>8.7244736842105262</v>
      </c>
      <c r="W2915" s="1" t="s">
        <v>21</v>
      </c>
      <c r="X2915" s="1">
        <v>3.62</v>
      </c>
      <c r="Y2915" s="4">
        <f t="shared" si="411"/>
        <v>335.15</v>
      </c>
      <c r="Z2915" s="1" t="s">
        <v>44</v>
      </c>
      <c r="AA2915" s="1" t="s">
        <v>16</v>
      </c>
      <c r="AB2915" s="1" t="s">
        <v>24</v>
      </c>
      <c r="AC2915" s="1" t="s">
        <v>38</v>
      </c>
      <c r="AD2915" s="1" t="s">
        <v>41</v>
      </c>
      <c r="AE2915" s="2">
        <v>40321</v>
      </c>
    </row>
    <row r="2916" spans="1:31" x14ac:dyDescent="0.25">
      <c r="A2916">
        <f t="shared" si="412"/>
        <v>2915</v>
      </c>
      <c r="B2916" s="1">
        <v>22501</v>
      </c>
      <c r="C2916" s="2">
        <v>40316</v>
      </c>
      <c r="D2916" s="1" t="s">
        <v>20</v>
      </c>
      <c r="E2916" s="1" t="str">
        <f t="shared" si="405"/>
        <v>*</v>
      </c>
      <c r="F2916" s="1" t="str">
        <f t="shared" si="406"/>
        <v>**</v>
      </c>
      <c r="G2916" s="1" t="str">
        <f t="shared" si="407"/>
        <v>**</v>
      </c>
      <c r="J2916" s="1" t="str">
        <f t="shared" si="408"/>
        <v>**</v>
      </c>
      <c r="P2916" s="1">
        <v>2</v>
      </c>
      <c r="Q2916" s="1">
        <f t="shared" si="413"/>
        <v>0.01</v>
      </c>
      <c r="T2916" s="4">
        <v>30.83</v>
      </c>
      <c r="U2916" s="9">
        <f t="shared" si="409"/>
        <v>0</v>
      </c>
      <c r="V2916" s="4">
        <f t="shared" si="410"/>
        <v>15.414999999999999</v>
      </c>
      <c r="W2916" s="1" t="s">
        <v>14</v>
      </c>
      <c r="X2916" s="1">
        <v>1.39</v>
      </c>
      <c r="Y2916" s="4">
        <f t="shared" si="411"/>
        <v>32.22</v>
      </c>
      <c r="Z2916" s="1" t="s">
        <v>39</v>
      </c>
      <c r="AA2916" s="1" t="s">
        <v>28</v>
      </c>
      <c r="AB2916" s="1" t="s">
        <v>29</v>
      </c>
      <c r="AC2916" s="1" t="s">
        <v>57</v>
      </c>
      <c r="AD2916" s="1" t="s">
        <v>19</v>
      </c>
      <c r="AE2916" s="2">
        <v>40317</v>
      </c>
    </row>
    <row r="2917" spans="1:31" x14ac:dyDescent="0.25">
      <c r="A2917">
        <f t="shared" si="412"/>
        <v>2916</v>
      </c>
      <c r="B2917" s="1">
        <v>44519</v>
      </c>
      <c r="C2917" s="2">
        <v>40317</v>
      </c>
      <c r="D2917" s="1" t="s">
        <v>20</v>
      </c>
      <c r="E2917" s="1" t="str">
        <f t="shared" si="405"/>
        <v>*</v>
      </c>
      <c r="F2917" s="1" t="str">
        <f t="shared" si="406"/>
        <v>**</v>
      </c>
      <c r="G2917" s="1" t="str">
        <f t="shared" si="407"/>
        <v>**</v>
      </c>
      <c r="J2917" s="1" t="str">
        <f t="shared" si="408"/>
        <v>**</v>
      </c>
      <c r="P2917" s="1">
        <v>34</v>
      </c>
      <c r="Q2917" s="1">
        <f t="shared" si="413"/>
        <v>0.04</v>
      </c>
      <c r="T2917" s="4">
        <v>16073.03</v>
      </c>
      <c r="U2917" s="9">
        <f t="shared" si="409"/>
        <v>1</v>
      </c>
      <c r="V2917" s="4">
        <f t="shared" si="410"/>
        <v>472.73617647058825</v>
      </c>
      <c r="W2917" s="1" t="s">
        <v>33</v>
      </c>
      <c r="X2917" s="1">
        <v>14.7</v>
      </c>
      <c r="Y2917" s="4">
        <f t="shared" si="411"/>
        <v>16087.730000000001</v>
      </c>
      <c r="Z2917" s="1" t="s">
        <v>39</v>
      </c>
      <c r="AA2917" s="1" t="s">
        <v>28</v>
      </c>
      <c r="AB2917" s="1" t="s">
        <v>24</v>
      </c>
      <c r="AC2917" s="1" t="s">
        <v>56</v>
      </c>
      <c r="AD2917" s="1" t="s">
        <v>35</v>
      </c>
      <c r="AE2917" s="2">
        <v>40318</v>
      </c>
    </row>
    <row r="2918" spans="1:31" x14ac:dyDescent="0.25">
      <c r="A2918">
        <f t="shared" si="412"/>
        <v>2917</v>
      </c>
      <c r="B2918" s="1">
        <v>56646</v>
      </c>
      <c r="C2918" s="2">
        <v>40317</v>
      </c>
      <c r="D2918" s="1" t="s">
        <v>32</v>
      </c>
      <c r="E2918" s="1" t="str">
        <f t="shared" si="405"/>
        <v>***</v>
      </c>
      <c r="F2918" s="1" t="str">
        <f t="shared" si="406"/>
        <v>***</v>
      </c>
      <c r="G2918" s="1" t="str">
        <f t="shared" si="407"/>
        <v>***</v>
      </c>
      <c r="J2918" s="1" t="str">
        <f t="shared" si="408"/>
        <v>***</v>
      </c>
      <c r="P2918" s="1">
        <v>41</v>
      </c>
      <c r="Q2918" s="1">
        <f t="shared" si="413"/>
        <v>0.05</v>
      </c>
      <c r="T2918" s="4">
        <v>4257.2759999999998</v>
      </c>
      <c r="U2918" s="9">
        <f t="shared" si="409"/>
        <v>1</v>
      </c>
      <c r="V2918" s="4">
        <f t="shared" si="410"/>
        <v>103.836</v>
      </c>
      <c r="W2918" s="1" t="s">
        <v>21</v>
      </c>
      <c r="X2918" s="1">
        <v>2.5</v>
      </c>
      <c r="Y2918" s="4">
        <f t="shared" si="411"/>
        <v>4259.7759999999998</v>
      </c>
      <c r="Z2918" s="1" t="s">
        <v>22</v>
      </c>
      <c r="AA2918" s="1" t="s">
        <v>37</v>
      </c>
      <c r="AB2918" s="1" t="s">
        <v>24</v>
      </c>
      <c r="AC2918" s="1" t="s">
        <v>25</v>
      </c>
      <c r="AD2918" s="1" t="s">
        <v>19</v>
      </c>
      <c r="AE2918" s="2">
        <v>40318</v>
      </c>
    </row>
    <row r="2919" spans="1:31" x14ac:dyDescent="0.25">
      <c r="A2919">
        <f t="shared" si="412"/>
        <v>2918</v>
      </c>
      <c r="B2919" s="1">
        <v>9249</v>
      </c>
      <c r="C2919" s="2">
        <v>40317</v>
      </c>
      <c r="D2919" s="1" t="s">
        <v>20</v>
      </c>
      <c r="E2919" s="1" t="str">
        <f t="shared" si="405"/>
        <v>*</v>
      </c>
      <c r="F2919" s="1" t="str">
        <f t="shared" si="406"/>
        <v>**</v>
      </c>
      <c r="G2919" s="1" t="str">
        <f t="shared" si="407"/>
        <v>**</v>
      </c>
      <c r="J2919" s="1" t="str">
        <f t="shared" si="408"/>
        <v>**</v>
      </c>
      <c r="P2919" s="1">
        <v>35</v>
      </c>
      <c r="Q2919" s="1">
        <f t="shared" si="413"/>
        <v>0.04</v>
      </c>
      <c r="T2919" s="4">
        <v>3457.56</v>
      </c>
      <c r="U2919" s="9">
        <f t="shared" si="409"/>
        <v>1</v>
      </c>
      <c r="V2919" s="4">
        <f t="shared" si="410"/>
        <v>98.787428571428563</v>
      </c>
      <c r="W2919" s="1" t="s">
        <v>33</v>
      </c>
      <c r="X2919" s="1">
        <v>51.94</v>
      </c>
      <c r="Y2919" s="4">
        <f t="shared" si="411"/>
        <v>3509.5</v>
      </c>
      <c r="Z2919" s="1" t="s">
        <v>46</v>
      </c>
      <c r="AA2919" s="1" t="s">
        <v>23</v>
      </c>
      <c r="AB2919" s="1" t="s">
        <v>17</v>
      </c>
      <c r="AC2919" s="1" t="s">
        <v>52</v>
      </c>
      <c r="AD2919" s="1" t="s">
        <v>59</v>
      </c>
      <c r="AE2919" s="2">
        <v>40319</v>
      </c>
    </row>
    <row r="2920" spans="1:31" x14ac:dyDescent="0.25">
      <c r="A2920">
        <f t="shared" si="412"/>
        <v>2919</v>
      </c>
      <c r="B2920" s="1">
        <v>9249</v>
      </c>
      <c r="C2920" s="2">
        <v>40317</v>
      </c>
      <c r="D2920" s="1" t="s">
        <v>20</v>
      </c>
      <c r="E2920" s="1" t="str">
        <f t="shared" si="405"/>
        <v>*</v>
      </c>
      <c r="F2920" s="1" t="str">
        <f t="shared" si="406"/>
        <v>**</v>
      </c>
      <c r="G2920" s="1" t="str">
        <f t="shared" si="407"/>
        <v>**</v>
      </c>
      <c r="J2920" s="1" t="str">
        <f t="shared" si="408"/>
        <v>**</v>
      </c>
      <c r="P2920" s="1">
        <v>42</v>
      </c>
      <c r="Q2920" s="1">
        <f t="shared" si="413"/>
        <v>0.05</v>
      </c>
      <c r="T2920" s="4">
        <v>1546.8</v>
      </c>
      <c r="U2920" s="9">
        <f t="shared" si="409"/>
        <v>1</v>
      </c>
      <c r="V2920" s="4">
        <f t="shared" si="410"/>
        <v>36.828571428571429</v>
      </c>
      <c r="W2920" s="1" t="s">
        <v>21</v>
      </c>
      <c r="X2920" s="1">
        <v>12.9</v>
      </c>
      <c r="Y2920" s="4">
        <f t="shared" si="411"/>
        <v>1559.7</v>
      </c>
      <c r="Z2920" s="1" t="s">
        <v>46</v>
      </c>
      <c r="AA2920" s="1" t="s">
        <v>23</v>
      </c>
      <c r="AB2920" s="1" t="s">
        <v>29</v>
      </c>
      <c r="AC2920" s="1" t="s">
        <v>55</v>
      </c>
      <c r="AD2920" s="1" t="s">
        <v>19</v>
      </c>
      <c r="AE2920" s="2">
        <v>40318</v>
      </c>
    </row>
    <row r="2921" spans="1:31" x14ac:dyDescent="0.25">
      <c r="A2921">
        <f t="shared" si="412"/>
        <v>2920</v>
      </c>
      <c r="B2921" s="1">
        <v>44519</v>
      </c>
      <c r="C2921" s="2">
        <v>40317</v>
      </c>
      <c r="D2921" s="1" t="s">
        <v>20</v>
      </c>
      <c r="E2921" s="1" t="str">
        <f t="shared" si="405"/>
        <v>*</v>
      </c>
      <c r="F2921" s="1" t="str">
        <f t="shared" si="406"/>
        <v>**</v>
      </c>
      <c r="G2921" s="1" t="str">
        <f t="shared" si="407"/>
        <v>**</v>
      </c>
      <c r="J2921" s="1" t="str">
        <f t="shared" si="408"/>
        <v>**</v>
      </c>
      <c r="P2921" s="1">
        <v>34</v>
      </c>
      <c r="Q2921" s="1">
        <f t="shared" si="413"/>
        <v>0.04</v>
      </c>
      <c r="T2921" s="4">
        <v>365.77</v>
      </c>
      <c r="U2921" s="9">
        <f t="shared" si="409"/>
        <v>0</v>
      </c>
      <c r="V2921" s="4">
        <f t="shared" si="410"/>
        <v>10.757941176470588</v>
      </c>
      <c r="W2921" s="1" t="s">
        <v>21</v>
      </c>
      <c r="X2921" s="1">
        <v>1.39</v>
      </c>
      <c r="Y2921" s="4">
        <f t="shared" si="411"/>
        <v>367.15999999999997</v>
      </c>
      <c r="Z2921" s="1" t="s">
        <v>39</v>
      </c>
      <c r="AA2921" s="1" t="s">
        <v>28</v>
      </c>
      <c r="AB2921" s="1" t="s">
        <v>29</v>
      </c>
      <c r="AC2921" s="1" t="s">
        <v>57</v>
      </c>
      <c r="AD2921" s="1" t="s">
        <v>19</v>
      </c>
      <c r="AE2921" s="2">
        <v>40318</v>
      </c>
    </row>
    <row r="2922" spans="1:31" x14ac:dyDescent="0.25">
      <c r="A2922">
        <f t="shared" si="412"/>
        <v>2921</v>
      </c>
      <c r="B2922" s="1">
        <v>44519</v>
      </c>
      <c r="C2922" s="2">
        <v>40317</v>
      </c>
      <c r="D2922" s="1" t="s">
        <v>20</v>
      </c>
      <c r="E2922" s="1" t="str">
        <f t="shared" si="405"/>
        <v>*</v>
      </c>
      <c r="F2922" s="1" t="str">
        <f t="shared" si="406"/>
        <v>**</v>
      </c>
      <c r="G2922" s="1" t="str">
        <f t="shared" si="407"/>
        <v>**</v>
      </c>
      <c r="J2922" s="1" t="str">
        <f t="shared" si="408"/>
        <v>**</v>
      </c>
      <c r="P2922" s="1">
        <v>48</v>
      </c>
      <c r="Q2922" s="1">
        <f t="shared" si="413"/>
        <v>0.05</v>
      </c>
      <c r="T2922" s="4">
        <v>224.58</v>
      </c>
      <c r="U2922" s="9">
        <f t="shared" si="409"/>
        <v>0</v>
      </c>
      <c r="V2922" s="4">
        <f t="shared" si="410"/>
        <v>4.67875</v>
      </c>
      <c r="W2922" s="1" t="s">
        <v>21</v>
      </c>
      <c r="X2922" s="1">
        <v>5.42</v>
      </c>
      <c r="Y2922" s="4">
        <f t="shared" si="411"/>
        <v>230</v>
      </c>
      <c r="Z2922" s="1" t="s">
        <v>39</v>
      </c>
      <c r="AA2922" s="1" t="s">
        <v>28</v>
      </c>
      <c r="AB2922" s="1" t="s">
        <v>29</v>
      </c>
      <c r="AC2922" s="1" t="s">
        <v>43</v>
      </c>
      <c r="AD2922" s="1" t="s">
        <v>19</v>
      </c>
      <c r="AE2922" s="2">
        <v>40318</v>
      </c>
    </row>
    <row r="2923" spans="1:31" x14ac:dyDescent="0.25">
      <c r="A2923">
        <f t="shared" si="412"/>
        <v>2922</v>
      </c>
      <c r="B2923" s="1">
        <v>9249</v>
      </c>
      <c r="C2923" s="2">
        <v>40317</v>
      </c>
      <c r="D2923" s="1" t="s">
        <v>20</v>
      </c>
      <c r="E2923" s="1" t="str">
        <f t="shared" si="405"/>
        <v>*</v>
      </c>
      <c r="F2923" s="1" t="str">
        <f t="shared" si="406"/>
        <v>**</v>
      </c>
      <c r="G2923" s="1" t="str">
        <f t="shared" si="407"/>
        <v>**</v>
      </c>
      <c r="J2923" s="1" t="str">
        <f t="shared" si="408"/>
        <v>**</v>
      </c>
      <c r="P2923" s="1">
        <v>46</v>
      </c>
      <c r="Q2923" s="1">
        <f t="shared" si="413"/>
        <v>0.05</v>
      </c>
      <c r="T2923" s="4">
        <v>176.5</v>
      </c>
      <c r="U2923" s="9">
        <f t="shared" si="409"/>
        <v>0</v>
      </c>
      <c r="V2923" s="4">
        <f t="shared" si="410"/>
        <v>3.8369565217391304</v>
      </c>
      <c r="W2923" s="1" t="s">
        <v>21</v>
      </c>
      <c r="X2923" s="1">
        <v>4.17</v>
      </c>
      <c r="Y2923" s="4">
        <f t="shared" si="411"/>
        <v>180.67</v>
      </c>
      <c r="Z2923" s="1" t="s">
        <v>46</v>
      </c>
      <c r="AA2923" s="1" t="s">
        <v>23</v>
      </c>
      <c r="AB2923" s="1" t="s">
        <v>29</v>
      </c>
      <c r="AC2923" s="1" t="s">
        <v>30</v>
      </c>
      <c r="AD2923" s="1" t="s">
        <v>41</v>
      </c>
      <c r="AE2923" s="2">
        <v>40318</v>
      </c>
    </row>
    <row r="2924" spans="1:31" x14ac:dyDescent="0.25">
      <c r="A2924">
        <f t="shared" si="412"/>
        <v>2923</v>
      </c>
      <c r="B2924" s="1">
        <v>3877</v>
      </c>
      <c r="C2924" s="2">
        <v>40318</v>
      </c>
      <c r="D2924" s="1" t="s">
        <v>13</v>
      </c>
      <c r="E2924" s="1" t="str">
        <f t="shared" si="405"/>
        <v>*</v>
      </c>
      <c r="F2924" s="1" t="str">
        <f t="shared" si="406"/>
        <v>*</v>
      </c>
      <c r="G2924" s="1" t="str">
        <f t="shared" si="407"/>
        <v>*</v>
      </c>
      <c r="J2924" s="1" t="str">
        <f t="shared" si="408"/>
        <v>*</v>
      </c>
      <c r="P2924" s="1">
        <v>14</v>
      </c>
      <c r="Q2924" s="1">
        <f t="shared" si="413"/>
        <v>0.02</v>
      </c>
      <c r="T2924" s="4">
        <v>700.46</v>
      </c>
      <c r="U2924" s="9">
        <f t="shared" si="409"/>
        <v>0</v>
      </c>
      <c r="V2924" s="4">
        <f t="shared" si="410"/>
        <v>50.032857142857146</v>
      </c>
      <c r="W2924" s="1" t="s">
        <v>14</v>
      </c>
      <c r="X2924" s="1">
        <v>7.23</v>
      </c>
      <c r="Y2924" s="4">
        <f t="shared" si="411"/>
        <v>707.69</v>
      </c>
      <c r="Z2924" s="1" t="s">
        <v>44</v>
      </c>
      <c r="AA2924" s="1" t="s">
        <v>28</v>
      </c>
      <c r="AB2924" s="1" t="s">
        <v>29</v>
      </c>
      <c r="AC2924" s="1" t="s">
        <v>40</v>
      </c>
      <c r="AD2924" s="1" t="s">
        <v>19</v>
      </c>
      <c r="AE2924" s="2">
        <v>40318</v>
      </c>
    </row>
    <row r="2925" spans="1:31" x14ac:dyDescent="0.25">
      <c r="A2925">
        <f t="shared" si="412"/>
        <v>2924</v>
      </c>
      <c r="B2925" s="1">
        <v>36102</v>
      </c>
      <c r="C2925" s="2">
        <v>40318</v>
      </c>
      <c r="D2925" s="1" t="s">
        <v>27</v>
      </c>
      <c r="E2925" s="1" t="str">
        <f t="shared" si="405"/>
        <v>*</v>
      </c>
      <c r="F2925" s="1" t="str">
        <f t="shared" si="406"/>
        <v>*</v>
      </c>
      <c r="G2925" s="1" t="str">
        <f t="shared" si="407"/>
        <v>*</v>
      </c>
      <c r="J2925" s="1" t="str">
        <f t="shared" si="408"/>
        <v>*</v>
      </c>
      <c r="P2925" s="1">
        <v>36</v>
      </c>
      <c r="Q2925" s="1">
        <f t="shared" si="413"/>
        <v>0.04</v>
      </c>
      <c r="T2925" s="4">
        <v>461.4</v>
      </c>
      <c r="U2925" s="9">
        <f t="shared" si="409"/>
        <v>0</v>
      </c>
      <c r="V2925" s="4">
        <f t="shared" si="410"/>
        <v>12.816666666666666</v>
      </c>
      <c r="W2925" s="1" t="s">
        <v>21</v>
      </c>
      <c r="X2925" s="1">
        <v>6.2</v>
      </c>
      <c r="Y2925" s="4">
        <f t="shared" si="411"/>
        <v>467.59999999999997</v>
      </c>
      <c r="Z2925" s="1" t="s">
        <v>51</v>
      </c>
      <c r="AA2925" s="1" t="s">
        <v>16</v>
      </c>
      <c r="AB2925" s="1" t="s">
        <v>17</v>
      </c>
      <c r="AC2925" s="1" t="s">
        <v>18</v>
      </c>
      <c r="AD2925" s="1" t="s">
        <v>31</v>
      </c>
      <c r="AE2925" s="2">
        <v>40319</v>
      </c>
    </row>
    <row r="2926" spans="1:31" x14ac:dyDescent="0.25">
      <c r="A2926">
        <f t="shared" si="412"/>
        <v>2925</v>
      </c>
      <c r="B2926" s="1">
        <v>58725</v>
      </c>
      <c r="C2926" s="2">
        <v>40318</v>
      </c>
      <c r="D2926" s="1" t="s">
        <v>27</v>
      </c>
      <c r="E2926" s="1" t="str">
        <f t="shared" si="405"/>
        <v>*</v>
      </c>
      <c r="F2926" s="1" t="str">
        <f t="shared" si="406"/>
        <v>*</v>
      </c>
      <c r="G2926" s="1" t="str">
        <f t="shared" si="407"/>
        <v>*</v>
      </c>
      <c r="J2926" s="1" t="str">
        <f t="shared" si="408"/>
        <v>*</v>
      </c>
      <c r="P2926" s="1">
        <v>39</v>
      </c>
      <c r="Q2926" s="1">
        <f t="shared" si="413"/>
        <v>0.04</v>
      </c>
      <c r="T2926" s="4">
        <v>335.35</v>
      </c>
      <c r="U2926" s="9">
        <f t="shared" si="409"/>
        <v>0</v>
      </c>
      <c r="V2926" s="4">
        <f t="shared" si="410"/>
        <v>8.5987179487179493</v>
      </c>
      <c r="W2926" s="1" t="s">
        <v>21</v>
      </c>
      <c r="X2926" s="1">
        <v>8.2899999999999991</v>
      </c>
      <c r="Y2926" s="4">
        <f t="shared" si="411"/>
        <v>343.64000000000004</v>
      </c>
      <c r="Z2926" s="1" t="s">
        <v>51</v>
      </c>
      <c r="AA2926" s="1" t="s">
        <v>28</v>
      </c>
      <c r="AB2926" s="1" t="s">
        <v>29</v>
      </c>
      <c r="AC2926" s="1" t="s">
        <v>57</v>
      </c>
      <c r="AD2926" s="1" t="s">
        <v>19</v>
      </c>
      <c r="AE2926" s="2">
        <v>40319</v>
      </c>
    </row>
    <row r="2927" spans="1:31" x14ac:dyDescent="0.25">
      <c r="A2927">
        <f t="shared" si="412"/>
        <v>2926</v>
      </c>
      <c r="B2927" s="1">
        <v>59906</v>
      </c>
      <c r="C2927" s="2">
        <v>40318</v>
      </c>
      <c r="D2927" s="1" t="s">
        <v>20</v>
      </c>
      <c r="E2927" s="1" t="str">
        <f t="shared" si="405"/>
        <v>*</v>
      </c>
      <c r="F2927" s="1" t="str">
        <f t="shared" si="406"/>
        <v>**</v>
      </c>
      <c r="G2927" s="1" t="str">
        <f t="shared" si="407"/>
        <v>**</v>
      </c>
      <c r="J2927" s="1" t="str">
        <f t="shared" si="408"/>
        <v>**</v>
      </c>
      <c r="P2927" s="1">
        <v>32</v>
      </c>
      <c r="Q2927" s="1">
        <f t="shared" si="413"/>
        <v>0.04</v>
      </c>
      <c r="T2927" s="4">
        <v>284.92</v>
      </c>
      <c r="U2927" s="9">
        <f t="shared" si="409"/>
        <v>0</v>
      </c>
      <c r="V2927" s="4">
        <f t="shared" si="410"/>
        <v>8.9037500000000005</v>
      </c>
      <c r="W2927" s="1" t="s">
        <v>21</v>
      </c>
      <c r="X2927" s="1">
        <v>2.15</v>
      </c>
      <c r="Y2927" s="4">
        <f t="shared" si="411"/>
        <v>287.07</v>
      </c>
      <c r="Z2927" s="1" t="s">
        <v>22</v>
      </c>
      <c r="AA2927" s="1" t="s">
        <v>37</v>
      </c>
      <c r="AB2927" s="1" t="s">
        <v>29</v>
      </c>
      <c r="AC2927" s="1" t="s">
        <v>40</v>
      </c>
      <c r="AD2927" s="1" t="s">
        <v>31</v>
      </c>
      <c r="AE2927" s="2">
        <v>40320</v>
      </c>
    </row>
    <row r="2928" spans="1:31" x14ac:dyDescent="0.25">
      <c r="A2928">
        <f t="shared" si="412"/>
        <v>2927</v>
      </c>
      <c r="B2928" s="1">
        <v>59651</v>
      </c>
      <c r="C2928" s="2">
        <v>40318</v>
      </c>
      <c r="D2928" s="1" t="s">
        <v>32</v>
      </c>
      <c r="E2928" s="1" t="str">
        <f t="shared" si="405"/>
        <v>***</v>
      </c>
      <c r="F2928" s="1" t="str">
        <f t="shared" si="406"/>
        <v>***</v>
      </c>
      <c r="G2928" s="1" t="str">
        <f t="shared" si="407"/>
        <v>***</v>
      </c>
      <c r="J2928" s="1" t="str">
        <f t="shared" si="408"/>
        <v>***</v>
      </c>
      <c r="P2928" s="1">
        <v>36</v>
      </c>
      <c r="Q2928" s="1">
        <f t="shared" si="413"/>
        <v>0.04</v>
      </c>
      <c r="T2928" s="4">
        <v>283.20999999999998</v>
      </c>
      <c r="U2928" s="9">
        <f t="shared" si="409"/>
        <v>0</v>
      </c>
      <c r="V2928" s="4">
        <f t="shared" si="410"/>
        <v>7.8669444444444441</v>
      </c>
      <c r="W2928" s="1" t="s">
        <v>21</v>
      </c>
      <c r="X2928" s="1">
        <v>8.94</v>
      </c>
      <c r="Y2928" s="4">
        <f t="shared" si="411"/>
        <v>292.14999999999998</v>
      </c>
      <c r="Z2928" s="1" t="s">
        <v>50</v>
      </c>
      <c r="AA2928" s="1" t="s">
        <v>28</v>
      </c>
      <c r="AB2928" s="1" t="s">
        <v>29</v>
      </c>
      <c r="AC2928" s="1" t="s">
        <v>43</v>
      </c>
      <c r="AD2928" s="1" t="s">
        <v>19</v>
      </c>
      <c r="AE2928" s="2">
        <v>40320</v>
      </c>
    </row>
    <row r="2929" spans="1:31" x14ac:dyDescent="0.25">
      <c r="A2929">
        <f t="shared" si="412"/>
        <v>2928</v>
      </c>
      <c r="B2929" s="1">
        <v>3331</v>
      </c>
      <c r="C2929" s="2">
        <v>40318</v>
      </c>
      <c r="D2929" s="1" t="s">
        <v>20</v>
      </c>
      <c r="E2929" s="1" t="str">
        <f t="shared" si="405"/>
        <v>*</v>
      </c>
      <c r="F2929" s="1" t="str">
        <f t="shared" si="406"/>
        <v>**</v>
      </c>
      <c r="G2929" s="1" t="str">
        <f t="shared" si="407"/>
        <v>**</v>
      </c>
      <c r="J2929" s="1" t="str">
        <f t="shared" si="408"/>
        <v>**</v>
      </c>
      <c r="P2929" s="1">
        <v>31</v>
      </c>
      <c r="Q2929" s="1">
        <f t="shared" si="413"/>
        <v>0.04</v>
      </c>
      <c r="T2929" s="4">
        <v>153.28</v>
      </c>
      <c r="U2929" s="9">
        <f t="shared" si="409"/>
        <v>0</v>
      </c>
      <c r="V2929" s="4">
        <f t="shared" si="410"/>
        <v>4.9445161290322579</v>
      </c>
      <c r="W2929" s="1" t="s">
        <v>21</v>
      </c>
      <c r="X2929" s="1">
        <v>0.5</v>
      </c>
      <c r="Y2929" s="4">
        <f t="shared" si="411"/>
        <v>153.78</v>
      </c>
      <c r="Z2929" s="1" t="s">
        <v>49</v>
      </c>
      <c r="AA2929" s="1" t="s">
        <v>28</v>
      </c>
      <c r="AB2929" s="1" t="s">
        <v>29</v>
      </c>
      <c r="AC2929" s="1" t="s">
        <v>58</v>
      </c>
      <c r="AD2929" s="1" t="s">
        <v>19</v>
      </c>
      <c r="AE2929" s="2">
        <v>40319</v>
      </c>
    </row>
    <row r="2930" spans="1:31" x14ac:dyDescent="0.25">
      <c r="A2930">
        <f t="shared" si="412"/>
        <v>2929</v>
      </c>
      <c r="B2930" s="1">
        <v>58725</v>
      </c>
      <c r="C2930" s="2">
        <v>40318</v>
      </c>
      <c r="D2930" s="1" t="s">
        <v>27</v>
      </c>
      <c r="E2930" s="1" t="str">
        <f t="shared" si="405"/>
        <v>*</v>
      </c>
      <c r="F2930" s="1" t="str">
        <f t="shared" si="406"/>
        <v>*</v>
      </c>
      <c r="G2930" s="1" t="str">
        <f t="shared" si="407"/>
        <v>*</v>
      </c>
      <c r="J2930" s="1" t="str">
        <f t="shared" si="408"/>
        <v>*</v>
      </c>
      <c r="P2930" s="1">
        <v>20</v>
      </c>
      <c r="Q2930" s="1">
        <f t="shared" si="413"/>
        <v>3.5000000000000003E-2</v>
      </c>
      <c r="T2930" s="4">
        <v>148.31</v>
      </c>
      <c r="U2930" s="9">
        <f t="shared" si="409"/>
        <v>0</v>
      </c>
      <c r="V2930" s="4">
        <f t="shared" si="410"/>
        <v>7.4154999999999998</v>
      </c>
      <c r="W2930" s="1" t="s">
        <v>21</v>
      </c>
      <c r="X2930" s="1">
        <v>2.17</v>
      </c>
      <c r="Y2930" s="4">
        <f t="shared" si="411"/>
        <v>150.47999999999999</v>
      </c>
      <c r="Z2930" s="1" t="s">
        <v>22</v>
      </c>
      <c r="AA2930" s="1" t="s">
        <v>28</v>
      </c>
      <c r="AB2930" s="1" t="s">
        <v>29</v>
      </c>
      <c r="AC2930" s="1" t="s">
        <v>40</v>
      </c>
      <c r="AD2930" s="1" t="s">
        <v>31</v>
      </c>
      <c r="AE2930" s="2">
        <v>40319</v>
      </c>
    </row>
    <row r="2931" spans="1:31" x14ac:dyDescent="0.25">
      <c r="A2931">
        <f t="shared" si="412"/>
        <v>2930</v>
      </c>
      <c r="B2931" s="1">
        <v>46948</v>
      </c>
      <c r="C2931" s="2">
        <v>40318</v>
      </c>
      <c r="D2931" s="1" t="s">
        <v>13</v>
      </c>
      <c r="E2931" s="1" t="str">
        <f t="shared" si="405"/>
        <v>*</v>
      </c>
      <c r="F2931" s="1" t="str">
        <f t="shared" si="406"/>
        <v>*</v>
      </c>
      <c r="G2931" s="1" t="str">
        <f t="shared" si="407"/>
        <v>*</v>
      </c>
      <c r="J2931" s="1" t="str">
        <f t="shared" si="408"/>
        <v>*</v>
      </c>
      <c r="P2931" s="1">
        <v>10</v>
      </c>
      <c r="Q2931" s="1">
        <f t="shared" si="413"/>
        <v>0.02</v>
      </c>
      <c r="T2931" s="4">
        <v>64.13</v>
      </c>
      <c r="U2931" s="9">
        <f t="shared" si="409"/>
        <v>0</v>
      </c>
      <c r="V2931" s="4">
        <f t="shared" si="410"/>
        <v>6.4129999999999994</v>
      </c>
      <c r="W2931" s="1" t="s">
        <v>21</v>
      </c>
      <c r="X2931" s="1">
        <v>5.27</v>
      </c>
      <c r="Y2931" s="4">
        <f t="shared" si="411"/>
        <v>69.399999999999991</v>
      </c>
      <c r="Z2931" s="1" t="s">
        <v>51</v>
      </c>
      <c r="AA2931" s="1" t="s">
        <v>28</v>
      </c>
      <c r="AB2931" s="1" t="s">
        <v>29</v>
      </c>
      <c r="AC2931" s="1" t="s">
        <v>43</v>
      </c>
      <c r="AD2931" s="1" t="s">
        <v>19</v>
      </c>
      <c r="AE2931" s="2">
        <v>40322</v>
      </c>
    </row>
    <row r="2932" spans="1:31" x14ac:dyDescent="0.25">
      <c r="A2932">
        <f t="shared" si="412"/>
        <v>2931</v>
      </c>
      <c r="B2932" s="1">
        <v>59651</v>
      </c>
      <c r="C2932" s="2">
        <v>40318</v>
      </c>
      <c r="D2932" s="1" t="s">
        <v>32</v>
      </c>
      <c r="E2932" s="1" t="str">
        <f t="shared" si="405"/>
        <v>***</v>
      </c>
      <c r="F2932" s="1" t="str">
        <f t="shared" si="406"/>
        <v>***</v>
      </c>
      <c r="G2932" s="1" t="str">
        <f t="shared" si="407"/>
        <v>***</v>
      </c>
      <c r="J2932" s="1" t="str">
        <f t="shared" si="408"/>
        <v>***</v>
      </c>
      <c r="P2932" s="1">
        <v>18</v>
      </c>
      <c r="Q2932" s="1">
        <f t="shared" si="413"/>
        <v>0.02</v>
      </c>
      <c r="T2932" s="4">
        <v>45.8</v>
      </c>
      <c r="U2932" s="9">
        <f t="shared" si="409"/>
        <v>0</v>
      </c>
      <c r="V2932" s="4">
        <f t="shared" si="410"/>
        <v>2.5444444444444443</v>
      </c>
      <c r="W2932" s="1" t="s">
        <v>21</v>
      </c>
      <c r="X2932" s="1">
        <v>4.57</v>
      </c>
      <c r="Y2932" s="4">
        <f t="shared" si="411"/>
        <v>50.37</v>
      </c>
      <c r="Z2932" s="1" t="s">
        <v>50</v>
      </c>
      <c r="AA2932" s="1" t="s">
        <v>28</v>
      </c>
      <c r="AB2932" s="1" t="s">
        <v>17</v>
      </c>
      <c r="AC2932" s="1" t="s">
        <v>18</v>
      </c>
      <c r="AD2932" s="1" t="s">
        <v>41</v>
      </c>
      <c r="AE2932" s="2">
        <v>40320</v>
      </c>
    </row>
    <row r="2933" spans="1:31" x14ac:dyDescent="0.25">
      <c r="A2933">
        <f t="shared" si="412"/>
        <v>2932</v>
      </c>
      <c r="B2933" s="1">
        <v>20033</v>
      </c>
      <c r="C2933" s="2">
        <v>40319</v>
      </c>
      <c r="D2933" s="1" t="s">
        <v>32</v>
      </c>
      <c r="E2933" s="1" t="str">
        <f t="shared" si="405"/>
        <v>***</v>
      </c>
      <c r="F2933" s="1" t="str">
        <f t="shared" si="406"/>
        <v>***</v>
      </c>
      <c r="G2933" s="1" t="str">
        <f t="shared" si="407"/>
        <v>***</v>
      </c>
      <c r="J2933" s="1" t="str">
        <f t="shared" si="408"/>
        <v>***</v>
      </c>
      <c r="P2933" s="1">
        <v>5</v>
      </c>
      <c r="Q2933" s="1">
        <f t="shared" si="413"/>
        <v>0.01</v>
      </c>
      <c r="T2933" s="4">
        <v>2543.9499999999998</v>
      </c>
      <c r="U2933" s="9">
        <f t="shared" si="409"/>
        <v>1</v>
      </c>
      <c r="V2933" s="4">
        <f t="shared" si="410"/>
        <v>508.78999999999996</v>
      </c>
      <c r="W2933" s="1" t="s">
        <v>21</v>
      </c>
      <c r="X2933" s="1">
        <v>24.49</v>
      </c>
      <c r="Y2933" s="4">
        <f t="shared" si="411"/>
        <v>2568.4399999999996</v>
      </c>
      <c r="Z2933" s="1" t="s">
        <v>50</v>
      </c>
      <c r="AA2933" s="1" t="s">
        <v>28</v>
      </c>
      <c r="AB2933" s="1" t="s">
        <v>24</v>
      </c>
      <c r="AC2933" s="1" t="s">
        <v>47</v>
      </c>
      <c r="AD2933" s="1" t="s">
        <v>48</v>
      </c>
      <c r="AE2933" s="2">
        <v>40321</v>
      </c>
    </row>
    <row r="2934" spans="1:31" x14ac:dyDescent="0.25">
      <c r="A2934">
        <f t="shared" si="412"/>
        <v>2933</v>
      </c>
      <c r="B2934" s="1">
        <v>58308</v>
      </c>
      <c r="C2934" s="2">
        <v>40319</v>
      </c>
      <c r="D2934" s="1" t="s">
        <v>27</v>
      </c>
      <c r="E2934" s="1" t="str">
        <f t="shared" si="405"/>
        <v>*</v>
      </c>
      <c r="F2934" s="1" t="str">
        <f t="shared" si="406"/>
        <v>*</v>
      </c>
      <c r="G2934" s="1" t="str">
        <f t="shared" si="407"/>
        <v>*</v>
      </c>
      <c r="J2934" s="1" t="str">
        <f t="shared" si="408"/>
        <v>*</v>
      </c>
      <c r="P2934" s="1">
        <v>35</v>
      </c>
      <c r="Q2934" s="1">
        <f t="shared" si="413"/>
        <v>0.04</v>
      </c>
      <c r="T2934" s="4">
        <v>2173.2600000000002</v>
      </c>
      <c r="U2934" s="9">
        <f t="shared" si="409"/>
        <v>1</v>
      </c>
      <c r="V2934" s="4">
        <f t="shared" si="410"/>
        <v>62.093142857142865</v>
      </c>
      <c r="W2934" s="1" t="s">
        <v>33</v>
      </c>
      <c r="X2934" s="1">
        <v>36.61</v>
      </c>
      <c r="Y2934" s="4">
        <f t="shared" si="411"/>
        <v>2209.8700000000003</v>
      </c>
      <c r="Z2934" s="1" t="s">
        <v>49</v>
      </c>
      <c r="AA2934" s="1" t="s">
        <v>28</v>
      </c>
      <c r="AB2934" s="1" t="s">
        <v>17</v>
      </c>
      <c r="AC2934" s="1" t="s">
        <v>62</v>
      </c>
      <c r="AD2934" s="1" t="s">
        <v>59</v>
      </c>
      <c r="AE2934" s="2">
        <v>40319</v>
      </c>
    </row>
    <row r="2935" spans="1:31" x14ac:dyDescent="0.25">
      <c r="A2935">
        <f t="shared" si="412"/>
        <v>2934</v>
      </c>
      <c r="B2935" s="1">
        <v>58308</v>
      </c>
      <c r="C2935" s="2">
        <v>40319</v>
      </c>
      <c r="D2935" s="1" t="s">
        <v>27</v>
      </c>
      <c r="E2935" s="1" t="str">
        <f t="shared" si="405"/>
        <v>*</v>
      </c>
      <c r="F2935" s="1" t="str">
        <f t="shared" si="406"/>
        <v>*</v>
      </c>
      <c r="G2935" s="1" t="str">
        <f t="shared" si="407"/>
        <v>*</v>
      </c>
      <c r="J2935" s="1" t="str">
        <f t="shared" si="408"/>
        <v>*</v>
      </c>
      <c r="P2935" s="1">
        <v>20</v>
      </c>
      <c r="Q2935" s="1">
        <f t="shared" si="413"/>
        <v>3.5000000000000003E-2</v>
      </c>
      <c r="T2935" s="4">
        <v>623.29</v>
      </c>
      <c r="U2935" s="9">
        <f t="shared" si="409"/>
        <v>0</v>
      </c>
      <c r="V2935" s="4">
        <f t="shared" si="410"/>
        <v>31.164499999999997</v>
      </c>
      <c r="W2935" s="1" t="s">
        <v>21</v>
      </c>
      <c r="X2935" s="1">
        <v>5.5</v>
      </c>
      <c r="Y2935" s="4">
        <f t="shared" si="411"/>
        <v>628.79</v>
      </c>
      <c r="Z2935" s="1" t="s">
        <v>49</v>
      </c>
      <c r="AA2935" s="1" t="s">
        <v>28</v>
      </c>
      <c r="AB2935" s="1" t="s">
        <v>24</v>
      </c>
      <c r="AC2935" s="1" t="s">
        <v>38</v>
      </c>
      <c r="AD2935" s="1" t="s">
        <v>19</v>
      </c>
      <c r="AE2935" s="2">
        <v>40320</v>
      </c>
    </row>
    <row r="2936" spans="1:31" x14ac:dyDescent="0.25">
      <c r="A2936">
        <f t="shared" si="412"/>
        <v>2935</v>
      </c>
      <c r="B2936" s="1">
        <v>11169</v>
      </c>
      <c r="C2936" s="2">
        <v>40319</v>
      </c>
      <c r="D2936" s="1" t="s">
        <v>36</v>
      </c>
      <c r="E2936" s="1" t="str">
        <f t="shared" si="405"/>
        <v>*</v>
      </c>
      <c r="F2936" s="1" t="str">
        <f t="shared" si="406"/>
        <v>*</v>
      </c>
      <c r="G2936" s="1" t="str">
        <f t="shared" si="407"/>
        <v>*</v>
      </c>
      <c r="J2936" s="1" t="str">
        <f t="shared" si="408"/>
        <v>*</v>
      </c>
      <c r="P2936" s="1">
        <v>46</v>
      </c>
      <c r="Q2936" s="1">
        <f t="shared" si="413"/>
        <v>0.05</v>
      </c>
      <c r="T2936" s="4">
        <v>398.86</v>
      </c>
      <c r="U2936" s="9">
        <f t="shared" si="409"/>
        <v>0</v>
      </c>
      <c r="V2936" s="4">
        <f t="shared" si="410"/>
        <v>8.6708695652173908</v>
      </c>
      <c r="W2936" s="1" t="s">
        <v>21</v>
      </c>
      <c r="X2936" s="1">
        <v>5.6</v>
      </c>
      <c r="Y2936" s="4">
        <f t="shared" si="411"/>
        <v>404.46000000000004</v>
      </c>
      <c r="Z2936" s="1" t="s">
        <v>46</v>
      </c>
      <c r="AA2936" s="1" t="s">
        <v>28</v>
      </c>
      <c r="AB2936" s="1" t="s">
        <v>29</v>
      </c>
      <c r="AC2936" s="1" t="s">
        <v>43</v>
      </c>
      <c r="AD2936" s="1" t="s">
        <v>19</v>
      </c>
      <c r="AE2936" s="2">
        <v>40320</v>
      </c>
    </row>
    <row r="2937" spans="1:31" x14ac:dyDescent="0.25">
      <c r="A2937">
        <f t="shared" si="412"/>
        <v>2936</v>
      </c>
      <c r="B2937" s="1">
        <v>28357</v>
      </c>
      <c r="C2937" s="2">
        <v>40319</v>
      </c>
      <c r="D2937" s="1" t="s">
        <v>27</v>
      </c>
      <c r="E2937" s="1" t="str">
        <f t="shared" si="405"/>
        <v>*</v>
      </c>
      <c r="F2937" s="1" t="str">
        <f t="shared" si="406"/>
        <v>*</v>
      </c>
      <c r="G2937" s="1" t="str">
        <f t="shared" si="407"/>
        <v>*</v>
      </c>
      <c r="J2937" s="1" t="str">
        <f t="shared" si="408"/>
        <v>*</v>
      </c>
      <c r="P2937" s="1">
        <v>50</v>
      </c>
      <c r="Q2937" s="1">
        <f t="shared" si="413"/>
        <v>0.06</v>
      </c>
      <c r="T2937" s="4">
        <v>390.46</v>
      </c>
      <c r="U2937" s="9">
        <f t="shared" si="409"/>
        <v>0</v>
      </c>
      <c r="V2937" s="4">
        <f t="shared" si="410"/>
        <v>7.8091999999999997</v>
      </c>
      <c r="W2937" s="1" t="s">
        <v>21</v>
      </c>
      <c r="X2937" s="1">
        <v>7.72</v>
      </c>
      <c r="Y2937" s="4">
        <f t="shared" si="411"/>
        <v>398.18</v>
      </c>
      <c r="Z2937" s="1" t="s">
        <v>46</v>
      </c>
      <c r="AA2937" s="1" t="s">
        <v>37</v>
      </c>
      <c r="AB2937" s="1" t="s">
        <v>29</v>
      </c>
      <c r="AC2937" s="1" t="s">
        <v>43</v>
      </c>
      <c r="AD2937" s="1" t="s">
        <v>19</v>
      </c>
      <c r="AE2937" s="2">
        <v>40320</v>
      </c>
    </row>
    <row r="2938" spans="1:31" x14ac:dyDescent="0.25">
      <c r="A2938">
        <f t="shared" si="412"/>
        <v>2937</v>
      </c>
      <c r="B2938" s="1">
        <v>28357</v>
      </c>
      <c r="C2938" s="2">
        <v>40319</v>
      </c>
      <c r="D2938" s="1" t="s">
        <v>27</v>
      </c>
      <c r="E2938" s="1" t="str">
        <f t="shared" si="405"/>
        <v>*</v>
      </c>
      <c r="F2938" s="1" t="str">
        <f t="shared" si="406"/>
        <v>*</v>
      </c>
      <c r="G2938" s="1" t="str">
        <f t="shared" si="407"/>
        <v>*</v>
      </c>
      <c r="J2938" s="1" t="str">
        <f t="shared" si="408"/>
        <v>*</v>
      </c>
      <c r="P2938" s="1">
        <v>43</v>
      </c>
      <c r="Q2938" s="1">
        <f t="shared" si="413"/>
        <v>0.05</v>
      </c>
      <c r="T2938" s="4">
        <v>113.43</v>
      </c>
      <c r="U2938" s="9">
        <f t="shared" si="409"/>
        <v>0</v>
      </c>
      <c r="V2938" s="4">
        <f t="shared" si="410"/>
        <v>2.6379069767441861</v>
      </c>
      <c r="W2938" s="1" t="s">
        <v>21</v>
      </c>
      <c r="X2938" s="1">
        <v>1.02</v>
      </c>
      <c r="Y2938" s="4">
        <f t="shared" si="411"/>
        <v>114.45</v>
      </c>
      <c r="Z2938" s="1" t="s">
        <v>46</v>
      </c>
      <c r="AA2938" s="1" t="s">
        <v>37</v>
      </c>
      <c r="AB2938" s="1" t="s">
        <v>29</v>
      </c>
      <c r="AC2938" s="1" t="s">
        <v>61</v>
      </c>
      <c r="AD2938" s="1" t="s">
        <v>31</v>
      </c>
      <c r="AE2938" s="2">
        <v>40320</v>
      </c>
    </row>
    <row r="2939" spans="1:31" x14ac:dyDescent="0.25">
      <c r="A2939">
        <f t="shared" si="412"/>
        <v>2938</v>
      </c>
      <c r="B2939" s="1">
        <v>11169</v>
      </c>
      <c r="C2939" s="2">
        <v>40319</v>
      </c>
      <c r="D2939" s="1" t="s">
        <v>36</v>
      </c>
      <c r="E2939" s="1" t="str">
        <f t="shared" si="405"/>
        <v>*</v>
      </c>
      <c r="F2939" s="1" t="str">
        <f t="shared" si="406"/>
        <v>*</v>
      </c>
      <c r="G2939" s="1" t="str">
        <f t="shared" si="407"/>
        <v>*</v>
      </c>
      <c r="J2939" s="1" t="str">
        <f t="shared" si="408"/>
        <v>*</v>
      </c>
      <c r="P2939" s="1">
        <v>44</v>
      </c>
      <c r="Q2939" s="1">
        <f t="shared" si="413"/>
        <v>0.05</v>
      </c>
      <c r="T2939" s="4">
        <v>109.18</v>
      </c>
      <c r="U2939" s="9">
        <f t="shared" si="409"/>
        <v>0</v>
      </c>
      <c r="V2939" s="4">
        <f t="shared" si="410"/>
        <v>2.4813636363636364</v>
      </c>
      <c r="W2939" s="1" t="s">
        <v>21</v>
      </c>
      <c r="X2939" s="1">
        <v>0.5</v>
      </c>
      <c r="Y2939" s="4">
        <f t="shared" si="411"/>
        <v>109.68</v>
      </c>
      <c r="Z2939" s="1" t="s">
        <v>46</v>
      </c>
      <c r="AA2939" s="1" t="s">
        <v>28</v>
      </c>
      <c r="AB2939" s="1" t="s">
        <v>29</v>
      </c>
      <c r="AC2939" s="1" t="s">
        <v>58</v>
      </c>
      <c r="AD2939" s="1" t="s">
        <v>19</v>
      </c>
      <c r="AE2939" s="2">
        <v>40319</v>
      </c>
    </row>
    <row r="2940" spans="1:31" x14ac:dyDescent="0.25">
      <c r="A2940">
        <f t="shared" si="412"/>
        <v>2939</v>
      </c>
      <c r="B2940" s="1">
        <v>27205</v>
      </c>
      <c r="C2940" s="2">
        <v>40319</v>
      </c>
      <c r="D2940" s="1" t="s">
        <v>27</v>
      </c>
      <c r="E2940" s="1" t="str">
        <f t="shared" si="405"/>
        <v>*</v>
      </c>
      <c r="F2940" s="1" t="str">
        <f t="shared" si="406"/>
        <v>*</v>
      </c>
      <c r="G2940" s="1" t="str">
        <f t="shared" si="407"/>
        <v>*</v>
      </c>
      <c r="J2940" s="1" t="str">
        <f t="shared" si="408"/>
        <v>*</v>
      </c>
      <c r="P2940" s="1">
        <v>12</v>
      </c>
      <c r="Q2940" s="1">
        <f t="shared" si="413"/>
        <v>0.02</v>
      </c>
      <c r="T2940" s="4">
        <v>87.11</v>
      </c>
      <c r="U2940" s="9">
        <f t="shared" si="409"/>
        <v>0</v>
      </c>
      <c r="V2940" s="4">
        <f t="shared" si="410"/>
        <v>7.2591666666666663</v>
      </c>
      <c r="W2940" s="1" t="s">
        <v>21</v>
      </c>
      <c r="X2940" s="1">
        <v>3.52</v>
      </c>
      <c r="Y2940" s="4">
        <f t="shared" si="411"/>
        <v>90.63</v>
      </c>
      <c r="Z2940" s="1" t="s">
        <v>22</v>
      </c>
      <c r="AA2940" s="1" t="s">
        <v>28</v>
      </c>
      <c r="AB2940" s="1" t="s">
        <v>24</v>
      </c>
      <c r="AC2940" s="1" t="s">
        <v>38</v>
      </c>
      <c r="AD2940" s="1" t="s">
        <v>41</v>
      </c>
      <c r="AE2940" s="2">
        <v>40321</v>
      </c>
    </row>
    <row r="2941" spans="1:31" x14ac:dyDescent="0.25">
      <c r="A2941">
        <f t="shared" si="412"/>
        <v>2940</v>
      </c>
      <c r="B2941" s="1">
        <v>58308</v>
      </c>
      <c r="C2941" s="2">
        <v>40319</v>
      </c>
      <c r="D2941" s="1" t="s">
        <v>27</v>
      </c>
      <c r="E2941" s="1" t="str">
        <f t="shared" si="405"/>
        <v>*</v>
      </c>
      <c r="F2941" s="1" t="str">
        <f t="shared" si="406"/>
        <v>*</v>
      </c>
      <c r="G2941" s="1" t="str">
        <f t="shared" si="407"/>
        <v>*</v>
      </c>
      <c r="J2941" s="1" t="str">
        <f t="shared" si="408"/>
        <v>*</v>
      </c>
      <c r="P2941" s="1">
        <v>2</v>
      </c>
      <c r="Q2941" s="1">
        <f t="shared" si="413"/>
        <v>0.01</v>
      </c>
      <c r="T2941" s="4">
        <v>40.340000000000003</v>
      </c>
      <c r="U2941" s="9">
        <f t="shared" si="409"/>
        <v>0</v>
      </c>
      <c r="V2941" s="4">
        <f t="shared" si="410"/>
        <v>20.170000000000002</v>
      </c>
      <c r="W2941" s="1" t="s">
        <v>21</v>
      </c>
      <c r="X2941" s="1">
        <v>7.74</v>
      </c>
      <c r="Y2941" s="4">
        <f t="shared" si="411"/>
        <v>48.080000000000005</v>
      </c>
      <c r="Z2941" s="1" t="s">
        <v>49</v>
      </c>
      <c r="AA2941" s="1" t="s">
        <v>28</v>
      </c>
      <c r="AB2941" s="1" t="s">
        <v>17</v>
      </c>
      <c r="AC2941" s="1" t="s">
        <v>18</v>
      </c>
      <c r="AD2941" s="1" t="s">
        <v>19</v>
      </c>
      <c r="AE2941" s="2">
        <v>40321</v>
      </c>
    </row>
    <row r="2942" spans="1:31" x14ac:dyDescent="0.25">
      <c r="A2942">
        <f t="shared" si="412"/>
        <v>2941</v>
      </c>
      <c r="B2942" s="1">
        <v>11169</v>
      </c>
      <c r="C2942" s="2">
        <v>40319</v>
      </c>
      <c r="D2942" s="1" t="s">
        <v>36</v>
      </c>
      <c r="E2942" s="1" t="str">
        <f t="shared" si="405"/>
        <v>*</v>
      </c>
      <c r="F2942" s="1" t="str">
        <f t="shared" si="406"/>
        <v>*</v>
      </c>
      <c r="G2942" s="1" t="str">
        <f t="shared" si="407"/>
        <v>*</v>
      </c>
      <c r="J2942" s="1" t="str">
        <f t="shared" si="408"/>
        <v>*</v>
      </c>
      <c r="P2942" s="1">
        <v>5</v>
      </c>
      <c r="Q2942" s="1">
        <f t="shared" si="413"/>
        <v>0.01</v>
      </c>
      <c r="T2942" s="4">
        <v>28.59</v>
      </c>
      <c r="U2942" s="9">
        <f t="shared" si="409"/>
        <v>0</v>
      </c>
      <c r="V2942" s="4">
        <f t="shared" si="410"/>
        <v>5.718</v>
      </c>
      <c r="W2942" s="1" t="s">
        <v>21</v>
      </c>
      <c r="X2942" s="1">
        <v>4.7</v>
      </c>
      <c r="Y2942" s="4">
        <f t="shared" si="411"/>
        <v>33.29</v>
      </c>
      <c r="Z2942" s="1" t="s">
        <v>46</v>
      </c>
      <c r="AA2942" s="1" t="s">
        <v>28</v>
      </c>
      <c r="AB2942" s="1" t="s">
        <v>29</v>
      </c>
      <c r="AC2942" s="1" t="s">
        <v>40</v>
      </c>
      <c r="AD2942" s="1" t="s">
        <v>19</v>
      </c>
      <c r="AE2942" s="2">
        <v>40320</v>
      </c>
    </row>
    <row r="2943" spans="1:31" x14ac:dyDescent="0.25">
      <c r="A2943">
        <f t="shared" si="412"/>
        <v>2942</v>
      </c>
      <c r="B2943" s="1">
        <v>54119</v>
      </c>
      <c r="C2943" s="2">
        <v>40320</v>
      </c>
      <c r="D2943" s="1" t="s">
        <v>36</v>
      </c>
      <c r="E2943" s="1" t="str">
        <f t="shared" si="405"/>
        <v>*</v>
      </c>
      <c r="F2943" s="1" t="str">
        <f t="shared" si="406"/>
        <v>*</v>
      </c>
      <c r="G2943" s="1" t="str">
        <f t="shared" si="407"/>
        <v>*</v>
      </c>
      <c r="J2943" s="1" t="str">
        <f t="shared" si="408"/>
        <v>*</v>
      </c>
      <c r="P2943" s="1">
        <v>45</v>
      </c>
      <c r="Q2943" s="1">
        <f t="shared" si="413"/>
        <v>0.05</v>
      </c>
      <c r="T2943" s="4">
        <v>261</v>
      </c>
      <c r="U2943" s="9">
        <f t="shared" si="409"/>
        <v>0</v>
      </c>
      <c r="V2943" s="4">
        <f t="shared" si="410"/>
        <v>5.8</v>
      </c>
      <c r="W2943" s="1" t="s">
        <v>14</v>
      </c>
      <c r="X2943" s="1">
        <v>3.37</v>
      </c>
      <c r="Y2943" s="4">
        <f t="shared" si="411"/>
        <v>264.37</v>
      </c>
      <c r="Z2943" s="1" t="s">
        <v>15</v>
      </c>
      <c r="AA2943" s="1" t="s">
        <v>28</v>
      </c>
      <c r="AB2943" s="1" t="s">
        <v>29</v>
      </c>
      <c r="AC2943" s="1" t="s">
        <v>61</v>
      </c>
      <c r="AD2943" s="1" t="s">
        <v>31</v>
      </c>
      <c r="AE2943" s="2">
        <v>40321</v>
      </c>
    </row>
    <row r="2944" spans="1:31" x14ac:dyDescent="0.25">
      <c r="A2944">
        <f t="shared" si="412"/>
        <v>2943</v>
      </c>
      <c r="B2944" s="1">
        <v>54119</v>
      </c>
      <c r="C2944" s="2">
        <v>40320</v>
      </c>
      <c r="D2944" s="1" t="s">
        <v>36</v>
      </c>
      <c r="E2944" s="1" t="str">
        <f t="shared" si="405"/>
        <v>*</v>
      </c>
      <c r="F2944" s="1" t="str">
        <f t="shared" si="406"/>
        <v>*</v>
      </c>
      <c r="G2944" s="1" t="str">
        <f t="shared" si="407"/>
        <v>*</v>
      </c>
      <c r="J2944" s="1" t="str">
        <f t="shared" si="408"/>
        <v>*</v>
      </c>
      <c r="P2944" s="1">
        <v>4</v>
      </c>
      <c r="Q2944" s="1">
        <f t="shared" si="413"/>
        <v>0.01</v>
      </c>
      <c r="T2944" s="4">
        <v>127.56</v>
      </c>
      <c r="U2944" s="9">
        <f t="shared" si="409"/>
        <v>0</v>
      </c>
      <c r="V2944" s="4">
        <f t="shared" si="410"/>
        <v>31.89</v>
      </c>
      <c r="W2944" s="1" t="s">
        <v>21</v>
      </c>
      <c r="X2944" s="1">
        <v>6.64</v>
      </c>
      <c r="Y2944" s="4">
        <f t="shared" si="411"/>
        <v>134.19999999999999</v>
      </c>
      <c r="Z2944" s="1" t="s">
        <v>15</v>
      </c>
      <c r="AA2944" s="1" t="s">
        <v>28</v>
      </c>
      <c r="AB2944" s="1" t="s">
        <v>29</v>
      </c>
      <c r="AC2944" s="1" t="s">
        <v>55</v>
      </c>
      <c r="AD2944" s="1" t="s">
        <v>19</v>
      </c>
      <c r="AE2944" s="2">
        <v>40323</v>
      </c>
    </row>
    <row r="2945" spans="1:31" x14ac:dyDescent="0.25">
      <c r="A2945">
        <f t="shared" si="412"/>
        <v>2944</v>
      </c>
      <c r="B2945" s="1">
        <v>13540</v>
      </c>
      <c r="C2945" s="2">
        <v>40321</v>
      </c>
      <c r="D2945" s="1" t="s">
        <v>20</v>
      </c>
      <c r="E2945" s="1" t="str">
        <f t="shared" si="405"/>
        <v>*</v>
      </c>
      <c r="F2945" s="1" t="str">
        <f t="shared" si="406"/>
        <v>**</v>
      </c>
      <c r="G2945" s="1" t="str">
        <f t="shared" si="407"/>
        <v>**</v>
      </c>
      <c r="J2945" s="1" t="str">
        <f t="shared" si="408"/>
        <v>**</v>
      </c>
      <c r="P2945" s="1">
        <v>27</v>
      </c>
      <c r="Q2945" s="1">
        <f t="shared" si="413"/>
        <v>3.5000000000000003E-2</v>
      </c>
      <c r="T2945" s="4">
        <v>1484.1849999999999</v>
      </c>
      <c r="U2945" s="9">
        <f t="shared" si="409"/>
        <v>1</v>
      </c>
      <c r="V2945" s="4">
        <f t="shared" si="410"/>
        <v>54.969814814814811</v>
      </c>
      <c r="W2945" s="1" t="s">
        <v>21</v>
      </c>
      <c r="X2945" s="1">
        <v>4.99</v>
      </c>
      <c r="Y2945" s="4">
        <f t="shared" si="411"/>
        <v>1489.175</v>
      </c>
      <c r="Z2945" s="1" t="s">
        <v>44</v>
      </c>
      <c r="AA2945" s="1" t="s">
        <v>16</v>
      </c>
      <c r="AB2945" s="1" t="s">
        <v>24</v>
      </c>
      <c r="AC2945" s="1" t="s">
        <v>25</v>
      </c>
      <c r="AD2945" s="1" t="s">
        <v>19</v>
      </c>
      <c r="AE2945" s="2">
        <v>40323</v>
      </c>
    </row>
    <row r="2946" spans="1:31" x14ac:dyDescent="0.25">
      <c r="A2946">
        <f t="shared" si="412"/>
        <v>2945</v>
      </c>
      <c r="B2946" s="1">
        <v>10212</v>
      </c>
      <c r="C2946" s="2">
        <v>40321</v>
      </c>
      <c r="D2946" s="1" t="s">
        <v>13</v>
      </c>
      <c r="E2946" s="1" t="str">
        <f t="shared" si="405"/>
        <v>*</v>
      </c>
      <c r="F2946" s="1" t="str">
        <f t="shared" si="406"/>
        <v>*</v>
      </c>
      <c r="G2946" s="1" t="str">
        <f t="shared" si="407"/>
        <v>*</v>
      </c>
      <c r="J2946" s="1" t="str">
        <f t="shared" si="408"/>
        <v>*</v>
      </c>
      <c r="P2946" s="1">
        <v>22</v>
      </c>
      <c r="Q2946" s="1">
        <f t="shared" si="413"/>
        <v>3.5000000000000003E-2</v>
      </c>
      <c r="T2946" s="4">
        <v>1276.17</v>
      </c>
      <c r="U2946" s="9">
        <f t="shared" si="409"/>
        <v>1</v>
      </c>
      <c r="V2946" s="4">
        <f t="shared" si="410"/>
        <v>58.007727272727273</v>
      </c>
      <c r="W2946" s="1" t="s">
        <v>21</v>
      </c>
      <c r="X2946" s="1">
        <v>6.79</v>
      </c>
      <c r="Y2946" s="4">
        <f t="shared" si="411"/>
        <v>1282.96</v>
      </c>
      <c r="Z2946" s="1" t="s">
        <v>46</v>
      </c>
      <c r="AA2946" s="1" t="s">
        <v>16</v>
      </c>
      <c r="AB2946" s="1" t="s">
        <v>29</v>
      </c>
      <c r="AC2946" s="1" t="s">
        <v>40</v>
      </c>
      <c r="AD2946" s="1" t="s">
        <v>19</v>
      </c>
      <c r="AE2946" s="2">
        <v>40325</v>
      </c>
    </row>
    <row r="2947" spans="1:31" x14ac:dyDescent="0.25">
      <c r="A2947">
        <f t="shared" si="412"/>
        <v>2946</v>
      </c>
      <c r="B2947" s="1">
        <v>40866</v>
      </c>
      <c r="C2947" s="2">
        <v>40321</v>
      </c>
      <c r="D2947" s="1" t="s">
        <v>20</v>
      </c>
      <c r="E2947" s="1" t="str">
        <f t="shared" ref="E2947:E3010" si="414">IF(D2947="Critical","***","*")</f>
        <v>*</v>
      </c>
      <c r="F2947" s="1" t="str">
        <f t="shared" ref="F2947:F3010" si="415">IF(D2947="Critical","***",IF(D2947="High","**","*"))</f>
        <v>**</v>
      </c>
      <c r="G2947" s="1" t="str">
        <f t="shared" ref="G2947:G3010" si="416">VLOOKUP(D2947,$H$6:$I$10,2,FALSE)</f>
        <v>**</v>
      </c>
      <c r="J2947" s="1" t="str">
        <f t="shared" ref="J2947:J3010" si="417">HLOOKUP(D2947,$K$5:$O$6,2,FALSE)</f>
        <v>**</v>
      </c>
      <c r="P2947" s="1">
        <v>3</v>
      </c>
      <c r="Q2947" s="1">
        <f t="shared" si="413"/>
        <v>0.01</v>
      </c>
      <c r="T2947" s="4">
        <v>907.18</v>
      </c>
      <c r="U2947" s="9">
        <f t="shared" ref="U2947:U3010" si="418">IF(T2947&gt;1000,1,0)</f>
        <v>0</v>
      </c>
      <c r="V2947" s="4">
        <f t="shared" ref="V2947:V3010" si="419">T2947/P2947</f>
        <v>302.39333333333332</v>
      </c>
      <c r="W2947" s="1" t="s">
        <v>21</v>
      </c>
      <c r="X2947" s="1">
        <v>24.49</v>
      </c>
      <c r="Y2947" s="4">
        <f t="shared" ref="Y2947:Y3010" si="420">X2947+T2947</f>
        <v>931.67</v>
      </c>
      <c r="Z2947" s="1" t="s">
        <v>22</v>
      </c>
      <c r="AA2947" s="1" t="s">
        <v>28</v>
      </c>
      <c r="AB2947" s="1" t="s">
        <v>29</v>
      </c>
      <c r="AC2947" s="1" t="s">
        <v>63</v>
      </c>
      <c r="AD2947" s="1" t="s">
        <v>48</v>
      </c>
      <c r="AE2947" s="2">
        <v>40322</v>
      </c>
    </row>
    <row r="2948" spans="1:31" x14ac:dyDescent="0.25">
      <c r="A2948">
        <f t="shared" ref="A2948:A3011" si="421">A2947+1</f>
        <v>2947</v>
      </c>
      <c r="B2948" s="1">
        <v>9089</v>
      </c>
      <c r="C2948" s="2">
        <v>40321</v>
      </c>
      <c r="D2948" s="1" t="s">
        <v>32</v>
      </c>
      <c r="E2948" s="1" t="str">
        <f t="shared" si="414"/>
        <v>***</v>
      </c>
      <c r="F2948" s="1" t="str">
        <f t="shared" si="415"/>
        <v>***</v>
      </c>
      <c r="G2948" s="1" t="str">
        <f t="shared" si="416"/>
        <v>***</v>
      </c>
      <c r="J2948" s="1" t="str">
        <f t="shared" si="417"/>
        <v>***</v>
      </c>
      <c r="P2948" s="1">
        <v>8</v>
      </c>
      <c r="Q2948" s="1">
        <f t="shared" ref="Q2948:Q3011" si="422">VLOOKUP(P2948,$R$5:$S$10,2,TRUE)</f>
        <v>0.01</v>
      </c>
      <c r="T2948" s="4">
        <v>822.34950000000003</v>
      </c>
      <c r="U2948" s="9">
        <f t="shared" si="418"/>
        <v>0</v>
      </c>
      <c r="V2948" s="4">
        <f t="shared" si="419"/>
        <v>102.7936875</v>
      </c>
      <c r="W2948" s="1" t="s">
        <v>14</v>
      </c>
      <c r="X2948" s="1">
        <v>8.8000000000000007</v>
      </c>
      <c r="Y2948" s="4">
        <f t="shared" si="420"/>
        <v>831.14949999999999</v>
      </c>
      <c r="Z2948" s="1" t="s">
        <v>46</v>
      </c>
      <c r="AA2948" s="1" t="s">
        <v>23</v>
      </c>
      <c r="AB2948" s="1" t="s">
        <v>24</v>
      </c>
      <c r="AC2948" s="1" t="s">
        <v>25</v>
      </c>
      <c r="AD2948" s="1" t="s">
        <v>19</v>
      </c>
      <c r="AE2948" s="2">
        <v>40322</v>
      </c>
    </row>
    <row r="2949" spans="1:31" x14ac:dyDescent="0.25">
      <c r="A2949">
        <f t="shared" si="421"/>
        <v>2948</v>
      </c>
      <c r="B2949" s="1">
        <v>11877</v>
      </c>
      <c r="C2949" s="2">
        <v>40321</v>
      </c>
      <c r="D2949" s="1" t="s">
        <v>27</v>
      </c>
      <c r="E2949" s="1" t="str">
        <f t="shared" si="414"/>
        <v>*</v>
      </c>
      <c r="F2949" s="1" t="str">
        <f t="shared" si="415"/>
        <v>*</v>
      </c>
      <c r="G2949" s="1" t="str">
        <f t="shared" si="416"/>
        <v>*</v>
      </c>
      <c r="J2949" s="1" t="str">
        <f t="shared" si="417"/>
        <v>*</v>
      </c>
      <c r="P2949" s="1">
        <v>19</v>
      </c>
      <c r="Q2949" s="1">
        <f t="shared" si="422"/>
        <v>0.02</v>
      </c>
      <c r="T2949" s="4">
        <v>796.14</v>
      </c>
      <c r="U2949" s="9">
        <f t="shared" si="418"/>
        <v>0</v>
      </c>
      <c r="V2949" s="4">
        <f t="shared" si="419"/>
        <v>41.902105263157893</v>
      </c>
      <c r="W2949" s="1" t="s">
        <v>21</v>
      </c>
      <c r="X2949" s="1">
        <v>2.99</v>
      </c>
      <c r="Y2949" s="4">
        <f t="shared" si="420"/>
        <v>799.13</v>
      </c>
      <c r="Z2949" s="1" t="s">
        <v>53</v>
      </c>
      <c r="AA2949" s="1" t="s">
        <v>16</v>
      </c>
      <c r="AB2949" s="1" t="s">
        <v>29</v>
      </c>
      <c r="AC2949" s="1" t="s">
        <v>43</v>
      </c>
      <c r="AD2949" s="1" t="s">
        <v>19</v>
      </c>
      <c r="AE2949" s="2">
        <v>40322</v>
      </c>
    </row>
    <row r="2950" spans="1:31" x14ac:dyDescent="0.25">
      <c r="A2950">
        <f t="shared" si="421"/>
        <v>2949</v>
      </c>
      <c r="B2950" s="1">
        <v>13540</v>
      </c>
      <c r="C2950" s="2">
        <v>40321</v>
      </c>
      <c r="D2950" s="1" t="s">
        <v>20</v>
      </c>
      <c r="E2950" s="1" t="str">
        <f t="shared" si="414"/>
        <v>*</v>
      </c>
      <c r="F2950" s="1" t="str">
        <f t="shared" si="415"/>
        <v>**</v>
      </c>
      <c r="G2950" s="1" t="str">
        <f t="shared" si="416"/>
        <v>**</v>
      </c>
      <c r="J2950" s="1" t="str">
        <f t="shared" si="417"/>
        <v>**</v>
      </c>
      <c r="P2950" s="1">
        <v>33</v>
      </c>
      <c r="Q2950" s="1">
        <f t="shared" si="422"/>
        <v>0.04</v>
      </c>
      <c r="T2950" s="4">
        <v>431.06</v>
      </c>
      <c r="U2950" s="9">
        <f t="shared" si="418"/>
        <v>0</v>
      </c>
      <c r="V2950" s="4">
        <f t="shared" si="419"/>
        <v>13.062424242424242</v>
      </c>
      <c r="W2950" s="1" t="s">
        <v>21</v>
      </c>
      <c r="X2950" s="1">
        <v>6.13</v>
      </c>
      <c r="Y2950" s="4">
        <f t="shared" si="420"/>
        <v>437.19</v>
      </c>
      <c r="Z2950" s="1" t="s">
        <v>51</v>
      </c>
      <c r="AA2950" s="1" t="s">
        <v>16</v>
      </c>
      <c r="AB2950" s="1" t="s">
        <v>29</v>
      </c>
      <c r="AC2950" s="1" t="s">
        <v>55</v>
      </c>
      <c r="AD2950" s="1" t="s">
        <v>19</v>
      </c>
      <c r="AE2950" s="2">
        <v>40321</v>
      </c>
    </row>
    <row r="2951" spans="1:31" x14ac:dyDescent="0.25">
      <c r="A2951">
        <f t="shared" si="421"/>
        <v>2950</v>
      </c>
      <c r="B2951" s="1">
        <v>13540</v>
      </c>
      <c r="C2951" s="2">
        <v>40321</v>
      </c>
      <c r="D2951" s="1" t="s">
        <v>20</v>
      </c>
      <c r="E2951" s="1" t="str">
        <f t="shared" si="414"/>
        <v>*</v>
      </c>
      <c r="F2951" s="1" t="str">
        <f t="shared" si="415"/>
        <v>**</v>
      </c>
      <c r="G2951" s="1" t="str">
        <f t="shared" si="416"/>
        <v>**</v>
      </c>
      <c r="J2951" s="1" t="str">
        <f t="shared" si="417"/>
        <v>**</v>
      </c>
      <c r="P2951" s="1">
        <v>31</v>
      </c>
      <c r="Q2951" s="1">
        <f t="shared" si="422"/>
        <v>0.04</v>
      </c>
      <c r="T2951" s="4">
        <v>259.58999999999997</v>
      </c>
      <c r="U2951" s="9">
        <f t="shared" si="418"/>
        <v>0</v>
      </c>
      <c r="V2951" s="4">
        <f t="shared" si="419"/>
        <v>8.3738709677419347</v>
      </c>
      <c r="W2951" s="1" t="s">
        <v>21</v>
      </c>
      <c r="X2951" s="1">
        <v>1.99</v>
      </c>
      <c r="Y2951" s="4">
        <f t="shared" si="420"/>
        <v>261.58</v>
      </c>
      <c r="Z2951" s="1" t="s">
        <v>51</v>
      </c>
      <c r="AA2951" s="1" t="s">
        <v>16</v>
      </c>
      <c r="AB2951" s="1" t="s">
        <v>24</v>
      </c>
      <c r="AC2951" s="1" t="s">
        <v>38</v>
      </c>
      <c r="AD2951" s="1" t="s">
        <v>41</v>
      </c>
      <c r="AE2951" s="2">
        <v>40321</v>
      </c>
    </row>
    <row r="2952" spans="1:31" x14ac:dyDescent="0.25">
      <c r="A2952">
        <f t="shared" si="421"/>
        <v>2951</v>
      </c>
      <c r="B2952" s="1">
        <v>11877</v>
      </c>
      <c r="C2952" s="2">
        <v>40321</v>
      </c>
      <c r="D2952" s="1" t="s">
        <v>27</v>
      </c>
      <c r="E2952" s="1" t="str">
        <f t="shared" si="414"/>
        <v>*</v>
      </c>
      <c r="F2952" s="1" t="str">
        <f t="shared" si="415"/>
        <v>*</v>
      </c>
      <c r="G2952" s="1" t="str">
        <f t="shared" si="416"/>
        <v>*</v>
      </c>
      <c r="J2952" s="1" t="str">
        <f t="shared" si="417"/>
        <v>*</v>
      </c>
      <c r="P2952" s="1">
        <v>31</v>
      </c>
      <c r="Q2952" s="1">
        <f t="shared" si="422"/>
        <v>0.04</v>
      </c>
      <c r="T2952" s="4">
        <v>142.96</v>
      </c>
      <c r="U2952" s="9">
        <f t="shared" si="418"/>
        <v>0</v>
      </c>
      <c r="V2952" s="4">
        <f t="shared" si="419"/>
        <v>4.6116129032258071</v>
      </c>
      <c r="W2952" s="1" t="s">
        <v>21</v>
      </c>
      <c r="X2952" s="1">
        <v>1.52</v>
      </c>
      <c r="Y2952" s="4">
        <f t="shared" si="420"/>
        <v>144.48000000000002</v>
      </c>
      <c r="Z2952" s="1" t="s">
        <v>53</v>
      </c>
      <c r="AA2952" s="1" t="s">
        <v>16</v>
      </c>
      <c r="AB2952" s="1" t="s">
        <v>29</v>
      </c>
      <c r="AC2952" s="1" t="s">
        <v>40</v>
      </c>
      <c r="AD2952" s="1" t="s">
        <v>31</v>
      </c>
      <c r="AE2952" s="2">
        <v>40323</v>
      </c>
    </row>
    <row r="2953" spans="1:31" x14ac:dyDescent="0.25">
      <c r="A2953">
        <f t="shared" si="421"/>
        <v>2952</v>
      </c>
      <c r="B2953" s="1">
        <v>13540</v>
      </c>
      <c r="C2953" s="2">
        <v>40321</v>
      </c>
      <c r="D2953" s="1" t="s">
        <v>20</v>
      </c>
      <c r="E2953" s="1" t="str">
        <f t="shared" si="414"/>
        <v>*</v>
      </c>
      <c r="F2953" s="1" t="str">
        <f t="shared" si="415"/>
        <v>**</v>
      </c>
      <c r="G2953" s="1" t="str">
        <f t="shared" si="416"/>
        <v>**</v>
      </c>
      <c r="J2953" s="1" t="str">
        <f t="shared" si="417"/>
        <v>**</v>
      </c>
      <c r="P2953" s="1">
        <v>33</v>
      </c>
      <c r="Q2953" s="1">
        <f t="shared" si="422"/>
        <v>0.04</v>
      </c>
      <c r="T2953" s="4">
        <v>121</v>
      </c>
      <c r="U2953" s="9">
        <f t="shared" si="418"/>
        <v>0</v>
      </c>
      <c r="V2953" s="4">
        <f t="shared" si="419"/>
        <v>3.6666666666666665</v>
      </c>
      <c r="W2953" s="1" t="s">
        <v>21</v>
      </c>
      <c r="X2953" s="1">
        <v>0.5</v>
      </c>
      <c r="Y2953" s="4">
        <f t="shared" si="420"/>
        <v>121.5</v>
      </c>
      <c r="Z2953" s="1" t="s">
        <v>44</v>
      </c>
      <c r="AA2953" s="1" t="s">
        <v>16</v>
      </c>
      <c r="AB2953" s="1" t="s">
        <v>29</v>
      </c>
      <c r="AC2953" s="1" t="s">
        <v>58</v>
      </c>
      <c r="AD2953" s="1" t="s">
        <v>19</v>
      </c>
      <c r="AE2953" s="2">
        <v>40323</v>
      </c>
    </row>
    <row r="2954" spans="1:31" x14ac:dyDescent="0.25">
      <c r="A2954">
        <f t="shared" si="421"/>
        <v>2953</v>
      </c>
      <c r="B2954" s="1">
        <v>10212</v>
      </c>
      <c r="C2954" s="2">
        <v>40321</v>
      </c>
      <c r="D2954" s="1" t="s">
        <v>13</v>
      </c>
      <c r="E2954" s="1" t="str">
        <f t="shared" si="414"/>
        <v>*</v>
      </c>
      <c r="F2954" s="1" t="str">
        <f t="shared" si="415"/>
        <v>*</v>
      </c>
      <c r="G2954" s="1" t="str">
        <f t="shared" si="416"/>
        <v>*</v>
      </c>
      <c r="J2954" s="1" t="str">
        <f t="shared" si="417"/>
        <v>*</v>
      </c>
      <c r="P2954" s="1">
        <v>14</v>
      </c>
      <c r="Q2954" s="1">
        <f t="shared" si="422"/>
        <v>0.02</v>
      </c>
      <c r="T2954" s="4">
        <v>74.02</v>
      </c>
      <c r="U2954" s="9">
        <f t="shared" si="418"/>
        <v>0</v>
      </c>
      <c r="V2954" s="4">
        <f t="shared" si="419"/>
        <v>5.2871428571428565</v>
      </c>
      <c r="W2954" s="1" t="s">
        <v>21</v>
      </c>
      <c r="X2954" s="1">
        <v>3.63</v>
      </c>
      <c r="Y2954" s="4">
        <f t="shared" si="420"/>
        <v>77.649999999999991</v>
      </c>
      <c r="Z2954" s="1" t="s">
        <v>46</v>
      </c>
      <c r="AA2954" s="1" t="s">
        <v>16</v>
      </c>
      <c r="AB2954" s="1" t="s">
        <v>17</v>
      </c>
      <c r="AC2954" s="1" t="s">
        <v>18</v>
      </c>
      <c r="AD2954" s="1" t="s">
        <v>31</v>
      </c>
      <c r="AE2954" s="2">
        <v>40323</v>
      </c>
    </row>
    <row r="2955" spans="1:31" x14ac:dyDescent="0.25">
      <c r="A2955">
        <f t="shared" si="421"/>
        <v>2954</v>
      </c>
      <c r="B2955" s="1">
        <v>13540</v>
      </c>
      <c r="C2955" s="2">
        <v>40321</v>
      </c>
      <c r="D2955" s="1" t="s">
        <v>20</v>
      </c>
      <c r="E2955" s="1" t="str">
        <f t="shared" si="414"/>
        <v>*</v>
      </c>
      <c r="F2955" s="1" t="str">
        <f t="shared" si="415"/>
        <v>**</v>
      </c>
      <c r="G2955" s="1" t="str">
        <f t="shared" si="416"/>
        <v>**</v>
      </c>
      <c r="J2955" s="1" t="str">
        <f t="shared" si="417"/>
        <v>**</v>
      </c>
      <c r="P2955" s="1">
        <v>16</v>
      </c>
      <c r="Q2955" s="1">
        <f t="shared" si="422"/>
        <v>0.02</v>
      </c>
      <c r="T2955" s="4">
        <v>34.93</v>
      </c>
      <c r="U2955" s="9">
        <f t="shared" si="418"/>
        <v>0</v>
      </c>
      <c r="V2955" s="4">
        <f t="shared" si="419"/>
        <v>2.183125</v>
      </c>
      <c r="W2955" s="1" t="s">
        <v>21</v>
      </c>
      <c r="X2955" s="1">
        <v>0.78</v>
      </c>
      <c r="Y2955" s="4">
        <f t="shared" si="420"/>
        <v>35.71</v>
      </c>
      <c r="Z2955" s="1" t="s">
        <v>51</v>
      </c>
      <c r="AA2955" s="1" t="s">
        <v>16</v>
      </c>
      <c r="AB2955" s="1" t="s">
        <v>29</v>
      </c>
      <c r="AC2955" s="1" t="s">
        <v>61</v>
      </c>
      <c r="AD2955" s="1" t="s">
        <v>31</v>
      </c>
      <c r="AE2955" s="2">
        <v>40321</v>
      </c>
    </row>
    <row r="2956" spans="1:31" x14ac:dyDescent="0.25">
      <c r="A2956">
        <f t="shared" si="421"/>
        <v>2955</v>
      </c>
      <c r="B2956" s="1">
        <v>19840</v>
      </c>
      <c r="C2956" s="2">
        <v>40322</v>
      </c>
      <c r="D2956" s="1" t="s">
        <v>32</v>
      </c>
      <c r="E2956" s="1" t="str">
        <f t="shared" si="414"/>
        <v>***</v>
      </c>
      <c r="F2956" s="1" t="str">
        <f t="shared" si="415"/>
        <v>***</v>
      </c>
      <c r="G2956" s="1" t="str">
        <f t="shared" si="416"/>
        <v>***</v>
      </c>
      <c r="J2956" s="1" t="str">
        <f t="shared" si="417"/>
        <v>***</v>
      </c>
      <c r="P2956" s="1">
        <v>25</v>
      </c>
      <c r="Q2956" s="1">
        <f t="shared" si="422"/>
        <v>3.5000000000000003E-2</v>
      </c>
      <c r="T2956" s="4">
        <v>8270.57</v>
      </c>
      <c r="U2956" s="9">
        <f t="shared" si="418"/>
        <v>1</v>
      </c>
      <c r="V2956" s="4">
        <f t="shared" si="419"/>
        <v>330.82279999999997</v>
      </c>
      <c r="W2956" s="1" t="s">
        <v>33</v>
      </c>
      <c r="X2956" s="1">
        <v>48.26</v>
      </c>
      <c r="Y2956" s="4">
        <f t="shared" si="420"/>
        <v>8318.83</v>
      </c>
      <c r="Z2956" s="1" t="s">
        <v>42</v>
      </c>
      <c r="AA2956" s="1" t="s">
        <v>28</v>
      </c>
      <c r="AB2956" s="1" t="s">
        <v>24</v>
      </c>
      <c r="AC2956" s="1" t="s">
        <v>56</v>
      </c>
      <c r="AD2956" s="1" t="s">
        <v>59</v>
      </c>
      <c r="AE2956" s="2">
        <v>40325</v>
      </c>
    </row>
    <row r="2957" spans="1:31" x14ac:dyDescent="0.25">
      <c r="A2957">
        <f t="shared" si="421"/>
        <v>2956</v>
      </c>
      <c r="B2957" s="1">
        <v>42691</v>
      </c>
      <c r="C2957" s="2">
        <v>40322</v>
      </c>
      <c r="D2957" s="1" t="s">
        <v>13</v>
      </c>
      <c r="E2957" s="1" t="str">
        <f t="shared" si="414"/>
        <v>*</v>
      </c>
      <c r="F2957" s="1" t="str">
        <f t="shared" si="415"/>
        <v>*</v>
      </c>
      <c r="G2957" s="1" t="str">
        <f t="shared" si="416"/>
        <v>*</v>
      </c>
      <c r="J2957" s="1" t="str">
        <f t="shared" si="417"/>
        <v>*</v>
      </c>
      <c r="P2957" s="1">
        <v>50</v>
      </c>
      <c r="Q2957" s="1">
        <f t="shared" si="422"/>
        <v>0.06</v>
      </c>
      <c r="T2957" s="4">
        <v>2447.65</v>
      </c>
      <c r="U2957" s="9">
        <f t="shared" si="418"/>
        <v>1</v>
      </c>
      <c r="V2957" s="4">
        <f t="shared" si="419"/>
        <v>48.953000000000003</v>
      </c>
      <c r="W2957" s="1" t="s">
        <v>21</v>
      </c>
      <c r="X2957" s="1">
        <v>6.77</v>
      </c>
      <c r="Y2957" s="4">
        <f t="shared" si="420"/>
        <v>2454.42</v>
      </c>
      <c r="Z2957" s="1" t="s">
        <v>15</v>
      </c>
      <c r="AA2957" s="1" t="s">
        <v>37</v>
      </c>
      <c r="AB2957" s="1" t="s">
        <v>17</v>
      </c>
      <c r="AC2957" s="1" t="s">
        <v>18</v>
      </c>
      <c r="AD2957" s="1" t="s">
        <v>19</v>
      </c>
      <c r="AE2957" s="2">
        <v>40331</v>
      </c>
    </row>
    <row r="2958" spans="1:31" x14ac:dyDescent="0.25">
      <c r="A2958">
        <f t="shared" si="421"/>
        <v>2957</v>
      </c>
      <c r="B2958" s="1">
        <v>42691</v>
      </c>
      <c r="C2958" s="2">
        <v>40322</v>
      </c>
      <c r="D2958" s="1" t="s">
        <v>13</v>
      </c>
      <c r="E2958" s="1" t="str">
        <f t="shared" si="414"/>
        <v>*</v>
      </c>
      <c r="F2958" s="1" t="str">
        <f t="shared" si="415"/>
        <v>*</v>
      </c>
      <c r="G2958" s="1" t="str">
        <f t="shared" si="416"/>
        <v>*</v>
      </c>
      <c r="J2958" s="1" t="str">
        <f t="shared" si="417"/>
        <v>*</v>
      </c>
      <c r="P2958" s="1">
        <v>7</v>
      </c>
      <c r="Q2958" s="1">
        <f t="shared" si="422"/>
        <v>0.01</v>
      </c>
      <c r="T2958" s="4">
        <v>1069.6400000000001</v>
      </c>
      <c r="U2958" s="9">
        <f t="shared" si="418"/>
        <v>1</v>
      </c>
      <c r="V2958" s="4">
        <f t="shared" si="419"/>
        <v>152.80571428571429</v>
      </c>
      <c r="W2958" s="1" t="s">
        <v>21</v>
      </c>
      <c r="X2958" s="1">
        <v>19.989999999999998</v>
      </c>
      <c r="Y2958" s="4">
        <f t="shared" si="420"/>
        <v>1089.6300000000001</v>
      </c>
      <c r="Z2958" s="1" t="s">
        <v>15</v>
      </c>
      <c r="AA2958" s="1" t="s">
        <v>37</v>
      </c>
      <c r="AB2958" s="1" t="s">
        <v>29</v>
      </c>
      <c r="AC2958" s="1" t="s">
        <v>55</v>
      </c>
      <c r="AD2958" s="1" t="s">
        <v>19</v>
      </c>
      <c r="AE2958" s="2">
        <v>40326</v>
      </c>
    </row>
    <row r="2959" spans="1:31" x14ac:dyDescent="0.25">
      <c r="A2959">
        <f t="shared" si="421"/>
        <v>2958</v>
      </c>
      <c r="B2959" s="1">
        <v>50183</v>
      </c>
      <c r="C2959" s="2">
        <v>40322</v>
      </c>
      <c r="D2959" s="1" t="s">
        <v>20</v>
      </c>
      <c r="E2959" s="1" t="str">
        <f t="shared" si="414"/>
        <v>*</v>
      </c>
      <c r="F2959" s="1" t="str">
        <f t="shared" si="415"/>
        <v>**</v>
      </c>
      <c r="G2959" s="1" t="str">
        <f t="shared" si="416"/>
        <v>**</v>
      </c>
      <c r="J2959" s="1" t="str">
        <f t="shared" si="417"/>
        <v>**</v>
      </c>
      <c r="P2959" s="1">
        <v>20</v>
      </c>
      <c r="Q2959" s="1">
        <f t="shared" si="422"/>
        <v>3.5000000000000003E-2</v>
      </c>
      <c r="T2959" s="4">
        <v>116.55</v>
      </c>
      <c r="U2959" s="9">
        <f t="shared" si="418"/>
        <v>0</v>
      </c>
      <c r="V2959" s="4">
        <f t="shared" si="419"/>
        <v>5.8274999999999997</v>
      </c>
      <c r="W2959" s="1" t="s">
        <v>14</v>
      </c>
      <c r="X2959" s="1">
        <v>5.3</v>
      </c>
      <c r="Y2959" s="4">
        <f t="shared" si="420"/>
        <v>121.85</v>
      </c>
      <c r="Z2959" s="1" t="s">
        <v>42</v>
      </c>
      <c r="AA2959" s="1" t="s">
        <v>23</v>
      </c>
      <c r="AB2959" s="1" t="s">
        <v>29</v>
      </c>
      <c r="AC2959" s="1" t="s">
        <v>57</v>
      </c>
      <c r="AD2959" s="1" t="s">
        <v>19</v>
      </c>
      <c r="AE2959" s="2">
        <v>40323</v>
      </c>
    </row>
    <row r="2960" spans="1:31" x14ac:dyDescent="0.25">
      <c r="A2960">
        <f t="shared" si="421"/>
        <v>2959</v>
      </c>
      <c r="B2960" s="1">
        <v>4935</v>
      </c>
      <c r="C2960" s="2">
        <v>40322</v>
      </c>
      <c r="D2960" s="1" t="s">
        <v>27</v>
      </c>
      <c r="E2960" s="1" t="str">
        <f t="shared" si="414"/>
        <v>*</v>
      </c>
      <c r="F2960" s="1" t="str">
        <f t="shared" si="415"/>
        <v>*</v>
      </c>
      <c r="G2960" s="1" t="str">
        <f t="shared" si="416"/>
        <v>*</v>
      </c>
      <c r="J2960" s="1" t="str">
        <f t="shared" si="417"/>
        <v>*</v>
      </c>
      <c r="P2960" s="1">
        <v>30</v>
      </c>
      <c r="Q2960" s="1">
        <f t="shared" si="422"/>
        <v>0.04</v>
      </c>
      <c r="T2960" s="4">
        <v>106.64</v>
      </c>
      <c r="U2960" s="9">
        <f t="shared" si="418"/>
        <v>0</v>
      </c>
      <c r="V2960" s="4">
        <f t="shared" si="419"/>
        <v>3.5546666666666669</v>
      </c>
      <c r="W2960" s="1" t="s">
        <v>21</v>
      </c>
      <c r="X2960" s="1">
        <v>1.32</v>
      </c>
      <c r="Y2960" s="4">
        <f t="shared" si="420"/>
        <v>107.96</v>
      </c>
      <c r="Z2960" s="1" t="s">
        <v>22</v>
      </c>
      <c r="AA2960" s="1" t="s">
        <v>28</v>
      </c>
      <c r="AB2960" s="1" t="s">
        <v>29</v>
      </c>
      <c r="AC2960" s="1" t="s">
        <v>45</v>
      </c>
      <c r="AD2960" s="1" t="s">
        <v>31</v>
      </c>
      <c r="AE2960" s="2">
        <v>40325</v>
      </c>
    </row>
    <row r="2961" spans="1:31" x14ac:dyDescent="0.25">
      <c r="A2961">
        <f t="shared" si="421"/>
        <v>2960</v>
      </c>
      <c r="B2961" s="1">
        <v>2535</v>
      </c>
      <c r="C2961" s="2">
        <v>40322</v>
      </c>
      <c r="D2961" s="1" t="s">
        <v>13</v>
      </c>
      <c r="E2961" s="1" t="str">
        <f t="shared" si="414"/>
        <v>*</v>
      </c>
      <c r="F2961" s="1" t="str">
        <f t="shared" si="415"/>
        <v>*</v>
      </c>
      <c r="G2961" s="1" t="str">
        <f t="shared" si="416"/>
        <v>*</v>
      </c>
      <c r="J2961" s="1" t="str">
        <f t="shared" si="417"/>
        <v>*</v>
      </c>
      <c r="P2961" s="1">
        <v>6</v>
      </c>
      <c r="Q2961" s="1">
        <f t="shared" si="422"/>
        <v>0.01</v>
      </c>
      <c r="T2961" s="4">
        <v>82.72</v>
      </c>
      <c r="U2961" s="9">
        <f t="shared" si="418"/>
        <v>0</v>
      </c>
      <c r="V2961" s="4">
        <f t="shared" si="419"/>
        <v>13.786666666666667</v>
      </c>
      <c r="W2961" s="1" t="s">
        <v>21</v>
      </c>
      <c r="X2961" s="1">
        <v>1.99</v>
      </c>
      <c r="Y2961" s="4">
        <f t="shared" si="420"/>
        <v>84.71</v>
      </c>
      <c r="Z2961" s="1" t="s">
        <v>42</v>
      </c>
      <c r="AA2961" s="1" t="s">
        <v>28</v>
      </c>
      <c r="AB2961" s="1" t="s">
        <v>24</v>
      </c>
      <c r="AC2961" s="1" t="s">
        <v>38</v>
      </c>
      <c r="AD2961" s="1" t="s">
        <v>41</v>
      </c>
      <c r="AE2961" s="2">
        <v>40324</v>
      </c>
    </row>
    <row r="2962" spans="1:31" x14ac:dyDescent="0.25">
      <c r="A2962">
        <f t="shared" si="421"/>
        <v>2961</v>
      </c>
      <c r="B2962" s="1">
        <v>3778</v>
      </c>
      <c r="C2962" s="2">
        <v>40323</v>
      </c>
      <c r="D2962" s="1" t="s">
        <v>32</v>
      </c>
      <c r="E2962" s="1" t="str">
        <f t="shared" si="414"/>
        <v>***</v>
      </c>
      <c r="F2962" s="1" t="str">
        <f t="shared" si="415"/>
        <v>***</v>
      </c>
      <c r="G2962" s="1" t="str">
        <f t="shared" si="416"/>
        <v>***</v>
      </c>
      <c r="J2962" s="1" t="str">
        <f t="shared" si="417"/>
        <v>***</v>
      </c>
      <c r="P2962" s="1">
        <v>34</v>
      </c>
      <c r="Q2962" s="1">
        <f t="shared" si="422"/>
        <v>0.04</v>
      </c>
      <c r="T2962" s="4">
        <v>5133.9234999999999</v>
      </c>
      <c r="U2962" s="9">
        <f t="shared" si="418"/>
        <v>1</v>
      </c>
      <c r="V2962" s="4">
        <f t="shared" si="419"/>
        <v>150.99775</v>
      </c>
      <c r="W2962" s="1" t="s">
        <v>21</v>
      </c>
      <c r="X2962" s="1">
        <v>4.99</v>
      </c>
      <c r="Y2962" s="4">
        <f t="shared" si="420"/>
        <v>5138.9134999999997</v>
      </c>
      <c r="Z2962" s="1" t="s">
        <v>44</v>
      </c>
      <c r="AA2962" s="1" t="s">
        <v>37</v>
      </c>
      <c r="AB2962" s="1" t="s">
        <v>24</v>
      </c>
      <c r="AC2962" s="1" t="s">
        <v>25</v>
      </c>
      <c r="AD2962" s="1" t="s">
        <v>19</v>
      </c>
      <c r="AE2962" s="2">
        <v>40324</v>
      </c>
    </row>
    <row r="2963" spans="1:31" x14ac:dyDescent="0.25">
      <c r="A2963">
        <f t="shared" si="421"/>
        <v>2962</v>
      </c>
      <c r="B2963" s="1">
        <v>50278</v>
      </c>
      <c r="C2963" s="2">
        <v>40323</v>
      </c>
      <c r="D2963" s="1" t="s">
        <v>20</v>
      </c>
      <c r="E2963" s="1" t="str">
        <f t="shared" si="414"/>
        <v>*</v>
      </c>
      <c r="F2963" s="1" t="str">
        <f t="shared" si="415"/>
        <v>**</v>
      </c>
      <c r="G2963" s="1" t="str">
        <f t="shared" si="416"/>
        <v>**</v>
      </c>
      <c r="J2963" s="1" t="str">
        <f t="shared" si="417"/>
        <v>**</v>
      </c>
      <c r="P2963" s="1">
        <v>20</v>
      </c>
      <c r="Q2963" s="1">
        <f t="shared" si="422"/>
        <v>3.5000000000000003E-2</v>
      </c>
      <c r="T2963" s="4">
        <v>2195.5500000000002</v>
      </c>
      <c r="U2963" s="9">
        <f t="shared" si="418"/>
        <v>1</v>
      </c>
      <c r="V2963" s="4">
        <f t="shared" si="419"/>
        <v>109.7775</v>
      </c>
      <c r="W2963" s="1" t="s">
        <v>33</v>
      </c>
      <c r="X2963" s="1">
        <v>60</v>
      </c>
      <c r="Y2963" s="4">
        <f t="shared" si="420"/>
        <v>2255.5500000000002</v>
      </c>
      <c r="Z2963" s="1" t="s">
        <v>39</v>
      </c>
      <c r="AA2963" s="1" t="s">
        <v>28</v>
      </c>
      <c r="AB2963" s="1" t="s">
        <v>17</v>
      </c>
      <c r="AC2963" s="1" t="s">
        <v>52</v>
      </c>
      <c r="AD2963" s="1" t="s">
        <v>35</v>
      </c>
      <c r="AE2963" s="2">
        <v>40325</v>
      </c>
    </row>
    <row r="2964" spans="1:31" x14ac:dyDescent="0.25">
      <c r="A2964">
        <f t="shared" si="421"/>
        <v>2963</v>
      </c>
      <c r="B2964" s="1">
        <v>11908</v>
      </c>
      <c r="C2964" s="2">
        <v>40323</v>
      </c>
      <c r="D2964" s="1" t="s">
        <v>27</v>
      </c>
      <c r="E2964" s="1" t="str">
        <f t="shared" si="414"/>
        <v>*</v>
      </c>
      <c r="F2964" s="1" t="str">
        <f t="shared" si="415"/>
        <v>*</v>
      </c>
      <c r="G2964" s="1" t="str">
        <f t="shared" si="416"/>
        <v>*</v>
      </c>
      <c r="J2964" s="1" t="str">
        <f t="shared" si="417"/>
        <v>*</v>
      </c>
      <c r="P2964" s="1">
        <v>5</v>
      </c>
      <c r="Q2964" s="1">
        <f t="shared" si="422"/>
        <v>0.01</v>
      </c>
      <c r="T2964" s="4">
        <v>1386.6</v>
      </c>
      <c r="U2964" s="9">
        <f t="shared" si="418"/>
        <v>1</v>
      </c>
      <c r="V2964" s="4">
        <f t="shared" si="419"/>
        <v>277.32</v>
      </c>
      <c r="W2964" s="1" t="s">
        <v>33</v>
      </c>
      <c r="X2964" s="1">
        <v>57</v>
      </c>
      <c r="Y2964" s="4">
        <f t="shared" si="420"/>
        <v>1443.6</v>
      </c>
      <c r="Z2964" s="1" t="s">
        <v>51</v>
      </c>
      <c r="AA2964" s="1" t="s">
        <v>28</v>
      </c>
      <c r="AB2964" s="1" t="s">
        <v>17</v>
      </c>
      <c r="AC2964" s="1" t="s">
        <v>34</v>
      </c>
      <c r="AD2964" s="1" t="s">
        <v>35</v>
      </c>
      <c r="AE2964" s="2">
        <v>40325</v>
      </c>
    </row>
    <row r="2965" spans="1:31" x14ac:dyDescent="0.25">
      <c r="A2965">
        <f t="shared" si="421"/>
        <v>2964</v>
      </c>
      <c r="B2965" s="1">
        <v>31522</v>
      </c>
      <c r="C2965" s="2">
        <v>40323</v>
      </c>
      <c r="D2965" s="1" t="s">
        <v>36</v>
      </c>
      <c r="E2965" s="1" t="str">
        <f t="shared" si="414"/>
        <v>*</v>
      </c>
      <c r="F2965" s="1" t="str">
        <f t="shared" si="415"/>
        <v>*</v>
      </c>
      <c r="G2965" s="1" t="str">
        <f t="shared" si="416"/>
        <v>*</v>
      </c>
      <c r="J2965" s="1" t="str">
        <f t="shared" si="417"/>
        <v>*</v>
      </c>
      <c r="P2965" s="1">
        <v>42</v>
      </c>
      <c r="Q2965" s="1">
        <f t="shared" si="422"/>
        <v>0.05</v>
      </c>
      <c r="T2965" s="4">
        <v>1083.3699999999999</v>
      </c>
      <c r="U2965" s="9">
        <f t="shared" si="418"/>
        <v>1</v>
      </c>
      <c r="V2965" s="4">
        <f t="shared" si="419"/>
        <v>25.794523809523806</v>
      </c>
      <c r="W2965" s="1" t="s">
        <v>33</v>
      </c>
      <c r="X2965" s="1">
        <v>14.36</v>
      </c>
      <c r="Y2965" s="4">
        <f t="shared" si="420"/>
        <v>1097.7299999999998</v>
      </c>
      <c r="Z2965" s="1" t="s">
        <v>22</v>
      </c>
      <c r="AA2965" s="1" t="s">
        <v>37</v>
      </c>
      <c r="AB2965" s="1" t="s">
        <v>17</v>
      </c>
      <c r="AC2965" s="1" t="s">
        <v>34</v>
      </c>
      <c r="AD2965" s="1" t="s">
        <v>35</v>
      </c>
      <c r="AE2965" s="2">
        <v>40325</v>
      </c>
    </row>
    <row r="2966" spans="1:31" x14ac:dyDescent="0.25">
      <c r="A2966">
        <f t="shared" si="421"/>
        <v>2965</v>
      </c>
      <c r="B2966" s="1">
        <v>3778</v>
      </c>
      <c r="C2966" s="2">
        <v>40323</v>
      </c>
      <c r="D2966" s="1" t="s">
        <v>32</v>
      </c>
      <c r="E2966" s="1" t="str">
        <f t="shared" si="414"/>
        <v>***</v>
      </c>
      <c r="F2966" s="1" t="str">
        <f t="shared" si="415"/>
        <v>***</v>
      </c>
      <c r="G2966" s="1" t="str">
        <f t="shared" si="416"/>
        <v>***</v>
      </c>
      <c r="J2966" s="1" t="str">
        <f t="shared" si="417"/>
        <v>***</v>
      </c>
      <c r="P2966" s="1">
        <v>12</v>
      </c>
      <c r="Q2966" s="1">
        <f t="shared" si="422"/>
        <v>0.02</v>
      </c>
      <c r="T2966" s="4">
        <v>557.03</v>
      </c>
      <c r="U2966" s="9">
        <f t="shared" si="418"/>
        <v>0</v>
      </c>
      <c r="V2966" s="4">
        <f t="shared" si="419"/>
        <v>46.419166666666662</v>
      </c>
      <c r="W2966" s="1" t="s">
        <v>21</v>
      </c>
      <c r="X2966" s="1">
        <v>1.99</v>
      </c>
      <c r="Y2966" s="4">
        <f t="shared" si="420"/>
        <v>559.02</v>
      </c>
      <c r="Z2966" s="1" t="s">
        <v>44</v>
      </c>
      <c r="AA2966" s="1" t="s">
        <v>37</v>
      </c>
      <c r="AB2966" s="1" t="s">
        <v>24</v>
      </c>
      <c r="AC2966" s="1" t="s">
        <v>38</v>
      </c>
      <c r="AD2966" s="1" t="s">
        <v>41</v>
      </c>
      <c r="AE2966" s="2">
        <v>40324</v>
      </c>
    </row>
    <row r="2967" spans="1:31" x14ac:dyDescent="0.25">
      <c r="A2967">
        <f t="shared" si="421"/>
        <v>2966</v>
      </c>
      <c r="B2967" s="1">
        <v>25157</v>
      </c>
      <c r="C2967" s="2">
        <v>40323</v>
      </c>
      <c r="D2967" s="1" t="s">
        <v>27</v>
      </c>
      <c r="E2967" s="1" t="str">
        <f t="shared" si="414"/>
        <v>*</v>
      </c>
      <c r="F2967" s="1" t="str">
        <f t="shared" si="415"/>
        <v>*</v>
      </c>
      <c r="G2967" s="1" t="str">
        <f t="shared" si="416"/>
        <v>*</v>
      </c>
      <c r="J2967" s="1" t="str">
        <f t="shared" si="417"/>
        <v>*</v>
      </c>
      <c r="P2967" s="1">
        <v>24</v>
      </c>
      <c r="Q2967" s="1">
        <f t="shared" si="422"/>
        <v>3.5000000000000003E-2</v>
      </c>
      <c r="T2967" s="4">
        <v>545.38</v>
      </c>
      <c r="U2967" s="9">
        <f t="shared" si="418"/>
        <v>0</v>
      </c>
      <c r="V2967" s="4">
        <f t="shared" si="419"/>
        <v>22.724166666666665</v>
      </c>
      <c r="W2967" s="1" t="s">
        <v>21</v>
      </c>
      <c r="X2967" s="1">
        <v>8.18</v>
      </c>
      <c r="Y2967" s="4">
        <f t="shared" si="420"/>
        <v>553.55999999999995</v>
      </c>
      <c r="Z2967" s="1" t="s">
        <v>42</v>
      </c>
      <c r="AA2967" s="1" t="s">
        <v>28</v>
      </c>
      <c r="AB2967" s="1" t="s">
        <v>29</v>
      </c>
      <c r="AC2967" s="1" t="s">
        <v>40</v>
      </c>
      <c r="AD2967" s="1" t="s">
        <v>19</v>
      </c>
      <c r="AE2967" s="2">
        <v>40325</v>
      </c>
    </row>
    <row r="2968" spans="1:31" x14ac:dyDescent="0.25">
      <c r="A2968">
        <f t="shared" si="421"/>
        <v>2967</v>
      </c>
      <c r="B2968" s="1">
        <v>31522</v>
      </c>
      <c r="C2968" s="2">
        <v>40323</v>
      </c>
      <c r="D2968" s="1" t="s">
        <v>36</v>
      </c>
      <c r="E2968" s="1" t="str">
        <f t="shared" si="414"/>
        <v>*</v>
      </c>
      <c r="F2968" s="1" t="str">
        <f t="shared" si="415"/>
        <v>*</v>
      </c>
      <c r="G2968" s="1" t="str">
        <f t="shared" si="416"/>
        <v>*</v>
      </c>
      <c r="J2968" s="1" t="str">
        <f t="shared" si="417"/>
        <v>*</v>
      </c>
      <c r="P2968" s="1">
        <v>14</v>
      </c>
      <c r="Q2968" s="1">
        <f t="shared" si="422"/>
        <v>0.02</v>
      </c>
      <c r="T2968" s="4">
        <v>302.39999999999998</v>
      </c>
      <c r="U2968" s="9">
        <f t="shared" si="418"/>
        <v>0</v>
      </c>
      <c r="V2968" s="4">
        <f t="shared" si="419"/>
        <v>21.599999999999998</v>
      </c>
      <c r="W2968" s="1" t="s">
        <v>21</v>
      </c>
      <c r="X2968" s="1">
        <v>3.63</v>
      </c>
      <c r="Y2968" s="4">
        <f t="shared" si="420"/>
        <v>306.02999999999997</v>
      </c>
      <c r="Z2968" s="1" t="s">
        <v>22</v>
      </c>
      <c r="AA2968" s="1" t="s">
        <v>37</v>
      </c>
      <c r="AB2968" s="1" t="s">
        <v>17</v>
      </c>
      <c r="AC2968" s="1" t="s">
        <v>18</v>
      </c>
      <c r="AD2968" s="1" t="s">
        <v>41</v>
      </c>
      <c r="AE2968" s="2">
        <v>40325</v>
      </c>
    </row>
    <row r="2969" spans="1:31" x14ac:dyDescent="0.25">
      <c r="A2969">
        <f t="shared" si="421"/>
        <v>2968</v>
      </c>
      <c r="B2969" s="1">
        <v>25157</v>
      </c>
      <c r="C2969" s="2">
        <v>40323</v>
      </c>
      <c r="D2969" s="1" t="s">
        <v>27</v>
      </c>
      <c r="E2969" s="1" t="str">
        <f t="shared" si="414"/>
        <v>*</v>
      </c>
      <c r="F2969" s="1" t="str">
        <f t="shared" si="415"/>
        <v>*</v>
      </c>
      <c r="G2969" s="1" t="str">
        <f t="shared" si="416"/>
        <v>*</v>
      </c>
      <c r="J2969" s="1" t="str">
        <f t="shared" si="417"/>
        <v>*</v>
      </c>
      <c r="P2969" s="1">
        <v>47</v>
      </c>
      <c r="Q2969" s="1">
        <f t="shared" si="422"/>
        <v>0.05</v>
      </c>
      <c r="T2969" s="4">
        <v>271.77999999999997</v>
      </c>
      <c r="U2969" s="9">
        <f t="shared" si="418"/>
        <v>0</v>
      </c>
      <c r="V2969" s="4">
        <f t="shared" si="419"/>
        <v>5.7825531914893613</v>
      </c>
      <c r="W2969" s="1" t="s">
        <v>21</v>
      </c>
      <c r="X2969" s="1">
        <v>1.2</v>
      </c>
      <c r="Y2969" s="4">
        <f t="shared" si="420"/>
        <v>272.97999999999996</v>
      </c>
      <c r="Z2969" s="1" t="s">
        <v>22</v>
      </c>
      <c r="AA2969" s="1" t="s">
        <v>28</v>
      </c>
      <c r="AB2969" s="1" t="s">
        <v>29</v>
      </c>
      <c r="AC2969" s="1" t="s">
        <v>30</v>
      </c>
      <c r="AD2969" s="1" t="s">
        <v>31</v>
      </c>
      <c r="AE2969" s="2">
        <v>40324</v>
      </c>
    </row>
    <row r="2970" spans="1:31" x14ac:dyDescent="0.25">
      <c r="A2970">
        <f t="shared" si="421"/>
        <v>2969</v>
      </c>
      <c r="B2970" s="1">
        <v>3778</v>
      </c>
      <c r="C2970" s="2">
        <v>40323</v>
      </c>
      <c r="D2970" s="1" t="s">
        <v>32</v>
      </c>
      <c r="E2970" s="1" t="str">
        <f t="shared" si="414"/>
        <v>***</v>
      </c>
      <c r="F2970" s="1" t="str">
        <f t="shared" si="415"/>
        <v>***</v>
      </c>
      <c r="G2970" s="1" t="str">
        <f t="shared" si="416"/>
        <v>***</v>
      </c>
      <c r="J2970" s="1" t="str">
        <f t="shared" si="417"/>
        <v>***</v>
      </c>
      <c r="P2970" s="1">
        <v>34</v>
      </c>
      <c r="Q2970" s="1">
        <f t="shared" si="422"/>
        <v>0.04</v>
      </c>
      <c r="T2970" s="4">
        <v>268.08999999999997</v>
      </c>
      <c r="U2970" s="9">
        <f t="shared" si="418"/>
        <v>0</v>
      </c>
      <c r="V2970" s="4">
        <f t="shared" si="419"/>
        <v>7.8849999999999989</v>
      </c>
      <c r="W2970" s="1" t="s">
        <v>21</v>
      </c>
      <c r="X2970" s="1">
        <v>2.38</v>
      </c>
      <c r="Y2970" s="4">
        <f t="shared" si="420"/>
        <v>270.46999999999997</v>
      </c>
      <c r="Z2970" s="1" t="s">
        <v>44</v>
      </c>
      <c r="AA2970" s="1" t="s">
        <v>37</v>
      </c>
      <c r="AB2970" s="1" t="s">
        <v>24</v>
      </c>
      <c r="AC2970" s="1" t="s">
        <v>38</v>
      </c>
      <c r="AD2970" s="1" t="s">
        <v>41</v>
      </c>
      <c r="AE2970" s="2">
        <v>40325</v>
      </c>
    </row>
    <row r="2971" spans="1:31" x14ac:dyDescent="0.25">
      <c r="A2971">
        <f t="shared" si="421"/>
        <v>2970</v>
      </c>
      <c r="B2971" s="1">
        <v>35877</v>
      </c>
      <c r="C2971" s="2">
        <v>40323</v>
      </c>
      <c r="D2971" s="1" t="s">
        <v>20</v>
      </c>
      <c r="E2971" s="1" t="str">
        <f t="shared" si="414"/>
        <v>*</v>
      </c>
      <c r="F2971" s="1" t="str">
        <f t="shared" si="415"/>
        <v>**</v>
      </c>
      <c r="G2971" s="1" t="str">
        <f t="shared" si="416"/>
        <v>**</v>
      </c>
      <c r="J2971" s="1" t="str">
        <f t="shared" si="417"/>
        <v>**</v>
      </c>
      <c r="P2971" s="1">
        <v>30</v>
      </c>
      <c r="Q2971" s="1">
        <f t="shared" si="422"/>
        <v>0.04</v>
      </c>
      <c r="T2971" s="4">
        <v>129.71</v>
      </c>
      <c r="U2971" s="9">
        <f t="shared" si="418"/>
        <v>0</v>
      </c>
      <c r="V2971" s="4">
        <f t="shared" si="419"/>
        <v>4.323666666666667</v>
      </c>
      <c r="W2971" s="1" t="s">
        <v>21</v>
      </c>
      <c r="X2971" s="1">
        <v>5.68</v>
      </c>
      <c r="Y2971" s="4">
        <f t="shared" si="420"/>
        <v>135.39000000000001</v>
      </c>
      <c r="Z2971" s="1" t="s">
        <v>22</v>
      </c>
      <c r="AA2971" s="1" t="s">
        <v>28</v>
      </c>
      <c r="AB2971" s="1" t="s">
        <v>29</v>
      </c>
      <c r="AC2971" s="1" t="s">
        <v>40</v>
      </c>
      <c r="AD2971" s="1" t="s">
        <v>19</v>
      </c>
      <c r="AE2971" s="2">
        <v>40326</v>
      </c>
    </row>
    <row r="2972" spans="1:31" x14ac:dyDescent="0.25">
      <c r="A2972">
        <f t="shared" si="421"/>
        <v>2971</v>
      </c>
      <c r="B2972" s="1">
        <v>50278</v>
      </c>
      <c r="C2972" s="2">
        <v>40323</v>
      </c>
      <c r="D2972" s="1" t="s">
        <v>20</v>
      </c>
      <c r="E2972" s="1" t="str">
        <f t="shared" si="414"/>
        <v>*</v>
      </c>
      <c r="F2972" s="1" t="str">
        <f t="shared" si="415"/>
        <v>**</v>
      </c>
      <c r="G2972" s="1" t="str">
        <f t="shared" si="416"/>
        <v>**</v>
      </c>
      <c r="J2972" s="1" t="str">
        <f t="shared" si="417"/>
        <v>**</v>
      </c>
      <c r="P2972" s="1">
        <v>2</v>
      </c>
      <c r="Q2972" s="1">
        <f t="shared" si="422"/>
        <v>0.01</v>
      </c>
      <c r="T2972" s="4">
        <v>51.21</v>
      </c>
      <c r="U2972" s="9">
        <f t="shared" si="418"/>
        <v>0</v>
      </c>
      <c r="V2972" s="4">
        <f t="shared" si="419"/>
        <v>25.605</v>
      </c>
      <c r="W2972" s="1" t="s">
        <v>21</v>
      </c>
      <c r="X2972" s="1">
        <v>8.83</v>
      </c>
      <c r="Y2972" s="4">
        <f t="shared" si="420"/>
        <v>60.04</v>
      </c>
      <c r="Z2972" s="1" t="s">
        <v>39</v>
      </c>
      <c r="AA2972" s="1" t="s">
        <v>28</v>
      </c>
      <c r="AB2972" s="1" t="s">
        <v>29</v>
      </c>
      <c r="AC2972" s="1" t="s">
        <v>43</v>
      </c>
      <c r="AD2972" s="1" t="s">
        <v>19</v>
      </c>
      <c r="AE2972" s="2">
        <v>40323</v>
      </c>
    </row>
    <row r="2973" spans="1:31" x14ac:dyDescent="0.25">
      <c r="A2973">
        <f t="shared" si="421"/>
        <v>2972</v>
      </c>
      <c r="B2973" s="1">
        <v>3778</v>
      </c>
      <c r="C2973" s="2">
        <v>40323</v>
      </c>
      <c r="D2973" s="1" t="s">
        <v>32</v>
      </c>
      <c r="E2973" s="1" t="str">
        <f t="shared" si="414"/>
        <v>***</v>
      </c>
      <c r="F2973" s="1" t="str">
        <f t="shared" si="415"/>
        <v>***</v>
      </c>
      <c r="G2973" s="1" t="str">
        <f t="shared" si="416"/>
        <v>***</v>
      </c>
      <c r="J2973" s="1" t="str">
        <f t="shared" si="417"/>
        <v>***</v>
      </c>
      <c r="P2973" s="1">
        <v>3</v>
      </c>
      <c r="Q2973" s="1">
        <f t="shared" si="422"/>
        <v>0.01</v>
      </c>
      <c r="T2973" s="4">
        <v>26.53</v>
      </c>
      <c r="U2973" s="9">
        <f t="shared" si="418"/>
        <v>0</v>
      </c>
      <c r="V2973" s="4">
        <f t="shared" si="419"/>
        <v>8.8433333333333337</v>
      </c>
      <c r="W2973" s="1" t="s">
        <v>21</v>
      </c>
      <c r="X2973" s="1">
        <v>6.92</v>
      </c>
      <c r="Y2973" s="4">
        <f t="shared" si="420"/>
        <v>33.450000000000003</v>
      </c>
      <c r="Z2973" s="1" t="s">
        <v>44</v>
      </c>
      <c r="AA2973" s="1" t="s">
        <v>37</v>
      </c>
      <c r="AB2973" s="1" t="s">
        <v>29</v>
      </c>
      <c r="AC2973" s="1" t="s">
        <v>40</v>
      </c>
      <c r="AD2973" s="1" t="s">
        <v>19</v>
      </c>
      <c r="AE2973" s="2">
        <v>40324</v>
      </c>
    </row>
    <row r="2974" spans="1:31" x14ac:dyDescent="0.25">
      <c r="A2974">
        <f t="shared" si="421"/>
        <v>2973</v>
      </c>
      <c r="B2974" s="1">
        <v>48294</v>
      </c>
      <c r="C2974" s="2">
        <v>40324</v>
      </c>
      <c r="D2974" s="1" t="s">
        <v>20</v>
      </c>
      <c r="E2974" s="1" t="str">
        <f t="shared" si="414"/>
        <v>*</v>
      </c>
      <c r="F2974" s="1" t="str">
        <f t="shared" si="415"/>
        <v>**</v>
      </c>
      <c r="G2974" s="1" t="str">
        <f t="shared" si="416"/>
        <v>**</v>
      </c>
      <c r="J2974" s="1" t="str">
        <f t="shared" si="417"/>
        <v>**</v>
      </c>
      <c r="P2974" s="1">
        <v>43</v>
      </c>
      <c r="Q2974" s="1">
        <f t="shared" si="422"/>
        <v>0.05</v>
      </c>
      <c r="T2974" s="4">
        <v>4072.01</v>
      </c>
      <c r="U2974" s="9">
        <f t="shared" si="418"/>
        <v>1</v>
      </c>
      <c r="V2974" s="4">
        <f t="shared" si="419"/>
        <v>94.697906976744193</v>
      </c>
      <c r="W2974" s="1" t="s">
        <v>21</v>
      </c>
      <c r="X2974" s="1">
        <v>0.99</v>
      </c>
      <c r="Y2974" s="4">
        <f t="shared" si="420"/>
        <v>4073</v>
      </c>
      <c r="Z2974" s="1" t="s">
        <v>15</v>
      </c>
      <c r="AA2974" s="1" t="s">
        <v>37</v>
      </c>
      <c r="AB2974" s="1" t="s">
        <v>29</v>
      </c>
      <c r="AC2974" s="1" t="s">
        <v>63</v>
      </c>
      <c r="AD2974" s="1" t="s">
        <v>19</v>
      </c>
      <c r="AE2974" s="2">
        <v>40324</v>
      </c>
    </row>
    <row r="2975" spans="1:31" x14ac:dyDescent="0.25">
      <c r="A2975">
        <f t="shared" si="421"/>
        <v>2974</v>
      </c>
      <c r="B2975" s="1">
        <v>7429</v>
      </c>
      <c r="C2975" s="2">
        <v>40324</v>
      </c>
      <c r="D2975" s="1" t="s">
        <v>27</v>
      </c>
      <c r="E2975" s="1" t="str">
        <f t="shared" si="414"/>
        <v>*</v>
      </c>
      <c r="F2975" s="1" t="str">
        <f t="shared" si="415"/>
        <v>*</v>
      </c>
      <c r="G2975" s="1" t="str">
        <f t="shared" si="416"/>
        <v>*</v>
      </c>
      <c r="J2975" s="1" t="str">
        <f t="shared" si="417"/>
        <v>*</v>
      </c>
      <c r="P2975" s="1">
        <v>33</v>
      </c>
      <c r="Q2975" s="1">
        <f t="shared" si="422"/>
        <v>0.04</v>
      </c>
      <c r="T2975" s="4">
        <v>1379.34</v>
      </c>
      <c r="U2975" s="9">
        <f t="shared" si="418"/>
        <v>1</v>
      </c>
      <c r="V2975" s="4">
        <f t="shared" si="419"/>
        <v>41.798181818181817</v>
      </c>
      <c r="W2975" s="1" t="s">
        <v>21</v>
      </c>
      <c r="X2975" s="1">
        <v>19.989999999999998</v>
      </c>
      <c r="Y2975" s="4">
        <f t="shared" si="420"/>
        <v>1399.33</v>
      </c>
      <c r="Z2975" s="1" t="s">
        <v>22</v>
      </c>
      <c r="AA2975" s="1" t="s">
        <v>37</v>
      </c>
      <c r="AB2975" s="1" t="s">
        <v>24</v>
      </c>
      <c r="AC2975" s="1" t="s">
        <v>38</v>
      </c>
      <c r="AD2975" s="1" t="s">
        <v>19</v>
      </c>
      <c r="AE2975" s="2">
        <v>40325</v>
      </c>
    </row>
    <row r="2976" spans="1:31" x14ac:dyDescent="0.25">
      <c r="A2976">
        <f t="shared" si="421"/>
        <v>2975</v>
      </c>
      <c r="B2976" s="1">
        <v>43526</v>
      </c>
      <c r="C2976" s="2">
        <v>40324</v>
      </c>
      <c r="D2976" s="1" t="s">
        <v>20</v>
      </c>
      <c r="E2976" s="1" t="str">
        <f t="shared" si="414"/>
        <v>*</v>
      </c>
      <c r="F2976" s="1" t="str">
        <f t="shared" si="415"/>
        <v>**</v>
      </c>
      <c r="G2976" s="1" t="str">
        <f t="shared" si="416"/>
        <v>**</v>
      </c>
      <c r="J2976" s="1" t="str">
        <f t="shared" si="417"/>
        <v>**</v>
      </c>
      <c r="P2976" s="1">
        <v>49</v>
      </c>
      <c r="Q2976" s="1">
        <f t="shared" si="422"/>
        <v>0.05</v>
      </c>
      <c r="T2976" s="4">
        <v>561.05999999999995</v>
      </c>
      <c r="U2976" s="9">
        <f t="shared" si="418"/>
        <v>0</v>
      </c>
      <c r="V2976" s="4">
        <f t="shared" si="419"/>
        <v>11.450204081632652</v>
      </c>
      <c r="W2976" s="1" t="s">
        <v>21</v>
      </c>
      <c r="X2976" s="1">
        <v>6.97</v>
      </c>
      <c r="Y2976" s="4">
        <f t="shared" si="420"/>
        <v>568.03</v>
      </c>
      <c r="Z2976" s="1" t="s">
        <v>44</v>
      </c>
      <c r="AA2976" s="1" t="s">
        <v>16</v>
      </c>
      <c r="AB2976" s="1" t="s">
        <v>29</v>
      </c>
      <c r="AC2976" s="1" t="s">
        <v>57</v>
      </c>
      <c r="AD2976" s="1" t="s">
        <v>19</v>
      </c>
      <c r="AE2976" s="2">
        <v>40324</v>
      </c>
    </row>
    <row r="2977" spans="1:31" x14ac:dyDescent="0.25">
      <c r="A2977">
        <f t="shared" si="421"/>
        <v>2976</v>
      </c>
      <c r="B2977" s="1">
        <v>43526</v>
      </c>
      <c r="C2977" s="2">
        <v>40324</v>
      </c>
      <c r="D2977" s="1" t="s">
        <v>20</v>
      </c>
      <c r="E2977" s="1" t="str">
        <f t="shared" si="414"/>
        <v>*</v>
      </c>
      <c r="F2977" s="1" t="str">
        <f t="shared" si="415"/>
        <v>**</v>
      </c>
      <c r="G2977" s="1" t="str">
        <f t="shared" si="416"/>
        <v>**</v>
      </c>
      <c r="J2977" s="1" t="str">
        <f t="shared" si="417"/>
        <v>**</v>
      </c>
      <c r="P2977" s="1">
        <v>19</v>
      </c>
      <c r="Q2977" s="1">
        <f t="shared" si="422"/>
        <v>0.02</v>
      </c>
      <c r="T2977" s="4">
        <v>320.02999999999997</v>
      </c>
      <c r="U2977" s="9">
        <f t="shared" si="418"/>
        <v>0</v>
      </c>
      <c r="V2977" s="4">
        <f t="shared" si="419"/>
        <v>16.843684210526316</v>
      </c>
      <c r="W2977" s="1" t="s">
        <v>21</v>
      </c>
      <c r="X2977" s="1">
        <v>8.7799999999999994</v>
      </c>
      <c r="Y2977" s="4">
        <f t="shared" si="420"/>
        <v>328.80999999999995</v>
      </c>
      <c r="Z2977" s="1" t="s">
        <v>44</v>
      </c>
      <c r="AA2977" s="1" t="s">
        <v>16</v>
      </c>
      <c r="AB2977" s="1" t="s">
        <v>29</v>
      </c>
      <c r="AC2977" s="1" t="s">
        <v>55</v>
      </c>
      <c r="AD2977" s="1" t="s">
        <v>19</v>
      </c>
      <c r="AE2977" s="2">
        <v>40325</v>
      </c>
    </row>
    <row r="2978" spans="1:31" x14ac:dyDescent="0.25">
      <c r="A2978">
        <f t="shared" si="421"/>
        <v>2977</v>
      </c>
      <c r="B2978" s="1">
        <v>24902</v>
      </c>
      <c r="C2978" s="2">
        <v>40324</v>
      </c>
      <c r="D2978" s="1" t="s">
        <v>20</v>
      </c>
      <c r="E2978" s="1" t="str">
        <f t="shared" si="414"/>
        <v>*</v>
      </c>
      <c r="F2978" s="1" t="str">
        <f t="shared" si="415"/>
        <v>**</v>
      </c>
      <c r="G2978" s="1" t="str">
        <f t="shared" si="416"/>
        <v>**</v>
      </c>
      <c r="J2978" s="1" t="str">
        <f t="shared" si="417"/>
        <v>**</v>
      </c>
      <c r="P2978" s="1">
        <v>43</v>
      </c>
      <c r="Q2978" s="1">
        <f t="shared" si="422"/>
        <v>0.05</v>
      </c>
      <c r="T2978" s="4">
        <v>224.58</v>
      </c>
      <c r="U2978" s="9">
        <f t="shared" si="418"/>
        <v>0</v>
      </c>
      <c r="V2978" s="4">
        <f t="shared" si="419"/>
        <v>5.2227906976744185</v>
      </c>
      <c r="W2978" s="1" t="s">
        <v>21</v>
      </c>
      <c r="X2978" s="1">
        <v>2.04</v>
      </c>
      <c r="Y2978" s="4">
        <f t="shared" si="420"/>
        <v>226.62</v>
      </c>
      <c r="Z2978" s="1" t="s">
        <v>51</v>
      </c>
      <c r="AA2978" s="1" t="s">
        <v>16</v>
      </c>
      <c r="AB2978" s="1" t="s">
        <v>29</v>
      </c>
      <c r="AC2978" s="1" t="s">
        <v>40</v>
      </c>
      <c r="AD2978" s="1" t="s">
        <v>31</v>
      </c>
      <c r="AE2978" s="2">
        <v>40326</v>
      </c>
    </row>
    <row r="2979" spans="1:31" x14ac:dyDescent="0.25">
      <c r="A2979">
        <f t="shared" si="421"/>
        <v>2978</v>
      </c>
      <c r="B2979" s="1">
        <v>17859</v>
      </c>
      <c r="C2979" s="2">
        <v>40324</v>
      </c>
      <c r="D2979" s="1" t="s">
        <v>32</v>
      </c>
      <c r="E2979" s="1" t="str">
        <f t="shared" si="414"/>
        <v>***</v>
      </c>
      <c r="F2979" s="1" t="str">
        <f t="shared" si="415"/>
        <v>***</v>
      </c>
      <c r="G2979" s="1" t="str">
        <f t="shared" si="416"/>
        <v>***</v>
      </c>
      <c r="J2979" s="1" t="str">
        <f t="shared" si="417"/>
        <v>***</v>
      </c>
      <c r="P2979" s="1">
        <v>7</v>
      </c>
      <c r="Q2979" s="1">
        <f t="shared" si="422"/>
        <v>0.01</v>
      </c>
      <c r="T2979" s="4">
        <v>182.89</v>
      </c>
      <c r="U2979" s="9">
        <f t="shared" si="418"/>
        <v>0</v>
      </c>
      <c r="V2979" s="4">
        <f t="shared" si="419"/>
        <v>26.127142857142854</v>
      </c>
      <c r="W2979" s="1" t="s">
        <v>21</v>
      </c>
      <c r="X2979" s="1">
        <v>4</v>
      </c>
      <c r="Y2979" s="4">
        <f t="shared" si="420"/>
        <v>186.89</v>
      </c>
      <c r="Z2979" s="1" t="s">
        <v>49</v>
      </c>
      <c r="AA2979" s="1" t="s">
        <v>16</v>
      </c>
      <c r="AB2979" s="1" t="s">
        <v>24</v>
      </c>
      <c r="AC2979" s="1" t="s">
        <v>38</v>
      </c>
      <c r="AD2979" s="1" t="s">
        <v>19</v>
      </c>
      <c r="AE2979" s="2">
        <v>40326</v>
      </c>
    </row>
    <row r="2980" spans="1:31" x14ac:dyDescent="0.25">
      <c r="A2980">
        <f t="shared" si="421"/>
        <v>2979</v>
      </c>
      <c r="B2980" s="1">
        <v>7429</v>
      </c>
      <c r="C2980" s="2">
        <v>40324</v>
      </c>
      <c r="D2980" s="1" t="s">
        <v>27</v>
      </c>
      <c r="E2980" s="1" t="str">
        <f t="shared" si="414"/>
        <v>*</v>
      </c>
      <c r="F2980" s="1" t="str">
        <f t="shared" si="415"/>
        <v>*</v>
      </c>
      <c r="G2980" s="1" t="str">
        <f t="shared" si="416"/>
        <v>*</v>
      </c>
      <c r="J2980" s="1" t="str">
        <f t="shared" si="417"/>
        <v>*</v>
      </c>
      <c r="P2980" s="1">
        <v>6</v>
      </c>
      <c r="Q2980" s="1">
        <f t="shared" si="422"/>
        <v>0.01</v>
      </c>
      <c r="T2980" s="4">
        <v>168.25</v>
      </c>
      <c r="U2980" s="9">
        <f t="shared" si="418"/>
        <v>0</v>
      </c>
      <c r="V2980" s="4">
        <f t="shared" si="419"/>
        <v>28.041666666666668</v>
      </c>
      <c r="W2980" s="1" t="s">
        <v>14</v>
      </c>
      <c r="X2980" s="1">
        <v>6.93</v>
      </c>
      <c r="Y2980" s="4">
        <f t="shared" si="420"/>
        <v>175.18</v>
      </c>
      <c r="Z2980" s="1" t="s">
        <v>22</v>
      </c>
      <c r="AA2980" s="1" t="s">
        <v>37</v>
      </c>
      <c r="AB2980" s="1" t="s">
        <v>17</v>
      </c>
      <c r="AC2980" s="1" t="s">
        <v>18</v>
      </c>
      <c r="AD2980" s="1" t="s">
        <v>19</v>
      </c>
      <c r="AE2980" s="2">
        <v>40325</v>
      </c>
    </row>
    <row r="2981" spans="1:31" x14ac:dyDescent="0.25">
      <c r="A2981">
        <f t="shared" si="421"/>
        <v>2980</v>
      </c>
      <c r="B2981" s="1">
        <v>14978</v>
      </c>
      <c r="C2981" s="2">
        <v>40325</v>
      </c>
      <c r="D2981" s="1" t="s">
        <v>32</v>
      </c>
      <c r="E2981" s="1" t="str">
        <f t="shared" si="414"/>
        <v>***</v>
      </c>
      <c r="F2981" s="1" t="str">
        <f t="shared" si="415"/>
        <v>***</v>
      </c>
      <c r="G2981" s="1" t="str">
        <f t="shared" si="416"/>
        <v>***</v>
      </c>
      <c r="J2981" s="1" t="str">
        <f t="shared" si="417"/>
        <v>***</v>
      </c>
      <c r="P2981" s="1">
        <v>14</v>
      </c>
      <c r="Q2981" s="1">
        <f t="shared" si="422"/>
        <v>0.02</v>
      </c>
      <c r="T2981" s="4">
        <v>12043.88</v>
      </c>
      <c r="U2981" s="9">
        <f t="shared" si="418"/>
        <v>1</v>
      </c>
      <c r="V2981" s="4">
        <f t="shared" si="419"/>
        <v>860.27714285714285</v>
      </c>
      <c r="W2981" s="1" t="s">
        <v>33</v>
      </c>
      <c r="X2981" s="1">
        <v>44.55</v>
      </c>
      <c r="Y2981" s="4">
        <f t="shared" si="420"/>
        <v>12088.429999999998</v>
      </c>
      <c r="Z2981" s="1" t="s">
        <v>49</v>
      </c>
      <c r="AA2981" s="1" t="s">
        <v>28</v>
      </c>
      <c r="AB2981" s="1" t="s">
        <v>17</v>
      </c>
      <c r="AC2981" s="1" t="s">
        <v>62</v>
      </c>
      <c r="AD2981" s="1" t="s">
        <v>59</v>
      </c>
      <c r="AE2981" s="2">
        <v>40326</v>
      </c>
    </row>
    <row r="2982" spans="1:31" x14ac:dyDescent="0.25">
      <c r="A2982">
        <f t="shared" si="421"/>
        <v>2981</v>
      </c>
      <c r="B2982" s="1">
        <v>7904</v>
      </c>
      <c r="C2982" s="2">
        <v>40325</v>
      </c>
      <c r="D2982" s="1" t="s">
        <v>13</v>
      </c>
      <c r="E2982" s="1" t="str">
        <f t="shared" si="414"/>
        <v>*</v>
      </c>
      <c r="F2982" s="1" t="str">
        <f t="shared" si="415"/>
        <v>*</v>
      </c>
      <c r="G2982" s="1" t="str">
        <f t="shared" si="416"/>
        <v>*</v>
      </c>
      <c r="J2982" s="1" t="str">
        <f t="shared" si="417"/>
        <v>*</v>
      </c>
      <c r="P2982" s="1">
        <v>47</v>
      </c>
      <c r="Q2982" s="1">
        <f t="shared" si="422"/>
        <v>0.05</v>
      </c>
      <c r="T2982" s="4">
        <v>298.3</v>
      </c>
      <c r="U2982" s="9">
        <f t="shared" si="418"/>
        <v>0</v>
      </c>
      <c r="V2982" s="4">
        <f t="shared" si="419"/>
        <v>6.3468085106382981</v>
      </c>
      <c r="W2982" s="1" t="s">
        <v>14</v>
      </c>
      <c r="X2982" s="1">
        <v>0.5</v>
      </c>
      <c r="Y2982" s="4">
        <f t="shared" si="420"/>
        <v>298.8</v>
      </c>
      <c r="Z2982" s="1" t="s">
        <v>46</v>
      </c>
      <c r="AA2982" s="1" t="s">
        <v>28</v>
      </c>
      <c r="AB2982" s="1" t="s">
        <v>29</v>
      </c>
      <c r="AC2982" s="1" t="s">
        <v>58</v>
      </c>
      <c r="AD2982" s="1" t="s">
        <v>19</v>
      </c>
      <c r="AE2982" s="2">
        <v>40334</v>
      </c>
    </row>
    <row r="2983" spans="1:31" x14ac:dyDescent="0.25">
      <c r="A2983">
        <f t="shared" si="421"/>
        <v>2982</v>
      </c>
      <c r="B2983" s="1">
        <v>14978</v>
      </c>
      <c r="C2983" s="2">
        <v>40325</v>
      </c>
      <c r="D2983" s="1" t="s">
        <v>32</v>
      </c>
      <c r="E2983" s="1" t="str">
        <f t="shared" si="414"/>
        <v>***</v>
      </c>
      <c r="F2983" s="1" t="str">
        <f t="shared" si="415"/>
        <v>***</v>
      </c>
      <c r="G2983" s="1" t="str">
        <f t="shared" si="416"/>
        <v>***</v>
      </c>
      <c r="J2983" s="1" t="str">
        <f t="shared" si="417"/>
        <v>***</v>
      </c>
      <c r="P2983" s="1">
        <v>14</v>
      </c>
      <c r="Q2983" s="1">
        <f t="shared" si="422"/>
        <v>0.02</v>
      </c>
      <c r="T2983" s="4">
        <v>195.12</v>
      </c>
      <c r="U2983" s="9">
        <f t="shared" si="418"/>
        <v>0</v>
      </c>
      <c r="V2983" s="4">
        <f t="shared" si="419"/>
        <v>13.937142857142858</v>
      </c>
      <c r="W2983" s="1" t="s">
        <v>21</v>
      </c>
      <c r="X2983" s="1">
        <v>4.51</v>
      </c>
      <c r="Y2983" s="4">
        <f t="shared" si="420"/>
        <v>199.63</v>
      </c>
      <c r="Z2983" s="1" t="s">
        <v>49</v>
      </c>
      <c r="AA2983" s="1" t="s">
        <v>28</v>
      </c>
      <c r="AB2983" s="1" t="s">
        <v>29</v>
      </c>
      <c r="AC2983" s="1" t="s">
        <v>55</v>
      </c>
      <c r="AD2983" s="1" t="s">
        <v>19</v>
      </c>
      <c r="AE2983" s="2">
        <v>40326</v>
      </c>
    </row>
    <row r="2984" spans="1:31" x14ac:dyDescent="0.25">
      <c r="A2984">
        <f t="shared" si="421"/>
        <v>2983</v>
      </c>
      <c r="B2984" s="1">
        <v>35940</v>
      </c>
      <c r="C2984" s="2">
        <v>40325</v>
      </c>
      <c r="D2984" s="1" t="s">
        <v>32</v>
      </c>
      <c r="E2984" s="1" t="str">
        <f t="shared" si="414"/>
        <v>***</v>
      </c>
      <c r="F2984" s="1" t="str">
        <f t="shared" si="415"/>
        <v>***</v>
      </c>
      <c r="G2984" s="1" t="str">
        <f t="shared" si="416"/>
        <v>***</v>
      </c>
      <c r="J2984" s="1" t="str">
        <f t="shared" si="417"/>
        <v>***</v>
      </c>
      <c r="P2984" s="1">
        <v>47</v>
      </c>
      <c r="Q2984" s="1">
        <f t="shared" si="422"/>
        <v>0.05</v>
      </c>
      <c r="T2984" s="4">
        <v>136.63</v>
      </c>
      <c r="U2984" s="9">
        <f t="shared" si="418"/>
        <v>0</v>
      </c>
      <c r="V2984" s="4">
        <f t="shared" si="419"/>
        <v>2.9070212765957444</v>
      </c>
      <c r="W2984" s="1" t="s">
        <v>21</v>
      </c>
      <c r="X2984" s="1">
        <v>5.33</v>
      </c>
      <c r="Y2984" s="4">
        <f t="shared" si="420"/>
        <v>141.96</v>
      </c>
      <c r="Z2984" s="1" t="s">
        <v>54</v>
      </c>
      <c r="AA2984" s="1" t="s">
        <v>16</v>
      </c>
      <c r="AB2984" s="1" t="s">
        <v>29</v>
      </c>
      <c r="AC2984" s="1" t="s">
        <v>58</v>
      </c>
      <c r="AD2984" s="1" t="s">
        <v>19</v>
      </c>
      <c r="AE2984" s="2">
        <v>40328</v>
      </c>
    </row>
    <row r="2985" spans="1:31" x14ac:dyDescent="0.25">
      <c r="A2985">
        <f t="shared" si="421"/>
        <v>2984</v>
      </c>
      <c r="B2985" s="1">
        <v>57190</v>
      </c>
      <c r="C2985" s="2">
        <v>40326</v>
      </c>
      <c r="D2985" s="1" t="s">
        <v>36</v>
      </c>
      <c r="E2985" s="1" t="str">
        <f t="shared" si="414"/>
        <v>*</v>
      </c>
      <c r="F2985" s="1" t="str">
        <f t="shared" si="415"/>
        <v>*</v>
      </c>
      <c r="G2985" s="1" t="str">
        <f t="shared" si="416"/>
        <v>*</v>
      </c>
      <c r="J2985" s="1" t="str">
        <f t="shared" si="417"/>
        <v>*</v>
      </c>
      <c r="P2985" s="1">
        <v>48</v>
      </c>
      <c r="Q2985" s="1">
        <f t="shared" si="422"/>
        <v>0.05</v>
      </c>
      <c r="T2985" s="4">
        <v>2052.83</v>
      </c>
      <c r="U2985" s="9">
        <f t="shared" si="418"/>
        <v>1</v>
      </c>
      <c r="V2985" s="4">
        <f t="shared" si="419"/>
        <v>42.767291666666665</v>
      </c>
      <c r="W2985" s="1" t="s">
        <v>21</v>
      </c>
      <c r="X2985" s="1">
        <v>8.9700000000000006</v>
      </c>
      <c r="Y2985" s="4">
        <f t="shared" si="420"/>
        <v>2061.7999999999997</v>
      </c>
      <c r="Z2985" s="1" t="s">
        <v>15</v>
      </c>
      <c r="AA2985" s="1" t="s">
        <v>23</v>
      </c>
      <c r="AB2985" s="1" t="s">
        <v>24</v>
      </c>
      <c r="AC2985" s="1" t="s">
        <v>56</v>
      </c>
      <c r="AD2985" s="1" t="s">
        <v>19</v>
      </c>
      <c r="AE2985" s="2">
        <v>40326</v>
      </c>
    </row>
    <row r="2986" spans="1:31" x14ac:dyDescent="0.25">
      <c r="A2986">
        <f t="shared" si="421"/>
        <v>2985</v>
      </c>
      <c r="B2986" s="1">
        <v>38657</v>
      </c>
      <c r="C2986" s="2">
        <v>40326</v>
      </c>
      <c r="D2986" s="1" t="s">
        <v>27</v>
      </c>
      <c r="E2986" s="1" t="str">
        <f t="shared" si="414"/>
        <v>*</v>
      </c>
      <c r="F2986" s="1" t="str">
        <f t="shared" si="415"/>
        <v>*</v>
      </c>
      <c r="G2986" s="1" t="str">
        <f t="shared" si="416"/>
        <v>*</v>
      </c>
      <c r="J2986" s="1" t="str">
        <f t="shared" si="417"/>
        <v>*</v>
      </c>
      <c r="P2986" s="1">
        <v>38</v>
      </c>
      <c r="Q2986" s="1">
        <f t="shared" si="422"/>
        <v>0.04</v>
      </c>
      <c r="T2986" s="4">
        <v>1279.25</v>
      </c>
      <c r="U2986" s="9">
        <f t="shared" si="418"/>
        <v>1</v>
      </c>
      <c r="V2986" s="4">
        <f t="shared" si="419"/>
        <v>33.664473684210527</v>
      </c>
      <c r="W2986" s="1" t="s">
        <v>21</v>
      </c>
      <c r="X2986" s="1">
        <v>1.99</v>
      </c>
      <c r="Y2986" s="4">
        <f t="shared" si="420"/>
        <v>1281.24</v>
      </c>
      <c r="Z2986" s="1" t="s">
        <v>15</v>
      </c>
      <c r="AA2986" s="1" t="s">
        <v>16</v>
      </c>
      <c r="AB2986" s="1" t="s">
        <v>24</v>
      </c>
      <c r="AC2986" s="1" t="s">
        <v>38</v>
      </c>
      <c r="AD2986" s="1" t="s">
        <v>41</v>
      </c>
      <c r="AE2986" s="2">
        <v>40327</v>
      </c>
    </row>
    <row r="2987" spans="1:31" x14ac:dyDescent="0.25">
      <c r="A2987">
        <f t="shared" si="421"/>
        <v>2986</v>
      </c>
      <c r="B2987" s="1">
        <v>59584</v>
      </c>
      <c r="C2987" s="2">
        <v>40326</v>
      </c>
      <c r="D2987" s="1" t="s">
        <v>36</v>
      </c>
      <c r="E2987" s="1" t="str">
        <f t="shared" si="414"/>
        <v>*</v>
      </c>
      <c r="F2987" s="1" t="str">
        <f t="shared" si="415"/>
        <v>*</v>
      </c>
      <c r="G2987" s="1" t="str">
        <f t="shared" si="416"/>
        <v>*</v>
      </c>
      <c r="J2987" s="1" t="str">
        <f t="shared" si="417"/>
        <v>*</v>
      </c>
      <c r="P2987" s="1">
        <v>7</v>
      </c>
      <c r="Q2987" s="1">
        <f t="shared" si="422"/>
        <v>0.01</v>
      </c>
      <c r="T2987" s="4">
        <v>1120.27</v>
      </c>
      <c r="U2987" s="9">
        <f t="shared" si="418"/>
        <v>1</v>
      </c>
      <c r="V2987" s="4">
        <f t="shared" si="419"/>
        <v>160.03857142857143</v>
      </c>
      <c r="W2987" s="1" t="s">
        <v>21</v>
      </c>
      <c r="X2987" s="1">
        <v>13.99</v>
      </c>
      <c r="Y2987" s="4">
        <f t="shared" si="420"/>
        <v>1134.26</v>
      </c>
      <c r="Z2987" s="1" t="s">
        <v>15</v>
      </c>
      <c r="AA2987" s="1" t="s">
        <v>16</v>
      </c>
      <c r="AB2987" s="1" t="s">
        <v>24</v>
      </c>
      <c r="AC2987" s="1" t="s">
        <v>56</v>
      </c>
      <c r="AD2987" s="1" t="s">
        <v>26</v>
      </c>
      <c r="AE2987" s="2">
        <v>40326</v>
      </c>
    </row>
    <row r="2988" spans="1:31" x14ac:dyDescent="0.25">
      <c r="A2988">
        <f t="shared" si="421"/>
        <v>2987</v>
      </c>
      <c r="B2988" s="1">
        <v>57190</v>
      </c>
      <c r="C2988" s="2">
        <v>40326</v>
      </c>
      <c r="D2988" s="1" t="s">
        <v>36</v>
      </c>
      <c r="E2988" s="1" t="str">
        <f t="shared" si="414"/>
        <v>*</v>
      </c>
      <c r="F2988" s="1" t="str">
        <f t="shared" si="415"/>
        <v>*</v>
      </c>
      <c r="G2988" s="1" t="str">
        <f t="shared" si="416"/>
        <v>*</v>
      </c>
      <c r="J2988" s="1" t="str">
        <f t="shared" si="417"/>
        <v>*</v>
      </c>
      <c r="P2988" s="1">
        <v>36</v>
      </c>
      <c r="Q2988" s="1">
        <f t="shared" si="422"/>
        <v>0.04</v>
      </c>
      <c r="T2988" s="4">
        <v>620.45000000000005</v>
      </c>
      <c r="U2988" s="9">
        <f t="shared" si="418"/>
        <v>0</v>
      </c>
      <c r="V2988" s="4">
        <f t="shared" si="419"/>
        <v>17.234722222222224</v>
      </c>
      <c r="W2988" s="1" t="s">
        <v>21</v>
      </c>
      <c r="X2988" s="1">
        <v>1.99</v>
      </c>
      <c r="Y2988" s="4">
        <f t="shared" si="420"/>
        <v>622.44000000000005</v>
      </c>
      <c r="Z2988" s="1" t="s">
        <v>15</v>
      </c>
      <c r="AA2988" s="1" t="s">
        <v>23</v>
      </c>
      <c r="AB2988" s="1" t="s">
        <v>24</v>
      </c>
      <c r="AC2988" s="1" t="s">
        <v>38</v>
      </c>
      <c r="AD2988" s="1" t="s">
        <v>41</v>
      </c>
      <c r="AE2988" s="2">
        <v>40327</v>
      </c>
    </row>
    <row r="2989" spans="1:31" x14ac:dyDescent="0.25">
      <c r="A2989">
        <f t="shared" si="421"/>
        <v>2988</v>
      </c>
      <c r="B2989" s="1">
        <v>59584</v>
      </c>
      <c r="C2989" s="2">
        <v>40326</v>
      </c>
      <c r="D2989" s="1" t="s">
        <v>36</v>
      </c>
      <c r="E2989" s="1" t="str">
        <f t="shared" si="414"/>
        <v>*</v>
      </c>
      <c r="F2989" s="1" t="str">
        <f t="shared" si="415"/>
        <v>*</v>
      </c>
      <c r="G2989" s="1" t="str">
        <f t="shared" si="416"/>
        <v>*</v>
      </c>
      <c r="J2989" s="1" t="str">
        <f t="shared" si="417"/>
        <v>*</v>
      </c>
      <c r="P2989" s="1">
        <v>3</v>
      </c>
      <c r="Q2989" s="1">
        <f t="shared" si="422"/>
        <v>0.01</v>
      </c>
      <c r="T2989" s="4">
        <v>336.84</v>
      </c>
      <c r="U2989" s="9">
        <f t="shared" si="418"/>
        <v>0</v>
      </c>
      <c r="V2989" s="4">
        <f t="shared" si="419"/>
        <v>112.27999999999999</v>
      </c>
      <c r="W2989" s="1" t="s">
        <v>33</v>
      </c>
      <c r="X2989" s="1">
        <v>35.840000000000003</v>
      </c>
      <c r="Y2989" s="4">
        <f t="shared" si="420"/>
        <v>372.67999999999995</v>
      </c>
      <c r="Z2989" s="1" t="s">
        <v>15</v>
      </c>
      <c r="AA2989" s="1" t="s">
        <v>16</v>
      </c>
      <c r="AB2989" s="1" t="s">
        <v>17</v>
      </c>
      <c r="AC2989" s="1" t="s">
        <v>62</v>
      </c>
      <c r="AD2989" s="1" t="s">
        <v>59</v>
      </c>
      <c r="AE2989" s="2">
        <v>40327</v>
      </c>
    </row>
    <row r="2990" spans="1:31" x14ac:dyDescent="0.25">
      <c r="A2990">
        <f t="shared" si="421"/>
        <v>2989</v>
      </c>
      <c r="B2990" s="1">
        <v>4195</v>
      </c>
      <c r="C2990" s="2">
        <v>40326</v>
      </c>
      <c r="D2990" s="1" t="s">
        <v>27</v>
      </c>
      <c r="E2990" s="1" t="str">
        <f t="shared" si="414"/>
        <v>*</v>
      </c>
      <c r="F2990" s="1" t="str">
        <f t="shared" si="415"/>
        <v>*</v>
      </c>
      <c r="G2990" s="1" t="str">
        <f t="shared" si="416"/>
        <v>*</v>
      </c>
      <c r="J2990" s="1" t="str">
        <f t="shared" si="417"/>
        <v>*</v>
      </c>
      <c r="P2990" s="1">
        <v>30</v>
      </c>
      <c r="Q2990" s="1">
        <f t="shared" si="422"/>
        <v>0.04</v>
      </c>
      <c r="T2990" s="4">
        <v>255.74</v>
      </c>
      <c r="U2990" s="9">
        <f t="shared" si="418"/>
        <v>0</v>
      </c>
      <c r="V2990" s="4">
        <f t="shared" si="419"/>
        <v>8.5246666666666666</v>
      </c>
      <c r="W2990" s="1" t="s">
        <v>21</v>
      </c>
      <c r="X2990" s="1">
        <v>1.99</v>
      </c>
      <c r="Y2990" s="4">
        <f t="shared" si="420"/>
        <v>257.73</v>
      </c>
      <c r="Z2990" s="1" t="s">
        <v>15</v>
      </c>
      <c r="AA2990" s="1" t="s">
        <v>28</v>
      </c>
      <c r="AB2990" s="1" t="s">
        <v>24</v>
      </c>
      <c r="AC2990" s="1" t="s">
        <v>38</v>
      </c>
      <c r="AD2990" s="1" t="s">
        <v>41</v>
      </c>
      <c r="AE2990" s="2">
        <v>40328</v>
      </c>
    </row>
    <row r="2991" spans="1:31" x14ac:dyDescent="0.25">
      <c r="A2991">
        <f t="shared" si="421"/>
        <v>2990</v>
      </c>
      <c r="B2991" s="1">
        <v>7335</v>
      </c>
      <c r="C2991" s="2">
        <v>40327</v>
      </c>
      <c r="D2991" s="1" t="s">
        <v>13</v>
      </c>
      <c r="E2991" s="1" t="str">
        <f t="shared" si="414"/>
        <v>*</v>
      </c>
      <c r="F2991" s="1" t="str">
        <f t="shared" si="415"/>
        <v>*</v>
      </c>
      <c r="G2991" s="1" t="str">
        <f t="shared" si="416"/>
        <v>*</v>
      </c>
      <c r="J2991" s="1" t="str">
        <f t="shared" si="417"/>
        <v>*</v>
      </c>
      <c r="P2991" s="1">
        <v>43</v>
      </c>
      <c r="Q2991" s="1">
        <f t="shared" si="422"/>
        <v>0.05</v>
      </c>
      <c r="T2991" s="4">
        <v>3681.7494999999999</v>
      </c>
      <c r="U2991" s="9">
        <f t="shared" si="418"/>
        <v>1</v>
      </c>
      <c r="V2991" s="4">
        <f t="shared" si="419"/>
        <v>85.622081395348829</v>
      </c>
      <c r="W2991" s="1" t="s">
        <v>21</v>
      </c>
      <c r="X2991" s="1">
        <v>4.9000000000000004</v>
      </c>
      <c r="Y2991" s="4">
        <f t="shared" si="420"/>
        <v>3686.6495</v>
      </c>
      <c r="Z2991" s="1" t="s">
        <v>51</v>
      </c>
      <c r="AA2991" s="1" t="s">
        <v>28</v>
      </c>
      <c r="AB2991" s="1" t="s">
        <v>24</v>
      </c>
      <c r="AC2991" s="1" t="s">
        <v>25</v>
      </c>
      <c r="AD2991" s="1" t="s">
        <v>19</v>
      </c>
      <c r="AE2991" s="2">
        <v>40332</v>
      </c>
    </row>
    <row r="2992" spans="1:31" x14ac:dyDescent="0.25">
      <c r="A2992">
        <f t="shared" si="421"/>
        <v>2991</v>
      </c>
      <c r="B2992" s="1">
        <v>35840</v>
      </c>
      <c r="C2992" s="2">
        <v>40327</v>
      </c>
      <c r="D2992" s="1" t="s">
        <v>20</v>
      </c>
      <c r="E2992" s="1" t="str">
        <f t="shared" si="414"/>
        <v>*</v>
      </c>
      <c r="F2992" s="1" t="str">
        <f t="shared" si="415"/>
        <v>**</v>
      </c>
      <c r="G2992" s="1" t="str">
        <f t="shared" si="416"/>
        <v>**</v>
      </c>
      <c r="J2992" s="1" t="str">
        <f t="shared" si="417"/>
        <v>**</v>
      </c>
      <c r="P2992" s="1">
        <v>49</v>
      </c>
      <c r="Q2992" s="1">
        <f t="shared" si="422"/>
        <v>0.05</v>
      </c>
      <c r="T2992" s="4">
        <v>3492.6585</v>
      </c>
      <c r="U2992" s="9">
        <f t="shared" si="418"/>
        <v>1</v>
      </c>
      <c r="V2992" s="4">
        <f t="shared" si="419"/>
        <v>71.278744897959186</v>
      </c>
      <c r="W2992" s="1" t="s">
        <v>21</v>
      </c>
      <c r="X2992" s="1">
        <v>0.99</v>
      </c>
      <c r="Y2992" s="4">
        <f t="shared" si="420"/>
        <v>3493.6484999999998</v>
      </c>
      <c r="Z2992" s="1" t="s">
        <v>42</v>
      </c>
      <c r="AA2992" s="1" t="s">
        <v>37</v>
      </c>
      <c r="AB2992" s="1" t="s">
        <v>24</v>
      </c>
      <c r="AC2992" s="1" t="s">
        <v>25</v>
      </c>
      <c r="AD2992" s="1" t="s">
        <v>31</v>
      </c>
      <c r="AE2992" s="2">
        <v>40329</v>
      </c>
    </row>
    <row r="2993" spans="1:31" x14ac:dyDescent="0.25">
      <c r="A2993">
        <f t="shared" si="421"/>
        <v>2992</v>
      </c>
      <c r="B2993" s="1">
        <v>12707</v>
      </c>
      <c r="C2993" s="2">
        <v>40327</v>
      </c>
      <c r="D2993" s="1" t="s">
        <v>20</v>
      </c>
      <c r="E2993" s="1" t="str">
        <f t="shared" si="414"/>
        <v>*</v>
      </c>
      <c r="F2993" s="1" t="str">
        <f t="shared" si="415"/>
        <v>**</v>
      </c>
      <c r="G2993" s="1" t="str">
        <f t="shared" si="416"/>
        <v>**</v>
      </c>
      <c r="J2993" s="1" t="str">
        <f t="shared" si="417"/>
        <v>**</v>
      </c>
      <c r="P2993" s="1">
        <v>20</v>
      </c>
      <c r="Q2993" s="1">
        <f t="shared" si="422"/>
        <v>3.5000000000000003E-2</v>
      </c>
      <c r="T2993" s="4">
        <v>2213.92</v>
      </c>
      <c r="U2993" s="9">
        <f t="shared" si="418"/>
        <v>1</v>
      </c>
      <c r="V2993" s="4">
        <f t="shared" si="419"/>
        <v>110.696</v>
      </c>
      <c r="W2993" s="1" t="s">
        <v>21</v>
      </c>
      <c r="X2993" s="1">
        <v>13.99</v>
      </c>
      <c r="Y2993" s="4">
        <f t="shared" si="420"/>
        <v>2227.91</v>
      </c>
      <c r="Z2993" s="1" t="s">
        <v>46</v>
      </c>
      <c r="AA2993" s="1" t="s">
        <v>23</v>
      </c>
      <c r="AB2993" s="1" t="s">
        <v>17</v>
      </c>
      <c r="AC2993" s="1" t="s">
        <v>18</v>
      </c>
      <c r="AD2993" s="1" t="s">
        <v>26</v>
      </c>
      <c r="AE2993" s="2">
        <v>40329</v>
      </c>
    </row>
    <row r="2994" spans="1:31" x14ac:dyDescent="0.25">
      <c r="A2994">
        <f t="shared" si="421"/>
        <v>2993</v>
      </c>
      <c r="B2994" s="1">
        <v>35840</v>
      </c>
      <c r="C2994" s="2">
        <v>40327</v>
      </c>
      <c r="D2994" s="1" t="s">
        <v>20</v>
      </c>
      <c r="E2994" s="1" t="str">
        <f t="shared" si="414"/>
        <v>*</v>
      </c>
      <c r="F2994" s="1" t="str">
        <f t="shared" si="415"/>
        <v>**</v>
      </c>
      <c r="G2994" s="1" t="str">
        <f t="shared" si="416"/>
        <v>**</v>
      </c>
      <c r="J2994" s="1" t="str">
        <f t="shared" si="417"/>
        <v>**</v>
      </c>
      <c r="P2994" s="1">
        <v>36</v>
      </c>
      <c r="Q2994" s="1">
        <f t="shared" si="422"/>
        <v>0.04</v>
      </c>
      <c r="T2994" s="4">
        <v>173.08</v>
      </c>
      <c r="U2994" s="9">
        <f t="shared" si="418"/>
        <v>0</v>
      </c>
      <c r="V2994" s="4">
        <f t="shared" si="419"/>
        <v>4.8077777777777779</v>
      </c>
      <c r="W2994" s="1" t="s">
        <v>21</v>
      </c>
      <c r="X2994" s="1">
        <v>0.5</v>
      </c>
      <c r="Y2994" s="4">
        <f t="shared" si="420"/>
        <v>173.58</v>
      </c>
      <c r="Z2994" s="1" t="s">
        <v>42</v>
      </c>
      <c r="AA2994" s="1" t="s">
        <v>37</v>
      </c>
      <c r="AB2994" s="1" t="s">
        <v>29</v>
      </c>
      <c r="AC2994" s="1" t="s">
        <v>58</v>
      </c>
      <c r="AD2994" s="1" t="s">
        <v>19</v>
      </c>
      <c r="AE2994" s="2">
        <v>40328</v>
      </c>
    </row>
    <row r="2995" spans="1:31" x14ac:dyDescent="0.25">
      <c r="A2995">
        <f t="shared" si="421"/>
        <v>2994</v>
      </c>
      <c r="B2995" s="1">
        <v>2341</v>
      </c>
      <c r="C2995" s="2">
        <v>40327</v>
      </c>
      <c r="D2995" s="1" t="s">
        <v>13</v>
      </c>
      <c r="E2995" s="1" t="str">
        <f t="shared" si="414"/>
        <v>*</v>
      </c>
      <c r="F2995" s="1" t="str">
        <f t="shared" si="415"/>
        <v>*</v>
      </c>
      <c r="G2995" s="1" t="str">
        <f t="shared" si="416"/>
        <v>*</v>
      </c>
      <c r="J2995" s="1" t="str">
        <f t="shared" si="417"/>
        <v>*</v>
      </c>
      <c r="P2995" s="1">
        <v>29</v>
      </c>
      <c r="Q2995" s="1">
        <f t="shared" si="422"/>
        <v>3.5000000000000003E-2</v>
      </c>
      <c r="T2995" s="4">
        <v>157.49</v>
      </c>
      <c r="U2995" s="9">
        <f t="shared" si="418"/>
        <v>0</v>
      </c>
      <c r="V2995" s="4">
        <f t="shared" si="419"/>
        <v>5.4306896551724142</v>
      </c>
      <c r="W2995" s="1" t="s">
        <v>21</v>
      </c>
      <c r="X2995" s="1">
        <v>4.96</v>
      </c>
      <c r="Y2995" s="4">
        <f t="shared" si="420"/>
        <v>162.45000000000002</v>
      </c>
      <c r="Z2995" s="1" t="s">
        <v>42</v>
      </c>
      <c r="AA2995" s="1" t="s">
        <v>23</v>
      </c>
      <c r="AB2995" s="1" t="s">
        <v>29</v>
      </c>
      <c r="AC2995" s="1" t="s">
        <v>40</v>
      </c>
      <c r="AD2995" s="1" t="s">
        <v>19</v>
      </c>
      <c r="AE2995" s="2">
        <v>40334</v>
      </c>
    </row>
    <row r="2996" spans="1:31" x14ac:dyDescent="0.25">
      <c r="A2996">
        <f t="shared" si="421"/>
        <v>2995</v>
      </c>
      <c r="B2996" s="1">
        <v>28455</v>
      </c>
      <c r="C2996" s="2">
        <v>40328</v>
      </c>
      <c r="D2996" s="1" t="s">
        <v>36</v>
      </c>
      <c r="E2996" s="1" t="str">
        <f t="shared" si="414"/>
        <v>*</v>
      </c>
      <c r="F2996" s="1" t="str">
        <f t="shared" si="415"/>
        <v>*</v>
      </c>
      <c r="G2996" s="1" t="str">
        <f t="shared" si="416"/>
        <v>*</v>
      </c>
      <c r="J2996" s="1" t="str">
        <f t="shared" si="417"/>
        <v>*</v>
      </c>
      <c r="P2996" s="1">
        <v>37</v>
      </c>
      <c r="Q2996" s="1">
        <f t="shared" si="422"/>
        <v>0.04</v>
      </c>
      <c r="T2996" s="4">
        <v>767.04</v>
      </c>
      <c r="U2996" s="9">
        <f t="shared" si="418"/>
        <v>0</v>
      </c>
      <c r="V2996" s="4">
        <f t="shared" si="419"/>
        <v>20.730810810810809</v>
      </c>
      <c r="W2996" s="1" t="s">
        <v>21</v>
      </c>
      <c r="X2996" s="1">
        <v>1.99</v>
      </c>
      <c r="Y2996" s="4">
        <f t="shared" si="420"/>
        <v>769.03</v>
      </c>
      <c r="Z2996" s="1" t="s">
        <v>49</v>
      </c>
      <c r="AA2996" s="1" t="s">
        <v>23</v>
      </c>
      <c r="AB2996" s="1" t="s">
        <v>24</v>
      </c>
      <c r="AC2996" s="1" t="s">
        <v>38</v>
      </c>
      <c r="AD2996" s="1" t="s">
        <v>41</v>
      </c>
      <c r="AE2996" s="2">
        <v>40329</v>
      </c>
    </row>
    <row r="2997" spans="1:31" x14ac:dyDescent="0.25">
      <c r="A2997">
        <f t="shared" si="421"/>
        <v>2996</v>
      </c>
      <c r="B2997" s="1">
        <v>15332</v>
      </c>
      <c r="C2997" s="2">
        <v>40328</v>
      </c>
      <c r="D2997" s="1" t="s">
        <v>27</v>
      </c>
      <c r="E2997" s="1" t="str">
        <f t="shared" si="414"/>
        <v>*</v>
      </c>
      <c r="F2997" s="1" t="str">
        <f t="shared" si="415"/>
        <v>*</v>
      </c>
      <c r="G2997" s="1" t="str">
        <f t="shared" si="416"/>
        <v>*</v>
      </c>
      <c r="J2997" s="1" t="str">
        <f t="shared" si="417"/>
        <v>*</v>
      </c>
      <c r="P2997" s="1">
        <v>6</v>
      </c>
      <c r="Q2997" s="1">
        <f t="shared" si="422"/>
        <v>0.01</v>
      </c>
      <c r="T2997" s="4">
        <v>321.70999999999998</v>
      </c>
      <c r="U2997" s="9">
        <f t="shared" si="418"/>
        <v>0</v>
      </c>
      <c r="V2997" s="4">
        <f t="shared" si="419"/>
        <v>53.618333333333332</v>
      </c>
      <c r="W2997" s="1" t="s">
        <v>21</v>
      </c>
      <c r="X2997" s="1">
        <v>16.11</v>
      </c>
      <c r="Y2997" s="4">
        <f t="shared" si="420"/>
        <v>337.82</v>
      </c>
      <c r="Z2997" s="1" t="s">
        <v>51</v>
      </c>
      <c r="AA2997" s="1" t="s">
        <v>37</v>
      </c>
      <c r="AB2997" s="1" t="s">
        <v>29</v>
      </c>
      <c r="AC2997" s="1" t="s">
        <v>43</v>
      </c>
      <c r="AD2997" s="1" t="s">
        <v>19</v>
      </c>
      <c r="AE2997" s="2">
        <v>40330</v>
      </c>
    </row>
    <row r="2998" spans="1:31" x14ac:dyDescent="0.25">
      <c r="A2998">
        <f t="shared" si="421"/>
        <v>2997</v>
      </c>
      <c r="B2998" s="1">
        <v>13537</v>
      </c>
      <c r="C2998" s="2">
        <v>40328</v>
      </c>
      <c r="D2998" s="1" t="s">
        <v>13</v>
      </c>
      <c r="E2998" s="1" t="str">
        <f t="shared" si="414"/>
        <v>*</v>
      </c>
      <c r="F2998" s="1" t="str">
        <f t="shared" si="415"/>
        <v>*</v>
      </c>
      <c r="G2998" s="1" t="str">
        <f t="shared" si="416"/>
        <v>*</v>
      </c>
      <c r="J2998" s="1" t="str">
        <f t="shared" si="417"/>
        <v>*</v>
      </c>
      <c r="P2998" s="1">
        <v>41</v>
      </c>
      <c r="Q2998" s="1">
        <f t="shared" si="422"/>
        <v>0.05</v>
      </c>
      <c r="T2998" s="4">
        <v>316.61</v>
      </c>
      <c r="U2998" s="9">
        <f t="shared" si="418"/>
        <v>0</v>
      </c>
      <c r="V2998" s="4">
        <f t="shared" si="419"/>
        <v>7.7221951219512199</v>
      </c>
      <c r="W2998" s="1" t="s">
        <v>21</v>
      </c>
      <c r="X2998" s="1">
        <v>1.71</v>
      </c>
      <c r="Y2998" s="4">
        <f t="shared" si="420"/>
        <v>318.32</v>
      </c>
      <c r="Z2998" s="1" t="s">
        <v>22</v>
      </c>
      <c r="AA2998" s="1" t="s">
        <v>37</v>
      </c>
      <c r="AB2998" s="1" t="s">
        <v>29</v>
      </c>
      <c r="AC2998" s="1" t="s">
        <v>40</v>
      </c>
      <c r="AD2998" s="1" t="s">
        <v>31</v>
      </c>
      <c r="AE2998" s="2">
        <v>40330</v>
      </c>
    </row>
    <row r="2999" spans="1:31" x14ac:dyDescent="0.25">
      <c r="A2999">
        <f t="shared" si="421"/>
        <v>2998</v>
      </c>
      <c r="B2999" s="1">
        <v>28455</v>
      </c>
      <c r="C2999" s="2">
        <v>40328</v>
      </c>
      <c r="D2999" s="1" t="s">
        <v>36</v>
      </c>
      <c r="E2999" s="1" t="str">
        <f t="shared" si="414"/>
        <v>*</v>
      </c>
      <c r="F2999" s="1" t="str">
        <f t="shared" si="415"/>
        <v>*</v>
      </c>
      <c r="G2999" s="1" t="str">
        <f t="shared" si="416"/>
        <v>*</v>
      </c>
      <c r="J2999" s="1" t="str">
        <f t="shared" si="417"/>
        <v>*</v>
      </c>
      <c r="P2999" s="1">
        <v>12</v>
      </c>
      <c r="Q2999" s="1">
        <f t="shared" si="422"/>
        <v>0.02</v>
      </c>
      <c r="T2999" s="4">
        <v>254.12</v>
      </c>
      <c r="U2999" s="9">
        <f t="shared" si="418"/>
        <v>0</v>
      </c>
      <c r="V2999" s="4">
        <f t="shared" si="419"/>
        <v>21.176666666666666</v>
      </c>
      <c r="W2999" s="1" t="s">
        <v>21</v>
      </c>
      <c r="X2999" s="1">
        <v>5.99</v>
      </c>
      <c r="Y2999" s="4">
        <f t="shared" si="420"/>
        <v>260.11</v>
      </c>
      <c r="Z2999" s="1" t="s">
        <v>49</v>
      </c>
      <c r="AA2999" s="1" t="s">
        <v>23</v>
      </c>
      <c r="AB2999" s="1" t="s">
        <v>24</v>
      </c>
      <c r="AC2999" s="1" t="s">
        <v>38</v>
      </c>
      <c r="AD2999" s="1" t="s">
        <v>19</v>
      </c>
      <c r="AE2999" s="2">
        <v>40330</v>
      </c>
    </row>
    <row r="3000" spans="1:31" x14ac:dyDescent="0.25">
      <c r="A3000">
        <f t="shared" si="421"/>
        <v>2999</v>
      </c>
      <c r="B3000" s="1">
        <v>22880</v>
      </c>
      <c r="C3000" s="2">
        <v>40328</v>
      </c>
      <c r="D3000" s="1" t="s">
        <v>36</v>
      </c>
      <c r="E3000" s="1" t="str">
        <f t="shared" si="414"/>
        <v>*</v>
      </c>
      <c r="F3000" s="1" t="str">
        <f t="shared" si="415"/>
        <v>*</v>
      </c>
      <c r="G3000" s="1" t="str">
        <f t="shared" si="416"/>
        <v>*</v>
      </c>
      <c r="J3000" s="1" t="str">
        <f t="shared" si="417"/>
        <v>*</v>
      </c>
      <c r="P3000" s="1">
        <v>13</v>
      </c>
      <c r="Q3000" s="1">
        <f t="shared" si="422"/>
        <v>0.02</v>
      </c>
      <c r="T3000" s="4">
        <v>24.96</v>
      </c>
      <c r="U3000" s="9">
        <f t="shared" si="418"/>
        <v>0</v>
      </c>
      <c r="V3000" s="4">
        <f t="shared" si="419"/>
        <v>1.9200000000000002</v>
      </c>
      <c r="W3000" s="1" t="s">
        <v>21</v>
      </c>
      <c r="X3000" s="1">
        <v>1.99</v>
      </c>
      <c r="Y3000" s="4">
        <f t="shared" si="420"/>
        <v>26.95</v>
      </c>
      <c r="Z3000" s="1" t="s">
        <v>53</v>
      </c>
      <c r="AA3000" s="1" t="s">
        <v>23</v>
      </c>
      <c r="AB3000" s="1" t="s">
        <v>24</v>
      </c>
      <c r="AC3000" s="1" t="s">
        <v>38</v>
      </c>
      <c r="AD3000" s="1" t="s">
        <v>41</v>
      </c>
      <c r="AE3000" s="2">
        <v>40331</v>
      </c>
    </row>
    <row r="3001" spans="1:31" x14ac:dyDescent="0.25">
      <c r="A3001">
        <f t="shared" si="421"/>
        <v>3000</v>
      </c>
      <c r="B3001" s="1">
        <v>3456</v>
      </c>
      <c r="C3001" s="2">
        <v>40329</v>
      </c>
      <c r="D3001" s="1" t="s">
        <v>13</v>
      </c>
      <c r="E3001" s="1" t="str">
        <f t="shared" si="414"/>
        <v>*</v>
      </c>
      <c r="F3001" s="1" t="str">
        <f t="shared" si="415"/>
        <v>*</v>
      </c>
      <c r="G3001" s="1" t="str">
        <f t="shared" si="416"/>
        <v>*</v>
      </c>
      <c r="J3001" s="1" t="str">
        <f t="shared" si="417"/>
        <v>*</v>
      </c>
      <c r="P3001" s="1">
        <v>20</v>
      </c>
      <c r="Q3001" s="1">
        <f t="shared" si="422"/>
        <v>3.5000000000000003E-2</v>
      </c>
      <c r="T3001" s="4">
        <v>5418.68</v>
      </c>
      <c r="U3001" s="9">
        <f t="shared" si="418"/>
        <v>1</v>
      </c>
      <c r="V3001" s="4">
        <f t="shared" si="419"/>
        <v>270.93400000000003</v>
      </c>
      <c r="W3001" s="1" t="s">
        <v>33</v>
      </c>
      <c r="X3001" s="1">
        <v>35.67</v>
      </c>
      <c r="Y3001" s="4">
        <f t="shared" si="420"/>
        <v>5454.35</v>
      </c>
      <c r="Z3001" s="1" t="s">
        <v>53</v>
      </c>
      <c r="AA3001" s="1" t="s">
        <v>23</v>
      </c>
      <c r="AB3001" s="1" t="s">
        <v>17</v>
      </c>
      <c r="AC3001" s="1" t="s">
        <v>52</v>
      </c>
      <c r="AD3001" s="1" t="s">
        <v>59</v>
      </c>
      <c r="AE3001" s="2">
        <v>40333</v>
      </c>
    </row>
    <row r="3002" spans="1:31" x14ac:dyDescent="0.25">
      <c r="A3002">
        <f t="shared" si="421"/>
        <v>3001</v>
      </c>
      <c r="B3002" s="1">
        <v>14119</v>
      </c>
      <c r="C3002" s="2">
        <v>40329</v>
      </c>
      <c r="D3002" s="1" t="s">
        <v>13</v>
      </c>
      <c r="E3002" s="1" t="str">
        <f t="shared" si="414"/>
        <v>*</v>
      </c>
      <c r="F3002" s="1" t="str">
        <f t="shared" si="415"/>
        <v>*</v>
      </c>
      <c r="G3002" s="1" t="str">
        <f t="shared" si="416"/>
        <v>*</v>
      </c>
      <c r="J3002" s="1" t="str">
        <f t="shared" si="417"/>
        <v>*</v>
      </c>
      <c r="P3002" s="1">
        <v>35</v>
      </c>
      <c r="Q3002" s="1">
        <f t="shared" si="422"/>
        <v>0.04</v>
      </c>
      <c r="T3002" s="4">
        <v>1599.0709999999999</v>
      </c>
      <c r="U3002" s="9">
        <f t="shared" si="418"/>
        <v>1</v>
      </c>
      <c r="V3002" s="4">
        <f t="shared" si="419"/>
        <v>45.687742857142858</v>
      </c>
      <c r="W3002" s="1" t="s">
        <v>21</v>
      </c>
      <c r="X3002" s="1">
        <v>3.3</v>
      </c>
      <c r="Y3002" s="4">
        <f t="shared" si="420"/>
        <v>1602.3709999999999</v>
      </c>
      <c r="Z3002" s="1" t="s">
        <v>22</v>
      </c>
      <c r="AA3002" s="1" t="s">
        <v>37</v>
      </c>
      <c r="AB3002" s="1" t="s">
        <v>24</v>
      </c>
      <c r="AC3002" s="1" t="s">
        <v>25</v>
      </c>
      <c r="AD3002" s="1" t="s">
        <v>41</v>
      </c>
      <c r="AE3002" s="2">
        <v>40334</v>
      </c>
    </row>
    <row r="3003" spans="1:31" x14ac:dyDescent="0.25">
      <c r="A3003">
        <f t="shared" si="421"/>
        <v>3002</v>
      </c>
      <c r="B3003" s="1">
        <v>14119</v>
      </c>
      <c r="C3003" s="2">
        <v>40329</v>
      </c>
      <c r="D3003" s="1" t="s">
        <v>13</v>
      </c>
      <c r="E3003" s="1" t="str">
        <f t="shared" si="414"/>
        <v>*</v>
      </c>
      <c r="F3003" s="1" t="str">
        <f t="shared" si="415"/>
        <v>*</v>
      </c>
      <c r="G3003" s="1" t="str">
        <f t="shared" si="416"/>
        <v>*</v>
      </c>
      <c r="J3003" s="1" t="str">
        <f t="shared" si="417"/>
        <v>*</v>
      </c>
      <c r="P3003" s="1">
        <v>31</v>
      </c>
      <c r="Q3003" s="1">
        <f t="shared" si="422"/>
        <v>0.04</v>
      </c>
      <c r="T3003" s="4">
        <v>968.23500000000001</v>
      </c>
      <c r="U3003" s="9">
        <f t="shared" si="418"/>
        <v>0</v>
      </c>
      <c r="V3003" s="4">
        <f t="shared" si="419"/>
        <v>31.233387096774194</v>
      </c>
      <c r="W3003" s="1" t="s">
        <v>21</v>
      </c>
      <c r="X3003" s="1">
        <v>5</v>
      </c>
      <c r="Y3003" s="4">
        <f t="shared" si="420"/>
        <v>973.23500000000001</v>
      </c>
      <c r="Z3003" s="1" t="s">
        <v>22</v>
      </c>
      <c r="AA3003" s="1" t="s">
        <v>37</v>
      </c>
      <c r="AB3003" s="1" t="s">
        <v>24</v>
      </c>
      <c r="AC3003" s="1" t="s">
        <v>25</v>
      </c>
      <c r="AD3003" s="1" t="s">
        <v>19</v>
      </c>
      <c r="AE3003" s="2">
        <v>40331</v>
      </c>
    </row>
    <row r="3004" spans="1:31" x14ac:dyDescent="0.25">
      <c r="A3004">
        <f t="shared" si="421"/>
        <v>3003</v>
      </c>
      <c r="B3004" s="1">
        <v>14119</v>
      </c>
      <c r="C3004" s="2">
        <v>40329</v>
      </c>
      <c r="D3004" s="1" t="s">
        <v>13</v>
      </c>
      <c r="E3004" s="1" t="str">
        <f t="shared" si="414"/>
        <v>*</v>
      </c>
      <c r="F3004" s="1" t="str">
        <f t="shared" si="415"/>
        <v>*</v>
      </c>
      <c r="G3004" s="1" t="str">
        <f t="shared" si="416"/>
        <v>*</v>
      </c>
      <c r="J3004" s="1" t="str">
        <f t="shared" si="417"/>
        <v>*</v>
      </c>
      <c r="P3004" s="1">
        <v>24</v>
      </c>
      <c r="Q3004" s="1">
        <f t="shared" si="422"/>
        <v>3.5000000000000003E-2</v>
      </c>
      <c r="T3004" s="4">
        <v>103.11</v>
      </c>
      <c r="U3004" s="9">
        <f t="shared" si="418"/>
        <v>0</v>
      </c>
      <c r="V3004" s="4">
        <f t="shared" si="419"/>
        <v>4.2962499999999997</v>
      </c>
      <c r="W3004" s="1" t="s">
        <v>21</v>
      </c>
      <c r="X3004" s="1">
        <v>6.92</v>
      </c>
      <c r="Y3004" s="4">
        <f t="shared" si="420"/>
        <v>110.03</v>
      </c>
      <c r="Z3004" s="1" t="s">
        <v>22</v>
      </c>
      <c r="AA3004" s="1" t="s">
        <v>37</v>
      </c>
      <c r="AB3004" s="1" t="s">
        <v>17</v>
      </c>
      <c r="AC3004" s="1" t="s">
        <v>18</v>
      </c>
      <c r="AD3004" s="1" t="s">
        <v>19</v>
      </c>
      <c r="AE3004" s="2">
        <v>40333</v>
      </c>
    </row>
    <row r="3005" spans="1:31" x14ac:dyDescent="0.25">
      <c r="A3005">
        <f t="shared" si="421"/>
        <v>3004</v>
      </c>
      <c r="B3005" s="1">
        <v>41476</v>
      </c>
      <c r="C3005" s="2">
        <v>40329</v>
      </c>
      <c r="D3005" s="1" t="s">
        <v>20</v>
      </c>
      <c r="E3005" s="1" t="str">
        <f t="shared" si="414"/>
        <v>*</v>
      </c>
      <c r="F3005" s="1" t="str">
        <f t="shared" si="415"/>
        <v>**</v>
      </c>
      <c r="G3005" s="1" t="str">
        <f t="shared" si="416"/>
        <v>**</v>
      </c>
      <c r="J3005" s="1" t="str">
        <f t="shared" si="417"/>
        <v>**</v>
      </c>
      <c r="P3005" s="1">
        <v>48</v>
      </c>
      <c r="Q3005" s="1">
        <f t="shared" si="422"/>
        <v>0.05</v>
      </c>
      <c r="T3005" s="4">
        <v>92.25</v>
      </c>
      <c r="U3005" s="9">
        <f t="shared" si="418"/>
        <v>0</v>
      </c>
      <c r="V3005" s="4">
        <f t="shared" si="419"/>
        <v>1.921875</v>
      </c>
      <c r="W3005" s="1" t="s">
        <v>21</v>
      </c>
      <c r="X3005" s="1">
        <v>2.58</v>
      </c>
      <c r="Y3005" s="4">
        <f t="shared" si="420"/>
        <v>94.83</v>
      </c>
      <c r="Z3005" s="1" t="s">
        <v>22</v>
      </c>
      <c r="AA3005" s="1" t="s">
        <v>28</v>
      </c>
      <c r="AB3005" s="1" t="s">
        <v>29</v>
      </c>
      <c r="AC3005" s="1" t="s">
        <v>61</v>
      </c>
      <c r="AD3005" s="1" t="s">
        <v>31</v>
      </c>
      <c r="AE3005" s="2">
        <v>40330</v>
      </c>
    </row>
    <row r="3006" spans="1:31" x14ac:dyDescent="0.25">
      <c r="A3006">
        <f t="shared" si="421"/>
        <v>3005</v>
      </c>
      <c r="B3006" s="1">
        <v>4033</v>
      </c>
      <c r="C3006" s="2">
        <v>40330</v>
      </c>
      <c r="D3006" s="1" t="s">
        <v>13</v>
      </c>
      <c r="E3006" s="1" t="str">
        <f t="shared" si="414"/>
        <v>*</v>
      </c>
      <c r="F3006" s="1" t="str">
        <f t="shared" si="415"/>
        <v>*</v>
      </c>
      <c r="G3006" s="1" t="str">
        <f t="shared" si="416"/>
        <v>*</v>
      </c>
      <c r="J3006" s="1" t="str">
        <f t="shared" si="417"/>
        <v>*</v>
      </c>
      <c r="P3006" s="1">
        <v>38</v>
      </c>
      <c r="Q3006" s="1">
        <f t="shared" si="422"/>
        <v>0.04</v>
      </c>
      <c r="T3006" s="4">
        <v>19269.05</v>
      </c>
      <c r="U3006" s="9">
        <f t="shared" si="418"/>
        <v>1</v>
      </c>
      <c r="V3006" s="4">
        <f t="shared" si="419"/>
        <v>507.08026315789471</v>
      </c>
      <c r="W3006" s="1" t="s">
        <v>33</v>
      </c>
      <c r="X3006" s="1">
        <v>41.44</v>
      </c>
      <c r="Y3006" s="4">
        <f t="shared" si="420"/>
        <v>19310.489999999998</v>
      </c>
      <c r="Z3006" s="1" t="s">
        <v>53</v>
      </c>
      <c r="AA3006" s="1" t="s">
        <v>16</v>
      </c>
      <c r="AB3006" s="1" t="s">
        <v>17</v>
      </c>
      <c r="AC3006" s="1" t="s">
        <v>62</v>
      </c>
      <c r="AD3006" s="1" t="s">
        <v>59</v>
      </c>
      <c r="AE3006" s="2">
        <v>40337</v>
      </c>
    </row>
    <row r="3007" spans="1:31" x14ac:dyDescent="0.25">
      <c r="A3007">
        <f t="shared" si="421"/>
        <v>3006</v>
      </c>
      <c r="B3007" s="1">
        <v>769</v>
      </c>
      <c r="C3007" s="2">
        <v>40330</v>
      </c>
      <c r="D3007" s="1" t="s">
        <v>36</v>
      </c>
      <c r="E3007" s="1" t="str">
        <f t="shared" si="414"/>
        <v>*</v>
      </c>
      <c r="F3007" s="1" t="str">
        <f t="shared" si="415"/>
        <v>*</v>
      </c>
      <c r="G3007" s="1" t="str">
        <f t="shared" si="416"/>
        <v>*</v>
      </c>
      <c r="J3007" s="1" t="str">
        <f t="shared" si="417"/>
        <v>*</v>
      </c>
      <c r="P3007" s="1">
        <v>37</v>
      </c>
      <c r="Q3007" s="1">
        <f t="shared" si="422"/>
        <v>0.04</v>
      </c>
      <c r="T3007" s="4">
        <v>4261.9399999999996</v>
      </c>
      <c r="U3007" s="9">
        <f t="shared" si="418"/>
        <v>1</v>
      </c>
      <c r="V3007" s="4">
        <f t="shared" si="419"/>
        <v>115.18756756756756</v>
      </c>
      <c r="W3007" s="1" t="s">
        <v>33</v>
      </c>
      <c r="X3007" s="1">
        <v>56.14</v>
      </c>
      <c r="Y3007" s="4">
        <f t="shared" si="420"/>
        <v>4318.08</v>
      </c>
      <c r="Z3007" s="1" t="s">
        <v>50</v>
      </c>
      <c r="AA3007" s="1" t="s">
        <v>16</v>
      </c>
      <c r="AB3007" s="1" t="s">
        <v>24</v>
      </c>
      <c r="AC3007" s="1" t="s">
        <v>56</v>
      </c>
      <c r="AD3007" s="1" t="s">
        <v>35</v>
      </c>
      <c r="AE3007" s="2">
        <v>40331</v>
      </c>
    </row>
    <row r="3008" spans="1:31" x14ac:dyDescent="0.25">
      <c r="A3008">
        <f t="shared" si="421"/>
        <v>3007</v>
      </c>
      <c r="B3008" s="1">
        <v>4033</v>
      </c>
      <c r="C3008" s="2">
        <v>40330</v>
      </c>
      <c r="D3008" s="1" t="s">
        <v>13</v>
      </c>
      <c r="E3008" s="1" t="str">
        <f t="shared" si="414"/>
        <v>*</v>
      </c>
      <c r="F3008" s="1" t="str">
        <f t="shared" si="415"/>
        <v>*</v>
      </c>
      <c r="G3008" s="1" t="str">
        <f t="shared" si="416"/>
        <v>*</v>
      </c>
      <c r="J3008" s="1" t="str">
        <f t="shared" si="417"/>
        <v>*</v>
      </c>
      <c r="P3008" s="1">
        <v>21</v>
      </c>
      <c r="Q3008" s="1">
        <f t="shared" si="422"/>
        <v>3.5000000000000003E-2</v>
      </c>
      <c r="T3008" s="4">
        <v>763.12</v>
      </c>
      <c r="U3008" s="9">
        <f t="shared" si="418"/>
        <v>0</v>
      </c>
      <c r="V3008" s="4">
        <f t="shared" si="419"/>
        <v>36.339047619047619</v>
      </c>
      <c r="W3008" s="1" t="s">
        <v>21</v>
      </c>
      <c r="X3008" s="1">
        <v>5.49</v>
      </c>
      <c r="Y3008" s="4">
        <f t="shared" si="420"/>
        <v>768.61</v>
      </c>
      <c r="Z3008" s="1" t="s">
        <v>44</v>
      </c>
      <c r="AA3008" s="1" t="s">
        <v>16</v>
      </c>
      <c r="AB3008" s="1" t="s">
        <v>29</v>
      </c>
      <c r="AC3008" s="1" t="s">
        <v>55</v>
      </c>
      <c r="AD3008" s="1" t="s">
        <v>19</v>
      </c>
      <c r="AE3008" s="2">
        <v>40332</v>
      </c>
    </row>
    <row r="3009" spans="1:31" x14ac:dyDescent="0.25">
      <c r="A3009">
        <f t="shared" si="421"/>
        <v>3008</v>
      </c>
      <c r="B3009" s="1">
        <v>31330</v>
      </c>
      <c r="C3009" s="2">
        <v>40330</v>
      </c>
      <c r="D3009" s="1" t="s">
        <v>20</v>
      </c>
      <c r="E3009" s="1" t="str">
        <f t="shared" si="414"/>
        <v>*</v>
      </c>
      <c r="F3009" s="1" t="str">
        <f t="shared" si="415"/>
        <v>**</v>
      </c>
      <c r="G3009" s="1" t="str">
        <f t="shared" si="416"/>
        <v>**</v>
      </c>
      <c r="J3009" s="1" t="str">
        <f t="shared" si="417"/>
        <v>**</v>
      </c>
      <c r="P3009" s="1">
        <v>38</v>
      </c>
      <c r="Q3009" s="1">
        <f t="shared" si="422"/>
        <v>0.04</v>
      </c>
      <c r="T3009" s="4">
        <v>540.64</v>
      </c>
      <c r="U3009" s="9">
        <f t="shared" si="418"/>
        <v>0</v>
      </c>
      <c r="V3009" s="4">
        <f t="shared" si="419"/>
        <v>14.227368421052631</v>
      </c>
      <c r="W3009" s="1" t="s">
        <v>21</v>
      </c>
      <c r="X3009" s="1">
        <v>5.5</v>
      </c>
      <c r="Y3009" s="4">
        <f t="shared" si="420"/>
        <v>546.14</v>
      </c>
      <c r="Z3009" s="1" t="s">
        <v>49</v>
      </c>
      <c r="AA3009" s="1" t="s">
        <v>28</v>
      </c>
      <c r="AB3009" s="1" t="s">
        <v>29</v>
      </c>
      <c r="AC3009" s="1" t="s">
        <v>55</v>
      </c>
      <c r="AD3009" s="1" t="s">
        <v>19</v>
      </c>
      <c r="AE3009" s="2">
        <v>40331</v>
      </c>
    </row>
    <row r="3010" spans="1:31" x14ac:dyDescent="0.25">
      <c r="A3010">
        <f t="shared" si="421"/>
        <v>3009</v>
      </c>
      <c r="B3010" s="1">
        <v>31330</v>
      </c>
      <c r="C3010" s="2">
        <v>40330</v>
      </c>
      <c r="D3010" s="1" t="s">
        <v>20</v>
      </c>
      <c r="E3010" s="1" t="str">
        <f t="shared" si="414"/>
        <v>*</v>
      </c>
      <c r="F3010" s="1" t="str">
        <f t="shared" si="415"/>
        <v>**</v>
      </c>
      <c r="G3010" s="1" t="str">
        <f t="shared" si="416"/>
        <v>**</v>
      </c>
      <c r="J3010" s="1" t="str">
        <f t="shared" si="417"/>
        <v>**</v>
      </c>
      <c r="P3010" s="1">
        <v>2</v>
      </c>
      <c r="Q3010" s="1">
        <f t="shared" si="422"/>
        <v>0.01</v>
      </c>
      <c r="T3010" s="4">
        <v>13.5</v>
      </c>
      <c r="U3010" s="9">
        <f t="shared" si="418"/>
        <v>0</v>
      </c>
      <c r="V3010" s="4">
        <f t="shared" si="419"/>
        <v>6.75</v>
      </c>
      <c r="W3010" s="1" t="s">
        <v>21</v>
      </c>
      <c r="X3010" s="1">
        <v>1.67</v>
      </c>
      <c r="Y3010" s="4">
        <f t="shared" si="420"/>
        <v>15.17</v>
      </c>
      <c r="Z3010" s="1" t="s">
        <v>49</v>
      </c>
      <c r="AA3010" s="1" t="s">
        <v>28</v>
      </c>
      <c r="AB3010" s="1" t="s">
        <v>29</v>
      </c>
      <c r="AC3010" s="1" t="s">
        <v>30</v>
      </c>
      <c r="AD3010" s="1" t="s">
        <v>31</v>
      </c>
      <c r="AE3010" s="2">
        <v>40331</v>
      </c>
    </row>
    <row r="3011" spans="1:31" x14ac:dyDescent="0.25">
      <c r="A3011">
        <f t="shared" si="421"/>
        <v>3010</v>
      </c>
      <c r="B3011" s="1">
        <v>12196</v>
      </c>
      <c r="C3011" s="2">
        <v>40331</v>
      </c>
      <c r="D3011" s="1" t="s">
        <v>27</v>
      </c>
      <c r="E3011" s="1" t="str">
        <f t="shared" ref="E3011:E3074" si="423">IF(D3011="Critical","***","*")</f>
        <v>*</v>
      </c>
      <c r="F3011" s="1" t="str">
        <f t="shared" ref="F3011:F3074" si="424">IF(D3011="Critical","***",IF(D3011="High","**","*"))</f>
        <v>*</v>
      </c>
      <c r="G3011" s="1" t="str">
        <f t="shared" ref="G3011:G3074" si="425">VLOOKUP(D3011,$H$6:$I$10,2,FALSE)</f>
        <v>*</v>
      </c>
      <c r="J3011" s="1" t="str">
        <f t="shared" ref="J3011:J3074" si="426">HLOOKUP(D3011,$K$5:$O$6,2,FALSE)</f>
        <v>*</v>
      </c>
      <c r="P3011" s="1">
        <v>25</v>
      </c>
      <c r="Q3011" s="1">
        <f t="shared" si="422"/>
        <v>3.5000000000000003E-2</v>
      </c>
      <c r="T3011" s="4">
        <v>10330.94</v>
      </c>
      <c r="U3011" s="9">
        <f t="shared" ref="U3011:U3074" si="427">IF(T3011&gt;1000,1,0)</f>
        <v>1</v>
      </c>
      <c r="V3011" s="4">
        <f t="shared" ref="V3011:V3074" si="428">T3011/P3011</f>
        <v>413.23760000000004</v>
      </c>
      <c r="W3011" s="1" t="s">
        <v>21</v>
      </c>
      <c r="X3011" s="1">
        <v>19.989999999999998</v>
      </c>
      <c r="Y3011" s="4">
        <f t="shared" ref="Y3011:Y3074" si="429">X3011+T3011</f>
        <v>10350.93</v>
      </c>
      <c r="Z3011" s="1" t="s">
        <v>51</v>
      </c>
      <c r="AA3011" s="1" t="s">
        <v>16</v>
      </c>
      <c r="AB3011" s="1" t="s">
        <v>29</v>
      </c>
      <c r="AC3011" s="1" t="s">
        <v>55</v>
      </c>
      <c r="AD3011" s="1" t="s">
        <v>19</v>
      </c>
      <c r="AE3011" s="2">
        <v>40331</v>
      </c>
    </row>
    <row r="3012" spans="1:31" x14ac:dyDescent="0.25">
      <c r="A3012">
        <f t="shared" ref="A3012:A3075" si="430">A3011+1</f>
        <v>3011</v>
      </c>
      <c r="B3012" s="1">
        <v>898</v>
      </c>
      <c r="C3012" s="2">
        <v>40331</v>
      </c>
      <c r="D3012" s="1" t="s">
        <v>20</v>
      </c>
      <c r="E3012" s="1" t="str">
        <f t="shared" si="423"/>
        <v>*</v>
      </c>
      <c r="F3012" s="1" t="str">
        <f t="shared" si="424"/>
        <v>**</v>
      </c>
      <c r="G3012" s="1" t="str">
        <f t="shared" si="425"/>
        <v>**</v>
      </c>
      <c r="J3012" s="1" t="str">
        <f t="shared" si="426"/>
        <v>**</v>
      </c>
      <c r="P3012" s="1">
        <v>26</v>
      </c>
      <c r="Q3012" s="1">
        <f t="shared" ref="Q3012:Q3075" si="431">VLOOKUP(P3012,$R$5:$S$10,2,TRUE)</f>
        <v>3.5000000000000003E-2</v>
      </c>
      <c r="T3012" s="4">
        <v>7668.55</v>
      </c>
      <c r="U3012" s="9">
        <f t="shared" si="427"/>
        <v>1</v>
      </c>
      <c r="V3012" s="4">
        <f t="shared" si="428"/>
        <v>294.94423076923078</v>
      </c>
      <c r="W3012" s="1" t="s">
        <v>33</v>
      </c>
      <c r="X3012" s="1">
        <v>54.12</v>
      </c>
      <c r="Y3012" s="4">
        <f t="shared" si="429"/>
        <v>7722.67</v>
      </c>
      <c r="Z3012" s="1" t="s">
        <v>44</v>
      </c>
      <c r="AA3012" s="1" t="s">
        <v>16</v>
      </c>
      <c r="AB3012" s="1" t="s">
        <v>17</v>
      </c>
      <c r="AC3012" s="1" t="s">
        <v>52</v>
      </c>
      <c r="AD3012" s="1" t="s">
        <v>59</v>
      </c>
      <c r="AE3012" s="2">
        <v>40331</v>
      </c>
    </row>
    <row r="3013" spans="1:31" x14ac:dyDescent="0.25">
      <c r="A3013">
        <f t="shared" si="430"/>
        <v>3012</v>
      </c>
      <c r="B3013" s="1">
        <v>898</v>
      </c>
      <c r="C3013" s="2">
        <v>40331</v>
      </c>
      <c r="D3013" s="1" t="s">
        <v>20</v>
      </c>
      <c r="E3013" s="1" t="str">
        <f t="shared" si="423"/>
        <v>*</v>
      </c>
      <c r="F3013" s="1" t="str">
        <f t="shared" si="424"/>
        <v>**</v>
      </c>
      <c r="G3013" s="1" t="str">
        <f t="shared" si="425"/>
        <v>**</v>
      </c>
      <c r="J3013" s="1" t="str">
        <f t="shared" si="426"/>
        <v>**</v>
      </c>
      <c r="P3013" s="1">
        <v>40</v>
      </c>
      <c r="Q3013" s="1">
        <f t="shared" si="431"/>
        <v>0.05</v>
      </c>
      <c r="T3013" s="4">
        <v>676.13</v>
      </c>
      <c r="U3013" s="9">
        <f t="shared" si="427"/>
        <v>0</v>
      </c>
      <c r="V3013" s="4">
        <f t="shared" si="428"/>
        <v>16.90325</v>
      </c>
      <c r="W3013" s="1" t="s">
        <v>21</v>
      </c>
      <c r="X3013" s="1">
        <v>6.5</v>
      </c>
      <c r="Y3013" s="4">
        <f t="shared" si="429"/>
        <v>682.63</v>
      </c>
      <c r="Z3013" s="1" t="s">
        <v>44</v>
      </c>
      <c r="AA3013" s="1" t="s">
        <v>16</v>
      </c>
      <c r="AB3013" s="1" t="s">
        <v>24</v>
      </c>
      <c r="AC3013" s="1" t="s">
        <v>38</v>
      </c>
      <c r="AD3013" s="1" t="s">
        <v>19</v>
      </c>
      <c r="AE3013" s="2">
        <v>40333</v>
      </c>
    </row>
    <row r="3014" spans="1:31" x14ac:dyDescent="0.25">
      <c r="A3014">
        <f t="shared" si="430"/>
        <v>3013</v>
      </c>
      <c r="B3014" s="1">
        <v>12196</v>
      </c>
      <c r="C3014" s="2">
        <v>40331</v>
      </c>
      <c r="D3014" s="1" t="s">
        <v>27</v>
      </c>
      <c r="E3014" s="1" t="str">
        <f t="shared" si="423"/>
        <v>*</v>
      </c>
      <c r="F3014" s="1" t="str">
        <f t="shared" si="424"/>
        <v>*</v>
      </c>
      <c r="G3014" s="1" t="str">
        <f t="shared" si="425"/>
        <v>*</v>
      </c>
      <c r="J3014" s="1" t="str">
        <f t="shared" si="426"/>
        <v>*</v>
      </c>
      <c r="P3014" s="1">
        <v>32</v>
      </c>
      <c r="Q3014" s="1">
        <f t="shared" si="431"/>
        <v>0.04</v>
      </c>
      <c r="T3014" s="4">
        <v>599.52</v>
      </c>
      <c r="U3014" s="9">
        <f t="shared" si="427"/>
        <v>0</v>
      </c>
      <c r="V3014" s="4">
        <f t="shared" si="428"/>
        <v>18.734999999999999</v>
      </c>
      <c r="W3014" s="1" t="s">
        <v>21</v>
      </c>
      <c r="X3014" s="1">
        <v>8.51</v>
      </c>
      <c r="Y3014" s="4">
        <f t="shared" si="429"/>
        <v>608.03</v>
      </c>
      <c r="Z3014" s="1" t="s">
        <v>51</v>
      </c>
      <c r="AA3014" s="1" t="s">
        <v>16</v>
      </c>
      <c r="AB3014" s="1" t="s">
        <v>24</v>
      </c>
      <c r="AC3014" s="1" t="s">
        <v>56</v>
      </c>
      <c r="AD3014" s="1" t="s">
        <v>26</v>
      </c>
      <c r="AE3014" s="2">
        <v>40332</v>
      </c>
    </row>
    <row r="3015" spans="1:31" x14ac:dyDescent="0.25">
      <c r="A3015">
        <f t="shared" si="430"/>
        <v>3014</v>
      </c>
      <c r="B3015" s="1">
        <v>53863</v>
      </c>
      <c r="C3015" s="2">
        <v>40332</v>
      </c>
      <c r="D3015" s="1" t="s">
        <v>20</v>
      </c>
      <c r="E3015" s="1" t="str">
        <f t="shared" si="423"/>
        <v>*</v>
      </c>
      <c r="F3015" s="1" t="str">
        <f t="shared" si="424"/>
        <v>**</v>
      </c>
      <c r="G3015" s="1" t="str">
        <f t="shared" si="425"/>
        <v>**</v>
      </c>
      <c r="J3015" s="1" t="str">
        <f t="shared" si="426"/>
        <v>**</v>
      </c>
      <c r="P3015" s="1">
        <v>46</v>
      </c>
      <c r="Q3015" s="1">
        <f t="shared" si="431"/>
        <v>0.05</v>
      </c>
      <c r="T3015" s="4">
        <v>7807.45</v>
      </c>
      <c r="U3015" s="9">
        <f t="shared" si="427"/>
        <v>1</v>
      </c>
      <c r="V3015" s="4">
        <f t="shared" si="428"/>
        <v>169.72717391304349</v>
      </c>
      <c r="W3015" s="1" t="s">
        <v>14</v>
      </c>
      <c r="X3015" s="1">
        <v>19.989999999999998</v>
      </c>
      <c r="Y3015" s="4">
        <f t="shared" si="429"/>
        <v>7827.44</v>
      </c>
      <c r="Z3015" s="1" t="s">
        <v>15</v>
      </c>
      <c r="AA3015" s="1" t="s">
        <v>37</v>
      </c>
      <c r="AB3015" s="1" t="s">
        <v>29</v>
      </c>
      <c r="AC3015" s="1" t="s">
        <v>55</v>
      </c>
      <c r="AD3015" s="1" t="s">
        <v>19</v>
      </c>
      <c r="AE3015" s="2">
        <v>40335</v>
      </c>
    </row>
    <row r="3016" spans="1:31" x14ac:dyDescent="0.25">
      <c r="A3016">
        <f t="shared" si="430"/>
        <v>3015</v>
      </c>
      <c r="B3016" s="1">
        <v>29572</v>
      </c>
      <c r="C3016" s="2">
        <v>40332</v>
      </c>
      <c r="D3016" s="1" t="s">
        <v>27</v>
      </c>
      <c r="E3016" s="1" t="str">
        <f t="shared" si="423"/>
        <v>*</v>
      </c>
      <c r="F3016" s="1" t="str">
        <f t="shared" si="424"/>
        <v>*</v>
      </c>
      <c r="G3016" s="1" t="str">
        <f t="shared" si="425"/>
        <v>*</v>
      </c>
      <c r="J3016" s="1" t="str">
        <f t="shared" si="426"/>
        <v>*</v>
      </c>
      <c r="P3016" s="1">
        <v>18</v>
      </c>
      <c r="Q3016" s="1">
        <f t="shared" si="431"/>
        <v>0.02</v>
      </c>
      <c r="T3016" s="4">
        <v>2657.56</v>
      </c>
      <c r="U3016" s="9">
        <f t="shared" si="427"/>
        <v>1</v>
      </c>
      <c r="V3016" s="4">
        <f t="shared" si="428"/>
        <v>147.64222222222222</v>
      </c>
      <c r="W3016" s="1" t="s">
        <v>33</v>
      </c>
      <c r="X3016" s="1">
        <v>16.010000000000002</v>
      </c>
      <c r="Y3016" s="4">
        <f t="shared" si="429"/>
        <v>2673.57</v>
      </c>
      <c r="Z3016" s="1" t="s">
        <v>22</v>
      </c>
      <c r="AA3016" s="1" t="s">
        <v>37</v>
      </c>
      <c r="AB3016" s="1" t="s">
        <v>17</v>
      </c>
      <c r="AC3016" s="1" t="s">
        <v>52</v>
      </c>
      <c r="AD3016" s="1" t="s">
        <v>59</v>
      </c>
      <c r="AE3016" s="2">
        <v>40333</v>
      </c>
    </row>
    <row r="3017" spans="1:31" x14ac:dyDescent="0.25">
      <c r="A3017">
        <f t="shared" si="430"/>
        <v>3016</v>
      </c>
      <c r="B3017" s="1">
        <v>57125</v>
      </c>
      <c r="C3017" s="2">
        <v>40332</v>
      </c>
      <c r="D3017" s="1" t="s">
        <v>36</v>
      </c>
      <c r="E3017" s="1" t="str">
        <f t="shared" si="423"/>
        <v>*</v>
      </c>
      <c r="F3017" s="1" t="str">
        <f t="shared" si="424"/>
        <v>*</v>
      </c>
      <c r="G3017" s="1" t="str">
        <f t="shared" si="425"/>
        <v>*</v>
      </c>
      <c r="J3017" s="1" t="str">
        <f t="shared" si="426"/>
        <v>*</v>
      </c>
      <c r="P3017" s="1">
        <v>31</v>
      </c>
      <c r="Q3017" s="1">
        <f t="shared" si="431"/>
        <v>0.04</v>
      </c>
      <c r="T3017" s="4">
        <v>878.77</v>
      </c>
      <c r="U3017" s="9">
        <f t="shared" si="427"/>
        <v>0</v>
      </c>
      <c r="V3017" s="4">
        <f t="shared" si="428"/>
        <v>28.34741935483871</v>
      </c>
      <c r="W3017" s="1" t="s">
        <v>21</v>
      </c>
      <c r="X3017" s="1">
        <v>1.49</v>
      </c>
      <c r="Y3017" s="4">
        <f t="shared" si="429"/>
        <v>880.26</v>
      </c>
      <c r="Z3017" s="1" t="s">
        <v>46</v>
      </c>
      <c r="AA3017" s="1" t="s">
        <v>16</v>
      </c>
      <c r="AB3017" s="1" t="s">
        <v>29</v>
      </c>
      <c r="AC3017" s="1" t="s">
        <v>43</v>
      </c>
      <c r="AD3017" s="1" t="s">
        <v>19</v>
      </c>
      <c r="AE3017" s="2">
        <v>40334</v>
      </c>
    </row>
    <row r="3018" spans="1:31" x14ac:dyDescent="0.25">
      <c r="A3018">
        <f t="shared" si="430"/>
        <v>3017</v>
      </c>
      <c r="B3018" s="1">
        <v>21447</v>
      </c>
      <c r="C3018" s="2">
        <v>40332</v>
      </c>
      <c r="D3018" s="1" t="s">
        <v>27</v>
      </c>
      <c r="E3018" s="1" t="str">
        <f t="shared" si="423"/>
        <v>*</v>
      </c>
      <c r="F3018" s="1" t="str">
        <f t="shared" si="424"/>
        <v>*</v>
      </c>
      <c r="G3018" s="1" t="str">
        <f t="shared" si="425"/>
        <v>*</v>
      </c>
      <c r="J3018" s="1" t="str">
        <f t="shared" si="426"/>
        <v>*</v>
      </c>
      <c r="P3018" s="1">
        <v>15</v>
      </c>
      <c r="Q3018" s="1">
        <f t="shared" si="431"/>
        <v>0.02</v>
      </c>
      <c r="T3018" s="4">
        <v>176.24</v>
      </c>
      <c r="U3018" s="9">
        <f t="shared" si="427"/>
        <v>0</v>
      </c>
      <c r="V3018" s="4">
        <f t="shared" si="428"/>
        <v>11.749333333333334</v>
      </c>
      <c r="W3018" s="1" t="s">
        <v>14</v>
      </c>
      <c r="X3018" s="1">
        <v>3.37</v>
      </c>
      <c r="Y3018" s="4">
        <f t="shared" si="429"/>
        <v>179.61</v>
      </c>
      <c r="Z3018" s="1" t="s">
        <v>22</v>
      </c>
      <c r="AA3018" s="1" t="s">
        <v>37</v>
      </c>
      <c r="AB3018" s="1" t="s">
        <v>29</v>
      </c>
      <c r="AC3018" s="1" t="s">
        <v>45</v>
      </c>
      <c r="AD3018" s="1" t="s">
        <v>41</v>
      </c>
      <c r="AE3018" s="2">
        <v>40334</v>
      </c>
    </row>
    <row r="3019" spans="1:31" x14ac:dyDescent="0.25">
      <c r="A3019">
        <f t="shared" si="430"/>
        <v>3018</v>
      </c>
      <c r="B3019" s="1">
        <v>57125</v>
      </c>
      <c r="C3019" s="2">
        <v>40332</v>
      </c>
      <c r="D3019" s="1" t="s">
        <v>36</v>
      </c>
      <c r="E3019" s="1" t="str">
        <f t="shared" si="423"/>
        <v>*</v>
      </c>
      <c r="F3019" s="1" t="str">
        <f t="shared" si="424"/>
        <v>*</v>
      </c>
      <c r="G3019" s="1" t="str">
        <f t="shared" si="425"/>
        <v>*</v>
      </c>
      <c r="J3019" s="1" t="str">
        <f t="shared" si="426"/>
        <v>*</v>
      </c>
      <c r="P3019" s="1">
        <v>19</v>
      </c>
      <c r="Q3019" s="1">
        <f t="shared" si="431"/>
        <v>0.02</v>
      </c>
      <c r="T3019" s="4">
        <v>61.02</v>
      </c>
      <c r="U3019" s="9">
        <f t="shared" si="427"/>
        <v>0</v>
      </c>
      <c r="V3019" s="4">
        <f t="shared" si="428"/>
        <v>3.2115789473684213</v>
      </c>
      <c r="W3019" s="1" t="s">
        <v>21</v>
      </c>
      <c r="X3019" s="1">
        <v>5.44</v>
      </c>
      <c r="Y3019" s="4">
        <f t="shared" si="429"/>
        <v>66.460000000000008</v>
      </c>
      <c r="Z3019" s="1" t="s">
        <v>46</v>
      </c>
      <c r="AA3019" s="1" t="s">
        <v>16</v>
      </c>
      <c r="AB3019" s="1" t="s">
        <v>29</v>
      </c>
      <c r="AC3019" s="1" t="s">
        <v>43</v>
      </c>
      <c r="AD3019" s="1" t="s">
        <v>19</v>
      </c>
      <c r="AE3019" s="2">
        <v>40334</v>
      </c>
    </row>
    <row r="3020" spans="1:31" x14ac:dyDescent="0.25">
      <c r="A3020">
        <f t="shared" si="430"/>
        <v>3019</v>
      </c>
      <c r="B3020" s="1">
        <v>26947</v>
      </c>
      <c r="C3020" s="2">
        <v>40333</v>
      </c>
      <c r="D3020" s="1" t="s">
        <v>20</v>
      </c>
      <c r="E3020" s="1" t="str">
        <f t="shared" si="423"/>
        <v>*</v>
      </c>
      <c r="F3020" s="1" t="str">
        <f t="shared" si="424"/>
        <v>**</v>
      </c>
      <c r="G3020" s="1" t="str">
        <f t="shared" si="425"/>
        <v>**</v>
      </c>
      <c r="J3020" s="1" t="str">
        <f t="shared" si="426"/>
        <v>**</v>
      </c>
      <c r="P3020" s="1">
        <v>4</v>
      </c>
      <c r="Q3020" s="1">
        <f t="shared" si="431"/>
        <v>0.01</v>
      </c>
      <c r="T3020" s="4">
        <v>467.15</v>
      </c>
      <c r="U3020" s="9">
        <f t="shared" si="427"/>
        <v>0</v>
      </c>
      <c r="V3020" s="4">
        <f t="shared" si="428"/>
        <v>116.78749999999999</v>
      </c>
      <c r="W3020" s="1" t="s">
        <v>33</v>
      </c>
      <c r="X3020" s="1">
        <v>60</v>
      </c>
      <c r="Y3020" s="4">
        <f t="shared" si="429"/>
        <v>527.15</v>
      </c>
      <c r="Z3020" s="1" t="s">
        <v>46</v>
      </c>
      <c r="AA3020" s="1" t="s">
        <v>28</v>
      </c>
      <c r="AB3020" s="1" t="s">
        <v>17</v>
      </c>
      <c r="AC3020" s="1" t="s">
        <v>52</v>
      </c>
      <c r="AD3020" s="1" t="s">
        <v>35</v>
      </c>
      <c r="AE3020" s="2">
        <v>40336</v>
      </c>
    </row>
    <row r="3021" spans="1:31" x14ac:dyDescent="0.25">
      <c r="A3021">
        <f t="shared" si="430"/>
        <v>3020</v>
      </c>
      <c r="B3021" s="1">
        <v>6916</v>
      </c>
      <c r="C3021" s="2">
        <v>40333</v>
      </c>
      <c r="D3021" s="1" t="s">
        <v>13</v>
      </c>
      <c r="E3021" s="1" t="str">
        <f t="shared" si="423"/>
        <v>*</v>
      </c>
      <c r="F3021" s="1" t="str">
        <f t="shared" si="424"/>
        <v>*</v>
      </c>
      <c r="G3021" s="1" t="str">
        <f t="shared" si="425"/>
        <v>*</v>
      </c>
      <c r="J3021" s="1" t="str">
        <f t="shared" si="426"/>
        <v>*</v>
      </c>
      <c r="P3021" s="1">
        <v>40</v>
      </c>
      <c r="Q3021" s="1">
        <f t="shared" si="431"/>
        <v>0.05</v>
      </c>
      <c r="T3021" s="4">
        <v>436.17</v>
      </c>
      <c r="U3021" s="9">
        <f t="shared" si="427"/>
        <v>0</v>
      </c>
      <c r="V3021" s="4">
        <f t="shared" si="428"/>
        <v>10.904250000000001</v>
      </c>
      <c r="W3021" s="1" t="s">
        <v>14</v>
      </c>
      <c r="X3021" s="1">
        <v>7.46</v>
      </c>
      <c r="Y3021" s="4">
        <f t="shared" si="429"/>
        <v>443.63</v>
      </c>
      <c r="Z3021" s="1" t="s">
        <v>60</v>
      </c>
      <c r="AA3021" s="1" t="s">
        <v>16</v>
      </c>
      <c r="AB3021" s="1" t="s">
        <v>29</v>
      </c>
      <c r="AC3021" s="1" t="s">
        <v>55</v>
      </c>
      <c r="AD3021" s="1" t="s">
        <v>19</v>
      </c>
      <c r="AE3021" s="2">
        <v>40337</v>
      </c>
    </row>
    <row r="3022" spans="1:31" x14ac:dyDescent="0.25">
      <c r="A3022">
        <f t="shared" si="430"/>
        <v>3021</v>
      </c>
      <c r="B3022" s="1">
        <v>35201</v>
      </c>
      <c r="C3022" s="2">
        <v>40333</v>
      </c>
      <c r="D3022" s="1" t="s">
        <v>13</v>
      </c>
      <c r="E3022" s="1" t="str">
        <f t="shared" si="423"/>
        <v>*</v>
      </c>
      <c r="F3022" s="1" t="str">
        <f t="shared" si="424"/>
        <v>*</v>
      </c>
      <c r="G3022" s="1" t="str">
        <f t="shared" si="425"/>
        <v>*</v>
      </c>
      <c r="J3022" s="1" t="str">
        <f t="shared" si="426"/>
        <v>*</v>
      </c>
      <c r="P3022" s="1">
        <v>18</v>
      </c>
      <c r="Q3022" s="1">
        <f t="shared" si="431"/>
        <v>0.02</v>
      </c>
      <c r="T3022" s="4">
        <v>211.44</v>
      </c>
      <c r="U3022" s="9">
        <f t="shared" si="427"/>
        <v>0</v>
      </c>
      <c r="V3022" s="4">
        <f t="shared" si="428"/>
        <v>11.746666666666666</v>
      </c>
      <c r="W3022" s="1" t="s">
        <v>21</v>
      </c>
      <c r="X3022" s="1">
        <v>6.5</v>
      </c>
      <c r="Y3022" s="4">
        <f t="shared" si="429"/>
        <v>217.94</v>
      </c>
      <c r="Z3022" s="1" t="s">
        <v>44</v>
      </c>
      <c r="AA3022" s="1" t="s">
        <v>37</v>
      </c>
      <c r="AB3022" s="1" t="s">
        <v>24</v>
      </c>
      <c r="AC3022" s="1" t="s">
        <v>38</v>
      </c>
      <c r="AD3022" s="1" t="s">
        <v>19</v>
      </c>
      <c r="AE3022" s="2">
        <v>40340</v>
      </c>
    </row>
    <row r="3023" spans="1:31" x14ac:dyDescent="0.25">
      <c r="A3023">
        <f t="shared" si="430"/>
        <v>3022</v>
      </c>
      <c r="B3023" s="1">
        <v>49218</v>
      </c>
      <c r="C3023" s="2">
        <v>40333</v>
      </c>
      <c r="D3023" s="1" t="s">
        <v>13</v>
      </c>
      <c r="E3023" s="1" t="str">
        <f t="shared" si="423"/>
        <v>*</v>
      </c>
      <c r="F3023" s="1" t="str">
        <f t="shared" si="424"/>
        <v>*</v>
      </c>
      <c r="G3023" s="1" t="str">
        <f t="shared" si="425"/>
        <v>*</v>
      </c>
      <c r="J3023" s="1" t="str">
        <f t="shared" si="426"/>
        <v>*</v>
      </c>
      <c r="P3023" s="1">
        <v>21</v>
      </c>
      <c r="Q3023" s="1">
        <f t="shared" si="431"/>
        <v>3.5000000000000003E-2</v>
      </c>
      <c r="T3023" s="4">
        <v>86.64</v>
      </c>
      <c r="U3023" s="9">
        <f t="shared" si="427"/>
        <v>0</v>
      </c>
      <c r="V3023" s="4">
        <f t="shared" si="428"/>
        <v>4.1257142857142854</v>
      </c>
      <c r="W3023" s="1" t="s">
        <v>21</v>
      </c>
      <c r="X3023" s="1">
        <v>5.26</v>
      </c>
      <c r="Y3023" s="4">
        <f t="shared" si="429"/>
        <v>91.9</v>
      </c>
      <c r="Z3023" s="1" t="s">
        <v>46</v>
      </c>
      <c r="AA3023" s="1" t="s">
        <v>28</v>
      </c>
      <c r="AB3023" s="1" t="s">
        <v>29</v>
      </c>
      <c r="AC3023" s="1" t="s">
        <v>43</v>
      </c>
      <c r="AD3023" s="1" t="s">
        <v>19</v>
      </c>
      <c r="AE3023" s="2">
        <v>40333</v>
      </c>
    </row>
    <row r="3024" spans="1:31" x14ac:dyDescent="0.25">
      <c r="A3024">
        <f t="shared" si="430"/>
        <v>3023</v>
      </c>
      <c r="B3024" s="1">
        <v>8960</v>
      </c>
      <c r="C3024" s="2">
        <v>40334</v>
      </c>
      <c r="D3024" s="1" t="s">
        <v>36</v>
      </c>
      <c r="E3024" s="1" t="str">
        <f t="shared" si="423"/>
        <v>*</v>
      </c>
      <c r="F3024" s="1" t="str">
        <f t="shared" si="424"/>
        <v>*</v>
      </c>
      <c r="G3024" s="1" t="str">
        <f t="shared" si="425"/>
        <v>*</v>
      </c>
      <c r="J3024" s="1" t="str">
        <f t="shared" si="426"/>
        <v>*</v>
      </c>
      <c r="P3024" s="1">
        <v>46</v>
      </c>
      <c r="Q3024" s="1">
        <f t="shared" si="431"/>
        <v>0.05</v>
      </c>
      <c r="T3024" s="4">
        <v>4335.34</v>
      </c>
      <c r="U3024" s="9">
        <f t="shared" si="427"/>
        <v>1</v>
      </c>
      <c r="V3024" s="4">
        <f t="shared" si="428"/>
        <v>94.246521739130444</v>
      </c>
      <c r="W3024" s="1" t="s">
        <v>14</v>
      </c>
      <c r="X3024" s="1">
        <v>19.989999999999998</v>
      </c>
      <c r="Y3024" s="4">
        <f t="shared" si="429"/>
        <v>4355.33</v>
      </c>
      <c r="Z3024" s="1" t="s">
        <v>22</v>
      </c>
      <c r="AA3024" s="1" t="s">
        <v>23</v>
      </c>
      <c r="AB3024" s="1" t="s">
        <v>24</v>
      </c>
      <c r="AC3024" s="1" t="s">
        <v>38</v>
      </c>
      <c r="AD3024" s="1" t="s">
        <v>19</v>
      </c>
      <c r="AE3024" s="2">
        <v>40336</v>
      </c>
    </row>
    <row r="3025" spans="1:31" x14ac:dyDescent="0.25">
      <c r="A3025">
        <f t="shared" si="430"/>
        <v>3024</v>
      </c>
      <c r="B3025" s="1">
        <v>31590</v>
      </c>
      <c r="C3025" s="2">
        <v>40334</v>
      </c>
      <c r="D3025" s="1" t="s">
        <v>32</v>
      </c>
      <c r="E3025" s="1" t="str">
        <f t="shared" si="423"/>
        <v>***</v>
      </c>
      <c r="F3025" s="1" t="str">
        <f t="shared" si="424"/>
        <v>***</v>
      </c>
      <c r="G3025" s="1" t="str">
        <f t="shared" si="425"/>
        <v>***</v>
      </c>
      <c r="J3025" s="1" t="str">
        <f t="shared" si="426"/>
        <v>***</v>
      </c>
      <c r="P3025" s="1">
        <v>27</v>
      </c>
      <c r="Q3025" s="1">
        <f t="shared" si="431"/>
        <v>3.5000000000000003E-2</v>
      </c>
      <c r="T3025" s="4">
        <v>2854.76</v>
      </c>
      <c r="U3025" s="9">
        <f t="shared" si="427"/>
        <v>1</v>
      </c>
      <c r="V3025" s="4">
        <f t="shared" si="428"/>
        <v>105.73185185185186</v>
      </c>
      <c r="W3025" s="1" t="s">
        <v>21</v>
      </c>
      <c r="X3025" s="1">
        <v>8.64</v>
      </c>
      <c r="Y3025" s="4">
        <f t="shared" si="429"/>
        <v>2863.4</v>
      </c>
      <c r="Z3025" s="1" t="s">
        <v>42</v>
      </c>
      <c r="AA3025" s="1" t="s">
        <v>28</v>
      </c>
      <c r="AB3025" s="1" t="s">
        <v>29</v>
      </c>
      <c r="AC3025" s="1" t="s">
        <v>55</v>
      </c>
      <c r="AD3025" s="1" t="s">
        <v>19</v>
      </c>
      <c r="AE3025" s="2">
        <v>40336</v>
      </c>
    </row>
    <row r="3026" spans="1:31" x14ac:dyDescent="0.25">
      <c r="A3026">
        <f t="shared" si="430"/>
        <v>3025</v>
      </c>
      <c r="B3026" s="1">
        <v>8960</v>
      </c>
      <c r="C3026" s="2">
        <v>40334</v>
      </c>
      <c r="D3026" s="1" t="s">
        <v>36</v>
      </c>
      <c r="E3026" s="1" t="str">
        <f t="shared" si="423"/>
        <v>*</v>
      </c>
      <c r="F3026" s="1" t="str">
        <f t="shared" si="424"/>
        <v>*</v>
      </c>
      <c r="G3026" s="1" t="str">
        <f t="shared" si="425"/>
        <v>*</v>
      </c>
      <c r="J3026" s="1" t="str">
        <f t="shared" si="426"/>
        <v>*</v>
      </c>
      <c r="P3026" s="1">
        <v>15</v>
      </c>
      <c r="Q3026" s="1">
        <f t="shared" si="431"/>
        <v>0.02</v>
      </c>
      <c r="T3026" s="4">
        <v>1150.5345</v>
      </c>
      <c r="U3026" s="9">
        <f t="shared" si="427"/>
        <v>1</v>
      </c>
      <c r="V3026" s="4">
        <f t="shared" si="428"/>
        <v>76.702299999999994</v>
      </c>
      <c r="W3026" s="1" t="s">
        <v>21</v>
      </c>
      <c r="X3026" s="1">
        <v>1.25</v>
      </c>
      <c r="Y3026" s="4">
        <f t="shared" si="429"/>
        <v>1151.7845</v>
      </c>
      <c r="Z3026" s="1" t="s">
        <v>22</v>
      </c>
      <c r="AA3026" s="1" t="s">
        <v>23</v>
      </c>
      <c r="AB3026" s="1" t="s">
        <v>24</v>
      </c>
      <c r="AC3026" s="1" t="s">
        <v>25</v>
      </c>
      <c r="AD3026" s="1" t="s">
        <v>41</v>
      </c>
      <c r="AE3026" s="2">
        <v>40336</v>
      </c>
    </row>
    <row r="3027" spans="1:31" x14ac:dyDescent="0.25">
      <c r="A3027">
        <f t="shared" si="430"/>
        <v>3026</v>
      </c>
      <c r="B3027" s="1">
        <v>35111</v>
      </c>
      <c r="C3027" s="2">
        <v>40334</v>
      </c>
      <c r="D3027" s="1" t="s">
        <v>32</v>
      </c>
      <c r="E3027" s="1" t="str">
        <f t="shared" si="423"/>
        <v>***</v>
      </c>
      <c r="F3027" s="1" t="str">
        <f t="shared" si="424"/>
        <v>***</v>
      </c>
      <c r="G3027" s="1" t="str">
        <f t="shared" si="425"/>
        <v>***</v>
      </c>
      <c r="J3027" s="1" t="str">
        <f t="shared" si="426"/>
        <v>***</v>
      </c>
      <c r="P3027" s="1">
        <v>39</v>
      </c>
      <c r="Q3027" s="1">
        <f t="shared" si="431"/>
        <v>0.04</v>
      </c>
      <c r="T3027" s="4">
        <v>893.29</v>
      </c>
      <c r="U3027" s="9">
        <f t="shared" si="427"/>
        <v>0</v>
      </c>
      <c r="V3027" s="4">
        <f t="shared" si="428"/>
        <v>22.904871794871795</v>
      </c>
      <c r="W3027" s="1" t="s">
        <v>21</v>
      </c>
      <c r="X3027" s="1">
        <v>6.71</v>
      </c>
      <c r="Y3027" s="4">
        <f t="shared" si="429"/>
        <v>900</v>
      </c>
      <c r="Z3027" s="1" t="s">
        <v>46</v>
      </c>
      <c r="AA3027" s="1" t="s">
        <v>23</v>
      </c>
      <c r="AB3027" s="1" t="s">
        <v>29</v>
      </c>
      <c r="AC3027" s="1" t="s">
        <v>57</v>
      </c>
      <c r="AD3027" s="1" t="s">
        <v>19</v>
      </c>
      <c r="AE3027" s="2">
        <v>40336</v>
      </c>
    </row>
    <row r="3028" spans="1:31" x14ac:dyDescent="0.25">
      <c r="A3028">
        <f t="shared" si="430"/>
        <v>3027</v>
      </c>
      <c r="B3028" s="1">
        <v>54628</v>
      </c>
      <c r="C3028" s="2">
        <v>40334</v>
      </c>
      <c r="D3028" s="1" t="s">
        <v>20</v>
      </c>
      <c r="E3028" s="1" t="str">
        <f t="shared" si="423"/>
        <v>*</v>
      </c>
      <c r="F3028" s="1" t="str">
        <f t="shared" si="424"/>
        <v>**</v>
      </c>
      <c r="G3028" s="1" t="str">
        <f t="shared" si="425"/>
        <v>**</v>
      </c>
      <c r="J3028" s="1" t="str">
        <f t="shared" si="426"/>
        <v>**</v>
      </c>
      <c r="P3028" s="1">
        <v>21</v>
      </c>
      <c r="Q3028" s="1">
        <f t="shared" si="431"/>
        <v>3.5000000000000003E-2</v>
      </c>
      <c r="T3028" s="4">
        <v>471.24</v>
      </c>
      <c r="U3028" s="9">
        <f t="shared" si="427"/>
        <v>0</v>
      </c>
      <c r="V3028" s="4">
        <f t="shared" si="428"/>
        <v>22.44</v>
      </c>
      <c r="W3028" s="1" t="s">
        <v>21</v>
      </c>
      <c r="X3028" s="1">
        <v>1.99</v>
      </c>
      <c r="Y3028" s="4">
        <f t="shared" si="429"/>
        <v>473.23</v>
      </c>
      <c r="Z3028" s="1" t="s">
        <v>39</v>
      </c>
      <c r="AA3028" s="1" t="s">
        <v>37</v>
      </c>
      <c r="AB3028" s="1" t="s">
        <v>24</v>
      </c>
      <c r="AC3028" s="1" t="s">
        <v>38</v>
      </c>
      <c r="AD3028" s="1" t="s">
        <v>41</v>
      </c>
      <c r="AE3028" s="2">
        <v>40335</v>
      </c>
    </row>
    <row r="3029" spans="1:31" x14ac:dyDescent="0.25">
      <c r="A3029">
        <f t="shared" si="430"/>
        <v>3028</v>
      </c>
      <c r="B3029" s="1">
        <v>31590</v>
      </c>
      <c r="C3029" s="2">
        <v>40334</v>
      </c>
      <c r="D3029" s="1" t="s">
        <v>32</v>
      </c>
      <c r="E3029" s="1" t="str">
        <f t="shared" si="423"/>
        <v>***</v>
      </c>
      <c r="F3029" s="1" t="str">
        <f t="shared" si="424"/>
        <v>***</v>
      </c>
      <c r="G3029" s="1" t="str">
        <f t="shared" si="425"/>
        <v>***</v>
      </c>
      <c r="J3029" s="1" t="str">
        <f t="shared" si="426"/>
        <v>***</v>
      </c>
      <c r="P3029" s="1">
        <v>5</v>
      </c>
      <c r="Q3029" s="1">
        <f t="shared" si="431"/>
        <v>0.01</v>
      </c>
      <c r="T3029" s="4">
        <v>43.49</v>
      </c>
      <c r="U3029" s="9">
        <f t="shared" si="427"/>
        <v>0</v>
      </c>
      <c r="V3029" s="4">
        <f t="shared" si="428"/>
        <v>8.6980000000000004</v>
      </c>
      <c r="W3029" s="1" t="s">
        <v>21</v>
      </c>
      <c r="X3029" s="1">
        <v>1.99</v>
      </c>
      <c r="Y3029" s="4">
        <f t="shared" si="429"/>
        <v>45.480000000000004</v>
      </c>
      <c r="Z3029" s="1" t="s">
        <v>42</v>
      </c>
      <c r="AA3029" s="1" t="s">
        <v>28</v>
      </c>
      <c r="AB3029" s="1" t="s">
        <v>24</v>
      </c>
      <c r="AC3029" s="1" t="s">
        <v>38</v>
      </c>
      <c r="AD3029" s="1" t="s">
        <v>41</v>
      </c>
      <c r="AE3029" s="2">
        <v>40335</v>
      </c>
    </row>
    <row r="3030" spans="1:31" x14ac:dyDescent="0.25">
      <c r="A3030">
        <f t="shared" si="430"/>
        <v>3029</v>
      </c>
      <c r="B3030" s="1">
        <v>51011</v>
      </c>
      <c r="C3030" s="2">
        <v>40335</v>
      </c>
      <c r="D3030" s="1" t="s">
        <v>13</v>
      </c>
      <c r="E3030" s="1" t="str">
        <f t="shared" si="423"/>
        <v>*</v>
      </c>
      <c r="F3030" s="1" t="str">
        <f t="shared" si="424"/>
        <v>*</v>
      </c>
      <c r="G3030" s="1" t="str">
        <f t="shared" si="425"/>
        <v>*</v>
      </c>
      <c r="J3030" s="1" t="str">
        <f t="shared" si="426"/>
        <v>*</v>
      </c>
      <c r="P3030" s="1">
        <v>41</v>
      </c>
      <c r="Q3030" s="1">
        <f t="shared" si="431"/>
        <v>0.05</v>
      </c>
      <c r="T3030" s="4">
        <v>5144.8715000000002</v>
      </c>
      <c r="U3030" s="9">
        <f t="shared" si="427"/>
        <v>1</v>
      </c>
      <c r="V3030" s="4">
        <f t="shared" si="428"/>
        <v>125.48467073170733</v>
      </c>
      <c r="W3030" s="1" t="s">
        <v>21</v>
      </c>
      <c r="X3030" s="1">
        <v>3.9</v>
      </c>
      <c r="Y3030" s="4">
        <f t="shared" si="429"/>
        <v>5148.7714999999998</v>
      </c>
      <c r="Z3030" s="1" t="s">
        <v>15</v>
      </c>
      <c r="AA3030" s="1" t="s">
        <v>16</v>
      </c>
      <c r="AB3030" s="1" t="s">
        <v>24</v>
      </c>
      <c r="AC3030" s="1" t="s">
        <v>25</v>
      </c>
      <c r="AD3030" s="1" t="s">
        <v>19</v>
      </c>
      <c r="AE3030" s="2">
        <v>40337</v>
      </c>
    </row>
    <row r="3031" spans="1:31" x14ac:dyDescent="0.25">
      <c r="A3031">
        <f t="shared" si="430"/>
        <v>3030</v>
      </c>
      <c r="B3031" s="1">
        <v>13410</v>
      </c>
      <c r="C3031" s="2">
        <v>40335</v>
      </c>
      <c r="D3031" s="1" t="s">
        <v>27</v>
      </c>
      <c r="E3031" s="1" t="str">
        <f t="shared" si="423"/>
        <v>*</v>
      </c>
      <c r="F3031" s="1" t="str">
        <f t="shared" si="424"/>
        <v>*</v>
      </c>
      <c r="G3031" s="1" t="str">
        <f t="shared" si="425"/>
        <v>*</v>
      </c>
      <c r="J3031" s="1" t="str">
        <f t="shared" si="426"/>
        <v>*</v>
      </c>
      <c r="P3031" s="1">
        <v>29</v>
      </c>
      <c r="Q3031" s="1">
        <f t="shared" si="431"/>
        <v>3.5000000000000003E-2</v>
      </c>
      <c r="T3031" s="4">
        <v>701.94</v>
      </c>
      <c r="U3031" s="9">
        <f t="shared" si="427"/>
        <v>0</v>
      </c>
      <c r="V3031" s="4">
        <f t="shared" si="428"/>
        <v>24.2048275862069</v>
      </c>
      <c r="W3031" s="1" t="s">
        <v>21</v>
      </c>
      <c r="X3031" s="1">
        <v>6.3</v>
      </c>
      <c r="Y3031" s="4">
        <f t="shared" si="429"/>
        <v>708.24</v>
      </c>
      <c r="Z3031" s="1" t="s">
        <v>22</v>
      </c>
      <c r="AA3031" s="1" t="s">
        <v>28</v>
      </c>
      <c r="AB3031" s="1" t="s">
        <v>24</v>
      </c>
      <c r="AC3031" s="1" t="s">
        <v>56</v>
      </c>
      <c r="AD3031" s="1" t="s">
        <v>26</v>
      </c>
      <c r="AE3031" s="2">
        <v>40336</v>
      </c>
    </row>
    <row r="3032" spans="1:31" x14ac:dyDescent="0.25">
      <c r="A3032">
        <f t="shared" si="430"/>
        <v>3031</v>
      </c>
      <c r="B3032" s="1">
        <v>26695</v>
      </c>
      <c r="C3032" s="2">
        <v>40335</v>
      </c>
      <c r="D3032" s="1" t="s">
        <v>27</v>
      </c>
      <c r="E3032" s="1" t="str">
        <f t="shared" si="423"/>
        <v>*</v>
      </c>
      <c r="F3032" s="1" t="str">
        <f t="shared" si="424"/>
        <v>*</v>
      </c>
      <c r="G3032" s="1" t="str">
        <f t="shared" si="425"/>
        <v>*</v>
      </c>
      <c r="J3032" s="1" t="str">
        <f t="shared" si="426"/>
        <v>*</v>
      </c>
      <c r="P3032" s="1">
        <v>43</v>
      </c>
      <c r="Q3032" s="1">
        <f t="shared" si="431"/>
        <v>0.05</v>
      </c>
      <c r="T3032" s="4">
        <v>367.11</v>
      </c>
      <c r="U3032" s="9">
        <f t="shared" si="427"/>
        <v>0</v>
      </c>
      <c r="V3032" s="4">
        <f t="shared" si="428"/>
        <v>8.5374418604651172</v>
      </c>
      <c r="W3032" s="1" t="s">
        <v>21</v>
      </c>
      <c r="X3032" s="1">
        <v>1.43</v>
      </c>
      <c r="Y3032" s="4">
        <f t="shared" si="429"/>
        <v>368.54</v>
      </c>
      <c r="Z3032" s="1" t="s">
        <v>54</v>
      </c>
      <c r="AA3032" s="1" t="s">
        <v>28</v>
      </c>
      <c r="AB3032" s="1" t="s">
        <v>29</v>
      </c>
      <c r="AC3032" s="1" t="s">
        <v>40</v>
      </c>
      <c r="AD3032" s="1" t="s">
        <v>31</v>
      </c>
      <c r="AE3032" s="2">
        <v>40337</v>
      </c>
    </row>
    <row r="3033" spans="1:31" x14ac:dyDescent="0.25">
      <c r="A3033">
        <f t="shared" si="430"/>
        <v>3032</v>
      </c>
      <c r="B3033" s="1">
        <v>14018</v>
      </c>
      <c r="C3033" s="2">
        <v>40335</v>
      </c>
      <c r="D3033" s="1" t="s">
        <v>20</v>
      </c>
      <c r="E3033" s="1" t="str">
        <f t="shared" si="423"/>
        <v>*</v>
      </c>
      <c r="F3033" s="1" t="str">
        <f t="shared" si="424"/>
        <v>**</v>
      </c>
      <c r="G3033" s="1" t="str">
        <f t="shared" si="425"/>
        <v>**</v>
      </c>
      <c r="J3033" s="1" t="str">
        <f t="shared" si="426"/>
        <v>**</v>
      </c>
      <c r="P3033" s="1">
        <v>30</v>
      </c>
      <c r="Q3033" s="1">
        <f t="shared" si="431"/>
        <v>0.04</v>
      </c>
      <c r="T3033" s="4">
        <v>160.68</v>
      </c>
      <c r="U3033" s="9">
        <f t="shared" si="427"/>
        <v>0</v>
      </c>
      <c r="V3033" s="4">
        <f t="shared" si="428"/>
        <v>5.3559999999999999</v>
      </c>
      <c r="W3033" s="1" t="s">
        <v>14</v>
      </c>
      <c r="X3033" s="1">
        <v>0.49</v>
      </c>
      <c r="Y3033" s="4">
        <f t="shared" si="429"/>
        <v>161.17000000000002</v>
      </c>
      <c r="Z3033" s="1" t="s">
        <v>46</v>
      </c>
      <c r="AA3033" s="1" t="s">
        <v>16</v>
      </c>
      <c r="AB3033" s="1" t="s">
        <v>29</v>
      </c>
      <c r="AC3033" s="1" t="s">
        <v>58</v>
      </c>
      <c r="AD3033" s="1" t="s">
        <v>19</v>
      </c>
      <c r="AE3033" s="2">
        <v>40335</v>
      </c>
    </row>
    <row r="3034" spans="1:31" x14ac:dyDescent="0.25">
      <c r="A3034">
        <f t="shared" si="430"/>
        <v>3033</v>
      </c>
      <c r="B3034" s="1">
        <v>13410</v>
      </c>
      <c r="C3034" s="2">
        <v>40335</v>
      </c>
      <c r="D3034" s="1" t="s">
        <v>27</v>
      </c>
      <c r="E3034" s="1" t="str">
        <f t="shared" si="423"/>
        <v>*</v>
      </c>
      <c r="F3034" s="1" t="str">
        <f t="shared" si="424"/>
        <v>*</v>
      </c>
      <c r="G3034" s="1" t="str">
        <f t="shared" si="425"/>
        <v>*</v>
      </c>
      <c r="J3034" s="1" t="str">
        <f t="shared" si="426"/>
        <v>*</v>
      </c>
      <c r="P3034" s="1">
        <v>4</v>
      </c>
      <c r="Q3034" s="1">
        <f t="shared" si="431"/>
        <v>0.01</v>
      </c>
      <c r="T3034" s="4">
        <v>33.64</v>
      </c>
      <c r="U3034" s="9">
        <f t="shared" si="427"/>
        <v>0</v>
      </c>
      <c r="V3034" s="4">
        <f t="shared" si="428"/>
        <v>8.41</v>
      </c>
      <c r="W3034" s="1" t="s">
        <v>21</v>
      </c>
      <c r="X3034" s="1">
        <v>2.83</v>
      </c>
      <c r="Y3034" s="4">
        <f t="shared" si="429"/>
        <v>36.47</v>
      </c>
      <c r="Z3034" s="1" t="s">
        <v>22</v>
      </c>
      <c r="AA3034" s="1" t="s">
        <v>28</v>
      </c>
      <c r="AB3034" s="1" t="s">
        <v>24</v>
      </c>
      <c r="AC3034" s="1" t="s">
        <v>38</v>
      </c>
      <c r="AD3034" s="1" t="s">
        <v>41</v>
      </c>
      <c r="AE3034" s="2">
        <v>40337</v>
      </c>
    </row>
    <row r="3035" spans="1:31" x14ac:dyDescent="0.25">
      <c r="A3035">
        <f t="shared" si="430"/>
        <v>3034</v>
      </c>
      <c r="B3035" s="1">
        <v>2720</v>
      </c>
      <c r="C3035" s="2">
        <v>40336</v>
      </c>
      <c r="D3035" s="1" t="s">
        <v>32</v>
      </c>
      <c r="E3035" s="1" t="str">
        <f t="shared" si="423"/>
        <v>***</v>
      </c>
      <c r="F3035" s="1" t="str">
        <f t="shared" si="424"/>
        <v>***</v>
      </c>
      <c r="G3035" s="1" t="str">
        <f t="shared" si="425"/>
        <v>***</v>
      </c>
      <c r="J3035" s="1" t="str">
        <f t="shared" si="426"/>
        <v>***</v>
      </c>
      <c r="P3035" s="1">
        <v>36</v>
      </c>
      <c r="Q3035" s="1">
        <f t="shared" si="431"/>
        <v>0.04</v>
      </c>
      <c r="T3035" s="4">
        <v>2051.0160000000001</v>
      </c>
      <c r="U3035" s="9">
        <f t="shared" si="427"/>
        <v>1</v>
      </c>
      <c r="V3035" s="4">
        <f t="shared" si="428"/>
        <v>56.972666666666669</v>
      </c>
      <c r="W3035" s="1" t="s">
        <v>14</v>
      </c>
      <c r="X3035" s="1">
        <v>3.99</v>
      </c>
      <c r="Y3035" s="4">
        <f t="shared" si="429"/>
        <v>2055.0059999999999</v>
      </c>
      <c r="Z3035" s="1" t="s">
        <v>15</v>
      </c>
      <c r="AA3035" s="1" t="s">
        <v>23</v>
      </c>
      <c r="AB3035" s="1" t="s">
        <v>24</v>
      </c>
      <c r="AC3035" s="1" t="s">
        <v>25</v>
      </c>
      <c r="AD3035" s="1" t="s">
        <v>19</v>
      </c>
      <c r="AE3035" s="2">
        <v>40339</v>
      </c>
    </row>
    <row r="3036" spans="1:31" x14ac:dyDescent="0.25">
      <c r="A3036">
        <f t="shared" si="430"/>
        <v>3035</v>
      </c>
      <c r="B3036" s="1">
        <v>58851</v>
      </c>
      <c r="C3036" s="2">
        <v>40336</v>
      </c>
      <c r="D3036" s="1" t="s">
        <v>13</v>
      </c>
      <c r="E3036" s="1" t="str">
        <f t="shared" si="423"/>
        <v>*</v>
      </c>
      <c r="F3036" s="1" t="str">
        <f t="shared" si="424"/>
        <v>*</v>
      </c>
      <c r="G3036" s="1" t="str">
        <f t="shared" si="425"/>
        <v>*</v>
      </c>
      <c r="J3036" s="1" t="str">
        <f t="shared" si="426"/>
        <v>*</v>
      </c>
      <c r="P3036" s="1">
        <v>14</v>
      </c>
      <c r="Q3036" s="1">
        <f t="shared" si="431"/>
        <v>0.02</v>
      </c>
      <c r="T3036" s="4">
        <v>2027.55</v>
      </c>
      <c r="U3036" s="9">
        <f t="shared" si="427"/>
        <v>1</v>
      </c>
      <c r="V3036" s="4">
        <f t="shared" si="428"/>
        <v>144.82499999999999</v>
      </c>
      <c r="W3036" s="1" t="s">
        <v>21</v>
      </c>
      <c r="X3036" s="1">
        <v>13.99</v>
      </c>
      <c r="Y3036" s="4">
        <f t="shared" si="429"/>
        <v>2041.54</v>
      </c>
      <c r="Z3036" s="1" t="s">
        <v>22</v>
      </c>
      <c r="AA3036" s="1" t="s">
        <v>28</v>
      </c>
      <c r="AB3036" s="1" t="s">
        <v>24</v>
      </c>
      <c r="AC3036" s="1" t="s">
        <v>56</v>
      </c>
      <c r="AD3036" s="1" t="s">
        <v>26</v>
      </c>
      <c r="AE3036" s="2">
        <v>40343</v>
      </c>
    </row>
    <row r="3037" spans="1:31" x14ac:dyDescent="0.25">
      <c r="A3037">
        <f t="shared" si="430"/>
        <v>3036</v>
      </c>
      <c r="B3037" s="1">
        <v>35302</v>
      </c>
      <c r="C3037" s="2">
        <v>40336</v>
      </c>
      <c r="D3037" s="1" t="s">
        <v>36</v>
      </c>
      <c r="E3037" s="1" t="str">
        <f t="shared" si="423"/>
        <v>*</v>
      </c>
      <c r="F3037" s="1" t="str">
        <f t="shared" si="424"/>
        <v>*</v>
      </c>
      <c r="G3037" s="1" t="str">
        <f t="shared" si="425"/>
        <v>*</v>
      </c>
      <c r="J3037" s="1" t="str">
        <f t="shared" si="426"/>
        <v>*</v>
      </c>
      <c r="P3037" s="1">
        <v>13</v>
      </c>
      <c r="Q3037" s="1">
        <f t="shared" si="431"/>
        <v>0.02</v>
      </c>
      <c r="T3037" s="4">
        <v>1265.4970000000001</v>
      </c>
      <c r="U3037" s="9">
        <f t="shared" si="427"/>
        <v>1</v>
      </c>
      <c r="V3037" s="4">
        <f t="shared" si="428"/>
        <v>97.345923076923086</v>
      </c>
      <c r="W3037" s="1" t="s">
        <v>21</v>
      </c>
      <c r="X3037" s="1">
        <v>7.69</v>
      </c>
      <c r="Y3037" s="4">
        <f t="shared" si="429"/>
        <v>1273.1870000000001</v>
      </c>
      <c r="Z3037" s="1" t="s">
        <v>44</v>
      </c>
      <c r="AA3037" s="1" t="s">
        <v>23</v>
      </c>
      <c r="AB3037" s="1" t="s">
        <v>24</v>
      </c>
      <c r="AC3037" s="1" t="s">
        <v>25</v>
      </c>
      <c r="AD3037" s="1" t="s">
        <v>19</v>
      </c>
      <c r="AE3037" s="2">
        <v>40337</v>
      </c>
    </row>
    <row r="3038" spans="1:31" x14ac:dyDescent="0.25">
      <c r="A3038">
        <f t="shared" si="430"/>
        <v>3037</v>
      </c>
      <c r="B3038" s="1">
        <v>40036</v>
      </c>
      <c r="C3038" s="2">
        <v>40336</v>
      </c>
      <c r="D3038" s="1" t="s">
        <v>27</v>
      </c>
      <c r="E3038" s="1" t="str">
        <f t="shared" si="423"/>
        <v>*</v>
      </c>
      <c r="F3038" s="1" t="str">
        <f t="shared" si="424"/>
        <v>*</v>
      </c>
      <c r="G3038" s="1" t="str">
        <f t="shared" si="425"/>
        <v>*</v>
      </c>
      <c r="J3038" s="1" t="str">
        <f t="shared" si="426"/>
        <v>*</v>
      </c>
      <c r="P3038" s="1">
        <v>10</v>
      </c>
      <c r="Q3038" s="1">
        <f t="shared" si="431"/>
        <v>0.02</v>
      </c>
      <c r="T3038" s="4">
        <v>568.33550000000002</v>
      </c>
      <c r="U3038" s="9">
        <f t="shared" si="427"/>
        <v>0</v>
      </c>
      <c r="V3038" s="4">
        <f t="shared" si="428"/>
        <v>56.833550000000002</v>
      </c>
      <c r="W3038" s="1" t="s">
        <v>21</v>
      </c>
      <c r="X3038" s="1">
        <v>8.99</v>
      </c>
      <c r="Y3038" s="4">
        <f t="shared" si="429"/>
        <v>577.32550000000003</v>
      </c>
      <c r="Z3038" s="1" t="s">
        <v>39</v>
      </c>
      <c r="AA3038" s="1" t="s">
        <v>37</v>
      </c>
      <c r="AB3038" s="1" t="s">
        <v>24</v>
      </c>
      <c r="AC3038" s="1" t="s">
        <v>25</v>
      </c>
      <c r="AD3038" s="1" t="s">
        <v>19</v>
      </c>
      <c r="AE3038" s="2">
        <v>40337</v>
      </c>
    </row>
    <row r="3039" spans="1:31" x14ac:dyDescent="0.25">
      <c r="A3039">
        <f t="shared" si="430"/>
        <v>3038</v>
      </c>
      <c r="B3039" s="1">
        <v>35302</v>
      </c>
      <c r="C3039" s="2">
        <v>40336</v>
      </c>
      <c r="D3039" s="1" t="s">
        <v>36</v>
      </c>
      <c r="E3039" s="1" t="str">
        <f t="shared" si="423"/>
        <v>*</v>
      </c>
      <c r="F3039" s="1" t="str">
        <f t="shared" si="424"/>
        <v>*</v>
      </c>
      <c r="G3039" s="1" t="str">
        <f t="shared" si="425"/>
        <v>*</v>
      </c>
      <c r="J3039" s="1" t="str">
        <f t="shared" si="426"/>
        <v>*</v>
      </c>
      <c r="P3039" s="1">
        <v>6</v>
      </c>
      <c r="Q3039" s="1">
        <f t="shared" si="431"/>
        <v>0.01</v>
      </c>
      <c r="T3039" s="4">
        <v>188.44</v>
      </c>
      <c r="U3039" s="9">
        <f t="shared" si="427"/>
        <v>0</v>
      </c>
      <c r="V3039" s="4">
        <f t="shared" si="428"/>
        <v>31.406666666666666</v>
      </c>
      <c r="W3039" s="1" t="s">
        <v>21</v>
      </c>
      <c r="X3039" s="1">
        <v>5.76</v>
      </c>
      <c r="Y3039" s="4">
        <f t="shared" si="429"/>
        <v>194.2</v>
      </c>
      <c r="Z3039" s="1" t="s">
        <v>44</v>
      </c>
      <c r="AA3039" s="1" t="s">
        <v>23</v>
      </c>
      <c r="AB3039" s="1" t="s">
        <v>29</v>
      </c>
      <c r="AC3039" s="1" t="s">
        <v>40</v>
      </c>
      <c r="AD3039" s="1" t="s">
        <v>19</v>
      </c>
      <c r="AE3039" s="2">
        <v>40336</v>
      </c>
    </row>
    <row r="3040" spans="1:31" x14ac:dyDescent="0.25">
      <c r="A3040">
        <f t="shared" si="430"/>
        <v>3039</v>
      </c>
      <c r="B3040" s="1">
        <v>30211</v>
      </c>
      <c r="C3040" s="2">
        <v>40336</v>
      </c>
      <c r="D3040" s="1" t="s">
        <v>36</v>
      </c>
      <c r="E3040" s="1" t="str">
        <f t="shared" si="423"/>
        <v>*</v>
      </c>
      <c r="F3040" s="1" t="str">
        <f t="shared" si="424"/>
        <v>*</v>
      </c>
      <c r="G3040" s="1" t="str">
        <f t="shared" si="425"/>
        <v>*</v>
      </c>
      <c r="J3040" s="1" t="str">
        <f t="shared" si="426"/>
        <v>*</v>
      </c>
      <c r="P3040" s="1">
        <v>19</v>
      </c>
      <c r="Q3040" s="1">
        <f t="shared" si="431"/>
        <v>0.02</v>
      </c>
      <c r="T3040" s="4">
        <v>141.96</v>
      </c>
      <c r="U3040" s="9">
        <f t="shared" si="427"/>
        <v>0</v>
      </c>
      <c r="V3040" s="4">
        <f t="shared" si="428"/>
        <v>7.4715789473684211</v>
      </c>
      <c r="W3040" s="1" t="s">
        <v>21</v>
      </c>
      <c r="X3040" s="1">
        <v>1.71</v>
      </c>
      <c r="Y3040" s="4">
        <f t="shared" si="429"/>
        <v>143.67000000000002</v>
      </c>
      <c r="Z3040" s="1" t="s">
        <v>46</v>
      </c>
      <c r="AA3040" s="1" t="s">
        <v>23</v>
      </c>
      <c r="AB3040" s="1" t="s">
        <v>29</v>
      </c>
      <c r="AC3040" s="1" t="s">
        <v>40</v>
      </c>
      <c r="AD3040" s="1" t="s">
        <v>31</v>
      </c>
      <c r="AE3040" s="2">
        <v>40337</v>
      </c>
    </row>
    <row r="3041" spans="1:31" x14ac:dyDescent="0.25">
      <c r="A3041">
        <f t="shared" si="430"/>
        <v>3040</v>
      </c>
      <c r="B3041" s="1">
        <v>58851</v>
      </c>
      <c r="C3041" s="2">
        <v>40336</v>
      </c>
      <c r="D3041" s="1" t="s">
        <v>13</v>
      </c>
      <c r="E3041" s="1" t="str">
        <f t="shared" si="423"/>
        <v>*</v>
      </c>
      <c r="F3041" s="1" t="str">
        <f t="shared" si="424"/>
        <v>*</v>
      </c>
      <c r="G3041" s="1" t="str">
        <f t="shared" si="425"/>
        <v>*</v>
      </c>
      <c r="J3041" s="1" t="str">
        <f t="shared" si="426"/>
        <v>*</v>
      </c>
      <c r="P3041" s="1">
        <v>3</v>
      </c>
      <c r="Q3041" s="1">
        <f t="shared" si="431"/>
        <v>0.01</v>
      </c>
      <c r="T3041" s="4">
        <v>23.93</v>
      </c>
      <c r="U3041" s="9">
        <f t="shared" si="427"/>
        <v>0</v>
      </c>
      <c r="V3041" s="4">
        <f t="shared" si="428"/>
        <v>7.9766666666666666</v>
      </c>
      <c r="W3041" s="1" t="s">
        <v>21</v>
      </c>
      <c r="X3041" s="1">
        <v>0.96</v>
      </c>
      <c r="Y3041" s="4">
        <f t="shared" si="429"/>
        <v>24.89</v>
      </c>
      <c r="Z3041" s="1" t="s">
        <v>22</v>
      </c>
      <c r="AA3041" s="1" t="s">
        <v>28</v>
      </c>
      <c r="AB3041" s="1" t="s">
        <v>17</v>
      </c>
      <c r="AC3041" s="1" t="s">
        <v>18</v>
      </c>
      <c r="AD3041" s="1" t="s">
        <v>31</v>
      </c>
      <c r="AE3041" s="2">
        <v>40340</v>
      </c>
    </row>
    <row r="3042" spans="1:31" x14ac:dyDescent="0.25">
      <c r="A3042">
        <f t="shared" si="430"/>
        <v>3041</v>
      </c>
      <c r="B3042" s="1">
        <v>27969</v>
      </c>
      <c r="C3042" s="2">
        <v>40337</v>
      </c>
      <c r="D3042" s="1" t="s">
        <v>13</v>
      </c>
      <c r="E3042" s="1" t="str">
        <f t="shared" si="423"/>
        <v>*</v>
      </c>
      <c r="F3042" s="1" t="str">
        <f t="shared" si="424"/>
        <v>*</v>
      </c>
      <c r="G3042" s="1" t="str">
        <f t="shared" si="425"/>
        <v>*</v>
      </c>
      <c r="J3042" s="1" t="str">
        <f t="shared" si="426"/>
        <v>*</v>
      </c>
      <c r="P3042" s="1">
        <v>43</v>
      </c>
      <c r="Q3042" s="1">
        <f t="shared" si="431"/>
        <v>0.05</v>
      </c>
      <c r="T3042" s="4">
        <v>5677.87</v>
      </c>
      <c r="U3042" s="9">
        <f t="shared" si="427"/>
        <v>1</v>
      </c>
      <c r="V3042" s="4">
        <f t="shared" si="428"/>
        <v>132.04348837209301</v>
      </c>
      <c r="W3042" s="1" t="s">
        <v>33</v>
      </c>
      <c r="X3042" s="1">
        <v>54.74</v>
      </c>
      <c r="Y3042" s="4">
        <f t="shared" si="429"/>
        <v>5732.61</v>
      </c>
      <c r="Z3042" s="1" t="s">
        <v>42</v>
      </c>
      <c r="AA3042" s="1" t="s">
        <v>37</v>
      </c>
      <c r="AB3042" s="1" t="s">
        <v>17</v>
      </c>
      <c r="AC3042" s="1" t="s">
        <v>62</v>
      </c>
      <c r="AD3042" s="1" t="s">
        <v>59</v>
      </c>
      <c r="AE3042" s="2">
        <v>40344</v>
      </c>
    </row>
    <row r="3043" spans="1:31" x14ac:dyDescent="0.25">
      <c r="A3043">
        <f t="shared" si="430"/>
        <v>3042</v>
      </c>
      <c r="B3043" s="1">
        <v>45413</v>
      </c>
      <c r="C3043" s="2">
        <v>40337</v>
      </c>
      <c r="D3043" s="1" t="s">
        <v>20</v>
      </c>
      <c r="E3043" s="1" t="str">
        <f t="shared" si="423"/>
        <v>*</v>
      </c>
      <c r="F3043" s="1" t="str">
        <f t="shared" si="424"/>
        <v>**</v>
      </c>
      <c r="G3043" s="1" t="str">
        <f t="shared" si="425"/>
        <v>**</v>
      </c>
      <c r="J3043" s="1" t="str">
        <f t="shared" si="426"/>
        <v>**</v>
      </c>
      <c r="P3043" s="1">
        <v>17</v>
      </c>
      <c r="Q3043" s="1">
        <f t="shared" si="431"/>
        <v>0.02</v>
      </c>
      <c r="T3043" s="4">
        <v>2031.98</v>
      </c>
      <c r="U3043" s="9">
        <f t="shared" si="427"/>
        <v>1</v>
      </c>
      <c r="V3043" s="4">
        <f t="shared" si="428"/>
        <v>119.52823529411765</v>
      </c>
      <c r="W3043" s="1" t="s">
        <v>21</v>
      </c>
      <c r="X3043" s="1">
        <v>9.07</v>
      </c>
      <c r="Y3043" s="4">
        <f t="shared" si="429"/>
        <v>2041.05</v>
      </c>
      <c r="Z3043" s="1" t="s">
        <v>51</v>
      </c>
      <c r="AA3043" s="1" t="s">
        <v>23</v>
      </c>
      <c r="AB3043" s="1" t="s">
        <v>29</v>
      </c>
      <c r="AC3043" s="1" t="s">
        <v>43</v>
      </c>
      <c r="AD3043" s="1" t="s">
        <v>19</v>
      </c>
      <c r="AE3043" s="2">
        <v>40338</v>
      </c>
    </row>
    <row r="3044" spans="1:31" x14ac:dyDescent="0.25">
      <c r="A3044">
        <f t="shared" si="430"/>
        <v>3043</v>
      </c>
      <c r="B3044" s="1">
        <v>36646</v>
      </c>
      <c r="C3044" s="2">
        <v>40337</v>
      </c>
      <c r="D3044" s="1" t="s">
        <v>36</v>
      </c>
      <c r="E3044" s="1" t="str">
        <f t="shared" si="423"/>
        <v>*</v>
      </c>
      <c r="F3044" s="1" t="str">
        <f t="shared" si="424"/>
        <v>*</v>
      </c>
      <c r="G3044" s="1" t="str">
        <f t="shared" si="425"/>
        <v>*</v>
      </c>
      <c r="J3044" s="1" t="str">
        <f t="shared" si="426"/>
        <v>*</v>
      </c>
      <c r="P3044" s="1">
        <v>24</v>
      </c>
      <c r="Q3044" s="1">
        <f t="shared" si="431"/>
        <v>3.5000000000000003E-2</v>
      </c>
      <c r="T3044" s="4">
        <v>1168.1500000000001</v>
      </c>
      <c r="U3044" s="9">
        <f t="shared" si="427"/>
        <v>1</v>
      </c>
      <c r="V3044" s="4">
        <f t="shared" si="428"/>
        <v>48.672916666666673</v>
      </c>
      <c r="W3044" s="1" t="s">
        <v>14</v>
      </c>
      <c r="X3044" s="1">
        <v>35</v>
      </c>
      <c r="Y3044" s="4">
        <f t="shared" si="429"/>
        <v>1203.1500000000001</v>
      </c>
      <c r="Z3044" s="1" t="s">
        <v>39</v>
      </c>
      <c r="AA3044" s="1" t="s">
        <v>23</v>
      </c>
      <c r="AB3044" s="1" t="s">
        <v>29</v>
      </c>
      <c r="AC3044" s="1" t="s">
        <v>55</v>
      </c>
      <c r="AD3044" s="1" t="s">
        <v>48</v>
      </c>
      <c r="AE3044" s="2">
        <v>40338</v>
      </c>
    </row>
    <row r="3045" spans="1:31" x14ac:dyDescent="0.25">
      <c r="A3045">
        <f t="shared" si="430"/>
        <v>3044</v>
      </c>
      <c r="B3045" s="1">
        <v>7430</v>
      </c>
      <c r="C3045" s="2">
        <v>40337</v>
      </c>
      <c r="D3045" s="1" t="s">
        <v>36</v>
      </c>
      <c r="E3045" s="1" t="str">
        <f t="shared" si="423"/>
        <v>*</v>
      </c>
      <c r="F3045" s="1" t="str">
        <f t="shared" si="424"/>
        <v>*</v>
      </c>
      <c r="G3045" s="1" t="str">
        <f t="shared" si="425"/>
        <v>*</v>
      </c>
      <c r="J3045" s="1" t="str">
        <f t="shared" si="426"/>
        <v>*</v>
      </c>
      <c r="P3045" s="1">
        <v>50</v>
      </c>
      <c r="Q3045" s="1">
        <f t="shared" si="431"/>
        <v>0.06</v>
      </c>
      <c r="T3045" s="4">
        <v>751.77</v>
      </c>
      <c r="U3045" s="9">
        <f t="shared" si="427"/>
        <v>0</v>
      </c>
      <c r="V3045" s="4">
        <f t="shared" si="428"/>
        <v>15.035399999999999</v>
      </c>
      <c r="W3045" s="1" t="s">
        <v>21</v>
      </c>
      <c r="X3045" s="1">
        <v>1.39</v>
      </c>
      <c r="Y3045" s="4">
        <f t="shared" si="429"/>
        <v>753.16</v>
      </c>
      <c r="Z3045" s="1" t="s">
        <v>60</v>
      </c>
      <c r="AA3045" s="1" t="s">
        <v>28</v>
      </c>
      <c r="AB3045" s="1" t="s">
        <v>29</v>
      </c>
      <c r="AC3045" s="1" t="s">
        <v>57</v>
      </c>
      <c r="AD3045" s="1" t="s">
        <v>19</v>
      </c>
      <c r="AE3045" s="2">
        <v>40338</v>
      </c>
    </row>
    <row r="3046" spans="1:31" x14ac:dyDescent="0.25">
      <c r="A3046">
        <f t="shared" si="430"/>
        <v>3045</v>
      </c>
      <c r="B3046" s="1">
        <v>27969</v>
      </c>
      <c r="C3046" s="2">
        <v>40337</v>
      </c>
      <c r="D3046" s="1" t="s">
        <v>13</v>
      </c>
      <c r="E3046" s="1" t="str">
        <f t="shared" si="423"/>
        <v>*</v>
      </c>
      <c r="F3046" s="1" t="str">
        <f t="shared" si="424"/>
        <v>*</v>
      </c>
      <c r="G3046" s="1" t="str">
        <f t="shared" si="425"/>
        <v>*</v>
      </c>
      <c r="J3046" s="1" t="str">
        <f t="shared" si="426"/>
        <v>*</v>
      </c>
      <c r="P3046" s="1">
        <v>9</v>
      </c>
      <c r="Q3046" s="1">
        <f t="shared" si="431"/>
        <v>0.01</v>
      </c>
      <c r="T3046" s="4">
        <v>732.72</v>
      </c>
      <c r="U3046" s="9">
        <f t="shared" si="427"/>
        <v>0</v>
      </c>
      <c r="V3046" s="4">
        <f t="shared" si="428"/>
        <v>81.413333333333341</v>
      </c>
      <c r="W3046" s="1" t="s">
        <v>21</v>
      </c>
      <c r="X3046" s="1">
        <v>6.13</v>
      </c>
      <c r="Y3046" s="4">
        <f t="shared" si="429"/>
        <v>738.85</v>
      </c>
      <c r="Z3046" s="1" t="s">
        <v>42</v>
      </c>
      <c r="AA3046" s="1" t="s">
        <v>37</v>
      </c>
      <c r="AB3046" s="1" t="s">
        <v>24</v>
      </c>
      <c r="AC3046" s="1" t="s">
        <v>38</v>
      </c>
      <c r="AD3046" s="1" t="s">
        <v>19</v>
      </c>
      <c r="AE3046" s="2">
        <v>40341</v>
      </c>
    </row>
    <row r="3047" spans="1:31" x14ac:dyDescent="0.25">
      <c r="A3047">
        <f t="shared" si="430"/>
        <v>3046</v>
      </c>
      <c r="B3047" s="1">
        <v>27969</v>
      </c>
      <c r="C3047" s="2">
        <v>40337</v>
      </c>
      <c r="D3047" s="1" t="s">
        <v>13</v>
      </c>
      <c r="E3047" s="1" t="str">
        <f t="shared" si="423"/>
        <v>*</v>
      </c>
      <c r="F3047" s="1" t="str">
        <f t="shared" si="424"/>
        <v>*</v>
      </c>
      <c r="G3047" s="1" t="str">
        <f t="shared" si="425"/>
        <v>*</v>
      </c>
      <c r="J3047" s="1" t="str">
        <f t="shared" si="426"/>
        <v>*</v>
      </c>
      <c r="P3047" s="1">
        <v>32</v>
      </c>
      <c r="Q3047" s="1">
        <f t="shared" si="431"/>
        <v>0.04</v>
      </c>
      <c r="T3047" s="4">
        <v>687.47</v>
      </c>
      <c r="U3047" s="9">
        <f t="shared" si="427"/>
        <v>0</v>
      </c>
      <c r="V3047" s="4">
        <f t="shared" si="428"/>
        <v>21.483437500000001</v>
      </c>
      <c r="W3047" s="1" t="s">
        <v>33</v>
      </c>
      <c r="X3047" s="1">
        <v>53.03</v>
      </c>
      <c r="Y3047" s="4">
        <f t="shared" si="429"/>
        <v>740.5</v>
      </c>
      <c r="Z3047" s="1" t="s">
        <v>42</v>
      </c>
      <c r="AA3047" s="1" t="s">
        <v>37</v>
      </c>
      <c r="AB3047" s="1" t="s">
        <v>29</v>
      </c>
      <c r="AC3047" s="1" t="s">
        <v>55</v>
      </c>
      <c r="AD3047" s="1" t="s">
        <v>35</v>
      </c>
      <c r="AE3047" s="2">
        <v>40342</v>
      </c>
    </row>
    <row r="3048" spans="1:31" x14ac:dyDescent="0.25">
      <c r="A3048">
        <f t="shared" si="430"/>
        <v>3047</v>
      </c>
      <c r="B3048" s="1">
        <v>25889</v>
      </c>
      <c r="C3048" s="2">
        <v>40337</v>
      </c>
      <c r="D3048" s="1" t="s">
        <v>13</v>
      </c>
      <c r="E3048" s="1" t="str">
        <f t="shared" si="423"/>
        <v>*</v>
      </c>
      <c r="F3048" s="1" t="str">
        <f t="shared" si="424"/>
        <v>*</v>
      </c>
      <c r="G3048" s="1" t="str">
        <f t="shared" si="425"/>
        <v>*</v>
      </c>
      <c r="J3048" s="1" t="str">
        <f t="shared" si="426"/>
        <v>*</v>
      </c>
      <c r="P3048" s="1">
        <v>23</v>
      </c>
      <c r="Q3048" s="1">
        <f t="shared" si="431"/>
        <v>3.5000000000000003E-2</v>
      </c>
      <c r="T3048" s="4">
        <v>321.63</v>
      </c>
      <c r="U3048" s="9">
        <f t="shared" si="427"/>
        <v>0</v>
      </c>
      <c r="V3048" s="4">
        <f t="shared" si="428"/>
        <v>13.98391304347826</v>
      </c>
      <c r="W3048" s="1" t="s">
        <v>21</v>
      </c>
      <c r="X3048" s="1">
        <v>5</v>
      </c>
      <c r="Y3048" s="4">
        <f t="shared" si="429"/>
        <v>326.63</v>
      </c>
      <c r="Z3048" s="1" t="s">
        <v>42</v>
      </c>
      <c r="AA3048" s="1" t="s">
        <v>16</v>
      </c>
      <c r="AB3048" s="1" t="s">
        <v>17</v>
      </c>
      <c r="AC3048" s="1" t="s">
        <v>18</v>
      </c>
      <c r="AD3048" s="1" t="s">
        <v>41</v>
      </c>
      <c r="AE3048" s="2">
        <v>40339</v>
      </c>
    </row>
    <row r="3049" spans="1:31" x14ac:dyDescent="0.25">
      <c r="A3049">
        <f t="shared" si="430"/>
        <v>3048</v>
      </c>
      <c r="B3049" s="1">
        <v>45413</v>
      </c>
      <c r="C3049" s="2">
        <v>40337</v>
      </c>
      <c r="D3049" s="1" t="s">
        <v>20</v>
      </c>
      <c r="E3049" s="1" t="str">
        <f t="shared" si="423"/>
        <v>*</v>
      </c>
      <c r="F3049" s="1" t="str">
        <f t="shared" si="424"/>
        <v>**</v>
      </c>
      <c r="G3049" s="1" t="str">
        <f t="shared" si="425"/>
        <v>**</v>
      </c>
      <c r="J3049" s="1" t="str">
        <f t="shared" si="426"/>
        <v>**</v>
      </c>
      <c r="P3049" s="1">
        <v>24</v>
      </c>
      <c r="Q3049" s="1">
        <f t="shared" si="431"/>
        <v>3.5000000000000003E-2</v>
      </c>
      <c r="T3049" s="4">
        <v>131.94</v>
      </c>
      <c r="U3049" s="9">
        <f t="shared" si="427"/>
        <v>0</v>
      </c>
      <c r="V3049" s="4">
        <f t="shared" si="428"/>
        <v>5.4974999999999996</v>
      </c>
      <c r="W3049" s="1" t="s">
        <v>21</v>
      </c>
      <c r="X3049" s="1">
        <v>2.99</v>
      </c>
      <c r="Y3049" s="4">
        <f t="shared" si="429"/>
        <v>134.93</v>
      </c>
      <c r="Z3049" s="1" t="s">
        <v>51</v>
      </c>
      <c r="AA3049" s="1" t="s">
        <v>23</v>
      </c>
      <c r="AB3049" s="1" t="s">
        <v>29</v>
      </c>
      <c r="AC3049" s="1" t="s">
        <v>43</v>
      </c>
      <c r="AD3049" s="1" t="s">
        <v>19</v>
      </c>
      <c r="AE3049" s="2">
        <v>40337</v>
      </c>
    </row>
    <row r="3050" spans="1:31" x14ac:dyDescent="0.25">
      <c r="A3050">
        <f t="shared" si="430"/>
        <v>3049</v>
      </c>
      <c r="B3050" s="1">
        <v>45413</v>
      </c>
      <c r="C3050" s="2">
        <v>40337</v>
      </c>
      <c r="D3050" s="1" t="s">
        <v>20</v>
      </c>
      <c r="E3050" s="1" t="str">
        <f t="shared" si="423"/>
        <v>*</v>
      </c>
      <c r="F3050" s="1" t="str">
        <f t="shared" si="424"/>
        <v>**</v>
      </c>
      <c r="G3050" s="1" t="str">
        <f t="shared" si="425"/>
        <v>**</v>
      </c>
      <c r="J3050" s="1" t="str">
        <f t="shared" si="426"/>
        <v>**</v>
      </c>
      <c r="P3050" s="1">
        <v>18</v>
      </c>
      <c r="Q3050" s="1">
        <f t="shared" si="431"/>
        <v>0.02</v>
      </c>
      <c r="T3050" s="4">
        <v>85.74</v>
      </c>
      <c r="U3050" s="9">
        <f t="shared" si="427"/>
        <v>0</v>
      </c>
      <c r="V3050" s="4">
        <f t="shared" si="428"/>
        <v>4.7633333333333328</v>
      </c>
      <c r="W3050" s="1" t="s">
        <v>21</v>
      </c>
      <c r="X3050" s="1">
        <v>6.21</v>
      </c>
      <c r="Y3050" s="4">
        <f t="shared" si="429"/>
        <v>91.949999999999989</v>
      </c>
      <c r="Z3050" s="1" t="s">
        <v>51</v>
      </c>
      <c r="AA3050" s="1" t="s">
        <v>23</v>
      </c>
      <c r="AB3050" s="1" t="s">
        <v>29</v>
      </c>
      <c r="AC3050" s="1" t="s">
        <v>43</v>
      </c>
      <c r="AD3050" s="1" t="s">
        <v>19</v>
      </c>
      <c r="AE3050" s="2">
        <v>40338</v>
      </c>
    </row>
    <row r="3051" spans="1:31" x14ac:dyDescent="0.25">
      <c r="A3051">
        <f t="shared" si="430"/>
        <v>3050</v>
      </c>
      <c r="B3051" s="1">
        <v>43207</v>
      </c>
      <c r="C3051" s="2">
        <v>40338</v>
      </c>
      <c r="D3051" s="1" t="s">
        <v>13</v>
      </c>
      <c r="E3051" s="1" t="str">
        <f t="shared" si="423"/>
        <v>*</v>
      </c>
      <c r="F3051" s="1" t="str">
        <f t="shared" si="424"/>
        <v>*</v>
      </c>
      <c r="G3051" s="1" t="str">
        <f t="shared" si="425"/>
        <v>*</v>
      </c>
      <c r="J3051" s="1" t="str">
        <f t="shared" si="426"/>
        <v>*</v>
      </c>
      <c r="P3051" s="1">
        <v>45</v>
      </c>
      <c r="Q3051" s="1">
        <f t="shared" si="431"/>
        <v>0.05</v>
      </c>
      <c r="T3051" s="4">
        <v>2207.9</v>
      </c>
      <c r="U3051" s="9">
        <f t="shared" si="427"/>
        <v>1</v>
      </c>
      <c r="V3051" s="4">
        <f t="shared" si="428"/>
        <v>49.064444444444447</v>
      </c>
      <c r="W3051" s="1" t="s">
        <v>21</v>
      </c>
      <c r="X3051" s="1">
        <v>10.25</v>
      </c>
      <c r="Y3051" s="4">
        <f t="shared" si="429"/>
        <v>2218.15</v>
      </c>
      <c r="Z3051" s="1" t="s">
        <v>49</v>
      </c>
      <c r="AA3051" s="1" t="s">
        <v>16</v>
      </c>
      <c r="AB3051" s="1" t="s">
        <v>17</v>
      </c>
      <c r="AC3051" s="1" t="s">
        <v>18</v>
      </c>
      <c r="AD3051" s="1" t="s">
        <v>48</v>
      </c>
      <c r="AE3051" s="2">
        <v>40342</v>
      </c>
    </row>
    <row r="3052" spans="1:31" x14ac:dyDescent="0.25">
      <c r="A3052">
        <f t="shared" si="430"/>
        <v>3051</v>
      </c>
      <c r="B3052" s="1">
        <v>59943</v>
      </c>
      <c r="C3052" s="2">
        <v>40338</v>
      </c>
      <c r="D3052" s="1" t="s">
        <v>32</v>
      </c>
      <c r="E3052" s="1" t="str">
        <f t="shared" si="423"/>
        <v>***</v>
      </c>
      <c r="F3052" s="1" t="str">
        <f t="shared" si="424"/>
        <v>***</v>
      </c>
      <c r="G3052" s="1" t="str">
        <f t="shared" si="425"/>
        <v>***</v>
      </c>
      <c r="J3052" s="1" t="str">
        <f t="shared" si="426"/>
        <v>***</v>
      </c>
      <c r="P3052" s="1">
        <v>43</v>
      </c>
      <c r="Q3052" s="1">
        <f t="shared" si="431"/>
        <v>0.05</v>
      </c>
      <c r="T3052" s="4">
        <v>679.65</v>
      </c>
      <c r="U3052" s="9">
        <f t="shared" si="427"/>
        <v>0</v>
      </c>
      <c r="V3052" s="4">
        <f t="shared" si="428"/>
        <v>15.805813953488371</v>
      </c>
      <c r="W3052" s="1" t="s">
        <v>21</v>
      </c>
      <c r="X3052" s="1">
        <v>8.4</v>
      </c>
      <c r="Y3052" s="4">
        <f t="shared" si="429"/>
        <v>688.05</v>
      </c>
      <c r="Z3052" s="1" t="s">
        <v>49</v>
      </c>
      <c r="AA3052" s="1" t="s">
        <v>37</v>
      </c>
      <c r="AB3052" s="1" t="s">
        <v>29</v>
      </c>
      <c r="AC3052" s="1" t="s">
        <v>43</v>
      </c>
      <c r="AD3052" s="1" t="s">
        <v>19</v>
      </c>
      <c r="AE3052" s="2">
        <v>40339</v>
      </c>
    </row>
    <row r="3053" spans="1:31" x14ac:dyDescent="0.25">
      <c r="A3053">
        <f t="shared" si="430"/>
        <v>3052</v>
      </c>
      <c r="B3053" s="1">
        <v>30433</v>
      </c>
      <c r="C3053" s="2">
        <v>40338</v>
      </c>
      <c r="D3053" s="1" t="s">
        <v>36</v>
      </c>
      <c r="E3053" s="1" t="str">
        <f t="shared" si="423"/>
        <v>*</v>
      </c>
      <c r="F3053" s="1" t="str">
        <f t="shared" si="424"/>
        <v>*</v>
      </c>
      <c r="G3053" s="1" t="str">
        <f t="shared" si="425"/>
        <v>*</v>
      </c>
      <c r="J3053" s="1" t="str">
        <f t="shared" si="426"/>
        <v>*</v>
      </c>
      <c r="P3053" s="1">
        <v>17</v>
      </c>
      <c r="Q3053" s="1">
        <f t="shared" si="431"/>
        <v>0.02</v>
      </c>
      <c r="T3053" s="4">
        <v>253.38</v>
      </c>
      <c r="U3053" s="9">
        <f t="shared" si="427"/>
        <v>0</v>
      </c>
      <c r="V3053" s="4">
        <f t="shared" si="428"/>
        <v>14.904705882352941</v>
      </c>
      <c r="W3053" s="1" t="s">
        <v>14</v>
      </c>
      <c r="X3053" s="1">
        <v>7.59</v>
      </c>
      <c r="Y3053" s="4">
        <f t="shared" si="429"/>
        <v>260.96999999999997</v>
      </c>
      <c r="Z3053" s="1" t="s">
        <v>22</v>
      </c>
      <c r="AA3053" s="1" t="s">
        <v>37</v>
      </c>
      <c r="AB3053" s="1" t="s">
        <v>29</v>
      </c>
      <c r="AC3053" s="1" t="s">
        <v>45</v>
      </c>
      <c r="AD3053" s="1" t="s">
        <v>41</v>
      </c>
      <c r="AE3053" s="2">
        <v>40338</v>
      </c>
    </row>
    <row r="3054" spans="1:31" x14ac:dyDescent="0.25">
      <c r="A3054">
        <f t="shared" si="430"/>
        <v>3053</v>
      </c>
      <c r="B3054" s="1">
        <v>35047</v>
      </c>
      <c r="C3054" s="2">
        <v>40338</v>
      </c>
      <c r="D3054" s="1" t="s">
        <v>36</v>
      </c>
      <c r="E3054" s="1" t="str">
        <f t="shared" si="423"/>
        <v>*</v>
      </c>
      <c r="F3054" s="1" t="str">
        <f t="shared" si="424"/>
        <v>*</v>
      </c>
      <c r="G3054" s="1" t="str">
        <f t="shared" si="425"/>
        <v>*</v>
      </c>
      <c r="J3054" s="1" t="str">
        <f t="shared" si="426"/>
        <v>*</v>
      </c>
      <c r="P3054" s="1">
        <v>31</v>
      </c>
      <c r="Q3054" s="1">
        <f t="shared" si="431"/>
        <v>0.04</v>
      </c>
      <c r="T3054" s="4">
        <v>148.16999999999999</v>
      </c>
      <c r="U3054" s="9">
        <f t="shared" si="427"/>
        <v>0</v>
      </c>
      <c r="V3054" s="4">
        <f t="shared" si="428"/>
        <v>4.7796774193548384</v>
      </c>
      <c r="W3054" s="1" t="s">
        <v>21</v>
      </c>
      <c r="X3054" s="1">
        <v>0.7</v>
      </c>
      <c r="Y3054" s="4">
        <f t="shared" si="429"/>
        <v>148.86999999999998</v>
      </c>
      <c r="Z3054" s="1" t="s">
        <v>39</v>
      </c>
      <c r="AA3054" s="1" t="s">
        <v>37</v>
      </c>
      <c r="AB3054" s="1" t="s">
        <v>29</v>
      </c>
      <c r="AC3054" s="1" t="s">
        <v>61</v>
      </c>
      <c r="AD3054" s="1" t="s">
        <v>31</v>
      </c>
      <c r="AE3054" s="2">
        <v>40340</v>
      </c>
    </row>
    <row r="3055" spans="1:31" x14ac:dyDescent="0.25">
      <c r="A3055">
        <f t="shared" si="430"/>
        <v>3054</v>
      </c>
      <c r="B3055" s="1">
        <v>43207</v>
      </c>
      <c r="C3055" s="2">
        <v>40338</v>
      </c>
      <c r="D3055" s="1" t="s">
        <v>13</v>
      </c>
      <c r="E3055" s="1" t="str">
        <f t="shared" si="423"/>
        <v>*</v>
      </c>
      <c r="F3055" s="1" t="str">
        <f t="shared" si="424"/>
        <v>*</v>
      </c>
      <c r="G3055" s="1" t="str">
        <f t="shared" si="425"/>
        <v>*</v>
      </c>
      <c r="J3055" s="1" t="str">
        <f t="shared" si="426"/>
        <v>*</v>
      </c>
      <c r="P3055" s="1">
        <v>41</v>
      </c>
      <c r="Q3055" s="1">
        <f t="shared" si="431"/>
        <v>0.05</v>
      </c>
      <c r="T3055" s="4">
        <v>139.93</v>
      </c>
      <c r="U3055" s="9">
        <f t="shared" si="427"/>
        <v>0</v>
      </c>
      <c r="V3055" s="4">
        <f t="shared" si="428"/>
        <v>3.4129268292682928</v>
      </c>
      <c r="W3055" s="1" t="s">
        <v>21</v>
      </c>
      <c r="X3055" s="1">
        <v>1.95</v>
      </c>
      <c r="Y3055" s="4">
        <f t="shared" si="429"/>
        <v>141.88</v>
      </c>
      <c r="Z3055" s="1" t="s">
        <v>49</v>
      </c>
      <c r="AA3055" s="1" t="s">
        <v>16</v>
      </c>
      <c r="AB3055" s="1" t="s">
        <v>29</v>
      </c>
      <c r="AC3055" s="1" t="s">
        <v>30</v>
      </c>
      <c r="AD3055" s="1" t="s">
        <v>31</v>
      </c>
      <c r="AE3055" s="2">
        <v>40345</v>
      </c>
    </row>
    <row r="3056" spans="1:31" x14ac:dyDescent="0.25">
      <c r="A3056">
        <f t="shared" si="430"/>
        <v>3055</v>
      </c>
      <c r="B3056" s="1">
        <v>51395</v>
      </c>
      <c r="C3056" s="2">
        <v>40338</v>
      </c>
      <c r="D3056" s="1" t="s">
        <v>13</v>
      </c>
      <c r="E3056" s="1" t="str">
        <f t="shared" si="423"/>
        <v>*</v>
      </c>
      <c r="F3056" s="1" t="str">
        <f t="shared" si="424"/>
        <v>*</v>
      </c>
      <c r="G3056" s="1" t="str">
        <f t="shared" si="425"/>
        <v>*</v>
      </c>
      <c r="J3056" s="1" t="str">
        <f t="shared" si="426"/>
        <v>*</v>
      </c>
      <c r="P3056" s="1">
        <v>26</v>
      </c>
      <c r="Q3056" s="1">
        <f t="shared" si="431"/>
        <v>3.5000000000000003E-2</v>
      </c>
      <c r="T3056" s="4">
        <v>78.22</v>
      </c>
      <c r="U3056" s="9">
        <f t="shared" si="427"/>
        <v>0</v>
      </c>
      <c r="V3056" s="4">
        <f t="shared" si="428"/>
        <v>3.0084615384615385</v>
      </c>
      <c r="W3056" s="1" t="s">
        <v>21</v>
      </c>
      <c r="X3056" s="1">
        <v>0.5</v>
      </c>
      <c r="Y3056" s="4">
        <f t="shared" si="429"/>
        <v>78.72</v>
      </c>
      <c r="Z3056" s="1" t="s">
        <v>22</v>
      </c>
      <c r="AA3056" s="1" t="s">
        <v>28</v>
      </c>
      <c r="AB3056" s="1" t="s">
        <v>29</v>
      </c>
      <c r="AC3056" s="1" t="s">
        <v>58</v>
      </c>
      <c r="AD3056" s="1" t="s">
        <v>19</v>
      </c>
      <c r="AE3056" s="2">
        <v>40343</v>
      </c>
    </row>
    <row r="3057" spans="1:31" x14ac:dyDescent="0.25">
      <c r="A3057">
        <f t="shared" si="430"/>
        <v>3056</v>
      </c>
      <c r="B3057" s="1">
        <v>51395</v>
      </c>
      <c r="C3057" s="2">
        <v>40338</v>
      </c>
      <c r="D3057" s="1" t="s">
        <v>13</v>
      </c>
      <c r="E3057" s="1" t="str">
        <f t="shared" si="423"/>
        <v>*</v>
      </c>
      <c r="F3057" s="1" t="str">
        <f t="shared" si="424"/>
        <v>*</v>
      </c>
      <c r="G3057" s="1" t="str">
        <f t="shared" si="425"/>
        <v>*</v>
      </c>
      <c r="J3057" s="1" t="str">
        <f t="shared" si="426"/>
        <v>*</v>
      </c>
      <c r="P3057" s="1">
        <v>10</v>
      </c>
      <c r="Q3057" s="1">
        <f t="shared" si="431"/>
        <v>0.02</v>
      </c>
      <c r="T3057" s="4">
        <v>51.65</v>
      </c>
      <c r="U3057" s="9">
        <f t="shared" si="427"/>
        <v>0</v>
      </c>
      <c r="V3057" s="4">
        <f t="shared" si="428"/>
        <v>5.165</v>
      </c>
      <c r="W3057" s="1" t="s">
        <v>21</v>
      </c>
      <c r="X3057" s="1">
        <v>5.49</v>
      </c>
      <c r="Y3057" s="4">
        <f t="shared" si="429"/>
        <v>57.14</v>
      </c>
      <c r="Z3057" s="1" t="s">
        <v>22</v>
      </c>
      <c r="AA3057" s="1" t="s">
        <v>28</v>
      </c>
      <c r="AB3057" s="1" t="s">
        <v>29</v>
      </c>
      <c r="AC3057" s="1" t="s">
        <v>40</v>
      </c>
      <c r="AD3057" s="1" t="s">
        <v>19</v>
      </c>
      <c r="AE3057" s="2">
        <v>40342</v>
      </c>
    </row>
    <row r="3058" spans="1:31" x14ac:dyDescent="0.25">
      <c r="A3058">
        <f t="shared" si="430"/>
        <v>3057</v>
      </c>
      <c r="B3058" s="1">
        <v>6309</v>
      </c>
      <c r="C3058" s="2">
        <v>40338</v>
      </c>
      <c r="D3058" s="1" t="s">
        <v>36</v>
      </c>
      <c r="E3058" s="1" t="str">
        <f t="shared" si="423"/>
        <v>*</v>
      </c>
      <c r="F3058" s="1" t="str">
        <f t="shared" si="424"/>
        <v>*</v>
      </c>
      <c r="G3058" s="1" t="str">
        <f t="shared" si="425"/>
        <v>*</v>
      </c>
      <c r="J3058" s="1" t="str">
        <f t="shared" si="426"/>
        <v>*</v>
      </c>
      <c r="P3058" s="1">
        <v>10</v>
      </c>
      <c r="Q3058" s="1">
        <f t="shared" si="431"/>
        <v>0.02</v>
      </c>
      <c r="T3058" s="4">
        <v>29.79</v>
      </c>
      <c r="U3058" s="9">
        <f t="shared" si="427"/>
        <v>0</v>
      </c>
      <c r="V3058" s="4">
        <f t="shared" si="428"/>
        <v>2.9790000000000001</v>
      </c>
      <c r="W3058" s="1" t="s">
        <v>21</v>
      </c>
      <c r="X3058" s="1">
        <v>0.99</v>
      </c>
      <c r="Y3058" s="4">
        <f t="shared" si="429"/>
        <v>30.779999999999998</v>
      </c>
      <c r="Z3058" s="1" t="s">
        <v>15</v>
      </c>
      <c r="AA3058" s="1" t="s">
        <v>28</v>
      </c>
      <c r="AB3058" s="1" t="s">
        <v>29</v>
      </c>
      <c r="AC3058" s="1" t="s">
        <v>58</v>
      </c>
      <c r="AD3058" s="1" t="s">
        <v>19</v>
      </c>
      <c r="AE3058" s="2">
        <v>40339</v>
      </c>
    </row>
    <row r="3059" spans="1:31" x14ac:dyDescent="0.25">
      <c r="A3059">
        <f t="shared" si="430"/>
        <v>3058</v>
      </c>
      <c r="B3059" s="1">
        <v>43207</v>
      </c>
      <c r="C3059" s="2">
        <v>40338</v>
      </c>
      <c r="D3059" s="1" t="s">
        <v>13</v>
      </c>
      <c r="E3059" s="1" t="str">
        <f t="shared" si="423"/>
        <v>*</v>
      </c>
      <c r="F3059" s="1" t="str">
        <f t="shared" si="424"/>
        <v>*</v>
      </c>
      <c r="G3059" s="1" t="str">
        <f t="shared" si="425"/>
        <v>*</v>
      </c>
      <c r="J3059" s="1" t="str">
        <f t="shared" si="426"/>
        <v>*</v>
      </c>
      <c r="P3059" s="1">
        <v>8</v>
      </c>
      <c r="Q3059" s="1">
        <f t="shared" si="431"/>
        <v>0.01</v>
      </c>
      <c r="T3059" s="4">
        <v>15.45</v>
      </c>
      <c r="U3059" s="9">
        <f t="shared" si="427"/>
        <v>0</v>
      </c>
      <c r="V3059" s="4">
        <f t="shared" si="428"/>
        <v>1.9312499999999999</v>
      </c>
      <c r="W3059" s="1" t="s">
        <v>21</v>
      </c>
      <c r="X3059" s="1">
        <v>1.56</v>
      </c>
      <c r="Y3059" s="4">
        <f t="shared" si="429"/>
        <v>17.009999999999998</v>
      </c>
      <c r="Z3059" s="1" t="s">
        <v>49</v>
      </c>
      <c r="AA3059" s="1" t="s">
        <v>16</v>
      </c>
      <c r="AB3059" s="1" t="s">
        <v>29</v>
      </c>
      <c r="AC3059" s="1" t="s">
        <v>61</v>
      </c>
      <c r="AD3059" s="1" t="s">
        <v>31</v>
      </c>
      <c r="AE3059" s="2">
        <v>40340</v>
      </c>
    </row>
    <row r="3060" spans="1:31" x14ac:dyDescent="0.25">
      <c r="A3060">
        <f t="shared" si="430"/>
        <v>3059</v>
      </c>
      <c r="B3060" s="1">
        <v>132</v>
      </c>
      <c r="C3060" s="2">
        <v>40339</v>
      </c>
      <c r="D3060" s="1" t="s">
        <v>36</v>
      </c>
      <c r="E3060" s="1" t="str">
        <f t="shared" si="423"/>
        <v>*</v>
      </c>
      <c r="F3060" s="1" t="str">
        <f t="shared" si="424"/>
        <v>*</v>
      </c>
      <c r="G3060" s="1" t="str">
        <f t="shared" si="425"/>
        <v>*</v>
      </c>
      <c r="J3060" s="1" t="str">
        <f t="shared" si="426"/>
        <v>*</v>
      </c>
      <c r="P3060" s="1">
        <v>30</v>
      </c>
      <c r="Q3060" s="1">
        <f t="shared" si="431"/>
        <v>0.04</v>
      </c>
      <c r="T3060" s="4">
        <v>4011.65</v>
      </c>
      <c r="U3060" s="9">
        <f t="shared" si="427"/>
        <v>1</v>
      </c>
      <c r="V3060" s="4">
        <f t="shared" si="428"/>
        <v>133.72166666666666</v>
      </c>
      <c r="W3060" s="1" t="s">
        <v>33</v>
      </c>
      <c r="X3060" s="1">
        <v>54.74</v>
      </c>
      <c r="Y3060" s="4">
        <f t="shared" si="429"/>
        <v>4066.39</v>
      </c>
      <c r="Z3060" s="1" t="s">
        <v>53</v>
      </c>
      <c r="AA3060" s="1" t="s">
        <v>16</v>
      </c>
      <c r="AB3060" s="1" t="s">
        <v>17</v>
      </c>
      <c r="AC3060" s="1" t="s">
        <v>62</v>
      </c>
      <c r="AD3060" s="1" t="s">
        <v>59</v>
      </c>
      <c r="AE3060" s="2">
        <v>40342</v>
      </c>
    </row>
    <row r="3061" spans="1:31" x14ac:dyDescent="0.25">
      <c r="A3061">
        <f t="shared" si="430"/>
        <v>3060</v>
      </c>
      <c r="B3061" s="1">
        <v>29349</v>
      </c>
      <c r="C3061" s="2">
        <v>40339</v>
      </c>
      <c r="D3061" s="1" t="s">
        <v>20</v>
      </c>
      <c r="E3061" s="1" t="str">
        <f t="shared" si="423"/>
        <v>*</v>
      </c>
      <c r="F3061" s="1" t="str">
        <f t="shared" si="424"/>
        <v>**</v>
      </c>
      <c r="G3061" s="1" t="str">
        <f t="shared" si="425"/>
        <v>**</v>
      </c>
      <c r="J3061" s="1" t="str">
        <f t="shared" si="426"/>
        <v>**</v>
      </c>
      <c r="P3061" s="1">
        <v>46</v>
      </c>
      <c r="Q3061" s="1">
        <f t="shared" si="431"/>
        <v>0.05</v>
      </c>
      <c r="T3061" s="4">
        <v>2526.54</v>
      </c>
      <c r="U3061" s="9">
        <f t="shared" si="427"/>
        <v>1</v>
      </c>
      <c r="V3061" s="4">
        <f t="shared" si="428"/>
        <v>54.924782608695651</v>
      </c>
      <c r="W3061" s="1" t="s">
        <v>21</v>
      </c>
      <c r="X3061" s="1">
        <v>2.5</v>
      </c>
      <c r="Y3061" s="4">
        <f t="shared" si="429"/>
        <v>2529.04</v>
      </c>
      <c r="Z3061" s="1" t="s">
        <v>53</v>
      </c>
      <c r="AA3061" s="1" t="s">
        <v>23</v>
      </c>
      <c r="AB3061" s="1" t="s">
        <v>24</v>
      </c>
      <c r="AC3061" s="1" t="s">
        <v>25</v>
      </c>
      <c r="AD3061" s="1" t="s">
        <v>19</v>
      </c>
      <c r="AE3061" s="2">
        <v>40341</v>
      </c>
    </row>
    <row r="3062" spans="1:31" x14ac:dyDescent="0.25">
      <c r="A3062">
        <f t="shared" si="430"/>
        <v>3061</v>
      </c>
      <c r="B3062" s="1">
        <v>22468</v>
      </c>
      <c r="C3062" s="2">
        <v>40339</v>
      </c>
      <c r="D3062" s="1" t="s">
        <v>27</v>
      </c>
      <c r="E3062" s="1" t="str">
        <f t="shared" si="423"/>
        <v>*</v>
      </c>
      <c r="F3062" s="1" t="str">
        <f t="shared" si="424"/>
        <v>*</v>
      </c>
      <c r="G3062" s="1" t="str">
        <f t="shared" si="425"/>
        <v>*</v>
      </c>
      <c r="J3062" s="1" t="str">
        <f t="shared" si="426"/>
        <v>*</v>
      </c>
      <c r="P3062" s="1">
        <v>14</v>
      </c>
      <c r="Q3062" s="1">
        <f t="shared" si="431"/>
        <v>0.02</v>
      </c>
      <c r="T3062" s="4">
        <v>323.11</v>
      </c>
      <c r="U3062" s="9">
        <f t="shared" si="427"/>
        <v>0</v>
      </c>
      <c r="V3062" s="4">
        <f t="shared" si="428"/>
        <v>23.079285714285714</v>
      </c>
      <c r="W3062" s="1" t="s">
        <v>21</v>
      </c>
      <c r="X3062" s="1">
        <v>8.83</v>
      </c>
      <c r="Y3062" s="4">
        <f t="shared" si="429"/>
        <v>331.94</v>
      </c>
      <c r="Z3062" s="1" t="s">
        <v>22</v>
      </c>
      <c r="AA3062" s="1" t="s">
        <v>23</v>
      </c>
      <c r="AB3062" s="1" t="s">
        <v>29</v>
      </c>
      <c r="AC3062" s="1" t="s">
        <v>43</v>
      </c>
      <c r="AD3062" s="1" t="s">
        <v>19</v>
      </c>
      <c r="AE3062" s="2">
        <v>40339</v>
      </c>
    </row>
    <row r="3063" spans="1:31" x14ac:dyDescent="0.25">
      <c r="A3063">
        <f t="shared" si="430"/>
        <v>3062</v>
      </c>
      <c r="B3063" s="1">
        <v>132</v>
      </c>
      <c r="C3063" s="2">
        <v>40339</v>
      </c>
      <c r="D3063" s="1" t="s">
        <v>36</v>
      </c>
      <c r="E3063" s="1" t="str">
        <f t="shared" si="423"/>
        <v>*</v>
      </c>
      <c r="F3063" s="1" t="str">
        <f t="shared" si="424"/>
        <v>*</v>
      </c>
      <c r="G3063" s="1" t="str">
        <f t="shared" si="425"/>
        <v>*</v>
      </c>
      <c r="J3063" s="1" t="str">
        <f t="shared" si="426"/>
        <v>*</v>
      </c>
      <c r="P3063" s="1">
        <v>27</v>
      </c>
      <c r="Q3063" s="1">
        <f t="shared" si="431"/>
        <v>3.5000000000000003E-2</v>
      </c>
      <c r="T3063" s="4">
        <v>192.81399999999999</v>
      </c>
      <c r="U3063" s="9">
        <f t="shared" si="427"/>
        <v>0</v>
      </c>
      <c r="V3063" s="4">
        <f t="shared" si="428"/>
        <v>7.1412592592592592</v>
      </c>
      <c r="W3063" s="1" t="s">
        <v>21</v>
      </c>
      <c r="X3063" s="1">
        <v>5.03</v>
      </c>
      <c r="Y3063" s="4">
        <f t="shared" si="429"/>
        <v>197.84399999999999</v>
      </c>
      <c r="Z3063" s="1" t="s">
        <v>44</v>
      </c>
      <c r="AA3063" s="1" t="s">
        <v>16</v>
      </c>
      <c r="AB3063" s="1" t="s">
        <v>24</v>
      </c>
      <c r="AC3063" s="1" t="s">
        <v>25</v>
      </c>
      <c r="AD3063" s="1" t="s">
        <v>26</v>
      </c>
      <c r="AE3063" s="2">
        <v>40340</v>
      </c>
    </row>
    <row r="3064" spans="1:31" x14ac:dyDescent="0.25">
      <c r="A3064">
        <f t="shared" si="430"/>
        <v>3063</v>
      </c>
      <c r="B3064" s="1">
        <v>22468</v>
      </c>
      <c r="C3064" s="2">
        <v>40339</v>
      </c>
      <c r="D3064" s="1" t="s">
        <v>27</v>
      </c>
      <c r="E3064" s="1" t="str">
        <f t="shared" si="423"/>
        <v>*</v>
      </c>
      <c r="F3064" s="1" t="str">
        <f t="shared" si="424"/>
        <v>*</v>
      </c>
      <c r="G3064" s="1" t="str">
        <f t="shared" si="425"/>
        <v>*</v>
      </c>
      <c r="J3064" s="1" t="str">
        <f t="shared" si="426"/>
        <v>*</v>
      </c>
      <c r="P3064" s="1">
        <v>19</v>
      </c>
      <c r="Q3064" s="1">
        <f t="shared" si="431"/>
        <v>0.02</v>
      </c>
      <c r="T3064" s="4">
        <v>163.75</v>
      </c>
      <c r="U3064" s="9">
        <f t="shared" si="427"/>
        <v>0</v>
      </c>
      <c r="V3064" s="4">
        <f t="shared" si="428"/>
        <v>8.6184210526315788</v>
      </c>
      <c r="W3064" s="1" t="s">
        <v>21</v>
      </c>
      <c r="X3064" s="1">
        <v>4.95</v>
      </c>
      <c r="Y3064" s="4">
        <f t="shared" si="429"/>
        <v>168.7</v>
      </c>
      <c r="Z3064" s="1" t="s">
        <v>22</v>
      </c>
      <c r="AA3064" s="1" t="s">
        <v>23</v>
      </c>
      <c r="AB3064" s="1" t="s">
        <v>17</v>
      </c>
      <c r="AC3064" s="1" t="s">
        <v>18</v>
      </c>
      <c r="AD3064" s="1" t="s">
        <v>19</v>
      </c>
      <c r="AE3064" s="2">
        <v>40341</v>
      </c>
    </row>
    <row r="3065" spans="1:31" x14ac:dyDescent="0.25">
      <c r="A3065">
        <f t="shared" si="430"/>
        <v>3064</v>
      </c>
      <c r="B3065" s="1">
        <v>29349</v>
      </c>
      <c r="C3065" s="2">
        <v>40339</v>
      </c>
      <c r="D3065" s="1" t="s">
        <v>20</v>
      </c>
      <c r="E3065" s="1" t="str">
        <f t="shared" si="423"/>
        <v>*</v>
      </c>
      <c r="F3065" s="1" t="str">
        <f t="shared" si="424"/>
        <v>**</v>
      </c>
      <c r="G3065" s="1" t="str">
        <f t="shared" si="425"/>
        <v>**</v>
      </c>
      <c r="J3065" s="1" t="str">
        <f t="shared" si="426"/>
        <v>**</v>
      </c>
      <c r="P3065" s="1">
        <v>33</v>
      </c>
      <c r="Q3065" s="1">
        <f t="shared" si="431"/>
        <v>0.04</v>
      </c>
      <c r="T3065" s="4">
        <v>162.38999999999999</v>
      </c>
      <c r="U3065" s="9">
        <f t="shared" si="427"/>
        <v>0</v>
      </c>
      <c r="V3065" s="4">
        <f t="shared" si="428"/>
        <v>4.9209090909090909</v>
      </c>
      <c r="W3065" s="1" t="s">
        <v>21</v>
      </c>
      <c r="X3065" s="1">
        <v>5.57</v>
      </c>
      <c r="Y3065" s="4">
        <f t="shared" si="429"/>
        <v>167.95999999999998</v>
      </c>
      <c r="Z3065" s="1" t="s">
        <v>44</v>
      </c>
      <c r="AA3065" s="1" t="s">
        <v>23</v>
      </c>
      <c r="AB3065" s="1" t="s">
        <v>29</v>
      </c>
      <c r="AC3065" s="1" t="s">
        <v>40</v>
      </c>
      <c r="AD3065" s="1" t="s">
        <v>19</v>
      </c>
      <c r="AE3065" s="2">
        <v>40341</v>
      </c>
    </row>
    <row r="3066" spans="1:31" x14ac:dyDescent="0.25">
      <c r="A3066">
        <f t="shared" si="430"/>
        <v>3065</v>
      </c>
      <c r="B3066" s="1">
        <v>22468</v>
      </c>
      <c r="C3066" s="2">
        <v>40339</v>
      </c>
      <c r="D3066" s="1" t="s">
        <v>27</v>
      </c>
      <c r="E3066" s="1" t="str">
        <f t="shared" si="423"/>
        <v>*</v>
      </c>
      <c r="F3066" s="1" t="str">
        <f t="shared" si="424"/>
        <v>*</v>
      </c>
      <c r="G3066" s="1" t="str">
        <f t="shared" si="425"/>
        <v>*</v>
      </c>
      <c r="J3066" s="1" t="str">
        <f t="shared" si="426"/>
        <v>*</v>
      </c>
      <c r="P3066" s="1">
        <v>11</v>
      </c>
      <c r="Q3066" s="1">
        <f t="shared" si="431"/>
        <v>0.02</v>
      </c>
      <c r="T3066" s="4">
        <v>65.099999999999994</v>
      </c>
      <c r="U3066" s="9">
        <f t="shared" si="427"/>
        <v>0</v>
      </c>
      <c r="V3066" s="4">
        <f t="shared" si="428"/>
        <v>5.918181818181818</v>
      </c>
      <c r="W3066" s="1" t="s">
        <v>21</v>
      </c>
      <c r="X3066" s="1">
        <v>1.46</v>
      </c>
      <c r="Y3066" s="4">
        <f t="shared" si="429"/>
        <v>66.559999999999988</v>
      </c>
      <c r="Z3066" s="1" t="s">
        <v>22</v>
      </c>
      <c r="AA3066" s="1" t="s">
        <v>23</v>
      </c>
      <c r="AB3066" s="1" t="s">
        <v>29</v>
      </c>
      <c r="AC3066" s="1" t="s">
        <v>40</v>
      </c>
      <c r="AD3066" s="1" t="s">
        <v>31</v>
      </c>
      <c r="AE3066" s="2">
        <v>40340</v>
      </c>
    </row>
    <row r="3067" spans="1:31" x14ac:dyDescent="0.25">
      <c r="A3067">
        <f t="shared" si="430"/>
        <v>3066</v>
      </c>
      <c r="B3067" s="1">
        <v>46211</v>
      </c>
      <c r="C3067" s="2">
        <v>40340</v>
      </c>
      <c r="D3067" s="1" t="s">
        <v>13</v>
      </c>
      <c r="E3067" s="1" t="str">
        <f t="shared" si="423"/>
        <v>*</v>
      </c>
      <c r="F3067" s="1" t="str">
        <f t="shared" si="424"/>
        <v>*</v>
      </c>
      <c r="G3067" s="1" t="str">
        <f t="shared" si="425"/>
        <v>*</v>
      </c>
      <c r="J3067" s="1" t="str">
        <f t="shared" si="426"/>
        <v>*</v>
      </c>
      <c r="P3067" s="1">
        <v>47</v>
      </c>
      <c r="Q3067" s="1">
        <f t="shared" si="431"/>
        <v>0.05</v>
      </c>
      <c r="T3067" s="4">
        <v>1243.52</v>
      </c>
      <c r="U3067" s="9">
        <f t="shared" si="427"/>
        <v>1</v>
      </c>
      <c r="V3067" s="4">
        <f t="shared" si="428"/>
        <v>26.457872340425531</v>
      </c>
      <c r="W3067" s="1" t="s">
        <v>21</v>
      </c>
      <c r="X3067" s="1">
        <v>6.93</v>
      </c>
      <c r="Y3067" s="4">
        <f t="shared" si="429"/>
        <v>1250.45</v>
      </c>
      <c r="Z3067" s="1" t="s">
        <v>51</v>
      </c>
      <c r="AA3067" s="1" t="s">
        <v>37</v>
      </c>
      <c r="AB3067" s="1" t="s">
        <v>17</v>
      </c>
      <c r="AC3067" s="1" t="s">
        <v>18</v>
      </c>
      <c r="AD3067" s="1" t="s">
        <v>19</v>
      </c>
      <c r="AE3067" s="2">
        <v>40347</v>
      </c>
    </row>
    <row r="3068" spans="1:31" x14ac:dyDescent="0.25">
      <c r="A3068">
        <f t="shared" si="430"/>
        <v>3067</v>
      </c>
      <c r="B3068" s="1">
        <v>35588</v>
      </c>
      <c r="C3068" s="2">
        <v>40342</v>
      </c>
      <c r="D3068" s="1" t="s">
        <v>13</v>
      </c>
      <c r="E3068" s="1" t="str">
        <f t="shared" si="423"/>
        <v>*</v>
      </c>
      <c r="F3068" s="1" t="str">
        <f t="shared" si="424"/>
        <v>*</v>
      </c>
      <c r="G3068" s="1" t="str">
        <f t="shared" si="425"/>
        <v>*</v>
      </c>
      <c r="J3068" s="1" t="str">
        <f t="shared" si="426"/>
        <v>*</v>
      </c>
      <c r="P3068" s="1">
        <v>32</v>
      </c>
      <c r="Q3068" s="1">
        <f t="shared" si="431"/>
        <v>0.04</v>
      </c>
      <c r="T3068" s="4">
        <v>1727.79</v>
      </c>
      <c r="U3068" s="9">
        <f t="shared" si="427"/>
        <v>1</v>
      </c>
      <c r="V3068" s="4">
        <f t="shared" si="428"/>
        <v>53.993437499999999</v>
      </c>
      <c r="W3068" s="1" t="s">
        <v>33</v>
      </c>
      <c r="X3068" s="1">
        <v>36.61</v>
      </c>
      <c r="Y3068" s="4">
        <f t="shared" si="429"/>
        <v>1764.3999999999999</v>
      </c>
      <c r="Z3068" s="1" t="s">
        <v>22</v>
      </c>
      <c r="AA3068" s="1" t="s">
        <v>28</v>
      </c>
      <c r="AB3068" s="1" t="s">
        <v>17</v>
      </c>
      <c r="AC3068" s="1" t="s">
        <v>62</v>
      </c>
      <c r="AD3068" s="1" t="s">
        <v>59</v>
      </c>
      <c r="AE3068" s="2">
        <v>40344</v>
      </c>
    </row>
    <row r="3069" spans="1:31" x14ac:dyDescent="0.25">
      <c r="A3069">
        <f t="shared" si="430"/>
        <v>3068</v>
      </c>
      <c r="B3069" s="1">
        <v>14275</v>
      </c>
      <c r="C3069" s="2">
        <v>40342</v>
      </c>
      <c r="D3069" s="1" t="s">
        <v>13</v>
      </c>
      <c r="E3069" s="1" t="str">
        <f t="shared" si="423"/>
        <v>*</v>
      </c>
      <c r="F3069" s="1" t="str">
        <f t="shared" si="424"/>
        <v>*</v>
      </c>
      <c r="G3069" s="1" t="str">
        <f t="shared" si="425"/>
        <v>*</v>
      </c>
      <c r="J3069" s="1" t="str">
        <f t="shared" si="426"/>
        <v>*</v>
      </c>
      <c r="P3069" s="1">
        <v>4</v>
      </c>
      <c r="Q3069" s="1">
        <f t="shared" si="431"/>
        <v>0.01</v>
      </c>
      <c r="T3069" s="4">
        <v>653.44000000000005</v>
      </c>
      <c r="U3069" s="9">
        <f t="shared" si="427"/>
        <v>0</v>
      </c>
      <c r="V3069" s="4">
        <f t="shared" si="428"/>
        <v>163.36000000000001</v>
      </c>
      <c r="W3069" s="1" t="s">
        <v>33</v>
      </c>
      <c r="X3069" s="1">
        <v>30</v>
      </c>
      <c r="Y3069" s="4">
        <f t="shared" si="429"/>
        <v>683.44</v>
      </c>
      <c r="Z3069" s="1" t="s">
        <v>15</v>
      </c>
      <c r="AA3069" s="1" t="s">
        <v>16</v>
      </c>
      <c r="AB3069" s="1" t="s">
        <v>17</v>
      </c>
      <c r="AC3069" s="1" t="s">
        <v>34</v>
      </c>
      <c r="AD3069" s="1" t="s">
        <v>35</v>
      </c>
      <c r="AE3069" s="2">
        <v>40344</v>
      </c>
    </row>
    <row r="3070" spans="1:31" x14ac:dyDescent="0.25">
      <c r="A3070">
        <f t="shared" si="430"/>
        <v>3069</v>
      </c>
      <c r="B3070" s="1">
        <v>21795</v>
      </c>
      <c r="C3070" s="2">
        <v>40342</v>
      </c>
      <c r="D3070" s="1" t="s">
        <v>27</v>
      </c>
      <c r="E3070" s="1" t="str">
        <f t="shared" si="423"/>
        <v>*</v>
      </c>
      <c r="F3070" s="1" t="str">
        <f t="shared" si="424"/>
        <v>*</v>
      </c>
      <c r="G3070" s="1" t="str">
        <f t="shared" si="425"/>
        <v>*</v>
      </c>
      <c r="J3070" s="1" t="str">
        <f t="shared" si="426"/>
        <v>*</v>
      </c>
      <c r="P3070" s="1">
        <v>28</v>
      </c>
      <c r="Q3070" s="1">
        <f t="shared" si="431"/>
        <v>3.5000000000000003E-2</v>
      </c>
      <c r="T3070" s="4">
        <v>491.85</v>
      </c>
      <c r="U3070" s="9">
        <f t="shared" si="427"/>
        <v>0</v>
      </c>
      <c r="V3070" s="4">
        <f t="shared" si="428"/>
        <v>17.56607142857143</v>
      </c>
      <c r="W3070" s="1" t="s">
        <v>21</v>
      </c>
      <c r="X3070" s="1">
        <v>9.0299999999999994</v>
      </c>
      <c r="Y3070" s="4">
        <f t="shared" si="429"/>
        <v>500.88</v>
      </c>
      <c r="Z3070" s="1" t="s">
        <v>22</v>
      </c>
      <c r="AA3070" s="1" t="s">
        <v>23</v>
      </c>
      <c r="AB3070" s="1" t="s">
        <v>29</v>
      </c>
      <c r="AC3070" s="1" t="s">
        <v>40</v>
      </c>
      <c r="AD3070" s="1" t="s">
        <v>19</v>
      </c>
      <c r="AE3070" s="2">
        <v>40344</v>
      </c>
    </row>
    <row r="3071" spans="1:31" x14ac:dyDescent="0.25">
      <c r="A3071">
        <f t="shared" si="430"/>
        <v>3070</v>
      </c>
      <c r="B3071" s="1">
        <v>21795</v>
      </c>
      <c r="C3071" s="2">
        <v>40342</v>
      </c>
      <c r="D3071" s="1" t="s">
        <v>27</v>
      </c>
      <c r="E3071" s="1" t="str">
        <f t="shared" si="423"/>
        <v>*</v>
      </c>
      <c r="F3071" s="1" t="str">
        <f t="shared" si="424"/>
        <v>*</v>
      </c>
      <c r="G3071" s="1" t="str">
        <f t="shared" si="425"/>
        <v>*</v>
      </c>
      <c r="J3071" s="1" t="str">
        <f t="shared" si="426"/>
        <v>*</v>
      </c>
      <c r="P3071" s="1">
        <v>10</v>
      </c>
      <c r="Q3071" s="1">
        <f t="shared" si="431"/>
        <v>0.02</v>
      </c>
      <c r="T3071" s="4">
        <v>278.66000000000003</v>
      </c>
      <c r="U3071" s="9">
        <f t="shared" si="427"/>
        <v>0</v>
      </c>
      <c r="V3071" s="4">
        <f t="shared" si="428"/>
        <v>27.866000000000003</v>
      </c>
      <c r="W3071" s="1" t="s">
        <v>14</v>
      </c>
      <c r="X3071" s="1">
        <v>4</v>
      </c>
      <c r="Y3071" s="4">
        <f t="shared" si="429"/>
        <v>282.66000000000003</v>
      </c>
      <c r="Z3071" s="1" t="s">
        <v>22</v>
      </c>
      <c r="AA3071" s="1" t="s">
        <v>23</v>
      </c>
      <c r="AB3071" s="1" t="s">
        <v>24</v>
      </c>
      <c r="AC3071" s="1" t="s">
        <v>38</v>
      </c>
      <c r="AD3071" s="1" t="s">
        <v>19</v>
      </c>
      <c r="AE3071" s="2">
        <v>40343</v>
      </c>
    </row>
    <row r="3072" spans="1:31" x14ac:dyDescent="0.25">
      <c r="A3072">
        <f t="shared" si="430"/>
        <v>3071</v>
      </c>
      <c r="B3072" s="1">
        <v>14275</v>
      </c>
      <c r="C3072" s="2">
        <v>40342</v>
      </c>
      <c r="D3072" s="1" t="s">
        <v>13</v>
      </c>
      <c r="E3072" s="1" t="str">
        <f t="shared" si="423"/>
        <v>*</v>
      </c>
      <c r="F3072" s="1" t="str">
        <f t="shared" si="424"/>
        <v>*</v>
      </c>
      <c r="G3072" s="1" t="str">
        <f t="shared" si="425"/>
        <v>*</v>
      </c>
      <c r="J3072" s="1" t="str">
        <f t="shared" si="426"/>
        <v>*</v>
      </c>
      <c r="P3072" s="1">
        <v>20</v>
      </c>
      <c r="Q3072" s="1">
        <f t="shared" si="431"/>
        <v>3.5000000000000003E-2</v>
      </c>
      <c r="T3072" s="4">
        <v>42.22</v>
      </c>
      <c r="U3072" s="9">
        <f t="shared" si="427"/>
        <v>0</v>
      </c>
      <c r="V3072" s="4">
        <f t="shared" si="428"/>
        <v>2.1109999999999998</v>
      </c>
      <c r="W3072" s="1" t="s">
        <v>21</v>
      </c>
      <c r="X3072" s="1">
        <v>1.49</v>
      </c>
      <c r="Y3072" s="4">
        <f t="shared" si="429"/>
        <v>43.71</v>
      </c>
      <c r="Z3072" s="1" t="s">
        <v>15</v>
      </c>
      <c r="AA3072" s="1" t="s">
        <v>16</v>
      </c>
      <c r="AB3072" s="1" t="s">
        <v>29</v>
      </c>
      <c r="AC3072" s="1" t="s">
        <v>43</v>
      </c>
      <c r="AD3072" s="1" t="s">
        <v>19</v>
      </c>
      <c r="AE3072" s="2">
        <v>40344</v>
      </c>
    </row>
    <row r="3073" spans="1:31" x14ac:dyDescent="0.25">
      <c r="A3073">
        <f t="shared" si="430"/>
        <v>3072</v>
      </c>
      <c r="B3073" s="1">
        <v>53703</v>
      </c>
      <c r="C3073" s="2">
        <v>40343</v>
      </c>
      <c r="D3073" s="1" t="s">
        <v>27</v>
      </c>
      <c r="E3073" s="1" t="str">
        <f t="shared" si="423"/>
        <v>*</v>
      </c>
      <c r="F3073" s="1" t="str">
        <f t="shared" si="424"/>
        <v>*</v>
      </c>
      <c r="G3073" s="1" t="str">
        <f t="shared" si="425"/>
        <v>*</v>
      </c>
      <c r="J3073" s="1" t="str">
        <f t="shared" si="426"/>
        <v>*</v>
      </c>
      <c r="P3073" s="1">
        <v>14</v>
      </c>
      <c r="Q3073" s="1">
        <f t="shared" si="431"/>
        <v>0.02</v>
      </c>
      <c r="T3073" s="4">
        <v>1966.26</v>
      </c>
      <c r="U3073" s="9">
        <f t="shared" si="427"/>
        <v>1</v>
      </c>
      <c r="V3073" s="4">
        <f t="shared" si="428"/>
        <v>140.44714285714286</v>
      </c>
      <c r="W3073" s="1" t="s">
        <v>21</v>
      </c>
      <c r="X3073" s="1">
        <v>19.989999999999998</v>
      </c>
      <c r="Y3073" s="4">
        <f t="shared" si="429"/>
        <v>1986.25</v>
      </c>
      <c r="Z3073" s="1" t="s">
        <v>51</v>
      </c>
      <c r="AA3073" s="1" t="s">
        <v>28</v>
      </c>
      <c r="AB3073" s="1" t="s">
        <v>29</v>
      </c>
      <c r="AC3073" s="1" t="s">
        <v>55</v>
      </c>
      <c r="AD3073" s="1" t="s">
        <v>19</v>
      </c>
      <c r="AE3073" s="2">
        <v>40344</v>
      </c>
    </row>
    <row r="3074" spans="1:31" x14ac:dyDescent="0.25">
      <c r="A3074">
        <f t="shared" si="430"/>
        <v>3073</v>
      </c>
      <c r="B3074" s="1">
        <v>44614</v>
      </c>
      <c r="C3074" s="2">
        <v>40343</v>
      </c>
      <c r="D3074" s="1" t="s">
        <v>13</v>
      </c>
      <c r="E3074" s="1" t="str">
        <f t="shared" si="423"/>
        <v>*</v>
      </c>
      <c r="F3074" s="1" t="str">
        <f t="shared" si="424"/>
        <v>*</v>
      </c>
      <c r="G3074" s="1" t="str">
        <f t="shared" si="425"/>
        <v>*</v>
      </c>
      <c r="J3074" s="1" t="str">
        <f t="shared" si="426"/>
        <v>*</v>
      </c>
      <c r="P3074" s="1">
        <v>27</v>
      </c>
      <c r="Q3074" s="1">
        <f t="shared" si="431"/>
        <v>3.5000000000000003E-2</v>
      </c>
      <c r="T3074" s="4">
        <v>700.35</v>
      </c>
      <c r="U3074" s="9">
        <f t="shared" si="427"/>
        <v>0</v>
      </c>
      <c r="V3074" s="4">
        <f t="shared" si="428"/>
        <v>25.93888888888889</v>
      </c>
      <c r="W3074" s="1" t="s">
        <v>21</v>
      </c>
      <c r="X3074" s="1">
        <v>5.89</v>
      </c>
      <c r="Y3074" s="4">
        <f t="shared" si="429"/>
        <v>706.24</v>
      </c>
      <c r="Z3074" s="1" t="s">
        <v>22</v>
      </c>
      <c r="AA3074" s="1" t="s">
        <v>28</v>
      </c>
      <c r="AB3074" s="1" t="s">
        <v>24</v>
      </c>
      <c r="AC3074" s="1" t="s">
        <v>38</v>
      </c>
      <c r="AD3074" s="1" t="s">
        <v>19</v>
      </c>
      <c r="AE3074" s="2">
        <v>40352</v>
      </c>
    </row>
    <row r="3075" spans="1:31" x14ac:dyDescent="0.25">
      <c r="A3075">
        <f t="shared" si="430"/>
        <v>3074</v>
      </c>
      <c r="B3075" s="1">
        <v>33894</v>
      </c>
      <c r="C3075" s="2">
        <v>40343</v>
      </c>
      <c r="D3075" s="1" t="s">
        <v>32</v>
      </c>
      <c r="E3075" s="1" t="str">
        <f t="shared" ref="E3075:E3138" si="432">IF(D3075="Critical","***","*")</f>
        <v>***</v>
      </c>
      <c r="F3075" s="1" t="str">
        <f t="shared" ref="F3075:F3138" si="433">IF(D3075="Critical","***",IF(D3075="High","**","*"))</f>
        <v>***</v>
      </c>
      <c r="G3075" s="1" t="str">
        <f t="shared" ref="G3075:G3138" si="434">VLOOKUP(D3075,$H$6:$I$10,2,FALSE)</f>
        <v>***</v>
      </c>
      <c r="J3075" s="1" t="str">
        <f t="shared" ref="J3075:J3138" si="435">HLOOKUP(D3075,$K$5:$O$6,2,FALSE)</f>
        <v>***</v>
      </c>
      <c r="P3075" s="1">
        <v>13</v>
      </c>
      <c r="Q3075" s="1">
        <f t="shared" si="431"/>
        <v>0.02</v>
      </c>
      <c r="T3075" s="4">
        <v>438.93</v>
      </c>
      <c r="U3075" s="9">
        <f t="shared" ref="U3075:U3138" si="436">IF(T3075&gt;1000,1,0)</f>
        <v>0</v>
      </c>
      <c r="V3075" s="4">
        <f t="shared" ref="V3075:V3138" si="437">T3075/P3075</f>
        <v>33.763846153846153</v>
      </c>
      <c r="W3075" s="1" t="s">
        <v>14</v>
      </c>
      <c r="X3075" s="1">
        <v>5.5</v>
      </c>
      <c r="Y3075" s="4">
        <f t="shared" ref="Y3075:Y3138" si="438">X3075+T3075</f>
        <v>444.43</v>
      </c>
      <c r="Z3075" s="1" t="s">
        <v>39</v>
      </c>
      <c r="AA3075" s="1" t="s">
        <v>28</v>
      </c>
      <c r="AB3075" s="1" t="s">
        <v>24</v>
      </c>
      <c r="AC3075" s="1" t="s">
        <v>38</v>
      </c>
      <c r="AD3075" s="1" t="s">
        <v>19</v>
      </c>
      <c r="AE3075" s="2">
        <v>40345</v>
      </c>
    </row>
    <row r="3076" spans="1:31" x14ac:dyDescent="0.25">
      <c r="A3076">
        <f t="shared" ref="A3076:A3139" si="439">A3075+1</f>
        <v>3075</v>
      </c>
      <c r="B3076" s="1">
        <v>33894</v>
      </c>
      <c r="C3076" s="2">
        <v>40343</v>
      </c>
      <c r="D3076" s="1" t="s">
        <v>32</v>
      </c>
      <c r="E3076" s="1" t="str">
        <f t="shared" si="432"/>
        <v>***</v>
      </c>
      <c r="F3076" s="1" t="str">
        <f t="shared" si="433"/>
        <v>***</v>
      </c>
      <c r="G3076" s="1" t="str">
        <f t="shared" si="434"/>
        <v>***</v>
      </c>
      <c r="J3076" s="1" t="str">
        <f t="shared" si="435"/>
        <v>***</v>
      </c>
      <c r="P3076" s="1">
        <v>48</v>
      </c>
      <c r="Q3076" s="1">
        <f t="shared" ref="Q3076:Q3139" si="440">VLOOKUP(P3076,$R$5:$S$10,2,TRUE)</f>
        <v>0.05</v>
      </c>
      <c r="T3076" s="4">
        <v>226.5</v>
      </c>
      <c r="U3076" s="9">
        <f t="shared" si="436"/>
        <v>0</v>
      </c>
      <c r="V3076" s="4">
        <f t="shared" si="437"/>
        <v>4.71875</v>
      </c>
      <c r="W3076" s="1" t="s">
        <v>21</v>
      </c>
      <c r="X3076" s="1">
        <v>4.62</v>
      </c>
      <c r="Y3076" s="4">
        <f t="shared" si="438"/>
        <v>231.12</v>
      </c>
      <c r="Z3076" s="1" t="s">
        <v>39</v>
      </c>
      <c r="AA3076" s="1" t="s">
        <v>28</v>
      </c>
      <c r="AB3076" s="1" t="s">
        <v>24</v>
      </c>
      <c r="AC3076" s="1" t="s">
        <v>38</v>
      </c>
      <c r="AD3076" s="1" t="s">
        <v>41</v>
      </c>
      <c r="AE3076" s="2">
        <v>40345</v>
      </c>
    </row>
    <row r="3077" spans="1:31" x14ac:dyDescent="0.25">
      <c r="A3077">
        <f t="shared" si="439"/>
        <v>3076</v>
      </c>
      <c r="B3077" s="1">
        <v>33894</v>
      </c>
      <c r="C3077" s="2">
        <v>40343</v>
      </c>
      <c r="D3077" s="1" t="s">
        <v>32</v>
      </c>
      <c r="E3077" s="1" t="str">
        <f t="shared" si="432"/>
        <v>***</v>
      </c>
      <c r="F3077" s="1" t="str">
        <f t="shared" si="433"/>
        <v>***</v>
      </c>
      <c r="G3077" s="1" t="str">
        <f t="shared" si="434"/>
        <v>***</v>
      </c>
      <c r="J3077" s="1" t="str">
        <f t="shared" si="435"/>
        <v>***</v>
      </c>
      <c r="P3077" s="1">
        <v>14</v>
      </c>
      <c r="Q3077" s="1">
        <f t="shared" si="440"/>
        <v>0.02</v>
      </c>
      <c r="T3077" s="4">
        <v>140.66</v>
      </c>
      <c r="U3077" s="9">
        <f t="shared" si="436"/>
        <v>0</v>
      </c>
      <c r="V3077" s="4">
        <f t="shared" si="437"/>
        <v>10.047142857142857</v>
      </c>
      <c r="W3077" s="1" t="s">
        <v>21</v>
      </c>
      <c r="X3077" s="1">
        <v>4.3899999999999997</v>
      </c>
      <c r="Y3077" s="4">
        <f t="shared" si="438"/>
        <v>145.04999999999998</v>
      </c>
      <c r="Z3077" s="1" t="s">
        <v>39</v>
      </c>
      <c r="AA3077" s="1" t="s">
        <v>28</v>
      </c>
      <c r="AB3077" s="1" t="s">
        <v>29</v>
      </c>
      <c r="AC3077" s="1" t="s">
        <v>40</v>
      </c>
      <c r="AD3077" s="1" t="s">
        <v>31</v>
      </c>
      <c r="AE3077" s="2">
        <v>40346</v>
      </c>
    </row>
    <row r="3078" spans="1:31" x14ac:dyDescent="0.25">
      <c r="A3078">
        <f t="shared" si="439"/>
        <v>3077</v>
      </c>
      <c r="B3078" s="1">
        <v>33478</v>
      </c>
      <c r="C3078" s="2">
        <v>40343</v>
      </c>
      <c r="D3078" s="1" t="s">
        <v>20</v>
      </c>
      <c r="E3078" s="1" t="str">
        <f t="shared" si="432"/>
        <v>*</v>
      </c>
      <c r="F3078" s="1" t="str">
        <f t="shared" si="433"/>
        <v>**</v>
      </c>
      <c r="G3078" s="1" t="str">
        <f t="shared" si="434"/>
        <v>**</v>
      </c>
      <c r="J3078" s="1" t="str">
        <f t="shared" si="435"/>
        <v>**</v>
      </c>
      <c r="P3078" s="1">
        <v>21</v>
      </c>
      <c r="Q3078" s="1">
        <f t="shared" si="440"/>
        <v>3.5000000000000003E-2</v>
      </c>
      <c r="T3078" s="4">
        <v>125.9</v>
      </c>
      <c r="U3078" s="9">
        <f t="shared" si="436"/>
        <v>0</v>
      </c>
      <c r="V3078" s="4">
        <f t="shared" si="437"/>
        <v>5.9952380952380953</v>
      </c>
      <c r="W3078" s="1" t="s">
        <v>14</v>
      </c>
      <c r="X3078" s="1">
        <v>3.04</v>
      </c>
      <c r="Y3078" s="4">
        <f t="shared" si="438"/>
        <v>128.94</v>
      </c>
      <c r="Z3078" s="1" t="s">
        <v>44</v>
      </c>
      <c r="AA3078" s="1" t="s">
        <v>16</v>
      </c>
      <c r="AB3078" s="1" t="s">
        <v>29</v>
      </c>
      <c r="AC3078" s="1" t="s">
        <v>40</v>
      </c>
      <c r="AD3078" s="1" t="s">
        <v>31</v>
      </c>
      <c r="AE3078" s="2">
        <v>40345</v>
      </c>
    </row>
    <row r="3079" spans="1:31" x14ac:dyDescent="0.25">
      <c r="A3079">
        <f t="shared" si="439"/>
        <v>3078</v>
      </c>
      <c r="B3079" s="1">
        <v>44614</v>
      </c>
      <c r="C3079" s="2">
        <v>40343</v>
      </c>
      <c r="D3079" s="1" t="s">
        <v>13</v>
      </c>
      <c r="E3079" s="1" t="str">
        <f t="shared" si="432"/>
        <v>*</v>
      </c>
      <c r="F3079" s="1" t="str">
        <f t="shared" si="433"/>
        <v>*</v>
      </c>
      <c r="G3079" s="1" t="str">
        <f t="shared" si="434"/>
        <v>*</v>
      </c>
      <c r="J3079" s="1" t="str">
        <f t="shared" si="435"/>
        <v>*</v>
      </c>
      <c r="P3079" s="1">
        <v>18</v>
      </c>
      <c r="Q3079" s="1">
        <f t="shared" si="440"/>
        <v>0.02</v>
      </c>
      <c r="T3079" s="4">
        <v>55.35</v>
      </c>
      <c r="U3079" s="9">
        <f t="shared" si="436"/>
        <v>0</v>
      </c>
      <c r="V3079" s="4">
        <f t="shared" si="437"/>
        <v>3.0750000000000002</v>
      </c>
      <c r="W3079" s="1" t="s">
        <v>14</v>
      </c>
      <c r="X3079" s="1">
        <v>5</v>
      </c>
      <c r="Y3079" s="4">
        <f t="shared" si="438"/>
        <v>60.35</v>
      </c>
      <c r="Z3079" s="1" t="s">
        <v>22</v>
      </c>
      <c r="AA3079" s="1" t="s">
        <v>28</v>
      </c>
      <c r="AB3079" s="1" t="s">
        <v>29</v>
      </c>
      <c r="AC3079" s="1" t="s">
        <v>63</v>
      </c>
      <c r="AD3079" s="1" t="s">
        <v>19</v>
      </c>
      <c r="AE3079" s="2">
        <v>40347</v>
      </c>
    </row>
    <row r="3080" spans="1:31" x14ac:dyDescent="0.25">
      <c r="A3080">
        <f t="shared" si="439"/>
        <v>3079</v>
      </c>
      <c r="B3080" s="1">
        <v>33894</v>
      </c>
      <c r="C3080" s="2">
        <v>40343</v>
      </c>
      <c r="D3080" s="1" t="s">
        <v>32</v>
      </c>
      <c r="E3080" s="1" t="str">
        <f t="shared" si="432"/>
        <v>***</v>
      </c>
      <c r="F3080" s="1" t="str">
        <f t="shared" si="433"/>
        <v>***</v>
      </c>
      <c r="G3080" s="1" t="str">
        <f t="shared" si="434"/>
        <v>***</v>
      </c>
      <c r="J3080" s="1" t="str">
        <f t="shared" si="435"/>
        <v>***</v>
      </c>
      <c r="P3080" s="1">
        <v>5</v>
      </c>
      <c r="Q3080" s="1">
        <f t="shared" si="440"/>
        <v>0.01</v>
      </c>
      <c r="T3080" s="4">
        <v>42.89</v>
      </c>
      <c r="U3080" s="9">
        <f t="shared" si="436"/>
        <v>0</v>
      </c>
      <c r="V3080" s="4">
        <f t="shared" si="437"/>
        <v>8.5779999999999994</v>
      </c>
      <c r="W3080" s="1" t="s">
        <v>21</v>
      </c>
      <c r="X3080" s="1">
        <v>8.3699999999999992</v>
      </c>
      <c r="Y3080" s="4">
        <f t="shared" si="438"/>
        <v>51.26</v>
      </c>
      <c r="Z3080" s="1" t="s">
        <v>39</v>
      </c>
      <c r="AA3080" s="1" t="s">
        <v>28</v>
      </c>
      <c r="AB3080" s="1" t="s">
        <v>29</v>
      </c>
      <c r="AC3080" s="1" t="s">
        <v>45</v>
      </c>
      <c r="AD3080" s="1" t="s">
        <v>41</v>
      </c>
      <c r="AE3080" s="2">
        <v>40344</v>
      </c>
    </row>
    <row r="3081" spans="1:31" x14ac:dyDescent="0.25">
      <c r="A3081">
        <f t="shared" si="439"/>
        <v>3080</v>
      </c>
      <c r="B3081" s="1">
        <v>47750</v>
      </c>
      <c r="C3081" s="2">
        <v>40344</v>
      </c>
      <c r="D3081" s="1" t="s">
        <v>13</v>
      </c>
      <c r="E3081" s="1" t="str">
        <f t="shared" si="432"/>
        <v>*</v>
      </c>
      <c r="F3081" s="1" t="str">
        <f t="shared" si="433"/>
        <v>*</v>
      </c>
      <c r="G3081" s="1" t="str">
        <f t="shared" si="434"/>
        <v>*</v>
      </c>
      <c r="J3081" s="1" t="str">
        <f t="shared" si="435"/>
        <v>*</v>
      </c>
      <c r="P3081" s="1">
        <v>43</v>
      </c>
      <c r="Q3081" s="1">
        <f t="shared" si="440"/>
        <v>0.05</v>
      </c>
      <c r="T3081" s="4">
        <v>1097.5999999999999</v>
      </c>
      <c r="U3081" s="9">
        <f t="shared" si="436"/>
        <v>1</v>
      </c>
      <c r="V3081" s="4">
        <f t="shared" si="437"/>
        <v>25.525581395348834</v>
      </c>
      <c r="W3081" s="1" t="s">
        <v>21</v>
      </c>
      <c r="X3081" s="1">
        <v>8.99</v>
      </c>
      <c r="Y3081" s="4">
        <f t="shared" si="438"/>
        <v>1106.5899999999999</v>
      </c>
      <c r="Z3081" s="1" t="s">
        <v>15</v>
      </c>
      <c r="AA3081" s="1" t="s">
        <v>28</v>
      </c>
      <c r="AB3081" s="1" t="s">
        <v>17</v>
      </c>
      <c r="AC3081" s="1" t="s">
        <v>18</v>
      </c>
      <c r="AD3081" s="1" t="s">
        <v>41</v>
      </c>
      <c r="AE3081" s="2">
        <v>40349</v>
      </c>
    </row>
    <row r="3082" spans="1:31" x14ac:dyDescent="0.25">
      <c r="A3082">
        <f t="shared" si="439"/>
        <v>3081</v>
      </c>
      <c r="B3082" s="1">
        <v>22115</v>
      </c>
      <c r="C3082" s="2">
        <v>40344</v>
      </c>
      <c r="D3082" s="1" t="s">
        <v>13</v>
      </c>
      <c r="E3082" s="1" t="str">
        <f t="shared" si="432"/>
        <v>*</v>
      </c>
      <c r="F3082" s="1" t="str">
        <f t="shared" si="433"/>
        <v>*</v>
      </c>
      <c r="G3082" s="1" t="str">
        <f t="shared" si="434"/>
        <v>*</v>
      </c>
      <c r="J3082" s="1" t="str">
        <f t="shared" si="435"/>
        <v>*</v>
      </c>
      <c r="P3082" s="1">
        <v>5</v>
      </c>
      <c r="Q3082" s="1">
        <f t="shared" si="440"/>
        <v>0.01</v>
      </c>
      <c r="T3082" s="4">
        <v>751.94</v>
      </c>
      <c r="U3082" s="9">
        <f t="shared" si="436"/>
        <v>0</v>
      </c>
      <c r="V3082" s="4">
        <f t="shared" si="437"/>
        <v>150.38800000000001</v>
      </c>
      <c r="W3082" s="1" t="s">
        <v>33</v>
      </c>
      <c r="X3082" s="1">
        <v>17.850000000000001</v>
      </c>
      <c r="Y3082" s="4">
        <f t="shared" si="438"/>
        <v>769.79000000000008</v>
      </c>
      <c r="Z3082" s="1" t="s">
        <v>53</v>
      </c>
      <c r="AA3082" s="1" t="s">
        <v>16</v>
      </c>
      <c r="AB3082" s="1" t="s">
        <v>24</v>
      </c>
      <c r="AC3082" s="1" t="s">
        <v>56</v>
      </c>
      <c r="AD3082" s="1" t="s">
        <v>35</v>
      </c>
      <c r="AE3082" s="2">
        <v>40344</v>
      </c>
    </row>
    <row r="3083" spans="1:31" x14ac:dyDescent="0.25">
      <c r="A3083">
        <f t="shared" si="439"/>
        <v>3082</v>
      </c>
      <c r="B3083" s="1">
        <v>21671</v>
      </c>
      <c r="C3083" s="2">
        <v>40344</v>
      </c>
      <c r="D3083" s="1" t="s">
        <v>20</v>
      </c>
      <c r="E3083" s="1" t="str">
        <f t="shared" si="432"/>
        <v>*</v>
      </c>
      <c r="F3083" s="1" t="str">
        <f t="shared" si="433"/>
        <v>**</v>
      </c>
      <c r="G3083" s="1" t="str">
        <f t="shared" si="434"/>
        <v>**</v>
      </c>
      <c r="J3083" s="1" t="str">
        <f t="shared" si="435"/>
        <v>**</v>
      </c>
      <c r="P3083" s="1">
        <v>15</v>
      </c>
      <c r="Q3083" s="1">
        <f t="shared" si="440"/>
        <v>0.02</v>
      </c>
      <c r="T3083" s="4">
        <v>670.94</v>
      </c>
      <c r="U3083" s="9">
        <f t="shared" si="436"/>
        <v>0</v>
      </c>
      <c r="V3083" s="4">
        <f t="shared" si="437"/>
        <v>44.729333333333336</v>
      </c>
      <c r="W3083" s="1" t="s">
        <v>21</v>
      </c>
      <c r="X3083" s="1">
        <v>1.99</v>
      </c>
      <c r="Y3083" s="4">
        <f t="shared" si="438"/>
        <v>672.93000000000006</v>
      </c>
      <c r="Z3083" s="1" t="s">
        <v>15</v>
      </c>
      <c r="AA3083" s="1" t="s">
        <v>16</v>
      </c>
      <c r="AB3083" s="1" t="s">
        <v>24</v>
      </c>
      <c r="AC3083" s="1" t="s">
        <v>38</v>
      </c>
      <c r="AD3083" s="1" t="s">
        <v>41</v>
      </c>
      <c r="AE3083" s="2">
        <v>40347</v>
      </c>
    </row>
    <row r="3084" spans="1:31" x14ac:dyDescent="0.25">
      <c r="A3084">
        <f t="shared" si="439"/>
        <v>3083</v>
      </c>
      <c r="B3084" s="1">
        <v>47750</v>
      </c>
      <c r="C3084" s="2">
        <v>40344</v>
      </c>
      <c r="D3084" s="1" t="s">
        <v>13</v>
      </c>
      <c r="E3084" s="1" t="str">
        <f t="shared" si="432"/>
        <v>*</v>
      </c>
      <c r="F3084" s="1" t="str">
        <f t="shared" si="433"/>
        <v>*</v>
      </c>
      <c r="G3084" s="1" t="str">
        <f t="shared" si="434"/>
        <v>*</v>
      </c>
      <c r="J3084" s="1" t="str">
        <f t="shared" si="435"/>
        <v>*</v>
      </c>
      <c r="P3084" s="1">
        <v>1</v>
      </c>
      <c r="Q3084" s="1">
        <f t="shared" si="440"/>
        <v>0.01</v>
      </c>
      <c r="T3084" s="4">
        <v>195.04</v>
      </c>
      <c r="U3084" s="9">
        <f t="shared" si="436"/>
        <v>0</v>
      </c>
      <c r="V3084" s="4">
        <f t="shared" si="437"/>
        <v>195.04</v>
      </c>
      <c r="W3084" s="1" t="s">
        <v>21</v>
      </c>
      <c r="X3084" s="1">
        <v>35</v>
      </c>
      <c r="Y3084" s="4">
        <f t="shared" si="438"/>
        <v>230.04</v>
      </c>
      <c r="Z3084" s="1" t="s">
        <v>53</v>
      </c>
      <c r="AA3084" s="1" t="s">
        <v>28</v>
      </c>
      <c r="AB3084" s="1" t="s">
        <v>29</v>
      </c>
      <c r="AC3084" s="1" t="s">
        <v>55</v>
      </c>
      <c r="AD3084" s="1" t="s">
        <v>48</v>
      </c>
      <c r="AE3084" s="2">
        <v>40344</v>
      </c>
    </row>
    <row r="3085" spans="1:31" x14ac:dyDescent="0.25">
      <c r="A3085">
        <f t="shared" si="439"/>
        <v>3084</v>
      </c>
      <c r="B3085" s="1">
        <v>42658</v>
      </c>
      <c r="C3085" s="2">
        <v>40344</v>
      </c>
      <c r="D3085" s="1" t="s">
        <v>36</v>
      </c>
      <c r="E3085" s="1" t="str">
        <f t="shared" si="432"/>
        <v>*</v>
      </c>
      <c r="F3085" s="1" t="str">
        <f t="shared" si="433"/>
        <v>*</v>
      </c>
      <c r="G3085" s="1" t="str">
        <f t="shared" si="434"/>
        <v>*</v>
      </c>
      <c r="J3085" s="1" t="str">
        <f t="shared" si="435"/>
        <v>*</v>
      </c>
      <c r="P3085" s="1">
        <v>29</v>
      </c>
      <c r="Q3085" s="1">
        <f t="shared" si="440"/>
        <v>3.5000000000000003E-2</v>
      </c>
      <c r="T3085" s="4">
        <v>146.68</v>
      </c>
      <c r="U3085" s="9">
        <f t="shared" si="436"/>
        <v>0</v>
      </c>
      <c r="V3085" s="4">
        <f t="shared" si="437"/>
        <v>5.0579310344827588</v>
      </c>
      <c r="W3085" s="1" t="s">
        <v>21</v>
      </c>
      <c r="X3085" s="1">
        <v>2.99</v>
      </c>
      <c r="Y3085" s="4">
        <f t="shared" si="438"/>
        <v>149.67000000000002</v>
      </c>
      <c r="Z3085" s="1" t="s">
        <v>46</v>
      </c>
      <c r="AA3085" s="1" t="s">
        <v>37</v>
      </c>
      <c r="AB3085" s="1" t="s">
        <v>29</v>
      </c>
      <c r="AC3085" s="1" t="s">
        <v>43</v>
      </c>
      <c r="AD3085" s="1" t="s">
        <v>19</v>
      </c>
      <c r="AE3085" s="2">
        <v>40344</v>
      </c>
    </row>
    <row r="3086" spans="1:31" x14ac:dyDescent="0.25">
      <c r="A3086">
        <f t="shared" si="439"/>
        <v>3085</v>
      </c>
      <c r="B3086" s="1">
        <v>47750</v>
      </c>
      <c r="C3086" s="2">
        <v>40344</v>
      </c>
      <c r="D3086" s="1" t="s">
        <v>13</v>
      </c>
      <c r="E3086" s="1" t="str">
        <f t="shared" si="432"/>
        <v>*</v>
      </c>
      <c r="F3086" s="1" t="str">
        <f t="shared" si="433"/>
        <v>*</v>
      </c>
      <c r="G3086" s="1" t="str">
        <f t="shared" si="434"/>
        <v>*</v>
      </c>
      <c r="J3086" s="1" t="str">
        <f t="shared" si="435"/>
        <v>*</v>
      </c>
      <c r="P3086" s="1">
        <v>37</v>
      </c>
      <c r="Q3086" s="1">
        <f t="shared" si="440"/>
        <v>0.04</v>
      </c>
      <c r="T3086" s="4">
        <v>102.46</v>
      </c>
      <c r="U3086" s="9">
        <f t="shared" si="436"/>
        <v>0</v>
      </c>
      <c r="V3086" s="4">
        <f t="shared" si="437"/>
        <v>2.7691891891891891</v>
      </c>
      <c r="W3086" s="1" t="s">
        <v>21</v>
      </c>
      <c r="X3086" s="1">
        <v>0.5</v>
      </c>
      <c r="Y3086" s="4">
        <f t="shared" si="438"/>
        <v>102.96</v>
      </c>
      <c r="Z3086" s="1" t="s">
        <v>15</v>
      </c>
      <c r="AA3086" s="1" t="s">
        <v>28</v>
      </c>
      <c r="AB3086" s="1" t="s">
        <v>29</v>
      </c>
      <c r="AC3086" s="1" t="s">
        <v>58</v>
      </c>
      <c r="AD3086" s="1" t="s">
        <v>19</v>
      </c>
      <c r="AE3086" s="2">
        <v>40349</v>
      </c>
    </row>
    <row r="3087" spans="1:31" x14ac:dyDescent="0.25">
      <c r="A3087">
        <f t="shared" si="439"/>
        <v>3086</v>
      </c>
      <c r="B3087" s="1">
        <v>59712</v>
      </c>
      <c r="C3087" s="2">
        <v>40344</v>
      </c>
      <c r="D3087" s="1" t="s">
        <v>32</v>
      </c>
      <c r="E3087" s="1" t="str">
        <f t="shared" si="432"/>
        <v>***</v>
      </c>
      <c r="F3087" s="1" t="str">
        <f t="shared" si="433"/>
        <v>***</v>
      </c>
      <c r="G3087" s="1" t="str">
        <f t="shared" si="434"/>
        <v>***</v>
      </c>
      <c r="J3087" s="1" t="str">
        <f t="shared" si="435"/>
        <v>***</v>
      </c>
      <c r="P3087" s="1">
        <v>25</v>
      </c>
      <c r="Q3087" s="1">
        <f t="shared" si="440"/>
        <v>3.5000000000000003E-2</v>
      </c>
      <c r="T3087" s="4">
        <v>67.58</v>
      </c>
      <c r="U3087" s="9">
        <f t="shared" si="436"/>
        <v>0</v>
      </c>
      <c r="V3087" s="4">
        <f t="shared" si="437"/>
        <v>2.7031999999999998</v>
      </c>
      <c r="W3087" s="1" t="s">
        <v>14</v>
      </c>
      <c r="X3087" s="1">
        <v>0.8</v>
      </c>
      <c r="Y3087" s="4">
        <f t="shared" si="438"/>
        <v>68.38</v>
      </c>
      <c r="Z3087" s="1" t="s">
        <v>15</v>
      </c>
      <c r="AA3087" s="1" t="s">
        <v>23</v>
      </c>
      <c r="AB3087" s="1" t="s">
        <v>29</v>
      </c>
      <c r="AC3087" s="1" t="s">
        <v>61</v>
      </c>
      <c r="AD3087" s="1" t="s">
        <v>31</v>
      </c>
      <c r="AE3087" s="2">
        <v>40346</v>
      </c>
    </row>
    <row r="3088" spans="1:31" x14ac:dyDescent="0.25">
      <c r="A3088">
        <f t="shared" si="439"/>
        <v>3087</v>
      </c>
      <c r="B3088" s="1">
        <v>23011</v>
      </c>
      <c r="C3088" s="2">
        <v>40344</v>
      </c>
      <c r="D3088" s="1" t="s">
        <v>13</v>
      </c>
      <c r="E3088" s="1" t="str">
        <f t="shared" si="432"/>
        <v>*</v>
      </c>
      <c r="F3088" s="1" t="str">
        <f t="shared" si="433"/>
        <v>*</v>
      </c>
      <c r="G3088" s="1" t="str">
        <f t="shared" si="434"/>
        <v>*</v>
      </c>
      <c r="J3088" s="1" t="str">
        <f t="shared" si="435"/>
        <v>*</v>
      </c>
      <c r="P3088" s="1">
        <v>1</v>
      </c>
      <c r="Q3088" s="1">
        <f t="shared" si="440"/>
        <v>0.01</v>
      </c>
      <c r="T3088" s="4">
        <v>12.2</v>
      </c>
      <c r="U3088" s="9">
        <f t="shared" si="436"/>
        <v>0</v>
      </c>
      <c r="V3088" s="4">
        <f t="shared" si="437"/>
        <v>12.2</v>
      </c>
      <c r="W3088" s="1" t="s">
        <v>21</v>
      </c>
      <c r="X3088" s="1">
        <v>1.99</v>
      </c>
      <c r="Y3088" s="4">
        <f t="shared" si="438"/>
        <v>14.19</v>
      </c>
      <c r="Z3088" s="1" t="s">
        <v>15</v>
      </c>
      <c r="AA3088" s="1" t="s">
        <v>28</v>
      </c>
      <c r="AB3088" s="1" t="s">
        <v>24</v>
      </c>
      <c r="AC3088" s="1" t="s">
        <v>38</v>
      </c>
      <c r="AD3088" s="1" t="s">
        <v>41</v>
      </c>
      <c r="AE3088" s="2">
        <v>40351</v>
      </c>
    </row>
    <row r="3089" spans="1:31" x14ac:dyDescent="0.25">
      <c r="A3089">
        <f t="shared" si="439"/>
        <v>3088</v>
      </c>
      <c r="B3089" s="1">
        <v>54407</v>
      </c>
      <c r="C3089" s="2">
        <v>40345</v>
      </c>
      <c r="D3089" s="1" t="s">
        <v>36</v>
      </c>
      <c r="E3089" s="1" t="str">
        <f t="shared" si="432"/>
        <v>*</v>
      </c>
      <c r="F3089" s="1" t="str">
        <f t="shared" si="433"/>
        <v>*</v>
      </c>
      <c r="G3089" s="1" t="str">
        <f t="shared" si="434"/>
        <v>*</v>
      </c>
      <c r="J3089" s="1" t="str">
        <f t="shared" si="435"/>
        <v>*</v>
      </c>
      <c r="P3089" s="1">
        <v>24</v>
      </c>
      <c r="Q3089" s="1">
        <f t="shared" si="440"/>
        <v>3.5000000000000003E-2</v>
      </c>
      <c r="T3089" s="4">
        <v>9396.27</v>
      </c>
      <c r="U3089" s="9">
        <f t="shared" si="436"/>
        <v>1</v>
      </c>
      <c r="V3089" s="4">
        <f t="shared" si="437"/>
        <v>391.51125000000002</v>
      </c>
      <c r="W3089" s="1" t="s">
        <v>21</v>
      </c>
      <c r="X3089" s="1">
        <v>19.989999999999998</v>
      </c>
      <c r="Y3089" s="4">
        <f t="shared" si="438"/>
        <v>9416.26</v>
      </c>
      <c r="Z3089" s="1" t="s">
        <v>22</v>
      </c>
      <c r="AA3089" s="1" t="s">
        <v>28</v>
      </c>
      <c r="AB3089" s="1" t="s">
        <v>29</v>
      </c>
      <c r="AC3089" s="1" t="s">
        <v>43</v>
      </c>
      <c r="AD3089" s="1" t="s">
        <v>19</v>
      </c>
      <c r="AE3089" s="2">
        <v>40346</v>
      </c>
    </row>
    <row r="3090" spans="1:31" x14ac:dyDescent="0.25">
      <c r="A3090">
        <f t="shared" si="439"/>
        <v>3089</v>
      </c>
      <c r="B3090" s="1">
        <v>3648</v>
      </c>
      <c r="C3090" s="2">
        <v>40345</v>
      </c>
      <c r="D3090" s="1" t="s">
        <v>13</v>
      </c>
      <c r="E3090" s="1" t="str">
        <f t="shared" si="432"/>
        <v>*</v>
      </c>
      <c r="F3090" s="1" t="str">
        <f t="shared" si="433"/>
        <v>*</v>
      </c>
      <c r="G3090" s="1" t="str">
        <f t="shared" si="434"/>
        <v>*</v>
      </c>
      <c r="J3090" s="1" t="str">
        <f t="shared" si="435"/>
        <v>*</v>
      </c>
      <c r="P3090" s="1">
        <v>34</v>
      </c>
      <c r="Q3090" s="1">
        <f t="shared" si="440"/>
        <v>0.04</v>
      </c>
      <c r="T3090" s="4">
        <v>5488.5264999999999</v>
      </c>
      <c r="U3090" s="9">
        <f t="shared" si="436"/>
        <v>1</v>
      </c>
      <c r="V3090" s="4">
        <f t="shared" si="437"/>
        <v>161.42724999999999</v>
      </c>
      <c r="W3090" s="1" t="s">
        <v>21</v>
      </c>
      <c r="X3090" s="1">
        <v>4.2</v>
      </c>
      <c r="Y3090" s="4">
        <f t="shared" si="438"/>
        <v>5492.7264999999998</v>
      </c>
      <c r="Z3090" s="1" t="s">
        <v>22</v>
      </c>
      <c r="AA3090" s="1" t="s">
        <v>37</v>
      </c>
      <c r="AB3090" s="1" t="s">
        <v>24</v>
      </c>
      <c r="AC3090" s="1" t="s">
        <v>25</v>
      </c>
      <c r="AD3090" s="1" t="s">
        <v>19</v>
      </c>
      <c r="AE3090" s="2">
        <v>40352</v>
      </c>
    </row>
    <row r="3091" spans="1:31" x14ac:dyDescent="0.25">
      <c r="A3091">
        <f t="shared" si="439"/>
        <v>3090</v>
      </c>
      <c r="B3091" s="1">
        <v>43076</v>
      </c>
      <c r="C3091" s="2">
        <v>40345</v>
      </c>
      <c r="D3091" s="1" t="s">
        <v>27</v>
      </c>
      <c r="E3091" s="1" t="str">
        <f t="shared" si="432"/>
        <v>*</v>
      </c>
      <c r="F3091" s="1" t="str">
        <f t="shared" si="433"/>
        <v>*</v>
      </c>
      <c r="G3091" s="1" t="str">
        <f t="shared" si="434"/>
        <v>*</v>
      </c>
      <c r="J3091" s="1" t="str">
        <f t="shared" si="435"/>
        <v>*</v>
      </c>
      <c r="P3091" s="1">
        <v>33</v>
      </c>
      <c r="Q3091" s="1">
        <f t="shared" si="440"/>
        <v>0.04</v>
      </c>
      <c r="T3091" s="4">
        <v>3636.37</v>
      </c>
      <c r="U3091" s="9">
        <f t="shared" si="436"/>
        <v>1</v>
      </c>
      <c r="V3091" s="4">
        <f t="shared" si="437"/>
        <v>110.1930303030303</v>
      </c>
      <c r="W3091" s="1" t="s">
        <v>33</v>
      </c>
      <c r="X3091" s="1">
        <v>30</v>
      </c>
      <c r="Y3091" s="4">
        <f t="shared" si="438"/>
        <v>3666.37</v>
      </c>
      <c r="Z3091" s="1" t="s">
        <v>44</v>
      </c>
      <c r="AA3091" s="1" t="s">
        <v>37</v>
      </c>
      <c r="AB3091" s="1" t="s">
        <v>17</v>
      </c>
      <c r="AC3091" s="1" t="s">
        <v>34</v>
      </c>
      <c r="AD3091" s="1" t="s">
        <v>35</v>
      </c>
      <c r="AE3091" s="2">
        <v>40345</v>
      </c>
    </row>
    <row r="3092" spans="1:31" x14ac:dyDescent="0.25">
      <c r="A3092">
        <f t="shared" si="439"/>
        <v>3091</v>
      </c>
      <c r="B3092" s="1">
        <v>29730</v>
      </c>
      <c r="C3092" s="2">
        <v>40345</v>
      </c>
      <c r="D3092" s="1" t="s">
        <v>32</v>
      </c>
      <c r="E3092" s="1" t="str">
        <f t="shared" si="432"/>
        <v>***</v>
      </c>
      <c r="F3092" s="1" t="str">
        <f t="shared" si="433"/>
        <v>***</v>
      </c>
      <c r="G3092" s="1" t="str">
        <f t="shared" si="434"/>
        <v>***</v>
      </c>
      <c r="J3092" s="1" t="str">
        <f t="shared" si="435"/>
        <v>***</v>
      </c>
      <c r="P3092" s="1">
        <v>21</v>
      </c>
      <c r="Q3092" s="1">
        <f t="shared" si="440"/>
        <v>3.5000000000000003E-2</v>
      </c>
      <c r="T3092" s="4">
        <v>3072.86</v>
      </c>
      <c r="U3092" s="9">
        <f t="shared" si="436"/>
        <v>1</v>
      </c>
      <c r="V3092" s="4">
        <f t="shared" si="437"/>
        <v>146.32666666666668</v>
      </c>
      <c r="W3092" s="1" t="s">
        <v>33</v>
      </c>
      <c r="X3092" s="1">
        <v>39.25</v>
      </c>
      <c r="Y3092" s="4">
        <f t="shared" si="438"/>
        <v>3112.11</v>
      </c>
      <c r="Z3092" s="1" t="s">
        <v>22</v>
      </c>
      <c r="AA3092" s="1" t="s">
        <v>16</v>
      </c>
      <c r="AB3092" s="1" t="s">
        <v>17</v>
      </c>
      <c r="AC3092" s="1" t="s">
        <v>52</v>
      </c>
      <c r="AD3092" s="1" t="s">
        <v>59</v>
      </c>
      <c r="AE3092" s="2">
        <v>40347</v>
      </c>
    </row>
    <row r="3093" spans="1:31" x14ac:dyDescent="0.25">
      <c r="A3093">
        <f t="shared" si="439"/>
        <v>3092</v>
      </c>
      <c r="B3093" s="1">
        <v>12039</v>
      </c>
      <c r="C3093" s="2">
        <v>40345</v>
      </c>
      <c r="D3093" s="1" t="s">
        <v>20</v>
      </c>
      <c r="E3093" s="1" t="str">
        <f t="shared" si="432"/>
        <v>*</v>
      </c>
      <c r="F3093" s="1" t="str">
        <f t="shared" si="433"/>
        <v>**</v>
      </c>
      <c r="G3093" s="1" t="str">
        <f t="shared" si="434"/>
        <v>**</v>
      </c>
      <c r="J3093" s="1" t="str">
        <f t="shared" si="435"/>
        <v>**</v>
      </c>
      <c r="P3093" s="1">
        <v>13</v>
      </c>
      <c r="Q3093" s="1">
        <f t="shared" si="440"/>
        <v>0.02</v>
      </c>
      <c r="T3093" s="4">
        <v>2048.5680000000002</v>
      </c>
      <c r="U3093" s="9">
        <f t="shared" si="436"/>
        <v>1</v>
      </c>
      <c r="V3093" s="4">
        <f t="shared" si="437"/>
        <v>157.58215384615386</v>
      </c>
      <c r="W3093" s="1" t="s">
        <v>21</v>
      </c>
      <c r="X3093" s="1">
        <v>8.99</v>
      </c>
      <c r="Y3093" s="4">
        <f t="shared" si="438"/>
        <v>2057.558</v>
      </c>
      <c r="Z3093" s="1" t="s">
        <v>42</v>
      </c>
      <c r="AA3093" s="1" t="s">
        <v>28</v>
      </c>
      <c r="AB3093" s="1" t="s">
        <v>24</v>
      </c>
      <c r="AC3093" s="1" t="s">
        <v>25</v>
      </c>
      <c r="AD3093" s="1" t="s">
        <v>19</v>
      </c>
      <c r="AE3093" s="2">
        <v>40347</v>
      </c>
    </row>
    <row r="3094" spans="1:31" x14ac:dyDescent="0.25">
      <c r="A3094">
        <f t="shared" si="439"/>
        <v>3093</v>
      </c>
      <c r="B3094" s="1">
        <v>3648</v>
      </c>
      <c r="C3094" s="2">
        <v>40345</v>
      </c>
      <c r="D3094" s="1" t="s">
        <v>13</v>
      </c>
      <c r="E3094" s="1" t="str">
        <f t="shared" si="432"/>
        <v>*</v>
      </c>
      <c r="F3094" s="1" t="str">
        <f t="shared" si="433"/>
        <v>*</v>
      </c>
      <c r="G3094" s="1" t="str">
        <f t="shared" si="434"/>
        <v>*</v>
      </c>
      <c r="J3094" s="1" t="str">
        <f t="shared" si="435"/>
        <v>*</v>
      </c>
      <c r="P3094" s="1">
        <v>46</v>
      </c>
      <c r="Q3094" s="1">
        <f t="shared" si="440"/>
        <v>0.05</v>
      </c>
      <c r="T3094" s="4">
        <v>134.81</v>
      </c>
      <c r="U3094" s="9">
        <f t="shared" si="436"/>
        <v>0</v>
      </c>
      <c r="V3094" s="4">
        <f t="shared" si="437"/>
        <v>2.9306521739130433</v>
      </c>
      <c r="W3094" s="1" t="s">
        <v>21</v>
      </c>
      <c r="X3094" s="1">
        <v>0.49</v>
      </c>
      <c r="Y3094" s="4">
        <f t="shared" si="438"/>
        <v>135.30000000000001</v>
      </c>
      <c r="Z3094" s="1" t="s">
        <v>22</v>
      </c>
      <c r="AA3094" s="1" t="s">
        <v>37</v>
      </c>
      <c r="AB3094" s="1" t="s">
        <v>29</v>
      </c>
      <c r="AC3094" s="1" t="s">
        <v>58</v>
      </c>
      <c r="AD3094" s="1" t="s">
        <v>19</v>
      </c>
      <c r="AE3094" s="2">
        <v>40347</v>
      </c>
    </row>
    <row r="3095" spans="1:31" x14ac:dyDescent="0.25">
      <c r="A3095">
        <f t="shared" si="439"/>
        <v>3094</v>
      </c>
      <c r="B3095" s="1">
        <v>45184</v>
      </c>
      <c r="C3095" s="2">
        <v>40346</v>
      </c>
      <c r="D3095" s="1" t="s">
        <v>13</v>
      </c>
      <c r="E3095" s="1" t="str">
        <f t="shared" si="432"/>
        <v>*</v>
      </c>
      <c r="F3095" s="1" t="str">
        <f t="shared" si="433"/>
        <v>*</v>
      </c>
      <c r="G3095" s="1" t="str">
        <f t="shared" si="434"/>
        <v>*</v>
      </c>
      <c r="J3095" s="1" t="str">
        <f t="shared" si="435"/>
        <v>*</v>
      </c>
      <c r="P3095" s="1">
        <v>25</v>
      </c>
      <c r="Q3095" s="1">
        <f t="shared" si="440"/>
        <v>3.5000000000000003E-2</v>
      </c>
      <c r="T3095" s="4">
        <v>14647.26</v>
      </c>
      <c r="U3095" s="9">
        <f t="shared" si="436"/>
        <v>1</v>
      </c>
      <c r="V3095" s="4">
        <f t="shared" si="437"/>
        <v>585.8904</v>
      </c>
      <c r="W3095" s="1" t="s">
        <v>21</v>
      </c>
      <c r="X3095" s="1">
        <v>24.49</v>
      </c>
      <c r="Y3095" s="4">
        <f t="shared" si="438"/>
        <v>14671.75</v>
      </c>
      <c r="Z3095" s="1" t="s">
        <v>22</v>
      </c>
      <c r="AA3095" s="1" t="s">
        <v>37</v>
      </c>
      <c r="AB3095" s="1" t="s">
        <v>24</v>
      </c>
      <c r="AC3095" s="1" t="s">
        <v>47</v>
      </c>
      <c r="AD3095" s="1" t="s">
        <v>48</v>
      </c>
      <c r="AE3095" s="2">
        <v>40355</v>
      </c>
    </row>
    <row r="3096" spans="1:31" x14ac:dyDescent="0.25">
      <c r="A3096">
        <f t="shared" si="439"/>
        <v>3095</v>
      </c>
      <c r="B3096" s="1">
        <v>4007</v>
      </c>
      <c r="C3096" s="2">
        <v>40346</v>
      </c>
      <c r="D3096" s="1" t="s">
        <v>20</v>
      </c>
      <c r="E3096" s="1" t="str">
        <f t="shared" si="432"/>
        <v>*</v>
      </c>
      <c r="F3096" s="1" t="str">
        <f t="shared" si="433"/>
        <v>**</v>
      </c>
      <c r="G3096" s="1" t="str">
        <f t="shared" si="434"/>
        <v>**</v>
      </c>
      <c r="J3096" s="1" t="str">
        <f t="shared" si="435"/>
        <v>**</v>
      </c>
      <c r="P3096" s="1">
        <v>18</v>
      </c>
      <c r="Q3096" s="1">
        <f t="shared" si="440"/>
        <v>0.02</v>
      </c>
      <c r="T3096" s="4">
        <v>1038.4000000000001</v>
      </c>
      <c r="U3096" s="9">
        <f t="shared" si="436"/>
        <v>1</v>
      </c>
      <c r="V3096" s="4">
        <f t="shared" si="437"/>
        <v>57.688888888888897</v>
      </c>
      <c r="W3096" s="1" t="s">
        <v>21</v>
      </c>
      <c r="X3096" s="1">
        <v>13.22</v>
      </c>
      <c r="Y3096" s="4">
        <f t="shared" si="438"/>
        <v>1051.6200000000001</v>
      </c>
      <c r="Z3096" s="1" t="s">
        <v>50</v>
      </c>
      <c r="AA3096" s="1" t="s">
        <v>28</v>
      </c>
      <c r="AB3096" s="1" t="s">
        <v>29</v>
      </c>
      <c r="AC3096" s="1" t="s">
        <v>63</v>
      </c>
      <c r="AD3096" s="1" t="s">
        <v>19</v>
      </c>
      <c r="AE3096" s="2">
        <v>40347</v>
      </c>
    </row>
    <row r="3097" spans="1:31" x14ac:dyDescent="0.25">
      <c r="A3097">
        <f t="shared" si="439"/>
        <v>3096</v>
      </c>
      <c r="B3097" s="1">
        <v>16806</v>
      </c>
      <c r="C3097" s="2">
        <v>40346</v>
      </c>
      <c r="D3097" s="1" t="s">
        <v>20</v>
      </c>
      <c r="E3097" s="1" t="str">
        <f t="shared" si="432"/>
        <v>*</v>
      </c>
      <c r="F3097" s="1" t="str">
        <f t="shared" si="433"/>
        <v>**</v>
      </c>
      <c r="G3097" s="1" t="str">
        <f t="shared" si="434"/>
        <v>**</v>
      </c>
      <c r="J3097" s="1" t="str">
        <f t="shared" si="435"/>
        <v>**</v>
      </c>
      <c r="P3097" s="1">
        <v>18</v>
      </c>
      <c r="Q3097" s="1">
        <f t="shared" si="440"/>
        <v>0.02</v>
      </c>
      <c r="T3097" s="4">
        <v>1026.6385</v>
      </c>
      <c r="U3097" s="9">
        <f t="shared" si="436"/>
        <v>1</v>
      </c>
      <c r="V3097" s="4">
        <f t="shared" si="437"/>
        <v>57.035472222222225</v>
      </c>
      <c r="W3097" s="1" t="s">
        <v>21</v>
      </c>
      <c r="X3097" s="1">
        <v>19.989999999999998</v>
      </c>
      <c r="Y3097" s="4">
        <f t="shared" si="438"/>
        <v>1046.6285</v>
      </c>
      <c r="Z3097" s="1" t="s">
        <v>15</v>
      </c>
      <c r="AA3097" s="1" t="s">
        <v>37</v>
      </c>
      <c r="AB3097" s="1" t="s">
        <v>24</v>
      </c>
      <c r="AC3097" s="1" t="s">
        <v>25</v>
      </c>
      <c r="AD3097" s="1" t="s">
        <v>19</v>
      </c>
      <c r="AE3097" s="2">
        <v>40348</v>
      </c>
    </row>
    <row r="3098" spans="1:31" x14ac:dyDescent="0.25">
      <c r="A3098">
        <f t="shared" si="439"/>
        <v>3097</v>
      </c>
      <c r="B3098" s="1">
        <v>57568</v>
      </c>
      <c r="C3098" s="2">
        <v>40346</v>
      </c>
      <c r="D3098" s="1" t="s">
        <v>27</v>
      </c>
      <c r="E3098" s="1" t="str">
        <f t="shared" si="432"/>
        <v>*</v>
      </c>
      <c r="F3098" s="1" t="str">
        <f t="shared" si="433"/>
        <v>*</v>
      </c>
      <c r="G3098" s="1" t="str">
        <f t="shared" si="434"/>
        <v>*</v>
      </c>
      <c r="J3098" s="1" t="str">
        <f t="shared" si="435"/>
        <v>*</v>
      </c>
      <c r="P3098" s="1">
        <v>38</v>
      </c>
      <c r="Q3098" s="1">
        <f t="shared" si="440"/>
        <v>0.04</v>
      </c>
      <c r="T3098" s="4">
        <v>592.54</v>
      </c>
      <c r="U3098" s="9">
        <f t="shared" si="436"/>
        <v>0</v>
      </c>
      <c r="V3098" s="4">
        <f t="shared" si="437"/>
        <v>15.593157894736841</v>
      </c>
      <c r="W3098" s="1" t="s">
        <v>21</v>
      </c>
      <c r="X3098" s="1">
        <v>1.39</v>
      </c>
      <c r="Y3098" s="4">
        <f t="shared" si="438"/>
        <v>593.92999999999995</v>
      </c>
      <c r="Z3098" s="1" t="s">
        <v>54</v>
      </c>
      <c r="AA3098" s="1" t="s">
        <v>23</v>
      </c>
      <c r="AB3098" s="1" t="s">
        <v>29</v>
      </c>
      <c r="AC3098" s="1" t="s">
        <v>57</v>
      </c>
      <c r="AD3098" s="1" t="s">
        <v>19</v>
      </c>
      <c r="AE3098" s="2">
        <v>40348</v>
      </c>
    </row>
    <row r="3099" spans="1:31" x14ac:dyDescent="0.25">
      <c r="A3099">
        <f t="shared" si="439"/>
        <v>3098</v>
      </c>
      <c r="B3099" s="1">
        <v>4610</v>
      </c>
      <c r="C3099" s="2">
        <v>40346</v>
      </c>
      <c r="D3099" s="1" t="s">
        <v>13</v>
      </c>
      <c r="E3099" s="1" t="str">
        <f t="shared" si="432"/>
        <v>*</v>
      </c>
      <c r="F3099" s="1" t="str">
        <f t="shared" si="433"/>
        <v>*</v>
      </c>
      <c r="G3099" s="1" t="str">
        <f t="shared" si="434"/>
        <v>*</v>
      </c>
      <c r="J3099" s="1" t="str">
        <f t="shared" si="435"/>
        <v>*</v>
      </c>
      <c r="P3099" s="1">
        <v>29</v>
      </c>
      <c r="Q3099" s="1">
        <f t="shared" si="440"/>
        <v>3.5000000000000003E-2</v>
      </c>
      <c r="T3099" s="4">
        <v>447.34</v>
      </c>
      <c r="U3099" s="9">
        <f t="shared" si="436"/>
        <v>0</v>
      </c>
      <c r="V3099" s="4">
        <f t="shared" si="437"/>
        <v>15.425517241379309</v>
      </c>
      <c r="W3099" s="1" t="s">
        <v>21</v>
      </c>
      <c r="X3099" s="1">
        <v>1.39</v>
      </c>
      <c r="Y3099" s="4">
        <f t="shared" si="438"/>
        <v>448.72999999999996</v>
      </c>
      <c r="Z3099" s="1" t="s">
        <v>22</v>
      </c>
      <c r="AA3099" s="1" t="s">
        <v>23</v>
      </c>
      <c r="AB3099" s="1" t="s">
        <v>29</v>
      </c>
      <c r="AC3099" s="1" t="s">
        <v>57</v>
      </c>
      <c r="AD3099" s="1" t="s">
        <v>19</v>
      </c>
      <c r="AE3099" s="2">
        <v>40350</v>
      </c>
    </row>
    <row r="3100" spans="1:31" x14ac:dyDescent="0.25">
      <c r="A3100">
        <f t="shared" si="439"/>
        <v>3099</v>
      </c>
      <c r="B3100" s="1">
        <v>4007</v>
      </c>
      <c r="C3100" s="2">
        <v>40346</v>
      </c>
      <c r="D3100" s="1" t="s">
        <v>20</v>
      </c>
      <c r="E3100" s="1" t="str">
        <f t="shared" si="432"/>
        <v>*</v>
      </c>
      <c r="F3100" s="1" t="str">
        <f t="shared" si="433"/>
        <v>**</v>
      </c>
      <c r="G3100" s="1" t="str">
        <f t="shared" si="434"/>
        <v>**</v>
      </c>
      <c r="J3100" s="1" t="str">
        <f t="shared" si="435"/>
        <v>**</v>
      </c>
      <c r="P3100" s="1">
        <v>1</v>
      </c>
      <c r="Q3100" s="1">
        <f t="shared" si="440"/>
        <v>0.01</v>
      </c>
      <c r="T3100" s="4">
        <v>305.82</v>
      </c>
      <c r="U3100" s="9">
        <f t="shared" si="436"/>
        <v>0</v>
      </c>
      <c r="V3100" s="4">
        <f t="shared" si="437"/>
        <v>305.82</v>
      </c>
      <c r="W3100" s="1" t="s">
        <v>21</v>
      </c>
      <c r="X3100" s="1">
        <v>35</v>
      </c>
      <c r="Y3100" s="4">
        <f t="shared" si="438"/>
        <v>340.82</v>
      </c>
      <c r="Z3100" s="1" t="s">
        <v>50</v>
      </c>
      <c r="AA3100" s="1" t="s">
        <v>28</v>
      </c>
      <c r="AB3100" s="1" t="s">
        <v>29</v>
      </c>
      <c r="AC3100" s="1" t="s">
        <v>55</v>
      </c>
      <c r="AD3100" s="1" t="s">
        <v>48</v>
      </c>
      <c r="AE3100" s="2">
        <v>40347</v>
      </c>
    </row>
    <row r="3101" spans="1:31" x14ac:dyDescent="0.25">
      <c r="A3101">
        <f t="shared" si="439"/>
        <v>3100</v>
      </c>
      <c r="B3101" s="1">
        <v>44864</v>
      </c>
      <c r="C3101" s="2">
        <v>40346</v>
      </c>
      <c r="D3101" s="1" t="s">
        <v>13</v>
      </c>
      <c r="E3101" s="1" t="str">
        <f t="shared" si="432"/>
        <v>*</v>
      </c>
      <c r="F3101" s="1" t="str">
        <f t="shared" si="433"/>
        <v>*</v>
      </c>
      <c r="G3101" s="1" t="str">
        <f t="shared" si="434"/>
        <v>*</v>
      </c>
      <c r="J3101" s="1" t="str">
        <f t="shared" si="435"/>
        <v>*</v>
      </c>
      <c r="P3101" s="1">
        <v>25</v>
      </c>
      <c r="Q3101" s="1">
        <f t="shared" si="440"/>
        <v>3.5000000000000003E-2</v>
      </c>
      <c r="T3101" s="4">
        <v>187.55</v>
      </c>
      <c r="U3101" s="9">
        <f t="shared" si="436"/>
        <v>0</v>
      </c>
      <c r="V3101" s="4">
        <f t="shared" si="437"/>
        <v>7.5020000000000007</v>
      </c>
      <c r="W3101" s="1" t="s">
        <v>21</v>
      </c>
      <c r="X3101" s="1">
        <v>9.23</v>
      </c>
      <c r="Y3101" s="4">
        <f t="shared" si="438"/>
        <v>196.78</v>
      </c>
      <c r="Z3101" s="1" t="s">
        <v>22</v>
      </c>
      <c r="AA3101" s="1" t="s">
        <v>28</v>
      </c>
      <c r="AB3101" s="1" t="s">
        <v>29</v>
      </c>
      <c r="AC3101" s="1" t="s">
        <v>63</v>
      </c>
      <c r="AD3101" s="1" t="s">
        <v>19</v>
      </c>
      <c r="AE3101" s="2">
        <v>40353</v>
      </c>
    </row>
    <row r="3102" spans="1:31" x14ac:dyDescent="0.25">
      <c r="A3102">
        <f t="shared" si="439"/>
        <v>3101</v>
      </c>
      <c r="B3102" s="1">
        <v>16806</v>
      </c>
      <c r="C3102" s="2">
        <v>40346</v>
      </c>
      <c r="D3102" s="1" t="s">
        <v>20</v>
      </c>
      <c r="E3102" s="1" t="str">
        <f t="shared" si="432"/>
        <v>*</v>
      </c>
      <c r="F3102" s="1" t="str">
        <f t="shared" si="433"/>
        <v>**</v>
      </c>
      <c r="G3102" s="1" t="str">
        <f t="shared" si="434"/>
        <v>**</v>
      </c>
      <c r="J3102" s="1" t="str">
        <f t="shared" si="435"/>
        <v>**</v>
      </c>
      <c r="P3102" s="1">
        <v>4</v>
      </c>
      <c r="Q3102" s="1">
        <f t="shared" si="440"/>
        <v>0.01</v>
      </c>
      <c r="T3102" s="4">
        <v>167.37</v>
      </c>
      <c r="U3102" s="9">
        <f t="shared" si="436"/>
        <v>0</v>
      </c>
      <c r="V3102" s="4">
        <f t="shared" si="437"/>
        <v>41.842500000000001</v>
      </c>
      <c r="W3102" s="1" t="s">
        <v>21</v>
      </c>
      <c r="X3102" s="1">
        <v>4</v>
      </c>
      <c r="Y3102" s="4">
        <f t="shared" si="438"/>
        <v>171.37</v>
      </c>
      <c r="Z3102" s="1" t="s">
        <v>15</v>
      </c>
      <c r="AA3102" s="1" t="s">
        <v>37</v>
      </c>
      <c r="AB3102" s="1" t="s">
        <v>24</v>
      </c>
      <c r="AC3102" s="1" t="s">
        <v>38</v>
      </c>
      <c r="AD3102" s="1" t="s">
        <v>19</v>
      </c>
      <c r="AE3102" s="2">
        <v>40347</v>
      </c>
    </row>
    <row r="3103" spans="1:31" x14ac:dyDescent="0.25">
      <c r="A3103">
        <f t="shared" si="439"/>
        <v>3102</v>
      </c>
      <c r="B3103" s="1">
        <v>4610</v>
      </c>
      <c r="C3103" s="2">
        <v>40346</v>
      </c>
      <c r="D3103" s="1" t="s">
        <v>13</v>
      </c>
      <c r="E3103" s="1" t="str">
        <f t="shared" si="432"/>
        <v>*</v>
      </c>
      <c r="F3103" s="1" t="str">
        <f t="shared" si="433"/>
        <v>*</v>
      </c>
      <c r="G3103" s="1" t="str">
        <f t="shared" si="434"/>
        <v>*</v>
      </c>
      <c r="J3103" s="1" t="str">
        <f t="shared" si="435"/>
        <v>*</v>
      </c>
      <c r="P3103" s="1">
        <v>8</v>
      </c>
      <c r="Q3103" s="1">
        <f t="shared" si="440"/>
        <v>0.01</v>
      </c>
      <c r="T3103" s="4">
        <v>66.88</v>
      </c>
      <c r="U3103" s="9">
        <f t="shared" si="436"/>
        <v>0</v>
      </c>
      <c r="V3103" s="4">
        <f t="shared" si="437"/>
        <v>8.36</v>
      </c>
      <c r="W3103" s="1" t="s">
        <v>21</v>
      </c>
      <c r="X3103" s="1">
        <v>1.99</v>
      </c>
      <c r="Y3103" s="4">
        <f t="shared" si="438"/>
        <v>68.86999999999999</v>
      </c>
      <c r="Z3103" s="1" t="s">
        <v>22</v>
      </c>
      <c r="AA3103" s="1" t="s">
        <v>23</v>
      </c>
      <c r="AB3103" s="1" t="s">
        <v>24</v>
      </c>
      <c r="AC3103" s="1" t="s">
        <v>38</v>
      </c>
      <c r="AD3103" s="1" t="s">
        <v>41</v>
      </c>
      <c r="AE3103" s="2">
        <v>40348</v>
      </c>
    </row>
    <row r="3104" spans="1:31" x14ac:dyDescent="0.25">
      <c r="A3104">
        <f t="shared" si="439"/>
        <v>3103</v>
      </c>
      <c r="B3104" s="1">
        <v>45184</v>
      </c>
      <c r="C3104" s="2">
        <v>40346</v>
      </c>
      <c r="D3104" s="1" t="s">
        <v>13</v>
      </c>
      <c r="E3104" s="1" t="str">
        <f t="shared" si="432"/>
        <v>*</v>
      </c>
      <c r="F3104" s="1" t="str">
        <f t="shared" si="433"/>
        <v>*</v>
      </c>
      <c r="G3104" s="1" t="str">
        <f t="shared" si="434"/>
        <v>*</v>
      </c>
      <c r="J3104" s="1" t="str">
        <f t="shared" si="435"/>
        <v>*</v>
      </c>
      <c r="P3104" s="1">
        <v>10</v>
      </c>
      <c r="Q3104" s="1">
        <f t="shared" si="440"/>
        <v>0.02</v>
      </c>
      <c r="T3104" s="4">
        <v>26.11</v>
      </c>
      <c r="U3104" s="9">
        <f t="shared" si="436"/>
        <v>0</v>
      </c>
      <c r="V3104" s="4">
        <f t="shared" si="437"/>
        <v>2.6109999999999998</v>
      </c>
      <c r="W3104" s="1" t="s">
        <v>21</v>
      </c>
      <c r="X3104" s="1">
        <v>0.8</v>
      </c>
      <c r="Y3104" s="4">
        <f t="shared" si="438"/>
        <v>26.91</v>
      </c>
      <c r="Z3104" s="1" t="s">
        <v>22</v>
      </c>
      <c r="AA3104" s="1" t="s">
        <v>37</v>
      </c>
      <c r="AB3104" s="1" t="s">
        <v>29</v>
      </c>
      <c r="AC3104" s="1" t="s">
        <v>61</v>
      </c>
      <c r="AD3104" s="1" t="s">
        <v>31</v>
      </c>
      <c r="AE3104" s="2">
        <v>40353</v>
      </c>
    </row>
    <row r="3105" spans="1:31" x14ac:dyDescent="0.25">
      <c r="A3105">
        <f t="shared" si="439"/>
        <v>3104</v>
      </c>
      <c r="B3105" s="1">
        <v>23396</v>
      </c>
      <c r="C3105" s="2">
        <v>40347</v>
      </c>
      <c r="D3105" s="1" t="s">
        <v>13</v>
      </c>
      <c r="E3105" s="1" t="str">
        <f t="shared" si="432"/>
        <v>*</v>
      </c>
      <c r="F3105" s="1" t="str">
        <f t="shared" si="433"/>
        <v>*</v>
      </c>
      <c r="G3105" s="1" t="str">
        <f t="shared" si="434"/>
        <v>*</v>
      </c>
      <c r="J3105" s="1" t="str">
        <f t="shared" si="435"/>
        <v>*</v>
      </c>
      <c r="P3105" s="1">
        <v>30</v>
      </c>
      <c r="Q3105" s="1">
        <f t="shared" si="440"/>
        <v>0.04</v>
      </c>
      <c r="T3105" s="4">
        <v>11481.03</v>
      </c>
      <c r="U3105" s="9">
        <f t="shared" si="436"/>
        <v>1</v>
      </c>
      <c r="V3105" s="4">
        <f t="shared" si="437"/>
        <v>382.70100000000002</v>
      </c>
      <c r="W3105" s="1" t="s">
        <v>33</v>
      </c>
      <c r="X3105" s="1">
        <v>12.06</v>
      </c>
      <c r="Y3105" s="4">
        <f t="shared" si="438"/>
        <v>11493.09</v>
      </c>
      <c r="Z3105" s="1" t="s">
        <v>42</v>
      </c>
      <c r="AA3105" s="1" t="s">
        <v>37</v>
      </c>
      <c r="AB3105" s="1" t="s">
        <v>24</v>
      </c>
      <c r="AC3105" s="1" t="s">
        <v>56</v>
      </c>
      <c r="AD3105" s="1" t="s">
        <v>59</v>
      </c>
      <c r="AE3105" s="2">
        <v>40349</v>
      </c>
    </row>
    <row r="3106" spans="1:31" x14ac:dyDescent="0.25">
      <c r="A3106">
        <f t="shared" si="439"/>
        <v>3105</v>
      </c>
      <c r="B3106" s="1">
        <v>33122</v>
      </c>
      <c r="C3106" s="2">
        <v>40348</v>
      </c>
      <c r="D3106" s="1" t="s">
        <v>13</v>
      </c>
      <c r="E3106" s="1" t="str">
        <f t="shared" si="432"/>
        <v>*</v>
      </c>
      <c r="F3106" s="1" t="str">
        <f t="shared" si="433"/>
        <v>*</v>
      </c>
      <c r="G3106" s="1" t="str">
        <f t="shared" si="434"/>
        <v>*</v>
      </c>
      <c r="J3106" s="1" t="str">
        <f t="shared" si="435"/>
        <v>*</v>
      </c>
      <c r="P3106" s="1">
        <v>21</v>
      </c>
      <c r="Q3106" s="1">
        <f t="shared" si="440"/>
        <v>3.5000000000000003E-2</v>
      </c>
      <c r="T3106" s="4">
        <v>8468.6299999999992</v>
      </c>
      <c r="U3106" s="9">
        <f t="shared" si="436"/>
        <v>1</v>
      </c>
      <c r="V3106" s="4">
        <f t="shared" si="437"/>
        <v>403.26809523809521</v>
      </c>
      <c r="W3106" s="1" t="s">
        <v>33</v>
      </c>
      <c r="X3106" s="1">
        <v>48.26</v>
      </c>
      <c r="Y3106" s="4">
        <f t="shared" si="438"/>
        <v>8516.89</v>
      </c>
      <c r="Z3106" s="1" t="s">
        <v>15</v>
      </c>
      <c r="AA3106" s="1" t="s">
        <v>23</v>
      </c>
      <c r="AB3106" s="1" t="s">
        <v>24</v>
      </c>
      <c r="AC3106" s="1" t="s">
        <v>56</v>
      </c>
      <c r="AD3106" s="1" t="s">
        <v>59</v>
      </c>
      <c r="AE3106" s="2">
        <v>40355</v>
      </c>
    </row>
    <row r="3107" spans="1:31" x14ac:dyDescent="0.25">
      <c r="A3107">
        <f t="shared" si="439"/>
        <v>3106</v>
      </c>
      <c r="B3107" s="1">
        <v>870</v>
      </c>
      <c r="C3107" s="2">
        <v>40348</v>
      </c>
      <c r="D3107" s="1" t="s">
        <v>27</v>
      </c>
      <c r="E3107" s="1" t="str">
        <f t="shared" si="432"/>
        <v>*</v>
      </c>
      <c r="F3107" s="1" t="str">
        <f t="shared" si="433"/>
        <v>*</v>
      </c>
      <c r="G3107" s="1" t="str">
        <f t="shared" si="434"/>
        <v>*</v>
      </c>
      <c r="J3107" s="1" t="str">
        <f t="shared" si="435"/>
        <v>*</v>
      </c>
      <c r="P3107" s="1">
        <v>23</v>
      </c>
      <c r="Q3107" s="1">
        <f t="shared" si="440"/>
        <v>3.5000000000000003E-2</v>
      </c>
      <c r="T3107" s="4">
        <v>1661.04</v>
      </c>
      <c r="U3107" s="9">
        <f t="shared" si="436"/>
        <v>1</v>
      </c>
      <c r="V3107" s="4">
        <f t="shared" si="437"/>
        <v>72.219130434782613</v>
      </c>
      <c r="W3107" s="1" t="s">
        <v>21</v>
      </c>
      <c r="X3107" s="1">
        <v>3.5</v>
      </c>
      <c r="Y3107" s="4">
        <f t="shared" si="438"/>
        <v>1664.54</v>
      </c>
      <c r="Z3107" s="1" t="s">
        <v>51</v>
      </c>
      <c r="AA3107" s="1" t="s">
        <v>28</v>
      </c>
      <c r="AB3107" s="1" t="s">
        <v>29</v>
      </c>
      <c r="AC3107" s="1" t="s">
        <v>63</v>
      </c>
      <c r="AD3107" s="1" t="s">
        <v>19</v>
      </c>
      <c r="AE3107" s="2">
        <v>40348</v>
      </c>
    </row>
    <row r="3108" spans="1:31" x14ac:dyDescent="0.25">
      <c r="A3108">
        <f t="shared" si="439"/>
        <v>3107</v>
      </c>
      <c r="B3108" s="1">
        <v>50469</v>
      </c>
      <c r="C3108" s="2">
        <v>40348</v>
      </c>
      <c r="D3108" s="1" t="s">
        <v>27</v>
      </c>
      <c r="E3108" s="1" t="str">
        <f t="shared" si="432"/>
        <v>*</v>
      </c>
      <c r="F3108" s="1" t="str">
        <f t="shared" si="433"/>
        <v>*</v>
      </c>
      <c r="G3108" s="1" t="str">
        <f t="shared" si="434"/>
        <v>*</v>
      </c>
      <c r="J3108" s="1" t="str">
        <f t="shared" si="435"/>
        <v>*</v>
      </c>
      <c r="P3108" s="1">
        <v>44</v>
      </c>
      <c r="Q3108" s="1">
        <f t="shared" si="440"/>
        <v>0.05</v>
      </c>
      <c r="T3108" s="4">
        <v>839.19</v>
      </c>
      <c r="U3108" s="9">
        <f t="shared" si="436"/>
        <v>0</v>
      </c>
      <c r="V3108" s="4">
        <f t="shared" si="437"/>
        <v>19.072500000000002</v>
      </c>
      <c r="W3108" s="1" t="s">
        <v>21</v>
      </c>
      <c r="X3108" s="1">
        <v>8.51</v>
      </c>
      <c r="Y3108" s="4">
        <f t="shared" si="438"/>
        <v>847.7</v>
      </c>
      <c r="Z3108" s="1" t="s">
        <v>51</v>
      </c>
      <c r="AA3108" s="1" t="s">
        <v>16</v>
      </c>
      <c r="AB3108" s="1" t="s">
        <v>24</v>
      </c>
      <c r="AC3108" s="1" t="s">
        <v>56</v>
      </c>
      <c r="AD3108" s="1" t="s">
        <v>26</v>
      </c>
      <c r="AE3108" s="2">
        <v>40349</v>
      </c>
    </row>
    <row r="3109" spans="1:31" x14ac:dyDescent="0.25">
      <c r="A3109">
        <f t="shared" si="439"/>
        <v>3108</v>
      </c>
      <c r="B3109" s="1">
        <v>43233</v>
      </c>
      <c r="C3109" s="2">
        <v>40348</v>
      </c>
      <c r="D3109" s="1" t="s">
        <v>32</v>
      </c>
      <c r="E3109" s="1" t="str">
        <f t="shared" si="432"/>
        <v>***</v>
      </c>
      <c r="F3109" s="1" t="str">
        <f t="shared" si="433"/>
        <v>***</v>
      </c>
      <c r="G3109" s="1" t="str">
        <f t="shared" si="434"/>
        <v>***</v>
      </c>
      <c r="J3109" s="1" t="str">
        <f t="shared" si="435"/>
        <v>***</v>
      </c>
      <c r="P3109" s="1">
        <v>30</v>
      </c>
      <c r="Q3109" s="1">
        <f t="shared" si="440"/>
        <v>0.04</v>
      </c>
      <c r="T3109" s="4">
        <v>203.48</v>
      </c>
      <c r="U3109" s="9">
        <f t="shared" si="436"/>
        <v>0</v>
      </c>
      <c r="V3109" s="4">
        <f t="shared" si="437"/>
        <v>6.7826666666666666</v>
      </c>
      <c r="W3109" s="1" t="s">
        <v>14</v>
      </c>
      <c r="X3109" s="1">
        <v>6.35</v>
      </c>
      <c r="Y3109" s="4">
        <f t="shared" si="438"/>
        <v>209.82999999999998</v>
      </c>
      <c r="Z3109" s="1" t="s">
        <v>44</v>
      </c>
      <c r="AA3109" s="1" t="s">
        <v>37</v>
      </c>
      <c r="AB3109" s="1" t="s">
        <v>29</v>
      </c>
      <c r="AC3109" s="1" t="s">
        <v>40</v>
      </c>
      <c r="AD3109" s="1" t="s">
        <v>19</v>
      </c>
      <c r="AE3109" s="2">
        <v>40350</v>
      </c>
    </row>
    <row r="3110" spans="1:31" x14ac:dyDescent="0.25">
      <c r="A3110">
        <f t="shared" si="439"/>
        <v>3109</v>
      </c>
      <c r="B3110" s="1">
        <v>2503</v>
      </c>
      <c r="C3110" s="2">
        <v>40348</v>
      </c>
      <c r="D3110" s="1" t="s">
        <v>36</v>
      </c>
      <c r="E3110" s="1" t="str">
        <f t="shared" si="432"/>
        <v>*</v>
      </c>
      <c r="F3110" s="1" t="str">
        <f t="shared" si="433"/>
        <v>*</v>
      </c>
      <c r="G3110" s="1" t="str">
        <f t="shared" si="434"/>
        <v>*</v>
      </c>
      <c r="J3110" s="1" t="str">
        <f t="shared" si="435"/>
        <v>*</v>
      </c>
      <c r="P3110" s="1">
        <v>46</v>
      </c>
      <c r="Q3110" s="1">
        <f t="shared" si="440"/>
        <v>0.05</v>
      </c>
      <c r="T3110" s="4">
        <v>171.48</v>
      </c>
      <c r="U3110" s="9">
        <f t="shared" si="436"/>
        <v>0</v>
      </c>
      <c r="V3110" s="4">
        <f t="shared" si="437"/>
        <v>3.7278260869565214</v>
      </c>
      <c r="W3110" s="1" t="s">
        <v>21</v>
      </c>
      <c r="X3110" s="1">
        <v>0.5</v>
      </c>
      <c r="Y3110" s="4">
        <f t="shared" si="438"/>
        <v>171.98</v>
      </c>
      <c r="Z3110" s="1" t="s">
        <v>46</v>
      </c>
      <c r="AA3110" s="1" t="s">
        <v>28</v>
      </c>
      <c r="AB3110" s="1" t="s">
        <v>29</v>
      </c>
      <c r="AC3110" s="1" t="s">
        <v>58</v>
      </c>
      <c r="AD3110" s="1" t="s">
        <v>19</v>
      </c>
      <c r="AE3110" s="2">
        <v>40349</v>
      </c>
    </row>
    <row r="3111" spans="1:31" x14ac:dyDescent="0.25">
      <c r="A3111">
        <f t="shared" si="439"/>
        <v>3110</v>
      </c>
      <c r="B3111" s="1">
        <v>42439</v>
      </c>
      <c r="C3111" s="2">
        <v>40348</v>
      </c>
      <c r="D3111" s="1" t="s">
        <v>27</v>
      </c>
      <c r="E3111" s="1" t="str">
        <f t="shared" si="432"/>
        <v>*</v>
      </c>
      <c r="F3111" s="1" t="str">
        <f t="shared" si="433"/>
        <v>*</v>
      </c>
      <c r="G3111" s="1" t="str">
        <f t="shared" si="434"/>
        <v>*</v>
      </c>
      <c r="J3111" s="1" t="str">
        <f t="shared" si="435"/>
        <v>*</v>
      </c>
      <c r="P3111" s="1">
        <v>28</v>
      </c>
      <c r="Q3111" s="1">
        <f t="shared" si="440"/>
        <v>3.5000000000000003E-2</v>
      </c>
      <c r="T3111" s="4">
        <v>164.5</v>
      </c>
      <c r="U3111" s="9">
        <f t="shared" si="436"/>
        <v>0</v>
      </c>
      <c r="V3111" s="4">
        <f t="shared" si="437"/>
        <v>5.875</v>
      </c>
      <c r="W3111" s="1" t="s">
        <v>21</v>
      </c>
      <c r="X3111" s="1">
        <v>1</v>
      </c>
      <c r="Y3111" s="4">
        <f t="shared" si="438"/>
        <v>165.5</v>
      </c>
      <c r="Z3111" s="1" t="s">
        <v>44</v>
      </c>
      <c r="AA3111" s="1" t="s">
        <v>16</v>
      </c>
      <c r="AB3111" s="1" t="s">
        <v>29</v>
      </c>
      <c r="AC3111" s="1" t="s">
        <v>30</v>
      </c>
      <c r="AD3111" s="1" t="s">
        <v>31</v>
      </c>
      <c r="AE3111" s="2">
        <v>40349</v>
      </c>
    </row>
    <row r="3112" spans="1:31" x14ac:dyDescent="0.25">
      <c r="A3112">
        <f t="shared" si="439"/>
        <v>3111</v>
      </c>
      <c r="B3112" s="1">
        <v>2503</v>
      </c>
      <c r="C3112" s="2">
        <v>40348</v>
      </c>
      <c r="D3112" s="1" t="s">
        <v>36</v>
      </c>
      <c r="E3112" s="1" t="str">
        <f t="shared" si="432"/>
        <v>*</v>
      </c>
      <c r="F3112" s="1" t="str">
        <f t="shared" si="433"/>
        <v>*</v>
      </c>
      <c r="G3112" s="1" t="str">
        <f t="shared" si="434"/>
        <v>*</v>
      </c>
      <c r="J3112" s="1" t="str">
        <f t="shared" si="435"/>
        <v>*</v>
      </c>
      <c r="P3112" s="1">
        <v>9</v>
      </c>
      <c r="Q3112" s="1">
        <f t="shared" si="440"/>
        <v>0.01</v>
      </c>
      <c r="T3112" s="4">
        <v>162.15450000000001</v>
      </c>
      <c r="U3112" s="9">
        <f t="shared" si="436"/>
        <v>0</v>
      </c>
      <c r="V3112" s="4">
        <f t="shared" si="437"/>
        <v>18.017166666666668</v>
      </c>
      <c r="W3112" s="1" t="s">
        <v>21</v>
      </c>
      <c r="X3112" s="1">
        <v>4.8099999999999996</v>
      </c>
      <c r="Y3112" s="4">
        <f t="shared" si="438"/>
        <v>166.96450000000002</v>
      </c>
      <c r="Z3112" s="1" t="s">
        <v>46</v>
      </c>
      <c r="AA3112" s="1" t="s">
        <v>28</v>
      </c>
      <c r="AB3112" s="1" t="s">
        <v>24</v>
      </c>
      <c r="AC3112" s="1" t="s">
        <v>25</v>
      </c>
      <c r="AD3112" s="1" t="s">
        <v>26</v>
      </c>
      <c r="AE3112" s="2">
        <v>40350</v>
      </c>
    </row>
    <row r="3113" spans="1:31" x14ac:dyDescent="0.25">
      <c r="A3113">
        <f t="shared" si="439"/>
        <v>3112</v>
      </c>
      <c r="B3113" s="1">
        <v>2503</v>
      </c>
      <c r="C3113" s="2">
        <v>40348</v>
      </c>
      <c r="D3113" s="1" t="s">
        <v>36</v>
      </c>
      <c r="E3113" s="1" t="str">
        <f t="shared" si="432"/>
        <v>*</v>
      </c>
      <c r="F3113" s="1" t="str">
        <f t="shared" si="433"/>
        <v>*</v>
      </c>
      <c r="G3113" s="1" t="str">
        <f t="shared" si="434"/>
        <v>*</v>
      </c>
      <c r="J3113" s="1" t="str">
        <f t="shared" si="435"/>
        <v>*</v>
      </c>
      <c r="P3113" s="1">
        <v>21</v>
      </c>
      <c r="Q3113" s="1">
        <f t="shared" si="440"/>
        <v>3.5000000000000003E-2</v>
      </c>
      <c r="T3113" s="4">
        <v>91.15</v>
      </c>
      <c r="U3113" s="9">
        <f t="shared" si="436"/>
        <v>0</v>
      </c>
      <c r="V3113" s="4">
        <f t="shared" si="437"/>
        <v>4.340476190476191</v>
      </c>
      <c r="W3113" s="1" t="s">
        <v>21</v>
      </c>
      <c r="X3113" s="1">
        <v>5.34</v>
      </c>
      <c r="Y3113" s="4">
        <f t="shared" si="438"/>
        <v>96.490000000000009</v>
      </c>
      <c r="Z3113" s="1" t="s">
        <v>46</v>
      </c>
      <c r="AA3113" s="1" t="s">
        <v>28</v>
      </c>
      <c r="AB3113" s="1" t="s">
        <v>29</v>
      </c>
      <c r="AC3113" s="1" t="s">
        <v>43</v>
      </c>
      <c r="AD3113" s="1" t="s">
        <v>19</v>
      </c>
      <c r="AE3113" s="2">
        <v>40349</v>
      </c>
    </row>
    <row r="3114" spans="1:31" x14ac:dyDescent="0.25">
      <c r="A3114">
        <f t="shared" si="439"/>
        <v>3113</v>
      </c>
      <c r="B3114" s="1">
        <v>58273</v>
      </c>
      <c r="C3114" s="2">
        <v>40349</v>
      </c>
      <c r="D3114" s="1" t="s">
        <v>20</v>
      </c>
      <c r="E3114" s="1" t="str">
        <f t="shared" si="432"/>
        <v>*</v>
      </c>
      <c r="F3114" s="1" t="str">
        <f t="shared" si="433"/>
        <v>**</v>
      </c>
      <c r="G3114" s="1" t="str">
        <f t="shared" si="434"/>
        <v>**</v>
      </c>
      <c r="J3114" s="1" t="str">
        <f t="shared" si="435"/>
        <v>**</v>
      </c>
      <c r="P3114" s="1">
        <v>31</v>
      </c>
      <c r="Q3114" s="1">
        <f t="shared" si="440"/>
        <v>0.04</v>
      </c>
      <c r="T3114" s="4">
        <v>244.9</v>
      </c>
      <c r="U3114" s="9">
        <f t="shared" si="436"/>
        <v>0</v>
      </c>
      <c r="V3114" s="4">
        <f t="shared" si="437"/>
        <v>7.9</v>
      </c>
      <c r="W3114" s="1" t="s">
        <v>21</v>
      </c>
      <c r="X3114" s="1">
        <v>3.62</v>
      </c>
      <c r="Y3114" s="4">
        <f t="shared" si="438"/>
        <v>248.52</v>
      </c>
      <c r="Z3114" s="1" t="s">
        <v>54</v>
      </c>
      <c r="AA3114" s="1" t="s">
        <v>28</v>
      </c>
      <c r="AB3114" s="1" t="s">
        <v>24</v>
      </c>
      <c r="AC3114" s="1" t="s">
        <v>38</v>
      </c>
      <c r="AD3114" s="1" t="s">
        <v>41</v>
      </c>
      <c r="AE3114" s="2">
        <v>40349</v>
      </c>
    </row>
    <row r="3115" spans="1:31" x14ac:dyDescent="0.25">
      <c r="A3115">
        <f t="shared" si="439"/>
        <v>3114</v>
      </c>
      <c r="B3115" s="1">
        <v>2020</v>
      </c>
      <c r="C3115" s="2">
        <v>40349</v>
      </c>
      <c r="D3115" s="1" t="s">
        <v>36</v>
      </c>
      <c r="E3115" s="1" t="str">
        <f t="shared" si="432"/>
        <v>*</v>
      </c>
      <c r="F3115" s="1" t="str">
        <f t="shared" si="433"/>
        <v>*</v>
      </c>
      <c r="G3115" s="1" t="str">
        <f t="shared" si="434"/>
        <v>*</v>
      </c>
      <c r="J3115" s="1" t="str">
        <f t="shared" si="435"/>
        <v>*</v>
      </c>
      <c r="P3115" s="1">
        <v>42</v>
      </c>
      <c r="Q3115" s="1">
        <f t="shared" si="440"/>
        <v>0.05</v>
      </c>
      <c r="T3115" s="4">
        <v>213.75</v>
      </c>
      <c r="U3115" s="9">
        <f t="shared" si="436"/>
        <v>0</v>
      </c>
      <c r="V3115" s="4">
        <f t="shared" si="437"/>
        <v>5.0892857142857144</v>
      </c>
      <c r="W3115" s="1" t="s">
        <v>21</v>
      </c>
      <c r="X3115" s="1">
        <v>5.14</v>
      </c>
      <c r="Y3115" s="4">
        <f t="shared" si="438"/>
        <v>218.89</v>
      </c>
      <c r="Z3115" s="1" t="s">
        <v>22</v>
      </c>
      <c r="AA3115" s="1" t="s">
        <v>37</v>
      </c>
      <c r="AB3115" s="1" t="s">
        <v>24</v>
      </c>
      <c r="AC3115" s="1" t="s">
        <v>38</v>
      </c>
      <c r="AD3115" s="1" t="s">
        <v>41</v>
      </c>
      <c r="AE3115" s="2">
        <v>40351</v>
      </c>
    </row>
    <row r="3116" spans="1:31" x14ac:dyDescent="0.25">
      <c r="A3116">
        <f t="shared" si="439"/>
        <v>3115</v>
      </c>
      <c r="B3116" s="1">
        <v>45728</v>
      </c>
      <c r="C3116" s="2">
        <v>40350</v>
      </c>
      <c r="D3116" s="1" t="s">
        <v>20</v>
      </c>
      <c r="E3116" s="1" t="str">
        <f t="shared" si="432"/>
        <v>*</v>
      </c>
      <c r="F3116" s="1" t="str">
        <f t="shared" si="433"/>
        <v>**</v>
      </c>
      <c r="G3116" s="1" t="str">
        <f t="shared" si="434"/>
        <v>**</v>
      </c>
      <c r="J3116" s="1" t="str">
        <f t="shared" si="435"/>
        <v>**</v>
      </c>
      <c r="P3116" s="1">
        <v>49</v>
      </c>
      <c r="Q3116" s="1">
        <f t="shared" si="440"/>
        <v>0.05</v>
      </c>
      <c r="T3116" s="4">
        <v>1711.79</v>
      </c>
      <c r="U3116" s="9">
        <f t="shared" si="436"/>
        <v>1</v>
      </c>
      <c r="V3116" s="4">
        <f t="shared" si="437"/>
        <v>34.934489795918367</v>
      </c>
      <c r="W3116" s="1" t="s">
        <v>21</v>
      </c>
      <c r="X3116" s="1">
        <v>1.99</v>
      </c>
      <c r="Y3116" s="4">
        <f t="shared" si="438"/>
        <v>1713.78</v>
      </c>
      <c r="Z3116" s="1" t="s">
        <v>15</v>
      </c>
      <c r="AA3116" s="1" t="s">
        <v>23</v>
      </c>
      <c r="AB3116" s="1" t="s">
        <v>24</v>
      </c>
      <c r="AC3116" s="1" t="s">
        <v>38</v>
      </c>
      <c r="AD3116" s="1" t="s">
        <v>41</v>
      </c>
      <c r="AE3116" s="2">
        <v>40351</v>
      </c>
    </row>
    <row r="3117" spans="1:31" x14ac:dyDescent="0.25">
      <c r="A3117">
        <f t="shared" si="439"/>
        <v>3116</v>
      </c>
      <c r="B3117" s="1">
        <v>51171</v>
      </c>
      <c r="C3117" s="2">
        <v>40350</v>
      </c>
      <c r="D3117" s="1" t="s">
        <v>20</v>
      </c>
      <c r="E3117" s="1" t="str">
        <f t="shared" si="432"/>
        <v>*</v>
      </c>
      <c r="F3117" s="1" t="str">
        <f t="shared" si="433"/>
        <v>**</v>
      </c>
      <c r="G3117" s="1" t="str">
        <f t="shared" si="434"/>
        <v>**</v>
      </c>
      <c r="J3117" s="1" t="str">
        <f t="shared" si="435"/>
        <v>**</v>
      </c>
      <c r="P3117" s="1">
        <v>34</v>
      </c>
      <c r="Q3117" s="1">
        <f t="shared" si="440"/>
        <v>0.04</v>
      </c>
      <c r="T3117" s="4">
        <v>783.48</v>
      </c>
      <c r="U3117" s="9">
        <f t="shared" si="436"/>
        <v>0</v>
      </c>
      <c r="V3117" s="4">
        <f t="shared" si="437"/>
        <v>23.043529411764705</v>
      </c>
      <c r="W3117" s="1" t="s">
        <v>21</v>
      </c>
      <c r="X3117" s="1">
        <v>15.1</v>
      </c>
      <c r="Y3117" s="4">
        <f t="shared" si="438"/>
        <v>798.58</v>
      </c>
      <c r="Z3117" s="1" t="s">
        <v>15</v>
      </c>
      <c r="AA3117" s="1" t="s">
        <v>23</v>
      </c>
      <c r="AB3117" s="1" t="s">
        <v>29</v>
      </c>
      <c r="AC3117" s="1" t="s">
        <v>43</v>
      </c>
      <c r="AD3117" s="1" t="s">
        <v>19</v>
      </c>
      <c r="AE3117" s="2">
        <v>40352</v>
      </c>
    </row>
    <row r="3118" spans="1:31" x14ac:dyDescent="0.25">
      <c r="A3118">
        <f t="shared" si="439"/>
        <v>3117</v>
      </c>
      <c r="B3118" s="1">
        <v>30885</v>
      </c>
      <c r="C3118" s="2">
        <v>40350</v>
      </c>
      <c r="D3118" s="1" t="s">
        <v>20</v>
      </c>
      <c r="E3118" s="1" t="str">
        <f t="shared" si="432"/>
        <v>*</v>
      </c>
      <c r="F3118" s="1" t="str">
        <f t="shared" si="433"/>
        <v>**</v>
      </c>
      <c r="G3118" s="1" t="str">
        <f t="shared" si="434"/>
        <v>**</v>
      </c>
      <c r="J3118" s="1" t="str">
        <f t="shared" si="435"/>
        <v>**</v>
      </c>
      <c r="P3118" s="1">
        <v>24</v>
      </c>
      <c r="Q3118" s="1">
        <f t="shared" si="440"/>
        <v>3.5000000000000003E-2</v>
      </c>
      <c r="T3118" s="4">
        <v>234.24</v>
      </c>
      <c r="U3118" s="9">
        <f t="shared" si="436"/>
        <v>0</v>
      </c>
      <c r="V3118" s="4">
        <f t="shared" si="437"/>
        <v>9.76</v>
      </c>
      <c r="W3118" s="1" t="s">
        <v>21</v>
      </c>
      <c r="X3118" s="1">
        <v>9.4499999999999993</v>
      </c>
      <c r="Y3118" s="4">
        <f t="shared" si="438"/>
        <v>243.69</v>
      </c>
      <c r="Z3118" s="1" t="s">
        <v>42</v>
      </c>
      <c r="AA3118" s="1" t="s">
        <v>28</v>
      </c>
      <c r="AB3118" s="1" t="s">
        <v>29</v>
      </c>
      <c r="AC3118" s="1" t="s">
        <v>55</v>
      </c>
      <c r="AD3118" s="1" t="s">
        <v>19</v>
      </c>
      <c r="AE3118" s="2">
        <v>40351</v>
      </c>
    </row>
    <row r="3119" spans="1:31" x14ac:dyDescent="0.25">
      <c r="A3119">
        <f t="shared" si="439"/>
        <v>3118</v>
      </c>
      <c r="B3119" s="1">
        <v>13762</v>
      </c>
      <c r="C3119" s="2">
        <v>40350</v>
      </c>
      <c r="D3119" s="1" t="s">
        <v>36</v>
      </c>
      <c r="E3119" s="1" t="str">
        <f t="shared" si="432"/>
        <v>*</v>
      </c>
      <c r="F3119" s="1" t="str">
        <f t="shared" si="433"/>
        <v>*</v>
      </c>
      <c r="G3119" s="1" t="str">
        <f t="shared" si="434"/>
        <v>*</v>
      </c>
      <c r="J3119" s="1" t="str">
        <f t="shared" si="435"/>
        <v>*</v>
      </c>
      <c r="P3119" s="1">
        <v>37</v>
      </c>
      <c r="Q3119" s="1">
        <f t="shared" si="440"/>
        <v>0.04</v>
      </c>
      <c r="T3119" s="4">
        <v>107.73</v>
      </c>
      <c r="U3119" s="9">
        <f t="shared" si="436"/>
        <v>0</v>
      </c>
      <c r="V3119" s="4">
        <f t="shared" si="437"/>
        <v>2.9116216216216215</v>
      </c>
      <c r="W3119" s="1" t="s">
        <v>21</v>
      </c>
      <c r="X3119" s="1">
        <v>0.5</v>
      </c>
      <c r="Y3119" s="4">
        <f t="shared" si="438"/>
        <v>108.23</v>
      </c>
      <c r="Z3119" s="1" t="s">
        <v>51</v>
      </c>
      <c r="AA3119" s="1" t="s">
        <v>28</v>
      </c>
      <c r="AB3119" s="1" t="s">
        <v>29</v>
      </c>
      <c r="AC3119" s="1" t="s">
        <v>58</v>
      </c>
      <c r="AD3119" s="1" t="s">
        <v>19</v>
      </c>
      <c r="AE3119" s="2">
        <v>40352</v>
      </c>
    </row>
    <row r="3120" spans="1:31" x14ac:dyDescent="0.25">
      <c r="A3120">
        <f t="shared" si="439"/>
        <v>3119</v>
      </c>
      <c r="B3120" s="1">
        <v>7105</v>
      </c>
      <c r="C3120" s="2">
        <v>40350</v>
      </c>
      <c r="D3120" s="1" t="s">
        <v>13</v>
      </c>
      <c r="E3120" s="1" t="str">
        <f t="shared" si="432"/>
        <v>*</v>
      </c>
      <c r="F3120" s="1" t="str">
        <f t="shared" si="433"/>
        <v>*</v>
      </c>
      <c r="G3120" s="1" t="str">
        <f t="shared" si="434"/>
        <v>*</v>
      </c>
      <c r="J3120" s="1" t="str">
        <f t="shared" si="435"/>
        <v>*</v>
      </c>
      <c r="P3120" s="1">
        <v>17</v>
      </c>
      <c r="Q3120" s="1">
        <f t="shared" si="440"/>
        <v>0.02</v>
      </c>
      <c r="T3120" s="4">
        <v>77.19</v>
      </c>
      <c r="U3120" s="9">
        <f t="shared" si="436"/>
        <v>0</v>
      </c>
      <c r="V3120" s="4">
        <f t="shared" si="437"/>
        <v>4.5405882352941171</v>
      </c>
      <c r="W3120" s="1" t="s">
        <v>21</v>
      </c>
      <c r="X3120" s="1">
        <v>6.89</v>
      </c>
      <c r="Y3120" s="4">
        <f t="shared" si="438"/>
        <v>84.08</v>
      </c>
      <c r="Z3120" s="1" t="s">
        <v>49</v>
      </c>
      <c r="AA3120" s="1" t="s">
        <v>28</v>
      </c>
      <c r="AB3120" s="1" t="s">
        <v>29</v>
      </c>
      <c r="AC3120" s="1" t="s">
        <v>63</v>
      </c>
      <c r="AD3120" s="1" t="s">
        <v>19</v>
      </c>
      <c r="AE3120" s="2">
        <v>40357</v>
      </c>
    </row>
    <row r="3121" spans="1:31" x14ac:dyDescent="0.25">
      <c r="A3121">
        <f t="shared" si="439"/>
        <v>3120</v>
      </c>
      <c r="B3121" s="1">
        <v>13762</v>
      </c>
      <c r="C3121" s="2">
        <v>40350</v>
      </c>
      <c r="D3121" s="1" t="s">
        <v>36</v>
      </c>
      <c r="E3121" s="1" t="str">
        <f t="shared" si="432"/>
        <v>*</v>
      </c>
      <c r="F3121" s="1" t="str">
        <f t="shared" si="433"/>
        <v>*</v>
      </c>
      <c r="G3121" s="1" t="str">
        <f t="shared" si="434"/>
        <v>*</v>
      </c>
      <c r="J3121" s="1" t="str">
        <f t="shared" si="435"/>
        <v>*</v>
      </c>
      <c r="P3121" s="1">
        <v>8</v>
      </c>
      <c r="Q3121" s="1">
        <f t="shared" si="440"/>
        <v>0.01</v>
      </c>
      <c r="T3121" s="4">
        <v>55</v>
      </c>
      <c r="U3121" s="9">
        <f t="shared" si="436"/>
        <v>0</v>
      </c>
      <c r="V3121" s="4">
        <f t="shared" si="437"/>
        <v>6.875</v>
      </c>
      <c r="W3121" s="1" t="s">
        <v>21</v>
      </c>
      <c r="X3121" s="1">
        <v>5.36</v>
      </c>
      <c r="Y3121" s="4">
        <f t="shared" si="438"/>
        <v>60.36</v>
      </c>
      <c r="Z3121" s="1" t="s">
        <v>51</v>
      </c>
      <c r="AA3121" s="1" t="s">
        <v>28</v>
      </c>
      <c r="AB3121" s="1" t="s">
        <v>29</v>
      </c>
      <c r="AC3121" s="1" t="s">
        <v>43</v>
      </c>
      <c r="AD3121" s="1" t="s">
        <v>19</v>
      </c>
      <c r="AE3121" s="2">
        <v>40353</v>
      </c>
    </row>
    <row r="3122" spans="1:31" x14ac:dyDescent="0.25">
      <c r="A3122">
        <f t="shared" si="439"/>
        <v>3121</v>
      </c>
      <c r="B3122" s="1">
        <v>13762</v>
      </c>
      <c r="C3122" s="2">
        <v>40350</v>
      </c>
      <c r="D3122" s="1" t="s">
        <v>36</v>
      </c>
      <c r="E3122" s="1" t="str">
        <f t="shared" si="432"/>
        <v>*</v>
      </c>
      <c r="F3122" s="1" t="str">
        <f t="shared" si="433"/>
        <v>*</v>
      </c>
      <c r="G3122" s="1" t="str">
        <f t="shared" si="434"/>
        <v>*</v>
      </c>
      <c r="J3122" s="1" t="str">
        <f t="shared" si="435"/>
        <v>*</v>
      </c>
      <c r="P3122" s="1">
        <v>7</v>
      </c>
      <c r="Q3122" s="1">
        <f t="shared" si="440"/>
        <v>0.01</v>
      </c>
      <c r="T3122" s="4">
        <v>51.66</v>
      </c>
      <c r="U3122" s="9">
        <f t="shared" si="436"/>
        <v>0</v>
      </c>
      <c r="V3122" s="4">
        <f t="shared" si="437"/>
        <v>7.38</v>
      </c>
      <c r="W3122" s="1" t="s">
        <v>21</v>
      </c>
      <c r="X3122" s="1">
        <v>1.39</v>
      </c>
      <c r="Y3122" s="4">
        <f t="shared" si="438"/>
        <v>53.05</v>
      </c>
      <c r="Z3122" s="1" t="s">
        <v>51</v>
      </c>
      <c r="AA3122" s="1" t="s">
        <v>28</v>
      </c>
      <c r="AB3122" s="1" t="s">
        <v>29</v>
      </c>
      <c r="AC3122" s="1" t="s">
        <v>57</v>
      </c>
      <c r="AD3122" s="1" t="s">
        <v>19</v>
      </c>
      <c r="AE3122" s="2">
        <v>40352</v>
      </c>
    </row>
    <row r="3123" spans="1:31" x14ac:dyDescent="0.25">
      <c r="A3123">
        <f t="shared" si="439"/>
        <v>3122</v>
      </c>
      <c r="B3123" s="1">
        <v>45728</v>
      </c>
      <c r="C3123" s="2">
        <v>40350</v>
      </c>
      <c r="D3123" s="1" t="s">
        <v>20</v>
      </c>
      <c r="E3123" s="1" t="str">
        <f t="shared" si="432"/>
        <v>*</v>
      </c>
      <c r="F3123" s="1" t="str">
        <f t="shared" si="433"/>
        <v>**</v>
      </c>
      <c r="G3123" s="1" t="str">
        <f t="shared" si="434"/>
        <v>**</v>
      </c>
      <c r="J3123" s="1" t="str">
        <f t="shared" si="435"/>
        <v>**</v>
      </c>
      <c r="P3123" s="1">
        <v>11</v>
      </c>
      <c r="Q3123" s="1">
        <f t="shared" si="440"/>
        <v>0.02</v>
      </c>
      <c r="T3123" s="4">
        <v>38.24</v>
      </c>
      <c r="U3123" s="9">
        <f t="shared" si="436"/>
        <v>0</v>
      </c>
      <c r="V3123" s="4">
        <f t="shared" si="437"/>
        <v>3.4763636363636365</v>
      </c>
      <c r="W3123" s="1" t="s">
        <v>21</v>
      </c>
      <c r="X3123" s="1">
        <v>5.33</v>
      </c>
      <c r="Y3123" s="4">
        <f t="shared" si="438"/>
        <v>43.57</v>
      </c>
      <c r="Z3123" s="1" t="s">
        <v>53</v>
      </c>
      <c r="AA3123" s="1" t="s">
        <v>23</v>
      </c>
      <c r="AB3123" s="1" t="s">
        <v>29</v>
      </c>
      <c r="AC3123" s="1" t="s">
        <v>58</v>
      </c>
      <c r="AD3123" s="1" t="s">
        <v>19</v>
      </c>
      <c r="AE3123" s="2">
        <v>40351</v>
      </c>
    </row>
    <row r="3124" spans="1:31" x14ac:dyDescent="0.25">
      <c r="A3124">
        <f t="shared" si="439"/>
        <v>3123</v>
      </c>
      <c r="B3124" s="1">
        <v>28519</v>
      </c>
      <c r="C3124" s="2">
        <v>40351</v>
      </c>
      <c r="D3124" s="1" t="s">
        <v>20</v>
      </c>
      <c r="E3124" s="1" t="str">
        <f t="shared" si="432"/>
        <v>*</v>
      </c>
      <c r="F3124" s="1" t="str">
        <f t="shared" si="433"/>
        <v>**</v>
      </c>
      <c r="G3124" s="1" t="str">
        <f t="shared" si="434"/>
        <v>**</v>
      </c>
      <c r="J3124" s="1" t="str">
        <f t="shared" si="435"/>
        <v>**</v>
      </c>
      <c r="P3124" s="1">
        <v>4</v>
      </c>
      <c r="Q3124" s="1">
        <f t="shared" si="440"/>
        <v>0.01</v>
      </c>
      <c r="T3124" s="4">
        <v>268.71050000000002</v>
      </c>
      <c r="U3124" s="9">
        <f t="shared" si="436"/>
        <v>0</v>
      </c>
      <c r="V3124" s="4">
        <f t="shared" si="437"/>
        <v>67.177625000000006</v>
      </c>
      <c r="W3124" s="1" t="s">
        <v>21</v>
      </c>
      <c r="X3124" s="1">
        <v>0.99</v>
      </c>
      <c r="Y3124" s="4">
        <f t="shared" si="438"/>
        <v>269.70050000000003</v>
      </c>
      <c r="Z3124" s="1" t="s">
        <v>46</v>
      </c>
      <c r="AA3124" s="1" t="s">
        <v>16</v>
      </c>
      <c r="AB3124" s="1" t="s">
        <v>24</v>
      </c>
      <c r="AC3124" s="1" t="s">
        <v>25</v>
      </c>
      <c r="AD3124" s="1" t="s">
        <v>31</v>
      </c>
      <c r="AE3124" s="2">
        <v>40353</v>
      </c>
    </row>
    <row r="3125" spans="1:31" x14ac:dyDescent="0.25">
      <c r="A3125">
        <f t="shared" si="439"/>
        <v>3124</v>
      </c>
      <c r="B3125" s="1">
        <v>33862</v>
      </c>
      <c r="C3125" s="2">
        <v>40351</v>
      </c>
      <c r="D3125" s="1" t="s">
        <v>27</v>
      </c>
      <c r="E3125" s="1" t="str">
        <f t="shared" si="432"/>
        <v>*</v>
      </c>
      <c r="F3125" s="1" t="str">
        <f t="shared" si="433"/>
        <v>*</v>
      </c>
      <c r="G3125" s="1" t="str">
        <f t="shared" si="434"/>
        <v>*</v>
      </c>
      <c r="J3125" s="1" t="str">
        <f t="shared" si="435"/>
        <v>*</v>
      </c>
      <c r="P3125" s="1">
        <v>22</v>
      </c>
      <c r="Q3125" s="1">
        <f t="shared" si="440"/>
        <v>3.5000000000000003E-2</v>
      </c>
      <c r="T3125" s="4">
        <v>125.57</v>
      </c>
      <c r="U3125" s="9">
        <f t="shared" si="436"/>
        <v>0</v>
      </c>
      <c r="V3125" s="4">
        <f t="shared" si="437"/>
        <v>5.7077272727272721</v>
      </c>
      <c r="W3125" s="1" t="s">
        <v>21</v>
      </c>
      <c r="X3125" s="1">
        <v>5.3</v>
      </c>
      <c r="Y3125" s="4">
        <f t="shared" si="438"/>
        <v>130.87</v>
      </c>
      <c r="Z3125" s="1" t="s">
        <v>44</v>
      </c>
      <c r="AA3125" s="1" t="s">
        <v>16</v>
      </c>
      <c r="AB3125" s="1" t="s">
        <v>29</v>
      </c>
      <c r="AC3125" s="1" t="s">
        <v>57</v>
      </c>
      <c r="AD3125" s="1" t="s">
        <v>19</v>
      </c>
      <c r="AE3125" s="2">
        <v>40352</v>
      </c>
    </row>
    <row r="3126" spans="1:31" x14ac:dyDescent="0.25">
      <c r="A3126">
        <f t="shared" si="439"/>
        <v>3125</v>
      </c>
      <c r="B3126" s="1">
        <v>37440</v>
      </c>
      <c r="C3126" s="2">
        <v>40352</v>
      </c>
      <c r="D3126" s="1" t="s">
        <v>27</v>
      </c>
      <c r="E3126" s="1" t="str">
        <f t="shared" si="432"/>
        <v>*</v>
      </c>
      <c r="F3126" s="1" t="str">
        <f t="shared" si="433"/>
        <v>*</v>
      </c>
      <c r="G3126" s="1" t="str">
        <f t="shared" si="434"/>
        <v>*</v>
      </c>
      <c r="J3126" s="1" t="str">
        <f t="shared" si="435"/>
        <v>*</v>
      </c>
      <c r="P3126" s="1">
        <v>39</v>
      </c>
      <c r="Q3126" s="1">
        <f t="shared" si="440"/>
        <v>0.04</v>
      </c>
      <c r="T3126" s="4">
        <v>8407.08</v>
      </c>
      <c r="U3126" s="9">
        <f t="shared" si="436"/>
        <v>1</v>
      </c>
      <c r="V3126" s="4">
        <f t="shared" si="437"/>
        <v>215.56615384615384</v>
      </c>
      <c r="W3126" s="1" t="s">
        <v>33</v>
      </c>
      <c r="X3126" s="1">
        <v>68.02</v>
      </c>
      <c r="Y3126" s="4">
        <f t="shared" si="438"/>
        <v>8475.1</v>
      </c>
      <c r="Z3126" s="1" t="s">
        <v>46</v>
      </c>
      <c r="AA3126" s="1" t="s">
        <v>28</v>
      </c>
      <c r="AB3126" s="1" t="s">
        <v>29</v>
      </c>
      <c r="AC3126" s="1" t="s">
        <v>63</v>
      </c>
      <c r="AD3126" s="1" t="s">
        <v>35</v>
      </c>
      <c r="AE3126" s="2">
        <v>40353</v>
      </c>
    </row>
    <row r="3127" spans="1:31" x14ac:dyDescent="0.25">
      <c r="A3127">
        <f t="shared" si="439"/>
        <v>3126</v>
      </c>
      <c r="B3127" s="1">
        <v>48484</v>
      </c>
      <c r="C3127" s="2">
        <v>40352</v>
      </c>
      <c r="D3127" s="1" t="s">
        <v>36</v>
      </c>
      <c r="E3127" s="1" t="str">
        <f t="shared" si="432"/>
        <v>*</v>
      </c>
      <c r="F3127" s="1" t="str">
        <f t="shared" si="433"/>
        <v>*</v>
      </c>
      <c r="G3127" s="1" t="str">
        <f t="shared" si="434"/>
        <v>*</v>
      </c>
      <c r="J3127" s="1" t="str">
        <f t="shared" si="435"/>
        <v>*</v>
      </c>
      <c r="P3127" s="1">
        <v>50</v>
      </c>
      <c r="Q3127" s="1">
        <f t="shared" si="440"/>
        <v>0.06</v>
      </c>
      <c r="T3127" s="4">
        <v>5067.5725000000002</v>
      </c>
      <c r="U3127" s="9">
        <f t="shared" si="436"/>
        <v>1</v>
      </c>
      <c r="V3127" s="4">
        <f t="shared" si="437"/>
        <v>101.35145</v>
      </c>
      <c r="W3127" s="1" t="s">
        <v>21</v>
      </c>
      <c r="X3127" s="1">
        <v>8.99</v>
      </c>
      <c r="Y3127" s="4">
        <f t="shared" si="438"/>
        <v>5076.5625</v>
      </c>
      <c r="Z3127" s="1" t="s">
        <v>15</v>
      </c>
      <c r="AA3127" s="1" t="s">
        <v>23</v>
      </c>
      <c r="AB3127" s="1" t="s">
        <v>24</v>
      </c>
      <c r="AC3127" s="1" t="s">
        <v>25</v>
      </c>
      <c r="AD3127" s="1" t="s">
        <v>19</v>
      </c>
      <c r="AE3127" s="2">
        <v>40354</v>
      </c>
    </row>
    <row r="3128" spans="1:31" x14ac:dyDescent="0.25">
      <c r="A3128">
        <f t="shared" si="439"/>
        <v>3127</v>
      </c>
      <c r="B3128" s="1">
        <v>40321</v>
      </c>
      <c r="C3128" s="2">
        <v>40352</v>
      </c>
      <c r="D3128" s="1" t="s">
        <v>20</v>
      </c>
      <c r="E3128" s="1" t="str">
        <f t="shared" si="432"/>
        <v>*</v>
      </c>
      <c r="F3128" s="1" t="str">
        <f t="shared" si="433"/>
        <v>**</v>
      </c>
      <c r="G3128" s="1" t="str">
        <f t="shared" si="434"/>
        <v>**</v>
      </c>
      <c r="J3128" s="1" t="str">
        <f t="shared" si="435"/>
        <v>**</v>
      </c>
      <c r="P3128" s="1">
        <v>23</v>
      </c>
      <c r="Q3128" s="1">
        <f t="shared" si="440"/>
        <v>3.5000000000000003E-2</v>
      </c>
      <c r="T3128" s="4">
        <v>1484.49</v>
      </c>
      <c r="U3128" s="9">
        <f t="shared" si="436"/>
        <v>1</v>
      </c>
      <c r="V3128" s="4">
        <f t="shared" si="437"/>
        <v>64.54304347826087</v>
      </c>
      <c r="W3128" s="1" t="s">
        <v>21</v>
      </c>
      <c r="X3128" s="1">
        <v>19.989999999999998</v>
      </c>
      <c r="Y3128" s="4">
        <f t="shared" si="438"/>
        <v>1504.48</v>
      </c>
      <c r="Z3128" s="1" t="s">
        <v>49</v>
      </c>
      <c r="AA3128" s="1" t="s">
        <v>16</v>
      </c>
      <c r="AB3128" s="1" t="s">
        <v>29</v>
      </c>
      <c r="AC3128" s="1" t="s">
        <v>43</v>
      </c>
      <c r="AD3128" s="1" t="s">
        <v>19</v>
      </c>
      <c r="AE3128" s="2">
        <v>40354</v>
      </c>
    </row>
    <row r="3129" spans="1:31" x14ac:dyDescent="0.25">
      <c r="A3129">
        <f t="shared" si="439"/>
        <v>3128</v>
      </c>
      <c r="B3129" s="1">
        <v>48484</v>
      </c>
      <c r="C3129" s="2">
        <v>40352</v>
      </c>
      <c r="D3129" s="1" t="s">
        <v>36</v>
      </c>
      <c r="E3129" s="1" t="str">
        <f t="shared" si="432"/>
        <v>*</v>
      </c>
      <c r="F3129" s="1" t="str">
        <f t="shared" si="433"/>
        <v>*</v>
      </c>
      <c r="G3129" s="1" t="str">
        <f t="shared" si="434"/>
        <v>*</v>
      </c>
      <c r="J3129" s="1" t="str">
        <f t="shared" si="435"/>
        <v>*</v>
      </c>
      <c r="P3129" s="1">
        <v>43</v>
      </c>
      <c r="Q3129" s="1">
        <f t="shared" si="440"/>
        <v>0.05</v>
      </c>
      <c r="T3129" s="4">
        <v>881.84</v>
      </c>
      <c r="U3129" s="9">
        <f t="shared" si="436"/>
        <v>0</v>
      </c>
      <c r="V3129" s="4">
        <f t="shared" si="437"/>
        <v>20.507906976744188</v>
      </c>
      <c r="W3129" s="1" t="s">
        <v>21</v>
      </c>
      <c r="X3129" s="1">
        <v>9.0299999999999994</v>
      </c>
      <c r="Y3129" s="4">
        <f t="shared" si="438"/>
        <v>890.87</v>
      </c>
      <c r="Z3129" s="1" t="s">
        <v>15</v>
      </c>
      <c r="AA3129" s="1" t="s">
        <v>23</v>
      </c>
      <c r="AB3129" s="1" t="s">
        <v>29</v>
      </c>
      <c r="AC3129" s="1" t="s">
        <v>40</v>
      </c>
      <c r="AD3129" s="1" t="s">
        <v>19</v>
      </c>
      <c r="AE3129" s="2">
        <v>40354</v>
      </c>
    </row>
    <row r="3130" spans="1:31" x14ac:dyDescent="0.25">
      <c r="A3130">
        <f t="shared" si="439"/>
        <v>3129</v>
      </c>
      <c r="B3130" s="1">
        <v>48484</v>
      </c>
      <c r="C3130" s="2">
        <v>40352</v>
      </c>
      <c r="D3130" s="1" t="s">
        <v>36</v>
      </c>
      <c r="E3130" s="1" t="str">
        <f t="shared" si="432"/>
        <v>*</v>
      </c>
      <c r="F3130" s="1" t="str">
        <f t="shared" si="433"/>
        <v>*</v>
      </c>
      <c r="G3130" s="1" t="str">
        <f t="shared" si="434"/>
        <v>*</v>
      </c>
      <c r="J3130" s="1" t="str">
        <f t="shared" si="435"/>
        <v>*</v>
      </c>
      <c r="P3130" s="1">
        <v>41</v>
      </c>
      <c r="Q3130" s="1">
        <f t="shared" si="440"/>
        <v>0.05</v>
      </c>
      <c r="T3130" s="4">
        <v>773.44</v>
      </c>
      <c r="U3130" s="9">
        <f t="shared" si="436"/>
        <v>0</v>
      </c>
      <c r="V3130" s="4">
        <f t="shared" si="437"/>
        <v>18.864390243902442</v>
      </c>
      <c r="W3130" s="1" t="s">
        <v>14</v>
      </c>
      <c r="X3130" s="1">
        <v>6.67</v>
      </c>
      <c r="Y3130" s="4">
        <f t="shared" si="438"/>
        <v>780.11</v>
      </c>
      <c r="Z3130" s="1" t="s">
        <v>15</v>
      </c>
      <c r="AA3130" s="1" t="s">
        <v>23</v>
      </c>
      <c r="AB3130" s="1" t="s">
        <v>17</v>
      </c>
      <c r="AC3130" s="1" t="s">
        <v>18</v>
      </c>
      <c r="AD3130" s="1" t="s">
        <v>41</v>
      </c>
      <c r="AE3130" s="2">
        <v>40353</v>
      </c>
    </row>
    <row r="3131" spans="1:31" x14ac:dyDescent="0.25">
      <c r="A3131">
        <f t="shared" si="439"/>
        <v>3130</v>
      </c>
      <c r="B3131" s="1">
        <v>40321</v>
      </c>
      <c r="C3131" s="2">
        <v>40352</v>
      </c>
      <c r="D3131" s="1" t="s">
        <v>20</v>
      </c>
      <c r="E3131" s="1" t="str">
        <f t="shared" si="432"/>
        <v>*</v>
      </c>
      <c r="F3131" s="1" t="str">
        <f t="shared" si="433"/>
        <v>**</v>
      </c>
      <c r="G3131" s="1" t="str">
        <f t="shared" si="434"/>
        <v>**</v>
      </c>
      <c r="J3131" s="1" t="str">
        <f t="shared" si="435"/>
        <v>**</v>
      </c>
      <c r="P3131" s="1">
        <v>18</v>
      </c>
      <c r="Q3131" s="1">
        <f t="shared" si="440"/>
        <v>0.02</v>
      </c>
      <c r="T3131" s="4">
        <v>740.49</v>
      </c>
      <c r="U3131" s="9">
        <f t="shared" si="436"/>
        <v>0</v>
      </c>
      <c r="V3131" s="4">
        <f t="shared" si="437"/>
        <v>41.138333333333335</v>
      </c>
      <c r="W3131" s="1" t="s">
        <v>21</v>
      </c>
      <c r="X3131" s="1">
        <v>6.22</v>
      </c>
      <c r="Y3131" s="4">
        <f t="shared" si="438"/>
        <v>746.71</v>
      </c>
      <c r="Z3131" s="1" t="s">
        <v>49</v>
      </c>
      <c r="AA3131" s="1" t="s">
        <v>16</v>
      </c>
      <c r="AB3131" s="1" t="s">
        <v>29</v>
      </c>
      <c r="AC3131" s="1" t="s">
        <v>55</v>
      </c>
      <c r="AD3131" s="1" t="s">
        <v>19</v>
      </c>
      <c r="AE3131" s="2">
        <v>40353</v>
      </c>
    </row>
    <row r="3132" spans="1:31" x14ac:dyDescent="0.25">
      <c r="A3132">
        <f t="shared" si="439"/>
        <v>3131</v>
      </c>
      <c r="B3132" s="1">
        <v>12743</v>
      </c>
      <c r="C3132" s="2">
        <v>40352</v>
      </c>
      <c r="D3132" s="1" t="s">
        <v>20</v>
      </c>
      <c r="E3132" s="1" t="str">
        <f t="shared" si="432"/>
        <v>*</v>
      </c>
      <c r="F3132" s="1" t="str">
        <f t="shared" si="433"/>
        <v>**</v>
      </c>
      <c r="G3132" s="1" t="str">
        <f t="shared" si="434"/>
        <v>**</v>
      </c>
      <c r="J3132" s="1" t="str">
        <f t="shared" si="435"/>
        <v>**</v>
      </c>
      <c r="P3132" s="1">
        <v>39</v>
      </c>
      <c r="Q3132" s="1">
        <f t="shared" si="440"/>
        <v>0.04</v>
      </c>
      <c r="T3132" s="4">
        <v>677.51800000000003</v>
      </c>
      <c r="U3132" s="9">
        <f t="shared" si="436"/>
        <v>0</v>
      </c>
      <c r="V3132" s="4">
        <f t="shared" si="437"/>
        <v>17.372256410256412</v>
      </c>
      <c r="W3132" s="1" t="s">
        <v>21</v>
      </c>
      <c r="X3132" s="1">
        <v>0.99</v>
      </c>
      <c r="Y3132" s="4">
        <f t="shared" si="438"/>
        <v>678.50800000000004</v>
      </c>
      <c r="Z3132" s="1" t="s">
        <v>15</v>
      </c>
      <c r="AA3132" s="1" t="s">
        <v>28</v>
      </c>
      <c r="AB3132" s="1" t="s">
        <v>24</v>
      </c>
      <c r="AC3132" s="1" t="s">
        <v>25</v>
      </c>
      <c r="AD3132" s="1" t="s">
        <v>31</v>
      </c>
      <c r="AE3132" s="2">
        <v>40354</v>
      </c>
    </row>
    <row r="3133" spans="1:31" x14ac:dyDescent="0.25">
      <c r="A3133">
        <f t="shared" si="439"/>
        <v>3132</v>
      </c>
      <c r="B3133" s="1">
        <v>48484</v>
      </c>
      <c r="C3133" s="2">
        <v>40352</v>
      </c>
      <c r="D3133" s="1" t="s">
        <v>36</v>
      </c>
      <c r="E3133" s="1" t="str">
        <f t="shared" si="432"/>
        <v>*</v>
      </c>
      <c r="F3133" s="1" t="str">
        <f t="shared" si="433"/>
        <v>*</v>
      </c>
      <c r="G3133" s="1" t="str">
        <f t="shared" si="434"/>
        <v>*</v>
      </c>
      <c r="J3133" s="1" t="str">
        <f t="shared" si="435"/>
        <v>*</v>
      </c>
      <c r="P3133" s="1">
        <v>22</v>
      </c>
      <c r="Q3133" s="1">
        <f t="shared" si="440"/>
        <v>3.5000000000000003E-2</v>
      </c>
      <c r="T3133" s="4">
        <v>346.42</v>
      </c>
      <c r="U3133" s="9">
        <f t="shared" si="436"/>
        <v>0</v>
      </c>
      <c r="V3133" s="4">
        <f t="shared" si="437"/>
        <v>15.746363636363638</v>
      </c>
      <c r="W3133" s="1" t="s">
        <v>21</v>
      </c>
      <c r="X3133" s="1">
        <v>1.99</v>
      </c>
      <c r="Y3133" s="4">
        <f t="shared" si="438"/>
        <v>348.41</v>
      </c>
      <c r="Z3133" s="1" t="s">
        <v>15</v>
      </c>
      <c r="AA3133" s="1" t="s">
        <v>23</v>
      </c>
      <c r="AB3133" s="1" t="s">
        <v>24</v>
      </c>
      <c r="AC3133" s="1" t="s">
        <v>38</v>
      </c>
      <c r="AD3133" s="1" t="s">
        <v>41</v>
      </c>
      <c r="AE3133" s="2">
        <v>40353</v>
      </c>
    </row>
    <row r="3134" spans="1:31" x14ac:dyDescent="0.25">
      <c r="A3134">
        <f t="shared" si="439"/>
        <v>3133</v>
      </c>
      <c r="B3134" s="1">
        <v>37440</v>
      </c>
      <c r="C3134" s="2">
        <v>40352</v>
      </c>
      <c r="D3134" s="1" t="s">
        <v>27</v>
      </c>
      <c r="E3134" s="1" t="str">
        <f t="shared" si="432"/>
        <v>*</v>
      </c>
      <c r="F3134" s="1" t="str">
        <f t="shared" si="433"/>
        <v>*</v>
      </c>
      <c r="G3134" s="1" t="str">
        <f t="shared" si="434"/>
        <v>*</v>
      </c>
      <c r="J3134" s="1" t="str">
        <f t="shared" si="435"/>
        <v>*</v>
      </c>
      <c r="P3134" s="1">
        <v>31</v>
      </c>
      <c r="Q3134" s="1">
        <f t="shared" si="440"/>
        <v>0.04</v>
      </c>
      <c r="T3134" s="4">
        <v>295.45</v>
      </c>
      <c r="U3134" s="9">
        <f t="shared" si="436"/>
        <v>0</v>
      </c>
      <c r="V3134" s="4">
        <f t="shared" si="437"/>
        <v>9.5306451612903214</v>
      </c>
      <c r="W3134" s="1" t="s">
        <v>21</v>
      </c>
      <c r="X3134" s="1">
        <v>4.93</v>
      </c>
      <c r="Y3134" s="4">
        <f t="shared" si="438"/>
        <v>300.38</v>
      </c>
      <c r="Z3134" s="1" t="s">
        <v>22</v>
      </c>
      <c r="AA3134" s="1" t="s">
        <v>28</v>
      </c>
      <c r="AB3134" s="1" t="s">
        <v>17</v>
      </c>
      <c r="AC3134" s="1" t="s">
        <v>18</v>
      </c>
      <c r="AD3134" s="1" t="s">
        <v>19</v>
      </c>
      <c r="AE3134" s="2">
        <v>40354</v>
      </c>
    </row>
    <row r="3135" spans="1:31" x14ac:dyDescent="0.25">
      <c r="A3135">
        <f t="shared" si="439"/>
        <v>3134</v>
      </c>
      <c r="B3135" s="1">
        <v>11941</v>
      </c>
      <c r="C3135" s="2">
        <v>40353</v>
      </c>
      <c r="D3135" s="1" t="s">
        <v>32</v>
      </c>
      <c r="E3135" s="1" t="str">
        <f t="shared" si="432"/>
        <v>***</v>
      </c>
      <c r="F3135" s="1" t="str">
        <f t="shared" si="433"/>
        <v>***</v>
      </c>
      <c r="G3135" s="1" t="str">
        <f t="shared" si="434"/>
        <v>***</v>
      </c>
      <c r="J3135" s="1" t="str">
        <f t="shared" si="435"/>
        <v>***</v>
      </c>
      <c r="P3135" s="1">
        <v>26</v>
      </c>
      <c r="Q3135" s="1">
        <f t="shared" si="440"/>
        <v>3.5000000000000003E-2</v>
      </c>
      <c r="T3135" s="4">
        <v>4679.1000000000004</v>
      </c>
      <c r="U3135" s="9">
        <f t="shared" si="436"/>
        <v>1</v>
      </c>
      <c r="V3135" s="4">
        <f t="shared" si="437"/>
        <v>179.96538461538464</v>
      </c>
      <c r="W3135" s="1" t="s">
        <v>33</v>
      </c>
      <c r="X3135" s="1">
        <v>29.21</v>
      </c>
      <c r="Y3135" s="4">
        <f t="shared" si="438"/>
        <v>4708.3100000000004</v>
      </c>
      <c r="Z3135" s="1" t="s">
        <v>39</v>
      </c>
      <c r="AA3135" s="1" t="s">
        <v>28</v>
      </c>
      <c r="AB3135" s="1" t="s">
        <v>17</v>
      </c>
      <c r="AC3135" s="1" t="s">
        <v>52</v>
      </c>
      <c r="AD3135" s="1" t="s">
        <v>59</v>
      </c>
      <c r="AE3135" s="2">
        <v>40354</v>
      </c>
    </row>
    <row r="3136" spans="1:31" x14ac:dyDescent="0.25">
      <c r="A3136">
        <f t="shared" si="439"/>
        <v>3135</v>
      </c>
      <c r="B3136" s="1">
        <v>33255</v>
      </c>
      <c r="C3136" s="2">
        <v>40353</v>
      </c>
      <c r="D3136" s="1" t="s">
        <v>32</v>
      </c>
      <c r="E3136" s="1" t="str">
        <f t="shared" si="432"/>
        <v>***</v>
      </c>
      <c r="F3136" s="1" t="str">
        <f t="shared" si="433"/>
        <v>***</v>
      </c>
      <c r="G3136" s="1" t="str">
        <f t="shared" si="434"/>
        <v>***</v>
      </c>
      <c r="J3136" s="1" t="str">
        <f t="shared" si="435"/>
        <v>***</v>
      </c>
      <c r="P3136" s="1">
        <v>19</v>
      </c>
      <c r="Q3136" s="1">
        <f t="shared" si="440"/>
        <v>0.02</v>
      </c>
      <c r="T3136" s="4">
        <v>108.21</v>
      </c>
      <c r="U3136" s="9">
        <f t="shared" si="436"/>
        <v>0</v>
      </c>
      <c r="V3136" s="4">
        <f t="shared" si="437"/>
        <v>5.6952631578947361</v>
      </c>
      <c r="W3136" s="1" t="s">
        <v>14</v>
      </c>
      <c r="X3136" s="1">
        <v>5.66</v>
      </c>
      <c r="Y3136" s="4">
        <f t="shared" si="438"/>
        <v>113.86999999999999</v>
      </c>
      <c r="Z3136" s="1" t="s">
        <v>22</v>
      </c>
      <c r="AA3136" s="1" t="s">
        <v>37</v>
      </c>
      <c r="AB3136" s="1" t="s">
        <v>29</v>
      </c>
      <c r="AC3136" s="1" t="s">
        <v>40</v>
      </c>
      <c r="AD3136" s="1" t="s">
        <v>19</v>
      </c>
      <c r="AE3136" s="2">
        <v>40354</v>
      </c>
    </row>
    <row r="3137" spans="1:31" x14ac:dyDescent="0.25">
      <c r="A3137">
        <f t="shared" si="439"/>
        <v>3136</v>
      </c>
      <c r="B3137" s="1">
        <v>11941</v>
      </c>
      <c r="C3137" s="2">
        <v>40353</v>
      </c>
      <c r="D3137" s="1" t="s">
        <v>32</v>
      </c>
      <c r="E3137" s="1" t="str">
        <f t="shared" si="432"/>
        <v>***</v>
      </c>
      <c r="F3137" s="1" t="str">
        <f t="shared" si="433"/>
        <v>***</v>
      </c>
      <c r="G3137" s="1" t="str">
        <f t="shared" si="434"/>
        <v>***</v>
      </c>
      <c r="J3137" s="1" t="str">
        <f t="shared" si="435"/>
        <v>***</v>
      </c>
      <c r="P3137" s="1">
        <v>4</v>
      </c>
      <c r="Q3137" s="1">
        <f t="shared" si="440"/>
        <v>0.01</v>
      </c>
      <c r="T3137" s="4">
        <v>73.069999999999993</v>
      </c>
      <c r="U3137" s="9">
        <f t="shared" si="436"/>
        <v>0</v>
      </c>
      <c r="V3137" s="4">
        <f t="shared" si="437"/>
        <v>18.267499999999998</v>
      </c>
      <c r="W3137" s="1" t="s">
        <v>21</v>
      </c>
      <c r="X3137" s="1">
        <v>11.25</v>
      </c>
      <c r="Y3137" s="4">
        <f t="shared" si="438"/>
        <v>84.32</v>
      </c>
      <c r="Z3137" s="1" t="s">
        <v>39</v>
      </c>
      <c r="AA3137" s="1" t="s">
        <v>28</v>
      </c>
      <c r="AB3137" s="1" t="s">
        <v>29</v>
      </c>
      <c r="AC3137" s="1" t="s">
        <v>55</v>
      </c>
      <c r="AD3137" s="1" t="s">
        <v>19</v>
      </c>
      <c r="AE3137" s="2">
        <v>40354</v>
      </c>
    </row>
    <row r="3138" spans="1:31" x14ac:dyDescent="0.25">
      <c r="A3138">
        <f t="shared" si="439"/>
        <v>3137</v>
      </c>
      <c r="B3138" s="1">
        <v>26978</v>
      </c>
      <c r="C3138" s="2">
        <v>40354</v>
      </c>
      <c r="D3138" s="1" t="s">
        <v>36</v>
      </c>
      <c r="E3138" s="1" t="str">
        <f t="shared" si="432"/>
        <v>*</v>
      </c>
      <c r="F3138" s="1" t="str">
        <f t="shared" si="433"/>
        <v>*</v>
      </c>
      <c r="G3138" s="1" t="str">
        <f t="shared" si="434"/>
        <v>*</v>
      </c>
      <c r="J3138" s="1" t="str">
        <f t="shared" si="435"/>
        <v>*</v>
      </c>
      <c r="P3138" s="1">
        <v>46</v>
      </c>
      <c r="Q3138" s="1">
        <f t="shared" si="440"/>
        <v>0.05</v>
      </c>
      <c r="T3138" s="4">
        <v>27875.54</v>
      </c>
      <c r="U3138" s="9">
        <f t="shared" si="436"/>
        <v>1</v>
      </c>
      <c r="V3138" s="4">
        <f t="shared" si="437"/>
        <v>605.99</v>
      </c>
      <c r="W3138" s="1" t="s">
        <v>21</v>
      </c>
      <c r="X3138" s="1">
        <v>24.49</v>
      </c>
      <c r="Y3138" s="4">
        <f t="shared" si="438"/>
        <v>27900.030000000002</v>
      </c>
      <c r="Z3138" s="1" t="s">
        <v>15</v>
      </c>
      <c r="AA3138" s="1" t="s">
        <v>37</v>
      </c>
      <c r="AB3138" s="1" t="s">
        <v>24</v>
      </c>
      <c r="AC3138" s="1" t="s">
        <v>47</v>
      </c>
      <c r="AD3138" s="1" t="s">
        <v>48</v>
      </c>
      <c r="AE3138" s="2">
        <v>40356</v>
      </c>
    </row>
    <row r="3139" spans="1:31" x14ac:dyDescent="0.25">
      <c r="A3139">
        <f t="shared" si="439"/>
        <v>3138</v>
      </c>
      <c r="B3139" s="1">
        <v>39172</v>
      </c>
      <c r="C3139" s="2">
        <v>40354</v>
      </c>
      <c r="D3139" s="1" t="s">
        <v>13</v>
      </c>
      <c r="E3139" s="1" t="str">
        <f t="shared" ref="E3139:E3202" si="441">IF(D3139="Critical","***","*")</f>
        <v>*</v>
      </c>
      <c r="F3139" s="1" t="str">
        <f t="shared" ref="F3139:F3202" si="442">IF(D3139="Critical","***",IF(D3139="High","**","*"))</f>
        <v>*</v>
      </c>
      <c r="G3139" s="1" t="str">
        <f t="shared" ref="G3139:G3202" si="443">VLOOKUP(D3139,$H$6:$I$10,2,FALSE)</f>
        <v>*</v>
      </c>
      <c r="J3139" s="1" t="str">
        <f t="shared" ref="J3139:J3202" si="444">HLOOKUP(D3139,$K$5:$O$6,2,FALSE)</f>
        <v>*</v>
      </c>
      <c r="P3139" s="1">
        <v>38</v>
      </c>
      <c r="Q3139" s="1">
        <f t="shared" si="440"/>
        <v>0.04</v>
      </c>
      <c r="T3139" s="4">
        <v>9013.58</v>
      </c>
      <c r="U3139" s="9">
        <f t="shared" ref="U3139:U3202" si="445">IF(T3139&gt;1000,1,0)</f>
        <v>1</v>
      </c>
      <c r="V3139" s="4">
        <f t="shared" ref="V3139:V3202" si="446">T3139/P3139</f>
        <v>237.19947368421052</v>
      </c>
      <c r="W3139" s="1" t="s">
        <v>21</v>
      </c>
      <c r="X3139" s="1">
        <v>19.989999999999998</v>
      </c>
      <c r="Y3139" s="4">
        <f t="shared" ref="Y3139:Y3202" si="447">X3139+T3139</f>
        <v>9033.57</v>
      </c>
      <c r="Z3139" s="1" t="s">
        <v>22</v>
      </c>
      <c r="AA3139" s="1" t="s">
        <v>37</v>
      </c>
      <c r="AB3139" s="1" t="s">
        <v>29</v>
      </c>
      <c r="AC3139" s="1" t="s">
        <v>63</v>
      </c>
      <c r="AD3139" s="1" t="s">
        <v>19</v>
      </c>
      <c r="AE3139" s="2">
        <v>40361</v>
      </c>
    </row>
    <row r="3140" spans="1:31" x14ac:dyDescent="0.25">
      <c r="A3140">
        <f t="shared" ref="A3140:A3203" si="448">A3139+1</f>
        <v>3139</v>
      </c>
      <c r="B3140" s="1">
        <v>22913</v>
      </c>
      <c r="C3140" s="2">
        <v>40354</v>
      </c>
      <c r="D3140" s="1" t="s">
        <v>32</v>
      </c>
      <c r="E3140" s="1" t="str">
        <f t="shared" si="441"/>
        <v>***</v>
      </c>
      <c r="F3140" s="1" t="str">
        <f t="shared" si="442"/>
        <v>***</v>
      </c>
      <c r="G3140" s="1" t="str">
        <f t="shared" si="443"/>
        <v>***</v>
      </c>
      <c r="J3140" s="1" t="str">
        <f t="shared" si="444"/>
        <v>***</v>
      </c>
      <c r="P3140" s="1">
        <v>24</v>
      </c>
      <c r="Q3140" s="1">
        <f t="shared" ref="Q3140:Q3203" si="449">VLOOKUP(P3140,$R$5:$S$10,2,TRUE)</f>
        <v>3.5000000000000003E-2</v>
      </c>
      <c r="T3140" s="4">
        <v>6568.0240000000003</v>
      </c>
      <c r="U3140" s="9">
        <f t="shared" si="445"/>
        <v>1</v>
      </c>
      <c r="V3140" s="4">
        <f t="shared" si="446"/>
        <v>273.66766666666666</v>
      </c>
      <c r="W3140" s="1" t="s">
        <v>33</v>
      </c>
      <c r="X3140" s="1">
        <v>40.19</v>
      </c>
      <c r="Y3140" s="4">
        <f t="shared" si="447"/>
        <v>6608.2139999999999</v>
      </c>
      <c r="Z3140" s="1" t="s">
        <v>42</v>
      </c>
      <c r="AA3140" s="1" t="s">
        <v>28</v>
      </c>
      <c r="AB3140" s="1" t="s">
        <v>17</v>
      </c>
      <c r="AC3140" s="1" t="s">
        <v>52</v>
      </c>
      <c r="AD3140" s="1" t="s">
        <v>59</v>
      </c>
      <c r="AE3140" s="2">
        <v>40357</v>
      </c>
    </row>
    <row r="3141" spans="1:31" x14ac:dyDescent="0.25">
      <c r="A3141">
        <f t="shared" si="448"/>
        <v>3140</v>
      </c>
      <c r="B3141" s="1">
        <v>26978</v>
      </c>
      <c r="C3141" s="2">
        <v>40354</v>
      </c>
      <c r="D3141" s="1" t="s">
        <v>36</v>
      </c>
      <c r="E3141" s="1" t="str">
        <f t="shared" si="441"/>
        <v>*</v>
      </c>
      <c r="F3141" s="1" t="str">
        <f t="shared" si="442"/>
        <v>*</v>
      </c>
      <c r="G3141" s="1" t="str">
        <f t="shared" si="443"/>
        <v>*</v>
      </c>
      <c r="J3141" s="1" t="str">
        <f t="shared" si="444"/>
        <v>*</v>
      </c>
      <c r="P3141" s="1">
        <v>49</v>
      </c>
      <c r="Q3141" s="1">
        <f t="shared" si="449"/>
        <v>0.05</v>
      </c>
      <c r="T3141" s="4">
        <v>2030.44</v>
      </c>
      <c r="U3141" s="9">
        <f t="shared" si="445"/>
        <v>1</v>
      </c>
      <c r="V3141" s="4">
        <f t="shared" si="446"/>
        <v>41.437551020408165</v>
      </c>
      <c r="W3141" s="1" t="s">
        <v>21</v>
      </c>
      <c r="X3141" s="1">
        <v>5.86</v>
      </c>
      <c r="Y3141" s="4">
        <f t="shared" si="447"/>
        <v>2036.3</v>
      </c>
      <c r="Z3141" s="1" t="s">
        <v>15</v>
      </c>
      <c r="AA3141" s="1" t="s">
        <v>37</v>
      </c>
      <c r="AB3141" s="1" t="s">
        <v>29</v>
      </c>
      <c r="AC3141" s="1" t="s">
        <v>40</v>
      </c>
      <c r="AD3141" s="1" t="s">
        <v>19</v>
      </c>
      <c r="AE3141" s="2">
        <v>40356</v>
      </c>
    </row>
    <row r="3142" spans="1:31" x14ac:dyDescent="0.25">
      <c r="A3142">
        <f t="shared" si="448"/>
        <v>3141</v>
      </c>
      <c r="B3142" s="1">
        <v>22913</v>
      </c>
      <c r="C3142" s="2">
        <v>40354</v>
      </c>
      <c r="D3142" s="1" t="s">
        <v>32</v>
      </c>
      <c r="E3142" s="1" t="str">
        <f t="shared" si="441"/>
        <v>***</v>
      </c>
      <c r="F3142" s="1" t="str">
        <f t="shared" si="442"/>
        <v>***</v>
      </c>
      <c r="G3142" s="1" t="str">
        <f t="shared" si="443"/>
        <v>***</v>
      </c>
      <c r="J3142" s="1" t="str">
        <f t="shared" si="444"/>
        <v>***</v>
      </c>
      <c r="P3142" s="1">
        <v>50</v>
      </c>
      <c r="Q3142" s="1">
        <f t="shared" si="449"/>
        <v>0.06</v>
      </c>
      <c r="T3142" s="4">
        <v>1579.028</v>
      </c>
      <c r="U3142" s="9">
        <f t="shared" si="445"/>
        <v>1</v>
      </c>
      <c r="V3142" s="4">
        <f t="shared" si="446"/>
        <v>31.580560000000002</v>
      </c>
      <c r="W3142" s="1" t="s">
        <v>21</v>
      </c>
      <c r="X3142" s="1">
        <v>5.99</v>
      </c>
      <c r="Y3142" s="4">
        <f t="shared" si="447"/>
        <v>1585.018</v>
      </c>
      <c r="Z3142" s="1" t="s">
        <v>42</v>
      </c>
      <c r="AA3142" s="1" t="s">
        <v>28</v>
      </c>
      <c r="AB3142" s="1" t="s">
        <v>24</v>
      </c>
      <c r="AC3142" s="1" t="s">
        <v>25</v>
      </c>
      <c r="AD3142" s="1" t="s">
        <v>31</v>
      </c>
      <c r="AE3142" s="2">
        <v>40355</v>
      </c>
    </row>
    <row r="3143" spans="1:31" x14ac:dyDescent="0.25">
      <c r="A3143">
        <f t="shared" si="448"/>
        <v>3142</v>
      </c>
      <c r="B3143" s="1">
        <v>26978</v>
      </c>
      <c r="C3143" s="2">
        <v>40354</v>
      </c>
      <c r="D3143" s="1" t="s">
        <v>36</v>
      </c>
      <c r="E3143" s="1" t="str">
        <f t="shared" si="441"/>
        <v>*</v>
      </c>
      <c r="F3143" s="1" t="str">
        <f t="shared" si="442"/>
        <v>*</v>
      </c>
      <c r="G3143" s="1" t="str">
        <f t="shared" si="443"/>
        <v>*</v>
      </c>
      <c r="J3143" s="1" t="str">
        <f t="shared" si="444"/>
        <v>*</v>
      </c>
      <c r="P3143" s="1">
        <v>47</v>
      </c>
      <c r="Q3143" s="1">
        <f t="shared" si="449"/>
        <v>0.05</v>
      </c>
      <c r="T3143" s="4">
        <v>695.99</v>
      </c>
      <c r="U3143" s="9">
        <f t="shared" si="445"/>
        <v>0</v>
      </c>
      <c r="V3143" s="4">
        <f t="shared" si="446"/>
        <v>14.808297872340425</v>
      </c>
      <c r="W3143" s="1" t="s">
        <v>14</v>
      </c>
      <c r="X3143" s="1">
        <v>8.7799999999999994</v>
      </c>
      <c r="Y3143" s="4">
        <f t="shared" si="447"/>
        <v>704.77</v>
      </c>
      <c r="Z3143" s="1" t="s">
        <v>15</v>
      </c>
      <c r="AA3143" s="1" t="s">
        <v>37</v>
      </c>
      <c r="AB3143" s="1" t="s">
        <v>29</v>
      </c>
      <c r="AC3143" s="1" t="s">
        <v>55</v>
      </c>
      <c r="AD3143" s="1" t="s">
        <v>19</v>
      </c>
      <c r="AE3143" s="2">
        <v>40356</v>
      </c>
    </row>
    <row r="3144" spans="1:31" x14ac:dyDescent="0.25">
      <c r="A3144">
        <f t="shared" si="448"/>
        <v>3143</v>
      </c>
      <c r="B3144" s="1">
        <v>10373</v>
      </c>
      <c r="C3144" s="2">
        <v>40354</v>
      </c>
      <c r="D3144" s="1" t="s">
        <v>32</v>
      </c>
      <c r="E3144" s="1" t="str">
        <f t="shared" si="441"/>
        <v>***</v>
      </c>
      <c r="F3144" s="1" t="str">
        <f t="shared" si="442"/>
        <v>***</v>
      </c>
      <c r="G3144" s="1" t="str">
        <f t="shared" si="443"/>
        <v>***</v>
      </c>
      <c r="J3144" s="1" t="str">
        <f t="shared" si="444"/>
        <v>***</v>
      </c>
      <c r="P3144" s="1">
        <v>28</v>
      </c>
      <c r="Q3144" s="1">
        <f t="shared" si="449"/>
        <v>3.5000000000000003E-2</v>
      </c>
      <c r="T3144" s="4">
        <v>193.16</v>
      </c>
      <c r="U3144" s="9">
        <f t="shared" si="445"/>
        <v>0</v>
      </c>
      <c r="V3144" s="4">
        <f t="shared" si="446"/>
        <v>6.8985714285714286</v>
      </c>
      <c r="W3144" s="1" t="s">
        <v>21</v>
      </c>
      <c r="X3144" s="1">
        <v>6.6</v>
      </c>
      <c r="Y3144" s="4">
        <f t="shared" si="447"/>
        <v>199.76</v>
      </c>
      <c r="Z3144" s="1" t="s">
        <v>22</v>
      </c>
      <c r="AA3144" s="1" t="s">
        <v>16</v>
      </c>
      <c r="AB3144" s="1" t="s">
        <v>29</v>
      </c>
      <c r="AC3144" s="1" t="s">
        <v>40</v>
      </c>
      <c r="AD3144" s="1" t="s">
        <v>19</v>
      </c>
      <c r="AE3144" s="2">
        <v>40356</v>
      </c>
    </row>
    <row r="3145" spans="1:31" x14ac:dyDescent="0.25">
      <c r="A3145">
        <f t="shared" si="448"/>
        <v>3144</v>
      </c>
      <c r="B3145" s="1">
        <v>22913</v>
      </c>
      <c r="C3145" s="2">
        <v>40354</v>
      </c>
      <c r="D3145" s="1" t="s">
        <v>32</v>
      </c>
      <c r="E3145" s="1" t="str">
        <f t="shared" si="441"/>
        <v>***</v>
      </c>
      <c r="F3145" s="1" t="str">
        <f t="shared" si="442"/>
        <v>***</v>
      </c>
      <c r="G3145" s="1" t="str">
        <f t="shared" si="443"/>
        <v>***</v>
      </c>
      <c r="J3145" s="1" t="str">
        <f t="shared" si="444"/>
        <v>***</v>
      </c>
      <c r="P3145" s="1">
        <v>32</v>
      </c>
      <c r="Q3145" s="1">
        <f t="shared" si="449"/>
        <v>0.04</v>
      </c>
      <c r="T3145" s="4">
        <v>176.77</v>
      </c>
      <c r="U3145" s="9">
        <f t="shared" si="445"/>
        <v>0</v>
      </c>
      <c r="V3145" s="4">
        <f t="shared" si="446"/>
        <v>5.5240625000000003</v>
      </c>
      <c r="W3145" s="1" t="s">
        <v>14</v>
      </c>
      <c r="X3145" s="1">
        <v>4.72</v>
      </c>
      <c r="Y3145" s="4">
        <f t="shared" si="447"/>
        <v>181.49</v>
      </c>
      <c r="Z3145" s="1" t="s">
        <v>42</v>
      </c>
      <c r="AA3145" s="1" t="s">
        <v>28</v>
      </c>
      <c r="AB3145" s="1" t="s">
        <v>29</v>
      </c>
      <c r="AC3145" s="1" t="s">
        <v>40</v>
      </c>
      <c r="AD3145" s="1" t="s">
        <v>19</v>
      </c>
      <c r="AE3145" s="2">
        <v>40355</v>
      </c>
    </row>
    <row r="3146" spans="1:31" x14ac:dyDescent="0.25">
      <c r="A3146">
        <f t="shared" si="448"/>
        <v>3145</v>
      </c>
      <c r="B3146" s="1">
        <v>39172</v>
      </c>
      <c r="C3146" s="2">
        <v>40354</v>
      </c>
      <c r="D3146" s="1" t="s">
        <v>13</v>
      </c>
      <c r="E3146" s="1" t="str">
        <f t="shared" si="441"/>
        <v>*</v>
      </c>
      <c r="F3146" s="1" t="str">
        <f t="shared" si="442"/>
        <v>*</v>
      </c>
      <c r="G3146" s="1" t="str">
        <f t="shared" si="443"/>
        <v>*</v>
      </c>
      <c r="J3146" s="1" t="str">
        <f t="shared" si="444"/>
        <v>*</v>
      </c>
      <c r="P3146" s="1">
        <v>26</v>
      </c>
      <c r="Q3146" s="1">
        <f t="shared" si="449"/>
        <v>3.5000000000000003E-2</v>
      </c>
      <c r="T3146" s="4">
        <v>175.42</v>
      </c>
      <c r="U3146" s="9">
        <f t="shared" si="445"/>
        <v>0</v>
      </c>
      <c r="V3146" s="4">
        <f t="shared" si="446"/>
        <v>6.7469230769230766</v>
      </c>
      <c r="W3146" s="1" t="s">
        <v>21</v>
      </c>
      <c r="X3146" s="1">
        <v>7.5</v>
      </c>
      <c r="Y3146" s="4">
        <f t="shared" si="447"/>
        <v>182.92</v>
      </c>
      <c r="Z3146" s="1" t="s">
        <v>22</v>
      </c>
      <c r="AA3146" s="1" t="s">
        <v>37</v>
      </c>
      <c r="AB3146" s="1" t="s">
        <v>29</v>
      </c>
      <c r="AC3146" s="1" t="s">
        <v>40</v>
      </c>
      <c r="AD3146" s="1" t="s">
        <v>19</v>
      </c>
      <c r="AE3146" s="2">
        <v>40361</v>
      </c>
    </row>
    <row r="3147" spans="1:31" x14ac:dyDescent="0.25">
      <c r="A3147">
        <f t="shared" si="448"/>
        <v>3146</v>
      </c>
      <c r="B3147" s="1">
        <v>12965</v>
      </c>
      <c r="C3147" s="2">
        <v>40354</v>
      </c>
      <c r="D3147" s="1" t="s">
        <v>36</v>
      </c>
      <c r="E3147" s="1" t="str">
        <f t="shared" si="441"/>
        <v>*</v>
      </c>
      <c r="F3147" s="1" t="str">
        <f t="shared" si="442"/>
        <v>*</v>
      </c>
      <c r="G3147" s="1" t="str">
        <f t="shared" si="443"/>
        <v>*</v>
      </c>
      <c r="J3147" s="1" t="str">
        <f t="shared" si="444"/>
        <v>*</v>
      </c>
      <c r="P3147" s="1">
        <v>21</v>
      </c>
      <c r="Q3147" s="1">
        <f t="shared" si="449"/>
        <v>3.5000000000000003E-2</v>
      </c>
      <c r="T3147" s="4">
        <v>90.78</v>
      </c>
      <c r="U3147" s="9">
        <f t="shared" si="445"/>
        <v>0</v>
      </c>
      <c r="V3147" s="4">
        <f t="shared" si="446"/>
        <v>4.322857142857143</v>
      </c>
      <c r="W3147" s="1" t="s">
        <v>21</v>
      </c>
      <c r="X3147" s="1">
        <v>5.41</v>
      </c>
      <c r="Y3147" s="4">
        <f t="shared" si="447"/>
        <v>96.19</v>
      </c>
      <c r="Z3147" s="1" t="s">
        <v>42</v>
      </c>
      <c r="AA3147" s="1" t="s">
        <v>28</v>
      </c>
      <c r="AB3147" s="1" t="s">
        <v>29</v>
      </c>
      <c r="AC3147" s="1" t="s">
        <v>43</v>
      </c>
      <c r="AD3147" s="1" t="s">
        <v>19</v>
      </c>
      <c r="AE3147" s="2">
        <v>40355</v>
      </c>
    </row>
    <row r="3148" spans="1:31" x14ac:dyDescent="0.25">
      <c r="A3148">
        <f t="shared" si="448"/>
        <v>3147</v>
      </c>
      <c r="B3148" s="1">
        <v>42823</v>
      </c>
      <c r="C3148" s="2">
        <v>40354</v>
      </c>
      <c r="D3148" s="1" t="s">
        <v>36</v>
      </c>
      <c r="E3148" s="1" t="str">
        <f t="shared" si="441"/>
        <v>*</v>
      </c>
      <c r="F3148" s="1" t="str">
        <f t="shared" si="442"/>
        <v>*</v>
      </c>
      <c r="G3148" s="1" t="str">
        <f t="shared" si="443"/>
        <v>*</v>
      </c>
      <c r="J3148" s="1" t="str">
        <f t="shared" si="444"/>
        <v>*</v>
      </c>
      <c r="P3148" s="1">
        <v>8</v>
      </c>
      <c r="Q3148" s="1">
        <f t="shared" si="449"/>
        <v>0.01</v>
      </c>
      <c r="T3148" s="4">
        <v>49.14</v>
      </c>
      <c r="U3148" s="9">
        <f t="shared" si="445"/>
        <v>0</v>
      </c>
      <c r="V3148" s="4">
        <f t="shared" si="446"/>
        <v>6.1425000000000001</v>
      </c>
      <c r="W3148" s="1" t="s">
        <v>14</v>
      </c>
      <c r="X3148" s="1">
        <v>6.18</v>
      </c>
      <c r="Y3148" s="4">
        <f t="shared" si="447"/>
        <v>55.32</v>
      </c>
      <c r="Z3148" s="1" t="s">
        <v>51</v>
      </c>
      <c r="AA3148" s="1" t="s">
        <v>28</v>
      </c>
      <c r="AB3148" s="1" t="s">
        <v>29</v>
      </c>
      <c r="AC3148" s="1" t="s">
        <v>40</v>
      </c>
      <c r="AD3148" s="1" t="s">
        <v>19</v>
      </c>
      <c r="AE3148" s="2">
        <v>40356</v>
      </c>
    </row>
    <row r="3149" spans="1:31" x14ac:dyDescent="0.25">
      <c r="A3149">
        <f t="shared" si="448"/>
        <v>3148</v>
      </c>
      <c r="B3149" s="1">
        <v>26978</v>
      </c>
      <c r="C3149" s="2">
        <v>40354</v>
      </c>
      <c r="D3149" s="1" t="s">
        <v>36</v>
      </c>
      <c r="E3149" s="1" t="str">
        <f t="shared" si="441"/>
        <v>*</v>
      </c>
      <c r="F3149" s="1" t="str">
        <f t="shared" si="442"/>
        <v>*</v>
      </c>
      <c r="G3149" s="1" t="str">
        <f t="shared" si="443"/>
        <v>*</v>
      </c>
      <c r="J3149" s="1" t="str">
        <f t="shared" si="444"/>
        <v>*</v>
      </c>
      <c r="P3149" s="1">
        <v>2</v>
      </c>
      <c r="Q3149" s="1">
        <f t="shared" si="449"/>
        <v>0.01</v>
      </c>
      <c r="T3149" s="4">
        <v>48.84</v>
      </c>
      <c r="U3149" s="9">
        <f t="shared" si="445"/>
        <v>0</v>
      </c>
      <c r="V3149" s="4">
        <f t="shared" si="446"/>
        <v>24.42</v>
      </c>
      <c r="W3149" s="1" t="s">
        <v>21</v>
      </c>
      <c r="X3149" s="1">
        <v>9.0299999999999994</v>
      </c>
      <c r="Y3149" s="4">
        <f t="shared" si="447"/>
        <v>57.870000000000005</v>
      </c>
      <c r="Z3149" s="1" t="s">
        <v>15</v>
      </c>
      <c r="AA3149" s="1" t="s">
        <v>37</v>
      </c>
      <c r="AB3149" s="1" t="s">
        <v>29</v>
      </c>
      <c r="AC3149" s="1" t="s">
        <v>40</v>
      </c>
      <c r="AD3149" s="1" t="s">
        <v>19</v>
      </c>
      <c r="AE3149" s="2">
        <v>40355</v>
      </c>
    </row>
    <row r="3150" spans="1:31" x14ac:dyDescent="0.25">
      <c r="A3150">
        <f t="shared" si="448"/>
        <v>3149</v>
      </c>
      <c r="B3150" s="1">
        <v>12965</v>
      </c>
      <c r="C3150" s="2">
        <v>40354</v>
      </c>
      <c r="D3150" s="1" t="s">
        <v>36</v>
      </c>
      <c r="E3150" s="1" t="str">
        <f t="shared" si="441"/>
        <v>*</v>
      </c>
      <c r="F3150" s="1" t="str">
        <f t="shared" si="442"/>
        <v>*</v>
      </c>
      <c r="G3150" s="1" t="str">
        <f t="shared" si="443"/>
        <v>*</v>
      </c>
      <c r="J3150" s="1" t="str">
        <f t="shared" si="444"/>
        <v>*</v>
      </c>
      <c r="P3150" s="1">
        <v>7</v>
      </c>
      <c r="Q3150" s="1">
        <f t="shared" si="449"/>
        <v>0.01</v>
      </c>
      <c r="T3150" s="4">
        <v>44.74</v>
      </c>
      <c r="U3150" s="9">
        <f t="shared" si="445"/>
        <v>0</v>
      </c>
      <c r="V3150" s="4">
        <f t="shared" si="446"/>
        <v>6.3914285714285715</v>
      </c>
      <c r="W3150" s="1" t="s">
        <v>21</v>
      </c>
      <c r="X3150" s="1">
        <v>5.01</v>
      </c>
      <c r="Y3150" s="4">
        <f t="shared" si="447"/>
        <v>49.75</v>
      </c>
      <c r="Z3150" s="1" t="s">
        <v>42</v>
      </c>
      <c r="AA3150" s="1" t="s">
        <v>28</v>
      </c>
      <c r="AB3150" s="1" t="s">
        <v>29</v>
      </c>
      <c r="AC3150" s="1" t="s">
        <v>43</v>
      </c>
      <c r="AD3150" s="1" t="s">
        <v>19</v>
      </c>
      <c r="AE3150" s="2">
        <v>40355</v>
      </c>
    </row>
    <row r="3151" spans="1:31" x14ac:dyDescent="0.25">
      <c r="A3151">
        <f t="shared" si="448"/>
        <v>3150</v>
      </c>
      <c r="B3151" s="1">
        <v>59392</v>
      </c>
      <c r="C3151" s="2">
        <v>40355</v>
      </c>
      <c r="D3151" s="1" t="s">
        <v>36</v>
      </c>
      <c r="E3151" s="1" t="str">
        <f t="shared" si="441"/>
        <v>*</v>
      </c>
      <c r="F3151" s="1" t="str">
        <f t="shared" si="442"/>
        <v>*</v>
      </c>
      <c r="G3151" s="1" t="str">
        <f t="shared" si="443"/>
        <v>*</v>
      </c>
      <c r="J3151" s="1" t="str">
        <f t="shared" si="444"/>
        <v>*</v>
      </c>
      <c r="P3151" s="1">
        <v>45</v>
      </c>
      <c r="Q3151" s="1">
        <f t="shared" si="449"/>
        <v>0.05</v>
      </c>
      <c r="T3151" s="4">
        <v>1305.31</v>
      </c>
      <c r="U3151" s="9">
        <f t="shared" si="445"/>
        <v>1</v>
      </c>
      <c r="V3151" s="4">
        <f t="shared" si="446"/>
        <v>29.006888888888888</v>
      </c>
      <c r="W3151" s="1" t="s">
        <v>21</v>
      </c>
      <c r="X3151" s="1">
        <v>1.99</v>
      </c>
      <c r="Y3151" s="4">
        <f t="shared" si="447"/>
        <v>1307.3</v>
      </c>
      <c r="Z3151" s="1" t="s">
        <v>22</v>
      </c>
      <c r="AA3151" s="1" t="s">
        <v>28</v>
      </c>
      <c r="AB3151" s="1" t="s">
        <v>24</v>
      </c>
      <c r="AC3151" s="1" t="s">
        <v>38</v>
      </c>
      <c r="AD3151" s="1" t="s">
        <v>41</v>
      </c>
      <c r="AE3151" s="2">
        <v>40357</v>
      </c>
    </row>
    <row r="3152" spans="1:31" x14ac:dyDescent="0.25">
      <c r="A3152">
        <f t="shared" si="448"/>
        <v>3151</v>
      </c>
      <c r="B3152" s="1">
        <v>29797</v>
      </c>
      <c r="C3152" s="2">
        <v>40355</v>
      </c>
      <c r="D3152" s="1" t="s">
        <v>20</v>
      </c>
      <c r="E3152" s="1" t="str">
        <f t="shared" si="441"/>
        <v>*</v>
      </c>
      <c r="F3152" s="1" t="str">
        <f t="shared" si="442"/>
        <v>**</v>
      </c>
      <c r="G3152" s="1" t="str">
        <f t="shared" si="443"/>
        <v>**</v>
      </c>
      <c r="J3152" s="1" t="str">
        <f t="shared" si="444"/>
        <v>**</v>
      </c>
      <c r="P3152" s="1">
        <v>50</v>
      </c>
      <c r="Q3152" s="1">
        <f t="shared" si="449"/>
        <v>0.06</v>
      </c>
      <c r="T3152" s="4">
        <v>742.05</v>
      </c>
      <c r="U3152" s="9">
        <f t="shared" si="445"/>
        <v>0</v>
      </c>
      <c r="V3152" s="4">
        <f t="shared" si="446"/>
        <v>14.840999999999999</v>
      </c>
      <c r="W3152" s="1" t="s">
        <v>21</v>
      </c>
      <c r="X3152" s="1">
        <v>13.56</v>
      </c>
      <c r="Y3152" s="4">
        <f t="shared" si="447"/>
        <v>755.6099999999999</v>
      </c>
      <c r="Z3152" s="1" t="s">
        <v>53</v>
      </c>
      <c r="AA3152" s="1" t="s">
        <v>23</v>
      </c>
      <c r="AB3152" s="1" t="s">
        <v>17</v>
      </c>
      <c r="AC3152" s="1" t="s">
        <v>18</v>
      </c>
      <c r="AD3152" s="1" t="s">
        <v>48</v>
      </c>
      <c r="AE3152" s="2">
        <v>40357</v>
      </c>
    </row>
    <row r="3153" spans="1:31" x14ac:dyDescent="0.25">
      <c r="A3153">
        <f t="shared" si="448"/>
        <v>3152</v>
      </c>
      <c r="B3153" s="1">
        <v>9123</v>
      </c>
      <c r="C3153" s="2">
        <v>40355</v>
      </c>
      <c r="D3153" s="1" t="s">
        <v>32</v>
      </c>
      <c r="E3153" s="1" t="str">
        <f t="shared" si="441"/>
        <v>***</v>
      </c>
      <c r="F3153" s="1" t="str">
        <f t="shared" si="442"/>
        <v>***</v>
      </c>
      <c r="G3153" s="1" t="str">
        <f t="shared" si="443"/>
        <v>***</v>
      </c>
      <c r="J3153" s="1" t="str">
        <f t="shared" si="444"/>
        <v>***</v>
      </c>
      <c r="P3153" s="1">
        <v>27</v>
      </c>
      <c r="Q3153" s="1">
        <f t="shared" si="449"/>
        <v>3.5000000000000003E-2</v>
      </c>
      <c r="T3153" s="4">
        <v>384.9</v>
      </c>
      <c r="U3153" s="9">
        <f t="shared" si="445"/>
        <v>0</v>
      </c>
      <c r="V3153" s="4">
        <f t="shared" si="446"/>
        <v>14.255555555555555</v>
      </c>
      <c r="W3153" s="1" t="s">
        <v>14</v>
      </c>
      <c r="X3153" s="1">
        <v>9.3699999999999992</v>
      </c>
      <c r="Y3153" s="4">
        <f t="shared" si="447"/>
        <v>394.27</v>
      </c>
      <c r="Z3153" s="1" t="s">
        <v>15</v>
      </c>
      <c r="AA3153" s="1" t="s">
        <v>16</v>
      </c>
      <c r="AB3153" s="1" t="s">
        <v>29</v>
      </c>
      <c r="AC3153" s="1" t="s">
        <v>55</v>
      </c>
      <c r="AD3153" s="1" t="s">
        <v>19</v>
      </c>
      <c r="AE3153" s="2">
        <v>40356</v>
      </c>
    </row>
    <row r="3154" spans="1:31" x14ac:dyDescent="0.25">
      <c r="A3154">
        <f t="shared" si="448"/>
        <v>3153</v>
      </c>
      <c r="B3154" s="1">
        <v>59392</v>
      </c>
      <c r="C3154" s="2">
        <v>40355</v>
      </c>
      <c r="D3154" s="1" t="s">
        <v>36</v>
      </c>
      <c r="E3154" s="1" t="str">
        <f t="shared" si="441"/>
        <v>*</v>
      </c>
      <c r="F3154" s="1" t="str">
        <f t="shared" si="442"/>
        <v>*</v>
      </c>
      <c r="G3154" s="1" t="str">
        <f t="shared" si="443"/>
        <v>*</v>
      </c>
      <c r="J3154" s="1" t="str">
        <f t="shared" si="444"/>
        <v>*</v>
      </c>
      <c r="P3154" s="1">
        <v>19</v>
      </c>
      <c r="Q3154" s="1">
        <f t="shared" si="449"/>
        <v>0.02</v>
      </c>
      <c r="T3154" s="4">
        <v>39.42</v>
      </c>
      <c r="U3154" s="9">
        <f t="shared" si="445"/>
        <v>0</v>
      </c>
      <c r="V3154" s="4">
        <f t="shared" si="446"/>
        <v>2.0747368421052634</v>
      </c>
      <c r="W3154" s="1" t="s">
        <v>21</v>
      </c>
      <c r="X3154" s="1">
        <v>1.99</v>
      </c>
      <c r="Y3154" s="4">
        <f t="shared" si="447"/>
        <v>41.410000000000004</v>
      </c>
      <c r="Z3154" s="1" t="s">
        <v>22</v>
      </c>
      <c r="AA3154" s="1" t="s">
        <v>28</v>
      </c>
      <c r="AB3154" s="1" t="s">
        <v>24</v>
      </c>
      <c r="AC3154" s="1" t="s">
        <v>38</v>
      </c>
      <c r="AD3154" s="1" t="s">
        <v>41</v>
      </c>
      <c r="AE3154" s="2">
        <v>40356</v>
      </c>
    </row>
    <row r="3155" spans="1:31" x14ac:dyDescent="0.25">
      <c r="A3155">
        <f t="shared" si="448"/>
        <v>3154</v>
      </c>
      <c r="B3155" s="1">
        <v>39749</v>
      </c>
      <c r="C3155" s="2">
        <v>40356</v>
      </c>
      <c r="D3155" s="1" t="s">
        <v>20</v>
      </c>
      <c r="E3155" s="1" t="str">
        <f t="shared" si="441"/>
        <v>*</v>
      </c>
      <c r="F3155" s="1" t="str">
        <f t="shared" si="442"/>
        <v>**</v>
      </c>
      <c r="G3155" s="1" t="str">
        <f t="shared" si="443"/>
        <v>**</v>
      </c>
      <c r="J3155" s="1" t="str">
        <f t="shared" si="444"/>
        <v>**</v>
      </c>
      <c r="P3155" s="1">
        <v>45</v>
      </c>
      <c r="Q3155" s="1">
        <f t="shared" si="449"/>
        <v>0.05</v>
      </c>
      <c r="T3155" s="4">
        <v>11277.05</v>
      </c>
      <c r="U3155" s="9">
        <f t="shared" si="445"/>
        <v>1</v>
      </c>
      <c r="V3155" s="4">
        <f t="shared" si="446"/>
        <v>250.60111111111109</v>
      </c>
      <c r="W3155" s="1" t="s">
        <v>33</v>
      </c>
      <c r="X3155" s="1">
        <v>17.86</v>
      </c>
      <c r="Y3155" s="4">
        <f t="shared" si="447"/>
        <v>11294.91</v>
      </c>
      <c r="Z3155" s="1" t="s">
        <v>22</v>
      </c>
      <c r="AA3155" s="1" t="s">
        <v>16</v>
      </c>
      <c r="AB3155" s="1" t="s">
        <v>24</v>
      </c>
      <c r="AC3155" s="1" t="s">
        <v>56</v>
      </c>
      <c r="AD3155" s="1" t="s">
        <v>35</v>
      </c>
      <c r="AE3155" s="2">
        <v>40358</v>
      </c>
    </row>
    <row r="3156" spans="1:31" x14ac:dyDescent="0.25">
      <c r="A3156">
        <f t="shared" si="448"/>
        <v>3155</v>
      </c>
      <c r="B3156" s="1">
        <v>3942</v>
      </c>
      <c r="C3156" s="2">
        <v>40356</v>
      </c>
      <c r="D3156" s="1" t="s">
        <v>27</v>
      </c>
      <c r="E3156" s="1" t="str">
        <f t="shared" si="441"/>
        <v>*</v>
      </c>
      <c r="F3156" s="1" t="str">
        <f t="shared" si="442"/>
        <v>*</v>
      </c>
      <c r="G3156" s="1" t="str">
        <f t="shared" si="443"/>
        <v>*</v>
      </c>
      <c r="J3156" s="1" t="str">
        <f t="shared" si="444"/>
        <v>*</v>
      </c>
      <c r="P3156" s="1">
        <v>22</v>
      </c>
      <c r="Q3156" s="1">
        <f t="shared" si="449"/>
        <v>3.5000000000000003E-2</v>
      </c>
      <c r="T3156" s="4">
        <v>1559.7755</v>
      </c>
      <c r="U3156" s="9">
        <f t="shared" si="445"/>
        <v>1</v>
      </c>
      <c r="V3156" s="4">
        <f t="shared" si="446"/>
        <v>70.898886363636365</v>
      </c>
      <c r="W3156" s="1" t="s">
        <v>21</v>
      </c>
      <c r="X3156" s="1">
        <v>0.99</v>
      </c>
      <c r="Y3156" s="4">
        <f t="shared" si="447"/>
        <v>1560.7655</v>
      </c>
      <c r="Z3156" s="1" t="s">
        <v>64</v>
      </c>
      <c r="AA3156" s="1" t="s">
        <v>23</v>
      </c>
      <c r="AB3156" s="1" t="s">
        <v>24</v>
      </c>
      <c r="AC3156" s="1" t="s">
        <v>25</v>
      </c>
      <c r="AD3156" s="1" t="s">
        <v>31</v>
      </c>
      <c r="AE3156" s="2">
        <v>40357</v>
      </c>
    </row>
    <row r="3157" spans="1:31" x14ac:dyDescent="0.25">
      <c r="A3157">
        <f t="shared" si="448"/>
        <v>3156</v>
      </c>
      <c r="B3157" s="1">
        <v>26051</v>
      </c>
      <c r="C3157" s="2">
        <v>40356</v>
      </c>
      <c r="D3157" s="1" t="s">
        <v>27</v>
      </c>
      <c r="E3157" s="1" t="str">
        <f t="shared" si="441"/>
        <v>*</v>
      </c>
      <c r="F3157" s="1" t="str">
        <f t="shared" si="442"/>
        <v>*</v>
      </c>
      <c r="G3157" s="1" t="str">
        <f t="shared" si="443"/>
        <v>*</v>
      </c>
      <c r="J3157" s="1" t="str">
        <f t="shared" si="444"/>
        <v>*</v>
      </c>
      <c r="P3157" s="1">
        <v>22</v>
      </c>
      <c r="Q3157" s="1">
        <f t="shared" si="449"/>
        <v>3.5000000000000003E-2</v>
      </c>
      <c r="T3157" s="4">
        <v>795.74</v>
      </c>
      <c r="U3157" s="9">
        <f t="shared" si="445"/>
        <v>0</v>
      </c>
      <c r="V3157" s="4">
        <f t="shared" si="446"/>
        <v>36.17</v>
      </c>
      <c r="W3157" s="1" t="s">
        <v>33</v>
      </c>
      <c r="X3157" s="1">
        <v>19.190000000000001</v>
      </c>
      <c r="Y3157" s="4">
        <f t="shared" si="447"/>
        <v>814.93000000000006</v>
      </c>
      <c r="Z3157" s="1" t="s">
        <v>39</v>
      </c>
      <c r="AA3157" s="1" t="s">
        <v>37</v>
      </c>
      <c r="AB3157" s="1" t="s">
        <v>17</v>
      </c>
      <c r="AC3157" s="1" t="s">
        <v>34</v>
      </c>
      <c r="AD3157" s="1" t="s">
        <v>35</v>
      </c>
      <c r="AE3157" s="2">
        <v>40358</v>
      </c>
    </row>
    <row r="3158" spans="1:31" x14ac:dyDescent="0.25">
      <c r="A3158">
        <f t="shared" si="448"/>
        <v>3157</v>
      </c>
      <c r="B3158" s="1">
        <v>26051</v>
      </c>
      <c r="C3158" s="2">
        <v>40356</v>
      </c>
      <c r="D3158" s="1" t="s">
        <v>27</v>
      </c>
      <c r="E3158" s="1" t="str">
        <f t="shared" si="441"/>
        <v>*</v>
      </c>
      <c r="F3158" s="1" t="str">
        <f t="shared" si="442"/>
        <v>*</v>
      </c>
      <c r="G3158" s="1" t="str">
        <f t="shared" si="443"/>
        <v>*</v>
      </c>
      <c r="J3158" s="1" t="str">
        <f t="shared" si="444"/>
        <v>*</v>
      </c>
      <c r="P3158" s="1">
        <v>31</v>
      </c>
      <c r="Q3158" s="1">
        <f t="shared" si="449"/>
        <v>0.04</v>
      </c>
      <c r="T3158" s="4">
        <v>251.75</v>
      </c>
      <c r="U3158" s="9">
        <f t="shared" si="445"/>
        <v>0</v>
      </c>
      <c r="V3158" s="4">
        <f t="shared" si="446"/>
        <v>8.120967741935484</v>
      </c>
      <c r="W3158" s="1" t="s">
        <v>21</v>
      </c>
      <c r="X3158" s="1">
        <v>1.99</v>
      </c>
      <c r="Y3158" s="4">
        <f t="shared" si="447"/>
        <v>253.74</v>
      </c>
      <c r="Z3158" s="1" t="s">
        <v>39</v>
      </c>
      <c r="AA3158" s="1" t="s">
        <v>37</v>
      </c>
      <c r="AB3158" s="1" t="s">
        <v>24</v>
      </c>
      <c r="AC3158" s="1" t="s">
        <v>38</v>
      </c>
      <c r="AD3158" s="1" t="s">
        <v>41</v>
      </c>
      <c r="AE3158" s="2">
        <v>40357</v>
      </c>
    </row>
    <row r="3159" spans="1:31" x14ac:dyDescent="0.25">
      <c r="A3159">
        <f t="shared" si="448"/>
        <v>3158</v>
      </c>
      <c r="B3159" s="1">
        <v>3942</v>
      </c>
      <c r="C3159" s="2">
        <v>40356</v>
      </c>
      <c r="D3159" s="1" t="s">
        <v>27</v>
      </c>
      <c r="E3159" s="1" t="str">
        <f t="shared" si="441"/>
        <v>*</v>
      </c>
      <c r="F3159" s="1" t="str">
        <f t="shared" si="442"/>
        <v>*</v>
      </c>
      <c r="G3159" s="1" t="str">
        <f t="shared" si="443"/>
        <v>*</v>
      </c>
      <c r="J3159" s="1" t="str">
        <f t="shared" si="444"/>
        <v>*</v>
      </c>
      <c r="P3159" s="1">
        <v>11</v>
      </c>
      <c r="Q3159" s="1">
        <f t="shared" si="449"/>
        <v>0.02</v>
      </c>
      <c r="T3159" s="4">
        <v>225.14</v>
      </c>
      <c r="U3159" s="9">
        <f t="shared" si="445"/>
        <v>0</v>
      </c>
      <c r="V3159" s="4">
        <f t="shared" si="446"/>
        <v>20.467272727272725</v>
      </c>
      <c r="W3159" s="1" t="s">
        <v>21</v>
      </c>
      <c r="X3159" s="1">
        <v>8.99</v>
      </c>
      <c r="Y3159" s="4">
        <f t="shared" si="447"/>
        <v>234.13</v>
      </c>
      <c r="Z3159" s="1" t="s">
        <v>53</v>
      </c>
      <c r="AA3159" s="1" t="s">
        <v>23</v>
      </c>
      <c r="AB3159" s="1" t="s">
        <v>29</v>
      </c>
      <c r="AC3159" s="1" t="s">
        <v>30</v>
      </c>
      <c r="AD3159" s="1" t="s">
        <v>41</v>
      </c>
      <c r="AE3159" s="2">
        <v>40357</v>
      </c>
    </row>
    <row r="3160" spans="1:31" x14ac:dyDescent="0.25">
      <c r="A3160">
        <f t="shared" si="448"/>
        <v>3159</v>
      </c>
      <c r="B3160" s="1">
        <v>39749</v>
      </c>
      <c r="C3160" s="2">
        <v>40356</v>
      </c>
      <c r="D3160" s="1" t="s">
        <v>20</v>
      </c>
      <c r="E3160" s="1" t="str">
        <f t="shared" si="441"/>
        <v>*</v>
      </c>
      <c r="F3160" s="1" t="str">
        <f t="shared" si="442"/>
        <v>**</v>
      </c>
      <c r="G3160" s="1" t="str">
        <f t="shared" si="443"/>
        <v>**</v>
      </c>
      <c r="J3160" s="1" t="str">
        <f t="shared" si="444"/>
        <v>**</v>
      </c>
      <c r="P3160" s="1">
        <v>14</v>
      </c>
      <c r="Q3160" s="1">
        <f t="shared" si="449"/>
        <v>0.02</v>
      </c>
      <c r="T3160" s="4">
        <v>125.31</v>
      </c>
      <c r="U3160" s="9">
        <f t="shared" si="445"/>
        <v>0</v>
      </c>
      <c r="V3160" s="4">
        <f t="shared" si="446"/>
        <v>8.9507142857142856</v>
      </c>
      <c r="W3160" s="1" t="s">
        <v>21</v>
      </c>
      <c r="X3160" s="1">
        <v>4.95</v>
      </c>
      <c r="Y3160" s="4">
        <f t="shared" si="447"/>
        <v>130.26</v>
      </c>
      <c r="Z3160" s="1" t="s">
        <v>22</v>
      </c>
      <c r="AA3160" s="1" t="s">
        <v>16</v>
      </c>
      <c r="AB3160" s="1" t="s">
        <v>17</v>
      </c>
      <c r="AC3160" s="1" t="s">
        <v>18</v>
      </c>
      <c r="AD3160" s="1" t="s">
        <v>19</v>
      </c>
      <c r="AE3160" s="2">
        <v>40358</v>
      </c>
    </row>
    <row r="3161" spans="1:31" x14ac:dyDescent="0.25">
      <c r="A3161">
        <f t="shared" si="448"/>
        <v>3160</v>
      </c>
      <c r="B3161" s="1">
        <v>39749</v>
      </c>
      <c r="C3161" s="2">
        <v>40356</v>
      </c>
      <c r="D3161" s="1" t="s">
        <v>20</v>
      </c>
      <c r="E3161" s="1" t="str">
        <f t="shared" si="441"/>
        <v>*</v>
      </c>
      <c r="F3161" s="1" t="str">
        <f t="shared" si="442"/>
        <v>**</v>
      </c>
      <c r="G3161" s="1" t="str">
        <f t="shared" si="443"/>
        <v>**</v>
      </c>
      <c r="J3161" s="1" t="str">
        <f t="shared" si="444"/>
        <v>**</v>
      </c>
      <c r="P3161" s="1">
        <v>43</v>
      </c>
      <c r="Q3161" s="1">
        <f t="shared" si="449"/>
        <v>0.05</v>
      </c>
      <c r="T3161" s="4">
        <v>110.64</v>
      </c>
      <c r="U3161" s="9">
        <f t="shared" si="445"/>
        <v>0</v>
      </c>
      <c r="V3161" s="4">
        <f t="shared" si="446"/>
        <v>2.5730232558139536</v>
      </c>
      <c r="W3161" s="1" t="s">
        <v>21</v>
      </c>
      <c r="X3161" s="1">
        <v>2.4</v>
      </c>
      <c r="Y3161" s="4">
        <f t="shared" si="447"/>
        <v>113.04</v>
      </c>
      <c r="Z3161" s="1" t="s">
        <v>22</v>
      </c>
      <c r="AA3161" s="1" t="s">
        <v>16</v>
      </c>
      <c r="AB3161" s="1" t="s">
        <v>29</v>
      </c>
      <c r="AC3161" s="1" t="s">
        <v>30</v>
      </c>
      <c r="AD3161" s="1" t="s">
        <v>31</v>
      </c>
      <c r="AE3161" s="2">
        <v>40358</v>
      </c>
    </row>
    <row r="3162" spans="1:31" x14ac:dyDescent="0.25">
      <c r="A3162">
        <f t="shared" si="448"/>
        <v>3161</v>
      </c>
      <c r="B3162" s="1">
        <v>261</v>
      </c>
      <c r="C3162" s="2">
        <v>40357</v>
      </c>
      <c r="D3162" s="1" t="s">
        <v>36</v>
      </c>
      <c r="E3162" s="1" t="str">
        <f t="shared" si="441"/>
        <v>*</v>
      </c>
      <c r="F3162" s="1" t="str">
        <f t="shared" si="442"/>
        <v>*</v>
      </c>
      <c r="G3162" s="1" t="str">
        <f t="shared" si="443"/>
        <v>*</v>
      </c>
      <c r="J3162" s="1" t="str">
        <f t="shared" si="444"/>
        <v>*</v>
      </c>
      <c r="P3162" s="1">
        <v>47</v>
      </c>
      <c r="Q3162" s="1">
        <f t="shared" si="449"/>
        <v>0.05</v>
      </c>
      <c r="T3162" s="4">
        <v>5677.6090000000004</v>
      </c>
      <c r="U3162" s="9">
        <f t="shared" si="445"/>
        <v>1</v>
      </c>
      <c r="V3162" s="4">
        <f t="shared" si="446"/>
        <v>120.80019148936171</v>
      </c>
      <c r="W3162" s="1" t="s">
        <v>21</v>
      </c>
      <c r="X3162" s="1">
        <v>4.2</v>
      </c>
      <c r="Y3162" s="4">
        <f t="shared" si="447"/>
        <v>5681.8090000000002</v>
      </c>
      <c r="Z3162" s="1" t="s">
        <v>15</v>
      </c>
      <c r="AA3162" s="1" t="s">
        <v>23</v>
      </c>
      <c r="AB3162" s="1" t="s">
        <v>24</v>
      </c>
      <c r="AC3162" s="1" t="s">
        <v>25</v>
      </c>
      <c r="AD3162" s="1" t="s">
        <v>19</v>
      </c>
      <c r="AE3162" s="2">
        <v>40358</v>
      </c>
    </row>
    <row r="3163" spans="1:31" x14ac:dyDescent="0.25">
      <c r="A3163">
        <f t="shared" si="448"/>
        <v>3162</v>
      </c>
      <c r="B3163" s="1">
        <v>53568</v>
      </c>
      <c r="C3163" s="2">
        <v>40357</v>
      </c>
      <c r="D3163" s="1" t="s">
        <v>36</v>
      </c>
      <c r="E3163" s="1" t="str">
        <f t="shared" si="441"/>
        <v>*</v>
      </c>
      <c r="F3163" s="1" t="str">
        <f t="shared" si="442"/>
        <v>*</v>
      </c>
      <c r="G3163" s="1" t="str">
        <f t="shared" si="443"/>
        <v>*</v>
      </c>
      <c r="J3163" s="1" t="str">
        <f t="shared" si="444"/>
        <v>*</v>
      </c>
      <c r="P3163" s="1">
        <v>34</v>
      </c>
      <c r="Q3163" s="1">
        <f t="shared" si="449"/>
        <v>0.04</v>
      </c>
      <c r="T3163" s="4">
        <v>4281.13</v>
      </c>
      <c r="U3163" s="9">
        <f t="shared" si="445"/>
        <v>1</v>
      </c>
      <c r="V3163" s="4">
        <f t="shared" si="446"/>
        <v>125.91558823529412</v>
      </c>
      <c r="W3163" s="1" t="s">
        <v>33</v>
      </c>
      <c r="X3163" s="1">
        <v>70.2</v>
      </c>
      <c r="Y3163" s="4">
        <f t="shared" si="447"/>
        <v>4351.33</v>
      </c>
      <c r="Z3163" s="1" t="s">
        <v>51</v>
      </c>
      <c r="AA3163" s="1" t="s">
        <v>37</v>
      </c>
      <c r="AB3163" s="1" t="s">
        <v>17</v>
      </c>
      <c r="AC3163" s="1" t="s">
        <v>34</v>
      </c>
      <c r="AD3163" s="1" t="s">
        <v>35</v>
      </c>
      <c r="AE3163" s="2">
        <v>40358</v>
      </c>
    </row>
    <row r="3164" spans="1:31" x14ac:dyDescent="0.25">
      <c r="A3164">
        <f t="shared" si="448"/>
        <v>3163</v>
      </c>
      <c r="B3164" s="1">
        <v>20455</v>
      </c>
      <c r="C3164" s="2">
        <v>40357</v>
      </c>
      <c r="D3164" s="1" t="s">
        <v>32</v>
      </c>
      <c r="E3164" s="1" t="str">
        <f t="shared" si="441"/>
        <v>***</v>
      </c>
      <c r="F3164" s="1" t="str">
        <f t="shared" si="442"/>
        <v>***</v>
      </c>
      <c r="G3164" s="1" t="str">
        <f t="shared" si="443"/>
        <v>***</v>
      </c>
      <c r="J3164" s="1" t="str">
        <f t="shared" si="444"/>
        <v>***</v>
      </c>
      <c r="P3164" s="1">
        <v>7</v>
      </c>
      <c r="Q3164" s="1">
        <f t="shared" si="449"/>
        <v>0.01</v>
      </c>
      <c r="T3164" s="4">
        <v>381.1995</v>
      </c>
      <c r="U3164" s="9">
        <f t="shared" si="445"/>
        <v>0</v>
      </c>
      <c r="V3164" s="4">
        <f t="shared" si="446"/>
        <v>54.457071428571432</v>
      </c>
      <c r="W3164" s="1" t="s">
        <v>14</v>
      </c>
      <c r="X3164" s="1">
        <v>8.99</v>
      </c>
      <c r="Y3164" s="4">
        <f t="shared" si="447"/>
        <v>390.18950000000001</v>
      </c>
      <c r="Z3164" s="1" t="s">
        <v>53</v>
      </c>
      <c r="AA3164" s="1" t="s">
        <v>28</v>
      </c>
      <c r="AB3164" s="1" t="s">
        <v>24</v>
      </c>
      <c r="AC3164" s="1" t="s">
        <v>25</v>
      </c>
      <c r="AD3164" s="1" t="s">
        <v>19</v>
      </c>
      <c r="AE3164" s="2">
        <v>40358</v>
      </c>
    </row>
    <row r="3165" spans="1:31" x14ac:dyDescent="0.25">
      <c r="A3165">
        <f t="shared" si="448"/>
        <v>3164</v>
      </c>
      <c r="B3165" s="1">
        <v>2307</v>
      </c>
      <c r="C3165" s="2">
        <v>40357</v>
      </c>
      <c r="D3165" s="1" t="s">
        <v>13</v>
      </c>
      <c r="E3165" s="1" t="str">
        <f t="shared" si="441"/>
        <v>*</v>
      </c>
      <c r="F3165" s="1" t="str">
        <f t="shared" si="442"/>
        <v>*</v>
      </c>
      <c r="G3165" s="1" t="str">
        <f t="shared" si="443"/>
        <v>*</v>
      </c>
      <c r="J3165" s="1" t="str">
        <f t="shared" si="444"/>
        <v>*</v>
      </c>
      <c r="P3165" s="1">
        <v>32</v>
      </c>
      <c r="Q3165" s="1">
        <f t="shared" si="449"/>
        <v>0.04</v>
      </c>
      <c r="T3165" s="4">
        <v>182.33</v>
      </c>
      <c r="U3165" s="9">
        <f t="shared" si="445"/>
        <v>0</v>
      </c>
      <c r="V3165" s="4">
        <f t="shared" si="446"/>
        <v>5.6978125000000004</v>
      </c>
      <c r="W3165" s="1" t="s">
        <v>21</v>
      </c>
      <c r="X3165" s="1">
        <v>1.49</v>
      </c>
      <c r="Y3165" s="4">
        <f t="shared" si="447"/>
        <v>183.82000000000002</v>
      </c>
      <c r="Z3165" s="1" t="s">
        <v>44</v>
      </c>
      <c r="AA3165" s="1" t="s">
        <v>28</v>
      </c>
      <c r="AB3165" s="1" t="s">
        <v>29</v>
      </c>
      <c r="AC3165" s="1" t="s">
        <v>43</v>
      </c>
      <c r="AD3165" s="1" t="s">
        <v>19</v>
      </c>
      <c r="AE3165" s="2">
        <v>40357</v>
      </c>
    </row>
    <row r="3166" spans="1:31" x14ac:dyDescent="0.25">
      <c r="A3166">
        <f t="shared" si="448"/>
        <v>3165</v>
      </c>
      <c r="B3166" s="1">
        <v>22626</v>
      </c>
      <c r="C3166" s="2">
        <v>40358</v>
      </c>
      <c r="D3166" s="1" t="s">
        <v>32</v>
      </c>
      <c r="E3166" s="1" t="str">
        <f t="shared" si="441"/>
        <v>***</v>
      </c>
      <c r="F3166" s="1" t="str">
        <f t="shared" si="442"/>
        <v>***</v>
      </c>
      <c r="G3166" s="1" t="str">
        <f t="shared" si="443"/>
        <v>***</v>
      </c>
      <c r="J3166" s="1" t="str">
        <f t="shared" si="444"/>
        <v>***</v>
      </c>
      <c r="P3166" s="1">
        <v>35</v>
      </c>
      <c r="Q3166" s="1">
        <f t="shared" si="449"/>
        <v>0.04</v>
      </c>
      <c r="T3166" s="4">
        <v>6170.9120000000003</v>
      </c>
      <c r="U3166" s="9">
        <f t="shared" si="445"/>
        <v>1</v>
      </c>
      <c r="V3166" s="4">
        <f t="shared" si="446"/>
        <v>176.31177142857143</v>
      </c>
      <c r="W3166" s="1" t="s">
        <v>33</v>
      </c>
      <c r="X3166" s="1">
        <v>69.64</v>
      </c>
      <c r="Y3166" s="4">
        <f t="shared" si="447"/>
        <v>6240.5520000000006</v>
      </c>
      <c r="Z3166" s="1" t="s">
        <v>22</v>
      </c>
      <c r="AA3166" s="1" t="s">
        <v>23</v>
      </c>
      <c r="AB3166" s="1" t="s">
        <v>17</v>
      </c>
      <c r="AC3166" s="1" t="s">
        <v>52</v>
      </c>
      <c r="AD3166" s="1" t="s">
        <v>59</v>
      </c>
      <c r="AE3166" s="2">
        <v>40360</v>
      </c>
    </row>
    <row r="3167" spans="1:31" x14ac:dyDescent="0.25">
      <c r="A3167">
        <f t="shared" si="448"/>
        <v>3166</v>
      </c>
      <c r="B3167" s="1">
        <v>11779</v>
      </c>
      <c r="C3167" s="2">
        <v>40358</v>
      </c>
      <c r="D3167" s="1" t="s">
        <v>27</v>
      </c>
      <c r="E3167" s="1" t="str">
        <f t="shared" si="441"/>
        <v>*</v>
      </c>
      <c r="F3167" s="1" t="str">
        <f t="shared" si="442"/>
        <v>*</v>
      </c>
      <c r="G3167" s="1" t="str">
        <f t="shared" si="443"/>
        <v>*</v>
      </c>
      <c r="J3167" s="1" t="str">
        <f t="shared" si="444"/>
        <v>*</v>
      </c>
      <c r="P3167" s="1">
        <v>43</v>
      </c>
      <c r="Q3167" s="1">
        <f t="shared" si="449"/>
        <v>0.05</v>
      </c>
      <c r="T3167" s="4">
        <v>452.93</v>
      </c>
      <c r="U3167" s="9">
        <f t="shared" si="445"/>
        <v>0</v>
      </c>
      <c r="V3167" s="4">
        <f t="shared" si="446"/>
        <v>10.533255813953488</v>
      </c>
      <c r="W3167" s="1" t="s">
        <v>21</v>
      </c>
      <c r="X3167" s="1">
        <v>6.5</v>
      </c>
      <c r="Y3167" s="4">
        <f t="shared" si="447"/>
        <v>459.43</v>
      </c>
      <c r="Z3167" s="1" t="s">
        <v>44</v>
      </c>
      <c r="AA3167" s="1" t="s">
        <v>16</v>
      </c>
      <c r="AB3167" s="1" t="s">
        <v>24</v>
      </c>
      <c r="AC3167" s="1" t="s">
        <v>38</v>
      </c>
      <c r="AD3167" s="1" t="s">
        <v>19</v>
      </c>
      <c r="AE3167" s="2">
        <v>40359</v>
      </c>
    </row>
    <row r="3168" spans="1:31" x14ac:dyDescent="0.25">
      <c r="A3168">
        <f t="shared" si="448"/>
        <v>3167</v>
      </c>
      <c r="B3168" s="1">
        <v>11779</v>
      </c>
      <c r="C3168" s="2">
        <v>40358</v>
      </c>
      <c r="D3168" s="1" t="s">
        <v>27</v>
      </c>
      <c r="E3168" s="1" t="str">
        <f t="shared" si="441"/>
        <v>*</v>
      </c>
      <c r="F3168" s="1" t="str">
        <f t="shared" si="442"/>
        <v>*</v>
      </c>
      <c r="G3168" s="1" t="str">
        <f t="shared" si="443"/>
        <v>*</v>
      </c>
      <c r="J3168" s="1" t="str">
        <f t="shared" si="444"/>
        <v>*</v>
      </c>
      <c r="P3168" s="1">
        <v>45</v>
      </c>
      <c r="Q3168" s="1">
        <f t="shared" si="449"/>
        <v>0.05</v>
      </c>
      <c r="T3168" s="4">
        <v>311.10000000000002</v>
      </c>
      <c r="U3168" s="9">
        <f t="shared" si="445"/>
        <v>0</v>
      </c>
      <c r="V3168" s="4">
        <f t="shared" si="446"/>
        <v>6.913333333333334</v>
      </c>
      <c r="W3168" s="1" t="s">
        <v>21</v>
      </c>
      <c r="X3168" s="1">
        <v>2</v>
      </c>
      <c r="Y3168" s="4">
        <f t="shared" si="447"/>
        <v>313.10000000000002</v>
      </c>
      <c r="Z3168" s="1" t="s">
        <v>44</v>
      </c>
      <c r="AA3168" s="1" t="s">
        <v>16</v>
      </c>
      <c r="AB3168" s="1" t="s">
        <v>29</v>
      </c>
      <c r="AC3168" s="1" t="s">
        <v>40</v>
      </c>
      <c r="AD3168" s="1" t="s">
        <v>31</v>
      </c>
      <c r="AE3168" s="2">
        <v>40360</v>
      </c>
    </row>
    <row r="3169" spans="1:31" x14ac:dyDescent="0.25">
      <c r="A3169">
        <f t="shared" si="448"/>
        <v>3168</v>
      </c>
      <c r="B3169" s="1">
        <v>22626</v>
      </c>
      <c r="C3169" s="2">
        <v>40358</v>
      </c>
      <c r="D3169" s="1" t="s">
        <v>32</v>
      </c>
      <c r="E3169" s="1" t="str">
        <f t="shared" si="441"/>
        <v>***</v>
      </c>
      <c r="F3169" s="1" t="str">
        <f t="shared" si="442"/>
        <v>***</v>
      </c>
      <c r="G3169" s="1" t="str">
        <f t="shared" si="443"/>
        <v>***</v>
      </c>
      <c r="J3169" s="1" t="str">
        <f t="shared" si="444"/>
        <v>***</v>
      </c>
      <c r="P3169" s="1">
        <v>17</v>
      </c>
      <c r="Q3169" s="1">
        <f t="shared" si="449"/>
        <v>0.02</v>
      </c>
      <c r="T3169" s="4">
        <v>90.93</v>
      </c>
      <c r="U3169" s="9">
        <f t="shared" si="445"/>
        <v>0</v>
      </c>
      <c r="V3169" s="4">
        <f t="shared" si="446"/>
        <v>5.3488235294117654</v>
      </c>
      <c r="W3169" s="1" t="s">
        <v>21</v>
      </c>
      <c r="X3169" s="1">
        <v>2.04</v>
      </c>
      <c r="Y3169" s="4">
        <f t="shared" si="447"/>
        <v>92.970000000000013</v>
      </c>
      <c r="Z3169" s="1" t="s">
        <v>22</v>
      </c>
      <c r="AA3169" s="1" t="s">
        <v>23</v>
      </c>
      <c r="AB3169" s="1" t="s">
        <v>29</v>
      </c>
      <c r="AC3169" s="1" t="s">
        <v>40</v>
      </c>
      <c r="AD3169" s="1" t="s">
        <v>31</v>
      </c>
      <c r="AE3169" s="2">
        <v>40360</v>
      </c>
    </row>
    <row r="3170" spans="1:31" x14ac:dyDescent="0.25">
      <c r="A3170">
        <f t="shared" si="448"/>
        <v>3169</v>
      </c>
      <c r="B3170" s="1">
        <v>56288</v>
      </c>
      <c r="C3170" s="2">
        <v>40359</v>
      </c>
      <c r="D3170" s="1" t="s">
        <v>27</v>
      </c>
      <c r="E3170" s="1" t="str">
        <f t="shared" si="441"/>
        <v>*</v>
      </c>
      <c r="F3170" s="1" t="str">
        <f t="shared" si="442"/>
        <v>*</v>
      </c>
      <c r="G3170" s="1" t="str">
        <f t="shared" si="443"/>
        <v>*</v>
      </c>
      <c r="J3170" s="1" t="str">
        <f t="shared" si="444"/>
        <v>*</v>
      </c>
      <c r="P3170" s="1">
        <v>37</v>
      </c>
      <c r="Q3170" s="1">
        <f t="shared" si="449"/>
        <v>0.04</v>
      </c>
      <c r="T3170" s="4">
        <v>1287.94</v>
      </c>
      <c r="U3170" s="9">
        <f t="shared" si="445"/>
        <v>1</v>
      </c>
      <c r="V3170" s="4">
        <f t="shared" si="446"/>
        <v>34.80918918918919</v>
      </c>
      <c r="W3170" s="1" t="s">
        <v>21</v>
      </c>
      <c r="X3170" s="1">
        <v>14.72</v>
      </c>
      <c r="Y3170" s="4">
        <f t="shared" si="447"/>
        <v>1302.6600000000001</v>
      </c>
      <c r="Z3170" s="1" t="s">
        <v>44</v>
      </c>
      <c r="AA3170" s="1" t="s">
        <v>23</v>
      </c>
      <c r="AB3170" s="1" t="s">
        <v>29</v>
      </c>
      <c r="AC3170" s="1" t="s">
        <v>57</v>
      </c>
      <c r="AD3170" s="1" t="s">
        <v>19</v>
      </c>
      <c r="AE3170" s="2">
        <v>40359</v>
      </c>
    </row>
    <row r="3171" spans="1:31" x14ac:dyDescent="0.25">
      <c r="A3171">
        <f t="shared" si="448"/>
        <v>3170</v>
      </c>
      <c r="B3171" s="1">
        <v>34338</v>
      </c>
      <c r="C3171" s="2">
        <v>40359</v>
      </c>
      <c r="D3171" s="1" t="s">
        <v>13</v>
      </c>
      <c r="E3171" s="1" t="str">
        <f t="shared" si="441"/>
        <v>*</v>
      </c>
      <c r="F3171" s="1" t="str">
        <f t="shared" si="442"/>
        <v>*</v>
      </c>
      <c r="G3171" s="1" t="str">
        <f t="shared" si="443"/>
        <v>*</v>
      </c>
      <c r="J3171" s="1" t="str">
        <f t="shared" si="444"/>
        <v>*</v>
      </c>
      <c r="P3171" s="1">
        <v>26</v>
      </c>
      <c r="Q3171" s="1">
        <f t="shared" si="449"/>
        <v>3.5000000000000003E-2</v>
      </c>
      <c r="T3171" s="4">
        <v>1050.1600000000001</v>
      </c>
      <c r="U3171" s="9">
        <f t="shared" si="445"/>
        <v>1</v>
      </c>
      <c r="V3171" s="4">
        <f t="shared" si="446"/>
        <v>40.390769230769237</v>
      </c>
      <c r="W3171" s="1" t="s">
        <v>14</v>
      </c>
      <c r="X3171" s="1">
        <v>13.26</v>
      </c>
      <c r="Y3171" s="4">
        <f t="shared" si="447"/>
        <v>1063.42</v>
      </c>
      <c r="Z3171" s="1" t="s">
        <v>46</v>
      </c>
      <c r="AA3171" s="1" t="s">
        <v>28</v>
      </c>
      <c r="AB3171" s="1" t="s">
        <v>29</v>
      </c>
      <c r="AC3171" s="1" t="s">
        <v>40</v>
      </c>
      <c r="AD3171" s="1" t="s">
        <v>19</v>
      </c>
      <c r="AE3171" s="2">
        <v>40364</v>
      </c>
    </row>
    <row r="3172" spans="1:31" x14ac:dyDescent="0.25">
      <c r="A3172">
        <f t="shared" si="448"/>
        <v>3171</v>
      </c>
      <c r="B3172" s="1">
        <v>28515</v>
      </c>
      <c r="C3172" s="2">
        <v>40359</v>
      </c>
      <c r="D3172" s="1" t="s">
        <v>20</v>
      </c>
      <c r="E3172" s="1" t="str">
        <f t="shared" si="441"/>
        <v>*</v>
      </c>
      <c r="F3172" s="1" t="str">
        <f t="shared" si="442"/>
        <v>**</v>
      </c>
      <c r="G3172" s="1" t="str">
        <f t="shared" si="443"/>
        <v>**</v>
      </c>
      <c r="J3172" s="1" t="str">
        <f t="shared" si="444"/>
        <v>**</v>
      </c>
      <c r="P3172" s="1">
        <v>33</v>
      </c>
      <c r="Q3172" s="1">
        <f t="shared" si="449"/>
        <v>0.04</v>
      </c>
      <c r="T3172" s="4">
        <v>750.86</v>
      </c>
      <c r="U3172" s="9">
        <f t="shared" si="445"/>
        <v>0</v>
      </c>
      <c r="V3172" s="4">
        <f t="shared" si="446"/>
        <v>22.753333333333334</v>
      </c>
      <c r="W3172" s="1" t="s">
        <v>21</v>
      </c>
      <c r="X3172" s="1">
        <v>2.99</v>
      </c>
      <c r="Y3172" s="4">
        <f t="shared" si="447"/>
        <v>753.85</v>
      </c>
      <c r="Z3172" s="1" t="s">
        <v>64</v>
      </c>
      <c r="AA3172" s="1" t="s">
        <v>28</v>
      </c>
      <c r="AB3172" s="1" t="s">
        <v>29</v>
      </c>
      <c r="AC3172" s="1" t="s">
        <v>43</v>
      </c>
      <c r="AD3172" s="1" t="s">
        <v>19</v>
      </c>
      <c r="AE3172" s="2">
        <v>40360</v>
      </c>
    </row>
    <row r="3173" spans="1:31" x14ac:dyDescent="0.25">
      <c r="A3173">
        <f t="shared" si="448"/>
        <v>3172</v>
      </c>
      <c r="B3173" s="1">
        <v>56288</v>
      </c>
      <c r="C3173" s="2">
        <v>40359</v>
      </c>
      <c r="D3173" s="1" t="s">
        <v>27</v>
      </c>
      <c r="E3173" s="1" t="str">
        <f t="shared" si="441"/>
        <v>*</v>
      </c>
      <c r="F3173" s="1" t="str">
        <f t="shared" si="442"/>
        <v>*</v>
      </c>
      <c r="G3173" s="1" t="str">
        <f t="shared" si="443"/>
        <v>*</v>
      </c>
      <c r="J3173" s="1" t="str">
        <f t="shared" si="444"/>
        <v>*</v>
      </c>
      <c r="P3173" s="1">
        <v>39</v>
      </c>
      <c r="Q3173" s="1">
        <f t="shared" si="449"/>
        <v>0.04</v>
      </c>
      <c r="T3173" s="4">
        <v>585.36</v>
      </c>
      <c r="U3173" s="9">
        <f t="shared" si="445"/>
        <v>0</v>
      </c>
      <c r="V3173" s="4">
        <f t="shared" si="446"/>
        <v>15.00923076923077</v>
      </c>
      <c r="W3173" s="1" t="s">
        <v>14</v>
      </c>
      <c r="X3173" s="1">
        <v>1.39</v>
      </c>
      <c r="Y3173" s="4">
        <f t="shared" si="447"/>
        <v>586.75</v>
      </c>
      <c r="Z3173" s="1" t="s">
        <v>44</v>
      </c>
      <c r="AA3173" s="1" t="s">
        <v>23</v>
      </c>
      <c r="AB3173" s="1" t="s">
        <v>29</v>
      </c>
      <c r="AC3173" s="1" t="s">
        <v>57</v>
      </c>
      <c r="AD3173" s="1" t="s">
        <v>19</v>
      </c>
      <c r="AE3173" s="2">
        <v>40361</v>
      </c>
    </row>
    <row r="3174" spans="1:31" x14ac:dyDescent="0.25">
      <c r="A3174">
        <f t="shared" si="448"/>
        <v>3173</v>
      </c>
      <c r="B3174" s="1">
        <v>28515</v>
      </c>
      <c r="C3174" s="2">
        <v>40359</v>
      </c>
      <c r="D3174" s="1" t="s">
        <v>20</v>
      </c>
      <c r="E3174" s="1" t="str">
        <f t="shared" si="441"/>
        <v>*</v>
      </c>
      <c r="F3174" s="1" t="str">
        <f t="shared" si="442"/>
        <v>**</v>
      </c>
      <c r="G3174" s="1" t="str">
        <f t="shared" si="443"/>
        <v>**</v>
      </c>
      <c r="J3174" s="1" t="str">
        <f t="shared" si="444"/>
        <v>**</v>
      </c>
      <c r="P3174" s="1">
        <v>48</v>
      </c>
      <c r="Q3174" s="1">
        <f t="shared" si="449"/>
        <v>0.05</v>
      </c>
      <c r="T3174" s="4">
        <v>379.78</v>
      </c>
      <c r="U3174" s="9">
        <f t="shared" si="445"/>
        <v>0</v>
      </c>
      <c r="V3174" s="4">
        <f t="shared" si="446"/>
        <v>7.9120833333333325</v>
      </c>
      <c r="W3174" s="1" t="s">
        <v>21</v>
      </c>
      <c r="X3174" s="1">
        <v>2.38</v>
      </c>
      <c r="Y3174" s="4">
        <f t="shared" si="447"/>
        <v>382.15999999999997</v>
      </c>
      <c r="Z3174" s="1" t="s">
        <v>53</v>
      </c>
      <c r="AA3174" s="1" t="s">
        <v>28</v>
      </c>
      <c r="AB3174" s="1" t="s">
        <v>24</v>
      </c>
      <c r="AC3174" s="1" t="s">
        <v>38</v>
      </c>
      <c r="AD3174" s="1" t="s">
        <v>41</v>
      </c>
      <c r="AE3174" s="2">
        <v>40361</v>
      </c>
    </row>
    <row r="3175" spans="1:31" x14ac:dyDescent="0.25">
      <c r="A3175">
        <f t="shared" si="448"/>
        <v>3174</v>
      </c>
      <c r="B3175" s="1">
        <v>45029</v>
      </c>
      <c r="C3175" s="2">
        <v>40362</v>
      </c>
      <c r="D3175" s="1" t="s">
        <v>20</v>
      </c>
      <c r="E3175" s="1" t="str">
        <f t="shared" si="441"/>
        <v>*</v>
      </c>
      <c r="F3175" s="1" t="str">
        <f t="shared" si="442"/>
        <v>**</v>
      </c>
      <c r="G3175" s="1" t="str">
        <f t="shared" si="443"/>
        <v>**</v>
      </c>
      <c r="J3175" s="1" t="str">
        <f t="shared" si="444"/>
        <v>**</v>
      </c>
      <c r="P3175" s="1">
        <v>20</v>
      </c>
      <c r="Q3175" s="1">
        <f t="shared" si="449"/>
        <v>3.5000000000000003E-2</v>
      </c>
      <c r="T3175" s="4">
        <v>5304.42</v>
      </c>
      <c r="U3175" s="9">
        <f t="shared" si="445"/>
        <v>1</v>
      </c>
      <c r="V3175" s="4">
        <f t="shared" si="446"/>
        <v>265.221</v>
      </c>
      <c r="W3175" s="1" t="s">
        <v>33</v>
      </c>
      <c r="X3175" s="1">
        <v>62.74</v>
      </c>
      <c r="Y3175" s="4">
        <f t="shared" si="447"/>
        <v>5367.16</v>
      </c>
      <c r="Z3175" s="1" t="s">
        <v>22</v>
      </c>
      <c r="AA3175" s="1" t="s">
        <v>16</v>
      </c>
      <c r="AB3175" s="1" t="s">
        <v>17</v>
      </c>
      <c r="AC3175" s="1" t="s">
        <v>52</v>
      </c>
      <c r="AD3175" s="1" t="s">
        <v>59</v>
      </c>
      <c r="AE3175" s="2">
        <v>40362</v>
      </c>
    </row>
    <row r="3176" spans="1:31" x14ac:dyDescent="0.25">
      <c r="A3176">
        <f t="shared" si="448"/>
        <v>3175</v>
      </c>
      <c r="B3176" s="1">
        <v>20325</v>
      </c>
      <c r="C3176" s="2">
        <v>40362</v>
      </c>
      <c r="D3176" s="1" t="s">
        <v>32</v>
      </c>
      <c r="E3176" s="1" t="str">
        <f t="shared" si="441"/>
        <v>***</v>
      </c>
      <c r="F3176" s="1" t="str">
        <f t="shared" si="442"/>
        <v>***</v>
      </c>
      <c r="G3176" s="1" t="str">
        <f t="shared" si="443"/>
        <v>***</v>
      </c>
      <c r="J3176" s="1" t="str">
        <f t="shared" si="444"/>
        <v>***</v>
      </c>
      <c r="P3176" s="1">
        <v>35</v>
      </c>
      <c r="Q3176" s="1">
        <f t="shared" si="449"/>
        <v>0.04</v>
      </c>
      <c r="T3176" s="4">
        <v>4043.29</v>
      </c>
      <c r="U3176" s="9">
        <f t="shared" si="445"/>
        <v>1</v>
      </c>
      <c r="V3176" s="4">
        <f t="shared" si="446"/>
        <v>115.52257142857142</v>
      </c>
      <c r="W3176" s="1" t="s">
        <v>33</v>
      </c>
      <c r="X3176" s="1">
        <v>56.14</v>
      </c>
      <c r="Y3176" s="4">
        <f t="shared" si="447"/>
        <v>4099.43</v>
      </c>
      <c r="Z3176" s="1" t="s">
        <v>42</v>
      </c>
      <c r="AA3176" s="1" t="s">
        <v>23</v>
      </c>
      <c r="AB3176" s="1" t="s">
        <v>24</v>
      </c>
      <c r="AC3176" s="1" t="s">
        <v>56</v>
      </c>
      <c r="AD3176" s="1" t="s">
        <v>59</v>
      </c>
      <c r="AE3176" s="2">
        <v>40364</v>
      </c>
    </row>
    <row r="3177" spans="1:31" x14ac:dyDescent="0.25">
      <c r="A3177">
        <f t="shared" si="448"/>
        <v>3176</v>
      </c>
      <c r="B3177" s="1">
        <v>23361</v>
      </c>
      <c r="C3177" s="2">
        <v>40362</v>
      </c>
      <c r="D3177" s="1" t="s">
        <v>32</v>
      </c>
      <c r="E3177" s="1" t="str">
        <f t="shared" si="441"/>
        <v>***</v>
      </c>
      <c r="F3177" s="1" t="str">
        <f t="shared" si="442"/>
        <v>***</v>
      </c>
      <c r="G3177" s="1" t="str">
        <f t="shared" si="443"/>
        <v>***</v>
      </c>
      <c r="J3177" s="1" t="str">
        <f t="shared" si="444"/>
        <v>***</v>
      </c>
      <c r="P3177" s="1">
        <v>36</v>
      </c>
      <c r="Q3177" s="1">
        <f t="shared" si="449"/>
        <v>0.04</v>
      </c>
      <c r="T3177" s="4">
        <v>2861.66</v>
      </c>
      <c r="U3177" s="9">
        <f t="shared" si="445"/>
        <v>1</v>
      </c>
      <c r="V3177" s="4">
        <f t="shared" si="446"/>
        <v>79.490555555555545</v>
      </c>
      <c r="W3177" s="1" t="s">
        <v>21</v>
      </c>
      <c r="X3177" s="1">
        <v>35</v>
      </c>
      <c r="Y3177" s="4">
        <f t="shared" si="447"/>
        <v>2896.66</v>
      </c>
      <c r="Z3177" s="1" t="s">
        <v>42</v>
      </c>
      <c r="AA3177" s="1" t="s">
        <v>28</v>
      </c>
      <c r="AB3177" s="1" t="s">
        <v>29</v>
      </c>
      <c r="AC3177" s="1" t="s">
        <v>55</v>
      </c>
      <c r="AD3177" s="1" t="s">
        <v>48</v>
      </c>
      <c r="AE3177" s="2">
        <v>40363</v>
      </c>
    </row>
    <row r="3178" spans="1:31" x14ac:dyDescent="0.25">
      <c r="A3178">
        <f t="shared" si="448"/>
        <v>3177</v>
      </c>
      <c r="B3178" s="1">
        <v>44065</v>
      </c>
      <c r="C3178" s="2">
        <v>40362</v>
      </c>
      <c r="D3178" s="1" t="s">
        <v>13</v>
      </c>
      <c r="E3178" s="1" t="str">
        <f t="shared" si="441"/>
        <v>*</v>
      </c>
      <c r="F3178" s="1" t="str">
        <f t="shared" si="442"/>
        <v>*</v>
      </c>
      <c r="G3178" s="1" t="str">
        <f t="shared" si="443"/>
        <v>*</v>
      </c>
      <c r="J3178" s="1" t="str">
        <f t="shared" si="444"/>
        <v>*</v>
      </c>
      <c r="P3178" s="1">
        <v>23</v>
      </c>
      <c r="Q3178" s="1">
        <f t="shared" si="449"/>
        <v>3.5000000000000003E-2</v>
      </c>
      <c r="T3178" s="4">
        <v>1914.16</v>
      </c>
      <c r="U3178" s="9">
        <f t="shared" si="445"/>
        <v>1</v>
      </c>
      <c r="V3178" s="4">
        <f t="shared" si="446"/>
        <v>83.224347826086955</v>
      </c>
      <c r="W3178" s="1" t="s">
        <v>33</v>
      </c>
      <c r="X3178" s="1">
        <v>33.6</v>
      </c>
      <c r="Y3178" s="4">
        <f t="shared" si="447"/>
        <v>1947.76</v>
      </c>
      <c r="Z3178" s="1" t="s">
        <v>44</v>
      </c>
      <c r="AA3178" s="1" t="s">
        <v>23</v>
      </c>
      <c r="AB3178" s="1" t="s">
        <v>24</v>
      </c>
      <c r="AC3178" s="1" t="s">
        <v>56</v>
      </c>
      <c r="AD3178" s="1" t="s">
        <v>35</v>
      </c>
      <c r="AE3178" s="2">
        <v>40369</v>
      </c>
    </row>
    <row r="3179" spans="1:31" x14ac:dyDescent="0.25">
      <c r="A3179">
        <f t="shared" si="448"/>
        <v>3178</v>
      </c>
      <c r="B3179" s="1">
        <v>20325</v>
      </c>
      <c r="C3179" s="2">
        <v>40362</v>
      </c>
      <c r="D3179" s="1" t="s">
        <v>32</v>
      </c>
      <c r="E3179" s="1" t="str">
        <f t="shared" si="441"/>
        <v>***</v>
      </c>
      <c r="F3179" s="1" t="str">
        <f t="shared" si="442"/>
        <v>***</v>
      </c>
      <c r="G3179" s="1" t="str">
        <f t="shared" si="443"/>
        <v>***</v>
      </c>
      <c r="J3179" s="1" t="str">
        <f t="shared" si="444"/>
        <v>***</v>
      </c>
      <c r="P3179" s="1">
        <v>24</v>
      </c>
      <c r="Q3179" s="1">
        <f t="shared" si="449"/>
        <v>3.5000000000000003E-2</v>
      </c>
      <c r="T3179" s="4">
        <v>870.48</v>
      </c>
      <c r="U3179" s="9">
        <f t="shared" si="445"/>
        <v>0</v>
      </c>
      <c r="V3179" s="4">
        <f t="shared" si="446"/>
        <v>36.270000000000003</v>
      </c>
      <c r="W3179" s="1" t="s">
        <v>21</v>
      </c>
      <c r="X3179" s="1">
        <v>13.89</v>
      </c>
      <c r="Y3179" s="4">
        <f t="shared" si="447"/>
        <v>884.37</v>
      </c>
      <c r="Z3179" s="1" t="s">
        <v>42</v>
      </c>
      <c r="AA3179" s="1" t="s">
        <v>23</v>
      </c>
      <c r="AB3179" s="1" t="s">
        <v>29</v>
      </c>
      <c r="AC3179" s="1" t="s">
        <v>30</v>
      </c>
      <c r="AD3179" s="1" t="s">
        <v>31</v>
      </c>
      <c r="AE3179" s="2">
        <v>40365</v>
      </c>
    </row>
    <row r="3180" spans="1:31" x14ac:dyDescent="0.25">
      <c r="A3180">
        <f t="shared" si="448"/>
        <v>3179</v>
      </c>
      <c r="B3180" s="1">
        <v>49221</v>
      </c>
      <c r="C3180" s="2">
        <v>40362</v>
      </c>
      <c r="D3180" s="1" t="s">
        <v>27</v>
      </c>
      <c r="E3180" s="1" t="str">
        <f t="shared" si="441"/>
        <v>*</v>
      </c>
      <c r="F3180" s="1" t="str">
        <f t="shared" si="442"/>
        <v>*</v>
      </c>
      <c r="G3180" s="1" t="str">
        <f t="shared" si="443"/>
        <v>*</v>
      </c>
      <c r="J3180" s="1" t="str">
        <f t="shared" si="444"/>
        <v>*</v>
      </c>
      <c r="P3180" s="1">
        <v>22</v>
      </c>
      <c r="Q3180" s="1">
        <f t="shared" si="449"/>
        <v>3.5000000000000003E-2</v>
      </c>
      <c r="T3180" s="4">
        <v>399.64</v>
      </c>
      <c r="U3180" s="9">
        <f t="shared" si="445"/>
        <v>0</v>
      </c>
      <c r="V3180" s="4">
        <f t="shared" si="446"/>
        <v>18.165454545454544</v>
      </c>
      <c r="W3180" s="1" t="s">
        <v>21</v>
      </c>
      <c r="X3180" s="1">
        <v>8.51</v>
      </c>
      <c r="Y3180" s="4">
        <f t="shared" si="447"/>
        <v>408.15</v>
      </c>
      <c r="Z3180" s="1" t="s">
        <v>22</v>
      </c>
      <c r="AA3180" s="1" t="s">
        <v>28</v>
      </c>
      <c r="AB3180" s="1" t="s">
        <v>24</v>
      </c>
      <c r="AC3180" s="1" t="s">
        <v>56</v>
      </c>
      <c r="AD3180" s="1" t="s">
        <v>26</v>
      </c>
      <c r="AE3180" s="2">
        <v>40363</v>
      </c>
    </row>
    <row r="3181" spans="1:31" x14ac:dyDescent="0.25">
      <c r="A3181">
        <f t="shared" si="448"/>
        <v>3180</v>
      </c>
      <c r="B3181" s="1">
        <v>23361</v>
      </c>
      <c r="C3181" s="2">
        <v>40362</v>
      </c>
      <c r="D3181" s="1" t="s">
        <v>32</v>
      </c>
      <c r="E3181" s="1" t="str">
        <f t="shared" si="441"/>
        <v>***</v>
      </c>
      <c r="F3181" s="1" t="str">
        <f t="shared" si="442"/>
        <v>***</v>
      </c>
      <c r="G3181" s="1" t="str">
        <f t="shared" si="443"/>
        <v>***</v>
      </c>
      <c r="J3181" s="1" t="str">
        <f t="shared" si="444"/>
        <v>***</v>
      </c>
      <c r="P3181" s="1">
        <v>7</v>
      </c>
      <c r="Q3181" s="1">
        <f t="shared" si="449"/>
        <v>0.01</v>
      </c>
      <c r="T3181" s="4">
        <v>373.27749999999997</v>
      </c>
      <c r="U3181" s="9">
        <f t="shared" si="445"/>
        <v>0</v>
      </c>
      <c r="V3181" s="4">
        <f t="shared" si="446"/>
        <v>53.325357142857136</v>
      </c>
      <c r="W3181" s="1" t="s">
        <v>21</v>
      </c>
      <c r="X3181" s="1">
        <v>5.26</v>
      </c>
      <c r="Y3181" s="4">
        <f t="shared" si="447"/>
        <v>378.53749999999997</v>
      </c>
      <c r="Z3181" s="1" t="s">
        <v>42</v>
      </c>
      <c r="AA3181" s="1" t="s">
        <v>28</v>
      </c>
      <c r="AB3181" s="1" t="s">
        <v>24</v>
      </c>
      <c r="AC3181" s="1" t="s">
        <v>25</v>
      </c>
      <c r="AD3181" s="1" t="s">
        <v>19</v>
      </c>
      <c r="AE3181" s="2">
        <v>40362</v>
      </c>
    </row>
    <row r="3182" spans="1:31" x14ac:dyDescent="0.25">
      <c r="A3182">
        <f t="shared" si="448"/>
        <v>3181</v>
      </c>
      <c r="B3182" s="1">
        <v>21285</v>
      </c>
      <c r="C3182" s="2">
        <v>40362</v>
      </c>
      <c r="D3182" s="1" t="s">
        <v>36</v>
      </c>
      <c r="E3182" s="1" t="str">
        <f t="shared" si="441"/>
        <v>*</v>
      </c>
      <c r="F3182" s="1" t="str">
        <f t="shared" si="442"/>
        <v>*</v>
      </c>
      <c r="G3182" s="1" t="str">
        <f t="shared" si="443"/>
        <v>*</v>
      </c>
      <c r="J3182" s="1" t="str">
        <f t="shared" si="444"/>
        <v>*</v>
      </c>
      <c r="P3182" s="1">
        <v>47</v>
      </c>
      <c r="Q3182" s="1">
        <f t="shared" si="449"/>
        <v>0.05</v>
      </c>
      <c r="T3182" s="4">
        <v>304.83</v>
      </c>
      <c r="U3182" s="9">
        <f t="shared" si="445"/>
        <v>0</v>
      </c>
      <c r="V3182" s="4">
        <f t="shared" si="446"/>
        <v>6.4857446808510639</v>
      </c>
      <c r="W3182" s="1" t="s">
        <v>21</v>
      </c>
      <c r="X3182" s="1">
        <v>2.35</v>
      </c>
      <c r="Y3182" s="4">
        <f t="shared" si="447"/>
        <v>307.18</v>
      </c>
      <c r="Z3182" s="1" t="s">
        <v>39</v>
      </c>
      <c r="AA3182" s="1" t="s">
        <v>28</v>
      </c>
      <c r="AB3182" s="1" t="s">
        <v>29</v>
      </c>
      <c r="AC3182" s="1" t="s">
        <v>30</v>
      </c>
      <c r="AD3182" s="1" t="s">
        <v>31</v>
      </c>
      <c r="AE3182" s="2">
        <v>40364</v>
      </c>
    </row>
    <row r="3183" spans="1:31" x14ac:dyDescent="0.25">
      <c r="A3183">
        <f t="shared" si="448"/>
        <v>3182</v>
      </c>
      <c r="B3183" s="1">
        <v>49221</v>
      </c>
      <c r="C3183" s="2">
        <v>40362</v>
      </c>
      <c r="D3183" s="1" t="s">
        <v>27</v>
      </c>
      <c r="E3183" s="1" t="str">
        <f t="shared" si="441"/>
        <v>*</v>
      </c>
      <c r="F3183" s="1" t="str">
        <f t="shared" si="442"/>
        <v>*</v>
      </c>
      <c r="G3183" s="1" t="str">
        <f t="shared" si="443"/>
        <v>*</v>
      </c>
      <c r="J3183" s="1" t="str">
        <f t="shared" si="444"/>
        <v>*</v>
      </c>
      <c r="P3183" s="1">
        <v>41</v>
      </c>
      <c r="Q3183" s="1">
        <f t="shared" si="449"/>
        <v>0.05</v>
      </c>
      <c r="T3183" s="4">
        <v>277.35000000000002</v>
      </c>
      <c r="U3183" s="9">
        <f t="shared" si="445"/>
        <v>0</v>
      </c>
      <c r="V3183" s="4">
        <f t="shared" si="446"/>
        <v>6.7646341463414643</v>
      </c>
      <c r="W3183" s="1" t="s">
        <v>21</v>
      </c>
      <c r="X3183" s="1">
        <v>6.57</v>
      </c>
      <c r="Y3183" s="4">
        <f t="shared" si="447"/>
        <v>283.92</v>
      </c>
      <c r="Z3183" s="1" t="s">
        <v>22</v>
      </c>
      <c r="AA3183" s="1" t="s">
        <v>28</v>
      </c>
      <c r="AB3183" s="1" t="s">
        <v>29</v>
      </c>
      <c r="AC3183" s="1" t="s">
        <v>40</v>
      </c>
      <c r="AD3183" s="1" t="s">
        <v>19</v>
      </c>
      <c r="AE3183" s="2">
        <v>40363</v>
      </c>
    </row>
    <row r="3184" spans="1:31" x14ac:dyDescent="0.25">
      <c r="A3184">
        <f t="shared" si="448"/>
        <v>3183</v>
      </c>
      <c r="B3184" s="1">
        <v>43236</v>
      </c>
      <c r="C3184" s="2">
        <v>40362</v>
      </c>
      <c r="D3184" s="1" t="s">
        <v>27</v>
      </c>
      <c r="E3184" s="1" t="str">
        <f t="shared" si="441"/>
        <v>*</v>
      </c>
      <c r="F3184" s="1" t="str">
        <f t="shared" si="442"/>
        <v>*</v>
      </c>
      <c r="G3184" s="1" t="str">
        <f t="shared" si="443"/>
        <v>*</v>
      </c>
      <c r="J3184" s="1" t="str">
        <f t="shared" si="444"/>
        <v>*</v>
      </c>
      <c r="P3184" s="1">
        <v>20</v>
      </c>
      <c r="Q3184" s="1">
        <f t="shared" si="449"/>
        <v>3.5000000000000003E-2</v>
      </c>
      <c r="T3184" s="4">
        <v>205.33</v>
      </c>
      <c r="U3184" s="9">
        <f t="shared" si="445"/>
        <v>0</v>
      </c>
      <c r="V3184" s="4">
        <f t="shared" si="446"/>
        <v>10.266500000000001</v>
      </c>
      <c r="W3184" s="1" t="s">
        <v>21</v>
      </c>
      <c r="X3184" s="1">
        <v>6.02</v>
      </c>
      <c r="Y3184" s="4">
        <f t="shared" si="447"/>
        <v>211.35000000000002</v>
      </c>
      <c r="Z3184" s="1" t="s">
        <v>39</v>
      </c>
      <c r="AA3184" s="1" t="s">
        <v>28</v>
      </c>
      <c r="AB3184" s="1" t="s">
        <v>17</v>
      </c>
      <c r="AC3184" s="1" t="s">
        <v>18</v>
      </c>
      <c r="AD3184" s="1" t="s">
        <v>26</v>
      </c>
      <c r="AE3184" s="2">
        <v>40364</v>
      </c>
    </row>
    <row r="3185" spans="1:31" x14ac:dyDescent="0.25">
      <c r="A3185">
        <f t="shared" si="448"/>
        <v>3184</v>
      </c>
      <c r="B3185" s="1">
        <v>21285</v>
      </c>
      <c r="C3185" s="2">
        <v>40362</v>
      </c>
      <c r="D3185" s="1" t="s">
        <v>36</v>
      </c>
      <c r="E3185" s="1" t="str">
        <f t="shared" si="441"/>
        <v>*</v>
      </c>
      <c r="F3185" s="1" t="str">
        <f t="shared" si="442"/>
        <v>*</v>
      </c>
      <c r="G3185" s="1" t="str">
        <f t="shared" si="443"/>
        <v>*</v>
      </c>
      <c r="J3185" s="1" t="str">
        <f t="shared" si="444"/>
        <v>*</v>
      </c>
      <c r="P3185" s="1">
        <v>32</v>
      </c>
      <c r="Q3185" s="1">
        <f t="shared" si="449"/>
        <v>0.04</v>
      </c>
      <c r="T3185" s="4">
        <v>54.78</v>
      </c>
      <c r="U3185" s="9">
        <f t="shared" si="445"/>
        <v>0</v>
      </c>
      <c r="V3185" s="4">
        <f t="shared" si="446"/>
        <v>1.711875</v>
      </c>
      <c r="W3185" s="1" t="s">
        <v>21</v>
      </c>
      <c r="X3185" s="1">
        <v>1.57</v>
      </c>
      <c r="Y3185" s="4">
        <f t="shared" si="447"/>
        <v>56.35</v>
      </c>
      <c r="Z3185" s="1" t="s">
        <v>39</v>
      </c>
      <c r="AA3185" s="1" t="s">
        <v>28</v>
      </c>
      <c r="AB3185" s="1" t="s">
        <v>29</v>
      </c>
      <c r="AC3185" s="1" t="s">
        <v>30</v>
      </c>
      <c r="AD3185" s="1" t="s">
        <v>31</v>
      </c>
      <c r="AE3185" s="2">
        <v>40363</v>
      </c>
    </row>
    <row r="3186" spans="1:31" x14ac:dyDescent="0.25">
      <c r="A3186">
        <f t="shared" si="448"/>
        <v>3185</v>
      </c>
      <c r="B3186" s="1">
        <v>54913</v>
      </c>
      <c r="C3186" s="2">
        <v>40362</v>
      </c>
      <c r="D3186" s="1" t="s">
        <v>20</v>
      </c>
      <c r="E3186" s="1" t="str">
        <f t="shared" si="441"/>
        <v>*</v>
      </c>
      <c r="F3186" s="1" t="str">
        <f t="shared" si="442"/>
        <v>**</v>
      </c>
      <c r="G3186" s="1" t="str">
        <f t="shared" si="443"/>
        <v>**</v>
      </c>
      <c r="J3186" s="1" t="str">
        <f t="shared" si="444"/>
        <v>**</v>
      </c>
      <c r="P3186" s="1">
        <v>11</v>
      </c>
      <c r="Q3186" s="1">
        <f t="shared" si="449"/>
        <v>0.02</v>
      </c>
      <c r="T3186" s="4">
        <v>54.61</v>
      </c>
      <c r="U3186" s="9">
        <f t="shared" si="445"/>
        <v>0</v>
      </c>
      <c r="V3186" s="4">
        <f t="shared" si="446"/>
        <v>4.9645454545454548</v>
      </c>
      <c r="W3186" s="1" t="s">
        <v>14</v>
      </c>
      <c r="X3186" s="1">
        <v>0.88</v>
      </c>
      <c r="Y3186" s="4">
        <f t="shared" si="447"/>
        <v>55.49</v>
      </c>
      <c r="Z3186" s="1" t="s">
        <v>46</v>
      </c>
      <c r="AA3186" s="1" t="s">
        <v>16</v>
      </c>
      <c r="AB3186" s="1" t="s">
        <v>29</v>
      </c>
      <c r="AC3186" s="1" t="s">
        <v>40</v>
      </c>
      <c r="AD3186" s="1" t="s">
        <v>31</v>
      </c>
      <c r="AE3186" s="2">
        <v>40364</v>
      </c>
    </row>
    <row r="3187" spans="1:31" x14ac:dyDescent="0.25">
      <c r="A3187">
        <f t="shared" si="448"/>
        <v>3186</v>
      </c>
      <c r="B3187" s="1">
        <v>46880</v>
      </c>
      <c r="C3187" s="2">
        <v>40362</v>
      </c>
      <c r="D3187" s="1" t="s">
        <v>32</v>
      </c>
      <c r="E3187" s="1" t="str">
        <f t="shared" si="441"/>
        <v>***</v>
      </c>
      <c r="F3187" s="1" t="str">
        <f t="shared" si="442"/>
        <v>***</v>
      </c>
      <c r="G3187" s="1" t="str">
        <f t="shared" si="443"/>
        <v>***</v>
      </c>
      <c r="J3187" s="1" t="str">
        <f t="shared" si="444"/>
        <v>***</v>
      </c>
      <c r="P3187" s="1">
        <v>1</v>
      </c>
      <c r="Q3187" s="1">
        <f t="shared" si="449"/>
        <v>0.01</v>
      </c>
      <c r="T3187" s="4">
        <v>29.99</v>
      </c>
      <c r="U3187" s="9">
        <f t="shared" si="445"/>
        <v>0</v>
      </c>
      <c r="V3187" s="4">
        <f t="shared" si="446"/>
        <v>29.99</v>
      </c>
      <c r="W3187" s="1" t="s">
        <v>21</v>
      </c>
      <c r="X3187" s="1">
        <v>8.32</v>
      </c>
      <c r="Y3187" s="4">
        <f t="shared" si="447"/>
        <v>38.31</v>
      </c>
      <c r="Z3187" s="1" t="s">
        <v>15</v>
      </c>
      <c r="AA3187" s="1" t="s">
        <v>28</v>
      </c>
      <c r="AB3187" s="1" t="s">
        <v>29</v>
      </c>
      <c r="AC3187" s="1" t="s">
        <v>40</v>
      </c>
      <c r="AD3187" s="1" t="s">
        <v>31</v>
      </c>
      <c r="AE3187" s="2">
        <v>40364</v>
      </c>
    </row>
    <row r="3188" spans="1:31" x14ac:dyDescent="0.25">
      <c r="A3188">
        <f t="shared" si="448"/>
        <v>3187</v>
      </c>
      <c r="B3188" s="1">
        <v>23361</v>
      </c>
      <c r="C3188" s="2">
        <v>40362</v>
      </c>
      <c r="D3188" s="1" t="s">
        <v>32</v>
      </c>
      <c r="E3188" s="1" t="str">
        <f t="shared" si="441"/>
        <v>***</v>
      </c>
      <c r="F3188" s="1" t="str">
        <f t="shared" si="442"/>
        <v>***</v>
      </c>
      <c r="G3188" s="1" t="str">
        <f t="shared" si="443"/>
        <v>***</v>
      </c>
      <c r="J3188" s="1" t="str">
        <f t="shared" si="444"/>
        <v>***</v>
      </c>
      <c r="P3188" s="1">
        <v>2</v>
      </c>
      <c r="Q3188" s="1">
        <f t="shared" si="449"/>
        <v>0.01</v>
      </c>
      <c r="T3188" s="4">
        <v>3.23</v>
      </c>
      <c r="U3188" s="9">
        <f t="shared" si="445"/>
        <v>0</v>
      </c>
      <c r="V3188" s="4">
        <f t="shared" si="446"/>
        <v>1.615</v>
      </c>
      <c r="W3188" s="1" t="s">
        <v>21</v>
      </c>
      <c r="X3188" s="1">
        <v>0.7</v>
      </c>
      <c r="Y3188" s="4">
        <f t="shared" si="447"/>
        <v>3.9299999999999997</v>
      </c>
      <c r="Z3188" s="1" t="s">
        <v>42</v>
      </c>
      <c r="AA3188" s="1" t="s">
        <v>28</v>
      </c>
      <c r="AB3188" s="1" t="s">
        <v>29</v>
      </c>
      <c r="AC3188" s="1" t="s">
        <v>61</v>
      </c>
      <c r="AD3188" s="1" t="s">
        <v>31</v>
      </c>
      <c r="AE3188" s="2">
        <v>40363</v>
      </c>
    </row>
    <row r="3189" spans="1:31" x14ac:dyDescent="0.25">
      <c r="A3189">
        <f t="shared" si="448"/>
        <v>3188</v>
      </c>
      <c r="B3189" s="1">
        <v>52743</v>
      </c>
      <c r="C3189" s="2">
        <v>40363</v>
      </c>
      <c r="D3189" s="1" t="s">
        <v>20</v>
      </c>
      <c r="E3189" s="1" t="str">
        <f t="shared" si="441"/>
        <v>*</v>
      </c>
      <c r="F3189" s="1" t="str">
        <f t="shared" si="442"/>
        <v>**</v>
      </c>
      <c r="G3189" s="1" t="str">
        <f t="shared" si="443"/>
        <v>**</v>
      </c>
      <c r="J3189" s="1" t="str">
        <f t="shared" si="444"/>
        <v>**</v>
      </c>
      <c r="P3189" s="1">
        <v>46</v>
      </c>
      <c r="Q3189" s="1">
        <f t="shared" si="449"/>
        <v>0.05</v>
      </c>
      <c r="T3189" s="4">
        <v>5699.22</v>
      </c>
      <c r="U3189" s="9">
        <f t="shared" si="445"/>
        <v>1</v>
      </c>
      <c r="V3189" s="4">
        <f t="shared" si="446"/>
        <v>123.89608695652174</v>
      </c>
      <c r="W3189" s="1" t="s">
        <v>21</v>
      </c>
      <c r="X3189" s="1">
        <v>13.99</v>
      </c>
      <c r="Y3189" s="4">
        <f t="shared" si="447"/>
        <v>5713.21</v>
      </c>
      <c r="Z3189" s="1" t="s">
        <v>42</v>
      </c>
      <c r="AA3189" s="1" t="s">
        <v>23</v>
      </c>
      <c r="AB3189" s="1" t="s">
        <v>24</v>
      </c>
      <c r="AC3189" s="1" t="s">
        <v>56</v>
      </c>
      <c r="AD3189" s="1" t="s">
        <v>26</v>
      </c>
      <c r="AE3189" s="2">
        <v>40363</v>
      </c>
    </row>
    <row r="3190" spans="1:31" x14ac:dyDescent="0.25">
      <c r="A3190">
        <f t="shared" si="448"/>
        <v>3189</v>
      </c>
      <c r="B3190" s="1">
        <v>21318</v>
      </c>
      <c r="C3190" s="2">
        <v>40363</v>
      </c>
      <c r="D3190" s="1" t="s">
        <v>20</v>
      </c>
      <c r="E3190" s="1" t="str">
        <f t="shared" si="441"/>
        <v>*</v>
      </c>
      <c r="F3190" s="1" t="str">
        <f t="shared" si="442"/>
        <v>**</v>
      </c>
      <c r="G3190" s="1" t="str">
        <f t="shared" si="443"/>
        <v>**</v>
      </c>
      <c r="J3190" s="1" t="str">
        <f t="shared" si="444"/>
        <v>**</v>
      </c>
      <c r="P3190" s="1">
        <v>40</v>
      </c>
      <c r="Q3190" s="1">
        <f t="shared" si="449"/>
        <v>0.05</v>
      </c>
      <c r="T3190" s="4">
        <v>1384.34</v>
      </c>
      <c r="U3190" s="9">
        <f t="shared" si="445"/>
        <v>1</v>
      </c>
      <c r="V3190" s="4">
        <f t="shared" si="446"/>
        <v>34.608499999999999</v>
      </c>
      <c r="W3190" s="1" t="s">
        <v>21</v>
      </c>
      <c r="X3190" s="1">
        <v>2.99</v>
      </c>
      <c r="Y3190" s="4">
        <f t="shared" si="447"/>
        <v>1387.33</v>
      </c>
      <c r="Z3190" s="1" t="s">
        <v>46</v>
      </c>
      <c r="AA3190" s="1" t="s">
        <v>37</v>
      </c>
      <c r="AB3190" s="1" t="s">
        <v>29</v>
      </c>
      <c r="AC3190" s="1" t="s">
        <v>43</v>
      </c>
      <c r="AD3190" s="1" t="s">
        <v>19</v>
      </c>
      <c r="AE3190" s="2">
        <v>40365</v>
      </c>
    </row>
    <row r="3191" spans="1:31" x14ac:dyDescent="0.25">
      <c r="A3191">
        <f t="shared" si="448"/>
        <v>3190</v>
      </c>
      <c r="B3191" s="1">
        <v>55140</v>
      </c>
      <c r="C3191" s="2">
        <v>40363</v>
      </c>
      <c r="D3191" s="1" t="s">
        <v>32</v>
      </c>
      <c r="E3191" s="1" t="str">
        <f t="shared" si="441"/>
        <v>***</v>
      </c>
      <c r="F3191" s="1" t="str">
        <f t="shared" si="442"/>
        <v>***</v>
      </c>
      <c r="G3191" s="1" t="str">
        <f t="shared" si="443"/>
        <v>***</v>
      </c>
      <c r="J3191" s="1" t="str">
        <f t="shared" si="444"/>
        <v>***</v>
      </c>
      <c r="P3191" s="1">
        <v>39</v>
      </c>
      <c r="Q3191" s="1">
        <f t="shared" si="449"/>
        <v>0.04</v>
      </c>
      <c r="T3191" s="4">
        <v>438.8</v>
      </c>
      <c r="U3191" s="9">
        <f t="shared" si="445"/>
        <v>0</v>
      </c>
      <c r="V3191" s="4">
        <f t="shared" si="446"/>
        <v>11.251282051282052</v>
      </c>
      <c r="W3191" s="1" t="s">
        <v>21</v>
      </c>
      <c r="X3191" s="1">
        <v>6.96</v>
      </c>
      <c r="Y3191" s="4">
        <f t="shared" si="447"/>
        <v>445.76</v>
      </c>
      <c r="Z3191" s="1" t="s">
        <v>22</v>
      </c>
      <c r="AA3191" s="1" t="s">
        <v>28</v>
      </c>
      <c r="AB3191" s="1" t="s">
        <v>29</v>
      </c>
      <c r="AC3191" s="1" t="s">
        <v>63</v>
      </c>
      <c r="AD3191" s="1" t="s">
        <v>26</v>
      </c>
      <c r="AE3191" s="2">
        <v>40365</v>
      </c>
    </row>
    <row r="3192" spans="1:31" x14ac:dyDescent="0.25">
      <c r="A3192">
        <f t="shared" si="448"/>
        <v>3191</v>
      </c>
      <c r="B3192" s="1">
        <v>41824</v>
      </c>
      <c r="C3192" s="2">
        <v>40363</v>
      </c>
      <c r="D3192" s="1" t="s">
        <v>27</v>
      </c>
      <c r="E3192" s="1" t="str">
        <f t="shared" si="441"/>
        <v>*</v>
      </c>
      <c r="F3192" s="1" t="str">
        <f t="shared" si="442"/>
        <v>*</v>
      </c>
      <c r="G3192" s="1" t="str">
        <f t="shared" si="443"/>
        <v>*</v>
      </c>
      <c r="J3192" s="1" t="str">
        <f t="shared" si="444"/>
        <v>*</v>
      </c>
      <c r="P3192" s="1">
        <v>8</v>
      </c>
      <c r="Q3192" s="1">
        <f t="shared" si="449"/>
        <v>0.01</v>
      </c>
      <c r="T3192" s="4">
        <v>157.51</v>
      </c>
      <c r="U3192" s="9">
        <f t="shared" si="445"/>
        <v>0</v>
      </c>
      <c r="V3192" s="4">
        <f t="shared" si="446"/>
        <v>19.688749999999999</v>
      </c>
      <c r="W3192" s="1" t="s">
        <v>21</v>
      </c>
      <c r="X3192" s="1">
        <v>1.49</v>
      </c>
      <c r="Y3192" s="4">
        <f t="shared" si="447"/>
        <v>159</v>
      </c>
      <c r="Z3192" s="1" t="s">
        <v>15</v>
      </c>
      <c r="AA3192" s="1" t="s">
        <v>28</v>
      </c>
      <c r="AB3192" s="1" t="s">
        <v>29</v>
      </c>
      <c r="AC3192" s="1" t="s">
        <v>43</v>
      </c>
      <c r="AD3192" s="1" t="s">
        <v>19</v>
      </c>
      <c r="AE3192" s="2">
        <v>40364</v>
      </c>
    </row>
    <row r="3193" spans="1:31" x14ac:dyDescent="0.25">
      <c r="A3193">
        <f t="shared" si="448"/>
        <v>3192</v>
      </c>
      <c r="B3193" s="1">
        <v>11682</v>
      </c>
      <c r="C3193" s="2">
        <v>40363</v>
      </c>
      <c r="D3193" s="1" t="s">
        <v>13</v>
      </c>
      <c r="E3193" s="1" t="str">
        <f t="shared" si="441"/>
        <v>*</v>
      </c>
      <c r="F3193" s="1" t="str">
        <f t="shared" si="442"/>
        <v>*</v>
      </c>
      <c r="G3193" s="1" t="str">
        <f t="shared" si="443"/>
        <v>*</v>
      </c>
      <c r="J3193" s="1" t="str">
        <f t="shared" si="444"/>
        <v>*</v>
      </c>
      <c r="P3193" s="1">
        <v>5</v>
      </c>
      <c r="Q3193" s="1">
        <f t="shared" si="449"/>
        <v>0.01</v>
      </c>
      <c r="T3193" s="4">
        <v>102.18</v>
      </c>
      <c r="U3193" s="9">
        <f t="shared" si="445"/>
        <v>0</v>
      </c>
      <c r="V3193" s="4">
        <f t="shared" si="446"/>
        <v>20.436</v>
      </c>
      <c r="W3193" s="1" t="s">
        <v>21</v>
      </c>
      <c r="X3193" s="1">
        <v>4</v>
      </c>
      <c r="Y3193" s="4">
        <f t="shared" si="447"/>
        <v>106.18</v>
      </c>
      <c r="Z3193" s="1" t="s">
        <v>42</v>
      </c>
      <c r="AA3193" s="1" t="s">
        <v>37</v>
      </c>
      <c r="AB3193" s="1" t="s">
        <v>24</v>
      </c>
      <c r="AC3193" s="1" t="s">
        <v>38</v>
      </c>
      <c r="AD3193" s="1" t="s">
        <v>19</v>
      </c>
      <c r="AE3193" s="2">
        <v>40370</v>
      </c>
    </row>
    <row r="3194" spans="1:31" x14ac:dyDescent="0.25">
      <c r="A3194">
        <f t="shared" si="448"/>
        <v>3193</v>
      </c>
      <c r="B3194" s="1">
        <v>41824</v>
      </c>
      <c r="C3194" s="2">
        <v>40363</v>
      </c>
      <c r="D3194" s="1" t="s">
        <v>27</v>
      </c>
      <c r="E3194" s="1" t="str">
        <f t="shared" si="441"/>
        <v>*</v>
      </c>
      <c r="F3194" s="1" t="str">
        <f t="shared" si="442"/>
        <v>*</v>
      </c>
      <c r="G3194" s="1" t="str">
        <f t="shared" si="443"/>
        <v>*</v>
      </c>
      <c r="J3194" s="1" t="str">
        <f t="shared" si="444"/>
        <v>*</v>
      </c>
      <c r="P3194" s="1">
        <v>33</v>
      </c>
      <c r="Q3194" s="1">
        <f t="shared" si="449"/>
        <v>0.04</v>
      </c>
      <c r="T3194" s="4">
        <v>97.78</v>
      </c>
      <c r="U3194" s="9">
        <f t="shared" si="445"/>
        <v>0</v>
      </c>
      <c r="V3194" s="4">
        <f t="shared" si="446"/>
        <v>2.9630303030303029</v>
      </c>
      <c r="W3194" s="1" t="s">
        <v>21</v>
      </c>
      <c r="X3194" s="1">
        <v>2.0299999999999998</v>
      </c>
      <c r="Y3194" s="4">
        <f t="shared" si="447"/>
        <v>99.81</v>
      </c>
      <c r="Z3194" s="1" t="s">
        <v>15</v>
      </c>
      <c r="AA3194" s="1" t="s">
        <v>28</v>
      </c>
      <c r="AB3194" s="1" t="s">
        <v>29</v>
      </c>
      <c r="AC3194" s="1" t="s">
        <v>30</v>
      </c>
      <c r="AD3194" s="1" t="s">
        <v>31</v>
      </c>
      <c r="AE3194" s="2">
        <v>40365</v>
      </c>
    </row>
    <row r="3195" spans="1:31" x14ac:dyDescent="0.25">
      <c r="A3195">
        <f t="shared" si="448"/>
        <v>3194</v>
      </c>
      <c r="B3195" s="1">
        <v>21892</v>
      </c>
      <c r="C3195" s="2">
        <v>40363</v>
      </c>
      <c r="D3195" s="1" t="s">
        <v>20</v>
      </c>
      <c r="E3195" s="1" t="str">
        <f t="shared" si="441"/>
        <v>*</v>
      </c>
      <c r="F3195" s="1" t="str">
        <f t="shared" si="442"/>
        <v>**</v>
      </c>
      <c r="G3195" s="1" t="str">
        <f t="shared" si="443"/>
        <v>**</v>
      </c>
      <c r="J3195" s="1" t="str">
        <f t="shared" si="444"/>
        <v>**</v>
      </c>
      <c r="P3195" s="1">
        <v>6</v>
      </c>
      <c r="Q3195" s="1">
        <f t="shared" si="449"/>
        <v>0.01</v>
      </c>
      <c r="T3195" s="4">
        <v>34.880000000000003</v>
      </c>
      <c r="U3195" s="9">
        <f t="shared" si="445"/>
        <v>0</v>
      </c>
      <c r="V3195" s="4">
        <f t="shared" si="446"/>
        <v>5.8133333333333335</v>
      </c>
      <c r="W3195" s="1" t="s">
        <v>21</v>
      </c>
      <c r="X3195" s="1">
        <v>4.97</v>
      </c>
      <c r="Y3195" s="4">
        <f t="shared" si="447"/>
        <v>39.85</v>
      </c>
      <c r="Z3195" s="1" t="s">
        <v>15</v>
      </c>
      <c r="AA3195" s="1" t="s">
        <v>28</v>
      </c>
      <c r="AB3195" s="1" t="s">
        <v>29</v>
      </c>
      <c r="AC3195" s="1" t="s">
        <v>43</v>
      </c>
      <c r="AD3195" s="1" t="s">
        <v>19</v>
      </c>
      <c r="AE3195" s="2">
        <v>40365</v>
      </c>
    </row>
    <row r="3196" spans="1:31" x14ac:dyDescent="0.25">
      <c r="A3196">
        <f t="shared" si="448"/>
        <v>3195</v>
      </c>
      <c r="B3196" s="1">
        <v>10784</v>
      </c>
      <c r="C3196" s="2">
        <v>40364</v>
      </c>
      <c r="D3196" s="1" t="s">
        <v>27</v>
      </c>
      <c r="E3196" s="1" t="str">
        <f t="shared" si="441"/>
        <v>*</v>
      </c>
      <c r="F3196" s="1" t="str">
        <f t="shared" si="442"/>
        <v>*</v>
      </c>
      <c r="G3196" s="1" t="str">
        <f t="shared" si="443"/>
        <v>*</v>
      </c>
      <c r="J3196" s="1" t="str">
        <f t="shared" si="444"/>
        <v>*</v>
      </c>
      <c r="P3196" s="1">
        <v>30</v>
      </c>
      <c r="Q3196" s="1">
        <f t="shared" si="449"/>
        <v>0.04</v>
      </c>
      <c r="T3196" s="4">
        <v>206.27</v>
      </c>
      <c r="U3196" s="9">
        <f t="shared" si="445"/>
        <v>0</v>
      </c>
      <c r="V3196" s="4">
        <f t="shared" si="446"/>
        <v>6.8756666666666666</v>
      </c>
      <c r="W3196" s="1" t="s">
        <v>21</v>
      </c>
      <c r="X3196" s="1">
        <v>5.48</v>
      </c>
      <c r="Y3196" s="4">
        <f t="shared" si="447"/>
        <v>211.75</v>
      </c>
      <c r="Z3196" s="1" t="s">
        <v>44</v>
      </c>
      <c r="AA3196" s="1" t="s">
        <v>37</v>
      </c>
      <c r="AB3196" s="1" t="s">
        <v>29</v>
      </c>
      <c r="AC3196" s="1" t="s">
        <v>43</v>
      </c>
      <c r="AD3196" s="1" t="s">
        <v>19</v>
      </c>
      <c r="AE3196" s="2">
        <v>40366</v>
      </c>
    </row>
    <row r="3197" spans="1:31" x14ac:dyDescent="0.25">
      <c r="A3197">
        <f t="shared" si="448"/>
        <v>3196</v>
      </c>
      <c r="B3197" s="1">
        <v>10784</v>
      </c>
      <c r="C3197" s="2">
        <v>40364</v>
      </c>
      <c r="D3197" s="1" t="s">
        <v>27</v>
      </c>
      <c r="E3197" s="1" t="str">
        <f t="shared" si="441"/>
        <v>*</v>
      </c>
      <c r="F3197" s="1" t="str">
        <f t="shared" si="442"/>
        <v>*</v>
      </c>
      <c r="G3197" s="1" t="str">
        <f t="shared" si="443"/>
        <v>*</v>
      </c>
      <c r="J3197" s="1" t="str">
        <f t="shared" si="444"/>
        <v>*</v>
      </c>
      <c r="P3197" s="1">
        <v>2</v>
      </c>
      <c r="Q3197" s="1">
        <f t="shared" si="449"/>
        <v>0.01</v>
      </c>
      <c r="T3197" s="4">
        <v>19.36</v>
      </c>
      <c r="U3197" s="9">
        <f t="shared" si="445"/>
        <v>0</v>
      </c>
      <c r="V3197" s="4">
        <f t="shared" si="446"/>
        <v>9.68</v>
      </c>
      <c r="W3197" s="1" t="s">
        <v>21</v>
      </c>
      <c r="X3197" s="1">
        <v>6.18</v>
      </c>
      <c r="Y3197" s="4">
        <f t="shared" si="447"/>
        <v>25.54</v>
      </c>
      <c r="Z3197" s="1" t="s">
        <v>44</v>
      </c>
      <c r="AA3197" s="1" t="s">
        <v>37</v>
      </c>
      <c r="AB3197" s="1" t="s">
        <v>29</v>
      </c>
      <c r="AC3197" s="1" t="s">
        <v>40</v>
      </c>
      <c r="AD3197" s="1" t="s">
        <v>19</v>
      </c>
      <c r="AE3197" s="2">
        <v>40365</v>
      </c>
    </row>
    <row r="3198" spans="1:31" x14ac:dyDescent="0.25">
      <c r="A3198">
        <f t="shared" si="448"/>
        <v>3197</v>
      </c>
      <c r="B3198" s="1">
        <v>30887</v>
      </c>
      <c r="C3198" s="2">
        <v>40366</v>
      </c>
      <c r="D3198" s="1" t="s">
        <v>32</v>
      </c>
      <c r="E3198" s="1" t="str">
        <f t="shared" si="441"/>
        <v>***</v>
      </c>
      <c r="F3198" s="1" t="str">
        <f t="shared" si="442"/>
        <v>***</v>
      </c>
      <c r="G3198" s="1" t="str">
        <f t="shared" si="443"/>
        <v>***</v>
      </c>
      <c r="J3198" s="1" t="str">
        <f t="shared" si="444"/>
        <v>***</v>
      </c>
      <c r="P3198" s="1">
        <v>44</v>
      </c>
      <c r="Q3198" s="1">
        <f t="shared" si="449"/>
        <v>0.05</v>
      </c>
      <c r="T3198" s="4">
        <v>4357.1170000000002</v>
      </c>
      <c r="U3198" s="9">
        <f t="shared" si="445"/>
        <v>1</v>
      </c>
      <c r="V3198" s="4">
        <f t="shared" si="446"/>
        <v>99.025386363636372</v>
      </c>
      <c r="W3198" s="1" t="s">
        <v>21</v>
      </c>
      <c r="X3198" s="1">
        <v>5.92</v>
      </c>
      <c r="Y3198" s="4">
        <f t="shared" si="447"/>
        <v>4363.0370000000003</v>
      </c>
      <c r="Z3198" s="1" t="s">
        <v>42</v>
      </c>
      <c r="AA3198" s="1" t="s">
        <v>37</v>
      </c>
      <c r="AB3198" s="1" t="s">
        <v>24</v>
      </c>
      <c r="AC3198" s="1" t="s">
        <v>25</v>
      </c>
      <c r="AD3198" s="1" t="s">
        <v>19</v>
      </c>
      <c r="AE3198" s="2">
        <v>40366</v>
      </c>
    </row>
    <row r="3199" spans="1:31" x14ac:dyDescent="0.25">
      <c r="A3199">
        <f t="shared" si="448"/>
        <v>3198</v>
      </c>
      <c r="B3199" s="1">
        <v>46374</v>
      </c>
      <c r="C3199" s="2">
        <v>40366</v>
      </c>
      <c r="D3199" s="1" t="s">
        <v>20</v>
      </c>
      <c r="E3199" s="1" t="str">
        <f t="shared" si="441"/>
        <v>*</v>
      </c>
      <c r="F3199" s="1" t="str">
        <f t="shared" si="442"/>
        <v>**</v>
      </c>
      <c r="G3199" s="1" t="str">
        <f t="shared" si="443"/>
        <v>**</v>
      </c>
      <c r="J3199" s="1" t="str">
        <f t="shared" si="444"/>
        <v>**</v>
      </c>
      <c r="P3199" s="1">
        <v>7</v>
      </c>
      <c r="Q3199" s="1">
        <f t="shared" si="449"/>
        <v>0.01</v>
      </c>
      <c r="T3199" s="4">
        <v>1822.83</v>
      </c>
      <c r="U3199" s="9">
        <f t="shared" si="445"/>
        <v>1</v>
      </c>
      <c r="V3199" s="4">
        <f t="shared" si="446"/>
        <v>260.40428571428572</v>
      </c>
      <c r="W3199" s="1" t="s">
        <v>33</v>
      </c>
      <c r="X3199" s="1">
        <v>66.67</v>
      </c>
      <c r="Y3199" s="4">
        <f t="shared" si="447"/>
        <v>1889.5</v>
      </c>
      <c r="Z3199" s="1" t="s">
        <v>22</v>
      </c>
      <c r="AA3199" s="1" t="s">
        <v>23</v>
      </c>
      <c r="AB3199" s="1" t="s">
        <v>17</v>
      </c>
      <c r="AC3199" s="1" t="s">
        <v>52</v>
      </c>
      <c r="AD3199" s="1" t="s">
        <v>59</v>
      </c>
      <c r="AE3199" s="2">
        <v>40368</v>
      </c>
    </row>
    <row r="3200" spans="1:31" x14ac:dyDescent="0.25">
      <c r="A3200">
        <f t="shared" si="448"/>
        <v>3199</v>
      </c>
      <c r="B3200" s="1">
        <v>45763</v>
      </c>
      <c r="C3200" s="2">
        <v>40366</v>
      </c>
      <c r="D3200" s="1" t="s">
        <v>20</v>
      </c>
      <c r="E3200" s="1" t="str">
        <f t="shared" si="441"/>
        <v>*</v>
      </c>
      <c r="F3200" s="1" t="str">
        <f t="shared" si="442"/>
        <v>**</v>
      </c>
      <c r="G3200" s="1" t="str">
        <f t="shared" si="443"/>
        <v>**</v>
      </c>
      <c r="J3200" s="1" t="str">
        <f t="shared" si="444"/>
        <v>**</v>
      </c>
      <c r="P3200" s="1">
        <v>25</v>
      </c>
      <c r="Q3200" s="1">
        <f t="shared" si="449"/>
        <v>3.5000000000000003E-2</v>
      </c>
      <c r="T3200" s="4">
        <v>67.45</v>
      </c>
      <c r="U3200" s="9">
        <f t="shared" si="445"/>
        <v>0</v>
      </c>
      <c r="V3200" s="4">
        <f t="shared" si="446"/>
        <v>2.698</v>
      </c>
      <c r="W3200" s="1" t="s">
        <v>21</v>
      </c>
      <c r="X3200" s="1">
        <v>0.5</v>
      </c>
      <c r="Y3200" s="4">
        <f t="shared" si="447"/>
        <v>67.95</v>
      </c>
      <c r="Z3200" s="1" t="s">
        <v>15</v>
      </c>
      <c r="AA3200" s="1" t="s">
        <v>28</v>
      </c>
      <c r="AB3200" s="1" t="s">
        <v>29</v>
      </c>
      <c r="AC3200" s="1" t="s">
        <v>58</v>
      </c>
      <c r="AD3200" s="1" t="s">
        <v>19</v>
      </c>
      <c r="AE3200" s="2">
        <v>40367</v>
      </c>
    </row>
    <row r="3201" spans="1:31" x14ac:dyDescent="0.25">
      <c r="A3201">
        <f t="shared" si="448"/>
        <v>3200</v>
      </c>
      <c r="B3201" s="1">
        <v>21539</v>
      </c>
      <c r="C3201" s="2">
        <v>40368</v>
      </c>
      <c r="D3201" s="1" t="s">
        <v>36</v>
      </c>
      <c r="E3201" s="1" t="str">
        <f t="shared" si="441"/>
        <v>*</v>
      </c>
      <c r="F3201" s="1" t="str">
        <f t="shared" si="442"/>
        <v>*</v>
      </c>
      <c r="G3201" s="1" t="str">
        <f t="shared" si="443"/>
        <v>*</v>
      </c>
      <c r="J3201" s="1" t="str">
        <f t="shared" si="444"/>
        <v>*</v>
      </c>
      <c r="P3201" s="1">
        <v>39</v>
      </c>
      <c r="Q3201" s="1">
        <f t="shared" si="449"/>
        <v>0.04</v>
      </c>
      <c r="T3201" s="4">
        <v>2339.84</v>
      </c>
      <c r="U3201" s="9">
        <f t="shared" si="445"/>
        <v>1</v>
      </c>
      <c r="V3201" s="4">
        <f t="shared" si="446"/>
        <v>59.99589743589744</v>
      </c>
      <c r="W3201" s="1" t="s">
        <v>21</v>
      </c>
      <c r="X3201" s="1">
        <v>69</v>
      </c>
      <c r="Y3201" s="4">
        <f t="shared" si="447"/>
        <v>2408.84</v>
      </c>
      <c r="Z3201" s="1" t="s">
        <v>42</v>
      </c>
      <c r="AA3201" s="1" t="s">
        <v>16</v>
      </c>
      <c r="AB3201" s="1" t="s">
        <v>17</v>
      </c>
      <c r="AC3201" s="1" t="s">
        <v>52</v>
      </c>
      <c r="AD3201" s="1" t="s">
        <v>48</v>
      </c>
      <c r="AE3201" s="2">
        <v>40368</v>
      </c>
    </row>
    <row r="3202" spans="1:31" x14ac:dyDescent="0.25">
      <c r="A3202">
        <f t="shared" si="448"/>
        <v>3201</v>
      </c>
      <c r="B3202" s="1">
        <v>15202</v>
      </c>
      <c r="C3202" s="2">
        <v>40368</v>
      </c>
      <c r="D3202" s="1" t="s">
        <v>20</v>
      </c>
      <c r="E3202" s="1" t="str">
        <f t="shared" si="441"/>
        <v>*</v>
      </c>
      <c r="F3202" s="1" t="str">
        <f t="shared" si="442"/>
        <v>**</v>
      </c>
      <c r="G3202" s="1" t="str">
        <f t="shared" si="443"/>
        <v>**</v>
      </c>
      <c r="J3202" s="1" t="str">
        <f t="shared" si="444"/>
        <v>**</v>
      </c>
      <c r="P3202" s="1">
        <v>36</v>
      </c>
      <c r="Q3202" s="1">
        <f t="shared" si="449"/>
        <v>0.04</v>
      </c>
      <c r="T3202" s="4">
        <v>1340.93</v>
      </c>
      <c r="U3202" s="9">
        <f t="shared" si="445"/>
        <v>1</v>
      </c>
      <c r="V3202" s="4">
        <f t="shared" si="446"/>
        <v>37.24805555555556</v>
      </c>
      <c r="W3202" s="1" t="s">
        <v>14</v>
      </c>
      <c r="X3202" s="1">
        <v>9.1999999999999993</v>
      </c>
      <c r="Y3202" s="4">
        <f t="shared" si="447"/>
        <v>1350.13</v>
      </c>
      <c r="Z3202" s="1" t="s">
        <v>42</v>
      </c>
      <c r="AA3202" s="1" t="s">
        <v>16</v>
      </c>
      <c r="AB3202" s="1" t="s">
        <v>17</v>
      </c>
      <c r="AC3202" s="1" t="s">
        <v>18</v>
      </c>
      <c r="AD3202" s="1" t="s">
        <v>31</v>
      </c>
      <c r="AE3202" s="2">
        <v>40370</v>
      </c>
    </row>
    <row r="3203" spans="1:31" x14ac:dyDescent="0.25">
      <c r="A3203">
        <f t="shared" si="448"/>
        <v>3202</v>
      </c>
      <c r="B3203" s="1">
        <v>21539</v>
      </c>
      <c r="C3203" s="2">
        <v>40368</v>
      </c>
      <c r="D3203" s="1" t="s">
        <v>36</v>
      </c>
      <c r="E3203" s="1" t="str">
        <f t="shared" ref="E3203:E3266" si="450">IF(D3203="Critical","***","*")</f>
        <v>*</v>
      </c>
      <c r="F3203" s="1" t="str">
        <f t="shared" ref="F3203:F3266" si="451">IF(D3203="Critical","***",IF(D3203="High","**","*"))</f>
        <v>*</v>
      </c>
      <c r="G3203" s="1" t="str">
        <f t="shared" ref="G3203:G3266" si="452">VLOOKUP(D3203,$H$6:$I$10,2,FALSE)</f>
        <v>*</v>
      </c>
      <c r="J3203" s="1" t="str">
        <f t="shared" ref="J3203:J3266" si="453">HLOOKUP(D3203,$K$5:$O$6,2,FALSE)</f>
        <v>*</v>
      </c>
      <c r="P3203" s="1">
        <v>18</v>
      </c>
      <c r="Q3203" s="1">
        <f t="shared" si="449"/>
        <v>0.02</v>
      </c>
      <c r="T3203" s="4">
        <v>388.13</v>
      </c>
      <c r="U3203" s="9">
        <f t="shared" ref="U3203:U3266" si="454">IF(T3203&gt;1000,1,0)</f>
        <v>0</v>
      </c>
      <c r="V3203" s="4">
        <f t="shared" ref="V3203:V3266" si="455">T3203/P3203</f>
        <v>21.562777777777779</v>
      </c>
      <c r="W3203" s="1" t="s">
        <v>21</v>
      </c>
      <c r="X3203" s="1">
        <v>8.32</v>
      </c>
      <c r="Y3203" s="4">
        <f t="shared" ref="Y3203:Y3266" si="456">X3203+T3203</f>
        <v>396.45</v>
      </c>
      <c r="Z3203" s="1" t="s">
        <v>42</v>
      </c>
      <c r="AA3203" s="1" t="s">
        <v>16</v>
      </c>
      <c r="AB3203" s="1" t="s">
        <v>29</v>
      </c>
      <c r="AC3203" s="1" t="s">
        <v>40</v>
      </c>
      <c r="AD3203" s="1" t="s">
        <v>31</v>
      </c>
      <c r="AE3203" s="2">
        <v>40369</v>
      </c>
    </row>
    <row r="3204" spans="1:31" x14ac:dyDescent="0.25">
      <c r="A3204">
        <f t="shared" ref="A3204:A3267" si="457">A3203+1</f>
        <v>3203</v>
      </c>
      <c r="B3204" s="1">
        <v>59750</v>
      </c>
      <c r="C3204" s="2">
        <v>40368</v>
      </c>
      <c r="D3204" s="1" t="s">
        <v>13</v>
      </c>
      <c r="E3204" s="1" t="str">
        <f t="shared" si="450"/>
        <v>*</v>
      </c>
      <c r="F3204" s="1" t="str">
        <f t="shared" si="451"/>
        <v>*</v>
      </c>
      <c r="G3204" s="1" t="str">
        <f t="shared" si="452"/>
        <v>*</v>
      </c>
      <c r="J3204" s="1" t="str">
        <f t="shared" si="453"/>
        <v>*</v>
      </c>
      <c r="P3204" s="1">
        <v>34</v>
      </c>
      <c r="Q3204" s="1">
        <f t="shared" ref="Q3204:Q3267" si="458">VLOOKUP(P3204,$R$5:$S$10,2,TRUE)</f>
        <v>0.04</v>
      </c>
      <c r="T3204" s="4">
        <v>223.59</v>
      </c>
      <c r="U3204" s="9">
        <f t="shared" si="454"/>
        <v>0</v>
      </c>
      <c r="V3204" s="4">
        <f t="shared" si="455"/>
        <v>6.5761764705882353</v>
      </c>
      <c r="W3204" s="1" t="s">
        <v>21</v>
      </c>
      <c r="X3204" s="1">
        <v>5.74</v>
      </c>
      <c r="Y3204" s="4">
        <f t="shared" si="456"/>
        <v>229.33</v>
      </c>
      <c r="Z3204" s="1" t="s">
        <v>15</v>
      </c>
      <c r="AA3204" s="1" t="s">
        <v>28</v>
      </c>
      <c r="AB3204" s="1" t="s">
        <v>29</v>
      </c>
      <c r="AC3204" s="1" t="s">
        <v>40</v>
      </c>
      <c r="AD3204" s="1" t="s">
        <v>19</v>
      </c>
      <c r="AE3204" s="2">
        <v>40372</v>
      </c>
    </row>
    <row r="3205" spans="1:31" x14ac:dyDescent="0.25">
      <c r="A3205">
        <f t="shared" si="457"/>
        <v>3204</v>
      </c>
      <c r="B3205" s="1">
        <v>48839</v>
      </c>
      <c r="C3205" s="2">
        <v>40369</v>
      </c>
      <c r="D3205" s="1" t="s">
        <v>32</v>
      </c>
      <c r="E3205" s="1" t="str">
        <f t="shared" si="450"/>
        <v>***</v>
      </c>
      <c r="F3205" s="1" t="str">
        <f t="shared" si="451"/>
        <v>***</v>
      </c>
      <c r="G3205" s="1" t="str">
        <f t="shared" si="452"/>
        <v>***</v>
      </c>
      <c r="J3205" s="1" t="str">
        <f t="shared" si="453"/>
        <v>***</v>
      </c>
      <c r="P3205" s="1">
        <v>1</v>
      </c>
      <c r="Q3205" s="1">
        <f t="shared" si="458"/>
        <v>0.01</v>
      </c>
      <c r="T3205" s="4">
        <v>97.13</v>
      </c>
      <c r="U3205" s="9">
        <f t="shared" si="454"/>
        <v>0</v>
      </c>
      <c r="V3205" s="4">
        <f t="shared" si="455"/>
        <v>97.13</v>
      </c>
      <c r="W3205" s="1" t="s">
        <v>21</v>
      </c>
      <c r="X3205" s="1">
        <v>0.49</v>
      </c>
      <c r="Y3205" s="4">
        <f t="shared" si="456"/>
        <v>97.61999999999999</v>
      </c>
      <c r="Z3205" s="1" t="s">
        <v>39</v>
      </c>
      <c r="AA3205" s="1" t="s">
        <v>28</v>
      </c>
      <c r="AB3205" s="1" t="s">
        <v>29</v>
      </c>
      <c r="AC3205" s="1" t="s">
        <v>58</v>
      </c>
      <c r="AD3205" s="1" t="s">
        <v>19</v>
      </c>
      <c r="AE3205" s="2">
        <v>40371</v>
      </c>
    </row>
    <row r="3206" spans="1:31" x14ac:dyDescent="0.25">
      <c r="A3206">
        <f t="shared" si="457"/>
        <v>3205</v>
      </c>
      <c r="B3206" s="1">
        <v>47712</v>
      </c>
      <c r="C3206" s="2">
        <v>40372</v>
      </c>
      <c r="D3206" s="1" t="s">
        <v>13</v>
      </c>
      <c r="E3206" s="1" t="str">
        <f t="shared" si="450"/>
        <v>*</v>
      </c>
      <c r="F3206" s="1" t="str">
        <f t="shared" si="451"/>
        <v>*</v>
      </c>
      <c r="G3206" s="1" t="str">
        <f t="shared" si="452"/>
        <v>*</v>
      </c>
      <c r="J3206" s="1" t="str">
        <f t="shared" si="453"/>
        <v>*</v>
      </c>
      <c r="P3206" s="1">
        <v>50</v>
      </c>
      <c r="Q3206" s="1">
        <f t="shared" si="458"/>
        <v>0.06</v>
      </c>
      <c r="T3206" s="4">
        <v>274.04000000000002</v>
      </c>
      <c r="U3206" s="9">
        <f t="shared" si="454"/>
        <v>0</v>
      </c>
      <c r="V3206" s="4">
        <f t="shared" si="455"/>
        <v>5.4808000000000003</v>
      </c>
      <c r="W3206" s="1" t="s">
        <v>14</v>
      </c>
      <c r="X3206" s="1">
        <v>7.57</v>
      </c>
      <c r="Y3206" s="4">
        <f t="shared" si="456"/>
        <v>281.61</v>
      </c>
      <c r="Z3206" s="1" t="s">
        <v>44</v>
      </c>
      <c r="AA3206" s="1" t="s">
        <v>37</v>
      </c>
      <c r="AB3206" s="1" t="s">
        <v>29</v>
      </c>
      <c r="AC3206" s="1" t="s">
        <v>43</v>
      </c>
      <c r="AD3206" s="1" t="s">
        <v>19</v>
      </c>
      <c r="AE3206" s="2">
        <v>40377</v>
      </c>
    </row>
    <row r="3207" spans="1:31" x14ac:dyDescent="0.25">
      <c r="A3207">
        <f t="shared" si="457"/>
        <v>3206</v>
      </c>
      <c r="B3207" s="1">
        <v>39235</v>
      </c>
      <c r="C3207" s="2">
        <v>40373</v>
      </c>
      <c r="D3207" s="1" t="s">
        <v>36</v>
      </c>
      <c r="E3207" s="1" t="str">
        <f t="shared" si="450"/>
        <v>*</v>
      </c>
      <c r="F3207" s="1" t="str">
        <f t="shared" si="451"/>
        <v>*</v>
      </c>
      <c r="G3207" s="1" t="str">
        <f t="shared" si="452"/>
        <v>*</v>
      </c>
      <c r="J3207" s="1" t="str">
        <f t="shared" si="453"/>
        <v>*</v>
      </c>
      <c r="P3207" s="1">
        <v>34</v>
      </c>
      <c r="Q3207" s="1">
        <f t="shared" si="458"/>
        <v>0.04</v>
      </c>
      <c r="T3207" s="4">
        <v>801.98</v>
      </c>
      <c r="U3207" s="9">
        <f t="shared" si="454"/>
        <v>0</v>
      </c>
      <c r="V3207" s="4">
        <f t="shared" si="455"/>
        <v>23.587647058823531</v>
      </c>
      <c r="W3207" s="1" t="s">
        <v>21</v>
      </c>
      <c r="X3207" s="1">
        <v>13.99</v>
      </c>
      <c r="Y3207" s="4">
        <f t="shared" si="456"/>
        <v>815.97</v>
      </c>
      <c r="Z3207" s="1" t="s">
        <v>15</v>
      </c>
      <c r="AA3207" s="1" t="s">
        <v>28</v>
      </c>
      <c r="AB3207" s="1" t="s">
        <v>29</v>
      </c>
      <c r="AC3207" s="1" t="s">
        <v>63</v>
      </c>
      <c r="AD3207" s="1" t="s">
        <v>26</v>
      </c>
      <c r="AE3207" s="2">
        <v>40375</v>
      </c>
    </row>
    <row r="3208" spans="1:31" x14ac:dyDescent="0.25">
      <c r="A3208">
        <f t="shared" si="457"/>
        <v>3207</v>
      </c>
      <c r="B3208" s="1">
        <v>2438</v>
      </c>
      <c r="C3208" s="2">
        <v>40373</v>
      </c>
      <c r="D3208" s="1" t="s">
        <v>20</v>
      </c>
      <c r="E3208" s="1" t="str">
        <f t="shared" si="450"/>
        <v>*</v>
      </c>
      <c r="F3208" s="1" t="str">
        <f t="shared" si="451"/>
        <v>**</v>
      </c>
      <c r="G3208" s="1" t="str">
        <f t="shared" si="452"/>
        <v>**</v>
      </c>
      <c r="J3208" s="1" t="str">
        <f t="shared" si="453"/>
        <v>**</v>
      </c>
      <c r="P3208" s="1">
        <v>23</v>
      </c>
      <c r="Q3208" s="1">
        <f t="shared" si="458"/>
        <v>3.5000000000000003E-2</v>
      </c>
      <c r="T3208" s="4">
        <v>717.46799999999996</v>
      </c>
      <c r="U3208" s="9">
        <f t="shared" si="454"/>
        <v>0</v>
      </c>
      <c r="V3208" s="4">
        <f t="shared" si="455"/>
        <v>31.194260869565216</v>
      </c>
      <c r="W3208" s="1" t="s">
        <v>21</v>
      </c>
      <c r="X3208" s="1">
        <v>0.99</v>
      </c>
      <c r="Y3208" s="4">
        <f t="shared" si="456"/>
        <v>718.45799999999997</v>
      </c>
      <c r="Z3208" s="1" t="s">
        <v>15</v>
      </c>
      <c r="AA3208" s="1" t="s">
        <v>28</v>
      </c>
      <c r="AB3208" s="1" t="s">
        <v>24</v>
      </c>
      <c r="AC3208" s="1" t="s">
        <v>25</v>
      </c>
      <c r="AD3208" s="1" t="s">
        <v>41</v>
      </c>
      <c r="AE3208" s="2">
        <v>40375</v>
      </c>
    </row>
    <row r="3209" spans="1:31" x14ac:dyDescent="0.25">
      <c r="A3209">
        <f t="shared" si="457"/>
        <v>3208</v>
      </c>
      <c r="B3209" s="1">
        <v>30947</v>
      </c>
      <c r="C3209" s="2">
        <v>40373</v>
      </c>
      <c r="D3209" s="1" t="s">
        <v>13</v>
      </c>
      <c r="E3209" s="1" t="str">
        <f t="shared" si="450"/>
        <v>*</v>
      </c>
      <c r="F3209" s="1" t="str">
        <f t="shared" si="451"/>
        <v>*</v>
      </c>
      <c r="G3209" s="1" t="str">
        <f t="shared" si="452"/>
        <v>*</v>
      </c>
      <c r="J3209" s="1" t="str">
        <f t="shared" si="453"/>
        <v>*</v>
      </c>
      <c r="P3209" s="1">
        <v>17</v>
      </c>
      <c r="Q3209" s="1">
        <f t="shared" si="458"/>
        <v>0.02</v>
      </c>
      <c r="T3209" s="4">
        <v>691.59</v>
      </c>
      <c r="U3209" s="9">
        <f t="shared" si="454"/>
        <v>0</v>
      </c>
      <c r="V3209" s="4">
        <f t="shared" si="455"/>
        <v>40.681764705882358</v>
      </c>
      <c r="W3209" s="1" t="s">
        <v>21</v>
      </c>
      <c r="X3209" s="1">
        <v>2.99</v>
      </c>
      <c r="Y3209" s="4">
        <f t="shared" si="456"/>
        <v>694.58</v>
      </c>
      <c r="Z3209" s="1" t="s">
        <v>39</v>
      </c>
      <c r="AA3209" s="1" t="s">
        <v>28</v>
      </c>
      <c r="AB3209" s="1" t="s">
        <v>29</v>
      </c>
      <c r="AC3209" s="1" t="s">
        <v>43</v>
      </c>
      <c r="AD3209" s="1" t="s">
        <v>19</v>
      </c>
      <c r="AE3209" s="2">
        <v>40377</v>
      </c>
    </row>
    <row r="3210" spans="1:31" x14ac:dyDescent="0.25">
      <c r="A3210">
        <f t="shared" si="457"/>
        <v>3209</v>
      </c>
      <c r="B3210" s="1">
        <v>37920</v>
      </c>
      <c r="C3210" s="2">
        <v>40373</v>
      </c>
      <c r="D3210" s="1" t="s">
        <v>32</v>
      </c>
      <c r="E3210" s="1" t="str">
        <f t="shared" si="450"/>
        <v>***</v>
      </c>
      <c r="F3210" s="1" t="str">
        <f t="shared" si="451"/>
        <v>***</v>
      </c>
      <c r="G3210" s="1" t="str">
        <f t="shared" si="452"/>
        <v>***</v>
      </c>
      <c r="J3210" s="1" t="str">
        <f t="shared" si="453"/>
        <v>***</v>
      </c>
      <c r="P3210" s="1">
        <v>48</v>
      </c>
      <c r="Q3210" s="1">
        <f t="shared" si="458"/>
        <v>0.05</v>
      </c>
      <c r="T3210" s="4">
        <v>414.42</v>
      </c>
      <c r="U3210" s="9">
        <f t="shared" si="454"/>
        <v>0</v>
      </c>
      <c r="V3210" s="4">
        <f t="shared" si="455"/>
        <v>8.6337500000000009</v>
      </c>
      <c r="W3210" s="1" t="s">
        <v>21</v>
      </c>
      <c r="X3210" s="1">
        <v>8.99</v>
      </c>
      <c r="Y3210" s="4">
        <f t="shared" si="456"/>
        <v>423.41</v>
      </c>
      <c r="Z3210" s="1" t="s">
        <v>22</v>
      </c>
      <c r="AA3210" s="1" t="s">
        <v>28</v>
      </c>
      <c r="AB3210" s="1" t="s">
        <v>24</v>
      </c>
      <c r="AC3210" s="1" t="s">
        <v>38</v>
      </c>
      <c r="AD3210" s="1" t="s">
        <v>41</v>
      </c>
      <c r="AE3210" s="2">
        <v>40375</v>
      </c>
    </row>
    <row r="3211" spans="1:31" x14ac:dyDescent="0.25">
      <c r="A3211">
        <f t="shared" si="457"/>
        <v>3210</v>
      </c>
      <c r="B3211" s="1">
        <v>30947</v>
      </c>
      <c r="C3211" s="2">
        <v>40373</v>
      </c>
      <c r="D3211" s="1" t="s">
        <v>13</v>
      </c>
      <c r="E3211" s="1" t="str">
        <f t="shared" si="450"/>
        <v>*</v>
      </c>
      <c r="F3211" s="1" t="str">
        <f t="shared" si="451"/>
        <v>*</v>
      </c>
      <c r="G3211" s="1" t="str">
        <f t="shared" si="452"/>
        <v>*</v>
      </c>
      <c r="J3211" s="1" t="str">
        <f t="shared" si="453"/>
        <v>*</v>
      </c>
      <c r="P3211" s="1">
        <v>45</v>
      </c>
      <c r="Q3211" s="1">
        <f t="shared" si="458"/>
        <v>0.05</v>
      </c>
      <c r="T3211" s="4">
        <v>345.2</v>
      </c>
      <c r="U3211" s="9">
        <f t="shared" si="454"/>
        <v>0</v>
      </c>
      <c r="V3211" s="4">
        <f t="shared" si="455"/>
        <v>7.6711111111111112</v>
      </c>
      <c r="W3211" s="1" t="s">
        <v>21</v>
      </c>
      <c r="X3211" s="1">
        <v>0.49</v>
      </c>
      <c r="Y3211" s="4">
        <f t="shared" si="456"/>
        <v>345.69</v>
      </c>
      <c r="Z3211" s="1" t="s">
        <v>39</v>
      </c>
      <c r="AA3211" s="1" t="s">
        <v>28</v>
      </c>
      <c r="AB3211" s="1" t="s">
        <v>29</v>
      </c>
      <c r="AC3211" s="1" t="s">
        <v>58</v>
      </c>
      <c r="AD3211" s="1" t="s">
        <v>19</v>
      </c>
      <c r="AE3211" s="2">
        <v>40377</v>
      </c>
    </row>
    <row r="3212" spans="1:31" x14ac:dyDescent="0.25">
      <c r="A3212">
        <f t="shared" si="457"/>
        <v>3211</v>
      </c>
      <c r="B3212" s="1">
        <v>2438</v>
      </c>
      <c r="C3212" s="2">
        <v>40373</v>
      </c>
      <c r="D3212" s="1" t="s">
        <v>20</v>
      </c>
      <c r="E3212" s="1" t="str">
        <f t="shared" si="450"/>
        <v>*</v>
      </c>
      <c r="F3212" s="1" t="str">
        <f t="shared" si="451"/>
        <v>**</v>
      </c>
      <c r="G3212" s="1" t="str">
        <f t="shared" si="452"/>
        <v>**</v>
      </c>
      <c r="J3212" s="1" t="str">
        <f t="shared" si="453"/>
        <v>**</v>
      </c>
      <c r="P3212" s="1">
        <v>20</v>
      </c>
      <c r="Q3212" s="1">
        <f t="shared" si="458"/>
        <v>3.5000000000000003E-2</v>
      </c>
      <c r="T3212" s="4">
        <v>278.68</v>
      </c>
      <c r="U3212" s="9">
        <f t="shared" si="454"/>
        <v>0</v>
      </c>
      <c r="V3212" s="4">
        <f t="shared" si="455"/>
        <v>13.934000000000001</v>
      </c>
      <c r="W3212" s="1" t="s">
        <v>21</v>
      </c>
      <c r="X3212" s="1">
        <v>6.46</v>
      </c>
      <c r="Y3212" s="4">
        <f t="shared" si="456"/>
        <v>285.14</v>
      </c>
      <c r="Z3212" s="1" t="s">
        <v>15</v>
      </c>
      <c r="AA3212" s="1" t="s">
        <v>28</v>
      </c>
      <c r="AB3212" s="1" t="s">
        <v>29</v>
      </c>
      <c r="AC3212" s="1" t="s">
        <v>43</v>
      </c>
      <c r="AD3212" s="1" t="s">
        <v>19</v>
      </c>
      <c r="AE3212" s="2">
        <v>40376</v>
      </c>
    </row>
    <row r="3213" spans="1:31" x14ac:dyDescent="0.25">
      <c r="A3213">
        <f t="shared" si="457"/>
        <v>3212</v>
      </c>
      <c r="B3213" s="1">
        <v>17255</v>
      </c>
      <c r="C3213" s="2">
        <v>40373</v>
      </c>
      <c r="D3213" s="1" t="s">
        <v>27</v>
      </c>
      <c r="E3213" s="1" t="str">
        <f t="shared" si="450"/>
        <v>*</v>
      </c>
      <c r="F3213" s="1" t="str">
        <f t="shared" si="451"/>
        <v>*</v>
      </c>
      <c r="G3213" s="1" t="str">
        <f t="shared" si="452"/>
        <v>*</v>
      </c>
      <c r="J3213" s="1" t="str">
        <f t="shared" si="453"/>
        <v>*</v>
      </c>
      <c r="P3213" s="1">
        <v>17</v>
      </c>
      <c r="Q3213" s="1">
        <f t="shared" si="458"/>
        <v>0.02</v>
      </c>
      <c r="T3213" s="4">
        <v>158.19</v>
      </c>
      <c r="U3213" s="9">
        <f t="shared" si="454"/>
        <v>0</v>
      </c>
      <c r="V3213" s="4">
        <f t="shared" si="455"/>
        <v>9.3052941176470583</v>
      </c>
      <c r="W3213" s="1" t="s">
        <v>21</v>
      </c>
      <c r="X3213" s="1">
        <v>7.28</v>
      </c>
      <c r="Y3213" s="4">
        <f t="shared" si="456"/>
        <v>165.47</v>
      </c>
      <c r="Z3213" s="1" t="s">
        <v>44</v>
      </c>
      <c r="AA3213" s="1" t="s">
        <v>37</v>
      </c>
      <c r="AB3213" s="1" t="s">
        <v>29</v>
      </c>
      <c r="AC3213" s="1" t="s">
        <v>55</v>
      </c>
      <c r="AD3213" s="1" t="s">
        <v>19</v>
      </c>
      <c r="AE3213" s="2">
        <v>40374</v>
      </c>
    </row>
    <row r="3214" spans="1:31" x14ac:dyDescent="0.25">
      <c r="A3214">
        <f t="shared" si="457"/>
        <v>3213</v>
      </c>
      <c r="B3214" s="1">
        <v>294</v>
      </c>
      <c r="C3214" s="2">
        <v>40374</v>
      </c>
      <c r="D3214" s="1" t="s">
        <v>36</v>
      </c>
      <c r="E3214" s="1" t="str">
        <f t="shared" si="450"/>
        <v>*</v>
      </c>
      <c r="F3214" s="1" t="str">
        <f t="shared" si="451"/>
        <v>*</v>
      </c>
      <c r="G3214" s="1" t="str">
        <f t="shared" si="452"/>
        <v>*</v>
      </c>
      <c r="J3214" s="1" t="str">
        <f t="shared" si="453"/>
        <v>*</v>
      </c>
      <c r="P3214" s="1">
        <v>35</v>
      </c>
      <c r="Q3214" s="1">
        <f t="shared" si="458"/>
        <v>0.04</v>
      </c>
      <c r="T3214" s="4">
        <v>6375.28</v>
      </c>
      <c r="U3214" s="9">
        <f t="shared" si="454"/>
        <v>1</v>
      </c>
      <c r="V3214" s="4">
        <f t="shared" si="455"/>
        <v>182.15085714285715</v>
      </c>
      <c r="W3214" s="1" t="s">
        <v>21</v>
      </c>
      <c r="X3214" s="1">
        <v>19.989999999999998</v>
      </c>
      <c r="Y3214" s="4">
        <f t="shared" si="456"/>
        <v>6395.2699999999995</v>
      </c>
      <c r="Z3214" s="1" t="s">
        <v>15</v>
      </c>
      <c r="AA3214" s="1" t="s">
        <v>37</v>
      </c>
      <c r="AB3214" s="1" t="s">
        <v>29</v>
      </c>
      <c r="AC3214" s="1" t="s">
        <v>55</v>
      </c>
      <c r="AD3214" s="1" t="s">
        <v>19</v>
      </c>
      <c r="AE3214" s="2">
        <v>40375</v>
      </c>
    </row>
    <row r="3215" spans="1:31" x14ac:dyDescent="0.25">
      <c r="A3215">
        <f t="shared" si="457"/>
        <v>3214</v>
      </c>
      <c r="B3215" s="1">
        <v>40833</v>
      </c>
      <c r="C3215" s="2">
        <v>40374</v>
      </c>
      <c r="D3215" s="1" t="s">
        <v>13</v>
      </c>
      <c r="E3215" s="1" t="str">
        <f t="shared" si="450"/>
        <v>*</v>
      </c>
      <c r="F3215" s="1" t="str">
        <f t="shared" si="451"/>
        <v>*</v>
      </c>
      <c r="G3215" s="1" t="str">
        <f t="shared" si="452"/>
        <v>*</v>
      </c>
      <c r="J3215" s="1" t="str">
        <f t="shared" si="453"/>
        <v>*</v>
      </c>
      <c r="P3215" s="1">
        <v>48</v>
      </c>
      <c r="Q3215" s="1">
        <f t="shared" si="458"/>
        <v>0.05</v>
      </c>
      <c r="T3215" s="4">
        <v>2688.0825</v>
      </c>
      <c r="U3215" s="9">
        <f t="shared" si="454"/>
        <v>1</v>
      </c>
      <c r="V3215" s="4">
        <f t="shared" si="455"/>
        <v>56.001718750000002</v>
      </c>
      <c r="W3215" s="1" t="s">
        <v>21</v>
      </c>
      <c r="X3215" s="1">
        <v>2.5</v>
      </c>
      <c r="Y3215" s="4">
        <f t="shared" si="456"/>
        <v>2690.5825</v>
      </c>
      <c r="Z3215" s="1" t="s">
        <v>44</v>
      </c>
      <c r="AA3215" s="1" t="s">
        <v>37</v>
      </c>
      <c r="AB3215" s="1" t="s">
        <v>24</v>
      </c>
      <c r="AC3215" s="1" t="s">
        <v>25</v>
      </c>
      <c r="AD3215" s="1" t="s">
        <v>19</v>
      </c>
      <c r="AE3215" s="2">
        <v>40383</v>
      </c>
    </row>
    <row r="3216" spans="1:31" x14ac:dyDescent="0.25">
      <c r="A3216">
        <f t="shared" si="457"/>
        <v>3215</v>
      </c>
      <c r="B3216" s="1">
        <v>26368</v>
      </c>
      <c r="C3216" s="2">
        <v>40374</v>
      </c>
      <c r="D3216" s="1" t="s">
        <v>36</v>
      </c>
      <c r="E3216" s="1" t="str">
        <f t="shared" si="450"/>
        <v>*</v>
      </c>
      <c r="F3216" s="1" t="str">
        <f t="shared" si="451"/>
        <v>*</v>
      </c>
      <c r="G3216" s="1" t="str">
        <f t="shared" si="452"/>
        <v>*</v>
      </c>
      <c r="J3216" s="1" t="str">
        <f t="shared" si="453"/>
        <v>*</v>
      </c>
      <c r="P3216" s="1">
        <v>25</v>
      </c>
      <c r="Q3216" s="1">
        <f t="shared" si="458"/>
        <v>3.5000000000000003E-2</v>
      </c>
      <c r="T3216" s="4">
        <v>1809.0125</v>
      </c>
      <c r="U3216" s="9">
        <f t="shared" si="454"/>
        <v>1</v>
      </c>
      <c r="V3216" s="4">
        <f t="shared" si="455"/>
        <v>72.360500000000002</v>
      </c>
      <c r="W3216" s="1" t="s">
        <v>21</v>
      </c>
      <c r="X3216" s="1">
        <v>2.5</v>
      </c>
      <c r="Y3216" s="4">
        <f t="shared" si="456"/>
        <v>1811.5125</v>
      </c>
      <c r="Z3216" s="1" t="s">
        <v>15</v>
      </c>
      <c r="AA3216" s="1" t="s">
        <v>28</v>
      </c>
      <c r="AB3216" s="1" t="s">
        <v>24</v>
      </c>
      <c r="AC3216" s="1" t="s">
        <v>25</v>
      </c>
      <c r="AD3216" s="1" t="s">
        <v>19</v>
      </c>
      <c r="AE3216" s="2">
        <v>40376</v>
      </c>
    </row>
    <row r="3217" spans="1:31" x14ac:dyDescent="0.25">
      <c r="A3217">
        <f t="shared" si="457"/>
        <v>3216</v>
      </c>
      <c r="B3217" s="1">
        <v>38405</v>
      </c>
      <c r="C3217" s="2">
        <v>40374</v>
      </c>
      <c r="D3217" s="1" t="s">
        <v>36</v>
      </c>
      <c r="E3217" s="1" t="str">
        <f t="shared" si="450"/>
        <v>*</v>
      </c>
      <c r="F3217" s="1" t="str">
        <f t="shared" si="451"/>
        <v>*</v>
      </c>
      <c r="G3217" s="1" t="str">
        <f t="shared" si="452"/>
        <v>*</v>
      </c>
      <c r="J3217" s="1" t="str">
        <f t="shared" si="453"/>
        <v>*</v>
      </c>
      <c r="P3217" s="1">
        <v>29</v>
      </c>
      <c r="Q3217" s="1">
        <f t="shared" si="458"/>
        <v>3.5000000000000003E-2</v>
      </c>
      <c r="T3217" s="4">
        <v>208.04</v>
      </c>
      <c r="U3217" s="9">
        <f t="shared" si="454"/>
        <v>0</v>
      </c>
      <c r="V3217" s="4">
        <f t="shared" si="455"/>
        <v>7.1737931034482756</v>
      </c>
      <c r="W3217" s="1" t="s">
        <v>21</v>
      </c>
      <c r="X3217" s="1">
        <v>4</v>
      </c>
      <c r="Y3217" s="4">
        <f t="shared" si="456"/>
        <v>212.04</v>
      </c>
      <c r="Z3217" s="1" t="s">
        <v>22</v>
      </c>
      <c r="AA3217" s="1" t="s">
        <v>23</v>
      </c>
      <c r="AB3217" s="1" t="s">
        <v>17</v>
      </c>
      <c r="AC3217" s="1" t="s">
        <v>18</v>
      </c>
      <c r="AD3217" s="1" t="s">
        <v>31</v>
      </c>
      <c r="AE3217" s="2">
        <v>40377</v>
      </c>
    </row>
    <row r="3218" spans="1:31" x14ac:dyDescent="0.25">
      <c r="A3218">
        <f t="shared" si="457"/>
        <v>3217</v>
      </c>
      <c r="B3218" s="1">
        <v>24069</v>
      </c>
      <c r="C3218" s="2">
        <v>40375</v>
      </c>
      <c r="D3218" s="1" t="s">
        <v>13</v>
      </c>
      <c r="E3218" s="1" t="str">
        <f t="shared" si="450"/>
        <v>*</v>
      </c>
      <c r="F3218" s="1" t="str">
        <f t="shared" si="451"/>
        <v>*</v>
      </c>
      <c r="G3218" s="1" t="str">
        <f t="shared" si="452"/>
        <v>*</v>
      </c>
      <c r="J3218" s="1" t="str">
        <f t="shared" si="453"/>
        <v>*</v>
      </c>
      <c r="P3218" s="1">
        <v>21</v>
      </c>
      <c r="Q3218" s="1">
        <f t="shared" si="458"/>
        <v>3.5000000000000003E-2</v>
      </c>
      <c r="T3218" s="4">
        <v>7981.2</v>
      </c>
      <c r="U3218" s="9">
        <f t="shared" si="454"/>
        <v>1</v>
      </c>
      <c r="V3218" s="4">
        <f t="shared" si="455"/>
        <v>380.05714285714282</v>
      </c>
      <c r="W3218" s="1" t="s">
        <v>33</v>
      </c>
      <c r="X3218" s="1">
        <v>85.63</v>
      </c>
      <c r="Y3218" s="4">
        <f t="shared" si="456"/>
        <v>8066.83</v>
      </c>
      <c r="Z3218" s="1" t="s">
        <v>44</v>
      </c>
      <c r="AA3218" s="1" t="s">
        <v>37</v>
      </c>
      <c r="AB3218" s="1" t="s">
        <v>17</v>
      </c>
      <c r="AC3218" s="1" t="s">
        <v>52</v>
      </c>
      <c r="AD3218" s="1" t="s">
        <v>59</v>
      </c>
      <c r="AE3218" s="2">
        <v>40382</v>
      </c>
    </row>
    <row r="3219" spans="1:31" x14ac:dyDescent="0.25">
      <c r="A3219">
        <f t="shared" si="457"/>
        <v>3218</v>
      </c>
      <c r="B3219" s="1">
        <v>19174</v>
      </c>
      <c r="C3219" s="2">
        <v>40375</v>
      </c>
      <c r="D3219" s="1" t="s">
        <v>36</v>
      </c>
      <c r="E3219" s="1" t="str">
        <f t="shared" si="450"/>
        <v>*</v>
      </c>
      <c r="F3219" s="1" t="str">
        <f t="shared" si="451"/>
        <v>*</v>
      </c>
      <c r="G3219" s="1" t="str">
        <f t="shared" si="452"/>
        <v>*</v>
      </c>
      <c r="J3219" s="1" t="str">
        <f t="shared" si="453"/>
        <v>*</v>
      </c>
      <c r="P3219" s="1">
        <v>35</v>
      </c>
      <c r="Q3219" s="1">
        <f t="shared" si="458"/>
        <v>0.04</v>
      </c>
      <c r="T3219" s="4">
        <v>5311.973</v>
      </c>
      <c r="U3219" s="9">
        <f t="shared" si="454"/>
        <v>1</v>
      </c>
      <c r="V3219" s="4">
        <f t="shared" si="455"/>
        <v>151.77065714285715</v>
      </c>
      <c r="W3219" s="1" t="s">
        <v>21</v>
      </c>
      <c r="X3219" s="1">
        <v>13.99</v>
      </c>
      <c r="Y3219" s="4">
        <f t="shared" si="456"/>
        <v>5325.9629999999997</v>
      </c>
      <c r="Z3219" s="1" t="s">
        <v>53</v>
      </c>
      <c r="AA3219" s="1" t="s">
        <v>23</v>
      </c>
      <c r="AB3219" s="1" t="s">
        <v>24</v>
      </c>
      <c r="AC3219" s="1" t="s">
        <v>25</v>
      </c>
      <c r="AD3219" s="1" t="s">
        <v>26</v>
      </c>
      <c r="AE3219" s="2">
        <v>40377</v>
      </c>
    </row>
    <row r="3220" spans="1:31" x14ac:dyDescent="0.25">
      <c r="A3220">
        <f t="shared" si="457"/>
        <v>3219</v>
      </c>
      <c r="B3220" s="1">
        <v>24833</v>
      </c>
      <c r="C3220" s="2">
        <v>40375</v>
      </c>
      <c r="D3220" s="1" t="s">
        <v>27</v>
      </c>
      <c r="E3220" s="1" t="str">
        <f t="shared" si="450"/>
        <v>*</v>
      </c>
      <c r="F3220" s="1" t="str">
        <f t="shared" si="451"/>
        <v>*</v>
      </c>
      <c r="G3220" s="1" t="str">
        <f t="shared" si="452"/>
        <v>*</v>
      </c>
      <c r="J3220" s="1" t="str">
        <f t="shared" si="453"/>
        <v>*</v>
      </c>
      <c r="P3220" s="1">
        <v>45</v>
      </c>
      <c r="Q3220" s="1">
        <f t="shared" si="458"/>
        <v>0.05</v>
      </c>
      <c r="T3220" s="4">
        <v>5205.83</v>
      </c>
      <c r="U3220" s="9">
        <f t="shared" si="454"/>
        <v>1</v>
      </c>
      <c r="V3220" s="4">
        <f t="shared" si="455"/>
        <v>115.68511111111111</v>
      </c>
      <c r="W3220" s="1" t="s">
        <v>33</v>
      </c>
      <c r="X3220" s="1">
        <v>51.94</v>
      </c>
      <c r="Y3220" s="4">
        <f t="shared" si="456"/>
        <v>5257.7699999999995</v>
      </c>
      <c r="Z3220" s="1" t="s">
        <v>15</v>
      </c>
      <c r="AA3220" s="1" t="s">
        <v>23</v>
      </c>
      <c r="AB3220" s="1" t="s">
        <v>17</v>
      </c>
      <c r="AC3220" s="1" t="s">
        <v>52</v>
      </c>
      <c r="AD3220" s="1" t="s">
        <v>59</v>
      </c>
      <c r="AE3220" s="2">
        <v>40377</v>
      </c>
    </row>
    <row r="3221" spans="1:31" x14ac:dyDescent="0.25">
      <c r="A3221">
        <f t="shared" si="457"/>
        <v>3220</v>
      </c>
      <c r="B3221" s="1">
        <v>19174</v>
      </c>
      <c r="C3221" s="2">
        <v>40375</v>
      </c>
      <c r="D3221" s="1" t="s">
        <v>36</v>
      </c>
      <c r="E3221" s="1" t="str">
        <f t="shared" si="450"/>
        <v>*</v>
      </c>
      <c r="F3221" s="1" t="str">
        <f t="shared" si="451"/>
        <v>*</v>
      </c>
      <c r="G3221" s="1" t="str">
        <f t="shared" si="452"/>
        <v>*</v>
      </c>
      <c r="J3221" s="1" t="str">
        <f t="shared" si="453"/>
        <v>*</v>
      </c>
      <c r="P3221" s="1">
        <v>48</v>
      </c>
      <c r="Q3221" s="1">
        <f t="shared" si="458"/>
        <v>0.05</v>
      </c>
      <c r="T3221" s="4">
        <v>1631.04</v>
      </c>
      <c r="U3221" s="9">
        <f t="shared" si="454"/>
        <v>1</v>
      </c>
      <c r="V3221" s="4">
        <f t="shared" si="455"/>
        <v>33.979999999999997</v>
      </c>
      <c r="W3221" s="1" t="s">
        <v>21</v>
      </c>
      <c r="X3221" s="1">
        <v>1.99</v>
      </c>
      <c r="Y3221" s="4">
        <f t="shared" si="456"/>
        <v>1633.03</v>
      </c>
      <c r="Z3221" s="1" t="s">
        <v>53</v>
      </c>
      <c r="AA3221" s="1" t="s">
        <v>23</v>
      </c>
      <c r="AB3221" s="1" t="s">
        <v>24</v>
      </c>
      <c r="AC3221" s="1" t="s">
        <v>38</v>
      </c>
      <c r="AD3221" s="1" t="s">
        <v>41</v>
      </c>
      <c r="AE3221" s="2">
        <v>40377</v>
      </c>
    </row>
    <row r="3222" spans="1:31" x14ac:dyDescent="0.25">
      <c r="A3222">
        <f t="shared" si="457"/>
        <v>3221</v>
      </c>
      <c r="B3222" s="1">
        <v>19174</v>
      </c>
      <c r="C3222" s="2">
        <v>40375</v>
      </c>
      <c r="D3222" s="1" t="s">
        <v>36</v>
      </c>
      <c r="E3222" s="1" t="str">
        <f t="shared" si="450"/>
        <v>*</v>
      </c>
      <c r="F3222" s="1" t="str">
        <f t="shared" si="451"/>
        <v>*</v>
      </c>
      <c r="G3222" s="1" t="str">
        <f t="shared" si="452"/>
        <v>*</v>
      </c>
      <c r="J3222" s="1" t="str">
        <f t="shared" si="453"/>
        <v>*</v>
      </c>
      <c r="P3222" s="1">
        <v>19</v>
      </c>
      <c r="Q3222" s="1">
        <f t="shared" si="458"/>
        <v>0.02</v>
      </c>
      <c r="T3222" s="4">
        <v>1061.905</v>
      </c>
      <c r="U3222" s="9">
        <f t="shared" si="454"/>
        <v>1</v>
      </c>
      <c r="V3222" s="4">
        <f t="shared" si="455"/>
        <v>55.889736842105265</v>
      </c>
      <c r="W3222" s="1" t="s">
        <v>21</v>
      </c>
      <c r="X3222" s="1">
        <v>2.5</v>
      </c>
      <c r="Y3222" s="4">
        <f t="shared" si="456"/>
        <v>1064.405</v>
      </c>
      <c r="Z3222" s="1" t="s">
        <v>53</v>
      </c>
      <c r="AA3222" s="1" t="s">
        <v>23</v>
      </c>
      <c r="AB3222" s="1" t="s">
        <v>24</v>
      </c>
      <c r="AC3222" s="1" t="s">
        <v>25</v>
      </c>
      <c r="AD3222" s="1" t="s">
        <v>19</v>
      </c>
      <c r="AE3222" s="2">
        <v>40376</v>
      </c>
    </row>
    <row r="3223" spans="1:31" x14ac:dyDescent="0.25">
      <c r="A3223">
        <f t="shared" si="457"/>
        <v>3222</v>
      </c>
      <c r="B3223" s="1">
        <v>1604</v>
      </c>
      <c r="C3223" s="2">
        <v>40375</v>
      </c>
      <c r="D3223" s="1" t="s">
        <v>13</v>
      </c>
      <c r="E3223" s="1" t="str">
        <f t="shared" si="450"/>
        <v>*</v>
      </c>
      <c r="F3223" s="1" t="str">
        <f t="shared" si="451"/>
        <v>*</v>
      </c>
      <c r="G3223" s="1" t="str">
        <f t="shared" si="452"/>
        <v>*</v>
      </c>
      <c r="J3223" s="1" t="str">
        <f t="shared" si="453"/>
        <v>*</v>
      </c>
      <c r="P3223" s="1">
        <v>47</v>
      </c>
      <c r="Q3223" s="1">
        <f t="shared" si="458"/>
        <v>0.05</v>
      </c>
      <c r="T3223" s="4">
        <v>622.82000000000005</v>
      </c>
      <c r="U3223" s="9">
        <f t="shared" si="454"/>
        <v>0</v>
      </c>
      <c r="V3223" s="4">
        <f t="shared" si="455"/>
        <v>13.251489361702129</v>
      </c>
      <c r="W3223" s="1" t="s">
        <v>21</v>
      </c>
      <c r="X3223" s="1">
        <v>4.9800000000000004</v>
      </c>
      <c r="Y3223" s="4">
        <f t="shared" si="456"/>
        <v>627.80000000000007</v>
      </c>
      <c r="Z3223" s="1" t="s">
        <v>49</v>
      </c>
      <c r="AA3223" s="1" t="s">
        <v>16</v>
      </c>
      <c r="AB3223" s="1" t="s">
        <v>17</v>
      </c>
      <c r="AC3223" s="1" t="s">
        <v>18</v>
      </c>
      <c r="AD3223" s="1" t="s">
        <v>41</v>
      </c>
      <c r="AE3223" s="2">
        <v>40375</v>
      </c>
    </row>
    <row r="3224" spans="1:31" x14ac:dyDescent="0.25">
      <c r="A3224">
        <f t="shared" si="457"/>
        <v>3223</v>
      </c>
      <c r="B3224" s="1">
        <v>19174</v>
      </c>
      <c r="C3224" s="2">
        <v>40375</v>
      </c>
      <c r="D3224" s="1" t="s">
        <v>36</v>
      </c>
      <c r="E3224" s="1" t="str">
        <f t="shared" si="450"/>
        <v>*</v>
      </c>
      <c r="F3224" s="1" t="str">
        <f t="shared" si="451"/>
        <v>*</v>
      </c>
      <c r="G3224" s="1" t="str">
        <f t="shared" si="452"/>
        <v>*</v>
      </c>
      <c r="J3224" s="1" t="str">
        <f t="shared" si="453"/>
        <v>*</v>
      </c>
      <c r="P3224" s="1">
        <v>49</v>
      </c>
      <c r="Q3224" s="1">
        <f t="shared" si="458"/>
        <v>0.05</v>
      </c>
      <c r="T3224" s="4">
        <v>214.62</v>
      </c>
      <c r="U3224" s="9">
        <f t="shared" si="454"/>
        <v>0</v>
      </c>
      <c r="V3224" s="4">
        <f t="shared" si="455"/>
        <v>4.38</v>
      </c>
      <c r="W3224" s="1" t="s">
        <v>21</v>
      </c>
      <c r="X3224" s="1">
        <v>5.41</v>
      </c>
      <c r="Y3224" s="4">
        <f t="shared" si="456"/>
        <v>220.03</v>
      </c>
      <c r="Z3224" s="1" t="s">
        <v>53</v>
      </c>
      <c r="AA3224" s="1" t="s">
        <v>23</v>
      </c>
      <c r="AB3224" s="1" t="s">
        <v>29</v>
      </c>
      <c r="AC3224" s="1" t="s">
        <v>43</v>
      </c>
      <c r="AD3224" s="1" t="s">
        <v>19</v>
      </c>
      <c r="AE3224" s="2">
        <v>40377</v>
      </c>
    </row>
    <row r="3225" spans="1:31" x14ac:dyDescent="0.25">
      <c r="A3225">
        <f t="shared" si="457"/>
        <v>3224</v>
      </c>
      <c r="B3225" s="1">
        <v>31842</v>
      </c>
      <c r="C3225" s="2">
        <v>40375</v>
      </c>
      <c r="D3225" s="1" t="s">
        <v>36</v>
      </c>
      <c r="E3225" s="1" t="str">
        <f t="shared" si="450"/>
        <v>*</v>
      </c>
      <c r="F3225" s="1" t="str">
        <f t="shared" si="451"/>
        <v>*</v>
      </c>
      <c r="G3225" s="1" t="str">
        <f t="shared" si="452"/>
        <v>*</v>
      </c>
      <c r="J3225" s="1" t="str">
        <f t="shared" si="453"/>
        <v>*</v>
      </c>
      <c r="P3225" s="1">
        <v>9</v>
      </c>
      <c r="Q3225" s="1">
        <f t="shared" si="458"/>
        <v>0.01</v>
      </c>
      <c r="T3225" s="4">
        <v>157.26</v>
      </c>
      <c r="U3225" s="9">
        <f t="shared" si="454"/>
        <v>0</v>
      </c>
      <c r="V3225" s="4">
        <f t="shared" si="455"/>
        <v>17.473333333333333</v>
      </c>
      <c r="W3225" s="1" t="s">
        <v>21</v>
      </c>
      <c r="X3225" s="1">
        <v>1.99</v>
      </c>
      <c r="Y3225" s="4">
        <f t="shared" si="456"/>
        <v>159.25</v>
      </c>
      <c r="Z3225" s="1" t="s">
        <v>51</v>
      </c>
      <c r="AA3225" s="1" t="s">
        <v>28</v>
      </c>
      <c r="AB3225" s="1" t="s">
        <v>24</v>
      </c>
      <c r="AC3225" s="1" t="s">
        <v>38</v>
      </c>
      <c r="AD3225" s="1" t="s">
        <v>41</v>
      </c>
      <c r="AE3225" s="2">
        <v>40376</v>
      </c>
    </row>
    <row r="3226" spans="1:31" x14ac:dyDescent="0.25">
      <c r="A3226">
        <f t="shared" si="457"/>
        <v>3225</v>
      </c>
      <c r="B3226" s="1">
        <v>49472</v>
      </c>
      <c r="C3226" s="2">
        <v>40375</v>
      </c>
      <c r="D3226" s="1" t="s">
        <v>13</v>
      </c>
      <c r="E3226" s="1" t="str">
        <f t="shared" si="450"/>
        <v>*</v>
      </c>
      <c r="F3226" s="1" t="str">
        <f t="shared" si="451"/>
        <v>*</v>
      </c>
      <c r="G3226" s="1" t="str">
        <f t="shared" si="452"/>
        <v>*</v>
      </c>
      <c r="J3226" s="1" t="str">
        <f t="shared" si="453"/>
        <v>*</v>
      </c>
      <c r="P3226" s="1">
        <v>15</v>
      </c>
      <c r="Q3226" s="1">
        <f t="shared" si="458"/>
        <v>0.02</v>
      </c>
      <c r="T3226" s="4">
        <v>144.13999999999999</v>
      </c>
      <c r="U3226" s="9">
        <f t="shared" si="454"/>
        <v>0</v>
      </c>
      <c r="V3226" s="4">
        <f t="shared" si="455"/>
        <v>9.609333333333332</v>
      </c>
      <c r="W3226" s="1" t="s">
        <v>21</v>
      </c>
      <c r="X3226" s="1">
        <v>1.99</v>
      </c>
      <c r="Y3226" s="4">
        <f t="shared" si="456"/>
        <v>146.13</v>
      </c>
      <c r="Z3226" s="1" t="s">
        <v>53</v>
      </c>
      <c r="AA3226" s="1" t="s">
        <v>23</v>
      </c>
      <c r="AB3226" s="1" t="s">
        <v>24</v>
      </c>
      <c r="AC3226" s="1" t="s">
        <v>38</v>
      </c>
      <c r="AD3226" s="1" t="s">
        <v>41</v>
      </c>
      <c r="AE3226" s="2">
        <v>40380</v>
      </c>
    </row>
    <row r="3227" spans="1:31" x14ac:dyDescent="0.25">
      <c r="A3227">
        <f t="shared" si="457"/>
        <v>3226</v>
      </c>
      <c r="B3227" s="1">
        <v>49472</v>
      </c>
      <c r="C3227" s="2">
        <v>40375</v>
      </c>
      <c r="D3227" s="1" t="s">
        <v>13</v>
      </c>
      <c r="E3227" s="1" t="str">
        <f t="shared" si="450"/>
        <v>*</v>
      </c>
      <c r="F3227" s="1" t="str">
        <f t="shared" si="451"/>
        <v>*</v>
      </c>
      <c r="G3227" s="1" t="str">
        <f t="shared" si="452"/>
        <v>*</v>
      </c>
      <c r="J3227" s="1" t="str">
        <f t="shared" si="453"/>
        <v>*</v>
      </c>
      <c r="P3227" s="1">
        <v>23</v>
      </c>
      <c r="Q3227" s="1">
        <f t="shared" si="458"/>
        <v>3.5000000000000003E-2</v>
      </c>
      <c r="T3227" s="4">
        <v>103.2</v>
      </c>
      <c r="U3227" s="9">
        <f t="shared" si="454"/>
        <v>0</v>
      </c>
      <c r="V3227" s="4">
        <f t="shared" si="455"/>
        <v>4.4869565217391303</v>
      </c>
      <c r="W3227" s="1" t="s">
        <v>21</v>
      </c>
      <c r="X3227" s="1">
        <v>0.94</v>
      </c>
      <c r="Y3227" s="4">
        <f t="shared" si="456"/>
        <v>104.14</v>
      </c>
      <c r="Z3227" s="1" t="s">
        <v>53</v>
      </c>
      <c r="AA3227" s="1" t="s">
        <v>23</v>
      </c>
      <c r="AB3227" s="1" t="s">
        <v>29</v>
      </c>
      <c r="AC3227" s="1" t="s">
        <v>30</v>
      </c>
      <c r="AD3227" s="1" t="s">
        <v>31</v>
      </c>
      <c r="AE3227" s="2">
        <v>40380</v>
      </c>
    </row>
    <row r="3228" spans="1:31" x14ac:dyDescent="0.25">
      <c r="A3228">
        <f t="shared" si="457"/>
        <v>3227</v>
      </c>
      <c r="B3228" s="1">
        <v>49472</v>
      </c>
      <c r="C3228" s="2">
        <v>40375</v>
      </c>
      <c r="D3228" s="1" t="s">
        <v>13</v>
      </c>
      <c r="E3228" s="1" t="str">
        <f t="shared" si="450"/>
        <v>*</v>
      </c>
      <c r="F3228" s="1" t="str">
        <f t="shared" si="451"/>
        <v>*</v>
      </c>
      <c r="G3228" s="1" t="str">
        <f t="shared" si="452"/>
        <v>*</v>
      </c>
      <c r="J3228" s="1" t="str">
        <f t="shared" si="453"/>
        <v>*</v>
      </c>
      <c r="P3228" s="1">
        <v>9</v>
      </c>
      <c r="Q3228" s="1">
        <f t="shared" si="458"/>
        <v>0.01</v>
      </c>
      <c r="T3228" s="4">
        <v>30.65</v>
      </c>
      <c r="U3228" s="9">
        <f t="shared" si="454"/>
        <v>0</v>
      </c>
      <c r="V3228" s="4">
        <f t="shared" si="455"/>
        <v>3.4055555555555554</v>
      </c>
      <c r="W3228" s="1" t="s">
        <v>21</v>
      </c>
      <c r="X3228" s="1">
        <v>1.35</v>
      </c>
      <c r="Y3228" s="4">
        <f t="shared" si="456"/>
        <v>32</v>
      </c>
      <c r="Z3228" s="1" t="s">
        <v>53</v>
      </c>
      <c r="AA3228" s="1" t="s">
        <v>23</v>
      </c>
      <c r="AB3228" s="1" t="s">
        <v>29</v>
      </c>
      <c r="AC3228" s="1" t="s">
        <v>61</v>
      </c>
      <c r="AD3228" s="1" t="s">
        <v>31</v>
      </c>
      <c r="AE3228" s="2">
        <v>40379</v>
      </c>
    </row>
    <row r="3229" spans="1:31" x14ac:dyDescent="0.25">
      <c r="A3229">
        <f t="shared" si="457"/>
        <v>3228</v>
      </c>
      <c r="B3229" s="1">
        <v>16289</v>
      </c>
      <c r="C3229" s="2">
        <v>40376</v>
      </c>
      <c r="D3229" s="1" t="s">
        <v>20</v>
      </c>
      <c r="E3229" s="1" t="str">
        <f t="shared" si="450"/>
        <v>*</v>
      </c>
      <c r="F3229" s="1" t="str">
        <f t="shared" si="451"/>
        <v>**</v>
      </c>
      <c r="G3229" s="1" t="str">
        <f t="shared" si="452"/>
        <v>**</v>
      </c>
      <c r="J3229" s="1" t="str">
        <f t="shared" si="453"/>
        <v>**</v>
      </c>
      <c r="P3229" s="1">
        <v>49</v>
      </c>
      <c r="Q3229" s="1">
        <f t="shared" si="458"/>
        <v>0.05</v>
      </c>
      <c r="T3229" s="4">
        <v>5610.6120000000001</v>
      </c>
      <c r="U3229" s="9">
        <f t="shared" si="454"/>
        <v>1</v>
      </c>
      <c r="V3229" s="4">
        <f t="shared" si="455"/>
        <v>114.50228571428572</v>
      </c>
      <c r="W3229" s="1" t="s">
        <v>21</v>
      </c>
      <c r="X3229" s="1">
        <v>2.5</v>
      </c>
      <c r="Y3229" s="4">
        <f t="shared" si="456"/>
        <v>5613.1120000000001</v>
      </c>
      <c r="Z3229" s="1" t="s">
        <v>51</v>
      </c>
      <c r="AA3229" s="1" t="s">
        <v>28</v>
      </c>
      <c r="AB3229" s="1" t="s">
        <v>24</v>
      </c>
      <c r="AC3229" s="1" t="s">
        <v>25</v>
      </c>
      <c r="AD3229" s="1" t="s">
        <v>19</v>
      </c>
      <c r="AE3229" s="2">
        <v>40378</v>
      </c>
    </row>
    <row r="3230" spans="1:31" x14ac:dyDescent="0.25">
      <c r="A3230">
        <f t="shared" si="457"/>
        <v>3229</v>
      </c>
      <c r="B3230" s="1">
        <v>35137</v>
      </c>
      <c r="C3230" s="2">
        <v>40376</v>
      </c>
      <c r="D3230" s="1" t="s">
        <v>20</v>
      </c>
      <c r="E3230" s="1" t="str">
        <f t="shared" si="450"/>
        <v>*</v>
      </c>
      <c r="F3230" s="1" t="str">
        <f t="shared" si="451"/>
        <v>**</v>
      </c>
      <c r="G3230" s="1" t="str">
        <f t="shared" si="452"/>
        <v>**</v>
      </c>
      <c r="J3230" s="1" t="str">
        <f t="shared" si="453"/>
        <v>**</v>
      </c>
      <c r="P3230" s="1">
        <v>47</v>
      </c>
      <c r="Q3230" s="1">
        <f t="shared" si="458"/>
        <v>0.05</v>
      </c>
      <c r="T3230" s="4">
        <v>1041.78</v>
      </c>
      <c r="U3230" s="9">
        <f t="shared" si="454"/>
        <v>1</v>
      </c>
      <c r="V3230" s="4">
        <f t="shared" si="455"/>
        <v>22.165531914893617</v>
      </c>
      <c r="W3230" s="1" t="s">
        <v>21</v>
      </c>
      <c r="X3230" s="1">
        <v>6.71</v>
      </c>
      <c r="Y3230" s="4">
        <f t="shared" si="456"/>
        <v>1048.49</v>
      </c>
      <c r="Z3230" s="1" t="s">
        <v>51</v>
      </c>
      <c r="AA3230" s="1" t="s">
        <v>37</v>
      </c>
      <c r="AB3230" s="1" t="s">
        <v>29</v>
      </c>
      <c r="AC3230" s="1" t="s">
        <v>57</v>
      </c>
      <c r="AD3230" s="1" t="s">
        <v>19</v>
      </c>
      <c r="AE3230" s="2">
        <v>40379</v>
      </c>
    </row>
    <row r="3231" spans="1:31" x14ac:dyDescent="0.25">
      <c r="A3231">
        <f t="shared" si="457"/>
        <v>3230</v>
      </c>
      <c r="B3231" s="1">
        <v>6531</v>
      </c>
      <c r="C3231" s="2">
        <v>40376</v>
      </c>
      <c r="D3231" s="1" t="s">
        <v>20</v>
      </c>
      <c r="E3231" s="1" t="str">
        <f t="shared" si="450"/>
        <v>*</v>
      </c>
      <c r="F3231" s="1" t="str">
        <f t="shared" si="451"/>
        <v>**</v>
      </c>
      <c r="G3231" s="1" t="str">
        <f t="shared" si="452"/>
        <v>**</v>
      </c>
      <c r="J3231" s="1" t="str">
        <f t="shared" si="453"/>
        <v>**</v>
      </c>
      <c r="P3231" s="1">
        <v>28</v>
      </c>
      <c r="Q3231" s="1">
        <f t="shared" si="458"/>
        <v>3.5000000000000003E-2</v>
      </c>
      <c r="T3231" s="4">
        <v>541.95000000000005</v>
      </c>
      <c r="U3231" s="9">
        <f t="shared" si="454"/>
        <v>0</v>
      </c>
      <c r="V3231" s="4">
        <f t="shared" si="455"/>
        <v>19.355357142857144</v>
      </c>
      <c r="W3231" s="1" t="s">
        <v>21</v>
      </c>
      <c r="X3231" s="1">
        <v>4.0999999999999996</v>
      </c>
      <c r="Y3231" s="4">
        <f t="shared" si="456"/>
        <v>546.05000000000007</v>
      </c>
      <c r="Z3231" s="1" t="s">
        <v>42</v>
      </c>
      <c r="AA3231" s="1" t="s">
        <v>37</v>
      </c>
      <c r="AB3231" s="1" t="s">
        <v>29</v>
      </c>
      <c r="AC3231" s="1" t="s">
        <v>30</v>
      </c>
      <c r="AD3231" s="1" t="s">
        <v>31</v>
      </c>
      <c r="AE3231" s="2">
        <v>40378</v>
      </c>
    </row>
    <row r="3232" spans="1:31" x14ac:dyDescent="0.25">
      <c r="A3232">
        <f t="shared" si="457"/>
        <v>3231</v>
      </c>
      <c r="B3232" s="1">
        <v>16289</v>
      </c>
      <c r="C3232" s="2">
        <v>40376</v>
      </c>
      <c r="D3232" s="1" t="s">
        <v>20</v>
      </c>
      <c r="E3232" s="1" t="str">
        <f t="shared" si="450"/>
        <v>*</v>
      </c>
      <c r="F3232" s="1" t="str">
        <f t="shared" si="451"/>
        <v>**</v>
      </c>
      <c r="G3232" s="1" t="str">
        <f t="shared" si="452"/>
        <v>**</v>
      </c>
      <c r="J3232" s="1" t="str">
        <f t="shared" si="453"/>
        <v>**</v>
      </c>
      <c r="P3232" s="1">
        <v>37</v>
      </c>
      <c r="Q3232" s="1">
        <f t="shared" si="458"/>
        <v>0.04</v>
      </c>
      <c r="T3232" s="4">
        <v>426.64</v>
      </c>
      <c r="U3232" s="9">
        <f t="shared" si="454"/>
        <v>0</v>
      </c>
      <c r="V3232" s="4">
        <f t="shared" si="455"/>
        <v>11.530810810810811</v>
      </c>
      <c r="W3232" s="1" t="s">
        <v>21</v>
      </c>
      <c r="X3232" s="1">
        <v>2.85</v>
      </c>
      <c r="Y3232" s="4">
        <f t="shared" si="456"/>
        <v>429.49</v>
      </c>
      <c r="Z3232" s="1" t="s">
        <v>54</v>
      </c>
      <c r="AA3232" s="1" t="s">
        <v>28</v>
      </c>
      <c r="AB3232" s="1" t="s">
        <v>17</v>
      </c>
      <c r="AC3232" s="1" t="s">
        <v>18</v>
      </c>
      <c r="AD3232" s="1" t="s">
        <v>41</v>
      </c>
      <c r="AE3232" s="2">
        <v>40378</v>
      </c>
    </row>
    <row r="3233" spans="1:31" x14ac:dyDescent="0.25">
      <c r="A3233">
        <f t="shared" si="457"/>
        <v>3232</v>
      </c>
      <c r="B3233" s="1">
        <v>35137</v>
      </c>
      <c r="C3233" s="2">
        <v>40376</v>
      </c>
      <c r="D3233" s="1" t="s">
        <v>20</v>
      </c>
      <c r="E3233" s="1" t="str">
        <f t="shared" si="450"/>
        <v>*</v>
      </c>
      <c r="F3233" s="1" t="str">
        <f t="shared" si="451"/>
        <v>**</v>
      </c>
      <c r="G3233" s="1" t="str">
        <f t="shared" si="452"/>
        <v>**</v>
      </c>
      <c r="J3233" s="1" t="str">
        <f t="shared" si="453"/>
        <v>**</v>
      </c>
      <c r="P3233" s="1">
        <v>41</v>
      </c>
      <c r="Q3233" s="1">
        <f t="shared" si="458"/>
        <v>0.05</v>
      </c>
      <c r="T3233" s="4">
        <v>225.06</v>
      </c>
      <c r="U3233" s="9">
        <f t="shared" si="454"/>
        <v>0</v>
      </c>
      <c r="V3233" s="4">
        <f t="shared" si="455"/>
        <v>5.4892682926829268</v>
      </c>
      <c r="W3233" s="1" t="s">
        <v>14</v>
      </c>
      <c r="X3233" s="1">
        <v>2.99</v>
      </c>
      <c r="Y3233" s="4">
        <f t="shared" si="456"/>
        <v>228.05</v>
      </c>
      <c r="Z3233" s="1" t="s">
        <v>51</v>
      </c>
      <c r="AA3233" s="1" t="s">
        <v>37</v>
      </c>
      <c r="AB3233" s="1" t="s">
        <v>29</v>
      </c>
      <c r="AC3233" s="1" t="s">
        <v>43</v>
      </c>
      <c r="AD3233" s="1" t="s">
        <v>19</v>
      </c>
      <c r="AE3233" s="2">
        <v>40378</v>
      </c>
    </row>
    <row r="3234" spans="1:31" x14ac:dyDescent="0.25">
      <c r="A3234">
        <f t="shared" si="457"/>
        <v>3233</v>
      </c>
      <c r="B3234" s="1">
        <v>6531</v>
      </c>
      <c r="C3234" s="2">
        <v>40376</v>
      </c>
      <c r="D3234" s="1" t="s">
        <v>20</v>
      </c>
      <c r="E3234" s="1" t="str">
        <f t="shared" si="450"/>
        <v>*</v>
      </c>
      <c r="F3234" s="1" t="str">
        <f t="shared" si="451"/>
        <v>**</v>
      </c>
      <c r="G3234" s="1" t="str">
        <f t="shared" si="452"/>
        <v>**</v>
      </c>
      <c r="J3234" s="1" t="str">
        <f t="shared" si="453"/>
        <v>**</v>
      </c>
      <c r="P3234" s="1">
        <v>42</v>
      </c>
      <c r="Q3234" s="1">
        <f t="shared" si="458"/>
        <v>0.05</v>
      </c>
      <c r="T3234" s="4">
        <v>188.23</v>
      </c>
      <c r="U3234" s="9">
        <f t="shared" si="454"/>
        <v>0</v>
      </c>
      <c r="V3234" s="4">
        <f t="shared" si="455"/>
        <v>4.4816666666666665</v>
      </c>
      <c r="W3234" s="1" t="s">
        <v>21</v>
      </c>
      <c r="X3234" s="1">
        <v>5.15</v>
      </c>
      <c r="Y3234" s="4">
        <f t="shared" si="456"/>
        <v>193.38</v>
      </c>
      <c r="Z3234" s="1" t="s">
        <v>42</v>
      </c>
      <c r="AA3234" s="1" t="s">
        <v>37</v>
      </c>
      <c r="AB3234" s="1" t="s">
        <v>29</v>
      </c>
      <c r="AC3234" s="1" t="s">
        <v>63</v>
      </c>
      <c r="AD3234" s="1" t="s">
        <v>19</v>
      </c>
      <c r="AE3234" s="2">
        <v>40378</v>
      </c>
    </row>
    <row r="3235" spans="1:31" x14ac:dyDescent="0.25">
      <c r="A3235">
        <f t="shared" si="457"/>
        <v>3234</v>
      </c>
      <c r="B3235" s="1">
        <v>39330</v>
      </c>
      <c r="C3235" s="2">
        <v>40376</v>
      </c>
      <c r="D3235" s="1" t="s">
        <v>32</v>
      </c>
      <c r="E3235" s="1" t="str">
        <f t="shared" si="450"/>
        <v>***</v>
      </c>
      <c r="F3235" s="1" t="str">
        <f t="shared" si="451"/>
        <v>***</v>
      </c>
      <c r="G3235" s="1" t="str">
        <f t="shared" si="452"/>
        <v>***</v>
      </c>
      <c r="J3235" s="1" t="str">
        <f t="shared" si="453"/>
        <v>***</v>
      </c>
      <c r="P3235" s="1">
        <v>29</v>
      </c>
      <c r="Q3235" s="1">
        <f t="shared" si="458"/>
        <v>3.5000000000000003E-2</v>
      </c>
      <c r="T3235" s="4">
        <v>184.77</v>
      </c>
      <c r="U3235" s="9">
        <f t="shared" si="454"/>
        <v>0</v>
      </c>
      <c r="V3235" s="4">
        <f t="shared" si="455"/>
        <v>6.3713793103448282</v>
      </c>
      <c r="W3235" s="1" t="s">
        <v>14</v>
      </c>
      <c r="X3235" s="1">
        <v>5.3</v>
      </c>
      <c r="Y3235" s="4">
        <f t="shared" si="456"/>
        <v>190.07000000000002</v>
      </c>
      <c r="Z3235" s="1" t="s">
        <v>22</v>
      </c>
      <c r="AA3235" s="1" t="s">
        <v>28</v>
      </c>
      <c r="AB3235" s="1" t="s">
        <v>29</v>
      </c>
      <c r="AC3235" s="1" t="s">
        <v>45</v>
      </c>
      <c r="AD3235" s="1" t="s">
        <v>41</v>
      </c>
      <c r="AE3235" s="2">
        <v>40377</v>
      </c>
    </row>
    <row r="3236" spans="1:31" x14ac:dyDescent="0.25">
      <c r="A3236">
        <f t="shared" si="457"/>
        <v>3235</v>
      </c>
      <c r="B3236" s="1">
        <v>14534</v>
      </c>
      <c r="C3236" s="2">
        <v>40377</v>
      </c>
      <c r="D3236" s="1" t="s">
        <v>36</v>
      </c>
      <c r="E3236" s="1" t="str">
        <f t="shared" si="450"/>
        <v>*</v>
      </c>
      <c r="F3236" s="1" t="str">
        <f t="shared" si="451"/>
        <v>*</v>
      </c>
      <c r="G3236" s="1" t="str">
        <f t="shared" si="452"/>
        <v>*</v>
      </c>
      <c r="J3236" s="1" t="str">
        <f t="shared" si="453"/>
        <v>*</v>
      </c>
      <c r="P3236" s="1">
        <v>46</v>
      </c>
      <c r="Q3236" s="1">
        <f t="shared" si="458"/>
        <v>0.05</v>
      </c>
      <c r="T3236" s="4">
        <v>745.99</v>
      </c>
      <c r="U3236" s="9">
        <f t="shared" si="454"/>
        <v>0</v>
      </c>
      <c r="V3236" s="4">
        <f t="shared" si="455"/>
        <v>16.217173913043478</v>
      </c>
      <c r="W3236" s="1" t="s">
        <v>21</v>
      </c>
      <c r="X3236" s="1">
        <v>4</v>
      </c>
      <c r="Y3236" s="4">
        <f t="shared" si="456"/>
        <v>749.99</v>
      </c>
      <c r="Z3236" s="1" t="s">
        <v>51</v>
      </c>
      <c r="AA3236" s="1" t="s">
        <v>28</v>
      </c>
      <c r="AB3236" s="1" t="s">
        <v>24</v>
      </c>
      <c r="AC3236" s="1" t="s">
        <v>38</v>
      </c>
      <c r="AD3236" s="1" t="s">
        <v>19</v>
      </c>
      <c r="AE3236" s="2">
        <v>40377</v>
      </c>
    </row>
    <row r="3237" spans="1:31" x14ac:dyDescent="0.25">
      <c r="A3237">
        <f t="shared" si="457"/>
        <v>3236</v>
      </c>
      <c r="B3237" s="1">
        <v>34499</v>
      </c>
      <c r="C3237" s="2">
        <v>40377</v>
      </c>
      <c r="D3237" s="1" t="s">
        <v>36</v>
      </c>
      <c r="E3237" s="1" t="str">
        <f t="shared" si="450"/>
        <v>*</v>
      </c>
      <c r="F3237" s="1" t="str">
        <f t="shared" si="451"/>
        <v>*</v>
      </c>
      <c r="G3237" s="1" t="str">
        <f t="shared" si="452"/>
        <v>*</v>
      </c>
      <c r="J3237" s="1" t="str">
        <f t="shared" si="453"/>
        <v>*</v>
      </c>
      <c r="P3237" s="1">
        <v>2</v>
      </c>
      <c r="Q3237" s="1">
        <f t="shared" si="458"/>
        <v>0.01</v>
      </c>
      <c r="T3237" s="4">
        <v>555.67999999999995</v>
      </c>
      <c r="U3237" s="9">
        <f t="shared" si="454"/>
        <v>0</v>
      </c>
      <c r="V3237" s="4">
        <f t="shared" si="455"/>
        <v>277.83999999999997</v>
      </c>
      <c r="W3237" s="1" t="s">
        <v>33</v>
      </c>
      <c r="X3237" s="1">
        <v>62.94</v>
      </c>
      <c r="Y3237" s="4">
        <f t="shared" si="456"/>
        <v>618.61999999999989</v>
      </c>
      <c r="Z3237" s="1" t="s">
        <v>49</v>
      </c>
      <c r="AA3237" s="1" t="s">
        <v>37</v>
      </c>
      <c r="AB3237" s="1" t="s">
        <v>17</v>
      </c>
      <c r="AC3237" s="1" t="s">
        <v>34</v>
      </c>
      <c r="AD3237" s="1" t="s">
        <v>35</v>
      </c>
      <c r="AE3237" s="2">
        <v>40378</v>
      </c>
    </row>
    <row r="3238" spans="1:31" x14ac:dyDescent="0.25">
      <c r="A3238">
        <f t="shared" si="457"/>
        <v>3237</v>
      </c>
      <c r="B3238" s="1">
        <v>23559</v>
      </c>
      <c r="C3238" s="2">
        <v>40377</v>
      </c>
      <c r="D3238" s="1" t="s">
        <v>13</v>
      </c>
      <c r="E3238" s="1" t="str">
        <f t="shared" si="450"/>
        <v>*</v>
      </c>
      <c r="F3238" s="1" t="str">
        <f t="shared" si="451"/>
        <v>*</v>
      </c>
      <c r="G3238" s="1" t="str">
        <f t="shared" si="452"/>
        <v>*</v>
      </c>
      <c r="J3238" s="1" t="str">
        <f t="shared" si="453"/>
        <v>*</v>
      </c>
      <c r="P3238" s="1">
        <v>14</v>
      </c>
      <c r="Q3238" s="1">
        <f t="shared" si="458"/>
        <v>0.02</v>
      </c>
      <c r="T3238" s="4">
        <v>425.67</v>
      </c>
      <c r="U3238" s="9">
        <f t="shared" si="454"/>
        <v>0</v>
      </c>
      <c r="V3238" s="4">
        <f t="shared" si="455"/>
        <v>30.405000000000001</v>
      </c>
      <c r="W3238" s="1" t="s">
        <v>14</v>
      </c>
      <c r="X3238" s="1">
        <v>1.49</v>
      </c>
      <c r="Y3238" s="4">
        <f t="shared" si="456"/>
        <v>427.16</v>
      </c>
      <c r="Z3238" s="1" t="s">
        <v>49</v>
      </c>
      <c r="AA3238" s="1" t="s">
        <v>37</v>
      </c>
      <c r="AB3238" s="1" t="s">
        <v>29</v>
      </c>
      <c r="AC3238" s="1" t="s">
        <v>43</v>
      </c>
      <c r="AD3238" s="1" t="s">
        <v>19</v>
      </c>
      <c r="AE3238" s="2">
        <v>40384</v>
      </c>
    </row>
    <row r="3239" spans="1:31" x14ac:dyDescent="0.25">
      <c r="A3239">
        <f t="shared" si="457"/>
        <v>3238</v>
      </c>
      <c r="B3239" s="1">
        <v>18341</v>
      </c>
      <c r="C3239" s="2">
        <v>40377</v>
      </c>
      <c r="D3239" s="1" t="s">
        <v>32</v>
      </c>
      <c r="E3239" s="1" t="str">
        <f t="shared" si="450"/>
        <v>***</v>
      </c>
      <c r="F3239" s="1" t="str">
        <f t="shared" si="451"/>
        <v>***</v>
      </c>
      <c r="G3239" s="1" t="str">
        <f t="shared" si="452"/>
        <v>***</v>
      </c>
      <c r="J3239" s="1" t="str">
        <f t="shared" si="453"/>
        <v>***</v>
      </c>
      <c r="P3239" s="1">
        <v>39</v>
      </c>
      <c r="Q3239" s="1">
        <f t="shared" si="458"/>
        <v>0.04</v>
      </c>
      <c r="T3239" s="4">
        <v>237.89</v>
      </c>
      <c r="U3239" s="9">
        <f t="shared" si="454"/>
        <v>0</v>
      </c>
      <c r="V3239" s="4">
        <f t="shared" si="455"/>
        <v>6.0997435897435892</v>
      </c>
      <c r="W3239" s="1" t="s">
        <v>21</v>
      </c>
      <c r="X3239" s="1">
        <v>7.96</v>
      </c>
      <c r="Y3239" s="4">
        <f t="shared" si="456"/>
        <v>245.85</v>
      </c>
      <c r="Z3239" s="1" t="s">
        <v>44</v>
      </c>
      <c r="AA3239" s="1" t="s">
        <v>16</v>
      </c>
      <c r="AB3239" s="1" t="s">
        <v>29</v>
      </c>
      <c r="AC3239" s="1" t="s">
        <v>40</v>
      </c>
      <c r="AD3239" s="1" t="s">
        <v>19</v>
      </c>
      <c r="AE3239" s="2">
        <v>40377</v>
      </c>
    </row>
    <row r="3240" spans="1:31" x14ac:dyDescent="0.25">
      <c r="A3240">
        <f t="shared" si="457"/>
        <v>3239</v>
      </c>
      <c r="B3240" s="1">
        <v>23559</v>
      </c>
      <c r="C3240" s="2">
        <v>40377</v>
      </c>
      <c r="D3240" s="1" t="s">
        <v>13</v>
      </c>
      <c r="E3240" s="1" t="str">
        <f t="shared" si="450"/>
        <v>*</v>
      </c>
      <c r="F3240" s="1" t="str">
        <f t="shared" si="451"/>
        <v>*</v>
      </c>
      <c r="G3240" s="1" t="str">
        <f t="shared" si="452"/>
        <v>*</v>
      </c>
      <c r="J3240" s="1" t="str">
        <f t="shared" si="453"/>
        <v>*</v>
      </c>
      <c r="P3240" s="1">
        <v>9</v>
      </c>
      <c r="Q3240" s="1">
        <f t="shared" si="458"/>
        <v>0.01</v>
      </c>
      <c r="T3240" s="4">
        <v>173.44</v>
      </c>
      <c r="U3240" s="9">
        <f t="shared" si="454"/>
        <v>0</v>
      </c>
      <c r="V3240" s="4">
        <f t="shared" si="455"/>
        <v>19.271111111111111</v>
      </c>
      <c r="W3240" s="1" t="s">
        <v>21</v>
      </c>
      <c r="X3240" s="1">
        <v>8.51</v>
      </c>
      <c r="Y3240" s="4">
        <f t="shared" si="456"/>
        <v>181.95</v>
      </c>
      <c r="Z3240" s="1" t="s">
        <v>49</v>
      </c>
      <c r="AA3240" s="1" t="s">
        <v>37</v>
      </c>
      <c r="AB3240" s="1" t="s">
        <v>24</v>
      </c>
      <c r="AC3240" s="1" t="s">
        <v>56</v>
      </c>
      <c r="AD3240" s="1" t="s">
        <v>26</v>
      </c>
      <c r="AE3240" s="2">
        <v>40382</v>
      </c>
    </row>
    <row r="3241" spans="1:31" x14ac:dyDescent="0.25">
      <c r="A3241">
        <f t="shared" si="457"/>
        <v>3240</v>
      </c>
      <c r="B3241" s="1">
        <v>56101</v>
      </c>
      <c r="C3241" s="2">
        <v>40378</v>
      </c>
      <c r="D3241" s="1" t="s">
        <v>27</v>
      </c>
      <c r="E3241" s="1" t="str">
        <f t="shared" si="450"/>
        <v>*</v>
      </c>
      <c r="F3241" s="1" t="str">
        <f t="shared" si="451"/>
        <v>*</v>
      </c>
      <c r="G3241" s="1" t="str">
        <f t="shared" si="452"/>
        <v>*</v>
      </c>
      <c r="J3241" s="1" t="str">
        <f t="shared" si="453"/>
        <v>*</v>
      </c>
      <c r="P3241" s="1">
        <v>44</v>
      </c>
      <c r="Q3241" s="1">
        <f t="shared" si="458"/>
        <v>0.05</v>
      </c>
      <c r="T3241" s="4">
        <v>5347.13</v>
      </c>
      <c r="U3241" s="9">
        <f t="shared" si="454"/>
        <v>1</v>
      </c>
      <c r="V3241" s="4">
        <f t="shared" si="455"/>
        <v>121.52568181818182</v>
      </c>
      <c r="W3241" s="1" t="s">
        <v>21</v>
      </c>
      <c r="X3241" s="1">
        <v>19.989999999999998</v>
      </c>
      <c r="Y3241" s="4">
        <f t="shared" si="456"/>
        <v>5367.12</v>
      </c>
      <c r="Z3241" s="1" t="s">
        <v>22</v>
      </c>
      <c r="AA3241" s="1" t="s">
        <v>28</v>
      </c>
      <c r="AB3241" s="1" t="s">
        <v>29</v>
      </c>
      <c r="AC3241" s="1" t="s">
        <v>43</v>
      </c>
      <c r="AD3241" s="1" t="s">
        <v>19</v>
      </c>
      <c r="AE3241" s="2">
        <v>40381</v>
      </c>
    </row>
    <row r="3242" spans="1:31" x14ac:dyDescent="0.25">
      <c r="A3242">
        <f t="shared" si="457"/>
        <v>3241</v>
      </c>
      <c r="B3242" s="1">
        <v>17344</v>
      </c>
      <c r="C3242" s="2">
        <v>40378</v>
      </c>
      <c r="D3242" s="1" t="s">
        <v>32</v>
      </c>
      <c r="E3242" s="1" t="str">
        <f t="shared" si="450"/>
        <v>***</v>
      </c>
      <c r="F3242" s="1" t="str">
        <f t="shared" si="451"/>
        <v>***</v>
      </c>
      <c r="G3242" s="1" t="str">
        <f t="shared" si="452"/>
        <v>***</v>
      </c>
      <c r="J3242" s="1" t="str">
        <f t="shared" si="453"/>
        <v>***</v>
      </c>
      <c r="P3242" s="1">
        <v>40</v>
      </c>
      <c r="Q3242" s="1">
        <f t="shared" si="458"/>
        <v>0.05</v>
      </c>
      <c r="T3242" s="4">
        <v>2405.4575</v>
      </c>
      <c r="U3242" s="9">
        <f t="shared" si="454"/>
        <v>1</v>
      </c>
      <c r="V3242" s="4">
        <f t="shared" si="455"/>
        <v>60.1364375</v>
      </c>
      <c r="W3242" s="1" t="s">
        <v>21</v>
      </c>
      <c r="X3242" s="1">
        <v>7.69</v>
      </c>
      <c r="Y3242" s="4">
        <f t="shared" si="456"/>
        <v>2413.1475</v>
      </c>
      <c r="Z3242" s="1" t="s">
        <v>15</v>
      </c>
      <c r="AA3242" s="1" t="s">
        <v>28</v>
      </c>
      <c r="AB3242" s="1" t="s">
        <v>24</v>
      </c>
      <c r="AC3242" s="1" t="s">
        <v>25</v>
      </c>
      <c r="AD3242" s="1" t="s">
        <v>19</v>
      </c>
      <c r="AE3242" s="2">
        <v>40380</v>
      </c>
    </row>
    <row r="3243" spans="1:31" x14ac:dyDescent="0.25">
      <c r="A3243">
        <f t="shared" si="457"/>
        <v>3242</v>
      </c>
      <c r="B3243" s="1">
        <v>50242</v>
      </c>
      <c r="C3243" s="2">
        <v>40378</v>
      </c>
      <c r="D3243" s="1" t="s">
        <v>27</v>
      </c>
      <c r="E3243" s="1" t="str">
        <f t="shared" si="450"/>
        <v>*</v>
      </c>
      <c r="F3243" s="1" t="str">
        <f t="shared" si="451"/>
        <v>*</v>
      </c>
      <c r="G3243" s="1" t="str">
        <f t="shared" si="452"/>
        <v>*</v>
      </c>
      <c r="J3243" s="1" t="str">
        <f t="shared" si="453"/>
        <v>*</v>
      </c>
      <c r="P3243" s="1">
        <v>8</v>
      </c>
      <c r="Q3243" s="1">
        <f t="shared" si="458"/>
        <v>0.01</v>
      </c>
      <c r="T3243" s="4">
        <v>1391.7645</v>
      </c>
      <c r="U3243" s="9">
        <f t="shared" si="454"/>
        <v>1</v>
      </c>
      <c r="V3243" s="4">
        <f t="shared" si="455"/>
        <v>173.9705625</v>
      </c>
      <c r="W3243" s="1" t="s">
        <v>21</v>
      </c>
      <c r="X3243" s="1">
        <v>8.99</v>
      </c>
      <c r="Y3243" s="4">
        <f t="shared" si="456"/>
        <v>1400.7545</v>
      </c>
      <c r="Z3243" s="1" t="s">
        <v>51</v>
      </c>
      <c r="AA3243" s="1" t="s">
        <v>28</v>
      </c>
      <c r="AB3243" s="1" t="s">
        <v>24</v>
      </c>
      <c r="AC3243" s="1" t="s">
        <v>25</v>
      </c>
      <c r="AD3243" s="1" t="s">
        <v>19</v>
      </c>
      <c r="AE3243" s="2">
        <v>40380</v>
      </c>
    </row>
    <row r="3244" spans="1:31" x14ac:dyDescent="0.25">
      <c r="A3244">
        <f t="shared" si="457"/>
        <v>3243</v>
      </c>
      <c r="B3244" s="1">
        <v>35043</v>
      </c>
      <c r="C3244" s="2">
        <v>40378</v>
      </c>
      <c r="D3244" s="1" t="s">
        <v>27</v>
      </c>
      <c r="E3244" s="1" t="str">
        <f t="shared" si="450"/>
        <v>*</v>
      </c>
      <c r="F3244" s="1" t="str">
        <f t="shared" si="451"/>
        <v>*</v>
      </c>
      <c r="G3244" s="1" t="str">
        <f t="shared" si="452"/>
        <v>*</v>
      </c>
      <c r="J3244" s="1" t="str">
        <f t="shared" si="453"/>
        <v>*</v>
      </c>
      <c r="P3244" s="1">
        <v>9</v>
      </c>
      <c r="Q3244" s="1">
        <f t="shared" si="458"/>
        <v>0.01</v>
      </c>
      <c r="T3244" s="4">
        <v>924.11149999999998</v>
      </c>
      <c r="U3244" s="9">
        <f t="shared" si="454"/>
        <v>0</v>
      </c>
      <c r="V3244" s="4">
        <f t="shared" si="455"/>
        <v>102.67905555555555</v>
      </c>
      <c r="W3244" s="1" t="s">
        <v>21</v>
      </c>
      <c r="X3244" s="1">
        <v>8.08</v>
      </c>
      <c r="Y3244" s="4">
        <f t="shared" si="456"/>
        <v>932.19150000000002</v>
      </c>
      <c r="Z3244" s="1" t="s">
        <v>49</v>
      </c>
      <c r="AA3244" s="1" t="s">
        <v>37</v>
      </c>
      <c r="AB3244" s="1" t="s">
        <v>24</v>
      </c>
      <c r="AC3244" s="1" t="s">
        <v>25</v>
      </c>
      <c r="AD3244" s="1" t="s">
        <v>19</v>
      </c>
      <c r="AE3244" s="2">
        <v>40379</v>
      </c>
    </row>
    <row r="3245" spans="1:31" x14ac:dyDescent="0.25">
      <c r="A3245">
        <f t="shared" si="457"/>
        <v>3244</v>
      </c>
      <c r="B3245" s="1">
        <v>50210</v>
      </c>
      <c r="C3245" s="2">
        <v>40378</v>
      </c>
      <c r="D3245" s="1" t="s">
        <v>13</v>
      </c>
      <c r="E3245" s="1" t="str">
        <f t="shared" si="450"/>
        <v>*</v>
      </c>
      <c r="F3245" s="1" t="str">
        <f t="shared" si="451"/>
        <v>*</v>
      </c>
      <c r="G3245" s="1" t="str">
        <f t="shared" si="452"/>
        <v>*</v>
      </c>
      <c r="J3245" s="1" t="str">
        <f t="shared" si="453"/>
        <v>*</v>
      </c>
      <c r="P3245" s="1">
        <v>47</v>
      </c>
      <c r="Q3245" s="1">
        <f t="shared" si="458"/>
        <v>0.05</v>
      </c>
      <c r="T3245" s="4">
        <v>178.51</v>
      </c>
      <c r="U3245" s="9">
        <f t="shared" si="454"/>
        <v>0</v>
      </c>
      <c r="V3245" s="4">
        <f t="shared" si="455"/>
        <v>3.7980851063829784</v>
      </c>
      <c r="W3245" s="1" t="s">
        <v>21</v>
      </c>
      <c r="X3245" s="1">
        <v>0.5</v>
      </c>
      <c r="Y3245" s="4">
        <f t="shared" si="456"/>
        <v>179.01</v>
      </c>
      <c r="Z3245" s="1" t="s">
        <v>15</v>
      </c>
      <c r="AA3245" s="1" t="s">
        <v>37</v>
      </c>
      <c r="AB3245" s="1" t="s">
        <v>29</v>
      </c>
      <c r="AC3245" s="1" t="s">
        <v>58</v>
      </c>
      <c r="AD3245" s="1" t="s">
        <v>19</v>
      </c>
      <c r="AE3245" s="2">
        <v>40383</v>
      </c>
    </row>
    <row r="3246" spans="1:31" x14ac:dyDescent="0.25">
      <c r="A3246">
        <f t="shared" si="457"/>
        <v>3245</v>
      </c>
      <c r="B3246" s="1">
        <v>35043</v>
      </c>
      <c r="C3246" s="2">
        <v>40378</v>
      </c>
      <c r="D3246" s="1" t="s">
        <v>27</v>
      </c>
      <c r="E3246" s="1" t="str">
        <f t="shared" si="450"/>
        <v>*</v>
      </c>
      <c r="F3246" s="1" t="str">
        <f t="shared" si="451"/>
        <v>*</v>
      </c>
      <c r="G3246" s="1" t="str">
        <f t="shared" si="452"/>
        <v>*</v>
      </c>
      <c r="J3246" s="1" t="str">
        <f t="shared" si="453"/>
        <v>*</v>
      </c>
      <c r="P3246" s="1">
        <v>45</v>
      </c>
      <c r="Q3246" s="1">
        <f t="shared" si="458"/>
        <v>0.05</v>
      </c>
      <c r="T3246" s="4">
        <v>125.21</v>
      </c>
      <c r="U3246" s="9">
        <f t="shared" si="454"/>
        <v>0</v>
      </c>
      <c r="V3246" s="4">
        <f t="shared" si="455"/>
        <v>2.7824444444444443</v>
      </c>
      <c r="W3246" s="1" t="s">
        <v>14</v>
      </c>
      <c r="X3246" s="1">
        <v>0.8</v>
      </c>
      <c r="Y3246" s="4">
        <f t="shared" si="456"/>
        <v>126.00999999999999</v>
      </c>
      <c r="Z3246" s="1" t="s">
        <v>49</v>
      </c>
      <c r="AA3246" s="1" t="s">
        <v>37</v>
      </c>
      <c r="AB3246" s="1" t="s">
        <v>29</v>
      </c>
      <c r="AC3246" s="1" t="s">
        <v>61</v>
      </c>
      <c r="AD3246" s="1" t="s">
        <v>31</v>
      </c>
      <c r="AE3246" s="2">
        <v>40379</v>
      </c>
    </row>
    <row r="3247" spans="1:31" x14ac:dyDescent="0.25">
      <c r="A3247">
        <f t="shared" si="457"/>
        <v>3246</v>
      </c>
      <c r="B3247" s="1">
        <v>50210</v>
      </c>
      <c r="C3247" s="2">
        <v>40378</v>
      </c>
      <c r="D3247" s="1" t="s">
        <v>13</v>
      </c>
      <c r="E3247" s="1" t="str">
        <f t="shared" si="450"/>
        <v>*</v>
      </c>
      <c r="F3247" s="1" t="str">
        <f t="shared" si="451"/>
        <v>*</v>
      </c>
      <c r="G3247" s="1" t="str">
        <f t="shared" si="452"/>
        <v>*</v>
      </c>
      <c r="J3247" s="1" t="str">
        <f t="shared" si="453"/>
        <v>*</v>
      </c>
      <c r="P3247" s="1">
        <v>15</v>
      </c>
      <c r="Q3247" s="1">
        <f t="shared" si="458"/>
        <v>0.02</v>
      </c>
      <c r="T3247" s="4">
        <v>31.32</v>
      </c>
      <c r="U3247" s="9">
        <f t="shared" si="454"/>
        <v>0</v>
      </c>
      <c r="V3247" s="4">
        <f t="shared" si="455"/>
        <v>2.0880000000000001</v>
      </c>
      <c r="W3247" s="1" t="s">
        <v>21</v>
      </c>
      <c r="X3247" s="1">
        <v>2.58</v>
      </c>
      <c r="Y3247" s="4">
        <f t="shared" si="456"/>
        <v>33.9</v>
      </c>
      <c r="Z3247" s="1" t="s">
        <v>15</v>
      </c>
      <c r="AA3247" s="1" t="s">
        <v>37</v>
      </c>
      <c r="AB3247" s="1" t="s">
        <v>29</v>
      </c>
      <c r="AC3247" s="1" t="s">
        <v>61</v>
      </c>
      <c r="AD3247" s="1" t="s">
        <v>31</v>
      </c>
      <c r="AE3247" s="2">
        <v>40387</v>
      </c>
    </row>
    <row r="3248" spans="1:31" x14ac:dyDescent="0.25">
      <c r="A3248">
        <f t="shared" si="457"/>
        <v>3247</v>
      </c>
      <c r="B3248" s="1">
        <v>56101</v>
      </c>
      <c r="C3248" s="2">
        <v>40378</v>
      </c>
      <c r="D3248" s="1" t="s">
        <v>27</v>
      </c>
      <c r="E3248" s="1" t="str">
        <f t="shared" si="450"/>
        <v>*</v>
      </c>
      <c r="F3248" s="1" t="str">
        <f t="shared" si="451"/>
        <v>*</v>
      </c>
      <c r="G3248" s="1" t="str">
        <f t="shared" si="452"/>
        <v>*</v>
      </c>
      <c r="J3248" s="1" t="str">
        <f t="shared" si="453"/>
        <v>*</v>
      </c>
      <c r="P3248" s="1">
        <v>1</v>
      </c>
      <c r="Q3248" s="1">
        <f t="shared" si="458"/>
        <v>0.01</v>
      </c>
      <c r="T3248" s="4">
        <v>21.45</v>
      </c>
      <c r="U3248" s="9">
        <f t="shared" si="454"/>
        <v>0</v>
      </c>
      <c r="V3248" s="4">
        <f t="shared" si="455"/>
        <v>21.45</v>
      </c>
      <c r="W3248" s="1" t="s">
        <v>21</v>
      </c>
      <c r="X3248" s="1">
        <v>6.75</v>
      </c>
      <c r="Y3248" s="4">
        <f t="shared" si="456"/>
        <v>28.2</v>
      </c>
      <c r="Z3248" s="1" t="s">
        <v>22</v>
      </c>
      <c r="AA3248" s="1" t="s">
        <v>28</v>
      </c>
      <c r="AB3248" s="1" t="s">
        <v>29</v>
      </c>
      <c r="AC3248" s="1" t="s">
        <v>63</v>
      </c>
      <c r="AD3248" s="1" t="s">
        <v>26</v>
      </c>
      <c r="AE3248" s="2">
        <v>40380</v>
      </c>
    </row>
    <row r="3249" spans="1:31" x14ac:dyDescent="0.25">
      <c r="A3249">
        <f t="shared" si="457"/>
        <v>3248</v>
      </c>
      <c r="B3249" s="1">
        <v>16065</v>
      </c>
      <c r="C3249" s="2">
        <v>40379</v>
      </c>
      <c r="D3249" s="1" t="s">
        <v>20</v>
      </c>
      <c r="E3249" s="1" t="str">
        <f t="shared" si="450"/>
        <v>*</v>
      </c>
      <c r="F3249" s="1" t="str">
        <f t="shared" si="451"/>
        <v>**</v>
      </c>
      <c r="G3249" s="1" t="str">
        <f t="shared" si="452"/>
        <v>**</v>
      </c>
      <c r="J3249" s="1" t="str">
        <f t="shared" si="453"/>
        <v>**</v>
      </c>
      <c r="P3249" s="1">
        <v>15</v>
      </c>
      <c r="Q3249" s="1">
        <f t="shared" si="458"/>
        <v>0.02</v>
      </c>
      <c r="T3249" s="4">
        <v>6933.45</v>
      </c>
      <c r="U3249" s="9">
        <f t="shared" si="454"/>
        <v>1</v>
      </c>
      <c r="V3249" s="4">
        <f t="shared" si="455"/>
        <v>462.22999999999996</v>
      </c>
      <c r="W3249" s="1" t="s">
        <v>33</v>
      </c>
      <c r="X3249" s="1">
        <v>49</v>
      </c>
      <c r="Y3249" s="4">
        <f t="shared" si="456"/>
        <v>6982.45</v>
      </c>
      <c r="Z3249" s="1" t="s">
        <v>22</v>
      </c>
      <c r="AA3249" s="1" t="s">
        <v>28</v>
      </c>
      <c r="AB3249" s="1" t="s">
        <v>24</v>
      </c>
      <c r="AC3249" s="1" t="s">
        <v>47</v>
      </c>
      <c r="AD3249" s="1" t="s">
        <v>35</v>
      </c>
      <c r="AE3249" s="2">
        <v>40379</v>
      </c>
    </row>
    <row r="3250" spans="1:31" x14ac:dyDescent="0.25">
      <c r="A3250">
        <f t="shared" si="457"/>
        <v>3249</v>
      </c>
      <c r="B3250" s="1">
        <v>38017</v>
      </c>
      <c r="C3250" s="2">
        <v>40379</v>
      </c>
      <c r="D3250" s="1" t="s">
        <v>13</v>
      </c>
      <c r="E3250" s="1" t="str">
        <f t="shared" si="450"/>
        <v>*</v>
      </c>
      <c r="F3250" s="1" t="str">
        <f t="shared" si="451"/>
        <v>*</v>
      </c>
      <c r="G3250" s="1" t="str">
        <f t="shared" si="452"/>
        <v>*</v>
      </c>
      <c r="J3250" s="1" t="str">
        <f t="shared" si="453"/>
        <v>*</v>
      </c>
      <c r="P3250" s="1">
        <v>27</v>
      </c>
      <c r="Q3250" s="1">
        <f t="shared" si="458"/>
        <v>3.5000000000000003E-2</v>
      </c>
      <c r="T3250" s="4">
        <v>2846.3609999999999</v>
      </c>
      <c r="U3250" s="9">
        <f t="shared" si="454"/>
        <v>1</v>
      </c>
      <c r="V3250" s="4">
        <f t="shared" si="455"/>
        <v>105.42077777777777</v>
      </c>
      <c r="W3250" s="1" t="s">
        <v>21</v>
      </c>
      <c r="X3250" s="1">
        <v>7.69</v>
      </c>
      <c r="Y3250" s="4">
        <f t="shared" si="456"/>
        <v>2854.0509999999999</v>
      </c>
      <c r="Z3250" s="1" t="s">
        <v>15</v>
      </c>
      <c r="AA3250" s="1" t="s">
        <v>37</v>
      </c>
      <c r="AB3250" s="1" t="s">
        <v>24</v>
      </c>
      <c r="AC3250" s="1" t="s">
        <v>25</v>
      </c>
      <c r="AD3250" s="1" t="s">
        <v>19</v>
      </c>
      <c r="AE3250" s="2">
        <v>40386</v>
      </c>
    </row>
    <row r="3251" spans="1:31" x14ac:dyDescent="0.25">
      <c r="A3251">
        <f t="shared" si="457"/>
        <v>3250</v>
      </c>
      <c r="B3251" s="1">
        <v>23041</v>
      </c>
      <c r="C3251" s="2">
        <v>40379</v>
      </c>
      <c r="D3251" s="1" t="s">
        <v>13</v>
      </c>
      <c r="E3251" s="1" t="str">
        <f t="shared" si="450"/>
        <v>*</v>
      </c>
      <c r="F3251" s="1" t="str">
        <f t="shared" si="451"/>
        <v>*</v>
      </c>
      <c r="G3251" s="1" t="str">
        <f t="shared" si="452"/>
        <v>*</v>
      </c>
      <c r="J3251" s="1" t="str">
        <f t="shared" si="453"/>
        <v>*</v>
      </c>
      <c r="P3251" s="1">
        <v>10</v>
      </c>
      <c r="Q3251" s="1">
        <f t="shared" si="458"/>
        <v>0.02</v>
      </c>
      <c r="T3251" s="4">
        <v>2642.95</v>
      </c>
      <c r="U3251" s="9">
        <f t="shared" si="454"/>
        <v>1</v>
      </c>
      <c r="V3251" s="4">
        <f t="shared" si="455"/>
        <v>264.29499999999996</v>
      </c>
      <c r="W3251" s="1" t="s">
        <v>33</v>
      </c>
      <c r="X3251" s="1">
        <v>62.74</v>
      </c>
      <c r="Y3251" s="4">
        <f t="shared" si="456"/>
        <v>2705.6899999999996</v>
      </c>
      <c r="Z3251" s="1" t="s">
        <v>51</v>
      </c>
      <c r="AA3251" s="1" t="s">
        <v>16</v>
      </c>
      <c r="AB3251" s="1" t="s">
        <v>17</v>
      </c>
      <c r="AC3251" s="1" t="s">
        <v>52</v>
      </c>
      <c r="AD3251" s="1" t="s">
        <v>59</v>
      </c>
      <c r="AE3251" s="2">
        <v>40386</v>
      </c>
    </row>
    <row r="3252" spans="1:31" x14ac:dyDescent="0.25">
      <c r="A3252">
        <f t="shared" si="457"/>
        <v>3251</v>
      </c>
      <c r="B3252" s="1">
        <v>23041</v>
      </c>
      <c r="C3252" s="2">
        <v>40379</v>
      </c>
      <c r="D3252" s="1" t="s">
        <v>13</v>
      </c>
      <c r="E3252" s="1" t="str">
        <f t="shared" si="450"/>
        <v>*</v>
      </c>
      <c r="F3252" s="1" t="str">
        <f t="shared" si="451"/>
        <v>*</v>
      </c>
      <c r="G3252" s="1" t="str">
        <f t="shared" si="452"/>
        <v>*</v>
      </c>
      <c r="J3252" s="1" t="str">
        <f t="shared" si="453"/>
        <v>*</v>
      </c>
      <c r="P3252" s="1">
        <v>5</v>
      </c>
      <c r="Q3252" s="1">
        <f t="shared" si="458"/>
        <v>0.01</v>
      </c>
      <c r="T3252" s="4">
        <v>1811.25</v>
      </c>
      <c r="U3252" s="9">
        <f t="shared" si="454"/>
        <v>1</v>
      </c>
      <c r="V3252" s="4">
        <f t="shared" si="455"/>
        <v>362.25</v>
      </c>
      <c r="W3252" s="1" t="s">
        <v>21</v>
      </c>
      <c r="X3252" s="1">
        <v>19.989999999999998</v>
      </c>
      <c r="Y3252" s="4">
        <f t="shared" si="456"/>
        <v>1831.24</v>
      </c>
      <c r="Z3252" s="1" t="s">
        <v>51</v>
      </c>
      <c r="AA3252" s="1" t="s">
        <v>16</v>
      </c>
      <c r="AB3252" s="1" t="s">
        <v>29</v>
      </c>
      <c r="AC3252" s="1" t="s">
        <v>43</v>
      </c>
      <c r="AD3252" s="1" t="s">
        <v>19</v>
      </c>
      <c r="AE3252" s="2">
        <v>40381</v>
      </c>
    </row>
    <row r="3253" spans="1:31" x14ac:dyDescent="0.25">
      <c r="A3253">
        <f t="shared" si="457"/>
        <v>3252</v>
      </c>
      <c r="B3253" s="1">
        <v>57249</v>
      </c>
      <c r="C3253" s="2">
        <v>40379</v>
      </c>
      <c r="D3253" s="1" t="s">
        <v>20</v>
      </c>
      <c r="E3253" s="1" t="str">
        <f t="shared" si="450"/>
        <v>*</v>
      </c>
      <c r="F3253" s="1" t="str">
        <f t="shared" si="451"/>
        <v>**</v>
      </c>
      <c r="G3253" s="1" t="str">
        <f t="shared" si="452"/>
        <v>**</v>
      </c>
      <c r="J3253" s="1" t="str">
        <f t="shared" si="453"/>
        <v>**</v>
      </c>
      <c r="P3253" s="1">
        <v>30</v>
      </c>
      <c r="Q3253" s="1">
        <f t="shared" si="458"/>
        <v>0.04</v>
      </c>
      <c r="T3253" s="4">
        <v>1775.33</v>
      </c>
      <c r="U3253" s="9">
        <f t="shared" si="454"/>
        <v>1</v>
      </c>
      <c r="V3253" s="4">
        <f t="shared" si="455"/>
        <v>59.177666666666667</v>
      </c>
      <c r="W3253" s="1" t="s">
        <v>21</v>
      </c>
      <c r="X3253" s="1">
        <v>12.23</v>
      </c>
      <c r="Y3253" s="4">
        <f t="shared" si="456"/>
        <v>1787.56</v>
      </c>
      <c r="Z3253" s="1" t="s">
        <v>22</v>
      </c>
      <c r="AA3253" s="1" t="s">
        <v>37</v>
      </c>
      <c r="AB3253" s="1" t="s">
        <v>17</v>
      </c>
      <c r="AC3253" s="1" t="s">
        <v>18</v>
      </c>
      <c r="AD3253" s="1" t="s">
        <v>26</v>
      </c>
      <c r="AE3253" s="2">
        <v>40380</v>
      </c>
    </row>
    <row r="3254" spans="1:31" x14ac:dyDescent="0.25">
      <c r="A3254">
        <f t="shared" si="457"/>
        <v>3253</v>
      </c>
      <c r="B3254" s="1">
        <v>32002</v>
      </c>
      <c r="C3254" s="2">
        <v>40379</v>
      </c>
      <c r="D3254" s="1" t="s">
        <v>13</v>
      </c>
      <c r="E3254" s="1" t="str">
        <f t="shared" si="450"/>
        <v>*</v>
      </c>
      <c r="F3254" s="1" t="str">
        <f t="shared" si="451"/>
        <v>*</v>
      </c>
      <c r="G3254" s="1" t="str">
        <f t="shared" si="452"/>
        <v>*</v>
      </c>
      <c r="J3254" s="1" t="str">
        <f t="shared" si="453"/>
        <v>*</v>
      </c>
      <c r="P3254" s="1">
        <v>37</v>
      </c>
      <c r="Q3254" s="1">
        <f t="shared" si="458"/>
        <v>0.04</v>
      </c>
      <c r="T3254" s="4">
        <v>1196.2</v>
      </c>
      <c r="U3254" s="9">
        <f t="shared" si="454"/>
        <v>1</v>
      </c>
      <c r="V3254" s="4">
        <f t="shared" si="455"/>
        <v>32.329729729729728</v>
      </c>
      <c r="W3254" s="1" t="s">
        <v>21</v>
      </c>
      <c r="X3254" s="1">
        <v>6.5</v>
      </c>
      <c r="Y3254" s="4">
        <f t="shared" si="456"/>
        <v>1202.7</v>
      </c>
      <c r="Z3254" s="1" t="s">
        <v>22</v>
      </c>
      <c r="AA3254" s="1" t="s">
        <v>16</v>
      </c>
      <c r="AB3254" s="1" t="s">
        <v>24</v>
      </c>
      <c r="AC3254" s="1" t="s">
        <v>38</v>
      </c>
      <c r="AD3254" s="1" t="s">
        <v>19</v>
      </c>
      <c r="AE3254" s="2">
        <v>40383</v>
      </c>
    </row>
    <row r="3255" spans="1:31" x14ac:dyDescent="0.25">
      <c r="A3255">
        <f t="shared" si="457"/>
        <v>3254</v>
      </c>
      <c r="B3255" s="1">
        <v>23041</v>
      </c>
      <c r="C3255" s="2">
        <v>40379</v>
      </c>
      <c r="D3255" s="1" t="s">
        <v>13</v>
      </c>
      <c r="E3255" s="1" t="str">
        <f t="shared" si="450"/>
        <v>*</v>
      </c>
      <c r="F3255" s="1" t="str">
        <f t="shared" si="451"/>
        <v>*</v>
      </c>
      <c r="G3255" s="1" t="str">
        <f t="shared" si="452"/>
        <v>*</v>
      </c>
      <c r="J3255" s="1" t="str">
        <f t="shared" si="453"/>
        <v>*</v>
      </c>
      <c r="P3255" s="1">
        <v>21</v>
      </c>
      <c r="Q3255" s="1">
        <f t="shared" si="458"/>
        <v>3.5000000000000003E-2</v>
      </c>
      <c r="T3255" s="4">
        <v>173.7</v>
      </c>
      <c r="U3255" s="9">
        <f t="shared" si="454"/>
        <v>0</v>
      </c>
      <c r="V3255" s="4">
        <f t="shared" si="455"/>
        <v>8.2714285714285705</v>
      </c>
      <c r="W3255" s="1" t="s">
        <v>21</v>
      </c>
      <c r="X3255" s="1">
        <v>6.16</v>
      </c>
      <c r="Y3255" s="4">
        <f t="shared" si="456"/>
        <v>179.85999999999999</v>
      </c>
      <c r="Z3255" s="1" t="s">
        <v>51</v>
      </c>
      <c r="AA3255" s="1" t="s">
        <v>16</v>
      </c>
      <c r="AB3255" s="1" t="s">
        <v>29</v>
      </c>
      <c r="AC3255" s="1" t="s">
        <v>43</v>
      </c>
      <c r="AD3255" s="1" t="s">
        <v>19</v>
      </c>
      <c r="AE3255" s="2">
        <v>40386</v>
      </c>
    </row>
    <row r="3256" spans="1:31" x14ac:dyDescent="0.25">
      <c r="A3256">
        <f t="shared" si="457"/>
        <v>3255</v>
      </c>
      <c r="B3256" s="1">
        <v>38017</v>
      </c>
      <c r="C3256" s="2">
        <v>40379</v>
      </c>
      <c r="D3256" s="1" t="s">
        <v>13</v>
      </c>
      <c r="E3256" s="1" t="str">
        <f t="shared" si="450"/>
        <v>*</v>
      </c>
      <c r="F3256" s="1" t="str">
        <f t="shared" si="451"/>
        <v>*</v>
      </c>
      <c r="G3256" s="1" t="str">
        <f t="shared" si="452"/>
        <v>*</v>
      </c>
      <c r="J3256" s="1" t="str">
        <f t="shared" si="453"/>
        <v>*</v>
      </c>
      <c r="P3256" s="1">
        <v>26</v>
      </c>
      <c r="Q3256" s="1">
        <f t="shared" si="458"/>
        <v>3.5000000000000003E-2</v>
      </c>
      <c r="T3256" s="4">
        <v>122.51</v>
      </c>
      <c r="U3256" s="9">
        <f t="shared" si="454"/>
        <v>0</v>
      </c>
      <c r="V3256" s="4">
        <f t="shared" si="455"/>
        <v>4.7119230769230773</v>
      </c>
      <c r="W3256" s="1" t="s">
        <v>21</v>
      </c>
      <c r="X3256" s="1">
        <v>0.8</v>
      </c>
      <c r="Y3256" s="4">
        <f t="shared" si="456"/>
        <v>123.31</v>
      </c>
      <c r="Z3256" s="1" t="s">
        <v>15</v>
      </c>
      <c r="AA3256" s="1" t="s">
        <v>37</v>
      </c>
      <c r="AB3256" s="1" t="s">
        <v>29</v>
      </c>
      <c r="AC3256" s="1" t="s">
        <v>40</v>
      </c>
      <c r="AD3256" s="1" t="s">
        <v>31</v>
      </c>
      <c r="AE3256" s="2">
        <v>40383</v>
      </c>
    </row>
    <row r="3257" spans="1:31" x14ac:dyDescent="0.25">
      <c r="A3257">
        <f t="shared" si="457"/>
        <v>3256</v>
      </c>
      <c r="B3257" s="1">
        <v>32002</v>
      </c>
      <c r="C3257" s="2">
        <v>40379</v>
      </c>
      <c r="D3257" s="1" t="s">
        <v>13</v>
      </c>
      <c r="E3257" s="1" t="str">
        <f t="shared" si="450"/>
        <v>*</v>
      </c>
      <c r="F3257" s="1" t="str">
        <f t="shared" si="451"/>
        <v>*</v>
      </c>
      <c r="G3257" s="1" t="str">
        <f t="shared" si="452"/>
        <v>*</v>
      </c>
      <c r="J3257" s="1" t="str">
        <f t="shared" si="453"/>
        <v>*</v>
      </c>
      <c r="P3257" s="1">
        <v>7</v>
      </c>
      <c r="Q3257" s="1">
        <f t="shared" si="458"/>
        <v>0.01</v>
      </c>
      <c r="T3257" s="4">
        <v>98.55</v>
      </c>
      <c r="U3257" s="9">
        <f t="shared" si="454"/>
        <v>0</v>
      </c>
      <c r="V3257" s="4">
        <f t="shared" si="455"/>
        <v>14.078571428571427</v>
      </c>
      <c r="W3257" s="1" t="s">
        <v>21</v>
      </c>
      <c r="X3257" s="1">
        <v>8.7799999999999994</v>
      </c>
      <c r="Y3257" s="4">
        <f t="shared" si="456"/>
        <v>107.33</v>
      </c>
      <c r="Z3257" s="1" t="s">
        <v>22</v>
      </c>
      <c r="AA3257" s="1" t="s">
        <v>16</v>
      </c>
      <c r="AB3257" s="1" t="s">
        <v>17</v>
      </c>
      <c r="AC3257" s="1" t="s">
        <v>18</v>
      </c>
      <c r="AD3257" s="1" t="s">
        <v>19</v>
      </c>
      <c r="AE3257" s="2">
        <v>40379</v>
      </c>
    </row>
    <row r="3258" spans="1:31" x14ac:dyDescent="0.25">
      <c r="A3258">
        <f t="shared" si="457"/>
        <v>3257</v>
      </c>
      <c r="B3258" s="1">
        <v>16065</v>
      </c>
      <c r="C3258" s="2">
        <v>40379</v>
      </c>
      <c r="D3258" s="1" t="s">
        <v>20</v>
      </c>
      <c r="E3258" s="1" t="str">
        <f t="shared" si="450"/>
        <v>*</v>
      </c>
      <c r="F3258" s="1" t="str">
        <f t="shared" si="451"/>
        <v>**</v>
      </c>
      <c r="G3258" s="1" t="str">
        <f t="shared" si="452"/>
        <v>**</v>
      </c>
      <c r="J3258" s="1" t="str">
        <f t="shared" si="453"/>
        <v>**</v>
      </c>
      <c r="P3258" s="1">
        <v>14</v>
      </c>
      <c r="Q3258" s="1">
        <f t="shared" si="458"/>
        <v>0.02</v>
      </c>
      <c r="T3258" s="4">
        <v>54.99</v>
      </c>
      <c r="U3258" s="9">
        <f t="shared" si="454"/>
        <v>0</v>
      </c>
      <c r="V3258" s="4">
        <f t="shared" si="455"/>
        <v>3.9278571428571429</v>
      </c>
      <c r="W3258" s="1" t="s">
        <v>21</v>
      </c>
      <c r="X3258" s="1">
        <v>1.3</v>
      </c>
      <c r="Y3258" s="4">
        <f t="shared" si="456"/>
        <v>56.29</v>
      </c>
      <c r="Z3258" s="1" t="s">
        <v>22</v>
      </c>
      <c r="AA3258" s="1" t="s">
        <v>28</v>
      </c>
      <c r="AB3258" s="1" t="s">
        <v>29</v>
      </c>
      <c r="AC3258" s="1" t="s">
        <v>40</v>
      </c>
      <c r="AD3258" s="1" t="s">
        <v>31</v>
      </c>
      <c r="AE3258" s="2">
        <v>40380</v>
      </c>
    </row>
    <row r="3259" spans="1:31" x14ac:dyDescent="0.25">
      <c r="A3259">
        <f t="shared" si="457"/>
        <v>3258</v>
      </c>
      <c r="B3259" s="1">
        <v>46310</v>
      </c>
      <c r="C3259" s="2">
        <v>40380</v>
      </c>
      <c r="D3259" s="1" t="s">
        <v>20</v>
      </c>
      <c r="E3259" s="1" t="str">
        <f t="shared" si="450"/>
        <v>*</v>
      </c>
      <c r="F3259" s="1" t="str">
        <f t="shared" si="451"/>
        <v>**</v>
      </c>
      <c r="G3259" s="1" t="str">
        <f t="shared" si="452"/>
        <v>**</v>
      </c>
      <c r="J3259" s="1" t="str">
        <f t="shared" si="453"/>
        <v>**</v>
      </c>
      <c r="P3259" s="1">
        <v>42</v>
      </c>
      <c r="Q3259" s="1">
        <f t="shared" si="458"/>
        <v>0.05</v>
      </c>
      <c r="T3259" s="4">
        <v>5423.58</v>
      </c>
      <c r="U3259" s="9">
        <f t="shared" si="454"/>
        <v>1</v>
      </c>
      <c r="V3259" s="4">
        <f t="shared" si="455"/>
        <v>129.13285714285715</v>
      </c>
      <c r="W3259" s="1" t="s">
        <v>21</v>
      </c>
      <c r="X3259" s="1">
        <v>19.989999999999998</v>
      </c>
      <c r="Y3259" s="4">
        <f t="shared" si="456"/>
        <v>5443.57</v>
      </c>
      <c r="Z3259" s="1" t="s">
        <v>22</v>
      </c>
      <c r="AA3259" s="1" t="s">
        <v>37</v>
      </c>
      <c r="AB3259" s="1" t="s">
        <v>29</v>
      </c>
      <c r="AC3259" s="1" t="s">
        <v>55</v>
      </c>
      <c r="AD3259" s="1" t="s">
        <v>19</v>
      </c>
      <c r="AE3259" s="2">
        <v>40380</v>
      </c>
    </row>
    <row r="3260" spans="1:31" x14ac:dyDescent="0.25">
      <c r="A3260">
        <f t="shared" si="457"/>
        <v>3259</v>
      </c>
      <c r="B3260" s="1">
        <v>57639</v>
      </c>
      <c r="C3260" s="2">
        <v>40380</v>
      </c>
      <c r="D3260" s="1" t="s">
        <v>32</v>
      </c>
      <c r="E3260" s="1" t="str">
        <f t="shared" si="450"/>
        <v>***</v>
      </c>
      <c r="F3260" s="1" t="str">
        <f t="shared" si="451"/>
        <v>***</v>
      </c>
      <c r="G3260" s="1" t="str">
        <f t="shared" si="452"/>
        <v>***</v>
      </c>
      <c r="J3260" s="1" t="str">
        <f t="shared" si="453"/>
        <v>***</v>
      </c>
      <c r="P3260" s="1">
        <v>24</v>
      </c>
      <c r="Q3260" s="1">
        <f t="shared" si="458"/>
        <v>3.5000000000000003E-2</v>
      </c>
      <c r="T3260" s="4">
        <v>2239.52</v>
      </c>
      <c r="U3260" s="9">
        <f t="shared" si="454"/>
        <v>1</v>
      </c>
      <c r="V3260" s="4">
        <f t="shared" si="455"/>
        <v>93.313333333333333</v>
      </c>
      <c r="W3260" s="1" t="s">
        <v>21</v>
      </c>
      <c r="X3260" s="1">
        <v>18.13</v>
      </c>
      <c r="Y3260" s="4">
        <f t="shared" si="456"/>
        <v>2257.65</v>
      </c>
      <c r="Z3260" s="1" t="s">
        <v>22</v>
      </c>
      <c r="AA3260" s="1" t="s">
        <v>16</v>
      </c>
      <c r="AB3260" s="1" t="s">
        <v>17</v>
      </c>
      <c r="AC3260" s="1" t="s">
        <v>18</v>
      </c>
      <c r="AD3260" s="1" t="s">
        <v>48</v>
      </c>
      <c r="AE3260" s="2">
        <v>40380</v>
      </c>
    </row>
    <row r="3261" spans="1:31" x14ac:dyDescent="0.25">
      <c r="A3261">
        <f t="shared" si="457"/>
        <v>3260</v>
      </c>
      <c r="B3261" s="1">
        <v>46310</v>
      </c>
      <c r="C3261" s="2">
        <v>40380</v>
      </c>
      <c r="D3261" s="1" t="s">
        <v>20</v>
      </c>
      <c r="E3261" s="1" t="str">
        <f t="shared" si="450"/>
        <v>*</v>
      </c>
      <c r="F3261" s="1" t="str">
        <f t="shared" si="451"/>
        <v>**</v>
      </c>
      <c r="G3261" s="1" t="str">
        <f t="shared" si="452"/>
        <v>**</v>
      </c>
      <c r="J3261" s="1" t="str">
        <f t="shared" si="453"/>
        <v>**</v>
      </c>
      <c r="P3261" s="1">
        <v>29</v>
      </c>
      <c r="Q3261" s="1">
        <f t="shared" si="458"/>
        <v>3.5000000000000003E-2</v>
      </c>
      <c r="T3261" s="4">
        <v>1935.25</v>
      </c>
      <c r="U3261" s="9">
        <f t="shared" si="454"/>
        <v>1</v>
      </c>
      <c r="V3261" s="4">
        <f t="shared" si="455"/>
        <v>66.732758620689651</v>
      </c>
      <c r="W3261" s="1" t="s">
        <v>21</v>
      </c>
      <c r="X3261" s="1">
        <v>11.55</v>
      </c>
      <c r="Y3261" s="4">
        <f t="shared" si="456"/>
        <v>1946.8</v>
      </c>
      <c r="Z3261" s="1" t="s">
        <v>22</v>
      </c>
      <c r="AA3261" s="1" t="s">
        <v>37</v>
      </c>
      <c r="AB3261" s="1" t="s">
        <v>29</v>
      </c>
      <c r="AC3261" s="1" t="s">
        <v>43</v>
      </c>
      <c r="AD3261" s="1" t="s">
        <v>19</v>
      </c>
      <c r="AE3261" s="2">
        <v>40381</v>
      </c>
    </row>
    <row r="3262" spans="1:31" x14ac:dyDescent="0.25">
      <c r="A3262">
        <f t="shared" si="457"/>
        <v>3261</v>
      </c>
      <c r="B3262" s="1">
        <v>45762</v>
      </c>
      <c r="C3262" s="2">
        <v>40380</v>
      </c>
      <c r="D3262" s="1" t="s">
        <v>13</v>
      </c>
      <c r="E3262" s="1" t="str">
        <f t="shared" si="450"/>
        <v>*</v>
      </c>
      <c r="F3262" s="1" t="str">
        <f t="shared" si="451"/>
        <v>*</v>
      </c>
      <c r="G3262" s="1" t="str">
        <f t="shared" si="452"/>
        <v>*</v>
      </c>
      <c r="J3262" s="1" t="str">
        <f t="shared" si="453"/>
        <v>*</v>
      </c>
      <c r="P3262" s="1">
        <v>21</v>
      </c>
      <c r="Q3262" s="1">
        <f t="shared" si="458"/>
        <v>3.5000000000000003E-2</v>
      </c>
      <c r="T3262" s="4">
        <v>793.85</v>
      </c>
      <c r="U3262" s="9">
        <f t="shared" si="454"/>
        <v>0</v>
      </c>
      <c r="V3262" s="4">
        <f t="shared" si="455"/>
        <v>37.80238095238095</v>
      </c>
      <c r="W3262" s="1" t="s">
        <v>21</v>
      </c>
      <c r="X3262" s="1">
        <v>5.08</v>
      </c>
      <c r="Y3262" s="4">
        <f t="shared" si="456"/>
        <v>798.93000000000006</v>
      </c>
      <c r="Z3262" s="1" t="s">
        <v>15</v>
      </c>
      <c r="AA3262" s="1" t="s">
        <v>28</v>
      </c>
      <c r="AB3262" s="1" t="s">
        <v>29</v>
      </c>
      <c r="AC3262" s="1" t="s">
        <v>40</v>
      </c>
      <c r="AD3262" s="1" t="s">
        <v>31</v>
      </c>
      <c r="AE3262" s="2">
        <v>40385</v>
      </c>
    </row>
    <row r="3263" spans="1:31" x14ac:dyDescent="0.25">
      <c r="A3263">
        <f t="shared" si="457"/>
        <v>3262</v>
      </c>
      <c r="B3263" s="1">
        <v>41569</v>
      </c>
      <c r="C3263" s="2">
        <v>40380</v>
      </c>
      <c r="D3263" s="1" t="s">
        <v>32</v>
      </c>
      <c r="E3263" s="1" t="str">
        <f t="shared" si="450"/>
        <v>***</v>
      </c>
      <c r="F3263" s="1" t="str">
        <f t="shared" si="451"/>
        <v>***</v>
      </c>
      <c r="G3263" s="1" t="str">
        <f t="shared" si="452"/>
        <v>***</v>
      </c>
      <c r="J3263" s="1" t="str">
        <f t="shared" si="453"/>
        <v>***</v>
      </c>
      <c r="P3263" s="1">
        <v>49</v>
      </c>
      <c r="Q3263" s="1">
        <f t="shared" si="458"/>
        <v>0.05</v>
      </c>
      <c r="T3263" s="4">
        <v>617.34</v>
      </c>
      <c r="U3263" s="9">
        <f t="shared" si="454"/>
        <v>0</v>
      </c>
      <c r="V3263" s="4">
        <f t="shared" si="455"/>
        <v>12.598775510204081</v>
      </c>
      <c r="W3263" s="1" t="s">
        <v>21</v>
      </c>
      <c r="X3263" s="1">
        <v>6.47</v>
      </c>
      <c r="Y3263" s="4">
        <f t="shared" si="456"/>
        <v>623.81000000000006</v>
      </c>
      <c r="Z3263" s="1" t="s">
        <v>22</v>
      </c>
      <c r="AA3263" s="1" t="s">
        <v>28</v>
      </c>
      <c r="AB3263" s="1" t="s">
        <v>29</v>
      </c>
      <c r="AC3263" s="1" t="s">
        <v>40</v>
      </c>
      <c r="AD3263" s="1" t="s">
        <v>19</v>
      </c>
      <c r="AE3263" s="2">
        <v>40381</v>
      </c>
    </row>
    <row r="3264" spans="1:31" x14ac:dyDescent="0.25">
      <c r="A3264">
        <f t="shared" si="457"/>
        <v>3263</v>
      </c>
      <c r="B3264" s="1">
        <v>10306</v>
      </c>
      <c r="C3264" s="2">
        <v>40380</v>
      </c>
      <c r="D3264" s="1" t="s">
        <v>13</v>
      </c>
      <c r="E3264" s="1" t="str">
        <f t="shared" si="450"/>
        <v>*</v>
      </c>
      <c r="F3264" s="1" t="str">
        <f t="shared" si="451"/>
        <v>*</v>
      </c>
      <c r="G3264" s="1" t="str">
        <f t="shared" si="452"/>
        <v>*</v>
      </c>
      <c r="J3264" s="1" t="str">
        <f t="shared" si="453"/>
        <v>*</v>
      </c>
      <c r="P3264" s="1">
        <v>20</v>
      </c>
      <c r="Q3264" s="1">
        <f t="shared" si="458"/>
        <v>3.5000000000000003E-2</v>
      </c>
      <c r="T3264" s="4">
        <v>310.31</v>
      </c>
      <c r="U3264" s="9">
        <f t="shared" si="454"/>
        <v>0</v>
      </c>
      <c r="V3264" s="4">
        <f t="shared" si="455"/>
        <v>15.515499999999999</v>
      </c>
      <c r="W3264" s="1" t="s">
        <v>21</v>
      </c>
      <c r="X3264" s="1">
        <v>7.4</v>
      </c>
      <c r="Y3264" s="4">
        <f t="shared" si="456"/>
        <v>317.70999999999998</v>
      </c>
      <c r="Z3264" s="1" t="s">
        <v>15</v>
      </c>
      <c r="AA3264" s="1" t="s">
        <v>28</v>
      </c>
      <c r="AB3264" s="1" t="s">
        <v>17</v>
      </c>
      <c r="AC3264" s="1" t="s">
        <v>18</v>
      </c>
      <c r="AD3264" s="1" t="s">
        <v>19</v>
      </c>
      <c r="AE3264" s="2">
        <v>40380</v>
      </c>
    </row>
    <row r="3265" spans="1:31" x14ac:dyDescent="0.25">
      <c r="A3265">
        <f t="shared" si="457"/>
        <v>3264</v>
      </c>
      <c r="B3265" s="1">
        <v>46310</v>
      </c>
      <c r="C3265" s="2">
        <v>40380</v>
      </c>
      <c r="D3265" s="1" t="s">
        <v>20</v>
      </c>
      <c r="E3265" s="1" t="str">
        <f t="shared" si="450"/>
        <v>*</v>
      </c>
      <c r="F3265" s="1" t="str">
        <f t="shared" si="451"/>
        <v>**</v>
      </c>
      <c r="G3265" s="1" t="str">
        <f t="shared" si="452"/>
        <v>**</v>
      </c>
      <c r="J3265" s="1" t="str">
        <f t="shared" si="453"/>
        <v>**</v>
      </c>
      <c r="P3265" s="1">
        <v>13</v>
      </c>
      <c r="Q3265" s="1">
        <f t="shared" si="458"/>
        <v>0.02</v>
      </c>
      <c r="T3265" s="4">
        <v>278.5</v>
      </c>
      <c r="U3265" s="9">
        <f t="shared" si="454"/>
        <v>0</v>
      </c>
      <c r="V3265" s="4">
        <f t="shared" si="455"/>
        <v>21.423076923076923</v>
      </c>
      <c r="W3265" s="1" t="s">
        <v>21</v>
      </c>
      <c r="X3265" s="1">
        <v>5.53</v>
      </c>
      <c r="Y3265" s="4">
        <f t="shared" si="456"/>
        <v>284.02999999999997</v>
      </c>
      <c r="Z3265" s="1" t="s">
        <v>22</v>
      </c>
      <c r="AA3265" s="1" t="s">
        <v>37</v>
      </c>
      <c r="AB3265" s="1" t="s">
        <v>29</v>
      </c>
      <c r="AC3265" s="1" t="s">
        <v>30</v>
      </c>
      <c r="AD3265" s="1" t="s">
        <v>41</v>
      </c>
      <c r="AE3265" s="2">
        <v>40381</v>
      </c>
    </row>
    <row r="3266" spans="1:31" x14ac:dyDescent="0.25">
      <c r="A3266">
        <f t="shared" si="457"/>
        <v>3265</v>
      </c>
      <c r="B3266" s="1">
        <v>28932</v>
      </c>
      <c r="C3266" s="2">
        <v>40380</v>
      </c>
      <c r="D3266" s="1" t="s">
        <v>13</v>
      </c>
      <c r="E3266" s="1" t="str">
        <f t="shared" si="450"/>
        <v>*</v>
      </c>
      <c r="F3266" s="1" t="str">
        <f t="shared" si="451"/>
        <v>*</v>
      </c>
      <c r="G3266" s="1" t="str">
        <f t="shared" si="452"/>
        <v>*</v>
      </c>
      <c r="J3266" s="1" t="str">
        <f t="shared" si="453"/>
        <v>*</v>
      </c>
      <c r="P3266" s="1">
        <v>24</v>
      </c>
      <c r="Q3266" s="1">
        <f t="shared" si="458"/>
        <v>3.5000000000000003E-2</v>
      </c>
      <c r="T3266" s="4">
        <v>269.57</v>
      </c>
      <c r="U3266" s="9">
        <f t="shared" si="454"/>
        <v>0</v>
      </c>
      <c r="V3266" s="4">
        <f t="shared" si="455"/>
        <v>11.232083333333334</v>
      </c>
      <c r="W3266" s="1" t="s">
        <v>14</v>
      </c>
      <c r="X3266" s="1">
        <v>5.4</v>
      </c>
      <c r="Y3266" s="4">
        <f t="shared" si="456"/>
        <v>274.96999999999997</v>
      </c>
      <c r="Z3266" s="1" t="s">
        <v>22</v>
      </c>
      <c r="AA3266" s="1" t="s">
        <v>16</v>
      </c>
      <c r="AB3266" s="1" t="s">
        <v>17</v>
      </c>
      <c r="AC3266" s="1" t="s">
        <v>18</v>
      </c>
      <c r="AD3266" s="1" t="s">
        <v>41</v>
      </c>
      <c r="AE3266" s="2">
        <v>40380</v>
      </c>
    </row>
    <row r="3267" spans="1:31" x14ac:dyDescent="0.25">
      <c r="A3267">
        <f t="shared" si="457"/>
        <v>3266</v>
      </c>
      <c r="B3267" s="1">
        <v>28932</v>
      </c>
      <c r="C3267" s="2">
        <v>40380</v>
      </c>
      <c r="D3267" s="1" t="s">
        <v>13</v>
      </c>
      <c r="E3267" s="1" t="str">
        <f t="shared" ref="E3267:E3330" si="459">IF(D3267="Critical","***","*")</f>
        <v>*</v>
      </c>
      <c r="F3267" s="1" t="str">
        <f t="shared" ref="F3267:F3330" si="460">IF(D3267="Critical","***",IF(D3267="High","**","*"))</f>
        <v>*</v>
      </c>
      <c r="G3267" s="1" t="str">
        <f t="shared" ref="G3267:G3330" si="461">VLOOKUP(D3267,$H$6:$I$10,2,FALSE)</f>
        <v>*</v>
      </c>
      <c r="J3267" s="1" t="str">
        <f t="shared" ref="J3267:J3330" si="462">HLOOKUP(D3267,$K$5:$O$6,2,FALSE)</f>
        <v>*</v>
      </c>
      <c r="P3267" s="1">
        <v>18</v>
      </c>
      <c r="Q3267" s="1">
        <f t="shared" si="458"/>
        <v>0.02</v>
      </c>
      <c r="T3267" s="4">
        <v>98.94</v>
      </c>
      <c r="U3267" s="9">
        <f t="shared" ref="U3267:U3330" si="463">IF(T3267&gt;1000,1,0)</f>
        <v>0</v>
      </c>
      <c r="V3267" s="4">
        <f t="shared" ref="V3267:V3330" si="464">T3267/P3267</f>
        <v>5.4966666666666661</v>
      </c>
      <c r="W3267" s="1" t="s">
        <v>21</v>
      </c>
      <c r="X3267" s="1">
        <v>2.27</v>
      </c>
      <c r="Y3267" s="4">
        <f t="shared" ref="Y3267:Y3330" si="465">X3267+T3267</f>
        <v>101.21</v>
      </c>
      <c r="Z3267" s="1" t="s">
        <v>22</v>
      </c>
      <c r="AA3267" s="1" t="s">
        <v>16</v>
      </c>
      <c r="AB3267" s="1" t="s">
        <v>29</v>
      </c>
      <c r="AC3267" s="1" t="s">
        <v>30</v>
      </c>
      <c r="AD3267" s="1" t="s">
        <v>31</v>
      </c>
      <c r="AE3267" s="2">
        <v>40387</v>
      </c>
    </row>
    <row r="3268" spans="1:31" x14ac:dyDescent="0.25">
      <c r="A3268">
        <f t="shared" ref="A3268:A3331" si="466">A3267+1</f>
        <v>3267</v>
      </c>
      <c r="B3268" s="1">
        <v>41569</v>
      </c>
      <c r="C3268" s="2">
        <v>40380</v>
      </c>
      <c r="D3268" s="1" t="s">
        <v>32</v>
      </c>
      <c r="E3268" s="1" t="str">
        <f t="shared" si="459"/>
        <v>***</v>
      </c>
      <c r="F3268" s="1" t="str">
        <f t="shared" si="460"/>
        <v>***</v>
      </c>
      <c r="G3268" s="1" t="str">
        <f t="shared" si="461"/>
        <v>***</v>
      </c>
      <c r="J3268" s="1" t="str">
        <f t="shared" si="462"/>
        <v>***</v>
      </c>
      <c r="P3268" s="1">
        <v>16</v>
      </c>
      <c r="Q3268" s="1">
        <f t="shared" ref="Q3268:Q3331" si="467">VLOOKUP(P3268,$R$5:$S$10,2,TRUE)</f>
        <v>0.02</v>
      </c>
      <c r="T3268" s="4">
        <v>60.76</v>
      </c>
      <c r="U3268" s="9">
        <f t="shared" si="463"/>
        <v>0</v>
      </c>
      <c r="V3268" s="4">
        <f t="shared" si="464"/>
        <v>3.7974999999999999</v>
      </c>
      <c r="W3268" s="1" t="s">
        <v>21</v>
      </c>
      <c r="X3268" s="1">
        <v>1.61</v>
      </c>
      <c r="Y3268" s="4">
        <f t="shared" si="465"/>
        <v>62.37</v>
      </c>
      <c r="Z3268" s="1" t="s">
        <v>15</v>
      </c>
      <c r="AA3268" s="1" t="s">
        <v>28</v>
      </c>
      <c r="AB3268" s="1" t="s">
        <v>17</v>
      </c>
      <c r="AC3268" s="1" t="s">
        <v>18</v>
      </c>
      <c r="AD3268" s="1" t="s">
        <v>31</v>
      </c>
      <c r="AE3268" s="2">
        <v>40382</v>
      </c>
    </row>
    <row r="3269" spans="1:31" x14ac:dyDescent="0.25">
      <c r="A3269">
        <f t="shared" si="466"/>
        <v>3268</v>
      </c>
      <c r="B3269" s="1">
        <v>16165</v>
      </c>
      <c r="C3269" s="2">
        <v>40381</v>
      </c>
      <c r="D3269" s="1" t="s">
        <v>27</v>
      </c>
      <c r="E3269" s="1" t="str">
        <f t="shared" si="459"/>
        <v>*</v>
      </c>
      <c r="F3269" s="1" t="str">
        <f t="shared" si="460"/>
        <v>*</v>
      </c>
      <c r="G3269" s="1" t="str">
        <f t="shared" si="461"/>
        <v>*</v>
      </c>
      <c r="J3269" s="1" t="str">
        <f t="shared" si="462"/>
        <v>*</v>
      </c>
      <c r="P3269" s="1">
        <v>19</v>
      </c>
      <c r="Q3269" s="1">
        <f t="shared" si="467"/>
        <v>0.02</v>
      </c>
      <c r="T3269" s="4">
        <v>3555.29</v>
      </c>
      <c r="U3269" s="9">
        <f t="shared" si="463"/>
        <v>1</v>
      </c>
      <c r="V3269" s="4">
        <f t="shared" si="464"/>
        <v>187.12052631578948</v>
      </c>
      <c r="W3269" s="1" t="s">
        <v>14</v>
      </c>
      <c r="X3269" s="1">
        <v>19.989999999999998</v>
      </c>
      <c r="Y3269" s="4">
        <f t="shared" si="465"/>
        <v>3575.2799999999997</v>
      </c>
      <c r="Z3269" s="1" t="s">
        <v>51</v>
      </c>
      <c r="AA3269" s="1" t="s">
        <v>23</v>
      </c>
      <c r="AB3269" s="1" t="s">
        <v>29</v>
      </c>
      <c r="AC3269" s="1" t="s">
        <v>55</v>
      </c>
      <c r="AD3269" s="1" t="s">
        <v>19</v>
      </c>
      <c r="AE3269" s="2">
        <v>40381</v>
      </c>
    </row>
    <row r="3270" spans="1:31" x14ac:dyDescent="0.25">
      <c r="A3270">
        <f t="shared" si="466"/>
        <v>3269</v>
      </c>
      <c r="B3270" s="1">
        <v>16165</v>
      </c>
      <c r="C3270" s="2">
        <v>40381</v>
      </c>
      <c r="D3270" s="1" t="s">
        <v>27</v>
      </c>
      <c r="E3270" s="1" t="str">
        <f t="shared" si="459"/>
        <v>*</v>
      </c>
      <c r="F3270" s="1" t="str">
        <f t="shared" si="460"/>
        <v>*</v>
      </c>
      <c r="G3270" s="1" t="str">
        <f t="shared" si="461"/>
        <v>*</v>
      </c>
      <c r="J3270" s="1" t="str">
        <f t="shared" si="462"/>
        <v>*</v>
      </c>
      <c r="P3270" s="1">
        <v>24</v>
      </c>
      <c r="Q3270" s="1">
        <f t="shared" si="467"/>
        <v>3.5000000000000003E-2</v>
      </c>
      <c r="T3270" s="4">
        <v>1452.48</v>
      </c>
      <c r="U3270" s="9">
        <f t="shared" si="463"/>
        <v>1</v>
      </c>
      <c r="V3270" s="4">
        <f t="shared" si="464"/>
        <v>60.52</v>
      </c>
      <c r="W3270" s="1" t="s">
        <v>14</v>
      </c>
      <c r="X3270" s="1">
        <v>10.84</v>
      </c>
      <c r="Y3270" s="4">
        <f t="shared" si="465"/>
        <v>1463.32</v>
      </c>
      <c r="Z3270" s="1" t="s">
        <v>51</v>
      </c>
      <c r="AA3270" s="1" t="s">
        <v>23</v>
      </c>
      <c r="AB3270" s="1" t="s">
        <v>17</v>
      </c>
      <c r="AC3270" s="1" t="s">
        <v>18</v>
      </c>
      <c r="AD3270" s="1" t="s">
        <v>26</v>
      </c>
      <c r="AE3270" s="2">
        <v>40382</v>
      </c>
    </row>
    <row r="3271" spans="1:31" x14ac:dyDescent="0.25">
      <c r="A3271">
        <f t="shared" si="466"/>
        <v>3270</v>
      </c>
      <c r="B3271" s="1">
        <v>26373</v>
      </c>
      <c r="C3271" s="2">
        <v>40381</v>
      </c>
      <c r="D3271" s="1" t="s">
        <v>36</v>
      </c>
      <c r="E3271" s="1" t="str">
        <f t="shared" si="459"/>
        <v>*</v>
      </c>
      <c r="F3271" s="1" t="str">
        <f t="shared" si="460"/>
        <v>*</v>
      </c>
      <c r="G3271" s="1" t="str">
        <f t="shared" si="461"/>
        <v>*</v>
      </c>
      <c r="J3271" s="1" t="str">
        <f t="shared" si="462"/>
        <v>*</v>
      </c>
      <c r="P3271" s="1">
        <v>7</v>
      </c>
      <c r="Q3271" s="1">
        <f t="shared" si="467"/>
        <v>0.01</v>
      </c>
      <c r="T3271" s="4">
        <v>285.08</v>
      </c>
      <c r="U3271" s="9">
        <f t="shared" si="463"/>
        <v>0</v>
      </c>
      <c r="V3271" s="4">
        <f t="shared" si="464"/>
        <v>40.725714285714282</v>
      </c>
      <c r="W3271" s="1" t="s">
        <v>21</v>
      </c>
      <c r="X3271" s="1">
        <v>5.33</v>
      </c>
      <c r="Y3271" s="4">
        <f t="shared" si="465"/>
        <v>290.40999999999997</v>
      </c>
      <c r="Z3271" s="1" t="s">
        <v>15</v>
      </c>
      <c r="AA3271" s="1" t="s">
        <v>23</v>
      </c>
      <c r="AB3271" s="1" t="s">
        <v>29</v>
      </c>
      <c r="AC3271" s="1" t="s">
        <v>63</v>
      </c>
      <c r="AD3271" s="1" t="s">
        <v>19</v>
      </c>
      <c r="AE3271" s="2">
        <v>40384</v>
      </c>
    </row>
    <row r="3272" spans="1:31" x14ac:dyDescent="0.25">
      <c r="A3272">
        <f t="shared" si="466"/>
        <v>3271</v>
      </c>
      <c r="B3272" s="1">
        <v>16165</v>
      </c>
      <c r="C3272" s="2">
        <v>40381</v>
      </c>
      <c r="D3272" s="1" t="s">
        <v>27</v>
      </c>
      <c r="E3272" s="1" t="str">
        <f t="shared" si="459"/>
        <v>*</v>
      </c>
      <c r="F3272" s="1" t="str">
        <f t="shared" si="460"/>
        <v>*</v>
      </c>
      <c r="G3272" s="1" t="str">
        <f t="shared" si="461"/>
        <v>*</v>
      </c>
      <c r="J3272" s="1" t="str">
        <f t="shared" si="462"/>
        <v>*</v>
      </c>
      <c r="P3272" s="1">
        <v>4</v>
      </c>
      <c r="Q3272" s="1">
        <f t="shared" si="467"/>
        <v>0.01</v>
      </c>
      <c r="T3272" s="4">
        <v>136.68</v>
      </c>
      <c r="U3272" s="9">
        <f t="shared" si="463"/>
        <v>0</v>
      </c>
      <c r="V3272" s="4">
        <f t="shared" si="464"/>
        <v>34.17</v>
      </c>
      <c r="W3272" s="1" t="s">
        <v>14</v>
      </c>
      <c r="X3272" s="1">
        <v>4</v>
      </c>
      <c r="Y3272" s="4">
        <f t="shared" si="465"/>
        <v>140.68</v>
      </c>
      <c r="Z3272" s="1" t="s">
        <v>51</v>
      </c>
      <c r="AA3272" s="1" t="s">
        <v>23</v>
      </c>
      <c r="AB3272" s="1" t="s">
        <v>24</v>
      </c>
      <c r="AC3272" s="1" t="s">
        <v>38</v>
      </c>
      <c r="AD3272" s="1" t="s">
        <v>19</v>
      </c>
      <c r="AE3272" s="2">
        <v>40383</v>
      </c>
    </row>
    <row r="3273" spans="1:31" x14ac:dyDescent="0.25">
      <c r="A3273">
        <f t="shared" si="466"/>
        <v>3272</v>
      </c>
      <c r="B3273" s="1">
        <v>42086</v>
      </c>
      <c r="C3273" s="2">
        <v>40381</v>
      </c>
      <c r="D3273" s="1" t="s">
        <v>20</v>
      </c>
      <c r="E3273" s="1" t="str">
        <f t="shared" si="459"/>
        <v>*</v>
      </c>
      <c r="F3273" s="1" t="str">
        <f t="shared" si="460"/>
        <v>**</v>
      </c>
      <c r="G3273" s="1" t="str">
        <f t="shared" si="461"/>
        <v>**</v>
      </c>
      <c r="J3273" s="1" t="str">
        <f t="shared" si="462"/>
        <v>**</v>
      </c>
      <c r="P3273" s="1">
        <v>18</v>
      </c>
      <c r="Q3273" s="1">
        <f t="shared" si="467"/>
        <v>0.02</v>
      </c>
      <c r="T3273" s="4">
        <v>50.15</v>
      </c>
      <c r="U3273" s="9">
        <f t="shared" si="463"/>
        <v>0</v>
      </c>
      <c r="V3273" s="4">
        <f t="shared" si="464"/>
        <v>2.786111111111111</v>
      </c>
      <c r="W3273" s="1" t="s">
        <v>21</v>
      </c>
      <c r="X3273" s="1">
        <v>0.97</v>
      </c>
      <c r="Y3273" s="4">
        <f t="shared" si="465"/>
        <v>51.12</v>
      </c>
      <c r="Z3273" s="1" t="s">
        <v>22</v>
      </c>
      <c r="AA3273" s="1" t="s">
        <v>37</v>
      </c>
      <c r="AB3273" s="1" t="s">
        <v>29</v>
      </c>
      <c r="AC3273" s="1" t="s">
        <v>30</v>
      </c>
      <c r="AD3273" s="1" t="s">
        <v>31</v>
      </c>
      <c r="AE3273" s="2">
        <v>40382</v>
      </c>
    </row>
    <row r="3274" spans="1:31" x14ac:dyDescent="0.25">
      <c r="A3274">
        <f t="shared" si="466"/>
        <v>3273</v>
      </c>
      <c r="B3274" s="1">
        <v>3109</v>
      </c>
      <c r="C3274" s="2">
        <v>40382</v>
      </c>
      <c r="D3274" s="1" t="s">
        <v>13</v>
      </c>
      <c r="E3274" s="1" t="str">
        <f t="shared" si="459"/>
        <v>*</v>
      </c>
      <c r="F3274" s="1" t="str">
        <f t="shared" si="460"/>
        <v>*</v>
      </c>
      <c r="G3274" s="1" t="str">
        <f t="shared" si="461"/>
        <v>*</v>
      </c>
      <c r="J3274" s="1" t="str">
        <f t="shared" si="462"/>
        <v>*</v>
      </c>
      <c r="P3274" s="1">
        <v>37</v>
      </c>
      <c r="Q3274" s="1">
        <f t="shared" si="467"/>
        <v>0.04</v>
      </c>
      <c r="T3274" s="4">
        <v>6477.7394999999997</v>
      </c>
      <c r="U3274" s="9">
        <f t="shared" si="463"/>
        <v>1</v>
      </c>
      <c r="V3274" s="4">
        <f t="shared" si="464"/>
        <v>175.07404054054052</v>
      </c>
      <c r="W3274" s="1" t="s">
        <v>21</v>
      </c>
      <c r="X3274" s="1">
        <v>8.99</v>
      </c>
      <c r="Y3274" s="4">
        <f t="shared" si="465"/>
        <v>6486.7294999999995</v>
      </c>
      <c r="Z3274" s="1" t="s">
        <v>22</v>
      </c>
      <c r="AA3274" s="1" t="s">
        <v>28</v>
      </c>
      <c r="AB3274" s="1" t="s">
        <v>24</v>
      </c>
      <c r="AC3274" s="1" t="s">
        <v>25</v>
      </c>
      <c r="AD3274" s="1" t="s">
        <v>19</v>
      </c>
      <c r="AE3274" s="2">
        <v>40389</v>
      </c>
    </row>
    <row r="3275" spans="1:31" x14ac:dyDescent="0.25">
      <c r="A3275">
        <f t="shared" si="466"/>
        <v>3274</v>
      </c>
      <c r="B3275" s="1">
        <v>26784</v>
      </c>
      <c r="C3275" s="2">
        <v>40382</v>
      </c>
      <c r="D3275" s="1" t="s">
        <v>32</v>
      </c>
      <c r="E3275" s="1" t="str">
        <f t="shared" si="459"/>
        <v>***</v>
      </c>
      <c r="F3275" s="1" t="str">
        <f t="shared" si="460"/>
        <v>***</v>
      </c>
      <c r="G3275" s="1" t="str">
        <f t="shared" si="461"/>
        <v>***</v>
      </c>
      <c r="J3275" s="1" t="str">
        <f t="shared" si="462"/>
        <v>***</v>
      </c>
      <c r="P3275" s="1">
        <v>12</v>
      </c>
      <c r="Q3275" s="1">
        <f t="shared" si="467"/>
        <v>0.02</v>
      </c>
      <c r="T3275" s="4">
        <v>1466.95</v>
      </c>
      <c r="U3275" s="9">
        <f t="shared" si="463"/>
        <v>1</v>
      </c>
      <c r="V3275" s="4">
        <f t="shared" si="464"/>
        <v>122.24583333333334</v>
      </c>
      <c r="W3275" s="1" t="s">
        <v>33</v>
      </c>
      <c r="X3275" s="1">
        <v>30</v>
      </c>
      <c r="Y3275" s="4">
        <f t="shared" si="465"/>
        <v>1496.95</v>
      </c>
      <c r="Z3275" s="1" t="s">
        <v>44</v>
      </c>
      <c r="AA3275" s="1" t="s">
        <v>16</v>
      </c>
      <c r="AB3275" s="1" t="s">
        <v>17</v>
      </c>
      <c r="AC3275" s="1" t="s">
        <v>34</v>
      </c>
      <c r="AD3275" s="1" t="s">
        <v>35</v>
      </c>
      <c r="AE3275" s="2">
        <v>40383</v>
      </c>
    </row>
    <row r="3276" spans="1:31" x14ac:dyDescent="0.25">
      <c r="A3276">
        <f t="shared" si="466"/>
        <v>3275</v>
      </c>
      <c r="B3276" s="1">
        <v>57440</v>
      </c>
      <c r="C3276" s="2">
        <v>40382</v>
      </c>
      <c r="D3276" s="1" t="s">
        <v>13</v>
      </c>
      <c r="E3276" s="1" t="str">
        <f t="shared" si="459"/>
        <v>*</v>
      </c>
      <c r="F3276" s="1" t="str">
        <f t="shared" si="460"/>
        <v>*</v>
      </c>
      <c r="G3276" s="1" t="str">
        <f t="shared" si="461"/>
        <v>*</v>
      </c>
      <c r="J3276" s="1" t="str">
        <f t="shared" si="462"/>
        <v>*</v>
      </c>
      <c r="P3276" s="1">
        <v>12</v>
      </c>
      <c r="Q3276" s="1">
        <f t="shared" si="467"/>
        <v>0.02</v>
      </c>
      <c r="T3276" s="4">
        <v>1171.232</v>
      </c>
      <c r="U3276" s="9">
        <f t="shared" si="463"/>
        <v>1</v>
      </c>
      <c r="V3276" s="4">
        <f t="shared" si="464"/>
        <v>97.602666666666664</v>
      </c>
      <c r="W3276" s="1" t="s">
        <v>14</v>
      </c>
      <c r="X3276" s="1">
        <v>2.5</v>
      </c>
      <c r="Y3276" s="4">
        <f t="shared" si="465"/>
        <v>1173.732</v>
      </c>
      <c r="Z3276" s="1" t="s">
        <v>42</v>
      </c>
      <c r="AA3276" s="1" t="s">
        <v>37</v>
      </c>
      <c r="AB3276" s="1" t="s">
        <v>24</v>
      </c>
      <c r="AC3276" s="1" t="s">
        <v>25</v>
      </c>
      <c r="AD3276" s="1" t="s">
        <v>19</v>
      </c>
      <c r="AE3276" s="2">
        <v>40389</v>
      </c>
    </row>
    <row r="3277" spans="1:31" x14ac:dyDescent="0.25">
      <c r="A3277">
        <f t="shared" si="466"/>
        <v>3276</v>
      </c>
      <c r="B3277" s="1">
        <v>3109</v>
      </c>
      <c r="C3277" s="2">
        <v>40382</v>
      </c>
      <c r="D3277" s="1" t="s">
        <v>13</v>
      </c>
      <c r="E3277" s="1" t="str">
        <f t="shared" si="459"/>
        <v>*</v>
      </c>
      <c r="F3277" s="1" t="str">
        <f t="shared" si="460"/>
        <v>*</v>
      </c>
      <c r="G3277" s="1" t="str">
        <f t="shared" si="461"/>
        <v>*</v>
      </c>
      <c r="J3277" s="1" t="str">
        <f t="shared" si="462"/>
        <v>*</v>
      </c>
      <c r="P3277" s="1">
        <v>47</v>
      </c>
      <c r="Q3277" s="1">
        <f t="shared" si="467"/>
        <v>0.05</v>
      </c>
      <c r="T3277" s="4">
        <v>1005.74</v>
      </c>
      <c r="U3277" s="9">
        <f t="shared" si="463"/>
        <v>1</v>
      </c>
      <c r="V3277" s="4">
        <f t="shared" si="464"/>
        <v>21.398723404255318</v>
      </c>
      <c r="W3277" s="1" t="s">
        <v>21</v>
      </c>
      <c r="X3277" s="1">
        <v>8.99</v>
      </c>
      <c r="Y3277" s="4">
        <f t="shared" si="465"/>
        <v>1014.73</v>
      </c>
      <c r="Z3277" s="1" t="s">
        <v>22</v>
      </c>
      <c r="AA3277" s="1" t="s">
        <v>28</v>
      </c>
      <c r="AB3277" s="1" t="s">
        <v>17</v>
      </c>
      <c r="AC3277" s="1" t="s">
        <v>18</v>
      </c>
      <c r="AD3277" s="1" t="s">
        <v>41</v>
      </c>
      <c r="AE3277" s="2">
        <v>40389</v>
      </c>
    </row>
    <row r="3278" spans="1:31" x14ac:dyDescent="0.25">
      <c r="A3278">
        <f t="shared" si="466"/>
        <v>3277</v>
      </c>
      <c r="B3278" s="1">
        <v>56869</v>
      </c>
      <c r="C3278" s="2">
        <v>40382</v>
      </c>
      <c r="D3278" s="1" t="s">
        <v>13</v>
      </c>
      <c r="E3278" s="1" t="str">
        <f t="shared" si="459"/>
        <v>*</v>
      </c>
      <c r="F3278" s="1" t="str">
        <f t="shared" si="460"/>
        <v>*</v>
      </c>
      <c r="G3278" s="1" t="str">
        <f t="shared" si="461"/>
        <v>*</v>
      </c>
      <c r="J3278" s="1" t="str">
        <f t="shared" si="462"/>
        <v>*</v>
      </c>
      <c r="P3278" s="1">
        <v>10</v>
      </c>
      <c r="Q3278" s="1">
        <f t="shared" si="467"/>
        <v>0.02</v>
      </c>
      <c r="T3278" s="4">
        <v>842.19</v>
      </c>
      <c r="U3278" s="9">
        <f t="shared" si="463"/>
        <v>0</v>
      </c>
      <c r="V3278" s="4">
        <f t="shared" si="464"/>
        <v>84.219000000000008</v>
      </c>
      <c r="W3278" s="1" t="s">
        <v>21</v>
      </c>
      <c r="X3278" s="1">
        <v>4.5</v>
      </c>
      <c r="Y3278" s="4">
        <f t="shared" si="465"/>
        <v>846.69</v>
      </c>
      <c r="Z3278" s="1" t="s">
        <v>15</v>
      </c>
      <c r="AA3278" s="1" t="s">
        <v>16</v>
      </c>
      <c r="AB3278" s="1" t="s">
        <v>29</v>
      </c>
      <c r="AC3278" s="1" t="s">
        <v>63</v>
      </c>
      <c r="AD3278" s="1" t="s">
        <v>19</v>
      </c>
      <c r="AE3278" s="2">
        <v>40384</v>
      </c>
    </row>
    <row r="3279" spans="1:31" x14ac:dyDescent="0.25">
      <c r="A3279">
        <f t="shared" si="466"/>
        <v>3278</v>
      </c>
      <c r="B3279" s="1">
        <v>26784</v>
      </c>
      <c r="C3279" s="2">
        <v>40382</v>
      </c>
      <c r="D3279" s="1" t="s">
        <v>32</v>
      </c>
      <c r="E3279" s="1" t="str">
        <f t="shared" si="459"/>
        <v>***</v>
      </c>
      <c r="F3279" s="1" t="str">
        <f t="shared" si="460"/>
        <v>***</v>
      </c>
      <c r="G3279" s="1" t="str">
        <f t="shared" si="461"/>
        <v>***</v>
      </c>
      <c r="J3279" s="1" t="str">
        <f t="shared" si="462"/>
        <v>***</v>
      </c>
      <c r="P3279" s="1">
        <v>33</v>
      </c>
      <c r="Q3279" s="1">
        <f t="shared" si="467"/>
        <v>0.04</v>
      </c>
      <c r="T3279" s="4">
        <v>440.23</v>
      </c>
      <c r="U3279" s="9">
        <f t="shared" si="463"/>
        <v>0</v>
      </c>
      <c r="V3279" s="4">
        <f t="shared" si="464"/>
        <v>13.340303030303032</v>
      </c>
      <c r="W3279" s="1" t="s">
        <v>21</v>
      </c>
      <c r="X3279" s="1">
        <v>7.51</v>
      </c>
      <c r="Y3279" s="4">
        <f t="shared" si="465"/>
        <v>447.74</v>
      </c>
      <c r="Z3279" s="1" t="s">
        <v>44</v>
      </c>
      <c r="AA3279" s="1" t="s">
        <v>16</v>
      </c>
      <c r="AB3279" s="1" t="s">
        <v>24</v>
      </c>
      <c r="AC3279" s="1" t="s">
        <v>56</v>
      </c>
      <c r="AD3279" s="1" t="s">
        <v>26</v>
      </c>
      <c r="AE3279" s="2">
        <v>40383</v>
      </c>
    </row>
    <row r="3280" spans="1:31" x14ac:dyDescent="0.25">
      <c r="A3280">
        <f t="shared" si="466"/>
        <v>3279</v>
      </c>
      <c r="B3280" s="1">
        <v>32323</v>
      </c>
      <c r="C3280" s="2">
        <v>40382</v>
      </c>
      <c r="D3280" s="1" t="s">
        <v>20</v>
      </c>
      <c r="E3280" s="1" t="str">
        <f t="shared" si="459"/>
        <v>*</v>
      </c>
      <c r="F3280" s="1" t="str">
        <f t="shared" si="460"/>
        <v>**</v>
      </c>
      <c r="G3280" s="1" t="str">
        <f t="shared" si="461"/>
        <v>**</v>
      </c>
      <c r="J3280" s="1" t="str">
        <f t="shared" si="462"/>
        <v>**</v>
      </c>
      <c r="P3280" s="1">
        <v>38</v>
      </c>
      <c r="Q3280" s="1">
        <f t="shared" si="467"/>
        <v>0.04</v>
      </c>
      <c r="T3280" s="4">
        <v>259.71749999999997</v>
      </c>
      <c r="U3280" s="9">
        <f t="shared" si="463"/>
        <v>0</v>
      </c>
      <c r="V3280" s="4">
        <f t="shared" si="464"/>
        <v>6.8346710526315784</v>
      </c>
      <c r="W3280" s="1" t="s">
        <v>21</v>
      </c>
      <c r="X3280" s="1">
        <v>5.03</v>
      </c>
      <c r="Y3280" s="4">
        <f t="shared" si="465"/>
        <v>264.74749999999995</v>
      </c>
      <c r="Z3280" s="1" t="s">
        <v>22</v>
      </c>
      <c r="AA3280" s="1" t="s">
        <v>23</v>
      </c>
      <c r="AB3280" s="1" t="s">
        <v>24</v>
      </c>
      <c r="AC3280" s="1" t="s">
        <v>25</v>
      </c>
      <c r="AD3280" s="1" t="s">
        <v>26</v>
      </c>
      <c r="AE3280" s="2">
        <v>40384</v>
      </c>
    </row>
    <row r="3281" spans="1:31" x14ac:dyDescent="0.25">
      <c r="A3281">
        <f t="shared" si="466"/>
        <v>3280</v>
      </c>
      <c r="B3281" s="1">
        <v>32323</v>
      </c>
      <c r="C3281" s="2">
        <v>40382</v>
      </c>
      <c r="D3281" s="1" t="s">
        <v>20</v>
      </c>
      <c r="E3281" s="1" t="str">
        <f t="shared" si="459"/>
        <v>*</v>
      </c>
      <c r="F3281" s="1" t="str">
        <f t="shared" si="460"/>
        <v>**</v>
      </c>
      <c r="G3281" s="1" t="str">
        <f t="shared" si="461"/>
        <v>**</v>
      </c>
      <c r="J3281" s="1" t="str">
        <f t="shared" si="462"/>
        <v>**</v>
      </c>
      <c r="P3281" s="1">
        <v>3</v>
      </c>
      <c r="Q3281" s="1">
        <f t="shared" si="467"/>
        <v>0.01</v>
      </c>
      <c r="T3281" s="4">
        <v>75.81</v>
      </c>
      <c r="U3281" s="9">
        <f t="shared" si="463"/>
        <v>0</v>
      </c>
      <c r="V3281" s="4">
        <f t="shared" si="464"/>
        <v>25.27</v>
      </c>
      <c r="W3281" s="1" t="s">
        <v>21</v>
      </c>
      <c r="X3281" s="1">
        <v>8.18</v>
      </c>
      <c r="Y3281" s="4">
        <f t="shared" si="465"/>
        <v>83.990000000000009</v>
      </c>
      <c r="Z3281" s="1" t="s">
        <v>22</v>
      </c>
      <c r="AA3281" s="1" t="s">
        <v>23</v>
      </c>
      <c r="AB3281" s="1" t="s">
        <v>29</v>
      </c>
      <c r="AC3281" s="1" t="s">
        <v>40</v>
      </c>
      <c r="AD3281" s="1" t="s">
        <v>19</v>
      </c>
      <c r="AE3281" s="2">
        <v>40382</v>
      </c>
    </row>
    <row r="3282" spans="1:31" x14ac:dyDescent="0.25">
      <c r="A3282">
        <f t="shared" si="466"/>
        <v>3281</v>
      </c>
      <c r="B3282" s="1">
        <v>32323</v>
      </c>
      <c r="C3282" s="2">
        <v>40382</v>
      </c>
      <c r="D3282" s="1" t="s">
        <v>20</v>
      </c>
      <c r="E3282" s="1" t="str">
        <f t="shared" si="459"/>
        <v>*</v>
      </c>
      <c r="F3282" s="1" t="str">
        <f t="shared" si="460"/>
        <v>**</v>
      </c>
      <c r="G3282" s="1" t="str">
        <f t="shared" si="461"/>
        <v>**</v>
      </c>
      <c r="J3282" s="1" t="str">
        <f t="shared" si="462"/>
        <v>**</v>
      </c>
      <c r="P3282" s="1">
        <v>3</v>
      </c>
      <c r="Q3282" s="1">
        <f t="shared" si="467"/>
        <v>0.01</v>
      </c>
      <c r="T3282" s="4">
        <v>28.75</v>
      </c>
      <c r="U3282" s="9">
        <f t="shared" si="463"/>
        <v>0</v>
      </c>
      <c r="V3282" s="4">
        <f t="shared" si="464"/>
        <v>9.5833333333333339</v>
      </c>
      <c r="W3282" s="1" t="s">
        <v>21</v>
      </c>
      <c r="X3282" s="1">
        <v>3.62</v>
      </c>
      <c r="Y3282" s="4">
        <f t="shared" si="465"/>
        <v>32.369999999999997</v>
      </c>
      <c r="Z3282" s="1" t="s">
        <v>22</v>
      </c>
      <c r="AA3282" s="1" t="s">
        <v>23</v>
      </c>
      <c r="AB3282" s="1" t="s">
        <v>24</v>
      </c>
      <c r="AC3282" s="1" t="s">
        <v>38</v>
      </c>
      <c r="AD3282" s="1" t="s">
        <v>41</v>
      </c>
      <c r="AE3282" s="2">
        <v>40383</v>
      </c>
    </row>
    <row r="3283" spans="1:31" x14ac:dyDescent="0.25">
      <c r="A3283">
        <f t="shared" si="466"/>
        <v>3282</v>
      </c>
      <c r="B3283" s="1">
        <v>35046</v>
      </c>
      <c r="C3283" s="2">
        <v>40383</v>
      </c>
      <c r="D3283" s="1" t="s">
        <v>36</v>
      </c>
      <c r="E3283" s="1" t="str">
        <f t="shared" si="459"/>
        <v>*</v>
      </c>
      <c r="F3283" s="1" t="str">
        <f t="shared" si="460"/>
        <v>*</v>
      </c>
      <c r="G3283" s="1" t="str">
        <f t="shared" si="461"/>
        <v>*</v>
      </c>
      <c r="J3283" s="1" t="str">
        <f t="shared" si="462"/>
        <v>*</v>
      </c>
      <c r="P3283" s="1">
        <v>45</v>
      </c>
      <c r="Q3283" s="1">
        <f t="shared" si="467"/>
        <v>0.05</v>
      </c>
      <c r="T3283" s="4">
        <v>4951.3599999999997</v>
      </c>
      <c r="U3283" s="9">
        <f t="shared" si="463"/>
        <v>1</v>
      </c>
      <c r="V3283" s="4">
        <f t="shared" si="464"/>
        <v>110.03022222222222</v>
      </c>
      <c r="W3283" s="1" t="s">
        <v>14</v>
      </c>
      <c r="X3283" s="1">
        <v>5.81</v>
      </c>
      <c r="Y3283" s="4">
        <f t="shared" si="465"/>
        <v>4957.17</v>
      </c>
      <c r="Z3283" s="1" t="s">
        <v>46</v>
      </c>
      <c r="AA3283" s="1" t="s">
        <v>28</v>
      </c>
      <c r="AB3283" s="1" t="s">
        <v>17</v>
      </c>
      <c r="AC3283" s="1" t="s">
        <v>18</v>
      </c>
      <c r="AD3283" s="1" t="s">
        <v>26</v>
      </c>
      <c r="AE3283" s="2">
        <v>40384</v>
      </c>
    </row>
    <row r="3284" spans="1:31" x14ac:dyDescent="0.25">
      <c r="A3284">
        <f t="shared" si="466"/>
        <v>3283</v>
      </c>
      <c r="B3284" s="1">
        <v>35046</v>
      </c>
      <c r="C3284" s="2">
        <v>40383</v>
      </c>
      <c r="D3284" s="1" t="s">
        <v>36</v>
      </c>
      <c r="E3284" s="1" t="str">
        <f t="shared" si="459"/>
        <v>*</v>
      </c>
      <c r="F3284" s="1" t="str">
        <f t="shared" si="460"/>
        <v>*</v>
      </c>
      <c r="G3284" s="1" t="str">
        <f t="shared" si="461"/>
        <v>*</v>
      </c>
      <c r="J3284" s="1" t="str">
        <f t="shared" si="462"/>
        <v>*</v>
      </c>
      <c r="P3284" s="1">
        <v>13</v>
      </c>
      <c r="Q3284" s="1">
        <f t="shared" si="467"/>
        <v>0.02</v>
      </c>
      <c r="T3284" s="4">
        <v>3583.87</v>
      </c>
      <c r="U3284" s="9">
        <f t="shared" si="463"/>
        <v>1</v>
      </c>
      <c r="V3284" s="4">
        <f t="shared" si="464"/>
        <v>275.68230769230769</v>
      </c>
      <c r="W3284" s="1" t="s">
        <v>33</v>
      </c>
      <c r="X3284" s="1">
        <v>69.55</v>
      </c>
      <c r="Y3284" s="4">
        <f t="shared" si="465"/>
        <v>3653.42</v>
      </c>
      <c r="Z3284" s="1" t="s">
        <v>46</v>
      </c>
      <c r="AA3284" s="1" t="s">
        <v>28</v>
      </c>
      <c r="AB3284" s="1" t="s">
        <v>17</v>
      </c>
      <c r="AC3284" s="1" t="s">
        <v>34</v>
      </c>
      <c r="AD3284" s="1" t="s">
        <v>35</v>
      </c>
      <c r="AE3284" s="2">
        <v>40384</v>
      </c>
    </row>
    <row r="3285" spans="1:31" x14ac:dyDescent="0.25">
      <c r="A3285">
        <f t="shared" si="466"/>
        <v>3284</v>
      </c>
      <c r="B3285" s="1">
        <v>51780</v>
      </c>
      <c r="C3285" s="2">
        <v>40383</v>
      </c>
      <c r="D3285" s="1" t="s">
        <v>13</v>
      </c>
      <c r="E3285" s="1" t="str">
        <f t="shared" si="459"/>
        <v>*</v>
      </c>
      <c r="F3285" s="1" t="str">
        <f t="shared" si="460"/>
        <v>*</v>
      </c>
      <c r="G3285" s="1" t="str">
        <f t="shared" si="461"/>
        <v>*</v>
      </c>
      <c r="J3285" s="1" t="str">
        <f t="shared" si="462"/>
        <v>*</v>
      </c>
      <c r="P3285" s="1">
        <v>26</v>
      </c>
      <c r="Q3285" s="1">
        <f t="shared" si="467"/>
        <v>3.5000000000000003E-2</v>
      </c>
      <c r="T3285" s="4">
        <v>1846.2</v>
      </c>
      <c r="U3285" s="9">
        <f t="shared" si="463"/>
        <v>1</v>
      </c>
      <c r="V3285" s="4">
        <f t="shared" si="464"/>
        <v>71.007692307692309</v>
      </c>
      <c r="W3285" s="1" t="s">
        <v>33</v>
      </c>
      <c r="X3285" s="1">
        <v>60</v>
      </c>
      <c r="Y3285" s="4">
        <f t="shared" si="465"/>
        <v>1906.2</v>
      </c>
      <c r="Z3285" s="1" t="s">
        <v>49</v>
      </c>
      <c r="AA3285" s="1" t="s">
        <v>16</v>
      </c>
      <c r="AB3285" s="1" t="s">
        <v>29</v>
      </c>
      <c r="AC3285" s="1" t="s">
        <v>63</v>
      </c>
      <c r="AD3285" s="1" t="s">
        <v>35</v>
      </c>
      <c r="AE3285" s="2">
        <v>40385</v>
      </c>
    </row>
    <row r="3286" spans="1:31" x14ac:dyDescent="0.25">
      <c r="A3286">
        <f t="shared" si="466"/>
        <v>3285</v>
      </c>
      <c r="B3286" s="1">
        <v>51780</v>
      </c>
      <c r="C3286" s="2">
        <v>40383</v>
      </c>
      <c r="D3286" s="1" t="s">
        <v>13</v>
      </c>
      <c r="E3286" s="1" t="str">
        <f t="shared" si="459"/>
        <v>*</v>
      </c>
      <c r="F3286" s="1" t="str">
        <f t="shared" si="460"/>
        <v>*</v>
      </c>
      <c r="G3286" s="1" t="str">
        <f t="shared" si="461"/>
        <v>*</v>
      </c>
      <c r="J3286" s="1" t="str">
        <f t="shared" si="462"/>
        <v>*</v>
      </c>
      <c r="P3286" s="1">
        <v>42</v>
      </c>
      <c r="Q3286" s="1">
        <f t="shared" si="467"/>
        <v>0.05</v>
      </c>
      <c r="T3286" s="4">
        <v>372.69</v>
      </c>
      <c r="U3286" s="9">
        <f t="shared" si="463"/>
        <v>0</v>
      </c>
      <c r="V3286" s="4">
        <f t="shared" si="464"/>
        <v>8.8735714285714291</v>
      </c>
      <c r="W3286" s="1" t="s">
        <v>14</v>
      </c>
      <c r="X3286" s="1">
        <v>8.94</v>
      </c>
      <c r="Y3286" s="4">
        <f t="shared" si="465"/>
        <v>381.63</v>
      </c>
      <c r="Z3286" s="1" t="s">
        <v>22</v>
      </c>
      <c r="AA3286" s="1" t="s">
        <v>16</v>
      </c>
      <c r="AB3286" s="1" t="s">
        <v>29</v>
      </c>
      <c r="AC3286" s="1" t="s">
        <v>43</v>
      </c>
      <c r="AD3286" s="1" t="s">
        <v>19</v>
      </c>
      <c r="AE3286" s="2">
        <v>40390</v>
      </c>
    </row>
    <row r="3287" spans="1:31" x14ac:dyDescent="0.25">
      <c r="A3287">
        <f t="shared" si="466"/>
        <v>3286</v>
      </c>
      <c r="B3287" s="1">
        <v>15463</v>
      </c>
      <c r="C3287" s="2">
        <v>40383</v>
      </c>
      <c r="D3287" s="1" t="s">
        <v>13</v>
      </c>
      <c r="E3287" s="1" t="str">
        <f t="shared" si="459"/>
        <v>*</v>
      </c>
      <c r="F3287" s="1" t="str">
        <f t="shared" si="460"/>
        <v>*</v>
      </c>
      <c r="G3287" s="1" t="str">
        <f t="shared" si="461"/>
        <v>*</v>
      </c>
      <c r="J3287" s="1" t="str">
        <f t="shared" si="462"/>
        <v>*</v>
      </c>
      <c r="P3287" s="1">
        <v>48</v>
      </c>
      <c r="Q3287" s="1">
        <f t="shared" si="467"/>
        <v>0.05</v>
      </c>
      <c r="T3287" s="4">
        <v>293.3</v>
      </c>
      <c r="U3287" s="9">
        <f t="shared" si="463"/>
        <v>0</v>
      </c>
      <c r="V3287" s="4">
        <f t="shared" si="464"/>
        <v>6.1104166666666666</v>
      </c>
      <c r="W3287" s="1" t="s">
        <v>14</v>
      </c>
      <c r="X3287" s="1">
        <v>7.5</v>
      </c>
      <c r="Y3287" s="4">
        <f t="shared" si="465"/>
        <v>300.8</v>
      </c>
      <c r="Z3287" s="1" t="s">
        <v>50</v>
      </c>
      <c r="AA3287" s="1" t="s">
        <v>28</v>
      </c>
      <c r="AB3287" s="1" t="s">
        <v>29</v>
      </c>
      <c r="AC3287" s="1" t="s">
        <v>40</v>
      </c>
      <c r="AD3287" s="1" t="s">
        <v>19</v>
      </c>
      <c r="AE3287" s="2">
        <v>40385</v>
      </c>
    </row>
    <row r="3288" spans="1:31" x14ac:dyDescent="0.25">
      <c r="A3288">
        <f t="shared" si="466"/>
        <v>3287</v>
      </c>
      <c r="B3288" s="1">
        <v>51780</v>
      </c>
      <c r="C3288" s="2">
        <v>40383</v>
      </c>
      <c r="D3288" s="1" t="s">
        <v>13</v>
      </c>
      <c r="E3288" s="1" t="str">
        <f t="shared" si="459"/>
        <v>*</v>
      </c>
      <c r="F3288" s="1" t="str">
        <f t="shared" si="460"/>
        <v>*</v>
      </c>
      <c r="G3288" s="1" t="str">
        <f t="shared" si="461"/>
        <v>*</v>
      </c>
      <c r="J3288" s="1" t="str">
        <f t="shared" si="462"/>
        <v>*</v>
      </c>
      <c r="P3288" s="1">
        <v>44</v>
      </c>
      <c r="Q3288" s="1">
        <f t="shared" si="467"/>
        <v>0.05</v>
      </c>
      <c r="T3288" s="4">
        <v>185.82</v>
      </c>
      <c r="U3288" s="9">
        <f t="shared" si="463"/>
        <v>0</v>
      </c>
      <c r="V3288" s="4">
        <f t="shared" si="464"/>
        <v>4.2231818181818177</v>
      </c>
      <c r="W3288" s="1" t="s">
        <v>14</v>
      </c>
      <c r="X3288" s="1">
        <v>2.2599999999999998</v>
      </c>
      <c r="Y3288" s="4">
        <f t="shared" si="465"/>
        <v>188.07999999999998</v>
      </c>
      <c r="Z3288" s="1" t="s">
        <v>49</v>
      </c>
      <c r="AA3288" s="1" t="s">
        <v>16</v>
      </c>
      <c r="AB3288" s="1" t="s">
        <v>29</v>
      </c>
      <c r="AC3288" s="1" t="s">
        <v>40</v>
      </c>
      <c r="AD3288" s="1" t="s">
        <v>31</v>
      </c>
      <c r="AE3288" s="2">
        <v>40383</v>
      </c>
    </row>
    <row r="3289" spans="1:31" x14ac:dyDescent="0.25">
      <c r="A3289">
        <f t="shared" si="466"/>
        <v>3288</v>
      </c>
      <c r="B3289" s="1">
        <v>35046</v>
      </c>
      <c r="C3289" s="2">
        <v>40383</v>
      </c>
      <c r="D3289" s="1" t="s">
        <v>36</v>
      </c>
      <c r="E3289" s="1" t="str">
        <f t="shared" si="459"/>
        <v>*</v>
      </c>
      <c r="F3289" s="1" t="str">
        <f t="shared" si="460"/>
        <v>*</v>
      </c>
      <c r="G3289" s="1" t="str">
        <f t="shared" si="461"/>
        <v>*</v>
      </c>
      <c r="J3289" s="1" t="str">
        <f t="shared" si="462"/>
        <v>*</v>
      </c>
      <c r="P3289" s="1">
        <v>21</v>
      </c>
      <c r="Q3289" s="1">
        <f t="shared" si="467"/>
        <v>3.5000000000000003E-2</v>
      </c>
      <c r="T3289" s="4">
        <v>151.86000000000001</v>
      </c>
      <c r="U3289" s="9">
        <f t="shared" si="463"/>
        <v>0</v>
      </c>
      <c r="V3289" s="4">
        <f t="shared" si="464"/>
        <v>7.2314285714285722</v>
      </c>
      <c r="W3289" s="1" t="s">
        <v>14</v>
      </c>
      <c r="X3289" s="1">
        <v>6.05</v>
      </c>
      <c r="Y3289" s="4">
        <f t="shared" si="465"/>
        <v>157.91000000000003</v>
      </c>
      <c r="Z3289" s="1" t="s">
        <v>46</v>
      </c>
      <c r="AA3289" s="1" t="s">
        <v>28</v>
      </c>
      <c r="AB3289" s="1" t="s">
        <v>29</v>
      </c>
      <c r="AC3289" s="1" t="s">
        <v>43</v>
      </c>
      <c r="AD3289" s="1" t="s">
        <v>19</v>
      </c>
      <c r="AE3289" s="2">
        <v>40383</v>
      </c>
    </row>
    <row r="3290" spans="1:31" x14ac:dyDescent="0.25">
      <c r="A3290">
        <f t="shared" si="466"/>
        <v>3289</v>
      </c>
      <c r="B3290" s="1">
        <v>51780</v>
      </c>
      <c r="C3290" s="2">
        <v>40383</v>
      </c>
      <c r="D3290" s="1" t="s">
        <v>13</v>
      </c>
      <c r="E3290" s="1" t="str">
        <f t="shared" si="459"/>
        <v>*</v>
      </c>
      <c r="F3290" s="1" t="str">
        <f t="shared" si="460"/>
        <v>*</v>
      </c>
      <c r="G3290" s="1" t="str">
        <f t="shared" si="461"/>
        <v>*</v>
      </c>
      <c r="J3290" s="1" t="str">
        <f t="shared" si="462"/>
        <v>*</v>
      </c>
      <c r="P3290" s="1">
        <v>11</v>
      </c>
      <c r="Q3290" s="1">
        <f t="shared" si="467"/>
        <v>0.02</v>
      </c>
      <c r="T3290" s="4">
        <v>32.03</v>
      </c>
      <c r="U3290" s="9">
        <f t="shared" si="463"/>
        <v>0</v>
      </c>
      <c r="V3290" s="4">
        <f t="shared" si="464"/>
        <v>2.9118181818181821</v>
      </c>
      <c r="W3290" s="1" t="s">
        <v>21</v>
      </c>
      <c r="X3290" s="1">
        <v>0.5</v>
      </c>
      <c r="Y3290" s="4">
        <f t="shared" si="465"/>
        <v>32.53</v>
      </c>
      <c r="Z3290" s="1" t="s">
        <v>49</v>
      </c>
      <c r="AA3290" s="1" t="s">
        <v>16</v>
      </c>
      <c r="AB3290" s="1" t="s">
        <v>29</v>
      </c>
      <c r="AC3290" s="1" t="s">
        <v>58</v>
      </c>
      <c r="AD3290" s="1" t="s">
        <v>19</v>
      </c>
      <c r="AE3290" s="2">
        <v>40390</v>
      </c>
    </row>
    <row r="3291" spans="1:31" x14ac:dyDescent="0.25">
      <c r="A3291">
        <f t="shared" si="466"/>
        <v>3290</v>
      </c>
      <c r="B3291" s="1">
        <v>45030</v>
      </c>
      <c r="C3291" s="2">
        <v>40383</v>
      </c>
      <c r="D3291" s="1" t="s">
        <v>20</v>
      </c>
      <c r="E3291" s="1" t="str">
        <f t="shared" si="459"/>
        <v>*</v>
      </c>
      <c r="F3291" s="1" t="str">
        <f t="shared" si="460"/>
        <v>**</v>
      </c>
      <c r="G3291" s="1" t="str">
        <f t="shared" si="461"/>
        <v>**</v>
      </c>
      <c r="J3291" s="1" t="str">
        <f t="shared" si="462"/>
        <v>**</v>
      </c>
      <c r="P3291" s="1">
        <v>1</v>
      </c>
      <c r="Q3291" s="1">
        <f t="shared" si="467"/>
        <v>0.01</v>
      </c>
      <c r="T3291" s="4">
        <v>18.16</v>
      </c>
      <c r="U3291" s="9">
        <f t="shared" si="463"/>
        <v>0</v>
      </c>
      <c r="V3291" s="4">
        <f t="shared" si="464"/>
        <v>18.16</v>
      </c>
      <c r="W3291" s="1" t="s">
        <v>21</v>
      </c>
      <c r="X3291" s="1">
        <v>6.13</v>
      </c>
      <c r="Y3291" s="4">
        <f t="shared" si="465"/>
        <v>24.29</v>
      </c>
      <c r="Z3291" s="1" t="s">
        <v>44</v>
      </c>
      <c r="AA3291" s="1" t="s">
        <v>16</v>
      </c>
      <c r="AB3291" s="1" t="s">
        <v>29</v>
      </c>
      <c r="AC3291" s="1" t="s">
        <v>55</v>
      </c>
      <c r="AD3291" s="1" t="s">
        <v>19</v>
      </c>
      <c r="AE3291" s="2">
        <v>40385</v>
      </c>
    </row>
    <row r="3292" spans="1:31" x14ac:dyDescent="0.25">
      <c r="A3292">
        <f t="shared" si="466"/>
        <v>3291</v>
      </c>
      <c r="B3292" s="1">
        <v>24064</v>
      </c>
      <c r="C3292" s="2">
        <v>40384</v>
      </c>
      <c r="D3292" s="1" t="s">
        <v>36</v>
      </c>
      <c r="E3292" s="1" t="str">
        <f t="shared" si="459"/>
        <v>*</v>
      </c>
      <c r="F3292" s="1" t="str">
        <f t="shared" si="460"/>
        <v>*</v>
      </c>
      <c r="G3292" s="1" t="str">
        <f t="shared" si="461"/>
        <v>*</v>
      </c>
      <c r="J3292" s="1" t="str">
        <f t="shared" si="462"/>
        <v>*</v>
      </c>
      <c r="P3292" s="1">
        <v>23</v>
      </c>
      <c r="Q3292" s="1">
        <f t="shared" si="467"/>
        <v>3.5000000000000003E-2</v>
      </c>
      <c r="T3292" s="4">
        <v>6366.52</v>
      </c>
      <c r="U3292" s="9">
        <f t="shared" si="463"/>
        <v>1</v>
      </c>
      <c r="V3292" s="4">
        <f t="shared" si="464"/>
        <v>276.80521739130438</v>
      </c>
      <c r="W3292" s="1" t="s">
        <v>33</v>
      </c>
      <c r="X3292" s="1">
        <v>14.7</v>
      </c>
      <c r="Y3292" s="4">
        <f t="shared" si="465"/>
        <v>6381.22</v>
      </c>
      <c r="Z3292" s="1" t="s">
        <v>15</v>
      </c>
      <c r="AA3292" s="1" t="s">
        <v>37</v>
      </c>
      <c r="AB3292" s="1" t="s">
        <v>24</v>
      </c>
      <c r="AC3292" s="1" t="s">
        <v>56</v>
      </c>
      <c r="AD3292" s="1" t="s">
        <v>35</v>
      </c>
      <c r="AE3292" s="2">
        <v>40387</v>
      </c>
    </row>
    <row r="3293" spans="1:31" x14ac:dyDescent="0.25">
      <c r="A3293">
        <f t="shared" si="466"/>
        <v>3292</v>
      </c>
      <c r="B3293" s="1">
        <v>31073</v>
      </c>
      <c r="C3293" s="2">
        <v>40384</v>
      </c>
      <c r="D3293" s="1" t="s">
        <v>36</v>
      </c>
      <c r="E3293" s="1" t="str">
        <f t="shared" si="459"/>
        <v>*</v>
      </c>
      <c r="F3293" s="1" t="str">
        <f t="shared" si="460"/>
        <v>*</v>
      </c>
      <c r="G3293" s="1" t="str">
        <f t="shared" si="461"/>
        <v>*</v>
      </c>
      <c r="J3293" s="1" t="str">
        <f t="shared" si="462"/>
        <v>*</v>
      </c>
      <c r="P3293" s="1">
        <v>26</v>
      </c>
      <c r="Q3293" s="1">
        <f t="shared" si="467"/>
        <v>3.5000000000000003E-2</v>
      </c>
      <c r="T3293" s="4">
        <v>4322.26</v>
      </c>
      <c r="U3293" s="9">
        <f t="shared" si="463"/>
        <v>1</v>
      </c>
      <c r="V3293" s="4">
        <f t="shared" si="464"/>
        <v>166.24076923076925</v>
      </c>
      <c r="W3293" s="1" t="s">
        <v>21</v>
      </c>
      <c r="X3293" s="1">
        <v>35</v>
      </c>
      <c r="Y3293" s="4">
        <f t="shared" si="465"/>
        <v>4357.26</v>
      </c>
      <c r="Z3293" s="1" t="s">
        <v>22</v>
      </c>
      <c r="AA3293" s="1" t="s">
        <v>37</v>
      </c>
      <c r="AB3293" s="1" t="s">
        <v>29</v>
      </c>
      <c r="AC3293" s="1" t="s">
        <v>55</v>
      </c>
      <c r="AD3293" s="1" t="s">
        <v>48</v>
      </c>
      <c r="AE3293" s="2">
        <v>40384</v>
      </c>
    </row>
    <row r="3294" spans="1:31" x14ac:dyDescent="0.25">
      <c r="A3294">
        <f t="shared" si="466"/>
        <v>3293</v>
      </c>
      <c r="B3294" s="1">
        <v>15271</v>
      </c>
      <c r="C3294" s="2">
        <v>40384</v>
      </c>
      <c r="D3294" s="1" t="s">
        <v>32</v>
      </c>
      <c r="E3294" s="1" t="str">
        <f t="shared" si="459"/>
        <v>***</v>
      </c>
      <c r="F3294" s="1" t="str">
        <f t="shared" si="460"/>
        <v>***</v>
      </c>
      <c r="G3294" s="1" t="str">
        <f t="shared" si="461"/>
        <v>***</v>
      </c>
      <c r="J3294" s="1" t="str">
        <f t="shared" si="462"/>
        <v>***</v>
      </c>
      <c r="P3294" s="1">
        <v>18</v>
      </c>
      <c r="Q3294" s="1">
        <f t="shared" si="467"/>
        <v>0.02</v>
      </c>
      <c r="T3294" s="4">
        <v>2389.3000000000002</v>
      </c>
      <c r="U3294" s="9">
        <f t="shared" si="463"/>
        <v>1</v>
      </c>
      <c r="V3294" s="4">
        <f t="shared" si="464"/>
        <v>132.73888888888891</v>
      </c>
      <c r="W3294" s="1" t="s">
        <v>21</v>
      </c>
      <c r="X3294" s="1">
        <v>12.65</v>
      </c>
      <c r="Y3294" s="4">
        <f t="shared" si="465"/>
        <v>2401.9500000000003</v>
      </c>
      <c r="Z3294" s="1" t="s">
        <v>53</v>
      </c>
      <c r="AA3294" s="1" t="s">
        <v>16</v>
      </c>
      <c r="AB3294" s="1" t="s">
        <v>17</v>
      </c>
      <c r="AC3294" s="1" t="s">
        <v>34</v>
      </c>
      <c r="AD3294" s="1" t="s">
        <v>26</v>
      </c>
      <c r="AE3294" s="2">
        <v>40384</v>
      </c>
    </row>
    <row r="3295" spans="1:31" x14ac:dyDescent="0.25">
      <c r="A3295">
        <f t="shared" si="466"/>
        <v>3294</v>
      </c>
      <c r="B3295" s="1">
        <v>31073</v>
      </c>
      <c r="C3295" s="2">
        <v>40384</v>
      </c>
      <c r="D3295" s="1" t="s">
        <v>36</v>
      </c>
      <c r="E3295" s="1" t="str">
        <f t="shared" si="459"/>
        <v>*</v>
      </c>
      <c r="F3295" s="1" t="str">
        <f t="shared" si="460"/>
        <v>*</v>
      </c>
      <c r="G3295" s="1" t="str">
        <f t="shared" si="461"/>
        <v>*</v>
      </c>
      <c r="J3295" s="1" t="str">
        <f t="shared" si="462"/>
        <v>*</v>
      </c>
      <c r="P3295" s="1">
        <v>39</v>
      </c>
      <c r="Q3295" s="1">
        <f t="shared" si="467"/>
        <v>0.04</v>
      </c>
      <c r="T3295" s="4">
        <v>1818.76</v>
      </c>
      <c r="U3295" s="9">
        <f t="shared" si="463"/>
        <v>1</v>
      </c>
      <c r="V3295" s="4">
        <f t="shared" si="464"/>
        <v>46.634871794871792</v>
      </c>
      <c r="W3295" s="1" t="s">
        <v>21</v>
      </c>
      <c r="X3295" s="1">
        <v>6.77</v>
      </c>
      <c r="Y3295" s="4">
        <f t="shared" si="465"/>
        <v>1825.53</v>
      </c>
      <c r="Z3295" s="1" t="s">
        <v>22</v>
      </c>
      <c r="AA3295" s="1" t="s">
        <v>37</v>
      </c>
      <c r="AB3295" s="1" t="s">
        <v>17</v>
      </c>
      <c r="AC3295" s="1" t="s">
        <v>18</v>
      </c>
      <c r="AD3295" s="1" t="s">
        <v>19</v>
      </c>
      <c r="AE3295" s="2">
        <v>40387</v>
      </c>
    </row>
    <row r="3296" spans="1:31" x14ac:dyDescent="0.25">
      <c r="A3296">
        <f t="shared" si="466"/>
        <v>3295</v>
      </c>
      <c r="B3296" s="1">
        <v>40005</v>
      </c>
      <c r="C3296" s="2">
        <v>40384</v>
      </c>
      <c r="D3296" s="1" t="s">
        <v>20</v>
      </c>
      <c r="E3296" s="1" t="str">
        <f t="shared" si="459"/>
        <v>*</v>
      </c>
      <c r="F3296" s="1" t="str">
        <f t="shared" si="460"/>
        <v>**</v>
      </c>
      <c r="G3296" s="1" t="str">
        <f t="shared" si="461"/>
        <v>**</v>
      </c>
      <c r="J3296" s="1" t="str">
        <f t="shared" si="462"/>
        <v>**</v>
      </c>
      <c r="P3296" s="1">
        <v>20</v>
      </c>
      <c r="Q3296" s="1">
        <f t="shared" si="467"/>
        <v>3.5000000000000003E-2</v>
      </c>
      <c r="T3296" s="4">
        <v>873.82</v>
      </c>
      <c r="U3296" s="9">
        <f t="shared" si="463"/>
        <v>0</v>
      </c>
      <c r="V3296" s="4">
        <f t="shared" si="464"/>
        <v>43.691000000000003</v>
      </c>
      <c r="W3296" s="1" t="s">
        <v>21</v>
      </c>
      <c r="X3296" s="1">
        <v>4.8</v>
      </c>
      <c r="Y3296" s="4">
        <f t="shared" si="465"/>
        <v>878.62</v>
      </c>
      <c r="Z3296" s="1" t="s">
        <v>53</v>
      </c>
      <c r="AA3296" s="1" t="s">
        <v>23</v>
      </c>
      <c r="AB3296" s="1" t="s">
        <v>17</v>
      </c>
      <c r="AC3296" s="1" t="s">
        <v>18</v>
      </c>
      <c r="AD3296" s="1" t="s">
        <v>31</v>
      </c>
      <c r="AE3296" s="2">
        <v>40387</v>
      </c>
    </row>
    <row r="3297" spans="1:31" x14ac:dyDescent="0.25">
      <c r="A3297">
        <f t="shared" si="466"/>
        <v>3296</v>
      </c>
      <c r="B3297" s="1">
        <v>47556</v>
      </c>
      <c r="C3297" s="2">
        <v>40384</v>
      </c>
      <c r="D3297" s="1" t="s">
        <v>13</v>
      </c>
      <c r="E3297" s="1" t="str">
        <f t="shared" si="459"/>
        <v>*</v>
      </c>
      <c r="F3297" s="1" t="str">
        <f t="shared" si="460"/>
        <v>*</v>
      </c>
      <c r="G3297" s="1" t="str">
        <f t="shared" si="461"/>
        <v>*</v>
      </c>
      <c r="J3297" s="1" t="str">
        <f t="shared" si="462"/>
        <v>*</v>
      </c>
      <c r="P3297" s="1">
        <v>29</v>
      </c>
      <c r="Q3297" s="1">
        <f t="shared" si="467"/>
        <v>3.5000000000000003E-2</v>
      </c>
      <c r="T3297" s="4">
        <v>475.58</v>
      </c>
      <c r="U3297" s="9">
        <f t="shared" si="463"/>
        <v>0</v>
      </c>
      <c r="V3297" s="4">
        <f t="shared" si="464"/>
        <v>16.399310344827587</v>
      </c>
      <c r="W3297" s="1" t="s">
        <v>21</v>
      </c>
      <c r="X3297" s="1">
        <v>4</v>
      </c>
      <c r="Y3297" s="4">
        <f t="shared" si="465"/>
        <v>479.58</v>
      </c>
      <c r="Z3297" s="1" t="s">
        <v>44</v>
      </c>
      <c r="AA3297" s="1" t="s">
        <v>37</v>
      </c>
      <c r="AB3297" s="1" t="s">
        <v>24</v>
      </c>
      <c r="AC3297" s="1" t="s">
        <v>38</v>
      </c>
      <c r="AD3297" s="1" t="s">
        <v>19</v>
      </c>
      <c r="AE3297" s="2">
        <v>40386</v>
      </c>
    </row>
    <row r="3298" spans="1:31" x14ac:dyDescent="0.25">
      <c r="A3298">
        <f t="shared" si="466"/>
        <v>3297</v>
      </c>
      <c r="B3298" s="1">
        <v>15271</v>
      </c>
      <c r="C3298" s="2">
        <v>40384</v>
      </c>
      <c r="D3298" s="1" t="s">
        <v>32</v>
      </c>
      <c r="E3298" s="1" t="str">
        <f t="shared" si="459"/>
        <v>***</v>
      </c>
      <c r="F3298" s="1" t="str">
        <f t="shared" si="460"/>
        <v>***</v>
      </c>
      <c r="G3298" s="1" t="str">
        <f t="shared" si="461"/>
        <v>***</v>
      </c>
      <c r="J3298" s="1" t="str">
        <f t="shared" si="462"/>
        <v>***</v>
      </c>
      <c r="P3298" s="1">
        <v>7</v>
      </c>
      <c r="Q3298" s="1">
        <f t="shared" si="467"/>
        <v>0.01</v>
      </c>
      <c r="T3298" s="4">
        <v>222.25800000000001</v>
      </c>
      <c r="U3298" s="9">
        <f t="shared" si="463"/>
        <v>0</v>
      </c>
      <c r="V3298" s="4">
        <f t="shared" si="464"/>
        <v>31.75114285714286</v>
      </c>
      <c r="W3298" s="1" t="s">
        <v>21</v>
      </c>
      <c r="X3298" s="1">
        <v>1.25</v>
      </c>
      <c r="Y3298" s="4">
        <f t="shared" si="465"/>
        <v>223.50800000000001</v>
      </c>
      <c r="Z3298" s="1" t="s">
        <v>53</v>
      </c>
      <c r="AA3298" s="1" t="s">
        <v>16</v>
      </c>
      <c r="AB3298" s="1" t="s">
        <v>24</v>
      </c>
      <c r="AC3298" s="1" t="s">
        <v>25</v>
      </c>
      <c r="AD3298" s="1" t="s">
        <v>41</v>
      </c>
      <c r="AE3298" s="2">
        <v>40384</v>
      </c>
    </row>
    <row r="3299" spans="1:31" x14ac:dyDescent="0.25">
      <c r="A3299">
        <f t="shared" si="466"/>
        <v>3298</v>
      </c>
      <c r="B3299" s="1">
        <v>40005</v>
      </c>
      <c r="C3299" s="2">
        <v>40384</v>
      </c>
      <c r="D3299" s="1" t="s">
        <v>20</v>
      </c>
      <c r="E3299" s="1" t="str">
        <f t="shared" si="459"/>
        <v>*</v>
      </c>
      <c r="F3299" s="1" t="str">
        <f t="shared" si="460"/>
        <v>**</v>
      </c>
      <c r="G3299" s="1" t="str">
        <f t="shared" si="461"/>
        <v>**</v>
      </c>
      <c r="J3299" s="1" t="str">
        <f t="shared" si="462"/>
        <v>**</v>
      </c>
      <c r="P3299" s="1">
        <v>9</v>
      </c>
      <c r="Q3299" s="1">
        <f t="shared" si="467"/>
        <v>0.01</v>
      </c>
      <c r="T3299" s="4">
        <v>130.43</v>
      </c>
      <c r="U3299" s="9">
        <f t="shared" si="463"/>
        <v>0</v>
      </c>
      <c r="V3299" s="4">
        <f t="shared" si="464"/>
        <v>14.492222222222223</v>
      </c>
      <c r="W3299" s="1" t="s">
        <v>21</v>
      </c>
      <c r="X3299" s="1">
        <v>4.51</v>
      </c>
      <c r="Y3299" s="4">
        <f t="shared" si="465"/>
        <v>134.94</v>
      </c>
      <c r="Z3299" s="1" t="s">
        <v>44</v>
      </c>
      <c r="AA3299" s="1" t="s">
        <v>23</v>
      </c>
      <c r="AB3299" s="1" t="s">
        <v>29</v>
      </c>
      <c r="AC3299" s="1" t="s">
        <v>55</v>
      </c>
      <c r="AD3299" s="1" t="s">
        <v>19</v>
      </c>
      <c r="AE3299" s="2">
        <v>40384</v>
      </c>
    </row>
    <row r="3300" spans="1:31" x14ac:dyDescent="0.25">
      <c r="A3300">
        <f t="shared" si="466"/>
        <v>3299</v>
      </c>
      <c r="B3300" s="1">
        <v>23719</v>
      </c>
      <c r="C3300" s="2">
        <v>40384</v>
      </c>
      <c r="D3300" s="1" t="s">
        <v>32</v>
      </c>
      <c r="E3300" s="1" t="str">
        <f t="shared" si="459"/>
        <v>***</v>
      </c>
      <c r="F3300" s="1" t="str">
        <f t="shared" si="460"/>
        <v>***</v>
      </c>
      <c r="G3300" s="1" t="str">
        <f t="shared" si="461"/>
        <v>***</v>
      </c>
      <c r="J3300" s="1" t="str">
        <f t="shared" si="462"/>
        <v>***</v>
      </c>
      <c r="P3300" s="1">
        <v>17</v>
      </c>
      <c r="Q3300" s="1">
        <f t="shared" si="467"/>
        <v>0.02</v>
      </c>
      <c r="T3300" s="4">
        <v>122.74</v>
      </c>
      <c r="U3300" s="9">
        <f t="shared" si="463"/>
        <v>0</v>
      </c>
      <c r="V3300" s="4">
        <f t="shared" si="464"/>
        <v>7.22</v>
      </c>
      <c r="W3300" s="1" t="s">
        <v>21</v>
      </c>
      <c r="X3300" s="1">
        <v>5.47</v>
      </c>
      <c r="Y3300" s="4">
        <f t="shared" si="465"/>
        <v>128.21</v>
      </c>
      <c r="Z3300" s="1" t="s">
        <v>42</v>
      </c>
      <c r="AA3300" s="1" t="s">
        <v>16</v>
      </c>
      <c r="AB3300" s="1" t="s">
        <v>29</v>
      </c>
      <c r="AC3300" s="1" t="s">
        <v>40</v>
      </c>
      <c r="AD3300" s="1" t="s">
        <v>19</v>
      </c>
      <c r="AE3300" s="2">
        <v>40386</v>
      </c>
    </row>
    <row r="3301" spans="1:31" x14ac:dyDescent="0.25">
      <c r="A3301">
        <f t="shared" si="466"/>
        <v>3300</v>
      </c>
      <c r="B3301" s="1">
        <v>5445</v>
      </c>
      <c r="C3301" s="2">
        <v>40384</v>
      </c>
      <c r="D3301" s="1" t="s">
        <v>13</v>
      </c>
      <c r="E3301" s="1" t="str">
        <f t="shared" si="459"/>
        <v>*</v>
      </c>
      <c r="F3301" s="1" t="str">
        <f t="shared" si="460"/>
        <v>*</v>
      </c>
      <c r="G3301" s="1" t="str">
        <f t="shared" si="461"/>
        <v>*</v>
      </c>
      <c r="J3301" s="1" t="str">
        <f t="shared" si="462"/>
        <v>*</v>
      </c>
      <c r="P3301" s="1">
        <v>9</v>
      </c>
      <c r="Q3301" s="1">
        <f t="shared" si="467"/>
        <v>0.01</v>
      </c>
      <c r="T3301" s="4">
        <v>46.48</v>
      </c>
      <c r="U3301" s="9">
        <f t="shared" si="463"/>
        <v>0</v>
      </c>
      <c r="V3301" s="4">
        <f t="shared" si="464"/>
        <v>5.1644444444444444</v>
      </c>
      <c r="W3301" s="1" t="s">
        <v>21</v>
      </c>
      <c r="X3301" s="1">
        <v>1.93</v>
      </c>
      <c r="Y3301" s="4">
        <f t="shared" si="465"/>
        <v>48.41</v>
      </c>
      <c r="Z3301" s="1" t="s">
        <v>22</v>
      </c>
      <c r="AA3301" s="1" t="s">
        <v>37</v>
      </c>
      <c r="AB3301" s="1" t="s">
        <v>29</v>
      </c>
      <c r="AC3301" s="1" t="s">
        <v>30</v>
      </c>
      <c r="AD3301" s="1" t="s">
        <v>31</v>
      </c>
      <c r="AE3301" s="2">
        <v>40391</v>
      </c>
    </row>
    <row r="3302" spans="1:31" x14ac:dyDescent="0.25">
      <c r="A3302">
        <f t="shared" si="466"/>
        <v>3301</v>
      </c>
      <c r="B3302" s="1">
        <v>5445</v>
      </c>
      <c r="C3302" s="2">
        <v>40384</v>
      </c>
      <c r="D3302" s="1" t="s">
        <v>13</v>
      </c>
      <c r="E3302" s="1" t="str">
        <f t="shared" si="459"/>
        <v>*</v>
      </c>
      <c r="F3302" s="1" t="str">
        <f t="shared" si="460"/>
        <v>*</v>
      </c>
      <c r="G3302" s="1" t="str">
        <f t="shared" si="461"/>
        <v>*</v>
      </c>
      <c r="J3302" s="1" t="str">
        <f t="shared" si="462"/>
        <v>*</v>
      </c>
      <c r="P3302" s="1">
        <v>4</v>
      </c>
      <c r="Q3302" s="1">
        <f t="shared" si="467"/>
        <v>0.01</v>
      </c>
      <c r="T3302" s="4">
        <v>29.42</v>
      </c>
      <c r="U3302" s="9">
        <f t="shared" si="463"/>
        <v>0</v>
      </c>
      <c r="V3302" s="4">
        <f t="shared" si="464"/>
        <v>7.3550000000000004</v>
      </c>
      <c r="W3302" s="1" t="s">
        <v>14</v>
      </c>
      <c r="X3302" s="1">
        <v>0.5</v>
      </c>
      <c r="Y3302" s="4">
        <f t="shared" si="465"/>
        <v>29.92</v>
      </c>
      <c r="Z3302" s="1" t="s">
        <v>22</v>
      </c>
      <c r="AA3302" s="1" t="s">
        <v>37</v>
      </c>
      <c r="AB3302" s="1" t="s">
        <v>29</v>
      </c>
      <c r="AC3302" s="1" t="s">
        <v>58</v>
      </c>
      <c r="AD3302" s="1" t="s">
        <v>19</v>
      </c>
      <c r="AE3302" s="2">
        <v>40389</v>
      </c>
    </row>
    <row r="3303" spans="1:31" x14ac:dyDescent="0.25">
      <c r="A3303">
        <f t="shared" si="466"/>
        <v>3302</v>
      </c>
      <c r="B3303" s="1">
        <v>45254</v>
      </c>
      <c r="C3303" s="2">
        <v>40385</v>
      </c>
      <c r="D3303" s="1" t="s">
        <v>20</v>
      </c>
      <c r="E3303" s="1" t="str">
        <f t="shared" si="459"/>
        <v>*</v>
      </c>
      <c r="F3303" s="1" t="str">
        <f t="shared" si="460"/>
        <v>**</v>
      </c>
      <c r="G3303" s="1" t="str">
        <f t="shared" si="461"/>
        <v>**</v>
      </c>
      <c r="J3303" s="1" t="str">
        <f t="shared" si="462"/>
        <v>**</v>
      </c>
      <c r="P3303" s="1">
        <v>45</v>
      </c>
      <c r="Q3303" s="1">
        <f t="shared" si="467"/>
        <v>0.05</v>
      </c>
      <c r="T3303" s="4">
        <v>3327.84</v>
      </c>
      <c r="U3303" s="9">
        <f t="shared" si="463"/>
        <v>1</v>
      </c>
      <c r="V3303" s="4">
        <f t="shared" si="464"/>
        <v>73.951999999999998</v>
      </c>
      <c r="W3303" s="1" t="s">
        <v>33</v>
      </c>
      <c r="X3303" s="1">
        <v>89.3</v>
      </c>
      <c r="Y3303" s="4">
        <f t="shared" si="465"/>
        <v>3417.1400000000003</v>
      </c>
      <c r="Z3303" s="1" t="s">
        <v>15</v>
      </c>
      <c r="AA3303" s="1" t="s">
        <v>37</v>
      </c>
      <c r="AB3303" s="1" t="s">
        <v>17</v>
      </c>
      <c r="AC3303" s="1" t="s">
        <v>52</v>
      </c>
      <c r="AD3303" s="1" t="s">
        <v>59</v>
      </c>
      <c r="AE3303" s="2">
        <v>40386</v>
      </c>
    </row>
    <row r="3304" spans="1:31" x14ac:dyDescent="0.25">
      <c r="A3304">
        <f t="shared" si="466"/>
        <v>3303</v>
      </c>
      <c r="B3304" s="1">
        <v>19205</v>
      </c>
      <c r="C3304" s="2">
        <v>40385</v>
      </c>
      <c r="D3304" s="1" t="s">
        <v>36</v>
      </c>
      <c r="E3304" s="1" t="str">
        <f t="shared" si="459"/>
        <v>*</v>
      </c>
      <c r="F3304" s="1" t="str">
        <f t="shared" si="460"/>
        <v>*</v>
      </c>
      <c r="G3304" s="1" t="str">
        <f t="shared" si="461"/>
        <v>*</v>
      </c>
      <c r="J3304" s="1" t="str">
        <f t="shared" si="462"/>
        <v>*</v>
      </c>
      <c r="P3304" s="1">
        <v>47</v>
      </c>
      <c r="Q3304" s="1">
        <f t="shared" si="467"/>
        <v>0.05</v>
      </c>
      <c r="T3304" s="4">
        <v>1291.3499999999999</v>
      </c>
      <c r="U3304" s="9">
        <f t="shared" si="463"/>
        <v>1</v>
      </c>
      <c r="V3304" s="4">
        <f t="shared" si="464"/>
        <v>27.475531914893615</v>
      </c>
      <c r="W3304" s="1" t="s">
        <v>21</v>
      </c>
      <c r="X3304" s="1">
        <v>5.86</v>
      </c>
      <c r="Y3304" s="4">
        <f t="shared" si="465"/>
        <v>1297.2099999999998</v>
      </c>
      <c r="Z3304" s="1" t="s">
        <v>22</v>
      </c>
      <c r="AA3304" s="1" t="s">
        <v>23</v>
      </c>
      <c r="AB3304" s="1" t="s">
        <v>29</v>
      </c>
      <c r="AC3304" s="1" t="s">
        <v>40</v>
      </c>
      <c r="AD3304" s="1" t="s">
        <v>19</v>
      </c>
      <c r="AE3304" s="2">
        <v>40386</v>
      </c>
    </row>
    <row r="3305" spans="1:31" x14ac:dyDescent="0.25">
      <c r="A3305">
        <f t="shared" si="466"/>
        <v>3304</v>
      </c>
      <c r="B3305" s="1">
        <v>35271</v>
      </c>
      <c r="C3305" s="2">
        <v>40385</v>
      </c>
      <c r="D3305" s="1" t="s">
        <v>20</v>
      </c>
      <c r="E3305" s="1" t="str">
        <f t="shared" si="459"/>
        <v>*</v>
      </c>
      <c r="F3305" s="1" t="str">
        <f t="shared" si="460"/>
        <v>**</v>
      </c>
      <c r="G3305" s="1" t="str">
        <f t="shared" si="461"/>
        <v>**</v>
      </c>
      <c r="J3305" s="1" t="str">
        <f t="shared" si="462"/>
        <v>**</v>
      </c>
      <c r="P3305" s="1">
        <v>19</v>
      </c>
      <c r="Q3305" s="1">
        <f t="shared" si="467"/>
        <v>0.02</v>
      </c>
      <c r="T3305" s="4">
        <v>1083.4014999999999</v>
      </c>
      <c r="U3305" s="9">
        <f t="shared" si="463"/>
        <v>1</v>
      </c>
      <c r="V3305" s="4">
        <f t="shared" si="464"/>
        <v>57.021131578947369</v>
      </c>
      <c r="W3305" s="1" t="s">
        <v>21</v>
      </c>
      <c r="X3305" s="1">
        <v>8.99</v>
      </c>
      <c r="Y3305" s="4">
        <f t="shared" si="465"/>
        <v>1092.3915</v>
      </c>
      <c r="Z3305" s="1" t="s">
        <v>53</v>
      </c>
      <c r="AA3305" s="1" t="s">
        <v>37</v>
      </c>
      <c r="AB3305" s="1" t="s">
        <v>24</v>
      </c>
      <c r="AC3305" s="1" t="s">
        <v>25</v>
      </c>
      <c r="AD3305" s="1" t="s">
        <v>19</v>
      </c>
      <c r="AE3305" s="2">
        <v>40386</v>
      </c>
    </row>
    <row r="3306" spans="1:31" x14ac:dyDescent="0.25">
      <c r="A3306">
        <f t="shared" si="466"/>
        <v>3305</v>
      </c>
      <c r="B3306" s="1">
        <v>13090</v>
      </c>
      <c r="C3306" s="2">
        <v>40385</v>
      </c>
      <c r="D3306" s="1" t="s">
        <v>27</v>
      </c>
      <c r="E3306" s="1" t="str">
        <f t="shared" si="459"/>
        <v>*</v>
      </c>
      <c r="F3306" s="1" t="str">
        <f t="shared" si="460"/>
        <v>*</v>
      </c>
      <c r="G3306" s="1" t="str">
        <f t="shared" si="461"/>
        <v>*</v>
      </c>
      <c r="J3306" s="1" t="str">
        <f t="shared" si="462"/>
        <v>*</v>
      </c>
      <c r="P3306" s="1">
        <v>15</v>
      </c>
      <c r="Q3306" s="1">
        <f t="shared" si="467"/>
        <v>0.02</v>
      </c>
      <c r="T3306" s="4">
        <v>150.19999999999999</v>
      </c>
      <c r="U3306" s="9">
        <f t="shared" si="463"/>
        <v>0</v>
      </c>
      <c r="V3306" s="4">
        <f t="shared" si="464"/>
        <v>10.013333333333332</v>
      </c>
      <c r="W3306" s="1" t="s">
        <v>21</v>
      </c>
      <c r="X3306" s="1">
        <v>4.3899999999999997</v>
      </c>
      <c r="Y3306" s="4">
        <f t="shared" si="465"/>
        <v>154.58999999999997</v>
      </c>
      <c r="Z3306" s="1" t="s">
        <v>42</v>
      </c>
      <c r="AA3306" s="1" t="s">
        <v>28</v>
      </c>
      <c r="AB3306" s="1" t="s">
        <v>29</v>
      </c>
      <c r="AC3306" s="1" t="s">
        <v>40</v>
      </c>
      <c r="AD3306" s="1" t="s">
        <v>31</v>
      </c>
      <c r="AE3306" s="2">
        <v>40386</v>
      </c>
    </row>
    <row r="3307" spans="1:31" x14ac:dyDescent="0.25">
      <c r="A3307">
        <f t="shared" si="466"/>
        <v>3306</v>
      </c>
      <c r="B3307" s="1">
        <v>20225</v>
      </c>
      <c r="C3307" s="2">
        <v>40385</v>
      </c>
      <c r="D3307" s="1" t="s">
        <v>13</v>
      </c>
      <c r="E3307" s="1" t="str">
        <f t="shared" si="459"/>
        <v>*</v>
      </c>
      <c r="F3307" s="1" t="str">
        <f t="shared" si="460"/>
        <v>*</v>
      </c>
      <c r="G3307" s="1" t="str">
        <f t="shared" si="461"/>
        <v>*</v>
      </c>
      <c r="J3307" s="1" t="str">
        <f t="shared" si="462"/>
        <v>*</v>
      </c>
      <c r="P3307" s="1">
        <v>33</v>
      </c>
      <c r="Q3307" s="1">
        <f t="shared" si="467"/>
        <v>0.04</v>
      </c>
      <c r="T3307" s="4">
        <v>124.78</v>
      </c>
      <c r="U3307" s="9">
        <f t="shared" si="463"/>
        <v>0</v>
      </c>
      <c r="V3307" s="4">
        <f t="shared" si="464"/>
        <v>3.7812121212121212</v>
      </c>
      <c r="W3307" s="1" t="s">
        <v>21</v>
      </c>
      <c r="X3307" s="1">
        <v>5.26</v>
      </c>
      <c r="Y3307" s="4">
        <f t="shared" si="465"/>
        <v>130.04</v>
      </c>
      <c r="Z3307" s="1" t="s">
        <v>42</v>
      </c>
      <c r="AA3307" s="1" t="s">
        <v>28</v>
      </c>
      <c r="AB3307" s="1" t="s">
        <v>29</v>
      </c>
      <c r="AC3307" s="1" t="s">
        <v>43</v>
      </c>
      <c r="AD3307" s="1" t="s">
        <v>19</v>
      </c>
      <c r="AE3307" s="2">
        <v>40392</v>
      </c>
    </row>
    <row r="3308" spans="1:31" x14ac:dyDescent="0.25">
      <c r="A3308">
        <f t="shared" si="466"/>
        <v>3307</v>
      </c>
      <c r="B3308" s="1">
        <v>20225</v>
      </c>
      <c r="C3308" s="2">
        <v>40385</v>
      </c>
      <c r="D3308" s="1" t="s">
        <v>13</v>
      </c>
      <c r="E3308" s="1" t="str">
        <f t="shared" si="459"/>
        <v>*</v>
      </c>
      <c r="F3308" s="1" t="str">
        <f t="shared" si="460"/>
        <v>*</v>
      </c>
      <c r="G3308" s="1" t="str">
        <f t="shared" si="461"/>
        <v>*</v>
      </c>
      <c r="J3308" s="1" t="str">
        <f t="shared" si="462"/>
        <v>*</v>
      </c>
      <c r="P3308" s="1">
        <v>22</v>
      </c>
      <c r="Q3308" s="1">
        <f t="shared" si="467"/>
        <v>3.5000000000000003E-2</v>
      </c>
      <c r="T3308" s="4">
        <v>123.4</v>
      </c>
      <c r="U3308" s="9">
        <f t="shared" si="463"/>
        <v>0</v>
      </c>
      <c r="V3308" s="4">
        <f t="shared" si="464"/>
        <v>5.6090909090909093</v>
      </c>
      <c r="W3308" s="1" t="s">
        <v>21</v>
      </c>
      <c r="X3308" s="1">
        <v>0.83</v>
      </c>
      <c r="Y3308" s="4">
        <f t="shared" si="465"/>
        <v>124.23</v>
      </c>
      <c r="Z3308" s="1" t="s">
        <v>42</v>
      </c>
      <c r="AA3308" s="1" t="s">
        <v>28</v>
      </c>
      <c r="AB3308" s="1" t="s">
        <v>29</v>
      </c>
      <c r="AC3308" s="1" t="s">
        <v>30</v>
      </c>
      <c r="AD3308" s="1" t="s">
        <v>31</v>
      </c>
      <c r="AE3308" s="2">
        <v>40392</v>
      </c>
    </row>
    <row r="3309" spans="1:31" x14ac:dyDescent="0.25">
      <c r="A3309">
        <f t="shared" si="466"/>
        <v>3308</v>
      </c>
      <c r="B3309" s="1">
        <v>19205</v>
      </c>
      <c r="C3309" s="2">
        <v>40385</v>
      </c>
      <c r="D3309" s="1" t="s">
        <v>36</v>
      </c>
      <c r="E3309" s="1" t="str">
        <f t="shared" si="459"/>
        <v>*</v>
      </c>
      <c r="F3309" s="1" t="str">
        <f t="shared" si="460"/>
        <v>*</v>
      </c>
      <c r="G3309" s="1" t="str">
        <f t="shared" si="461"/>
        <v>*</v>
      </c>
      <c r="J3309" s="1" t="str">
        <f t="shared" si="462"/>
        <v>*</v>
      </c>
      <c r="P3309" s="1">
        <v>31</v>
      </c>
      <c r="Q3309" s="1">
        <f t="shared" si="467"/>
        <v>0.04</v>
      </c>
      <c r="T3309" s="4">
        <v>107.97</v>
      </c>
      <c r="U3309" s="9">
        <f t="shared" si="463"/>
        <v>0</v>
      </c>
      <c r="V3309" s="4">
        <f t="shared" si="464"/>
        <v>3.4829032258064516</v>
      </c>
      <c r="W3309" s="1" t="s">
        <v>21</v>
      </c>
      <c r="X3309" s="1">
        <v>1.86</v>
      </c>
      <c r="Y3309" s="4">
        <f t="shared" si="465"/>
        <v>109.83</v>
      </c>
      <c r="Z3309" s="1" t="s">
        <v>22</v>
      </c>
      <c r="AA3309" s="1" t="s">
        <v>23</v>
      </c>
      <c r="AB3309" s="1" t="s">
        <v>29</v>
      </c>
      <c r="AC3309" s="1" t="s">
        <v>30</v>
      </c>
      <c r="AD3309" s="1" t="s">
        <v>31</v>
      </c>
      <c r="AE3309" s="2">
        <v>40387</v>
      </c>
    </row>
    <row r="3310" spans="1:31" x14ac:dyDescent="0.25">
      <c r="A3310">
        <f t="shared" si="466"/>
        <v>3309</v>
      </c>
      <c r="B3310" s="1">
        <v>18241</v>
      </c>
      <c r="C3310" s="2">
        <v>40386</v>
      </c>
      <c r="D3310" s="1" t="s">
        <v>13</v>
      </c>
      <c r="E3310" s="1" t="str">
        <f t="shared" si="459"/>
        <v>*</v>
      </c>
      <c r="F3310" s="1" t="str">
        <f t="shared" si="460"/>
        <v>*</v>
      </c>
      <c r="G3310" s="1" t="str">
        <f t="shared" si="461"/>
        <v>*</v>
      </c>
      <c r="J3310" s="1" t="str">
        <f t="shared" si="462"/>
        <v>*</v>
      </c>
      <c r="P3310" s="1">
        <v>25</v>
      </c>
      <c r="Q3310" s="1">
        <f t="shared" si="467"/>
        <v>3.5000000000000003E-2</v>
      </c>
      <c r="T3310" s="4">
        <v>9944.49</v>
      </c>
      <c r="U3310" s="9">
        <f t="shared" si="463"/>
        <v>1</v>
      </c>
      <c r="V3310" s="4">
        <f t="shared" si="464"/>
        <v>397.77960000000002</v>
      </c>
      <c r="W3310" s="1" t="s">
        <v>33</v>
      </c>
      <c r="X3310" s="1">
        <v>76.37</v>
      </c>
      <c r="Y3310" s="4">
        <f t="shared" si="465"/>
        <v>10020.86</v>
      </c>
      <c r="Z3310" s="1" t="s">
        <v>22</v>
      </c>
      <c r="AA3310" s="1" t="s">
        <v>37</v>
      </c>
      <c r="AB3310" s="1" t="s">
        <v>17</v>
      </c>
      <c r="AC3310" s="1" t="s">
        <v>52</v>
      </c>
      <c r="AD3310" s="1" t="s">
        <v>59</v>
      </c>
      <c r="AE3310" s="2">
        <v>40388</v>
      </c>
    </row>
    <row r="3311" spans="1:31" x14ac:dyDescent="0.25">
      <c r="A3311">
        <f t="shared" si="466"/>
        <v>3310</v>
      </c>
      <c r="B3311" s="1">
        <v>36262</v>
      </c>
      <c r="C3311" s="2">
        <v>40386</v>
      </c>
      <c r="D3311" s="1" t="s">
        <v>27</v>
      </c>
      <c r="E3311" s="1" t="str">
        <f t="shared" si="459"/>
        <v>*</v>
      </c>
      <c r="F3311" s="1" t="str">
        <f t="shared" si="460"/>
        <v>*</v>
      </c>
      <c r="G3311" s="1" t="str">
        <f t="shared" si="461"/>
        <v>*</v>
      </c>
      <c r="J3311" s="1" t="str">
        <f t="shared" si="462"/>
        <v>*</v>
      </c>
      <c r="P3311" s="1">
        <v>26</v>
      </c>
      <c r="Q3311" s="1">
        <f t="shared" si="467"/>
        <v>3.5000000000000003E-2</v>
      </c>
      <c r="T3311" s="4">
        <v>4701.6899999999996</v>
      </c>
      <c r="U3311" s="9">
        <f t="shared" si="463"/>
        <v>1</v>
      </c>
      <c r="V3311" s="4">
        <f t="shared" si="464"/>
        <v>180.83423076923074</v>
      </c>
      <c r="W3311" s="1" t="s">
        <v>14</v>
      </c>
      <c r="X3311" s="1">
        <v>2.5</v>
      </c>
      <c r="Y3311" s="4">
        <f t="shared" si="465"/>
        <v>4704.1899999999996</v>
      </c>
      <c r="Z3311" s="1" t="s">
        <v>46</v>
      </c>
      <c r="AA3311" s="1" t="s">
        <v>28</v>
      </c>
      <c r="AB3311" s="1" t="s">
        <v>24</v>
      </c>
      <c r="AC3311" s="1" t="s">
        <v>25</v>
      </c>
      <c r="AD3311" s="1" t="s">
        <v>19</v>
      </c>
      <c r="AE3311" s="2">
        <v>40386</v>
      </c>
    </row>
    <row r="3312" spans="1:31" x14ac:dyDescent="0.25">
      <c r="A3312">
        <f t="shared" si="466"/>
        <v>3311</v>
      </c>
      <c r="B3312" s="1">
        <v>52480</v>
      </c>
      <c r="C3312" s="2">
        <v>40386</v>
      </c>
      <c r="D3312" s="1" t="s">
        <v>27</v>
      </c>
      <c r="E3312" s="1" t="str">
        <f t="shared" si="459"/>
        <v>*</v>
      </c>
      <c r="F3312" s="1" t="str">
        <f t="shared" si="460"/>
        <v>*</v>
      </c>
      <c r="G3312" s="1" t="str">
        <f t="shared" si="461"/>
        <v>*</v>
      </c>
      <c r="J3312" s="1" t="str">
        <f t="shared" si="462"/>
        <v>*</v>
      </c>
      <c r="P3312" s="1">
        <v>47</v>
      </c>
      <c r="Q3312" s="1">
        <f t="shared" si="467"/>
        <v>0.05</v>
      </c>
      <c r="T3312" s="4">
        <v>1020.88</v>
      </c>
      <c r="U3312" s="9">
        <f t="shared" si="463"/>
        <v>1</v>
      </c>
      <c r="V3312" s="4">
        <f t="shared" si="464"/>
        <v>21.720851063829787</v>
      </c>
      <c r="W3312" s="1" t="s">
        <v>21</v>
      </c>
      <c r="X3312" s="1">
        <v>8.99</v>
      </c>
      <c r="Y3312" s="4">
        <f t="shared" si="465"/>
        <v>1029.8699999999999</v>
      </c>
      <c r="Z3312" s="1" t="s">
        <v>44</v>
      </c>
      <c r="AA3312" s="1" t="s">
        <v>37</v>
      </c>
      <c r="AB3312" s="1" t="s">
        <v>17</v>
      </c>
      <c r="AC3312" s="1" t="s">
        <v>18</v>
      </c>
      <c r="AD3312" s="1" t="s">
        <v>41</v>
      </c>
      <c r="AE3312" s="2">
        <v>40388</v>
      </c>
    </row>
    <row r="3313" spans="1:31" x14ac:dyDescent="0.25">
      <c r="A3313">
        <f t="shared" si="466"/>
        <v>3312</v>
      </c>
      <c r="B3313" s="1">
        <v>16640</v>
      </c>
      <c r="C3313" s="2">
        <v>40386</v>
      </c>
      <c r="D3313" s="1" t="s">
        <v>13</v>
      </c>
      <c r="E3313" s="1" t="str">
        <f t="shared" si="459"/>
        <v>*</v>
      </c>
      <c r="F3313" s="1" t="str">
        <f t="shared" si="460"/>
        <v>*</v>
      </c>
      <c r="G3313" s="1" t="str">
        <f t="shared" si="461"/>
        <v>*</v>
      </c>
      <c r="J3313" s="1" t="str">
        <f t="shared" si="462"/>
        <v>*</v>
      </c>
      <c r="P3313" s="1">
        <v>6</v>
      </c>
      <c r="Q3313" s="1">
        <f t="shared" si="467"/>
        <v>0.01</v>
      </c>
      <c r="T3313" s="4">
        <v>652.33000000000004</v>
      </c>
      <c r="U3313" s="9">
        <f t="shared" si="463"/>
        <v>0</v>
      </c>
      <c r="V3313" s="4">
        <f t="shared" si="464"/>
        <v>108.72166666666668</v>
      </c>
      <c r="W3313" s="1" t="s">
        <v>33</v>
      </c>
      <c r="X3313" s="1">
        <v>30</v>
      </c>
      <c r="Y3313" s="4">
        <f t="shared" si="465"/>
        <v>682.33</v>
      </c>
      <c r="Z3313" s="1" t="s">
        <v>44</v>
      </c>
      <c r="AA3313" s="1" t="s">
        <v>28</v>
      </c>
      <c r="AB3313" s="1" t="s">
        <v>17</v>
      </c>
      <c r="AC3313" s="1" t="s">
        <v>34</v>
      </c>
      <c r="AD3313" s="1" t="s">
        <v>35</v>
      </c>
      <c r="AE3313" s="2">
        <v>40388</v>
      </c>
    </row>
    <row r="3314" spans="1:31" x14ac:dyDescent="0.25">
      <c r="A3314">
        <f t="shared" si="466"/>
        <v>3313</v>
      </c>
      <c r="B3314" s="1">
        <v>36262</v>
      </c>
      <c r="C3314" s="2">
        <v>40386</v>
      </c>
      <c r="D3314" s="1" t="s">
        <v>27</v>
      </c>
      <c r="E3314" s="1" t="str">
        <f t="shared" si="459"/>
        <v>*</v>
      </c>
      <c r="F3314" s="1" t="str">
        <f t="shared" si="460"/>
        <v>*</v>
      </c>
      <c r="G3314" s="1" t="str">
        <f t="shared" si="461"/>
        <v>*</v>
      </c>
      <c r="J3314" s="1" t="str">
        <f t="shared" si="462"/>
        <v>*</v>
      </c>
      <c r="P3314" s="1">
        <v>23</v>
      </c>
      <c r="Q3314" s="1">
        <f t="shared" si="467"/>
        <v>3.5000000000000003E-2</v>
      </c>
      <c r="T3314" s="4">
        <v>164.02</v>
      </c>
      <c r="U3314" s="9">
        <f t="shared" si="463"/>
        <v>0</v>
      </c>
      <c r="V3314" s="4">
        <f t="shared" si="464"/>
        <v>7.1313043478260871</v>
      </c>
      <c r="W3314" s="1" t="s">
        <v>14</v>
      </c>
      <c r="X3314" s="1">
        <v>6.15</v>
      </c>
      <c r="Y3314" s="4">
        <f t="shared" si="465"/>
        <v>170.17000000000002</v>
      </c>
      <c r="Z3314" s="1" t="s">
        <v>46</v>
      </c>
      <c r="AA3314" s="1" t="s">
        <v>28</v>
      </c>
      <c r="AB3314" s="1" t="s">
        <v>29</v>
      </c>
      <c r="AC3314" s="1" t="s">
        <v>40</v>
      </c>
      <c r="AD3314" s="1" t="s">
        <v>19</v>
      </c>
      <c r="AE3314" s="2">
        <v>40387</v>
      </c>
    </row>
    <row r="3315" spans="1:31" x14ac:dyDescent="0.25">
      <c r="A3315">
        <f t="shared" si="466"/>
        <v>3314</v>
      </c>
      <c r="B3315" s="1">
        <v>36262</v>
      </c>
      <c r="C3315" s="2">
        <v>40386</v>
      </c>
      <c r="D3315" s="1" t="s">
        <v>27</v>
      </c>
      <c r="E3315" s="1" t="str">
        <f t="shared" si="459"/>
        <v>*</v>
      </c>
      <c r="F3315" s="1" t="str">
        <f t="shared" si="460"/>
        <v>*</v>
      </c>
      <c r="G3315" s="1" t="str">
        <f t="shared" si="461"/>
        <v>*</v>
      </c>
      <c r="J3315" s="1" t="str">
        <f t="shared" si="462"/>
        <v>*</v>
      </c>
      <c r="P3315" s="1">
        <v>23</v>
      </c>
      <c r="Q3315" s="1">
        <f t="shared" si="467"/>
        <v>3.5000000000000003E-2</v>
      </c>
      <c r="T3315" s="4">
        <v>136.81</v>
      </c>
      <c r="U3315" s="9">
        <f t="shared" si="463"/>
        <v>0</v>
      </c>
      <c r="V3315" s="4">
        <f t="shared" si="464"/>
        <v>5.9482608695652175</v>
      </c>
      <c r="W3315" s="1" t="s">
        <v>21</v>
      </c>
      <c r="X3315" s="1">
        <v>3.6</v>
      </c>
      <c r="Y3315" s="4">
        <f t="shared" si="465"/>
        <v>140.41</v>
      </c>
      <c r="Z3315" s="1" t="s">
        <v>46</v>
      </c>
      <c r="AA3315" s="1" t="s">
        <v>28</v>
      </c>
      <c r="AB3315" s="1" t="s">
        <v>29</v>
      </c>
      <c r="AC3315" s="1" t="s">
        <v>45</v>
      </c>
      <c r="AD3315" s="1" t="s">
        <v>41</v>
      </c>
      <c r="AE3315" s="2">
        <v>40387</v>
      </c>
    </row>
    <row r="3316" spans="1:31" x14ac:dyDescent="0.25">
      <c r="A3316">
        <f t="shared" si="466"/>
        <v>3315</v>
      </c>
      <c r="B3316" s="1">
        <v>47584</v>
      </c>
      <c r="C3316" s="2">
        <v>40386</v>
      </c>
      <c r="D3316" s="1" t="s">
        <v>32</v>
      </c>
      <c r="E3316" s="1" t="str">
        <f t="shared" si="459"/>
        <v>***</v>
      </c>
      <c r="F3316" s="1" t="str">
        <f t="shared" si="460"/>
        <v>***</v>
      </c>
      <c r="G3316" s="1" t="str">
        <f t="shared" si="461"/>
        <v>***</v>
      </c>
      <c r="J3316" s="1" t="str">
        <f t="shared" si="462"/>
        <v>***</v>
      </c>
      <c r="P3316" s="1">
        <v>43</v>
      </c>
      <c r="Q3316" s="1">
        <f t="shared" si="467"/>
        <v>0.05</v>
      </c>
      <c r="T3316" s="4">
        <v>74.989999999999995</v>
      </c>
      <c r="U3316" s="9">
        <f t="shared" si="463"/>
        <v>0</v>
      </c>
      <c r="V3316" s="4">
        <f t="shared" si="464"/>
        <v>1.7439534883720929</v>
      </c>
      <c r="W3316" s="1" t="s">
        <v>21</v>
      </c>
      <c r="X3316" s="1">
        <v>0.83</v>
      </c>
      <c r="Y3316" s="4">
        <f t="shared" si="465"/>
        <v>75.819999999999993</v>
      </c>
      <c r="Z3316" s="1" t="s">
        <v>15</v>
      </c>
      <c r="AA3316" s="1" t="s">
        <v>37</v>
      </c>
      <c r="AB3316" s="1" t="s">
        <v>29</v>
      </c>
      <c r="AC3316" s="1" t="s">
        <v>30</v>
      </c>
      <c r="AD3316" s="1" t="s">
        <v>31</v>
      </c>
      <c r="AE3316" s="2">
        <v>40387</v>
      </c>
    </row>
    <row r="3317" spans="1:31" x14ac:dyDescent="0.25">
      <c r="A3317">
        <f t="shared" si="466"/>
        <v>3316</v>
      </c>
      <c r="B3317" s="1">
        <v>18241</v>
      </c>
      <c r="C3317" s="2">
        <v>40386</v>
      </c>
      <c r="D3317" s="1" t="s">
        <v>13</v>
      </c>
      <c r="E3317" s="1" t="str">
        <f t="shared" si="459"/>
        <v>*</v>
      </c>
      <c r="F3317" s="1" t="str">
        <f t="shared" si="460"/>
        <v>*</v>
      </c>
      <c r="G3317" s="1" t="str">
        <f t="shared" si="461"/>
        <v>*</v>
      </c>
      <c r="J3317" s="1" t="str">
        <f t="shared" si="462"/>
        <v>*</v>
      </c>
      <c r="P3317" s="1">
        <v>3</v>
      </c>
      <c r="Q3317" s="1">
        <f t="shared" si="467"/>
        <v>0.01</v>
      </c>
      <c r="T3317" s="4">
        <v>64.5</v>
      </c>
      <c r="U3317" s="9">
        <f t="shared" si="463"/>
        <v>0</v>
      </c>
      <c r="V3317" s="4">
        <f t="shared" si="464"/>
        <v>21.5</v>
      </c>
      <c r="W3317" s="1" t="s">
        <v>21</v>
      </c>
      <c r="X3317" s="1">
        <v>1.99</v>
      </c>
      <c r="Y3317" s="4">
        <f t="shared" si="465"/>
        <v>66.489999999999995</v>
      </c>
      <c r="Z3317" s="1" t="s">
        <v>22</v>
      </c>
      <c r="AA3317" s="1" t="s">
        <v>37</v>
      </c>
      <c r="AB3317" s="1" t="s">
        <v>24</v>
      </c>
      <c r="AC3317" s="1" t="s">
        <v>38</v>
      </c>
      <c r="AD3317" s="1" t="s">
        <v>41</v>
      </c>
      <c r="AE3317" s="2">
        <v>40388</v>
      </c>
    </row>
    <row r="3318" spans="1:31" x14ac:dyDescent="0.25">
      <c r="A3318">
        <f t="shared" si="466"/>
        <v>3317</v>
      </c>
      <c r="B3318" s="1">
        <v>47584</v>
      </c>
      <c r="C3318" s="2">
        <v>40386</v>
      </c>
      <c r="D3318" s="1" t="s">
        <v>32</v>
      </c>
      <c r="E3318" s="1" t="str">
        <f t="shared" si="459"/>
        <v>***</v>
      </c>
      <c r="F3318" s="1" t="str">
        <f t="shared" si="460"/>
        <v>***</v>
      </c>
      <c r="G3318" s="1" t="str">
        <f t="shared" si="461"/>
        <v>***</v>
      </c>
      <c r="J3318" s="1" t="str">
        <f t="shared" si="462"/>
        <v>***</v>
      </c>
      <c r="P3318" s="1">
        <v>4</v>
      </c>
      <c r="Q3318" s="1">
        <f t="shared" si="467"/>
        <v>0.01</v>
      </c>
      <c r="T3318" s="4">
        <v>20.190000000000001</v>
      </c>
      <c r="U3318" s="9">
        <f t="shared" si="463"/>
        <v>0</v>
      </c>
      <c r="V3318" s="4">
        <f t="shared" si="464"/>
        <v>5.0475000000000003</v>
      </c>
      <c r="W3318" s="1" t="s">
        <v>21</v>
      </c>
      <c r="X3318" s="1">
        <v>0.5</v>
      </c>
      <c r="Y3318" s="4">
        <f t="shared" si="465"/>
        <v>20.69</v>
      </c>
      <c r="Z3318" s="1" t="s">
        <v>15</v>
      </c>
      <c r="AA3318" s="1" t="s">
        <v>37</v>
      </c>
      <c r="AB3318" s="1" t="s">
        <v>29</v>
      </c>
      <c r="AC3318" s="1" t="s">
        <v>58</v>
      </c>
      <c r="AD3318" s="1" t="s">
        <v>19</v>
      </c>
      <c r="AE3318" s="2">
        <v>40388</v>
      </c>
    </row>
    <row r="3319" spans="1:31" x14ac:dyDescent="0.25">
      <c r="A3319">
        <f t="shared" si="466"/>
        <v>3318</v>
      </c>
      <c r="B3319" s="1">
        <v>26341</v>
      </c>
      <c r="C3319" s="2">
        <v>40387</v>
      </c>
      <c r="D3319" s="1" t="s">
        <v>32</v>
      </c>
      <c r="E3319" s="1" t="str">
        <f t="shared" si="459"/>
        <v>***</v>
      </c>
      <c r="F3319" s="1" t="str">
        <f t="shared" si="460"/>
        <v>***</v>
      </c>
      <c r="G3319" s="1" t="str">
        <f t="shared" si="461"/>
        <v>***</v>
      </c>
      <c r="J3319" s="1" t="str">
        <f t="shared" si="462"/>
        <v>***</v>
      </c>
      <c r="P3319" s="1">
        <v>8</v>
      </c>
      <c r="Q3319" s="1">
        <f t="shared" si="467"/>
        <v>0.01</v>
      </c>
      <c r="T3319" s="4">
        <v>1095.27</v>
      </c>
      <c r="U3319" s="9">
        <f t="shared" si="463"/>
        <v>1</v>
      </c>
      <c r="V3319" s="4">
        <f t="shared" si="464"/>
        <v>136.90875</v>
      </c>
      <c r="W3319" s="1" t="s">
        <v>33</v>
      </c>
      <c r="X3319" s="1">
        <v>51.94</v>
      </c>
      <c r="Y3319" s="4">
        <f t="shared" si="465"/>
        <v>1147.21</v>
      </c>
      <c r="Z3319" s="1" t="s">
        <v>44</v>
      </c>
      <c r="AA3319" s="1" t="s">
        <v>28</v>
      </c>
      <c r="AB3319" s="1" t="s">
        <v>17</v>
      </c>
      <c r="AC3319" s="1" t="s">
        <v>52</v>
      </c>
      <c r="AD3319" s="1" t="s">
        <v>59</v>
      </c>
      <c r="AE3319" s="2">
        <v>40389</v>
      </c>
    </row>
    <row r="3320" spans="1:31" x14ac:dyDescent="0.25">
      <c r="A3320">
        <f t="shared" si="466"/>
        <v>3319</v>
      </c>
      <c r="B3320" s="1">
        <v>55234</v>
      </c>
      <c r="C3320" s="2">
        <v>40387</v>
      </c>
      <c r="D3320" s="1" t="s">
        <v>13</v>
      </c>
      <c r="E3320" s="1" t="str">
        <f t="shared" si="459"/>
        <v>*</v>
      </c>
      <c r="F3320" s="1" t="str">
        <f t="shared" si="460"/>
        <v>*</v>
      </c>
      <c r="G3320" s="1" t="str">
        <f t="shared" si="461"/>
        <v>*</v>
      </c>
      <c r="J3320" s="1" t="str">
        <f t="shared" si="462"/>
        <v>*</v>
      </c>
      <c r="P3320" s="1">
        <v>12</v>
      </c>
      <c r="Q3320" s="1">
        <f t="shared" si="467"/>
        <v>0.02</v>
      </c>
      <c r="T3320" s="4">
        <v>600.86</v>
      </c>
      <c r="U3320" s="9">
        <f t="shared" si="463"/>
        <v>0</v>
      </c>
      <c r="V3320" s="4">
        <f t="shared" si="464"/>
        <v>50.071666666666665</v>
      </c>
      <c r="W3320" s="1" t="s">
        <v>21</v>
      </c>
      <c r="X3320" s="1">
        <v>5.5</v>
      </c>
      <c r="Y3320" s="4">
        <f t="shared" si="465"/>
        <v>606.36</v>
      </c>
      <c r="Z3320" s="1" t="s">
        <v>49</v>
      </c>
      <c r="AA3320" s="1" t="s">
        <v>28</v>
      </c>
      <c r="AB3320" s="1" t="s">
        <v>24</v>
      </c>
      <c r="AC3320" s="1" t="s">
        <v>38</v>
      </c>
      <c r="AD3320" s="1" t="s">
        <v>19</v>
      </c>
      <c r="AE3320" s="2">
        <v>40391</v>
      </c>
    </row>
    <row r="3321" spans="1:31" x14ac:dyDescent="0.25">
      <c r="A3321">
        <f t="shared" si="466"/>
        <v>3320</v>
      </c>
      <c r="B3321" s="1">
        <v>55234</v>
      </c>
      <c r="C3321" s="2">
        <v>40387</v>
      </c>
      <c r="D3321" s="1" t="s">
        <v>13</v>
      </c>
      <c r="E3321" s="1" t="str">
        <f t="shared" si="459"/>
        <v>*</v>
      </c>
      <c r="F3321" s="1" t="str">
        <f t="shared" si="460"/>
        <v>*</v>
      </c>
      <c r="G3321" s="1" t="str">
        <f t="shared" si="461"/>
        <v>*</v>
      </c>
      <c r="J3321" s="1" t="str">
        <f t="shared" si="462"/>
        <v>*</v>
      </c>
      <c r="P3321" s="1">
        <v>5</v>
      </c>
      <c r="Q3321" s="1">
        <f t="shared" si="467"/>
        <v>0.01</v>
      </c>
      <c r="T3321" s="4">
        <v>17.059999999999999</v>
      </c>
      <c r="U3321" s="9">
        <f t="shared" si="463"/>
        <v>0</v>
      </c>
      <c r="V3321" s="4">
        <f t="shared" si="464"/>
        <v>3.4119999999999999</v>
      </c>
      <c r="W3321" s="1" t="s">
        <v>21</v>
      </c>
      <c r="X3321" s="1">
        <v>2.0299999999999998</v>
      </c>
      <c r="Y3321" s="4">
        <f t="shared" si="465"/>
        <v>19.09</v>
      </c>
      <c r="Z3321" s="1" t="s">
        <v>49</v>
      </c>
      <c r="AA3321" s="1" t="s">
        <v>28</v>
      </c>
      <c r="AB3321" s="1" t="s">
        <v>29</v>
      </c>
      <c r="AC3321" s="1" t="s">
        <v>30</v>
      </c>
      <c r="AD3321" s="1" t="s">
        <v>31</v>
      </c>
      <c r="AE3321" s="2">
        <v>40389</v>
      </c>
    </row>
    <row r="3322" spans="1:31" x14ac:dyDescent="0.25">
      <c r="A3322">
        <f t="shared" si="466"/>
        <v>3321</v>
      </c>
      <c r="B3322" s="1">
        <v>31809</v>
      </c>
      <c r="C3322" s="2">
        <v>40387</v>
      </c>
      <c r="D3322" s="1" t="s">
        <v>20</v>
      </c>
      <c r="E3322" s="1" t="str">
        <f t="shared" si="459"/>
        <v>*</v>
      </c>
      <c r="F3322" s="1" t="str">
        <f t="shared" si="460"/>
        <v>**</v>
      </c>
      <c r="G3322" s="1" t="str">
        <f t="shared" si="461"/>
        <v>**</v>
      </c>
      <c r="J3322" s="1" t="str">
        <f t="shared" si="462"/>
        <v>**</v>
      </c>
      <c r="P3322" s="1">
        <v>1</v>
      </c>
      <c r="Q3322" s="1">
        <f t="shared" si="467"/>
        <v>0.01</v>
      </c>
      <c r="T3322" s="4">
        <v>15</v>
      </c>
      <c r="U3322" s="9">
        <f t="shared" si="463"/>
        <v>0</v>
      </c>
      <c r="V3322" s="4">
        <f t="shared" si="464"/>
        <v>15</v>
      </c>
      <c r="W3322" s="1" t="s">
        <v>21</v>
      </c>
      <c r="X3322" s="1">
        <v>5.76</v>
      </c>
      <c r="Y3322" s="4">
        <f t="shared" si="465"/>
        <v>20.759999999999998</v>
      </c>
      <c r="Z3322" s="1" t="s">
        <v>46</v>
      </c>
      <c r="AA3322" s="1" t="s">
        <v>28</v>
      </c>
      <c r="AB3322" s="1" t="s">
        <v>29</v>
      </c>
      <c r="AC3322" s="1" t="s">
        <v>57</v>
      </c>
      <c r="AD3322" s="1" t="s">
        <v>19</v>
      </c>
      <c r="AE3322" s="2">
        <v>40389</v>
      </c>
    </row>
    <row r="3323" spans="1:31" x14ac:dyDescent="0.25">
      <c r="A3323">
        <f t="shared" si="466"/>
        <v>3322</v>
      </c>
      <c r="B3323" s="1">
        <v>57216</v>
      </c>
      <c r="C3323" s="2">
        <v>40388</v>
      </c>
      <c r="D3323" s="1" t="s">
        <v>20</v>
      </c>
      <c r="E3323" s="1" t="str">
        <f t="shared" si="459"/>
        <v>*</v>
      </c>
      <c r="F3323" s="1" t="str">
        <f t="shared" si="460"/>
        <v>**</v>
      </c>
      <c r="G3323" s="1" t="str">
        <f t="shared" si="461"/>
        <v>**</v>
      </c>
      <c r="J3323" s="1" t="str">
        <f t="shared" si="462"/>
        <v>**</v>
      </c>
      <c r="P3323" s="1">
        <v>46</v>
      </c>
      <c r="Q3323" s="1">
        <f t="shared" si="467"/>
        <v>0.05</v>
      </c>
      <c r="T3323" s="4">
        <v>12719.7</v>
      </c>
      <c r="U3323" s="9">
        <f t="shared" si="463"/>
        <v>1</v>
      </c>
      <c r="V3323" s="4">
        <f t="shared" si="464"/>
        <v>276.51521739130436</v>
      </c>
      <c r="W3323" s="1" t="s">
        <v>33</v>
      </c>
      <c r="X3323" s="1">
        <v>57</v>
      </c>
      <c r="Y3323" s="4">
        <f t="shared" si="465"/>
        <v>12776.7</v>
      </c>
      <c r="Z3323" s="1" t="s">
        <v>46</v>
      </c>
      <c r="AA3323" s="1" t="s">
        <v>28</v>
      </c>
      <c r="AB3323" s="1" t="s">
        <v>17</v>
      </c>
      <c r="AC3323" s="1" t="s">
        <v>34</v>
      </c>
      <c r="AD3323" s="1" t="s">
        <v>35</v>
      </c>
      <c r="AE3323" s="2">
        <v>40388</v>
      </c>
    </row>
    <row r="3324" spans="1:31" x14ac:dyDescent="0.25">
      <c r="A3324">
        <f t="shared" si="466"/>
        <v>3323</v>
      </c>
      <c r="B3324" s="1">
        <v>48321</v>
      </c>
      <c r="C3324" s="2">
        <v>40388</v>
      </c>
      <c r="D3324" s="1" t="s">
        <v>20</v>
      </c>
      <c r="E3324" s="1" t="str">
        <f t="shared" si="459"/>
        <v>*</v>
      </c>
      <c r="F3324" s="1" t="str">
        <f t="shared" si="460"/>
        <v>**</v>
      </c>
      <c r="G3324" s="1" t="str">
        <f t="shared" si="461"/>
        <v>**</v>
      </c>
      <c r="J3324" s="1" t="str">
        <f t="shared" si="462"/>
        <v>**</v>
      </c>
      <c r="P3324" s="1">
        <v>31</v>
      </c>
      <c r="Q3324" s="1">
        <f t="shared" si="467"/>
        <v>0.04</v>
      </c>
      <c r="T3324" s="4">
        <v>5875.66</v>
      </c>
      <c r="U3324" s="9">
        <f t="shared" si="463"/>
        <v>1</v>
      </c>
      <c r="V3324" s="4">
        <f t="shared" si="464"/>
        <v>189.5374193548387</v>
      </c>
      <c r="W3324" s="1" t="s">
        <v>21</v>
      </c>
      <c r="X3324" s="1">
        <v>19.989999999999998</v>
      </c>
      <c r="Y3324" s="4">
        <f t="shared" si="465"/>
        <v>5895.65</v>
      </c>
      <c r="Z3324" s="1" t="s">
        <v>46</v>
      </c>
      <c r="AA3324" s="1" t="s">
        <v>16</v>
      </c>
      <c r="AB3324" s="1" t="s">
        <v>29</v>
      </c>
      <c r="AC3324" s="1" t="s">
        <v>55</v>
      </c>
      <c r="AD3324" s="1" t="s">
        <v>19</v>
      </c>
      <c r="AE3324" s="2">
        <v>40389</v>
      </c>
    </row>
    <row r="3325" spans="1:31" x14ac:dyDescent="0.25">
      <c r="A3325">
        <f t="shared" si="466"/>
        <v>3324</v>
      </c>
      <c r="B3325" s="1">
        <v>19843</v>
      </c>
      <c r="C3325" s="2">
        <v>40388</v>
      </c>
      <c r="D3325" s="1" t="s">
        <v>36</v>
      </c>
      <c r="E3325" s="1" t="str">
        <f t="shared" si="459"/>
        <v>*</v>
      </c>
      <c r="F3325" s="1" t="str">
        <f t="shared" si="460"/>
        <v>*</v>
      </c>
      <c r="G3325" s="1" t="str">
        <f t="shared" si="461"/>
        <v>*</v>
      </c>
      <c r="J3325" s="1" t="str">
        <f t="shared" si="462"/>
        <v>*</v>
      </c>
      <c r="P3325" s="1">
        <v>33</v>
      </c>
      <c r="Q3325" s="1">
        <f t="shared" si="467"/>
        <v>0.04</v>
      </c>
      <c r="T3325" s="4">
        <v>4416.6509999999998</v>
      </c>
      <c r="U3325" s="9">
        <f t="shared" si="463"/>
        <v>1</v>
      </c>
      <c r="V3325" s="4">
        <f t="shared" si="464"/>
        <v>133.83790909090908</v>
      </c>
      <c r="W3325" s="1" t="s">
        <v>21</v>
      </c>
      <c r="X3325" s="1">
        <v>8.99</v>
      </c>
      <c r="Y3325" s="4">
        <f t="shared" si="465"/>
        <v>4425.6409999999996</v>
      </c>
      <c r="Z3325" s="1" t="s">
        <v>15</v>
      </c>
      <c r="AA3325" s="1" t="s">
        <v>37</v>
      </c>
      <c r="AB3325" s="1" t="s">
        <v>24</v>
      </c>
      <c r="AC3325" s="1" t="s">
        <v>25</v>
      </c>
      <c r="AD3325" s="1" t="s">
        <v>19</v>
      </c>
      <c r="AE3325" s="2">
        <v>40388</v>
      </c>
    </row>
    <row r="3326" spans="1:31" x14ac:dyDescent="0.25">
      <c r="A3326">
        <f t="shared" si="466"/>
        <v>3325</v>
      </c>
      <c r="B3326" s="1">
        <v>51041</v>
      </c>
      <c r="C3326" s="2">
        <v>40388</v>
      </c>
      <c r="D3326" s="1" t="s">
        <v>20</v>
      </c>
      <c r="E3326" s="1" t="str">
        <f t="shared" si="459"/>
        <v>*</v>
      </c>
      <c r="F3326" s="1" t="str">
        <f t="shared" si="460"/>
        <v>**</v>
      </c>
      <c r="G3326" s="1" t="str">
        <f t="shared" si="461"/>
        <v>**</v>
      </c>
      <c r="J3326" s="1" t="str">
        <f t="shared" si="462"/>
        <v>**</v>
      </c>
      <c r="P3326" s="1">
        <v>47</v>
      </c>
      <c r="Q3326" s="1">
        <f t="shared" si="467"/>
        <v>0.05</v>
      </c>
      <c r="T3326" s="4">
        <v>2766.8180000000002</v>
      </c>
      <c r="U3326" s="9">
        <f t="shared" si="463"/>
        <v>1</v>
      </c>
      <c r="V3326" s="4">
        <f t="shared" si="464"/>
        <v>58.868468085106386</v>
      </c>
      <c r="W3326" s="1" t="s">
        <v>21</v>
      </c>
      <c r="X3326" s="1">
        <v>5.92</v>
      </c>
      <c r="Y3326" s="4">
        <f t="shared" si="465"/>
        <v>2772.7380000000003</v>
      </c>
      <c r="Z3326" s="1" t="s">
        <v>51</v>
      </c>
      <c r="AA3326" s="1" t="s">
        <v>37</v>
      </c>
      <c r="AB3326" s="1" t="s">
        <v>24</v>
      </c>
      <c r="AC3326" s="1" t="s">
        <v>25</v>
      </c>
      <c r="AD3326" s="1" t="s">
        <v>19</v>
      </c>
      <c r="AE3326" s="2">
        <v>40389</v>
      </c>
    </row>
    <row r="3327" spans="1:31" x14ac:dyDescent="0.25">
      <c r="A3327">
        <f t="shared" si="466"/>
        <v>3326</v>
      </c>
      <c r="B3327" s="1">
        <v>25634</v>
      </c>
      <c r="C3327" s="2">
        <v>40388</v>
      </c>
      <c r="D3327" s="1" t="s">
        <v>27</v>
      </c>
      <c r="E3327" s="1" t="str">
        <f t="shared" si="459"/>
        <v>*</v>
      </c>
      <c r="F3327" s="1" t="str">
        <f t="shared" si="460"/>
        <v>*</v>
      </c>
      <c r="G3327" s="1" t="str">
        <f t="shared" si="461"/>
        <v>*</v>
      </c>
      <c r="J3327" s="1" t="str">
        <f t="shared" si="462"/>
        <v>*</v>
      </c>
      <c r="P3327" s="1">
        <v>26</v>
      </c>
      <c r="Q3327" s="1">
        <f t="shared" si="467"/>
        <v>3.5000000000000003E-2</v>
      </c>
      <c r="T3327" s="4">
        <v>626.07000000000005</v>
      </c>
      <c r="U3327" s="9">
        <f t="shared" si="463"/>
        <v>0</v>
      </c>
      <c r="V3327" s="4">
        <f t="shared" si="464"/>
        <v>24.079615384615387</v>
      </c>
      <c r="W3327" s="1" t="s">
        <v>14</v>
      </c>
      <c r="X3327" s="1">
        <v>6.71</v>
      </c>
      <c r="Y3327" s="4">
        <f t="shared" si="465"/>
        <v>632.78000000000009</v>
      </c>
      <c r="Z3327" s="1" t="s">
        <v>39</v>
      </c>
      <c r="AA3327" s="1" t="s">
        <v>28</v>
      </c>
      <c r="AB3327" s="1" t="s">
        <v>29</v>
      </c>
      <c r="AC3327" s="1" t="s">
        <v>57</v>
      </c>
      <c r="AD3327" s="1" t="s">
        <v>19</v>
      </c>
      <c r="AE3327" s="2">
        <v>40389</v>
      </c>
    </row>
    <row r="3328" spans="1:31" x14ac:dyDescent="0.25">
      <c r="A3328">
        <f t="shared" si="466"/>
        <v>3327</v>
      </c>
      <c r="B3328" s="1">
        <v>25634</v>
      </c>
      <c r="C3328" s="2">
        <v>40388</v>
      </c>
      <c r="D3328" s="1" t="s">
        <v>27</v>
      </c>
      <c r="E3328" s="1" t="str">
        <f t="shared" si="459"/>
        <v>*</v>
      </c>
      <c r="F3328" s="1" t="str">
        <f t="shared" si="460"/>
        <v>*</v>
      </c>
      <c r="G3328" s="1" t="str">
        <f t="shared" si="461"/>
        <v>*</v>
      </c>
      <c r="J3328" s="1" t="str">
        <f t="shared" si="462"/>
        <v>*</v>
      </c>
      <c r="P3328" s="1">
        <v>29</v>
      </c>
      <c r="Q3328" s="1">
        <f t="shared" si="467"/>
        <v>3.5000000000000003E-2</v>
      </c>
      <c r="T3328" s="4">
        <v>593.32000000000005</v>
      </c>
      <c r="U3328" s="9">
        <f t="shared" si="463"/>
        <v>0</v>
      </c>
      <c r="V3328" s="4">
        <f t="shared" si="464"/>
        <v>20.459310344827589</v>
      </c>
      <c r="W3328" s="1" t="s">
        <v>21</v>
      </c>
      <c r="X3328" s="1">
        <v>4</v>
      </c>
      <c r="Y3328" s="4">
        <f t="shared" si="465"/>
        <v>597.32000000000005</v>
      </c>
      <c r="Z3328" s="1" t="s">
        <v>39</v>
      </c>
      <c r="AA3328" s="1" t="s">
        <v>28</v>
      </c>
      <c r="AB3328" s="1" t="s">
        <v>24</v>
      </c>
      <c r="AC3328" s="1" t="s">
        <v>38</v>
      </c>
      <c r="AD3328" s="1" t="s">
        <v>19</v>
      </c>
      <c r="AE3328" s="2">
        <v>40391</v>
      </c>
    </row>
    <row r="3329" spans="1:31" x14ac:dyDescent="0.25">
      <c r="A3329">
        <f t="shared" si="466"/>
        <v>3328</v>
      </c>
      <c r="B3329" s="1">
        <v>22054</v>
      </c>
      <c r="C3329" s="2">
        <v>40388</v>
      </c>
      <c r="D3329" s="1" t="s">
        <v>36</v>
      </c>
      <c r="E3329" s="1" t="str">
        <f t="shared" si="459"/>
        <v>*</v>
      </c>
      <c r="F3329" s="1" t="str">
        <f t="shared" si="460"/>
        <v>*</v>
      </c>
      <c r="G3329" s="1" t="str">
        <f t="shared" si="461"/>
        <v>*</v>
      </c>
      <c r="J3329" s="1" t="str">
        <f t="shared" si="462"/>
        <v>*</v>
      </c>
      <c r="P3329" s="1">
        <v>32</v>
      </c>
      <c r="Q3329" s="1">
        <f t="shared" si="467"/>
        <v>0.04</v>
      </c>
      <c r="T3329" s="4">
        <v>216.79</v>
      </c>
      <c r="U3329" s="9">
        <f t="shared" si="463"/>
        <v>0</v>
      </c>
      <c r="V3329" s="4">
        <f t="shared" si="464"/>
        <v>6.7746874999999998</v>
      </c>
      <c r="W3329" s="1" t="s">
        <v>21</v>
      </c>
      <c r="X3329" s="1">
        <v>2.83</v>
      </c>
      <c r="Y3329" s="4">
        <f t="shared" si="465"/>
        <v>219.62</v>
      </c>
      <c r="Z3329" s="1" t="s">
        <v>22</v>
      </c>
      <c r="AA3329" s="1" t="s">
        <v>28</v>
      </c>
      <c r="AB3329" s="1" t="s">
        <v>17</v>
      </c>
      <c r="AC3329" s="1" t="s">
        <v>18</v>
      </c>
      <c r="AD3329" s="1" t="s">
        <v>41</v>
      </c>
      <c r="AE3329" s="2">
        <v>40390</v>
      </c>
    </row>
    <row r="3330" spans="1:31" x14ac:dyDescent="0.25">
      <c r="A3330">
        <f t="shared" si="466"/>
        <v>3329</v>
      </c>
      <c r="B3330" s="1">
        <v>57216</v>
      </c>
      <c r="C3330" s="2">
        <v>40388</v>
      </c>
      <c r="D3330" s="1" t="s">
        <v>20</v>
      </c>
      <c r="E3330" s="1" t="str">
        <f t="shared" si="459"/>
        <v>*</v>
      </c>
      <c r="F3330" s="1" t="str">
        <f t="shared" si="460"/>
        <v>**</v>
      </c>
      <c r="G3330" s="1" t="str">
        <f t="shared" si="461"/>
        <v>**</v>
      </c>
      <c r="J3330" s="1" t="str">
        <f t="shared" si="462"/>
        <v>**</v>
      </c>
      <c r="P3330" s="1">
        <v>48</v>
      </c>
      <c r="Q3330" s="1">
        <f t="shared" si="467"/>
        <v>0.05</v>
      </c>
      <c r="T3330" s="4">
        <v>109.78</v>
      </c>
      <c r="U3330" s="9">
        <f t="shared" si="463"/>
        <v>0</v>
      </c>
      <c r="V3330" s="4">
        <f t="shared" si="464"/>
        <v>2.2870833333333334</v>
      </c>
      <c r="W3330" s="1" t="s">
        <v>21</v>
      </c>
      <c r="X3330" s="1">
        <v>1.2</v>
      </c>
      <c r="Y3330" s="4">
        <f t="shared" si="465"/>
        <v>110.98</v>
      </c>
      <c r="Z3330" s="1" t="s">
        <v>46</v>
      </c>
      <c r="AA3330" s="1" t="s">
        <v>28</v>
      </c>
      <c r="AB3330" s="1" t="s">
        <v>29</v>
      </c>
      <c r="AC3330" s="1" t="s">
        <v>30</v>
      </c>
      <c r="AD3330" s="1" t="s">
        <v>31</v>
      </c>
      <c r="AE3330" s="2">
        <v>40390</v>
      </c>
    </row>
    <row r="3331" spans="1:31" x14ac:dyDescent="0.25">
      <c r="A3331">
        <f t="shared" si="466"/>
        <v>3330</v>
      </c>
      <c r="B3331" s="1">
        <v>24196</v>
      </c>
      <c r="C3331" s="2">
        <v>40389</v>
      </c>
      <c r="D3331" s="1" t="s">
        <v>20</v>
      </c>
      <c r="E3331" s="1" t="str">
        <f t="shared" ref="E3331:E3394" si="468">IF(D3331="Critical","***","*")</f>
        <v>*</v>
      </c>
      <c r="F3331" s="1" t="str">
        <f t="shared" ref="F3331:F3394" si="469">IF(D3331="Critical","***",IF(D3331="High","**","*"))</f>
        <v>**</v>
      </c>
      <c r="G3331" s="1" t="str">
        <f t="shared" ref="G3331:G3394" si="470">VLOOKUP(D3331,$H$6:$I$10,2,FALSE)</f>
        <v>**</v>
      </c>
      <c r="J3331" s="1" t="str">
        <f t="shared" ref="J3331:J3394" si="471">HLOOKUP(D3331,$K$5:$O$6,2,FALSE)</f>
        <v>**</v>
      </c>
      <c r="P3331" s="1">
        <v>24</v>
      </c>
      <c r="Q3331" s="1">
        <f t="shared" si="467"/>
        <v>3.5000000000000003E-2</v>
      </c>
      <c r="T3331" s="4">
        <v>1049.49</v>
      </c>
      <c r="U3331" s="9">
        <f t="shared" ref="U3331:U3394" si="472">IF(T3331&gt;1000,1,0)</f>
        <v>1</v>
      </c>
      <c r="V3331" s="4">
        <f t="shared" ref="V3331:V3394" si="473">T3331/P3331</f>
        <v>43.728749999999998</v>
      </c>
      <c r="W3331" s="1" t="s">
        <v>21</v>
      </c>
      <c r="X3331" s="1">
        <v>16.36</v>
      </c>
      <c r="Y3331" s="4">
        <f t="shared" ref="Y3331:Y3394" si="474">X3331+T3331</f>
        <v>1065.8499999999999</v>
      </c>
      <c r="Z3331" s="1" t="s">
        <v>22</v>
      </c>
      <c r="AA3331" s="1" t="s">
        <v>37</v>
      </c>
      <c r="AB3331" s="1" t="s">
        <v>29</v>
      </c>
      <c r="AC3331" s="1" t="s">
        <v>55</v>
      </c>
      <c r="AD3331" s="1" t="s">
        <v>19</v>
      </c>
      <c r="AE3331" s="2">
        <v>40391</v>
      </c>
    </row>
    <row r="3332" spans="1:31" x14ac:dyDescent="0.25">
      <c r="A3332">
        <f t="shared" ref="A3332:A3395" si="475">A3331+1</f>
        <v>3331</v>
      </c>
      <c r="B3332" s="1">
        <v>39650</v>
      </c>
      <c r="C3332" s="2">
        <v>40389</v>
      </c>
      <c r="D3332" s="1" t="s">
        <v>27</v>
      </c>
      <c r="E3332" s="1" t="str">
        <f t="shared" si="468"/>
        <v>*</v>
      </c>
      <c r="F3332" s="1" t="str">
        <f t="shared" si="469"/>
        <v>*</v>
      </c>
      <c r="G3332" s="1" t="str">
        <f t="shared" si="470"/>
        <v>*</v>
      </c>
      <c r="J3332" s="1" t="str">
        <f t="shared" si="471"/>
        <v>*</v>
      </c>
      <c r="P3332" s="1">
        <v>10</v>
      </c>
      <c r="Q3332" s="1">
        <f t="shared" ref="Q3332:Q3395" si="476">VLOOKUP(P3332,$R$5:$S$10,2,TRUE)</f>
        <v>0.02</v>
      </c>
      <c r="T3332" s="4">
        <v>1004.89</v>
      </c>
      <c r="U3332" s="9">
        <f t="shared" si="472"/>
        <v>1</v>
      </c>
      <c r="V3332" s="4">
        <f t="shared" si="473"/>
        <v>100.489</v>
      </c>
      <c r="W3332" s="1" t="s">
        <v>33</v>
      </c>
      <c r="X3332" s="1">
        <v>42</v>
      </c>
      <c r="Y3332" s="4">
        <f t="shared" si="474"/>
        <v>1046.8899999999999</v>
      </c>
      <c r="Z3332" s="1" t="s">
        <v>22</v>
      </c>
      <c r="AA3332" s="1" t="s">
        <v>23</v>
      </c>
      <c r="AB3332" s="1" t="s">
        <v>17</v>
      </c>
      <c r="AC3332" s="1" t="s">
        <v>34</v>
      </c>
      <c r="AD3332" s="1" t="s">
        <v>35</v>
      </c>
      <c r="AE3332" s="2">
        <v>40392</v>
      </c>
    </row>
    <row r="3333" spans="1:31" x14ac:dyDescent="0.25">
      <c r="A3333">
        <f t="shared" si="475"/>
        <v>3332</v>
      </c>
      <c r="B3333" s="1">
        <v>56128</v>
      </c>
      <c r="C3333" s="2">
        <v>40389</v>
      </c>
      <c r="D3333" s="1" t="s">
        <v>36</v>
      </c>
      <c r="E3333" s="1" t="str">
        <f t="shared" si="468"/>
        <v>*</v>
      </c>
      <c r="F3333" s="1" t="str">
        <f t="shared" si="469"/>
        <v>*</v>
      </c>
      <c r="G3333" s="1" t="str">
        <f t="shared" si="470"/>
        <v>*</v>
      </c>
      <c r="J3333" s="1" t="str">
        <f t="shared" si="471"/>
        <v>*</v>
      </c>
      <c r="P3333" s="1">
        <v>41</v>
      </c>
      <c r="Q3333" s="1">
        <f t="shared" si="476"/>
        <v>0.05</v>
      </c>
      <c r="T3333" s="4">
        <v>902.19</v>
      </c>
      <c r="U3333" s="9">
        <f t="shared" si="472"/>
        <v>0</v>
      </c>
      <c r="V3333" s="4">
        <f t="shared" si="473"/>
        <v>22.004634146341466</v>
      </c>
      <c r="W3333" s="1" t="s">
        <v>21</v>
      </c>
      <c r="X3333" s="1">
        <v>8.99</v>
      </c>
      <c r="Y3333" s="4">
        <f t="shared" si="474"/>
        <v>911.18000000000006</v>
      </c>
      <c r="Z3333" s="1" t="s">
        <v>22</v>
      </c>
      <c r="AA3333" s="1" t="s">
        <v>23</v>
      </c>
      <c r="AB3333" s="1" t="s">
        <v>29</v>
      </c>
      <c r="AC3333" s="1" t="s">
        <v>30</v>
      </c>
      <c r="AD3333" s="1" t="s">
        <v>41</v>
      </c>
      <c r="AE3333" s="2">
        <v>40389</v>
      </c>
    </row>
    <row r="3334" spans="1:31" x14ac:dyDescent="0.25">
      <c r="A3334">
        <f t="shared" si="475"/>
        <v>3333</v>
      </c>
      <c r="B3334" s="1">
        <v>56128</v>
      </c>
      <c r="C3334" s="2">
        <v>40389</v>
      </c>
      <c r="D3334" s="1" t="s">
        <v>36</v>
      </c>
      <c r="E3334" s="1" t="str">
        <f t="shared" si="468"/>
        <v>*</v>
      </c>
      <c r="F3334" s="1" t="str">
        <f t="shared" si="469"/>
        <v>*</v>
      </c>
      <c r="G3334" s="1" t="str">
        <f t="shared" si="470"/>
        <v>*</v>
      </c>
      <c r="J3334" s="1" t="str">
        <f t="shared" si="471"/>
        <v>*</v>
      </c>
      <c r="P3334" s="1">
        <v>19</v>
      </c>
      <c r="Q3334" s="1">
        <f t="shared" si="476"/>
        <v>0.02</v>
      </c>
      <c r="T3334" s="4">
        <v>657.23199999999997</v>
      </c>
      <c r="U3334" s="9">
        <f t="shared" si="472"/>
        <v>0</v>
      </c>
      <c r="V3334" s="4">
        <f t="shared" si="473"/>
        <v>34.591157894736838</v>
      </c>
      <c r="W3334" s="1" t="s">
        <v>33</v>
      </c>
      <c r="X3334" s="1">
        <v>46.59</v>
      </c>
      <c r="Y3334" s="4">
        <f t="shared" si="474"/>
        <v>703.822</v>
      </c>
      <c r="Z3334" s="1" t="s">
        <v>22</v>
      </c>
      <c r="AA3334" s="1" t="s">
        <v>23</v>
      </c>
      <c r="AB3334" s="1" t="s">
        <v>17</v>
      </c>
      <c r="AC3334" s="1" t="s">
        <v>52</v>
      </c>
      <c r="AD3334" s="1" t="s">
        <v>59</v>
      </c>
      <c r="AE3334" s="2">
        <v>40390</v>
      </c>
    </row>
    <row r="3335" spans="1:31" x14ac:dyDescent="0.25">
      <c r="A3335">
        <f t="shared" si="475"/>
        <v>3334</v>
      </c>
      <c r="B3335" s="1">
        <v>39650</v>
      </c>
      <c r="C3335" s="2">
        <v>40389</v>
      </c>
      <c r="D3335" s="1" t="s">
        <v>27</v>
      </c>
      <c r="E3335" s="1" t="str">
        <f t="shared" si="468"/>
        <v>*</v>
      </c>
      <c r="F3335" s="1" t="str">
        <f t="shared" si="469"/>
        <v>*</v>
      </c>
      <c r="G3335" s="1" t="str">
        <f t="shared" si="470"/>
        <v>*</v>
      </c>
      <c r="J3335" s="1" t="str">
        <f t="shared" si="471"/>
        <v>*</v>
      </c>
      <c r="P3335" s="1">
        <v>47</v>
      </c>
      <c r="Q3335" s="1">
        <f t="shared" si="476"/>
        <v>0.05</v>
      </c>
      <c r="T3335" s="4">
        <v>329.06</v>
      </c>
      <c r="U3335" s="9">
        <f t="shared" si="472"/>
        <v>0</v>
      </c>
      <c r="V3335" s="4">
        <f t="shared" si="473"/>
        <v>7.001276595744681</v>
      </c>
      <c r="W3335" s="1" t="s">
        <v>21</v>
      </c>
      <c r="X3335" s="1">
        <v>7.98</v>
      </c>
      <c r="Y3335" s="4">
        <f t="shared" si="474"/>
        <v>337.04</v>
      </c>
      <c r="Z3335" s="1" t="s">
        <v>22</v>
      </c>
      <c r="AA3335" s="1" t="s">
        <v>23</v>
      </c>
      <c r="AB3335" s="1" t="s">
        <v>17</v>
      </c>
      <c r="AC3335" s="1" t="s">
        <v>18</v>
      </c>
      <c r="AD3335" s="1" t="s">
        <v>31</v>
      </c>
      <c r="AE3335" s="2">
        <v>40390</v>
      </c>
    </row>
    <row r="3336" spans="1:31" x14ac:dyDescent="0.25">
      <c r="A3336">
        <f t="shared" si="475"/>
        <v>3335</v>
      </c>
      <c r="B3336" s="1">
        <v>20832</v>
      </c>
      <c r="C3336" s="2">
        <v>40389</v>
      </c>
      <c r="D3336" s="1" t="s">
        <v>27</v>
      </c>
      <c r="E3336" s="1" t="str">
        <f t="shared" si="468"/>
        <v>*</v>
      </c>
      <c r="F3336" s="1" t="str">
        <f t="shared" si="469"/>
        <v>*</v>
      </c>
      <c r="G3336" s="1" t="str">
        <f t="shared" si="470"/>
        <v>*</v>
      </c>
      <c r="J3336" s="1" t="str">
        <f t="shared" si="471"/>
        <v>*</v>
      </c>
      <c r="P3336" s="1">
        <v>39</v>
      </c>
      <c r="Q3336" s="1">
        <f t="shared" si="476"/>
        <v>0.04</v>
      </c>
      <c r="T3336" s="4">
        <v>105.89</v>
      </c>
      <c r="U3336" s="9">
        <f t="shared" si="472"/>
        <v>0</v>
      </c>
      <c r="V3336" s="4">
        <f t="shared" si="473"/>
        <v>2.7151282051282051</v>
      </c>
      <c r="W3336" s="1" t="s">
        <v>21</v>
      </c>
      <c r="X3336" s="1">
        <v>0.93</v>
      </c>
      <c r="Y3336" s="4">
        <f t="shared" si="474"/>
        <v>106.82000000000001</v>
      </c>
      <c r="Z3336" s="1" t="s">
        <v>49</v>
      </c>
      <c r="AA3336" s="1" t="s">
        <v>37</v>
      </c>
      <c r="AB3336" s="1" t="s">
        <v>29</v>
      </c>
      <c r="AC3336" s="1" t="s">
        <v>30</v>
      </c>
      <c r="AD3336" s="1" t="s">
        <v>31</v>
      </c>
      <c r="AE3336" s="2">
        <v>40391</v>
      </c>
    </row>
    <row r="3337" spans="1:31" x14ac:dyDescent="0.25">
      <c r="A3337">
        <f t="shared" si="475"/>
        <v>3336</v>
      </c>
      <c r="B3337" s="1">
        <v>20832</v>
      </c>
      <c r="C3337" s="2">
        <v>40389</v>
      </c>
      <c r="D3337" s="1" t="s">
        <v>27</v>
      </c>
      <c r="E3337" s="1" t="str">
        <f t="shared" si="468"/>
        <v>*</v>
      </c>
      <c r="F3337" s="1" t="str">
        <f t="shared" si="469"/>
        <v>*</v>
      </c>
      <c r="G3337" s="1" t="str">
        <f t="shared" si="470"/>
        <v>*</v>
      </c>
      <c r="J3337" s="1" t="str">
        <f t="shared" si="471"/>
        <v>*</v>
      </c>
      <c r="P3337" s="1">
        <v>47</v>
      </c>
      <c r="Q3337" s="1">
        <f t="shared" si="476"/>
        <v>0.05</v>
      </c>
      <c r="T3337" s="4">
        <v>88.7</v>
      </c>
      <c r="U3337" s="9">
        <f t="shared" si="472"/>
        <v>0</v>
      </c>
      <c r="V3337" s="4">
        <f t="shared" si="473"/>
        <v>1.8872340425531915</v>
      </c>
      <c r="W3337" s="1" t="s">
        <v>21</v>
      </c>
      <c r="X3337" s="1">
        <v>1.49</v>
      </c>
      <c r="Y3337" s="4">
        <f t="shared" si="474"/>
        <v>90.19</v>
      </c>
      <c r="Z3337" s="1" t="s">
        <v>49</v>
      </c>
      <c r="AA3337" s="1" t="s">
        <v>37</v>
      </c>
      <c r="AB3337" s="1" t="s">
        <v>29</v>
      </c>
      <c r="AC3337" s="1" t="s">
        <v>43</v>
      </c>
      <c r="AD3337" s="1" t="s">
        <v>19</v>
      </c>
      <c r="AE3337" s="2">
        <v>40389</v>
      </c>
    </row>
    <row r="3338" spans="1:31" x14ac:dyDescent="0.25">
      <c r="A3338">
        <f t="shared" si="475"/>
        <v>3337</v>
      </c>
      <c r="B3338" s="1">
        <v>24196</v>
      </c>
      <c r="C3338" s="2">
        <v>40389</v>
      </c>
      <c r="D3338" s="1" t="s">
        <v>20</v>
      </c>
      <c r="E3338" s="1" t="str">
        <f t="shared" si="468"/>
        <v>*</v>
      </c>
      <c r="F3338" s="1" t="str">
        <f t="shared" si="469"/>
        <v>**</v>
      </c>
      <c r="G3338" s="1" t="str">
        <f t="shared" si="470"/>
        <v>**</v>
      </c>
      <c r="J3338" s="1" t="str">
        <f t="shared" si="471"/>
        <v>**</v>
      </c>
      <c r="P3338" s="1">
        <v>2</v>
      </c>
      <c r="Q3338" s="1">
        <f t="shared" si="476"/>
        <v>0.01</v>
      </c>
      <c r="T3338" s="4">
        <v>13.44</v>
      </c>
      <c r="U3338" s="9">
        <f t="shared" si="472"/>
        <v>0</v>
      </c>
      <c r="V3338" s="4">
        <f t="shared" si="473"/>
        <v>6.72</v>
      </c>
      <c r="W3338" s="1" t="s">
        <v>21</v>
      </c>
      <c r="X3338" s="1">
        <v>5.17</v>
      </c>
      <c r="Y3338" s="4">
        <f t="shared" si="474"/>
        <v>18.61</v>
      </c>
      <c r="Z3338" s="1" t="s">
        <v>22</v>
      </c>
      <c r="AA3338" s="1" t="s">
        <v>37</v>
      </c>
      <c r="AB3338" s="1" t="s">
        <v>29</v>
      </c>
      <c r="AC3338" s="1" t="s">
        <v>40</v>
      </c>
      <c r="AD3338" s="1" t="s">
        <v>19</v>
      </c>
      <c r="AE3338" s="2">
        <v>40390</v>
      </c>
    </row>
    <row r="3339" spans="1:31" x14ac:dyDescent="0.25">
      <c r="A3339">
        <f t="shared" si="475"/>
        <v>3338</v>
      </c>
      <c r="B3339" s="1">
        <v>34407</v>
      </c>
      <c r="C3339" s="2">
        <v>40390</v>
      </c>
      <c r="D3339" s="1" t="s">
        <v>13</v>
      </c>
      <c r="E3339" s="1" t="str">
        <f t="shared" si="468"/>
        <v>*</v>
      </c>
      <c r="F3339" s="1" t="str">
        <f t="shared" si="469"/>
        <v>*</v>
      </c>
      <c r="G3339" s="1" t="str">
        <f t="shared" si="470"/>
        <v>*</v>
      </c>
      <c r="J3339" s="1" t="str">
        <f t="shared" si="471"/>
        <v>*</v>
      </c>
      <c r="P3339" s="1">
        <v>41</v>
      </c>
      <c r="Q3339" s="1">
        <f t="shared" si="476"/>
        <v>0.05</v>
      </c>
      <c r="T3339" s="4">
        <v>1484.89</v>
      </c>
      <c r="U3339" s="9">
        <f t="shared" si="472"/>
        <v>1</v>
      </c>
      <c r="V3339" s="4">
        <f t="shared" si="473"/>
        <v>36.216829268292685</v>
      </c>
      <c r="W3339" s="1" t="s">
        <v>21</v>
      </c>
      <c r="X3339" s="1">
        <v>14.72</v>
      </c>
      <c r="Y3339" s="4">
        <f t="shared" si="474"/>
        <v>1499.6100000000001</v>
      </c>
      <c r="Z3339" s="1" t="s">
        <v>51</v>
      </c>
      <c r="AA3339" s="1" t="s">
        <v>16</v>
      </c>
      <c r="AB3339" s="1" t="s">
        <v>29</v>
      </c>
      <c r="AC3339" s="1" t="s">
        <v>57</v>
      </c>
      <c r="AD3339" s="1" t="s">
        <v>19</v>
      </c>
      <c r="AE3339" s="2">
        <v>40390</v>
      </c>
    </row>
    <row r="3340" spans="1:31" x14ac:dyDescent="0.25">
      <c r="A3340">
        <f t="shared" si="475"/>
        <v>3339</v>
      </c>
      <c r="B3340" s="1">
        <v>43200</v>
      </c>
      <c r="C3340" s="2">
        <v>40390</v>
      </c>
      <c r="D3340" s="1" t="s">
        <v>27</v>
      </c>
      <c r="E3340" s="1" t="str">
        <f t="shared" si="468"/>
        <v>*</v>
      </c>
      <c r="F3340" s="1" t="str">
        <f t="shared" si="469"/>
        <v>*</v>
      </c>
      <c r="G3340" s="1" t="str">
        <f t="shared" si="470"/>
        <v>*</v>
      </c>
      <c r="J3340" s="1" t="str">
        <f t="shared" si="471"/>
        <v>*</v>
      </c>
      <c r="P3340" s="1">
        <v>15</v>
      </c>
      <c r="Q3340" s="1">
        <f t="shared" si="476"/>
        <v>0.02</v>
      </c>
      <c r="T3340" s="4">
        <v>1073.567</v>
      </c>
      <c r="U3340" s="9">
        <f t="shared" si="472"/>
        <v>1</v>
      </c>
      <c r="V3340" s="4">
        <f t="shared" si="473"/>
        <v>71.571133333333336</v>
      </c>
      <c r="W3340" s="1" t="s">
        <v>21</v>
      </c>
      <c r="X3340" s="1">
        <v>0.99</v>
      </c>
      <c r="Y3340" s="4">
        <f t="shared" si="474"/>
        <v>1074.557</v>
      </c>
      <c r="Z3340" s="1" t="s">
        <v>44</v>
      </c>
      <c r="AA3340" s="1" t="s">
        <v>23</v>
      </c>
      <c r="AB3340" s="1" t="s">
        <v>24</v>
      </c>
      <c r="AC3340" s="1" t="s">
        <v>25</v>
      </c>
      <c r="AD3340" s="1" t="s">
        <v>31</v>
      </c>
      <c r="AE3340" s="2">
        <v>40391</v>
      </c>
    </row>
    <row r="3341" spans="1:31" x14ac:dyDescent="0.25">
      <c r="A3341">
        <f t="shared" si="475"/>
        <v>3340</v>
      </c>
      <c r="B3341" s="1">
        <v>13127</v>
      </c>
      <c r="C3341" s="2">
        <v>40390</v>
      </c>
      <c r="D3341" s="1" t="s">
        <v>36</v>
      </c>
      <c r="E3341" s="1" t="str">
        <f t="shared" si="468"/>
        <v>*</v>
      </c>
      <c r="F3341" s="1" t="str">
        <f t="shared" si="469"/>
        <v>*</v>
      </c>
      <c r="G3341" s="1" t="str">
        <f t="shared" si="470"/>
        <v>*</v>
      </c>
      <c r="J3341" s="1" t="str">
        <f t="shared" si="471"/>
        <v>*</v>
      </c>
      <c r="P3341" s="1">
        <v>13</v>
      </c>
      <c r="Q3341" s="1">
        <f t="shared" si="476"/>
        <v>0.02</v>
      </c>
      <c r="T3341" s="4">
        <v>951.31</v>
      </c>
      <c r="U3341" s="9">
        <f t="shared" si="472"/>
        <v>0</v>
      </c>
      <c r="V3341" s="4">
        <f t="shared" si="473"/>
        <v>73.177692307692297</v>
      </c>
      <c r="W3341" s="1" t="s">
        <v>33</v>
      </c>
      <c r="X3341" s="1">
        <v>60</v>
      </c>
      <c r="Y3341" s="4">
        <f t="shared" si="474"/>
        <v>1011.31</v>
      </c>
      <c r="Z3341" s="1" t="s">
        <v>49</v>
      </c>
      <c r="AA3341" s="1" t="s">
        <v>37</v>
      </c>
      <c r="AB3341" s="1" t="s">
        <v>29</v>
      </c>
      <c r="AC3341" s="1" t="s">
        <v>63</v>
      </c>
      <c r="AD3341" s="1" t="s">
        <v>35</v>
      </c>
      <c r="AE3341" s="2">
        <v>40393</v>
      </c>
    </row>
    <row r="3342" spans="1:31" x14ac:dyDescent="0.25">
      <c r="A3342">
        <f t="shared" si="475"/>
        <v>3341</v>
      </c>
      <c r="B3342" s="1">
        <v>43200</v>
      </c>
      <c r="C3342" s="2">
        <v>40390</v>
      </c>
      <c r="D3342" s="1" t="s">
        <v>27</v>
      </c>
      <c r="E3342" s="1" t="str">
        <f t="shared" si="468"/>
        <v>*</v>
      </c>
      <c r="F3342" s="1" t="str">
        <f t="shared" si="469"/>
        <v>*</v>
      </c>
      <c r="G3342" s="1" t="str">
        <f t="shared" si="470"/>
        <v>*</v>
      </c>
      <c r="J3342" s="1" t="str">
        <f t="shared" si="471"/>
        <v>*</v>
      </c>
      <c r="P3342" s="1">
        <v>3</v>
      </c>
      <c r="Q3342" s="1">
        <f t="shared" si="476"/>
        <v>0.01</v>
      </c>
      <c r="T3342" s="4">
        <v>554.32000000000005</v>
      </c>
      <c r="U3342" s="9">
        <f t="shared" si="472"/>
        <v>0</v>
      </c>
      <c r="V3342" s="4">
        <f t="shared" si="473"/>
        <v>184.77333333333334</v>
      </c>
      <c r="W3342" s="1" t="s">
        <v>21</v>
      </c>
      <c r="X3342" s="1">
        <v>19.989999999999998</v>
      </c>
      <c r="Y3342" s="4">
        <f t="shared" si="474"/>
        <v>574.31000000000006</v>
      </c>
      <c r="Z3342" s="1" t="s">
        <v>44</v>
      </c>
      <c r="AA3342" s="1" t="s">
        <v>23</v>
      </c>
      <c r="AB3342" s="1" t="s">
        <v>29</v>
      </c>
      <c r="AC3342" s="1" t="s">
        <v>43</v>
      </c>
      <c r="AD3342" s="1" t="s">
        <v>19</v>
      </c>
      <c r="AE3342" s="2">
        <v>40391</v>
      </c>
    </row>
    <row r="3343" spans="1:31" x14ac:dyDescent="0.25">
      <c r="A3343">
        <f t="shared" si="475"/>
        <v>3342</v>
      </c>
      <c r="B3343" s="1">
        <v>22151</v>
      </c>
      <c r="C3343" s="2">
        <v>40390</v>
      </c>
      <c r="D3343" s="1" t="s">
        <v>20</v>
      </c>
      <c r="E3343" s="1" t="str">
        <f t="shared" si="468"/>
        <v>*</v>
      </c>
      <c r="F3343" s="1" t="str">
        <f t="shared" si="469"/>
        <v>**</v>
      </c>
      <c r="G3343" s="1" t="str">
        <f t="shared" si="470"/>
        <v>**</v>
      </c>
      <c r="J3343" s="1" t="str">
        <f t="shared" si="471"/>
        <v>**</v>
      </c>
      <c r="P3343" s="1">
        <v>20</v>
      </c>
      <c r="Q3343" s="1">
        <f t="shared" si="476"/>
        <v>3.5000000000000003E-2</v>
      </c>
      <c r="T3343" s="4">
        <v>515.37</v>
      </c>
      <c r="U3343" s="9">
        <f t="shared" si="472"/>
        <v>0</v>
      </c>
      <c r="V3343" s="4">
        <f t="shared" si="473"/>
        <v>25.7685</v>
      </c>
      <c r="W3343" s="1" t="s">
        <v>21</v>
      </c>
      <c r="X3343" s="1">
        <v>12.98</v>
      </c>
      <c r="Y3343" s="4">
        <f t="shared" si="474"/>
        <v>528.35</v>
      </c>
      <c r="Z3343" s="1" t="s">
        <v>22</v>
      </c>
      <c r="AA3343" s="1" t="s">
        <v>28</v>
      </c>
      <c r="AB3343" s="1" t="s">
        <v>29</v>
      </c>
      <c r="AC3343" s="1" t="s">
        <v>43</v>
      </c>
      <c r="AD3343" s="1" t="s">
        <v>19</v>
      </c>
      <c r="AE3343" s="2">
        <v>40391</v>
      </c>
    </row>
    <row r="3344" spans="1:31" x14ac:dyDescent="0.25">
      <c r="A3344">
        <f t="shared" si="475"/>
        <v>3343</v>
      </c>
      <c r="B3344" s="1">
        <v>22151</v>
      </c>
      <c r="C3344" s="2">
        <v>40390</v>
      </c>
      <c r="D3344" s="1" t="s">
        <v>20</v>
      </c>
      <c r="E3344" s="1" t="str">
        <f t="shared" si="468"/>
        <v>*</v>
      </c>
      <c r="F3344" s="1" t="str">
        <f t="shared" si="469"/>
        <v>**</v>
      </c>
      <c r="G3344" s="1" t="str">
        <f t="shared" si="470"/>
        <v>**</v>
      </c>
      <c r="J3344" s="1" t="str">
        <f t="shared" si="471"/>
        <v>**</v>
      </c>
      <c r="P3344" s="1">
        <v>49</v>
      </c>
      <c r="Q3344" s="1">
        <f t="shared" si="476"/>
        <v>0.05</v>
      </c>
      <c r="T3344" s="4">
        <v>465.83</v>
      </c>
      <c r="U3344" s="9">
        <f t="shared" si="472"/>
        <v>0</v>
      </c>
      <c r="V3344" s="4">
        <f t="shared" si="473"/>
        <v>9.5067346938775508</v>
      </c>
      <c r="W3344" s="1" t="s">
        <v>21</v>
      </c>
      <c r="X3344" s="1">
        <v>6.22</v>
      </c>
      <c r="Y3344" s="4">
        <f t="shared" si="474"/>
        <v>472.05</v>
      </c>
      <c r="Z3344" s="1" t="s">
        <v>39</v>
      </c>
      <c r="AA3344" s="1" t="s">
        <v>28</v>
      </c>
      <c r="AB3344" s="1" t="s">
        <v>17</v>
      </c>
      <c r="AC3344" s="1" t="s">
        <v>18</v>
      </c>
      <c r="AD3344" s="1" t="s">
        <v>19</v>
      </c>
      <c r="AE3344" s="2">
        <v>40390</v>
      </c>
    </row>
    <row r="3345" spans="1:31" x14ac:dyDescent="0.25">
      <c r="A3345">
        <f t="shared" si="475"/>
        <v>3344</v>
      </c>
      <c r="B3345" s="1">
        <v>28321</v>
      </c>
      <c r="C3345" s="2">
        <v>40391</v>
      </c>
      <c r="D3345" s="1" t="s">
        <v>36</v>
      </c>
      <c r="E3345" s="1" t="str">
        <f t="shared" si="468"/>
        <v>*</v>
      </c>
      <c r="F3345" s="1" t="str">
        <f t="shared" si="469"/>
        <v>*</v>
      </c>
      <c r="G3345" s="1" t="str">
        <f t="shared" si="470"/>
        <v>*</v>
      </c>
      <c r="J3345" s="1" t="str">
        <f t="shared" si="471"/>
        <v>*</v>
      </c>
      <c r="P3345" s="1">
        <v>28</v>
      </c>
      <c r="Q3345" s="1">
        <f t="shared" si="476"/>
        <v>3.5000000000000003E-2</v>
      </c>
      <c r="T3345" s="4">
        <v>90.5</v>
      </c>
      <c r="U3345" s="9">
        <f t="shared" si="472"/>
        <v>0</v>
      </c>
      <c r="V3345" s="4">
        <f t="shared" si="473"/>
        <v>3.2321428571428572</v>
      </c>
      <c r="W3345" s="1" t="s">
        <v>21</v>
      </c>
      <c r="X3345" s="1">
        <v>0.99</v>
      </c>
      <c r="Y3345" s="4">
        <f t="shared" si="474"/>
        <v>91.49</v>
      </c>
      <c r="Z3345" s="1" t="s">
        <v>22</v>
      </c>
      <c r="AA3345" s="1" t="s">
        <v>16</v>
      </c>
      <c r="AB3345" s="1" t="s">
        <v>29</v>
      </c>
      <c r="AC3345" s="1" t="s">
        <v>58</v>
      </c>
      <c r="AD3345" s="1" t="s">
        <v>19</v>
      </c>
      <c r="AE3345" s="2">
        <v>40391</v>
      </c>
    </row>
    <row r="3346" spans="1:31" x14ac:dyDescent="0.25">
      <c r="A3346">
        <f t="shared" si="475"/>
        <v>3345</v>
      </c>
      <c r="B3346" s="1">
        <v>47270</v>
      </c>
      <c r="C3346" s="2">
        <v>40392</v>
      </c>
      <c r="D3346" s="1" t="s">
        <v>32</v>
      </c>
      <c r="E3346" s="1" t="str">
        <f t="shared" si="468"/>
        <v>***</v>
      </c>
      <c r="F3346" s="1" t="str">
        <f t="shared" si="469"/>
        <v>***</v>
      </c>
      <c r="G3346" s="1" t="str">
        <f t="shared" si="470"/>
        <v>***</v>
      </c>
      <c r="J3346" s="1" t="str">
        <f t="shared" si="471"/>
        <v>***</v>
      </c>
      <c r="P3346" s="1">
        <v>19</v>
      </c>
      <c r="Q3346" s="1">
        <f t="shared" si="476"/>
        <v>0.02</v>
      </c>
      <c r="T3346" s="4">
        <v>3559.6129999999998</v>
      </c>
      <c r="U3346" s="9">
        <f t="shared" si="472"/>
        <v>1</v>
      </c>
      <c r="V3346" s="4">
        <f t="shared" si="473"/>
        <v>187.34805263157895</v>
      </c>
      <c r="W3346" s="1" t="s">
        <v>21</v>
      </c>
      <c r="X3346" s="1">
        <v>3</v>
      </c>
      <c r="Y3346" s="4">
        <f t="shared" si="474"/>
        <v>3562.6129999999998</v>
      </c>
      <c r="Z3346" s="1" t="s">
        <v>49</v>
      </c>
      <c r="AA3346" s="1" t="s">
        <v>37</v>
      </c>
      <c r="AB3346" s="1" t="s">
        <v>24</v>
      </c>
      <c r="AC3346" s="1" t="s">
        <v>25</v>
      </c>
      <c r="AD3346" s="1" t="s">
        <v>19</v>
      </c>
      <c r="AE3346" s="2">
        <v>40394</v>
      </c>
    </row>
    <row r="3347" spans="1:31" x14ac:dyDescent="0.25">
      <c r="A3347">
        <f t="shared" si="475"/>
        <v>3346</v>
      </c>
      <c r="B3347" s="1">
        <v>34980</v>
      </c>
      <c r="C3347" s="2">
        <v>40392</v>
      </c>
      <c r="D3347" s="1" t="s">
        <v>27</v>
      </c>
      <c r="E3347" s="1" t="str">
        <f t="shared" si="468"/>
        <v>*</v>
      </c>
      <c r="F3347" s="1" t="str">
        <f t="shared" si="469"/>
        <v>*</v>
      </c>
      <c r="G3347" s="1" t="str">
        <f t="shared" si="470"/>
        <v>*</v>
      </c>
      <c r="J3347" s="1" t="str">
        <f t="shared" si="471"/>
        <v>*</v>
      </c>
      <c r="P3347" s="1">
        <v>25</v>
      </c>
      <c r="Q3347" s="1">
        <f t="shared" si="476"/>
        <v>3.5000000000000003E-2</v>
      </c>
      <c r="T3347" s="4">
        <v>848.19</v>
      </c>
      <c r="U3347" s="9">
        <f t="shared" si="472"/>
        <v>0</v>
      </c>
      <c r="V3347" s="4">
        <f t="shared" si="473"/>
        <v>33.927600000000005</v>
      </c>
      <c r="W3347" s="1" t="s">
        <v>14</v>
      </c>
      <c r="X3347" s="1">
        <v>5.49</v>
      </c>
      <c r="Y3347" s="4">
        <f t="shared" si="474"/>
        <v>853.68000000000006</v>
      </c>
      <c r="Z3347" s="1" t="s">
        <v>15</v>
      </c>
      <c r="AA3347" s="1" t="s">
        <v>28</v>
      </c>
      <c r="AB3347" s="1" t="s">
        <v>29</v>
      </c>
      <c r="AC3347" s="1" t="s">
        <v>55</v>
      </c>
      <c r="AD3347" s="1" t="s">
        <v>19</v>
      </c>
      <c r="AE3347" s="2">
        <v>40394</v>
      </c>
    </row>
    <row r="3348" spans="1:31" x14ac:dyDescent="0.25">
      <c r="A3348">
        <f t="shared" si="475"/>
        <v>3347</v>
      </c>
      <c r="B3348" s="1">
        <v>34980</v>
      </c>
      <c r="C3348" s="2">
        <v>40392</v>
      </c>
      <c r="D3348" s="1" t="s">
        <v>27</v>
      </c>
      <c r="E3348" s="1" t="str">
        <f t="shared" si="468"/>
        <v>*</v>
      </c>
      <c r="F3348" s="1" t="str">
        <f t="shared" si="469"/>
        <v>*</v>
      </c>
      <c r="G3348" s="1" t="str">
        <f t="shared" si="470"/>
        <v>*</v>
      </c>
      <c r="J3348" s="1" t="str">
        <f t="shared" si="471"/>
        <v>*</v>
      </c>
      <c r="P3348" s="1">
        <v>12</v>
      </c>
      <c r="Q3348" s="1">
        <f t="shared" si="476"/>
        <v>0.02</v>
      </c>
      <c r="T3348" s="4">
        <v>562.15</v>
      </c>
      <c r="U3348" s="9">
        <f t="shared" si="472"/>
        <v>0</v>
      </c>
      <c r="V3348" s="4">
        <f t="shared" si="473"/>
        <v>46.845833333333331</v>
      </c>
      <c r="W3348" s="1" t="s">
        <v>21</v>
      </c>
      <c r="X3348" s="1">
        <v>5.0999999999999996</v>
      </c>
      <c r="Y3348" s="4">
        <f t="shared" si="474"/>
        <v>567.25</v>
      </c>
      <c r="Z3348" s="1" t="s">
        <v>15</v>
      </c>
      <c r="AA3348" s="1" t="s">
        <v>28</v>
      </c>
      <c r="AB3348" s="1" t="s">
        <v>29</v>
      </c>
      <c r="AC3348" s="1" t="s">
        <v>63</v>
      </c>
      <c r="AD3348" s="1" t="s">
        <v>26</v>
      </c>
      <c r="AE3348" s="2">
        <v>40394</v>
      </c>
    </row>
    <row r="3349" spans="1:31" x14ac:dyDescent="0.25">
      <c r="A3349">
        <f t="shared" si="475"/>
        <v>3348</v>
      </c>
      <c r="B3349" s="1">
        <v>47270</v>
      </c>
      <c r="C3349" s="2">
        <v>40392</v>
      </c>
      <c r="D3349" s="1" t="s">
        <v>32</v>
      </c>
      <c r="E3349" s="1" t="str">
        <f t="shared" si="468"/>
        <v>***</v>
      </c>
      <c r="F3349" s="1" t="str">
        <f t="shared" si="469"/>
        <v>***</v>
      </c>
      <c r="G3349" s="1" t="str">
        <f t="shared" si="470"/>
        <v>***</v>
      </c>
      <c r="J3349" s="1" t="str">
        <f t="shared" si="471"/>
        <v>***</v>
      </c>
      <c r="P3349" s="1">
        <v>40</v>
      </c>
      <c r="Q3349" s="1">
        <f t="shared" si="476"/>
        <v>0.05</v>
      </c>
      <c r="T3349" s="4">
        <v>382.65</v>
      </c>
      <c r="U3349" s="9">
        <f t="shared" si="472"/>
        <v>0</v>
      </c>
      <c r="V3349" s="4">
        <f t="shared" si="473"/>
        <v>9.5662500000000001</v>
      </c>
      <c r="W3349" s="1" t="s">
        <v>14</v>
      </c>
      <c r="X3349" s="1">
        <v>4.3899999999999997</v>
      </c>
      <c r="Y3349" s="4">
        <f t="shared" si="474"/>
        <v>387.03999999999996</v>
      </c>
      <c r="Z3349" s="1" t="s">
        <v>49</v>
      </c>
      <c r="AA3349" s="1" t="s">
        <v>37</v>
      </c>
      <c r="AB3349" s="1" t="s">
        <v>29</v>
      </c>
      <c r="AC3349" s="1" t="s">
        <v>40</v>
      </c>
      <c r="AD3349" s="1" t="s">
        <v>31</v>
      </c>
      <c r="AE3349" s="2">
        <v>40395</v>
      </c>
    </row>
    <row r="3350" spans="1:31" x14ac:dyDescent="0.25">
      <c r="A3350">
        <f t="shared" si="475"/>
        <v>3349</v>
      </c>
      <c r="B3350" s="1">
        <v>34980</v>
      </c>
      <c r="C3350" s="2">
        <v>40392</v>
      </c>
      <c r="D3350" s="1" t="s">
        <v>27</v>
      </c>
      <c r="E3350" s="1" t="str">
        <f t="shared" si="468"/>
        <v>*</v>
      </c>
      <c r="F3350" s="1" t="str">
        <f t="shared" si="469"/>
        <v>*</v>
      </c>
      <c r="G3350" s="1" t="str">
        <f t="shared" si="470"/>
        <v>*</v>
      </c>
      <c r="J3350" s="1" t="str">
        <f t="shared" si="471"/>
        <v>*</v>
      </c>
      <c r="P3350" s="1">
        <v>7</v>
      </c>
      <c r="Q3350" s="1">
        <f t="shared" si="476"/>
        <v>0.01</v>
      </c>
      <c r="T3350" s="4">
        <v>140.77000000000001</v>
      </c>
      <c r="U3350" s="9">
        <f t="shared" si="472"/>
        <v>0</v>
      </c>
      <c r="V3350" s="4">
        <f t="shared" si="473"/>
        <v>20.110000000000003</v>
      </c>
      <c r="W3350" s="1" t="s">
        <v>21</v>
      </c>
      <c r="X3350" s="1">
        <v>3.77</v>
      </c>
      <c r="Y3350" s="4">
        <f t="shared" si="474"/>
        <v>144.54000000000002</v>
      </c>
      <c r="Z3350" s="1" t="s">
        <v>15</v>
      </c>
      <c r="AA3350" s="1" t="s">
        <v>28</v>
      </c>
      <c r="AB3350" s="1" t="s">
        <v>17</v>
      </c>
      <c r="AC3350" s="1" t="s">
        <v>18</v>
      </c>
      <c r="AD3350" s="1" t="s">
        <v>41</v>
      </c>
      <c r="AE3350" s="2">
        <v>40394</v>
      </c>
    </row>
    <row r="3351" spans="1:31" x14ac:dyDescent="0.25">
      <c r="A3351">
        <f t="shared" si="475"/>
        <v>3350</v>
      </c>
      <c r="B3351" s="1">
        <v>47270</v>
      </c>
      <c r="C3351" s="2">
        <v>40392</v>
      </c>
      <c r="D3351" s="1" t="s">
        <v>32</v>
      </c>
      <c r="E3351" s="1" t="str">
        <f t="shared" si="468"/>
        <v>***</v>
      </c>
      <c r="F3351" s="1" t="str">
        <f t="shared" si="469"/>
        <v>***</v>
      </c>
      <c r="G3351" s="1" t="str">
        <f t="shared" si="470"/>
        <v>***</v>
      </c>
      <c r="J3351" s="1" t="str">
        <f t="shared" si="471"/>
        <v>***</v>
      </c>
      <c r="P3351" s="1">
        <v>9</v>
      </c>
      <c r="Q3351" s="1">
        <f t="shared" si="476"/>
        <v>0.01</v>
      </c>
      <c r="T3351" s="4">
        <v>61</v>
      </c>
      <c r="U3351" s="9">
        <f t="shared" si="472"/>
        <v>0</v>
      </c>
      <c r="V3351" s="4">
        <f t="shared" si="473"/>
        <v>6.7777777777777777</v>
      </c>
      <c r="W3351" s="1" t="s">
        <v>21</v>
      </c>
      <c r="X3351" s="1">
        <v>6.81</v>
      </c>
      <c r="Y3351" s="4">
        <f t="shared" si="474"/>
        <v>67.81</v>
      </c>
      <c r="Z3351" s="1" t="s">
        <v>49</v>
      </c>
      <c r="AA3351" s="1" t="s">
        <v>37</v>
      </c>
      <c r="AB3351" s="1" t="s">
        <v>29</v>
      </c>
      <c r="AC3351" s="1" t="s">
        <v>40</v>
      </c>
      <c r="AD3351" s="1" t="s">
        <v>19</v>
      </c>
      <c r="AE3351" s="2">
        <v>40394</v>
      </c>
    </row>
    <row r="3352" spans="1:31" x14ac:dyDescent="0.25">
      <c r="A3352">
        <f t="shared" si="475"/>
        <v>3351</v>
      </c>
      <c r="B3352" s="1">
        <v>53605</v>
      </c>
      <c r="C3352" s="2">
        <v>40393</v>
      </c>
      <c r="D3352" s="1" t="s">
        <v>36</v>
      </c>
      <c r="E3352" s="1" t="str">
        <f t="shared" si="468"/>
        <v>*</v>
      </c>
      <c r="F3352" s="1" t="str">
        <f t="shared" si="469"/>
        <v>*</v>
      </c>
      <c r="G3352" s="1" t="str">
        <f t="shared" si="470"/>
        <v>*</v>
      </c>
      <c r="J3352" s="1" t="str">
        <f t="shared" si="471"/>
        <v>*</v>
      </c>
      <c r="P3352" s="1">
        <v>48</v>
      </c>
      <c r="Q3352" s="1">
        <f t="shared" si="476"/>
        <v>0.05</v>
      </c>
      <c r="T3352" s="4">
        <v>8367.68</v>
      </c>
      <c r="U3352" s="9">
        <f t="shared" si="472"/>
        <v>1</v>
      </c>
      <c r="V3352" s="4">
        <f t="shared" si="473"/>
        <v>174.32666666666668</v>
      </c>
      <c r="W3352" s="1" t="s">
        <v>33</v>
      </c>
      <c r="X3352" s="1">
        <v>35.89</v>
      </c>
      <c r="Y3352" s="4">
        <f t="shared" si="474"/>
        <v>8403.57</v>
      </c>
      <c r="Z3352" s="1" t="s">
        <v>54</v>
      </c>
      <c r="AA3352" s="1" t="s">
        <v>16</v>
      </c>
      <c r="AB3352" s="1" t="s">
        <v>17</v>
      </c>
      <c r="AC3352" s="1" t="s">
        <v>62</v>
      </c>
      <c r="AD3352" s="1" t="s">
        <v>59</v>
      </c>
      <c r="AE3352" s="2">
        <v>40395</v>
      </c>
    </row>
    <row r="3353" spans="1:31" x14ac:dyDescent="0.25">
      <c r="A3353">
        <f t="shared" si="475"/>
        <v>3352</v>
      </c>
      <c r="B3353" s="1">
        <v>29762</v>
      </c>
      <c r="C3353" s="2">
        <v>40393</v>
      </c>
      <c r="D3353" s="1" t="s">
        <v>32</v>
      </c>
      <c r="E3353" s="1" t="str">
        <f t="shared" si="468"/>
        <v>***</v>
      </c>
      <c r="F3353" s="1" t="str">
        <f t="shared" si="469"/>
        <v>***</v>
      </c>
      <c r="G3353" s="1" t="str">
        <f t="shared" si="470"/>
        <v>***</v>
      </c>
      <c r="J3353" s="1" t="str">
        <f t="shared" si="471"/>
        <v>***</v>
      </c>
      <c r="P3353" s="1">
        <v>33</v>
      </c>
      <c r="Q3353" s="1">
        <f t="shared" si="476"/>
        <v>0.04</v>
      </c>
      <c r="T3353" s="4">
        <v>3268.56</v>
      </c>
      <c r="U3353" s="9">
        <f t="shared" si="472"/>
        <v>1</v>
      </c>
      <c r="V3353" s="4">
        <f t="shared" si="473"/>
        <v>99.047272727272727</v>
      </c>
      <c r="W3353" s="1" t="s">
        <v>33</v>
      </c>
      <c r="X3353" s="1">
        <v>74.349999999999994</v>
      </c>
      <c r="Y3353" s="4">
        <f t="shared" si="474"/>
        <v>3342.91</v>
      </c>
      <c r="Z3353" s="1" t="s">
        <v>22</v>
      </c>
      <c r="AA3353" s="1" t="s">
        <v>37</v>
      </c>
      <c r="AB3353" s="1" t="s">
        <v>17</v>
      </c>
      <c r="AC3353" s="1" t="s">
        <v>34</v>
      </c>
      <c r="AD3353" s="1" t="s">
        <v>35</v>
      </c>
      <c r="AE3353" s="2">
        <v>40394</v>
      </c>
    </row>
    <row r="3354" spans="1:31" x14ac:dyDescent="0.25">
      <c r="A3354">
        <f t="shared" si="475"/>
        <v>3353</v>
      </c>
      <c r="B3354" s="1">
        <v>53605</v>
      </c>
      <c r="C3354" s="2">
        <v>40393</v>
      </c>
      <c r="D3354" s="1" t="s">
        <v>36</v>
      </c>
      <c r="E3354" s="1" t="str">
        <f t="shared" si="468"/>
        <v>*</v>
      </c>
      <c r="F3354" s="1" t="str">
        <f t="shared" si="469"/>
        <v>*</v>
      </c>
      <c r="G3354" s="1" t="str">
        <f t="shared" si="470"/>
        <v>*</v>
      </c>
      <c r="J3354" s="1" t="str">
        <f t="shared" si="471"/>
        <v>*</v>
      </c>
      <c r="P3354" s="1">
        <v>19</v>
      </c>
      <c r="Q3354" s="1">
        <f t="shared" si="476"/>
        <v>0.02</v>
      </c>
      <c r="T3354" s="4">
        <v>506.49</v>
      </c>
      <c r="U3354" s="9">
        <f t="shared" si="472"/>
        <v>0</v>
      </c>
      <c r="V3354" s="4">
        <f t="shared" si="473"/>
        <v>26.657368421052631</v>
      </c>
      <c r="W3354" s="1" t="s">
        <v>21</v>
      </c>
      <c r="X3354" s="1">
        <v>5.37</v>
      </c>
      <c r="Y3354" s="4">
        <f t="shared" si="474"/>
        <v>511.86</v>
      </c>
      <c r="Z3354" s="1" t="s">
        <v>54</v>
      </c>
      <c r="AA3354" s="1" t="s">
        <v>16</v>
      </c>
      <c r="AB3354" s="1" t="s">
        <v>29</v>
      </c>
      <c r="AC3354" s="1" t="s">
        <v>63</v>
      </c>
      <c r="AD3354" s="1" t="s">
        <v>26</v>
      </c>
      <c r="AE3354" s="2">
        <v>40395</v>
      </c>
    </row>
    <row r="3355" spans="1:31" x14ac:dyDescent="0.25">
      <c r="A3355">
        <f t="shared" si="475"/>
        <v>3354</v>
      </c>
      <c r="B3355" s="1">
        <v>33154</v>
      </c>
      <c r="C3355" s="2">
        <v>40393</v>
      </c>
      <c r="D3355" s="1" t="s">
        <v>32</v>
      </c>
      <c r="E3355" s="1" t="str">
        <f t="shared" si="468"/>
        <v>***</v>
      </c>
      <c r="F3355" s="1" t="str">
        <f t="shared" si="469"/>
        <v>***</v>
      </c>
      <c r="G3355" s="1" t="str">
        <f t="shared" si="470"/>
        <v>***</v>
      </c>
      <c r="J3355" s="1" t="str">
        <f t="shared" si="471"/>
        <v>***</v>
      </c>
      <c r="P3355" s="1">
        <v>7</v>
      </c>
      <c r="Q3355" s="1">
        <f t="shared" si="476"/>
        <v>0.01</v>
      </c>
      <c r="T3355" s="4">
        <v>368.02449999999999</v>
      </c>
      <c r="U3355" s="9">
        <f t="shared" si="472"/>
        <v>0</v>
      </c>
      <c r="V3355" s="4">
        <f t="shared" si="473"/>
        <v>52.574928571428572</v>
      </c>
      <c r="W3355" s="1" t="s">
        <v>21</v>
      </c>
      <c r="X3355" s="1">
        <v>4.2</v>
      </c>
      <c r="Y3355" s="4">
        <f t="shared" si="474"/>
        <v>372.22449999999998</v>
      </c>
      <c r="Z3355" s="1" t="s">
        <v>44</v>
      </c>
      <c r="AA3355" s="1" t="s">
        <v>28</v>
      </c>
      <c r="AB3355" s="1" t="s">
        <v>24</v>
      </c>
      <c r="AC3355" s="1" t="s">
        <v>25</v>
      </c>
      <c r="AD3355" s="1" t="s">
        <v>19</v>
      </c>
      <c r="AE3355" s="2">
        <v>40396</v>
      </c>
    </row>
    <row r="3356" spans="1:31" x14ac:dyDescent="0.25">
      <c r="A3356">
        <f t="shared" si="475"/>
        <v>3355</v>
      </c>
      <c r="B3356" s="1">
        <v>26244</v>
      </c>
      <c r="C3356" s="2">
        <v>40393</v>
      </c>
      <c r="D3356" s="1" t="s">
        <v>20</v>
      </c>
      <c r="E3356" s="1" t="str">
        <f t="shared" si="468"/>
        <v>*</v>
      </c>
      <c r="F3356" s="1" t="str">
        <f t="shared" si="469"/>
        <v>**</v>
      </c>
      <c r="G3356" s="1" t="str">
        <f t="shared" si="470"/>
        <v>**</v>
      </c>
      <c r="J3356" s="1" t="str">
        <f t="shared" si="471"/>
        <v>**</v>
      </c>
      <c r="P3356" s="1">
        <v>16</v>
      </c>
      <c r="Q3356" s="1">
        <f t="shared" si="476"/>
        <v>0.02</v>
      </c>
      <c r="T3356" s="4">
        <v>131.72</v>
      </c>
      <c r="U3356" s="9">
        <f t="shared" si="472"/>
        <v>0</v>
      </c>
      <c r="V3356" s="4">
        <f t="shared" si="473"/>
        <v>8.2324999999999999</v>
      </c>
      <c r="W3356" s="1" t="s">
        <v>21</v>
      </c>
      <c r="X3356" s="1">
        <v>3.62</v>
      </c>
      <c r="Y3356" s="4">
        <f t="shared" si="474"/>
        <v>135.34</v>
      </c>
      <c r="Z3356" s="1" t="s">
        <v>22</v>
      </c>
      <c r="AA3356" s="1" t="s">
        <v>37</v>
      </c>
      <c r="AB3356" s="1" t="s">
        <v>24</v>
      </c>
      <c r="AC3356" s="1" t="s">
        <v>38</v>
      </c>
      <c r="AD3356" s="1" t="s">
        <v>41</v>
      </c>
      <c r="AE3356" s="2">
        <v>40395</v>
      </c>
    </row>
    <row r="3357" spans="1:31" x14ac:dyDescent="0.25">
      <c r="A3357">
        <f t="shared" si="475"/>
        <v>3356</v>
      </c>
      <c r="B3357" s="1">
        <v>37572</v>
      </c>
      <c r="C3357" s="2">
        <v>40393</v>
      </c>
      <c r="D3357" s="1" t="s">
        <v>20</v>
      </c>
      <c r="E3357" s="1" t="str">
        <f t="shared" si="468"/>
        <v>*</v>
      </c>
      <c r="F3357" s="1" t="str">
        <f t="shared" si="469"/>
        <v>**</v>
      </c>
      <c r="G3357" s="1" t="str">
        <f t="shared" si="470"/>
        <v>**</v>
      </c>
      <c r="J3357" s="1" t="str">
        <f t="shared" si="471"/>
        <v>**</v>
      </c>
      <c r="P3357" s="1">
        <v>22</v>
      </c>
      <c r="Q3357" s="1">
        <f t="shared" si="476"/>
        <v>3.5000000000000003E-2</v>
      </c>
      <c r="T3357" s="4">
        <v>123.95</v>
      </c>
      <c r="U3357" s="9">
        <f t="shared" si="472"/>
        <v>0</v>
      </c>
      <c r="V3357" s="4">
        <f t="shared" si="473"/>
        <v>5.6340909090909088</v>
      </c>
      <c r="W3357" s="1" t="s">
        <v>21</v>
      </c>
      <c r="X3357" s="1">
        <v>2.99</v>
      </c>
      <c r="Y3357" s="4">
        <f t="shared" si="474"/>
        <v>126.94</v>
      </c>
      <c r="Z3357" s="1" t="s">
        <v>22</v>
      </c>
      <c r="AA3357" s="1" t="s">
        <v>28</v>
      </c>
      <c r="AB3357" s="1" t="s">
        <v>29</v>
      </c>
      <c r="AC3357" s="1" t="s">
        <v>43</v>
      </c>
      <c r="AD3357" s="1" t="s">
        <v>19</v>
      </c>
      <c r="AE3357" s="2">
        <v>40395</v>
      </c>
    </row>
    <row r="3358" spans="1:31" x14ac:dyDescent="0.25">
      <c r="A3358">
        <f t="shared" si="475"/>
        <v>3357</v>
      </c>
      <c r="B3358" s="1">
        <v>27744</v>
      </c>
      <c r="C3358" s="2">
        <v>40393</v>
      </c>
      <c r="D3358" s="1" t="s">
        <v>32</v>
      </c>
      <c r="E3358" s="1" t="str">
        <f t="shared" si="468"/>
        <v>***</v>
      </c>
      <c r="F3358" s="1" t="str">
        <f t="shared" si="469"/>
        <v>***</v>
      </c>
      <c r="G3358" s="1" t="str">
        <f t="shared" si="470"/>
        <v>***</v>
      </c>
      <c r="J3358" s="1" t="str">
        <f t="shared" si="471"/>
        <v>***</v>
      </c>
      <c r="P3358" s="1">
        <v>22</v>
      </c>
      <c r="Q3358" s="1">
        <f t="shared" si="476"/>
        <v>3.5000000000000003E-2</v>
      </c>
      <c r="T3358" s="4">
        <v>106.69</v>
      </c>
      <c r="U3358" s="9">
        <f t="shared" si="472"/>
        <v>0</v>
      </c>
      <c r="V3358" s="4">
        <f t="shared" si="473"/>
        <v>4.8495454545454546</v>
      </c>
      <c r="W3358" s="1" t="s">
        <v>21</v>
      </c>
      <c r="X3358" s="1">
        <v>5.83</v>
      </c>
      <c r="Y3358" s="4">
        <f t="shared" si="474"/>
        <v>112.52</v>
      </c>
      <c r="Z3358" s="1" t="s">
        <v>42</v>
      </c>
      <c r="AA3358" s="1" t="s">
        <v>28</v>
      </c>
      <c r="AB3358" s="1" t="s">
        <v>29</v>
      </c>
      <c r="AC3358" s="1" t="s">
        <v>43</v>
      </c>
      <c r="AD3358" s="1" t="s">
        <v>19</v>
      </c>
      <c r="AE3358" s="2">
        <v>40394</v>
      </c>
    </row>
    <row r="3359" spans="1:31" x14ac:dyDescent="0.25">
      <c r="A3359">
        <f t="shared" si="475"/>
        <v>3358</v>
      </c>
      <c r="B3359" s="1">
        <v>53605</v>
      </c>
      <c r="C3359" s="2">
        <v>40393</v>
      </c>
      <c r="D3359" s="1" t="s">
        <v>36</v>
      </c>
      <c r="E3359" s="1" t="str">
        <f t="shared" si="468"/>
        <v>*</v>
      </c>
      <c r="F3359" s="1" t="str">
        <f t="shared" si="469"/>
        <v>*</v>
      </c>
      <c r="G3359" s="1" t="str">
        <f t="shared" si="470"/>
        <v>*</v>
      </c>
      <c r="J3359" s="1" t="str">
        <f t="shared" si="471"/>
        <v>*</v>
      </c>
      <c r="P3359" s="1">
        <v>1</v>
      </c>
      <c r="Q3359" s="1">
        <f t="shared" si="476"/>
        <v>0.01</v>
      </c>
      <c r="T3359" s="4">
        <v>74.31</v>
      </c>
      <c r="U3359" s="9">
        <f t="shared" si="472"/>
        <v>0</v>
      </c>
      <c r="V3359" s="4">
        <f t="shared" si="473"/>
        <v>74.31</v>
      </c>
      <c r="W3359" s="1" t="s">
        <v>21</v>
      </c>
      <c r="X3359" s="1">
        <v>34.200000000000003</v>
      </c>
      <c r="Y3359" s="4">
        <f t="shared" si="474"/>
        <v>108.51</v>
      </c>
      <c r="Z3359" s="1" t="s">
        <v>54</v>
      </c>
      <c r="AA3359" s="1" t="s">
        <v>16</v>
      </c>
      <c r="AB3359" s="1" t="s">
        <v>17</v>
      </c>
      <c r="AC3359" s="1" t="s">
        <v>18</v>
      </c>
      <c r="AD3359" s="1" t="s">
        <v>31</v>
      </c>
      <c r="AE3359" s="2">
        <v>40395</v>
      </c>
    </row>
    <row r="3360" spans="1:31" x14ac:dyDescent="0.25">
      <c r="A3360">
        <f t="shared" si="475"/>
        <v>3359</v>
      </c>
      <c r="B3360" s="1">
        <v>29762</v>
      </c>
      <c r="C3360" s="2">
        <v>40393</v>
      </c>
      <c r="D3360" s="1" t="s">
        <v>32</v>
      </c>
      <c r="E3360" s="1" t="str">
        <f t="shared" si="468"/>
        <v>***</v>
      </c>
      <c r="F3360" s="1" t="str">
        <f t="shared" si="469"/>
        <v>***</v>
      </c>
      <c r="G3360" s="1" t="str">
        <f t="shared" si="470"/>
        <v>***</v>
      </c>
      <c r="J3360" s="1" t="str">
        <f t="shared" si="471"/>
        <v>***</v>
      </c>
      <c r="P3360" s="1">
        <v>15</v>
      </c>
      <c r="Q3360" s="1">
        <f t="shared" si="476"/>
        <v>0.02</v>
      </c>
      <c r="T3360" s="4">
        <v>22.45</v>
      </c>
      <c r="U3360" s="9">
        <f t="shared" si="472"/>
        <v>0</v>
      </c>
      <c r="V3360" s="4">
        <f t="shared" si="473"/>
        <v>1.4966666666666666</v>
      </c>
      <c r="W3360" s="1" t="s">
        <v>21</v>
      </c>
      <c r="X3360" s="1">
        <v>0.7</v>
      </c>
      <c r="Y3360" s="4">
        <f t="shared" si="474"/>
        <v>23.15</v>
      </c>
      <c r="Z3360" s="1" t="s">
        <v>50</v>
      </c>
      <c r="AA3360" s="1" t="s">
        <v>37</v>
      </c>
      <c r="AB3360" s="1" t="s">
        <v>29</v>
      </c>
      <c r="AC3360" s="1" t="s">
        <v>61</v>
      </c>
      <c r="AD3360" s="1" t="s">
        <v>31</v>
      </c>
      <c r="AE3360" s="2">
        <v>40395</v>
      </c>
    </row>
    <row r="3361" spans="1:31" x14ac:dyDescent="0.25">
      <c r="A3361">
        <f t="shared" si="475"/>
        <v>3360</v>
      </c>
      <c r="B3361" s="1">
        <v>24097</v>
      </c>
      <c r="C3361" s="2">
        <v>40394</v>
      </c>
      <c r="D3361" s="1" t="s">
        <v>20</v>
      </c>
      <c r="E3361" s="1" t="str">
        <f t="shared" si="468"/>
        <v>*</v>
      </c>
      <c r="F3361" s="1" t="str">
        <f t="shared" si="469"/>
        <v>**</v>
      </c>
      <c r="G3361" s="1" t="str">
        <f t="shared" si="470"/>
        <v>**</v>
      </c>
      <c r="J3361" s="1" t="str">
        <f t="shared" si="471"/>
        <v>**</v>
      </c>
      <c r="P3361" s="1">
        <v>27</v>
      </c>
      <c r="Q3361" s="1">
        <f t="shared" si="476"/>
        <v>3.5000000000000003E-2</v>
      </c>
      <c r="T3361" s="4">
        <v>2689.48</v>
      </c>
      <c r="U3361" s="9">
        <f t="shared" si="472"/>
        <v>1</v>
      </c>
      <c r="V3361" s="4">
        <f t="shared" si="473"/>
        <v>99.610370370370376</v>
      </c>
      <c r="W3361" s="1" t="s">
        <v>21</v>
      </c>
      <c r="X3361" s="1">
        <v>19.989999999999998</v>
      </c>
      <c r="Y3361" s="4">
        <f t="shared" si="474"/>
        <v>2709.47</v>
      </c>
      <c r="Z3361" s="1" t="s">
        <v>39</v>
      </c>
      <c r="AA3361" s="1" t="s">
        <v>23</v>
      </c>
      <c r="AB3361" s="1" t="s">
        <v>24</v>
      </c>
      <c r="AC3361" s="1" t="s">
        <v>38</v>
      </c>
      <c r="AD3361" s="1" t="s">
        <v>19</v>
      </c>
      <c r="AE3361" s="2">
        <v>40396</v>
      </c>
    </row>
    <row r="3362" spans="1:31" x14ac:dyDescent="0.25">
      <c r="A3362">
        <f t="shared" si="475"/>
        <v>3361</v>
      </c>
      <c r="B3362" s="1">
        <v>12483</v>
      </c>
      <c r="C3362" s="2">
        <v>40394</v>
      </c>
      <c r="D3362" s="1" t="s">
        <v>32</v>
      </c>
      <c r="E3362" s="1" t="str">
        <f t="shared" si="468"/>
        <v>***</v>
      </c>
      <c r="F3362" s="1" t="str">
        <f t="shared" si="469"/>
        <v>***</v>
      </c>
      <c r="G3362" s="1" t="str">
        <f t="shared" si="470"/>
        <v>***</v>
      </c>
      <c r="J3362" s="1" t="str">
        <f t="shared" si="471"/>
        <v>***</v>
      </c>
      <c r="P3362" s="1">
        <v>30</v>
      </c>
      <c r="Q3362" s="1">
        <f t="shared" si="476"/>
        <v>0.04</v>
      </c>
      <c r="T3362" s="4">
        <v>1771.67</v>
      </c>
      <c r="U3362" s="9">
        <f t="shared" si="472"/>
        <v>1</v>
      </c>
      <c r="V3362" s="4">
        <f t="shared" si="473"/>
        <v>59.055666666666667</v>
      </c>
      <c r="W3362" s="1" t="s">
        <v>21</v>
      </c>
      <c r="X3362" s="1">
        <v>9.7100000000000009</v>
      </c>
      <c r="Y3362" s="4">
        <f t="shared" si="474"/>
        <v>1781.38</v>
      </c>
      <c r="Z3362" s="1" t="s">
        <v>51</v>
      </c>
      <c r="AA3362" s="1" t="s">
        <v>37</v>
      </c>
      <c r="AB3362" s="1" t="s">
        <v>29</v>
      </c>
      <c r="AC3362" s="1" t="s">
        <v>55</v>
      </c>
      <c r="AD3362" s="1" t="s">
        <v>19</v>
      </c>
      <c r="AE3362" s="2">
        <v>40395</v>
      </c>
    </row>
    <row r="3363" spans="1:31" x14ac:dyDescent="0.25">
      <c r="A3363">
        <f t="shared" si="475"/>
        <v>3362</v>
      </c>
      <c r="B3363" s="1">
        <v>12483</v>
      </c>
      <c r="C3363" s="2">
        <v>40394</v>
      </c>
      <c r="D3363" s="1" t="s">
        <v>32</v>
      </c>
      <c r="E3363" s="1" t="str">
        <f t="shared" si="468"/>
        <v>***</v>
      </c>
      <c r="F3363" s="1" t="str">
        <f t="shared" si="469"/>
        <v>***</v>
      </c>
      <c r="G3363" s="1" t="str">
        <f t="shared" si="470"/>
        <v>***</v>
      </c>
      <c r="J3363" s="1" t="str">
        <f t="shared" si="471"/>
        <v>***</v>
      </c>
      <c r="P3363" s="1">
        <v>14</v>
      </c>
      <c r="Q3363" s="1">
        <f t="shared" si="476"/>
        <v>0.02</v>
      </c>
      <c r="T3363" s="4">
        <v>1676.44</v>
      </c>
      <c r="U3363" s="9">
        <f t="shared" si="472"/>
        <v>1</v>
      </c>
      <c r="V3363" s="4">
        <f t="shared" si="473"/>
        <v>119.74571428571429</v>
      </c>
      <c r="W3363" s="1" t="s">
        <v>21</v>
      </c>
      <c r="X3363" s="1">
        <v>9.07</v>
      </c>
      <c r="Y3363" s="4">
        <f t="shared" si="474"/>
        <v>1685.51</v>
      </c>
      <c r="Z3363" s="1" t="s">
        <v>51</v>
      </c>
      <c r="AA3363" s="1" t="s">
        <v>37</v>
      </c>
      <c r="AB3363" s="1" t="s">
        <v>29</v>
      </c>
      <c r="AC3363" s="1" t="s">
        <v>43</v>
      </c>
      <c r="AD3363" s="1" t="s">
        <v>19</v>
      </c>
      <c r="AE3363" s="2">
        <v>40394</v>
      </c>
    </row>
    <row r="3364" spans="1:31" x14ac:dyDescent="0.25">
      <c r="A3364">
        <f t="shared" si="475"/>
        <v>3363</v>
      </c>
      <c r="B3364" s="1">
        <v>12483</v>
      </c>
      <c r="C3364" s="2">
        <v>40394</v>
      </c>
      <c r="D3364" s="1" t="s">
        <v>32</v>
      </c>
      <c r="E3364" s="1" t="str">
        <f t="shared" si="468"/>
        <v>***</v>
      </c>
      <c r="F3364" s="1" t="str">
        <f t="shared" si="469"/>
        <v>***</v>
      </c>
      <c r="G3364" s="1" t="str">
        <f t="shared" si="470"/>
        <v>***</v>
      </c>
      <c r="J3364" s="1" t="str">
        <f t="shared" si="471"/>
        <v>***</v>
      </c>
      <c r="P3364" s="1">
        <v>14</v>
      </c>
      <c r="Q3364" s="1">
        <f t="shared" si="476"/>
        <v>0.02</v>
      </c>
      <c r="T3364" s="4">
        <v>1406.07</v>
      </c>
      <c r="U3364" s="9">
        <f t="shared" si="472"/>
        <v>1</v>
      </c>
      <c r="V3364" s="4">
        <f t="shared" si="473"/>
        <v>100.43357142857143</v>
      </c>
      <c r="W3364" s="1" t="s">
        <v>33</v>
      </c>
      <c r="X3364" s="1">
        <v>57.38</v>
      </c>
      <c r="Y3364" s="4">
        <f t="shared" si="474"/>
        <v>1463.45</v>
      </c>
      <c r="Z3364" s="1" t="s">
        <v>51</v>
      </c>
      <c r="AA3364" s="1" t="s">
        <v>37</v>
      </c>
      <c r="AB3364" s="1" t="s">
        <v>17</v>
      </c>
      <c r="AC3364" s="1" t="s">
        <v>62</v>
      </c>
      <c r="AD3364" s="1" t="s">
        <v>59</v>
      </c>
      <c r="AE3364" s="2">
        <v>40396</v>
      </c>
    </row>
    <row r="3365" spans="1:31" x14ac:dyDescent="0.25">
      <c r="A3365">
        <f t="shared" si="475"/>
        <v>3364</v>
      </c>
      <c r="B3365" s="1">
        <v>19136</v>
      </c>
      <c r="C3365" s="2">
        <v>40394</v>
      </c>
      <c r="D3365" s="1" t="s">
        <v>27</v>
      </c>
      <c r="E3365" s="1" t="str">
        <f t="shared" si="468"/>
        <v>*</v>
      </c>
      <c r="F3365" s="1" t="str">
        <f t="shared" si="469"/>
        <v>*</v>
      </c>
      <c r="G3365" s="1" t="str">
        <f t="shared" si="470"/>
        <v>*</v>
      </c>
      <c r="J3365" s="1" t="str">
        <f t="shared" si="471"/>
        <v>*</v>
      </c>
      <c r="P3365" s="1">
        <v>44</v>
      </c>
      <c r="Q3365" s="1">
        <f t="shared" si="476"/>
        <v>0.05</v>
      </c>
      <c r="T3365" s="4">
        <v>1372.9455</v>
      </c>
      <c r="U3365" s="9">
        <f t="shared" si="472"/>
        <v>1</v>
      </c>
      <c r="V3365" s="4">
        <f t="shared" si="473"/>
        <v>31.203306818181819</v>
      </c>
      <c r="W3365" s="1" t="s">
        <v>21</v>
      </c>
      <c r="X3365" s="1">
        <v>1.25</v>
      </c>
      <c r="Y3365" s="4">
        <f t="shared" si="474"/>
        <v>1374.1955</v>
      </c>
      <c r="Z3365" s="1" t="s">
        <v>49</v>
      </c>
      <c r="AA3365" s="1" t="s">
        <v>28</v>
      </c>
      <c r="AB3365" s="1" t="s">
        <v>24</v>
      </c>
      <c r="AC3365" s="1" t="s">
        <v>25</v>
      </c>
      <c r="AD3365" s="1" t="s">
        <v>41</v>
      </c>
      <c r="AE3365" s="2">
        <v>40396</v>
      </c>
    </row>
    <row r="3366" spans="1:31" x14ac:dyDescent="0.25">
      <c r="A3366">
        <f t="shared" si="475"/>
        <v>3365</v>
      </c>
      <c r="B3366" s="1">
        <v>31495</v>
      </c>
      <c r="C3366" s="2">
        <v>40394</v>
      </c>
      <c r="D3366" s="1" t="s">
        <v>13</v>
      </c>
      <c r="E3366" s="1" t="str">
        <f t="shared" si="468"/>
        <v>*</v>
      </c>
      <c r="F3366" s="1" t="str">
        <f t="shared" si="469"/>
        <v>*</v>
      </c>
      <c r="G3366" s="1" t="str">
        <f t="shared" si="470"/>
        <v>*</v>
      </c>
      <c r="J3366" s="1" t="str">
        <f t="shared" si="471"/>
        <v>*</v>
      </c>
      <c r="P3366" s="1">
        <v>34</v>
      </c>
      <c r="Q3366" s="1">
        <f t="shared" si="476"/>
        <v>0.04</v>
      </c>
      <c r="T3366" s="4">
        <v>1234.8499999999999</v>
      </c>
      <c r="U3366" s="9">
        <f t="shared" si="472"/>
        <v>1</v>
      </c>
      <c r="V3366" s="4">
        <f t="shared" si="473"/>
        <v>36.319117647058818</v>
      </c>
      <c r="W3366" s="1" t="s">
        <v>21</v>
      </c>
      <c r="X3366" s="1">
        <v>8.2200000000000006</v>
      </c>
      <c r="Y3366" s="4">
        <f t="shared" si="474"/>
        <v>1243.07</v>
      </c>
      <c r="Z3366" s="1" t="s">
        <v>22</v>
      </c>
      <c r="AA3366" s="1" t="s">
        <v>16</v>
      </c>
      <c r="AB3366" s="1" t="s">
        <v>29</v>
      </c>
      <c r="AC3366" s="1" t="s">
        <v>55</v>
      </c>
      <c r="AD3366" s="1" t="s">
        <v>19</v>
      </c>
      <c r="AE3366" s="2">
        <v>40401</v>
      </c>
    </row>
    <row r="3367" spans="1:31" x14ac:dyDescent="0.25">
      <c r="A3367">
        <f t="shared" si="475"/>
        <v>3366</v>
      </c>
      <c r="B3367" s="1">
        <v>15618</v>
      </c>
      <c r="C3367" s="2">
        <v>40394</v>
      </c>
      <c r="D3367" s="1" t="s">
        <v>36</v>
      </c>
      <c r="E3367" s="1" t="str">
        <f t="shared" si="468"/>
        <v>*</v>
      </c>
      <c r="F3367" s="1" t="str">
        <f t="shared" si="469"/>
        <v>*</v>
      </c>
      <c r="G3367" s="1" t="str">
        <f t="shared" si="470"/>
        <v>*</v>
      </c>
      <c r="J3367" s="1" t="str">
        <f t="shared" si="471"/>
        <v>*</v>
      </c>
      <c r="P3367" s="1">
        <v>44</v>
      </c>
      <c r="Q3367" s="1">
        <f t="shared" si="476"/>
        <v>0.05</v>
      </c>
      <c r="T3367" s="4">
        <v>792.8</v>
      </c>
      <c r="U3367" s="9">
        <f t="shared" si="472"/>
        <v>0</v>
      </c>
      <c r="V3367" s="4">
        <f t="shared" si="473"/>
        <v>18.018181818181816</v>
      </c>
      <c r="W3367" s="1" t="s">
        <v>21</v>
      </c>
      <c r="X3367" s="1">
        <v>9.5399999999999991</v>
      </c>
      <c r="Y3367" s="4">
        <f t="shared" si="474"/>
        <v>802.33999999999992</v>
      </c>
      <c r="Z3367" s="1" t="s">
        <v>50</v>
      </c>
      <c r="AA3367" s="1" t="s">
        <v>16</v>
      </c>
      <c r="AB3367" s="1" t="s">
        <v>29</v>
      </c>
      <c r="AC3367" s="1" t="s">
        <v>40</v>
      </c>
      <c r="AD3367" s="1" t="s">
        <v>19</v>
      </c>
      <c r="AE3367" s="2">
        <v>40396</v>
      </c>
    </row>
    <row r="3368" spans="1:31" x14ac:dyDescent="0.25">
      <c r="A3368">
        <f t="shared" si="475"/>
        <v>3367</v>
      </c>
      <c r="B3368" s="1">
        <v>15618</v>
      </c>
      <c r="C3368" s="2">
        <v>40394</v>
      </c>
      <c r="D3368" s="1" t="s">
        <v>36</v>
      </c>
      <c r="E3368" s="1" t="str">
        <f t="shared" si="468"/>
        <v>*</v>
      </c>
      <c r="F3368" s="1" t="str">
        <f t="shared" si="469"/>
        <v>*</v>
      </c>
      <c r="G3368" s="1" t="str">
        <f t="shared" si="470"/>
        <v>*</v>
      </c>
      <c r="J3368" s="1" t="str">
        <f t="shared" si="471"/>
        <v>*</v>
      </c>
      <c r="P3368" s="1">
        <v>14</v>
      </c>
      <c r="Q3368" s="1">
        <f t="shared" si="476"/>
        <v>0.02</v>
      </c>
      <c r="T3368" s="4">
        <v>782.45050000000003</v>
      </c>
      <c r="U3368" s="9">
        <f t="shared" si="472"/>
        <v>0</v>
      </c>
      <c r="V3368" s="4">
        <f t="shared" si="473"/>
        <v>55.889321428571428</v>
      </c>
      <c r="W3368" s="1" t="s">
        <v>21</v>
      </c>
      <c r="X3368" s="1">
        <v>3.99</v>
      </c>
      <c r="Y3368" s="4">
        <f t="shared" si="474"/>
        <v>786.44050000000004</v>
      </c>
      <c r="Z3368" s="1" t="s">
        <v>50</v>
      </c>
      <c r="AA3368" s="1" t="s">
        <v>16</v>
      </c>
      <c r="AB3368" s="1" t="s">
        <v>24</v>
      </c>
      <c r="AC3368" s="1" t="s">
        <v>25</v>
      </c>
      <c r="AD3368" s="1" t="s">
        <v>19</v>
      </c>
      <c r="AE3368" s="2">
        <v>40396</v>
      </c>
    </row>
    <row r="3369" spans="1:31" x14ac:dyDescent="0.25">
      <c r="A3369">
        <f t="shared" si="475"/>
        <v>3368</v>
      </c>
      <c r="B3369" s="1">
        <v>56166</v>
      </c>
      <c r="C3369" s="2">
        <v>40394</v>
      </c>
      <c r="D3369" s="1" t="s">
        <v>32</v>
      </c>
      <c r="E3369" s="1" t="str">
        <f t="shared" si="468"/>
        <v>***</v>
      </c>
      <c r="F3369" s="1" t="str">
        <f t="shared" si="469"/>
        <v>***</v>
      </c>
      <c r="G3369" s="1" t="str">
        <f t="shared" si="470"/>
        <v>***</v>
      </c>
      <c r="J3369" s="1" t="str">
        <f t="shared" si="471"/>
        <v>***</v>
      </c>
      <c r="P3369" s="1">
        <v>45</v>
      </c>
      <c r="Q3369" s="1">
        <f t="shared" si="476"/>
        <v>0.05</v>
      </c>
      <c r="T3369" s="4">
        <v>615.67999999999995</v>
      </c>
      <c r="U3369" s="9">
        <f t="shared" si="472"/>
        <v>0</v>
      </c>
      <c r="V3369" s="4">
        <f t="shared" si="473"/>
        <v>13.681777777777777</v>
      </c>
      <c r="W3369" s="1" t="s">
        <v>21</v>
      </c>
      <c r="X3369" s="1">
        <v>6.75</v>
      </c>
      <c r="Y3369" s="4">
        <f t="shared" si="474"/>
        <v>622.42999999999995</v>
      </c>
      <c r="Z3369" s="1" t="s">
        <v>53</v>
      </c>
      <c r="AA3369" s="1" t="s">
        <v>16</v>
      </c>
      <c r="AB3369" s="1" t="s">
        <v>29</v>
      </c>
      <c r="AC3369" s="1" t="s">
        <v>63</v>
      </c>
      <c r="AD3369" s="1" t="s">
        <v>26</v>
      </c>
      <c r="AE3369" s="2">
        <v>40396</v>
      </c>
    </row>
    <row r="3370" spans="1:31" x14ac:dyDescent="0.25">
      <c r="A3370">
        <f t="shared" si="475"/>
        <v>3369</v>
      </c>
      <c r="B3370" s="1">
        <v>31495</v>
      </c>
      <c r="C3370" s="2">
        <v>40394</v>
      </c>
      <c r="D3370" s="1" t="s">
        <v>13</v>
      </c>
      <c r="E3370" s="1" t="str">
        <f t="shared" si="468"/>
        <v>*</v>
      </c>
      <c r="F3370" s="1" t="str">
        <f t="shared" si="469"/>
        <v>*</v>
      </c>
      <c r="G3370" s="1" t="str">
        <f t="shared" si="470"/>
        <v>*</v>
      </c>
      <c r="J3370" s="1" t="str">
        <f t="shared" si="471"/>
        <v>*</v>
      </c>
      <c r="P3370" s="1">
        <v>20</v>
      </c>
      <c r="Q3370" s="1">
        <f t="shared" si="476"/>
        <v>3.5000000000000003E-2</v>
      </c>
      <c r="T3370" s="4">
        <v>191.43</v>
      </c>
      <c r="U3370" s="9">
        <f t="shared" si="472"/>
        <v>0</v>
      </c>
      <c r="V3370" s="4">
        <f t="shared" si="473"/>
        <v>9.5715000000000003</v>
      </c>
      <c r="W3370" s="1" t="s">
        <v>14</v>
      </c>
      <c r="X3370" s="1">
        <v>2.99</v>
      </c>
      <c r="Y3370" s="4">
        <f t="shared" si="474"/>
        <v>194.42000000000002</v>
      </c>
      <c r="Z3370" s="1" t="s">
        <v>22</v>
      </c>
      <c r="AA3370" s="1" t="s">
        <v>16</v>
      </c>
      <c r="AB3370" s="1" t="s">
        <v>29</v>
      </c>
      <c r="AC3370" s="1" t="s">
        <v>43</v>
      </c>
      <c r="AD3370" s="1" t="s">
        <v>19</v>
      </c>
      <c r="AE3370" s="2">
        <v>40398</v>
      </c>
    </row>
    <row r="3371" spans="1:31" x14ac:dyDescent="0.25">
      <c r="A3371">
        <f t="shared" si="475"/>
        <v>3370</v>
      </c>
      <c r="B3371" s="1">
        <v>52326</v>
      </c>
      <c r="C3371" s="2">
        <v>40394</v>
      </c>
      <c r="D3371" s="1" t="s">
        <v>13</v>
      </c>
      <c r="E3371" s="1" t="str">
        <f t="shared" si="468"/>
        <v>*</v>
      </c>
      <c r="F3371" s="1" t="str">
        <f t="shared" si="469"/>
        <v>*</v>
      </c>
      <c r="G3371" s="1" t="str">
        <f t="shared" si="470"/>
        <v>*</v>
      </c>
      <c r="J3371" s="1" t="str">
        <f t="shared" si="471"/>
        <v>*</v>
      </c>
      <c r="P3371" s="1">
        <v>41</v>
      </c>
      <c r="Q3371" s="1">
        <f t="shared" si="476"/>
        <v>0.05</v>
      </c>
      <c r="T3371" s="4">
        <v>152.28</v>
      </c>
      <c r="U3371" s="9">
        <f t="shared" si="472"/>
        <v>0</v>
      </c>
      <c r="V3371" s="4">
        <f t="shared" si="473"/>
        <v>3.7141463414634148</v>
      </c>
      <c r="W3371" s="1" t="s">
        <v>21</v>
      </c>
      <c r="X3371" s="1">
        <v>5.44</v>
      </c>
      <c r="Y3371" s="4">
        <f t="shared" si="474"/>
        <v>157.72</v>
      </c>
      <c r="Z3371" s="1" t="s">
        <v>15</v>
      </c>
      <c r="AA3371" s="1" t="s">
        <v>16</v>
      </c>
      <c r="AB3371" s="1" t="s">
        <v>29</v>
      </c>
      <c r="AC3371" s="1" t="s">
        <v>43</v>
      </c>
      <c r="AD3371" s="1" t="s">
        <v>19</v>
      </c>
      <c r="AE3371" s="2">
        <v>40398</v>
      </c>
    </row>
    <row r="3372" spans="1:31" x14ac:dyDescent="0.25">
      <c r="A3372">
        <f t="shared" si="475"/>
        <v>3371</v>
      </c>
      <c r="B3372" s="1">
        <v>56166</v>
      </c>
      <c r="C3372" s="2">
        <v>40394</v>
      </c>
      <c r="D3372" s="1" t="s">
        <v>32</v>
      </c>
      <c r="E3372" s="1" t="str">
        <f t="shared" si="468"/>
        <v>***</v>
      </c>
      <c r="F3372" s="1" t="str">
        <f t="shared" si="469"/>
        <v>***</v>
      </c>
      <c r="G3372" s="1" t="str">
        <f t="shared" si="470"/>
        <v>***</v>
      </c>
      <c r="J3372" s="1" t="str">
        <f t="shared" si="471"/>
        <v>***</v>
      </c>
      <c r="P3372" s="1">
        <v>1</v>
      </c>
      <c r="Q3372" s="1">
        <f t="shared" si="476"/>
        <v>0.01</v>
      </c>
      <c r="T3372" s="4">
        <v>142.24</v>
      </c>
      <c r="U3372" s="9">
        <f t="shared" si="472"/>
        <v>0</v>
      </c>
      <c r="V3372" s="4">
        <f t="shared" si="473"/>
        <v>142.24</v>
      </c>
      <c r="W3372" s="1" t="s">
        <v>33</v>
      </c>
      <c r="X3372" s="1">
        <v>42</v>
      </c>
      <c r="Y3372" s="4">
        <f t="shared" si="474"/>
        <v>184.24</v>
      </c>
      <c r="Z3372" s="1" t="s">
        <v>64</v>
      </c>
      <c r="AA3372" s="1" t="s">
        <v>16</v>
      </c>
      <c r="AB3372" s="1" t="s">
        <v>17</v>
      </c>
      <c r="AC3372" s="1" t="s">
        <v>34</v>
      </c>
      <c r="AD3372" s="1" t="s">
        <v>35</v>
      </c>
      <c r="AE3372" s="2">
        <v>40395</v>
      </c>
    </row>
    <row r="3373" spans="1:31" x14ac:dyDescent="0.25">
      <c r="A3373">
        <f t="shared" si="475"/>
        <v>3372</v>
      </c>
      <c r="B3373" s="1">
        <v>19748</v>
      </c>
      <c r="C3373" s="2">
        <v>40394</v>
      </c>
      <c r="D3373" s="1" t="s">
        <v>27</v>
      </c>
      <c r="E3373" s="1" t="str">
        <f t="shared" si="468"/>
        <v>*</v>
      </c>
      <c r="F3373" s="1" t="str">
        <f t="shared" si="469"/>
        <v>*</v>
      </c>
      <c r="G3373" s="1" t="str">
        <f t="shared" si="470"/>
        <v>*</v>
      </c>
      <c r="J3373" s="1" t="str">
        <f t="shared" si="471"/>
        <v>*</v>
      </c>
      <c r="P3373" s="1">
        <v>6</v>
      </c>
      <c r="Q3373" s="1">
        <f t="shared" si="476"/>
        <v>0.01</v>
      </c>
      <c r="T3373" s="4">
        <v>124.65</v>
      </c>
      <c r="U3373" s="9">
        <f t="shared" si="472"/>
        <v>0</v>
      </c>
      <c r="V3373" s="4">
        <f t="shared" si="473"/>
        <v>20.775000000000002</v>
      </c>
      <c r="W3373" s="1" t="s">
        <v>21</v>
      </c>
      <c r="X3373" s="1">
        <v>5.21</v>
      </c>
      <c r="Y3373" s="4">
        <f t="shared" si="474"/>
        <v>129.86000000000001</v>
      </c>
      <c r="Z3373" s="1" t="s">
        <v>49</v>
      </c>
      <c r="AA3373" s="1" t="s">
        <v>28</v>
      </c>
      <c r="AB3373" s="1" t="s">
        <v>29</v>
      </c>
      <c r="AC3373" s="1" t="s">
        <v>40</v>
      </c>
      <c r="AD3373" s="1" t="s">
        <v>19</v>
      </c>
      <c r="AE3373" s="2">
        <v>40395</v>
      </c>
    </row>
    <row r="3374" spans="1:31" x14ac:dyDescent="0.25">
      <c r="A3374">
        <f t="shared" si="475"/>
        <v>3373</v>
      </c>
      <c r="B3374" s="1">
        <v>3108</v>
      </c>
      <c r="C3374" s="2">
        <v>40394</v>
      </c>
      <c r="D3374" s="1" t="s">
        <v>32</v>
      </c>
      <c r="E3374" s="1" t="str">
        <f t="shared" si="468"/>
        <v>***</v>
      </c>
      <c r="F3374" s="1" t="str">
        <f t="shared" si="469"/>
        <v>***</v>
      </c>
      <c r="G3374" s="1" t="str">
        <f t="shared" si="470"/>
        <v>***</v>
      </c>
      <c r="J3374" s="1" t="str">
        <f t="shared" si="471"/>
        <v>***</v>
      </c>
      <c r="P3374" s="1">
        <v>36</v>
      </c>
      <c r="Q3374" s="1">
        <f t="shared" si="476"/>
        <v>0.04</v>
      </c>
      <c r="T3374" s="4">
        <v>65.39</v>
      </c>
      <c r="U3374" s="9">
        <f t="shared" si="472"/>
        <v>0</v>
      </c>
      <c r="V3374" s="4">
        <f t="shared" si="473"/>
        <v>1.8163888888888888</v>
      </c>
      <c r="W3374" s="1" t="s">
        <v>21</v>
      </c>
      <c r="X3374" s="1">
        <v>1</v>
      </c>
      <c r="Y3374" s="4">
        <f t="shared" si="474"/>
        <v>66.39</v>
      </c>
      <c r="Z3374" s="1" t="s">
        <v>51</v>
      </c>
      <c r="AA3374" s="1" t="s">
        <v>28</v>
      </c>
      <c r="AB3374" s="1" t="s">
        <v>29</v>
      </c>
      <c r="AC3374" s="1" t="s">
        <v>30</v>
      </c>
      <c r="AD3374" s="1" t="s">
        <v>31</v>
      </c>
      <c r="AE3374" s="2">
        <v>40395</v>
      </c>
    </row>
    <row r="3375" spans="1:31" x14ac:dyDescent="0.25">
      <c r="A3375">
        <f t="shared" si="475"/>
        <v>3374</v>
      </c>
      <c r="B3375" s="1">
        <v>15618</v>
      </c>
      <c r="C3375" s="2">
        <v>40394</v>
      </c>
      <c r="D3375" s="1" t="s">
        <v>36</v>
      </c>
      <c r="E3375" s="1" t="str">
        <f t="shared" si="468"/>
        <v>*</v>
      </c>
      <c r="F3375" s="1" t="str">
        <f t="shared" si="469"/>
        <v>*</v>
      </c>
      <c r="G3375" s="1" t="str">
        <f t="shared" si="470"/>
        <v>*</v>
      </c>
      <c r="J3375" s="1" t="str">
        <f t="shared" si="471"/>
        <v>*</v>
      </c>
      <c r="P3375" s="1">
        <v>9</v>
      </c>
      <c r="Q3375" s="1">
        <f t="shared" si="476"/>
        <v>0.01</v>
      </c>
      <c r="T3375" s="4">
        <v>50.93</v>
      </c>
      <c r="U3375" s="9">
        <f t="shared" si="472"/>
        <v>0</v>
      </c>
      <c r="V3375" s="4">
        <f t="shared" si="473"/>
        <v>5.6588888888888889</v>
      </c>
      <c r="W3375" s="1" t="s">
        <v>21</v>
      </c>
      <c r="X3375" s="1">
        <v>6.26</v>
      </c>
      <c r="Y3375" s="4">
        <f t="shared" si="474"/>
        <v>57.19</v>
      </c>
      <c r="Z3375" s="1" t="s">
        <v>50</v>
      </c>
      <c r="AA3375" s="1" t="s">
        <v>16</v>
      </c>
      <c r="AB3375" s="1" t="s">
        <v>29</v>
      </c>
      <c r="AC3375" s="1" t="s">
        <v>40</v>
      </c>
      <c r="AD3375" s="1" t="s">
        <v>19</v>
      </c>
      <c r="AE3375" s="2">
        <v>40397</v>
      </c>
    </row>
    <row r="3376" spans="1:31" x14ac:dyDescent="0.25">
      <c r="A3376">
        <f t="shared" si="475"/>
        <v>3375</v>
      </c>
      <c r="B3376" s="1">
        <v>24097</v>
      </c>
      <c r="C3376" s="2">
        <v>40394</v>
      </c>
      <c r="D3376" s="1" t="s">
        <v>20</v>
      </c>
      <c r="E3376" s="1" t="str">
        <f t="shared" si="468"/>
        <v>*</v>
      </c>
      <c r="F3376" s="1" t="str">
        <f t="shared" si="469"/>
        <v>**</v>
      </c>
      <c r="G3376" s="1" t="str">
        <f t="shared" si="470"/>
        <v>**</v>
      </c>
      <c r="J3376" s="1" t="str">
        <f t="shared" si="471"/>
        <v>**</v>
      </c>
      <c r="P3376" s="1">
        <v>1</v>
      </c>
      <c r="Q3376" s="1">
        <f t="shared" si="476"/>
        <v>0.01</v>
      </c>
      <c r="T3376" s="4">
        <v>17.190000000000001</v>
      </c>
      <c r="U3376" s="9">
        <f t="shared" si="472"/>
        <v>0</v>
      </c>
      <c r="V3376" s="4">
        <f t="shared" si="473"/>
        <v>17.190000000000001</v>
      </c>
      <c r="W3376" s="1" t="s">
        <v>21</v>
      </c>
      <c r="X3376" s="1">
        <v>1.99</v>
      </c>
      <c r="Y3376" s="4">
        <f t="shared" si="474"/>
        <v>19.18</v>
      </c>
      <c r="Z3376" s="1" t="s">
        <v>39</v>
      </c>
      <c r="AA3376" s="1" t="s">
        <v>23</v>
      </c>
      <c r="AB3376" s="1" t="s">
        <v>24</v>
      </c>
      <c r="AC3376" s="1" t="s">
        <v>38</v>
      </c>
      <c r="AD3376" s="1" t="s">
        <v>41</v>
      </c>
      <c r="AE3376" s="2">
        <v>40394</v>
      </c>
    </row>
    <row r="3377" spans="1:31" x14ac:dyDescent="0.25">
      <c r="A3377">
        <f t="shared" si="475"/>
        <v>3376</v>
      </c>
      <c r="B3377" s="1">
        <v>24097</v>
      </c>
      <c r="C3377" s="2">
        <v>40394</v>
      </c>
      <c r="D3377" s="1" t="s">
        <v>20</v>
      </c>
      <c r="E3377" s="1" t="str">
        <f t="shared" si="468"/>
        <v>*</v>
      </c>
      <c r="F3377" s="1" t="str">
        <f t="shared" si="469"/>
        <v>**</v>
      </c>
      <c r="G3377" s="1" t="str">
        <f t="shared" si="470"/>
        <v>**</v>
      </c>
      <c r="J3377" s="1" t="str">
        <f t="shared" si="471"/>
        <v>**</v>
      </c>
      <c r="P3377" s="1">
        <v>2</v>
      </c>
      <c r="Q3377" s="1">
        <f t="shared" si="476"/>
        <v>0.01</v>
      </c>
      <c r="T3377" s="4">
        <v>15.31</v>
      </c>
      <c r="U3377" s="9">
        <f t="shared" si="472"/>
        <v>0</v>
      </c>
      <c r="V3377" s="4">
        <f t="shared" si="473"/>
        <v>7.6550000000000002</v>
      </c>
      <c r="W3377" s="1" t="s">
        <v>21</v>
      </c>
      <c r="X3377" s="1">
        <v>4.8600000000000003</v>
      </c>
      <c r="Y3377" s="4">
        <f t="shared" si="474"/>
        <v>20.170000000000002</v>
      </c>
      <c r="Z3377" s="1" t="s">
        <v>39</v>
      </c>
      <c r="AA3377" s="1" t="s">
        <v>23</v>
      </c>
      <c r="AB3377" s="1" t="s">
        <v>29</v>
      </c>
      <c r="AC3377" s="1" t="s">
        <v>40</v>
      </c>
      <c r="AD3377" s="1" t="s">
        <v>19</v>
      </c>
      <c r="AE3377" s="2">
        <v>40396</v>
      </c>
    </row>
    <row r="3378" spans="1:31" x14ac:dyDescent="0.25">
      <c r="A3378">
        <f t="shared" si="475"/>
        <v>3377</v>
      </c>
      <c r="B3378" s="1">
        <v>17956</v>
      </c>
      <c r="C3378" s="2">
        <v>40395</v>
      </c>
      <c r="D3378" s="1" t="s">
        <v>32</v>
      </c>
      <c r="E3378" s="1" t="str">
        <f t="shared" si="468"/>
        <v>***</v>
      </c>
      <c r="F3378" s="1" t="str">
        <f t="shared" si="469"/>
        <v>***</v>
      </c>
      <c r="G3378" s="1" t="str">
        <f t="shared" si="470"/>
        <v>***</v>
      </c>
      <c r="J3378" s="1" t="str">
        <f t="shared" si="471"/>
        <v>***</v>
      </c>
      <c r="P3378" s="1">
        <v>17</v>
      </c>
      <c r="Q3378" s="1">
        <f t="shared" si="476"/>
        <v>0.02</v>
      </c>
      <c r="T3378" s="4">
        <v>1914.65</v>
      </c>
      <c r="U3378" s="9">
        <f t="shared" si="472"/>
        <v>1</v>
      </c>
      <c r="V3378" s="4">
        <f t="shared" si="473"/>
        <v>112.62647058823529</v>
      </c>
      <c r="W3378" s="1" t="s">
        <v>21</v>
      </c>
      <c r="X3378" s="1">
        <v>8.64</v>
      </c>
      <c r="Y3378" s="4">
        <f t="shared" si="474"/>
        <v>1923.2900000000002</v>
      </c>
      <c r="Z3378" s="1" t="s">
        <v>22</v>
      </c>
      <c r="AA3378" s="1" t="s">
        <v>28</v>
      </c>
      <c r="AB3378" s="1" t="s">
        <v>29</v>
      </c>
      <c r="AC3378" s="1" t="s">
        <v>55</v>
      </c>
      <c r="AD3378" s="1" t="s">
        <v>19</v>
      </c>
      <c r="AE3378" s="2">
        <v>40396</v>
      </c>
    </row>
    <row r="3379" spans="1:31" x14ac:dyDescent="0.25">
      <c r="A3379">
        <f t="shared" si="475"/>
        <v>3378</v>
      </c>
      <c r="B3379" s="1">
        <v>17956</v>
      </c>
      <c r="C3379" s="2">
        <v>40395</v>
      </c>
      <c r="D3379" s="1" t="s">
        <v>32</v>
      </c>
      <c r="E3379" s="1" t="str">
        <f t="shared" si="468"/>
        <v>***</v>
      </c>
      <c r="F3379" s="1" t="str">
        <f t="shared" si="469"/>
        <v>***</v>
      </c>
      <c r="G3379" s="1" t="str">
        <f t="shared" si="470"/>
        <v>***</v>
      </c>
      <c r="J3379" s="1" t="str">
        <f t="shared" si="471"/>
        <v>***</v>
      </c>
      <c r="P3379" s="1">
        <v>40</v>
      </c>
      <c r="Q3379" s="1">
        <f t="shared" si="476"/>
        <v>0.05</v>
      </c>
      <c r="T3379" s="4">
        <v>1567.51</v>
      </c>
      <c r="U3379" s="9">
        <f t="shared" si="472"/>
        <v>1</v>
      </c>
      <c r="V3379" s="4">
        <f t="shared" si="473"/>
        <v>39.187750000000001</v>
      </c>
      <c r="W3379" s="1" t="s">
        <v>14</v>
      </c>
      <c r="X3379" s="1">
        <v>5.08</v>
      </c>
      <c r="Y3379" s="4">
        <f t="shared" si="474"/>
        <v>1572.59</v>
      </c>
      <c r="Z3379" s="1" t="s">
        <v>22</v>
      </c>
      <c r="AA3379" s="1" t="s">
        <v>28</v>
      </c>
      <c r="AB3379" s="1" t="s">
        <v>29</v>
      </c>
      <c r="AC3379" s="1" t="s">
        <v>40</v>
      </c>
      <c r="AD3379" s="1" t="s">
        <v>31</v>
      </c>
      <c r="AE3379" s="2">
        <v>40398</v>
      </c>
    </row>
    <row r="3380" spans="1:31" x14ac:dyDescent="0.25">
      <c r="A3380">
        <f t="shared" si="475"/>
        <v>3379</v>
      </c>
      <c r="B3380" s="1">
        <v>42369</v>
      </c>
      <c r="C3380" s="2">
        <v>40395</v>
      </c>
      <c r="D3380" s="1" t="s">
        <v>32</v>
      </c>
      <c r="E3380" s="1" t="str">
        <f t="shared" si="468"/>
        <v>***</v>
      </c>
      <c r="F3380" s="1" t="str">
        <f t="shared" si="469"/>
        <v>***</v>
      </c>
      <c r="G3380" s="1" t="str">
        <f t="shared" si="470"/>
        <v>***</v>
      </c>
      <c r="J3380" s="1" t="str">
        <f t="shared" si="471"/>
        <v>***</v>
      </c>
      <c r="P3380" s="1">
        <v>44</v>
      </c>
      <c r="Q3380" s="1">
        <f t="shared" si="476"/>
        <v>0.05</v>
      </c>
      <c r="T3380" s="4">
        <v>786.26</v>
      </c>
      <c r="U3380" s="9">
        <f t="shared" si="472"/>
        <v>0</v>
      </c>
      <c r="V3380" s="4">
        <f t="shared" si="473"/>
        <v>17.869545454545456</v>
      </c>
      <c r="W3380" s="1" t="s">
        <v>21</v>
      </c>
      <c r="X3380" s="1">
        <v>1.99</v>
      </c>
      <c r="Y3380" s="4">
        <f t="shared" si="474"/>
        <v>788.25</v>
      </c>
      <c r="Z3380" s="1" t="s">
        <v>22</v>
      </c>
      <c r="AA3380" s="1" t="s">
        <v>37</v>
      </c>
      <c r="AB3380" s="1" t="s">
        <v>24</v>
      </c>
      <c r="AC3380" s="1" t="s">
        <v>38</v>
      </c>
      <c r="AD3380" s="1" t="s">
        <v>41</v>
      </c>
      <c r="AE3380" s="2">
        <v>40396</v>
      </c>
    </row>
    <row r="3381" spans="1:31" x14ac:dyDescent="0.25">
      <c r="A3381">
        <f t="shared" si="475"/>
        <v>3380</v>
      </c>
      <c r="B3381" s="1">
        <v>58789</v>
      </c>
      <c r="C3381" s="2">
        <v>40395</v>
      </c>
      <c r="D3381" s="1" t="s">
        <v>13</v>
      </c>
      <c r="E3381" s="1" t="str">
        <f t="shared" si="468"/>
        <v>*</v>
      </c>
      <c r="F3381" s="1" t="str">
        <f t="shared" si="469"/>
        <v>*</v>
      </c>
      <c r="G3381" s="1" t="str">
        <f t="shared" si="470"/>
        <v>*</v>
      </c>
      <c r="J3381" s="1" t="str">
        <f t="shared" si="471"/>
        <v>*</v>
      </c>
      <c r="P3381" s="1">
        <v>38</v>
      </c>
      <c r="Q3381" s="1">
        <f t="shared" si="476"/>
        <v>0.04</v>
      </c>
      <c r="T3381" s="4">
        <v>377.13</v>
      </c>
      <c r="U3381" s="9">
        <f t="shared" si="472"/>
        <v>0</v>
      </c>
      <c r="V3381" s="4">
        <f t="shared" si="473"/>
        <v>9.9244736842105254</v>
      </c>
      <c r="W3381" s="1" t="s">
        <v>21</v>
      </c>
      <c r="X3381" s="1">
        <v>6.02</v>
      </c>
      <c r="Y3381" s="4">
        <f t="shared" si="474"/>
        <v>383.15</v>
      </c>
      <c r="Z3381" s="1" t="s">
        <v>22</v>
      </c>
      <c r="AA3381" s="1" t="s">
        <v>23</v>
      </c>
      <c r="AB3381" s="1" t="s">
        <v>17</v>
      </c>
      <c r="AC3381" s="1" t="s">
        <v>18</v>
      </c>
      <c r="AD3381" s="1" t="s">
        <v>26</v>
      </c>
      <c r="AE3381" s="2">
        <v>40400</v>
      </c>
    </row>
    <row r="3382" spans="1:31" x14ac:dyDescent="0.25">
      <c r="A3382">
        <f t="shared" si="475"/>
        <v>3381</v>
      </c>
      <c r="B3382" s="1">
        <v>58789</v>
      </c>
      <c r="C3382" s="2">
        <v>40395</v>
      </c>
      <c r="D3382" s="1" t="s">
        <v>13</v>
      </c>
      <c r="E3382" s="1" t="str">
        <f t="shared" si="468"/>
        <v>*</v>
      </c>
      <c r="F3382" s="1" t="str">
        <f t="shared" si="469"/>
        <v>*</v>
      </c>
      <c r="G3382" s="1" t="str">
        <f t="shared" si="470"/>
        <v>*</v>
      </c>
      <c r="J3382" s="1" t="str">
        <f t="shared" si="471"/>
        <v>*</v>
      </c>
      <c r="P3382" s="1">
        <v>26</v>
      </c>
      <c r="Q3382" s="1">
        <f t="shared" si="476"/>
        <v>3.5000000000000003E-2</v>
      </c>
      <c r="T3382" s="4">
        <v>195.51</v>
      </c>
      <c r="U3382" s="9">
        <f t="shared" si="472"/>
        <v>0</v>
      </c>
      <c r="V3382" s="4">
        <f t="shared" si="473"/>
        <v>7.5196153846153839</v>
      </c>
      <c r="W3382" s="1" t="s">
        <v>21</v>
      </c>
      <c r="X3382" s="1">
        <v>7.72</v>
      </c>
      <c r="Y3382" s="4">
        <f t="shared" si="474"/>
        <v>203.23</v>
      </c>
      <c r="Z3382" s="1" t="s">
        <v>22</v>
      </c>
      <c r="AA3382" s="1" t="s">
        <v>23</v>
      </c>
      <c r="AB3382" s="1" t="s">
        <v>29</v>
      </c>
      <c r="AC3382" s="1" t="s">
        <v>43</v>
      </c>
      <c r="AD3382" s="1" t="s">
        <v>19</v>
      </c>
      <c r="AE3382" s="2">
        <v>40399</v>
      </c>
    </row>
    <row r="3383" spans="1:31" x14ac:dyDescent="0.25">
      <c r="A3383">
        <f t="shared" si="475"/>
        <v>3382</v>
      </c>
      <c r="B3383" s="1">
        <v>18210</v>
      </c>
      <c r="C3383" s="2">
        <v>40396</v>
      </c>
      <c r="D3383" s="1" t="s">
        <v>27</v>
      </c>
      <c r="E3383" s="1" t="str">
        <f t="shared" si="468"/>
        <v>*</v>
      </c>
      <c r="F3383" s="1" t="str">
        <f t="shared" si="469"/>
        <v>*</v>
      </c>
      <c r="G3383" s="1" t="str">
        <f t="shared" si="470"/>
        <v>*</v>
      </c>
      <c r="J3383" s="1" t="str">
        <f t="shared" si="471"/>
        <v>*</v>
      </c>
      <c r="P3383" s="1">
        <v>27</v>
      </c>
      <c r="Q3383" s="1">
        <f t="shared" si="476"/>
        <v>3.5000000000000003E-2</v>
      </c>
      <c r="T3383" s="4">
        <v>9293.82</v>
      </c>
      <c r="U3383" s="9">
        <f t="shared" si="472"/>
        <v>1</v>
      </c>
      <c r="V3383" s="4">
        <f t="shared" si="473"/>
        <v>344.21555555555557</v>
      </c>
      <c r="W3383" s="1" t="s">
        <v>21</v>
      </c>
      <c r="X3383" s="1">
        <v>19.989999999999998</v>
      </c>
      <c r="Y3383" s="4">
        <f t="shared" si="474"/>
        <v>9313.81</v>
      </c>
      <c r="Z3383" s="1" t="s">
        <v>50</v>
      </c>
      <c r="AA3383" s="1" t="s">
        <v>23</v>
      </c>
      <c r="AB3383" s="1" t="s">
        <v>29</v>
      </c>
      <c r="AC3383" s="1" t="s">
        <v>63</v>
      </c>
      <c r="AD3383" s="1" t="s">
        <v>19</v>
      </c>
      <c r="AE3383" s="2">
        <v>40397</v>
      </c>
    </row>
    <row r="3384" spans="1:31" x14ac:dyDescent="0.25">
      <c r="A3384">
        <f t="shared" si="475"/>
        <v>3383</v>
      </c>
      <c r="B3384" s="1">
        <v>18598</v>
      </c>
      <c r="C3384" s="2">
        <v>40396</v>
      </c>
      <c r="D3384" s="1" t="s">
        <v>32</v>
      </c>
      <c r="E3384" s="1" t="str">
        <f t="shared" si="468"/>
        <v>***</v>
      </c>
      <c r="F3384" s="1" t="str">
        <f t="shared" si="469"/>
        <v>***</v>
      </c>
      <c r="G3384" s="1" t="str">
        <f t="shared" si="470"/>
        <v>***</v>
      </c>
      <c r="J3384" s="1" t="str">
        <f t="shared" si="471"/>
        <v>***</v>
      </c>
      <c r="P3384" s="1">
        <v>46</v>
      </c>
      <c r="Q3384" s="1">
        <f t="shared" si="476"/>
        <v>0.05</v>
      </c>
      <c r="T3384" s="4">
        <v>4814.12</v>
      </c>
      <c r="U3384" s="9">
        <f t="shared" si="472"/>
        <v>1</v>
      </c>
      <c r="V3384" s="4">
        <f t="shared" si="473"/>
        <v>104.65478260869565</v>
      </c>
      <c r="W3384" s="1" t="s">
        <v>21</v>
      </c>
      <c r="X3384" s="1">
        <v>21.26</v>
      </c>
      <c r="Y3384" s="4">
        <f t="shared" si="474"/>
        <v>4835.38</v>
      </c>
      <c r="Z3384" s="1" t="s">
        <v>15</v>
      </c>
      <c r="AA3384" s="1" t="s">
        <v>37</v>
      </c>
      <c r="AB3384" s="1" t="s">
        <v>17</v>
      </c>
      <c r="AC3384" s="1" t="s">
        <v>18</v>
      </c>
      <c r="AD3384" s="1" t="s">
        <v>48</v>
      </c>
      <c r="AE3384" s="2">
        <v>40398</v>
      </c>
    </row>
    <row r="3385" spans="1:31" x14ac:dyDescent="0.25">
      <c r="A3385">
        <f t="shared" si="475"/>
        <v>3384</v>
      </c>
      <c r="B3385" s="1">
        <v>18598</v>
      </c>
      <c r="C3385" s="2">
        <v>40396</v>
      </c>
      <c r="D3385" s="1" t="s">
        <v>32</v>
      </c>
      <c r="E3385" s="1" t="str">
        <f t="shared" si="468"/>
        <v>***</v>
      </c>
      <c r="F3385" s="1" t="str">
        <f t="shared" si="469"/>
        <v>***</v>
      </c>
      <c r="G3385" s="1" t="str">
        <f t="shared" si="470"/>
        <v>***</v>
      </c>
      <c r="J3385" s="1" t="str">
        <f t="shared" si="471"/>
        <v>***</v>
      </c>
      <c r="P3385" s="1">
        <v>24</v>
      </c>
      <c r="Q3385" s="1">
        <f t="shared" si="476"/>
        <v>3.5000000000000003E-2</v>
      </c>
      <c r="T3385" s="4">
        <v>349.65</v>
      </c>
      <c r="U3385" s="9">
        <f t="shared" si="472"/>
        <v>0</v>
      </c>
      <c r="V3385" s="4">
        <f t="shared" si="473"/>
        <v>14.56875</v>
      </c>
      <c r="W3385" s="1" t="s">
        <v>14</v>
      </c>
      <c r="X3385" s="1">
        <v>6.46</v>
      </c>
      <c r="Y3385" s="4">
        <f t="shared" si="474"/>
        <v>356.10999999999996</v>
      </c>
      <c r="Z3385" s="1" t="s">
        <v>15</v>
      </c>
      <c r="AA3385" s="1" t="s">
        <v>37</v>
      </c>
      <c r="AB3385" s="1" t="s">
        <v>29</v>
      </c>
      <c r="AC3385" s="1" t="s">
        <v>43</v>
      </c>
      <c r="AD3385" s="1" t="s">
        <v>19</v>
      </c>
      <c r="AE3385" s="2">
        <v>40399</v>
      </c>
    </row>
    <row r="3386" spans="1:31" x14ac:dyDescent="0.25">
      <c r="A3386">
        <f t="shared" si="475"/>
        <v>3385</v>
      </c>
      <c r="B3386" s="1">
        <v>18210</v>
      </c>
      <c r="C3386" s="2">
        <v>40396</v>
      </c>
      <c r="D3386" s="1" t="s">
        <v>27</v>
      </c>
      <c r="E3386" s="1" t="str">
        <f t="shared" si="468"/>
        <v>*</v>
      </c>
      <c r="F3386" s="1" t="str">
        <f t="shared" si="469"/>
        <v>*</v>
      </c>
      <c r="G3386" s="1" t="str">
        <f t="shared" si="470"/>
        <v>*</v>
      </c>
      <c r="J3386" s="1" t="str">
        <f t="shared" si="471"/>
        <v>*</v>
      </c>
      <c r="P3386" s="1">
        <v>27</v>
      </c>
      <c r="Q3386" s="1">
        <f t="shared" si="476"/>
        <v>3.5000000000000003E-2</v>
      </c>
      <c r="T3386" s="4">
        <v>80.790000000000006</v>
      </c>
      <c r="U3386" s="9">
        <f t="shared" si="472"/>
        <v>0</v>
      </c>
      <c r="V3386" s="4">
        <f t="shared" si="473"/>
        <v>2.9922222222222223</v>
      </c>
      <c r="W3386" s="1" t="s">
        <v>21</v>
      </c>
      <c r="X3386" s="1">
        <v>0.7</v>
      </c>
      <c r="Y3386" s="4">
        <f t="shared" si="474"/>
        <v>81.490000000000009</v>
      </c>
      <c r="Z3386" s="1" t="s">
        <v>50</v>
      </c>
      <c r="AA3386" s="1" t="s">
        <v>23</v>
      </c>
      <c r="AB3386" s="1" t="s">
        <v>29</v>
      </c>
      <c r="AC3386" s="1" t="s">
        <v>30</v>
      </c>
      <c r="AD3386" s="1" t="s">
        <v>31</v>
      </c>
      <c r="AE3386" s="2">
        <v>40397</v>
      </c>
    </row>
    <row r="3387" spans="1:31" x14ac:dyDescent="0.25">
      <c r="A3387">
        <f t="shared" si="475"/>
        <v>3386</v>
      </c>
      <c r="B3387" s="1">
        <v>8416</v>
      </c>
      <c r="C3387" s="2">
        <v>40396</v>
      </c>
      <c r="D3387" s="1" t="s">
        <v>13</v>
      </c>
      <c r="E3387" s="1" t="str">
        <f t="shared" si="468"/>
        <v>*</v>
      </c>
      <c r="F3387" s="1" t="str">
        <f t="shared" si="469"/>
        <v>*</v>
      </c>
      <c r="G3387" s="1" t="str">
        <f t="shared" si="470"/>
        <v>*</v>
      </c>
      <c r="J3387" s="1" t="str">
        <f t="shared" si="471"/>
        <v>*</v>
      </c>
      <c r="P3387" s="1">
        <v>2</v>
      </c>
      <c r="Q3387" s="1">
        <f t="shared" si="476"/>
        <v>0.01</v>
      </c>
      <c r="T3387" s="4">
        <v>22.07</v>
      </c>
      <c r="U3387" s="9">
        <f t="shared" si="472"/>
        <v>0</v>
      </c>
      <c r="V3387" s="4">
        <f t="shared" si="473"/>
        <v>11.035</v>
      </c>
      <c r="W3387" s="1" t="s">
        <v>21</v>
      </c>
      <c r="X3387" s="1">
        <v>10.39</v>
      </c>
      <c r="Y3387" s="4">
        <f t="shared" si="474"/>
        <v>32.46</v>
      </c>
      <c r="Z3387" s="1" t="s">
        <v>49</v>
      </c>
      <c r="AA3387" s="1" t="s">
        <v>23</v>
      </c>
      <c r="AB3387" s="1" t="s">
        <v>29</v>
      </c>
      <c r="AC3387" s="1" t="s">
        <v>40</v>
      </c>
      <c r="AD3387" s="1" t="s">
        <v>19</v>
      </c>
      <c r="AE3387" s="2">
        <v>40400</v>
      </c>
    </row>
    <row r="3388" spans="1:31" x14ac:dyDescent="0.25">
      <c r="A3388">
        <f t="shared" si="475"/>
        <v>3387</v>
      </c>
      <c r="B3388" s="1">
        <v>12485</v>
      </c>
      <c r="C3388" s="2">
        <v>40397</v>
      </c>
      <c r="D3388" s="1" t="s">
        <v>32</v>
      </c>
      <c r="E3388" s="1" t="str">
        <f t="shared" si="468"/>
        <v>***</v>
      </c>
      <c r="F3388" s="1" t="str">
        <f t="shared" si="469"/>
        <v>***</v>
      </c>
      <c r="G3388" s="1" t="str">
        <f t="shared" si="470"/>
        <v>***</v>
      </c>
      <c r="J3388" s="1" t="str">
        <f t="shared" si="471"/>
        <v>***</v>
      </c>
      <c r="P3388" s="1">
        <v>24</v>
      </c>
      <c r="Q3388" s="1">
        <f t="shared" si="476"/>
        <v>3.5000000000000003E-2</v>
      </c>
      <c r="T3388" s="4">
        <v>5407.31</v>
      </c>
      <c r="U3388" s="9">
        <f t="shared" si="472"/>
        <v>1</v>
      </c>
      <c r="V3388" s="4">
        <f t="shared" si="473"/>
        <v>225.30458333333334</v>
      </c>
      <c r="W3388" s="1" t="s">
        <v>33</v>
      </c>
      <c r="X3388" s="1">
        <v>28.16</v>
      </c>
      <c r="Y3388" s="4">
        <f t="shared" si="474"/>
        <v>5435.47</v>
      </c>
      <c r="Z3388" s="1" t="s">
        <v>39</v>
      </c>
      <c r="AA3388" s="1" t="s">
        <v>37</v>
      </c>
      <c r="AB3388" s="1" t="s">
        <v>17</v>
      </c>
      <c r="AC3388" s="1" t="s">
        <v>34</v>
      </c>
      <c r="AD3388" s="1" t="s">
        <v>35</v>
      </c>
      <c r="AE3388" s="2">
        <v>40398</v>
      </c>
    </row>
    <row r="3389" spans="1:31" x14ac:dyDescent="0.25">
      <c r="A3389">
        <f t="shared" si="475"/>
        <v>3388</v>
      </c>
      <c r="B3389" s="1">
        <v>10081</v>
      </c>
      <c r="C3389" s="2">
        <v>40397</v>
      </c>
      <c r="D3389" s="1" t="s">
        <v>27</v>
      </c>
      <c r="E3389" s="1" t="str">
        <f t="shared" si="468"/>
        <v>*</v>
      </c>
      <c r="F3389" s="1" t="str">
        <f t="shared" si="469"/>
        <v>*</v>
      </c>
      <c r="G3389" s="1" t="str">
        <f t="shared" si="470"/>
        <v>*</v>
      </c>
      <c r="J3389" s="1" t="str">
        <f t="shared" si="471"/>
        <v>*</v>
      </c>
      <c r="P3389" s="1">
        <v>49</v>
      </c>
      <c r="Q3389" s="1">
        <f t="shared" si="476"/>
        <v>0.05</v>
      </c>
      <c r="T3389" s="4">
        <v>1058.43</v>
      </c>
      <c r="U3389" s="9">
        <f t="shared" si="472"/>
        <v>1</v>
      </c>
      <c r="V3389" s="4">
        <f t="shared" si="473"/>
        <v>21.60061224489796</v>
      </c>
      <c r="W3389" s="1" t="s">
        <v>21</v>
      </c>
      <c r="X3389" s="1">
        <v>6.68</v>
      </c>
      <c r="Y3389" s="4">
        <f t="shared" si="474"/>
        <v>1065.1100000000001</v>
      </c>
      <c r="Z3389" s="1" t="s">
        <v>51</v>
      </c>
      <c r="AA3389" s="1" t="s">
        <v>37</v>
      </c>
      <c r="AB3389" s="1" t="s">
        <v>17</v>
      </c>
      <c r="AC3389" s="1" t="s">
        <v>18</v>
      </c>
      <c r="AD3389" s="1" t="s">
        <v>19</v>
      </c>
      <c r="AE3389" s="2">
        <v>40398</v>
      </c>
    </row>
    <row r="3390" spans="1:31" x14ac:dyDescent="0.25">
      <c r="A3390">
        <f t="shared" si="475"/>
        <v>3389</v>
      </c>
      <c r="B3390" s="1">
        <v>49638</v>
      </c>
      <c r="C3390" s="2">
        <v>40397</v>
      </c>
      <c r="D3390" s="1" t="s">
        <v>36</v>
      </c>
      <c r="E3390" s="1" t="str">
        <f t="shared" si="468"/>
        <v>*</v>
      </c>
      <c r="F3390" s="1" t="str">
        <f t="shared" si="469"/>
        <v>*</v>
      </c>
      <c r="G3390" s="1" t="str">
        <f t="shared" si="470"/>
        <v>*</v>
      </c>
      <c r="J3390" s="1" t="str">
        <f t="shared" si="471"/>
        <v>*</v>
      </c>
      <c r="P3390" s="1">
        <v>17</v>
      </c>
      <c r="Q3390" s="1">
        <f t="shared" si="476"/>
        <v>0.02</v>
      </c>
      <c r="T3390" s="4">
        <v>196.07</v>
      </c>
      <c r="U3390" s="9">
        <f t="shared" si="472"/>
        <v>0</v>
      </c>
      <c r="V3390" s="4">
        <f t="shared" si="473"/>
        <v>11.533529411764706</v>
      </c>
      <c r="W3390" s="1" t="s">
        <v>21</v>
      </c>
      <c r="X3390" s="1">
        <v>6.5</v>
      </c>
      <c r="Y3390" s="4">
        <f t="shared" si="474"/>
        <v>202.57</v>
      </c>
      <c r="Z3390" s="1" t="s">
        <v>49</v>
      </c>
      <c r="AA3390" s="1" t="s">
        <v>37</v>
      </c>
      <c r="AB3390" s="1" t="s">
        <v>24</v>
      </c>
      <c r="AC3390" s="1" t="s">
        <v>38</v>
      </c>
      <c r="AD3390" s="1" t="s">
        <v>19</v>
      </c>
      <c r="AE3390" s="2">
        <v>40398</v>
      </c>
    </row>
    <row r="3391" spans="1:31" x14ac:dyDescent="0.25">
      <c r="A3391">
        <f t="shared" si="475"/>
        <v>3390</v>
      </c>
      <c r="B3391" s="1">
        <v>193</v>
      </c>
      <c r="C3391" s="2">
        <v>40397</v>
      </c>
      <c r="D3391" s="1" t="s">
        <v>32</v>
      </c>
      <c r="E3391" s="1" t="str">
        <f t="shared" si="468"/>
        <v>***</v>
      </c>
      <c r="F3391" s="1" t="str">
        <f t="shared" si="469"/>
        <v>***</v>
      </c>
      <c r="G3391" s="1" t="str">
        <f t="shared" si="470"/>
        <v>***</v>
      </c>
      <c r="J3391" s="1" t="str">
        <f t="shared" si="471"/>
        <v>***</v>
      </c>
      <c r="P3391" s="1">
        <v>14</v>
      </c>
      <c r="Q3391" s="1">
        <f t="shared" si="476"/>
        <v>0.02</v>
      </c>
      <c r="T3391" s="4">
        <v>174.89</v>
      </c>
      <c r="U3391" s="9">
        <f t="shared" si="472"/>
        <v>0</v>
      </c>
      <c r="V3391" s="4">
        <f t="shared" si="473"/>
        <v>12.492142857142856</v>
      </c>
      <c r="W3391" s="1" t="s">
        <v>21</v>
      </c>
      <c r="X3391" s="1">
        <v>6.27</v>
      </c>
      <c r="Y3391" s="4">
        <f t="shared" si="474"/>
        <v>181.16</v>
      </c>
      <c r="Z3391" s="1" t="s">
        <v>44</v>
      </c>
      <c r="AA3391" s="1" t="s">
        <v>16</v>
      </c>
      <c r="AB3391" s="1" t="s">
        <v>29</v>
      </c>
      <c r="AC3391" s="1" t="s">
        <v>55</v>
      </c>
      <c r="AD3391" s="1" t="s">
        <v>26</v>
      </c>
      <c r="AE3391" s="2">
        <v>40399</v>
      </c>
    </row>
    <row r="3392" spans="1:31" x14ac:dyDescent="0.25">
      <c r="A3392">
        <f t="shared" si="475"/>
        <v>3391</v>
      </c>
      <c r="B3392" s="1">
        <v>9985</v>
      </c>
      <c r="C3392" s="2">
        <v>40397</v>
      </c>
      <c r="D3392" s="1" t="s">
        <v>13</v>
      </c>
      <c r="E3392" s="1" t="str">
        <f t="shared" si="468"/>
        <v>*</v>
      </c>
      <c r="F3392" s="1" t="str">
        <f t="shared" si="469"/>
        <v>*</v>
      </c>
      <c r="G3392" s="1" t="str">
        <f t="shared" si="470"/>
        <v>*</v>
      </c>
      <c r="J3392" s="1" t="str">
        <f t="shared" si="471"/>
        <v>*</v>
      </c>
      <c r="P3392" s="1">
        <v>12</v>
      </c>
      <c r="Q3392" s="1">
        <f t="shared" si="476"/>
        <v>0.02</v>
      </c>
      <c r="T3392" s="4">
        <v>81.900000000000006</v>
      </c>
      <c r="U3392" s="9">
        <f t="shared" si="472"/>
        <v>0</v>
      </c>
      <c r="V3392" s="4">
        <f t="shared" si="473"/>
        <v>6.8250000000000002</v>
      </c>
      <c r="W3392" s="1" t="s">
        <v>21</v>
      </c>
      <c r="X3392" s="1">
        <v>5.2</v>
      </c>
      <c r="Y3392" s="4">
        <f t="shared" si="474"/>
        <v>87.100000000000009</v>
      </c>
      <c r="Z3392" s="1" t="s">
        <v>46</v>
      </c>
      <c r="AA3392" s="1" t="s">
        <v>16</v>
      </c>
      <c r="AB3392" s="1" t="s">
        <v>29</v>
      </c>
      <c r="AC3392" s="1" t="s">
        <v>40</v>
      </c>
      <c r="AD3392" s="1" t="s">
        <v>19</v>
      </c>
      <c r="AE3392" s="2">
        <v>40397</v>
      </c>
    </row>
    <row r="3393" spans="1:31" x14ac:dyDescent="0.25">
      <c r="A3393">
        <f t="shared" si="475"/>
        <v>3392</v>
      </c>
      <c r="B3393" s="1">
        <v>57669</v>
      </c>
      <c r="C3393" s="2">
        <v>40398</v>
      </c>
      <c r="D3393" s="1" t="s">
        <v>32</v>
      </c>
      <c r="E3393" s="1" t="str">
        <f t="shared" si="468"/>
        <v>***</v>
      </c>
      <c r="F3393" s="1" t="str">
        <f t="shared" si="469"/>
        <v>***</v>
      </c>
      <c r="G3393" s="1" t="str">
        <f t="shared" si="470"/>
        <v>***</v>
      </c>
      <c r="J3393" s="1" t="str">
        <f t="shared" si="471"/>
        <v>***</v>
      </c>
      <c r="P3393" s="1">
        <v>41</v>
      </c>
      <c r="Q3393" s="1">
        <f t="shared" si="476"/>
        <v>0.05</v>
      </c>
      <c r="T3393" s="4">
        <v>1803.12</v>
      </c>
      <c r="U3393" s="9">
        <f t="shared" si="472"/>
        <v>1</v>
      </c>
      <c r="V3393" s="4">
        <f t="shared" si="473"/>
        <v>43.978536585365852</v>
      </c>
      <c r="W3393" s="1" t="s">
        <v>21</v>
      </c>
      <c r="X3393" s="1">
        <v>5.33</v>
      </c>
      <c r="Y3393" s="4">
        <f t="shared" si="474"/>
        <v>1808.4499999999998</v>
      </c>
      <c r="Z3393" s="1" t="s">
        <v>15</v>
      </c>
      <c r="AA3393" s="1" t="s">
        <v>16</v>
      </c>
      <c r="AB3393" s="1" t="s">
        <v>29</v>
      </c>
      <c r="AC3393" s="1" t="s">
        <v>63</v>
      </c>
      <c r="AD3393" s="1" t="s">
        <v>19</v>
      </c>
      <c r="AE3393" s="2">
        <v>40399</v>
      </c>
    </row>
    <row r="3394" spans="1:31" x14ac:dyDescent="0.25">
      <c r="A3394">
        <f t="shared" si="475"/>
        <v>3393</v>
      </c>
      <c r="B3394" s="1">
        <v>50146</v>
      </c>
      <c r="C3394" s="2">
        <v>40399</v>
      </c>
      <c r="D3394" s="1" t="s">
        <v>27</v>
      </c>
      <c r="E3394" s="1" t="str">
        <f t="shared" si="468"/>
        <v>*</v>
      </c>
      <c r="F3394" s="1" t="str">
        <f t="shared" si="469"/>
        <v>*</v>
      </c>
      <c r="G3394" s="1" t="str">
        <f t="shared" si="470"/>
        <v>*</v>
      </c>
      <c r="J3394" s="1" t="str">
        <f t="shared" si="471"/>
        <v>*</v>
      </c>
      <c r="P3394" s="1">
        <v>32</v>
      </c>
      <c r="Q3394" s="1">
        <f t="shared" si="476"/>
        <v>0.04</v>
      </c>
      <c r="T3394" s="4">
        <v>2288.6419999999998</v>
      </c>
      <c r="U3394" s="9">
        <f t="shared" si="472"/>
        <v>1</v>
      </c>
      <c r="V3394" s="4">
        <f t="shared" si="473"/>
        <v>71.520062499999995</v>
      </c>
      <c r="W3394" s="1" t="s">
        <v>21</v>
      </c>
      <c r="X3394" s="1">
        <v>2.79</v>
      </c>
      <c r="Y3394" s="4">
        <f t="shared" si="474"/>
        <v>2291.4319999999998</v>
      </c>
      <c r="Z3394" s="1" t="s">
        <v>46</v>
      </c>
      <c r="AA3394" s="1" t="s">
        <v>16</v>
      </c>
      <c r="AB3394" s="1" t="s">
        <v>24</v>
      </c>
      <c r="AC3394" s="1" t="s">
        <v>25</v>
      </c>
      <c r="AD3394" s="1" t="s">
        <v>19</v>
      </c>
      <c r="AE3394" s="2">
        <v>40399</v>
      </c>
    </row>
    <row r="3395" spans="1:31" x14ac:dyDescent="0.25">
      <c r="A3395">
        <f t="shared" si="475"/>
        <v>3394</v>
      </c>
      <c r="B3395" s="1">
        <v>55558</v>
      </c>
      <c r="C3395" s="2">
        <v>40399</v>
      </c>
      <c r="D3395" s="1" t="s">
        <v>36</v>
      </c>
      <c r="E3395" s="1" t="str">
        <f t="shared" ref="E3395:E3458" si="477">IF(D3395="Critical","***","*")</f>
        <v>*</v>
      </c>
      <c r="F3395" s="1" t="str">
        <f t="shared" ref="F3395:F3458" si="478">IF(D3395="Critical","***",IF(D3395="High","**","*"))</f>
        <v>*</v>
      </c>
      <c r="G3395" s="1" t="str">
        <f t="shared" ref="G3395:G3458" si="479">VLOOKUP(D3395,$H$6:$I$10,2,FALSE)</f>
        <v>*</v>
      </c>
      <c r="J3395" s="1" t="str">
        <f t="shared" ref="J3395:J3458" si="480">HLOOKUP(D3395,$K$5:$O$6,2,FALSE)</f>
        <v>*</v>
      </c>
      <c r="P3395" s="1">
        <v>8</v>
      </c>
      <c r="Q3395" s="1">
        <f t="shared" si="476"/>
        <v>0.01</v>
      </c>
      <c r="T3395" s="4">
        <v>1294.04</v>
      </c>
      <c r="U3395" s="9">
        <f t="shared" ref="U3395:U3458" si="481">IF(T3395&gt;1000,1,0)</f>
        <v>1</v>
      </c>
      <c r="V3395" s="4">
        <f t="shared" ref="V3395:V3458" si="482">T3395/P3395</f>
        <v>161.755</v>
      </c>
      <c r="W3395" s="1" t="s">
        <v>33</v>
      </c>
      <c r="X3395" s="1">
        <v>66.27</v>
      </c>
      <c r="Y3395" s="4">
        <f t="shared" ref="Y3395:Y3458" si="483">X3395+T3395</f>
        <v>1360.31</v>
      </c>
      <c r="Z3395" s="1" t="s">
        <v>46</v>
      </c>
      <c r="AA3395" s="1" t="s">
        <v>16</v>
      </c>
      <c r="AB3395" s="1" t="s">
        <v>17</v>
      </c>
      <c r="AC3395" s="1" t="s">
        <v>62</v>
      </c>
      <c r="AD3395" s="1" t="s">
        <v>59</v>
      </c>
      <c r="AE3395" s="2">
        <v>40399</v>
      </c>
    </row>
    <row r="3396" spans="1:31" x14ac:dyDescent="0.25">
      <c r="A3396">
        <f t="shared" ref="A3396:A3459" si="484">A3395+1</f>
        <v>3395</v>
      </c>
      <c r="B3396" s="1">
        <v>55558</v>
      </c>
      <c r="C3396" s="2">
        <v>40399</v>
      </c>
      <c r="D3396" s="1" t="s">
        <v>36</v>
      </c>
      <c r="E3396" s="1" t="str">
        <f t="shared" si="477"/>
        <v>*</v>
      </c>
      <c r="F3396" s="1" t="str">
        <f t="shared" si="478"/>
        <v>*</v>
      </c>
      <c r="G3396" s="1" t="str">
        <f t="shared" si="479"/>
        <v>*</v>
      </c>
      <c r="J3396" s="1" t="str">
        <f t="shared" si="480"/>
        <v>*</v>
      </c>
      <c r="P3396" s="1">
        <v>23</v>
      </c>
      <c r="Q3396" s="1">
        <f t="shared" ref="Q3396:Q3459" si="485">VLOOKUP(P3396,$R$5:$S$10,2,TRUE)</f>
        <v>3.5000000000000003E-2</v>
      </c>
      <c r="T3396" s="4">
        <v>392.57</v>
      </c>
      <c r="U3396" s="9">
        <f t="shared" si="481"/>
        <v>0</v>
      </c>
      <c r="V3396" s="4">
        <f t="shared" si="482"/>
        <v>17.068260869565218</v>
      </c>
      <c r="W3396" s="1" t="s">
        <v>21</v>
      </c>
      <c r="X3396" s="1">
        <v>8.1300000000000008</v>
      </c>
      <c r="Y3396" s="4">
        <f t="shared" si="483"/>
        <v>400.7</v>
      </c>
      <c r="Z3396" s="1" t="s">
        <v>46</v>
      </c>
      <c r="AA3396" s="1" t="s">
        <v>16</v>
      </c>
      <c r="AB3396" s="1" t="s">
        <v>29</v>
      </c>
      <c r="AC3396" s="1" t="s">
        <v>57</v>
      </c>
      <c r="AD3396" s="1" t="s">
        <v>19</v>
      </c>
      <c r="AE3396" s="2">
        <v>40401</v>
      </c>
    </row>
    <row r="3397" spans="1:31" x14ac:dyDescent="0.25">
      <c r="A3397">
        <f t="shared" si="484"/>
        <v>3396</v>
      </c>
      <c r="B3397" s="1">
        <v>44224</v>
      </c>
      <c r="C3397" s="2">
        <v>40399</v>
      </c>
      <c r="D3397" s="1" t="s">
        <v>20</v>
      </c>
      <c r="E3397" s="1" t="str">
        <f t="shared" si="477"/>
        <v>*</v>
      </c>
      <c r="F3397" s="1" t="str">
        <f t="shared" si="478"/>
        <v>**</v>
      </c>
      <c r="G3397" s="1" t="str">
        <f t="shared" si="479"/>
        <v>**</v>
      </c>
      <c r="J3397" s="1" t="str">
        <f t="shared" si="480"/>
        <v>**</v>
      </c>
      <c r="P3397" s="1">
        <v>32</v>
      </c>
      <c r="Q3397" s="1">
        <f t="shared" si="485"/>
        <v>0.04</v>
      </c>
      <c r="T3397" s="4">
        <v>198.7</v>
      </c>
      <c r="U3397" s="9">
        <f t="shared" si="481"/>
        <v>0</v>
      </c>
      <c r="V3397" s="4">
        <f t="shared" si="482"/>
        <v>6.2093749999999996</v>
      </c>
      <c r="W3397" s="1" t="s">
        <v>21</v>
      </c>
      <c r="X3397" s="1">
        <v>2.74</v>
      </c>
      <c r="Y3397" s="4">
        <f t="shared" si="483"/>
        <v>201.44</v>
      </c>
      <c r="Z3397" s="1" t="s">
        <v>51</v>
      </c>
      <c r="AA3397" s="1" t="s">
        <v>28</v>
      </c>
      <c r="AB3397" s="1" t="s">
        <v>24</v>
      </c>
      <c r="AC3397" s="1" t="s">
        <v>38</v>
      </c>
      <c r="AD3397" s="1" t="s">
        <v>41</v>
      </c>
      <c r="AE3397" s="2">
        <v>40400</v>
      </c>
    </row>
    <row r="3398" spans="1:31" x14ac:dyDescent="0.25">
      <c r="A3398">
        <f t="shared" si="484"/>
        <v>3397</v>
      </c>
      <c r="B3398" s="1">
        <v>4932</v>
      </c>
      <c r="C3398" s="2">
        <v>40399</v>
      </c>
      <c r="D3398" s="1" t="s">
        <v>32</v>
      </c>
      <c r="E3398" s="1" t="str">
        <f t="shared" si="477"/>
        <v>***</v>
      </c>
      <c r="F3398" s="1" t="str">
        <f t="shared" si="478"/>
        <v>***</v>
      </c>
      <c r="G3398" s="1" t="str">
        <f t="shared" si="479"/>
        <v>***</v>
      </c>
      <c r="J3398" s="1" t="str">
        <f t="shared" si="480"/>
        <v>***</v>
      </c>
      <c r="P3398" s="1">
        <v>11</v>
      </c>
      <c r="Q3398" s="1">
        <f t="shared" si="485"/>
        <v>0.02</v>
      </c>
      <c r="T3398" s="4">
        <v>109.37</v>
      </c>
      <c r="U3398" s="9">
        <f t="shared" si="481"/>
        <v>0</v>
      </c>
      <c r="V3398" s="4">
        <f t="shared" si="482"/>
        <v>9.9427272727272733</v>
      </c>
      <c r="W3398" s="1" t="s">
        <v>21</v>
      </c>
      <c r="X3398" s="1">
        <v>1.79</v>
      </c>
      <c r="Y3398" s="4">
        <f t="shared" si="483"/>
        <v>111.16000000000001</v>
      </c>
      <c r="Z3398" s="1" t="s">
        <v>22</v>
      </c>
      <c r="AA3398" s="1" t="s">
        <v>28</v>
      </c>
      <c r="AB3398" s="1" t="s">
        <v>29</v>
      </c>
      <c r="AC3398" s="1" t="s">
        <v>40</v>
      </c>
      <c r="AD3398" s="1" t="s">
        <v>31</v>
      </c>
      <c r="AE3398" s="2">
        <v>40401</v>
      </c>
    </row>
    <row r="3399" spans="1:31" x14ac:dyDescent="0.25">
      <c r="A3399">
        <f t="shared" si="484"/>
        <v>3398</v>
      </c>
      <c r="B3399" s="1">
        <v>45570</v>
      </c>
      <c r="C3399" s="2">
        <v>40399</v>
      </c>
      <c r="D3399" s="1" t="s">
        <v>32</v>
      </c>
      <c r="E3399" s="1" t="str">
        <f t="shared" si="477"/>
        <v>***</v>
      </c>
      <c r="F3399" s="1" t="str">
        <f t="shared" si="478"/>
        <v>***</v>
      </c>
      <c r="G3399" s="1" t="str">
        <f t="shared" si="479"/>
        <v>***</v>
      </c>
      <c r="J3399" s="1" t="str">
        <f t="shared" si="480"/>
        <v>***</v>
      </c>
      <c r="P3399" s="1">
        <v>19</v>
      </c>
      <c r="Q3399" s="1">
        <f t="shared" si="485"/>
        <v>0.02</v>
      </c>
      <c r="T3399" s="4">
        <v>77.569999999999993</v>
      </c>
      <c r="U3399" s="9">
        <f t="shared" si="481"/>
        <v>0</v>
      </c>
      <c r="V3399" s="4">
        <f t="shared" si="482"/>
        <v>4.0826315789473684</v>
      </c>
      <c r="W3399" s="1" t="s">
        <v>21</v>
      </c>
      <c r="X3399" s="1">
        <v>5.47</v>
      </c>
      <c r="Y3399" s="4">
        <f t="shared" si="483"/>
        <v>83.039999999999992</v>
      </c>
      <c r="Z3399" s="1" t="s">
        <v>51</v>
      </c>
      <c r="AA3399" s="1" t="s">
        <v>28</v>
      </c>
      <c r="AB3399" s="1" t="s">
        <v>29</v>
      </c>
      <c r="AC3399" s="1" t="s">
        <v>43</v>
      </c>
      <c r="AD3399" s="1" t="s">
        <v>19</v>
      </c>
      <c r="AE3399" s="2">
        <v>40400</v>
      </c>
    </row>
    <row r="3400" spans="1:31" x14ac:dyDescent="0.25">
      <c r="A3400">
        <f t="shared" si="484"/>
        <v>3399</v>
      </c>
      <c r="B3400" s="1">
        <v>34916</v>
      </c>
      <c r="C3400" s="2">
        <v>40399</v>
      </c>
      <c r="D3400" s="1" t="s">
        <v>20</v>
      </c>
      <c r="E3400" s="1" t="str">
        <f t="shared" si="477"/>
        <v>*</v>
      </c>
      <c r="F3400" s="1" t="str">
        <f t="shared" si="478"/>
        <v>**</v>
      </c>
      <c r="G3400" s="1" t="str">
        <f t="shared" si="479"/>
        <v>**</v>
      </c>
      <c r="J3400" s="1" t="str">
        <f t="shared" si="480"/>
        <v>**</v>
      </c>
      <c r="P3400" s="1">
        <v>3</v>
      </c>
      <c r="Q3400" s="1">
        <f t="shared" si="485"/>
        <v>0.01</v>
      </c>
      <c r="T3400" s="4">
        <v>24.36</v>
      </c>
      <c r="U3400" s="9">
        <f t="shared" si="481"/>
        <v>0</v>
      </c>
      <c r="V3400" s="4">
        <f t="shared" si="482"/>
        <v>8.1199999999999992</v>
      </c>
      <c r="W3400" s="1" t="s">
        <v>14</v>
      </c>
      <c r="X3400" s="1">
        <v>5.72</v>
      </c>
      <c r="Y3400" s="4">
        <f t="shared" si="483"/>
        <v>30.08</v>
      </c>
      <c r="Z3400" s="1" t="s">
        <v>44</v>
      </c>
      <c r="AA3400" s="1" t="s">
        <v>16</v>
      </c>
      <c r="AB3400" s="1" t="s">
        <v>17</v>
      </c>
      <c r="AC3400" s="1" t="s">
        <v>18</v>
      </c>
      <c r="AD3400" s="1" t="s">
        <v>41</v>
      </c>
      <c r="AE3400" s="2">
        <v>40401</v>
      </c>
    </row>
    <row r="3401" spans="1:31" x14ac:dyDescent="0.25">
      <c r="A3401">
        <f t="shared" si="484"/>
        <v>3400</v>
      </c>
      <c r="B3401" s="1">
        <v>19104</v>
      </c>
      <c r="C3401" s="2">
        <v>40400</v>
      </c>
      <c r="D3401" s="1" t="s">
        <v>20</v>
      </c>
      <c r="E3401" s="1" t="str">
        <f t="shared" si="477"/>
        <v>*</v>
      </c>
      <c r="F3401" s="1" t="str">
        <f t="shared" si="478"/>
        <v>**</v>
      </c>
      <c r="G3401" s="1" t="str">
        <f t="shared" si="479"/>
        <v>**</v>
      </c>
      <c r="J3401" s="1" t="str">
        <f t="shared" si="480"/>
        <v>**</v>
      </c>
      <c r="P3401" s="1">
        <v>48</v>
      </c>
      <c r="Q3401" s="1">
        <f t="shared" si="485"/>
        <v>0.05</v>
      </c>
      <c r="T3401" s="4">
        <v>5085.9070000000002</v>
      </c>
      <c r="U3401" s="9">
        <f t="shared" si="481"/>
        <v>1</v>
      </c>
      <c r="V3401" s="4">
        <f t="shared" si="482"/>
        <v>105.95639583333333</v>
      </c>
      <c r="W3401" s="1" t="s">
        <v>21</v>
      </c>
      <c r="X3401" s="1">
        <v>8.08</v>
      </c>
      <c r="Y3401" s="4">
        <f t="shared" si="483"/>
        <v>5093.9870000000001</v>
      </c>
      <c r="Z3401" s="1" t="s">
        <v>42</v>
      </c>
      <c r="AA3401" s="1" t="s">
        <v>23</v>
      </c>
      <c r="AB3401" s="1" t="s">
        <v>24</v>
      </c>
      <c r="AC3401" s="1" t="s">
        <v>25</v>
      </c>
      <c r="AD3401" s="1" t="s">
        <v>19</v>
      </c>
      <c r="AE3401" s="2">
        <v>40402</v>
      </c>
    </row>
    <row r="3402" spans="1:31" x14ac:dyDescent="0.25">
      <c r="A3402">
        <f t="shared" si="484"/>
        <v>3401</v>
      </c>
      <c r="B3402" s="1">
        <v>10435</v>
      </c>
      <c r="C3402" s="2">
        <v>40400</v>
      </c>
      <c r="D3402" s="1" t="s">
        <v>36</v>
      </c>
      <c r="E3402" s="1" t="str">
        <f t="shared" si="477"/>
        <v>*</v>
      </c>
      <c r="F3402" s="1" t="str">
        <f t="shared" si="478"/>
        <v>*</v>
      </c>
      <c r="G3402" s="1" t="str">
        <f t="shared" si="479"/>
        <v>*</v>
      </c>
      <c r="J3402" s="1" t="str">
        <f t="shared" si="480"/>
        <v>*</v>
      </c>
      <c r="P3402" s="1">
        <v>38</v>
      </c>
      <c r="Q3402" s="1">
        <f t="shared" si="485"/>
        <v>0.04</v>
      </c>
      <c r="T3402" s="4">
        <v>871.25</v>
      </c>
      <c r="U3402" s="9">
        <f t="shared" si="481"/>
        <v>0</v>
      </c>
      <c r="V3402" s="4">
        <f t="shared" si="482"/>
        <v>22.92763157894737</v>
      </c>
      <c r="W3402" s="1" t="s">
        <v>21</v>
      </c>
      <c r="X3402" s="1">
        <v>8.99</v>
      </c>
      <c r="Y3402" s="4">
        <f t="shared" si="483"/>
        <v>880.24</v>
      </c>
      <c r="Z3402" s="1" t="s">
        <v>50</v>
      </c>
      <c r="AA3402" s="1" t="s">
        <v>28</v>
      </c>
      <c r="AB3402" s="1" t="s">
        <v>29</v>
      </c>
      <c r="AC3402" s="1" t="s">
        <v>30</v>
      </c>
      <c r="AD3402" s="1" t="s">
        <v>41</v>
      </c>
      <c r="AE3402" s="2">
        <v>40402</v>
      </c>
    </row>
    <row r="3403" spans="1:31" x14ac:dyDescent="0.25">
      <c r="A3403">
        <f t="shared" si="484"/>
        <v>3402</v>
      </c>
      <c r="B3403" s="1">
        <v>10435</v>
      </c>
      <c r="C3403" s="2">
        <v>40400</v>
      </c>
      <c r="D3403" s="1" t="s">
        <v>36</v>
      </c>
      <c r="E3403" s="1" t="str">
        <f t="shared" si="477"/>
        <v>*</v>
      </c>
      <c r="F3403" s="1" t="str">
        <f t="shared" si="478"/>
        <v>*</v>
      </c>
      <c r="G3403" s="1" t="str">
        <f t="shared" si="479"/>
        <v>*</v>
      </c>
      <c r="J3403" s="1" t="str">
        <f t="shared" si="480"/>
        <v>*</v>
      </c>
      <c r="P3403" s="1">
        <v>46</v>
      </c>
      <c r="Q3403" s="1">
        <f t="shared" si="485"/>
        <v>0.05</v>
      </c>
      <c r="T3403" s="4">
        <v>537.87</v>
      </c>
      <c r="U3403" s="9">
        <f t="shared" si="481"/>
        <v>0</v>
      </c>
      <c r="V3403" s="4">
        <f t="shared" si="482"/>
        <v>11.692826086956522</v>
      </c>
      <c r="W3403" s="1" t="s">
        <v>21</v>
      </c>
      <c r="X3403" s="1">
        <v>7.95</v>
      </c>
      <c r="Y3403" s="4">
        <f t="shared" si="483"/>
        <v>545.82000000000005</v>
      </c>
      <c r="Z3403" s="1" t="s">
        <v>50</v>
      </c>
      <c r="AA3403" s="1" t="s">
        <v>28</v>
      </c>
      <c r="AB3403" s="1" t="s">
        <v>29</v>
      </c>
      <c r="AC3403" s="1" t="s">
        <v>30</v>
      </c>
      <c r="AD3403" s="1" t="s">
        <v>41</v>
      </c>
      <c r="AE3403" s="2">
        <v>40401</v>
      </c>
    </row>
    <row r="3404" spans="1:31" x14ac:dyDescent="0.25">
      <c r="A3404">
        <f t="shared" si="484"/>
        <v>3403</v>
      </c>
      <c r="B3404" s="1">
        <v>31650</v>
      </c>
      <c r="C3404" s="2">
        <v>40401</v>
      </c>
      <c r="D3404" s="1" t="s">
        <v>27</v>
      </c>
      <c r="E3404" s="1" t="str">
        <f t="shared" si="477"/>
        <v>*</v>
      </c>
      <c r="F3404" s="1" t="str">
        <f t="shared" si="478"/>
        <v>*</v>
      </c>
      <c r="G3404" s="1" t="str">
        <f t="shared" si="479"/>
        <v>*</v>
      </c>
      <c r="J3404" s="1" t="str">
        <f t="shared" si="480"/>
        <v>*</v>
      </c>
      <c r="P3404" s="1">
        <v>19</v>
      </c>
      <c r="Q3404" s="1">
        <f t="shared" si="485"/>
        <v>0.02</v>
      </c>
      <c r="T3404" s="4">
        <v>1504.97</v>
      </c>
      <c r="U3404" s="9">
        <f t="shared" si="481"/>
        <v>1</v>
      </c>
      <c r="V3404" s="4">
        <f t="shared" si="482"/>
        <v>79.20894736842105</v>
      </c>
      <c r="W3404" s="1" t="s">
        <v>21</v>
      </c>
      <c r="X3404" s="1">
        <v>4</v>
      </c>
      <c r="Y3404" s="4">
        <f t="shared" si="483"/>
        <v>1508.97</v>
      </c>
      <c r="Z3404" s="1" t="s">
        <v>44</v>
      </c>
      <c r="AA3404" s="1" t="s">
        <v>16</v>
      </c>
      <c r="AB3404" s="1" t="s">
        <v>24</v>
      </c>
      <c r="AC3404" s="1" t="s">
        <v>38</v>
      </c>
      <c r="AD3404" s="1" t="s">
        <v>19</v>
      </c>
      <c r="AE3404" s="2">
        <v>40402</v>
      </c>
    </row>
    <row r="3405" spans="1:31" x14ac:dyDescent="0.25">
      <c r="A3405">
        <f t="shared" si="484"/>
        <v>3404</v>
      </c>
      <c r="B3405" s="1">
        <v>13861</v>
      </c>
      <c r="C3405" s="2">
        <v>40401</v>
      </c>
      <c r="D3405" s="1" t="s">
        <v>20</v>
      </c>
      <c r="E3405" s="1" t="str">
        <f t="shared" si="477"/>
        <v>*</v>
      </c>
      <c r="F3405" s="1" t="str">
        <f t="shared" si="478"/>
        <v>**</v>
      </c>
      <c r="G3405" s="1" t="str">
        <f t="shared" si="479"/>
        <v>**</v>
      </c>
      <c r="J3405" s="1" t="str">
        <f t="shared" si="480"/>
        <v>**</v>
      </c>
      <c r="P3405" s="1">
        <v>7</v>
      </c>
      <c r="Q3405" s="1">
        <f t="shared" si="485"/>
        <v>0.01</v>
      </c>
      <c r="T3405" s="4">
        <v>37.299999999999997</v>
      </c>
      <c r="U3405" s="9">
        <f t="shared" si="481"/>
        <v>0</v>
      </c>
      <c r="V3405" s="4">
        <f t="shared" si="482"/>
        <v>5.3285714285714283</v>
      </c>
      <c r="W3405" s="1" t="s">
        <v>21</v>
      </c>
      <c r="X3405" s="1">
        <v>0.71</v>
      </c>
      <c r="Y3405" s="4">
        <f t="shared" si="483"/>
        <v>38.01</v>
      </c>
      <c r="Z3405" s="1" t="s">
        <v>22</v>
      </c>
      <c r="AA3405" s="1" t="s">
        <v>28</v>
      </c>
      <c r="AB3405" s="1" t="s">
        <v>29</v>
      </c>
      <c r="AC3405" s="1" t="s">
        <v>30</v>
      </c>
      <c r="AD3405" s="1" t="s">
        <v>31</v>
      </c>
      <c r="AE3405" s="2">
        <v>40401</v>
      </c>
    </row>
    <row r="3406" spans="1:31" x14ac:dyDescent="0.25">
      <c r="A3406">
        <f t="shared" si="484"/>
        <v>3405</v>
      </c>
      <c r="B3406" s="1">
        <v>59074</v>
      </c>
      <c r="C3406" s="2">
        <v>40402</v>
      </c>
      <c r="D3406" s="1" t="s">
        <v>13</v>
      </c>
      <c r="E3406" s="1" t="str">
        <f t="shared" si="477"/>
        <v>*</v>
      </c>
      <c r="F3406" s="1" t="str">
        <f t="shared" si="478"/>
        <v>*</v>
      </c>
      <c r="G3406" s="1" t="str">
        <f t="shared" si="479"/>
        <v>*</v>
      </c>
      <c r="J3406" s="1" t="str">
        <f t="shared" si="480"/>
        <v>*</v>
      </c>
      <c r="P3406" s="1">
        <v>37</v>
      </c>
      <c r="Q3406" s="1">
        <f t="shared" si="485"/>
        <v>0.04</v>
      </c>
      <c r="T3406" s="4">
        <v>589.63</v>
      </c>
      <c r="U3406" s="9">
        <f t="shared" si="481"/>
        <v>0</v>
      </c>
      <c r="V3406" s="4">
        <f t="shared" si="482"/>
        <v>15.935945945945946</v>
      </c>
      <c r="W3406" s="1" t="s">
        <v>21</v>
      </c>
      <c r="X3406" s="1">
        <v>8.99</v>
      </c>
      <c r="Y3406" s="4">
        <f t="shared" si="483"/>
        <v>598.62</v>
      </c>
      <c r="Z3406" s="1" t="s">
        <v>15</v>
      </c>
      <c r="AA3406" s="1" t="s">
        <v>28</v>
      </c>
      <c r="AB3406" s="1" t="s">
        <v>17</v>
      </c>
      <c r="AC3406" s="1" t="s">
        <v>18</v>
      </c>
      <c r="AD3406" s="1" t="s">
        <v>41</v>
      </c>
      <c r="AE3406" s="2">
        <v>40404</v>
      </c>
    </row>
    <row r="3407" spans="1:31" x14ac:dyDescent="0.25">
      <c r="A3407">
        <f t="shared" si="484"/>
        <v>3406</v>
      </c>
      <c r="B3407" s="1">
        <v>22117</v>
      </c>
      <c r="C3407" s="2">
        <v>40402</v>
      </c>
      <c r="D3407" s="1" t="s">
        <v>32</v>
      </c>
      <c r="E3407" s="1" t="str">
        <f t="shared" si="477"/>
        <v>***</v>
      </c>
      <c r="F3407" s="1" t="str">
        <f t="shared" si="478"/>
        <v>***</v>
      </c>
      <c r="G3407" s="1" t="str">
        <f t="shared" si="479"/>
        <v>***</v>
      </c>
      <c r="J3407" s="1" t="str">
        <f t="shared" si="480"/>
        <v>***</v>
      </c>
      <c r="P3407" s="1">
        <v>16</v>
      </c>
      <c r="Q3407" s="1">
        <f t="shared" si="485"/>
        <v>0.02</v>
      </c>
      <c r="T3407" s="4">
        <v>581.52</v>
      </c>
      <c r="U3407" s="9">
        <f t="shared" si="481"/>
        <v>0</v>
      </c>
      <c r="V3407" s="4">
        <f t="shared" si="482"/>
        <v>36.344999999999999</v>
      </c>
      <c r="W3407" s="1" t="s">
        <v>14</v>
      </c>
      <c r="X3407" s="1">
        <v>7.5</v>
      </c>
      <c r="Y3407" s="4">
        <f t="shared" si="483"/>
        <v>589.02</v>
      </c>
      <c r="Z3407" s="1" t="s">
        <v>49</v>
      </c>
      <c r="AA3407" s="1" t="s">
        <v>37</v>
      </c>
      <c r="AB3407" s="1" t="s">
        <v>29</v>
      </c>
      <c r="AC3407" s="1" t="s">
        <v>40</v>
      </c>
      <c r="AD3407" s="1" t="s">
        <v>19</v>
      </c>
      <c r="AE3407" s="2">
        <v>40403</v>
      </c>
    </row>
    <row r="3408" spans="1:31" x14ac:dyDescent="0.25">
      <c r="A3408">
        <f t="shared" si="484"/>
        <v>3407</v>
      </c>
      <c r="B3408" s="1">
        <v>42563</v>
      </c>
      <c r="C3408" s="2">
        <v>40402</v>
      </c>
      <c r="D3408" s="1" t="s">
        <v>36</v>
      </c>
      <c r="E3408" s="1" t="str">
        <f t="shared" si="477"/>
        <v>*</v>
      </c>
      <c r="F3408" s="1" t="str">
        <f t="shared" si="478"/>
        <v>*</v>
      </c>
      <c r="G3408" s="1" t="str">
        <f t="shared" si="479"/>
        <v>*</v>
      </c>
      <c r="J3408" s="1" t="str">
        <f t="shared" si="480"/>
        <v>*</v>
      </c>
      <c r="P3408" s="1">
        <v>7</v>
      </c>
      <c r="Q3408" s="1">
        <f t="shared" si="485"/>
        <v>0.01</v>
      </c>
      <c r="T3408" s="4">
        <v>44.25</v>
      </c>
      <c r="U3408" s="9">
        <f t="shared" si="481"/>
        <v>0</v>
      </c>
      <c r="V3408" s="4">
        <f t="shared" si="482"/>
        <v>6.3214285714285712</v>
      </c>
      <c r="W3408" s="1" t="s">
        <v>14</v>
      </c>
      <c r="X3408" s="1">
        <v>5.41</v>
      </c>
      <c r="Y3408" s="4">
        <f t="shared" si="483"/>
        <v>49.66</v>
      </c>
      <c r="Z3408" s="1" t="s">
        <v>15</v>
      </c>
      <c r="AA3408" s="1" t="s">
        <v>28</v>
      </c>
      <c r="AB3408" s="1" t="s">
        <v>29</v>
      </c>
      <c r="AC3408" s="1" t="s">
        <v>43</v>
      </c>
      <c r="AD3408" s="1" t="s">
        <v>19</v>
      </c>
      <c r="AE3408" s="2">
        <v>40402</v>
      </c>
    </row>
    <row r="3409" spans="1:31" x14ac:dyDescent="0.25">
      <c r="A3409">
        <f t="shared" si="484"/>
        <v>3408</v>
      </c>
      <c r="B3409" s="1">
        <v>22117</v>
      </c>
      <c r="C3409" s="2">
        <v>40402</v>
      </c>
      <c r="D3409" s="1" t="s">
        <v>32</v>
      </c>
      <c r="E3409" s="1" t="str">
        <f t="shared" si="477"/>
        <v>***</v>
      </c>
      <c r="F3409" s="1" t="str">
        <f t="shared" si="478"/>
        <v>***</v>
      </c>
      <c r="G3409" s="1" t="str">
        <f t="shared" si="479"/>
        <v>***</v>
      </c>
      <c r="J3409" s="1" t="str">
        <f t="shared" si="480"/>
        <v>***</v>
      </c>
      <c r="P3409" s="1">
        <v>5</v>
      </c>
      <c r="Q3409" s="1">
        <f t="shared" si="485"/>
        <v>0.01</v>
      </c>
      <c r="T3409" s="4">
        <v>19.170000000000002</v>
      </c>
      <c r="U3409" s="9">
        <f t="shared" si="481"/>
        <v>0</v>
      </c>
      <c r="V3409" s="4">
        <f t="shared" si="482"/>
        <v>3.8340000000000005</v>
      </c>
      <c r="W3409" s="1" t="s">
        <v>21</v>
      </c>
      <c r="X3409" s="1">
        <v>3.97</v>
      </c>
      <c r="Y3409" s="4">
        <f t="shared" si="483"/>
        <v>23.14</v>
      </c>
      <c r="Z3409" s="1" t="s">
        <v>49</v>
      </c>
      <c r="AA3409" s="1" t="s">
        <v>37</v>
      </c>
      <c r="AB3409" s="1" t="s">
        <v>29</v>
      </c>
      <c r="AC3409" s="1" t="s">
        <v>30</v>
      </c>
      <c r="AD3409" s="1" t="s">
        <v>31</v>
      </c>
      <c r="AE3409" s="2">
        <v>40405</v>
      </c>
    </row>
    <row r="3410" spans="1:31" x14ac:dyDescent="0.25">
      <c r="A3410">
        <f t="shared" si="484"/>
        <v>3409</v>
      </c>
      <c r="B3410" s="1">
        <v>19687</v>
      </c>
      <c r="C3410" s="2">
        <v>40403</v>
      </c>
      <c r="D3410" s="1" t="s">
        <v>36</v>
      </c>
      <c r="E3410" s="1" t="str">
        <f t="shared" si="477"/>
        <v>*</v>
      </c>
      <c r="F3410" s="1" t="str">
        <f t="shared" si="478"/>
        <v>*</v>
      </c>
      <c r="G3410" s="1" t="str">
        <f t="shared" si="479"/>
        <v>*</v>
      </c>
      <c r="J3410" s="1" t="str">
        <f t="shared" si="480"/>
        <v>*</v>
      </c>
      <c r="P3410" s="1">
        <v>23</v>
      </c>
      <c r="Q3410" s="1">
        <f t="shared" si="485"/>
        <v>3.5000000000000003E-2</v>
      </c>
      <c r="T3410" s="4">
        <v>829.61699999999996</v>
      </c>
      <c r="U3410" s="9">
        <f t="shared" si="481"/>
        <v>0</v>
      </c>
      <c r="V3410" s="4">
        <f t="shared" si="482"/>
        <v>36.070304347826088</v>
      </c>
      <c r="W3410" s="1" t="s">
        <v>21</v>
      </c>
      <c r="X3410" s="1">
        <v>4.99</v>
      </c>
      <c r="Y3410" s="4">
        <f t="shared" si="483"/>
        <v>834.60699999999997</v>
      </c>
      <c r="Z3410" s="1" t="s">
        <v>22</v>
      </c>
      <c r="AA3410" s="1" t="s">
        <v>16</v>
      </c>
      <c r="AB3410" s="1" t="s">
        <v>24</v>
      </c>
      <c r="AC3410" s="1" t="s">
        <v>25</v>
      </c>
      <c r="AD3410" s="1" t="s">
        <v>19</v>
      </c>
      <c r="AE3410" s="2">
        <v>40405</v>
      </c>
    </row>
    <row r="3411" spans="1:31" x14ac:dyDescent="0.25">
      <c r="A3411">
        <f t="shared" si="484"/>
        <v>3410</v>
      </c>
      <c r="B3411" s="1">
        <v>35878</v>
      </c>
      <c r="C3411" s="2">
        <v>40403</v>
      </c>
      <c r="D3411" s="1" t="s">
        <v>36</v>
      </c>
      <c r="E3411" s="1" t="str">
        <f t="shared" si="477"/>
        <v>*</v>
      </c>
      <c r="F3411" s="1" t="str">
        <f t="shared" si="478"/>
        <v>*</v>
      </c>
      <c r="G3411" s="1" t="str">
        <f t="shared" si="479"/>
        <v>*</v>
      </c>
      <c r="J3411" s="1" t="str">
        <f t="shared" si="480"/>
        <v>*</v>
      </c>
      <c r="P3411" s="1">
        <v>11</v>
      </c>
      <c r="Q3411" s="1">
        <f t="shared" si="485"/>
        <v>0.02</v>
      </c>
      <c r="T3411" s="4">
        <v>485.46</v>
      </c>
      <c r="U3411" s="9">
        <f t="shared" si="481"/>
        <v>0</v>
      </c>
      <c r="V3411" s="4">
        <f t="shared" si="482"/>
        <v>44.132727272727273</v>
      </c>
      <c r="W3411" s="1" t="s">
        <v>21</v>
      </c>
      <c r="X3411" s="1">
        <v>17.48</v>
      </c>
      <c r="Y3411" s="4">
        <f t="shared" si="483"/>
        <v>502.94</v>
      </c>
      <c r="Z3411" s="1" t="s">
        <v>22</v>
      </c>
      <c r="AA3411" s="1" t="s">
        <v>28</v>
      </c>
      <c r="AB3411" s="1" t="s">
        <v>29</v>
      </c>
      <c r="AC3411" s="1" t="s">
        <v>40</v>
      </c>
      <c r="AD3411" s="1" t="s">
        <v>19</v>
      </c>
      <c r="AE3411" s="2">
        <v>40404</v>
      </c>
    </row>
    <row r="3412" spans="1:31" x14ac:dyDescent="0.25">
      <c r="A3412">
        <f t="shared" si="484"/>
        <v>3411</v>
      </c>
      <c r="B3412" s="1">
        <v>33537</v>
      </c>
      <c r="C3412" s="2">
        <v>40403</v>
      </c>
      <c r="D3412" s="1" t="s">
        <v>36</v>
      </c>
      <c r="E3412" s="1" t="str">
        <f t="shared" si="477"/>
        <v>*</v>
      </c>
      <c r="F3412" s="1" t="str">
        <f t="shared" si="478"/>
        <v>*</v>
      </c>
      <c r="G3412" s="1" t="str">
        <f t="shared" si="479"/>
        <v>*</v>
      </c>
      <c r="J3412" s="1" t="str">
        <f t="shared" si="480"/>
        <v>*</v>
      </c>
      <c r="P3412" s="1">
        <v>9</v>
      </c>
      <c r="Q3412" s="1">
        <f t="shared" si="485"/>
        <v>0.01</v>
      </c>
      <c r="T3412" s="4">
        <v>163.31049999999999</v>
      </c>
      <c r="U3412" s="9">
        <f t="shared" si="481"/>
        <v>0</v>
      </c>
      <c r="V3412" s="4">
        <f t="shared" si="482"/>
        <v>18.145611111111108</v>
      </c>
      <c r="W3412" s="1" t="s">
        <v>21</v>
      </c>
      <c r="X3412" s="1">
        <v>3.3</v>
      </c>
      <c r="Y3412" s="4">
        <f t="shared" si="483"/>
        <v>166.6105</v>
      </c>
      <c r="Z3412" s="1" t="s">
        <v>51</v>
      </c>
      <c r="AA3412" s="1" t="s">
        <v>28</v>
      </c>
      <c r="AB3412" s="1" t="s">
        <v>24</v>
      </c>
      <c r="AC3412" s="1" t="s">
        <v>25</v>
      </c>
      <c r="AD3412" s="1" t="s">
        <v>41</v>
      </c>
      <c r="AE3412" s="2">
        <v>40404</v>
      </c>
    </row>
    <row r="3413" spans="1:31" x14ac:dyDescent="0.25">
      <c r="A3413">
        <f t="shared" si="484"/>
        <v>3412</v>
      </c>
      <c r="B3413" s="1">
        <v>35878</v>
      </c>
      <c r="C3413" s="2">
        <v>40403</v>
      </c>
      <c r="D3413" s="1" t="s">
        <v>36</v>
      </c>
      <c r="E3413" s="1" t="str">
        <f t="shared" si="477"/>
        <v>*</v>
      </c>
      <c r="F3413" s="1" t="str">
        <f t="shared" si="478"/>
        <v>*</v>
      </c>
      <c r="G3413" s="1" t="str">
        <f t="shared" si="479"/>
        <v>*</v>
      </c>
      <c r="J3413" s="1" t="str">
        <f t="shared" si="480"/>
        <v>*</v>
      </c>
      <c r="P3413" s="1">
        <v>45</v>
      </c>
      <c r="Q3413" s="1">
        <f t="shared" si="485"/>
        <v>0.05</v>
      </c>
      <c r="T3413" s="4">
        <v>161.66999999999999</v>
      </c>
      <c r="U3413" s="9">
        <f t="shared" si="481"/>
        <v>0</v>
      </c>
      <c r="V3413" s="4">
        <f t="shared" si="482"/>
        <v>3.5926666666666662</v>
      </c>
      <c r="W3413" s="1" t="s">
        <v>21</v>
      </c>
      <c r="X3413" s="1">
        <v>2.2000000000000002</v>
      </c>
      <c r="Y3413" s="4">
        <f t="shared" si="483"/>
        <v>163.86999999999998</v>
      </c>
      <c r="Z3413" s="1" t="s">
        <v>22</v>
      </c>
      <c r="AA3413" s="1" t="s">
        <v>28</v>
      </c>
      <c r="AB3413" s="1" t="s">
        <v>29</v>
      </c>
      <c r="AC3413" s="1" t="s">
        <v>40</v>
      </c>
      <c r="AD3413" s="1" t="s">
        <v>31</v>
      </c>
      <c r="AE3413" s="2">
        <v>40405</v>
      </c>
    </row>
    <row r="3414" spans="1:31" x14ac:dyDescent="0.25">
      <c r="A3414">
        <f t="shared" si="484"/>
        <v>3413</v>
      </c>
      <c r="B3414" s="1">
        <v>19687</v>
      </c>
      <c r="C3414" s="2">
        <v>40403</v>
      </c>
      <c r="D3414" s="1" t="s">
        <v>36</v>
      </c>
      <c r="E3414" s="1" t="str">
        <f t="shared" si="477"/>
        <v>*</v>
      </c>
      <c r="F3414" s="1" t="str">
        <f t="shared" si="478"/>
        <v>*</v>
      </c>
      <c r="G3414" s="1" t="str">
        <f t="shared" si="479"/>
        <v>*</v>
      </c>
      <c r="J3414" s="1" t="str">
        <f t="shared" si="480"/>
        <v>*</v>
      </c>
      <c r="P3414" s="1">
        <v>33</v>
      </c>
      <c r="Q3414" s="1">
        <f t="shared" si="485"/>
        <v>0.04</v>
      </c>
      <c r="T3414" s="4">
        <v>47.99</v>
      </c>
      <c r="U3414" s="9">
        <f t="shared" si="481"/>
        <v>0</v>
      </c>
      <c r="V3414" s="4">
        <f t="shared" si="482"/>
        <v>1.4542424242424243</v>
      </c>
      <c r="W3414" s="1" t="s">
        <v>21</v>
      </c>
      <c r="X3414" s="1">
        <v>0.7</v>
      </c>
      <c r="Y3414" s="4">
        <f t="shared" si="483"/>
        <v>48.690000000000005</v>
      </c>
      <c r="Z3414" s="1" t="s">
        <v>22</v>
      </c>
      <c r="AA3414" s="1" t="s">
        <v>16</v>
      </c>
      <c r="AB3414" s="1" t="s">
        <v>29</v>
      </c>
      <c r="AC3414" s="1" t="s">
        <v>61</v>
      </c>
      <c r="AD3414" s="1" t="s">
        <v>31</v>
      </c>
      <c r="AE3414" s="2">
        <v>40404</v>
      </c>
    </row>
    <row r="3415" spans="1:31" x14ac:dyDescent="0.25">
      <c r="A3415">
        <f t="shared" si="484"/>
        <v>3414</v>
      </c>
      <c r="B3415" s="1">
        <v>33537</v>
      </c>
      <c r="C3415" s="2">
        <v>40403</v>
      </c>
      <c r="D3415" s="1" t="s">
        <v>36</v>
      </c>
      <c r="E3415" s="1" t="str">
        <f t="shared" si="477"/>
        <v>*</v>
      </c>
      <c r="F3415" s="1" t="str">
        <f t="shared" si="478"/>
        <v>*</v>
      </c>
      <c r="G3415" s="1" t="str">
        <f t="shared" si="479"/>
        <v>*</v>
      </c>
      <c r="J3415" s="1" t="str">
        <f t="shared" si="480"/>
        <v>*</v>
      </c>
      <c r="P3415" s="1">
        <v>26</v>
      </c>
      <c r="Q3415" s="1">
        <f t="shared" si="485"/>
        <v>3.5000000000000003E-2</v>
      </c>
      <c r="T3415" s="4">
        <v>45.38</v>
      </c>
      <c r="U3415" s="9">
        <f t="shared" si="481"/>
        <v>0</v>
      </c>
      <c r="V3415" s="4">
        <f t="shared" si="482"/>
        <v>1.7453846153846155</v>
      </c>
      <c r="W3415" s="1" t="s">
        <v>21</v>
      </c>
      <c r="X3415" s="1">
        <v>0.7</v>
      </c>
      <c r="Y3415" s="4">
        <f t="shared" si="483"/>
        <v>46.080000000000005</v>
      </c>
      <c r="Z3415" s="1" t="s">
        <v>51</v>
      </c>
      <c r="AA3415" s="1" t="s">
        <v>28</v>
      </c>
      <c r="AB3415" s="1" t="s">
        <v>29</v>
      </c>
      <c r="AC3415" s="1" t="s">
        <v>30</v>
      </c>
      <c r="AD3415" s="1" t="s">
        <v>31</v>
      </c>
      <c r="AE3415" s="2">
        <v>40405</v>
      </c>
    </row>
    <row r="3416" spans="1:31" x14ac:dyDescent="0.25">
      <c r="A3416">
        <f t="shared" si="484"/>
        <v>3415</v>
      </c>
      <c r="B3416" s="1">
        <v>5061</v>
      </c>
      <c r="C3416" s="2">
        <v>40403</v>
      </c>
      <c r="D3416" s="1" t="s">
        <v>32</v>
      </c>
      <c r="E3416" s="1" t="str">
        <f t="shared" si="477"/>
        <v>***</v>
      </c>
      <c r="F3416" s="1" t="str">
        <f t="shared" si="478"/>
        <v>***</v>
      </c>
      <c r="G3416" s="1" t="str">
        <f t="shared" si="479"/>
        <v>***</v>
      </c>
      <c r="J3416" s="1" t="str">
        <f t="shared" si="480"/>
        <v>***</v>
      </c>
      <c r="P3416" s="1">
        <v>4</v>
      </c>
      <c r="Q3416" s="1">
        <f t="shared" si="485"/>
        <v>0.01</v>
      </c>
      <c r="T3416" s="4">
        <v>12.8</v>
      </c>
      <c r="U3416" s="9">
        <f t="shared" si="481"/>
        <v>0</v>
      </c>
      <c r="V3416" s="4">
        <f t="shared" si="482"/>
        <v>3.2</v>
      </c>
      <c r="W3416" s="1" t="s">
        <v>21</v>
      </c>
      <c r="X3416" s="1">
        <v>0.7</v>
      </c>
      <c r="Y3416" s="4">
        <f t="shared" si="483"/>
        <v>13.5</v>
      </c>
      <c r="Z3416" s="1" t="s">
        <v>53</v>
      </c>
      <c r="AA3416" s="1" t="s">
        <v>28</v>
      </c>
      <c r="AB3416" s="1" t="s">
        <v>29</v>
      </c>
      <c r="AC3416" s="1" t="s">
        <v>30</v>
      </c>
      <c r="AD3416" s="1" t="s">
        <v>31</v>
      </c>
      <c r="AE3416" s="2">
        <v>40405</v>
      </c>
    </row>
    <row r="3417" spans="1:31" x14ac:dyDescent="0.25">
      <c r="A3417">
        <f t="shared" si="484"/>
        <v>3416</v>
      </c>
      <c r="B3417" s="1">
        <v>20679</v>
      </c>
      <c r="C3417" s="2">
        <v>40404</v>
      </c>
      <c r="D3417" s="1" t="s">
        <v>36</v>
      </c>
      <c r="E3417" s="1" t="str">
        <f t="shared" si="477"/>
        <v>*</v>
      </c>
      <c r="F3417" s="1" t="str">
        <f t="shared" si="478"/>
        <v>*</v>
      </c>
      <c r="G3417" s="1" t="str">
        <f t="shared" si="479"/>
        <v>*</v>
      </c>
      <c r="J3417" s="1" t="str">
        <f t="shared" si="480"/>
        <v>*</v>
      </c>
      <c r="P3417" s="1">
        <v>32</v>
      </c>
      <c r="Q3417" s="1">
        <f t="shared" si="485"/>
        <v>0.04</v>
      </c>
      <c r="T3417" s="4">
        <v>4976.6000000000004</v>
      </c>
      <c r="U3417" s="9">
        <f t="shared" si="481"/>
        <v>1</v>
      </c>
      <c r="V3417" s="4">
        <f t="shared" si="482"/>
        <v>155.51875000000001</v>
      </c>
      <c r="W3417" s="1" t="s">
        <v>21</v>
      </c>
      <c r="X3417" s="1">
        <v>19.989999999999998</v>
      </c>
      <c r="Y3417" s="4">
        <f t="shared" si="483"/>
        <v>4996.59</v>
      </c>
      <c r="Z3417" s="1" t="s">
        <v>42</v>
      </c>
      <c r="AA3417" s="1" t="s">
        <v>23</v>
      </c>
      <c r="AB3417" s="1" t="s">
        <v>29</v>
      </c>
      <c r="AC3417" s="1" t="s">
        <v>55</v>
      </c>
      <c r="AD3417" s="1" t="s">
        <v>19</v>
      </c>
      <c r="AE3417" s="2">
        <v>40404</v>
      </c>
    </row>
    <row r="3418" spans="1:31" x14ac:dyDescent="0.25">
      <c r="A3418">
        <f t="shared" si="484"/>
        <v>3417</v>
      </c>
      <c r="B3418" s="1">
        <v>35079</v>
      </c>
      <c r="C3418" s="2">
        <v>40404</v>
      </c>
      <c r="D3418" s="1" t="s">
        <v>20</v>
      </c>
      <c r="E3418" s="1" t="str">
        <f t="shared" si="477"/>
        <v>*</v>
      </c>
      <c r="F3418" s="1" t="str">
        <f t="shared" si="478"/>
        <v>**</v>
      </c>
      <c r="G3418" s="1" t="str">
        <f t="shared" si="479"/>
        <v>**</v>
      </c>
      <c r="J3418" s="1" t="str">
        <f t="shared" si="480"/>
        <v>**</v>
      </c>
      <c r="P3418" s="1">
        <v>32</v>
      </c>
      <c r="Q3418" s="1">
        <f t="shared" si="485"/>
        <v>0.04</v>
      </c>
      <c r="T3418" s="4">
        <v>2062.75</v>
      </c>
      <c r="U3418" s="9">
        <f t="shared" si="481"/>
        <v>1</v>
      </c>
      <c r="V3418" s="4">
        <f t="shared" si="482"/>
        <v>64.4609375</v>
      </c>
      <c r="W3418" s="1" t="s">
        <v>14</v>
      </c>
      <c r="X3418" s="1">
        <v>19.989999999999998</v>
      </c>
      <c r="Y3418" s="4">
        <f t="shared" si="483"/>
        <v>2082.7399999999998</v>
      </c>
      <c r="Z3418" s="1" t="s">
        <v>22</v>
      </c>
      <c r="AA3418" s="1" t="s">
        <v>16</v>
      </c>
      <c r="AB3418" s="1" t="s">
        <v>17</v>
      </c>
      <c r="AC3418" s="1" t="s">
        <v>52</v>
      </c>
      <c r="AD3418" s="1" t="s">
        <v>48</v>
      </c>
      <c r="AE3418" s="2">
        <v>40406</v>
      </c>
    </row>
    <row r="3419" spans="1:31" x14ac:dyDescent="0.25">
      <c r="A3419">
        <f t="shared" si="484"/>
        <v>3418</v>
      </c>
      <c r="B3419" s="1">
        <v>17381</v>
      </c>
      <c r="C3419" s="2">
        <v>40404</v>
      </c>
      <c r="D3419" s="1" t="s">
        <v>20</v>
      </c>
      <c r="E3419" s="1" t="str">
        <f t="shared" si="477"/>
        <v>*</v>
      </c>
      <c r="F3419" s="1" t="str">
        <f t="shared" si="478"/>
        <v>**</v>
      </c>
      <c r="G3419" s="1" t="str">
        <f t="shared" si="479"/>
        <v>**</v>
      </c>
      <c r="J3419" s="1" t="str">
        <f t="shared" si="480"/>
        <v>**</v>
      </c>
      <c r="P3419" s="1">
        <v>28</v>
      </c>
      <c r="Q3419" s="1">
        <f t="shared" si="485"/>
        <v>3.5000000000000003E-2</v>
      </c>
      <c r="T3419" s="4">
        <v>101.25</v>
      </c>
      <c r="U3419" s="9">
        <f t="shared" si="481"/>
        <v>0</v>
      </c>
      <c r="V3419" s="4">
        <f t="shared" si="482"/>
        <v>3.6160714285714284</v>
      </c>
      <c r="W3419" s="1" t="s">
        <v>21</v>
      </c>
      <c r="X3419" s="1">
        <v>0.5</v>
      </c>
      <c r="Y3419" s="4">
        <f t="shared" si="483"/>
        <v>101.75</v>
      </c>
      <c r="Z3419" s="1" t="s">
        <v>49</v>
      </c>
      <c r="AA3419" s="1" t="s">
        <v>28</v>
      </c>
      <c r="AB3419" s="1" t="s">
        <v>29</v>
      </c>
      <c r="AC3419" s="1" t="s">
        <v>58</v>
      </c>
      <c r="AD3419" s="1" t="s">
        <v>19</v>
      </c>
      <c r="AE3419" s="2">
        <v>40405</v>
      </c>
    </row>
    <row r="3420" spans="1:31" x14ac:dyDescent="0.25">
      <c r="A3420">
        <f t="shared" si="484"/>
        <v>3419</v>
      </c>
      <c r="B3420" s="1">
        <v>35079</v>
      </c>
      <c r="C3420" s="2">
        <v>40404</v>
      </c>
      <c r="D3420" s="1" t="s">
        <v>20</v>
      </c>
      <c r="E3420" s="1" t="str">
        <f t="shared" si="477"/>
        <v>*</v>
      </c>
      <c r="F3420" s="1" t="str">
        <f t="shared" si="478"/>
        <v>**</v>
      </c>
      <c r="G3420" s="1" t="str">
        <f t="shared" si="479"/>
        <v>**</v>
      </c>
      <c r="J3420" s="1" t="str">
        <f t="shared" si="480"/>
        <v>**</v>
      </c>
      <c r="P3420" s="1">
        <v>13</v>
      </c>
      <c r="Q3420" s="1">
        <f t="shared" si="485"/>
        <v>0.02</v>
      </c>
      <c r="T3420" s="4">
        <v>71.569999999999993</v>
      </c>
      <c r="U3420" s="9">
        <f t="shared" si="481"/>
        <v>0</v>
      </c>
      <c r="V3420" s="4">
        <f t="shared" si="482"/>
        <v>5.5053846153846147</v>
      </c>
      <c r="W3420" s="1" t="s">
        <v>21</v>
      </c>
      <c r="X3420" s="1">
        <v>4.95</v>
      </c>
      <c r="Y3420" s="4">
        <f t="shared" si="483"/>
        <v>76.52</v>
      </c>
      <c r="Z3420" s="1" t="s">
        <v>22</v>
      </c>
      <c r="AA3420" s="1" t="s">
        <v>16</v>
      </c>
      <c r="AB3420" s="1" t="s">
        <v>17</v>
      </c>
      <c r="AC3420" s="1" t="s">
        <v>62</v>
      </c>
      <c r="AD3420" s="1" t="s">
        <v>59</v>
      </c>
      <c r="AE3420" s="2">
        <v>40406</v>
      </c>
    </row>
    <row r="3421" spans="1:31" x14ac:dyDescent="0.25">
      <c r="A3421">
        <f t="shared" si="484"/>
        <v>3420</v>
      </c>
      <c r="B3421" s="1">
        <v>6625</v>
      </c>
      <c r="C3421" s="2">
        <v>40405</v>
      </c>
      <c r="D3421" s="1" t="s">
        <v>20</v>
      </c>
      <c r="E3421" s="1" t="str">
        <f t="shared" si="477"/>
        <v>*</v>
      </c>
      <c r="F3421" s="1" t="str">
        <f t="shared" si="478"/>
        <v>**</v>
      </c>
      <c r="G3421" s="1" t="str">
        <f t="shared" si="479"/>
        <v>**</v>
      </c>
      <c r="J3421" s="1" t="str">
        <f t="shared" si="480"/>
        <v>**</v>
      </c>
      <c r="P3421" s="1">
        <v>23</v>
      </c>
      <c r="Q3421" s="1">
        <f t="shared" si="485"/>
        <v>3.5000000000000003E-2</v>
      </c>
      <c r="T3421" s="4">
        <v>21062.91</v>
      </c>
      <c r="U3421" s="9">
        <f t="shared" si="481"/>
        <v>1</v>
      </c>
      <c r="V3421" s="4">
        <f t="shared" si="482"/>
        <v>915.77869565217395</v>
      </c>
      <c r="W3421" s="1" t="s">
        <v>33</v>
      </c>
      <c r="X3421" s="1">
        <v>44.55</v>
      </c>
      <c r="Y3421" s="4">
        <f t="shared" si="483"/>
        <v>21107.46</v>
      </c>
      <c r="Z3421" s="1" t="s">
        <v>51</v>
      </c>
      <c r="AA3421" s="1" t="s">
        <v>28</v>
      </c>
      <c r="AB3421" s="1" t="s">
        <v>17</v>
      </c>
      <c r="AC3421" s="1" t="s">
        <v>62</v>
      </c>
      <c r="AD3421" s="1" t="s">
        <v>59</v>
      </c>
      <c r="AE3421" s="2">
        <v>40407</v>
      </c>
    </row>
    <row r="3422" spans="1:31" x14ac:dyDescent="0.25">
      <c r="A3422">
        <f t="shared" si="484"/>
        <v>3421</v>
      </c>
      <c r="B3422" s="1">
        <v>38176</v>
      </c>
      <c r="C3422" s="2">
        <v>40405</v>
      </c>
      <c r="D3422" s="1" t="s">
        <v>20</v>
      </c>
      <c r="E3422" s="1" t="str">
        <f t="shared" si="477"/>
        <v>*</v>
      </c>
      <c r="F3422" s="1" t="str">
        <f t="shared" si="478"/>
        <v>**</v>
      </c>
      <c r="G3422" s="1" t="str">
        <f t="shared" si="479"/>
        <v>**</v>
      </c>
      <c r="J3422" s="1" t="str">
        <f t="shared" si="480"/>
        <v>**</v>
      </c>
      <c r="P3422" s="1">
        <v>48</v>
      </c>
      <c r="Q3422" s="1">
        <f t="shared" si="485"/>
        <v>0.05</v>
      </c>
      <c r="T3422" s="4">
        <v>428.36</v>
      </c>
      <c r="U3422" s="9">
        <f t="shared" si="481"/>
        <v>0</v>
      </c>
      <c r="V3422" s="4">
        <f t="shared" si="482"/>
        <v>8.9241666666666664</v>
      </c>
      <c r="W3422" s="1" t="s">
        <v>14</v>
      </c>
      <c r="X3422" s="1">
        <v>2.25</v>
      </c>
      <c r="Y3422" s="4">
        <f t="shared" si="483"/>
        <v>430.61</v>
      </c>
      <c r="Z3422" s="1" t="s">
        <v>54</v>
      </c>
      <c r="AA3422" s="1" t="s">
        <v>28</v>
      </c>
      <c r="AB3422" s="1" t="s">
        <v>29</v>
      </c>
      <c r="AC3422" s="1" t="s">
        <v>30</v>
      </c>
      <c r="AD3422" s="1" t="s">
        <v>31</v>
      </c>
      <c r="AE3422" s="2">
        <v>40407</v>
      </c>
    </row>
    <row r="3423" spans="1:31" x14ac:dyDescent="0.25">
      <c r="A3423">
        <f t="shared" si="484"/>
        <v>3422</v>
      </c>
      <c r="B3423" s="1">
        <v>38176</v>
      </c>
      <c r="C3423" s="2">
        <v>40405</v>
      </c>
      <c r="D3423" s="1" t="s">
        <v>20</v>
      </c>
      <c r="E3423" s="1" t="str">
        <f t="shared" si="477"/>
        <v>*</v>
      </c>
      <c r="F3423" s="1" t="str">
        <f t="shared" si="478"/>
        <v>**</v>
      </c>
      <c r="G3423" s="1" t="str">
        <f t="shared" si="479"/>
        <v>**</v>
      </c>
      <c r="J3423" s="1" t="str">
        <f t="shared" si="480"/>
        <v>**</v>
      </c>
      <c r="P3423" s="1">
        <v>39</v>
      </c>
      <c r="Q3423" s="1">
        <f t="shared" si="485"/>
        <v>0.04</v>
      </c>
      <c r="T3423" s="4">
        <v>231.08</v>
      </c>
      <c r="U3423" s="9">
        <f t="shared" si="481"/>
        <v>0</v>
      </c>
      <c r="V3423" s="4">
        <f t="shared" si="482"/>
        <v>5.925128205128205</v>
      </c>
      <c r="W3423" s="1" t="s">
        <v>14</v>
      </c>
      <c r="X3423" s="1">
        <v>5.57</v>
      </c>
      <c r="Y3423" s="4">
        <f t="shared" si="483"/>
        <v>236.65</v>
      </c>
      <c r="Z3423" s="1" t="s">
        <v>54</v>
      </c>
      <c r="AA3423" s="1" t="s">
        <v>28</v>
      </c>
      <c r="AB3423" s="1" t="s">
        <v>29</v>
      </c>
      <c r="AC3423" s="1" t="s">
        <v>40</v>
      </c>
      <c r="AD3423" s="1" t="s">
        <v>19</v>
      </c>
      <c r="AE3423" s="2">
        <v>40406</v>
      </c>
    </row>
    <row r="3424" spans="1:31" x14ac:dyDescent="0.25">
      <c r="A3424">
        <f t="shared" si="484"/>
        <v>3423</v>
      </c>
      <c r="B3424" s="1">
        <v>19686</v>
      </c>
      <c r="C3424" s="2">
        <v>40405</v>
      </c>
      <c r="D3424" s="1" t="s">
        <v>36</v>
      </c>
      <c r="E3424" s="1" t="str">
        <f t="shared" si="477"/>
        <v>*</v>
      </c>
      <c r="F3424" s="1" t="str">
        <f t="shared" si="478"/>
        <v>*</v>
      </c>
      <c r="G3424" s="1" t="str">
        <f t="shared" si="479"/>
        <v>*</v>
      </c>
      <c r="J3424" s="1" t="str">
        <f t="shared" si="480"/>
        <v>*</v>
      </c>
      <c r="P3424" s="1">
        <v>11</v>
      </c>
      <c r="Q3424" s="1">
        <f t="shared" si="485"/>
        <v>0.02</v>
      </c>
      <c r="T3424" s="4">
        <v>152.66999999999999</v>
      </c>
      <c r="U3424" s="9">
        <f t="shared" si="481"/>
        <v>0</v>
      </c>
      <c r="V3424" s="4">
        <f t="shared" si="482"/>
        <v>13.879090909090907</v>
      </c>
      <c r="W3424" s="1" t="s">
        <v>21</v>
      </c>
      <c r="X3424" s="1">
        <v>4.9800000000000004</v>
      </c>
      <c r="Y3424" s="4">
        <f t="shared" si="483"/>
        <v>157.64999999999998</v>
      </c>
      <c r="Z3424" s="1" t="s">
        <v>39</v>
      </c>
      <c r="AA3424" s="1" t="s">
        <v>28</v>
      </c>
      <c r="AB3424" s="1" t="s">
        <v>29</v>
      </c>
      <c r="AC3424" s="1" t="s">
        <v>43</v>
      </c>
      <c r="AD3424" s="1" t="s">
        <v>19</v>
      </c>
      <c r="AE3424" s="2">
        <v>40407</v>
      </c>
    </row>
    <row r="3425" spans="1:31" x14ac:dyDescent="0.25">
      <c r="A3425">
        <f t="shared" si="484"/>
        <v>3424</v>
      </c>
      <c r="B3425" s="1">
        <v>19686</v>
      </c>
      <c r="C3425" s="2">
        <v>40405</v>
      </c>
      <c r="D3425" s="1" t="s">
        <v>36</v>
      </c>
      <c r="E3425" s="1" t="str">
        <f t="shared" si="477"/>
        <v>*</v>
      </c>
      <c r="F3425" s="1" t="str">
        <f t="shared" si="478"/>
        <v>*</v>
      </c>
      <c r="G3425" s="1" t="str">
        <f t="shared" si="479"/>
        <v>*</v>
      </c>
      <c r="J3425" s="1" t="str">
        <f t="shared" si="480"/>
        <v>*</v>
      </c>
      <c r="P3425" s="1">
        <v>2</v>
      </c>
      <c r="Q3425" s="1">
        <f t="shared" si="485"/>
        <v>0.01</v>
      </c>
      <c r="T3425" s="4">
        <v>42.31</v>
      </c>
      <c r="U3425" s="9">
        <f t="shared" si="481"/>
        <v>0</v>
      </c>
      <c r="V3425" s="4">
        <f t="shared" si="482"/>
        <v>21.155000000000001</v>
      </c>
      <c r="W3425" s="1" t="s">
        <v>21</v>
      </c>
      <c r="X3425" s="1">
        <v>8.51</v>
      </c>
      <c r="Y3425" s="4">
        <f t="shared" si="483"/>
        <v>50.82</v>
      </c>
      <c r="Z3425" s="1" t="s">
        <v>39</v>
      </c>
      <c r="AA3425" s="1" t="s">
        <v>28</v>
      </c>
      <c r="AB3425" s="1" t="s">
        <v>24</v>
      </c>
      <c r="AC3425" s="1" t="s">
        <v>56</v>
      </c>
      <c r="AD3425" s="1" t="s">
        <v>26</v>
      </c>
      <c r="AE3425" s="2">
        <v>40405</v>
      </c>
    </row>
    <row r="3426" spans="1:31" x14ac:dyDescent="0.25">
      <c r="A3426">
        <f t="shared" si="484"/>
        <v>3425</v>
      </c>
      <c r="B3426" s="1">
        <v>1382</v>
      </c>
      <c r="C3426" s="2">
        <v>40406</v>
      </c>
      <c r="D3426" s="1" t="s">
        <v>13</v>
      </c>
      <c r="E3426" s="1" t="str">
        <f t="shared" si="477"/>
        <v>*</v>
      </c>
      <c r="F3426" s="1" t="str">
        <f t="shared" si="478"/>
        <v>*</v>
      </c>
      <c r="G3426" s="1" t="str">
        <f t="shared" si="479"/>
        <v>*</v>
      </c>
      <c r="J3426" s="1" t="str">
        <f t="shared" si="480"/>
        <v>*</v>
      </c>
      <c r="P3426" s="1">
        <v>31</v>
      </c>
      <c r="Q3426" s="1">
        <f t="shared" si="485"/>
        <v>0.04</v>
      </c>
      <c r="T3426" s="4">
        <v>7180.83</v>
      </c>
      <c r="U3426" s="9">
        <f t="shared" si="481"/>
        <v>1</v>
      </c>
      <c r="V3426" s="4">
        <f t="shared" si="482"/>
        <v>231.63967741935483</v>
      </c>
      <c r="W3426" s="1" t="s">
        <v>33</v>
      </c>
      <c r="X3426" s="1">
        <v>64.66</v>
      </c>
      <c r="Y3426" s="4">
        <f t="shared" si="483"/>
        <v>7245.49</v>
      </c>
      <c r="Z3426" s="1" t="s">
        <v>64</v>
      </c>
      <c r="AA3426" s="1" t="s">
        <v>37</v>
      </c>
      <c r="AB3426" s="1" t="s">
        <v>17</v>
      </c>
      <c r="AC3426" s="1" t="s">
        <v>62</v>
      </c>
      <c r="AD3426" s="1" t="s">
        <v>59</v>
      </c>
      <c r="AE3426" s="2">
        <v>40413</v>
      </c>
    </row>
    <row r="3427" spans="1:31" x14ac:dyDescent="0.25">
      <c r="A3427">
        <f t="shared" si="484"/>
        <v>3426</v>
      </c>
      <c r="B3427" s="1">
        <v>30114</v>
      </c>
      <c r="C3427" s="2">
        <v>40406</v>
      </c>
      <c r="D3427" s="1" t="s">
        <v>13</v>
      </c>
      <c r="E3427" s="1" t="str">
        <f t="shared" si="477"/>
        <v>*</v>
      </c>
      <c r="F3427" s="1" t="str">
        <f t="shared" si="478"/>
        <v>*</v>
      </c>
      <c r="G3427" s="1" t="str">
        <f t="shared" si="479"/>
        <v>*</v>
      </c>
      <c r="J3427" s="1" t="str">
        <f t="shared" si="480"/>
        <v>*</v>
      </c>
      <c r="P3427" s="1">
        <v>7</v>
      </c>
      <c r="Q3427" s="1">
        <f t="shared" si="485"/>
        <v>0.01</v>
      </c>
      <c r="T3427" s="4">
        <v>4667.28</v>
      </c>
      <c r="U3427" s="9">
        <f t="shared" si="481"/>
        <v>1</v>
      </c>
      <c r="V3427" s="4">
        <f t="shared" si="482"/>
        <v>666.75428571428563</v>
      </c>
      <c r="W3427" s="1" t="s">
        <v>14</v>
      </c>
      <c r="X3427" s="1">
        <v>24.49</v>
      </c>
      <c r="Y3427" s="4">
        <f t="shared" si="483"/>
        <v>4691.7699999999995</v>
      </c>
      <c r="Z3427" s="1" t="s">
        <v>44</v>
      </c>
      <c r="AA3427" s="1" t="s">
        <v>28</v>
      </c>
      <c r="AB3427" s="1" t="s">
        <v>24</v>
      </c>
      <c r="AC3427" s="1" t="s">
        <v>47</v>
      </c>
      <c r="AD3427" s="1" t="s">
        <v>48</v>
      </c>
      <c r="AE3427" s="2">
        <v>40413</v>
      </c>
    </row>
    <row r="3428" spans="1:31" x14ac:dyDescent="0.25">
      <c r="A3428">
        <f t="shared" si="484"/>
        <v>3427</v>
      </c>
      <c r="B3428" s="1">
        <v>24227</v>
      </c>
      <c r="C3428" s="2">
        <v>40406</v>
      </c>
      <c r="D3428" s="1" t="s">
        <v>36</v>
      </c>
      <c r="E3428" s="1" t="str">
        <f t="shared" si="477"/>
        <v>*</v>
      </c>
      <c r="F3428" s="1" t="str">
        <f t="shared" si="478"/>
        <v>*</v>
      </c>
      <c r="G3428" s="1" t="str">
        <f t="shared" si="479"/>
        <v>*</v>
      </c>
      <c r="J3428" s="1" t="str">
        <f t="shared" si="480"/>
        <v>*</v>
      </c>
      <c r="P3428" s="1">
        <v>24</v>
      </c>
      <c r="Q3428" s="1">
        <f t="shared" si="485"/>
        <v>3.5000000000000003E-2</v>
      </c>
      <c r="T3428" s="4">
        <v>1840.8534999999999</v>
      </c>
      <c r="U3428" s="9">
        <f t="shared" si="481"/>
        <v>1</v>
      </c>
      <c r="V3428" s="4">
        <f t="shared" si="482"/>
        <v>76.702229166666669</v>
      </c>
      <c r="W3428" s="1" t="s">
        <v>21</v>
      </c>
      <c r="X3428" s="1">
        <v>2.79</v>
      </c>
      <c r="Y3428" s="4">
        <f t="shared" si="483"/>
        <v>1843.6434999999999</v>
      </c>
      <c r="Z3428" s="1" t="s">
        <v>54</v>
      </c>
      <c r="AA3428" s="1" t="s">
        <v>16</v>
      </c>
      <c r="AB3428" s="1" t="s">
        <v>24</v>
      </c>
      <c r="AC3428" s="1" t="s">
        <v>25</v>
      </c>
      <c r="AD3428" s="1" t="s">
        <v>19</v>
      </c>
      <c r="AE3428" s="2">
        <v>40408</v>
      </c>
    </row>
    <row r="3429" spans="1:31" x14ac:dyDescent="0.25">
      <c r="A3429">
        <f t="shared" si="484"/>
        <v>3428</v>
      </c>
      <c r="B3429" s="1">
        <v>47040</v>
      </c>
      <c r="C3429" s="2">
        <v>40406</v>
      </c>
      <c r="D3429" s="1" t="s">
        <v>20</v>
      </c>
      <c r="E3429" s="1" t="str">
        <f t="shared" si="477"/>
        <v>*</v>
      </c>
      <c r="F3429" s="1" t="str">
        <f t="shared" si="478"/>
        <v>**</v>
      </c>
      <c r="G3429" s="1" t="str">
        <f t="shared" si="479"/>
        <v>**</v>
      </c>
      <c r="J3429" s="1" t="str">
        <f t="shared" si="480"/>
        <v>**</v>
      </c>
      <c r="P3429" s="1">
        <v>38</v>
      </c>
      <c r="Q3429" s="1">
        <f t="shared" si="485"/>
        <v>0.04</v>
      </c>
      <c r="T3429" s="4">
        <v>487.98</v>
      </c>
      <c r="U3429" s="9">
        <f t="shared" si="481"/>
        <v>0</v>
      </c>
      <c r="V3429" s="4">
        <f t="shared" si="482"/>
        <v>12.841578947368422</v>
      </c>
      <c r="W3429" s="1" t="s">
        <v>21</v>
      </c>
      <c r="X3429" s="1">
        <v>7.17</v>
      </c>
      <c r="Y3429" s="4">
        <f t="shared" si="483"/>
        <v>495.15000000000003</v>
      </c>
      <c r="Z3429" s="1" t="s">
        <v>49</v>
      </c>
      <c r="AA3429" s="1" t="s">
        <v>16</v>
      </c>
      <c r="AB3429" s="1" t="s">
        <v>29</v>
      </c>
      <c r="AC3429" s="1" t="s">
        <v>43</v>
      </c>
      <c r="AD3429" s="1" t="s">
        <v>19</v>
      </c>
      <c r="AE3429" s="2">
        <v>40407</v>
      </c>
    </row>
    <row r="3430" spans="1:31" x14ac:dyDescent="0.25">
      <c r="A3430">
        <f t="shared" si="484"/>
        <v>3429</v>
      </c>
      <c r="B3430" s="1">
        <v>1382</v>
      </c>
      <c r="C3430" s="2">
        <v>40406</v>
      </c>
      <c r="D3430" s="1" t="s">
        <v>13</v>
      </c>
      <c r="E3430" s="1" t="str">
        <f t="shared" si="477"/>
        <v>*</v>
      </c>
      <c r="F3430" s="1" t="str">
        <f t="shared" si="478"/>
        <v>*</v>
      </c>
      <c r="G3430" s="1" t="str">
        <f t="shared" si="479"/>
        <v>*</v>
      </c>
      <c r="J3430" s="1" t="str">
        <f t="shared" si="480"/>
        <v>*</v>
      </c>
      <c r="P3430" s="1">
        <v>39</v>
      </c>
      <c r="Q3430" s="1">
        <f t="shared" si="485"/>
        <v>0.04</v>
      </c>
      <c r="T3430" s="4">
        <v>158.46</v>
      </c>
      <c r="U3430" s="9">
        <f t="shared" si="481"/>
        <v>0</v>
      </c>
      <c r="V3430" s="4">
        <f t="shared" si="482"/>
        <v>4.063076923076923</v>
      </c>
      <c r="W3430" s="1" t="s">
        <v>21</v>
      </c>
      <c r="X3430" s="1">
        <v>5.26</v>
      </c>
      <c r="Y3430" s="4">
        <f t="shared" si="483"/>
        <v>163.72</v>
      </c>
      <c r="Z3430" s="1" t="s">
        <v>64</v>
      </c>
      <c r="AA3430" s="1" t="s">
        <v>37</v>
      </c>
      <c r="AB3430" s="1" t="s">
        <v>29</v>
      </c>
      <c r="AC3430" s="1" t="s">
        <v>43</v>
      </c>
      <c r="AD3430" s="1" t="s">
        <v>19</v>
      </c>
      <c r="AE3430" s="2">
        <v>40413</v>
      </c>
    </row>
    <row r="3431" spans="1:31" x14ac:dyDescent="0.25">
      <c r="A3431">
        <f t="shared" si="484"/>
        <v>3430</v>
      </c>
      <c r="B3431" s="1">
        <v>1382</v>
      </c>
      <c r="C3431" s="2">
        <v>40406</v>
      </c>
      <c r="D3431" s="1" t="s">
        <v>13</v>
      </c>
      <c r="E3431" s="1" t="str">
        <f t="shared" si="477"/>
        <v>*</v>
      </c>
      <c r="F3431" s="1" t="str">
        <f t="shared" si="478"/>
        <v>*</v>
      </c>
      <c r="G3431" s="1" t="str">
        <f t="shared" si="479"/>
        <v>*</v>
      </c>
      <c r="J3431" s="1" t="str">
        <f t="shared" si="480"/>
        <v>*</v>
      </c>
      <c r="P3431" s="1">
        <v>5</v>
      </c>
      <c r="Q3431" s="1">
        <f t="shared" si="485"/>
        <v>0.01</v>
      </c>
      <c r="T3431" s="4">
        <v>89.334999999999994</v>
      </c>
      <c r="U3431" s="9">
        <f t="shared" si="481"/>
        <v>0</v>
      </c>
      <c r="V3431" s="4">
        <f t="shared" si="482"/>
        <v>17.866999999999997</v>
      </c>
      <c r="W3431" s="1" t="s">
        <v>21</v>
      </c>
      <c r="X3431" s="1">
        <v>2.5</v>
      </c>
      <c r="Y3431" s="4">
        <f t="shared" si="483"/>
        <v>91.834999999999994</v>
      </c>
      <c r="Z3431" s="1" t="s">
        <v>64</v>
      </c>
      <c r="AA3431" s="1" t="s">
        <v>37</v>
      </c>
      <c r="AB3431" s="1" t="s">
        <v>24</v>
      </c>
      <c r="AC3431" s="1" t="s">
        <v>25</v>
      </c>
      <c r="AD3431" s="1" t="s">
        <v>31</v>
      </c>
      <c r="AE3431" s="2">
        <v>40410</v>
      </c>
    </row>
    <row r="3432" spans="1:31" x14ac:dyDescent="0.25">
      <c r="A3432">
        <f t="shared" si="484"/>
        <v>3431</v>
      </c>
      <c r="B3432" s="1">
        <v>12710</v>
      </c>
      <c r="C3432" s="2">
        <v>40407</v>
      </c>
      <c r="D3432" s="1" t="s">
        <v>32</v>
      </c>
      <c r="E3432" s="1" t="str">
        <f t="shared" si="477"/>
        <v>***</v>
      </c>
      <c r="F3432" s="1" t="str">
        <f t="shared" si="478"/>
        <v>***</v>
      </c>
      <c r="G3432" s="1" t="str">
        <f t="shared" si="479"/>
        <v>***</v>
      </c>
      <c r="J3432" s="1" t="str">
        <f t="shared" si="480"/>
        <v>***</v>
      </c>
      <c r="P3432" s="1">
        <v>37</v>
      </c>
      <c r="Q3432" s="1">
        <f t="shared" si="485"/>
        <v>0.04</v>
      </c>
      <c r="T3432" s="4">
        <v>2116.62</v>
      </c>
      <c r="U3432" s="9">
        <f t="shared" si="481"/>
        <v>1</v>
      </c>
      <c r="V3432" s="4">
        <f t="shared" si="482"/>
        <v>57.205945945945942</v>
      </c>
      <c r="W3432" s="1" t="s">
        <v>21</v>
      </c>
      <c r="X3432" s="1">
        <v>13.88</v>
      </c>
      <c r="Y3432" s="4">
        <f t="shared" si="483"/>
        <v>2130.5</v>
      </c>
      <c r="Z3432" s="1" t="s">
        <v>53</v>
      </c>
      <c r="AA3432" s="1" t="s">
        <v>23</v>
      </c>
      <c r="AB3432" s="1" t="s">
        <v>29</v>
      </c>
      <c r="AC3432" s="1" t="s">
        <v>40</v>
      </c>
      <c r="AD3432" s="1" t="s">
        <v>19</v>
      </c>
      <c r="AE3432" s="2">
        <v>40407</v>
      </c>
    </row>
    <row r="3433" spans="1:31" x14ac:dyDescent="0.25">
      <c r="A3433">
        <f t="shared" si="484"/>
        <v>3432</v>
      </c>
      <c r="B3433" s="1">
        <v>11491</v>
      </c>
      <c r="C3433" s="2">
        <v>40407</v>
      </c>
      <c r="D3433" s="1" t="s">
        <v>13</v>
      </c>
      <c r="E3433" s="1" t="str">
        <f t="shared" si="477"/>
        <v>*</v>
      </c>
      <c r="F3433" s="1" t="str">
        <f t="shared" si="478"/>
        <v>*</v>
      </c>
      <c r="G3433" s="1" t="str">
        <f t="shared" si="479"/>
        <v>*</v>
      </c>
      <c r="J3433" s="1" t="str">
        <f t="shared" si="480"/>
        <v>*</v>
      </c>
      <c r="P3433" s="1">
        <v>38</v>
      </c>
      <c r="Q3433" s="1">
        <f t="shared" si="485"/>
        <v>0.04</v>
      </c>
      <c r="T3433" s="4">
        <v>1785.74</v>
      </c>
      <c r="U3433" s="9">
        <f t="shared" si="481"/>
        <v>1</v>
      </c>
      <c r="V3433" s="4">
        <f t="shared" si="482"/>
        <v>46.993157894736839</v>
      </c>
      <c r="W3433" s="1" t="s">
        <v>14</v>
      </c>
      <c r="X3433" s="1">
        <v>7.23</v>
      </c>
      <c r="Y3433" s="4">
        <f t="shared" si="483"/>
        <v>1792.97</v>
      </c>
      <c r="Z3433" s="1" t="s">
        <v>22</v>
      </c>
      <c r="AA3433" s="1" t="s">
        <v>37</v>
      </c>
      <c r="AB3433" s="1" t="s">
        <v>17</v>
      </c>
      <c r="AC3433" s="1" t="s">
        <v>18</v>
      </c>
      <c r="AD3433" s="1" t="s">
        <v>19</v>
      </c>
      <c r="AE3433" s="2">
        <v>40409</v>
      </c>
    </row>
    <row r="3434" spans="1:31" x14ac:dyDescent="0.25">
      <c r="A3434">
        <f t="shared" si="484"/>
        <v>3433</v>
      </c>
      <c r="B3434" s="1">
        <v>17409</v>
      </c>
      <c r="C3434" s="2">
        <v>40407</v>
      </c>
      <c r="D3434" s="1" t="s">
        <v>27</v>
      </c>
      <c r="E3434" s="1" t="str">
        <f t="shared" si="477"/>
        <v>*</v>
      </c>
      <c r="F3434" s="1" t="str">
        <f t="shared" si="478"/>
        <v>*</v>
      </c>
      <c r="G3434" s="1" t="str">
        <f t="shared" si="479"/>
        <v>*</v>
      </c>
      <c r="J3434" s="1" t="str">
        <f t="shared" si="480"/>
        <v>*</v>
      </c>
      <c r="P3434" s="1">
        <v>31</v>
      </c>
      <c r="Q3434" s="1">
        <f t="shared" si="485"/>
        <v>0.04</v>
      </c>
      <c r="T3434" s="4">
        <v>633.55999999999995</v>
      </c>
      <c r="U3434" s="9">
        <f t="shared" si="481"/>
        <v>0</v>
      </c>
      <c r="V3434" s="4">
        <f t="shared" si="482"/>
        <v>20.437419354838706</v>
      </c>
      <c r="W3434" s="1" t="s">
        <v>21</v>
      </c>
      <c r="X3434" s="1">
        <v>6.5</v>
      </c>
      <c r="Y3434" s="4">
        <f t="shared" si="483"/>
        <v>640.05999999999995</v>
      </c>
      <c r="Z3434" s="1" t="s">
        <v>39</v>
      </c>
      <c r="AA3434" s="1" t="s">
        <v>23</v>
      </c>
      <c r="AB3434" s="1" t="s">
        <v>24</v>
      </c>
      <c r="AC3434" s="1" t="s">
        <v>38</v>
      </c>
      <c r="AD3434" s="1" t="s">
        <v>19</v>
      </c>
      <c r="AE3434" s="2">
        <v>40409</v>
      </c>
    </row>
    <row r="3435" spans="1:31" x14ac:dyDescent="0.25">
      <c r="A3435">
        <f t="shared" si="484"/>
        <v>3434</v>
      </c>
      <c r="B3435" s="1">
        <v>47232</v>
      </c>
      <c r="C3435" s="2">
        <v>40407</v>
      </c>
      <c r="D3435" s="1" t="s">
        <v>27</v>
      </c>
      <c r="E3435" s="1" t="str">
        <f t="shared" si="477"/>
        <v>*</v>
      </c>
      <c r="F3435" s="1" t="str">
        <f t="shared" si="478"/>
        <v>*</v>
      </c>
      <c r="G3435" s="1" t="str">
        <f t="shared" si="479"/>
        <v>*</v>
      </c>
      <c r="J3435" s="1" t="str">
        <f t="shared" si="480"/>
        <v>*</v>
      </c>
      <c r="P3435" s="1">
        <v>39</v>
      </c>
      <c r="Q3435" s="1">
        <f t="shared" si="485"/>
        <v>0.04</v>
      </c>
      <c r="T3435" s="4">
        <v>546.4</v>
      </c>
      <c r="U3435" s="9">
        <f t="shared" si="481"/>
        <v>0</v>
      </c>
      <c r="V3435" s="4">
        <f t="shared" si="482"/>
        <v>14.01025641025641</v>
      </c>
      <c r="W3435" s="1" t="s">
        <v>14</v>
      </c>
      <c r="X3435" s="1">
        <v>4.53</v>
      </c>
      <c r="Y3435" s="4">
        <f t="shared" si="483"/>
        <v>550.92999999999995</v>
      </c>
      <c r="Z3435" s="1" t="s">
        <v>49</v>
      </c>
      <c r="AA3435" s="1" t="s">
        <v>28</v>
      </c>
      <c r="AB3435" s="1" t="s">
        <v>29</v>
      </c>
      <c r="AC3435" s="1" t="s">
        <v>55</v>
      </c>
      <c r="AD3435" s="1" t="s">
        <v>19</v>
      </c>
      <c r="AE3435" s="2">
        <v>40409</v>
      </c>
    </row>
    <row r="3436" spans="1:31" x14ac:dyDescent="0.25">
      <c r="A3436">
        <f t="shared" si="484"/>
        <v>3435</v>
      </c>
      <c r="B3436" s="1">
        <v>3463</v>
      </c>
      <c r="C3436" s="2">
        <v>40407</v>
      </c>
      <c r="D3436" s="1" t="s">
        <v>32</v>
      </c>
      <c r="E3436" s="1" t="str">
        <f t="shared" si="477"/>
        <v>***</v>
      </c>
      <c r="F3436" s="1" t="str">
        <f t="shared" si="478"/>
        <v>***</v>
      </c>
      <c r="G3436" s="1" t="str">
        <f t="shared" si="479"/>
        <v>***</v>
      </c>
      <c r="J3436" s="1" t="str">
        <f t="shared" si="480"/>
        <v>***</v>
      </c>
      <c r="P3436" s="1">
        <v>43</v>
      </c>
      <c r="Q3436" s="1">
        <f t="shared" si="485"/>
        <v>0.05</v>
      </c>
      <c r="T3436" s="4">
        <v>264.75</v>
      </c>
      <c r="U3436" s="9">
        <f t="shared" si="481"/>
        <v>0</v>
      </c>
      <c r="V3436" s="4">
        <f t="shared" si="482"/>
        <v>6.1569767441860463</v>
      </c>
      <c r="W3436" s="1" t="s">
        <v>21</v>
      </c>
      <c r="X3436" s="1">
        <v>8.4</v>
      </c>
      <c r="Y3436" s="4">
        <f t="shared" si="483"/>
        <v>273.14999999999998</v>
      </c>
      <c r="Z3436" s="1" t="s">
        <v>51</v>
      </c>
      <c r="AA3436" s="1" t="s">
        <v>16</v>
      </c>
      <c r="AB3436" s="1" t="s">
        <v>29</v>
      </c>
      <c r="AC3436" s="1" t="s">
        <v>40</v>
      </c>
      <c r="AD3436" s="1" t="s">
        <v>19</v>
      </c>
      <c r="AE3436" s="2">
        <v>40408</v>
      </c>
    </row>
    <row r="3437" spans="1:31" x14ac:dyDescent="0.25">
      <c r="A3437">
        <f t="shared" si="484"/>
        <v>3436</v>
      </c>
      <c r="B3437" s="1">
        <v>22820</v>
      </c>
      <c r="C3437" s="2">
        <v>40407</v>
      </c>
      <c r="D3437" s="1" t="s">
        <v>20</v>
      </c>
      <c r="E3437" s="1" t="str">
        <f t="shared" si="477"/>
        <v>*</v>
      </c>
      <c r="F3437" s="1" t="str">
        <f t="shared" si="478"/>
        <v>**</v>
      </c>
      <c r="G3437" s="1" t="str">
        <f t="shared" si="479"/>
        <v>**</v>
      </c>
      <c r="J3437" s="1" t="str">
        <f t="shared" si="480"/>
        <v>**</v>
      </c>
      <c r="P3437" s="1">
        <v>34</v>
      </c>
      <c r="Q3437" s="1">
        <f t="shared" si="485"/>
        <v>0.04</v>
      </c>
      <c r="T3437" s="4">
        <v>209.12</v>
      </c>
      <c r="U3437" s="9">
        <f t="shared" si="481"/>
        <v>0</v>
      </c>
      <c r="V3437" s="4">
        <f t="shared" si="482"/>
        <v>6.1505882352941175</v>
      </c>
      <c r="W3437" s="1" t="s">
        <v>21</v>
      </c>
      <c r="X3437" s="1">
        <v>4.38</v>
      </c>
      <c r="Y3437" s="4">
        <f t="shared" si="483"/>
        <v>213.5</v>
      </c>
      <c r="Z3437" s="1" t="s">
        <v>22</v>
      </c>
      <c r="AA3437" s="1" t="s">
        <v>16</v>
      </c>
      <c r="AB3437" s="1" t="s">
        <v>24</v>
      </c>
      <c r="AC3437" s="1" t="s">
        <v>38</v>
      </c>
      <c r="AD3437" s="1" t="s">
        <v>41</v>
      </c>
      <c r="AE3437" s="2">
        <v>40409</v>
      </c>
    </row>
    <row r="3438" spans="1:31" x14ac:dyDescent="0.25">
      <c r="A3438">
        <f t="shared" si="484"/>
        <v>3437</v>
      </c>
      <c r="B3438" s="1">
        <v>11491</v>
      </c>
      <c r="C3438" s="2">
        <v>40407</v>
      </c>
      <c r="D3438" s="1" t="s">
        <v>13</v>
      </c>
      <c r="E3438" s="1" t="str">
        <f t="shared" si="477"/>
        <v>*</v>
      </c>
      <c r="F3438" s="1" t="str">
        <f t="shared" si="478"/>
        <v>*</v>
      </c>
      <c r="G3438" s="1" t="str">
        <f t="shared" si="479"/>
        <v>*</v>
      </c>
      <c r="J3438" s="1" t="str">
        <f t="shared" si="480"/>
        <v>*</v>
      </c>
      <c r="P3438" s="1">
        <v>26</v>
      </c>
      <c r="Q3438" s="1">
        <f t="shared" si="485"/>
        <v>3.5000000000000003E-2</v>
      </c>
      <c r="T3438" s="4">
        <v>165.37</v>
      </c>
      <c r="U3438" s="9">
        <f t="shared" si="481"/>
        <v>0</v>
      </c>
      <c r="V3438" s="4">
        <f t="shared" si="482"/>
        <v>6.360384615384616</v>
      </c>
      <c r="W3438" s="1" t="s">
        <v>21</v>
      </c>
      <c r="X3438" s="1">
        <v>4.07</v>
      </c>
      <c r="Y3438" s="4">
        <f t="shared" si="483"/>
        <v>169.44</v>
      </c>
      <c r="Z3438" s="1" t="s">
        <v>22</v>
      </c>
      <c r="AA3438" s="1" t="s">
        <v>37</v>
      </c>
      <c r="AB3438" s="1" t="s">
        <v>24</v>
      </c>
      <c r="AC3438" s="1" t="s">
        <v>38</v>
      </c>
      <c r="AD3438" s="1" t="s">
        <v>41</v>
      </c>
      <c r="AE3438" s="2">
        <v>40416</v>
      </c>
    </row>
    <row r="3439" spans="1:31" x14ac:dyDescent="0.25">
      <c r="A3439">
        <f t="shared" si="484"/>
        <v>3438</v>
      </c>
      <c r="B3439" s="1">
        <v>22820</v>
      </c>
      <c r="C3439" s="2">
        <v>40407</v>
      </c>
      <c r="D3439" s="1" t="s">
        <v>20</v>
      </c>
      <c r="E3439" s="1" t="str">
        <f t="shared" si="477"/>
        <v>*</v>
      </c>
      <c r="F3439" s="1" t="str">
        <f t="shared" si="478"/>
        <v>**</v>
      </c>
      <c r="G3439" s="1" t="str">
        <f t="shared" si="479"/>
        <v>**</v>
      </c>
      <c r="J3439" s="1" t="str">
        <f t="shared" si="480"/>
        <v>**</v>
      </c>
      <c r="P3439" s="1">
        <v>18</v>
      </c>
      <c r="Q3439" s="1">
        <f t="shared" si="485"/>
        <v>0.02</v>
      </c>
      <c r="T3439" s="4">
        <v>144.84</v>
      </c>
      <c r="U3439" s="9">
        <f t="shared" si="481"/>
        <v>0</v>
      </c>
      <c r="V3439" s="4">
        <f t="shared" si="482"/>
        <v>8.0466666666666669</v>
      </c>
      <c r="W3439" s="1" t="s">
        <v>21</v>
      </c>
      <c r="X3439" s="1">
        <v>2.82</v>
      </c>
      <c r="Y3439" s="4">
        <f t="shared" si="483"/>
        <v>147.66</v>
      </c>
      <c r="Z3439" s="1" t="s">
        <v>53</v>
      </c>
      <c r="AA3439" s="1" t="s">
        <v>16</v>
      </c>
      <c r="AB3439" s="1" t="s">
        <v>29</v>
      </c>
      <c r="AC3439" s="1" t="s">
        <v>61</v>
      </c>
      <c r="AD3439" s="1" t="s">
        <v>31</v>
      </c>
      <c r="AE3439" s="2">
        <v>40410</v>
      </c>
    </row>
    <row r="3440" spans="1:31" x14ac:dyDescent="0.25">
      <c r="A3440">
        <f t="shared" si="484"/>
        <v>3439</v>
      </c>
      <c r="B3440" s="1">
        <v>27232</v>
      </c>
      <c r="C3440" s="2">
        <v>40408</v>
      </c>
      <c r="D3440" s="1" t="s">
        <v>27</v>
      </c>
      <c r="E3440" s="1" t="str">
        <f t="shared" si="477"/>
        <v>*</v>
      </c>
      <c r="F3440" s="1" t="str">
        <f t="shared" si="478"/>
        <v>*</v>
      </c>
      <c r="G3440" s="1" t="str">
        <f t="shared" si="479"/>
        <v>*</v>
      </c>
      <c r="J3440" s="1" t="str">
        <f t="shared" si="480"/>
        <v>*</v>
      </c>
      <c r="P3440" s="1">
        <v>19</v>
      </c>
      <c r="Q3440" s="1">
        <f t="shared" si="485"/>
        <v>0.02</v>
      </c>
      <c r="T3440" s="4">
        <v>639.29999999999995</v>
      </c>
      <c r="U3440" s="9">
        <f t="shared" si="481"/>
        <v>0</v>
      </c>
      <c r="V3440" s="4">
        <f t="shared" si="482"/>
        <v>33.647368421052626</v>
      </c>
      <c r="W3440" s="1" t="s">
        <v>21</v>
      </c>
      <c r="X3440" s="1">
        <v>7.73</v>
      </c>
      <c r="Y3440" s="4">
        <f t="shared" si="483"/>
        <v>647.03</v>
      </c>
      <c r="Z3440" s="1" t="s">
        <v>44</v>
      </c>
      <c r="AA3440" s="1" t="s">
        <v>16</v>
      </c>
      <c r="AB3440" s="1" t="s">
        <v>29</v>
      </c>
      <c r="AC3440" s="1" t="s">
        <v>30</v>
      </c>
      <c r="AD3440" s="1" t="s">
        <v>19</v>
      </c>
      <c r="AE3440" s="2">
        <v>40410</v>
      </c>
    </row>
    <row r="3441" spans="1:31" x14ac:dyDescent="0.25">
      <c r="A3441">
        <f t="shared" si="484"/>
        <v>3440</v>
      </c>
      <c r="B3441" s="1">
        <v>26688</v>
      </c>
      <c r="C3441" s="2">
        <v>40408</v>
      </c>
      <c r="D3441" s="1" t="s">
        <v>36</v>
      </c>
      <c r="E3441" s="1" t="str">
        <f t="shared" si="477"/>
        <v>*</v>
      </c>
      <c r="F3441" s="1" t="str">
        <f t="shared" si="478"/>
        <v>*</v>
      </c>
      <c r="G3441" s="1" t="str">
        <f t="shared" si="479"/>
        <v>*</v>
      </c>
      <c r="J3441" s="1" t="str">
        <f t="shared" si="480"/>
        <v>*</v>
      </c>
      <c r="P3441" s="1">
        <v>21</v>
      </c>
      <c r="Q3441" s="1">
        <f t="shared" si="485"/>
        <v>3.5000000000000003E-2</v>
      </c>
      <c r="T3441" s="4">
        <v>424.13</v>
      </c>
      <c r="U3441" s="9">
        <f t="shared" si="481"/>
        <v>0</v>
      </c>
      <c r="V3441" s="4">
        <f t="shared" si="482"/>
        <v>20.196666666666665</v>
      </c>
      <c r="W3441" s="1" t="s">
        <v>21</v>
      </c>
      <c r="X3441" s="1">
        <v>3.99</v>
      </c>
      <c r="Y3441" s="4">
        <f t="shared" si="483"/>
        <v>428.12</v>
      </c>
      <c r="Z3441" s="1" t="s">
        <v>46</v>
      </c>
      <c r="AA3441" s="1" t="s">
        <v>37</v>
      </c>
      <c r="AB3441" s="1" t="s">
        <v>29</v>
      </c>
      <c r="AC3441" s="1" t="s">
        <v>63</v>
      </c>
      <c r="AD3441" s="1" t="s">
        <v>19</v>
      </c>
      <c r="AE3441" s="2">
        <v>40410</v>
      </c>
    </row>
    <row r="3442" spans="1:31" x14ac:dyDescent="0.25">
      <c r="A3442">
        <f t="shared" si="484"/>
        <v>3441</v>
      </c>
      <c r="B3442" s="1">
        <v>13094</v>
      </c>
      <c r="C3442" s="2">
        <v>40408</v>
      </c>
      <c r="D3442" s="1" t="s">
        <v>27</v>
      </c>
      <c r="E3442" s="1" t="str">
        <f t="shared" si="477"/>
        <v>*</v>
      </c>
      <c r="F3442" s="1" t="str">
        <f t="shared" si="478"/>
        <v>*</v>
      </c>
      <c r="G3442" s="1" t="str">
        <f t="shared" si="479"/>
        <v>*</v>
      </c>
      <c r="J3442" s="1" t="str">
        <f t="shared" si="480"/>
        <v>*</v>
      </c>
      <c r="P3442" s="1">
        <v>7</v>
      </c>
      <c r="Q3442" s="1">
        <f t="shared" si="485"/>
        <v>0.01</v>
      </c>
      <c r="T3442" s="4">
        <v>283.57</v>
      </c>
      <c r="U3442" s="9">
        <f t="shared" si="481"/>
        <v>0</v>
      </c>
      <c r="V3442" s="4">
        <f t="shared" si="482"/>
        <v>40.51</v>
      </c>
      <c r="W3442" s="1" t="s">
        <v>21</v>
      </c>
      <c r="X3442" s="1">
        <v>5.08</v>
      </c>
      <c r="Y3442" s="4">
        <f t="shared" si="483"/>
        <v>288.64999999999998</v>
      </c>
      <c r="Z3442" s="1" t="s">
        <v>49</v>
      </c>
      <c r="AA3442" s="1" t="s">
        <v>16</v>
      </c>
      <c r="AB3442" s="1" t="s">
        <v>29</v>
      </c>
      <c r="AC3442" s="1" t="s">
        <v>40</v>
      </c>
      <c r="AD3442" s="1" t="s">
        <v>31</v>
      </c>
      <c r="AE3442" s="2">
        <v>40409</v>
      </c>
    </row>
    <row r="3443" spans="1:31" x14ac:dyDescent="0.25">
      <c r="A3443">
        <f t="shared" si="484"/>
        <v>3442</v>
      </c>
      <c r="B3443" s="1">
        <v>57921</v>
      </c>
      <c r="C3443" s="2">
        <v>40408</v>
      </c>
      <c r="D3443" s="1" t="s">
        <v>36</v>
      </c>
      <c r="E3443" s="1" t="str">
        <f t="shared" si="477"/>
        <v>*</v>
      </c>
      <c r="F3443" s="1" t="str">
        <f t="shared" si="478"/>
        <v>*</v>
      </c>
      <c r="G3443" s="1" t="str">
        <f t="shared" si="479"/>
        <v>*</v>
      </c>
      <c r="J3443" s="1" t="str">
        <f t="shared" si="480"/>
        <v>*</v>
      </c>
      <c r="P3443" s="1">
        <v>7</v>
      </c>
      <c r="Q3443" s="1">
        <f t="shared" si="485"/>
        <v>0.01</v>
      </c>
      <c r="T3443" s="4">
        <v>148.05000000000001</v>
      </c>
      <c r="U3443" s="9">
        <f t="shared" si="481"/>
        <v>0</v>
      </c>
      <c r="V3443" s="4">
        <f t="shared" si="482"/>
        <v>21.150000000000002</v>
      </c>
      <c r="W3443" s="1" t="s">
        <v>21</v>
      </c>
      <c r="X3443" s="1">
        <v>8.99</v>
      </c>
      <c r="Y3443" s="4">
        <f t="shared" si="483"/>
        <v>157.04000000000002</v>
      </c>
      <c r="Z3443" s="1" t="s">
        <v>51</v>
      </c>
      <c r="AA3443" s="1" t="s">
        <v>16</v>
      </c>
      <c r="AB3443" s="1" t="s">
        <v>29</v>
      </c>
      <c r="AC3443" s="1" t="s">
        <v>30</v>
      </c>
      <c r="AD3443" s="1" t="s">
        <v>41</v>
      </c>
      <c r="AE3443" s="2">
        <v>40410</v>
      </c>
    </row>
    <row r="3444" spans="1:31" x14ac:dyDescent="0.25">
      <c r="A3444">
        <f t="shared" si="484"/>
        <v>3443</v>
      </c>
      <c r="B3444" s="1">
        <v>50246</v>
      </c>
      <c r="C3444" s="2">
        <v>40408</v>
      </c>
      <c r="D3444" s="1" t="s">
        <v>36</v>
      </c>
      <c r="E3444" s="1" t="str">
        <f t="shared" si="477"/>
        <v>*</v>
      </c>
      <c r="F3444" s="1" t="str">
        <f t="shared" si="478"/>
        <v>*</v>
      </c>
      <c r="G3444" s="1" t="str">
        <f t="shared" si="479"/>
        <v>*</v>
      </c>
      <c r="J3444" s="1" t="str">
        <f t="shared" si="480"/>
        <v>*</v>
      </c>
      <c r="P3444" s="1">
        <v>14</v>
      </c>
      <c r="Q3444" s="1">
        <f t="shared" si="485"/>
        <v>0.02</v>
      </c>
      <c r="T3444" s="4">
        <v>102.04</v>
      </c>
      <c r="U3444" s="9">
        <f t="shared" si="481"/>
        <v>0</v>
      </c>
      <c r="V3444" s="4">
        <f t="shared" si="482"/>
        <v>7.2885714285714291</v>
      </c>
      <c r="W3444" s="1" t="s">
        <v>14</v>
      </c>
      <c r="X3444" s="1">
        <v>7.37</v>
      </c>
      <c r="Y3444" s="4">
        <f t="shared" si="483"/>
        <v>109.41000000000001</v>
      </c>
      <c r="Z3444" s="1" t="s">
        <v>46</v>
      </c>
      <c r="AA3444" s="1" t="s">
        <v>28</v>
      </c>
      <c r="AB3444" s="1" t="s">
        <v>29</v>
      </c>
      <c r="AC3444" s="1" t="s">
        <v>40</v>
      </c>
      <c r="AD3444" s="1" t="s">
        <v>19</v>
      </c>
      <c r="AE3444" s="2">
        <v>40409</v>
      </c>
    </row>
    <row r="3445" spans="1:31" x14ac:dyDescent="0.25">
      <c r="A3445">
        <f t="shared" si="484"/>
        <v>3444</v>
      </c>
      <c r="B3445" s="1">
        <v>26688</v>
      </c>
      <c r="C3445" s="2">
        <v>40408</v>
      </c>
      <c r="D3445" s="1" t="s">
        <v>36</v>
      </c>
      <c r="E3445" s="1" t="str">
        <f t="shared" si="477"/>
        <v>*</v>
      </c>
      <c r="F3445" s="1" t="str">
        <f t="shared" si="478"/>
        <v>*</v>
      </c>
      <c r="G3445" s="1" t="str">
        <f t="shared" si="479"/>
        <v>*</v>
      </c>
      <c r="J3445" s="1" t="str">
        <f t="shared" si="480"/>
        <v>*</v>
      </c>
      <c r="P3445" s="1">
        <v>7</v>
      </c>
      <c r="Q3445" s="1">
        <f t="shared" si="485"/>
        <v>0.01</v>
      </c>
      <c r="T3445" s="4">
        <v>69.400000000000006</v>
      </c>
      <c r="U3445" s="9">
        <f t="shared" si="481"/>
        <v>0</v>
      </c>
      <c r="V3445" s="4">
        <f t="shared" si="482"/>
        <v>9.9142857142857146</v>
      </c>
      <c r="W3445" s="1" t="s">
        <v>21</v>
      </c>
      <c r="X3445" s="1">
        <v>1.0900000000000001</v>
      </c>
      <c r="Y3445" s="4">
        <f t="shared" si="483"/>
        <v>70.490000000000009</v>
      </c>
      <c r="Z3445" s="1" t="s">
        <v>46</v>
      </c>
      <c r="AA3445" s="1" t="s">
        <v>37</v>
      </c>
      <c r="AB3445" s="1" t="s">
        <v>29</v>
      </c>
      <c r="AC3445" s="1" t="s">
        <v>30</v>
      </c>
      <c r="AD3445" s="1" t="s">
        <v>31</v>
      </c>
      <c r="AE3445" s="2">
        <v>40409</v>
      </c>
    </row>
    <row r="3446" spans="1:31" x14ac:dyDescent="0.25">
      <c r="A3446">
        <f t="shared" si="484"/>
        <v>3445</v>
      </c>
      <c r="B3446" s="1">
        <v>57921</v>
      </c>
      <c r="C3446" s="2">
        <v>40408</v>
      </c>
      <c r="D3446" s="1" t="s">
        <v>36</v>
      </c>
      <c r="E3446" s="1" t="str">
        <f t="shared" si="477"/>
        <v>*</v>
      </c>
      <c r="F3446" s="1" t="str">
        <f t="shared" si="478"/>
        <v>*</v>
      </c>
      <c r="G3446" s="1" t="str">
        <f t="shared" si="479"/>
        <v>*</v>
      </c>
      <c r="J3446" s="1" t="str">
        <f t="shared" si="480"/>
        <v>*</v>
      </c>
      <c r="P3446" s="1">
        <v>8</v>
      </c>
      <c r="Q3446" s="1">
        <f t="shared" si="485"/>
        <v>0.01</v>
      </c>
      <c r="T3446" s="4">
        <v>45.24</v>
      </c>
      <c r="U3446" s="9">
        <f t="shared" si="481"/>
        <v>0</v>
      </c>
      <c r="V3446" s="4">
        <f t="shared" si="482"/>
        <v>5.6550000000000002</v>
      </c>
      <c r="W3446" s="1" t="s">
        <v>21</v>
      </c>
      <c r="X3446" s="1">
        <v>4.62</v>
      </c>
      <c r="Y3446" s="4">
        <f t="shared" si="483"/>
        <v>49.86</v>
      </c>
      <c r="Z3446" s="1" t="s">
        <v>51</v>
      </c>
      <c r="AA3446" s="1" t="s">
        <v>16</v>
      </c>
      <c r="AB3446" s="1" t="s">
        <v>24</v>
      </c>
      <c r="AC3446" s="1" t="s">
        <v>38</v>
      </c>
      <c r="AD3446" s="1" t="s">
        <v>41</v>
      </c>
      <c r="AE3446" s="2">
        <v>40408</v>
      </c>
    </row>
    <row r="3447" spans="1:31" x14ac:dyDescent="0.25">
      <c r="A3447">
        <f t="shared" si="484"/>
        <v>3446</v>
      </c>
      <c r="B3447" s="1">
        <v>2368</v>
      </c>
      <c r="C3447" s="2">
        <v>40409</v>
      </c>
      <c r="D3447" s="1" t="s">
        <v>32</v>
      </c>
      <c r="E3447" s="1" t="str">
        <f t="shared" si="477"/>
        <v>***</v>
      </c>
      <c r="F3447" s="1" t="str">
        <f t="shared" si="478"/>
        <v>***</v>
      </c>
      <c r="G3447" s="1" t="str">
        <f t="shared" si="479"/>
        <v>***</v>
      </c>
      <c r="J3447" s="1" t="str">
        <f t="shared" si="480"/>
        <v>***</v>
      </c>
      <c r="P3447" s="1">
        <v>36</v>
      </c>
      <c r="Q3447" s="1">
        <f t="shared" si="485"/>
        <v>0.04</v>
      </c>
      <c r="T3447" s="4">
        <v>508.73</v>
      </c>
      <c r="U3447" s="9">
        <f t="shared" si="481"/>
        <v>0</v>
      </c>
      <c r="V3447" s="4">
        <f t="shared" si="482"/>
        <v>14.131388888888889</v>
      </c>
      <c r="W3447" s="1" t="s">
        <v>21</v>
      </c>
      <c r="X3447" s="1">
        <v>13.32</v>
      </c>
      <c r="Y3447" s="4">
        <f t="shared" si="483"/>
        <v>522.05000000000007</v>
      </c>
      <c r="Z3447" s="1" t="s">
        <v>22</v>
      </c>
      <c r="AA3447" s="1" t="s">
        <v>16</v>
      </c>
      <c r="AB3447" s="1" t="s">
        <v>29</v>
      </c>
      <c r="AC3447" s="1" t="s">
        <v>63</v>
      </c>
      <c r="AD3447" s="1" t="s">
        <v>19</v>
      </c>
      <c r="AE3447" s="2">
        <v>40411</v>
      </c>
    </row>
    <row r="3448" spans="1:31" x14ac:dyDescent="0.25">
      <c r="A3448">
        <f t="shared" si="484"/>
        <v>3447</v>
      </c>
      <c r="B3448" s="1">
        <v>59783</v>
      </c>
      <c r="C3448" s="2">
        <v>40409</v>
      </c>
      <c r="D3448" s="1" t="s">
        <v>13</v>
      </c>
      <c r="E3448" s="1" t="str">
        <f t="shared" si="477"/>
        <v>*</v>
      </c>
      <c r="F3448" s="1" t="str">
        <f t="shared" si="478"/>
        <v>*</v>
      </c>
      <c r="G3448" s="1" t="str">
        <f t="shared" si="479"/>
        <v>*</v>
      </c>
      <c r="J3448" s="1" t="str">
        <f t="shared" si="480"/>
        <v>*</v>
      </c>
      <c r="P3448" s="1">
        <v>36</v>
      </c>
      <c r="Q3448" s="1">
        <f t="shared" si="485"/>
        <v>0.04</v>
      </c>
      <c r="T3448" s="4">
        <v>77.430000000000007</v>
      </c>
      <c r="U3448" s="9">
        <f t="shared" si="481"/>
        <v>0</v>
      </c>
      <c r="V3448" s="4">
        <f t="shared" si="482"/>
        <v>2.1508333333333334</v>
      </c>
      <c r="W3448" s="1" t="s">
        <v>21</v>
      </c>
      <c r="X3448" s="1">
        <v>2.56</v>
      </c>
      <c r="Y3448" s="4">
        <f t="shared" si="483"/>
        <v>79.990000000000009</v>
      </c>
      <c r="Z3448" s="1" t="s">
        <v>42</v>
      </c>
      <c r="AA3448" s="1" t="s">
        <v>28</v>
      </c>
      <c r="AB3448" s="1" t="s">
        <v>29</v>
      </c>
      <c r="AC3448" s="1" t="s">
        <v>45</v>
      </c>
      <c r="AD3448" s="1" t="s">
        <v>41</v>
      </c>
      <c r="AE3448" s="2">
        <v>40414</v>
      </c>
    </row>
    <row r="3449" spans="1:31" x14ac:dyDescent="0.25">
      <c r="A3449">
        <f t="shared" si="484"/>
        <v>3448</v>
      </c>
      <c r="B3449" s="1">
        <v>15045</v>
      </c>
      <c r="C3449" s="2">
        <v>40410</v>
      </c>
      <c r="D3449" s="1" t="s">
        <v>27</v>
      </c>
      <c r="E3449" s="1" t="str">
        <f t="shared" si="477"/>
        <v>*</v>
      </c>
      <c r="F3449" s="1" t="str">
        <f t="shared" si="478"/>
        <v>*</v>
      </c>
      <c r="G3449" s="1" t="str">
        <f t="shared" si="479"/>
        <v>*</v>
      </c>
      <c r="J3449" s="1" t="str">
        <f t="shared" si="480"/>
        <v>*</v>
      </c>
      <c r="P3449" s="1">
        <v>11</v>
      </c>
      <c r="Q3449" s="1">
        <f t="shared" si="485"/>
        <v>0.02</v>
      </c>
      <c r="T3449" s="4">
        <v>1378.72</v>
      </c>
      <c r="U3449" s="9">
        <f t="shared" si="481"/>
        <v>1</v>
      </c>
      <c r="V3449" s="4">
        <f t="shared" si="482"/>
        <v>125.33818181818182</v>
      </c>
      <c r="W3449" s="1" t="s">
        <v>33</v>
      </c>
      <c r="X3449" s="1">
        <v>70.2</v>
      </c>
      <c r="Y3449" s="4">
        <f t="shared" si="483"/>
        <v>1448.92</v>
      </c>
      <c r="Z3449" s="1" t="s">
        <v>51</v>
      </c>
      <c r="AA3449" s="1" t="s">
        <v>23</v>
      </c>
      <c r="AB3449" s="1" t="s">
        <v>17</v>
      </c>
      <c r="AC3449" s="1" t="s">
        <v>34</v>
      </c>
      <c r="AD3449" s="1" t="s">
        <v>35</v>
      </c>
      <c r="AE3449" s="2">
        <v>40412</v>
      </c>
    </row>
    <row r="3450" spans="1:31" x14ac:dyDescent="0.25">
      <c r="A3450">
        <f t="shared" si="484"/>
        <v>3449</v>
      </c>
      <c r="B3450" s="1">
        <v>59233</v>
      </c>
      <c r="C3450" s="2">
        <v>40410</v>
      </c>
      <c r="D3450" s="1" t="s">
        <v>20</v>
      </c>
      <c r="E3450" s="1" t="str">
        <f t="shared" si="477"/>
        <v>*</v>
      </c>
      <c r="F3450" s="1" t="str">
        <f t="shared" si="478"/>
        <v>**</v>
      </c>
      <c r="G3450" s="1" t="str">
        <f t="shared" si="479"/>
        <v>**</v>
      </c>
      <c r="J3450" s="1" t="str">
        <f t="shared" si="480"/>
        <v>**</v>
      </c>
      <c r="P3450" s="1">
        <v>30</v>
      </c>
      <c r="Q3450" s="1">
        <f t="shared" si="485"/>
        <v>0.04</v>
      </c>
      <c r="T3450" s="4">
        <v>397.17</v>
      </c>
      <c r="U3450" s="9">
        <f t="shared" si="481"/>
        <v>0</v>
      </c>
      <c r="V3450" s="4">
        <f t="shared" si="482"/>
        <v>13.239000000000001</v>
      </c>
      <c r="W3450" s="1" t="s">
        <v>14</v>
      </c>
      <c r="X3450" s="1">
        <v>5</v>
      </c>
      <c r="Y3450" s="4">
        <f t="shared" si="483"/>
        <v>402.17</v>
      </c>
      <c r="Z3450" s="1" t="s">
        <v>15</v>
      </c>
      <c r="AA3450" s="1" t="s">
        <v>28</v>
      </c>
      <c r="AB3450" s="1" t="s">
        <v>17</v>
      </c>
      <c r="AC3450" s="1" t="s">
        <v>18</v>
      </c>
      <c r="AD3450" s="1" t="s">
        <v>41</v>
      </c>
      <c r="AE3450" s="2">
        <v>40410</v>
      </c>
    </row>
    <row r="3451" spans="1:31" x14ac:dyDescent="0.25">
      <c r="A3451">
        <f t="shared" si="484"/>
        <v>3450</v>
      </c>
      <c r="B3451" s="1">
        <v>59233</v>
      </c>
      <c r="C3451" s="2">
        <v>40410</v>
      </c>
      <c r="D3451" s="1" t="s">
        <v>20</v>
      </c>
      <c r="E3451" s="1" t="str">
        <f t="shared" si="477"/>
        <v>*</v>
      </c>
      <c r="F3451" s="1" t="str">
        <f t="shared" si="478"/>
        <v>**</v>
      </c>
      <c r="G3451" s="1" t="str">
        <f t="shared" si="479"/>
        <v>**</v>
      </c>
      <c r="J3451" s="1" t="str">
        <f t="shared" si="480"/>
        <v>**</v>
      </c>
      <c r="P3451" s="1">
        <v>3</v>
      </c>
      <c r="Q3451" s="1">
        <f t="shared" si="485"/>
        <v>0.01</v>
      </c>
      <c r="T3451" s="4">
        <v>336.84</v>
      </c>
      <c r="U3451" s="9">
        <f t="shared" si="481"/>
        <v>0</v>
      </c>
      <c r="V3451" s="4">
        <f t="shared" si="482"/>
        <v>112.27999999999999</v>
      </c>
      <c r="W3451" s="1" t="s">
        <v>33</v>
      </c>
      <c r="X3451" s="1">
        <v>35.840000000000003</v>
      </c>
      <c r="Y3451" s="4">
        <f t="shared" si="483"/>
        <v>372.67999999999995</v>
      </c>
      <c r="Z3451" s="1" t="s">
        <v>15</v>
      </c>
      <c r="AA3451" s="1" t="s">
        <v>28</v>
      </c>
      <c r="AB3451" s="1" t="s">
        <v>17</v>
      </c>
      <c r="AC3451" s="1" t="s">
        <v>62</v>
      </c>
      <c r="AD3451" s="1" t="s">
        <v>59</v>
      </c>
      <c r="AE3451" s="2">
        <v>40412</v>
      </c>
    </row>
    <row r="3452" spans="1:31" x14ac:dyDescent="0.25">
      <c r="A3452">
        <f t="shared" si="484"/>
        <v>3451</v>
      </c>
      <c r="B3452" s="1">
        <v>9152</v>
      </c>
      <c r="C3452" s="2">
        <v>40410</v>
      </c>
      <c r="D3452" s="1" t="s">
        <v>27</v>
      </c>
      <c r="E3452" s="1" t="str">
        <f t="shared" si="477"/>
        <v>*</v>
      </c>
      <c r="F3452" s="1" t="str">
        <f t="shared" si="478"/>
        <v>*</v>
      </c>
      <c r="G3452" s="1" t="str">
        <f t="shared" si="479"/>
        <v>*</v>
      </c>
      <c r="J3452" s="1" t="str">
        <f t="shared" si="480"/>
        <v>*</v>
      </c>
      <c r="P3452" s="1">
        <v>43</v>
      </c>
      <c r="Q3452" s="1">
        <f t="shared" si="485"/>
        <v>0.05</v>
      </c>
      <c r="T3452" s="4">
        <v>292.80799999999999</v>
      </c>
      <c r="U3452" s="9">
        <f t="shared" si="481"/>
        <v>0</v>
      </c>
      <c r="V3452" s="4">
        <f t="shared" si="482"/>
        <v>6.809488372093023</v>
      </c>
      <c r="W3452" s="1" t="s">
        <v>21</v>
      </c>
      <c r="X3452" s="1">
        <v>5.03</v>
      </c>
      <c r="Y3452" s="4">
        <f t="shared" si="483"/>
        <v>297.83799999999997</v>
      </c>
      <c r="Z3452" s="1" t="s">
        <v>51</v>
      </c>
      <c r="AA3452" s="1" t="s">
        <v>37</v>
      </c>
      <c r="AB3452" s="1" t="s">
        <v>24</v>
      </c>
      <c r="AC3452" s="1" t="s">
        <v>25</v>
      </c>
      <c r="AD3452" s="1" t="s">
        <v>26</v>
      </c>
      <c r="AE3452" s="2">
        <v>40410</v>
      </c>
    </row>
    <row r="3453" spans="1:31" x14ac:dyDescent="0.25">
      <c r="A3453">
        <f t="shared" si="484"/>
        <v>3452</v>
      </c>
      <c r="B3453" s="1">
        <v>26023</v>
      </c>
      <c r="C3453" s="2">
        <v>40410</v>
      </c>
      <c r="D3453" s="1" t="s">
        <v>20</v>
      </c>
      <c r="E3453" s="1" t="str">
        <f t="shared" si="477"/>
        <v>*</v>
      </c>
      <c r="F3453" s="1" t="str">
        <f t="shared" si="478"/>
        <v>**</v>
      </c>
      <c r="G3453" s="1" t="str">
        <f t="shared" si="479"/>
        <v>**</v>
      </c>
      <c r="J3453" s="1" t="str">
        <f t="shared" si="480"/>
        <v>**</v>
      </c>
      <c r="P3453" s="1">
        <v>49</v>
      </c>
      <c r="Q3453" s="1">
        <f t="shared" si="485"/>
        <v>0.05</v>
      </c>
      <c r="T3453" s="4">
        <v>120.77</v>
      </c>
      <c r="U3453" s="9">
        <f t="shared" si="481"/>
        <v>0</v>
      </c>
      <c r="V3453" s="4">
        <f t="shared" si="482"/>
        <v>2.4646938775510203</v>
      </c>
      <c r="W3453" s="1" t="s">
        <v>21</v>
      </c>
      <c r="X3453" s="1">
        <v>1.02</v>
      </c>
      <c r="Y3453" s="4">
        <f t="shared" si="483"/>
        <v>121.78999999999999</v>
      </c>
      <c r="Z3453" s="1" t="s">
        <v>39</v>
      </c>
      <c r="AA3453" s="1" t="s">
        <v>28</v>
      </c>
      <c r="AB3453" s="1" t="s">
        <v>29</v>
      </c>
      <c r="AC3453" s="1" t="s">
        <v>61</v>
      </c>
      <c r="AD3453" s="1" t="s">
        <v>31</v>
      </c>
      <c r="AE3453" s="2">
        <v>40411</v>
      </c>
    </row>
    <row r="3454" spans="1:31" x14ac:dyDescent="0.25">
      <c r="A3454">
        <f t="shared" si="484"/>
        <v>3453</v>
      </c>
      <c r="B3454" s="1">
        <v>25154</v>
      </c>
      <c r="C3454" s="2">
        <v>40410</v>
      </c>
      <c r="D3454" s="1" t="s">
        <v>20</v>
      </c>
      <c r="E3454" s="1" t="str">
        <f t="shared" si="477"/>
        <v>*</v>
      </c>
      <c r="F3454" s="1" t="str">
        <f t="shared" si="478"/>
        <v>**</v>
      </c>
      <c r="G3454" s="1" t="str">
        <f t="shared" si="479"/>
        <v>**</v>
      </c>
      <c r="J3454" s="1" t="str">
        <f t="shared" si="480"/>
        <v>**</v>
      </c>
      <c r="P3454" s="1">
        <v>16</v>
      </c>
      <c r="Q3454" s="1">
        <f t="shared" si="485"/>
        <v>0.02</v>
      </c>
      <c r="T3454" s="4">
        <v>102.5</v>
      </c>
      <c r="U3454" s="9">
        <f t="shared" si="481"/>
        <v>0</v>
      </c>
      <c r="V3454" s="4">
        <f t="shared" si="482"/>
        <v>6.40625</v>
      </c>
      <c r="W3454" s="1" t="s">
        <v>21</v>
      </c>
      <c r="X3454" s="1">
        <v>1.5</v>
      </c>
      <c r="Y3454" s="4">
        <f t="shared" si="483"/>
        <v>104</v>
      </c>
      <c r="Z3454" s="1" t="s">
        <v>50</v>
      </c>
      <c r="AA3454" s="1" t="s">
        <v>37</v>
      </c>
      <c r="AB3454" s="1" t="s">
        <v>29</v>
      </c>
      <c r="AC3454" s="1" t="s">
        <v>30</v>
      </c>
      <c r="AD3454" s="1" t="s">
        <v>31</v>
      </c>
      <c r="AE3454" s="2">
        <v>40411</v>
      </c>
    </row>
    <row r="3455" spans="1:31" x14ac:dyDescent="0.25">
      <c r="A3455">
        <f t="shared" si="484"/>
        <v>3454</v>
      </c>
      <c r="B3455" s="1">
        <v>40257</v>
      </c>
      <c r="C3455" s="2">
        <v>40411</v>
      </c>
      <c r="D3455" s="1" t="s">
        <v>27</v>
      </c>
      <c r="E3455" s="1" t="str">
        <f t="shared" si="477"/>
        <v>*</v>
      </c>
      <c r="F3455" s="1" t="str">
        <f t="shared" si="478"/>
        <v>*</v>
      </c>
      <c r="G3455" s="1" t="str">
        <f t="shared" si="479"/>
        <v>*</v>
      </c>
      <c r="J3455" s="1" t="str">
        <f t="shared" si="480"/>
        <v>*</v>
      </c>
      <c r="P3455" s="1">
        <v>24</v>
      </c>
      <c r="Q3455" s="1">
        <f t="shared" si="485"/>
        <v>3.5000000000000003E-2</v>
      </c>
      <c r="T3455" s="4">
        <v>3201.16</v>
      </c>
      <c r="U3455" s="9">
        <f t="shared" si="481"/>
        <v>1</v>
      </c>
      <c r="V3455" s="4">
        <f t="shared" si="482"/>
        <v>133.38166666666666</v>
      </c>
      <c r="W3455" s="1" t="s">
        <v>21</v>
      </c>
      <c r="X3455" s="1">
        <v>24.49</v>
      </c>
      <c r="Y3455" s="4">
        <f t="shared" si="483"/>
        <v>3225.6499999999996</v>
      </c>
      <c r="Z3455" s="1" t="s">
        <v>49</v>
      </c>
      <c r="AA3455" s="1" t="s">
        <v>16</v>
      </c>
      <c r="AB3455" s="1" t="s">
        <v>17</v>
      </c>
      <c r="AC3455" s="1" t="s">
        <v>34</v>
      </c>
      <c r="AD3455" s="1" t="s">
        <v>48</v>
      </c>
      <c r="AE3455" s="2">
        <v>40412</v>
      </c>
    </row>
    <row r="3456" spans="1:31" x14ac:dyDescent="0.25">
      <c r="A3456">
        <f t="shared" si="484"/>
        <v>3455</v>
      </c>
      <c r="B3456" s="1">
        <v>26693</v>
      </c>
      <c r="C3456" s="2">
        <v>40411</v>
      </c>
      <c r="D3456" s="1" t="s">
        <v>36</v>
      </c>
      <c r="E3456" s="1" t="str">
        <f t="shared" si="477"/>
        <v>*</v>
      </c>
      <c r="F3456" s="1" t="str">
        <f t="shared" si="478"/>
        <v>*</v>
      </c>
      <c r="G3456" s="1" t="str">
        <f t="shared" si="479"/>
        <v>*</v>
      </c>
      <c r="J3456" s="1" t="str">
        <f t="shared" si="480"/>
        <v>*</v>
      </c>
      <c r="P3456" s="1">
        <v>44</v>
      </c>
      <c r="Q3456" s="1">
        <f t="shared" si="485"/>
        <v>0.05</v>
      </c>
      <c r="T3456" s="4">
        <v>2094.9780000000001</v>
      </c>
      <c r="U3456" s="9">
        <f t="shared" si="481"/>
        <v>1</v>
      </c>
      <c r="V3456" s="4">
        <f t="shared" si="482"/>
        <v>47.613136363636364</v>
      </c>
      <c r="W3456" s="1" t="s">
        <v>14</v>
      </c>
      <c r="X3456" s="1">
        <v>1.25</v>
      </c>
      <c r="Y3456" s="4">
        <f t="shared" si="483"/>
        <v>2096.2280000000001</v>
      </c>
      <c r="Z3456" s="1" t="s">
        <v>49</v>
      </c>
      <c r="AA3456" s="1" t="s">
        <v>28</v>
      </c>
      <c r="AB3456" s="1" t="s">
        <v>24</v>
      </c>
      <c r="AC3456" s="1" t="s">
        <v>25</v>
      </c>
      <c r="AD3456" s="1" t="s">
        <v>41</v>
      </c>
      <c r="AE3456" s="2">
        <v>40413</v>
      </c>
    </row>
    <row r="3457" spans="1:31" x14ac:dyDescent="0.25">
      <c r="A3457">
        <f t="shared" si="484"/>
        <v>3456</v>
      </c>
      <c r="B3457" s="1">
        <v>45511</v>
      </c>
      <c r="C3457" s="2">
        <v>40411</v>
      </c>
      <c r="D3457" s="1" t="s">
        <v>13</v>
      </c>
      <c r="E3457" s="1" t="str">
        <f t="shared" si="477"/>
        <v>*</v>
      </c>
      <c r="F3457" s="1" t="str">
        <f t="shared" si="478"/>
        <v>*</v>
      </c>
      <c r="G3457" s="1" t="str">
        <f t="shared" si="479"/>
        <v>*</v>
      </c>
      <c r="J3457" s="1" t="str">
        <f t="shared" si="480"/>
        <v>*</v>
      </c>
      <c r="P3457" s="1">
        <v>31</v>
      </c>
      <c r="Q3457" s="1">
        <f t="shared" si="485"/>
        <v>0.04</v>
      </c>
      <c r="T3457" s="4">
        <v>951.31</v>
      </c>
      <c r="U3457" s="9">
        <f t="shared" si="481"/>
        <v>0</v>
      </c>
      <c r="V3457" s="4">
        <f t="shared" si="482"/>
        <v>30.687419354838706</v>
      </c>
      <c r="W3457" s="1" t="s">
        <v>33</v>
      </c>
      <c r="X3457" s="1">
        <v>45.51</v>
      </c>
      <c r="Y3457" s="4">
        <f t="shared" si="483"/>
        <v>996.81999999999994</v>
      </c>
      <c r="Z3457" s="1" t="s">
        <v>46</v>
      </c>
      <c r="AA3457" s="1" t="s">
        <v>28</v>
      </c>
      <c r="AB3457" s="1" t="s">
        <v>17</v>
      </c>
      <c r="AC3457" s="1" t="s">
        <v>52</v>
      </c>
      <c r="AD3457" s="1" t="s">
        <v>59</v>
      </c>
      <c r="AE3457" s="2">
        <v>40418</v>
      </c>
    </row>
    <row r="3458" spans="1:31" x14ac:dyDescent="0.25">
      <c r="A3458">
        <f t="shared" si="484"/>
        <v>3457</v>
      </c>
      <c r="B3458" s="1">
        <v>22053</v>
      </c>
      <c r="C3458" s="2">
        <v>40411</v>
      </c>
      <c r="D3458" s="1" t="s">
        <v>32</v>
      </c>
      <c r="E3458" s="1" t="str">
        <f t="shared" si="477"/>
        <v>***</v>
      </c>
      <c r="F3458" s="1" t="str">
        <f t="shared" si="478"/>
        <v>***</v>
      </c>
      <c r="G3458" s="1" t="str">
        <f t="shared" si="479"/>
        <v>***</v>
      </c>
      <c r="J3458" s="1" t="str">
        <f t="shared" si="480"/>
        <v>***</v>
      </c>
      <c r="P3458" s="1">
        <v>32</v>
      </c>
      <c r="Q3458" s="1">
        <f t="shared" si="485"/>
        <v>0.04</v>
      </c>
      <c r="T3458" s="4">
        <v>563.08000000000004</v>
      </c>
      <c r="U3458" s="9">
        <f t="shared" si="481"/>
        <v>0</v>
      </c>
      <c r="V3458" s="4">
        <f t="shared" si="482"/>
        <v>17.596250000000001</v>
      </c>
      <c r="W3458" s="1" t="s">
        <v>21</v>
      </c>
      <c r="X3458" s="1">
        <v>5.23</v>
      </c>
      <c r="Y3458" s="4">
        <f t="shared" si="483"/>
        <v>568.31000000000006</v>
      </c>
      <c r="Z3458" s="1" t="s">
        <v>53</v>
      </c>
      <c r="AA3458" s="1" t="s">
        <v>28</v>
      </c>
      <c r="AB3458" s="1" t="s">
        <v>29</v>
      </c>
      <c r="AC3458" s="1" t="s">
        <v>43</v>
      </c>
      <c r="AD3458" s="1" t="s">
        <v>19</v>
      </c>
      <c r="AE3458" s="2">
        <v>40413</v>
      </c>
    </row>
    <row r="3459" spans="1:31" x14ac:dyDescent="0.25">
      <c r="A3459">
        <f t="shared" si="484"/>
        <v>3458</v>
      </c>
      <c r="B3459" s="1">
        <v>31204</v>
      </c>
      <c r="C3459" s="2">
        <v>40411</v>
      </c>
      <c r="D3459" s="1" t="s">
        <v>13</v>
      </c>
      <c r="E3459" s="1" t="str">
        <f t="shared" ref="E3459:E3522" si="486">IF(D3459="Critical","***","*")</f>
        <v>*</v>
      </c>
      <c r="F3459" s="1" t="str">
        <f t="shared" ref="F3459:F3522" si="487">IF(D3459="Critical","***",IF(D3459="High","**","*"))</f>
        <v>*</v>
      </c>
      <c r="G3459" s="1" t="str">
        <f t="shared" ref="G3459:G3522" si="488">VLOOKUP(D3459,$H$6:$I$10,2,FALSE)</f>
        <v>*</v>
      </c>
      <c r="J3459" s="1" t="str">
        <f t="shared" ref="J3459:J3522" si="489">HLOOKUP(D3459,$K$5:$O$6,2,FALSE)</f>
        <v>*</v>
      </c>
      <c r="P3459" s="1">
        <v>14</v>
      </c>
      <c r="Q3459" s="1">
        <f t="shared" si="485"/>
        <v>0.02</v>
      </c>
      <c r="T3459" s="4">
        <v>215.52</v>
      </c>
      <c r="U3459" s="9">
        <f t="shared" ref="U3459:U3522" si="490">IF(T3459&gt;1000,1,0)</f>
        <v>0</v>
      </c>
      <c r="V3459" s="4">
        <f t="shared" ref="V3459:V3522" si="491">T3459/P3459</f>
        <v>15.394285714285715</v>
      </c>
      <c r="W3459" s="1" t="s">
        <v>21</v>
      </c>
      <c r="X3459" s="1">
        <v>5</v>
      </c>
      <c r="Y3459" s="4">
        <f t="shared" ref="Y3459:Y3522" si="492">X3459+T3459</f>
        <v>220.52</v>
      </c>
      <c r="Z3459" s="1" t="s">
        <v>15</v>
      </c>
      <c r="AA3459" s="1" t="s">
        <v>23</v>
      </c>
      <c r="AB3459" s="1" t="s">
        <v>17</v>
      </c>
      <c r="AC3459" s="1" t="s">
        <v>18</v>
      </c>
      <c r="AD3459" s="1" t="s">
        <v>41</v>
      </c>
      <c r="AE3459" s="2">
        <v>40416</v>
      </c>
    </row>
    <row r="3460" spans="1:31" x14ac:dyDescent="0.25">
      <c r="A3460">
        <f t="shared" ref="A3460:A3523" si="493">A3459+1</f>
        <v>3459</v>
      </c>
      <c r="B3460" s="1">
        <v>30883</v>
      </c>
      <c r="C3460" s="2">
        <v>40411</v>
      </c>
      <c r="D3460" s="1" t="s">
        <v>36</v>
      </c>
      <c r="E3460" s="1" t="str">
        <f t="shared" si="486"/>
        <v>*</v>
      </c>
      <c r="F3460" s="1" t="str">
        <f t="shared" si="487"/>
        <v>*</v>
      </c>
      <c r="G3460" s="1" t="str">
        <f t="shared" si="488"/>
        <v>*</v>
      </c>
      <c r="J3460" s="1" t="str">
        <f t="shared" si="489"/>
        <v>*</v>
      </c>
      <c r="P3460" s="1">
        <v>30</v>
      </c>
      <c r="Q3460" s="1">
        <f t="shared" ref="Q3460:Q3523" si="494">VLOOKUP(P3460,$R$5:$S$10,2,TRUE)</f>
        <v>0.04</v>
      </c>
      <c r="T3460" s="4">
        <v>201.37</v>
      </c>
      <c r="U3460" s="9">
        <f t="shared" si="490"/>
        <v>0</v>
      </c>
      <c r="V3460" s="4">
        <f t="shared" si="491"/>
        <v>6.7123333333333335</v>
      </c>
      <c r="W3460" s="1" t="s">
        <v>21</v>
      </c>
      <c r="X3460" s="1">
        <v>1.6</v>
      </c>
      <c r="Y3460" s="4">
        <f t="shared" si="492"/>
        <v>202.97</v>
      </c>
      <c r="Z3460" s="1" t="s">
        <v>15</v>
      </c>
      <c r="AA3460" s="1" t="s">
        <v>37</v>
      </c>
      <c r="AB3460" s="1" t="s">
        <v>29</v>
      </c>
      <c r="AC3460" s="1" t="s">
        <v>40</v>
      </c>
      <c r="AD3460" s="1" t="s">
        <v>31</v>
      </c>
      <c r="AE3460" s="2">
        <v>40412</v>
      </c>
    </row>
    <row r="3461" spans="1:31" x14ac:dyDescent="0.25">
      <c r="A3461">
        <f t="shared" si="493"/>
        <v>3460</v>
      </c>
      <c r="B3461" s="1">
        <v>31204</v>
      </c>
      <c r="C3461" s="2">
        <v>40411</v>
      </c>
      <c r="D3461" s="1" t="s">
        <v>13</v>
      </c>
      <c r="E3461" s="1" t="str">
        <f t="shared" si="486"/>
        <v>*</v>
      </c>
      <c r="F3461" s="1" t="str">
        <f t="shared" si="487"/>
        <v>*</v>
      </c>
      <c r="G3461" s="1" t="str">
        <f t="shared" si="488"/>
        <v>*</v>
      </c>
      <c r="J3461" s="1" t="str">
        <f t="shared" si="489"/>
        <v>*</v>
      </c>
      <c r="P3461" s="1">
        <v>8</v>
      </c>
      <c r="Q3461" s="1">
        <f t="shared" si="494"/>
        <v>0.01</v>
      </c>
      <c r="T3461" s="4">
        <v>10.46</v>
      </c>
      <c r="U3461" s="9">
        <f t="shared" si="490"/>
        <v>0</v>
      </c>
      <c r="V3461" s="4">
        <f t="shared" si="491"/>
        <v>1.3075000000000001</v>
      </c>
      <c r="W3461" s="1" t="s">
        <v>21</v>
      </c>
      <c r="X3461" s="1">
        <v>0.7</v>
      </c>
      <c r="Y3461" s="4">
        <f t="shared" si="492"/>
        <v>11.16</v>
      </c>
      <c r="Z3461" s="1" t="s">
        <v>15</v>
      </c>
      <c r="AA3461" s="1" t="s">
        <v>23</v>
      </c>
      <c r="AB3461" s="1" t="s">
        <v>29</v>
      </c>
      <c r="AC3461" s="1" t="s">
        <v>61</v>
      </c>
      <c r="AD3461" s="1" t="s">
        <v>31</v>
      </c>
      <c r="AE3461" s="2">
        <v>40411</v>
      </c>
    </row>
    <row r="3462" spans="1:31" x14ac:dyDescent="0.25">
      <c r="A3462">
        <f t="shared" si="493"/>
        <v>3461</v>
      </c>
      <c r="B3462" s="1">
        <v>31238</v>
      </c>
      <c r="C3462" s="2">
        <v>40412</v>
      </c>
      <c r="D3462" s="1" t="s">
        <v>36</v>
      </c>
      <c r="E3462" s="1" t="str">
        <f t="shared" si="486"/>
        <v>*</v>
      </c>
      <c r="F3462" s="1" t="str">
        <f t="shared" si="487"/>
        <v>*</v>
      </c>
      <c r="G3462" s="1" t="str">
        <f t="shared" si="488"/>
        <v>*</v>
      </c>
      <c r="J3462" s="1" t="str">
        <f t="shared" si="489"/>
        <v>*</v>
      </c>
      <c r="P3462" s="1">
        <v>21</v>
      </c>
      <c r="Q3462" s="1">
        <f t="shared" si="494"/>
        <v>3.5000000000000003E-2</v>
      </c>
      <c r="T3462" s="4">
        <v>7512.03</v>
      </c>
      <c r="U3462" s="9">
        <f t="shared" si="490"/>
        <v>1</v>
      </c>
      <c r="V3462" s="4">
        <f t="shared" si="491"/>
        <v>357.71571428571428</v>
      </c>
      <c r="W3462" s="1" t="s">
        <v>14</v>
      </c>
      <c r="X3462" s="1">
        <v>19.989999999999998</v>
      </c>
      <c r="Y3462" s="4">
        <f t="shared" si="492"/>
        <v>7532.0199999999995</v>
      </c>
      <c r="Z3462" s="1" t="s">
        <v>22</v>
      </c>
      <c r="AA3462" s="1" t="s">
        <v>28</v>
      </c>
      <c r="AB3462" s="1" t="s">
        <v>29</v>
      </c>
      <c r="AC3462" s="1" t="s">
        <v>63</v>
      </c>
      <c r="AD3462" s="1" t="s">
        <v>19</v>
      </c>
      <c r="AE3462" s="2">
        <v>40414</v>
      </c>
    </row>
    <row r="3463" spans="1:31" x14ac:dyDescent="0.25">
      <c r="A3463">
        <f t="shared" si="493"/>
        <v>3462</v>
      </c>
      <c r="B3463" s="1">
        <v>36480</v>
      </c>
      <c r="C3463" s="2">
        <v>40412</v>
      </c>
      <c r="D3463" s="1" t="s">
        <v>36</v>
      </c>
      <c r="E3463" s="1" t="str">
        <f t="shared" si="486"/>
        <v>*</v>
      </c>
      <c r="F3463" s="1" t="str">
        <f t="shared" si="487"/>
        <v>*</v>
      </c>
      <c r="G3463" s="1" t="str">
        <f t="shared" si="488"/>
        <v>*</v>
      </c>
      <c r="J3463" s="1" t="str">
        <f t="shared" si="489"/>
        <v>*</v>
      </c>
      <c r="P3463" s="1">
        <v>44</v>
      </c>
      <c r="Q3463" s="1">
        <f t="shared" si="494"/>
        <v>0.05</v>
      </c>
      <c r="T3463" s="4">
        <v>1190.8</v>
      </c>
      <c r="U3463" s="9">
        <f t="shared" si="490"/>
        <v>1</v>
      </c>
      <c r="V3463" s="4">
        <f t="shared" si="491"/>
        <v>27.063636363636363</v>
      </c>
      <c r="W3463" s="1" t="s">
        <v>21</v>
      </c>
      <c r="X3463" s="1">
        <v>1.49</v>
      </c>
      <c r="Y3463" s="4">
        <f t="shared" si="492"/>
        <v>1192.29</v>
      </c>
      <c r="Z3463" s="1" t="s">
        <v>15</v>
      </c>
      <c r="AA3463" s="1" t="s">
        <v>28</v>
      </c>
      <c r="AB3463" s="1" t="s">
        <v>29</v>
      </c>
      <c r="AC3463" s="1" t="s">
        <v>43</v>
      </c>
      <c r="AD3463" s="1" t="s">
        <v>19</v>
      </c>
      <c r="AE3463" s="2">
        <v>40413</v>
      </c>
    </row>
    <row r="3464" spans="1:31" x14ac:dyDescent="0.25">
      <c r="A3464">
        <f t="shared" si="493"/>
        <v>3463</v>
      </c>
      <c r="B3464" s="1">
        <v>42950</v>
      </c>
      <c r="C3464" s="2">
        <v>40412</v>
      </c>
      <c r="D3464" s="1" t="s">
        <v>20</v>
      </c>
      <c r="E3464" s="1" t="str">
        <f t="shared" si="486"/>
        <v>*</v>
      </c>
      <c r="F3464" s="1" t="str">
        <f t="shared" si="487"/>
        <v>**</v>
      </c>
      <c r="G3464" s="1" t="str">
        <f t="shared" si="488"/>
        <v>**</v>
      </c>
      <c r="J3464" s="1" t="str">
        <f t="shared" si="489"/>
        <v>**</v>
      </c>
      <c r="P3464" s="1">
        <v>38</v>
      </c>
      <c r="Q3464" s="1">
        <f t="shared" si="494"/>
        <v>0.04</v>
      </c>
      <c r="T3464" s="4">
        <v>1142.4849999999999</v>
      </c>
      <c r="U3464" s="9">
        <f t="shared" si="490"/>
        <v>1</v>
      </c>
      <c r="V3464" s="4">
        <f t="shared" si="491"/>
        <v>30.065394736842102</v>
      </c>
      <c r="W3464" s="1" t="s">
        <v>21</v>
      </c>
      <c r="X3464" s="1">
        <v>1.25</v>
      </c>
      <c r="Y3464" s="4">
        <f t="shared" si="492"/>
        <v>1143.7349999999999</v>
      </c>
      <c r="Z3464" s="1" t="s">
        <v>44</v>
      </c>
      <c r="AA3464" s="1" t="s">
        <v>23</v>
      </c>
      <c r="AB3464" s="1" t="s">
        <v>24</v>
      </c>
      <c r="AC3464" s="1" t="s">
        <v>25</v>
      </c>
      <c r="AD3464" s="1" t="s">
        <v>41</v>
      </c>
      <c r="AE3464" s="2">
        <v>40413</v>
      </c>
    </row>
    <row r="3465" spans="1:31" x14ac:dyDescent="0.25">
      <c r="A3465">
        <f t="shared" si="493"/>
        <v>3464</v>
      </c>
      <c r="B3465" s="1">
        <v>3493</v>
      </c>
      <c r="C3465" s="2">
        <v>40413</v>
      </c>
      <c r="D3465" s="1" t="s">
        <v>20</v>
      </c>
      <c r="E3465" s="1" t="str">
        <f t="shared" si="486"/>
        <v>*</v>
      </c>
      <c r="F3465" s="1" t="str">
        <f t="shared" si="487"/>
        <v>**</v>
      </c>
      <c r="G3465" s="1" t="str">
        <f t="shared" si="488"/>
        <v>**</v>
      </c>
      <c r="J3465" s="1" t="str">
        <f t="shared" si="489"/>
        <v>**</v>
      </c>
      <c r="P3465" s="1">
        <v>48</v>
      </c>
      <c r="Q3465" s="1">
        <f t="shared" si="494"/>
        <v>0.05</v>
      </c>
      <c r="T3465" s="4">
        <v>7518.12</v>
      </c>
      <c r="U3465" s="9">
        <f t="shared" si="490"/>
        <v>1</v>
      </c>
      <c r="V3465" s="4">
        <f t="shared" si="491"/>
        <v>156.6275</v>
      </c>
      <c r="W3465" s="1" t="s">
        <v>21</v>
      </c>
      <c r="X3465" s="1">
        <v>6.5</v>
      </c>
      <c r="Y3465" s="4">
        <f t="shared" si="492"/>
        <v>7524.62</v>
      </c>
      <c r="Z3465" s="1" t="s">
        <v>54</v>
      </c>
      <c r="AA3465" s="1" t="s">
        <v>37</v>
      </c>
      <c r="AB3465" s="1" t="s">
        <v>24</v>
      </c>
      <c r="AC3465" s="1" t="s">
        <v>38</v>
      </c>
      <c r="AD3465" s="1" t="s">
        <v>19</v>
      </c>
      <c r="AE3465" s="2">
        <v>40415</v>
      </c>
    </row>
    <row r="3466" spans="1:31" x14ac:dyDescent="0.25">
      <c r="A3466">
        <f t="shared" si="493"/>
        <v>3465</v>
      </c>
      <c r="B3466" s="1">
        <v>11907</v>
      </c>
      <c r="C3466" s="2">
        <v>40413</v>
      </c>
      <c r="D3466" s="1" t="s">
        <v>13</v>
      </c>
      <c r="E3466" s="1" t="str">
        <f t="shared" si="486"/>
        <v>*</v>
      </c>
      <c r="F3466" s="1" t="str">
        <f t="shared" si="487"/>
        <v>*</v>
      </c>
      <c r="G3466" s="1" t="str">
        <f t="shared" si="488"/>
        <v>*</v>
      </c>
      <c r="J3466" s="1" t="str">
        <f t="shared" si="489"/>
        <v>*</v>
      </c>
      <c r="P3466" s="1">
        <v>45</v>
      </c>
      <c r="Q3466" s="1">
        <f t="shared" si="494"/>
        <v>0.05</v>
      </c>
      <c r="T3466" s="4">
        <v>4729.8500000000004</v>
      </c>
      <c r="U3466" s="9">
        <f t="shared" si="490"/>
        <v>1</v>
      </c>
      <c r="V3466" s="4">
        <f t="shared" si="491"/>
        <v>105.10777777777778</v>
      </c>
      <c r="W3466" s="1" t="s">
        <v>33</v>
      </c>
      <c r="X3466" s="1">
        <v>14</v>
      </c>
      <c r="Y3466" s="4">
        <f t="shared" si="492"/>
        <v>4743.8500000000004</v>
      </c>
      <c r="Z3466" s="1" t="s">
        <v>15</v>
      </c>
      <c r="AA3466" s="1" t="s">
        <v>37</v>
      </c>
      <c r="AB3466" s="1" t="s">
        <v>24</v>
      </c>
      <c r="AC3466" s="1" t="s">
        <v>56</v>
      </c>
      <c r="AD3466" s="1" t="s">
        <v>35</v>
      </c>
      <c r="AE3466" s="2">
        <v>40413</v>
      </c>
    </row>
    <row r="3467" spans="1:31" x14ac:dyDescent="0.25">
      <c r="A3467">
        <f t="shared" si="493"/>
        <v>3466</v>
      </c>
      <c r="B3467" s="1">
        <v>50470</v>
      </c>
      <c r="C3467" s="2">
        <v>40413</v>
      </c>
      <c r="D3467" s="1" t="s">
        <v>13</v>
      </c>
      <c r="E3467" s="1" t="str">
        <f t="shared" si="486"/>
        <v>*</v>
      </c>
      <c r="F3467" s="1" t="str">
        <f t="shared" si="487"/>
        <v>*</v>
      </c>
      <c r="G3467" s="1" t="str">
        <f t="shared" si="488"/>
        <v>*</v>
      </c>
      <c r="J3467" s="1" t="str">
        <f t="shared" si="489"/>
        <v>*</v>
      </c>
      <c r="P3467" s="1">
        <v>38</v>
      </c>
      <c r="Q3467" s="1">
        <f t="shared" si="494"/>
        <v>0.04</v>
      </c>
      <c r="T3467" s="4">
        <v>827.83</v>
      </c>
      <c r="U3467" s="9">
        <f t="shared" si="490"/>
        <v>0</v>
      </c>
      <c r="V3467" s="4">
        <f t="shared" si="491"/>
        <v>21.785</v>
      </c>
      <c r="W3467" s="1" t="s">
        <v>21</v>
      </c>
      <c r="X3467" s="1">
        <v>8.99</v>
      </c>
      <c r="Y3467" s="4">
        <f t="shared" si="492"/>
        <v>836.82</v>
      </c>
      <c r="Z3467" s="1" t="s">
        <v>46</v>
      </c>
      <c r="AA3467" s="1" t="s">
        <v>23</v>
      </c>
      <c r="AB3467" s="1" t="s">
        <v>29</v>
      </c>
      <c r="AC3467" s="1" t="s">
        <v>30</v>
      </c>
      <c r="AD3467" s="1" t="s">
        <v>41</v>
      </c>
      <c r="AE3467" s="2">
        <v>40418</v>
      </c>
    </row>
    <row r="3468" spans="1:31" x14ac:dyDescent="0.25">
      <c r="A3468">
        <f t="shared" si="493"/>
        <v>3467</v>
      </c>
      <c r="B3468" s="1">
        <v>10789</v>
      </c>
      <c r="C3468" s="2">
        <v>40413</v>
      </c>
      <c r="D3468" s="1" t="s">
        <v>27</v>
      </c>
      <c r="E3468" s="1" t="str">
        <f t="shared" si="486"/>
        <v>*</v>
      </c>
      <c r="F3468" s="1" t="str">
        <f t="shared" si="487"/>
        <v>*</v>
      </c>
      <c r="G3468" s="1" t="str">
        <f t="shared" si="488"/>
        <v>*</v>
      </c>
      <c r="J3468" s="1" t="str">
        <f t="shared" si="489"/>
        <v>*</v>
      </c>
      <c r="P3468" s="1">
        <v>15</v>
      </c>
      <c r="Q3468" s="1">
        <f t="shared" si="494"/>
        <v>0.02</v>
      </c>
      <c r="T3468" s="4">
        <v>308.54000000000002</v>
      </c>
      <c r="U3468" s="9">
        <f t="shared" si="490"/>
        <v>0</v>
      </c>
      <c r="V3468" s="4">
        <f t="shared" si="491"/>
        <v>20.569333333333336</v>
      </c>
      <c r="W3468" s="1" t="s">
        <v>14</v>
      </c>
      <c r="X3468" s="1">
        <v>4.0999999999999996</v>
      </c>
      <c r="Y3468" s="4">
        <f t="shared" si="492"/>
        <v>312.64000000000004</v>
      </c>
      <c r="Z3468" s="1" t="s">
        <v>39</v>
      </c>
      <c r="AA3468" s="1" t="s">
        <v>28</v>
      </c>
      <c r="AB3468" s="1" t="s">
        <v>29</v>
      </c>
      <c r="AC3468" s="1" t="s">
        <v>30</v>
      </c>
      <c r="AD3468" s="1" t="s">
        <v>31</v>
      </c>
      <c r="AE3468" s="2">
        <v>40414</v>
      </c>
    </row>
    <row r="3469" spans="1:31" x14ac:dyDescent="0.25">
      <c r="A3469">
        <f t="shared" si="493"/>
        <v>3468</v>
      </c>
      <c r="B3469" s="1">
        <v>49831</v>
      </c>
      <c r="C3469" s="2">
        <v>40413</v>
      </c>
      <c r="D3469" s="1" t="s">
        <v>32</v>
      </c>
      <c r="E3469" s="1" t="str">
        <f t="shared" si="486"/>
        <v>***</v>
      </c>
      <c r="F3469" s="1" t="str">
        <f t="shared" si="487"/>
        <v>***</v>
      </c>
      <c r="G3469" s="1" t="str">
        <f t="shared" si="488"/>
        <v>***</v>
      </c>
      <c r="J3469" s="1" t="str">
        <f t="shared" si="489"/>
        <v>***</v>
      </c>
      <c r="P3469" s="1">
        <v>18</v>
      </c>
      <c r="Q3469" s="1">
        <f t="shared" si="494"/>
        <v>0.02</v>
      </c>
      <c r="T3469" s="4">
        <v>274.32</v>
      </c>
      <c r="U3469" s="9">
        <f t="shared" si="490"/>
        <v>0</v>
      </c>
      <c r="V3469" s="4">
        <f t="shared" si="491"/>
        <v>15.24</v>
      </c>
      <c r="W3469" s="1" t="s">
        <v>21</v>
      </c>
      <c r="X3469" s="1">
        <v>4.53</v>
      </c>
      <c r="Y3469" s="4">
        <f t="shared" si="492"/>
        <v>278.84999999999997</v>
      </c>
      <c r="Z3469" s="1" t="s">
        <v>44</v>
      </c>
      <c r="AA3469" s="1" t="s">
        <v>23</v>
      </c>
      <c r="AB3469" s="1" t="s">
        <v>29</v>
      </c>
      <c r="AC3469" s="1" t="s">
        <v>55</v>
      </c>
      <c r="AD3469" s="1" t="s">
        <v>19</v>
      </c>
      <c r="AE3469" s="2">
        <v>40415</v>
      </c>
    </row>
    <row r="3470" spans="1:31" x14ac:dyDescent="0.25">
      <c r="A3470">
        <f t="shared" si="493"/>
        <v>3469</v>
      </c>
      <c r="B3470" s="1">
        <v>45989</v>
      </c>
      <c r="C3470" s="2">
        <v>40413</v>
      </c>
      <c r="D3470" s="1" t="s">
        <v>20</v>
      </c>
      <c r="E3470" s="1" t="str">
        <f t="shared" si="486"/>
        <v>*</v>
      </c>
      <c r="F3470" s="1" t="str">
        <f t="shared" si="487"/>
        <v>**</v>
      </c>
      <c r="G3470" s="1" t="str">
        <f t="shared" si="488"/>
        <v>**</v>
      </c>
      <c r="J3470" s="1" t="str">
        <f t="shared" si="489"/>
        <v>**</v>
      </c>
      <c r="P3470" s="1">
        <v>26</v>
      </c>
      <c r="Q3470" s="1">
        <f t="shared" si="494"/>
        <v>3.5000000000000003E-2</v>
      </c>
      <c r="T3470" s="4">
        <v>148.12</v>
      </c>
      <c r="U3470" s="9">
        <f t="shared" si="490"/>
        <v>0</v>
      </c>
      <c r="V3470" s="4">
        <f t="shared" si="491"/>
        <v>5.6969230769230768</v>
      </c>
      <c r="W3470" s="1" t="s">
        <v>21</v>
      </c>
      <c r="X3470" s="1">
        <v>5.3</v>
      </c>
      <c r="Y3470" s="4">
        <f t="shared" si="492"/>
        <v>153.42000000000002</v>
      </c>
      <c r="Z3470" s="1" t="s">
        <v>46</v>
      </c>
      <c r="AA3470" s="1" t="s">
        <v>23</v>
      </c>
      <c r="AB3470" s="1" t="s">
        <v>29</v>
      </c>
      <c r="AC3470" s="1" t="s">
        <v>57</v>
      </c>
      <c r="AD3470" s="1" t="s">
        <v>19</v>
      </c>
      <c r="AE3470" s="2">
        <v>40413</v>
      </c>
    </row>
    <row r="3471" spans="1:31" x14ac:dyDescent="0.25">
      <c r="A3471">
        <f t="shared" si="493"/>
        <v>3470</v>
      </c>
      <c r="B3471" s="1">
        <v>51879</v>
      </c>
      <c r="C3471" s="2">
        <v>40414</v>
      </c>
      <c r="D3471" s="1" t="s">
        <v>27</v>
      </c>
      <c r="E3471" s="1" t="str">
        <f t="shared" si="486"/>
        <v>*</v>
      </c>
      <c r="F3471" s="1" t="str">
        <f t="shared" si="487"/>
        <v>*</v>
      </c>
      <c r="G3471" s="1" t="str">
        <f t="shared" si="488"/>
        <v>*</v>
      </c>
      <c r="J3471" s="1" t="str">
        <f t="shared" si="489"/>
        <v>*</v>
      </c>
      <c r="P3471" s="1">
        <v>26</v>
      </c>
      <c r="Q3471" s="1">
        <f t="shared" si="494"/>
        <v>3.5000000000000003E-2</v>
      </c>
      <c r="T3471" s="4">
        <v>1382.31</v>
      </c>
      <c r="U3471" s="9">
        <f t="shared" si="490"/>
        <v>1</v>
      </c>
      <c r="V3471" s="4">
        <f t="shared" si="491"/>
        <v>53.165769230769229</v>
      </c>
      <c r="W3471" s="1" t="s">
        <v>21</v>
      </c>
      <c r="X3471" s="1">
        <v>19.989999999999998</v>
      </c>
      <c r="Y3471" s="4">
        <f t="shared" si="492"/>
        <v>1402.3</v>
      </c>
      <c r="Z3471" s="1" t="s">
        <v>15</v>
      </c>
      <c r="AA3471" s="1" t="s">
        <v>28</v>
      </c>
      <c r="AB3471" s="1" t="s">
        <v>17</v>
      </c>
      <c r="AC3471" s="1" t="s">
        <v>18</v>
      </c>
      <c r="AD3471" s="1" t="s">
        <v>19</v>
      </c>
      <c r="AE3471" s="2">
        <v>40416</v>
      </c>
    </row>
    <row r="3472" spans="1:31" x14ac:dyDescent="0.25">
      <c r="A3472">
        <f t="shared" si="493"/>
        <v>3471</v>
      </c>
      <c r="B3472" s="1">
        <v>34209</v>
      </c>
      <c r="C3472" s="2">
        <v>40414</v>
      </c>
      <c r="D3472" s="1" t="s">
        <v>20</v>
      </c>
      <c r="E3472" s="1" t="str">
        <f t="shared" si="486"/>
        <v>*</v>
      </c>
      <c r="F3472" s="1" t="str">
        <f t="shared" si="487"/>
        <v>**</v>
      </c>
      <c r="G3472" s="1" t="str">
        <f t="shared" si="488"/>
        <v>**</v>
      </c>
      <c r="J3472" s="1" t="str">
        <f t="shared" si="489"/>
        <v>**</v>
      </c>
      <c r="P3472" s="1">
        <v>29</v>
      </c>
      <c r="Q3472" s="1">
        <f t="shared" si="494"/>
        <v>3.5000000000000003E-2</v>
      </c>
      <c r="T3472" s="4">
        <v>1041.72</v>
      </c>
      <c r="U3472" s="9">
        <f t="shared" si="490"/>
        <v>1</v>
      </c>
      <c r="V3472" s="4">
        <f t="shared" si="491"/>
        <v>35.921379310344825</v>
      </c>
      <c r="W3472" s="1" t="s">
        <v>21</v>
      </c>
      <c r="X3472" s="1">
        <v>4.92</v>
      </c>
      <c r="Y3472" s="4">
        <f t="shared" si="492"/>
        <v>1046.6400000000001</v>
      </c>
      <c r="Z3472" s="1" t="s">
        <v>22</v>
      </c>
      <c r="AA3472" s="1" t="s">
        <v>28</v>
      </c>
      <c r="AB3472" s="1" t="s">
        <v>29</v>
      </c>
      <c r="AC3472" s="1" t="s">
        <v>40</v>
      </c>
      <c r="AD3472" s="1" t="s">
        <v>19</v>
      </c>
      <c r="AE3472" s="2">
        <v>40416</v>
      </c>
    </row>
    <row r="3473" spans="1:31" x14ac:dyDescent="0.25">
      <c r="A3473">
        <f t="shared" si="493"/>
        <v>3472</v>
      </c>
      <c r="B3473" s="1">
        <v>51879</v>
      </c>
      <c r="C3473" s="2">
        <v>40414</v>
      </c>
      <c r="D3473" s="1" t="s">
        <v>27</v>
      </c>
      <c r="E3473" s="1" t="str">
        <f t="shared" si="486"/>
        <v>*</v>
      </c>
      <c r="F3473" s="1" t="str">
        <f t="shared" si="487"/>
        <v>*</v>
      </c>
      <c r="G3473" s="1" t="str">
        <f t="shared" si="488"/>
        <v>*</v>
      </c>
      <c r="J3473" s="1" t="str">
        <f t="shared" si="489"/>
        <v>*</v>
      </c>
      <c r="P3473" s="1">
        <v>46</v>
      </c>
      <c r="Q3473" s="1">
        <f t="shared" si="494"/>
        <v>0.05</v>
      </c>
      <c r="T3473" s="4">
        <v>991.36</v>
      </c>
      <c r="U3473" s="9">
        <f t="shared" si="490"/>
        <v>0</v>
      </c>
      <c r="V3473" s="4">
        <f t="shared" si="491"/>
        <v>21.551304347826086</v>
      </c>
      <c r="W3473" s="1" t="s">
        <v>21</v>
      </c>
      <c r="X3473" s="1">
        <v>8.68</v>
      </c>
      <c r="Y3473" s="4">
        <f t="shared" si="492"/>
        <v>1000.04</v>
      </c>
      <c r="Z3473" s="1" t="s">
        <v>15</v>
      </c>
      <c r="AA3473" s="1" t="s">
        <v>28</v>
      </c>
      <c r="AB3473" s="1" t="s">
        <v>29</v>
      </c>
      <c r="AC3473" s="1" t="s">
        <v>40</v>
      </c>
      <c r="AD3473" s="1" t="s">
        <v>19</v>
      </c>
      <c r="AE3473" s="2">
        <v>40415</v>
      </c>
    </row>
    <row r="3474" spans="1:31" x14ac:dyDescent="0.25">
      <c r="A3474">
        <f t="shared" si="493"/>
        <v>3473</v>
      </c>
      <c r="B3474" s="1">
        <v>34209</v>
      </c>
      <c r="C3474" s="2">
        <v>40414</v>
      </c>
      <c r="D3474" s="1" t="s">
        <v>20</v>
      </c>
      <c r="E3474" s="1" t="str">
        <f t="shared" si="486"/>
        <v>*</v>
      </c>
      <c r="F3474" s="1" t="str">
        <f t="shared" si="487"/>
        <v>**</v>
      </c>
      <c r="G3474" s="1" t="str">
        <f t="shared" si="488"/>
        <v>**</v>
      </c>
      <c r="J3474" s="1" t="str">
        <f t="shared" si="489"/>
        <v>**</v>
      </c>
      <c r="P3474" s="1">
        <v>48</v>
      </c>
      <c r="Q3474" s="1">
        <f t="shared" si="494"/>
        <v>0.05</v>
      </c>
      <c r="T3474" s="4">
        <v>705.44</v>
      </c>
      <c r="U3474" s="9">
        <f t="shared" si="490"/>
        <v>0</v>
      </c>
      <c r="V3474" s="4">
        <f t="shared" si="491"/>
        <v>14.696666666666667</v>
      </c>
      <c r="W3474" s="1" t="s">
        <v>21</v>
      </c>
      <c r="X3474" s="1">
        <v>5.3</v>
      </c>
      <c r="Y3474" s="4">
        <f t="shared" si="492"/>
        <v>710.74</v>
      </c>
      <c r="Z3474" s="1" t="s">
        <v>22</v>
      </c>
      <c r="AA3474" s="1" t="s">
        <v>28</v>
      </c>
      <c r="AB3474" s="1" t="s">
        <v>17</v>
      </c>
      <c r="AC3474" s="1" t="s">
        <v>18</v>
      </c>
      <c r="AD3474" s="1" t="s">
        <v>31</v>
      </c>
      <c r="AE3474" s="2">
        <v>40416</v>
      </c>
    </row>
    <row r="3475" spans="1:31" x14ac:dyDescent="0.25">
      <c r="A3475">
        <f t="shared" si="493"/>
        <v>3474</v>
      </c>
      <c r="B3475" s="1">
        <v>34562</v>
      </c>
      <c r="C3475" s="2">
        <v>40414</v>
      </c>
      <c r="D3475" s="1" t="s">
        <v>13</v>
      </c>
      <c r="E3475" s="1" t="str">
        <f t="shared" si="486"/>
        <v>*</v>
      </c>
      <c r="F3475" s="1" t="str">
        <f t="shared" si="487"/>
        <v>*</v>
      </c>
      <c r="G3475" s="1" t="str">
        <f t="shared" si="488"/>
        <v>*</v>
      </c>
      <c r="J3475" s="1" t="str">
        <f t="shared" si="489"/>
        <v>*</v>
      </c>
      <c r="P3475" s="1">
        <v>22</v>
      </c>
      <c r="Q3475" s="1">
        <f t="shared" si="494"/>
        <v>3.5000000000000003E-2</v>
      </c>
      <c r="T3475" s="4">
        <v>561.91999999999996</v>
      </c>
      <c r="U3475" s="9">
        <f t="shared" si="490"/>
        <v>0</v>
      </c>
      <c r="V3475" s="4">
        <f t="shared" si="491"/>
        <v>25.541818181818179</v>
      </c>
      <c r="W3475" s="1" t="s">
        <v>21</v>
      </c>
      <c r="X3475" s="1">
        <v>1.99</v>
      </c>
      <c r="Y3475" s="4">
        <f t="shared" si="492"/>
        <v>563.91</v>
      </c>
      <c r="Z3475" s="1" t="s">
        <v>22</v>
      </c>
      <c r="AA3475" s="1" t="s">
        <v>23</v>
      </c>
      <c r="AB3475" s="1" t="s">
        <v>24</v>
      </c>
      <c r="AC3475" s="1" t="s">
        <v>38</v>
      </c>
      <c r="AD3475" s="1" t="s">
        <v>41</v>
      </c>
      <c r="AE3475" s="2">
        <v>40416</v>
      </c>
    </row>
    <row r="3476" spans="1:31" x14ac:dyDescent="0.25">
      <c r="A3476">
        <f t="shared" si="493"/>
        <v>3475</v>
      </c>
      <c r="B3476" s="1">
        <v>34562</v>
      </c>
      <c r="C3476" s="2">
        <v>40414</v>
      </c>
      <c r="D3476" s="1" t="s">
        <v>13</v>
      </c>
      <c r="E3476" s="1" t="str">
        <f t="shared" si="486"/>
        <v>*</v>
      </c>
      <c r="F3476" s="1" t="str">
        <f t="shared" si="487"/>
        <v>*</v>
      </c>
      <c r="G3476" s="1" t="str">
        <f t="shared" si="488"/>
        <v>*</v>
      </c>
      <c r="J3476" s="1" t="str">
        <f t="shared" si="489"/>
        <v>*</v>
      </c>
      <c r="P3476" s="1">
        <v>19</v>
      </c>
      <c r="Q3476" s="1">
        <f t="shared" si="494"/>
        <v>0.02</v>
      </c>
      <c r="T3476" s="4">
        <v>365.64</v>
      </c>
      <c r="U3476" s="9">
        <f t="shared" si="490"/>
        <v>0</v>
      </c>
      <c r="V3476" s="4">
        <f t="shared" si="491"/>
        <v>19.24421052631579</v>
      </c>
      <c r="W3476" s="1" t="s">
        <v>21</v>
      </c>
      <c r="X3476" s="1">
        <v>9.0299999999999994</v>
      </c>
      <c r="Y3476" s="4">
        <f t="shared" si="492"/>
        <v>374.66999999999996</v>
      </c>
      <c r="Z3476" s="1" t="s">
        <v>22</v>
      </c>
      <c r="AA3476" s="1" t="s">
        <v>23</v>
      </c>
      <c r="AB3476" s="1" t="s">
        <v>29</v>
      </c>
      <c r="AC3476" s="1" t="s">
        <v>40</v>
      </c>
      <c r="AD3476" s="1" t="s">
        <v>19</v>
      </c>
      <c r="AE3476" s="2">
        <v>40418</v>
      </c>
    </row>
    <row r="3477" spans="1:31" x14ac:dyDescent="0.25">
      <c r="A3477">
        <f t="shared" si="493"/>
        <v>3476</v>
      </c>
      <c r="B3477" s="1">
        <v>42754</v>
      </c>
      <c r="C3477" s="2">
        <v>40414</v>
      </c>
      <c r="D3477" s="1" t="s">
        <v>32</v>
      </c>
      <c r="E3477" s="1" t="str">
        <f t="shared" si="486"/>
        <v>***</v>
      </c>
      <c r="F3477" s="1" t="str">
        <f t="shared" si="487"/>
        <v>***</v>
      </c>
      <c r="G3477" s="1" t="str">
        <f t="shared" si="488"/>
        <v>***</v>
      </c>
      <c r="J3477" s="1" t="str">
        <f t="shared" si="489"/>
        <v>***</v>
      </c>
      <c r="P3477" s="1">
        <v>31</v>
      </c>
      <c r="Q3477" s="1">
        <f t="shared" si="494"/>
        <v>0.04</v>
      </c>
      <c r="T3477" s="4">
        <v>341.71</v>
      </c>
      <c r="U3477" s="9">
        <f t="shared" si="490"/>
        <v>0</v>
      </c>
      <c r="V3477" s="4">
        <f t="shared" si="491"/>
        <v>11.02290322580645</v>
      </c>
      <c r="W3477" s="1" t="s">
        <v>21</v>
      </c>
      <c r="X3477" s="1">
        <v>5.14</v>
      </c>
      <c r="Y3477" s="4">
        <f t="shared" si="492"/>
        <v>346.84999999999997</v>
      </c>
      <c r="Z3477" s="1" t="s">
        <v>50</v>
      </c>
      <c r="AA3477" s="1" t="s">
        <v>28</v>
      </c>
      <c r="AB3477" s="1" t="s">
        <v>29</v>
      </c>
      <c r="AC3477" s="1" t="s">
        <v>43</v>
      </c>
      <c r="AD3477" s="1" t="s">
        <v>19</v>
      </c>
      <c r="AE3477" s="2">
        <v>40415</v>
      </c>
    </row>
    <row r="3478" spans="1:31" x14ac:dyDescent="0.25">
      <c r="A3478">
        <f t="shared" si="493"/>
        <v>3477</v>
      </c>
      <c r="B3478" s="1">
        <v>10819</v>
      </c>
      <c r="C3478" s="2">
        <v>40414</v>
      </c>
      <c r="D3478" s="1" t="s">
        <v>32</v>
      </c>
      <c r="E3478" s="1" t="str">
        <f t="shared" si="486"/>
        <v>***</v>
      </c>
      <c r="F3478" s="1" t="str">
        <f t="shared" si="487"/>
        <v>***</v>
      </c>
      <c r="G3478" s="1" t="str">
        <f t="shared" si="488"/>
        <v>***</v>
      </c>
      <c r="J3478" s="1" t="str">
        <f t="shared" si="489"/>
        <v>***</v>
      </c>
      <c r="P3478" s="1">
        <v>35</v>
      </c>
      <c r="Q3478" s="1">
        <f t="shared" si="494"/>
        <v>0.04</v>
      </c>
      <c r="T3478" s="4">
        <v>233.39</v>
      </c>
      <c r="U3478" s="9">
        <f t="shared" si="490"/>
        <v>0</v>
      </c>
      <c r="V3478" s="4">
        <f t="shared" si="491"/>
        <v>6.6682857142857141</v>
      </c>
      <c r="W3478" s="1" t="s">
        <v>21</v>
      </c>
      <c r="X3478" s="1">
        <v>9.5399999999999991</v>
      </c>
      <c r="Y3478" s="4">
        <f t="shared" si="492"/>
        <v>242.92999999999998</v>
      </c>
      <c r="Z3478" s="1" t="s">
        <v>15</v>
      </c>
      <c r="AA3478" s="1" t="s">
        <v>23</v>
      </c>
      <c r="AB3478" s="1" t="s">
        <v>29</v>
      </c>
      <c r="AC3478" s="1" t="s">
        <v>40</v>
      </c>
      <c r="AD3478" s="1" t="s">
        <v>19</v>
      </c>
      <c r="AE3478" s="2">
        <v>40414</v>
      </c>
    </row>
    <row r="3479" spans="1:31" x14ac:dyDescent="0.25">
      <c r="A3479">
        <f t="shared" si="493"/>
        <v>3478</v>
      </c>
      <c r="B3479" s="1">
        <v>11460</v>
      </c>
      <c r="C3479" s="2">
        <v>40414</v>
      </c>
      <c r="D3479" s="1" t="s">
        <v>20</v>
      </c>
      <c r="E3479" s="1" t="str">
        <f t="shared" si="486"/>
        <v>*</v>
      </c>
      <c r="F3479" s="1" t="str">
        <f t="shared" si="487"/>
        <v>**</v>
      </c>
      <c r="G3479" s="1" t="str">
        <f t="shared" si="488"/>
        <v>**</v>
      </c>
      <c r="J3479" s="1" t="str">
        <f t="shared" si="489"/>
        <v>**</v>
      </c>
      <c r="P3479" s="1">
        <v>30</v>
      </c>
      <c r="Q3479" s="1">
        <f t="shared" si="494"/>
        <v>0.04</v>
      </c>
      <c r="T3479" s="4">
        <v>102.24</v>
      </c>
      <c r="U3479" s="9">
        <f t="shared" si="490"/>
        <v>0</v>
      </c>
      <c r="V3479" s="4">
        <f t="shared" si="491"/>
        <v>3.4079999999999999</v>
      </c>
      <c r="W3479" s="1" t="s">
        <v>21</v>
      </c>
      <c r="X3479" s="1">
        <v>0.5</v>
      </c>
      <c r="Y3479" s="4">
        <f t="shared" si="492"/>
        <v>102.74</v>
      </c>
      <c r="Z3479" s="1" t="s">
        <v>39</v>
      </c>
      <c r="AA3479" s="1" t="s">
        <v>37</v>
      </c>
      <c r="AB3479" s="1" t="s">
        <v>29</v>
      </c>
      <c r="AC3479" s="1" t="s">
        <v>58</v>
      </c>
      <c r="AD3479" s="1" t="s">
        <v>19</v>
      </c>
      <c r="AE3479" s="2">
        <v>40416</v>
      </c>
    </row>
    <row r="3480" spans="1:31" x14ac:dyDescent="0.25">
      <c r="A3480">
        <f t="shared" si="493"/>
        <v>3479</v>
      </c>
      <c r="B3480" s="1">
        <v>14117</v>
      </c>
      <c r="C3480" s="2">
        <v>40415</v>
      </c>
      <c r="D3480" s="1" t="s">
        <v>27</v>
      </c>
      <c r="E3480" s="1" t="str">
        <f t="shared" si="486"/>
        <v>*</v>
      </c>
      <c r="F3480" s="1" t="str">
        <f t="shared" si="487"/>
        <v>*</v>
      </c>
      <c r="G3480" s="1" t="str">
        <f t="shared" si="488"/>
        <v>*</v>
      </c>
      <c r="J3480" s="1" t="str">
        <f t="shared" si="489"/>
        <v>*</v>
      </c>
      <c r="P3480" s="1">
        <v>4</v>
      </c>
      <c r="Q3480" s="1">
        <f t="shared" si="494"/>
        <v>0.01</v>
      </c>
      <c r="T3480" s="4">
        <v>5.31</v>
      </c>
      <c r="U3480" s="9">
        <f t="shared" si="490"/>
        <v>0</v>
      </c>
      <c r="V3480" s="4">
        <f t="shared" si="491"/>
        <v>1.3274999999999999</v>
      </c>
      <c r="W3480" s="1" t="s">
        <v>21</v>
      </c>
      <c r="X3480" s="1">
        <v>0.7</v>
      </c>
      <c r="Y3480" s="4">
        <f t="shared" si="492"/>
        <v>6.01</v>
      </c>
      <c r="Z3480" s="1" t="s">
        <v>54</v>
      </c>
      <c r="AA3480" s="1" t="s">
        <v>28</v>
      </c>
      <c r="AB3480" s="1" t="s">
        <v>29</v>
      </c>
      <c r="AC3480" s="1" t="s">
        <v>61</v>
      </c>
      <c r="AD3480" s="1" t="s">
        <v>31</v>
      </c>
      <c r="AE3480" s="2">
        <v>40417</v>
      </c>
    </row>
    <row r="3481" spans="1:31" x14ac:dyDescent="0.25">
      <c r="A3481">
        <f t="shared" si="493"/>
        <v>3480</v>
      </c>
      <c r="B3481" s="1">
        <v>13767</v>
      </c>
      <c r="C3481" s="2">
        <v>40416</v>
      </c>
      <c r="D3481" s="1" t="s">
        <v>20</v>
      </c>
      <c r="E3481" s="1" t="str">
        <f t="shared" si="486"/>
        <v>*</v>
      </c>
      <c r="F3481" s="1" t="str">
        <f t="shared" si="487"/>
        <v>**</v>
      </c>
      <c r="G3481" s="1" t="str">
        <f t="shared" si="488"/>
        <v>**</v>
      </c>
      <c r="J3481" s="1" t="str">
        <f t="shared" si="489"/>
        <v>**</v>
      </c>
      <c r="P3481" s="1">
        <v>12</v>
      </c>
      <c r="Q3481" s="1">
        <f t="shared" si="494"/>
        <v>0.02</v>
      </c>
      <c r="T3481" s="4">
        <v>2050.712</v>
      </c>
      <c r="U3481" s="9">
        <f t="shared" si="490"/>
        <v>1</v>
      </c>
      <c r="V3481" s="4">
        <f t="shared" si="491"/>
        <v>170.89266666666666</v>
      </c>
      <c r="W3481" s="1" t="s">
        <v>33</v>
      </c>
      <c r="X3481" s="1">
        <v>69.64</v>
      </c>
      <c r="Y3481" s="4">
        <f t="shared" si="492"/>
        <v>2120.3519999999999</v>
      </c>
      <c r="Z3481" s="1" t="s">
        <v>54</v>
      </c>
      <c r="AA3481" s="1" t="s">
        <v>28</v>
      </c>
      <c r="AB3481" s="1" t="s">
        <v>17</v>
      </c>
      <c r="AC3481" s="1" t="s">
        <v>52</v>
      </c>
      <c r="AD3481" s="1" t="s">
        <v>59</v>
      </c>
      <c r="AE3481" s="2">
        <v>40418</v>
      </c>
    </row>
    <row r="3482" spans="1:31" x14ac:dyDescent="0.25">
      <c r="A3482">
        <f t="shared" si="493"/>
        <v>3481</v>
      </c>
      <c r="B3482" s="1">
        <v>46375</v>
      </c>
      <c r="C3482" s="2">
        <v>40416</v>
      </c>
      <c r="D3482" s="1" t="s">
        <v>36</v>
      </c>
      <c r="E3482" s="1" t="str">
        <f t="shared" si="486"/>
        <v>*</v>
      </c>
      <c r="F3482" s="1" t="str">
        <f t="shared" si="487"/>
        <v>*</v>
      </c>
      <c r="G3482" s="1" t="str">
        <f t="shared" si="488"/>
        <v>*</v>
      </c>
      <c r="J3482" s="1" t="str">
        <f t="shared" si="489"/>
        <v>*</v>
      </c>
      <c r="P3482" s="1">
        <v>16</v>
      </c>
      <c r="Q3482" s="1">
        <f t="shared" si="494"/>
        <v>0.02</v>
      </c>
      <c r="T3482" s="4">
        <v>1702.499</v>
      </c>
      <c r="U3482" s="9">
        <f t="shared" si="490"/>
        <v>1</v>
      </c>
      <c r="V3482" s="4">
        <f t="shared" si="491"/>
        <v>106.4061875</v>
      </c>
      <c r="W3482" s="1" t="s">
        <v>21</v>
      </c>
      <c r="X3482" s="1">
        <v>5.26</v>
      </c>
      <c r="Y3482" s="4">
        <f t="shared" si="492"/>
        <v>1707.759</v>
      </c>
      <c r="Z3482" s="1" t="s">
        <v>51</v>
      </c>
      <c r="AA3482" s="1" t="s">
        <v>37</v>
      </c>
      <c r="AB3482" s="1" t="s">
        <v>24</v>
      </c>
      <c r="AC3482" s="1" t="s">
        <v>25</v>
      </c>
      <c r="AD3482" s="1" t="s">
        <v>19</v>
      </c>
      <c r="AE3482" s="2">
        <v>40417</v>
      </c>
    </row>
    <row r="3483" spans="1:31" x14ac:dyDescent="0.25">
      <c r="A3483">
        <f t="shared" si="493"/>
        <v>3482</v>
      </c>
      <c r="B3483" s="1">
        <v>13767</v>
      </c>
      <c r="C3483" s="2">
        <v>40416</v>
      </c>
      <c r="D3483" s="1" t="s">
        <v>20</v>
      </c>
      <c r="E3483" s="1" t="str">
        <f t="shared" si="486"/>
        <v>*</v>
      </c>
      <c r="F3483" s="1" t="str">
        <f t="shared" si="487"/>
        <v>**</v>
      </c>
      <c r="G3483" s="1" t="str">
        <f t="shared" si="488"/>
        <v>**</v>
      </c>
      <c r="J3483" s="1" t="str">
        <f t="shared" si="489"/>
        <v>**</v>
      </c>
      <c r="P3483" s="1">
        <v>45</v>
      </c>
      <c r="Q3483" s="1">
        <f t="shared" si="494"/>
        <v>0.05</v>
      </c>
      <c r="T3483" s="4">
        <v>1403.741</v>
      </c>
      <c r="U3483" s="9">
        <f t="shared" si="490"/>
        <v>1</v>
      </c>
      <c r="V3483" s="4">
        <f t="shared" si="491"/>
        <v>31.194244444444443</v>
      </c>
      <c r="W3483" s="1" t="s">
        <v>21</v>
      </c>
      <c r="X3483" s="1">
        <v>3.3</v>
      </c>
      <c r="Y3483" s="4">
        <f t="shared" si="492"/>
        <v>1407.0409999999999</v>
      </c>
      <c r="Z3483" s="1" t="s">
        <v>49</v>
      </c>
      <c r="AA3483" s="1" t="s">
        <v>28</v>
      </c>
      <c r="AB3483" s="1" t="s">
        <v>24</v>
      </c>
      <c r="AC3483" s="1" t="s">
        <v>25</v>
      </c>
      <c r="AD3483" s="1" t="s">
        <v>41</v>
      </c>
      <c r="AE3483" s="2">
        <v>40418</v>
      </c>
    </row>
    <row r="3484" spans="1:31" x14ac:dyDescent="0.25">
      <c r="A3484">
        <f t="shared" si="493"/>
        <v>3483</v>
      </c>
      <c r="B3484" s="1">
        <v>13767</v>
      </c>
      <c r="C3484" s="2">
        <v>40416</v>
      </c>
      <c r="D3484" s="1" t="s">
        <v>20</v>
      </c>
      <c r="E3484" s="1" t="str">
        <f t="shared" si="486"/>
        <v>*</v>
      </c>
      <c r="F3484" s="1" t="str">
        <f t="shared" si="487"/>
        <v>**</v>
      </c>
      <c r="G3484" s="1" t="str">
        <f t="shared" si="488"/>
        <v>**</v>
      </c>
      <c r="J3484" s="1" t="str">
        <f t="shared" si="489"/>
        <v>**</v>
      </c>
      <c r="P3484" s="1">
        <v>10</v>
      </c>
      <c r="Q3484" s="1">
        <f t="shared" si="494"/>
        <v>0.02</v>
      </c>
      <c r="T3484" s="4">
        <v>1246.3634999999999</v>
      </c>
      <c r="U3484" s="9">
        <f t="shared" si="490"/>
        <v>1</v>
      </c>
      <c r="V3484" s="4">
        <f t="shared" si="491"/>
        <v>124.63634999999999</v>
      </c>
      <c r="W3484" s="1" t="s">
        <v>21</v>
      </c>
      <c r="X3484" s="1">
        <v>8.99</v>
      </c>
      <c r="Y3484" s="4">
        <f t="shared" si="492"/>
        <v>1255.3534999999999</v>
      </c>
      <c r="Z3484" s="1" t="s">
        <v>49</v>
      </c>
      <c r="AA3484" s="1" t="s">
        <v>28</v>
      </c>
      <c r="AB3484" s="1" t="s">
        <v>24</v>
      </c>
      <c r="AC3484" s="1" t="s">
        <v>25</v>
      </c>
      <c r="AD3484" s="1" t="s">
        <v>19</v>
      </c>
      <c r="AE3484" s="2">
        <v>40417</v>
      </c>
    </row>
    <row r="3485" spans="1:31" x14ac:dyDescent="0.25">
      <c r="A3485">
        <f t="shared" si="493"/>
        <v>3484</v>
      </c>
      <c r="B3485" s="1">
        <v>46375</v>
      </c>
      <c r="C3485" s="2">
        <v>40416</v>
      </c>
      <c r="D3485" s="1" t="s">
        <v>36</v>
      </c>
      <c r="E3485" s="1" t="str">
        <f t="shared" si="486"/>
        <v>*</v>
      </c>
      <c r="F3485" s="1" t="str">
        <f t="shared" si="487"/>
        <v>*</v>
      </c>
      <c r="G3485" s="1" t="str">
        <f t="shared" si="488"/>
        <v>*</v>
      </c>
      <c r="J3485" s="1" t="str">
        <f t="shared" si="489"/>
        <v>*</v>
      </c>
      <c r="P3485" s="1">
        <v>24</v>
      </c>
      <c r="Q3485" s="1">
        <f t="shared" si="494"/>
        <v>3.5000000000000003E-2</v>
      </c>
      <c r="T3485" s="4">
        <v>905.32</v>
      </c>
      <c r="U3485" s="9">
        <f t="shared" si="490"/>
        <v>0</v>
      </c>
      <c r="V3485" s="4">
        <f t="shared" si="491"/>
        <v>37.721666666666671</v>
      </c>
      <c r="W3485" s="1" t="s">
        <v>21</v>
      </c>
      <c r="X3485" s="1">
        <v>5.09</v>
      </c>
      <c r="Y3485" s="4">
        <f t="shared" si="492"/>
        <v>910.41000000000008</v>
      </c>
      <c r="Z3485" s="1" t="s">
        <v>51</v>
      </c>
      <c r="AA3485" s="1" t="s">
        <v>37</v>
      </c>
      <c r="AB3485" s="1" t="s">
        <v>29</v>
      </c>
      <c r="AC3485" s="1" t="s">
        <v>40</v>
      </c>
      <c r="AD3485" s="1" t="s">
        <v>19</v>
      </c>
      <c r="AE3485" s="2">
        <v>40418</v>
      </c>
    </row>
    <row r="3486" spans="1:31" x14ac:dyDescent="0.25">
      <c r="A3486">
        <f t="shared" si="493"/>
        <v>3485</v>
      </c>
      <c r="B3486" s="1">
        <v>28068</v>
      </c>
      <c r="C3486" s="2">
        <v>40416</v>
      </c>
      <c r="D3486" s="1" t="s">
        <v>13</v>
      </c>
      <c r="E3486" s="1" t="str">
        <f t="shared" si="486"/>
        <v>*</v>
      </c>
      <c r="F3486" s="1" t="str">
        <f t="shared" si="487"/>
        <v>*</v>
      </c>
      <c r="G3486" s="1" t="str">
        <f t="shared" si="488"/>
        <v>*</v>
      </c>
      <c r="J3486" s="1" t="str">
        <f t="shared" si="489"/>
        <v>*</v>
      </c>
      <c r="P3486" s="1">
        <v>23</v>
      </c>
      <c r="Q3486" s="1">
        <f t="shared" si="494"/>
        <v>3.5000000000000003E-2</v>
      </c>
      <c r="T3486" s="4">
        <v>631.99</v>
      </c>
      <c r="U3486" s="9">
        <f t="shared" si="490"/>
        <v>0</v>
      </c>
      <c r="V3486" s="4">
        <f t="shared" si="491"/>
        <v>27.477826086956522</v>
      </c>
      <c r="W3486" s="1" t="s">
        <v>21</v>
      </c>
      <c r="X3486" s="1">
        <v>4</v>
      </c>
      <c r="Y3486" s="4">
        <f t="shared" si="492"/>
        <v>635.99</v>
      </c>
      <c r="Z3486" s="1" t="s">
        <v>15</v>
      </c>
      <c r="AA3486" s="1" t="s">
        <v>28</v>
      </c>
      <c r="AB3486" s="1" t="s">
        <v>24</v>
      </c>
      <c r="AC3486" s="1" t="s">
        <v>38</v>
      </c>
      <c r="AD3486" s="1" t="s">
        <v>19</v>
      </c>
      <c r="AE3486" s="2">
        <v>40418</v>
      </c>
    </row>
    <row r="3487" spans="1:31" x14ac:dyDescent="0.25">
      <c r="A3487">
        <f t="shared" si="493"/>
        <v>3486</v>
      </c>
      <c r="B3487" s="1">
        <v>13767</v>
      </c>
      <c r="C3487" s="2">
        <v>40416</v>
      </c>
      <c r="D3487" s="1" t="s">
        <v>20</v>
      </c>
      <c r="E3487" s="1" t="str">
        <f t="shared" si="486"/>
        <v>*</v>
      </c>
      <c r="F3487" s="1" t="str">
        <f t="shared" si="487"/>
        <v>**</v>
      </c>
      <c r="G3487" s="1" t="str">
        <f t="shared" si="488"/>
        <v>**</v>
      </c>
      <c r="J3487" s="1" t="str">
        <f t="shared" si="489"/>
        <v>**</v>
      </c>
      <c r="P3487" s="1">
        <v>29</v>
      </c>
      <c r="Q3487" s="1">
        <f t="shared" si="494"/>
        <v>3.5000000000000003E-2</v>
      </c>
      <c r="T3487" s="4">
        <v>597.66</v>
      </c>
      <c r="U3487" s="9">
        <f t="shared" si="490"/>
        <v>0</v>
      </c>
      <c r="V3487" s="4">
        <f t="shared" si="491"/>
        <v>20.60896551724138</v>
      </c>
      <c r="W3487" s="1" t="s">
        <v>21</v>
      </c>
      <c r="X3487" s="1">
        <v>13.99</v>
      </c>
      <c r="Y3487" s="4">
        <f t="shared" si="492"/>
        <v>611.65</v>
      </c>
      <c r="Z3487" s="1" t="s">
        <v>49</v>
      </c>
      <c r="AA3487" s="1" t="s">
        <v>28</v>
      </c>
      <c r="AB3487" s="1" t="s">
        <v>29</v>
      </c>
      <c r="AC3487" s="1" t="s">
        <v>63</v>
      </c>
      <c r="AD3487" s="1" t="s">
        <v>26</v>
      </c>
      <c r="AE3487" s="2">
        <v>40418</v>
      </c>
    </row>
    <row r="3488" spans="1:31" x14ac:dyDescent="0.25">
      <c r="A3488">
        <f t="shared" si="493"/>
        <v>3487</v>
      </c>
      <c r="B3488" s="1">
        <v>24007</v>
      </c>
      <c r="C3488" s="2">
        <v>40416</v>
      </c>
      <c r="D3488" s="1" t="s">
        <v>13</v>
      </c>
      <c r="E3488" s="1" t="str">
        <f t="shared" si="486"/>
        <v>*</v>
      </c>
      <c r="F3488" s="1" t="str">
        <f t="shared" si="487"/>
        <v>*</v>
      </c>
      <c r="G3488" s="1" t="str">
        <f t="shared" si="488"/>
        <v>*</v>
      </c>
      <c r="J3488" s="1" t="str">
        <f t="shared" si="489"/>
        <v>*</v>
      </c>
      <c r="P3488" s="1">
        <v>26</v>
      </c>
      <c r="Q3488" s="1">
        <f t="shared" si="494"/>
        <v>3.5000000000000003E-2</v>
      </c>
      <c r="T3488" s="4">
        <v>531.66</v>
      </c>
      <c r="U3488" s="9">
        <f t="shared" si="490"/>
        <v>0</v>
      </c>
      <c r="V3488" s="4">
        <f t="shared" si="491"/>
        <v>20.448461538461537</v>
      </c>
      <c r="W3488" s="1" t="s">
        <v>21</v>
      </c>
      <c r="X3488" s="1">
        <v>1.99</v>
      </c>
      <c r="Y3488" s="4">
        <f t="shared" si="492"/>
        <v>533.65</v>
      </c>
      <c r="Z3488" s="1" t="s">
        <v>39</v>
      </c>
      <c r="AA3488" s="1" t="s">
        <v>37</v>
      </c>
      <c r="AB3488" s="1" t="s">
        <v>24</v>
      </c>
      <c r="AC3488" s="1" t="s">
        <v>38</v>
      </c>
      <c r="AD3488" s="1" t="s">
        <v>41</v>
      </c>
      <c r="AE3488" s="2">
        <v>40423</v>
      </c>
    </row>
    <row r="3489" spans="1:31" x14ac:dyDescent="0.25">
      <c r="A3489">
        <f t="shared" si="493"/>
        <v>3488</v>
      </c>
      <c r="B3489" s="1">
        <v>48032</v>
      </c>
      <c r="C3489" s="2">
        <v>40416</v>
      </c>
      <c r="D3489" s="1" t="s">
        <v>20</v>
      </c>
      <c r="E3489" s="1" t="str">
        <f t="shared" si="486"/>
        <v>*</v>
      </c>
      <c r="F3489" s="1" t="str">
        <f t="shared" si="487"/>
        <v>**</v>
      </c>
      <c r="G3489" s="1" t="str">
        <f t="shared" si="488"/>
        <v>**</v>
      </c>
      <c r="J3489" s="1" t="str">
        <f t="shared" si="489"/>
        <v>**</v>
      </c>
      <c r="P3489" s="1">
        <v>29</v>
      </c>
      <c r="Q3489" s="1">
        <f t="shared" si="494"/>
        <v>3.5000000000000003E-2</v>
      </c>
      <c r="T3489" s="4">
        <v>412.86</v>
      </c>
      <c r="U3489" s="9">
        <f t="shared" si="490"/>
        <v>0</v>
      </c>
      <c r="V3489" s="4">
        <f t="shared" si="491"/>
        <v>14.236551724137932</v>
      </c>
      <c r="W3489" s="1" t="s">
        <v>21</v>
      </c>
      <c r="X3489" s="1">
        <v>4.53</v>
      </c>
      <c r="Y3489" s="4">
        <f t="shared" si="492"/>
        <v>417.39</v>
      </c>
      <c r="Z3489" s="1" t="s">
        <v>51</v>
      </c>
      <c r="AA3489" s="1" t="s">
        <v>28</v>
      </c>
      <c r="AB3489" s="1" t="s">
        <v>29</v>
      </c>
      <c r="AC3489" s="1" t="s">
        <v>55</v>
      </c>
      <c r="AD3489" s="1" t="s">
        <v>19</v>
      </c>
      <c r="AE3489" s="2">
        <v>40417</v>
      </c>
    </row>
    <row r="3490" spans="1:31" x14ac:dyDescent="0.25">
      <c r="A3490">
        <f t="shared" si="493"/>
        <v>3489</v>
      </c>
      <c r="B3490" s="1">
        <v>24007</v>
      </c>
      <c r="C3490" s="2">
        <v>40416</v>
      </c>
      <c r="D3490" s="1" t="s">
        <v>13</v>
      </c>
      <c r="E3490" s="1" t="str">
        <f t="shared" si="486"/>
        <v>*</v>
      </c>
      <c r="F3490" s="1" t="str">
        <f t="shared" si="487"/>
        <v>*</v>
      </c>
      <c r="G3490" s="1" t="str">
        <f t="shared" si="488"/>
        <v>*</v>
      </c>
      <c r="J3490" s="1" t="str">
        <f t="shared" si="489"/>
        <v>*</v>
      </c>
      <c r="P3490" s="1">
        <v>28</v>
      </c>
      <c r="Q3490" s="1">
        <f t="shared" si="494"/>
        <v>3.5000000000000003E-2</v>
      </c>
      <c r="T3490" s="4">
        <v>317.85000000000002</v>
      </c>
      <c r="U3490" s="9">
        <f t="shared" si="490"/>
        <v>0</v>
      </c>
      <c r="V3490" s="4">
        <f t="shared" si="491"/>
        <v>11.351785714285715</v>
      </c>
      <c r="W3490" s="1" t="s">
        <v>21</v>
      </c>
      <c r="X3490" s="1">
        <v>6.97</v>
      </c>
      <c r="Y3490" s="4">
        <f t="shared" si="492"/>
        <v>324.82000000000005</v>
      </c>
      <c r="Z3490" s="1" t="s">
        <v>39</v>
      </c>
      <c r="AA3490" s="1" t="s">
        <v>37</v>
      </c>
      <c r="AB3490" s="1" t="s">
        <v>29</v>
      </c>
      <c r="AC3490" s="1" t="s">
        <v>57</v>
      </c>
      <c r="AD3490" s="1" t="s">
        <v>19</v>
      </c>
      <c r="AE3490" s="2">
        <v>40423</v>
      </c>
    </row>
    <row r="3491" spans="1:31" x14ac:dyDescent="0.25">
      <c r="A3491">
        <f t="shared" si="493"/>
        <v>3490</v>
      </c>
      <c r="B3491" s="1">
        <v>48032</v>
      </c>
      <c r="C3491" s="2">
        <v>40416</v>
      </c>
      <c r="D3491" s="1" t="s">
        <v>20</v>
      </c>
      <c r="E3491" s="1" t="str">
        <f t="shared" si="486"/>
        <v>*</v>
      </c>
      <c r="F3491" s="1" t="str">
        <f t="shared" si="487"/>
        <v>**</v>
      </c>
      <c r="G3491" s="1" t="str">
        <f t="shared" si="488"/>
        <v>**</v>
      </c>
      <c r="J3491" s="1" t="str">
        <f t="shared" si="489"/>
        <v>**</v>
      </c>
      <c r="P3491" s="1">
        <v>42</v>
      </c>
      <c r="Q3491" s="1">
        <f t="shared" si="494"/>
        <v>0.05</v>
      </c>
      <c r="T3491" s="4">
        <v>309.17</v>
      </c>
      <c r="U3491" s="9">
        <f t="shared" si="490"/>
        <v>0</v>
      </c>
      <c r="V3491" s="4">
        <f t="shared" si="491"/>
        <v>7.361190476190477</v>
      </c>
      <c r="W3491" s="1" t="s">
        <v>21</v>
      </c>
      <c r="X3491" s="1">
        <v>9.23</v>
      </c>
      <c r="Y3491" s="4">
        <f t="shared" si="492"/>
        <v>318.40000000000003</v>
      </c>
      <c r="Z3491" s="1" t="s">
        <v>51</v>
      </c>
      <c r="AA3491" s="1" t="s">
        <v>28</v>
      </c>
      <c r="AB3491" s="1" t="s">
        <v>29</v>
      </c>
      <c r="AC3491" s="1" t="s">
        <v>63</v>
      </c>
      <c r="AD3491" s="1" t="s">
        <v>19</v>
      </c>
      <c r="AE3491" s="2">
        <v>40417</v>
      </c>
    </row>
    <row r="3492" spans="1:31" x14ac:dyDescent="0.25">
      <c r="A3492">
        <f t="shared" si="493"/>
        <v>3491</v>
      </c>
      <c r="B3492" s="1">
        <v>52933</v>
      </c>
      <c r="C3492" s="2">
        <v>40416</v>
      </c>
      <c r="D3492" s="1" t="s">
        <v>13</v>
      </c>
      <c r="E3492" s="1" t="str">
        <f t="shared" si="486"/>
        <v>*</v>
      </c>
      <c r="F3492" s="1" t="str">
        <f t="shared" si="487"/>
        <v>*</v>
      </c>
      <c r="G3492" s="1" t="str">
        <f t="shared" si="488"/>
        <v>*</v>
      </c>
      <c r="J3492" s="1" t="str">
        <f t="shared" si="489"/>
        <v>*</v>
      </c>
      <c r="P3492" s="1">
        <v>44</v>
      </c>
      <c r="Q3492" s="1">
        <f t="shared" si="494"/>
        <v>0.05</v>
      </c>
      <c r="T3492" s="4">
        <v>210.46</v>
      </c>
      <c r="U3492" s="9">
        <f t="shared" si="490"/>
        <v>0</v>
      </c>
      <c r="V3492" s="4">
        <f t="shared" si="491"/>
        <v>4.7831818181818182</v>
      </c>
      <c r="W3492" s="1" t="s">
        <v>14</v>
      </c>
      <c r="X3492" s="1">
        <v>1.49</v>
      </c>
      <c r="Y3492" s="4">
        <f t="shared" si="492"/>
        <v>211.95000000000002</v>
      </c>
      <c r="Z3492" s="1" t="s">
        <v>53</v>
      </c>
      <c r="AA3492" s="1" t="s">
        <v>16</v>
      </c>
      <c r="AB3492" s="1" t="s">
        <v>29</v>
      </c>
      <c r="AC3492" s="1" t="s">
        <v>43</v>
      </c>
      <c r="AD3492" s="1" t="s">
        <v>19</v>
      </c>
      <c r="AE3492" s="2">
        <v>40423</v>
      </c>
    </row>
    <row r="3493" spans="1:31" x14ac:dyDescent="0.25">
      <c r="A3493">
        <f t="shared" si="493"/>
        <v>3492</v>
      </c>
      <c r="B3493" s="1">
        <v>42947</v>
      </c>
      <c r="C3493" s="2">
        <v>40416</v>
      </c>
      <c r="D3493" s="1" t="s">
        <v>13</v>
      </c>
      <c r="E3493" s="1" t="str">
        <f t="shared" si="486"/>
        <v>*</v>
      </c>
      <c r="F3493" s="1" t="str">
        <f t="shared" si="487"/>
        <v>*</v>
      </c>
      <c r="G3493" s="1" t="str">
        <f t="shared" si="488"/>
        <v>*</v>
      </c>
      <c r="J3493" s="1" t="str">
        <f t="shared" si="489"/>
        <v>*</v>
      </c>
      <c r="P3493" s="1">
        <v>5</v>
      </c>
      <c r="Q3493" s="1">
        <f t="shared" si="494"/>
        <v>0.01</v>
      </c>
      <c r="T3493" s="4">
        <v>177.05</v>
      </c>
      <c r="U3493" s="9">
        <f t="shared" si="490"/>
        <v>0</v>
      </c>
      <c r="V3493" s="4">
        <f t="shared" si="491"/>
        <v>35.410000000000004</v>
      </c>
      <c r="W3493" s="1" t="s">
        <v>21</v>
      </c>
      <c r="X3493" s="1">
        <v>1.99</v>
      </c>
      <c r="Y3493" s="4">
        <f t="shared" si="492"/>
        <v>179.04000000000002</v>
      </c>
      <c r="Z3493" s="1" t="s">
        <v>15</v>
      </c>
      <c r="AA3493" s="1" t="s">
        <v>37</v>
      </c>
      <c r="AB3493" s="1" t="s">
        <v>24</v>
      </c>
      <c r="AC3493" s="1" t="s">
        <v>38</v>
      </c>
      <c r="AD3493" s="1" t="s">
        <v>41</v>
      </c>
      <c r="AE3493" s="2">
        <v>40418</v>
      </c>
    </row>
    <row r="3494" spans="1:31" x14ac:dyDescent="0.25">
      <c r="A3494">
        <f t="shared" si="493"/>
        <v>3493</v>
      </c>
      <c r="B3494" s="1">
        <v>24007</v>
      </c>
      <c r="C3494" s="2">
        <v>40416</v>
      </c>
      <c r="D3494" s="1" t="s">
        <v>13</v>
      </c>
      <c r="E3494" s="1" t="str">
        <f t="shared" si="486"/>
        <v>*</v>
      </c>
      <c r="F3494" s="1" t="str">
        <f t="shared" si="487"/>
        <v>*</v>
      </c>
      <c r="G3494" s="1" t="str">
        <f t="shared" si="488"/>
        <v>*</v>
      </c>
      <c r="J3494" s="1" t="str">
        <f t="shared" si="489"/>
        <v>*</v>
      </c>
      <c r="P3494" s="1">
        <v>42</v>
      </c>
      <c r="Q3494" s="1">
        <f t="shared" si="494"/>
        <v>0.05</v>
      </c>
      <c r="T3494" s="4">
        <v>163.08000000000001</v>
      </c>
      <c r="U3494" s="9">
        <f t="shared" si="490"/>
        <v>0</v>
      </c>
      <c r="V3494" s="4">
        <f t="shared" si="491"/>
        <v>3.882857142857143</v>
      </c>
      <c r="W3494" s="1" t="s">
        <v>21</v>
      </c>
      <c r="X3494" s="1">
        <v>0.5</v>
      </c>
      <c r="Y3494" s="4">
        <f t="shared" si="492"/>
        <v>163.58000000000001</v>
      </c>
      <c r="Z3494" s="1" t="s">
        <v>39</v>
      </c>
      <c r="AA3494" s="1" t="s">
        <v>37</v>
      </c>
      <c r="AB3494" s="1" t="s">
        <v>29</v>
      </c>
      <c r="AC3494" s="1" t="s">
        <v>58</v>
      </c>
      <c r="AD3494" s="1" t="s">
        <v>19</v>
      </c>
      <c r="AE3494" s="2">
        <v>40420</v>
      </c>
    </row>
    <row r="3495" spans="1:31" x14ac:dyDescent="0.25">
      <c r="A3495">
        <f t="shared" si="493"/>
        <v>3494</v>
      </c>
      <c r="B3495" s="1">
        <v>55750</v>
      </c>
      <c r="C3495" s="2">
        <v>40417</v>
      </c>
      <c r="D3495" s="1" t="s">
        <v>32</v>
      </c>
      <c r="E3495" s="1" t="str">
        <f t="shared" si="486"/>
        <v>***</v>
      </c>
      <c r="F3495" s="1" t="str">
        <f t="shared" si="487"/>
        <v>***</v>
      </c>
      <c r="G3495" s="1" t="str">
        <f t="shared" si="488"/>
        <v>***</v>
      </c>
      <c r="J3495" s="1" t="str">
        <f t="shared" si="489"/>
        <v>***</v>
      </c>
      <c r="P3495" s="1">
        <v>31</v>
      </c>
      <c r="Q3495" s="1">
        <f t="shared" si="494"/>
        <v>0.04</v>
      </c>
      <c r="T3495" s="4">
        <v>5445.9920000000002</v>
      </c>
      <c r="U3495" s="9">
        <f t="shared" si="490"/>
        <v>1</v>
      </c>
      <c r="V3495" s="4">
        <f t="shared" si="491"/>
        <v>175.67716129032257</v>
      </c>
      <c r="W3495" s="1" t="s">
        <v>33</v>
      </c>
      <c r="X3495" s="1">
        <v>69.64</v>
      </c>
      <c r="Y3495" s="4">
        <f t="shared" si="492"/>
        <v>5515.6320000000005</v>
      </c>
      <c r="Z3495" s="1" t="s">
        <v>49</v>
      </c>
      <c r="AA3495" s="1" t="s">
        <v>23</v>
      </c>
      <c r="AB3495" s="1" t="s">
        <v>17</v>
      </c>
      <c r="AC3495" s="1" t="s">
        <v>52</v>
      </c>
      <c r="AD3495" s="1" t="s">
        <v>59</v>
      </c>
      <c r="AE3495" s="2">
        <v>40419</v>
      </c>
    </row>
    <row r="3496" spans="1:31" x14ac:dyDescent="0.25">
      <c r="A3496">
        <f t="shared" si="493"/>
        <v>3495</v>
      </c>
      <c r="B3496" s="1">
        <v>32834</v>
      </c>
      <c r="C3496" s="2">
        <v>40417</v>
      </c>
      <c r="D3496" s="1" t="s">
        <v>32</v>
      </c>
      <c r="E3496" s="1" t="str">
        <f t="shared" si="486"/>
        <v>***</v>
      </c>
      <c r="F3496" s="1" t="str">
        <f t="shared" si="487"/>
        <v>***</v>
      </c>
      <c r="G3496" s="1" t="str">
        <f t="shared" si="488"/>
        <v>***</v>
      </c>
      <c r="J3496" s="1" t="str">
        <f t="shared" si="489"/>
        <v>***</v>
      </c>
      <c r="P3496" s="1">
        <v>39</v>
      </c>
      <c r="Q3496" s="1">
        <f t="shared" si="494"/>
        <v>0.04</v>
      </c>
      <c r="T3496" s="4">
        <v>3460.5625</v>
      </c>
      <c r="U3496" s="9">
        <f t="shared" si="490"/>
        <v>1</v>
      </c>
      <c r="V3496" s="4">
        <f t="shared" si="491"/>
        <v>88.732371794871796</v>
      </c>
      <c r="W3496" s="1" t="s">
        <v>21</v>
      </c>
      <c r="X3496" s="1">
        <v>5.92</v>
      </c>
      <c r="Y3496" s="4">
        <f t="shared" si="492"/>
        <v>3466.4825000000001</v>
      </c>
      <c r="Z3496" s="1" t="s">
        <v>22</v>
      </c>
      <c r="AA3496" s="1" t="s">
        <v>37</v>
      </c>
      <c r="AB3496" s="1" t="s">
        <v>24</v>
      </c>
      <c r="AC3496" s="1" t="s">
        <v>25</v>
      </c>
      <c r="AD3496" s="1" t="s">
        <v>19</v>
      </c>
      <c r="AE3496" s="2">
        <v>40418</v>
      </c>
    </row>
    <row r="3497" spans="1:31" x14ac:dyDescent="0.25">
      <c r="A3497">
        <f t="shared" si="493"/>
        <v>3496</v>
      </c>
      <c r="B3497" s="1">
        <v>23362</v>
      </c>
      <c r="C3497" s="2">
        <v>40417</v>
      </c>
      <c r="D3497" s="1" t="s">
        <v>36</v>
      </c>
      <c r="E3497" s="1" t="str">
        <f t="shared" si="486"/>
        <v>*</v>
      </c>
      <c r="F3497" s="1" t="str">
        <f t="shared" si="487"/>
        <v>*</v>
      </c>
      <c r="G3497" s="1" t="str">
        <f t="shared" si="488"/>
        <v>*</v>
      </c>
      <c r="J3497" s="1" t="str">
        <f t="shared" si="489"/>
        <v>*</v>
      </c>
      <c r="P3497" s="1">
        <v>45</v>
      </c>
      <c r="Q3497" s="1">
        <f t="shared" si="494"/>
        <v>0.05</v>
      </c>
      <c r="T3497" s="4">
        <v>852.05</v>
      </c>
      <c r="U3497" s="9">
        <f t="shared" si="490"/>
        <v>0</v>
      </c>
      <c r="V3497" s="4">
        <f t="shared" si="491"/>
        <v>18.934444444444445</v>
      </c>
      <c r="W3497" s="1" t="s">
        <v>21</v>
      </c>
      <c r="X3497" s="1">
        <v>10.49</v>
      </c>
      <c r="Y3497" s="4">
        <f t="shared" si="492"/>
        <v>862.54</v>
      </c>
      <c r="Z3497" s="1" t="s">
        <v>49</v>
      </c>
      <c r="AA3497" s="1" t="s">
        <v>23</v>
      </c>
      <c r="AB3497" s="1" t="s">
        <v>17</v>
      </c>
      <c r="AC3497" s="1" t="s">
        <v>18</v>
      </c>
      <c r="AD3497" s="1" t="s">
        <v>19</v>
      </c>
      <c r="AE3497" s="2">
        <v>40419</v>
      </c>
    </row>
    <row r="3498" spans="1:31" x14ac:dyDescent="0.25">
      <c r="A3498">
        <f t="shared" si="493"/>
        <v>3497</v>
      </c>
      <c r="B3498" s="1">
        <v>37860</v>
      </c>
      <c r="C3498" s="2">
        <v>40417</v>
      </c>
      <c r="D3498" s="1" t="s">
        <v>36</v>
      </c>
      <c r="E3498" s="1" t="str">
        <f t="shared" si="486"/>
        <v>*</v>
      </c>
      <c r="F3498" s="1" t="str">
        <f t="shared" si="487"/>
        <v>*</v>
      </c>
      <c r="G3498" s="1" t="str">
        <f t="shared" si="488"/>
        <v>*</v>
      </c>
      <c r="J3498" s="1" t="str">
        <f t="shared" si="489"/>
        <v>*</v>
      </c>
      <c r="P3498" s="1">
        <v>1</v>
      </c>
      <c r="Q3498" s="1">
        <f t="shared" si="494"/>
        <v>0.01</v>
      </c>
      <c r="T3498" s="4">
        <v>104.85</v>
      </c>
      <c r="U3498" s="9">
        <f t="shared" si="490"/>
        <v>0</v>
      </c>
      <c r="V3498" s="4">
        <f t="shared" si="491"/>
        <v>104.85</v>
      </c>
      <c r="W3498" s="1" t="s">
        <v>21</v>
      </c>
      <c r="X3498" s="1">
        <v>52.2</v>
      </c>
      <c r="Y3498" s="4">
        <f t="shared" si="492"/>
        <v>157.05000000000001</v>
      </c>
      <c r="Z3498" s="1" t="s">
        <v>39</v>
      </c>
      <c r="AA3498" s="1" t="s">
        <v>28</v>
      </c>
      <c r="AB3498" s="1" t="s">
        <v>17</v>
      </c>
      <c r="AC3498" s="1" t="s">
        <v>18</v>
      </c>
      <c r="AD3498" s="1" t="s">
        <v>26</v>
      </c>
      <c r="AE3498" s="2">
        <v>40419</v>
      </c>
    </row>
    <row r="3499" spans="1:31" x14ac:dyDescent="0.25">
      <c r="A3499">
        <f t="shared" si="493"/>
        <v>3498</v>
      </c>
      <c r="B3499" s="1">
        <v>31239</v>
      </c>
      <c r="C3499" s="2">
        <v>40418</v>
      </c>
      <c r="D3499" s="1" t="s">
        <v>13</v>
      </c>
      <c r="E3499" s="1" t="str">
        <f t="shared" si="486"/>
        <v>*</v>
      </c>
      <c r="F3499" s="1" t="str">
        <f t="shared" si="487"/>
        <v>*</v>
      </c>
      <c r="G3499" s="1" t="str">
        <f t="shared" si="488"/>
        <v>*</v>
      </c>
      <c r="J3499" s="1" t="str">
        <f t="shared" si="489"/>
        <v>*</v>
      </c>
      <c r="P3499" s="1">
        <v>20</v>
      </c>
      <c r="Q3499" s="1">
        <f t="shared" si="494"/>
        <v>3.5000000000000003E-2</v>
      </c>
      <c r="T3499" s="4">
        <v>677.9</v>
      </c>
      <c r="U3499" s="9">
        <f t="shared" si="490"/>
        <v>0</v>
      </c>
      <c r="V3499" s="4">
        <f t="shared" si="491"/>
        <v>33.894999999999996</v>
      </c>
      <c r="W3499" s="1" t="s">
        <v>21</v>
      </c>
      <c r="X3499" s="1">
        <v>1.99</v>
      </c>
      <c r="Y3499" s="4">
        <f t="shared" si="492"/>
        <v>679.89</v>
      </c>
      <c r="Z3499" s="1" t="s">
        <v>22</v>
      </c>
      <c r="AA3499" s="1" t="s">
        <v>28</v>
      </c>
      <c r="AB3499" s="1" t="s">
        <v>24</v>
      </c>
      <c r="AC3499" s="1" t="s">
        <v>38</v>
      </c>
      <c r="AD3499" s="1" t="s">
        <v>41</v>
      </c>
      <c r="AE3499" s="2">
        <v>40423</v>
      </c>
    </row>
    <row r="3500" spans="1:31" x14ac:dyDescent="0.25">
      <c r="A3500">
        <f t="shared" si="493"/>
        <v>3499</v>
      </c>
      <c r="B3500" s="1">
        <v>55200</v>
      </c>
      <c r="C3500" s="2">
        <v>40418</v>
      </c>
      <c r="D3500" s="1" t="s">
        <v>36</v>
      </c>
      <c r="E3500" s="1" t="str">
        <f t="shared" si="486"/>
        <v>*</v>
      </c>
      <c r="F3500" s="1" t="str">
        <f t="shared" si="487"/>
        <v>*</v>
      </c>
      <c r="G3500" s="1" t="str">
        <f t="shared" si="488"/>
        <v>*</v>
      </c>
      <c r="J3500" s="1" t="str">
        <f t="shared" si="489"/>
        <v>*</v>
      </c>
      <c r="P3500" s="1">
        <v>4</v>
      </c>
      <c r="Q3500" s="1">
        <f t="shared" si="494"/>
        <v>0.01</v>
      </c>
      <c r="T3500" s="4">
        <v>649.23850000000004</v>
      </c>
      <c r="U3500" s="9">
        <f t="shared" si="490"/>
        <v>0</v>
      </c>
      <c r="V3500" s="4">
        <f t="shared" si="491"/>
        <v>162.30962500000001</v>
      </c>
      <c r="W3500" s="1" t="s">
        <v>21</v>
      </c>
      <c r="X3500" s="1">
        <v>2.79</v>
      </c>
      <c r="Y3500" s="4">
        <f t="shared" si="492"/>
        <v>652.02850000000001</v>
      </c>
      <c r="Z3500" s="1" t="s">
        <v>51</v>
      </c>
      <c r="AA3500" s="1" t="s">
        <v>37</v>
      </c>
      <c r="AB3500" s="1" t="s">
        <v>24</v>
      </c>
      <c r="AC3500" s="1" t="s">
        <v>25</v>
      </c>
      <c r="AD3500" s="1" t="s">
        <v>19</v>
      </c>
      <c r="AE3500" s="2">
        <v>40420</v>
      </c>
    </row>
    <row r="3501" spans="1:31" x14ac:dyDescent="0.25">
      <c r="A3501">
        <f t="shared" si="493"/>
        <v>3500</v>
      </c>
      <c r="B3501" s="1">
        <v>55200</v>
      </c>
      <c r="C3501" s="2">
        <v>40418</v>
      </c>
      <c r="D3501" s="1" t="s">
        <v>36</v>
      </c>
      <c r="E3501" s="1" t="str">
        <f t="shared" si="486"/>
        <v>*</v>
      </c>
      <c r="F3501" s="1" t="str">
        <f t="shared" si="487"/>
        <v>*</v>
      </c>
      <c r="G3501" s="1" t="str">
        <f t="shared" si="488"/>
        <v>*</v>
      </c>
      <c r="J3501" s="1" t="str">
        <f t="shared" si="489"/>
        <v>*</v>
      </c>
      <c r="P3501" s="1">
        <v>33</v>
      </c>
      <c r="Q3501" s="1">
        <f t="shared" si="494"/>
        <v>0.04</v>
      </c>
      <c r="T3501" s="4">
        <v>505.08</v>
      </c>
      <c r="U3501" s="9">
        <f t="shared" si="490"/>
        <v>0</v>
      </c>
      <c r="V3501" s="4">
        <f t="shared" si="491"/>
        <v>15.305454545454545</v>
      </c>
      <c r="W3501" s="1" t="s">
        <v>21</v>
      </c>
      <c r="X3501" s="1">
        <v>10.130000000000001</v>
      </c>
      <c r="Y3501" s="4">
        <f t="shared" si="492"/>
        <v>515.21</v>
      </c>
      <c r="Z3501" s="1" t="s">
        <v>51</v>
      </c>
      <c r="AA3501" s="1" t="s">
        <v>37</v>
      </c>
      <c r="AB3501" s="1" t="s">
        <v>29</v>
      </c>
      <c r="AC3501" s="1" t="s">
        <v>43</v>
      </c>
      <c r="AD3501" s="1" t="s">
        <v>19</v>
      </c>
      <c r="AE3501" s="2">
        <v>40420</v>
      </c>
    </row>
    <row r="3502" spans="1:31" x14ac:dyDescent="0.25">
      <c r="A3502">
        <f t="shared" si="493"/>
        <v>3501</v>
      </c>
      <c r="B3502" s="1">
        <v>515</v>
      </c>
      <c r="C3502" s="2">
        <v>40418</v>
      </c>
      <c r="D3502" s="1" t="s">
        <v>27</v>
      </c>
      <c r="E3502" s="1" t="str">
        <f t="shared" si="486"/>
        <v>*</v>
      </c>
      <c r="F3502" s="1" t="str">
        <f t="shared" si="487"/>
        <v>*</v>
      </c>
      <c r="G3502" s="1" t="str">
        <f t="shared" si="488"/>
        <v>*</v>
      </c>
      <c r="J3502" s="1" t="str">
        <f t="shared" si="489"/>
        <v>*</v>
      </c>
      <c r="P3502" s="1">
        <v>19</v>
      </c>
      <c r="Q3502" s="1">
        <f t="shared" si="494"/>
        <v>0.02</v>
      </c>
      <c r="T3502" s="4">
        <v>394.27</v>
      </c>
      <c r="U3502" s="9">
        <f t="shared" si="490"/>
        <v>0</v>
      </c>
      <c r="V3502" s="4">
        <f t="shared" si="491"/>
        <v>20.751052631578947</v>
      </c>
      <c r="W3502" s="1" t="s">
        <v>21</v>
      </c>
      <c r="X3502" s="1">
        <v>5.94</v>
      </c>
      <c r="Y3502" s="4">
        <f t="shared" si="492"/>
        <v>400.21</v>
      </c>
      <c r="Z3502" s="1" t="s">
        <v>60</v>
      </c>
      <c r="AA3502" s="1" t="s">
        <v>16</v>
      </c>
      <c r="AB3502" s="1" t="s">
        <v>29</v>
      </c>
      <c r="AC3502" s="1" t="s">
        <v>63</v>
      </c>
      <c r="AD3502" s="1" t="s">
        <v>26</v>
      </c>
      <c r="AE3502" s="2">
        <v>40420</v>
      </c>
    </row>
    <row r="3503" spans="1:31" x14ac:dyDescent="0.25">
      <c r="A3503">
        <f t="shared" si="493"/>
        <v>3502</v>
      </c>
      <c r="B3503" s="1">
        <v>28769</v>
      </c>
      <c r="C3503" s="2">
        <v>40418</v>
      </c>
      <c r="D3503" s="1" t="s">
        <v>13</v>
      </c>
      <c r="E3503" s="1" t="str">
        <f t="shared" si="486"/>
        <v>*</v>
      </c>
      <c r="F3503" s="1" t="str">
        <f t="shared" si="487"/>
        <v>*</v>
      </c>
      <c r="G3503" s="1" t="str">
        <f t="shared" si="488"/>
        <v>*</v>
      </c>
      <c r="J3503" s="1" t="str">
        <f t="shared" si="489"/>
        <v>*</v>
      </c>
      <c r="P3503" s="1">
        <v>6</v>
      </c>
      <c r="Q3503" s="1">
        <f t="shared" si="494"/>
        <v>0.01</v>
      </c>
      <c r="T3503" s="4">
        <v>195.75</v>
      </c>
      <c r="U3503" s="9">
        <f t="shared" si="490"/>
        <v>0</v>
      </c>
      <c r="V3503" s="4">
        <f t="shared" si="491"/>
        <v>32.625</v>
      </c>
      <c r="W3503" s="1" t="s">
        <v>21</v>
      </c>
      <c r="X3503" s="1">
        <v>1.99</v>
      </c>
      <c r="Y3503" s="4">
        <f t="shared" si="492"/>
        <v>197.74</v>
      </c>
      <c r="Z3503" s="1" t="s">
        <v>51</v>
      </c>
      <c r="AA3503" s="1" t="s">
        <v>16</v>
      </c>
      <c r="AB3503" s="1" t="s">
        <v>24</v>
      </c>
      <c r="AC3503" s="1" t="s">
        <v>38</v>
      </c>
      <c r="AD3503" s="1" t="s">
        <v>41</v>
      </c>
      <c r="AE3503" s="2">
        <v>40418</v>
      </c>
    </row>
    <row r="3504" spans="1:31" x14ac:dyDescent="0.25">
      <c r="A3504">
        <f t="shared" si="493"/>
        <v>3503</v>
      </c>
      <c r="B3504" s="1">
        <v>31616</v>
      </c>
      <c r="C3504" s="2">
        <v>40418</v>
      </c>
      <c r="D3504" s="1" t="s">
        <v>32</v>
      </c>
      <c r="E3504" s="1" t="str">
        <f t="shared" si="486"/>
        <v>***</v>
      </c>
      <c r="F3504" s="1" t="str">
        <f t="shared" si="487"/>
        <v>***</v>
      </c>
      <c r="G3504" s="1" t="str">
        <f t="shared" si="488"/>
        <v>***</v>
      </c>
      <c r="J3504" s="1" t="str">
        <f t="shared" si="489"/>
        <v>***</v>
      </c>
      <c r="P3504" s="1">
        <v>45</v>
      </c>
      <c r="Q3504" s="1">
        <f t="shared" si="494"/>
        <v>0.05</v>
      </c>
      <c r="T3504" s="4">
        <v>182.7</v>
      </c>
      <c r="U3504" s="9">
        <f t="shared" si="490"/>
        <v>0</v>
      </c>
      <c r="V3504" s="4">
        <f t="shared" si="491"/>
        <v>4.0599999999999996</v>
      </c>
      <c r="W3504" s="1" t="s">
        <v>21</v>
      </c>
      <c r="X3504" s="1">
        <v>5.41</v>
      </c>
      <c r="Y3504" s="4">
        <f t="shared" si="492"/>
        <v>188.10999999999999</v>
      </c>
      <c r="Z3504" s="1" t="s">
        <v>44</v>
      </c>
      <c r="AA3504" s="1" t="s">
        <v>16</v>
      </c>
      <c r="AB3504" s="1" t="s">
        <v>29</v>
      </c>
      <c r="AC3504" s="1" t="s">
        <v>43</v>
      </c>
      <c r="AD3504" s="1" t="s">
        <v>19</v>
      </c>
      <c r="AE3504" s="2">
        <v>40419</v>
      </c>
    </row>
    <row r="3505" spans="1:31" x14ac:dyDescent="0.25">
      <c r="A3505">
        <f t="shared" si="493"/>
        <v>3504</v>
      </c>
      <c r="B3505" s="1">
        <v>515</v>
      </c>
      <c r="C3505" s="2">
        <v>40418</v>
      </c>
      <c r="D3505" s="1" t="s">
        <v>27</v>
      </c>
      <c r="E3505" s="1" t="str">
        <f t="shared" si="486"/>
        <v>*</v>
      </c>
      <c r="F3505" s="1" t="str">
        <f t="shared" si="487"/>
        <v>*</v>
      </c>
      <c r="G3505" s="1" t="str">
        <f t="shared" si="488"/>
        <v>*</v>
      </c>
      <c r="J3505" s="1" t="str">
        <f t="shared" si="489"/>
        <v>*</v>
      </c>
      <c r="P3505" s="1">
        <v>21</v>
      </c>
      <c r="Q3505" s="1">
        <f t="shared" si="494"/>
        <v>3.5000000000000003E-2</v>
      </c>
      <c r="T3505" s="4">
        <v>146.69</v>
      </c>
      <c r="U3505" s="9">
        <f t="shared" si="490"/>
        <v>0</v>
      </c>
      <c r="V3505" s="4">
        <f t="shared" si="491"/>
        <v>6.9852380952380955</v>
      </c>
      <c r="W3505" s="1" t="s">
        <v>21</v>
      </c>
      <c r="X3505" s="1">
        <v>4.95</v>
      </c>
      <c r="Y3505" s="4">
        <f t="shared" si="492"/>
        <v>151.63999999999999</v>
      </c>
      <c r="Z3505" s="1" t="s">
        <v>60</v>
      </c>
      <c r="AA3505" s="1" t="s">
        <v>16</v>
      </c>
      <c r="AB3505" s="1" t="s">
        <v>17</v>
      </c>
      <c r="AC3505" s="1" t="s">
        <v>18</v>
      </c>
      <c r="AD3505" s="1" t="s">
        <v>41</v>
      </c>
      <c r="AE3505" s="2">
        <v>40420</v>
      </c>
    </row>
    <row r="3506" spans="1:31" x14ac:dyDescent="0.25">
      <c r="A3506">
        <f t="shared" si="493"/>
        <v>3505</v>
      </c>
      <c r="B3506" s="1">
        <v>31616</v>
      </c>
      <c r="C3506" s="2">
        <v>40418</v>
      </c>
      <c r="D3506" s="1" t="s">
        <v>32</v>
      </c>
      <c r="E3506" s="1" t="str">
        <f t="shared" si="486"/>
        <v>***</v>
      </c>
      <c r="F3506" s="1" t="str">
        <f t="shared" si="487"/>
        <v>***</v>
      </c>
      <c r="G3506" s="1" t="str">
        <f t="shared" si="488"/>
        <v>***</v>
      </c>
      <c r="J3506" s="1" t="str">
        <f t="shared" si="489"/>
        <v>***</v>
      </c>
      <c r="P3506" s="1">
        <v>46</v>
      </c>
      <c r="Q3506" s="1">
        <f t="shared" si="494"/>
        <v>0.05</v>
      </c>
      <c r="T3506" s="4">
        <v>141.08000000000001</v>
      </c>
      <c r="U3506" s="9">
        <f t="shared" si="490"/>
        <v>0</v>
      </c>
      <c r="V3506" s="4">
        <f t="shared" si="491"/>
        <v>3.0669565217391308</v>
      </c>
      <c r="W3506" s="1" t="s">
        <v>21</v>
      </c>
      <c r="X3506" s="1">
        <v>0.99</v>
      </c>
      <c r="Y3506" s="4">
        <f t="shared" si="492"/>
        <v>142.07000000000002</v>
      </c>
      <c r="Z3506" s="1" t="s">
        <v>44</v>
      </c>
      <c r="AA3506" s="1" t="s">
        <v>16</v>
      </c>
      <c r="AB3506" s="1" t="s">
        <v>29</v>
      </c>
      <c r="AC3506" s="1" t="s">
        <v>58</v>
      </c>
      <c r="AD3506" s="1" t="s">
        <v>19</v>
      </c>
      <c r="AE3506" s="2">
        <v>40419</v>
      </c>
    </row>
    <row r="3507" spans="1:31" x14ac:dyDescent="0.25">
      <c r="A3507">
        <f t="shared" si="493"/>
        <v>3506</v>
      </c>
      <c r="B3507" s="1">
        <v>9251</v>
      </c>
      <c r="C3507" s="2">
        <v>40419</v>
      </c>
      <c r="D3507" s="1" t="s">
        <v>36</v>
      </c>
      <c r="E3507" s="1" t="str">
        <f t="shared" si="486"/>
        <v>*</v>
      </c>
      <c r="F3507" s="1" t="str">
        <f t="shared" si="487"/>
        <v>*</v>
      </c>
      <c r="G3507" s="1" t="str">
        <f t="shared" si="488"/>
        <v>*</v>
      </c>
      <c r="J3507" s="1" t="str">
        <f t="shared" si="489"/>
        <v>*</v>
      </c>
      <c r="P3507" s="1">
        <v>38</v>
      </c>
      <c r="Q3507" s="1">
        <f t="shared" si="494"/>
        <v>0.04</v>
      </c>
      <c r="T3507" s="4">
        <v>3632.6</v>
      </c>
      <c r="U3507" s="9">
        <f t="shared" si="490"/>
        <v>1</v>
      </c>
      <c r="V3507" s="4">
        <f t="shared" si="491"/>
        <v>95.594736842105263</v>
      </c>
      <c r="W3507" s="1" t="s">
        <v>33</v>
      </c>
      <c r="X3507" s="1">
        <v>42</v>
      </c>
      <c r="Y3507" s="4">
        <f t="shared" si="492"/>
        <v>3674.6</v>
      </c>
      <c r="Z3507" s="1" t="s">
        <v>42</v>
      </c>
      <c r="AA3507" s="1" t="s">
        <v>28</v>
      </c>
      <c r="AB3507" s="1" t="s">
        <v>17</v>
      </c>
      <c r="AC3507" s="1" t="s">
        <v>34</v>
      </c>
      <c r="AD3507" s="1" t="s">
        <v>35</v>
      </c>
      <c r="AE3507" s="2">
        <v>40421</v>
      </c>
    </row>
    <row r="3508" spans="1:31" x14ac:dyDescent="0.25">
      <c r="A3508">
        <f t="shared" si="493"/>
        <v>3507</v>
      </c>
      <c r="B3508" s="1">
        <v>58595</v>
      </c>
      <c r="C3508" s="2">
        <v>40419</v>
      </c>
      <c r="D3508" s="1" t="s">
        <v>20</v>
      </c>
      <c r="E3508" s="1" t="str">
        <f t="shared" si="486"/>
        <v>*</v>
      </c>
      <c r="F3508" s="1" t="str">
        <f t="shared" si="487"/>
        <v>**</v>
      </c>
      <c r="G3508" s="1" t="str">
        <f t="shared" si="488"/>
        <v>**</v>
      </c>
      <c r="J3508" s="1" t="str">
        <f t="shared" si="489"/>
        <v>**</v>
      </c>
      <c r="P3508" s="1">
        <v>41</v>
      </c>
      <c r="Q3508" s="1">
        <f t="shared" si="494"/>
        <v>0.05</v>
      </c>
      <c r="T3508" s="4">
        <v>812.21</v>
      </c>
      <c r="U3508" s="9">
        <f t="shared" si="490"/>
        <v>0</v>
      </c>
      <c r="V3508" s="4">
        <f t="shared" si="491"/>
        <v>19.810000000000002</v>
      </c>
      <c r="W3508" s="1" t="s">
        <v>14</v>
      </c>
      <c r="X3508" s="1">
        <v>14.39</v>
      </c>
      <c r="Y3508" s="4">
        <f t="shared" si="492"/>
        <v>826.6</v>
      </c>
      <c r="Z3508" s="1" t="s">
        <v>49</v>
      </c>
      <c r="AA3508" s="1" t="s">
        <v>37</v>
      </c>
      <c r="AB3508" s="1" t="s">
        <v>17</v>
      </c>
      <c r="AC3508" s="1" t="s">
        <v>18</v>
      </c>
      <c r="AD3508" s="1" t="s">
        <v>19</v>
      </c>
      <c r="AE3508" s="2">
        <v>40420</v>
      </c>
    </row>
    <row r="3509" spans="1:31" x14ac:dyDescent="0.25">
      <c r="A3509">
        <f t="shared" si="493"/>
        <v>3508</v>
      </c>
      <c r="B3509" s="1">
        <v>39907</v>
      </c>
      <c r="C3509" s="2">
        <v>40419</v>
      </c>
      <c r="D3509" s="1" t="s">
        <v>13</v>
      </c>
      <c r="E3509" s="1" t="str">
        <f t="shared" si="486"/>
        <v>*</v>
      </c>
      <c r="F3509" s="1" t="str">
        <f t="shared" si="487"/>
        <v>*</v>
      </c>
      <c r="G3509" s="1" t="str">
        <f t="shared" si="488"/>
        <v>*</v>
      </c>
      <c r="J3509" s="1" t="str">
        <f t="shared" si="489"/>
        <v>*</v>
      </c>
      <c r="P3509" s="1">
        <v>12</v>
      </c>
      <c r="Q3509" s="1">
        <f t="shared" si="494"/>
        <v>0.02</v>
      </c>
      <c r="T3509" s="4">
        <v>378.84</v>
      </c>
      <c r="U3509" s="9">
        <f t="shared" si="490"/>
        <v>0</v>
      </c>
      <c r="V3509" s="4">
        <f t="shared" si="491"/>
        <v>31.569999999999997</v>
      </c>
      <c r="W3509" s="1" t="s">
        <v>21</v>
      </c>
      <c r="X3509" s="1">
        <v>4</v>
      </c>
      <c r="Y3509" s="4">
        <f t="shared" si="492"/>
        <v>382.84</v>
      </c>
      <c r="Z3509" s="1" t="s">
        <v>15</v>
      </c>
      <c r="AA3509" s="1" t="s">
        <v>37</v>
      </c>
      <c r="AB3509" s="1" t="s">
        <v>24</v>
      </c>
      <c r="AC3509" s="1" t="s">
        <v>38</v>
      </c>
      <c r="AD3509" s="1" t="s">
        <v>19</v>
      </c>
      <c r="AE3509" s="2">
        <v>40428</v>
      </c>
    </row>
    <row r="3510" spans="1:31" x14ac:dyDescent="0.25">
      <c r="A3510">
        <f t="shared" si="493"/>
        <v>3509</v>
      </c>
      <c r="B3510" s="1">
        <v>12929</v>
      </c>
      <c r="C3510" s="2">
        <v>40420</v>
      </c>
      <c r="D3510" s="1" t="s">
        <v>32</v>
      </c>
      <c r="E3510" s="1" t="str">
        <f t="shared" si="486"/>
        <v>***</v>
      </c>
      <c r="F3510" s="1" t="str">
        <f t="shared" si="487"/>
        <v>***</v>
      </c>
      <c r="G3510" s="1" t="str">
        <f t="shared" si="488"/>
        <v>***</v>
      </c>
      <c r="J3510" s="1" t="str">
        <f t="shared" si="489"/>
        <v>***</v>
      </c>
      <c r="P3510" s="1">
        <v>19</v>
      </c>
      <c r="Q3510" s="1">
        <f t="shared" si="494"/>
        <v>0.02</v>
      </c>
      <c r="T3510" s="4">
        <v>5297.47</v>
      </c>
      <c r="U3510" s="9">
        <f t="shared" si="490"/>
        <v>1</v>
      </c>
      <c r="V3510" s="4">
        <f t="shared" si="491"/>
        <v>278.81421052631578</v>
      </c>
      <c r="W3510" s="1" t="s">
        <v>33</v>
      </c>
      <c r="X3510" s="1">
        <v>50</v>
      </c>
      <c r="Y3510" s="4">
        <f t="shared" si="492"/>
        <v>5347.47</v>
      </c>
      <c r="Z3510" s="1" t="s">
        <v>39</v>
      </c>
      <c r="AA3510" s="1" t="s">
        <v>28</v>
      </c>
      <c r="AB3510" s="1" t="s">
        <v>17</v>
      </c>
      <c r="AC3510" s="1" t="s">
        <v>34</v>
      </c>
      <c r="AD3510" s="1" t="s">
        <v>35</v>
      </c>
      <c r="AE3510" s="2">
        <v>40421</v>
      </c>
    </row>
    <row r="3511" spans="1:31" x14ac:dyDescent="0.25">
      <c r="A3511">
        <f t="shared" si="493"/>
        <v>3510</v>
      </c>
      <c r="B3511" s="1">
        <v>44613</v>
      </c>
      <c r="C3511" s="2">
        <v>40420</v>
      </c>
      <c r="D3511" s="1" t="s">
        <v>20</v>
      </c>
      <c r="E3511" s="1" t="str">
        <f t="shared" si="486"/>
        <v>*</v>
      </c>
      <c r="F3511" s="1" t="str">
        <f t="shared" si="487"/>
        <v>**</v>
      </c>
      <c r="G3511" s="1" t="str">
        <f t="shared" si="488"/>
        <v>**</v>
      </c>
      <c r="J3511" s="1" t="str">
        <f t="shared" si="489"/>
        <v>**</v>
      </c>
      <c r="P3511" s="1">
        <v>34</v>
      </c>
      <c r="Q3511" s="1">
        <f t="shared" si="494"/>
        <v>0.04</v>
      </c>
      <c r="T3511" s="4">
        <v>1911.69</v>
      </c>
      <c r="U3511" s="9">
        <f t="shared" si="490"/>
        <v>1</v>
      </c>
      <c r="V3511" s="4">
        <f t="shared" si="491"/>
        <v>56.226176470588236</v>
      </c>
      <c r="W3511" s="1" t="s">
        <v>21</v>
      </c>
      <c r="X3511" s="1">
        <v>5.15</v>
      </c>
      <c r="Y3511" s="4">
        <f t="shared" si="492"/>
        <v>1916.8400000000001</v>
      </c>
      <c r="Z3511" s="1" t="s">
        <v>49</v>
      </c>
      <c r="AA3511" s="1" t="s">
        <v>23</v>
      </c>
      <c r="AB3511" s="1" t="s">
        <v>29</v>
      </c>
      <c r="AC3511" s="1" t="s">
        <v>40</v>
      </c>
      <c r="AD3511" s="1" t="s">
        <v>19</v>
      </c>
      <c r="AE3511" s="2">
        <v>40421</v>
      </c>
    </row>
    <row r="3512" spans="1:31" x14ac:dyDescent="0.25">
      <c r="A3512">
        <f t="shared" si="493"/>
        <v>3511</v>
      </c>
      <c r="B3512" s="1">
        <v>34530</v>
      </c>
      <c r="C3512" s="2">
        <v>40420</v>
      </c>
      <c r="D3512" s="1" t="s">
        <v>13</v>
      </c>
      <c r="E3512" s="1" t="str">
        <f t="shared" si="486"/>
        <v>*</v>
      </c>
      <c r="F3512" s="1" t="str">
        <f t="shared" si="487"/>
        <v>*</v>
      </c>
      <c r="G3512" s="1" t="str">
        <f t="shared" si="488"/>
        <v>*</v>
      </c>
      <c r="J3512" s="1" t="str">
        <f t="shared" si="489"/>
        <v>*</v>
      </c>
      <c r="P3512" s="1">
        <v>22</v>
      </c>
      <c r="Q3512" s="1">
        <f t="shared" si="494"/>
        <v>3.5000000000000003E-2</v>
      </c>
      <c r="T3512" s="4">
        <v>1516.13</v>
      </c>
      <c r="U3512" s="9">
        <f t="shared" si="490"/>
        <v>1</v>
      </c>
      <c r="V3512" s="4">
        <f t="shared" si="491"/>
        <v>68.915000000000006</v>
      </c>
      <c r="W3512" s="1" t="s">
        <v>14</v>
      </c>
      <c r="X3512" s="1">
        <v>0.99</v>
      </c>
      <c r="Y3512" s="4">
        <f t="shared" si="492"/>
        <v>1517.1200000000001</v>
      </c>
      <c r="Z3512" s="1" t="s">
        <v>22</v>
      </c>
      <c r="AA3512" s="1" t="s">
        <v>16</v>
      </c>
      <c r="AB3512" s="1" t="s">
        <v>29</v>
      </c>
      <c r="AC3512" s="1" t="s">
        <v>63</v>
      </c>
      <c r="AD3512" s="1" t="s">
        <v>19</v>
      </c>
      <c r="AE3512" s="2">
        <v>40422</v>
      </c>
    </row>
    <row r="3513" spans="1:31" x14ac:dyDescent="0.25">
      <c r="A3513">
        <f t="shared" si="493"/>
        <v>3512</v>
      </c>
      <c r="B3513" s="1">
        <v>32229</v>
      </c>
      <c r="C3513" s="2">
        <v>40420</v>
      </c>
      <c r="D3513" s="1" t="s">
        <v>20</v>
      </c>
      <c r="E3513" s="1" t="str">
        <f t="shared" si="486"/>
        <v>*</v>
      </c>
      <c r="F3513" s="1" t="str">
        <f t="shared" si="487"/>
        <v>**</v>
      </c>
      <c r="G3513" s="1" t="str">
        <f t="shared" si="488"/>
        <v>**</v>
      </c>
      <c r="J3513" s="1" t="str">
        <f t="shared" si="489"/>
        <v>**</v>
      </c>
      <c r="P3513" s="1">
        <v>8</v>
      </c>
      <c r="Q3513" s="1">
        <f t="shared" si="494"/>
        <v>0.01</v>
      </c>
      <c r="T3513" s="4">
        <v>1219.19</v>
      </c>
      <c r="U3513" s="9">
        <f t="shared" si="490"/>
        <v>1</v>
      </c>
      <c r="V3513" s="4">
        <f t="shared" si="491"/>
        <v>152.39875000000001</v>
      </c>
      <c r="W3513" s="1" t="s">
        <v>21</v>
      </c>
      <c r="X3513" s="1">
        <v>13.99</v>
      </c>
      <c r="Y3513" s="4">
        <f t="shared" si="492"/>
        <v>1233.18</v>
      </c>
      <c r="Z3513" s="1" t="s">
        <v>39</v>
      </c>
      <c r="AA3513" s="1" t="s">
        <v>28</v>
      </c>
      <c r="AB3513" s="1" t="s">
        <v>24</v>
      </c>
      <c r="AC3513" s="1" t="s">
        <v>56</v>
      </c>
      <c r="AD3513" s="1" t="s">
        <v>26</v>
      </c>
      <c r="AE3513" s="2">
        <v>40420</v>
      </c>
    </row>
    <row r="3514" spans="1:31" x14ac:dyDescent="0.25">
      <c r="A3514">
        <f t="shared" si="493"/>
        <v>3513</v>
      </c>
      <c r="B3514" s="1">
        <v>34530</v>
      </c>
      <c r="C3514" s="2">
        <v>40420</v>
      </c>
      <c r="D3514" s="1" t="s">
        <v>13</v>
      </c>
      <c r="E3514" s="1" t="str">
        <f t="shared" si="486"/>
        <v>*</v>
      </c>
      <c r="F3514" s="1" t="str">
        <f t="shared" si="487"/>
        <v>*</v>
      </c>
      <c r="G3514" s="1" t="str">
        <f t="shared" si="488"/>
        <v>*</v>
      </c>
      <c r="J3514" s="1" t="str">
        <f t="shared" si="489"/>
        <v>*</v>
      </c>
      <c r="P3514" s="1">
        <v>7</v>
      </c>
      <c r="Q3514" s="1">
        <f t="shared" si="494"/>
        <v>0.01</v>
      </c>
      <c r="T3514" s="4">
        <v>1092.42</v>
      </c>
      <c r="U3514" s="9">
        <f t="shared" si="490"/>
        <v>1</v>
      </c>
      <c r="V3514" s="4">
        <f t="shared" si="491"/>
        <v>156.06</v>
      </c>
      <c r="W3514" s="1" t="s">
        <v>33</v>
      </c>
      <c r="X3514" s="1">
        <v>16.010000000000002</v>
      </c>
      <c r="Y3514" s="4">
        <f t="shared" si="492"/>
        <v>1108.43</v>
      </c>
      <c r="Z3514" s="1" t="s">
        <v>22</v>
      </c>
      <c r="AA3514" s="1" t="s">
        <v>16</v>
      </c>
      <c r="AB3514" s="1" t="s">
        <v>17</v>
      </c>
      <c r="AC3514" s="1" t="s">
        <v>52</v>
      </c>
      <c r="AD3514" s="1" t="s">
        <v>59</v>
      </c>
      <c r="AE3514" s="2">
        <v>40425</v>
      </c>
    </row>
    <row r="3515" spans="1:31" x14ac:dyDescent="0.25">
      <c r="A3515">
        <f t="shared" si="493"/>
        <v>3514</v>
      </c>
      <c r="B3515" s="1">
        <v>34530</v>
      </c>
      <c r="C3515" s="2">
        <v>40420</v>
      </c>
      <c r="D3515" s="1" t="s">
        <v>13</v>
      </c>
      <c r="E3515" s="1" t="str">
        <f t="shared" si="486"/>
        <v>*</v>
      </c>
      <c r="F3515" s="1" t="str">
        <f t="shared" si="487"/>
        <v>*</v>
      </c>
      <c r="G3515" s="1" t="str">
        <f t="shared" si="488"/>
        <v>*</v>
      </c>
      <c r="J3515" s="1" t="str">
        <f t="shared" si="489"/>
        <v>*</v>
      </c>
      <c r="P3515" s="1">
        <v>38</v>
      </c>
      <c r="Q3515" s="1">
        <f t="shared" si="494"/>
        <v>0.04</v>
      </c>
      <c r="T3515" s="4">
        <v>612.49</v>
      </c>
      <c r="U3515" s="9">
        <f t="shared" si="490"/>
        <v>0</v>
      </c>
      <c r="V3515" s="4">
        <f t="shared" si="491"/>
        <v>16.118157894736843</v>
      </c>
      <c r="W3515" s="1" t="s">
        <v>21</v>
      </c>
      <c r="X3515" s="1">
        <v>1.99</v>
      </c>
      <c r="Y3515" s="4">
        <f t="shared" si="492"/>
        <v>614.48</v>
      </c>
      <c r="Z3515" s="1" t="s">
        <v>22</v>
      </c>
      <c r="AA3515" s="1" t="s">
        <v>16</v>
      </c>
      <c r="AB3515" s="1" t="s">
        <v>24</v>
      </c>
      <c r="AC3515" s="1" t="s">
        <v>38</v>
      </c>
      <c r="AD3515" s="1" t="s">
        <v>41</v>
      </c>
      <c r="AE3515" s="2">
        <v>40425</v>
      </c>
    </row>
    <row r="3516" spans="1:31" x14ac:dyDescent="0.25">
      <c r="A3516">
        <f t="shared" si="493"/>
        <v>3515</v>
      </c>
      <c r="B3516" s="1">
        <v>14597</v>
      </c>
      <c r="C3516" s="2">
        <v>40420</v>
      </c>
      <c r="D3516" s="1" t="s">
        <v>32</v>
      </c>
      <c r="E3516" s="1" t="str">
        <f t="shared" si="486"/>
        <v>***</v>
      </c>
      <c r="F3516" s="1" t="str">
        <f t="shared" si="487"/>
        <v>***</v>
      </c>
      <c r="G3516" s="1" t="str">
        <f t="shared" si="488"/>
        <v>***</v>
      </c>
      <c r="J3516" s="1" t="str">
        <f t="shared" si="489"/>
        <v>***</v>
      </c>
      <c r="P3516" s="1">
        <v>41</v>
      </c>
      <c r="Q3516" s="1">
        <f t="shared" si="494"/>
        <v>0.05</v>
      </c>
      <c r="T3516" s="4">
        <v>320.42</v>
      </c>
      <c r="U3516" s="9">
        <f t="shared" si="490"/>
        <v>0</v>
      </c>
      <c r="V3516" s="4">
        <f t="shared" si="491"/>
        <v>7.8151219512195125</v>
      </c>
      <c r="W3516" s="1" t="s">
        <v>14</v>
      </c>
      <c r="X3516" s="1">
        <v>6.16</v>
      </c>
      <c r="Y3516" s="4">
        <f t="shared" si="492"/>
        <v>326.58000000000004</v>
      </c>
      <c r="Z3516" s="1" t="s">
        <v>46</v>
      </c>
      <c r="AA3516" s="1" t="s">
        <v>28</v>
      </c>
      <c r="AB3516" s="1" t="s">
        <v>29</v>
      </c>
      <c r="AC3516" s="1" t="s">
        <v>43</v>
      </c>
      <c r="AD3516" s="1" t="s">
        <v>19</v>
      </c>
      <c r="AE3516" s="2">
        <v>40421</v>
      </c>
    </row>
    <row r="3517" spans="1:31" x14ac:dyDescent="0.25">
      <c r="A3517">
        <f t="shared" si="493"/>
        <v>3516</v>
      </c>
      <c r="B3517" s="1">
        <v>14597</v>
      </c>
      <c r="C3517" s="2">
        <v>40420</v>
      </c>
      <c r="D3517" s="1" t="s">
        <v>32</v>
      </c>
      <c r="E3517" s="1" t="str">
        <f t="shared" si="486"/>
        <v>***</v>
      </c>
      <c r="F3517" s="1" t="str">
        <f t="shared" si="487"/>
        <v>***</v>
      </c>
      <c r="G3517" s="1" t="str">
        <f t="shared" si="488"/>
        <v>***</v>
      </c>
      <c r="J3517" s="1" t="str">
        <f t="shared" si="489"/>
        <v>***</v>
      </c>
      <c r="P3517" s="1">
        <v>35</v>
      </c>
      <c r="Q3517" s="1">
        <f t="shared" si="494"/>
        <v>0.04</v>
      </c>
      <c r="T3517" s="4">
        <v>266.64</v>
      </c>
      <c r="U3517" s="9">
        <f t="shared" si="490"/>
        <v>0</v>
      </c>
      <c r="V3517" s="4">
        <f t="shared" si="491"/>
        <v>7.6182857142857143</v>
      </c>
      <c r="W3517" s="1" t="s">
        <v>21</v>
      </c>
      <c r="X3517" s="1">
        <v>4.95</v>
      </c>
      <c r="Y3517" s="4">
        <f t="shared" si="492"/>
        <v>271.58999999999997</v>
      </c>
      <c r="Z3517" s="1" t="s">
        <v>46</v>
      </c>
      <c r="AA3517" s="1" t="s">
        <v>28</v>
      </c>
      <c r="AB3517" s="1" t="s">
        <v>17</v>
      </c>
      <c r="AC3517" s="1" t="s">
        <v>18</v>
      </c>
      <c r="AD3517" s="1" t="s">
        <v>19</v>
      </c>
      <c r="AE3517" s="2">
        <v>40421</v>
      </c>
    </row>
    <row r="3518" spans="1:31" x14ac:dyDescent="0.25">
      <c r="A3518">
        <f t="shared" si="493"/>
        <v>3517</v>
      </c>
      <c r="B3518" s="1">
        <v>44613</v>
      </c>
      <c r="C3518" s="2">
        <v>40420</v>
      </c>
      <c r="D3518" s="1" t="s">
        <v>20</v>
      </c>
      <c r="E3518" s="1" t="str">
        <f t="shared" si="486"/>
        <v>*</v>
      </c>
      <c r="F3518" s="1" t="str">
        <f t="shared" si="487"/>
        <v>**</v>
      </c>
      <c r="G3518" s="1" t="str">
        <f t="shared" si="488"/>
        <v>**</v>
      </c>
      <c r="J3518" s="1" t="str">
        <f t="shared" si="489"/>
        <v>**</v>
      </c>
      <c r="P3518" s="1">
        <v>45</v>
      </c>
      <c r="Q3518" s="1">
        <f t="shared" si="494"/>
        <v>0.05</v>
      </c>
      <c r="T3518" s="4">
        <v>245.55</v>
      </c>
      <c r="U3518" s="9">
        <f t="shared" si="490"/>
        <v>0</v>
      </c>
      <c r="V3518" s="4">
        <f t="shared" si="491"/>
        <v>5.456666666666667</v>
      </c>
      <c r="W3518" s="1" t="s">
        <v>21</v>
      </c>
      <c r="X3518" s="1">
        <v>8.16</v>
      </c>
      <c r="Y3518" s="4">
        <f t="shared" si="492"/>
        <v>253.71</v>
      </c>
      <c r="Z3518" s="1" t="s">
        <v>49</v>
      </c>
      <c r="AA3518" s="1" t="s">
        <v>23</v>
      </c>
      <c r="AB3518" s="1" t="s">
        <v>29</v>
      </c>
      <c r="AC3518" s="1" t="s">
        <v>40</v>
      </c>
      <c r="AD3518" s="1" t="s">
        <v>19</v>
      </c>
      <c r="AE3518" s="2">
        <v>40421</v>
      </c>
    </row>
    <row r="3519" spans="1:31" x14ac:dyDescent="0.25">
      <c r="A3519">
        <f t="shared" si="493"/>
        <v>3518</v>
      </c>
      <c r="B3519" s="1">
        <v>44613</v>
      </c>
      <c r="C3519" s="2">
        <v>40420</v>
      </c>
      <c r="D3519" s="1" t="s">
        <v>20</v>
      </c>
      <c r="E3519" s="1" t="str">
        <f t="shared" si="486"/>
        <v>*</v>
      </c>
      <c r="F3519" s="1" t="str">
        <f t="shared" si="487"/>
        <v>**</v>
      </c>
      <c r="G3519" s="1" t="str">
        <f t="shared" si="488"/>
        <v>**</v>
      </c>
      <c r="J3519" s="1" t="str">
        <f t="shared" si="489"/>
        <v>**</v>
      </c>
      <c r="P3519" s="1">
        <v>17</v>
      </c>
      <c r="Q3519" s="1">
        <f t="shared" si="494"/>
        <v>0.02</v>
      </c>
      <c r="T3519" s="4">
        <v>120.751</v>
      </c>
      <c r="U3519" s="9">
        <f t="shared" si="490"/>
        <v>0</v>
      </c>
      <c r="V3519" s="4">
        <f t="shared" si="491"/>
        <v>7.1030000000000006</v>
      </c>
      <c r="W3519" s="1" t="s">
        <v>21</v>
      </c>
      <c r="X3519" s="1">
        <v>5.03</v>
      </c>
      <c r="Y3519" s="4">
        <f t="shared" si="492"/>
        <v>125.78100000000001</v>
      </c>
      <c r="Z3519" s="1" t="s">
        <v>49</v>
      </c>
      <c r="AA3519" s="1" t="s">
        <v>23</v>
      </c>
      <c r="AB3519" s="1" t="s">
        <v>24</v>
      </c>
      <c r="AC3519" s="1" t="s">
        <v>25</v>
      </c>
      <c r="AD3519" s="1" t="s">
        <v>26</v>
      </c>
      <c r="AE3519" s="2">
        <v>40421</v>
      </c>
    </row>
    <row r="3520" spans="1:31" x14ac:dyDescent="0.25">
      <c r="A3520">
        <f t="shared" si="493"/>
        <v>3519</v>
      </c>
      <c r="B3520" s="1">
        <v>12929</v>
      </c>
      <c r="C3520" s="2">
        <v>40420</v>
      </c>
      <c r="D3520" s="1" t="s">
        <v>32</v>
      </c>
      <c r="E3520" s="1" t="str">
        <f t="shared" si="486"/>
        <v>***</v>
      </c>
      <c r="F3520" s="1" t="str">
        <f t="shared" si="487"/>
        <v>***</v>
      </c>
      <c r="G3520" s="1" t="str">
        <f t="shared" si="488"/>
        <v>***</v>
      </c>
      <c r="J3520" s="1" t="str">
        <f t="shared" si="489"/>
        <v>***</v>
      </c>
      <c r="P3520" s="1">
        <v>20</v>
      </c>
      <c r="Q3520" s="1">
        <f t="shared" si="494"/>
        <v>3.5000000000000003E-2</v>
      </c>
      <c r="T3520" s="4">
        <v>95.3</v>
      </c>
      <c r="U3520" s="9">
        <f t="shared" si="490"/>
        <v>0</v>
      </c>
      <c r="V3520" s="4">
        <f t="shared" si="491"/>
        <v>4.7649999999999997</v>
      </c>
      <c r="W3520" s="1" t="s">
        <v>21</v>
      </c>
      <c r="X3520" s="1">
        <v>1.22</v>
      </c>
      <c r="Y3520" s="4">
        <f t="shared" si="492"/>
        <v>96.52</v>
      </c>
      <c r="Z3520" s="1" t="s">
        <v>39</v>
      </c>
      <c r="AA3520" s="1" t="s">
        <v>28</v>
      </c>
      <c r="AB3520" s="1" t="s">
        <v>29</v>
      </c>
      <c r="AC3520" s="1" t="s">
        <v>40</v>
      </c>
      <c r="AD3520" s="1" t="s">
        <v>31</v>
      </c>
      <c r="AE3520" s="2">
        <v>40421</v>
      </c>
    </row>
    <row r="3521" spans="1:31" x14ac:dyDescent="0.25">
      <c r="A3521">
        <f t="shared" si="493"/>
        <v>3520</v>
      </c>
      <c r="B3521" s="1">
        <v>32229</v>
      </c>
      <c r="C3521" s="2">
        <v>40420</v>
      </c>
      <c r="D3521" s="1" t="s">
        <v>20</v>
      </c>
      <c r="E3521" s="1" t="str">
        <f t="shared" si="486"/>
        <v>*</v>
      </c>
      <c r="F3521" s="1" t="str">
        <f t="shared" si="487"/>
        <v>**</v>
      </c>
      <c r="G3521" s="1" t="str">
        <f t="shared" si="488"/>
        <v>**</v>
      </c>
      <c r="J3521" s="1" t="str">
        <f t="shared" si="489"/>
        <v>**</v>
      </c>
      <c r="P3521" s="1">
        <v>15</v>
      </c>
      <c r="Q3521" s="1">
        <f t="shared" si="494"/>
        <v>0.02</v>
      </c>
      <c r="T3521" s="4">
        <v>28.68</v>
      </c>
      <c r="U3521" s="9">
        <f t="shared" si="490"/>
        <v>0</v>
      </c>
      <c r="V3521" s="4">
        <f t="shared" si="491"/>
        <v>1.9119999999999999</v>
      </c>
      <c r="W3521" s="1" t="s">
        <v>21</v>
      </c>
      <c r="X3521" s="1">
        <v>0.7</v>
      </c>
      <c r="Y3521" s="4">
        <f t="shared" si="492"/>
        <v>29.38</v>
      </c>
      <c r="Z3521" s="1" t="s">
        <v>39</v>
      </c>
      <c r="AA3521" s="1" t="s">
        <v>28</v>
      </c>
      <c r="AB3521" s="1" t="s">
        <v>29</v>
      </c>
      <c r="AC3521" s="1" t="s">
        <v>30</v>
      </c>
      <c r="AD3521" s="1" t="s">
        <v>31</v>
      </c>
      <c r="AE3521" s="2">
        <v>40421</v>
      </c>
    </row>
    <row r="3522" spans="1:31" x14ac:dyDescent="0.25">
      <c r="A3522">
        <f t="shared" si="493"/>
        <v>3521</v>
      </c>
      <c r="B3522" s="1">
        <v>30372</v>
      </c>
      <c r="C3522" s="2">
        <v>40420</v>
      </c>
      <c r="D3522" s="1" t="s">
        <v>20</v>
      </c>
      <c r="E3522" s="1" t="str">
        <f t="shared" si="486"/>
        <v>*</v>
      </c>
      <c r="F3522" s="1" t="str">
        <f t="shared" si="487"/>
        <v>**</v>
      </c>
      <c r="G3522" s="1" t="str">
        <f t="shared" si="488"/>
        <v>**</v>
      </c>
      <c r="J3522" s="1" t="str">
        <f t="shared" si="489"/>
        <v>**</v>
      </c>
      <c r="P3522" s="1">
        <v>1</v>
      </c>
      <c r="Q3522" s="1">
        <f t="shared" si="494"/>
        <v>0.01</v>
      </c>
      <c r="T3522" s="4">
        <v>14.4</v>
      </c>
      <c r="U3522" s="9">
        <f t="shared" si="490"/>
        <v>0</v>
      </c>
      <c r="V3522" s="4">
        <f t="shared" si="491"/>
        <v>14.4</v>
      </c>
      <c r="W3522" s="1" t="s">
        <v>21</v>
      </c>
      <c r="X3522" s="1">
        <v>2.85</v>
      </c>
      <c r="Y3522" s="4">
        <f t="shared" si="492"/>
        <v>17.25</v>
      </c>
      <c r="Z3522" s="1" t="s">
        <v>50</v>
      </c>
      <c r="AA3522" s="1" t="s">
        <v>28</v>
      </c>
      <c r="AB3522" s="1" t="s">
        <v>17</v>
      </c>
      <c r="AC3522" s="1" t="s">
        <v>18</v>
      </c>
      <c r="AD3522" s="1" t="s">
        <v>41</v>
      </c>
      <c r="AE3522" s="2">
        <v>40422</v>
      </c>
    </row>
    <row r="3523" spans="1:31" x14ac:dyDescent="0.25">
      <c r="A3523">
        <f t="shared" si="493"/>
        <v>3522</v>
      </c>
      <c r="B3523" s="1">
        <v>50882</v>
      </c>
      <c r="C3523" s="2">
        <v>40421</v>
      </c>
      <c r="D3523" s="1" t="s">
        <v>20</v>
      </c>
      <c r="E3523" s="1" t="str">
        <f t="shared" ref="E3523:E3586" si="495">IF(D3523="Critical","***","*")</f>
        <v>*</v>
      </c>
      <c r="F3523" s="1" t="str">
        <f t="shared" ref="F3523:F3586" si="496">IF(D3523="Critical","***",IF(D3523="High","**","*"))</f>
        <v>**</v>
      </c>
      <c r="G3523" s="1" t="str">
        <f t="shared" ref="G3523:G3586" si="497">VLOOKUP(D3523,$H$6:$I$10,2,FALSE)</f>
        <v>**</v>
      </c>
      <c r="J3523" s="1" t="str">
        <f t="shared" ref="J3523:J3586" si="498">HLOOKUP(D3523,$K$5:$O$6,2,FALSE)</f>
        <v>**</v>
      </c>
      <c r="P3523" s="1">
        <v>37</v>
      </c>
      <c r="Q3523" s="1">
        <f t="shared" si="494"/>
        <v>0.04</v>
      </c>
      <c r="T3523" s="4">
        <v>366.84</v>
      </c>
      <c r="U3523" s="9">
        <f t="shared" ref="U3523:U3586" si="499">IF(T3523&gt;1000,1,0)</f>
        <v>0</v>
      </c>
      <c r="V3523" s="4">
        <f t="shared" ref="V3523:V3586" si="500">T3523/P3523</f>
        <v>9.9145945945945932</v>
      </c>
      <c r="W3523" s="1" t="s">
        <v>21</v>
      </c>
      <c r="X3523" s="1">
        <v>4.68</v>
      </c>
      <c r="Y3523" s="4">
        <f t="shared" ref="Y3523:Y3586" si="501">X3523+T3523</f>
        <v>371.52</v>
      </c>
      <c r="Z3523" s="1" t="s">
        <v>46</v>
      </c>
      <c r="AA3523" s="1" t="s">
        <v>16</v>
      </c>
      <c r="AB3523" s="1" t="s">
        <v>29</v>
      </c>
      <c r="AC3523" s="1" t="s">
        <v>45</v>
      </c>
      <c r="AD3523" s="1" t="s">
        <v>41</v>
      </c>
      <c r="AE3523" s="2">
        <v>40421</v>
      </c>
    </row>
    <row r="3524" spans="1:31" x14ac:dyDescent="0.25">
      <c r="A3524">
        <f t="shared" ref="A3524:A3587" si="502">A3523+1</f>
        <v>3523</v>
      </c>
      <c r="B3524" s="1">
        <v>33634</v>
      </c>
      <c r="C3524" s="2">
        <v>40421</v>
      </c>
      <c r="D3524" s="1" t="s">
        <v>27</v>
      </c>
      <c r="E3524" s="1" t="str">
        <f t="shared" si="495"/>
        <v>*</v>
      </c>
      <c r="F3524" s="1" t="str">
        <f t="shared" si="496"/>
        <v>*</v>
      </c>
      <c r="G3524" s="1" t="str">
        <f t="shared" si="497"/>
        <v>*</v>
      </c>
      <c r="J3524" s="1" t="str">
        <f t="shared" si="498"/>
        <v>*</v>
      </c>
      <c r="P3524" s="1">
        <v>40</v>
      </c>
      <c r="Q3524" s="1">
        <f t="shared" ref="Q3524:Q3587" si="503">VLOOKUP(P3524,$R$5:$S$10,2,TRUE)</f>
        <v>0.05</v>
      </c>
      <c r="T3524" s="4">
        <v>271.33999999999997</v>
      </c>
      <c r="U3524" s="9">
        <f t="shared" si="499"/>
        <v>0</v>
      </c>
      <c r="V3524" s="4">
        <f t="shared" si="500"/>
        <v>6.7834999999999992</v>
      </c>
      <c r="W3524" s="1" t="s">
        <v>21</v>
      </c>
      <c r="X3524" s="1">
        <v>7.86</v>
      </c>
      <c r="Y3524" s="4">
        <f t="shared" si="501"/>
        <v>279.2</v>
      </c>
      <c r="Z3524" s="1" t="s">
        <v>46</v>
      </c>
      <c r="AA3524" s="1" t="s">
        <v>23</v>
      </c>
      <c r="AB3524" s="1" t="s">
        <v>29</v>
      </c>
      <c r="AC3524" s="1" t="s">
        <v>40</v>
      </c>
      <c r="AD3524" s="1" t="s">
        <v>19</v>
      </c>
      <c r="AE3524" s="2">
        <v>40423</v>
      </c>
    </row>
    <row r="3525" spans="1:31" x14ac:dyDescent="0.25">
      <c r="A3525">
        <f t="shared" si="502"/>
        <v>3524</v>
      </c>
      <c r="B3525" s="1">
        <v>17542</v>
      </c>
      <c r="C3525" s="2">
        <v>40421</v>
      </c>
      <c r="D3525" s="1" t="s">
        <v>13</v>
      </c>
      <c r="E3525" s="1" t="str">
        <f t="shared" si="495"/>
        <v>*</v>
      </c>
      <c r="F3525" s="1" t="str">
        <f t="shared" si="496"/>
        <v>*</v>
      </c>
      <c r="G3525" s="1" t="str">
        <f t="shared" si="497"/>
        <v>*</v>
      </c>
      <c r="J3525" s="1" t="str">
        <f t="shared" si="498"/>
        <v>*</v>
      </c>
      <c r="P3525" s="1">
        <v>37</v>
      </c>
      <c r="Q3525" s="1">
        <f t="shared" si="503"/>
        <v>0.04</v>
      </c>
      <c r="T3525" s="4">
        <v>105.99</v>
      </c>
      <c r="U3525" s="9">
        <f t="shared" si="499"/>
        <v>0</v>
      </c>
      <c r="V3525" s="4">
        <f t="shared" si="500"/>
        <v>2.8645945945945943</v>
      </c>
      <c r="W3525" s="1" t="s">
        <v>21</v>
      </c>
      <c r="X3525" s="1">
        <v>0.5</v>
      </c>
      <c r="Y3525" s="4">
        <f t="shared" si="501"/>
        <v>106.49</v>
      </c>
      <c r="Z3525" s="1" t="s">
        <v>42</v>
      </c>
      <c r="AA3525" s="1" t="s">
        <v>16</v>
      </c>
      <c r="AB3525" s="1" t="s">
        <v>29</v>
      </c>
      <c r="AC3525" s="1" t="s">
        <v>58</v>
      </c>
      <c r="AD3525" s="1" t="s">
        <v>19</v>
      </c>
      <c r="AE3525" s="2">
        <v>40423</v>
      </c>
    </row>
    <row r="3526" spans="1:31" x14ac:dyDescent="0.25">
      <c r="A3526">
        <f t="shared" si="502"/>
        <v>3525</v>
      </c>
      <c r="B3526" s="1">
        <v>45217</v>
      </c>
      <c r="C3526" s="2">
        <v>40422</v>
      </c>
      <c r="D3526" s="1" t="s">
        <v>27</v>
      </c>
      <c r="E3526" s="1" t="str">
        <f t="shared" si="495"/>
        <v>*</v>
      </c>
      <c r="F3526" s="1" t="str">
        <f t="shared" si="496"/>
        <v>*</v>
      </c>
      <c r="G3526" s="1" t="str">
        <f t="shared" si="497"/>
        <v>*</v>
      </c>
      <c r="J3526" s="1" t="str">
        <f t="shared" si="498"/>
        <v>*</v>
      </c>
      <c r="P3526" s="1">
        <v>40</v>
      </c>
      <c r="Q3526" s="1">
        <f t="shared" si="503"/>
        <v>0.05</v>
      </c>
      <c r="T3526" s="4">
        <v>6789.9274999999998</v>
      </c>
      <c r="U3526" s="9">
        <f t="shared" si="499"/>
        <v>1</v>
      </c>
      <c r="V3526" s="4">
        <f t="shared" si="500"/>
        <v>169.7481875</v>
      </c>
      <c r="W3526" s="1" t="s">
        <v>21</v>
      </c>
      <c r="X3526" s="1">
        <v>4.2</v>
      </c>
      <c r="Y3526" s="4">
        <f t="shared" si="501"/>
        <v>6794.1274999999996</v>
      </c>
      <c r="Z3526" s="1" t="s">
        <v>39</v>
      </c>
      <c r="AA3526" s="1" t="s">
        <v>16</v>
      </c>
      <c r="AB3526" s="1" t="s">
        <v>24</v>
      </c>
      <c r="AC3526" s="1" t="s">
        <v>25</v>
      </c>
      <c r="AD3526" s="1" t="s">
        <v>19</v>
      </c>
      <c r="AE3526" s="2">
        <v>40423</v>
      </c>
    </row>
    <row r="3527" spans="1:31" x14ac:dyDescent="0.25">
      <c r="A3527">
        <f t="shared" si="502"/>
        <v>3526</v>
      </c>
      <c r="B3527" s="1">
        <v>17410</v>
      </c>
      <c r="C3527" s="2">
        <v>40422</v>
      </c>
      <c r="D3527" s="1" t="s">
        <v>13</v>
      </c>
      <c r="E3527" s="1" t="str">
        <f t="shared" si="495"/>
        <v>*</v>
      </c>
      <c r="F3527" s="1" t="str">
        <f t="shared" si="496"/>
        <v>*</v>
      </c>
      <c r="G3527" s="1" t="str">
        <f t="shared" si="497"/>
        <v>*</v>
      </c>
      <c r="J3527" s="1" t="str">
        <f t="shared" si="498"/>
        <v>*</v>
      </c>
      <c r="P3527" s="1">
        <v>45</v>
      </c>
      <c r="Q3527" s="1">
        <f t="shared" si="503"/>
        <v>0.05</v>
      </c>
      <c r="T3527" s="4">
        <v>372.01</v>
      </c>
      <c r="U3527" s="9">
        <f t="shared" si="499"/>
        <v>0</v>
      </c>
      <c r="V3527" s="4">
        <f t="shared" si="500"/>
        <v>8.2668888888888894</v>
      </c>
      <c r="W3527" s="1" t="s">
        <v>21</v>
      </c>
      <c r="X3527" s="1">
        <v>7.77</v>
      </c>
      <c r="Y3527" s="4">
        <f t="shared" si="501"/>
        <v>379.78</v>
      </c>
      <c r="Z3527" s="1" t="s">
        <v>22</v>
      </c>
      <c r="AA3527" s="1" t="s">
        <v>37</v>
      </c>
      <c r="AB3527" s="1" t="s">
        <v>29</v>
      </c>
      <c r="AC3527" s="1" t="s">
        <v>45</v>
      </c>
      <c r="AD3527" s="1" t="s">
        <v>41</v>
      </c>
      <c r="AE3527" s="2">
        <v>40427</v>
      </c>
    </row>
    <row r="3528" spans="1:31" x14ac:dyDescent="0.25">
      <c r="A3528">
        <f t="shared" si="502"/>
        <v>3527</v>
      </c>
      <c r="B3528" s="1">
        <v>17410</v>
      </c>
      <c r="C3528" s="2">
        <v>40422</v>
      </c>
      <c r="D3528" s="1" t="s">
        <v>13</v>
      </c>
      <c r="E3528" s="1" t="str">
        <f t="shared" si="495"/>
        <v>*</v>
      </c>
      <c r="F3528" s="1" t="str">
        <f t="shared" si="496"/>
        <v>*</v>
      </c>
      <c r="G3528" s="1" t="str">
        <f t="shared" si="497"/>
        <v>*</v>
      </c>
      <c r="J3528" s="1" t="str">
        <f t="shared" si="498"/>
        <v>*</v>
      </c>
      <c r="P3528" s="1">
        <v>5</v>
      </c>
      <c r="Q3528" s="1">
        <f t="shared" si="503"/>
        <v>0.01</v>
      </c>
      <c r="T3528" s="4">
        <v>284.67349999999999</v>
      </c>
      <c r="U3528" s="9">
        <f t="shared" si="499"/>
        <v>0</v>
      </c>
      <c r="V3528" s="4">
        <f t="shared" si="500"/>
        <v>56.934699999999999</v>
      </c>
      <c r="W3528" s="1" t="s">
        <v>14</v>
      </c>
      <c r="X3528" s="1">
        <v>8.99</v>
      </c>
      <c r="Y3528" s="4">
        <f t="shared" si="501"/>
        <v>293.6635</v>
      </c>
      <c r="Z3528" s="1" t="s">
        <v>53</v>
      </c>
      <c r="AA3528" s="1" t="s">
        <v>37</v>
      </c>
      <c r="AB3528" s="1" t="s">
        <v>24</v>
      </c>
      <c r="AC3528" s="1" t="s">
        <v>25</v>
      </c>
      <c r="AD3528" s="1" t="s">
        <v>19</v>
      </c>
      <c r="AE3528" s="2">
        <v>40427</v>
      </c>
    </row>
    <row r="3529" spans="1:31" x14ac:dyDescent="0.25">
      <c r="A3529">
        <f t="shared" si="502"/>
        <v>3528</v>
      </c>
      <c r="B3529" s="1">
        <v>59939</v>
      </c>
      <c r="C3529" s="2">
        <v>40422</v>
      </c>
      <c r="D3529" s="1" t="s">
        <v>36</v>
      </c>
      <c r="E3529" s="1" t="str">
        <f t="shared" si="495"/>
        <v>*</v>
      </c>
      <c r="F3529" s="1" t="str">
        <f t="shared" si="496"/>
        <v>*</v>
      </c>
      <c r="G3529" s="1" t="str">
        <f t="shared" si="497"/>
        <v>*</v>
      </c>
      <c r="J3529" s="1" t="str">
        <f t="shared" si="498"/>
        <v>*</v>
      </c>
      <c r="P3529" s="1">
        <v>42</v>
      </c>
      <c r="Q3529" s="1">
        <f t="shared" si="503"/>
        <v>0.05</v>
      </c>
      <c r="T3529" s="4">
        <v>130.96</v>
      </c>
      <c r="U3529" s="9">
        <f t="shared" si="499"/>
        <v>0</v>
      </c>
      <c r="V3529" s="4">
        <f t="shared" si="500"/>
        <v>3.1180952380952385</v>
      </c>
      <c r="W3529" s="1" t="s">
        <v>21</v>
      </c>
      <c r="X3529" s="1">
        <v>1.92</v>
      </c>
      <c r="Y3529" s="4">
        <f t="shared" si="501"/>
        <v>132.88</v>
      </c>
      <c r="Z3529" s="1" t="s">
        <v>49</v>
      </c>
      <c r="AA3529" s="1" t="s">
        <v>23</v>
      </c>
      <c r="AB3529" s="1" t="s">
        <v>29</v>
      </c>
      <c r="AC3529" s="1" t="s">
        <v>45</v>
      </c>
      <c r="AD3529" s="1" t="s">
        <v>31</v>
      </c>
      <c r="AE3529" s="2">
        <v>40422</v>
      </c>
    </row>
    <row r="3530" spans="1:31" x14ac:dyDescent="0.25">
      <c r="A3530">
        <f t="shared" si="502"/>
        <v>3529</v>
      </c>
      <c r="B3530" s="1">
        <v>47683</v>
      </c>
      <c r="C3530" s="2">
        <v>40422</v>
      </c>
      <c r="D3530" s="1" t="s">
        <v>13</v>
      </c>
      <c r="E3530" s="1" t="str">
        <f t="shared" si="495"/>
        <v>*</v>
      </c>
      <c r="F3530" s="1" t="str">
        <f t="shared" si="496"/>
        <v>*</v>
      </c>
      <c r="G3530" s="1" t="str">
        <f t="shared" si="497"/>
        <v>*</v>
      </c>
      <c r="J3530" s="1" t="str">
        <f t="shared" si="498"/>
        <v>*</v>
      </c>
      <c r="P3530" s="1">
        <v>38</v>
      </c>
      <c r="Q3530" s="1">
        <f t="shared" si="503"/>
        <v>0.04</v>
      </c>
      <c r="T3530" s="4">
        <v>81.97</v>
      </c>
      <c r="U3530" s="9">
        <f t="shared" si="499"/>
        <v>0</v>
      </c>
      <c r="V3530" s="4">
        <f t="shared" si="500"/>
        <v>2.1571052631578946</v>
      </c>
      <c r="W3530" s="1" t="s">
        <v>21</v>
      </c>
      <c r="X3530" s="1">
        <v>4.7699999999999996</v>
      </c>
      <c r="Y3530" s="4">
        <f t="shared" si="501"/>
        <v>86.74</v>
      </c>
      <c r="Z3530" s="1" t="s">
        <v>15</v>
      </c>
      <c r="AA3530" s="1" t="s">
        <v>28</v>
      </c>
      <c r="AB3530" s="1" t="s">
        <v>29</v>
      </c>
      <c r="AC3530" s="1" t="s">
        <v>43</v>
      </c>
      <c r="AD3530" s="1" t="s">
        <v>19</v>
      </c>
      <c r="AE3530" s="2">
        <v>40429</v>
      </c>
    </row>
    <row r="3531" spans="1:31" x14ac:dyDescent="0.25">
      <c r="A3531">
        <f t="shared" si="502"/>
        <v>3530</v>
      </c>
      <c r="B3531" s="1">
        <v>28064</v>
      </c>
      <c r="C3531" s="2">
        <v>40423</v>
      </c>
      <c r="D3531" s="1" t="s">
        <v>36</v>
      </c>
      <c r="E3531" s="1" t="str">
        <f t="shared" si="495"/>
        <v>*</v>
      </c>
      <c r="F3531" s="1" t="str">
        <f t="shared" si="496"/>
        <v>*</v>
      </c>
      <c r="G3531" s="1" t="str">
        <f t="shared" si="497"/>
        <v>*</v>
      </c>
      <c r="J3531" s="1" t="str">
        <f t="shared" si="498"/>
        <v>*</v>
      </c>
      <c r="P3531" s="1">
        <v>43</v>
      </c>
      <c r="Q3531" s="1">
        <f t="shared" si="503"/>
        <v>0.05</v>
      </c>
      <c r="T3531" s="4">
        <v>856.45</v>
      </c>
      <c r="U3531" s="9">
        <f t="shared" si="499"/>
        <v>0</v>
      </c>
      <c r="V3531" s="4">
        <f t="shared" si="500"/>
        <v>19.917441860465118</v>
      </c>
      <c r="W3531" s="1" t="s">
        <v>21</v>
      </c>
      <c r="X3531" s="1">
        <v>4.0999999999999996</v>
      </c>
      <c r="Y3531" s="4">
        <f t="shared" si="501"/>
        <v>860.55000000000007</v>
      </c>
      <c r="Z3531" s="1" t="s">
        <v>22</v>
      </c>
      <c r="AA3531" s="1" t="s">
        <v>37</v>
      </c>
      <c r="AB3531" s="1" t="s">
        <v>29</v>
      </c>
      <c r="AC3531" s="1" t="s">
        <v>30</v>
      </c>
      <c r="AD3531" s="1" t="s">
        <v>31</v>
      </c>
      <c r="AE3531" s="2">
        <v>40423</v>
      </c>
    </row>
    <row r="3532" spans="1:31" x14ac:dyDescent="0.25">
      <c r="A3532">
        <f t="shared" si="502"/>
        <v>3531</v>
      </c>
      <c r="B3532" s="1">
        <v>28064</v>
      </c>
      <c r="C3532" s="2">
        <v>40423</v>
      </c>
      <c r="D3532" s="1" t="s">
        <v>36</v>
      </c>
      <c r="E3532" s="1" t="str">
        <f t="shared" si="495"/>
        <v>*</v>
      </c>
      <c r="F3532" s="1" t="str">
        <f t="shared" si="496"/>
        <v>*</v>
      </c>
      <c r="G3532" s="1" t="str">
        <f t="shared" si="497"/>
        <v>*</v>
      </c>
      <c r="J3532" s="1" t="str">
        <f t="shared" si="498"/>
        <v>*</v>
      </c>
      <c r="P3532" s="1">
        <v>1</v>
      </c>
      <c r="Q3532" s="1">
        <f t="shared" si="503"/>
        <v>0.01</v>
      </c>
      <c r="T3532" s="4">
        <v>6.75</v>
      </c>
      <c r="U3532" s="9">
        <f t="shared" si="499"/>
        <v>0</v>
      </c>
      <c r="V3532" s="4">
        <f t="shared" si="500"/>
        <v>6.75</v>
      </c>
      <c r="W3532" s="1" t="s">
        <v>21</v>
      </c>
      <c r="X3532" s="1">
        <v>1</v>
      </c>
      <c r="Y3532" s="4">
        <f t="shared" si="501"/>
        <v>7.75</v>
      </c>
      <c r="Z3532" s="1" t="s">
        <v>22</v>
      </c>
      <c r="AA3532" s="1" t="s">
        <v>37</v>
      </c>
      <c r="AB3532" s="1" t="s">
        <v>29</v>
      </c>
      <c r="AC3532" s="1" t="s">
        <v>30</v>
      </c>
      <c r="AD3532" s="1" t="s">
        <v>31</v>
      </c>
      <c r="AE3532" s="2">
        <v>40423</v>
      </c>
    </row>
    <row r="3533" spans="1:31" x14ac:dyDescent="0.25">
      <c r="A3533">
        <f t="shared" si="502"/>
        <v>3532</v>
      </c>
      <c r="B3533" s="1">
        <v>2593</v>
      </c>
      <c r="C3533" s="2">
        <v>40424</v>
      </c>
      <c r="D3533" s="1" t="s">
        <v>20</v>
      </c>
      <c r="E3533" s="1" t="str">
        <f t="shared" si="495"/>
        <v>*</v>
      </c>
      <c r="F3533" s="1" t="str">
        <f t="shared" si="496"/>
        <v>**</v>
      </c>
      <c r="G3533" s="1" t="str">
        <f t="shared" si="497"/>
        <v>**</v>
      </c>
      <c r="J3533" s="1" t="str">
        <f t="shared" si="498"/>
        <v>**</v>
      </c>
      <c r="P3533" s="1">
        <v>15</v>
      </c>
      <c r="Q3533" s="1">
        <f t="shared" si="503"/>
        <v>0.02</v>
      </c>
      <c r="T3533" s="4">
        <v>3841.72</v>
      </c>
      <c r="U3533" s="9">
        <f t="shared" si="499"/>
        <v>1</v>
      </c>
      <c r="V3533" s="4">
        <f t="shared" si="500"/>
        <v>256.11466666666666</v>
      </c>
      <c r="W3533" s="1" t="s">
        <v>33</v>
      </c>
      <c r="X3533" s="1">
        <v>43.32</v>
      </c>
      <c r="Y3533" s="4">
        <f t="shared" si="501"/>
        <v>3885.04</v>
      </c>
      <c r="Z3533" s="1" t="s">
        <v>49</v>
      </c>
      <c r="AA3533" s="1" t="s">
        <v>28</v>
      </c>
      <c r="AB3533" s="1" t="s">
        <v>17</v>
      </c>
      <c r="AC3533" s="1" t="s">
        <v>34</v>
      </c>
      <c r="AD3533" s="1" t="s">
        <v>35</v>
      </c>
      <c r="AE3533" s="2">
        <v>40425</v>
      </c>
    </row>
    <row r="3534" spans="1:31" x14ac:dyDescent="0.25">
      <c r="A3534">
        <f t="shared" si="502"/>
        <v>3533</v>
      </c>
      <c r="B3534" s="1">
        <v>2593</v>
      </c>
      <c r="C3534" s="2">
        <v>40424</v>
      </c>
      <c r="D3534" s="1" t="s">
        <v>20</v>
      </c>
      <c r="E3534" s="1" t="str">
        <f t="shared" si="495"/>
        <v>*</v>
      </c>
      <c r="F3534" s="1" t="str">
        <f t="shared" si="496"/>
        <v>**</v>
      </c>
      <c r="G3534" s="1" t="str">
        <f t="shared" si="497"/>
        <v>**</v>
      </c>
      <c r="J3534" s="1" t="str">
        <f t="shared" si="498"/>
        <v>**</v>
      </c>
      <c r="P3534" s="1">
        <v>5</v>
      </c>
      <c r="Q3534" s="1">
        <f t="shared" si="503"/>
        <v>0.01</v>
      </c>
      <c r="T3534" s="4">
        <v>2004.12</v>
      </c>
      <c r="U3534" s="9">
        <f t="shared" si="499"/>
        <v>1</v>
      </c>
      <c r="V3534" s="4">
        <f t="shared" si="500"/>
        <v>400.82399999999996</v>
      </c>
      <c r="W3534" s="1" t="s">
        <v>14</v>
      </c>
      <c r="X3534" s="1">
        <v>19.989999999999998</v>
      </c>
      <c r="Y3534" s="4">
        <f t="shared" si="501"/>
        <v>2024.11</v>
      </c>
      <c r="Z3534" s="1" t="s">
        <v>49</v>
      </c>
      <c r="AA3534" s="1" t="s">
        <v>28</v>
      </c>
      <c r="AB3534" s="1" t="s">
        <v>29</v>
      </c>
      <c r="AC3534" s="1" t="s">
        <v>43</v>
      </c>
      <c r="AD3534" s="1" t="s">
        <v>19</v>
      </c>
      <c r="AE3534" s="2">
        <v>40426</v>
      </c>
    </row>
    <row r="3535" spans="1:31" x14ac:dyDescent="0.25">
      <c r="A3535">
        <f t="shared" si="502"/>
        <v>3534</v>
      </c>
      <c r="B3535" s="1">
        <v>16513</v>
      </c>
      <c r="C3535" s="2">
        <v>40424</v>
      </c>
      <c r="D3535" s="1" t="s">
        <v>32</v>
      </c>
      <c r="E3535" s="1" t="str">
        <f t="shared" si="495"/>
        <v>***</v>
      </c>
      <c r="F3535" s="1" t="str">
        <f t="shared" si="496"/>
        <v>***</v>
      </c>
      <c r="G3535" s="1" t="str">
        <f t="shared" si="497"/>
        <v>***</v>
      </c>
      <c r="J3535" s="1" t="str">
        <f t="shared" si="498"/>
        <v>***</v>
      </c>
      <c r="P3535" s="1">
        <v>10</v>
      </c>
      <c r="Q3535" s="1">
        <f t="shared" si="503"/>
        <v>0.02</v>
      </c>
      <c r="T3535" s="4">
        <v>1642.43</v>
      </c>
      <c r="U3535" s="9">
        <f t="shared" si="499"/>
        <v>1</v>
      </c>
      <c r="V3535" s="4">
        <f t="shared" si="500"/>
        <v>164.24299999999999</v>
      </c>
      <c r="W3535" s="1" t="s">
        <v>33</v>
      </c>
      <c r="X3535" s="1">
        <v>60.2</v>
      </c>
      <c r="Y3535" s="4">
        <f t="shared" si="501"/>
        <v>1702.63</v>
      </c>
      <c r="Z3535" s="1" t="s">
        <v>44</v>
      </c>
      <c r="AA3535" s="1" t="s">
        <v>23</v>
      </c>
      <c r="AB3535" s="1" t="s">
        <v>17</v>
      </c>
      <c r="AC3535" s="1" t="s">
        <v>34</v>
      </c>
      <c r="AD3535" s="1" t="s">
        <v>35</v>
      </c>
      <c r="AE3535" s="2">
        <v>40425</v>
      </c>
    </row>
    <row r="3536" spans="1:31" x14ac:dyDescent="0.25">
      <c r="A3536">
        <f t="shared" si="502"/>
        <v>3535</v>
      </c>
      <c r="B3536" s="1">
        <v>44005</v>
      </c>
      <c r="C3536" s="2">
        <v>40424</v>
      </c>
      <c r="D3536" s="1" t="s">
        <v>36</v>
      </c>
      <c r="E3536" s="1" t="str">
        <f t="shared" si="495"/>
        <v>*</v>
      </c>
      <c r="F3536" s="1" t="str">
        <f t="shared" si="496"/>
        <v>*</v>
      </c>
      <c r="G3536" s="1" t="str">
        <f t="shared" si="497"/>
        <v>*</v>
      </c>
      <c r="J3536" s="1" t="str">
        <f t="shared" si="498"/>
        <v>*</v>
      </c>
      <c r="P3536" s="1">
        <v>7</v>
      </c>
      <c r="Q3536" s="1">
        <f t="shared" si="503"/>
        <v>0.01</v>
      </c>
      <c r="T3536" s="4">
        <v>733.36</v>
      </c>
      <c r="U3536" s="9">
        <f t="shared" si="499"/>
        <v>0</v>
      </c>
      <c r="V3536" s="4">
        <f t="shared" si="500"/>
        <v>104.76571428571428</v>
      </c>
      <c r="W3536" s="1" t="s">
        <v>21</v>
      </c>
      <c r="X3536" s="1">
        <v>19.989999999999998</v>
      </c>
      <c r="Y3536" s="4">
        <f t="shared" si="501"/>
        <v>753.35</v>
      </c>
      <c r="Z3536" s="1" t="s">
        <v>46</v>
      </c>
      <c r="AA3536" s="1" t="s">
        <v>28</v>
      </c>
      <c r="AB3536" s="1" t="s">
        <v>24</v>
      </c>
      <c r="AC3536" s="1" t="s">
        <v>38</v>
      </c>
      <c r="AD3536" s="1" t="s">
        <v>19</v>
      </c>
      <c r="AE3536" s="2">
        <v>40425</v>
      </c>
    </row>
    <row r="3537" spans="1:31" x14ac:dyDescent="0.25">
      <c r="A3537">
        <f t="shared" si="502"/>
        <v>3536</v>
      </c>
      <c r="B3537" s="1">
        <v>2055</v>
      </c>
      <c r="C3537" s="2">
        <v>40424</v>
      </c>
      <c r="D3537" s="1" t="s">
        <v>32</v>
      </c>
      <c r="E3537" s="1" t="str">
        <f t="shared" si="495"/>
        <v>***</v>
      </c>
      <c r="F3537" s="1" t="str">
        <f t="shared" si="496"/>
        <v>***</v>
      </c>
      <c r="G3537" s="1" t="str">
        <f t="shared" si="497"/>
        <v>***</v>
      </c>
      <c r="J3537" s="1" t="str">
        <f t="shared" si="498"/>
        <v>***</v>
      </c>
      <c r="P3537" s="1">
        <v>7</v>
      </c>
      <c r="Q3537" s="1">
        <f t="shared" si="503"/>
        <v>0.01</v>
      </c>
      <c r="T3537" s="4">
        <v>66.41</v>
      </c>
      <c r="U3537" s="9">
        <f t="shared" si="499"/>
        <v>0</v>
      </c>
      <c r="V3537" s="4">
        <f t="shared" si="500"/>
        <v>9.4871428571428567</v>
      </c>
      <c r="W3537" s="1" t="s">
        <v>21</v>
      </c>
      <c r="X3537" s="1">
        <v>8.2899999999999991</v>
      </c>
      <c r="Y3537" s="4">
        <f t="shared" si="501"/>
        <v>74.699999999999989</v>
      </c>
      <c r="Z3537" s="1" t="s">
        <v>42</v>
      </c>
      <c r="AA3537" s="1" t="s">
        <v>23</v>
      </c>
      <c r="AB3537" s="1" t="s">
        <v>29</v>
      </c>
      <c r="AC3537" s="1" t="s">
        <v>57</v>
      </c>
      <c r="AD3537" s="1" t="s">
        <v>19</v>
      </c>
      <c r="AE3537" s="2">
        <v>40426</v>
      </c>
    </row>
    <row r="3538" spans="1:31" x14ac:dyDescent="0.25">
      <c r="A3538">
        <f t="shared" si="502"/>
        <v>3537</v>
      </c>
      <c r="B3538" s="1">
        <v>25952</v>
      </c>
      <c r="C3538" s="2">
        <v>40425</v>
      </c>
      <c r="D3538" s="1" t="s">
        <v>20</v>
      </c>
      <c r="E3538" s="1" t="str">
        <f t="shared" si="495"/>
        <v>*</v>
      </c>
      <c r="F3538" s="1" t="str">
        <f t="shared" si="496"/>
        <v>**</v>
      </c>
      <c r="G3538" s="1" t="str">
        <f t="shared" si="497"/>
        <v>**</v>
      </c>
      <c r="J3538" s="1" t="str">
        <f t="shared" si="498"/>
        <v>**</v>
      </c>
      <c r="P3538" s="1">
        <v>50</v>
      </c>
      <c r="Q3538" s="1">
        <f t="shared" si="503"/>
        <v>0.06</v>
      </c>
      <c r="T3538" s="4">
        <v>2864.1005</v>
      </c>
      <c r="U3538" s="9">
        <f t="shared" si="499"/>
        <v>1</v>
      </c>
      <c r="V3538" s="4">
        <f t="shared" si="500"/>
        <v>57.28201</v>
      </c>
      <c r="W3538" s="1" t="s">
        <v>21</v>
      </c>
      <c r="X3538" s="1">
        <v>8.99</v>
      </c>
      <c r="Y3538" s="4">
        <f t="shared" si="501"/>
        <v>2873.0904999999998</v>
      </c>
      <c r="Z3538" s="1" t="s">
        <v>42</v>
      </c>
      <c r="AA3538" s="1" t="s">
        <v>37</v>
      </c>
      <c r="AB3538" s="1" t="s">
        <v>24</v>
      </c>
      <c r="AC3538" s="1" t="s">
        <v>25</v>
      </c>
      <c r="AD3538" s="1" t="s">
        <v>19</v>
      </c>
      <c r="AE3538" s="2">
        <v>40426</v>
      </c>
    </row>
    <row r="3539" spans="1:31" x14ac:dyDescent="0.25">
      <c r="A3539">
        <f t="shared" si="502"/>
        <v>3538</v>
      </c>
      <c r="B3539" s="1">
        <v>999</v>
      </c>
      <c r="C3539" s="2">
        <v>40425</v>
      </c>
      <c r="D3539" s="1" t="s">
        <v>13</v>
      </c>
      <c r="E3539" s="1" t="str">
        <f t="shared" si="495"/>
        <v>*</v>
      </c>
      <c r="F3539" s="1" t="str">
        <f t="shared" si="496"/>
        <v>*</v>
      </c>
      <c r="G3539" s="1" t="str">
        <f t="shared" si="497"/>
        <v>*</v>
      </c>
      <c r="J3539" s="1" t="str">
        <f t="shared" si="498"/>
        <v>*</v>
      </c>
      <c r="P3539" s="1">
        <v>6</v>
      </c>
      <c r="Q3539" s="1">
        <f t="shared" si="503"/>
        <v>0.01</v>
      </c>
      <c r="T3539" s="4">
        <v>583.64</v>
      </c>
      <c r="U3539" s="9">
        <f t="shared" si="499"/>
        <v>0</v>
      </c>
      <c r="V3539" s="4">
        <f t="shared" si="500"/>
        <v>97.273333333333326</v>
      </c>
      <c r="W3539" s="1" t="s">
        <v>21</v>
      </c>
      <c r="X3539" s="1">
        <v>19.989999999999998</v>
      </c>
      <c r="Y3539" s="4">
        <f t="shared" si="501"/>
        <v>603.63</v>
      </c>
      <c r="Z3539" s="1" t="s">
        <v>22</v>
      </c>
      <c r="AA3539" s="1" t="s">
        <v>37</v>
      </c>
      <c r="AB3539" s="1" t="s">
        <v>29</v>
      </c>
      <c r="AC3539" s="1" t="s">
        <v>55</v>
      </c>
      <c r="AD3539" s="1" t="s">
        <v>19</v>
      </c>
      <c r="AE3539" s="2">
        <v>40432</v>
      </c>
    </row>
    <row r="3540" spans="1:31" x14ac:dyDescent="0.25">
      <c r="A3540">
        <f t="shared" si="502"/>
        <v>3539</v>
      </c>
      <c r="B3540" s="1">
        <v>18145</v>
      </c>
      <c r="C3540" s="2">
        <v>40425</v>
      </c>
      <c r="D3540" s="1" t="s">
        <v>36</v>
      </c>
      <c r="E3540" s="1" t="str">
        <f t="shared" si="495"/>
        <v>*</v>
      </c>
      <c r="F3540" s="1" t="str">
        <f t="shared" si="496"/>
        <v>*</v>
      </c>
      <c r="G3540" s="1" t="str">
        <f t="shared" si="497"/>
        <v>*</v>
      </c>
      <c r="J3540" s="1" t="str">
        <f t="shared" si="498"/>
        <v>*</v>
      </c>
      <c r="P3540" s="1">
        <v>21</v>
      </c>
      <c r="Q3540" s="1">
        <f t="shared" si="503"/>
        <v>3.5000000000000003E-2</v>
      </c>
      <c r="T3540" s="4">
        <v>361.98</v>
      </c>
      <c r="U3540" s="9">
        <f t="shared" si="499"/>
        <v>0</v>
      </c>
      <c r="V3540" s="4">
        <f t="shared" si="500"/>
        <v>17.237142857142857</v>
      </c>
      <c r="W3540" s="1" t="s">
        <v>21</v>
      </c>
      <c r="X3540" s="1">
        <v>9.4</v>
      </c>
      <c r="Y3540" s="4">
        <f t="shared" si="501"/>
        <v>371.38</v>
      </c>
      <c r="Z3540" s="1" t="s">
        <v>15</v>
      </c>
      <c r="AA3540" s="1" t="s">
        <v>28</v>
      </c>
      <c r="AB3540" s="1" t="s">
        <v>24</v>
      </c>
      <c r="AC3540" s="1" t="s">
        <v>56</v>
      </c>
      <c r="AD3540" s="1" t="s">
        <v>19</v>
      </c>
      <c r="AE3540" s="2">
        <v>40426</v>
      </c>
    </row>
    <row r="3541" spans="1:31" x14ac:dyDescent="0.25">
      <c r="A3541">
        <f t="shared" si="502"/>
        <v>3540</v>
      </c>
      <c r="B3541" s="1">
        <v>36295</v>
      </c>
      <c r="C3541" s="2">
        <v>40425</v>
      </c>
      <c r="D3541" s="1" t="s">
        <v>36</v>
      </c>
      <c r="E3541" s="1" t="str">
        <f t="shared" si="495"/>
        <v>*</v>
      </c>
      <c r="F3541" s="1" t="str">
        <f t="shared" si="496"/>
        <v>*</v>
      </c>
      <c r="G3541" s="1" t="str">
        <f t="shared" si="497"/>
        <v>*</v>
      </c>
      <c r="J3541" s="1" t="str">
        <f t="shared" si="498"/>
        <v>*</v>
      </c>
      <c r="P3541" s="1">
        <v>10</v>
      </c>
      <c r="Q3541" s="1">
        <f t="shared" si="503"/>
        <v>0.02</v>
      </c>
      <c r="T3541" s="4">
        <v>278.10000000000002</v>
      </c>
      <c r="U3541" s="9">
        <f t="shared" si="499"/>
        <v>0</v>
      </c>
      <c r="V3541" s="4">
        <f t="shared" si="500"/>
        <v>27.810000000000002</v>
      </c>
      <c r="W3541" s="1" t="s">
        <v>21</v>
      </c>
      <c r="X3541" s="1">
        <v>2.99</v>
      </c>
      <c r="Y3541" s="4">
        <f t="shared" si="501"/>
        <v>281.09000000000003</v>
      </c>
      <c r="Z3541" s="1" t="s">
        <v>51</v>
      </c>
      <c r="AA3541" s="1" t="s">
        <v>28</v>
      </c>
      <c r="AB3541" s="1" t="s">
        <v>29</v>
      </c>
      <c r="AC3541" s="1" t="s">
        <v>43</v>
      </c>
      <c r="AD3541" s="1" t="s">
        <v>19</v>
      </c>
      <c r="AE3541" s="2">
        <v>40427</v>
      </c>
    </row>
    <row r="3542" spans="1:31" x14ac:dyDescent="0.25">
      <c r="A3542">
        <f t="shared" si="502"/>
        <v>3541</v>
      </c>
      <c r="B3542" s="1">
        <v>18145</v>
      </c>
      <c r="C3542" s="2">
        <v>40425</v>
      </c>
      <c r="D3542" s="1" t="s">
        <v>36</v>
      </c>
      <c r="E3542" s="1" t="str">
        <f t="shared" si="495"/>
        <v>*</v>
      </c>
      <c r="F3542" s="1" t="str">
        <f t="shared" si="496"/>
        <v>*</v>
      </c>
      <c r="G3542" s="1" t="str">
        <f t="shared" si="497"/>
        <v>*</v>
      </c>
      <c r="J3542" s="1" t="str">
        <f t="shared" si="498"/>
        <v>*</v>
      </c>
      <c r="P3542" s="1">
        <v>47</v>
      </c>
      <c r="Q3542" s="1">
        <f t="shared" si="503"/>
        <v>0.05</v>
      </c>
      <c r="T3542" s="4">
        <v>270.32</v>
      </c>
      <c r="U3542" s="9">
        <f t="shared" si="499"/>
        <v>0</v>
      </c>
      <c r="V3542" s="4">
        <f t="shared" si="500"/>
        <v>5.7514893617021272</v>
      </c>
      <c r="W3542" s="1" t="s">
        <v>21</v>
      </c>
      <c r="X3542" s="1">
        <v>3.37</v>
      </c>
      <c r="Y3542" s="4">
        <f t="shared" si="501"/>
        <v>273.69</v>
      </c>
      <c r="Z3542" s="1" t="s">
        <v>46</v>
      </c>
      <c r="AA3542" s="1" t="s">
        <v>28</v>
      </c>
      <c r="AB3542" s="1" t="s">
        <v>29</v>
      </c>
      <c r="AC3542" s="1" t="s">
        <v>61</v>
      </c>
      <c r="AD3542" s="1" t="s">
        <v>31</v>
      </c>
      <c r="AE3542" s="2">
        <v>40426</v>
      </c>
    </row>
    <row r="3543" spans="1:31" x14ac:dyDescent="0.25">
      <c r="A3543">
        <f t="shared" si="502"/>
        <v>3542</v>
      </c>
      <c r="B3543" s="1">
        <v>9639</v>
      </c>
      <c r="C3543" s="2">
        <v>40426</v>
      </c>
      <c r="D3543" s="1" t="s">
        <v>27</v>
      </c>
      <c r="E3543" s="1" t="str">
        <f t="shared" si="495"/>
        <v>*</v>
      </c>
      <c r="F3543" s="1" t="str">
        <f t="shared" si="496"/>
        <v>*</v>
      </c>
      <c r="G3543" s="1" t="str">
        <f t="shared" si="497"/>
        <v>*</v>
      </c>
      <c r="J3543" s="1" t="str">
        <f t="shared" si="498"/>
        <v>*</v>
      </c>
      <c r="P3543" s="1">
        <v>23</v>
      </c>
      <c r="Q3543" s="1">
        <f t="shared" si="503"/>
        <v>3.5000000000000003E-2</v>
      </c>
      <c r="T3543" s="4">
        <v>2610.8939999999998</v>
      </c>
      <c r="U3543" s="9">
        <f t="shared" si="499"/>
        <v>1</v>
      </c>
      <c r="V3543" s="4">
        <f t="shared" si="500"/>
        <v>113.5171304347826</v>
      </c>
      <c r="W3543" s="1" t="s">
        <v>21</v>
      </c>
      <c r="X3543" s="1">
        <v>5.63</v>
      </c>
      <c r="Y3543" s="4">
        <f t="shared" si="501"/>
        <v>2616.5239999999999</v>
      </c>
      <c r="Z3543" s="1" t="s">
        <v>46</v>
      </c>
      <c r="AA3543" s="1" t="s">
        <v>28</v>
      </c>
      <c r="AB3543" s="1" t="s">
        <v>24</v>
      </c>
      <c r="AC3543" s="1" t="s">
        <v>25</v>
      </c>
      <c r="AD3543" s="1" t="s">
        <v>19</v>
      </c>
      <c r="AE3543" s="2">
        <v>40426</v>
      </c>
    </row>
    <row r="3544" spans="1:31" x14ac:dyDescent="0.25">
      <c r="A3544">
        <f t="shared" si="502"/>
        <v>3543</v>
      </c>
      <c r="B3544" s="1">
        <v>9639</v>
      </c>
      <c r="C3544" s="2">
        <v>40426</v>
      </c>
      <c r="D3544" s="1" t="s">
        <v>27</v>
      </c>
      <c r="E3544" s="1" t="str">
        <f t="shared" si="495"/>
        <v>*</v>
      </c>
      <c r="F3544" s="1" t="str">
        <f t="shared" si="496"/>
        <v>*</v>
      </c>
      <c r="G3544" s="1" t="str">
        <f t="shared" si="497"/>
        <v>*</v>
      </c>
      <c r="J3544" s="1" t="str">
        <f t="shared" si="498"/>
        <v>*</v>
      </c>
      <c r="P3544" s="1">
        <v>47</v>
      </c>
      <c r="Q3544" s="1">
        <f t="shared" si="503"/>
        <v>0.05</v>
      </c>
      <c r="T3544" s="4">
        <v>1124.3</v>
      </c>
      <c r="U3544" s="9">
        <f t="shared" si="499"/>
        <v>1</v>
      </c>
      <c r="V3544" s="4">
        <f t="shared" si="500"/>
        <v>23.921276595744679</v>
      </c>
      <c r="W3544" s="1" t="s">
        <v>33</v>
      </c>
      <c r="X3544" s="1">
        <v>14.36</v>
      </c>
      <c r="Y3544" s="4">
        <f t="shared" si="501"/>
        <v>1138.6599999999999</v>
      </c>
      <c r="Z3544" s="1" t="s">
        <v>46</v>
      </c>
      <c r="AA3544" s="1" t="s">
        <v>28</v>
      </c>
      <c r="AB3544" s="1" t="s">
        <v>17</v>
      </c>
      <c r="AC3544" s="1" t="s">
        <v>34</v>
      </c>
      <c r="AD3544" s="1" t="s">
        <v>35</v>
      </c>
      <c r="AE3544" s="2">
        <v>40428</v>
      </c>
    </row>
    <row r="3545" spans="1:31" x14ac:dyDescent="0.25">
      <c r="A3545">
        <f t="shared" si="502"/>
        <v>3544</v>
      </c>
      <c r="B3545" s="1">
        <v>36449</v>
      </c>
      <c r="C3545" s="2">
        <v>40426</v>
      </c>
      <c r="D3545" s="1" t="s">
        <v>27</v>
      </c>
      <c r="E3545" s="1" t="str">
        <f t="shared" si="495"/>
        <v>*</v>
      </c>
      <c r="F3545" s="1" t="str">
        <f t="shared" si="496"/>
        <v>*</v>
      </c>
      <c r="G3545" s="1" t="str">
        <f t="shared" si="497"/>
        <v>*</v>
      </c>
      <c r="J3545" s="1" t="str">
        <f t="shared" si="498"/>
        <v>*</v>
      </c>
      <c r="P3545" s="1">
        <v>43</v>
      </c>
      <c r="Q3545" s="1">
        <f t="shared" si="503"/>
        <v>0.05</v>
      </c>
      <c r="T3545" s="4">
        <v>927.82</v>
      </c>
      <c r="U3545" s="9">
        <f t="shared" si="499"/>
        <v>0</v>
      </c>
      <c r="V3545" s="4">
        <f t="shared" si="500"/>
        <v>21.577209302325581</v>
      </c>
      <c r="W3545" s="1" t="s">
        <v>21</v>
      </c>
      <c r="X3545" s="1">
        <v>6.67</v>
      </c>
      <c r="Y3545" s="4">
        <f t="shared" si="501"/>
        <v>934.49</v>
      </c>
      <c r="Z3545" s="1" t="s">
        <v>54</v>
      </c>
      <c r="AA3545" s="1" t="s">
        <v>28</v>
      </c>
      <c r="AB3545" s="1" t="s">
        <v>17</v>
      </c>
      <c r="AC3545" s="1" t="s">
        <v>18</v>
      </c>
      <c r="AD3545" s="1" t="s">
        <v>41</v>
      </c>
      <c r="AE3545" s="2">
        <v>40428</v>
      </c>
    </row>
    <row r="3546" spans="1:31" x14ac:dyDescent="0.25">
      <c r="A3546">
        <f t="shared" si="502"/>
        <v>3545</v>
      </c>
      <c r="B3546" s="1">
        <v>27843</v>
      </c>
      <c r="C3546" s="2">
        <v>40426</v>
      </c>
      <c r="D3546" s="1" t="s">
        <v>36</v>
      </c>
      <c r="E3546" s="1" t="str">
        <f t="shared" si="495"/>
        <v>*</v>
      </c>
      <c r="F3546" s="1" t="str">
        <f t="shared" si="496"/>
        <v>*</v>
      </c>
      <c r="G3546" s="1" t="str">
        <f t="shared" si="497"/>
        <v>*</v>
      </c>
      <c r="J3546" s="1" t="str">
        <f t="shared" si="498"/>
        <v>*</v>
      </c>
      <c r="P3546" s="1">
        <v>26</v>
      </c>
      <c r="Q3546" s="1">
        <f t="shared" si="503"/>
        <v>3.5000000000000003E-2</v>
      </c>
      <c r="T3546" s="4">
        <v>139.61000000000001</v>
      </c>
      <c r="U3546" s="9">
        <f t="shared" si="499"/>
        <v>0</v>
      </c>
      <c r="V3546" s="4">
        <f t="shared" si="500"/>
        <v>5.3696153846153853</v>
      </c>
      <c r="W3546" s="1" t="s">
        <v>21</v>
      </c>
      <c r="X3546" s="1">
        <v>4.93</v>
      </c>
      <c r="Y3546" s="4">
        <f t="shared" si="501"/>
        <v>144.54000000000002</v>
      </c>
      <c r="Z3546" s="1" t="s">
        <v>46</v>
      </c>
      <c r="AA3546" s="1" t="s">
        <v>37</v>
      </c>
      <c r="AB3546" s="1" t="s">
        <v>24</v>
      </c>
      <c r="AC3546" s="1" t="s">
        <v>38</v>
      </c>
      <c r="AD3546" s="1" t="s">
        <v>41</v>
      </c>
      <c r="AE3546" s="2">
        <v>40428</v>
      </c>
    </row>
    <row r="3547" spans="1:31" x14ac:dyDescent="0.25">
      <c r="A3547">
        <f t="shared" si="502"/>
        <v>3546</v>
      </c>
      <c r="B3547" s="1">
        <v>36449</v>
      </c>
      <c r="C3547" s="2">
        <v>40426</v>
      </c>
      <c r="D3547" s="1" t="s">
        <v>27</v>
      </c>
      <c r="E3547" s="1" t="str">
        <f t="shared" si="495"/>
        <v>*</v>
      </c>
      <c r="F3547" s="1" t="str">
        <f t="shared" si="496"/>
        <v>*</v>
      </c>
      <c r="G3547" s="1" t="str">
        <f t="shared" si="497"/>
        <v>*</v>
      </c>
      <c r="J3547" s="1" t="str">
        <f t="shared" si="498"/>
        <v>*</v>
      </c>
      <c r="P3547" s="1">
        <v>27</v>
      </c>
      <c r="Q3547" s="1">
        <f t="shared" si="503"/>
        <v>3.5000000000000003E-2</v>
      </c>
      <c r="T3547" s="4">
        <v>123.37</v>
      </c>
      <c r="U3547" s="9">
        <f t="shared" si="499"/>
        <v>0</v>
      </c>
      <c r="V3547" s="4">
        <f t="shared" si="500"/>
        <v>4.5692592592592591</v>
      </c>
      <c r="W3547" s="1" t="s">
        <v>21</v>
      </c>
      <c r="X3547" s="1">
        <v>0.7</v>
      </c>
      <c r="Y3547" s="4">
        <f t="shared" si="501"/>
        <v>124.07000000000001</v>
      </c>
      <c r="Z3547" s="1" t="s">
        <v>54</v>
      </c>
      <c r="AA3547" s="1" t="s">
        <v>28</v>
      </c>
      <c r="AB3547" s="1" t="s">
        <v>29</v>
      </c>
      <c r="AC3547" s="1" t="s">
        <v>61</v>
      </c>
      <c r="AD3547" s="1" t="s">
        <v>31</v>
      </c>
      <c r="AE3547" s="2">
        <v>40429</v>
      </c>
    </row>
    <row r="3548" spans="1:31" x14ac:dyDescent="0.25">
      <c r="A3548">
        <f t="shared" si="502"/>
        <v>3547</v>
      </c>
      <c r="B3548" s="1">
        <v>36449</v>
      </c>
      <c r="C3548" s="2">
        <v>40426</v>
      </c>
      <c r="D3548" s="1" t="s">
        <v>27</v>
      </c>
      <c r="E3548" s="1" t="str">
        <f t="shared" si="495"/>
        <v>*</v>
      </c>
      <c r="F3548" s="1" t="str">
        <f t="shared" si="496"/>
        <v>*</v>
      </c>
      <c r="G3548" s="1" t="str">
        <f t="shared" si="497"/>
        <v>*</v>
      </c>
      <c r="J3548" s="1" t="str">
        <f t="shared" si="498"/>
        <v>*</v>
      </c>
      <c r="P3548" s="1">
        <v>6</v>
      </c>
      <c r="Q3548" s="1">
        <f t="shared" si="503"/>
        <v>0.01</v>
      </c>
      <c r="T3548" s="4">
        <v>90.75</v>
      </c>
      <c r="U3548" s="9">
        <f t="shared" si="499"/>
        <v>0</v>
      </c>
      <c r="V3548" s="4">
        <f t="shared" si="500"/>
        <v>15.125</v>
      </c>
      <c r="W3548" s="1" t="s">
        <v>21</v>
      </c>
      <c r="X3548" s="1">
        <v>14.37</v>
      </c>
      <c r="Y3548" s="4">
        <f t="shared" si="501"/>
        <v>105.12</v>
      </c>
      <c r="Z3548" s="1" t="s">
        <v>22</v>
      </c>
      <c r="AA3548" s="1" t="s">
        <v>28</v>
      </c>
      <c r="AB3548" s="1" t="s">
        <v>17</v>
      </c>
      <c r="AC3548" s="1" t="s">
        <v>18</v>
      </c>
      <c r="AD3548" s="1" t="s">
        <v>48</v>
      </c>
      <c r="AE3548" s="2">
        <v>40426</v>
      </c>
    </row>
    <row r="3549" spans="1:31" x14ac:dyDescent="0.25">
      <c r="A3549">
        <f t="shared" si="502"/>
        <v>3548</v>
      </c>
      <c r="B3549" s="1">
        <v>9639</v>
      </c>
      <c r="C3549" s="2">
        <v>40426</v>
      </c>
      <c r="D3549" s="1" t="s">
        <v>27</v>
      </c>
      <c r="E3549" s="1" t="str">
        <f t="shared" si="495"/>
        <v>*</v>
      </c>
      <c r="F3549" s="1" t="str">
        <f t="shared" si="496"/>
        <v>*</v>
      </c>
      <c r="G3549" s="1" t="str">
        <f t="shared" si="497"/>
        <v>*</v>
      </c>
      <c r="J3549" s="1" t="str">
        <f t="shared" si="498"/>
        <v>*</v>
      </c>
      <c r="P3549" s="1">
        <v>11</v>
      </c>
      <c r="Q3549" s="1">
        <f t="shared" si="503"/>
        <v>0.02</v>
      </c>
      <c r="T3549" s="4">
        <v>43.57</v>
      </c>
      <c r="U3549" s="9">
        <f t="shared" si="499"/>
        <v>0</v>
      </c>
      <c r="V3549" s="4">
        <f t="shared" si="500"/>
        <v>3.9609090909090909</v>
      </c>
      <c r="W3549" s="1" t="s">
        <v>21</v>
      </c>
      <c r="X3549" s="1">
        <v>0.99</v>
      </c>
      <c r="Y3549" s="4">
        <f t="shared" si="501"/>
        <v>44.56</v>
      </c>
      <c r="Z3549" s="1" t="s">
        <v>46</v>
      </c>
      <c r="AA3549" s="1" t="s">
        <v>28</v>
      </c>
      <c r="AB3549" s="1" t="s">
        <v>29</v>
      </c>
      <c r="AC3549" s="1" t="s">
        <v>58</v>
      </c>
      <c r="AD3549" s="1" t="s">
        <v>19</v>
      </c>
      <c r="AE3549" s="2">
        <v>40426</v>
      </c>
    </row>
    <row r="3550" spans="1:31" x14ac:dyDescent="0.25">
      <c r="A3550">
        <f t="shared" si="502"/>
        <v>3549</v>
      </c>
      <c r="B3550" s="1">
        <v>50054</v>
      </c>
      <c r="C3550" s="2">
        <v>40427</v>
      </c>
      <c r="D3550" s="1" t="s">
        <v>27</v>
      </c>
      <c r="E3550" s="1" t="str">
        <f t="shared" si="495"/>
        <v>*</v>
      </c>
      <c r="F3550" s="1" t="str">
        <f t="shared" si="496"/>
        <v>*</v>
      </c>
      <c r="G3550" s="1" t="str">
        <f t="shared" si="497"/>
        <v>*</v>
      </c>
      <c r="J3550" s="1" t="str">
        <f t="shared" si="498"/>
        <v>*</v>
      </c>
      <c r="P3550" s="1">
        <v>50</v>
      </c>
      <c r="Q3550" s="1">
        <f t="shared" si="503"/>
        <v>0.06</v>
      </c>
      <c r="T3550" s="4">
        <v>5369.46</v>
      </c>
      <c r="U3550" s="9">
        <f t="shared" si="499"/>
        <v>1</v>
      </c>
      <c r="V3550" s="4">
        <f t="shared" si="500"/>
        <v>107.3892</v>
      </c>
      <c r="W3550" s="1" t="s">
        <v>21</v>
      </c>
      <c r="X3550" s="1">
        <v>19.989999999999998</v>
      </c>
      <c r="Y3550" s="4">
        <f t="shared" si="501"/>
        <v>5389.45</v>
      </c>
      <c r="Z3550" s="1" t="s">
        <v>51</v>
      </c>
      <c r="AA3550" s="1" t="s">
        <v>28</v>
      </c>
      <c r="AB3550" s="1" t="s">
        <v>24</v>
      </c>
      <c r="AC3550" s="1" t="s">
        <v>56</v>
      </c>
      <c r="AD3550" s="1" t="s">
        <v>19</v>
      </c>
      <c r="AE3550" s="2">
        <v>40429</v>
      </c>
    </row>
    <row r="3551" spans="1:31" x14ac:dyDescent="0.25">
      <c r="A3551">
        <f t="shared" si="502"/>
        <v>3550</v>
      </c>
      <c r="B3551" s="1">
        <v>31872</v>
      </c>
      <c r="C3551" s="2">
        <v>40427</v>
      </c>
      <c r="D3551" s="1" t="s">
        <v>13</v>
      </c>
      <c r="E3551" s="1" t="str">
        <f t="shared" si="495"/>
        <v>*</v>
      </c>
      <c r="F3551" s="1" t="str">
        <f t="shared" si="496"/>
        <v>*</v>
      </c>
      <c r="G3551" s="1" t="str">
        <f t="shared" si="497"/>
        <v>*</v>
      </c>
      <c r="J3551" s="1" t="str">
        <f t="shared" si="498"/>
        <v>*</v>
      </c>
      <c r="P3551" s="1">
        <v>30</v>
      </c>
      <c r="Q3551" s="1">
        <f t="shared" si="503"/>
        <v>0.04</v>
      </c>
      <c r="T3551" s="4">
        <v>4452.6499999999996</v>
      </c>
      <c r="U3551" s="9">
        <f t="shared" si="499"/>
        <v>1</v>
      </c>
      <c r="V3551" s="4">
        <f t="shared" si="500"/>
        <v>148.42166666666665</v>
      </c>
      <c r="W3551" s="1" t="s">
        <v>33</v>
      </c>
      <c r="X3551" s="1">
        <v>60</v>
      </c>
      <c r="Y3551" s="4">
        <f t="shared" si="501"/>
        <v>4512.6499999999996</v>
      </c>
      <c r="Z3551" s="1" t="s">
        <v>15</v>
      </c>
      <c r="AA3551" s="1" t="s">
        <v>37</v>
      </c>
      <c r="AB3551" s="1" t="s">
        <v>17</v>
      </c>
      <c r="AC3551" s="1" t="s">
        <v>52</v>
      </c>
      <c r="AD3551" s="1" t="s">
        <v>35</v>
      </c>
      <c r="AE3551" s="2">
        <v>40431</v>
      </c>
    </row>
    <row r="3552" spans="1:31" x14ac:dyDescent="0.25">
      <c r="A3552">
        <f t="shared" si="502"/>
        <v>3551</v>
      </c>
      <c r="B3552" s="1">
        <v>31872</v>
      </c>
      <c r="C3552" s="2">
        <v>40427</v>
      </c>
      <c r="D3552" s="1" t="s">
        <v>13</v>
      </c>
      <c r="E3552" s="1" t="str">
        <f t="shared" si="495"/>
        <v>*</v>
      </c>
      <c r="F3552" s="1" t="str">
        <f t="shared" si="496"/>
        <v>*</v>
      </c>
      <c r="G3552" s="1" t="str">
        <f t="shared" si="497"/>
        <v>*</v>
      </c>
      <c r="J3552" s="1" t="str">
        <f t="shared" si="498"/>
        <v>*</v>
      </c>
      <c r="P3552" s="1">
        <v>34</v>
      </c>
      <c r="Q3552" s="1">
        <f t="shared" si="503"/>
        <v>0.04</v>
      </c>
      <c r="T3552" s="4">
        <v>2833.19</v>
      </c>
      <c r="U3552" s="9">
        <f t="shared" si="499"/>
        <v>1</v>
      </c>
      <c r="V3552" s="4">
        <f t="shared" si="500"/>
        <v>83.329117647058823</v>
      </c>
      <c r="W3552" s="1" t="s">
        <v>14</v>
      </c>
      <c r="X3552" s="1">
        <v>5.01</v>
      </c>
      <c r="Y3552" s="4">
        <f t="shared" si="501"/>
        <v>2838.2000000000003</v>
      </c>
      <c r="Z3552" s="1" t="s">
        <v>15</v>
      </c>
      <c r="AA3552" s="1" t="s">
        <v>37</v>
      </c>
      <c r="AB3552" s="1" t="s">
        <v>29</v>
      </c>
      <c r="AC3552" s="1" t="s">
        <v>57</v>
      </c>
      <c r="AD3552" s="1" t="s">
        <v>19</v>
      </c>
      <c r="AE3552" s="2">
        <v>40431</v>
      </c>
    </row>
    <row r="3553" spans="1:31" x14ac:dyDescent="0.25">
      <c r="A3553">
        <f t="shared" si="502"/>
        <v>3552</v>
      </c>
      <c r="B3553" s="1">
        <v>5702</v>
      </c>
      <c r="C3553" s="2">
        <v>40427</v>
      </c>
      <c r="D3553" s="1" t="s">
        <v>27</v>
      </c>
      <c r="E3553" s="1" t="str">
        <f t="shared" si="495"/>
        <v>*</v>
      </c>
      <c r="F3553" s="1" t="str">
        <f t="shared" si="496"/>
        <v>*</v>
      </c>
      <c r="G3553" s="1" t="str">
        <f t="shared" si="497"/>
        <v>*</v>
      </c>
      <c r="J3553" s="1" t="str">
        <f t="shared" si="498"/>
        <v>*</v>
      </c>
      <c r="P3553" s="1">
        <v>20</v>
      </c>
      <c r="Q3553" s="1">
        <f t="shared" si="503"/>
        <v>3.5000000000000003E-2</v>
      </c>
      <c r="T3553" s="4">
        <v>2039.39</v>
      </c>
      <c r="U3553" s="9">
        <f t="shared" si="499"/>
        <v>1</v>
      </c>
      <c r="V3553" s="4">
        <f t="shared" si="500"/>
        <v>101.96950000000001</v>
      </c>
      <c r="W3553" s="1" t="s">
        <v>21</v>
      </c>
      <c r="X3553" s="1">
        <v>19.989999999999998</v>
      </c>
      <c r="Y3553" s="4">
        <f t="shared" si="501"/>
        <v>2059.38</v>
      </c>
      <c r="Z3553" s="1" t="s">
        <v>42</v>
      </c>
      <c r="AA3553" s="1" t="s">
        <v>28</v>
      </c>
      <c r="AB3553" s="1" t="s">
        <v>24</v>
      </c>
      <c r="AC3553" s="1" t="s">
        <v>38</v>
      </c>
      <c r="AD3553" s="1" t="s">
        <v>19</v>
      </c>
      <c r="AE3553" s="2">
        <v>40429</v>
      </c>
    </row>
    <row r="3554" spans="1:31" x14ac:dyDescent="0.25">
      <c r="A3554">
        <f t="shared" si="502"/>
        <v>3553</v>
      </c>
      <c r="B3554" s="1">
        <v>50054</v>
      </c>
      <c r="C3554" s="2">
        <v>40427</v>
      </c>
      <c r="D3554" s="1" t="s">
        <v>27</v>
      </c>
      <c r="E3554" s="1" t="str">
        <f t="shared" si="495"/>
        <v>*</v>
      </c>
      <c r="F3554" s="1" t="str">
        <f t="shared" si="496"/>
        <v>*</v>
      </c>
      <c r="G3554" s="1" t="str">
        <f t="shared" si="497"/>
        <v>*</v>
      </c>
      <c r="J3554" s="1" t="str">
        <f t="shared" si="498"/>
        <v>*</v>
      </c>
      <c r="P3554" s="1">
        <v>41</v>
      </c>
      <c r="Q3554" s="1">
        <f t="shared" si="503"/>
        <v>0.05</v>
      </c>
      <c r="T3554" s="4">
        <v>1439.96</v>
      </c>
      <c r="U3554" s="9">
        <f t="shared" si="499"/>
        <v>1</v>
      </c>
      <c r="V3554" s="4">
        <f t="shared" si="500"/>
        <v>35.120975609756101</v>
      </c>
      <c r="W3554" s="1" t="s">
        <v>21</v>
      </c>
      <c r="X3554" s="1">
        <v>8.74</v>
      </c>
      <c r="Y3554" s="4">
        <f t="shared" si="501"/>
        <v>1448.7</v>
      </c>
      <c r="Z3554" s="1" t="s">
        <v>51</v>
      </c>
      <c r="AA3554" s="1" t="s">
        <v>28</v>
      </c>
      <c r="AB3554" s="1" t="s">
        <v>29</v>
      </c>
      <c r="AC3554" s="1" t="s">
        <v>55</v>
      </c>
      <c r="AD3554" s="1" t="s">
        <v>19</v>
      </c>
      <c r="AE3554" s="2">
        <v>40429</v>
      </c>
    </row>
    <row r="3555" spans="1:31" x14ac:dyDescent="0.25">
      <c r="A3555">
        <f t="shared" si="502"/>
        <v>3554</v>
      </c>
      <c r="B3555" s="1">
        <v>24806</v>
      </c>
      <c r="C3555" s="2">
        <v>40427</v>
      </c>
      <c r="D3555" s="1" t="s">
        <v>27</v>
      </c>
      <c r="E3555" s="1" t="str">
        <f t="shared" si="495"/>
        <v>*</v>
      </c>
      <c r="F3555" s="1" t="str">
        <f t="shared" si="496"/>
        <v>*</v>
      </c>
      <c r="G3555" s="1" t="str">
        <f t="shared" si="497"/>
        <v>*</v>
      </c>
      <c r="J3555" s="1" t="str">
        <f t="shared" si="498"/>
        <v>*</v>
      </c>
      <c r="P3555" s="1">
        <v>20</v>
      </c>
      <c r="Q3555" s="1">
        <f t="shared" si="503"/>
        <v>3.5000000000000003E-2</v>
      </c>
      <c r="T3555" s="4">
        <v>112.03</v>
      </c>
      <c r="U3555" s="9">
        <f t="shared" si="499"/>
        <v>0</v>
      </c>
      <c r="V3555" s="4">
        <f t="shared" si="500"/>
        <v>5.6014999999999997</v>
      </c>
      <c r="W3555" s="1" t="s">
        <v>21</v>
      </c>
      <c r="X3555" s="1">
        <v>5.74</v>
      </c>
      <c r="Y3555" s="4">
        <f t="shared" si="501"/>
        <v>117.77</v>
      </c>
      <c r="Z3555" s="1" t="s">
        <v>50</v>
      </c>
      <c r="AA3555" s="1" t="s">
        <v>23</v>
      </c>
      <c r="AB3555" s="1" t="s">
        <v>29</v>
      </c>
      <c r="AC3555" s="1" t="s">
        <v>43</v>
      </c>
      <c r="AD3555" s="1" t="s">
        <v>19</v>
      </c>
      <c r="AE3555" s="2">
        <v>40429</v>
      </c>
    </row>
    <row r="3556" spans="1:31" x14ac:dyDescent="0.25">
      <c r="A3556">
        <f t="shared" si="502"/>
        <v>3555</v>
      </c>
      <c r="B3556" s="1">
        <v>27876</v>
      </c>
      <c r="C3556" s="2">
        <v>40428</v>
      </c>
      <c r="D3556" s="1" t="s">
        <v>13</v>
      </c>
      <c r="E3556" s="1" t="str">
        <f t="shared" si="495"/>
        <v>*</v>
      </c>
      <c r="F3556" s="1" t="str">
        <f t="shared" si="496"/>
        <v>*</v>
      </c>
      <c r="G3556" s="1" t="str">
        <f t="shared" si="497"/>
        <v>*</v>
      </c>
      <c r="J3556" s="1" t="str">
        <f t="shared" si="498"/>
        <v>*</v>
      </c>
      <c r="P3556" s="1">
        <v>44</v>
      </c>
      <c r="Q3556" s="1">
        <f t="shared" si="503"/>
        <v>0.05</v>
      </c>
      <c r="T3556" s="4">
        <v>777.63</v>
      </c>
      <c r="U3556" s="9">
        <f t="shared" si="499"/>
        <v>0</v>
      </c>
      <c r="V3556" s="4">
        <f t="shared" si="500"/>
        <v>17.67340909090909</v>
      </c>
      <c r="W3556" s="1" t="s">
        <v>21</v>
      </c>
      <c r="X3556" s="1">
        <v>8.99</v>
      </c>
      <c r="Y3556" s="4">
        <f t="shared" si="501"/>
        <v>786.62</v>
      </c>
      <c r="Z3556" s="1" t="s">
        <v>15</v>
      </c>
      <c r="AA3556" s="1" t="s">
        <v>28</v>
      </c>
      <c r="AB3556" s="1" t="s">
        <v>29</v>
      </c>
      <c r="AC3556" s="1" t="s">
        <v>30</v>
      </c>
      <c r="AD3556" s="1" t="s">
        <v>41</v>
      </c>
      <c r="AE3556" s="2">
        <v>40435</v>
      </c>
    </row>
    <row r="3557" spans="1:31" x14ac:dyDescent="0.25">
      <c r="A3557">
        <f t="shared" si="502"/>
        <v>3556</v>
      </c>
      <c r="B3557" s="1">
        <v>29894</v>
      </c>
      <c r="C3557" s="2">
        <v>40428</v>
      </c>
      <c r="D3557" s="1" t="s">
        <v>13</v>
      </c>
      <c r="E3557" s="1" t="str">
        <f t="shared" si="495"/>
        <v>*</v>
      </c>
      <c r="F3557" s="1" t="str">
        <f t="shared" si="496"/>
        <v>*</v>
      </c>
      <c r="G3557" s="1" t="str">
        <f t="shared" si="497"/>
        <v>*</v>
      </c>
      <c r="J3557" s="1" t="str">
        <f t="shared" si="498"/>
        <v>*</v>
      </c>
      <c r="P3557" s="1">
        <v>43</v>
      </c>
      <c r="Q3557" s="1">
        <f t="shared" si="503"/>
        <v>0.05</v>
      </c>
      <c r="T3557" s="4">
        <v>606.98</v>
      </c>
      <c r="U3557" s="9">
        <f t="shared" si="499"/>
        <v>0</v>
      </c>
      <c r="V3557" s="4">
        <f t="shared" si="500"/>
        <v>14.115813953488372</v>
      </c>
      <c r="W3557" s="1" t="s">
        <v>21</v>
      </c>
      <c r="X3557" s="1">
        <v>6.85</v>
      </c>
      <c r="Y3557" s="4">
        <f t="shared" si="501"/>
        <v>613.83000000000004</v>
      </c>
      <c r="Z3557" s="1" t="s">
        <v>22</v>
      </c>
      <c r="AA3557" s="1" t="s">
        <v>28</v>
      </c>
      <c r="AB3557" s="1" t="s">
        <v>17</v>
      </c>
      <c r="AC3557" s="1" t="s">
        <v>18</v>
      </c>
      <c r="AD3557" s="1" t="s">
        <v>31</v>
      </c>
      <c r="AE3557" s="2">
        <v>40437</v>
      </c>
    </row>
    <row r="3558" spans="1:31" x14ac:dyDescent="0.25">
      <c r="A3558">
        <f t="shared" si="502"/>
        <v>3557</v>
      </c>
      <c r="B3558" s="1">
        <v>58241</v>
      </c>
      <c r="C3558" s="2">
        <v>40428</v>
      </c>
      <c r="D3558" s="1" t="s">
        <v>32</v>
      </c>
      <c r="E3558" s="1" t="str">
        <f t="shared" si="495"/>
        <v>***</v>
      </c>
      <c r="F3558" s="1" t="str">
        <f t="shared" si="496"/>
        <v>***</v>
      </c>
      <c r="G3558" s="1" t="str">
        <f t="shared" si="497"/>
        <v>***</v>
      </c>
      <c r="J3558" s="1" t="str">
        <f t="shared" si="498"/>
        <v>***</v>
      </c>
      <c r="P3558" s="1">
        <v>36</v>
      </c>
      <c r="Q3558" s="1">
        <f t="shared" si="503"/>
        <v>0.04</v>
      </c>
      <c r="T3558" s="4">
        <v>475.92</v>
      </c>
      <c r="U3558" s="9">
        <f t="shared" si="499"/>
        <v>0</v>
      </c>
      <c r="V3558" s="4">
        <f t="shared" si="500"/>
        <v>13.22</v>
      </c>
      <c r="W3558" s="1" t="s">
        <v>21</v>
      </c>
      <c r="X3558" s="1">
        <v>4.59</v>
      </c>
      <c r="Y3558" s="4">
        <f t="shared" si="501"/>
        <v>480.51</v>
      </c>
      <c r="Z3558" s="1" t="s">
        <v>54</v>
      </c>
      <c r="AA3558" s="1" t="s">
        <v>37</v>
      </c>
      <c r="AB3558" s="1" t="s">
        <v>29</v>
      </c>
      <c r="AC3558" s="1" t="s">
        <v>45</v>
      </c>
      <c r="AD3558" s="1" t="s">
        <v>31</v>
      </c>
      <c r="AE3558" s="2">
        <v>40429</v>
      </c>
    </row>
    <row r="3559" spans="1:31" x14ac:dyDescent="0.25">
      <c r="A3559">
        <f t="shared" si="502"/>
        <v>3558</v>
      </c>
      <c r="B3559" s="1">
        <v>29894</v>
      </c>
      <c r="C3559" s="2">
        <v>40428</v>
      </c>
      <c r="D3559" s="1" t="s">
        <v>13</v>
      </c>
      <c r="E3559" s="1" t="str">
        <f t="shared" si="495"/>
        <v>*</v>
      </c>
      <c r="F3559" s="1" t="str">
        <f t="shared" si="496"/>
        <v>*</v>
      </c>
      <c r="G3559" s="1" t="str">
        <f t="shared" si="497"/>
        <v>*</v>
      </c>
      <c r="J3559" s="1" t="str">
        <f t="shared" si="498"/>
        <v>*</v>
      </c>
      <c r="P3559" s="1">
        <v>48</v>
      </c>
      <c r="Q3559" s="1">
        <f t="shared" si="503"/>
        <v>0.05</v>
      </c>
      <c r="T3559" s="4">
        <v>301.62</v>
      </c>
      <c r="U3559" s="9">
        <f t="shared" si="499"/>
        <v>0</v>
      </c>
      <c r="V3559" s="4">
        <f t="shared" si="500"/>
        <v>6.2837500000000004</v>
      </c>
      <c r="W3559" s="1" t="s">
        <v>21</v>
      </c>
      <c r="X3559" s="1">
        <v>6.92</v>
      </c>
      <c r="Y3559" s="4">
        <f t="shared" si="501"/>
        <v>308.54000000000002</v>
      </c>
      <c r="Z3559" s="1" t="s">
        <v>22</v>
      </c>
      <c r="AA3559" s="1" t="s">
        <v>28</v>
      </c>
      <c r="AB3559" s="1" t="s">
        <v>29</v>
      </c>
      <c r="AC3559" s="1" t="s">
        <v>40</v>
      </c>
      <c r="AD3559" s="1" t="s">
        <v>19</v>
      </c>
      <c r="AE3559" s="2">
        <v>40437</v>
      </c>
    </row>
    <row r="3560" spans="1:31" x14ac:dyDescent="0.25">
      <c r="A3560">
        <f t="shared" si="502"/>
        <v>3559</v>
      </c>
      <c r="B3560" s="1">
        <v>11014</v>
      </c>
      <c r="C3560" s="2">
        <v>40428</v>
      </c>
      <c r="D3560" s="1" t="s">
        <v>20</v>
      </c>
      <c r="E3560" s="1" t="str">
        <f t="shared" si="495"/>
        <v>*</v>
      </c>
      <c r="F3560" s="1" t="str">
        <f t="shared" si="496"/>
        <v>**</v>
      </c>
      <c r="G3560" s="1" t="str">
        <f t="shared" si="497"/>
        <v>**</v>
      </c>
      <c r="J3560" s="1" t="str">
        <f t="shared" si="498"/>
        <v>**</v>
      </c>
      <c r="P3560" s="1">
        <v>39</v>
      </c>
      <c r="Q3560" s="1">
        <f t="shared" si="503"/>
        <v>0.04</v>
      </c>
      <c r="T3560" s="4">
        <v>286.81</v>
      </c>
      <c r="U3560" s="9">
        <f t="shared" si="499"/>
        <v>0</v>
      </c>
      <c r="V3560" s="4">
        <f t="shared" si="500"/>
        <v>7.3541025641025639</v>
      </c>
      <c r="W3560" s="1" t="s">
        <v>21</v>
      </c>
      <c r="X3560" s="1">
        <v>1.39</v>
      </c>
      <c r="Y3560" s="4">
        <f t="shared" si="501"/>
        <v>288.2</v>
      </c>
      <c r="Z3560" s="1" t="s">
        <v>46</v>
      </c>
      <c r="AA3560" s="1" t="s">
        <v>28</v>
      </c>
      <c r="AB3560" s="1" t="s">
        <v>29</v>
      </c>
      <c r="AC3560" s="1" t="s">
        <v>57</v>
      </c>
      <c r="AD3560" s="1" t="s">
        <v>19</v>
      </c>
      <c r="AE3560" s="2">
        <v>40429</v>
      </c>
    </row>
    <row r="3561" spans="1:31" x14ac:dyDescent="0.25">
      <c r="A3561">
        <f t="shared" si="502"/>
        <v>3560</v>
      </c>
      <c r="B3561" s="1">
        <v>11014</v>
      </c>
      <c r="C3561" s="2">
        <v>40428</v>
      </c>
      <c r="D3561" s="1" t="s">
        <v>20</v>
      </c>
      <c r="E3561" s="1" t="str">
        <f t="shared" si="495"/>
        <v>*</v>
      </c>
      <c r="F3561" s="1" t="str">
        <f t="shared" si="496"/>
        <v>**</v>
      </c>
      <c r="G3561" s="1" t="str">
        <f t="shared" si="497"/>
        <v>**</v>
      </c>
      <c r="J3561" s="1" t="str">
        <f t="shared" si="498"/>
        <v>**</v>
      </c>
      <c r="P3561" s="1">
        <v>13</v>
      </c>
      <c r="Q3561" s="1">
        <f t="shared" si="503"/>
        <v>0.02</v>
      </c>
      <c r="T3561" s="4">
        <v>158.79</v>
      </c>
      <c r="U3561" s="9">
        <f t="shared" si="499"/>
        <v>0</v>
      </c>
      <c r="V3561" s="4">
        <f t="shared" si="500"/>
        <v>12.214615384615383</v>
      </c>
      <c r="W3561" s="1" t="s">
        <v>21</v>
      </c>
      <c r="X3561" s="1">
        <v>5.63</v>
      </c>
      <c r="Y3561" s="4">
        <f t="shared" si="501"/>
        <v>164.42</v>
      </c>
      <c r="Z3561" s="1" t="s">
        <v>42</v>
      </c>
      <c r="AA3561" s="1" t="s">
        <v>28</v>
      </c>
      <c r="AB3561" s="1" t="s">
        <v>29</v>
      </c>
      <c r="AC3561" s="1" t="s">
        <v>43</v>
      </c>
      <c r="AD3561" s="1" t="s">
        <v>19</v>
      </c>
      <c r="AE3561" s="2">
        <v>40430</v>
      </c>
    </row>
    <row r="3562" spans="1:31" x14ac:dyDescent="0.25">
      <c r="A3562">
        <f t="shared" si="502"/>
        <v>3561</v>
      </c>
      <c r="B3562" s="1">
        <v>58241</v>
      </c>
      <c r="C3562" s="2">
        <v>40428</v>
      </c>
      <c r="D3562" s="1" t="s">
        <v>32</v>
      </c>
      <c r="E3562" s="1" t="str">
        <f t="shared" si="495"/>
        <v>***</v>
      </c>
      <c r="F3562" s="1" t="str">
        <f t="shared" si="496"/>
        <v>***</v>
      </c>
      <c r="G3562" s="1" t="str">
        <f t="shared" si="497"/>
        <v>***</v>
      </c>
      <c r="J3562" s="1" t="str">
        <f t="shared" si="498"/>
        <v>***</v>
      </c>
      <c r="P3562" s="1">
        <v>36</v>
      </c>
      <c r="Q3562" s="1">
        <f t="shared" si="503"/>
        <v>0.04</v>
      </c>
      <c r="T3562" s="4">
        <v>146.71</v>
      </c>
      <c r="U3562" s="9">
        <f t="shared" si="499"/>
        <v>0</v>
      </c>
      <c r="V3562" s="4">
        <f t="shared" si="500"/>
        <v>4.075277777777778</v>
      </c>
      <c r="W3562" s="1" t="s">
        <v>21</v>
      </c>
      <c r="X3562" s="1">
        <v>1.3</v>
      </c>
      <c r="Y3562" s="4">
        <f t="shared" si="501"/>
        <v>148.01000000000002</v>
      </c>
      <c r="Z3562" s="1" t="s">
        <v>54</v>
      </c>
      <c r="AA3562" s="1" t="s">
        <v>37</v>
      </c>
      <c r="AB3562" s="1" t="s">
        <v>29</v>
      </c>
      <c r="AC3562" s="1" t="s">
        <v>40</v>
      </c>
      <c r="AD3562" s="1" t="s">
        <v>31</v>
      </c>
      <c r="AE3562" s="2">
        <v>40429</v>
      </c>
    </row>
    <row r="3563" spans="1:31" x14ac:dyDescent="0.25">
      <c r="A3563">
        <f t="shared" si="502"/>
        <v>3562</v>
      </c>
      <c r="B3563" s="1">
        <v>17666</v>
      </c>
      <c r="C3563" s="2">
        <v>40429</v>
      </c>
      <c r="D3563" s="1" t="s">
        <v>36</v>
      </c>
      <c r="E3563" s="1" t="str">
        <f t="shared" si="495"/>
        <v>*</v>
      </c>
      <c r="F3563" s="1" t="str">
        <f t="shared" si="496"/>
        <v>*</v>
      </c>
      <c r="G3563" s="1" t="str">
        <f t="shared" si="497"/>
        <v>*</v>
      </c>
      <c r="J3563" s="1" t="str">
        <f t="shared" si="498"/>
        <v>*</v>
      </c>
      <c r="P3563" s="1">
        <v>11</v>
      </c>
      <c r="Q3563" s="1">
        <f t="shared" si="503"/>
        <v>0.02</v>
      </c>
      <c r="T3563" s="4">
        <v>141.07</v>
      </c>
      <c r="U3563" s="9">
        <f t="shared" si="499"/>
        <v>0</v>
      </c>
      <c r="V3563" s="4">
        <f t="shared" si="500"/>
        <v>12.824545454545454</v>
      </c>
      <c r="W3563" s="1" t="s">
        <v>21</v>
      </c>
      <c r="X3563" s="1">
        <v>3.14</v>
      </c>
      <c r="Y3563" s="4">
        <f t="shared" si="501"/>
        <v>144.20999999999998</v>
      </c>
      <c r="Z3563" s="1" t="s">
        <v>49</v>
      </c>
      <c r="AA3563" s="1" t="s">
        <v>37</v>
      </c>
      <c r="AB3563" s="1" t="s">
        <v>29</v>
      </c>
      <c r="AC3563" s="1" t="s">
        <v>45</v>
      </c>
      <c r="AD3563" s="1" t="s">
        <v>41</v>
      </c>
      <c r="AE3563" s="2">
        <v>40429</v>
      </c>
    </row>
    <row r="3564" spans="1:31" x14ac:dyDescent="0.25">
      <c r="A3564">
        <f t="shared" si="502"/>
        <v>3563</v>
      </c>
      <c r="B3564" s="1">
        <v>35777</v>
      </c>
      <c r="C3564" s="2">
        <v>40429</v>
      </c>
      <c r="D3564" s="1" t="s">
        <v>32</v>
      </c>
      <c r="E3564" s="1" t="str">
        <f t="shared" si="495"/>
        <v>***</v>
      </c>
      <c r="F3564" s="1" t="str">
        <f t="shared" si="496"/>
        <v>***</v>
      </c>
      <c r="G3564" s="1" t="str">
        <f t="shared" si="497"/>
        <v>***</v>
      </c>
      <c r="J3564" s="1" t="str">
        <f t="shared" si="498"/>
        <v>***</v>
      </c>
      <c r="P3564" s="1">
        <v>35</v>
      </c>
      <c r="Q3564" s="1">
        <f t="shared" si="503"/>
        <v>0.04</v>
      </c>
      <c r="T3564" s="4">
        <v>136.72</v>
      </c>
      <c r="U3564" s="9">
        <f t="shared" si="499"/>
        <v>0</v>
      </c>
      <c r="V3564" s="4">
        <f t="shared" si="500"/>
        <v>3.9062857142857141</v>
      </c>
      <c r="W3564" s="1" t="s">
        <v>21</v>
      </c>
      <c r="X3564" s="1">
        <v>1.23</v>
      </c>
      <c r="Y3564" s="4">
        <f t="shared" si="501"/>
        <v>137.94999999999999</v>
      </c>
      <c r="Z3564" s="1" t="s">
        <v>64</v>
      </c>
      <c r="AA3564" s="1" t="s">
        <v>37</v>
      </c>
      <c r="AB3564" s="1" t="s">
        <v>29</v>
      </c>
      <c r="AC3564" s="1" t="s">
        <v>30</v>
      </c>
      <c r="AD3564" s="1" t="s">
        <v>31</v>
      </c>
      <c r="AE3564" s="2">
        <v>40431</v>
      </c>
    </row>
    <row r="3565" spans="1:31" x14ac:dyDescent="0.25">
      <c r="A3565">
        <f t="shared" si="502"/>
        <v>3564</v>
      </c>
      <c r="B3565" s="1">
        <v>17666</v>
      </c>
      <c r="C3565" s="2">
        <v>40429</v>
      </c>
      <c r="D3565" s="1" t="s">
        <v>36</v>
      </c>
      <c r="E3565" s="1" t="str">
        <f t="shared" si="495"/>
        <v>*</v>
      </c>
      <c r="F3565" s="1" t="str">
        <f t="shared" si="496"/>
        <v>*</v>
      </c>
      <c r="G3565" s="1" t="str">
        <f t="shared" si="497"/>
        <v>*</v>
      </c>
      <c r="J3565" s="1" t="str">
        <f t="shared" si="498"/>
        <v>*</v>
      </c>
      <c r="P3565" s="1">
        <v>19</v>
      </c>
      <c r="Q3565" s="1">
        <f t="shared" si="503"/>
        <v>0.02</v>
      </c>
      <c r="T3565" s="4">
        <v>82.56</v>
      </c>
      <c r="U3565" s="9">
        <f t="shared" si="499"/>
        <v>0</v>
      </c>
      <c r="V3565" s="4">
        <f t="shared" si="500"/>
        <v>4.3452631578947374</v>
      </c>
      <c r="W3565" s="1" t="s">
        <v>21</v>
      </c>
      <c r="X3565" s="1">
        <v>1.3</v>
      </c>
      <c r="Y3565" s="4">
        <f t="shared" si="501"/>
        <v>83.86</v>
      </c>
      <c r="Z3565" s="1" t="s">
        <v>49</v>
      </c>
      <c r="AA3565" s="1" t="s">
        <v>37</v>
      </c>
      <c r="AB3565" s="1" t="s">
        <v>29</v>
      </c>
      <c r="AC3565" s="1" t="s">
        <v>40</v>
      </c>
      <c r="AD3565" s="1" t="s">
        <v>31</v>
      </c>
      <c r="AE3565" s="2">
        <v>40431</v>
      </c>
    </row>
    <row r="3566" spans="1:31" x14ac:dyDescent="0.25">
      <c r="A3566">
        <f t="shared" si="502"/>
        <v>3565</v>
      </c>
      <c r="B3566" s="1">
        <v>6720</v>
      </c>
      <c r="C3566" s="2">
        <v>40430</v>
      </c>
      <c r="D3566" s="1" t="s">
        <v>27</v>
      </c>
      <c r="E3566" s="1" t="str">
        <f t="shared" si="495"/>
        <v>*</v>
      </c>
      <c r="F3566" s="1" t="str">
        <f t="shared" si="496"/>
        <v>*</v>
      </c>
      <c r="G3566" s="1" t="str">
        <f t="shared" si="497"/>
        <v>*</v>
      </c>
      <c r="J3566" s="1" t="str">
        <f t="shared" si="498"/>
        <v>*</v>
      </c>
      <c r="P3566" s="1">
        <v>36</v>
      </c>
      <c r="Q3566" s="1">
        <f t="shared" si="503"/>
        <v>0.04</v>
      </c>
      <c r="T3566" s="4">
        <v>4225.7700000000004</v>
      </c>
      <c r="U3566" s="9">
        <f t="shared" si="499"/>
        <v>1</v>
      </c>
      <c r="V3566" s="4">
        <f t="shared" si="500"/>
        <v>117.38250000000001</v>
      </c>
      <c r="W3566" s="1" t="s">
        <v>33</v>
      </c>
      <c r="X3566" s="1">
        <v>58.64</v>
      </c>
      <c r="Y3566" s="4">
        <f t="shared" si="501"/>
        <v>4284.4100000000008</v>
      </c>
      <c r="Z3566" s="1" t="s">
        <v>54</v>
      </c>
      <c r="AA3566" s="1" t="s">
        <v>37</v>
      </c>
      <c r="AB3566" s="1" t="s">
        <v>17</v>
      </c>
      <c r="AC3566" s="1" t="s">
        <v>62</v>
      </c>
      <c r="AD3566" s="1" t="s">
        <v>59</v>
      </c>
      <c r="AE3566" s="2">
        <v>40433</v>
      </c>
    </row>
    <row r="3567" spans="1:31" x14ac:dyDescent="0.25">
      <c r="A3567">
        <f t="shared" si="502"/>
        <v>3566</v>
      </c>
      <c r="B3567" s="1">
        <v>59428</v>
      </c>
      <c r="C3567" s="2">
        <v>40430</v>
      </c>
      <c r="D3567" s="1" t="s">
        <v>20</v>
      </c>
      <c r="E3567" s="1" t="str">
        <f t="shared" si="495"/>
        <v>*</v>
      </c>
      <c r="F3567" s="1" t="str">
        <f t="shared" si="496"/>
        <v>**</v>
      </c>
      <c r="G3567" s="1" t="str">
        <f t="shared" si="497"/>
        <v>**</v>
      </c>
      <c r="J3567" s="1" t="str">
        <f t="shared" si="498"/>
        <v>**</v>
      </c>
      <c r="P3567" s="1">
        <v>36</v>
      </c>
      <c r="Q3567" s="1">
        <f t="shared" si="503"/>
        <v>0.04</v>
      </c>
      <c r="T3567" s="4">
        <v>3602.12</v>
      </c>
      <c r="U3567" s="9">
        <f t="shared" si="499"/>
        <v>1</v>
      </c>
      <c r="V3567" s="4">
        <f t="shared" si="500"/>
        <v>100.05888888888889</v>
      </c>
      <c r="W3567" s="1" t="s">
        <v>33</v>
      </c>
      <c r="X3567" s="1">
        <v>45</v>
      </c>
      <c r="Y3567" s="4">
        <f t="shared" si="501"/>
        <v>3647.12</v>
      </c>
      <c r="Z3567" s="1" t="s">
        <v>22</v>
      </c>
      <c r="AA3567" s="1" t="s">
        <v>16</v>
      </c>
      <c r="AB3567" s="1" t="s">
        <v>17</v>
      </c>
      <c r="AC3567" s="1" t="s">
        <v>34</v>
      </c>
      <c r="AD3567" s="1" t="s">
        <v>35</v>
      </c>
      <c r="AE3567" s="2">
        <v>40431</v>
      </c>
    </row>
    <row r="3568" spans="1:31" x14ac:dyDescent="0.25">
      <c r="A3568">
        <f t="shared" si="502"/>
        <v>3567</v>
      </c>
      <c r="B3568" s="1">
        <v>59428</v>
      </c>
      <c r="C3568" s="2">
        <v>40430</v>
      </c>
      <c r="D3568" s="1" t="s">
        <v>20</v>
      </c>
      <c r="E3568" s="1" t="str">
        <f t="shared" si="495"/>
        <v>*</v>
      </c>
      <c r="F3568" s="1" t="str">
        <f t="shared" si="496"/>
        <v>**</v>
      </c>
      <c r="G3568" s="1" t="str">
        <f t="shared" si="497"/>
        <v>**</v>
      </c>
      <c r="J3568" s="1" t="str">
        <f t="shared" si="498"/>
        <v>**</v>
      </c>
      <c r="P3568" s="1">
        <v>43</v>
      </c>
      <c r="Q3568" s="1">
        <f t="shared" si="503"/>
        <v>0.05</v>
      </c>
      <c r="T3568" s="4">
        <v>1174.94</v>
      </c>
      <c r="U3568" s="9">
        <f t="shared" si="499"/>
        <v>1</v>
      </c>
      <c r="V3568" s="4">
        <f t="shared" si="500"/>
        <v>27.324186046511628</v>
      </c>
      <c r="W3568" s="1" t="s">
        <v>21</v>
      </c>
      <c r="X3568" s="1">
        <v>19.46</v>
      </c>
      <c r="Y3568" s="4">
        <f t="shared" si="501"/>
        <v>1194.4000000000001</v>
      </c>
      <c r="Z3568" s="1" t="s">
        <v>22</v>
      </c>
      <c r="AA3568" s="1" t="s">
        <v>16</v>
      </c>
      <c r="AB3568" s="1" t="s">
        <v>17</v>
      </c>
      <c r="AC3568" s="1" t="s">
        <v>18</v>
      </c>
      <c r="AD3568" s="1" t="s">
        <v>19</v>
      </c>
      <c r="AE3568" s="2">
        <v>40430</v>
      </c>
    </row>
    <row r="3569" spans="1:31" x14ac:dyDescent="0.25">
      <c r="A3569">
        <f t="shared" si="502"/>
        <v>3568</v>
      </c>
      <c r="B3569" s="1">
        <v>50756</v>
      </c>
      <c r="C3569" s="2">
        <v>40430</v>
      </c>
      <c r="D3569" s="1" t="s">
        <v>27</v>
      </c>
      <c r="E3569" s="1" t="str">
        <f t="shared" si="495"/>
        <v>*</v>
      </c>
      <c r="F3569" s="1" t="str">
        <f t="shared" si="496"/>
        <v>*</v>
      </c>
      <c r="G3569" s="1" t="str">
        <f t="shared" si="497"/>
        <v>*</v>
      </c>
      <c r="J3569" s="1" t="str">
        <f t="shared" si="498"/>
        <v>*</v>
      </c>
      <c r="P3569" s="1">
        <v>19</v>
      </c>
      <c r="Q3569" s="1">
        <f t="shared" si="503"/>
        <v>0.02</v>
      </c>
      <c r="T3569" s="4">
        <v>470.39</v>
      </c>
      <c r="U3569" s="9">
        <f t="shared" si="499"/>
        <v>0</v>
      </c>
      <c r="V3569" s="4">
        <f t="shared" si="500"/>
        <v>24.757368421052632</v>
      </c>
      <c r="W3569" s="1" t="s">
        <v>21</v>
      </c>
      <c r="X3569" s="1">
        <v>5.89</v>
      </c>
      <c r="Y3569" s="4">
        <f t="shared" si="501"/>
        <v>476.28</v>
      </c>
      <c r="Z3569" s="1" t="s">
        <v>49</v>
      </c>
      <c r="AA3569" s="1" t="s">
        <v>37</v>
      </c>
      <c r="AB3569" s="1" t="s">
        <v>24</v>
      </c>
      <c r="AC3569" s="1" t="s">
        <v>38</v>
      </c>
      <c r="AD3569" s="1" t="s">
        <v>19</v>
      </c>
      <c r="AE3569" s="2">
        <v>40431</v>
      </c>
    </row>
    <row r="3570" spans="1:31" x14ac:dyDescent="0.25">
      <c r="A3570">
        <f t="shared" si="502"/>
        <v>3569</v>
      </c>
      <c r="B3570" s="1">
        <v>6720</v>
      </c>
      <c r="C3570" s="2">
        <v>40430</v>
      </c>
      <c r="D3570" s="1" t="s">
        <v>27</v>
      </c>
      <c r="E3570" s="1" t="str">
        <f t="shared" si="495"/>
        <v>*</v>
      </c>
      <c r="F3570" s="1" t="str">
        <f t="shared" si="496"/>
        <v>*</v>
      </c>
      <c r="G3570" s="1" t="str">
        <f t="shared" si="497"/>
        <v>*</v>
      </c>
      <c r="J3570" s="1" t="str">
        <f t="shared" si="498"/>
        <v>*</v>
      </c>
      <c r="P3570" s="1">
        <v>31</v>
      </c>
      <c r="Q3570" s="1">
        <f t="shared" si="503"/>
        <v>0.04</v>
      </c>
      <c r="T3570" s="4">
        <v>164.62</v>
      </c>
      <c r="U3570" s="9">
        <f t="shared" si="499"/>
        <v>0</v>
      </c>
      <c r="V3570" s="4">
        <f t="shared" si="500"/>
        <v>5.3103225806451615</v>
      </c>
      <c r="W3570" s="1" t="s">
        <v>21</v>
      </c>
      <c r="X3570" s="1">
        <v>5.74</v>
      </c>
      <c r="Y3570" s="4">
        <f t="shared" si="501"/>
        <v>170.36</v>
      </c>
      <c r="Z3570" s="1" t="s">
        <v>54</v>
      </c>
      <c r="AA3570" s="1" t="s">
        <v>37</v>
      </c>
      <c r="AB3570" s="1" t="s">
        <v>29</v>
      </c>
      <c r="AC3570" s="1" t="s">
        <v>43</v>
      </c>
      <c r="AD3570" s="1" t="s">
        <v>19</v>
      </c>
      <c r="AE3570" s="2">
        <v>40431</v>
      </c>
    </row>
    <row r="3571" spans="1:31" x14ac:dyDescent="0.25">
      <c r="A3571">
        <f t="shared" si="502"/>
        <v>3570</v>
      </c>
      <c r="B3571" s="1">
        <v>6720</v>
      </c>
      <c r="C3571" s="2">
        <v>40430</v>
      </c>
      <c r="D3571" s="1" t="s">
        <v>27</v>
      </c>
      <c r="E3571" s="1" t="str">
        <f t="shared" si="495"/>
        <v>*</v>
      </c>
      <c r="F3571" s="1" t="str">
        <f t="shared" si="496"/>
        <v>*</v>
      </c>
      <c r="G3571" s="1" t="str">
        <f t="shared" si="497"/>
        <v>*</v>
      </c>
      <c r="J3571" s="1" t="str">
        <f t="shared" si="498"/>
        <v>*</v>
      </c>
      <c r="P3571" s="1">
        <v>8</v>
      </c>
      <c r="Q3571" s="1">
        <f t="shared" si="503"/>
        <v>0.01</v>
      </c>
      <c r="T3571" s="4">
        <v>53.89</v>
      </c>
      <c r="U3571" s="9">
        <f t="shared" si="499"/>
        <v>0</v>
      </c>
      <c r="V3571" s="4">
        <f t="shared" si="500"/>
        <v>6.7362500000000001</v>
      </c>
      <c r="W3571" s="1" t="s">
        <v>21</v>
      </c>
      <c r="X3571" s="1">
        <v>0.5</v>
      </c>
      <c r="Y3571" s="4">
        <f t="shared" si="501"/>
        <v>54.39</v>
      </c>
      <c r="Z3571" s="1" t="s">
        <v>54</v>
      </c>
      <c r="AA3571" s="1" t="s">
        <v>37</v>
      </c>
      <c r="AB3571" s="1" t="s">
        <v>29</v>
      </c>
      <c r="AC3571" s="1" t="s">
        <v>58</v>
      </c>
      <c r="AD3571" s="1" t="s">
        <v>19</v>
      </c>
      <c r="AE3571" s="2">
        <v>40432</v>
      </c>
    </row>
    <row r="3572" spans="1:31" x14ac:dyDescent="0.25">
      <c r="A3572">
        <f t="shared" si="502"/>
        <v>3571</v>
      </c>
      <c r="B3572" s="1">
        <v>50756</v>
      </c>
      <c r="C3572" s="2">
        <v>40430</v>
      </c>
      <c r="D3572" s="1" t="s">
        <v>27</v>
      </c>
      <c r="E3572" s="1" t="str">
        <f t="shared" si="495"/>
        <v>*</v>
      </c>
      <c r="F3572" s="1" t="str">
        <f t="shared" si="496"/>
        <v>*</v>
      </c>
      <c r="G3572" s="1" t="str">
        <f t="shared" si="497"/>
        <v>*</v>
      </c>
      <c r="J3572" s="1" t="str">
        <f t="shared" si="498"/>
        <v>*</v>
      </c>
      <c r="P3572" s="1">
        <v>2</v>
      </c>
      <c r="Q3572" s="1">
        <f t="shared" si="503"/>
        <v>0.01</v>
      </c>
      <c r="T3572" s="4">
        <v>15.04</v>
      </c>
      <c r="U3572" s="9">
        <f t="shared" si="499"/>
        <v>0</v>
      </c>
      <c r="V3572" s="4">
        <f t="shared" si="500"/>
        <v>7.52</v>
      </c>
      <c r="W3572" s="1" t="s">
        <v>21</v>
      </c>
      <c r="X3572" s="1">
        <v>0.49</v>
      </c>
      <c r="Y3572" s="4">
        <f t="shared" si="501"/>
        <v>15.53</v>
      </c>
      <c r="Z3572" s="1" t="s">
        <v>49</v>
      </c>
      <c r="AA3572" s="1" t="s">
        <v>37</v>
      </c>
      <c r="AB3572" s="1" t="s">
        <v>29</v>
      </c>
      <c r="AC3572" s="1" t="s">
        <v>58</v>
      </c>
      <c r="AD3572" s="1" t="s">
        <v>19</v>
      </c>
      <c r="AE3572" s="2">
        <v>40430</v>
      </c>
    </row>
    <row r="3573" spans="1:31" x14ac:dyDescent="0.25">
      <c r="A3573">
        <f t="shared" si="502"/>
        <v>3572</v>
      </c>
      <c r="B3573" s="1">
        <v>52448</v>
      </c>
      <c r="C3573" s="2">
        <v>40431</v>
      </c>
      <c r="D3573" s="1" t="s">
        <v>27</v>
      </c>
      <c r="E3573" s="1" t="str">
        <f t="shared" si="495"/>
        <v>*</v>
      </c>
      <c r="F3573" s="1" t="str">
        <f t="shared" si="496"/>
        <v>*</v>
      </c>
      <c r="G3573" s="1" t="str">
        <f t="shared" si="497"/>
        <v>*</v>
      </c>
      <c r="J3573" s="1" t="str">
        <f t="shared" si="498"/>
        <v>*</v>
      </c>
      <c r="P3573" s="1">
        <v>22</v>
      </c>
      <c r="Q3573" s="1">
        <f t="shared" si="503"/>
        <v>3.5000000000000003E-2</v>
      </c>
      <c r="T3573" s="4">
        <v>6767.43</v>
      </c>
      <c r="U3573" s="9">
        <f t="shared" si="499"/>
        <v>1</v>
      </c>
      <c r="V3573" s="4">
        <f t="shared" si="500"/>
        <v>307.61045454545456</v>
      </c>
      <c r="W3573" s="1" t="s">
        <v>33</v>
      </c>
      <c r="X3573" s="1">
        <v>58.95</v>
      </c>
      <c r="Y3573" s="4">
        <f t="shared" si="501"/>
        <v>6826.38</v>
      </c>
      <c r="Z3573" s="1" t="s">
        <v>15</v>
      </c>
      <c r="AA3573" s="1" t="s">
        <v>28</v>
      </c>
      <c r="AB3573" s="1" t="s">
        <v>17</v>
      </c>
      <c r="AC3573" s="1" t="s">
        <v>34</v>
      </c>
      <c r="AD3573" s="1" t="s">
        <v>35</v>
      </c>
      <c r="AE3573" s="2">
        <v>40432</v>
      </c>
    </row>
    <row r="3574" spans="1:31" x14ac:dyDescent="0.25">
      <c r="A3574">
        <f t="shared" si="502"/>
        <v>3573</v>
      </c>
      <c r="B3574" s="1">
        <v>50209</v>
      </c>
      <c r="C3574" s="2">
        <v>40431</v>
      </c>
      <c r="D3574" s="1" t="s">
        <v>20</v>
      </c>
      <c r="E3574" s="1" t="str">
        <f t="shared" si="495"/>
        <v>*</v>
      </c>
      <c r="F3574" s="1" t="str">
        <f t="shared" si="496"/>
        <v>**</v>
      </c>
      <c r="G3574" s="1" t="str">
        <f t="shared" si="497"/>
        <v>**</v>
      </c>
      <c r="J3574" s="1" t="str">
        <f t="shared" si="498"/>
        <v>**</v>
      </c>
      <c r="P3574" s="1">
        <v>34</v>
      </c>
      <c r="Q3574" s="1">
        <f t="shared" si="503"/>
        <v>0.04</v>
      </c>
      <c r="T3574" s="4">
        <v>1863.02</v>
      </c>
      <c r="U3574" s="9">
        <f t="shared" si="499"/>
        <v>1</v>
      </c>
      <c r="V3574" s="4">
        <f t="shared" si="500"/>
        <v>54.794705882352943</v>
      </c>
      <c r="W3574" s="1" t="s">
        <v>14</v>
      </c>
      <c r="X3574" s="1">
        <v>6.79</v>
      </c>
      <c r="Y3574" s="4">
        <f t="shared" si="501"/>
        <v>1869.81</v>
      </c>
      <c r="Z3574" s="1" t="s">
        <v>54</v>
      </c>
      <c r="AA3574" s="1" t="s">
        <v>16</v>
      </c>
      <c r="AB3574" s="1" t="s">
        <v>29</v>
      </c>
      <c r="AC3574" s="1" t="s">
        <v>40</v>
      </c>
      <c r="AD3574" s="1" t="s">
        <v>19</v>
      </c>
      <c r="AE3574" s="2">
        <v>40433</v>
      </c>
    </row>
    <row r="3575" spans="1:31" x14ac:dyDescent="0.25">
      <c r="A3575">
        <f t="shared" si="502"/>
        <v>3574</v>
      </c>
      <c r="B3575" s="1">
        <v>9796</v>
      </c>
      <c r="C3575" s="2">
        <v>40431</v>
      </c>
      <c r="D3575" s="1" t="s">
        <v>32</v>
      </c>
      <c r="E3575" s="1" t="str">
        <f t="shared" si="495"/>
        <v>***</v>
      </c>
      <c r="F3575" s="1" t="str">
        <f t="shared" si="496"/>
        <v>***</v>
      </c>
      <c r="G3575" s="1" t="str">
        <f t="shared" si="497"/>
        <v>***</v>
      </c>
      <c r="J3575" s="1" t="str">
        <f t="shared" si="498"/>
        <v>***</v>
      </c>
      <c r="P3575" s="1">
        <v>29</v>
      </c>
      <c r="Q3575" s="1">
        <f t="shared" si="503"/>
        <v>3.5000000000000003E-2</v>
      </c>
      <c r="T3575" s="4">
        <v>1222.5899999999999</v>
      </c>
      <c r="U3575" s="9">
        <f t="shared" si="499"/>
        <v>1</v>
      </c>
      <c r="V3575" s="4">
        <f t="shared" si="500"/>
        <v>42.158275862068962</v>
      </c>
      <c r="W3575" s="1" t="s">
        <v>21</v>
      </c>
      <c r="X3575" s="1">
        <v>1.99</v>
      </c>
      <c r="Y3575" s="4">
        <f t="shared" si="501"/>
        <v>1224.58</v>
      </c>
      <c r="Z3575" s="1" t="s">
        <v>46</v>
      </c>
      <c r="AA3575" s="1" t="s">
        <v>28</v>
      </c>
      <c r="AB3575" s="1" t="s">
        <v>24</v>
      </c>
      <c r="AC3575" s="1" t="s">
        <v>38</v>
      </c>
      <c r="AD3575" s="1" t="s">
        <v>41</v>
      </c>
      <c r="AE3575" s="2">
        <v>40432</v>
      </c>
    </row>
    <row r="3576" spans="1:31" x14ac:dyDescent="0.25">
      <c r="A3576">
        <f t="shared" si="502"/>
        <v>3575</v>
      </c>
      <c r="B3576" s="1">
        <v>18213</v>
      </c>
      <c r="C3576" s="2">
        <v>40431</v>
      </c>
      <c r="D3576" s="1" t="s">
        <v>36</v>
      </c>
      <c r="E3576" s="1" t="str">
        <f t="shared" si="495"/>
        <v>*</v>
      </c>
      <c r="F3576" s="1" t="str">
        <f t="shared" si="496"/>
        <v>*</v>
      </c>
      <c r="G3576" s="1" t="str">
        <f t="shared" si="497"/>
        <v>*</v>
      </c>
      <c r="J3576" s="1" t="str">
        <f t="shared" si="498"/>
        <v>*</v>
      </c>
      <c r="P3576" s="1">
        <v>29</v>
      </c>
      <c r="Q3576" s="1">
        <f t="shared" si="503"/>
        <v>3.5000000000000003E-2</v>
      </c>
      <c r="T3576" s="4">
        <v>1111.23</v>
      </c>
      <c r="U3576" s="9">
        <f t="shared" si="499"/>
        <v>1</v>
      </c>
      <c r="V3576" s="4">
        <f t="shared" si="500"/>
        <v>38.318275862068965</v>
      </c>
      <c r="W3576" s="1" t="s">
        <v>21</v>
      </c>
      <c r="X3576" s="1">
        <v>19.989999999999998</v>
      </c>
      <c r="Y3576" s="4">
        <f t="shared" si="501"/>
        <v>1131.22</v>
      </c>
      <c r="Z3576" s="1" t="s">
        <v>22</v>
      </c>
      <c r="AA3576" s="1" t="s">
        <v>28</v>
      </c>
      <c r="AB3576" s="1" t="s">
        <v>29</v>
      </c>
      <c r="AC3576" s="1" t="s">
        <v>40</v>
      </c>
      <c r="AD3576" s="1" t="s">
        <v>19</v>
      </c>
      <c r="AE3576" s="2">
        <v>40433</v>
      </c>
    </row>
    <row r="3577" spans="1:31" x14ac:dyDescent="0.25">
      <c r="A3577">
        <f t="shared" si="502"/>
        <v>3576</v>
      </c>
      <c r="B3577" s="1">
        <v>36448</v>
      </c>
      <c r="C3577" s="2">
        <v>40431</v>
      </c>
      <c r="D3577" s="1" t="s">
        <v>36</v>
      </c>
      <c r="E3577" s="1" t="str">
        <f t="shared" si="495"/>
        <v>*</v>
      </c>
      <c r="F3577" s="1" t="str">
        <f t="shared" si="496"/>
        <v>*</v>
      </c>
      <c r="G3577" s="1" t="str">
        <f t="shared" si="497"/>
        <v>*</v>
      </c>
      <c r="J3577" s="1" t="str">
        <f t="shared" si="498"/>
        <v>*</v>
      </c>
      <c r="P3577" s="1">
        <v>44</v>
      </c>
      <c r="Q3577" s="1">
        <f t="shared" si="503"/>
        <v>0.05</v>
      </c>
      <c r="T3577" s="4">
        <v>964.09</v>
      </c>
      <c r="U3577" s="9">
        <f t="shared" si="499"/>
        <v>0</v>
      </c>
      <c r="V3577" s="4">
        <f t="shared" si="500"/>
        <v>21.911136363636363</v>
      </c>
      <c r="W3577" s="1" t="s">
        <v>21</v>
      </c>
      <c r="X3577" s="1">
        <v>5.53</v>
      </c>
      <c r="Y3577" s="4">
        <f t="shared" si="501"/>
        <v>969.62</v>
      </c>
      <c r="Z3577" s="1" t="s">
        <v>22</v>
      </c>
      <c r="AA3577" s="1" t="s">
        <v>16</v>
      </c>
      <c r="AB3577" s="1" t="s">
        <v>29</v>
      </c>
      <c r="AC3577" s="1" t="s">
        <v>30</v>
      </c>
      <c r="AD3577" s="1" t="s">
        <v>41</v>
      </c>
      <c r="AE3577" s="2">
        <v>40432</v>
      </c>
    </row>
    <row r="3578" spans="1:31" x14ac:dyDescent="0.25">
      <c r="A3578">
        <f t="shared" si="502"/>
        <v>3577</v>
      </c>
      <c r="B3578" s="1">
        <v>36800</v>
      </c>
      <c r="C3578" s="2">
        <v>40431</v>
      </c>
      <c r="D3578" s="1" t="s">
        <v>20</v>
      </c>
      <c r="E3578" s="1" t="str">
        <f t="shared" si="495"/>
        <v>*</v>
      </c>
      <c r="F3578" s="1" t="str">
        <f t="shared" si="496"/>
        <v>**</v>
      </c>
      <c r="G3578" s="1" t="str">
        <f t="shared" si="497"/>
        <v>**</v>
      </c>
      <c r="J3578" s="1" t="str">
        <f t="shared" si="498"/>
        <v>**</v>
      </c>
      <c r="P3578" s="1">
        <v>4</v>
      </c>
      <c r="Q3578" s="1">
        <f t="shared" si="503"/>
        <v>0.01</v>
      </c>
      <c r="T3578" s="4">
        <v>58.44</v>
      </c>
      <c r="U3578" s="9">
        <f t="shared" si="499"/>
        <v>0</v>
      </c>
      <c r="V3578" s="4">
        <f t="shared" si="500"/>
        <v>14.61</v>
      </c>
      <c r="W3578" s="1" t="s">
        <v>14</v>
      </c>
      <c r="X3578" s="1">
        <v>4.5</v>
      </c>
      <c r="Y3578" s="4">
        <f t="shared" si="501"/>
        <v>62.94</v>
      </c>
      <c r="Z3578" s="1" t="s">
        <v>53</v>
      </c>
      <c r="AA3578" s="1" t="s">
        <v>28</v>
      </c>
      <c r="AB3578" s="1" t="s">
        <v>29</v>
      </c>
      <c r="AC3578" s="1" t="s">
        <v>63</v>
      </c>
      <c r="AD3578" s="1" t="s">
        <v>19</v>
      </c>
      <c r="AE3578" s="2">
        <v>40432</v>
      </c>
    </row>
    <row r="3579" spans="1:31" x14ac:dyDescent="0.25">
      <c r="A3579">
        <f t="shared" si="502"/>
        <v>3578</v>
      </c>
      <c r="B3579" s="1">
        <v>50209</v>
      </c>
      <c r="C3579" s="2">
        <v>40431</v>
      </c>
      <c r="D3579" s="1" t="s">
        <v>20</v>
      </c>
      <c r="E3579" s="1" t="str">
        <f t="shared" si="495"/>
        <v>*</v>
      </c>
      <c r="F3579" s="1" t="str">
        <f t="shared" si="496"/>
        <v>**</v>
      </c>
      <c r="G3579" s="1" t="str">
        <f t="shared" si="497"/>
        <v>**</v>
      </c>
      <c r="J3579" s="1" t="str">
        <f t="shared" si="498"/>
        <v>**</v>
      </c>
      <c r="P3579" s="1">
        <v>2</v>
      </c>
      <c r="Q3579" s="1">
        <f t="shared" si="503"/>
        <v>0.01</v>
      </c>
      <c r="T3579" s="4">
        <v>53.3</v>
      </c>
      <c r="U3579" s="9">
        <f t="shared" si="499"/>
        <v>0</v>
      </c>
      <c r="V3579" s="4">
        <f t="shared" si="500"/>
        <v>26.65</v>
      </c>
      <c r="W3579" s="1" t="s">
        <v>21</v>
      </c>
      <c r="X3579" s="1">
        <v>11.52</v>
      </c>
      <c r="Y3579" s="4">
        <f t="shared" si="501"/>
        <v>64.819999999999993</v>
      </c>
      <c r="Z3579" s="1" t="s">
        <v>54</v>
      </c>
      <c r="AA3579" s="1" t="s">
        <v>16</v>
      </c>
      <c r="AB3579" s="1" t="s">
        <v>29</v>
      </c>
      <c r="AC3579" s="1" t="s">
        <v>55</v>
      </c>
      <c r="AD3579" s="1" t="s">
        <v>19</v>
      </c>
      <c r="AE3579" s="2">
        <v>40432</v>
      </c>
    </row>
    <row r="3580" spans="1:31" x14ac:dyDescent="0.25">
      <c r="A3580">
        <f t="shared" si="502"/>
        <v>3579</v>
      </c>
      <c r="B3580" s="1">
        <v>36448</v>
      </c>
      <c r="C3580" s="2">
        <v>40431</v>
      </c>
      <c r="D3580" s="1" t="s">
        <v>36</v>
      </c>
      <c r="E3580" s="1" t="str">
        <f t="shared" si="495"/>
        <v>*</v>
      </c>
      <c r="F3580" s="1" t="str">
        <f t="shared" si="496"/>
        <v>*</v>
      </c>
      <c r="G3580" s="1" t="str">
        <f t="shared" si="497"/>
        <v>*</v>
      </c>
      <c r="J3580" s="1" t="str">
        <f t="shared" si="498"/>
        <v>*</v>
      </c>
      <c r="P3580" s="1">
        <v>6</v>
      </c>
      <c r="Q3580" s="1">
        <f t="shared" si="503"/>
        <v>0.01</v>
      </c>
      <c r="T3580" s="4">
        <v>36.65</v>
      </c>
      <c r="U3580" s="9">
        <f t="shared" si="499"/>
        <v>0</v>
      </c>
      <c r="V3580" s="4">
        <f t="shared" si="500"/>
        <v>6.1083333333333334</v>
      </c>
      <c r="W3580" s="1" t="s">
        <v>21</v>
      </c>
      <c r="X3580" s="1">
        <v>0.91</v>
      </c>
      <c r="Y3580" s="4">
        <f t="shared" si="501"/>
        <v>37.559999999999995</v>
      </c>
      <c r="Z3580" s="1" t="s">
        <v>22</v>
      </c>
      <c r="AA3580" s="1" t="s">
        <v>16</v>
      </c>
      <c r="AB3580" s="1" t="s">
        <v>29</v>
      </c>
      <c r="AC3580" s="1" t="s">
        <v>30</v>
      </c>
      <c r="AD3580" s="1" t="s">
        <v>31</v>
      </c>
      <c r="AE3580" s="2">
        <v>40431</v>
      </c>
    </row>
    <row r="3581" spans="1:31" x14ac:dyDescent="0.25">
      <c r="A3581">
        <f t="shared" si="502"/>
        <v>3580</v>
      </c>
      <c r="B3581" s="1">
        <v>35141</v>
      </c>
      <c r="C3581" s="2">
        <v>40432</v>
      </c>
      <c r="D3581" s="1" t="s">
        <v>36</v>
      </c>
      <c r="E3581" s="1" t="str">
        <f t="shared" si="495"/>
        <v>*</v>
      </c>
      <c r="F3581" s="1" t="str">
        <f t="shared" si="496"/>
        <v>*</v>
      </c>
      <c r="G3581" s="1" t="str">
        <f t="shared" si="497"/>
        <v>*</v>
      </c>
      <c r="J3581" s="1" t="str">
        <f t="shared" si="498"/>
        <v>*</v>
      </c>
      <c r="P3581" s="1">
        <v>29</v>
      </c>
      <c r="Q3581" s="1">
        <f t="shared" si="503"/>
        <v>3.5000000000000003E-2</v>
      </c>
      <c r="T3581" s="4">
        <v>2046.81</v>
      </c>
      <c r="U3581" s="9">
        <f t="shared" si="499"/>
        <v>1</v>
      </c>
      <c r="V3581" s="4">
        <f t="shared" si="500"/>
        <v>70.579655172413794</v>
      </c>
      <c r="W3581" s="1" t="s">
        <v>21</v>
      </c>
      <c r="X3581" s="1">
        <v>19.989999999999998</v>
      </c>
      <c r="Y3581" s="4">
        <f t="shared" si="501"/>
        <v>2066.7999999999997</v>
      </c>
      <c r="Z3581" s="1" t="s">
        <v>50</v>
      </c>
      <c r="AA3581" s="1" t="s">
        <v>23</v>
      </c>
      <c r="AB3581" s="1" t="s">
        <v>29</v>
      </c>
      <c r="AC3581" s="1" t="s">
        <v>43</v>
      </c>
      <c r="AD3581" s="1" t="s">
        <v>19</v>
      </c>
      <c r="AE3581" s="2">
        <v>40433</v>
      </c>
    </row>
    <row r="3582" spans="1:31" x14ac:dyDescent="0.25">
      <c r="A3582">
        <f t="shared" si="502"/>
        <v>3581</v>
      </c>
      <c r="B3582" s="1">
        <v>21025</v>
      </c>
      <c r="C3582" s="2">
        <v>40432</v>
      </c>
      <c r="D3582" s="1" t="s">
        <v>27</v>
      </c>
      <c r="E3582" s="1" t="str">
        <f t="shared" si="495"/>
        <v>*</v>
      </c>
      <c r="F3582" s="1" t="str">
        <f t="shared" si="496"/>
        <v>*</v>
      </c>
      <c r="G3582" s="1" t="str">
        <f t="shared" si="497"/>
        <v>*</v>
      </c>
      <c r="J3582" s="1" t="str">
        <f t="shared" si="498"/>
        <v>*</v>
      </c>
      <c r="P3582" s="1">
        <v>38</v>
      </c>
      <c r="Q3582" s="1">
        <f t="shared" si="503"/>
        <v>0.04</v>
      </c>
      <c r="T3582" s="4">
        <v>553.02</v>
      </c>
      <c r="U3582" s="9">
        <f t="shared" si="499"/>
        <v>0</v>
      </c>
      <c r="V3582" s="4">
        <f t="shared" si="500"/>
        <v>14.553157894736842</v>
      </c>
      <c r="W3582" s="1" t="s">
        <v>21</v>
      </c>
      <c r="X3582" s="1">
        <v>6.5</v>
      </c>
      <c r="Y3582" s="4">
        <f t="shared" si="501"/>
        <v>559.52</v>
      </c>
      <c r="Z3582" s="1" t="s">
        <v>22</v>
      </c>
      <c r="AA3582" s="1" t="s">
        <v>23</v>
      </c>
      <c r="AB3582" s="1" t="s">
        <v>24</v>
      </c>
      <c r="AC3582" s="1" t="s">
        <v>38</v>
      </c>
      <c r="AD3582" s="1" t="s">
        <v>19</v>
      </c>
      <c r="AE3582" s="2">
        <v>40434</v>
      </c>
    </row>
    <row r="3583" spans="1:31" x14ac:dyDescent="0.25">
      <c r="A3583">
        <f t="shared" si="502"/>
        <v>3582</v>
      </c>
      <c r="B3583" s="1">
        <v>6115</v>
      </c>
      <c r="C3583" s="2">
        <v>40432</v>
      </c>
      <c r="D3583" s="1" t="s">
        <v>36</v>
      </c>
      <c r="E3583" s="1" t="str">
        <f t="shared" si="495"/>
        <v>*</v>
      </c>
      <c r="F3583" s="1" t="str">
        <f t="shared" si="496"/>
        <v>*</v>
      </c>
      <c r="G3583" s="1" t="str">
        <f t="shared" si="497"/>
        <v>*</v>
      </c>
      <c r="J3583" s="1" t="str">
        <f t="shared" si="498"/>
        <v>*</v>
      </c>
      <c r="P3583" s="1">
        <v>25</v>
      </c>
      <c r="Q3583" s="1">
        <f t="shared" si="503"/>
        <v>3.5000000000000003E-2</v>
      </c>
      <c r="T3583" s="4">
        <v>409.08</v>
      </c>
      <c r="U3583" s="9">
        <f t="shared" si="499"/>
        <v>0</v>
      </c>
      <c r="V3583" s="4">
        <f t="shared" si="500"/>
        <v>16.363199999999999</v>
      </c>
      <c r="W3583" s="1" t="s">
        <v>21</v>
      </c>
      <c r="X3583" s="1">
        <v>5.03</v>
      </c>
      <c r="Y3583" s="4">
        <f t="shared" si="501"/>
        <v>414.10999999999996</v>
      </c>
      <c r="Z3583" s="1" t="s">
        <v>15</v>
      </c>
      <c r="AA3583" s="1" t="s">
        <v>16</v>
      </c>
      <c r="AB3583" s="1" t="s">
        <v>17</v>
      </c>
      <c r="AC3583" s="1" t="s">
        <v>18</v>
      </c>
      <c r="AD3583" s="1" t="s">
        <v>19</v>
      </c>
      <c r="AE3583" s="2">
        <v>40433</v>
      </c>
    </row>
    <row r="3584" spans="1:31" x14ac:dyDescent="0.25">
      <c r="A3584">
        <f t="shared" si="502"/>
        <v>3583</v>
      </c>
      <c r="B3584" s="1">
        <v>26276</v>
      </c>
      <c r="C3584" s="2">
        <v>40433</v>
      </c>
      <c r="D3584" s="1" t="s">
        <v>13</v>
      </c>
      <c r="E3584" s="1" t="str">
        <f t="shared" si="495"/>
        <v>*</v>
      </c>
      <c r="F3584" s="1" t="str">
        <f t="shared" si="496"/>
        <v>*</v>
      </c>
      <c r="G3584" s="1" t="str">
        <f t="shared" si="497"/>
        <v>*</v>
      </c>
      <c r="J3584" s="1" t="str">
        <f t="shared" si="498"/>
        <v>*</v>
      </c>
      <c r="P3584" s="1">
        <v>19</v>
      </c>
      <c r="Q3584" s="1">
        <f t="shared" si="503"/>
        <v>0.02</v>
      </c>
      <c r="T3584" s="4">
        <v>20329.8</v>
      </c>
      <c r="U3584" s="9">
        <f t="shared" si="499"/>
        <v>1</v>
      </c>
      <c r="V3584" s="4">
        <f t="shared" si="500"/>
        <v>1069.9894736842105</v>
      </c>
      <c r="W3584" s="1" t="s">
        <v>21</v>
      </c>
      <c r="X3584" s="1">
        <v>13.99</v>
      </c>
      <c r="Y3584" s="4">
        <f t="shared" si="501"/>
        <v>20343.79</v>
      </c>
      <c r="Z3584" s="1" t="s">
        <v>44</v>
      </c>
      <c r="AA3584" s="1" t="s">
        <v>28</v>
      </c>
      <c r="AB3584" s="1" t="s">
        <v>24</v>
      </c>
      <c r="AC3584" s="1" t="s">
        <v>56</v>
      </c>
      <c r="AD3584" s="1" t="s">
        <v>26</v>
      </c>
      <c r="AE3584" s="2">
        <v>40437</v>
      </c>
    </row>
    <row r="3585" spans="1:31" x14ac:dyDescent="0.25">
      <c r="A3585">
        <f t="shared" si="502"/>
        <v>3584</v>
      </c>
      <c r="B3585" s="1">
        <v>21862</v>
      </c>
      <c r="C3585" s="2">
        <v>40433</v>
      </c>
      <c r="D3585" s="1" t="s">
        <v>27</v>
      </c>
      <c r="E3585" s="1" t="str">
        <f t="shared" si="495"/>
        <v>*</v>
      </c>
      <c r="F3585" s="1" t="str">
        <f t="shared" si="496"/>
        <v>*</v>
      </c>
      <c r="G3585" s="1" t="str">
        <f t="shared" si="497"/>
        <v>*</v>
      </c>
      <c r="J3585" s="1" t="str">
        <f t="shared" si="498"/>
        <v>*</v>
      </c>
      <c r="P3585" s="1">
        <v>4</v>
      </c>
      <c r="Q3585" s="1">
        <f t="shared" si="503"/>
        <v>0.01</v>
      </c>
      <c r="T3585" s="4">
        <v>19014.240000000002</v>
      </c>
      <c r="U3585" s="9">
        <f t="shared" si="499"/>
        <v>1</v>
      </c>
      <c r="V3585" s="4">
        <f t="shared" si="500"/>
        <v>4753.5600000000004</v>
      </c>
      <c r="W3585" s="1" t="s">
        <v>21</v>
      </c>
      <c r="X3585" s="1">
        <v>24.49</v>
      </c>
      <c r="Y3585" s="4">
        <f t="shared" si="501"/>
        <v>19038.730000000003</v>
      </c>
      <c r="Z3585" s="1" t="s">
        <v>46</v>
      </c>
      <c r="AA3585" s="1" t="s">
        <v>16</v>
      </c>
      <c r="AB3585" s="1" t="s">
        <v>24</v>
      </c>
      <c r="AC3585" s="1" t="s">
        <v>56</v>
      </c>
      <c r="AD3585" s="1" t="s">
        <v>48</v>
      </c>
      <c r="AE3585" s="2">
        <v>40435</v>
      </c>
    </row>
    <row r="3586" spans="1:31" x14ac:dyDescent="0.25">
      <c r="A3586">
        <f t="shared" si="502"/>
        <v>3585</v>
      </c>
      <c r="B3586" s="1">
        <v>26276</v>
      </c>
      <c r="C3586" s="2">
        <v>40433</v>
      </c>
      <c r="D3586" s="1" t="s">
        <v>13</v>
      </c>
      <c r="E3586" s="1" t="str">
        <f t="shared" si="495"/>
        <v>*</v>
      </c>
      <c r="F3586" s="1" t="str">
        <f t="shared" si="496"/>
        <v>*</v>
      </c>
      <c r="G3586" s="1" t="str">
        <f t="shared" si="497"/>
        <v>*</v>
      </c>
      <c r="J3586" s="1" t="str">
        <f t="shared" si="498"/>
        <v>*</v>
      </c>
      <c r="P3586" s="1">
        <v>21</v>
      </c>
      <c r="Q3586" s="1">
        <f t="shared" si="503"/>
        <v>3.5000000000000003E-2</v>
      </c>
      <c r="T3586" s="4">
        <v>3685.38</v>
      </c>
      <c r="U3586" s="9">
        <f t="shared" si="499"/>
        <v>1</v>
      </c>
      <c r="V3586" s="4">
        <f t="shared" si="500"/>
        <v>175.49428571428572</v>
      </c>
      <c r="W3586" s="1" t="s">
        <v>14</v>
      </c>
      <c r="X3586" s="1">
        <v>13.99</v>
      </c>
      <c r="Y3586" s="4">
        <f t="shared" si="501"/>
        <v>3699.37</v>
      </c>
      <c r="Z3586" s="1" t="s">
        <v>53</v>
      </c>
      <c r="AA3586" s="1" t="s">
        <v>28</v>
      </c>
      <c r="AB3586" s="1" t="s">
        <v>17</v>
      </c>
      <c r="AC3586" s="1" t="s">
        <v>18</v>
      </c>
      <c r="AD3586" s="1" t="s">
        <v>26</v>
      </c>
      <c r="AE3586" s="2">
        <v>40440</v>
      </c>
    </row>
    <row r="3587" spans="1:31" x14ac:dyDescent="0.25">
      <c r="A3587">
        <f t="shared" si="502"/>
        <v>3586</v>
      </c>
      <c r="B3587" s="1">
        <v>21862</v>
      </c>
      <c r="C3587" s="2">
        <v>40433</v>
      </c>
      <c r="D3587" s="1" t="s">
        <v>27</v>
      </c>
      <c r="E3587" s="1" t="str">
        <f t="shared" ref="E3587:E3650" si="504">IF(D3587="Critical","***","*")</f>
        <v>*</v>
      </c>
      <c r="F3587" s="1" t="str">
        <f t="shared" ref="F3587:F3650" si="505">IF(D3587="Critical","***",IF(D3587="High","**","*"))</f>
        <v>*</v>
      </c>
      <c r="G3587" s="1" t="str">
        <f t="shared" ref="G3587:G3650" si="506">VLOOKUP(D3587,$H$6:$I$10,2,FALSE)</f>
        <v>*</v>
      </c>
      <c r="J3587" s="1" t="str">
        <f t="shared" ref="J3587:J3650" si="507">HLOOKUP(D3587,$K$5:$O$6,2,FALSE)</f>
        <v>*</v>
      </c>
      <c r="P3587" s="1">
        <v>46</v>
      </c>
      <c r="Q3587" s="1">
        <f t="shared" si="503"/>
        <v>0.05</v>
      </c>
      <c r="T3587" s="4">
        <v>385.05</v>
      </c>
      <c r="U3587" s="9">
        <f t="shared" ref="U3587:U3650" si="508">IF(T3587&gt;1000,1,0)</f>
        <v>0</v>
      </c>
      <c r="V3587" s="4">
        <f t="shared" ref="V3587:V3650" si="509">T3587/P3587</f>
        <v>8.3706521739130437</v>
      </c>
      <c r="W3587" s="1" t="s">
        <v>21</v>
      </c>
      <c r="X3587" s="1">
        <v>3.12</v>
      </c>
      <c r="Y3587" s="4">
        <f t="shared" ref="Y3587:Y3650" si="510">X3587+T3587</f>
        <v>388.17</v>
      </c>
      <c r="Z3587" s="1" t="s">
        <v>46</v>
      </c>
      <c r="AA3587" s="1" t="s">
        <v>16</v>
      </c>
      <c r="AB3587" s="1" t="s">
        <v>29</v>
      </c>
      <c r="AC3587" s="1" t="s">
        <v>30</v>
      </c>
      <c r="AD3587" s="1" t="s">
        <v>31</v>
      </c>
      <c r="AE3587" s="2">
        <v>40434</v>
      </c>
    </row>
    <row r="3588" spans="1:31" x14ac:dyDescent="0.25">
      <c r="A3588">
        <f t="shared" ref="A3588:A3651" si="511">A3587+1</f>
        <v>3587</v>
      </c>
      <c r="B3588" s="1">
        <v>52102</v>
      </c>
      <c r="C3588" s="2">
        <v>40433</v>
      </c>
      <c r="D3588" s="1" t="s">
        <v>36</v>
      </c>
      <c r="E3588" s="1" t="str">
        <f t="shared" si="504"/>
        <v>*</v>
      </c>
      <c r="F3588" s="1" t="str">
        <f t="shared" si="505"/>
        <v>*</v>
      </c>
      <c r="G3588" s="1" t="str">
        <f t="shared" si="506"/>
        <v>*</v>
      </c>
      <c r="J3588" s="1" t="str">
        <f t="shared" si="507"/>
        <v>*</v>
      </c>
      <c r="P3588" s="1">
        <v>8</v>
      </c>
      <c r="Q3588" s="1">
        <f t="shared" ref="Q3588:Q3651" si="512">VLOOKUP(P3588,$R$5:$S$10,2,TRUE)</f>
        <v>0.01</v>
      </c>
      <c r="T3588" s="4">
        <v>104.27</v>
      </c>
      <c r="U3588" s="9">
        <f t="shared" si="508"/>
        <v>0</v>
      </c>
      <c r="V3588" s="4">
        <f t="shared" si="509"/>
        <v>13.03375</v>
      </c>
      <c r="W3588" s="1" t="s">
        <v>21</v>
      </c>
      <c r="X3588" s="1">
        <v>5.81</v>
      </c>
      <c r="Y3588" s="4">
        <f t="shared" si="510"/>
        <v>110.08</v>
      </c>
      <c r="Z3588" s="1" t="s">
        <v>22</v>
      </c>
      <c r="AA3588" s="1" t="s">
        <v>28</v>
      </c>
      <c r="AB3588" s="1" t="s">
        <v>29</v>
      </c>
      <c r="AC3588" s="1" t="s">
        <v>30</v>
      </c>
      <c r="AD3588" s="1" t="s">
        <v>41</v>
      </c>
      <c r="AE3588" s="2">
        <v>40433</v>
      </c>
    </row>
    <row r="3589" spans="1:31" x14ac:dyDescent="0.25">
      <c r="A3589">
        <f t="shared" si="511"/>
        <v>3588</v>
      </c>
      <c r="B3589" s="1">
        <v>21862</v>
      </c>
      <c r="C3589" s="2">
        <v>40433</v>
      </c>
      <c r="D3589" s="1" t="s">
        <v>27</v>
      </c>
      <c r="E3589" s="1" t="str">
        <f t="shared" si="504"/>
        <v>*</v>
      </c>
      <c r="F3589" s="1" t="str">
        <f t="shared" si="505"/>
        <v>*</v>
      </c>
      <c r="G3589" s="1" t="str">
        <f t="shared" si="506"/>
        <v>*</v>
      </c>
      <c r="J3589" s="1" t="str">
        <f t="shared" si="507"/>
        <v>*</v>
      </c>
      <c r="P3589" s="1">
        <v>1</v>
      </c>
      <c r="Q3589" s="1">
        <f t="shared" si="512"/>
        <v>0.01</v>
      </c>
      <c r="T3589" s="4">
        <v>28.75</v>
      </c>
      <c r="U3589" s="9">
        <f t="shared" si="508"/>
        <v>0</v>
      </c>
      <c r="V3589" s="4">
        <f t="shared" si="509"/>
        <v>28.75</v>
      </c>
      <c r="W3589" s="1" t="s">
        <v>14</v>
      </c>
      <c r="X3589" s="1">
        <v>7.27</v>
      </c>
      <c r="Y3589" s="4">
        <f t="shared" si="510"/>
        <v>36.019999999999996</v>
      </c>
      <c r="Z3589" s="1" t="s">
        <v>46</v>
      </c>
      <c r="AA3589" s="1" t="s">
        <v>16</v>
      </c>
      <c r="AB3589" s="1" t="s">
        <v>29</v>
      </c>
      <c r="AC3589" s="1" t="s">
        <v>43</v>
      </c>
      <c r="AD3589" s="1" t="s">
        <v>19</v>
      </c>
      <c r="AE3589" s="2">
        <v>40433</v>
      </c>
    </row>
    <row r="3590" spans="1:31" x14ac:dyDescent="0.25">
      <c r="A3590">
        <f t="shared" si="511"/>
        <v>3589</v>
      </c>
      <c r="B3590" s="1">
        <v>36673</v>
      </c>
      <c r="C3590" s="2">
        <v>40434</v>
      </c>
      <c r="D3590" s="1" t="s">
        <v>13</v>
      </c>
      <c r="E3590" s="1" t="str">
        <f t="shared" si="504"/>
        <v>*</v>
      </c>
      <c r="F3590" s="1" t="str">
        <f t="shared" si="505"/>
        <v>*</v>
      </c>
      <c r="G3590" s="1" t="str">
        <f t="shared" si="506"/>
        <v>*</v>
      </c>
      <c r="J3590" s="1" t="str">
        <f t="shared" si="507"/>
        <v>*</v>
      </c>
      <c r="P3590" s="1">
        <v>20</v>
      </c>
      <c r="Q3590" s="1">
        <f t="shared" si="512"/>
        <v>3.5000000000000003E-2</v>
      </c>
      <c r="T3590" s="4">
        <v>984.63149999999996</v>
      </c>
      <c r="U3590" s="9">
        <f t="shared" si="508"/>
        <v>0</v>
      </c>
      <c r="V3590" s="4">
        <f t="shared" si="509"/>
        <v>49.231574999999999</v>
      </c>
      <c r="W3590" s="1" t="s">
        <v>21</v>
      </c>
      <c r="X3590" s="1">
        <v>5</v>
      </c>
      <c r="Y3590" s="4">
        <f t="shared" si="510"/>
        <v>989.63149999999996</v>
      </c>
      <c r="Z3590" s="1" t="s">
        <v>46</v>
      </c>
      <c r="AA3590" s="1" t="s">
        <v>37</v>
      </c>
      <c r="AB3590" s="1" t="s">
        <v>24</v>
      </c>
      <c r="AC3590" s="1" t="s">
        <v>25</v>
      </c>
      <c r="AD3590" s="1" t="s">
        <v>41</v>
      </c>
      <c r="AE3590" s="2">
        <v>40441</v>
      </c>
    </row>
    <row r="3591" spans="1:31" x14ac:dyDescent="0.25">
      <c r="A3591">
        <f t="shared" si="511"/>
        <v>3590</v>
      </c>
      <c r="B3591" s="1">
        <v>15303</v>
      </c>
      <c r="C3591" s="2">
        <v>40434</v>
      </c>
      <c r="D3591" s="1" t="s">
        <v>32</v>
      </c>
      <c r="E3591" s="1" t="str">
        <f t="shared" si="504"/>
        <v>***</v>
      </c>
      <c r="F3591" s="1" t="str">
        <f t="shared" si="505"/>
        <v>***</v>
      </c>
      <c r="G3591" s="1" t="str">
        <f t="shared" si="506"/>
        <v>***</v>
      </c>
      <c r="J3591" s="1" t="str">
        <f t="shared" si="507"/>
        <v>***</v>
      </c>
      <c r="P3591" s="1">
        <v>18</v>
      </c>
      <c r="Q3591" s="1">
        <f t="shared" si="512"/>
        <v>0.02</v>
      </c>
      <c r="T3591" s="4">
        <v>526.45000000000005</v>
      </c>
      <c r="U3591" s="9">
        <f t="shared" si="508"/>
        <v>0</v>
      </c>
      <c r="V3591" s="4">
        <f t="shared" si="509"/>
        <v>29.247222222222224</v>
      </c>
      <c r="W3591" s="1" t="s">
        <v>21</v>
      </c>
      <c r="X3591" s="1">
        <v>8.99</v>
      </c>
      <c r="Y3591" s="4">
        <f t="shared" si="510"/>
        <v>535.44000000000005</v>
      </c>
      <c r="Z3591" s="1" t="s">
        <v>15</v>
      </c>
      <c r="AA3591" s="1" t="s">
        <v>37</v>
      </c>
      <c r="AB3591" s="1" t="s">
        <v>24</v>
      </c>
      <c r="AC3591" s="1" t="s">
        <v>38</v>
      </c>
      <c r="AD3591" s="1" t="s">
        <v>41</v>
      </c>
      <c r="AE3591" s="2">
        <v>40436</v>
      </c>
    </row>
    <row r="3592" spans="1:31" x14ac:dyDescent="0.25">
      <c r="A3592">
        <f t="shared" si="511"/>
        <v>3591</v>
      </c>
      <c r="B3592" s="1">
        <v>46599</v>
      </c>
      <c r="C3592" s="2">
        <v>40434</v>
      </c>
      <c r="D3592" s="1" t="s">
        <v>27</v>
      </c>
      <c r="E3592" s="1" t="str">
        <f t="shared" si="504"/>
        <v>*</v>
      </c>
      <c r="F3592" s="1" t="str">
        <f t="shared" si="505"/>
        <v>*</v>
      </c>
      <c r="G3592" s="1" t="str">
        <f t="shared" si="506"/>
        <v>*</v>
      </c>
      <c r="J3592" s="1" t="str">
        <f t="shared" si="507"/>
        <v>*</v>
      </c>
      <c r="P3592" s="1">
        <v>4</v>
      </c>
      <c r="Q3592" s="1">
        <f t="shared" si="512"/>
        <v>0.01</v>
      </c>
      <c r="T3592" s="4">
        <v>284</v>
      </c>
      <c r="U3592" s="9">
        <f t="shared" si="508"/>
        <v>0</v>
      </c>
      <c r="V3592" s="4">
        <f t="shared" si="509"/>
        <v>71</v>
      </c>
      <c r="W3592" s="1" t="s">
        <v>14</v>
      </c>
      <c r="X3592" s="1">
        <v>10.84</v>
      </c>
      <c r="Y3592" s="4">
        <f t="shared" si="510"/>
        <v>294.83999999999997</v>
      </c>
      <c r="Z3592" s="1" t="s">
        <v>46</v>
      </c>
      <c r="AA3592" s="1" t="s">
        <v>23</v>
      </c>
      <c r="AB3592" s="1" t="s">
        <v>17</v>
      </c>
      <c r="AC3592" s="1" t="s">
        <v>18</v>
      </c>
      <c r="AD3592" s="1" t="s">
        <v>26</v>
      </c>
      <c r="AE3592" s="2">
        <v>40435</v>
      </c>
    </row>
    <row r="3593" spans="1:31" x14ac:dyDescent="0.25">
      <c r="A3593">
        <f t="shared" si="511"/>
        <v>3592</v>
      </c>
      <c r="B3593" s="1">
        <v>6848</v>
      </c>
      <c r="C3593" s="2">
        <v>40434</v>
      </c>
      <c r="D3593" s="1" t="s">
        <v>20</v>
      </c>
      <c r="E3593" s="1" t="str">
        <f t="shared" si="504"/>
        <v>*</v>
      </c>
      <c r="F3593" s="1" t="str">
        <f t="shared" si="505"/>
        <v>**</v>
      </c>
      <c r="G3593" s="1" t="str">
        <f t="shared" si="506"/>
        <v>**</v>
      </c>
      <c r="J3593" s="1" t="str">
        <f t="shared" si="507"/>
        <v>**</v>
      </c>
      <c r="P3593" s="1">
        <v>22</v>
      </c>
      <c r="Q3593" s="1">
        <f t="shared" si="512"/>
        <v>3.5000000000000003E-2</v>
      </c>
      <c r="T3593" s="4">
        <v>116.84</v>
      </c>
      <c r="U3593" s="9">
        <f t="shared" si="508"/>
        <v>0</v>
      </c>
      <c r="V3593" s="4">
        <f t="shared" si="509"/>
        <v>5.3109090909090915</v>
      </c>
      <c r="W3593" s="1" t="s">
        <v>21</v>
      </c>
      <c r="X3593" s="1">
        <v>7.78</v>
      </c>
      <c r="Y3593" s="4">
        <f t="shared" si="510"/>
        <v>124.62</v>
      </c>
      <c r="Z3593" s="1" t="s">
        <v>49</v>
      </c>
      <c r="AA3593" s="1" t="s">
        <v>16</v>
      </c>
      <c r="AB3593" s="1" t="s">
        <v>29</v>
      </c>
      <c r="AC3593" s="1" t="s">
        <v>43</v>
      </c>
      <c r="AD3593" s="1" t="s">
        <v>19</v>
      </c>
      <c r="AE3593" s="2">
        <v>40435</v>
      </c>
    </row>
    <row r="3594" spans="1:31" x14ac:dyDescent="0.25">
      <c r="A3594">
        <f t="shared" si="511"/>
        <v>3593</v>
      </c>
      <c r="B3594" s="1">
        <v>15303</v>
      </c>
      <c r="C3594" s="2">
        <v>40434</v>
      </c>
      <c r="D3594" s="1" t="s">
        <v>32</v>
      </c>
      <c r="E3594" s="1" t="str">
        <f t="shared" si="504"/>
        <v>***</v>
      </c>
      <c r="F3594" s="1" t="str">
        <f t="shared" si="505"/>
        <v>***</v>
      </c>
      <c r="G3594" s="1" t="str">
        <f t="shared" si="506"/>
        <v>***</v>
      </c>
      <c r="J3594" s="1" t="str">
        <f t="shared" si="507"/>
        <v>***</v>
      </c>
      <c r="P3594" s="1">
        <v>21</v>
      </c>
      <c r="Q3594" s="1">
        <f t="shared" si="512"/>
        <v>3.5000000000000003E-2</v>
      </c>
      <c r="T3594" s="4">
        <v>101.13</v>
      </c>
      <c r="U3594" s="9">
        <f t="shared" si="508"/>
        <v>0</v>
      </c>
      <c r="V3594" s="4">
        <f t="shared" si="509"/>
        <v>4.8157142857142858</v>
      </c>
      <c r="W3594" s="1" t="s">
        <v>21</v>
      </c>
      <c r="X3594" s="1">
        <v>5.83</v>
      </c>
      <c r="Y3594" s="4">
        <f t="shared" si="510"/>
        <v>106.96</v>
      </c>
      <c r="Z3594" s="1" t="s">
        <v>15</v>
      </c>
      <c r="AA3594" s="1" t="s">
        <v>37</v>
      </c>
      <c r="AB3594" s="1" t="s">
        <v>29</v>
      </c>
      <c r="AC3594" s="1" t="s">
        <v>43</v>
      </c>
      <c r="AD3594" s="1" t="s">
        <v>19</v>
      </c>
      <c r="AE3594" s="2">
        <v>40435</v>
      </c>
    </row>
    <row r="3595" spans="1:31" x14ac:dyDescent="0.25">
      <c r="A3595">
        <f t="shared" si="511"/>
        <v>3594</v>
      </c>
      <c r="B3595" s="1">
        <v>22882</v>
      </c>
      <c r="C3595" s="2">
        <v>40434</v>
      </c>
      <c r="D3595" s="1" t="s">
        <v>32</v>
      </c>
      <c r="E3595" s="1" t="str">
        <f t="shared" si="504"/>
        <v>***</v>
      </c>
      <c r="F3595" s="1" t="str">
        <f t="shared" si="505"/>
        <v>***</v>
      </c>
      <c r="G3595" s="1" t="str">
        <f t="shared" si="506"/>
        <v>***</v>
      </c>
      <c r="J3595" s="1" t="str">
        <f t="shared" si="507"/>
        <v>***</v>
      </c>
      <c r="P3595" s="1">
        <v>10</v>
      </c>
      <c r="Q3595" s="1">
        <f t="shared" si="512"/>
        <v>0.02</v>
      </c>
      <c r="T3595" s="4">
        <v>71.239999999999995</v>
      </c>
      <c r="U3595" s="9">
        <f t="shared" si="508"/>
        <v>0</v>
      </c>
      <c r="V3595" s="4">
        <f t="shared" si="509"/>
        <v>7.1239999999999997</v>
      </c>
      <c r="W3595" s="1" t="s">
        <v>21</v>
      </c>
      <c r="X3595" s="1">
        <v>3.1</v>
      </c>
      <c r="Y3595" s="4">
        <f t="shared" si="510"/>
        <v>74.339999999999989</v>
      </c>
      <c r="Z3595" s="1" t="s">
        <v>49</v>
      </c>
      <c r="AA3595" s="1" t="s">
        <v>37</v>
      </c>
      <c r="AB3595" s="1" t="s">
        <v>29</v>
      </c>
      <c r="AC3595" s="1" t="s">
        <v>40</v>
      </c>
      <c r="AD3595" s="1" t="s">
        <v>31</v>
      </c>
      <c r="AE3595" s="2">
        <v>40436</v>
      </c>
    </row>
    <row r="3596" spans="1:31" x14ac:dyDescent="0.25">
      <c r="A3596">
        <f t="shared" si="511"/>
        <v>3595</v>
      </c>
      <c r="B3596" s="1">
        <v>41059</v>
      </c>
      <c r="C3596" s="2">
        <v>40435</v>
      </c>
      <c r="D3596" s="1" t="s">
        <v>36</v>
      </c>
      <c r="E3596" s="1" t="str">
        <f t="shared" si="504"/>
        <v>*</v>
      </c>
      <c r="F3596" s="1" t="str">
        <f t="shared" si="505"/>
        <v>*</v>
      </c>
      <c r="G3596" s="1" t="str">
        <f t="shared" si="506"/>
        <v>*</v>
      </c>
      <c r="J3596" s="1" t="str">
        <f t="shared" si="507"/>
        <v>*</v>
      </c>
      <c r="P3596" s="1">
        <v>45</v>
      </c>
      <c r="Q3596" s="1">
        <f t="shared" si="512"/>
        <v>0.05</v>
      </c>
      <c r="T3596" s="4">
        <v>17884.53</v>
      </c>
      <c r="U3596" s="9">
        <f t="shared" si="508"/>
        <v>1</v>
      </c>
      <c r="V3596" s="4">
        <f t="shared" si="509"/>
        <v>397.43399999999997</v>
      </c>
      <c r="W3596" s="1" t="s">
        <v>33</v>
      </c>
      <c r="X3596" s="1">
        <v>42.52</v>
      </c>
      <c r="Y3596" s="4">
        <f t="shared" si="510"/>
        <v>17927.05</v>
      </c>
      <c r="Z3596" s="1" t="s">
        <v>22</v>
      </c>
      <c r="AA3596" s="1" t="s">
        <v>28</v>
      </c>
      <c r="AB3596" s="1" t="s">
        <v>17</v>
      </c>
      <c r="AC3596" s="1" t="s">
        <v>52</v>
      </c>
      <c r="AD3596" s="1" t="s">
        <v>59</v>
      </c>
      <c r="AE3596" s="2">
        <v>40436</v>
      </c>
    </row>
    <row r="3597" spans="1:31" x14ac:dyDescent="0.25">
      <c r="A3597">
        <f t="shared" si="511"/>
        <v>3596</v>
      </c>
      <c r="B3597" s="1">
        <v>41059</v>
      </c>
      <c r="C3597" s="2">
        <v>40435</v>
      </c>
      <c r="D3597" s="1" t="s">
        <v>36</v>
      </c>
      <c r="E3597" s="1" t="str">
        <f t="shared" si="504"/>
        <v>*</v>
      </c>
      <c r="F3597" s="1" t="str">
        <f t="shared" si="505"/>
        <v>*</v>
      </c>
      <c r="G3597" s="1" t="str">
        <f t="shared" si="506"/>
        <v>*</v>
      </c>
      <c r="J3597" s="1" t="str">
        <f t="shared" si="507"/>
        <v>*</v>
      </c>
      <c r="P3597" s="1">
        <v>45</v>
      </c>
      <c r="Q3597" s="1">
        <f t="shared" si="512"/>
        <v>0.05</v>
      </c>
      <c r="T3597" s="4">
        <v>12571.63</v>
      </c>
      <c r="U3597" s="9">
        <f t="shared" si="508"/>
        <v>1</v>
      </c>
      <c r="V3597" s="4">
        <f t="shared" si="509"/>
        <v>279.36955555555556</v>
      </c>
      <c r="W3597" s="1" t="s">
        <v>21</v>
      </c>
      <c r="X3597" s="1">
        <v>13.99</v>
      </c>
      <c r="Y3597" s="4">
        <f t="shared" si="510"/>
        <v>12585.619999999999</v>
      </c>
      <c r="Z3597" s="1" t="s">
        <v>22</v>
      </c>
      <c r="AA3597" s="1" t="s">
        <v>28</v>
      </c>
      <c r="AB3597" s="1" t="s">
        <v>24</v>
      </c>
      <c r="AC3597" s="1" t="s">
        <v>56</v>
      </c>
      <c r="AD3597" s="1" t="s">
        <v>26</v>
      </c>
      <c r="AE3597" s="2">
        <v>40436</v>
      </c>
    </row>
    <row r="3598" spans="1:31" x14ac:dyDescent="0.25">
      <c r="A3598">
        <f t="shared" si="511"/>
        <v>3597</v>
      </c>
      <c r="B3598" s="1">
        <v>28033</v>
      </c>
      <c r="C3598" s="2">
        <v>40435</v>
      </c>
      <c r="D3598" s="1" t="s">
        <v>20</v>
      </c>
      <c r="E3598" s="1" t="str">
        <f t="shared" si="504"/>
        <v>*</v>
      </c>
      <c r="F3598" s="1" t="str">
        <f t="shared" si="505"/>
        <v>**</v>
      </c>
      <c r="G3598" s="1" t="str">
        <f t="shared" si="506"/>
        <v>**</v>
      </c>
      <c r="J3598" s="1" t="str">
        <f t="shared" si="507"/>
        <v>**</v>
      </c>
      <c r="P3598" s="1">
        <v>37</v>
      </c>
      <c r="Q3598" s="1">
        <f t="shared" si="512"/>
        <v>0.04</v>
      </c>
      <c r="T3598" s="4">
        <v>7834.77</v>
      </c>
      <c r="U3598" s="9">
        <f t="shared" si="508"/>
        <v>1</v>
      </c>
      <c r="V3598" s="4">
        <f t="shared" si="509"/>
        <v>211.75054054054056</v>
      </c>
      <c r="W3598" s="1" t="s">
        <v>33</v>
      </c>
      <c r="X3598" s="1">
        <v>64.2</v>
      </c>
      <c r="Y3598" s="4">
        <f t="shared" si="510"/>
        <v>7898.97</v>
      </c>
      <c r="Z3598" s="1" t="s">
        <v>22</v>
      </c>
      <c r="AA3598" s="1" t="s">
        <v>28</v>
      </c>
      <c r="AB3598" s="1" t="s">
        <v>17</v>
      </c>
      <c r="AC3598" s="1" t="s">
        <v>34</v>
      </c>
      <c r="AD3598" s="1" t="s">
        <v>35</v>
      </c>
      <c r="AE3598" s="2">
        <v>40437</v>
      </c>
    </row>
    <row r="3599" spans="1:31" x14ac:dyDescent="0.25">
      <c r="A3599">
        <f t="shared" si="511"/>
        <v>3598</v>
      </c>
      <c r="B3599" s="1">
        <v>28033</v>
      </c>
      <c r="C3599" s="2">
        <v>40435</v>
      </c>
      <c r="D3599" s="1" t="s">
        <v>20</v>
      </c>
      <c r="E3599" s="1" t="str">
        <f t="shared" si="504"/>
        <v>*</v>
      </c>
      <c r="F3599" s="1" t="str">
        <f t="shared" si="505"/>
        <v>**</v>
      </c>
      <c r="G3599" s="1" t="str">
        <f t="shared" si="506"/>
        <v>**</v>
      </c>
      <c r="J3599" s="1" t="str">
        <f t="shared" si="507"/>
        <v>**</v>
      </c>
      <c r="P3599" s="1">
        <v>16</v>
      </c>
      <c r="Q3599" s="1">
        <f t="shared" si="512"/>
        <v>0.02</v>
      </c>
      <c r="T3599" s="4">
        <v>2826.9</v>
      </c>
      <c r="U3599" s="9">
        <f t="shared" si="508"/>
        <v>1</v>
      </c>
      <c r="V3599" s="4">
        <f t="shared" si="509"/>
        <v>176.68125000000001</v>
      </c>
      <c r="W3599" s="1" t="s">
        <v>33</v>
      </c>
      <c r="X3599" s="1">
        <v>26.2</v>
      </c>
      <c r="Y3599" s="4">
        <f t="shared" si="510"/>
        <v>2853.1</v>
      </c>
      <c r="Z3599" s="1" t="s">
        <v>22</v>
      </c>
      <c r="AA3599" s="1" t="s">
        <v>28</v>
      </c>
      <c r="AB3599" s="1" t="s">
        <v>17</v>
      </c>
      <c r="AC3599" s="1" t="s">
        <v>34</v>
      </c>
      <c r="AD3599" s="1" t="s">
        <v>35</v>
      </c>
      <c r="AE3599" s="2">
        <v>40437</v>
      </c>
    </row>
    <row r="3600" spans="1:31" x14ac:dyDescent="0.25">
      <c r="A3600">
        <f t="shared" si="511"/>
        <v>3599</v>
      </c>
      <c r="B3600" s="1">
        <v>1542</v>
      </c>
      <c r="C3600" s="2">
        <v>40435</v>
      </c>
      <c r="D3600" s="1" t="s">
        <v>36</v>
      </c>
      <c r="E3600" s="1" t="str">
        <f t="shared" si="504"/>
        <v>*</v>
      </c>
      <c r="F3600" s="1" t="str">
        <f t="shared" si="505"/>
        <v>*</v>
      </c>
      <c r="G3600" s="1" t="str">
        <f t="shared" si="506"/>
        <v>*</v>
      </c>
      <c r="J3600" s="1" t="str">
        <f t="shared" si="507"/>
        <v>*</v>
      </c>
      <c r="P3600" s="1">
        <v>47</v>
      </c>
      <c r="Q3600" s="1">
        <f t="shared" si="512"/>
        <v>0.05</v>
      </c>
      <c r="T3600" s="4">
        <v>2150.25</v>
      </c>
      <c r="U3600" s="9">
        <f t="shared" si="508"/>
        <v>1</v>
      </c>
      <c r="V3600" s="4">
        <f t="shared" si="509"/>
        <v>45.75</v>
      </c>
      <c r="W3600" s="1" t="s">
        <v>21</v>
      </c>
      <c r="X3600" s="1">
        <v>3.99</v>
      </c>
      <c r="Y3600" s="4">
        <f t="shared" si="510"/>
        <v>2154.2399999999998</v>
      </c>
      <c r="Z3600" s="1" t="s">
        <v>51</v>
      </c>
      <c r="AA3600" s="1" t="s">
        <v>16</v>
      </c>
      <c r="AB3600" s="1" t="s">
        <v>29</v>
      </c>
      <c r="AC3600" s="1" t="s">
        <v>63</v>
      </c>
      <c r="AD3600" s="1" t="s">
        <v>19</v>
      </c>
      <c r="AE3600" s="2">
        <v>40437</v>
      </c>
    </row>
    <row r="3601" spans="1:31" x14ac:dyDescent="0.25">
      <c r="A3601">
        <f t="shared" si="511"/>
        <v>3600</v>
      </c>
      <c r="B3601" s="1">
        <v>31040</v>
      </c>
      <c r="C3601" s="2">
        <v>40435</v>
      </c>
      <c r="D3601" s="1" t="s">
        <v>27</v>
      </c>
      <c r="E3601" s="1" t="str">
        <f t="shared" si="504"/>
        <v>*</v>
      </c>
      <c r="F3601" s="1" t="str">
        <f t="shared" si="505"/>
        <v>*</v>
      </c>
      <c r="G3601" s="1" t="str">
        <f t="shared" si="506"/>
        <v>*</v>
      </c>
      <c r="J3601" s="1" t="str">
        <f t="shared" si="507"/>
        <v>*</v>
      </c>
      <c r="P3601" s="1">
        <v>23</v>
      </c>
      <c r="Q3601" s="1">
        <f t="shared" si="512"/>
        <v>3.5000000000000003E-2</v>
      </c>
      <c r="T3601" s="4">
        <v>872.97</v>
      </c>
      <c r="U3601" s="9">
        <f t="shared" si="508"/>
        <v>0</v>
      </c>
      <c r="V3601" s="4">
        <f t="shared" si="509"/>
        <v>37.955217391304352</v>
      </c>
      <c r="W3601" s="1" t="s">
        <v>21</v>
      </c>
      <c r="X3601" s="1">
        <v>4</v>
      </c>
      <c r="Y3601" s="4">
        <f t="shared" si="510"/>
        <v>876.97</v>
      </c>
      <c r="Z3601" s="1" t="s">
        <v>44</v>
      </c>
      <c r="AA3601" s="1" t="s">
        <v>28</v>
      </c>
      <c r="AB3601" s="1" t="s">
        <v>24</v>
      </c>
      <c r="AC3601" s="1" t="s">
        <v>38</v>
      </c>
      <c r="AD3601" s="1" t="s">
        <v>19</v>
      </c>
      <c r="AE3601" s="2">
        <v>40437</v>
      </c>
    </row>
    <row r="3602" spans="1:31" x14ac:dyDescent="0.25">
      <c r="A3602">
        <f t="shared" si="511"/>
        <v>3601</v>
      </c>
      <c r="B3602" s="1">
        <v>31040</v>
      </c>
      <c r="C3602" s="2">
        <v>40435</v>
      </c>
      <c r="D3602" s="1" t="s">
        <v>27</v>
      </c>
      <c r="E3602" s="1" t="str">
        <f t="shared" si="504"/>
        <v>*</v>
      </c>
      <c r="F3602" s="1" t="str">
        <f t="shared" si="505"/>
        <v>*</v>
      </c>
      <c r="G3602" s="1" t="str">
        <f t="shared" si="506"/>
        <v>*</v>
      </c>
      <c r="J3602" s="1" t="str">
        <f t="shared" si="507"/>
        <v>*</v>
      </c>
      <c r="P3602" s="1">
        <v>19</v>
      </c>
      <c r="Q3602" s="1">
        <f t="shared" si="512"/>
        <v>0.02</v>
      </c>
      <c r="T3602" s="4">
        <v>545.71</v>
      </c>
      <c r="U3602" s="9">
        <f t="shared" si="508"/>
        <v>0</v>
      </c>
      <c r="V3602" s="4">
        <f t="shared" si="509"/>
        <v>28.721578947368425</v>
      </c>
      <c r="W3602" s="1" t="s">
        <v>21</v>
      </c>
      <c r="X3602" s="1">
        <v>6.64</v>
      </c>
      <c r="Y3602" s="4">
        <f t="shared" si="510"/>
        <v>552.35</v>
      </c>
      <c r="Z3602" s="1" t="s">
        <v>44</v>
      </c>
      <c r="AA3602" s="1" t="s">
        <v>28</v>
      </c>
      <c r="AB3602" s="1" t="s">
        <v>29</v>
      </c>
      <c r="AC3602" s="1" t="s">
        <v>55</v>
      </c>
      <c r="AD3602" s="1" t="s">
        <v>19</v>
      </c>
      <c r="AE3602" s="2">
        <v>40437</v>
      </c>
    </row>
    <row r="3603" spans="1:31" x14ac:dyDescent="0.25">
      <c r="A3603">
        <f t="shared" si="511"/>
        <v>3602</v>
      </c>
      <c r="B3603" s="1">
        <v>1542</v>
      </c>
      <c r="C3603" s="2">
        <v>40435</v>
      </c>
      <c r="D3603" s="1" t="s">
        <v>36</v>
      </c>
      <c r="E3603" s="1" t="str">
        <f t="shared" si="504"/>
        <v>*</v>
      </c>
      <c r="F3603" s="1" t="str">
        <f t="shared" si="505"/>
        <v>*</v>
      </c>
      <c r="G3603" s="1" t="str">
        <f t="shared" si="506"/>
        <v>*</v>
      </c>
      <c r="J3603" s="1" t="str">
        <f t="shared" si="507"/>
        <v>*</v>
      </c>
      <c r="P3603" s="1">
        <v>13</v>
      </c>
      <c r="Q3603" s="1">
        <f t="shared" si="512"/>
        <v>0.02</v>
      </c>
      <c r="T3603" s="4">
        <v>448</v>
      </c>
      <c r="U3603" s="9">
        <f t="shared" si="508"/>
        <v>0</v>
      </c>
      <c r="V3603" s="4">
        <f t="shared" si="509"/>
        <v>34.46153846153846</v>
      </c>
      <c r="W3603" s="1" t="s">
        <v>21</v>
      </c>
      <c r="X3603" s="1">
        <v>6.31</v>
      </c>
      <c r="Y3603" s="4">
        <f t="shared" si="510"/>
        <v>454.31</v>
      </c>
      <c r="Z3603" s="1" t="s">
        <v>51</v>
      </c>
      <c r="AA3603" s="1" t="s">
        <v>16</v>
      </c>
      <c r="AB3603" s="1" t="s">
        <v>29</v>
      </c>
      <c r="AC3603" s="1" t="s">
        <v>55</v>
      </c>
      <c r="AD3603" s="1" t="s">
        <v>19</v>
      </c>
      <c r="AE3603" s="2">
        <v>40437</v>
      </c>
    </row>
    <row r="3604" spans="1:31" x14ac:dyDescent="0.25">
      <c r="A3604">
        <f t="shared" si="511"/>
        <v>3603</v>
      </c>
      <c r="B3604" s="1">
        <v>41059</v>
      </c>
      <c r="C3604" s="2">
        <v>40435</v>
      </c>
      <c r="D3604" s="1" t="s">
        <v>36</v>
      </c>
      <c r="E3604" s="1" t="str">
        <f t="shared" si="504"/>
        <v>*</v>
      </c>
      <c r="F3604" s="1" t="str">
        <f t="shared" si="505"/>
        <v>*</v>
      </c>
      <c r="G3604" s="1" t="str">
        <f t="shared" si="506"/>
        <v>*</v>
      </c>
      <c r="J3604" s="1" t="str">
        <f t="shared" si="507"/>
        <v>*</v>
      </c>
      <c r="P3604" s="1">
        <v>26</v>
      </c>
      <c r="Q3604" s="1">
        <f t="shared" si="512"/>
        <v>3.5000000000000003E-2</v>
      </c>
      <c r="T3604" s="4">
        <v>363.16</v>
      </c>
      <c r="U3604" s="9">
        <f t="shared" si="508"/>
        <v>0</v>
      </c>
      <c r="V3604" s="4">
        <f t="shared" si="509"/>
        <v>13.967692307692309</v>
      </c>
      <c r="W3604" s="1" t="s">
        <v>14</v>
      </c>
      <c r="X3604" s="1">
        <v>7.27</v>
      </c>
      <c r="Y3604" s="4">
        <f t="shared" si="510"/>
        <v>370.43</v>
      </c>
      <c r="Z3604" s="1" t="s">
        <v>22</v>
      </c>
      <c r="AA3604" s="1" t="s">
        <v>28</v>
      </c>
      <c r="AB3604" s="1" t="s">
        <v>29</v>
      </c>
      <c r="AC3604" s="1" t="s">
        <v>43</v>
      </c>
      <c r="AD3604" s="1" t="s">
        <v>19</v>
      </c>
      <c r="AE3604" s="2">
        <v>40435</v>
      </c>
    </row>
    <row r="3605" spans="1:31" x14ac:dyDescent="0.25">
      <c r="A3605">
        <f t="shared" si="511"/>
        <v>3604</v>
      </c>
      <c r="B3605" s="1">
        <v>41059</v>
      </c>
      <c r="C3605" s="2">
        <v>40435</v>
      </c>
      <c r="D3605" s="1" t="s">
        <v>36</v>
      </c>
      <c r="E3605" s="1" t="str">
        <f t="shared" si="504"/>
        <v>*</v>
      </c>
      <c r="F3605" s="1" t="str">
        <f t="shared" si="505"/>
        <v>*</v>
      </c>
      <c r="G3605" s="1" t="str">
        <f t="shared" si="506"/>
        <v>*</v>
      </c>
      <c r="J3605" s="1" t="str">
        <f t="shared" si="507"/>
        <v>*</v>
      </c>
      <c r="P3605" s="1">
        <v>21</v>
      </c>
      <c r="Q3605" s="1">
        <f t="shared" si="512"/>
        <v>3.5000000000000003E-2</v>
      </c>
      <c r="T3605" s="4">
        <v>128.86000000000001</v>
      </c>
      <c r="U3605" s="9">
        <f t="shared" si="508"/>
        <v>0</v>
      </c>
      <c r="V3605" s="4">
        <f t="shared" si="509"/>
        <v>6.1361904761904764</v>
      </c>
      <c r="W3605" s="1" t="s">
        <v>14</v>
      </c>
      <c r="X3605" s="1">
        <v>1.2</v>
      </c>
      <c r="Y3605" s="4">
        <f t="shared" si="510"/>
        <v>130.06</v>
      </c>
      <c r="Z3605" s="1" t="s">
        <v>22</v>
      </c>
      <c r="AA3605" s="1" t="s">
        <v>28</v>
      </c>
      <c r="AB3605" s="1" t="s">
        <v>29</v>
      </c>
      <c r="AC3605" s="1" t="s">
        <v>30</v>
      </c>
      <c r="AD3605" s="1" t="s">
        <v>31</v>
      </c>
      <c r="AE3605" s="2">
        <v>40437</v>
      </c>
    </row>
    <row r="3606" spans="1:31" x14ac:dyDescent="0.25">
      <c r="A3606">
        <f t="shared" si="511"/>
        <v>3605</v>
      </c>
      <c r="B3606" s="1">
        <v>28033</v>
      </c>
      <c r="C3606" s="2">
        <v>40435</v>
      </c>
      <c r="D3606" s="1" t="s">
        <v>20</v>
      </c>
      <c r="E3606" s="1" t="str">
        <f t="shared" si="504"/>
        <v>*</v>
      </c>
      <c r="F3606" s="1" t="str">
        <f t="shared" si="505"/>
        <v>**</v>
      </c>
      <c r="G3606" s="1" t="str">
        <f t="shared" si="506"/>
        <v>**</v>
      </c>
      <c r="J3606" s="1" t="str">
        <f t="shared" si="507"/>
        <v>**</v>
      </c>
      <c r="P3606" s="1">
        <v>18</v>
      </c>
      <c r="Q3606" s="1">
        <f t="shared" si="512"/>
        <v>0.02</v>
      </c>
      <c r="T3606" s="4">
        <v>127.56</v>
      </c>
      <c r="U3606" s="9">
        <f t="shared" si="508"/>
        <v>0</v>
      </c>
      <c r="V3606" s="4">
        <f t="shared" si="509"/>
        <v>7.0866666666666669</v>
      </c>
      <c r="W3606" s="1" t="s">
        <v>21</v>
      </c>
      <c r="X3606" s="1">
        <v>4.07</v>
      </c>
      <c r="Y3606" s="4">
        <f t="shared" si="510"/>
        <v>131.63</v>
      </c>
      <c r="Z3606" s="1" t="s">
        <v>22</v>
      </c>
      <c r="AA3606" s="1" t="s">
        <v>28</v>
      </c>
      <c r="AB3606" s="1" t="s">
        <v>24</v>
      </c>
      <c r="AC3606" s="1" t="s">
        <v>38</v>
      </c>
      <c r="AD3606" s="1" t="s">
        <v>41</v>
      </c>
      <c r="AE3606" s="2">
        <v>40438</v>
      </c>
    </row>
    <row r="3607" spans="1:31" x14ac:dyDescent="0.25">
      <c r="A3607">
        <f t="shared" si="511"/>
        <v>3606</v>
      </c>
      <c r="B3607" s="1">
        <v>23168</v>
      </c>
      <c r="C3607" s="2">
        <v>40436</v>
      </c>
      <c r="D3607" s="1" t="s">
        <v>13</v>
      </c>
      <c r="E3607" s="1" t="str">
        <f t="shared" si="504"/>
        <v>*</v>
      </c>
      <c r="F3607" s="1" t="str">
        <f t="shared" si="505"/>
        <v>*</v>
      </c>
      <c r="G3607" s="1" t="str">
        <f t="shared" si="506"/>
        <v>*</v>
      </c>
      <c r="J3607" s="1" t="str">
        <f t="shared" si="507"/>
        <v>*</v>
      </c>
      <c r="P3607" s="1">
        <v>46</v>
      </c>
      <c r="Q3607" s="1">
        <f t="shared" si="512"/>
        <v>0.05</v>
      </c>
      <c r="T3607" s="4">
        <v>23949.51</v>
      </c>
      <c r="U3607" s="9">
        <f t="shared" si="508"/>
        <v>1</v>
      </c>
      <c r="V3607" s="4">
        <f t="shared" si="509"/>
        <v>520.64152173913044</v>
      </c>
      <c r="W3607" s="1" t="s">
        <v>14</v>
      </c>
      <c r="X3607" s="1">
        <v>24.49</v>
      </c>
      <c r="Y3607" s="4">
        <f t="shared" si="510"/>
        <v>23974</v>
      </c>
      <c r="Z3607" s="1" t="s">
        <v>42</v>
      </c>
      <c r="AA3607" s="1" t="s">
        <v>37</v>
      </c>
      <c r="AB3607" s="1" t="s">
        <v>24</v>
      </c>
      <c r="AC3607" s="1" t="s">
        <v>47</v>
      </c>
      <c r="AD3607" s="1" t="s">
        <v>48</v>
      </c>
      <c r="AE3607" s="2">
        <v>40443</v>
      </c>
    </row>
    <row r="3608" spans="1:31" x14ac:dyDescent="0.25">
      <c r="A3608">
        <f t="shared" si="511"/>
        <v>3607</v>
      </c>
      <c r="B3608" s="1">
        <v>23328</v>
      </c>
      <c r="C3608" s="2">
        <v>40436</v>
      </c>
      <c r="D3608" s="1" t="s">
        <v>20</v>
      </c>
      <c r="E3608" s="1" t="str">
        <f t="shared" si="504"/>
        <v>*</v>
      </c>
      <c r="F3608" s="1" t="str">
        <f t="shared" si="505"/>
        <v>**</v>
      </c>
      <c r="G3608" s="1" t="str">
        <f t="shared" si="506"/>
        <v>**</v>
      </c>
      <c r="J3608" s="1" t="str">
        <f t="shared" si="507"/>
        <v>**</v>
      </c>
      <c r="P3608" s="1">
        <v>39</v>
      </c>
      <c r="Q3608" s="1">
        <f t="shared" si="512"/>
        <v>0.04</v>
      </c>
      <c r="T3608" s="4">
        <v>5740.32</v>
      </c>
      <c r="U3608" s="9">
        <f t="shared" si="508"/>
        <v>1</v>
      </c>
      <c r="V3608" s="4">
        <f t="shared" si="509"/>
        <v>147.18769230769229</v>
      </c>
      <c r="W3608" s="1" t="s">
        <v>33</v>
      </c>
      <c r="X3608" s="1">
        <v>17.850000000000001</v>
      </c>
      <c r="Y3608" s="4">
        <f t="shared" si="510"/>
        <v>5758.17</v>
      </c>
      <c r="Z3608" s="1" t="s">
        <v>46</v>
      </c>
      <c r="AA3608" s="1" t="s">
        <v>23</v>
      </c>
      <c r="AB3608" s="1" t="s">
        <v>24</v>
      </c>
      <c r="AC3608" s="1" t="s">
        <v>56</v>
      </c>
      <c r="AD3608" s="1" t="s">
        <v>35</v>
      </c>
      <c r="AE3608" s="2">
        <v>40437</v>
      </c>
    </row>
    <row r="3609" spans="1:31" x14ac:dyDescent="0.25">
      <c r="A3609">
        <f t="shared" si="511"/>
        <v>3608</v>
      </c>
      <c r="B3609" s="1">
        <v>7968</v>
      </c>
      <c r="C3609" s="2">
        <v>40436</v>
      </c>
      <c r="D3609" s="1" t="s">
        <v>13</v>
      </c>
      <c r="E3609" s="1" t="str">
        <f t="shared" si="504"/>
        <v>*</v>
      </c>
      <c r="F3609" s="1" t="str">
        <f t="shared" si="505"/>
        <v>*</v>
      </c>
      <c r="G3609" s="1" t="str">
        <f t="shared" si="506"/>
        <v>*</v>
      </c>
      <c r="J3609" s="1" t="str">
        <f t="shared" si="507"/>
        <v>*</v>
      </c>
      <c r="P3609" s="1">
        <v>10</v>
      </c>
      <c r="Q3609" s="1">
        <f t="shared" si="512"/>
        <v>0.02</v>
      </c>
      <c r="T3609" s="4">
        <v>1449.21</v>
      </c>
      <c r="U3609" s="9">
        <f t="shared" si="508"/>
        <v>1</v>
      </c>
      <c r="V3609" s="4">
        <f t="shared" si="509"/>
        <v>144.92099999999999</v>
      </c>
      <c r="W3609" s="1" t="s">
        <v>33</v>
      </c>
      <c r="X3609" s="1">
        <v>30</v>
      </c>
      <c r="Y3609" s="4">
        <f t="shared" si="510"/>
        <v>1479.21</v>
      </c>
      <c r="Z3609" s="1" t="s">
        <v>15</v>
      </c>
      <c r="AA3609" s="1" t="s">
        <v>16</v>
      </c>
      <c r="AB3609" s="1" t="s">
        <v>17</v>
      </c>
      <c r="AC3609" s="1" t="s">
        <v>34</v>
      </c>
      <c r="AD3609" s="1" t="s">
        <v>35</v>
      </c>
      <c r="AE3609" s="2">
        <v>40436</v>
      </c>
    </row>
    <row r="3610" spans="1:31" x14ac:dyDescent="0.25">
      <c r="A3610">
        <f t="shared" si="511"/>
        <v>3609</v>
      </c>
      <c r="B3610" s="1">
        <v>3104</v>
      </c>
      <c r="C3610" s="2">
        <v>40436</v>
      </c>
      <c r="D3610" s="1" t="s">
        <v>36</v>
      </c>
      <c r="E3610" s="1" t="str">
        <f t="shared" si="504"/>
        <v>*</v>
      </c>
      <c r="F3610" s="1" t="str">
        <f t="shared" si="505"/>
        <v>*</v>
      </c>
      <c r="G3610" s="1" t="str">
        <f t="shared" si="506"/>
        <v>*</v>
      </c>
      <c r="J3610" s="1" t="str">
        <f t="shared" si="507"/>
        <v>*</v>
      </c>
      <c r="P3610" s="1">
        <v>24</v>
      </c>
      <c r="Q3610" s="1">
        <f t="shared" si="512"/>
        <v>3.5000000000000003E-2</v>
      </c>
      <c r="T3610" s="4">
        <v>380.38</v>
      </c>
      <c r="U3610" s="9">
        <f t="shared" si="508"/>
        <v>0</v>
      </c>
      <c r="V3610" s="4">
        <f t="shared" si="509"/>
        <v>15.849166666666667</v>
      </c>
      <c r="W3610" s="1" t="s">
        <v>14</v>
      </c>
      <c r="X3610" s="1">
        <v>5.45</v>
      </c>
      <c r="Y3610" s="4">
        <f t="shared" si="510"/>
        <v>385.83</v>
      </c>
      <c r="Z3610" s="1" t="s">
        <v>53</v>
      </c>
      <c r="AA3610" s="1" t="s">
        <v>16</v>
      </c>
      <c r="AB3610" s="1" t="s">
        <v>29</v>
      </c>
      <c r="AC3610" s="1" t="s">
        <v>30</v>
      </c>
      <c r="AD3610" s="1" t="s">
        <v>41</v>
      </c>
      <c r="AE3610" s="2">
        <v>40436</v>
      </c>
    </row>
    <row r="3611" spans="1:31" x14ac:dyDescent="0.25">
      <c r="A3611">
        <f t="shared" si="511"/>
        <v>3610</v>
      </c>
      <c r="B3611" s="1">
        <v>3104</v>
      </c>
      <c r="C3611" s="2">
        <v>40436</v>
      </c>
      <c r="D3611" s="1" t="s">
        <v>36</v>
      </c>
      <c r="E3611" s="1" t="str">
        <f t="shared" si="504"/>
        <v>*</v>
      </c>
      <c r="F3611" s="1" t="str">
        <f t="shared" si="505"/>
        <v>*</v>
      </c>
      <c r="G3611" s="1" t="str">
        <f t="shared" si="506"/>
        <v>*</v>
      </c>
      <c r="J3611" s="1" t="str">
        <f t="shared" si="507"/>
        <v>*</v>
      </c>
      <c r="P3611" s="1">
        <v>50</v>
      </c>
      <c r="Q3611" s="1">
        <f t="shared" si="512"/>
        <v>0.06</v>
      </c>
      <c r="T3611" s="4">
        <v>336.06</v>
      </c>
      <c r="U3611" s="9">
        <f t="shared" si="508"/>
        <v>0</v>
      </c>
      <c r="V3611" s="4">
        <f t="shared" si="509"/>
        <v>6.7211999999999996</v>
      </c>
      <c r="W3611" s="1" t="s">
        <v>21</v>
      </c>
      <c r="X3611" s="1">
        <v>8.8800000000000008</v>
      </c>
      <c r="Y3611" s="4">
        <f t="shared" si="510"/>
        <v>344.94</v>
      </c>
      <c r="Z3611" s="1" t="s">
        <v>53</v>
      </c>
      <c r="AA3611" s="1" t="s">
        <v>16</v>
      </c>
      <c r="AB3611" s="1" t="s">
        <v>29</v>
      </c>
      <c r="AC3611" s="1" t="s">
        <v>40</v>
      </c>
      <c r="AD3611" s="1" t="s">
        <v>19</v>
      </c>
      <c r="AE3611" s="2">
        <v>40438</v>
      </c>
    </row>
    <row r="3612" spans="1:31" x14ac:dyDescent="0.25">
      <c r="A3612">
        <f t="shared" si="511"/>
        <v>3611</v>
      </c>
      <c r="B3612" s="1">
        <v>20517</v>
      </c>
      <c r="C3612" s="2">
        <v>40436</v>
      </c>
      <c r="D3612" s="1" t="s">
        <v>13</v>
      </c>
      <c r="E3612" s="1" t="str">
        <f t="shared" si="504"/>
        <v>*</v>
      </c>
      <c r="F3612" s="1" t="str">
        <f t="shared" si="505"/>
        <v>*</v>
      </c>
      <c r="G3612" s="1" t="str">
        <f t="shared" si="506"/>
        <v>*</v>
      </c>
      <c r="J3612" s="1" t="str">
        <f t="shared" si="507"/>
        <v>*</v>
      </c>
      <c r="P3612" s="1">
        <v>39</v>
      </c>
      <c r="Q3612" s="1">
        <f t="shared" si="512"/>
        <v>0.04</v>
      </c>
      <c r="T3612" s="4">
        <v>116.63</v>
      </c>
      <c r="U3612" s="9">
        <f t="shared" si="508"/>
        <v>0</v>
      </c>
      <c r="V3612" s="4">
        <f t="shared" si="509"/>
        <v>2.9905128205128202</v>
      </c>
      <c r="W3612" s="1" t="s">
        <v>21</v>
      </c>
      <c r="X3612" s="1">
        <v>0.96</v>
      </c>
      <c r="Y3612" s="4">
        <f t="shared" si="510"/>
        <v>117.58999999999999</v>
      </c>
      <c r="Z3612" s="1" t="s">
        <v>49</v>
      </c>
      <c r="AA3612" s="1" t="s">
        <v>23</v>
      </c>
      <c r="AB3612" s="1" t="s">
        <v>29</v>
      </c>
      <c r="AC3612" s="1" t="s">
        <v>30</v>
      </c>
      <c r="AD3612" s="1" t="s">
        <v>31</v>
      </c>
      <c r="AE3612" s="2">
        <v>40438</v>
      </c>
    </row>
    <row r="3613" spans="1:31" x14ac:dyDescent="0.25">
      <c r="A3613">
        <f t="shared" si="511"/>
        <v>3612</v>
      </c>
      <c r="B3613" s="1">
        <v>47527</v>
      </c>
      <c r="C3613" s="2">
        <v>40438</v>
      </c>
      <c r="D3613" s="1" t="s">
        <v>36</v>
      </c>
      <c r="E3613" s="1" t="str">
        <f t="shared" si="504"/>
        <v>*</v>
      </c>
      <c r="F3613" s="1" t="str">
        <f t="shared" si="505"/>
        <v>*</v>
      </c>
      <c r="G3613" s="1" t="str">
        <f t="shared" si="506"/>
        <v>*</v>
      </c>
      <c r="J3613" s="1" t="str">
        <f t="shared" si="507"/>
        <v>*</v>
      </c>
      <c r="P3613" s="1">
        <v>48</v>
      </c>
      <c r="Q3613" s="1">
        <f t="shared" si="512"/>
        <v>0.05</v>
      </c>
      <c r="T3613" s="4">
        <v>12072.9</v>
      </c>
      <c r="U3613" s="9">
        <f t="shared" si="508"/>
        <v>1</v>
      </c>
      <c r="V3613" s="4">
        <f t="shared" si="509"/>
        <v>251.51874999999998</v>
      </c>
      <c r="W3613" s="1" t="s">
        <v>33</v>
      </c>
      <c r="X3613" s="1">
        <v>43.32</v>
      </c>
      <c r="Y3613" s="4">
        <f t="shared" si="510"/>
        <v>12116.22</v>
      </c>
      <c r="Z3613" s="1" t="s">
        <v>53</v>
      </c>
      <c r="AA3613" s="1" t="s">
        <v>37</v>
      </c>
      <c r="AB3613" s="1" t="s">
        <v>17</v>
      </c>
      <c r="AC3613" s="1" t="s">
        <v>34</v>
      </c>
      <c r="AD3613" s="1" t="s">
        <v>35</v>
      </c>
      <c r="AE3613" s="2">
        <v>40439</v>
      </c>
    </row>
    <row r="3614" spans="1:31" x14ac:dyDescent="0.25">
      <c r="A3614">
        <f t="shared" si="511"/>
        <v>3613</v>
      </c>
      <c r="B3614" s="1">
        <v>50692</v>
      </c>
      <c r="C3614" s="2">
        <v>40438</v>
      </c>
      <c r="D3614" s="1" t="s">
        <v>20</v>
      </c>
      <c r="E3614" s="1" t="str">
        <f t="shared" si="504"/>
        <v>*</v>
      </c>
      <c r="F3614" s="1" t="str">
        <f t="shared" si="505"/>
        <v>**</v>
      </c>
      <c r="G3614" s="1" t="str">
        <f t="shared" si="506"/>
        <v>**</v>
      </c>
      <c r="J3614" s="1" t="str">
        <f t="shared" si="507"/>
        <v>**</v>
      </c>
      <c r="P3614" s="1">
        <v>47</v>
      </c>
      <c r="Q3614" s="1">
        <f t="shared" si="512"/>
        <v>0.05</v>
      </c>
      <c r="T3614" s="4">
        <v>5606.91</v>
      </c>
      <c r="U3614" s="9">
        <f t="shared" si="508"/>
        <v>1</v>
      </c>
      <c r="V3614" s="4">
        <f t="shared" si="509"/>
        <v>119.2959574468085</v>
      </c>
      <c r="W3614" s="1" t="s">
        <v>33</v>
      </c>
      <c r="X3614" s="1">
        <v>51.94</v>
      </c>
      <c r="Y3614" s="4">
        <f t="shared" si="510"/>
        <v>5658.8499999999995</v>
      </c>
      <c r="Z3614" s="1" t="s">
        <v>44</v>
      </c>
      <c r="AA3614" s="1" t="s">
        <v>28</v>
      </c>
      <c r="AB3614" s="1" t="s">
        <v>17</v>
      </c>
      <c r="AC3614" s="1" t="s">
        <v>52</v>
      </c>
      <c r="AD3614" s="1" t="s">
        <v>59</v>
      </c>
      <c r="AE3614" s="2">
        <v>40440</v>
      </c>
    </row>
    <row r="3615" spans="1:31" x14ac:dyDescent="0.25">
      <c r="A3615">
        <f t="shared" si="511"/>
        <v>3614</v>
      </c>
      <c r="B3615" s="1">
        <v>36099</v>
      </c>
      <c r="C3615" s="2">
        <v>40438</v>
      </c>
      <c r="D3615" s="1" t="s">
        <v>13</v>
      </c>
      <c r="E3615" s="1" t="str">
        <f t="shared" si="504"/>
        <v>*</v>
      </c>
      <c r="F3615" s="1" t="str">
        <f t="shared" si="505"/>
        <v>*</v>
      </c>
      <c r="G3615" s="1" t="str">
        <f t="shared" si="506"/>
        <v>*</v>
      </c>
      <c r="J3615" s="1" t="str">
        <f t="shared" si="507"/>
        <v>*</v>
      </c>
      <c r="P3615" s="1">
        <v>15</v>
      </c>
      <c r="Q3615" s="1">
        <f t="shared" si="512"/>
        <v>0.02</v>
      </c>
      <c r="T3615" s="4">
        <v>926.3</v>
      </c>
      <c r="U3615" s="9">
        <f t="shared" si="508"/>
        <v>0</v>
      </c>
      <c r="V3615" s="4">
        <f t="shared" si="509"/>
        <v>61.75333333333333</v>
      </c>
      <c r="W3615" s="1" t="s">
        <v>21</v>
      </c>
      <c r="X3615" s="1">
        <v>35</v>
      </c>
      <c r="Y3615" s="4">
        <f t="shared" si="510"/>
        <v>961.3</v>
      </c>
      <c r="Z3615" s="1" t="s">
        <v>15</v>
      </c>
      <c r="AA3615" s="1" t="s">
        <v>37</v>
      </c>
      <c r="AB3615" s="1" t="s">
        <v>29</v>
      </c>
      <c r="AC3615" s="1" t="s">
        <v>55</v>
      </c>
      <c r="AD3615" s="1" t="s">
        <v>48</v>
      </c>
      <c r="AE3615" s="2">
        <v>40443</v>
      </c>
    </row>
    <row r="3616" spans="1:31" x14ac:dyDescent="0.25">
      <c r="A3616">
        <f t="shared" si="511"/>
        <v>3615</v>
      </c>
      <c r="B3616" s="1">
        <v>15335</v>
      </c>
      <c r="C3616" s="2">
        <v>40438</v>
      </c>
      <c r="D3616" s="1" t="s">
        <v>36</v>
      </c>
      <c r="E3616" s="1" t="str">
        <f t="shared" si="504"/>
        <v>*</v>
      </c>
      <c r="F3616" s="1" t="str">
        <f t="shared" si="505"/>
        <v>*</v>
      </c>
      <c r="G3616" s="1" t="str">
        <f t="shared" si="506"/>
        <v>*</v>
      </c>
      <c r="J3616" s="1" t="str">
        <f t="shared" si="507"/>
        <v>*</v>
      </c>
      <c r="P3616" s="1">
        <v>26</v>
      </c>
      <c r="Q3616" s="1">
        <f t="shared" si="512"/>
        <v>3.5000000000000003E-2</v>
      </c>
      <c r="T3616" s="4">
        <v>765.96</v>
      </c>
      <c r="U3616" s="9">
        <f t="shared" si="508"/>
        <v>0</v>
      </c>
      <c r="V3616" s="4">
        <f t="shared" si="509"/>
        <v>29.46</v>
      </c>
      <c r="W3616" s="1" t="s">
        <v>21</v>
      </c>
      <c r="X3616" s="1">
        <v>1.99</v>
      </c>
      <c r="Y3616" s="4">
        <f t="shared" si="510"/>
        <v>767.95</v>
      </c>
      <c r="Z3616" s="1" t="s">
        <v>51</v>
      </c>
      <c r="AA3616" s="1" t="s">
        <v>16</v>
      </c>
      <c r="AB3616" s="1" t="s">
        <v>24</v>
      </c>
      <c r="AC3616" s="1" t="s">
        <v>38</v>
      </c>
      <c r="AD3616" s="1" t="s">
        <v>41</v>
      </c>
      <c r="AE3616" s="2">
        <v>40440</v>
      </c>
    </row>
    <row r="3617" spans="1:31" x14ac:dyDescent="0.25">
      <c r="A3617">
        <f t="shared" si="511"/>
        <v>3616</v>
      </c>
      <c r="B3617" s="1">
        <v>40512</v>
      </c>
      <c r="C3617" s="2">
        <v>40438</v>
      </c>
      <c r="D3617" s="1" t="s">
        <v>36</v>
      </c>
      <c r="E3617" s="1" t="str">
        <f t="shared" si="504"/>
        <v>*</v>
      </c>
      <c r="F3617" s="1" t="str">
        <f t="shared" si="505"/>
        <v>*</v>
      </c>
      <c r="G3617" s="1" t="str">
        <f t="shared" si="506"/>
        <v>*</v>
      </c>
      <c r="J3617" s="1" t="str">
        <f t="shared" si="507"/>
        <v>*</v>
      </c>
      <c r="P3617" s="1">
        <v>41</v>
      </c>
      <c r="Q3617" s="1">
        <f t="shared" si="512"/>
        <v>0.05</v>
      </c>
      <c r="T3617" s="4">
        <v>405.83</v>
      </c>
      <c r="U3617" s="9">
        <f t="shared" si="508"/>
        <v>0</v>
      </c>
      <c r="V3617" s="4">
        <f t="shared" si="509"/>
        <v>9.8982926829268294</v>
      </c>
      <c r="W3617" s="1" t="s">
        <v>21</v>
      </c>
      <c r="X3617" s="1">
        <v>1.39</v>
      </c>
      <c r="Y3617" s="4">
        <f t="shared" si="510"/>
        <v>407.21999999999997</v>
      </c>
      <c r="Z3617" s="1" t="s">
        <v>49</v>
      </c>
      <c r="AA3617" s="1" t="s">
        <v>37</v>
      </c>
      <c r="AB3617" s="1" t="s">
        <v>29</v>
      </c>
      <c r="AC3617" s="1" t="s">
        <v>57</v>
      </c>
      <c r="AD3617" s="1" t="s">
        <v>19</v>
      </c>
      <c r="AE3617" s="2">
        <v>40439</v>
      </c>
    </row>
    <row r="3618" spans="1:31" x14ac:dyDescent="0.25">
      <c r="A3618">
        <f t="shared" si="511"/>
        <v>3617</v>
      </c>
      <c r="B3618" s="1">
        <v>59559</v>
      </c>
      <c r="C3618" s="2">
        <v>40438</v>
      </c>
      <c r="D3618" s="1" t="s">
        <v>32</v>
      </c>
      <c r="E3618" s="1" t="str">
        <f t="shared" si="504"/>
        <v>***</v>
      </c>
      <c r="F3618" s="1" t="str">
        <f t="shared" si="505"/>
        <v>***</v>
      </c>
      <c r="G3618" s="1" t="str">
        <f t="shared" si="506"/>
        <v>***</v>
      </c>
      <c r="J3618" s="1" t="str">
        <f t="shared" si="507"/>
        <v>***</v>
      </c>
      <c r="P3618" s="1">
        <v>30</v>
      </c>
      <c r="Q3618" s="1">
        <f t="shared" si="512"/>
        <v>0.04</v>
      </c>
      <c r="T3618" s="4">
        <v>397.17</v>
      </c>
      <c r="U3618" s="9">
        <f t="shared" si="508"/>
        <v>0</v>
      </c>
      <c r="V3618" s="4">
        <f t="shared" si="509"/>
        <v>13.239000000000001</v>
      </c>
      <c r="W3618" s="1" t="s">
        <v>14</v>
      </c>
      <c r="X3618" s="1">
        <v>5</v>
      </c>
      <c r="Y3618" s="4">
        <f t="shared" si="510"/>
        <v>402.17</v>
      </c>
      <c r="Z3618" s="1" t="s">
        <v>22</v>
      </c>
      <c r="AA3618" s="1" t="s">
        <v>37</v>
      </c>
      <c r="AB3618" s="1" t="s">
        <v>17</v>
      </c>
      <c r="AC3618" s="1" t="s">
        <v>18</v>
      </c>
      <c r="AD3618" s="1" t="s">
        <v>41</v>
      </c>
      <c r="AE3618" s="2">
        <v>40438</v>
      </c>
    </row>
    <row r="3619" spans="1:31" x14ac:dyDescent="0.25">
      <c r="A3619">
        <f t="shared" si="511"/>
        <v>3618</v>
      </c>
      <c r="B3619" s="1">
        <v>50692</v>
      </c>
      <c r="C3619" s="2">
        <v>40438</v>
      </c>
      <c r="D3619" s="1" t="s">
        <v>20</v>
      </c>
      <c r="E3619" s="1" t="str">
        <f t="shared" si="504"/>
        <v>*</v>
      </c>
      <c r="F3619" s="1" t="str">
        <f t="shared" si="505"/>
        <v>**</v>
      </c>
      <c r="G3619" s="1" t="str">
        <f t="shared" si="506"/>
        <v>**</v>
      </c>
      <c r="J3619" s="1" t="str">
        <f t="shared" si="507"/>
        <v>**</v>
      </c>
      <c r="P3619" s="1">
        <v>28</v>
      </c>
      <c r="Q3619" s="1">
        <f t="shared" si="512"/>
        <v>3.5000000000000003E-2</v>
      </c>
      <c r="T3619" s="4">
        <v>327.95</v>
      </c>
      <c r="U3619" s="9">
        <f t="shared" si="508"/>
        <v>0</v>
      </c>
      <c r="V3619" s="4">
        <f t="shared" si="509"/>
        <v>11.7125</v>
      </c>
      <c r="W3619" s="1" t="s">
        <v>21</v>
      </c>
      <c r="X3619" s="1">
        <v>5.14</v>
      </c>
      <c r="Y3619" s="4">
        <f t="shared" si="510"/>
        <v>333.09</v>
      </c>
      <c r="Z3619" s="1" t="s">
        <v>44</v>
      </c>
      <c r="AA3619" s="1" t="s">
        <v>28</v>
      </c>
      <c r="AB3619" s="1" t="s">
        <v>29</v>
      </c>
      <c r="AC3619" s="1" t="s">
        <v>43</v>
      </c>
      <c r="AD3619" s="1" t="s">
        <v>19</v>
      </c>
      <c r="AE3619" s="2">
        <v>40440</v>
      </c>
    </row>
    <row r="3620" spans="1:31" x14ac:dyDescent="0.25">
      <c r="A3620">
        <f t="shared" si="511"/>
        <v>3619</v>
      </c>
      <c r="B3620" s="1">
        <v>25254</v>
      </c>
      <c r="C3620" s="2">
        <v>40438</v>
      </c>
      <c r="D3620" s="1" t="s">
        <v>32</v>
      </c>
      <c r="E3620" s="1" t="str">
        <f t="shared" si="504"/>
        <v>***</v>
      </c>
      <c r="F3620" s="1" t="str">
        <f t="shared" si="505"/>
        <v>***</v>
      </c>
      <c r="G3620" s="1" t="str">
        <f t="shared" si="506"/>
        <v>***</v>
      </c>
      <c r="J3620" s="1" t="str">
        <f t="shared" si="507"/>
        <v>***</v>
      </c>
      <c r="P3620" s="1">
        <v>35</v>
      </c>
      <c r="Q3620" s="1">
        <f t="shared" si="512"/>
        <v>0.04</v>
      </c>
      <c r="T3620" s="4">
        <v>299.68</v>
      </c>
      <c r="U3620" s="9">
        <f t="shared" si="508"/>
        <v>0</v>
      </c>
      <c r="V3620" s="4">
        <f t="shared" si="509"/>
        <v>8.5622857142857143</v>
      </c>
      <c r="W3620" s="1" t="s">
        <v>21</v>
      </c>
      <c r="X3620" s="1">
        <v>5.6</v>
      </c>
      <c r="Y3620" s="4">
        <f t="shared" si="510"/>
        <v>305.28000000000003</v>
      </c>
      <c r="Z3620" s="1" t="s">
        <v>22</v>
      </c>
      <c r="AA3620" s="1" t="s">
        <v>23</v>
      </c>
      <c r="AB3620" s="1" t="s">
        <v>29</v>
      </c>
      <c r="AC3620" s="1" t="s">
        <v>43</v>
      </c>
      <c r="AD3620" s="1" t="s">
        <v>19</v>
      </c>
      <c r="AE3620" s="2">
        <v>40440</v>
      </c>
    </row>
    <row r="3621" spans="1:31" x14ac:dyDescent="0.25">
      <c r="A3621">
        <f t="shared" si="511"/>
        <v>3620</v>
      </c>
      <c r="B3621" s="1">
        <v>23842</v>
      </c>
      <c r="C3621" s="2">
        <v>40438</v>
      </c>
      <c r="D3621" s="1" t="s">
        <v>13</v>
      </c>
      <c r="E3621" s="1" t="str">
        <f t="shared" si="504"/>
        <v>*</v>
      </c>
      <c r="F3621" s="1" t="str">
        <f t="shared" si="505"/>
        <v>*</v>
      </c>
      <c r="G3621" s="1" t="str">
        <f t="shared" si="506"/>
        <v>*</v>
      </c>
      <c r="J3621" s="1" t="str">
        <f t="shared" si="507"/>
        <v>*</v>
      </c>
      <c r="P3621" s="1">
        <v>20</v>
      </c>
      <c r="Q3621" s="1">
        <f t="shared" si="512"/>
        <v>3.5000000000000003E-2</v>
      </c>
      <c r="T3621" s="4">
        <v>127.16</v>
      </c>
      <c r="U3621" s="9">
        <f t="shared" si="508"/>
        <v>0</v>
      </c>
      <c r="V3621" s="4">
        <f t="shared" si="509"/>
        <v>6.3579999999999997</v>
      </c>
      <c r="W3621" s="1" t="s">
        <v>21</v>
      </c>
      <c r="X3621" s="1">
        <v>6.92</v>
      </c>
      <c r="Y3621" s="4">
        <f t="shared" si="510"/>
        <v>134.07999999999998</v>
      </c>
      <c r="Z3621" s="1" t="s">
        <v>46</v>
      </c>
      <c r="AA3621" s="1" t="s">
        <v>16</v>
      </c>
      <c r="AB3621" s="1" t="s">
        <v>29</v>
      </c>
      <c r="AC3621" s="1" t="s">
        <v>40</v>
      </c>
      <c r="AD3621" s="1" t="s">
        <v>19</v>
      </c>
      <c r="AE3621" s="2">
        <v>40445</v>
      </c>
    </row>
    <row r="3622" spans="1:31" x14ac:dyDescent="0.25">
      <c r="A3622">
        <f t="shared" si="511"/>
        <v>3621</v>
      </c>
      <c r="B3622" s="1">
        <v>22212</v>
      </c>
      <c r="C3622" s="2">
        <v>40438</v>
      </c>
      <c r="D3622" s="1" t="s">
        <v>36</v>
      </c>
      <c r="E3622" s="1" t="str">
        <f t="shared" si="504"/>
        <v>*</v>
      </c>
      <c r="F3622" s="1" t="str">
        <f t="shared" si="505"/>
        <v>*</v>
      </c>
      <c r="G3622" s="1" t="str">
        <f t="shared" si="506"/>
        <v>*</v>
      </c>
      <c r="J3622" s="1" t="str">
        <f t="shared" si="507"/>
        <v>*</v>
      </c>
      <c r="P3622" s="1">
        <v>19</v>
      </c>
      <c r="Q3622" s="1">
        <f t="shared" si="512"/>
        <v>0.02</v>
      </c>
      <c r="T3622" s="4">
        <v>116.22</v>
      </c>
      <c r="U3622" s="9">
        <f t="shared" si="508"/>
        <v>0</v>
      </c>
      <c r="V3622" s="4">
        <f t="shared" si="509"/>
        <v>6.1168421052631574</v>
      </c>
      <c r="W3622" s="1" t="s">
        <v>21</v>
      </c>
      <c r="X3622" s="1">
        <v>1.49</v>
      </c>
      <c r="Y3622" s="4">
        <f t="shared" si="510"/>
        <v>117.71</v>
      </c>
      <c r="Z3622" s="1" t="s">
        <v>46</v>
      </c>
      <c r="AA3622" s="1" t="s">
        <v>37</v>
      </c>
      <c r="AB3622" s="1" t="s">
        <v>29</v>
      </c>
      <c r="AC3622" s="1" t="s">
        <v>43</v>
      </c>
      <c r="AD3622" s="1" t="s">
        <v>19</v>
      </c>
      <c r="AE3622" s="2">
        <v>40439</v>
      </c>
    </row>
    <row r="3623" spans="1:31" x14ac:dyDescent="0.25">
      <c r="A3623">
        <f t="shared" si="511"/>
        <v>3622</v>
      </c>
      <c r="B3623" s="1">
        <v>36099</v>
      </c>
      <c r="C3623" s="2">
        <v>40438</v>
      </c>
      <c r="D3623" s="1" t="s">
        <v>13</v>
      </c>
      <c r="E3623" s="1" t="str">
        <f t="shared" si="504"/>
        <v>*</v>
      </c>
      <c r="F3623" s="1" t="str">
        <f t="shared" si="505"/>
        <v>*</v>
      </c>
      <c r="G3623" s="1" t="str">
        <f t="shared" si="506"/>
        <v>*</v>
      </c>
      <c r="J3623" s="1" t="str">
        <f t="shared" si="507"/>
        <v>*</v>
      </c>
      <c r="P3623" s="1">
        <v>32</v>
      </c>
      <c r="Q3623" s="1">
        <f t="shared" si="512"/>
        <v>0.04</v>
      </c>
      <c r="T3623" s="4">
        <v>85.49</v>
      </c>
      <c r="U3623" s="9">
        <f t="shared" si="508"/>
        <v>0</v>
      </c>
      <c r="V3623" s="4">
        <f t="shared" si="509"/>
        <v>2.6715624999999998</v>
      </c>
      <c r="W3623" s="1" t="s">
        <v>21</v>
      </c>
      <c r="X3623" s="1">
        <v>0.7</v>
      </c>
      <c r="Y3623" s="4">
        <f t="shared" si="510"/>
        <v>86.19</v>
      </c>
      <c r="Z3623" s="1" t="s">
        <v>15</v>
      </c>
      <c r="AA3623" s="1" t="s">
        <v>37</v>
      </c>
      <c r="AB3623" s="1" t="s">
        <v>29</v>
      </c>
      <c r="AC3623" s="1" t="s">
        <v>30</v>
      </c>
      <c r="AD3623" s="1" t="s">
        <v>31</v>
      </c>
      <c r="AE3623" s="2">
        <v>40443</v>
      </c>
    </row>
    <row r="3624" spans="1:31" x14ac:dyDescent="0.25">
      <c r="A3624">
        <f t="shared" si="511"/>
        <v>3623</v>
      </c>
      <c r="B3624" s="1">
        <v>36005</v>
      </c>
      <c r="C3624" s="2">
        <v>40438</v>
      </c>
      <c r="D3624" s="1" t="s">
        <v>13</v>
      </c>
      <c r="E3624" s="1" t="str">
        <f t="shared" si="504"/>
        <v>*</v>
      </c>
      <c r="F3624" s="1" t="str">
        <f t="shared" si="505"/>
        <v>*</v>
      </c>
      <c r="G3624" s="1" t="str">
        <f t="shared" si="506"/>
        <v>*</v>
      </c>
      <c r="J3624" s="1" t="str">
        <f t="shared" si="507"/>
        <v>*</v>
      </c>
      <c r="P3624" s="1">
        <v>1</v>
      </c>
      <c r="Q3624" s="1">
        <f t="shared" si="512"/>
        <v>0.01</v>
      </c>
      <c r="T3624" s="4">
        <v>29.65</v>
      </c>
      <c r="U3624" s="9">
        <f t="shared" si="508"/>
        <v>0</v>
      </c>
      <c r="V3624" s="4">
        <f t="shared" si="509"/>
        <v>29.65</v>
      </c>
      <c r="W3624" s="1" t="s">
        <v>14</v>
      </c>
      <c r="X3624" s="1">
        <v>7.69</v>
      </c>
      <c r="Y3624" s="4">
        <f t="shared" si="510"/>
        <v>37.339999999999996</v>
      </c>
      <c r="Z3624" s="1" t="s">
        <v>64</v>
      </c>
      <c r="AA3624" s="1" t="s">
        <v>23</v>
      </c>
      <c r="AB3624" s="1" t="s">
        <v>29</v>
      </c>
      <c r="AC3624" s="1" t="s">
        <v>55</v>
      </c>
      <c r="AD3624" s="1" t="s">
        <v>19</v>
      </c>
      <c r="AE3624" s="2">
        <v>40442</v>
      </c>
    </row>
    <row r="3625" spans="1:31" x14ac:dyDescent="0.25">
      <c r="A3625">
        <f t="shared" si="511"/>
        <v>3624</v>
      </c>
      <c r="B3625" s="1">
        <v>49155</v>
      </c>
      <c r="C3625" s="2">
        <v>40439</v>
      </c>
      <c r="D3625" s="1" t="s">
        <v>13</v>
      </c>
      <c r="E3625" s="1" t="str">
        <f t="shared" si="504"/>
        <v>*</v>
      </c>
      <c r="F3625" s="1" t="str">
        <f t="shared" si="505"/>
        <v>*</v>
      </c>
      <c r="G3625" s="1" t="str">
        <f t="shared" si="506"/>
        <v>*</v>
      </c>
      <c r="J3625" s="1" t="str">
        <f t="shared" si="507"/>
        <v>*</v>
      </c>
      <c r="P3625" s="1">
        <v>22</v>
      </c>
      <c r="Q3625" s="1">
        <f t="shared" si="512"/>
        <v>3.5000000000000003E-2</v>
      </c>
      <c r="T3625" s="4">
        <v>3760.3065000000001</v>
      </c>
      <c r="U3625" s="9">
        <f t="shared" si="508"/>
        <v>1</v>
      </c>
      <c r="V3625" s="4">
        <f t="shared" si="509"/>
        <v>170.92302272727272</v>
      </c>
      <c r="W3625" s="1" t="s">
        <v>21</v>
      </c>
      <c r="X3625" s="1">
        <v>8.99</v>
      </c>
      <c r="Y3625" s="4">
        <f t="shared" si="510"/>
        <v>3769.2964999999999</v>
      </c>
      <c r="Z3625" s="1" t="s">
        <v>49</v>
      </c>
      <c r="AA3625" s="1" t="s">
        <v>23</v>
      </c>
      <c r="AB3625" s="1" t="s">
        <v>24</v>
      </c>
      <c r="AC3625" s="1" t="s">
        <v>25</v>
      </c>
      <c r="AD3625" s="1" t="s">
        <v>19</v>
      </c>
      <c r="AE3625" s="2">
        <v>40444</v>
      </c>
    </row>
    <row r="3626" spans="1:31" x14ac:dyDescent="0.25">
      <c r="A3626">
        <f t="shared" si="511"/>
        <v>3625</v>
      </c>
      <c r="B3626" s="1">
        <v>20966</v>
      </c>
      <c r="C3626" s="2">
        <v>40439</v>
      </c>
      <c r="D3626" s="1" t="s">
        <v>13</v>
      </c>
      <c r="E3626" s="1" t="str">
        <f t="shared" si="504"/>
        <v>*</v>
      </c>
      <c r="F3626" s="1" t="str">
        <f t="shared" si="505"/>
        <v>*</v>
      </c>
      <c r="G3626" s="1" t="str">
        <f t="shared" si="506"/>
        <v>*</v>
      </c>
      <c r="J3626" s="1" t="str">
        <f t="shared" si="507"/>
        <v>*</v>
      </c>
      <c r="P3626" s="1">
        <v>22</v>
      </c>
      <c r="Q3626" s="1">
        <f t="shared" si="512"/>
        <v>3.5000000000000003E-2</v>
      </c>
      <c r="T3626" s="4">
        <v>1194.06</v>
      </c>
      <c r="U3626" s="9">
        <f t="shared" si="508"/>
        <v>1</v>
      </c>
      <c r="V3626" s="4">
        <f t="shared" si="509"/>
        <v>54.275454545454544</v>
      </c>
      <c r="W3626" s="1" t="s">
        <v>21</v>
      </c>
      <c r="X3626" s="1">
        <v>14.83</v>
      </c>
      <c r="Y3626" s="4">
        <f t="shared" si="510"/>
        <v>1208.8899999999999</v>
      </c>
      <c r="Z3626" s="1" t="s">
        <v>51</v>
      </c>
      <c r="AA3626" s="1" t="s">
        <v>16</v>
      </c>
      <c r="AB3626" s="1" t="s">
        <v>17</v>
      </c>
      <c r="AC3626" s="1" t="s">
        <v>18</v>
      </c>
      <c r="AD3626" s="1" t="s">
        <v>19</v>
      </c>
      <c r="AE3626" s="2">
        <v>40446</v>
      </c>
    </row>
    <row r="3627" spans="1:31" x14ac:dyDescent="0.25">
      <c r="A3627">
        <f t="shared" si="511"/>
        <v>3626</v>
      </c>
      <c r="B3627" s="1">
        <v>20966</v>
      </c>
      <c r="C3627" s="2">
        <v>40439</v>
      </c>
      <c r="D3627" s="1" t="s">
        <v>13</v>
      </c>
      <c r="E3627" s="1" t="str">
        <f t="shared" si="504"/>
        <v>*</v>
      </c>
      <c r="F3627" s="1" t="str">
        <f t="shared" si="505"/>
        <v>*</v>
      </c>
      <c r="G3627" s="1" t="str">
        <f t="shared" si="506"/>
        <v>*</v>
      </c>
      <c r="J3627" s="1" t="str">
        <f t="shared" si="507"/>
        <v>*</v>
      </c>
      <c r="P3627" s="1">
        <v>35</v>
      </c>
      <c r="Q3627" s="1">
        <f t="shared" si="512"/>
        <v>0.04</v>
      </c>
      <c r="T3627" s="4">
        <v>801.44</v>
      </c>
      <c r="U3627" s="9">
        <f t="shared" si="508"/>
        <v>0</v>
      </c>
      <c r="V3627" s="4">
        <f t="shared" si="509"/>
        <v>22.898285714285716</v>
      </c>
      <c r="W3627" s="1" t="s">
        <v>21</v>
      </c>
      <c r="X3627" s="1">
        <v>1.99</v>
      </c>
      <c r="Y3627" s="4">
        <f t="shared" si="510"/>
        <v>803.43000000000006</v>
      </c>
      <c r="Z3627" s="1" t="s">
        <v>51</v>
      </c>
      <c r="AA3627" s="1" t="s">
        <v>16</v>
      </c>
      <c r="AB3627" s="1" t="s">
        <v>24</v>
      </c>
      <c r="AC3627" s="1" t="s">
        <v>38</v>
      </c>
      <c r="AD3627" s="1" t="s">
        <v>41</v>
      </c>
      <c r="AE3627" s="2">
        <v>40443</v>
      </c>
    </row>
    <row r="3628" spans="1:31" x14ac:dyDescent="0.25">
      <c r="A3628">
        <f t="shared" si="511"/>
        <v>3627</v>
      </c>
      <c r="B3628" s="1">
        <v>20966</v>
      </c>
      <c r="C3628" s="2">
        <v>40439</v>
      </c>
      <c r="D3628" s="1" t="s">
        <v>13</v>
      </c>
      <c r="E3628" s="1" t="str">
        <f t="shared" si="504"/>
        <v>*</v>
      </c>
      <c r="F3628" s="1" t="str">
        <f t="shared" si="505"/>
        <v>*</v>
      </c>
      <c r="G3628" s="1" t="str">
        <f t="shared" si="506"/>
        <v>*</v>
      </c>
      <c r="J3628" s="1" t="str">
        <f t="shared" si="507"/>
        <v>*</v>
      </c>
      <c r="P3628" s="1">
        <v>10</v>
      </c>
      <c r="Q3628" s="1">
        <f t="shared" si="512"/>
        <v>0.02</v>
      </c>
      <c r="T3628" s="4">
        <v>39.42</v>
      </c>
      <c r="U3628" s="9">
        <f t="shared" si="508"/>
        <v>0</v>
      </c>
      <c r="V3628" s="4">
        <f t="shared" si="509"/>
        <v>3.9420000000000002</v>
      </c>
      <c r="W3628" s="1" t="s">
        <v>21</v>
      </c>
      <c r="X3628" s="1">
        <v>0.7</v>
      </c>
      <c r="Y3628" s="4">
        <f t="shared" si="510"/>
        <v>40.120000000000005</v>
      </c>
      <c r="Z3628" s="1" t="s">
        <v>51</v>
      </c>
      <c r="AA3628" s="1" t="s">
        <v>16</v>
      </c>
      <c r="AB3628" s="1" t="s">
        <v>29</v>
      </c>
      <c r="AC3628" s="1" t="s">
        <v>30</v>
      </c>
      <c r="AD3628" s="1" t="s">
        <v>31</v>
      </c>
      <c r="AE3628" s="2">
        <v>40443</v>
      </c>
    </row>
    <row r="3629" spans="1:31" x14ac:dyDescent="0.25">
      <c r="A3629">
        <f t="shared" si="511"/>
        <v>3628</v>
      </c>
      <c r="B3629" s="1">
        <v>53314</v>
      </c>
      <c r="C3629" s="2">
        <v>40440</v>
      </c>
      <c r="D3629" s="1" t="s">
        <v>20</v>
      </c>
      <c r="E3629" s="1" t="str">
        <f t="shared" si="504"/>
        <v>*</v>
      </c>
      <c r="F3629" s="1" t="str">
        <f t="shared" si="505"/>
        <v>**</v>
      </c>
      <c r="G3629" s="1" t="str">
        <f t="shared" si="506"/>
        <v>**</v>
      </c>
      <c r="J3629" s="1" t="str">
        <f t="shared" si="507"/>
        <v>**</v>
      </c>
      <c r="P3629" s="1">
        <v>33</v>
      </c>
      <c r="Q3629" s="1">
        <f t="shared" si="512"/>
        <v>0.04</v>
      </c>
      <c r="T3629" s="4">
        <v>2667.92</v>
      </c>
      <c r="U3629" s="9">
        <f t="shared" si="508"/>
        <v>1</v>
      </c>
      <c r="V3629" s="4">
        <f t="shared" si="509"/>
        <v>80.846060606060604</v>
      </c>
      <c r="W3629" s="1" t="s">
        <v>21</v>
      </c>
      <c r="X3629" s="1">
        <v>19.989999999999998</v>
      </c>
      <c r="Y3629" s="4">
        <f t="shared" si="510"/>
        <v>2687.91</v>
      </c>
      <c r="Z3629" s="1" t="s">
        <v>22</v>
      </c>
      <c r="AA3629" s="1" t="s">
        <v>37</v>
      </c>
      <c r="AB3629" s="1" t="s">
        <v>17</v>
      </c>
      <c r="AC3629" s="1" t="s">
        <v>18</v>
      </c>
      <c r="AD3629" s="1" t="s">
        <v>19</v>
      </c>
      <c r="AE3629" s="2">
        <v>40440</v>
      </c>
    </row>
    <row r="3630" spans="1:31" x14ac:dyDescent="0.25">
      <c r="A3630">
        <f t="shared" si="511"/>
        <v>3629</v>
      </c>
      <c r="B3630" s="1">
        <v>53314</v>
      </c>
      <c r="C3630" s="2">
        <v>40440</v>
      </c>
      <c r="D3630" s="1" t="s">
        <v>20</v>
      </c>
      <c r="E3630" s="1" t="str">
        <f t="shared" si="504"/>
        <v>*</v>
      </c>
      <c r="F3630" s="1" t="str">
        <f t="shared" si="505"/>
        <v>**</v>
      </c>
      <c r="G3630" s="1" t="str">
        <f t="shared" si="506"/>
        <v>**</v>
      </c>
      <c r="J3630" s="1" t="str">
        <f t="shared" si="507"/>
        <v>**</v>
      </c>
      <c r="P3630" s="1">
        <v>15</v>
      </c>
      <c r="Q3630" s="1">
        <f t="shared" si="512"/>
        <v>0.02</v>
      </c>
      <c r="T3630" s="4">
        <v>2236.15</v>
      </c>
      <c r="U3630" s="9">
        <f t="shared" si="508"/>
        <v>1</v>
      </c>
      <c r="V3630" s="4">
        <f t="shared" si="509"/>
        <v>149.07666666666668</v>
      </c>
      <c r="W3630" s="1" t="s">
        <v>33</v>
      </c>
      <c r="X3630" s="1">
        <v>51.92</v>
      </c>
      <c r="Y3630" s="4">
        <f t="shared" si="510"/>
        <v>2288.0700000000002</v>
      </c>
      <c r="Z3630" s="1" t="s">
        <v>22</v>
      </c>
      <c r="AA3630" s="1" t="s">
        <v>37</v>
      </c>
      <c r="AB3630" s="1" t="s">
        <v>17</v>
      </c>
      <c r="AC3630" s="1" t="s">
        <v>52</v>
      </c>
      <c r="AD3630" s="1" t="s">
        <v>59</v>
      </c>
      <c r="AE3630" s="2">
        <v>40442</v>
      </c>
    </row>
    <row r="3631" spans="1:31" x14ac:dyDescent="0.25">
      <c r="A3631">
        <f t="shared" si="511"/>
        <v>3630</v>
      </c>
      <c r="B3631" s="1">
        <v>358</v>
      </c>
      <c r="C3631" s="2">
        <v>40440</v>
      </c>
      <c r="D3631" s="1" t="s">
        <v>20</v>
      </c>
      <c r="E3631" s="1" t="str">
        <f t="shared" si="504"/>
        <v>*</v>
      </c>
      <c r="F3631" s="1" t="str">
        <f t="shared" si="505"/>
        <v>**</v>
      </c>
      <c r="G3631" s="1" t="str">
        <f t="shared" si="506"/>
        <v>**</v>
      </c>
      <c r="J3631" s="1" t="str">
        <f t="shared" si="507"/>
        <v>**</v>
      </c>
      <c r="P3631" s="1">
        <v>33</v>
      </c>
      <c r="Q3631" s="1">
        <f t="shared" si="512"/>
        <v>0.04</v>
      </c>
      <c r="T3631" s="4">
        <v>1640.9</v>
      </c>
      <c r="U3631" s="9">
        <f t="shared" si="508"/>
        <v>1</v>
      </c>
      <c r="V3631" s="4">
        <f t="shared" si="509"/>
        <v>49.724242424242426</v>
      </c>
      <c r="W3631" s="1" t="s">
        <v>33</v>
      </c>
      <c r="X3631" s="1">
        <v>54.11</v>
      </c>
      <c r="Y3631" s="4">
        <f t="shared" si="510"/>
        <v>1695.01</v>
      </c>
      <c r="Z3631" s="1" t="s">
        <v>46</v>
      </c>
      <c r="AA3631" s="1" t="s">
        <v>28</v>
      </c>
      <c r="AB3631" s="1" t="s">
        <v>17</v>
      </c>
      <c r="AC3631" s="1" t="s">
        <v>62</v>
      </c>
      <c r="AD3631" s="1" t="s">
        <v>59</v>
      </c>
      <c r="AE3631" s="2">
        <v>40442</v>
      </c>
    </row>
    <row r="3632" spans="1:31" x14ac:dyDescent="0.25">
      <c r="A3632">
        <f t="shared" si="511"/>
        <v>3631</v>
      </c>
      <c r="B3632" s="1">
        <v>21249</v>
      </c>
      <c r="C3632" s="2">
        <v>40440</v>
      </c>
      <c r="D3632" s="1" t="s">
        <v>13</v>
      </c>
      <c r="E3632" s="1" t="str">
        <f t="shared" si="504"/>
        <v>*</v>
      </c>
      <c r="F3632" s="1" t="str">
        <f t="shared" si="505"/>
        <v>*</v>
      </c>
      <c r="G3632" s="1" t="str">
        <f t="shared" si="506"/>
        <v>*</v>
      </c>
      <c r="J3632" s="1" t="str">
        <f t="shared" si="507"/>
        <v>*</v>
      </c>
      <c r="P3632" s="1">
        <v>7</v>
      </c>
      <c r="Q3632" s="1">
        <f t="shared" si="512"/>
        <v>0.01</v>
      </c>
      <c r="T3632" s="4">
        <v>1260.2014999999999</v>
      </c>
      <c r="U3632" s="9">
        <f t="shared" si="508"/>
        <v>1</v>
      </c>
      <c r="V3632" s="4">
        <f t="shared" si="509"/>
        <v>180.0287857142857</v>
      </c>
      <c r="W3632" s="1" t="s">
        <v>21</v>
      </c>
      <c r="X3632" s="1">
        <v>8.99</v>
      </c>
      <c r="Y3632" s="4">
        <f t="shared" si="510"/>
        <v>1269.1914999999999</v>
      </c>
      <c r="Z3632" s="1" t="s">
        <v>44</v>
      </c>
      <c r="AA3632" s="1" t="s">
        <v>23</v>
      </c>
      <c r="AB3632" s="1" t="s">
        <v>24</v>
      </c>
      <c r="AC3632" s="1" t="s">
        <v>25</v>
      </c>
      <c r="AD3632" s="1" t="s">
        <v>19</v>
      </c>
      <c r="AE3632" s="2">
        <v>40442</v>
      </c>
    </row>
    <row r="3633" spans="1:31" x14ac:dyDescent="0.25">
      <c r="A3633">
        <f t="shared" si="511"/>
        <v>3632</v>
      </c>
      <c r="B3633" s="1">
        <v>358</v>
      </c>
      <c r="C3633" s="2">
        <v>40440</v>
      </c>
      <c r="D3633" s="1" t="s">
        <v>20</v>
      </c>
      <c r="E3633" s="1" t="str">
        <f t="shared" si="504"/>
        <v>*</v>
      </c>
      <c r="F3633" s="1" t="str">
        <f t="shared" si="505"/>
        <v>**</v>
      </c>
      <c r="G3633" s="1" t="str">
        <f t="shared" si="506"/>
        <v>**</v>
      </c>
      <c r="J3633" s="1" t="str">
        <f t="shared" si="507"/>
        <v>**</v>
      </c>
      <c r="P3633" s="1">
        <v>33</v>
      </c>
      <c r="Q3633" s="1">
        <f t="shared" si="512"/>
        <v>0.04</v>
      </c>
      <c r="T3633" s="4">
        <v>1235.8699999999999</v>
      </c>
      <c r="U3633" s="9">
        <f t="shared" si="508"/>
        <v>1</v>
      </c>
      <c r="V3633" s="4">
        <f t="shared" si="509"/>
        <v>37.450606060606056</v>
      </c>
      <c r="W3633" s="1" t="s">
        <v>21</v>
      </c>
      <c r="X3633" s="1">
        <v>1.99</v>
      </c>
      <c r="Y3633" s="4">
        <f t="shared" si="510"/>
        <v>1237.8599999999999</v>
      </c>
      <c r="Z3633" s="1" t="s">
        <v>46</v>
      </c>
      <c r="AA3633" s="1" t="s">
        <v>28</v>
      </c>
      <c r="AB3633" s="1" t="s">
        <v>24</v>
      </c>
      <c r="AC3633" s="1" t="s">
        <v>38</v>
      </c>
      <c r="AD3633" s="1" t="s">
        <v>41</v>
      </c>
      <c r="AE3633" s="2">
        <v>40440</v>
      </c>
    </row>
    <row r="3634" spans="1:31" x14ac:dyDescent="0.25">
      <c r="A3634">
        <f t="shared" si="511"/>
        <v>3633</v>
      </c>
      <c r="B3634" s="1">
        <v>21249</v>
      </c>
      <c r="C3634" s="2">
        <v>40440</v>
      </c>
      <c r="D3634" s="1" t="s">
        <v>13</v>
      </c>
      <c r="E3634" s="1" t="str">
        <f t="shared" si="504"/>
        <v>*</v>
      </c>
      <c r="F3634" s="1" t="str">
        <f t="shared" si="505"/>
        <v>*</v>
      </c>
      <c r="G3634" s="1" t="str">
        <f t="shared" si="506"/>
        <v>*</v>
      </c>
      <c r="J3634" s="1" t="str">
        <f t="shared" si="507"/>
        <v>*</v>
      </c>
      <c r="P3634" s="1">
        <v>22</v>
      </c>
      <c r="Q3634" s="1">
        <f t="shared" si="512"/>
        <v>3.5000000000000003E-2</v>
      </c>
      <c r="T3634" s="4">
        <v>1082.8</v>
      </c>
      <c r="U3634" s="9">
        <f t="shared" si="508"/>
        <v>1</v>
      </c>
      <c r="V3634" s="4">
        <f t="shared" si="509"/>
        <v>49.218181818181819</v>
      </c>
      <c r="W3634" s="1" t="s">
        <v>21</v>
      </c>
      <c r="X3634" s="1">
        <v>3.99</v>
      </c>
      <c r="Y3634" s="4">
        <f t="shared" si="510"/>
        <v>1086.79</v>
      </c>
      <c r="Z3634" s="1" t="s">
        <v>44</v>
      </c>
      <c r="AA3634" s="1" t="s">
        <v>23</v>
      </c>
      <c r="AB3634" s="1" t="s">
        <v>29</v>
      </c>
      <c r="AC3634" s="1" t="s">
        <v>63</v>
      </c>
      <c r="AD3634" s="1" t="s">
        <v>19</v>
      </c>
      <c r="AE3634" s="2">
        <v>40442</v>
      </c>
    </row>
    <row r="3635" spans="1:31" x14ac:dyDescent="0.25">
      <c r="A3635">
        <f t="shared" si="511"/>
        <v>3634</v>
      </c>
      <c r="B3635" s="1">
        <v>18215</v>
      </c>
      <c r="C3635" s="2">
        <v>40440</v>
      </c>
      <c r="D3635" s="1" t="s">
        <v>36</v>
      </c>
      <c r="E3635" s="1" t="str">
        <f t="shared" si="504"/>
        <v>*</v>
      </c>
      <c r="F3635" s="1" t="str">
        <f t="shared" si="505"/>
        <v>*</v>
      </c>
      <c r="G3635" s="1" t="str">
        <f t="shared" si="506"/>
        <v>*</v>
      </c>
      <c r="J3635" s="1" t="str">
        <f t="shared" si="507"/>
        <v>*</v>
      </c>
      <c r="P3635" s="1">
        <v>29</v>
      </c>
      <c r="Q3635" s="1">
        <f t="shared" si="512"/>
        <v>3.5000000000000003E-2</v>
      </c>
      <c r="T3635" s="4">
        <v>965.82</v>
      </c>
      <c r="U3635" s="9">
        <f t="shared" si="508"/>
        <v>0</v>
      </c>
      <c r="V3635" s="4">
        <f t="shared" si="509"/>
        <v>33.304137931034482</v>
      </c>
      <c r="W3635" s="1" t="s">
        <v>21</v>
      </c>
      <c r="X3635" s="1">
        <v>5.5</v>
      </c>
      <c r="Y3635" s="4">
        <f t="shared" si="510"/>
        <v>971.32</v>
      </c>
      <c r="Z3635" s="1" t="s">
        <v>15</v>
      </c>
      <c r="AA3635" s="1" t="s">
        <v>37</v>
      </c>
      <c r="AB3635" s="1" t="s">
        <v>24</v>
      </c>
      <c r="AC3635" s="1" t="s">
        <v>38</v>
      </c>
      <c r="AD3635" s="1" t="s">
        <v>19</v>
      </c>
      <c r="AE3635" s="2">
        <v>40441</v>
      </c>
    </row>
    <row r="3636" spans="1:31" x14ac:dyDescent="0.25">
      <c r="A3636">
        <f t="shared" si="511"/>
        <v>3635</v>
      </c>
      <c r="B3636" s="1">
        <v>45863</v>
      </c>
      <c r="C3636" s="2">
        <v>40440</v>
      </c>
      <c r="D3636" s="1" t="s">
        <v>13</v>
      </c>
      <c r="E3636" s="1" t="str">
        <f t="shared" si="504"/>
        <v>*</v>
      </c>
      <c r="F3636" s="1" t="str">
        <f t="shared" si="505"/>
        <v>*</v>
      </c>
      <c r="G3636" s="1" t="str">
        <f t="shared" si="506"/>
        <v>*</v>
      </c>
      <c r="J3636" s="1" t="str">
        <f t="shared" si="507"/>
        <v>*</v>
      </c>
      <c r="P3636" s="1">
        <v>5</v>
      </c>
      <c r="Q3636" s="1">
        <f t="shared" si="512"/>
        <v>0.01</v>
      </c>
      <c r="T3636" s="4">
        <v>845.61400000000003</v>
      </c>
      <c r="U3636" s="9">
        <f t="shared" si="508"/>
        <v>0</v>
      </c>
      <c r="V3636" s="4">
        <f t="shared" si="509"/>
        <v>169.12280000000001</v>
      </c>
      <c r="W3636" s="1" t="s">
        <v>14</v>
      </c>
      <c r="X3636" s="1">
        <v>4.2</v>
      </c>
      <c r="Y3636" s="4">
        <f t="shared" si="510"/>
        <v>849.81400000000008</v>
      </c>
      <c r="Z3636" s="1" t="s">
        <v>54</v>
      </c>
      <c r="AA3636" s="1" t="s">
        <v>37</v>
      </c>
      <c r="AB3636" s="1" t="s">
        <v>24</v>
      </c>
      <c r="AC3636" s="1" t="s">
        <v>25</v>
      </c>
      <c r="AD3636" s="1" t="s">
        <v>19</v>
      </c>
      <c r="AE3636" s="2">
        <v>40444</v>
      </c>
    </row>
    <row r="3637" spans="1:31" x14ac:dyDescent="0.25">
      <c r="A3637">
        <f t="shared" si="511"/>
        <v>3636</v>
      </c>
      <c r="B3637" s="1">
        <v>8000</v>
      </c>
      <c r="C3637" s="2">
        <v>40440</v>
      </c>
      <c r="D3637" s="1" t="s">
        <v>13</v>
      </c>
      <c r="E3637" s="1" t="str">
        <f t="shared" si="504"/>
        <v>*</v>
      </c>
      <c r="F3637" s="1" t="str">
        <f t="shared" si="505"/>
        <v>*</v>
      </c>
      <c r="G3637" s="1" t="str">
        <f t="shared" si="506"/>
        <v>*</v>
      </c>
      <c r="J3637" s="1" t="str">
        <f t="shared" si="507"/>
        <v>*</v>
      </c>
      <c r="P3637" s="1">
        <v>10</v>
      </c>
      <c r="Q3637" s="1">
        <f t="shared" si="512"/>
        <v>0.02</v>
      </c>
      <c r="T3637" s="4">
        <v>149.25</v>
      </c>
      <c r="U3637" s="9">
        <f t="shared" si="508"/>
        <v>0</v>
      </c>
      <c r="V3637" s="4">
        <f t="shared" si="509"/>
        <v>14.925000000000001</v>
      </c>
      <c r="W3637" s="1" t="s">
        <v>21</v>
      </c>
      <c r="X3637" s="1">
        <v>8.4</v>
      </c>
      <c r="Y3637" s="4">
        <f t="shared" si="510"/>
        <v>157.65</v>
      </c>
      <c r="Z3637" s="1" t="s">
        <v>44</v>
      </c>
      <c r="AA3637" s="1" t="s">
        <v>23</v>
      </c>
      <c r="AB3637" s="1" t="s">
        <v>29</v>
      </c>
      <c r="AC3637" s="1" t="s">
        <v>43</v>
      </c>
      <c r="AD3637" s="1" t="s">
        <v>19</v>
      </c>
      <c r="AE3637" s="2">
        <v>40442</v>
      </c>
    </row>
    <row r="3638" spans="1:31" x14ac:dyDescent="0.25">
      <c r="A3638">
        <f t="shared" si="511"/>
        <v>3637</v>
      </c>
      <c r="B3638" s="1">
        <v>4612</v>
      </c>
      <c r="C3638" s="2">
        <v>40440</v>
      </c>
      <c r="D3638" s="1" t="s">
        <v>36</v>
      </c>
      <c r="E3638" s="1" t="str">
        <f t="shared" si="504"/>
        <v>*</v>
      </c>
      <c r="F3638" s="1" t="str">
        <f t="shared" si="505"/>
        <v>*</v>
      </c>
      <c r="G3638" s="1" t="str">
        <f t="shared" si="506"/>
        <v>*</v>
      </c>
      <c r="J3638" s="1" t="str">
        <f t="shared" si="507"/>
        <v>*</v>
      </c>
      <c r="P3638" s="1">
        <v>9</v>
      </c>
      <c r="Q3638" s="1">
        <f t="shared" si="512"/>
        <v>0.01</v>
      </c>
      <c r="T3638" s="4">
        <v>89.55</v>
      </c>
      <c r="U3638" s="9">
        <f t="shared" si="508"/>
        <v>0</v>
      </c>
      <c r="V3638" s="4">
        <f t="shared" si="509"/>
        <v>9.9499999999999993</v>
      </c>
      <c r="W3638" s="1" t="s">
        <v>21</v>
      </c>
      <c r="X3638" s="1">
        <v>49</v>
      </c>
      <c r="Y3638" s="4">
        <f t="shared" si="510"/>
        <v>138.55000000000001</v>
      </c>
      <c r="Z3638" s="1" t="s">
        <v>60</v>
      </c>
      <c r="AA3638" s="1" t="s">
        <v>28</v>
      </c>
      <c r="AB3638" s="1" t="s">
        <v>29</v>
      </c>
      <c r="AC3638" s="1" t="s">
        <v>63</v>
      </c>
      <c r="AD3638" s="1" t="s">
        <v>48</v>
      </c>
      <c r="AE3638" s="2">
        <v>40442</v>
      </c>
    </row>
    <row r="3639" spans="1:31" x14ac:dyDescent="0.25">
      <c r="A3639">
        <f t="shared" si="511"/>
        <v>3638</v>
      </c>
      <c r="B3639" s="1">
        <v>55654</v>
      </c>
      <c r="C3639" s="2">
        <v>40440</v>
      </c>
      <c r="D3639" s="1" t="s">
        <v>20</v>
      </c>
      <c r="E3639" s="1" t="str">
        <f t="shared" si="504"/>
        <v>*</v>
      </c>
      <c r="F3639" s="1" t="str">
        <f t="shared" si="505"/>
        <v>**</v>
      </c>
      <c r="G3639" s="1" t="str">
        <f t="shared" si="506"/>
        <v>**</v>
      </c>
      <c r="J3639" s="1" t="str">
        <f t="shared" si="507"/>
        <v>**</v>
      </c>
      <c r="P3639" s="1">
        <v>2</v>
      </c>
      <c r="Q3639" s="1">
        <f t="shared" si="512"/>
        <v>0.01</v>
      </c>
      <c r="T3639" s="4">
        <v>17.3</v>
      </c>
      <c r="U3639" s="9">
        <f t="shared" si="508"/>
        <v>0</v>
      </c>
      <c r="V3639" s="4">
        <f t="shared" si="509"/>
        <v>8.65</v>
      </c>
      <c r="W3639" s="1" t="s">
        <v>21</v>
      </c>
      <c r="X3639" s="1">
        <v>2.83</v>
      </c>
      <c r="Y3639" s="4">
        <f t="shared" si="510"/>
        <v>20.130000000000003</v>
      </c>
      <c r="Z3639" s="1" t="s">
        <v>49</v>
      </c>
      <c r="AA3639" s="1" t="s">
        <v>37</v>
      </c>
      <c r="AB3639" s="1" t="s">
        <v>17</v>
      </c>
      <c r="AC3639" s="1" t="s">
        <v>18</v>
      </c>
      <c r="AD3639" s="1" t="s">
        <v>41</v>
      </c>
      <c r="AE3639" s="2">
        <v>40442</v>
      </c>
    </row>
    <row r="3640" spans="1:31" x14ac:dyDescent="0.25">
      <c r="A3640">
        <f t="shared" si="511"/>
        <v>3639</v>
      </c>
      <c r="B3640" s="1">
        <v>8000</v>
      </c>
      <c r="C3640" s="2">
        <v>40440</v>
      </c>
      <c r="D3640" s="1" t="s">
        <v>13</v>
      </c>
      <c r="E3640" s="1" t="str">
        <f t="shared" si="504"/>
        <v>*</v>
      </c>
      <c r="F3640" s="1" t="str">
        <f t="shared" si="505"/>
        <v>*</v>
      </c>
      <c r="G3640" s="1" t="str">
        <f t="shared" si="506"/>
        <v>*</v>
      </c>
      <c r="J3640" s="1" t="str">
        <f t="shared" si="507"/>
        <v>*</v>
      </c>
      <c r="P3640" s="1">
        <v>1</v>
      </c>
      <c r="Q3640" s="1">
        <f t="shared" si="512"/>
        <v>0.01</v>
      </c>
      <c r="T3640" s="4">
        <v>10.14</v>
      </c>
      <c r="U3640" s="9">
        <f t="shared" si="508"/>
        <v>0</v>
      </c>
      <c r="V3640" s="4">
        <f t="shared" si="509"/>
        <v>10.14</v>
      </c>
      <c r="W3640" s="1" t="s">
        <v>21</v>
      </c>
      <c r="X3640" s="1">
        <v>5.24</v>
      </c>
      <c r="Y3640" s="4">
        <f t="shared" si="510"/>
        <v>15.38</v>
      </c>
      <c r="Z3640" s="1" t="s">
        <v>44</v>
      </c>
      <c r="AA3640" s="1" t="s">
        <v>23</v>
      </c>
      <c r="AB3640" s="1" t="s">
        <v>29</v>
      </c>
      <c r="AC3640" s="1" t="s">
        <v>43</v>
      </c>
      <c r="AD3640" s="1" t="s">
        <v>19</v>
      </c>
      <c r="AE3640" s="2">
        <v>40442</v>
      </c>
    </row>
    <row r="3641" spans="1:31" x14ac:dyDescent="0.25">
      <c r="A3641">
        <f t="shared" si="511"/>
        <v>3640</v>
      </c>
      <c r="B3641" s="1">
        <v>27745</v>
      </c>
      <c r="C3641" s="2">
        <v>40441</v>
      </c>
      <c r="D3641" s="1" t="s">
        <v>13</v>
      </c>
      <c r="E3641" s="1" t="str">
        <f t="shared" si="504"/>
        <v>*</v>
      </c>
      <c r="F3641" s="1" t="str">
        <f t="shared" si="505"/>
        <v>*</v>
      </c>
      <c r="G3641" s="1" t="str">
        <f t="shared" si="506"/>
        <v>*</v>
      </c>
      <c r="J3641" s="1" t="str">
        <f t="shared" si="507"/>
        <v>*</v>
      </c>
      <c r="P3641" s="1">
        <v>41</v>
      </c>
      <c r="Q3641" s="1">
        <f t="shared" si="512"/>
        <v>0.05</v>
      </c>
      <c r="T3641" s="4">
        <v>6126.93</v>
      </c>
      <c r="U3641" s="9">
        <f t="shared" si="508"/>
        <v>1</v>
      </c>
      <c r="V3641" s="4">
        <f t="shared" si="509"/>
        <v>149.43731707317073</v>
      </c>
      <c r="W3641" s="1" t="s">
        <v>33</v>
      </c>
      <c r="X3641" s="1">
        <v>80.2</v>
      </c>
      <c r="Y3641" s="4">
        <f t="shared" si="510"/>
        <v>6207.13</v>
      </c>
      <c r="Z3641" s="1" t="s">
        <v>42</v>
      </c>
      <c r="AA3641" s="1" t="s">
        <v>37</v>
      </c>
      <c r="AB3641" s="1" t="s">
        <v>17</v>
      </c>
      <c r="AC3641" s="1" t="s">
        <v>52</v>
      </c>
      <c r="AD3641" s="1" t="s">
        <v>59</v>
      </c>
      <c r="AE3641" s="2">
        <v>40445</v>
      </c>
    </row>
    <row r="3642" spans="1:31" x14ac:dyDescent="0.25">
      <c r="A3642">
        <f t="shared" si="511"/>
        <v>3641</v>
      </c>
      <c r="B3642" s="1">
        <v>14529</v>
      </c>
      <c r="C3642" s="2">
        <v>40441</v>
      </c>
      <c r="D3642" s="1" t="s">
        <v>13</v>
      </c>
      <c r="E3642" s="1" t="str">
        <f t="shared" si="504"/>
        <v>*</v>
      </c>
      <c r="F3642" s="1" t="str">
        <f t="shared" si="505"/>
        <v>*</v>
      </c>
      <c r="G3642" s="1" t="str">
        <f t="shared" si="506"/>
        <v>*</v>
      </c>
      <c r="J3642" s="1" t="str">
        <f t="shared" si="507"/>
        <v>*</v>
      </c>
      <c r="P3642" s="1">
        <v>44</v>
      </c>
      <c r="Q3642" s="1">
        <f t="shared" si="512"/>
        <v>0.05</v>
      </c>
      <c r="T3642" s="4">
        <v>3819.42</v>
      </c>
      <c r="U3642" s="9">
        <f t="shared" si="508"/>
        <v>1</v>
      </c>
      <c r="V3642" s="4">
        <f t="shared" si="509"/>
        <v>86.805000000000007</v>
      </c>
      <c r="W3642" s="1" t="s">
        <v>33</v>
      </c>
      <c r="X3642" s="1">
        <v>42</v>
      </c>
      <c r="Y3642" s="4">
        <f t="shared" si="510"/>
        <v>3861.42</v>
      </c>
      <c r="Z3642" s="1" t="s">
        <v>15</v>
      </c>
      <c r="AA3642" s="1" t="s">
        <v>37</v>
      </c>
      <c r="AB3642" s="1" t="s">
        <v>17</v>
      </c>
      <c r="AC3642" s="1" t="s">
        <v>34</v>
      </c>
      <c r="AD3642" s="1" t="s">
        <v>35</v>
      </c>
      <c r="AE3642" s="2">
        <v>40445</v>
      </c>
    </row>
    <row r="3643" spans="1:31" x14ac:dyDescent="0.25">
      <c r="A3643">
        <f t="shared" si="511"/>
        <v>3642</v>
      </c>
      <c r="B3643" s="1">
        <v>23906</v>
      </c>
      <c r="C3643" s="2">
        <v>40441</v>
      </c>
      <c r="D3643" s="1" t="s">
        <v>32</v>
      </c>
      <c r="E3643" s="1" t="str">
        <f t="shared" si="504"/>
        <v>***</v>
      </c>
      <c r="F3643" s="1" t="str">
        <f t="shared" si="505"/>
        <v>***</v>
      </c>
      <c r="G3643" s="1" t="str">
        <f t="shared" si="506"/>
        <v>***</v>
      </c>
      <c r="J3643" s="1" t="str">
        <f t="shared" si="507"/>
        <v>***</v>
      </c>
      <c r="P3643" s="1">
        <v>37</v>
      </c>
      <c r="Q3643" s="1">
        <f t="shared" si="512"/>
        <v>0.04</v>
      </c>
      <c r="T3643" s="4">
        <v>321.02</v>
      </c>
      <c r="U3643" s="9">
        <f t="shared" si="508"/>
        <v>0</v>
      </c>
      <c r="V3643" s="4">
        <f t="shared" si="509"/>
        <v>8.6762162162162149</v>
      </c>
      <c r="W3643" s="1" t="s">
        <v>14</v>
      </c>
      <c r="X3643" s="1">
        <v>3.5</v>
      </c>
      <c r="Y3643" s="4">
        <f t="shared" si="510"/>
        <v>324.52</v>
      </c>
      <c r="Z3643" s="1" t="s">
        <v>46</v>
      </c>
      <c r="AA3643" s="1" t="s">
        <v>28</v>
      </c>
      <c r="AB3643" s="1" t="s">
        <v>29</v>
      </c>
      <c r="AC3643" s="1" t="s">
        <v>63</v>
      </c>
      <c r="AD3643" s="1" t="s">
        <v>19</v>
      </c>
      <c r="AE3643" s="2">
        <v>40442</v>
      </c>
    </row>
    <row r="3644" spans="1:31" x14ac:dyDescent="0.25">
      <c r="A3644">
        <f t="shared" si="511"/>
        <v>3643</v>
      </c>
      <c r="B3644" s="1">
        <v>41574</v>
      </c>
      <c r="C3644" s="2">
        <v>40441</v>
      </c>
      <c r="D3644" s="1" t="s">
        <v>20</v>
      </c>
      <c r="E3644" s="1" t="str">
        <f t="shared" si="504"/>
        <v>*</v>
      </c>
      <c r="F3644" s="1" t="str">
        <f t="shared" si="505"/>
        <v>**</v>
      </c>
      <c r="G3644" s="1" t="str">
        <f t="shared" si="506"/>
        <v>**</v>
      </c>
      <c r="J3644" s="1" t="str">
        <f t="shared" si="507"/>
        <v>**</v>
      </c>
      <c r="P3644" s="1">
        <v>23</v>
      </c>
      <c r="Q3644" s="1">
        <f t="shared" si="512"/>
        <v>3.5000000000000003E-2</v>
      </c>
      <c r="T3644" s="4">
        <v>283.82</v>
      </c>
      <c r="U3644" s="9">
        <f t="shared" si="508"/>
        <v>0</v>
      </c>
      <c r="V3644" s="4">
        <f t="shared" si="509"/>
        <v>12.34</v>
      </c>
      <c r="W3644" s="1" t="s">
        <v>21</v>
      </c>
      <c r="X3644" s="1">
        <v>5.81</v>
      </c>
      <c r="Y3644" s="4">
        <f t="shared" si="510"/>
        <v>289.63</v>
      </c>
      <c r="Z3644" s="1" t="s">
        <v>15</v>
      </c>
      <c r="AA3644" s="1" t="s">
        <v>28</v>
      </c>
      <c r="AB3644" s="1" t="s">
        <v>29</v>
      </c>
      <c r="AC3644" s="1" t="s">
        <v>30</v>
      </c>
      <c r="AD3644" s="1" t="s">
        <v>41</v>
      </c>
      <c r="AE3644" s="2">
        <v>40443</v>
      </c>
    </row>
    <row r="3645" spans="1:31" x14ac:dyDescent="0.25">
      <c r="A3645">
        <f t="shared" si="511"/>
        <v>3644</v>
      </c>
      <c r="B3645" s="1">
        <v>14529</v>
      </c>
      <c r="C3645" s="2">
        <v>40441</v>
      </c>
      <c r="D3645" s="1" t="s">
        <v>13</v>
      </c>
      <c r="E3645" s="1" t="str">
        <f t="shared" si="504"/>
        <v>*</v>
      </c>
      <c r="F3645" s="1" t="str">
        <f t="shared" si="505"/>
        <v>*</v>
      </c>
      <c r="G3645" s="1" t="str">
        <f t="shared" si="506"/>
        <v>*</v>
      </c>
      <c r="J3645" s="1" t="str">
        <f t="shared" si="507"/>
        <v>*</v>
      </c>
      <c r="P3645" s="1">
        <v>42</v>
      </c>
      <c r="Q3645" s="1">
        <f t="shared" si="512"/>
        <v>0.05</v>
      </c>
      <c r="T3645" s="4">
        <v>208.78</v>
      </c>
      <c r="U3645" s="9">
        <f t="shared" si="508"/>
        <v>0</v>
      </c>
      <c r="V3645" s="4">
        <f t="shared" si="509"/>
        <v>4.9709523809523812</v>
      </c>
      <c r="W3645" s="1" t="s">
        <v>21</v>
      </c>
      <c r="X3645" s="1">
        <v>2.0299999999999998</v>
      </c>
      <c r="Y3645" s="4">
        <f t="shared" si="510"/>
        <v>210.81</v>
      </c>
      <c r="Z3645" s="1" t="s">
        <v>15</v>
      </c>
      <c r="AA3645" s="1" t="s">
        <v>37</v>
      </c>
      <c r="AB3645" s="1" t="s">
        <v>17</v>
      </c>
      <c r="AC3645" s="1" t="s">
        <v>18</v>
      </c>
      <c r="AD3645" s="1" t="s">
        <v>31</v>
      </c>
      <c r="AE3645" s="2">
        <v>40443</v>
      </c>
    </row>
    <row r="3646" spans="1:31" x14ac:dyDescent="0.25">
      <c r="A3646">
        <f t="shared" si="511"/>
        <v>3645</v>
      </c>
      <c r="B3646" s="1">
        <v>46725</v>
      </c>
      <c r="C3646" s="2">
        <v>40441</v>
      </c>
      <c r="D3646" s="1" t="s">
        <v>27</v>
      </c>
      <c r="E3646" s="1" t="str">
        <f t="shared" si="504"/>
        <v>*</v>
      </c>
      <c r="F3646" s="1" t="str">
        <f t="shared" si="505"/>
        <v>*</v>
      </c>
      <c r="G3646" s="1" t="str">
        <f t="shared" si="506"/>
        <v>*</v>
      </c>
      <c r="J3646" s="1" t="str">
        <f t="shared" si="507"/>
        <v>*</v>
      </c>
      <c r="P3646" s="1">
        <v>8</v>
      </c>
      <c r="Q3646" s="1">
        <f t="shared" si="512"/>
        <v>0.01</v>
      </c>
      <c r="T3646" s="4">
        <v>137.41999999999999</v>
      </c>
      <c r="U3646" s="9">
        <f t="shared" si="508"/>
        <v>0</v>
      </c>
      <c r="V3646" s="4">
        <f t="shared" si="509"/>
        <v>17.177499999999998</v>
      </c>
      <c r="W3646" s="1" t="s">
        <v>21</v>
      </c>
      <c r="X3646" s="1">
        <v>6.25</v>
      </c>
      <c r="Y3646" s="4">
        <f t="shared" si="510"/>
        <v>143.66999999999999</v>
      </c>
      <c r="Z3646" s="1" t="s">
        <v>44</v>
      </c>
      <c r="AA3646" s="1" t="s">
        <v>16</v>
      </c>
      <c r="AB3646" s="1" t="s">
        <v>29</v>
      </c>
      <c r="AC3646" s="1" t="s">
        <v>55</v>
      </c>
      <c r="AD3646" s="1" t="s">
        <v>19</v>
      </c>
      <c r="AE3646" s="2">
        <v>40442</v>
      </c>
    </row>
    <row r="3647" spans="1:31" x14ac:dyDescent="0.25">
      <c r="A3647">
        <f t="shared" si="511"/>
        <v>3646</v>
      </c>
      <c r="B3647" s="1">
        <v>46725</v>
      </c>
      <c r="C3647" s="2">
        <v>40441</v>
      </c>
      <c r="D3647" s="1" t="s">
        <v>27</v>
      </c>
      <c r="E3647" s="1" t="str">
        <f t="shared" si="504"/>
        <v>*</v>
      </c>
      <c r="F3647" s="1" t="str">
        <f t="shared" si="505"/>
        <v>*</v>
      </c>
      <c r="G3647" s="1" t="str">
        <f t="shared" si="506"/>
        <v>*</v>
      </c>
      <c r="J3647" s="1" t="str">
        <f t="shared" si="507"/>
        <v>*</v>
      </c>
      <c r="P3647" s="1">
        <v>13</v>
      </c>
      <c r="Q3647" s="1">
        <f t="shared" si="512"/>
        <v>0.02</v>
      </c>
      <c r="T3647" s="4">
        <v>80</v>
      </c>
      <c r="U3647" s="9">
        <f t="shared" si="508"/>
        <v>0</v>
      </c>
      <c r="V3647" s="4">
        <f t="shared" si="509"/>
        <v>6.1538461538461542</v>
      </c>
      <c r="W3647" s="1" t="s">
        <v>21</v>
      </c>
      <c r="X3647" s="1">
        <v>1.2</v>
      </c>
      <c r="Y3647" s="4">
        <f t="shared" si="510"/>
        <v>81.2</v>
      </c>
      <c r="Z3647" s="1" t="s">
        <v>44</v>
      </c>
      <c r="AA3647" s="1" t="s">
        <v>16</v>
      </c>
      <c r="AB3647" s="1" t="s">
        <v>29</v>
      </c>
      <c r="AC3647" s="1" t="s">
        <v>30</v>
      </c>
      <c r="AD3647" s="1" t="s">
        <v>31</v>
      </c>
      <c r="AE3647" s="2">
        <v>40443</v>
      </c>
    </row>
    <row r="3648" spans="1:31" x14ac:dyDescent="0.25">
      <c r="A3648">
        <f t="shared" si="511"/>
        <v>3647</v>
      </c>
      <c r="B3648" s="1">
        <v>35652</v>
      </c>
      <c r="C3648" s="2">
        <v>40442</v>
      </c>
      <c r="D3648" s="1" t="s">
        <v>13</v>
      </c>
      <c r="E3648" s="1" t="str">
        <f t="shared" si="504"/>
        <v>*</v>
      </c>
      <c r="F3648" s="1" t="str">
        <f t="shared" si="505"/>
        <v>*</v>
      </c>
      <c r="G3648" s="1" t="str">
        <f t="shared" si="506"/>
        <v>*</v>
      </c>
      <c r="J3648" s="1" t="str">
        <f t="shared" si="507"/>
        <v>*</v>
      </c>
      <c r="P3648" s="1">
        <v>21</v>
      </c>
      <c r="Q3648" s="1">
        <f t="shared" si="512"/>
        <v>3.5000000000000003E-2</v>
      </c>
      <c r="T3648" s="4">
        <v>2251.56</v>
      </c>
      <c r="U3648" s="9">
        <f t="shared" si="508"/>
        <v>1</v>
      </c>
      <c r="V3648" s="4">
        <f t="shared" si="509"/>
        <v>107.21714285714286</v>
      </c>
      <c r="W3648" s="1" t="s">
        <v>33</v>
      </c>
      <c r="X3648" s="1">
        <v>26.22</v>
      </c>
      <c r="Y3648" s="4">
        <f t="shared" si="510"/>
        <v>2277.7799999999997</v>
      </c>
      <c r="Z3648" s="1" t="s">
        <v>46</v>
      </c>
      <c r="AA3648" s="1" t="s">
        <v>28</v>
      </c>
      <c r="AB3648" s="1" t="s">
        <v>17</v>
      </c>
      <c r="AC3648" s="1" t="s">
        <v>62</v>
      </c>
      <c r="AD3648" s="1" t="s">
        <v>59</v>
      </c>
      <c r="AE3648" s="2">
        <v>40444</v>
      </c>
    </row>
    <row r="3649" spans="1:31" x14ac:dyDescent="0.25">
      <c r="A3649">
        <f t="shared" si="511"/>
        <v>3648</v>
      </c>
      <c r="B3649" s="1">
        <v>17286</v>
      </c>
      <c r="C3649" s="2">
        <v>40442</v>
      </c>
      <c r="D3649" s="1" t="s">
        <v>20</v>
      </c>
      <c r="E3649" s="1" t="str">
        <f t="shared" si="504"/>
        <v>*</v>
      </c>
      <c r="F3649" s="1" t="str">
        <f t="shared" si="505"/>
        <v>**</v>
      </c>
      <c r="G3649" s="1" t="str">
        <f t="shared" si="506"/>
        <v>**</v>
      </c>
      <c r="J3649" s="1" t="str">
        <f t="shared" si="507"/>
        <v>**</v>
      </c>
      <c r="P3649" s="1">
        <v>7</v>
      </c>
      <c r="Q3649" s="1">
        <f t="shared" si="512"/>
        <v>0.01</v>
      </c>
      <c r="T3649" s="4">
        <v>1810.67</v>
      </c>
      <c r="U3649" s="9">
        <f t="shared" si="508"/>
        <v>1</v>
      </c>
      <c r="V3649" s="4">
        <f t="shared" si="509"/>
        <v>258.66714285714289</v>
      </c>
      <c r="W3649" s="1" t="s">
        <v>33</v>
      </c>
      <c r="X3649" s="1">
        <v>50</v>
      </c>
      <c r="Y3649" s="4">
        <f t="shared" si="510"/>
        <v>1860.67</v>
      </c>
      <c r="Z3649" s="1" t="s">
        <v>39</v>
      </c>
      <c r="AA3649" s="1" t="s">
        <v>23</v>
      </c>
      <c r="AB3649" s="1" t="s">
        <v>17</v>
      </c>
      <c r="AC3649" s="1" t="s">
        <v>34</v>
      </c>
      <c r="AD3649" s="1" t="s">
        <v>35</v>
      </c>
      <c r="AE3649" s="2">
        <v>40443</v>
      </c>
    </row>
    <row r="3650" spans="1:31" x14ac:dyDescent="0.25">
      <c r="A3650">
        <f t="shared" si="511"/>
        <v>3649</v>
      </c>
      <c r="B3650" s="1">
        <v>45957</v>
      </c>
      <c r="C3650" s="2">
        <v>40442</v>
      </c>
      <c r="D3650" s="1" t="s">
        <v>32</v>
      </c>
      <c r="E3650" s="1" t="str">
        <f t="shared" si="504"/>
        <v>***</v>
      </c>
      <c r="F3650" s="1" t="str">
        <f t="shared" si="505"/>
        <v>***</v>
      </c>
      <c r="G3650" s="1" t="str">
        <f t="shared" si="506"/>
        <v>***</v>
      </c>
      <c r="J3650" s="1" t="str">
        <f t="shared" si="507"/>
        <v>***</v>
      </c>
      <c r="P3650" s="1">
        <v>20</v>
      </c>
      <c r="Q3650" s="1">
        <f t="shared" si="512"/>
        <v>3.5000000000000003E-2</v>
      </c>
      <c r="T3650" s="4">
        <v>759.84</v>
      </c>
      <c r="U3650" s="9">
        <f t="shared" si="508"/>
        <v>0</v>
      </c>
      <c r="V3650" s="4">
        <f t="shared" si="509"/>
        <v>37.992000000000004</v>
      </c>
      <c r="W3650" s="1" t="s">
        <v>21</v>
      </c>
      <c r="X3650" s="1">
        <v>1.99</v>
      </c>
      <c r="Y3650" s="4">
        <f t="shared" si="510"/>
        <v>761.83</v>
      </c>
      <c r="Z3650" s="1" t="s">
        <v>39</v>
      </c>
      <c r="AA3650" s="1" t="s">
        <v>37</v>
      </c>
      <c r="AB3650" s="1" t="s">
        <v>24</v>
      </c>
      <c r="AC3650" s="1" t="s">
        <v>38</v>
      </c>
      <c r="AD3650" s="1" t="s">
        <v>41</v>
      </c>
      <c r="AE3650" s="2">
        <v>40444</v>
      </c>
    </row>
    <row r="3651" spans="1:31" x14ac:dyDescent="0.25">
      <c r="A3651">
        <f t="shared" si="511"/>
        <v>3650</v>
      </c>
      <c r="B3651" s="1">
        <v>30851</v>
      </c>
      <c r="C3651" s="2">
        <v>40442</v>
      </c>
      <c r="D3651" s="1" t="s">
        <v>13</v>
      </c>
      <c r="E3651" s="1" t="str">
        <f t="shared" ref="E3651:E3714" si="513">IF(D3651="Critical","***","*")</f>
        <v>*</v>
      </c>
      <c r="F3651" s="1" t="str">
        <f t="shared" ref="F3651:F3714" si="514">IF(D3651="Critical","***",IF(D3651="High","**","*"))</f>
        <v>*</v>
      </c>
      <c r="G3651" s="1" t="str">
        <f t="shared" ref="G3651:G3714" si="515">VLOOKUP(D3651,$H$6:$I$10,2,FALSE)</f>
        <v>*</v>
      </c>
      <c r="J3651" s="1" t="str">
        <f t="shared" ref="J3651:J3714" si="516">HLOOKUP(D3651,$K$5:$O$6,2,FALSE)</f>
        <v>*</v>
      </c>
      <c r="P3651" s="1">
        <v>16</v>
      </c>
      <c r="Q3651" s="1">
        <f t="shared" si="512"/>
        <v>0.02</v>
      </c>
      <c r="T3651" s="4">
        <v>336.29</v>
      </c>
      <c r="U3651" s="9">
        <f t="shared" ref="U3651:U3714" si="517">IF(T3651&gt;1000,1,0)</f>
        <v>0</v>
      </c>
      <c r="V3651" s="4">
        <f t="shared" ref="V3651:V3714" si="518">T3651/P3651</f>
        <v>21.018125000000001</v>
      </c>
      <c r="W3651" s="1" t="s">
        <v>21</v>
      </c>
      <c r="X3651" s="1">
        <v>8.99</v>
      </c>
      <c r="Y3651" s="4">
        <f t="shared" ref="Y3651:Y3714" si="519">X3651+T3651</f>
        <v>345.28000000000003</v>
      </c>
      <c r="Z3651" s="1" t="s">
        <v>54</v>
      </c>
      <c r="AA3651" s="1" t="s">
        <v>16</v>
      </c>
      <c r="AB3651" s="1" t="s">
        <v>29</v>
      </c>
      <c r="AC3651" s="1" t="s">
        <v>30</v>
      </c>
      <c r="AD3651" s="1" t="s">
        <v>41</v>
      </c>
      <c r="AE3651" s="2">
        <v>40446</v>
      </c>
    </row>
    <row r="3652" spans="1:31" x14ac:dyDescent="0.25">
      <c r="A3652">
        <f t="shared" ref="A3652:A3715" si="520">A3651+1</f>
        <v>3651</v>
      </c>
      <c r="B3652" s="1">
        <v>25056</v>
      </c>
      <c r="C3652" s="2">
        <v>40442</v>
      </c>
      <c r="D3652" s="1" t="s">
        <v>27</v>
      </c>
      <c r="E3652" s="1" t="str">
        <f t="shared" si="513"/>
        <v>*</v>
      </c>
      <c r="F3652" s="1" t="str">
        <f t="shared" si="514"/>
        <v>*</v>
      </c>
      <c r="G3652" s="1" t="str">
        <f t="shared" si="515"/>
        <v>*</v>
      </c>
      <c r="J3652" s="1" t="str">
        <f t="shared" si="516"/>
        <v>*</v>
      </c>
      <c r="P3652" s="1">
        <v>41</v>
      </c>
      <c r="Q3652" s="1">
        <f t="shared" ref="Q3652:Q3715" si="521">VLOOKUP(P3652,$R$5:$S$10,2,TRUE)</f>
        <v>0.05</v>
      </c>
      <c r="T3652" s="4">
        <v>295.12</v>
      </c>
      <c r="U3652" s="9">
        <f t="shared" si="517"/>
        <v>0</v>
      </c>
      <c r="V3652" s="4">
        <f t="shared" si="518"/>
        <v>7.1980487804878051</v>
      </c>
      <c r="W3652" s="1" t="s">
        <v>21</v>
      </c>
      <c r="X3652" s="1">
        <v>8.19</v>
      </c>
      <c r="Y3652" s="4">
        <f t="shared" si="519"/>
        <v>303.31</v>
      </c>
      <c r="Z3652" s="1" t="s">
        <v>22</v>
      </c>
      <c r="AA3652" s="1" t="s">
        <v>28</v>
      </c>
      <c r="AB3652" s="1" t="s">
        <v>29</v>
      </c>
      <c r="AC3652" s="1" t="s">
        <v>40</v>
      </c>
      <c r="AD3652" s="1" t="s">
        <v>19</v>
      </c>
      <c r="AE3652" s="2">
        <v>40444</v>
      </c>
    </row>
    <row r="3653" spans="1:31" x14ac:dyDescent="0.25">
      <c r="A3653">
        <f t="shared" si="520"/>
        <v>3652</v>
      </c>
      <c r="B3653" s="1">
        <v>45957</v>
      </c>
      <c r="C3653" s="2">
        <v>40442</v>
      </c>
      <c r="D3653" s="1" t="s">
        <v>32</v>
      </c>
      <c r="E3653" s="1" t="str">
        <f t="shared" si="513"/>
        <v>***</v>
      </c>
      <c r="F3653" s="1" t="str">
        <f t="shared" si="514"/>
        <v>***</v>
      </c>
      <c r="G3653" s="1" t="str">
        <f t="shared" si="515"/>
        <v>***</v>
      </c>
      <c r="J3653" s="1" t="str">
        <f t="shared" si="516"/>
        <v>***</v>
      </c>
      <c r="P3653" s="1">
        <v>19</v>
      </c>
      <c r="Q3653" s="1">
        <f t="shared" si="521"/>
        <v>0.02</v>
      </c>
      <c r="T3653" s="4">
        <v>147.38999999999999</v>
      </c>
      <c r="U3653" s="9">
        <f t="shared" si="517"/>
        <v>0</v>
      </c>
      <c r="V3653" s="4">
        <f t="shared" si="518"/>
        <v>7.7573684210526306</v>
      </c>
      <c r="W3653" s="1" t="s">
        <v>21</v>
      </c>
      <c r="X3653" s="1">
        <v>5.83</v>
      </c>
      <c r="Y3653" s="4">
        <f t="shared" si="519"/>
        <v>153.22</v>
      </c>
      <c r="Z3653" s="1" t="s">
        <v>39</v>
      </c>
      <c r="AA3653" s="1" t="s">
        <v>37</v>
      </c>
      <c r="AB3653" s="1" t="s">
        <v>29</v>
      </c>
      <c r="AC3653" s="1" t="s">
        <v>40</v>
      </c>
      <c r="AD3653" s="1" t="s">
        <v>31</v>
      </c>
      <c r="AE3653" s="2">
        <v>40444</v>
      </c>
    </row>
    <row r="3654" spans="1:31" x14ac:dyDescent="0.25">
      <c r="A3654">
        <f t="shared" si="520"/>
        <v>3653</v>
      </c>
      <c r="B3654" s="1">
        <v>11780</v>
      </c>
      <c r="C3654" s="2">
        <v>40442</v>
      </c>
      <c r="D3654" s="1" t="s">
        <v>32</v>
      </c>
      <c r="E3654" s="1" t="str">
        <f t="shared" si="513"/>
        <v>***</v>
      </c>
      <c r="F3654" s="1" t="str">
        <f t="shared" si="514"/>
        <v>***</v>
      </c>
      <c r="G3654" s="1" t="str">
        <f t="shared" si="515"/>
        <v>***</v>
      </c>
      <c r="J3654" s="1" t="str">
        <f t="shared" si="516"/>
        <v>***</v>
      </c>
      <c r="P3654" s="1">
        <v>7</v>
      </c>
      <c r="Q3654" s="1">
        <f t="shared" si="521"/>
        <v>0.01</v>
      </c>
      <c r="T3654" s="4">
        <v>54.23</v>
      </c>
      <c r="U3654" s="9">
        <f t="shared" si="517"/>
        <v>0</v>
      </c>
      <c r="V3654" s="4">
        <f t="shared" si="518"/>
        <v>7.7471428571428564</v>
      </c>
      <c r="W3654" s="1" t="s">
        <v>21</v>
      </c>
      <c r="X3654" s="1">
        <v>5.47</v>
      </c>
      <c r="Y3654" s="4">
        <f t="shared" si="519"/>
        <v>59.699999999999996</v>
      </c>
      <c r="Z3654" s="1" t="s">
        <v>42</v>
      </c>
      <c r="AA3654" s="1" t="s">
        <v>23</v>
      </c>
      <c r="AB3654" s="1" t="s">
        <v>29</v>
      </c>
      <c r="AC3654" s="1" t="s">
        <v>40</v>
      </c>
      <c r="AD3654" s="1" t="s">
        <v>19</v>
      </c>
      <c r="AE3654" s="2">
        <v>40443</v>
      </c>
    </row>
    <row r="3655" spans="1:31" x14ac:dyDescent="0.25">
      <c r="A3655">
        <f t="shared" si="520"/>
        <v>3654</v>
      </c>
      <c r="B3655" s="1">
        <v>17988</v>
      </c>
      <c r="C3655" s="2">
        <v>40443</v>
      </c>
      <c r="D3655" s="1" t="s">
        <v>13</v>
      </c>
      <c r="E3655" s="1" t="str">
        <f t="shared" si="513"/>
        <v>*</v>
      </c>
      <c r="F3655" s="1" t="str">
        <f t="shared" si="514"/>
        <v>*</v>
      </c>
      <c r="G3655" s="1" t="str">
        <f t="shared" si="515"/>
        <v>*</v>
      </c>
      <c r="J3655" s="1" t="str">
        <f t="shared" si="516"/>
        <v>*</v>
      </c>
      <c r="P3655" s="1">
        <v>46</v>
      </c>
      <c r="Q3655" s="1">
        <f t="shared" si="521"/>
        <v>0.05</v>
      </c>
      <c r="T3655" s="4">
        <v>2660.6104999999998</v>
      </c>
      <c r="U3655" s="9">
        <f t="shared" si="517"/>
        <v>1</v>
      </c>
      <c r="V3655" s="4">
        <f t="shared" si="518"/>
        <v>57.839358695652166</v>
      </c>
      <c r="W3655" s="1" t="s">
        <v>21</v>
      </c>
      <c r="X3655" s="1">
        <v>8.99</v>
      </c>
      <c r="Y3655" s="4">
        <f t="shared" si="519"/>
        <v>2669.6004999999996</v>
      </c>
      <c r="Z3655" s="1" t="s">
        <v>49</v>
      </c>
      <c r="AA3655" s="1" t="s">
        <v>23</v>
      </c>
      <c r="AB3655" s="1" t="s">
        <v>24</v>
      </c>
      <c r="AC3655" s="1" t="s">
        <v>25</v>
      </c>
      <c r="AD3655" s="1" t="s">
        <v>19</v>
      </c>
      <c r="AE3655" s="2">
        <v>40445</v>
      </c>
    </row>
    <row r="3656" spans="1:31" x14ac:dyDescent="0.25">
      <c r="A3656">
        <f t="shared" si="520"/>
        <v>3655</v>
      </c>
      <c r="B3656" s="1">
        <v>1863</v>
      </c>
      <c r="C3656" s="2">
        <v>40443</v>
      </c>
      <c r="D3656" s="1" t="s">
        <v>27</v>
      </c>
      <c r="E3656" s="1" t="str">
        <f t="shared" si="513"/>
        <v>*</v>
      </c>
      <c r="F3656" s="1" t="str">
        <f t="shared" si="514"/>
        <v>*</v>
      </c>
      <c r="G3656" s="1" t="str">
        <f t="shared" si="515"/>
        <v>*</v>
      </c>
      <c r="J3656" s="1" t="str">
        <f t="shared" si="516"/>
        <v>*</v>
      </c>
      <c r="P3656" s="1">
        <v>26</v>
      </c>
      <c r="Q3656" s="1">
        <f t="shared" si="521"/>
        <v>3.5000000000000003E-2</v>
      </c>
      <c r="T3656" s="4">
        <v>2415.38</v>
      </c>
      <c r="U3656" s="9">
        <f t="shared" si="517"/>
        <v>1</v>
      </c>
      <c r="V3656" s="4">
        <f t="shared" si="518"/>
        <v>92.899230769230769</v>
      </c>
      <c r="W3656" s="1" t="s">
        <v>33</v>
      </c>
      <c r="X3656" s="1">
        <v>74.349999999999994</v>
      </c>
      <c r="Y3656" s="4">
        <f t="shared" si="519"/>
        <v>2489.73</v>
      </c>
      <c r="Z3656" s="1" t="s">
        <v>46</v>
      </c>
      <c r="AA3656" s="1" t="s">
        <v>23</v>
      </c>
      <c r="AB3656" s="1" t="s">
        <v>17</v>
      </c>
      <c r="AC3656" s="1" t="s">
        <v>34</v>
      </c>
      <c r="AD3656" s="1" t="s">
        <v>35</v>
      </c>
      <c r="AE3656" s="2">
        <v>40444</v>
      </c>
    </row>
    <row r="3657" spans="1:31" x14ac:dyDescent="0.25">
      <c r="A3657">
        <f t="shared" si="520"/>
        <v>3656</v>
      </c>
      <c r="B3657" s="1">
        <v>42565</v>
      </c>
      <c r="C3657" s="2">
        <v>40443</v>
      </c>
      <c r="D3657" s="1" t="s">
        <v>13</v>
      </c>
      <c r="E3657" s="1" t="str">
        <f t="shared" si="513"/>
        <v>*</v>
      </c>
      <c r="F3657" s="1" t="str">
        <f t="shared" si="514"/>
        <v>*</v>
      </c>
      <c r="G3657" s="1" t="str">
        <f t="shared" si="515"/>
        <v>*</v>
      </c>
      <c r="J3657" s="1" t="str">
        <f t="shared" si="516"/>
        <v>*</v>
      </c>
      <c r="P3657" s="1">
        <v>33</v>
      </c>
      <c r="Q3657" s="1">
        <f t="shared" si="521"/>
        <v>0.04</v>
      </c>
      <c r="T3657" s="4">
        <v>283.8</v>
      </c>
      <c r="U3657" s="9">
        <f t="shared" si="517"/>
        <v>0</v>
      </c>
      <c r="V3657" s="4">
        <f t="shared" si="518"/>
        <v>8.6</v>
      </c>
      <c r="W3657" s="1" t="s">
        <v>21</v>
      </c>
      <c r="X3657" s="1">
        <v>2.99</v>
      </c>
      <c r="Y3657" s="4">
        <f t="shared" si="519"/>
        <v>286.79000000000002</v>
      </c>
      <c r="Z3657" s="1" t="s">
        <v>51</v>
      </c>
      <c r="AA3657" s="1" t="s">
        <v>37</v>
      </c>
      <c r="AB3657" s="1" t="s">
        <v>29</v>
      </c>
      <c r="AC3657" s="1" t="s">
        <v>43</v>
      </c>
      <c r="AD3657" s="1" t="s">
        <v>19</v>
      </c>
      <c r="AE3657" s="2">
        <v>40450</v>
      </c>
    </row>
    <row r="3658" spans="1:31" x14ac:dyDescent="0.25">
      <c r="A3658">
        <f t="shared" si="520"/>
        <v>3657</v>
      </c>
      <c r="B3658" s="1">
        <v>33763</v>
      </c>
      <c r="C3658" s="2">
        <v>40444</v>
      </c>
      <c r="D3658" s="1" t="s">
        <v>27</v>
      </c>
      <c r="E3658" s="1" t="str">
        <f t="shared" si="513"/>
        <v>*</v>
      </c>
      <c r="F3658" s="1" t="str">
        <f t="shared" si="514"/>
        <v>*</v>
      </c>
      <c r="G3658" s="1" t="str">
        <f t="shared" si="515"/>
        <v>*</v>
      </c>
      <c r="J3658" s="1" t="str">
        <f t="shared" si="516"/>
        <v>*</v>
      </c>
      <c r="P3658" s="1">
        <v>23</v>
      </c>
      <c r="Q3658" s="1">
        <f t="shared" si="521"/>
        <v>3.5000000000000003E-2</v>
      </c>
      <c r="T3658" s="4">
        <v>10791.38</v>
      </c>
      <c r="U3658" s="9">
        <f t="shared" si="517"/>
        <v>1</v>
      </c>
      <c r="V3658" s="4">
        <f t="shared" si="518"/>
        <v>469.19043478260863</v>
      </c>
      <c r="W3658" s="1" t="s">
        <v>21</v>
      </c>
      <c r="X3658" s="1">
        <v>24.49</v>
      </c>
      <c r="Y3658" s="4">
        <f t="shared" si="519"/>
        <v>10815.869999999999</v>
      </c>
      <c r="Z3658" s="1" t="s">
        <v>50</v>
      </c>
      <c r="AA3658" s="1" t="s">
        <v>28</v>
      </c>
      <c r="AB3658" s="1" t="s">
        <v>24</v>
      </c>
      <c r="AC3658" s="1" t="s">
        <v>47</v>
      </c>
      <c r="AD3658" s="1" t="s">
        <v>48</v>
      </c>
      <c r="AE3658" s="2">
        <v>40446</v>
      </c>
    </row>
    <row r="3659" spans="1:31" x14ac:dyDescent="0.25">
      <c r="A3659">
        <f t="shared" si="520"/>
        <v>3658</v>
      </c>
      <c r="B3659" s="1">
        <v>41351</v>
      </c>
      <c r="C3659" s="2">
        <v>40444</v>
      </c>
      <c r="D3659" s="1" t="s">
        <v>27</v>
      </c>
      <c r="E3659" s="1" t="str">
        <f t="shared" si="513"/>
        <v>*</v>
      </c>
      <c r="F3659" s="1" t="str">
        <f t="shared" si="514"/>
        <v>*</v>
      </c>
      <c r="G3659" s="1" t="str">
        <f t="shared" si="515"/>
        <v>*</v>
      </c>
      <c r="J3659" s="1" t="str">
        <f t="shared" si="516"/>
        <v>*</v>
      </c>
      <c r="P3659" s="1">
        <v>48</v>
      </c>
      <c r="Q3659" s="1">
        <f t="shared" si="521"/>
        <v>0.05</v>
      </c>
      <c r="T3659" s="4">
        <v>8273.2795000000006</v>
      </c>
      <c r="U3659" s="9">
        <f t="shared" si="517"/>
        <v>1</v>
      </c>
      <c r="V3659" s="4">
        <f t="shared" si="518"/>
        <v>172.35998958333334</v>
      </c>
      <c r="W3659" s="1" t="s">
        <v>21</v>
      </c>
      <c r="X3659" s="1">
        <v>8.99</v>
      </c>
      <c r="Y3659" s="4">
        <f t="shared" si="519"/>
        <v>8282.2695000000003</v>
      </c>
      <c r="Z3659" s="1" t="s">
        <v>54</v>
      </c>
      <c r="AA3659" s="1" t="s">
        <v>16</v>
      </c>
      <c r="AB3659" s="1" t="s">
        <v>24</v>
      </c>
      <c r="AC3659" s="1" t="s">
        <v>25</v>
      </c>
      <c r="AD3659" s="1" t="s">
        <v>19</v>
      </c>
      <c r="AE3659" s="2">
        <v>40445</v>
      </c>
    </row>
    <row r="3660" spans="1:31" x14ac:dyDescent="0.25">
      <c r="A3660">
        <f t="shared" si="520"/>
        <v>3659</v>
      </c>
      <c r="B3660" s="1">
        <v>32455</v>
      </c>
      <c r="C3660" s="2">
        <v>40444</v>
      </c>
      <c r="D3660" s="1" t="s">
        <v>20</v>
      </c>
      <c r="E3660" s="1" t="str">
        <f t="shared" si="513"/>
        <v>*</v>
      </c>
      <c r="F3660" s="1" t="str">
        <f t="shared" si="514"/>
        <v>**</v>
      </c>
      <c r="G3660" s="1" t="str">
        <f t="shared" si="515"/>
        <v>**</v>
      </c>
      <c r="J3660" s="1" t="str">
        <f t="shared" si="516"/>
        <v>**</v>
      </c>
      <c r="P3660" s="1">
        <v>43</v>
      </c>
      <c r="Q3660" s="1">
        <f t="shared" si="521"/>
        <v>0.05</v>
      </c>
      <c r="T3660" s="4">
        <v>4620.53</v>
      </c>
      <c r="U3660" s="9">
        <f t="shared" si="517"/>
        <v>1</v>
      </c>
      <c r="V3660" s="4">
        <f t="shared" si="518"/>
        <v>107.45418604651162</v>
      </c>
      <c r="W3660" s="1" t="s">
        <v>21</v>
      </c>
      <c r="X3660" s="1">
        <v>19.989999999999998</v>
      </c>
      <c r="Y3660" s="4">
        <f t="shared" si="519"/>
        <v>4640.5199999999995</v>
      </c>
      <c r="Z3660" s="1" t="s">
        <v>49</v>
      </c>
      <c r="AA3660" s="1" t="s">
        <v>28</v>
      </c>
      <c r="AB3660" s="1" t="s">
        <v>24</v>
      </c>
      <c r="AC3660" s="1" t="s">
        <v>38</v>
      </c>
      <c r="AD3660" s="1" t="s">
        <v>19</v>
      </c>
      <c r="AE3660" s="2">
        <v>40445</v>
      </c>
    </row>
    <row r="3661" spans="1:31" x14ac:dyDescent="0.25">
      <c r="A3661">
        <f t="shared" si="520"/>
        <v>3660</v>
      </c>
      <c r="B3661" s="1">
        <v>36773</v>
      </c>
      <c r="C3661" s="2">
        <v>40444</v>
      </c>
      <c r="D3661" s="1" t="s">
        <v>27</v>
      </c>
      <c r="E3661" s="1" t="str">
        <f t="shared" si="513"/>
        <v>*</v>
      </c>
      <c r="F3661" s="1" t="str">
        <f t="shared" si="514"/>
        <v>*</v>
      </c>
      <c r="G3661" s="1" t="str">
        <f t="shared" si="515"/>
        <v>*</v>
      </c>
      <c r="J3661" s="1" t="str">
        <f t="shared" si="516"/>
        <v>*</v>
      </c>
      <c r="P3661" s="1">
        <v>24</v>
      </c>
      <c r="Q3661" s="1">
        <f t="shared" si="521"/>
        <v>3.5000000000000003E-2</v>
      </c>
      <c r="T3661" s="4">
        <v>2048.7800000000002</v>
      </c>
      <c r="U3661" s="9">
        <f t="shared" si="517"/>
        <v>1</v>
      </c>
      <c r="V3661" s="4">
        <f t="shared" si="518"/>
        <v>85.365833333333342</v>
      </c>
      <c r="W3661" s="1" t="s">
        <v>21</v>
      </c>
      <c r="X3661" s="1">
        <v>5.01</v>
      </c>
      <c r="Y3661" s="4">
        <f t="shared" si="519"/>
        <v>2053.7900000000004</v>
      </c>
      <c r="Z3661" s="1" t="s">
        <v>46</v>
      </c>
      <c r="AA3661" s="1" t="s">
        <v>23</v>
      </c>
      <c r="AB3661" s="1" t="s">
        <v>29</v>
      </c>
      <c r="AC3661" s="1" t="s">
        <v>57</v>
      </c>
      <c r="AD3661" s="1" t="s">
        <v>19</v>
      </c>
      <c r="AE3661" s="2">
        <v>40446</v>
      </c>
    </row>
    <row r="3662" spans="1:31" x14ac:dyDescent="0.25">
      <c r="A3662">
        <f t="shared" si="520"/>
        <v>3661</v>
      </c>
      <c r="B3662" s="1">
        <v>29504</v>
      </c>
      <c r="C3662" s="2">
        <v>40444</v>
      </c>
      <c r="D3662" s="1" t="s">
        <v>27</v>
      </c>
      <c r="E3662" s="1" t="str">
        <f t="shared" si="513"/>
        <v>*</v>
      </c>
      <c r="F3662" s="1" t="str">
        <f t="shared" si="514"/>
        <v>*</v>
      </c>
      <c r="G3662" s="1" t="str">
        <f t="shared" si="515"/>
        <v>*</v>
      </c>
      <c r="J3662" s="1" t="str">
        <f t="shared" si="516"/>
        <v>*</v>
      </c>
      <c r="P3662" s="1">
        <v>20</v>
      </c>
      <c r="Q3662" s="1">
        <f t="shared" si="521"/>
        <v>3.5000000000000003E-2</v>
      </c>
      <c r="T3662" s="4">
        <v>1485.06</v>
      </c>
      <c r="U3662" s="9">
        <f t="shared" si="517"/>
        <v>1</v>
      </c>
      <c r="V3662" s="4">
        <f t="shared" si="518"/>
        <v>74.253</v>
      </c>
      <c r="W3662" s="1" t="s">
        <v>33</v>
      </c>
      <c r="X3662" s="1">
        <v>26.85</v>
      </c>
      <c r="Y3662" s="4">
        <f t="shared" si="519"/>
        <v>1511.9099999999999</v>
      </c>
      <c r="Z3662" s="1" t="s">
        <v>54</v>
      </c>
      <c r="AA3662" s="1" t="s">
        <v>23</v>
      </c>
      <c r="AB3662" s="1" t="s">
        <v>17</v>
      </c>
      <c r="AC3662" s="1" t="s">
        <v>62</v>
      </c>
      <c r="AD3662" s="1" t="s">
        <v>59</v>
      </c>
      <c r="AE3662" s="2">
        <v>40446</v>
      </c>
    </row>
    <row r="3663" spans="1:31" x14ac:dyDescent="0.25">
      <c r="A3663">
        <f t="shared" si="520"/>
        <v>3662</v>
      </c>
      <c r="B3663" s="1">
        <v>29504</v>
      </c>
      <c r="C3663" s="2">
        <v>40444</v>
      </c>
      <c r="D3663" s="1" t="s">
        <v>27</v>
      </c>
      <c r="E3663" s="1" t="str">
        <f t="shared" si="513"/>
        <v>*</v>
      </c>
      <c r="F3663" s="1" t="str">
        <f t="shared" si="514"/>
        <v>*</v>
      </c>
      <c r="G3663" s="1" t="str">
        <f t="shared" si="515"/>
        <v>*</v>
      </c>
      <c r="J3663" s="1" t="str">
        <f t="shared" si="516"/>
        <v>*</v>
      </c>
      <c r="P3663" s="1">
        <v>34</v>
      </c>
      <c r="Q3663" s="1">
        <f t="shared" si="521"/>
        <v>0.04</v>
      </c>
      <c r="T3663" s="4">
        <v>1211.18</v>
      </c>
      <c r="U3663" s="9">
        <f t="shared" si="517"/>
        <v>1</v>
      </c>
      <c r="V3663" s="4">
        <f t="shared" si="518"/>
        <v>35.62294117647059</v>
      </c>
      <c r="W3663" s="1" t="s">
        <v>21</v>
      </c>
      <c r="X3663" s="1">
        <v>13.26</v>
      </c>
      <c r="Y3663" s="4">
        <f t="shared" si="519"/>
        <v>1224.44</v>
      </c>
      <c r="Z3663" s="1" t="s">
        <v>54</v>
      </c>
      <c r="AA3663" s="1" t="s">
        <v>23</v>
      </c>
      <c r="AB3663" s="1" t="s">
        <v>29</v>
      </c>
      <c r="AC3663" s="1" t="s">
        <v>40</v>
      </c>
      <c r="AD3663" s="1" t="s">
        <v>19</v>
      </c>
      <c r="AE3663" s="2">
        <v>40444</v>
      </c>
    </row>
    <row r="3664" spans="1:31" x14ac:dyDescent="0.25">
      <c r="A3664">
        <f t="shared" si="520"/>
        <v>3663</v>
      </c>
      <c r="B3664" s="1">
        <v>2631</v>
      </c>
      <c r="C3664" s="2">
        <v>40444</v>
      </c>
      <c r="D3664" s="1" t="s">
        <v>13</v>
      </c>
      <c r="E3664" s="1" t="str">
        <f t="shared" si="513"/>
        <v>*</v>
      </c>
      <c r="F3664" s="1" t="str">
        <f t="shared" si="514"/>
        <v>*</v>
      </c>
      <c r="G3664" s="1" t="str">
        <f t="shared" si="515"/>
        <v>*</v>
      </c>
      <c r="J3664" s="1" t="str">
        <f t="shared" si="516"/>
        <v>*</v>
      </c>
      <c r="P3664" s="1">
        <v>27</v>
      </c>
      <c r="Q3664" s="1">
        <f t="shared" si="521"/>
        <v>3.5000000000000003E-2</v>
      </c>
      <c r="T3664" s="4">
        <v>1078.49</v>
      </c>
      <c r="U3664" s="9">
        <f t="shared" si="517"/>
        <v>1</v>
      </c>
      <c r="V3664" s="4">
        <f t="shared" si="518"/>
        <v>39.944074074074074</v>
      </c>
      <c r="W3664" s="1" t="s">
        <v>21</v>
      </c>
      <c r="X3664" s="1">
        <v>1.99</v>
      </c>
      <c r="Y3664" s="4">
        <f t="shared" si="519"/>
        <v>1080.48</v>
      </c>
      <c r="Z3664" s="1" t="s">
        <v>60</v>
      </c>
      <c r="AA3664" s="1" t="s">
        <v>28</v>
      </c>
      <c r="AB3664" s="1" t="s">
        <v>24</v>
      </c>
      <c r="AC3664" s="1" t="s">
        <v>38</v>
      </c>
      <c r="AD3664" s="1" t="s">
        <v>41</v>
      </c>
      <c r="AE3664" s="2">
        <v>40446</v>
      </c>
    </row>
    <row r="3665" spans="1:31" x14ac:dyDescent="0.25">
      <c r="A3665">
        <f t="shared" si="520"/>
        <v>3664</v>
      </c>
      <c r="B3665" s="1">
        <v>41508</v>
      </c>
      <c r="C3665" s="2">
        <v>40445</v>
      </c>
      <c r="D3665" s="1" t="s">
        <v>20</v>
      </c>
      <c r="E3665" s="1" t="str">
        <f t="shared" si="513"/>
        <v>*</v>
      </c>
      <c r="F3665" s="1" t="str">
        <f t="shared" si="514"/>
        <v>**</v>
      </c>
      <c r="G3665" s="1" t="str">
        <f t="shared" si="515"/>
        <v>**</v>
      </c>
      <c r="J3665" s="1" t="str">
        <f t="shared" si="516"/>
        <v>**</v>
      </c>
      <c r="P3665" s="1">
        <v>39</v>
      </c>
      <c r="Q3665" s="1">
        <f t="shared" si="521"/>
        <v>0.04</v>
      </c>
      <c r="T3665" s="4">
        <v>18561.310000000001</v>
      </c>
      <c r="U3665" s="9">
        <f t="shared" si="517"/>
        <v>1</v>
      </c>
      <c r="V3665" s="4">
        <f t="shared" si="518"/>
        <v>475.93102564102566</v>
      </c>
      <c r="W3665" s="1" t="s">
        <v>33</v>
      </c>
      <c r="X3665" s="1">
        <v>26</v>
      </c>
      <c r="Y3665" s="4">
        <f t="shared" si="519"/>
        <v>18587.310000000001</v>
      </c>
      <c r="Z3665" s="1" t="s">
        <v>22</v>
      </c>
      <c r="AA3665" s="1" t="s">
        <v>37</v>
      </c>
      <c r="AB3665" s="1" t="s">
        <v>17</v>
      </c>
      <c r="AC3665" s="1" t="s">
        <v>34</v>
      </c>
      <c r="AD3665" s="1" t="s">
        <v>35</v>
      </c>
      <c r="AE3665" s="2">
        <v>40447</v>
      </c>
    </row>
    <row r="3666" spans="1:31" x14ac:dyDescent="0.25">
      <c r="A3666">
        <f t="shared" si="520"/>
        <v>3665</v>
      </c>
      <c r="B3666" s="1">
        <v>28832</v>
      </c>
      <c r="C3666" s="2">
        <v>40445</v>
      </c>
      <c r="D3666" s="1" t="s">
        <v>36</v>
      </c>
      <c r="E3666" s="1" t="str">
        <f t="shared" si="513"/>
        <v>*</v>
      </c>
      <c r="F3666" s="1" t="str">
        <f t="shared" si="514"/>
        <v>*</v>
      </c>
      <c r="G3666" s="1" t="str">
        <f t="shared" si="515"/>
        <v>*</v>
      </c>
      <c r="J3666" s="1" t="str">
        <f t="shared" si="516"/>
        <v>*</v>
      </c>
      <c r="P3666" s="1">
        <v>46</v>
      </c>
      <c r="Q3666" s="1">
        <f t="shared" si="521"/>
        <v>0.05</v>
      </c>
      <c r="T3666" s="4">
        <v>1500.84</v>
      </c>
      <c r="U3666" s="9">
        <f t="shared" si="517"/>
        <v>1</v>
      </c>
      <c r="V3666" s="4">
        <f t="shared" si="518"/>
        <v>32.626956521739132</v>
      </c>
      <c r="W3666" s="1" t="s">
        <v>14</v>
      </c>
      <c r="X3666" s="1">
        <v>14.72</v>
      </c>
      <c r="Y3666" s="4">
        <f t="shared" si="519"/>
        <v>1515.56</v>
      </c>
      <c r="Z3666" s="1" t="s">
        <v>42</v>
      </c>
      <c r="AA3666" s="1" t="s">
        <v>28</v>
      </c>
      <c r="AB3666" s="1" t="s">
        <v>29</v>
      </c>
      <c r="AC3666" s="1" t="s">
        <v>57</v>
      </c>
      <c r="AD3666" s="1" t="s">
        <v>19</v>
      </c>
      <c r="AE3666" s="2">
        <v>40446</v>
      </c>
    </row>
    <row r="3667" spans="1:31" x14ac:dyDescent="0.25">
      <c r="A3667">
        <f t="shared" si="520"/>
        <v>3666</v>
      </c>
      <c r="B3667" s="1">
        <v>57344</v>
      </c>
      <c r="C3667" s="2">
        <v>40445</v>
      </c>
      <c r="D3667" s="1" t="s">
        <v>20</v>
      </c>
      <c r="E3667" s="1" t="str">
        <f t="shared" si="513"/>
        <v>*</v>
      </c>
      <c r="F3667" s="1" t="str">
        <f t="shared" si="514"/>
        <v>**</v>
      </c>
      <c r="G3667" s="1" t="str">
        <f t="shared" si="515"/>
        <v>**</v>
      </c>
      <c r="J3667" s="1" t="str">
        <f t="shared" si="516"/>
        <v>**</v>
      </c>
      <c r="P3667" s="1">
        <v>47</v>
      </c>
      <c r="Q3667" s="1">
        <f t="shared" si="521"/>
        <v>0.05</v>
      </c>
      <c r="T3667" s="4">
        <v>1060.0605</v>
      </c>
      <c r="U3667" s="9">
        <f t="shared" si="517"/>
        <v>1</v>
      </c>
      <c r="V3667" s="4">
        <f t="shared" si="518"/>
        <v>22.554478723404255</v>
      </c>
      <c r="W3667" s="1" t="s">
        <v>21</v>
      </c>
      <c r="X3667" s="1">
        <v>8.59</v>
      </c>
      <c r="Y3667" s="4">
        <f t="shared" si="519"/>
        <v>1068.6505</v>
      </c>
      <c r="Z3667" s="1" t="s">
        <v>39</v>
      </c>
      <c r="AA3667" s="1" t="s">
        <v>28</v>
      </c>
      <c r="AB3667" s="1" t="s">
        <v>24</v>
      </c>
      <c r="AC3667" s="1" t="s">
        <v>25</v>
      </c>
      <c r="AD3667" s="1" t="s">
        <v>26</v>
      </c>
      <c r="AE3667" s="2">
        <v>40447</v>
      </c>
    </row>
    <row r="3668" spans="1:31" x14ac:dyDescent="0.25">
      <c r="A3668">
        <f t="shared" si="520"/>
        <v>3667</v>
      </c>
      <c r="B3668" s="1">
        <v>5543</v>
      </c>
      <c r="C3668" s="2">
        <v>40445</v>
      </c>
      <c r="D3668" s="1" t="s">
        <v>36</v>
      </c>
      <c r="E3668" s="1" t="str">
        <f t="shared" si="513"/>
        <v>*</v>
      </c>
      <c r="F3668" s="1" t="str">
        <f t="shared" si="514"/>
        <v>*</v>
      </c>
      <c r="G3668" s="1" t="str">
        <f t="shared" si="515"/>
        <v>*</v>
      </c>
      <c r="J3668" s="1" t="str">
        <f t="shared" si="516"/>
        <v>*</v>
      </c>
      <c r="P3668" s="1">
        <v>15</v>
      </c>
      <c r="Q3668" s="1">
        <f t="shared" si="521"/>
        <v>0.02</v>
      </c>
      <c r="T3668" s="4">
        <v>703.54</v>
      </c>
      <c r="U3668" s="9">
        <f t="shared" si="517"/>
        <v>0</v>
      </c>
      <c r="V3668" s="4">
        <f t="shared" si="518"/>
        <v>46.902666666666661</v>
      </c>
      <c r="W3668" s="1" t="s">
        <v>21</v>
      </c>
      <c r="X3668" s="1">
        <v>3.99</v>
      </c>
      <c r="Y3668" s="4">
        <f t="shared" si="519"/>
        <v>707.53</v>
      </c>
      <c r="Z3668" s="1" t="s">
        <v>44</v>
      </c>
      <c r="AA3668" s="1" t="s">
        <v>28</v>
      </c>
      <c r="AB3668" s="1" t="s">
        <v>29</v>
      </c>
      <c r="AC3668" s="1" t="s">
        <v>63</v>
      </c>
      <c r="AD3668" s="1" t="s">
        <v>19</v>
      </c>
      <c r="AE3668" s="2">
        <v>40447</v>
      </c>
    </row>
    <row r="3669" spans="1:31" x14ac:dyDescent="0.25">
      <c r="A3669">
        <f t="shared" si="520"/>
        <v>3668</v>
      </c>
      <c r="B3669" s="1">
        <v>40103</v>
      </c>
      <c r="C3669" s="2">
        <v>40445</v>
      </c>
      <c r="D3669" s="1" t="s">
        <v>27</v>
      </c>
      <c r="E3669" s="1" t="str">
        <f t="shared" si="513"/>
        <v>*</v>
      </c>
      <c r="F3669" s="1" t="str">
        <f t="shared" si="514"/>
        <v>*</v>
      </c>
      <c r="G3669" s="1" t="str">
        <f t="shared" si="515"/>
        <v>*</v>
      </c>
      <c r="J3669" s="1" t="str">
        <f t="shared" si="516"/>
        <v>*</v>
      </c>
      <c r="P3669" s="1">
        <v>7</v>
      </c>
      <c r="Q3669" s="1">
        <f t="shared" si="521"/>
        <v>0.01</v>
      </c>
      <c r="T3669" s="4">
        <v>353.02</v>
      </c>
      <c r="U3669" s="9">
        <f t="shared" si="517"/>
        <v>0</v>
      </c>
      <c r="V3669" s="4">
        <f t="shared" si="518"/>
        <v>50.431428571428569</v>
      </c>
      <c r="W3669" s="1" t="s">
        <v>21</v>
      </c>
      <c r="X3669" s="1">
        <v>5.0999999999999996</v>
      </c>
      <c r="Y3669" s="4">
        <f t="shared" si="519"/>
        <v>358.12</v>
      </c>
      <c r="Z3669" s="1" t="s">
        <v>22</v>
      </c>
      <c r="AA3669" s="1" t="s">
        <v>23</v>
      </c>
      <c r="AB3669" s="1" t="s">
        <v>29</v>
      </c>
      <c r="AC3669" s="1" t="s">
        <v>63</v>
      </c>
      <c r="AD3669" s="1" t="s">
        <v>26</v>
      </c>
      <c r="AE3669" s="2">
        <v>40448</v>
      </c>
    </row>
    <row r="3670" spans="1:31" x14ac:dyDescent="0.25">
      <c r="A3670">
        <f t="shared" si="520"/>
        <v>3669</v>
      </c>
      <c r="B3670" s="1">
        <v>51814</v>
      </c>
      <c r="C3670" s="2">
        <v>40445</v>
      </c>
      <c r="D3670" s="1" t="s">
        <v>32</v>
      </c>
      <c r="E3670" s="1" t="str">
        <f t="shared" si="513"/>
        <v>***</v>
      </c>
      <c r="F3670" s="1" t="str">
        <f t="shared" si="514"/>
        <v>***</v>
      </c>
      <c r="G3670" s="1" t="str">
        <f t="shared" si="515"/>
        <v>***</v>
      </c>
      <c r="J3670" s="1" t="str">
        <f t="shared" si="516"/>
        <v>***</v>
      </c>
      <c r="P3670" s="1">
        <v>13</v>
      </c>
      <c r="Q3670" s="1">
        <f t="shared" si="521"/>
        <v>0.02</v>
      </c>
      <c r="T3670" s="4">
        <v>104.51</v>
      </c>
      <c r="U3670" s="9">
        <f t="shared" si="517"/>
        <v>0</v>
      </c>
      <c r="V3670" s="4">
        <f t="shared" si="518"/>
        <v>8.0392307692307696</v>
      </c>
      <c r="W3670" s="1" t="s">
        <v>21</v>
      </c>
      <c r="X3670" s="1">
        <v>4.71</v>
      </c>
      <c r="Y3670" s="4">
        <f t="shared" si="519"/>
        <v>109.22</v>
      </c>
      <c r="Z3670" s="1" t="s">
        <v>51</v>
      </c>
      <c r="AA3670" s="1" t="s">
        <v>37</v>
      </c>
      <c r="AB3670" s="1" t="s">
        <v>29</v>
      </c>
      <c r="AC3670" s="1" t="s">
        <v>43</v>
      </c>
      <c r="AD3670" s="1" t="s">
        <v>19</v>
      </c>
      <c r="AE3670" s="2">
        <v>40447</v>
      </c>
    </row>
    <row r="3671" spans="1:31" x14ac:dyDescent="0.25">
      <c r="A3671">
        <f t="shared" si="520"/>
        <v>3670</v>
      </c>
      <c r="B3671" s="1">
        <v>28832</v>
      </c>
      <c r="C3671" s="2">
        <v>40445</v>
      </c>
      <c r="D3671" s="1" t="s">
        <v>36</v>
      </c>
      <c r="E3671" s="1" t="str">
        <f t="shared" si="513"/>
        <v>*</v>
      </c>
      <c r="F3671" s="1" t="str">
        <f t="shared" si="514"/>
        <v>*</v>
      </c>
      <c r="G3671" s="1" t="str">
        <f t="shared" si="515"/>
        <v>*</v>
      </c>
      <c r="J3671" s="1" t="str">
        <f t="shared" si="516"/>
        <v>*</v>
      </c>
      <c r="P3671" s="1">
        <v>45</v>
      </c>
      <c r="Q3671" s="1">
        <f t="shared" si="521"/>
        <v>0.05</v>
      </c>
      <c r="T3671" s="4">
        <v>98.64</v>
      </c>
      <c r="U3671" s="9">
        <f t="shared" si="517"/>
        <v>0</v>
      </c>
      <c r="V3671" s="4">
        <f t="shared" si="518"/>
        <v>2.1920000000000002</v>
      </c>
      <c r="W3671" s="1" t="s">
        <v>21</v>
      </c>
      <c r="X3671" s="1">
        <v>1.49</v>
      </c>
      <c r="Y3671" s="4">
        <f t="shared" si="519"/>
        <v>100.13</v>
      </c>
      <c r="Z3671" s="1" t="s">
        <v>42</v>
      </c>
      <c r="AA3671" s="1" t="s">
        <v>28</v>
      </c>
      <c r="AB3671" s="1" t="s">
        <v>29</v>
      </c>
      <c r="AC3671" s="1" t="s">
        <v>43</v>
      </c>
      <c r="AD3671" s="1" t="s">
        <v>19</v>
      </c>
      <c r="AE3671" s="2">
        <v>40447</v>
      </c>
    </row>
    <row r="3672" spans="1:31" x14ac:dyDescent="0.25">
      <c r="A3672">
        <f t="shared" si="520"/>
        <v>3671</v>
      </c>
      <c r="B3672" s="1">
        <v>27654</v>
      </c>
      <c r="C3672" s="2">
        <v>40445</v>
      </c>
      <c r="D3672" s="1" t="s">
        <v>20</v>
      </c>
      <c r="E3672" s="1" t="str">
        <f t="shared" si="513"/>
        <v>*</v>
      </c>
      <c r="F3672" s="1" t="str">
        <f t="shared" si="514"/>
        <v>**</v>
      </c>
      <c r="G3672" s="1" t="str">
        <f t="shared" si="515"/>
        <v>**</v>
      </c>
      <c r="J3672" s="1" t="str">
        <f t="shared" si="516"/>
        <v>**</v>
      </c>
      <c r="P3672" s="1">
        <v>12</v>
      </c>
      <c r="Q3672" s="1">
        <f t="shared" si="521"/>
        <v>0.02</v>
      </c>
      <c r="T3672" s="4">
        <v>94.83</v>
      </c>
      <c r="U3672" s="9">
        <f t="shared" si="517"/>
        <v>0</v>
      </c>
      <c r="V3672" s="4">
        <f t="shared" si="518"/>
        <v>7.9024999999999999</v>
      </c>
      <c r="W3672" s="1" t="s">
        <v>21</v>
      </c>
      <c r="X3672" s="1">
        <v>1.39</v>
      </c>
      <c r="Y3672" s="4">
        <f t="shared" si="519"/>
        <v>96.22</v>
      </c>
      <c r="Z3672" s="1" t="s">
        <v>22</v>
      </c>
      <c r="AA3672" s="1" t="s">
        <v>37</v>
      </c>
      <c r="AB3672" s="1" t="s">
        <v>29</v>
      </c>
      <c r="AC3672" s="1" t="s">
        <v>57</v>
      </c>
      <c r="AD3672" s="1" t="s">
        <v>19</v>
      </c>
      <c r="AE3672" s="2">
        <v>40447</v>
      </c>
    </row>
    <row r="3673" spans="1:31" x14ac:dyDescent="0.25">
      <c r="A3673">
        <f t="shared" si="520"/>
        <v>3672</v>
      </c>
      <c r="B3673" s="1">
        <v>5543</v>
      </c>
      <c r="C3673" s="2">
        <v>40445</v>
      </c>
      <c r="D3673" s="1" t="s">
        <v>36</v>
      </c>
      <c r="E3673" s="1" t="str">
        <f t="shared" si="513"/>
        <v>*</v>
      </c>
      <c r="F3673" s="1" t="str">
        <f t="shared" si="514"/>
        <v>*</v>
      </c>
      <c r="G3673" s="1" t="str">
        <f t="shared" si="515"/>
        <v>*</v>
      </c>
      <c r="J3673" s="1" t="str">
        <f t="shared" si="516"/>
        <v>*</v>
      </c>
      <c r="P3673" s="1">
        <v>27</v>
      </c>
      <c r="Q3673" s="1">
        <f t="shared" si="521"/>
        <v>3.5000000000000003E-2</v>
      </c>
      <c r="T3673" s="4">
        <v>67.3</v>
      </c>
      <c r="U3673" s="9">
        <f t="shared" si="517"/>
        <v>0</v>
      </c>
      <c r="V3673" s="4">
        <f t="shared" si="518"/>
        <v>2.4925925925925925</v>
      </c>
      <c r="W3673" s="1" t="s">
        <v>21</v>
      </c>
      <c r="X3673" s="1">
        <v>5</v>
      </c>
      <c r="Y3673" s="4">
        <f t="shared" si="519"/>
        <v>72.3</v>
      </c>
      <c r="Z3673" s="1" t="s">
        <v>44</v>
      </c>
      <c r="AA3673" s="1" t="s">
        <v>28</v>
      </c>
      <c r="AB3673" s="1" t="s">
        <v>29</v>
      </c>
      <c r="AC3673" s="1" t="s">
        <v>45</v>
      </c>
      <c r="AD3673" s="1" t="s">
        <v>31</v>
      </c>
      <c r="AE3673" s="2">
        <v>40447</v>
      </c>
    </row>
    <row r="3674" spans="1:31" x14ac:dyDescent="0.25">
      <c r="A3674">
        <f t="shared" si="520"/>
        <v>3673</v>
      </c>
      <c r="B3674" s="1">
        <v>5543</v>
      </c>
      <c r="C3674" s="2">
        <v>40445</v>
      </c>
      <c r="D3674" s="1" t="s">
        <v>36</v>
      </c>
      <c r="E3674" s="1" t="str">
        <f t="shared" si="513"/>
        <v>*</v>
      </c>
      <c r="F3674" s="1" t="str">
        <f t="shared" si="514"/>
        <v>*</v>
      </c>
      <c r="G3674" s="1" t="str">
        <f t="shared" si="515"/>
        <v>*</v>
      </c>
      <c r="J3674" s="1" t="str">
        <f t="shared" si="516"/>
        <v>*</v>
      </c>
      <c r="P3674" s="1">
        <v>6</v>
      </c>
      <c r="Q3674" s="1">
        <f t="shared" si="521"/>
        <v>0.01</v>
      </c>
      <c r="T3674" s="4">
        <v>65.930000000000007</v>
      </c>
      <c r="U3674" s="9">
        <f t="shared" si="517"/>
        <v>0</v>
      </c>
      <c r="V3674" s="4">
        <f t="shared" si="518"/>
        <v>10.988333333333335</v>
      </c>
      <c r="W3674" s="1" t="s">
        <v>21</v>
      </c>
      <c r="X3674" s="1">
        <v>1.79</v>
      </c>
      <c r="Y3674" s="4">
        <f t="shared" si="519"/>
        <v>67.720000000000013</v>
      </c>
      <c r="Z3674" s="1" t="s">
        <v>44</v>
      </c>
      <c r="AA3674" s="1" t="s">
        <v>28</v>
      </c>
      <c r="AB3674" s="1" t="s">
        <v>29</v>
      </c>
      <c r="AC3674" s="1" t="s">
        <v>40</v>
      </c>
      <c r="AD3674" s="1" t="s">
        <v>31</v>
      </c>
      <c r="AE3674" s="2">
        <v>40448</v>
      </c>
    </row>
    <row r="3675" spans="1:31" x14ac:dyDescent="0.25">
      <c r="A3675">
        <f t="shared" si="520"/>
        <v>3674</v>
      </c>
      <c r="B3675" s="1">
        <v>17249</v>
      </c>
      <c r="C3675" s="2">
        <v>40446</v>
      </c>
      <c r="D3675" s="1" t="s">
        <v>13</v>
      </c>
      <c r="E3675" s="1" t="str">
        <f t="shared" si="513"/>
        <v>*</v>
      </c>
      <c r="F3675" s="1" t="str">
        <f t="shared" si="514"/>
        <v>*</v>
      </c>
      <c r="G3675" s="1" t="str">
        <f t="shared" si="515"/>
        <v>*</v>
      </c>
      <c r="J3675" s="1" t="str">
        <f t="shared" si="516"/>
        <v>*</v>
      </c>
      <c r="P3675" s="1">
        <v>37</v>
      </c>
      <c r="Q3675" s="1">
        <f t="shared" si="521"/>
        <v>0.04</v>
      </c>
      <c r="T3675" s="4">
        <v>2911.64</v>
      </c>
      <c r="U3675" s="9">
        <f t="shared" si="517"/>
        <v>1</v>
      </c>
      <c r="V3675" s="4">
        <f t="shared" si="518"/>
        <v>78.692972972972967</v>
      </c>
      <c r="W3675" s="1" t="s">
        <v>21</v>
      </c>
      <c r="X3675" s="1">
        <v>14.52</v>
      </c>
      <c r="Y3675" s="4">
        <f t="shared" si="519"/>
        <v>2926.16</v>
      </c>
      <c r="Z3675" s="1" t="s">
        <v>22</v>
      </c>
      <c r="AA3675" s="1" t="s">
        <v>28</v>
      </c>
      <c r="AB3675" s="1" t="s">
        <v>24</v>
      </c>
      <c r="AC3675" s="1" t="s">
        <v>38</v>
      </c>
      <c r="AD3675" s="1" t="s">
        <v>19</v>
      </c>
      <c r="AE3675" s="2">
        <v>40448</v>
      </c>
    </row>
    <row r="3676" spans="1:31" x14ac:dyDescent="0.25">
      <c r="A3676">
        <f t="shared" si="520"/>
        <v>3675</v>
      </c>
      <c r="B3676" s="1">
        <v>33505</v>
      </c>
      <c r="C3676" s="2">
        <v>40446</v>
      </c>
      <c r="D3676" s="1" t="s">
        <v>13</v>
      </c>
      <c r="E3676" s="1" t="str">
        <f t="shared" si="513"/>
        <v>*</v>
      </c>
      <c r="F3676" s="1" t="str">
        <f t="shared" si="514"/>
        <v>*</v>
      </c>
      <c r="G3676" s="1" t="str">
        <f t="shared" si="515"/>
        <v>*</v>
      </c>
      <c r="J3676" s="1" t="str">
        <f t="shared" si="516"/>
        <v>*</v>
      </c>
      <c r="P3676" s="1">
        <v>35</v>
      </c>
      <c r="Q3676" s="1">
        <f t="shared" si="521"/>
        <v>0.04</v>
      </c>
      <c r="T3676" s="4">
        <v>2463.2404999999999</v>
      </c>
      <c r="U3676" s="9">
        <f t="shared" si="517"/>
        <v>1</v>
      </c>
      <c r="V3676" s="4">
        <f t="shared" si="518"/>
        <v>70.378299999999996</v>
      </c>
      <c r="W3676" s="1" t="s">
        <v>14</v>
      </c>
      <c r="X3676" s="1">
        <v>10.78</v>
      </c>
      <c r="Y3676" s="4">
        <f t="shared" si="519"/>
        <v>2474.0205000000001</v>
      </c>
      <c r="Z3676" s="1" t="s">
        <v>22</v>
      </c>
      <c r="AA3676" s="1" t="s">
        <v>16</v>
      </c>
      <c r="AB3676" s="1" t="s">
        <v>24</v>
      </c>
      <c r="AC3676" s="1" t="s">
        <v>25</v>
      </c>
      <c r="AD3676" s="1" t="s">
        <v>19</v>
      </c>
      <c r="AE3676" s="2">
        <v>40446</v>
      </c>
    </row>
    <row r="3677" spans="1:31" x14ac:dyDescent="0.25">
      <c r="A3677">
        <f t="shared" si="520"/>
        <v>3676</v>
      </c>
      <c r="B3677" s="1">
        <v>773</v>
      </c>
      <c r="C3677" s="2">
        <v>40446</v>
      </c>
      <c r="D3677" s="1" t="s">
        <v>36</v>
      </c>
      <c r="E3677" s="1" t="str">
        <f t="shared" si="513"/>
        <v>*</v>
      </c>
      <c r="F3677" s="1" t="str">
        <f t="shared" si="514"/>
        <v>*</v>
      </c>
      <c r="G3677" s="1" t="str">
        <f t="shared" si="515"/>
        <v>*</v>
      </c>
      <c r="J3677" s="1" t="str">
        <f t="shared" si="516"/>
        <v>*</v>
      </c>
      <c r="P3677" s="1">
        <v>38</v>
      </c>
      <c r="Q3677" s="1">
        <f t="shared" si="521"/>
        <v>0.04</v>
      </c>
      <c r="T3677" s="4">
        <v>2071.3395</v>
      </c>
      <c r="U3677" s="9">
        <f t="shared" si="517"/>
        <v>1</v>
      </c>
      <c r="V3677" s="4">
        <f t="shared" si="518"/>
        <v>54.50893421052632</v>
      </c>
      <c r="W3677" s="1" t="s">
        <v>21</v>
      </c>
      <c r="X3677" s="1">
        <v>8.99</v>
      </c>
      <c r="Y3677" s="4">
        <f t="shared" si="519"/>
        <v>2080.3294999999998</v>
      </c>
      <c r="Z3677" s="1" t="s">
        <v>50</v>
      </c>
      <c r="AA3677" s="1" t="s">
        <v>37</v>
      </c>
      <c r="AB3677" s="1" t="s">
        <v>24</v>
      </c>
      <c r="AC3677" s="1" t="s">
        <v>25</v>
      </c>
      <c r="AD3677" s="1" t="s">
        <v>19</v>
      </c>
      <c r="AE3677" s="2">
        <v>40447</v>
      </c>
    </row>
    <row r="3678" spans="1:31" x14ac:dyDescent="0.25">
      <c r="A3678">
        <f t="shared" si="520"/>
        <v>3677</v>
      </c>
      <c r="B3678" s="1">
        <v>10657</v>
      </c>
      <c r="C3678" s="2">
        <v>40446</v>
      </c>
      <c r="D3678" s="1" t="s">
        <v>36</v>
      </c>
      <c r="E3678" s="1" t="str">
        <f t="shared" si="513"/>
        <v>*</v>
      </c>
      <c r="F3678" s="1" t="str">
        <f t="shared" si="514"/>
        <v>*</v>
      </c>
      <c r="G3678" s="1" t="str">
        <f t="shared" si="515"/>
        <v>*</v>
      </c>
      <c r="J3678" s="1" t="str">
        <f t="shared" si="516"/>
        <v>*</v>
      </c>
      <c r="P3678" s="1">
        <v>8</v>
      </c>
      <c r="Q3678" s="1">
        <f t="shared" si="521"/>
        <v>0.01</v>
      </c>
      <c r="T3678" s="4">
        <v>1848.52</v>
      </c>
      <c r="U3678" s="9">
        <f t="shared" si="517"/>
        <v>1</v>
      </c>
      <c r="V3678" s="4">
        <f t="shared" si="518"/>
        <v>231.065</v>
      </c>
      <c r="W3678" s="1" t="s">
        <v>33</v>
      </c>
      <c r="X3678" s="1">
        <v>69.64</v>
      </c>
      <c r="Y3678" s="4">
        <f t="shared" si="519"/>
        <v>1918.16</v>
      </c>
      <c r="Z3678" s="1" t="s">
        <v>54</v>
      </c>
      <c r="AA3678" s="1" t="s">
        <v>16</v>
      </c>
      <c r="AB3678" s="1" t="s">
        <v>17</v>
      </c>
      <c r="AC3678" s="1" t="s">
        <v>52</v>
      </c>
      <c r="AD3678" s="1" t="s">
        <v>59</v>
      </c>
      <c r="AE3678" s="2">
        <v>40447</v>
      </c>
    </row>
    <row r="3679" spans="1:31" x14ac:dyDescent="0.25">
      <c r="A3679">
        <f t="shared" si="520"/>
        <v>3678</v>
      </c>
      <c r="B3679" s="1">
        <v>17858</v>
      </c>
      <c r="C3679" s="2">
        <v>40446</v>
      </c>
      <c r="D3679" s="1" t="s">
        <v>36</v>
      </c>
      <c r="E3679" s="1" t="str">
        <f t="shared" si="513"/>
        <v>*</v>
      </c>
      <c r="F3679" s="1" t="str">
        <f t="shared" si="514"/>
        <v>*</v>
      </c>
      <c r="G3679" s="1" t="str">
        <f t="shared" si="515"/>
        <v>*</v>
      </c>
      <c r="J3679" s="1" t="str">
        <f t="shared" si="516"/>
        <v>*</v>
      </c>
      <c r="P3679" s="1">
        <v>46</v>
      </c>
      <c r="Q3679" s="1">
        <f t="shared" si="521"/>
        <v>0.05</v>
      </c>
      <c r="T3679" s="4">
        <v>1048.3900000000001</v>
      </c>
      <c r="U3679" s="9">
        <f t="shared" si="517"/>
        <v>1</v>
      </c>
      <c r="V3679" s="4">
        <f t="shared" si="518"/>
        <v>22.791086956521742</v>
      </c>
      <c r="W3679" s="1" t="s">
        <v>14</v>
      </c>
      <c r="X3679" s="1">
        <v>7.58</v>
      </c>
      <c r="Y3679" s="4">
        <f t="shared" si="519"/>
        <v>1055.97</v>
      </c>
      <c r="Z3679" s="1" t="s">
        <v>22</v>
      </c>
      <c r="AA3679" s="1" t="s">
        <v>16</v>
      </c>
      <c r="AB3679" s="1" t="s">
        <v>17</v>
      </c>
      <c r="AC3679" s="1" t="s">
        <v>18</v>
      </c>
      <c r="AD3679" s="1" t="s">
        <v>19</v>
      </c>
      <c r="AE3679" s="2">
        <v>40447</v>
      </c>
    </row>
    <row r="3680" spans="1:31" x14ac:dyDescent="0.25">
      <c r="A3680">
        <f t="shared" si="520"/>
        <v>3679</v>
      </c>
      <c r="B3680" s="1">
        <v>17858</v>
      </c>
      <c r="C3680" s="2">
        <v>40446</v>
      </c>
      <c r="D3680" s="1" t="s">
        <v>36</v>
      </c>
      <c r="E3680" s="1" t="str">
        <f t="shared" si="513"/>
        <v>*</v>
      </c>
      <c r="F3680" s="1" t="str">
        <f t="shared" si="514"/>
        <v>*</v>
      </c>
      <c r="G3680" s="1" t="str">
        <f t="shared" si="515"/>
        <v>*</v>
      </c>
      <c r="J3680" s="1" t="str">
        <f t="shared" si="516"/>
        <v>*</v>
      </c>
      <c r="P3680" s="1">
        <v>12</v>
      </c>
      <c r="Q3680" s="1">
        <f t="shared" si="521"/>
        <v>0.02</v>
      </c>
      <c r="T3680" s="4">
        <v>385.7</v>
      </c>
      <c r="U3680" s="9">
        <f t="shared" si="517"/>
        <v>0</v>
      </c>
      <c r="V3680" s="4">
        <f t="shared" si="518"/>
        <v>32.141666666666666</v>
      </c>
      <c r="W3680" s="1" t="s">
        <v>21</v>
      </c>
      <c r="X3680" s="1">
        <v>6.5</v>
      </c>
      <c r="Y3680" s="4">
        <f t="shared" si="519"/>
        <v>392.2</v>
      </c>
      <c r="Z3680" s="1" t="s">
        <v>22</v>
      </c>
      <c r="AA3680" s="1" t="s">
        <v>16</v>
      </c>
      <c r="AB3680" s="1" t="s">
        <v>24</v>
      </c>
      <c r="AC3680" s="1" t="s">
        <v>38</v>
      </c>
      <c r="AD3680" s="1" t="s">
        <v>19</v>
      </c>
      <c r="AE3680" s="2">
        <v>40447</v>
      </c>
    </row>
    <row r="3681" spans="1:31" x14ac:dyDescent="0.25">
      <c r="A3681">
        <f t="shared" si="520"/>
        <v>3680</v>
      </c>
      <c r="B3681" s="1">
        <v>10657</v>
      </c>
      <c r="C3681" s="2">
        <v>40446</v>
      </c>
      <c r="D3681" s="1" t="s">
        <v>36</v>
      </c>
      <c r="E3681" s="1" t="str">
        <f t="shared" si="513"/>
        <v>*</v>
      </c>
      <c r="F3681" s="1" t="str">
        <f t="shared" si="514"/>
        <v>*</v>
      </c>
      <c r="G3681" s="1" t="str">
        <f t="shared" si="515"/>
        <v>*</v>
      </c>
      <c r="J3681" s="1" t="str">
        <f t="shared" si="516"/>
        <v>*</v>
      </c>
      <c r="P3681" s="1">
        <v>44</v>
      </c>
      <c r="Q3681" s="1">
        <f t="shared" si="521"/>
        <v>0.05</v>
      </c>
      <c r="T3681" s="4">
        <v>289.94</v>
      </c>
      <c r="U3681" s="9">
        <f t="shared" si="517"/>
        <v>0</v>
      </c>
      <c r="V3681" s="4">
        <f t="shared" si="518"/>
        <v>6.5895454545454548</v>
      </c>
      <c r="W3681" s="1" t="s">
        <v>21</v>
      </c>
      <c r="X3681" s="1">
        <v>6.22</v>
      </c>
      <c r="Y3681" s="4">
        <f t="shared" si="519"/>
        <v>296.16000000000003</v>
      </c>
      <c r="Z3681" s="1" t="s">
        <v>54</v>
      </c>
      <c r="AA3681" s="1" t="s">
        <v>16</v>
      </c>
      <c r="AB3681" s="1" t="s">
        <v>29</v>
      </c>
      <c r="AC3681" s="1" t="s">
        <v>40</v>
      </c>
      <c r="AD3681" s="1" t="s">
        <v>19</v>
      </c>
      <c r="AE3681" s="2">
        <v>40448</v>
      </c>
    </row>
    <row r="3682" spans="1:31" x14ac:dyDescent="0.25">
      <c r="A3682">
        <f t="shared" si="520"/>
        <v>3681</v>
      </c>
      <c r="B3682" s="1">
        <v>17858</v>
      </c>
      <c r="C3682" s="2">
        <v>40446</v>
      </c>
      <c r="D3682" s="1" t="s">
        <v>36</v>
      </c>
      <c r="E3682" s="1" t="str">
        <f t="shared" si="513"/>
        <v>*</v>
      </c>
      <c r="F3682" s="1" t="str">
        <f t="shared" si="514"/>
        <v>*</v>
      </c>
      <c r="G3682" s="1" t="str">
        <f t="shared" si="515"/>
        <v>*</v>
      </c>
      <c r="J3682" s="1" t="str">
        <f t="shared" si="516"/>
        <v>*</v>
      </c>
      <c r="P3682" s="1">
        <v>21</v>
      </c>
      <c r="Q3682" s="1">
        <f t="shared" si="521"/>
        <v>3.5000000000000003E-2</v>
      </c>
      <c r="T3682" s="4">
        <v>187.14</v>
      </c>
      <c r="U3682" s="9">
        <f t="shared" si="517"/>
        <v>0</v>
      </c>
      <c r="V3682" s="4">
        <f t="shared" si="518"/>
        <v>8.911428571428571</v>
      </c>
      <c r="W3682" s="1" t="s">
        <v>21</v>
      </c>
      <c r="X3682" s="1">
        <v>1.99</v>
      </c>
      <c r="Y3682" s="4">
        <f t="shared" si="519"/>
        <v>189.13</v>
      </c>
      <c r="Z3682" s="1" t="s">
        <v>22</v>
      </c>
      <c r="AA3682" s="1" t="s">
        <v>16</v>
      </c>
      <c r="AB3682" s="1" t="s">
        <v>24</v>
      </c>
      <c r="AC3682" s="1" t="s">
        <v>38</v>
      </c>
      <c r="AD3682" s="1" t="s">
        <v>41</v>
      </c>
      <c r="AE3682" s="2">
        <v>40448</v>
      </c>
    </row>
    <row r="3683" spans="1:31" x14ac:dyDescent="0.25">
      <c r="A3683">
        <f t="shared" si="520"/>
        <v>3682</v>
      </c>
      <c r="B3683" s="1">
        <v>33505</v>
      </c>
      <c r="C3683" s="2">
        <v>40446</v>
      </c>
      <c r="D3683" s="1" t="s">
        <v>13</v>
      </c>
      <c r="E3683" s="1" t="str">
        <f t="shared" si="513"/>
        <v>*</v>
      </c>
      <c r="F3683" s="1" t="str">
        <f t="shared" si="514"/>
        <v>*</v>
      </c>
      <c r="G3683" s="1" t="str">
        <f t="shared" si="515"/>
        <v>*</v>
      </c>
      <c r="J3683" s="1" t="str">
        <f t="shared" si="516"/>
        <v>*</v>
      </c>
      <c r="P3683" s="1">
        <v>32</v>
      </c>
      <c r="Q3683" s="1">
        <f t="shared" si="521"/>
        <v>0.04</v>
      </c>
      <c r="T3683" s="4">
        <v>117.78</v>
      </c>
      <c r="U3683" s="9">
        <f t="shared" si="517"/>
        <v>0</v>
      </c>
      <c r="V3683" s="4">
        <f t="shared" si="518"/>
        <v>3.680625</v>
      </c>
      <c r="W3683" s="1" t="s">
        <v>21</v>
      </c>
      <c r="X3683" s="1">
        <v>1.3</v>
      </c>
      <c r="Y3683" s="4">
        <f t="shared" si="519"/>
        <v>119.08</v>
      </c>
      <c r="Z3683" s="1" t="s">
        <v>22</v>
      </c>
      <c r="AA3683" s="1" t="s">
        <v>16</v>
      </c>
      <c r="AB3683" s="1" t="s">
        <v>29</v>
      </c>
      <c r="AC3683" s="1" t="s">
        <v>40</v>
      </c>
      <c r="AD3683" s="1" t="s">
        <v>31</v>
      </c>
      <c r="AE3683" s="2">
        <v>40450</v>
      </c>
    </row>
    <row r="3684" spans="1:31" x14ac:dyDescent="0.25">
      <c r="A3684">
        <f t="shared" si="520"/>
        <v>3683</v>
      </c>
      <c r="B3684" s="1">
        <v>37925</v>
      </c>
      <c r="C3684" s="2">
        <v>40447</v>
      </c>
      <c r="D3684" s="1" t="s">
        <v>36</v>
      </c>
      <c r="E3684" s="1" t="str">
        <f t="shared" si="513"/>
        <v>*</v>
      </c>
      <c r="F3684" s="1" t="str">
        <f t="shared" si="514"/>
        <v>*</v>
      </c>
      <c r="G3684" s="1" t="str">
        <f t="shared" si="515"/>
        <v>*</v>
      </c>
      <c r="J3684" s="1" t="str">
        <f t="shared" si="516"/>
        <v>*</v>
      </c>
      <c r="P3684" s="1">
        <v>46</v>
      </c>
      <c r="Q3684" s="1">
        <f t="shared" si="521"/>
        <v>0.05</v>
      </c>
      <c r="T3684" s="4">
        <v>3780.16</v>
      </c>
      <c r="U3684" s="9">
        <f t="shared" si="517"/>
        <v>1</v>
      </c>
      <c r="V3684" s="4">
        <f t="shared" si="518"/>
        <v>82.177391304347822</v>
      </c>
      <c r="W3684" s="1" t="s">
        <v>33</v>
      </c>
      <c r="X3684" s="1">
        <v>14</v>
      </c>
      <c r="Y3684" s="4">
        <f t="shared" si="519"/>
        <v>3794.16</v>
      </c>
      <c r="Z3684" s="1" t="s">
        <v>15</v>
      </c>
      <c r="AA3684" s="1" t="s">
        <v>28</v>
      </c>
      <c r="AB3684" s="1" t="s">
        <v>24</v>
      </c>
      <c r="AC3684" s="1" t="s">
        <v>56</v>
      </c>
      <c r="AD3684" s="1" t="s">
        <v>35</v>
      </c>
      <c r="AE3684" s="2">
        <v>40448</v>
      </c>
    </row>
    <row r="3685" spans="1:31" x14ac:dyDescent="0.25">
      <c r="A3685">
        <f t="shared" si="520"/>
        <v>3684</v>
      </c>
      <c r="B3685" s="1">
        <v>57477</v>
      </c>
      <c r="C3685" s="2">
        <v>40447</v>
      </c>
      <c r="D3685" s="1" t="s">
        <v>20</v>
      </c>
      <c r="E3685" s="1" t="str">
        <f t="shared" si="513"/>
        <v>*</v>
      </c>
      <c r="F3685" s="1" t="str">
        <f t="shared" si="514"/>
        <v>**</v>
      </c>
      <c r="G3685" s="1" t="str">
        <f t="shared" si="515"/>
        <v>**</v>
      </c>
      <c r="J3685" s="1" t="str">
        <f t="shared" si="516"/>
        <v>**</v>
      </c>
      <c r="P3685" s="1">
        <v>45</v>
      </c>
      <c r="Q3685" s="1">
        <f t="shared" si="521"/>
        <v>0.05</v>
      </c>
      <c r="T3685" s="4">
        <v>3086.5115000000001</v>
      </c>
      <c r="U3685" s="9">
        <f t="shared" si="517"/>
        <v>1</v>
      </c>
      <c r="V3685" s="4">
        <f t="shared" si="518"/>
        <v>68.589144444444443</v>
      </c>
      <c r="W3685" s="1" t="s">
        <v>21</v>
      </c>
      <c r="X3685" s="1">
        <v>2.5</v>
      </c>
      <c r="Y3685" s="4">
        <f t="shared" si="519"/>
        <v>3089.0115000000001</v>
      </c>
      <c r="Z3685" s="1" t="s">
        <v>51</v>
      </c>
      <c r="AA3685" s="1" t="s">
        <v>37</v>
      </c>
      <c r="AB3685" s="1" t="s">
        <v>24</v>
      </c>
      <c r="AC3685" s="1" t="s">
        <v>25</v>
      </c>
      <c r="AD3685" s="1" t="s">
        <v>19</v>
      </c>
      <c r="AE3685" s="2">
        <v>40448</v>
      </c>
    </row>
    <row r="3686" spans="1:31" x14ac:dyDescent="0.25">
      <c r="A3686">
        <f t="shared" si="520"/>
        <v>3685</v>
      </c>
      <c r="B3686" s="1">
        <v>37925</v>
      </c>
      <c r="C3686" s="2">
        <v>40447</v>
      </c>
      <c r="D3686" s="1" t="s">
        <v>36</v>
      </c>
      <c r="E3686" s="1" t="str">
        <f t="shared" si="513"/>
        <v>*</v>
      </c>
      <c r="F3686" s="1" t="str">
        <f t="shared" si="514"/>
        <v>*</v>
      </c>
      <c r="G3686" s="1" t="str">
        <f t="shared" si="515"/>
        <v>*</v>
      </c>
      <c r="J3686" s="1" t="str">
        <f t="shared" si="516"/>
        <v>*</v>
      </c>
      <c r="P3686" s="1">
        <v>31</v>
      </c>
      <c r="Q3686" s="1">
        <f t="shared" si="521"/>
        <v>0.04</v>
      </c>
      <c r="T3686" s="4">
        <v>1784.048</v>
      </c>
      <c r="U3686" s="9">
        <f t="shared" si="517"/>
        <v>1</v>
      </c>
      <c r="V3686" s="4">
        <f t="shared" si="518"/>
        <v>57.549935483870968</v>
      </c>
      <c r="W3686" s="1" t="s">
        <v>21</v>
      </c>
      <c r="X3686" s="1">
        <v>3.99</v>
      </c>
      <c r="Y3686" s="4">
        <f t="shared" si="519"/>
        <v>1788.038</v>
      </c>
      <c r="Z3686" s="1" t="s">
        <v>15</v>
      </c>
      <c r="AA3686" s="1" t="s">
        <v>28</v>
      </c>
      <c r="AB3686" s="1" t="s">
        <v>24</v>
      </c>
      <c r="AC3686" s="1" t="s">
        <v>25</v>
      </c>
      <c r="AD3686" s="1" t="s">
        <v>19</v>
      </c>
      <c r="AE3686" s="2">
        <v>40448</v>
      </c>
    </row>
    <row r="3687" spans="1:31" x14ac:dyDescent="0.25">
      <c r="A3687">
        <f t="shared" si="520"/>
        <v>3686</v>
      </c>
      <c r="B3687" s="1">
        <v>416</v>
      </c>
      <c r="C3687" s="2">
        <v>40447</v>
      </c>
      <c r="D3687" s="1" t="s">
        <v>13</v>
      </c>
      <c r="E3687" s="1" t="str">
        <f t="shared" si="513"/>
        <v>*</v>
      </c>
      <c r="F3687" s="1" t="str">
        <f t="shared" si="514"/>
        <v>*</v>
      </c>
      <c r="G3687" s="1" t="str">
        <f t="shared" si="515"/>
        <v>*</v>
      </c>
      <c r="J3687" s="1" t="str">
        <f t="shared" si="516"/>
        <v>*</v>
      </c>
      <c r="P3687" s="1">
        <v>20</v>
      </c>
      <c r="Q3687" s="1">
        <f t="shared" si="521"/>
        <v>3.5000000000000003E-2</v>
      </c>
      <c r="T3687" s="4">
        <v>1156.6714999999999</v>
      </c>
      <c r="U3687" s="9">
        <f t="shared" si="517"/>
        <v>1</v>
      </c>
      <c r="V3687" s="4">
        <f t="shared" si="518"/>
        <v>57.833574999999996</v>
      </c>
      <c r="W3687" s="1" t="s">
        <v>14</v>
      </c>
      <c r="X3687" s="1">
        <v>7.69</v>
      </c>
      <c r="Y3687" s="4">
        <f t="shared" si="519"/>
        <v>1164.3615</v>
      </c>
      <c r="Z3687" s="1" t="s">
        <v>22</v>
      </c>
      <c r="AA3687" s="1" t="s">
        <v>16</v>
      </c>
      <c r="AB3687" s="1" t="s">
        <v>24</v>
      </c>
      <c r="AC3687" s="1" t="s">
        <v>25</v>
      </c>
      <c r="AD3687" s="1" t="s">
        <v>19</v>
      </c>
      <c r="AE3687" s="2">
        <v>40452</v>
      </c>
    </row>
    <row r="3688" spans="1:31" x14ac:dyDescent="0.25">
      <c r="A3688">
        <f t="shared" si="520"/>
        <v>3687</v>
      </c>
      <c r="B3688" s="1">
        <v>30884</v>
      </c>
      <c r="C3688" s="2">
        <v>40447</v>
      </c>
      <c r="D3688" s="1" t="s">
        <v>13</v>
      </c>
      <c r="E3688" s="1" t="str">
        <f t="shared" si="513"/>
        <v>*</v>
      </c>
      <c r="F3688" s="1" t="str">
        <f t="shared" si="514"/>
        <v>*</v>
      </c>
      <c r="G3688" s="1" t="str">
        <f t="shared" si="515"/>
        <v>*</v>
      </c>
      <c r="J3688" s="1" t="str">
        <f t="shared" si="516"/>
        <v>*</v>
      </c>
      <c r="P3688" s="1">
        <v>6</v>
      </c>
      <c r="Q3688" s="1">
        <f t="shared" si="521"/>
        <v>0.01</v>
      </c>
      <c r="T3688" s="4">
        <v>763.44799999999998</v>
      </c>
      <c r="U3688" s="9">
        <f t="shared" si="517"/>
        <v>0</v>
      </c>
      <c r="V3688" s="4">
        <f t="shared" si="518"/>
        <v>127.24133333333333</v>
      </c>
      <c r="W3688" s="1" t="s">
        <v>33</v>
      </c>
      <c r="X3688" s="1">
        <v>80.2</v>
      </c>
      <c r="Y3688" s="4">
        <f t="shared" si="519"/>
        <v>843.64800000000002</v>
      </c>
      <c r="Z3688" s="1" t="s">
        <v>53</v>
      </c>
      <c r="AA3688" s="1" t="s">
        <v>28</v>
      </c>
      <c r="AB3688" s="1" t="s">
        <v>17</v>
      </c>
      <c r="AC3688" s="1" t="s">
        <v>52</v>
      </c>
      <c r="AD3688" s="1" t="s">
        <v>59</v>
      </c>
      <c r="AE3688" s="2">
        <v>40452</v>
      </c>
    </row>
    <row r="3689" spans="1:31" x14ac:dyDescent="0.25">
      <c r="A3689">
        <f t="shared" si="520"/>
        <v>3688</v>
      </c>
      <c r="B3689" s="1">
        <v>57477</v>
      </c>
      <c r="C3689" s="2">
        <v>40447</v>
      </c>
      <c r="D3689" s="1" t="s">
        <v>20</v>
      </c>
      <c r="E3689" s="1" t="str">
        <f t="shared" si="513"/>
        <v>*</v>
      </c>
      <c r="F3689" s="1" t="str">
        <f t="shared" si="514"/>
        <v>**</v>
      </c>
      <c r="G3689" s="1" t="str">
        <f t="shared" si="515"/>
        <v>**</v>
      </c>
      <c r="J3689" s="1" t="str">
        <f t="shared" si="516"/>
        <v>**</v>
      </c>
      <c r="P3689" s="1">
        <v>50</v>
      </c>
      <c r="Q3689" s="1">
        <f t="shared" si="521"/>
        <v>0.06</v>
      </c>
      <c r="T3689" s="4">
        <v>745.48</v>
      </c>
      <c r="U3689" s="9">
        <f t="shared" si="517"/>
        <v>0</v>
      </c>
      <c r="V3689" s="4">
        <f t="shared" si="518"/>
        <v>14.909600000000001</v>
      </c>
      <c r="W3689" s="1" t="s">
        <v>21</v>
      </c>
      <c r="X3689" s="1">
        <v>3.5</v>
      </c>
      <c r="Y3689" s="4">
        <f t="shared" si="519"/>
        <v>748.98</v>
      </c>
      <c r="Z3689" s="1" t="s">
        <v>51</v>
      </c>
      <c r="AA3689" s="1" t="s">
        <v>37</v>
      </c>
      <c r="AB3689" s="1" t="s">
        <v>29</v>
      </c>
      <c r="AC3689" s="1" t="s">
        <v>63</v>
      </c>
      <c r="AD3689" s="1" t="s">
        <v>19</v>
      </c>
      <c r="AE3689" s="2">
        <v>40449</v>
      </c>
    </row>
    <row r="3690" spans="1:31" x14ac:dyDescent="0.25">
      <c r="A3690">
        <f t="shared" si="520"/>
        <v>3689</v>
      </c>
      <c r="B3690" s="1">
        <v>14950</v>
      </c>
      <c r="C3690" s="2">
        <v>40447</v>
      </c>
      <c r="D3690" s="1" t="s">
        <v>13</v>
      </c>
      <c r="E3690" s="1" t="str">
        <f t="shared" si="513"/>
        <v>*</v>
      </c>
      <c r="F3690" s="1" t="str">
        <f t="shared" si="514"/>
        <v>*</v>
      </c>
      <c r="G3690" s="1" t="str">
        <f t="shared" si="515"/>
        <v>*</v>
      </c>
      <c r="J3690" s="1" t="str">
        <f t="shared" si="516"/>
        <v>*</v>
      </c>
      <c r="P3690" s="1">
        <v>48</v>
      </c>
      <c r="Q3690" s="1">
        <f t="shared" si="521"/>
        <v>0.05</v>
      </c>
      <c r="T3690" s="4">
        <v>525</v>
      </c>
      <c r="U3690" s="9">
        <f t="shared" si="517"/>
        <v>0</v>
      </c>
      <c r="V3690" s="4">
        <f t="shared" si="518"/>
        <v>10.9375</v>
      </c>
      <c r="W3690" s="1" t="s">
        <v>21</v>
      </c>
      <c r="X3690" s="1">
        <v>2.89</v>
      </c>
      <c r="Y3690" s="4">
        <f t="shared" si="519"/>
        <v>527.89</v>
      </c>
      <c r="Z3690" s="1" t="s">
        <v>42</v>
      </c>
      <c r="AA3690" s="1" t="s">
        <v>23</v>
      </c>
      <c r="AB3690" s="1" t="s">
        <v>29</v>
      </c>
      <c r="AC3690" s="1" t="s">
        <v>30</v>
      </c>
      <c r="AD3690" s="1" t="s">
        <v>41</v>
      </c>
      <c r="AE3690" s="2">
        <v>40447</v>
      </c>
    </row>
    <row r="3691" spans="1:31" x14ac:dyDescent="0.25">
      <c r="A3691">
        <f t="shared" si="520"/>
        <v>3690</v>
      </c>
      <c r="B3691" s="1">
        <v>39238</v>
      </c>
      <c r="C3691" s="2">
        <v>40447</v>
      </c>
      <c r="D3691" s="1" t="s">
        <v>32</v>
      </c>
      <c r="E3691" s="1" t="str">
        <f t="shared" si="513"/>
        <v>***</v>
      </c>
      <c r="F3691" s="1" t="str">
        <f t="shared" si="514"/>
        <v>***</v>
      </c>
      <c r="G3691" s="1" t="str">
        <f t="shared" si="515"/>
        <v>***</v>
      </c>
      <c r="J3691" s="1" t="str">
        <f t="shared" si="516"/>
        <v>***</v>
      </c>
      <c r="P3691" s="1">
        <v>9</v>
      </c>
      <c r="Q3691" s="1">
        <f t="shared" si="521"/>
        <v>0.01</v>
      </c>
      <c r="T3691" s="4">
        <v>373.48</v>
      </c>
      <c r="U3691" s="9">
        <f t="shared" si="517"/>
        <v>0</v>
      </c>
      <c r="V3691" s="4">
        <f t="shared" si="518"/>
        <v>41.497777777777777</v>
      </c>
      <c r="W3691" s="1" t="s">
        <v>14</v>
      </c>
      <c r="X3691" s="1">
        <v>2.99</v>
      </c>
      <c r="Y3691" s="4">
        <f t="shared" si="519"/>
        <v>376.47</v>
      </c>
      <c r="Z3691" s="1" t="s">
        <v>44</v>
      </c>
      <c r="AA3691" s="1" t="s">
        <v>28</v>
      </c>
      <c r="AB3691" s="1" t="s">
        <v>29</v>
      </c>
      <c r="AC3691" s="1" t="s">
        <v>43</v>
      </c>
      <c r="AD3691" s="1" t="s">
        <v>19</v>
      </c>
      <c r="AE3691" s="2">
        <v>40448</v>
      </c>
    </row>
    <row r="3692" spans="1:31" x14ac:dyDescent="0.25">
      <c r="A3692">
        <f t="shared" si="520"/>
        <v>3691</v>
      </c>
      <c r="B3692" s="1">
        <v>53381</v>
      </c>
      <c r="C3692" s="2">
        <v>40447</v>
      </c>
      <c r="D3692" s="1" t="s">
        <v>32</v>
      </c>
      <c r="E3692" s="1" t="str">
        <f t="shared" si="513"/>
        <v>***</v>
      </c>
      <c r="F3692" s="1" t="str">
        <f t="shared" si="514"/>
        <v>***</v>
      </c>
      <c r="G3692" s="1" t="str">
        <f t="shared" si="515"/>
        <v>***</v>
      </c>
      <c r="J3692" s="1" t="str">
        <f t="shared" si="516"/>
        <v>***</v>
      </c>
      <c r="P3692" s="1">
        <v>26</v>
      </c>
      <c r="Q3692" s="1">
        <f t="shared" si="521"/>
        <v>3.5000000000000003E-2</v>
      </c>
      <c r="T3692" s="4">
        <v>287.43</v>
      </c>
      <c r="U3692" s="9">
        <f t="shared" si="517"/>
        <v>0</v>
      </c>
      <c r="V3692" s="4">
        <f t="shared" si="518"/>
        <v>11.055</v>
      </c>
      <c r="W3692" s="1" t="s">
        <v>21</v>
      </c>
      <c r="X3692" s="1">
        <v>4.8</v>
      </c>
      <c r="Y3692" s="4">
        <f t="shared" si="519"/>
        <v>292.23</v>
      </c>
      <c r="Z3692" s="1" t="s">
        <v>15</v>
      </c>
      <c r="AA3692" s="1" t="s">
        <v>28</v>
      </c>
      <c r="AB3692" s="1" t="s">
        <v>29</v>
      </c>
      <c r="AC3692" s="1" t="s">
        <v>57</v>
      </c>
      <c r="AD3692" s="1" t="s">
        <v>19</v>
      </c>
      <c r="AE3692" s="2">
        <v>40448</v>
      </c>
    </row>
    <row r="3693" spans="1:31" x14ac:dyDescent="0.25">
      <c r="A3693">
        <f t="shared" si="520"/>
        <v>3692</v>
      </c>
      <c r="B3693" s="1">
        <v>18597</v>
      </c>
      <c r="C3693" s="2">
        <v>40447</v>
      </c>
      <c r="D3693" s="1" t="s">
        <v>36</v>
      </c>
      <c r="E3693" s="1" t="str">
        <f t="shared" si="513"/>
        <v>*</v>
      </c>
      <c r="F3693" s="1" t="str">
        <f t="shared" si="514"/>
        <v>*</v>
      </c>
      <c r="G3693" s="1" t="str">
        <f t="shared" si="515"/>
        <v>*</v>
      </c>
      <c r="J3693" s="1" t="str">
        <f t="shared" si="516"/>
        <v>*</v>
      </c>
      <c r="P3693" s="1">
        <v>37</v>
      </c>
      <c r="Q3693" s="1">
        <f t="shared" si="521"/>
        <v>0.04</v>
      </c>
      <c r="T3693" s="4">
        <v>101.2</v>
      </c>
      <c r="U3693" s="9">
        <f t="shared" si="517"/>
        <v>0</v>
      </c>
      <c r="V3693" s="4">
        <f t="shared" si="518"/>
        <v>2.7351351351351352</v>
      </c>
      <c r="W3693" s="1" t="s">
        <v>21</v>
      </c>
      <c r="X3693" s="1">
        <v>0.5</v>
      </c>
      <c r="Y3693" s="4">
        <f t="shared" si="519"/>
        <v>101.7</v>
      </c>
      <c r="Z3693" s="1" t="s">
        <v>49</v>
      </c>
      <c r="AA3693" s="1" t="s">
        <v>16</v>
      </c>
      <c r="AB3693" s="1" t="s">
        <v>29</v>
      </c>
      <c r="AC3693" s="1" t="s">
        <v>58</v>
      </c>
      <c r="AD3693" s="1" t="s">
        <v>19</v>
      </c>
      <c r="AE3693" s="2">
        <v>40448</v>
      </c>
    </row>
    <row r="3694" spans="1:31" x14ac:dyDescent="0.25">
      <c r="A3694">
        <f t="shared" si="520"/>
        <v>3693</v>
      </c>
      <c r="B3694" s="1">
        <v>6753</v>
      </c>
      <c r="C3694" s="2">
        <v>40447</v>
      </c>
      <c r="D3694" s="1" t="s">
        <v>13</v>
      </c>
      <c r="E3694" s="1" t="str">
        <f t="shared" si="513"/>
        <v>*</v>
      </c>
      <c r="F3694" s="1" t="str">
        <f t="shared" si="514"/>
        <v>*</v>
      </c>
      <c r="G3694" s="1" t="str">
        <f t="shared" si="515"/>
        <v>*</v>
      </c>
      <c r="J3694" s="1" t="str">
        <f t="shared" si="516"/>
        <v>*</v>
      </c>
      <c r="P3694" s="1">
        <v>7</v>
      </c>
      <c r="Q3694" s="1">
        <f t="shared" si="521"/>
        <v>0.01</v>
      </c>
      <c r="T3694" s="4">
        <v>53.14</v>
      </c>
      <c r="U3694" s="9">
        <f t="shared" si="517"/>
        <v>0</v>
      </c>
      <c r="V3694" s="4">
        <f t="shared" si="518"/>
        <v>7.5914285714285716</v>
      </c>
      <c r="W3694" s="1" t="s">
        <v>21</v>
      </c>
      <c r="X3694" s="1">
        <v>4.95</v>
      </c>
      <c r="Y3694" s="4">
        <f t="shared" si="519"/>
        <v>58.09</v>
      </c>
      <c r="Z3694" s="1" t="s">
        <v>42</v>
      </c>
      <c r="AA3694" s="1" t="s">
        <v>23</v>
      </c>
      <c r="AB3694" s="1" t="s">
        <v>17</v>
      </c>
      <c r="AC3694" s="1" t="s">
        <v>18</v>
      </c>
      <c r="AD3694" s="1" t="s">
        <v>41</v>
      </c>
      <c r="AE3694" s="2">
        <v>40449</v>
      </c>
    </row>
    <row r="3695" spans="1:31" x14ac:dyDescent="0.25">
      <c r="A3695">
        <f t="shared" si="520"/>
        <v>3694</v>
      </c>
      <c r="B3695" s="1">
        <v>22661</v>
      </c>
      <c r="C3695" s="2">
        <v>40447</v>
      </c>
      <c r="D3695" s="1" t="s">
        <v>27</v>
      </c>
      <c r="E3695" s="1" t="str">
        <f t="shared" si="513"/>
        <v>*</v>
      </c>
      <c r="F3695" s="1" t="str">
        <f t="shared" si="514"/>
        <v>*</v>
      </c>
      <c r="G3695" s="1" t="str">
        <f t="shared" si="515"/>
        <v>*</v>
      </c>
      <c r="J3695" s="1" t="str">
        <f t="shared" si="516"/>
        <v>*</v>
      </c>
      <c r="P3695" s="1">
        <v>11</v>
      </c>
      <c r="Q3695" s="1">
        <f t="shared" si="521"/>
        <v>0.02</v>
      </c>
      <c r="T3695" s="4">
        <v>18.260000000000002</v>
      </c>
      <c r="U3695" s="9">
        <f t="shared" si="517"/>
        <v>0</v>
      </c>
      <c r="V3695" s="4">
        <f t="shared" si="518"/>
        <v>1.6600000000000001</v>
      </c>
      <c r="W3695" s="1" t="s">
        <v>21</v>
      </c>
      <c r="X3695" s="1">
        <v>0.7</v>
      </c>
      <c r="Y3695" s="4">
        <f t="shared" si="519"/>
        <v>18.96</v>
      </c>
      <c r="Z3695" s="1" t="s">
        <v>42</v>
      </c>
      <c r="AA3695" s="1" t="s">
        <v>28</v>
      </c>
      <c r="AB3695" s="1" t="s">
        <v>29</v>
      </c>
      <c r="AC3695" s="1" t="s">
        <v>30</v>
      </c>
      <c r="AD3695" s="1" t="s">
        <v>31</v>
      </c>
      <c r="AE3695" s="2">
        <v>40450</v>
      </c>
    </row>
    <row r="3696" spans="1:31" x14ac:dyDescent="0.25">
      <c r="A3696">
        <f t="shared" si="520"/>
        <v>3695</v>
      </c>
      <c r="B3696" s="1">
        <v>39140</v>
      </c>
      <c r="C3696" s="2">
        <v>40448</v>
      </c>
      <c r="D3696" s="1" t="s">
        <v>13</v>
      </c>
      <c r="E3696" s="1" t="str">
        <f t="shared" si="513"/>
        <v>*</v>
      </c>
      <c r="F3696" s="1" t="str">
        <f t="shared" si="514"/>
        <v>*</v>
      </c>
      <c r="G3696" s="1" t="str">
        <f t="shared" si="515"/>
        <v>*</v>
      </c>
      <c r="J3696" s="1" t="str">
        <f t="shared" si="516"/>
        <v>*</v>
      </c>
      <c r="P3696" s="1">
        <v>26</v>
      </c>
      <c r="Q3696" s="1">
        <f t="shared" si="521"/>
        <v>3.5000000000000003E-2</v>
      </c>
      <c r="T3696" s="4">
        <v>2268.91</v>
      </c>
      <c r="U3696" s="9">
        <f t="shared" si="517"/>
        <v>1</v>
      </c>
      <c r="V3696" s="4">
        <f t="shared" si="518"/>
        <v>87.265769230769223</v>
      </c>
      <c r="W3696" s="1" t="s">
        <v>33</v>
      </c>
      <c r="X3696" s="1">
        <v>55.81</v>
      </c>
      <c r="Y3696" s="4">
        <f t="shared" si="519"/>
        <v>2324.7199999999998</v>
      </c>
      <c r="Z3696" s="1" t="s">
        <v>46</v>
      </c>
      <c r="AA3696" s="1" t="s">
        <v>16</v>
      </c>
      <c r="AB3696" s="1" t="s">
        <v>17</v>
      </c>
      <c r="AC3696" s="1" t="s">
        <v>62</v>
      </c>
      <c r="AD3696" s="1" t="s">
        <v>59</v>
      </c>
      <c r="AE3696" s="2">
        <v>40453</v>
      </c>
    </row>
    <row r="3697" spans="1:31" x14ac:dyDescent="0.25">
      <c r="A3697">
        <f t="shared" si="520"/>
        <v>3696</v>
      </c>
      <c r="B3697" s="1">
        <v>15906</v>
      </c>
      <c r="C3697" s="2">
        <v>40448</v>
      </c>
      <c r="D3697" s="1" t="s">
        <v>13</v>
      </c>
      <c r="E3697" s="1" t="str">
        <f t="shared" si="513"/>
        <v>*</v>
      </c>
      <c r="F3697" s="1" t="str">
        <f t="shared" si="514"/>
        <v>*</v>
      </c>
      <c r="G3697" s="1" t="str">
        <f t="shared" si="515"/>
        <v>*</v>
      </c>
      <c r="J3697" s="1" t="str">
        <f t="shared" si="516"/>
        <v>*</v>
      </c>
      <c r="P3697" s="1">
        <v>8</v>
      </c>
      <c r="Q3697" s="1">
        <f t="shared" si="521"/>
        <v>0.01</v>
      </c>
      <c r="T3697" s="4">
        <v>2174.96</v>
      </c>
      <c r="U3697" s="9">
        <f t="shared" si="517"/>
        <v>1</v>
      </c>
      <c r="V3697" s="4">
        <f t="shared" si="518"/>
        <v>271.87</v>
      </c>
      <c r="W3697" s="1" t="s">
        <v>33</v>
      </c>
      <c r="X3697" s="1">
        <v>17.86</v>
      </c>
      <c r="Y3697" s="4">
        <f t="shared" si="519"/>
        <v>2192.8200000000002</v>
      </c>
      <c r="Z3697" s="1" t="s">
        <v>51</v>
      </c>
      <c r="AA3697" s="1" t="s">
        <v>28</v>
      </c>
      <c r="AB3697" s="1" t="s">
        <v>24</v>
      </c>
      <c r="AC3697" s="1" t="s">
        <v>56</v>
      </c>
      <c r="AD3697" s="1" t="s">
        <v>35</v>
      </c>
      <c r="AE3697" s="2">
        <v>40450</v>
      </c>
    </row>
    <row r="3698" spans="1:31" x14ac:dyDescent="0.25">
      <c r="A3698">
        <f t="shared" si="520"/>
        <v>3697</v>
      </c>
      <c r="B3698" s="1">
        <v>42690</v>
      </c>
      <c r="C3698" s="2">
        <v>40449</v>
      </c>
      <c r="D3698" s="1" t="s">
        <v>13</v>
      </c>
      <c r="E3698" s="1" t="str">
        <f t="shared" si="513"/>
        <v>*</v>
      </c>
      <c r="F3698" s="1" t="str">
        <f t="shared" si="514"/>
        <v>*</v>
      </c>
      <c r="G3698" s="1" t="str">
        <f t="shared" si="515"/>
        <v>*</v>
      </c>
      <c r="J3698" s="1" t="str">
        <f t="shared" si="516"/>
        <v>*</v>
      </c>
      <c r="P3698" s="1">
        <v>44</v>
      </c>
      <c r="Q3698" s="1">
        <f t="shared" si="521"/>
        <v>0.05</v>
      </c>
      <c r="T3698" s="4">
        <v>18697.240000000002</v>
      </c>
      <c r="U3698" s="9">
        <f t="shared" si="517"/>
        <v>1</v>
      </c>
      <c r="V3698" s="4">
        <f t="shared" si="518"/>
        <v>424.93727272727278</v>
      </c>
      <c r="W3698" s="1" t="s">
        <v>21</v>
      </c>
      <c r="X3698" s="1">
        <v>19.989999999999998</v>
      </c>
      <c r="Y3698" s="4">
        <f t="shared" si="519"/>
        <v>18717.230000000003</v>
      </c>
      <c r="Z3698" s="1" t="s">
        <v>22</v>
      </c>
      <c r="AA3698" s="1" t="s">
        <v>37</v>
      </c>
      <c r="AB3698" s="1" t="s">
        <v>29</v>
      </c>
      <c r="AC3698" s="1" t="s">
        <v>43</v>
      </c>
      <c r="AD3698" s="1" t="s">
        <v>19</v>
      </c>
      <c r="AE3698" s="2">
        <v>40453</v>
      </c>
    </row>
    <row r="3699" spans="1:31" x14ac:dyDescent="0.25">
      <c r="A3699">
        <f t="shared" si="520"/>
        <v>3698</v>
      </c>
      <c r="B3699" s="1">
        <v>3745</v>
      </c>
      <c r="C3699" s="2">
        <v>40449</v>
      </c>
      <c r="D3699" s="1" t="s">
        <v>13</v>
      </c>
      <c r="E3699" s="1" t="str">
        <f t="shared" si="513"/>
        <v>*</v>
      </c>
      <c r="F3699" s="1" t="str">
        <f t="shared" si="514"/>
        <v>*</v>
      </c>
      <c r="G3699" s="1" t="str">
        <f t="shared" si="515"/>
        <v>*</v>
      </c>
      <c r="J3699" s="1" t="str">
        <f t="shared" si="516"/>
        <v>*</v>
      </c>
      <c r="P3699" s="1">
        <v>38</v>
      </c>
      <c r="Q3699" s="1">
        <f t="shared" si="521"/>
        <v>0.04</v>
      </c>
      <c r="T3699" s="4">
        <v>1143.3499999999999</v>
      </c>
      <c r="U3699" s="9">
        <f t="shared" si="517"/>
        <v>1</v>
      </c>
      <c r="V3699" s="4">
        <f t="shared" si="518"/>
        <v>30.088157894736838</v>
      </c>
      <c r="W3699" s="1" t="s">
        <v>14</v>
      </c>
      <c r="X3699" s="1">
        <v>8.5500000000000007</v>
      </c>
      <c r="Y3699" s="4">
        <f t="shared" si="519"/>
        <v>1151.8999999999999</v>
      </c>
      <c r="Z3699" s="1" t="s">
        <v>22</v>
      </c>
      <c r="AA3699" s="1" t="s">
        <v>37</v>
      </c>
      <c r="AB3699" s="1" t="s">
        <v>17</v>
      </c>
      <c r="AC3699" s="1" t="s">
        <v>18</v>
      </c>
      <c r="AD3699" s="1" t="s">
        <v>19</v>
      </c>
      <c r="AE3699" s="2">
        <v>40451</v>
      </c>
    </row>
    <row r="3700" spans="1:31" x14ac:dyDescent="0.25">
      <c r="A3700">
        <f t="shared" si="520"/>
        <v>3699</v>
      </c>
      <c r="B3700" s="1">
        <v>42690</v>
      </c>
      <c r="C3700" s="2">
        <v>40449</v>
      </c>
      <c r="D3700" s="1" t="s">
        <v>13</v>
      </c>
      <c r="E3700" s="1" t="str">
        <f t="shared" si="513"/>
        <v>*</v>
      </c>
      <c r="F3700" s="1" t="str">
        <f t="shared" si="514"/>
        <v>*</v>
      </c>
      <c r="G3700" s="1" t="str">
        <f t="shared" si="515"/>
        <v>*</v>
      </c>
      <c r="J3700" s="1" t="str">
        <f t="shared" si="516"/>
        <v>*</v>
      </c>
      <c r="P3700" s="1">
        <v>48</v>
      </c>
      <c r="Q3700" s="1">
        <f t="shared" si="521"/>
        <v>0.05</v>
      </c>
      <c r="T3700" s="4">
        <v>786.13</v>
      </c>
      <c r="U3700" s="9">
        <f t="shared" si="517"/>
        <v>0</v>
      </c>
      <c r="V3700" s="4">
        <f t="shared" si="518"/>
        <v>16.377708333333334</v>
      </c>
      <c r="W3700" s="1" t="s">
        <v>21</v>
      </c>
      <c r="X3700" s="1">
        <v>7.04</v>
      </c>
      <c r="Y3700" s="4">
        <f t="shared" si="519"/>
        <v>793.17</v>
      </c>
      <c r="Z3700" s="1" t="s">
        <v>22</v>
      </c>
      <c r="AA3700" s="1" t="s">
        <v>37</v>
      </c>
      <c r="AB3700" s="1" t="s">
        <v>29</v>
      </c>
      <c r="AC3700" s="1" t="s">
        <v>55</v>
      </c>
      <c r="AD3700" s="1" t="s">
        <v>19</v>
      </c>
      <c r="AE3700" s="2">
        <v>40453</v>
      </c>
    </row>
    <row r="3701" spans="1:31" x14ac:dyDescent="0.25">
      <c r="A3701">
        <f t="shared" si="520"/>
        <v>3700</v>
      </c>
      <c r="B3701" s="1">
        <v>34979</v>
      </c>
      <c r="C3701" s="2">
        <v>40449</v>
      </c>
      <c r="D3701" s="1" t="s">
        <v>32</v>
      </c>
      <c r="E3701" s="1" t="str">
        <f t="shared" si="513"/>
        <v>***</v>
      </c>
      <c r="F3701" s="1" t="str">
        <f t="shared" si="514"/>
        <v>***</v>
      </c>
      <c r="G3701" s="1" t="str">
        <f t="shared" si="515"/>
        <v>***</v>
      </c>
      <c r="J3701" s="1" t="str">
        <f t="shared" si="516"/>
        <v>***</v>
      </c>
      <c r="P3701" s="1">
        <v>15</v>
      </c>
      <c r="Q3701" s="1">
        <f t="shared" si="521"/>
        <v>0.02</v>
      </c>
      <c r="T3701" s="4">
        <v>609.97</v>
      </c>
      <c r="U3701" s="9">
        <f t="shared" si="517"/>
        <v>0</v>
      </c>
      <c r="V3701" s="4">
        <f t="shared" si="518"/>
        <v>40.664666666666669</v>
      </c>
      <c r="W3701" s="1" t="s">
        <v>21</v>
      </c>
      <c r="X3701" s="1">
        <v>1.99</v>
      </c>
      <c r="Y3701" s="4">
        <f t="shared" si="519"/>
        <v>611.96</v>
      </c>
      <c r="Z3701" s="1" t="s">
        <v>46</v>
      </c>
      <c r="AA3701" s="1" t="s">
        <v>23</v>
      </c>
      <c r="AB3701" s="1" t="s">
        <v>24</v>
      </c>
      <c r="AC3701" s="1" t="s">
        <v>38</v>
      </c>
      <c r="AD3701" s="1" t="s">
        <v>41</v>
      </c>
      <c r="AE3701" s="2">
        <v>40451</v>
      </c>
    </row>
    <row r="3702" spans="1:31" x14ac:dyDescent="0.25">
      <c r="A3702">
        <f t="shared" si="520"/>
        <v>3701</v>
      </c>
      <c r="B3702" s="1">
        <v>45347</v>
      </c>
      <c r="C3702" s="2">
        <v>40450</v>
      </c>
      <c r="D3702" s="1" t="s">
        <v>36</v>
      </c>
      <c r="E3702" s="1" t="str">
        <f t="shared" si="513"/>
        <v>*</v>
      </c>
      <c r="F3702" s="1" t="str">
        <f t="shared" si="514"/>
        <v>*</v>
      </c>
      <c r="G3702" s="1" t="str">
        <f t="shared" si="515"/>
        <v>*</v>
      </c>
      <c r="J3702" s="1" t="str">
        <f t="shared" si="516"/>
        <v>*</v>
      </c>
      <c r="P3702" s="1">
        <v>41</v>
      </c>
      <c r="Q3702" s="1">
        <f t="shared" si="521"/>
        <v>0.05</v>
      </c>
      <c r="T3702" s="4">
        <v>24051.49</v>
      </c>
      <c r="U3702" s="9">
        <f t="shared" si="517"/>
        <v>1</v>
      </c>
      <c r="V3702" s="4">
        <f t="shared" si="518"/>
        <v>586.62170731707317</v>
      </c>
      <c r="W3702" s="1" t="s">
        <v>14</v>
      </c>
      <c r="X3702" s="1">
        <v>24.49</v>
      </c>
      <c r="Y3702" s="4">
        <f t="shared" si="519"/>
        <v>24075.980000000003</v>
      </c>
      <c r="Z3702" s="1" t="s">
        <v>22</v>
      </c>
      <c r="AA3702" s="1" t="s">
        <v>28</v>
      </c>
      <c r="AB3702" s="1" t="s">
        <v>24</v>
      </c>
      <c r="AC3702" s="1" t="s">
        <v>47</v>
      </c>
      <c r="AD3702" s="1" t="s">
        <v>48</v>
      </c>
      <c r="AE3702" s="2">
        <v>40452</v>
      </c>
    </row>
    <row r="3703" spans="1:31" x14ac:dyDescent="0.25">
      <c r="A3703">
        <f t="shared" si="520"/>
        <v>3702</v>
      </c>
      <c r="B3703" s="1">
        <v>10563</v>
      </c>
      <c r="C3703" s="2">
        <v>40450</v>
      </c>
      <c r="D3703" s="1" t="s">
        <v>32</v>
      </c>
      <c r="E3703" s="1" t="str">
        <f t="shared" si="513"/>
        <v>***</v>
      </c>
      <c r="F3703" s="1" t="str">
        <f t="shared" si="514"/>
        <v>***</v>
      </c>
      <c r="G3703" s="1" t="str">
        <f t="shared" si="515"/>
        <v>***</v>
      </c>
      <c r="J3703" s="1" t="str">
        <f t="shared" si="516"/>
        <v>***</v>
      </c>
      <c r="P3703" s="1">
        <v>38</v>
      </c>
      <c r="Q3703" s="1">
        <f t="shared" si="521"/>
        <v>0.04</v>
      </c>
      <c r="T3703" s="4">
        <v>10223.19</v>
      </c>
      <c r="U3703" s="9">
        <f t="shared" si="517"/>
        <v>1</v>
      </c>
      <c r="V3703" s="4">
        <f t="shared" si="518"/>
        <v>269.03131578947369</v>
      </c>
      <c r="W3703" s="1" t="s">
        <v>21</v>
      </c>
      <c r="X3703" s="1">
        <v>19.989999999999998</v>
      </c>
      <c r="Y3703" s="4">
        <f t="shared" si="519"/>
        <v>10243.18</v>
      </c>
      <c r="Z3703" s="1" t="s">
        <v>42</v>
      </c>
      <c r="AA3703" s="1" t="s">
        <v>28</v>
      </c>
      <c r="AB3703" s="1" t="s">
        <v>29</v>
      </c>
      <c r="AC3703" s="1" t="s">
        <v>63</v>
      </c>
      <c r="AD3703" s="1" t="s">
        <v>19</v>
      </c>
      <c r="AE3703" s="2">
        <v>40451</v>
      </c>
    </row>
    <row r="3704" spans="1:31" x14ac:dyDescent="0.25">
      <c r="A3704">
        <f t="shared" si="520"/>
        <v>3703</v>
      </c>
      <c r="B3704" s="1">
        <v>45347</v>
      </c>
      <c r="C3704" s="2">
        <v>40450</v>
      </c>
      <c r="D3704" s="1" t="s">
        <v>36</v>
      </c>
      <c r="E3704" s="1" t="str">
        <f t="shared" si="513"/>
        <v>*</v>
      </c>
      <c r="F3704" s="1" t="str">
        <f t="shared" si="514"/>
        <v>*</v>
      </c>
      <c r="G3704" s="1" t="str">
        <f t="shared" si="515"/>
        <v>*</v>
      </c>
      <c r="J3704" s="1" t="str">
        <f t="shared" si="516"/>
        <v>*</v>
      </c>
      <c r="P3704" s="1">
        <v>10</v>
      </c>
      <c r="Q3704" s="1">
        <f t="shared" si="521"/>
        <v>0.02</v>
      </c>
      <c r="T3704" s="4">
        <v>8704.08</v>
      </c>
      <c r="U3704" s="9">
        <f t="shared" si="517"/>
        <v>1</v>
      </c>
      <c r="V3704" s="4">
        <f t="shared" si="518"/>
        <v>870.40800000000002</v>
      </c>
      <c r="W3704" s="1" t="s">
        <v>33</v>
      </c>
      <c r="X3704" s="1">
        <v>44.55</v>
      </c>
      <c r="Y3704" s="4">
        <f t="shared" si="519"/>
        <v>8748.6299999999992</v>
      </c>
      <c r="Z3704" s="1" t="s">
        <v>22</v>
      </c>
      <c r="AA3704" s="1" t="s">
        <v>28</v>
      </c>
      <c r="AB3704" s="1" t="s">
        <v>17</v>
      </c>
      <c r="AC3704" s="1" t="s">
        <v>62</v>
      </c>
      <c r="AD3704" s="1" t="s">
        <v>59</v>
      </c>
      <c r="AE3704" s="2">
        <v>40451</v>
      </c>
    </row>
    <row r="3705" spans="1:31" x14ac:dyDescent="0.25">
      <c r="A3705">
        <f t="shared" si="520"/>
        <v>3704</v>
      </c>
      <c r="B3705" s="1">
        <v>59008</v>
      </c>
      <c r="C3705" s="2">
        <v>40450</v>
      </c>
      <c r="D3705" s="1" t="s">
        <v>32</v>
      </c>
      <c r="E3705" s="1" t="str">
        <f t="shared" si="513"/>
        <v>***</v>
      </c>
      <c r="F3705" s="1" t="str">
        <f t="shared" si="514"/>
        <v>***</v>
      </c>
      <c r="G3705" s="1" t="str">
        <f t="shared" si="515"/>
        <v>***</v>
      </c>
      <c r="J3705" s="1" t="str">
        <f t="shared" si="516"/>
        <v>***</v>
      </c>
      <c r="P3705" s="1">
        <v>39</v>
      </c>
      <c r="Q3705" s="1">
        <f t="shared" si="521"/>
        <v>0.04</v>
      </c>
      <c r="T3705" s="4">
        <v>3451.85</v>
      </c>
      <c r="U3705" s="9">
        <f t="shared" si="517"/>
        <v>1</v>
      </c>
      <c r="V3705" s="4">
        <f t="shared" si="518"/>
        <v>88.508974358974356</v>
      </c>
      <c r="W3705" s="1" t="s">
        <v>33</v>
      </c>
      <c r="X3705" s="1">
        <v>14</v>
      </c>
      <c r="Y3705" s="4">
        <f t="shared" si="519"/>
        <v>3465.85</v>
      </c>
      <c r="Z3705" s="1" t="s">
        <v>49</v>
      </c>
      <c r="AA3705" s="1" t="s">
        <v>28</v>
      </c>
      <c r="AB3705" s="1" t="s">
        <v>24</v>
      </c>
      <c r="AC3705" s="1" t="s">
        <v>56</v>
      </c>
      <c r="AD3705" s="1" t="s">
        <v>35</v>
      </c>
      <c r="AE3705" s="2">
        <v>40450</v>
      </c>
    </row>
    <row r="3706" spans="1:31" x14ac:dyDescent="0.25">
      <c r="A3706">
        <f t="shared" si="520"/>
        <v>3705</v>
      </c>
      <c r="B3706" s="1">
        <v>29445</v>
      </c>
      <c r="C3706" s="2">
        <v>40450</v>
      </c>
      <c r="D3706" s="1" t="s">
        <v>20</v>
      </c>
      <c r="E3706" s="1" t="str">
        <f t="shared" si="513"/>
        <v>*</v>
      </c>
      <c r="F3706" s="1" t="str">
        <f t="shared" si="514"/>
        <v>**</v>
      </c>
      <c r="G3706" s="1" t="str">
        <f t="shared" si="515"/>
        <v>**</v>
      </c>
      <c r="J3706" s="1" t="str">
        <f t="shared" si="516"/>
        <v>**</v>
      </c>
      <c r="P3706" s="1">
        <v>28</v>
      </c>
      <c r="Q3706" s="1">
        <f t="shared" si="521"/>
        <v>3.5000000000000003E-2</v>
      </c>
      <c r="T3706" s="4">
        <v>2531.35</v>
      </c>
      <c r="U3706" s="9">
        <f t="shared" si="517"/>
        <v>1</v>
      </c>
      <c r="V3706" s="4">
        <f t="shared" si="518"/>
        <v>90.405357142857142</v>
      </c>
      <c r="W3706" s="1" t="s">
        <v>33</v>
      </c>
      <c r="X3706" s="1">
        <v>28</v>
      </c>
      <c r="Y3706" s="4">
        <f t="shared" si="519"/>
        <v>2559.35</v>
      </c>
      <c r="Z3706" s="1" t="s">
        <v>50</v>
      </c>
      <c r="AA3706" s="1" t="s">
        <v>16</v>
      </c>
      <c r="AB3706" s="1" t="s">
        <v>24</v>
      </c>
      <c r="AC3706" s="1" t="s">
        <v>56</v>
      </c>
      <c r="AD3706" s="1" t="s">
        <v>35</v>
      </c>
      <c r="AE3706" s="2">
        <v>40452</v>
      </c>
    </row>
    <row r="3707" spans="1:31" x14ac:dyDescent="0.25">
      <c r="A3707">
        <f t="shared" si="520"/>
        <v>3706</v>
      </c>
      <c r="B3707" s="1">
        <v>32998</v>
      </c>
      <c r="C3707" s="2">
        <v>40450</v>
      </c>
      <c r="D3707" s="1" t="s">
        <v>27</v>
      </c>
      <c r="E3707" s="1" t="str">
        <f t="shared" si="513"/>
        <v>*</v>
      </c>
      <c r="F3707" s="1" t="str">
        <f t="shared" si="514"/>
        <v>*</v>
      </c>
      <c r="G3707" s="1" t="str">
        <f t="shared" si="515"/>
        <v>*</v>
      </c>
      <c r="J3707" s="1" t="str">
        <f t="shared" si="516"/>
        <v>*</v>
      </c>
      <c r="P3707" s="1">
        <v>13</v>
      </c>
      <c r="Q3707" s="1">
        <f t="shared" si="521"/>
        <v>0.02</v>
      </c>
      <c r="T3707" s="4">
        <v>1663.83</v>
      </c>
      <c r="U3707" s="9">
        <f t="shared" si="517"/>
        <v>1</v>
      </c>
      <c r="V3707" s="4">
        <f t="shared" si="518"/>
        <v>127.98692307692308</v>
      </c>
      <c r="W3707" s="1" t="s">
        <v>33</v>
      </c>
      <c r="X3707" s="1">
        <v>54.74</v>
      </c>
      <c r="Y3707" s="4">
        <f t="shared" si="519"/>
        <v>1718.57</v>
      </c>
      <c r="Z3707" s="1" t="s">
        <v>22</v>
      </c>
      <c r="AA3707" s="1" t="s">
        <v>28</v>
      </c>
      <c r="AB3707" s="1" t="s">
        <v>17</v>
      </c>
      <c r="AC3707" s="1" t="s">
        <v>62</v>
      </c>
      <c r="AD3707" s="1" t="s">
        <v>59</v>
      </c>
      <c r="AE3707" s="2">
        <v>40451</v>
      </c>
    </row>
    <row r="3708" spans="1:31" x14ac:dyDescent="0.25">
      <c r="A3708">
        <f t="shared" si="520"/>
        <v>3707</v>
      </c>
      <c r="B3708" s="1">
        <v>10563</v>
      </c>
      <c r="C3708" s="2">
        <v>40450</v>
      </c>
      <c r="D3708" s="1" t="s">
        <v>32</v>
      </c>
      <c r="E3708" s="1" t="str">
        <f t="shared" si="513"/>
        <v>***</v>
      </c>
      <c r="F3708" s="1" t="str">
        <f t="shared" si="514"/>
        <v>***</v>
      </c>
      <c r="G3708" s="1" t="str">
        <f t="shared" si="515"/>
        <v>***</v>
      </c>
      <c r="J3708" s="1" t="str">
        <f t="shared" si="516"/>
        <v>***</v>
      </c>
      <c r="P3708" s="1">
        <v>50</v>
      </c>
      <c r="Q3708" s="1">
        <f t="shared" si="521"/>
        <v>0.06</v>
      </c>
      <c r="T3708" s="4">
        <v>312.42</v>
      </c>
      <c r="U3708" s="9">
        <f t="shared" si="517"/>
        <v>0</v>
      </c>
      <c r="V3708" s="4">
        <f t="shared" si="518"/>
        <v>6.2484000000000002</v>
      </c>
      <c r="W3708" s="1" t="s">
        <v>21</v>
      </c>
      <c r="X3708" s="1">
        <v>5.4</v>
      </c>
      <c r="Y3708" s="4">
        <f t="shared" si="519"/>
        <v>317.82</v>
      </c>
      <c r="Z3708" s="1" t="s">
        <v>42</v>
      </c>
      <c r="AA3708" s="1" t="s">
        <v>28</v>
      </c>
      <c r="AB3708" s="1" t="s">
        <v>29</v>
      </c>
      <c r="AC3708" s="1" t="s">
        <v>40</v>
      </c>
      <c r="AD3708" s="1" t="s">
        <v>19</v>
      </c>
      <c r="AE3708" s="2">
        <v>40452</v>
      </c>
    </row>
    <row r="3709" spans="1:31" x14ac:dyDescent="0.25">
      <c r="A3709">
        <f t="shared" si="520"/>
        <v>3708</v>
      </c>
      <c r="B3709" s="1">
        <v>37829</v>
      </c>
      <c r="C3709" s="2">
        <v>40450</v>
      </c>
      <c r="D3709" s="1" t="s">
        <v>27</v>
      </c>
      <c r="E3709" s="1" t="str">
        <f t="shared" si="513"/>
        <v>*</v>
      </c>
      <c r="F3709" s="1" t="str">
        <f t="shared" si="514"/>
        <v>*</v>
      </c>
      <c r="G3709" s="1" t="str">
        <f t="shared" si="515"/>
        <v>*</v>
      </c>
      <c r="J3709" s="1" t="str">
        <f t="shared" si="516"/>
        <v>*</v>
      </c>
      <c r="P3709" s="1">
        <v>28</v>
      </c>
      <c r="Q3709" s="1">
        <f t="shared" si="521"/>
        <v>3.5000000000000003E-2</v>
      </c>
      <c r="T3709" s="4">
        <v>257.89999999999998</v>
      </c>
      <c r="U3709" s="9">
        <f t="shared" si="517"/>
        <v>0</v>
      </c>
      <c r="V3709" s="4">
        <f t="shared" si="518"/>
        <v>9.2107142857142854</v>
      </c>
      <c r="W3709" s="1" t="s">
        <v>21</v>
      </c>
      <c r="X3709" s="1">
        <v>8.2899999999999991</v>
      </c>
      <c r="Y3709" s="4">
        <f t="shared" si="519"/>
        <v>266.19</v>
      </c>
      <c r="Z3709" s="1" t="s">
        <v>53</v>
      </c>
      <c r="AA3709" s="1" t="s">
        <v>28</v>
      </c>
      <c r="AB3709" s="1" t="s">
        <v>29</v>
      </c>
      <c r="AC3709" s="1" t="s">
        <v>57</v>
      </c>
      <c r="AD3709" s="1" t="s">
        <v>19</v>
      </c>
      <c r="AE3709" s="2">
        <v>40452</v>
      </c>
    </row>
    <row r="3710" spans="1:31" x14ac:dyDescent="0.25">
      <c r="A3710">
        <f t="shared" si="520"/>
        <v>3709</v>
      </c>
      <c r="B3710" s="1">
        <v>34244</v>
      </c>
      <c r="C3710" s="2">
        <v>40450</v>
      </c>
      <c r="D3710" s="1" t="s">
        <v>13</v>
      </c>
      <c r="E3710" s="1" t="str">
        <f t="shared" si="513"/>
        <v>*</v>
      </c>
      <c r="F3710" s="1" t="str">
        <f t="shared" si="514"/>
        <v>*</v>
      </c>
      <c r="G3710" s="1" t="str">
        <f t="shared" si="515"/>
        <v>*</v>
      </c>
      <c r="J3710" s="1" t="str">
        <f t="shared" si="516"/>
        <v>*</v>
      </c>
      <c r="P3710" s="1">
        <v>25</v>
      </c>
      <c r="Q3710" s="1">
        <f t="shared" si="521"/>
        <v>3.5000000000000003E-2</v>
      </c>
      <c r="T3710" s="4">
        <v>205.3</v>
      </c>
      <c r="U3710" s="9">
        <f t="shared" si="517"/>
        <v>0</v>
      </c>
      <c r="V3710" s="4">
        <f t="shared" si="518"/>
        <v>8.2119999999999997</v>
      </c>
      <c r="W3710" s="1" t="s">
        <v>14</v>
      </c>
      <c r="X3710" s="1">
        <v>5.53</v>
      </c>
      <c r="Y3710" s="4">
        <f t="shared" si="519"/>
        <v>210.83</v>
      </c>
      <c r="Z3710" s="1" t="s">
        <v>22</v>
      </c>
      <c r="AA3710" s="1" t="s">
        <v>16</v>
      </c>
      <c r="AB3710" s="1" t="s">
        <v>24</v>
      </c>
      <c r="AC3710" s="1" t="s">
        <v>38</v>
      </c>
      <c r="AD3710" s="1" t="s">
        <v>41</v>
      </c>
      <c r="AE3710" s="2">
        <v>40459</v>
      </c>
    </row>
    <row r="3711" spans="1:31" x14ac:dyDescent="0.25">
      <c r="A3711">
        <f t="shared" si="520"/>
        <v>3710</v>
      </c>
      <c r="B3711" s="1">
        <v>34244</v>
      </c>
      <c r="C3711" s="2">
        <v>40450</v>
      </c>
      <c r="D3711" s="1" t="s">
        <v>13</v>
      </c>
      <c r="E3711" s="1" t="str">
        <f t="shared" si="513"/>
        <v>*</v>
      </c>
      <c r="F3711" s="1" t="str">
        <f t="shared" si="514"/>
        <v>*</v>
      </c>
      <c r="G3711" s="1" t="str">
        <f t="shared" si="515"/>
        <v>*</v>
      </c>
      <c r="J3711" s="1" t="str">
        <f t="shared" si="516"/>
        <v>*</v>
      </c>
      <c r="P3711" s="1">
        <v>4</v>
      </c>
      <c r="Q3711" s="1">
        <f t="shared" si="521"/>
        <v>0.01</v>
      </c>
      <c r="T3711" s="4">
        <v>125.7</v>
      </c>
      <c r="U3711" s="9">
        <f t="shared" si="517"/>
        <v>0</v>
      </c>
      <c r="V3711" s="4">
        <f t="shared" si="518"/>
        <v>31.425000000000001</v>
      </c>
      <c r="W3711" s="1" t="s">
        <v>21</v>
      </c>
      <c r="X3711" s="1">
        <v>1.99</v>
      </c>
      <c r="Y3711" s="4">
        <f t="shared" si="519"/>
        <v>127.69</v>
      </c>
      <c r="Z3711" s="1" t="s">
        <v>22</v>
      </c>
      <c r="AA3711" s="1" t="s">
        <v>16</v>
      </c>
      <c r="AB3711" s="1" t="s">
        <v>24</v>
      </c>
      <c r="AC3711" s="1" t="s">
        <v>38</v>
      </c>
      <c r="AD3711" s="1" t="s">
        <v>41</v>
      </c>
      <c r="AE3711" s="2">
        <v>40452</v>
      </c>
    </row>
    <row r="3712" spans="1:31" x14ac:dyDescent="0.25">
      <c r="A3712">
        <f t="shared" si="520"/>
        <v>3711</v>
      </c>
      <c r="B3712" s="1">
        <v>7489</v>
      </c>
      <c r="C3712" s="2">
        <v>40451</v>
      </c>
      <c r="D3712" s="1" t="s">
        <v>32</v>
      </c>
      <c r="E3712" s="1" t="str">
        <f t="shared" si="513"/>
        <v>***</v>
      </c>
      <c r="F3712" s="1" t="str">
        <f t="shared" si="514"/>
        <v>***</v>
      </c>
      <c r="G3712" s="1" t="str">
        <f t="shared" si="515"/>
        <v>***</v>
      </c>
      <c r="J3712" s="1" t="str">
        <f t="shared" si="516"/>
        <v>***</v>
      </c>
      <c r="P3712" s="1">
        <v>38</v>
      </c>
      <c r="Q3712" s="1">
        <f t="shared" si="521"/>
        <v>0.04</v>
      </c>
      <c r="T3712" s="4">
        <v>6900.13</v>
      </c>
      <c r="U3712" s="9">
        <f t="shared" si="517"/>
        <v>1</v>
      </c>
      <c r="V3712" s="4">
        <f t="shared" si="518"/>
        <v>181.58236842105262</v>
      </c>
      <c r="W3712" s="1" t="s">
        <v>33</v>
      </c>
      <c r="X3712" s="1">
        <v>23.58</v>
      </c>
      <c r="Y3712" s="4">
        <f t="shared" si="519"/>
        <v>6923.71</v>
      </c>
      <c r="Z3712" s="1" t="s">
        <v>15</v>
      </c>
      <c r="AA3712" s="1" t="s">
        <v>37</v>
      </c>
      <c r="AB3712" s="1" t="s">
        <v>17</v>
      </c>
      <c r="AC3712" s="1" t="s">
        <v>62</v>
      </c>
      <c r="AD3712" s="1" t="s">
        <v>59</v>
      </c>
      <c r="AE3712" s="2">
        <v>40454</v>
      </c>
    </row>
    <row r="3713" spans="1:31" x14ac:dyDescent="0.25">
      <c r="A3713">
        <f t="shared" si="520"/>
        <v>3712</v>
      </c>
      <c r="B3713" s="1">
        <v>7457</v>
      </c>
      <c r="C3713" s="2">
        <v>40451</v>
      </c>
      <c r="D3713" s="1" t="s">
        <v>27</v>
      </c>
      <c r="E3713" s="1" t="str">
        <f t="shared" si="513"/>
        <v>*</v>
      </c>
      <c r="F3713" s="1" t="str">
        <f t="shared" si="514"/>
        <v>*</v>
      </c>
      <c r="G3713" s="1" t="str">
        <f t="shared" si="515"/>
        <v>*</v>
      </c>
      <c r="J3713" s="1" t="str">
        <f t="shared" si="516"/>
        <v>*</v>
      </c>
      <c r="P3713" s="1">
        <v>36</v>
      </c>
      <c r="Q3713" s="1">
        <f t="shared" si="521"/>
        <v>0.04</v>
      </c>
      <c r="T3713" s="4">
        <v>2300.4499999999998</v>
      </c>
      <c r="U3713" s="9">
        <f t="shared" si="517"/>
        <v>1</v>
      </c>
      <c r="V3713" s="4">
        <f t="shared" si="518"/>
        <v>63.901388888888881</v>
      </c>
      <c r="W3713" s="1" t="s">
        <v>21</v>
      </c>
      <c r="X3713" s="1">
        <v>19.989999999999998</v>
      </c>
      <c r="Y3713" s="4">
        <f t="shared" si="519"/>
        <v>2320.4399999999996</v>
      </c>
      <c r="Z3713" s="1" t="s">
        <v>51</v>
      </c>
      <c r="AA3713" s="1" t="s">
        <v>23</v>
      </c>
      <c r="AB3713" s="1" t="s">
        <v>29</v>
      </c>
      <c r="AC3713" s="1" t="s">
        <v>57</v>
      </c>
      <c r="AD3713" s="1" t="s">
        <v>19</v>
      </c>
      <c r="AE3713" s="2">
        <v>40454</v>
      </c>
    </row>
    <row r="3714" spans="1:31" x14ac:dyDescent="0.25">
      <c r="A3714">
        <f t="shared" si="520"/>
        <v>3713</v>
      </c>
      <c r="B3714" s="1">
        <v>7457</v>
      </c>
      <c r="C3714" s="2">
        <v>40451</v>
      </c>
      <c r="D3714" s="1" t="s">
        <v>27</v>
      </c>
      <c r="E3714" s="1" t="str">
        <f t="shared" si="513"/>
        <v>*</v>
      </c>
      <c r="F3714" s="1" t="str">
        <f t="shared" si="514"/>
        <v>*</v>
      </c>
      <c r="G3714" s="1" t="str">
        <f t="shared" si="515"/>
        <v>*</v>
      </c>
      <c r="J3714" s="1" t="str">
        <f t="shared" si="516"/>
        <v>*</v>
      </c>
      <c r="P3714" s="1">
        <v>46</v>
      </c>
      <c r="Q3714" s="1">
        <f t="shared" si="521"/>
        <v>0.05</v>
      </c>
      <c r="T3714" s="4">
        <v>548.11</v>
      </c>
      <c r="U3714" s="9">
        <f t="shared" si="517"/>
        <v>0</v>
      </c>
      <c r="V3714" s="4">
        <f t="shared" si="518"/>
        <v>11.915434782608695</v>
      </c>
      <c r="W3714" s="1" t="s">
        <v>21</v>
      </c>
      <c r="X3714" s="1">
        <v>2.36</v>
      </c>
      <c r="Y3714" s="4">
        <f t="shared" si="519"/>
        <v>550.47</v>
      </c>
      <c r="Z3714" s="1" t="s">
        <v>51</v>
      </c>
      <c r="AA3714" s="1" t="s">
        <v>23</v>
      </c>
      <c r="AB3714" s="1" t="s">
        <v>29</v>
      </c>
      <c r="AC3714" s="1" t="s">
        <v>30</v>
      </c>
      <c r="AD3714" s="1" t="s">
        <v>31</v>
      </c>
      <c r="AE3714" s="2">
        <v>40453</v>
      </c>
    </row>
    <row r="3715" spans="1:31" x14ac:dyDescent="0.25">
      <c r="A3715">
        <f t="shared" si="520"/>
        <v>3714</v>
      </c>
      <c r="B3715" s="1">
        <v>16741</v>
      </c>
      <c r="C3715" s="2">
        <v>40451</v>
      </c>
      <c r="D3715" s="1" t="s">
        <v>36</v>
      </c>
      <c r="E3715" s="1" t="str">
        <f t="shared" ref="E3715:E3778" si="522">IF(D3715="Critical","***","*")</f>
        <v>*</v>
      </c>
      <c r="F3715" s="1" t="str">
        <f t="shared" ref="F3715:F3778" si="523">IF(D3715="Critical","***",IF(D3715="High","**","*"))</f>
        <v>*</v>
      </c>
      <c r="G3715" s="1" t="str">
        <f t="shared" ref="G3715:G3778" si="524">VLOOKUP(D3715,$H$6:$I$10,2,FALSE)</f>
        <v>*</v>
      </c>
      <c r="J3715" s="1" t="str">
        <f t="shared" ref="J3715:J3778" si="525">HLOOKUP(D3715,$K$5:$O$6,2,FALSE)</f>
        <v>*</v>
      </c>
      <c r="P3715" s="1">
        <v>6</v>
      </c>
      <c r="Q3715" s="1">
        <f t="shared" si="521"/>
        <v>0.01</v>
      </c>
      <c r="T3715" s="4">
        <v>157.97</v>
      </c>
      <c r="U3715" s="9">
        <f t="shared" ref="U3715:U3778" si="526">IF(T3715&gt;1000,1,0)</f>
        <v>0</v>
      </c>
      <c r="V3715" s="4">
        <f t="shared" ref="V3715:V3778" si="527">T3715/P3715</f>
        <v>26.328333333333333</v>
      </c>
      <c r="W3715" s="1" t="s">
        <v>21</v>
      </c>
      <c r="X3715" s="1">
        <v>16.87</v>
      </c>
      <c r="Y3715" s="4">
        <f t="shared" ref="Y3715:Y3778" si="528">X3715+T3715</f>
        <v>174.84</v>
      </c>
      <c r="Z3715" s="1" t="s">
        <v>39</v>
      </c>
      <c r="AA3715" s="1" t="s">
        <v>23</v>
      </c>
      <c r="AB3715" s="1" t="s">
        <v>29</v>
      </c>
      <c r="AC3715" s="1" t="s">
        <v>40</v>
      </c>
      <c r="AD3715" s="1" t="s">
        <v>19</v>
      </c>
      <c r="AE3715" s="2">
        <v>40452</v>
      </c>
    </row>
    <row r="3716" spans="1:31" x14ac:dyDescent="0.25">
      <c r="A3716">
        <f t="shared" ref="A3716:A3779" si="529">A3715+1</f>
        <v>3715</v>
      </c>
      <c r="B3716" s="1">
        <v>41187</v>
      </c>
      <c r="C3716" s="2">
        <v>40451</v>
      </c>
      <c r="D3716" s="1" t="s">
        <v>13</v>
      </c>
      <c r="E3716" s="1" t="str">
        <f t="shared" si="522"/>
        <v>*</v>
      </c>
      <c r="F3716" s="1" t="str">
        <f t="shared" si="523"/>
        <v>*</v>
      </c>
      <c r="G3716" s="1" t="str">
        <f t="shared" si="524"/>
        <v>*</v>
      </c>
      <c r="J3716" s="1" t="str">
        <f t="shared" si="525"/>
        <v>*</v>
      </c>
      <c r="P3716" s="1">
        <v>25</v>
      </c>
      <c r="Q3716" s="1">
        <f t="shared" ref="Q3716:Q3779" si="530">VLOOKUP(P3716,$R$5:$S$10,2,TRUE)</f>
        <v>3.5000000000000003E-2</v>
      </c>
      <c r="T3716" s="4">
        <v>145.13</v>
      </c>
      <c r="U3716" s="9">
        <f t="shared" si="526"/>
        <v>0</v>
      </c>
      <c r="V3716" s="4">
        <f t="shared" si="527"/>
        <v>5.8052000000000001</v>
      </c>
      <c r="W3716" s="1" t="s">
        <v>21</v>
      </c>
      <c r="X3716" s="1">
        <v>4.96</v>
      </c>
      <c r="Y3716" s="4">
        <f t="shared" si="528"/>
        <v>150.09</v>
      </c>
      <c r="Z3716" s="1" t="s">
        <v>22</v>
      </c>
      <c r="AA3716" s="1" t="s">
        <v>23</v>
      </c>
      <c r="AB3716" s="1" t="s">
        <v>29</v>
      </c>
      <c r="AC3716" s="1" t="s">
        <v>40</v>
      </c>
      <c r="AD3716" s="1" t="s">
        <v>19</v>
      </c>
      <c r="AE3716" s="2">
        <v>40455</v>
      </c>
    </row>
    <row r="3717" spans="1:31" x14ac:dyDescent="0.25">
      <c r="A3717">
        <f t="shared" si="529"/>
        <v>3716</v>
      </c>
      <c r="B3717" s="1">
        <v>41187</v>
      </c>
      <c r="C3717" s="2">
        <v>40451</v>
      </c>
      <c r="D3717" s="1" t="s">
        <v>13</v>
      </c>
      <c r="E3717" s="1" t="str">
        <f t="shared" si="522"/>
        <v>*</v>
      </c>
      <c r="F3717" s="1" t="str">
        <f t="shared" si="523"/>
        <v>*</v>
      </c>
      <c r="G3717" s="1" t="str">
        <f t="shared" si="524"/>
        <v>*</v>
      </c>
      <c r="J3717" s="1" t="str">
        <f t="shared" si="525"/>
        <v>*</v>
      </c>
      <c r="P3717" s="1">
        <v>9</v>
      </c>
      <c r="Q3717" s="1">
        <f t="shared" si="530"/>
        <v>0.01</v>
      </c>
      <c r="T3717" s="4">
        <v>52.93</v>
      </c>
      <c r="U3717" s="9">
        <f t="shared" si="526"/>
        <v>0</v>
      </c>
      <c r="V3717" s="4">
        <f t="shared" si="527"/>
        <v>5.8811111111111112</v>
      </c>
      <c r="W3717" s="1" t="s">
        <v>21</v>
      </c>
      <c r="X3717" s="1">
        <v>0.7</v>
      </c>
      <c r="Y3717" s="4">
        <f t="shared" si="528"/>
        <v>53.63</v>
      </c>
      <c r="Z3717" s="1" t="s">
        <v>22</v>
      </c>
      <c r="AA3717" s="1" t="s">
        <v>23</v>
      </c>
      <c r="AB3717" s="1" t="s">
        <v>29</v>
      </c>
      <c r="AC3717" s="1" t="s">
        <v>30</v>
      </c>
      <c r="AD3717" s="1" t="s">
        <v>31</v>
      </c>
      <c r="AE3717" s="2">
        <v>40451</v>
      </c>
    </row>
    <row r="3718" spans="1:31" x14ac:dyDescent="0.25">
      <c r="A3718">
        <f t="shared" si="529"/>
        <v>3717</v>
      </c>
      <c r="B3718" s="1">
        <v>24710</v>
      </c>
      <c r="C3718" s="2">
        <v>40451</v>
      </c>
      <c r="D3718" s="1" t="s">
        <v>13</v>
      </c>
      <c r="E3718" s="1" t="str">
        <f t="shared" si="522"/>
        <v>*</v>
      </c>
      <c r="F3718" s="1" t="str">
        <f t="shared" si="523"/>
        <v>*</v>
      </c>
      <c r="G3718" s="1" t="str">
        <f t="shared" si="524"/>
        <v>*</v>
      </c>
      <c r="J3718" s="1" t="str">
        <f t="shared" si="525"/>
        <v>*</v>
      </c>
      <c r="P3718" s="1">
        <v>3</v>
      </c>
      <c r="Q3718" s="1">
        <f t="shared" si="530"/>
        <v>0.01</v>
      </c>
      <c r="T3718" s="4">
        <v>22.06</v>
      </c>
      <c r="U3718" s="9">
        <f t="shared" si="526"/>
        <v>0</v>
      </c>
      <c r="V3718" s="4">
        <f t="shared" si="527"/>
        <v>7.3533333333333326</v>
      </c>
      <c r="W3718" s="1" t="s">
        <v>21</v>
      </c>
      <c r="X3718" s="1">
        <v>7.44</v>
      </c>
      <c r="Y3718" s="4">
        <f t="shared" si="528"/>
        <v>29.5</v>
      </c>
      <c r="Z3718" s="1" t="s">
        <v>22</v>
      </c>
      <c r="AA3718" s="1" t="s">
        <v>16</v>
      </c>
      <c r="AB3718" s="1" t="s">
        <v>29</v>
      </c>
      <c r="AC3718" s="1" t="s">
        <v>40</v>
      </c>
      <c r="AD3718" s="1" t="s">
        <v>19</v>
      </c>
      <c r="AE3718" s="2">
        <v>40455</v>
      </c>
    </row>
    <row r="3719" spans="1:31" x14ac:dyDescent="0.25">
      <c r="A3719">
        <f t="shared" si="529"/>
        <v>3718</v>
      </c>
      <c r="B3719" s="1">
        <v>14535</v>
      </c>
      <c r="C3719" s="2">
        <v>40452</v>
      </c>
      <c r="D3719" s="1" t="s">
        <v>27</v>
      </c>
      <c r="E3719" s="1" t="str">
        <f t="shared" si="522"/>
        <v>*</v>
      </c>
      <c r="F3719" s="1" t="str">
        <f t="shared" si="523"/>
        <v>*</v>
      </c>
      <c r="G3719" s="1" t="str">
        <f t="shared" si="524"/>
        <v>*</v>
      </c>
      <c r="J3719" s="1" t="str">
        <f t="shared" si="525"/>
        <v>*</v>
      </c>
      <c r="P3719" s="1">
        <v>22</v>
      </c>
      <c r="Q3719" s="1">
        <f t="shared" si="530"/>
        <v>3.5000000000000003E-2</v>
      </c>
      <c r="T3719" s="4">
        <v>245.96</v>
      </c>
      <c r="U3719" s="9">
        <f t="shared" si="526"/>
        <v>0</v>
      </c>
      <c r="V3719" s="4">
        <f t="shared" si="527"/>
        <v>11.18</v>
      </c>
      <c r="W3719" s="1" t="s">
        <v>21</v>
      </c>
      <c r="X3719" s="1">
        <v>5.03</v>
      </c>
      <c r="Y3719" s="4">
        <f t="shared" si="528"/>
        <v>250.99</v>
      </c>
      <c r="Z3719" s="1" t="s">
        <v>15</v>
      </c>
      <c r="AA3719" s="1" t="s">
        <v>16</v>
      </c>
      <c r="AB3719" s="1" t="s">
        <v>29</v>
      </c>
      <c r="AC3719" s="1" t="s">
        <v>55</v>
      </c>
      <c r="AD3719" s="1" t="s">
        <v>19</v>
      </c>
      <c r="AE3719" s="2">
        <v>40453</v>
      </c>
    </row>
    <row r="3720" spans="1:31" x14ac:dyDescent="0.25">
      <c r="A3720">
        <f t="shared" si="529"/>
        <v>3719</v>
      </c>
      <c r="B3720" s="1">
        <v>42375</v>
      </c>
      <c r="C3720" s="2">
        <v>40452</v>
      </c>
      <c r="D3720" s="1" t="s">
        <v>20</v>
      </c>
      <c r="E3720" s="1" t="str">
        <f t="shared" si="522"/>
        <v>*</v>
      </c>
      <c r="F3720" s="1" t="str">
        <f t="shared" si="523"/>
        <v>**</v>
      </c>
      <c r="G3720" s="1" t="str">
        <f t="shared" si="524"/>
        <v>**</v>
      </c>
      <c r="J3720" s="1" t="str">
        <f t="shared" si="525"/>
        <v>**</v>
      </c>
      <c r="P3720" s="1">
        <v>45</v>
      </c>
      <c r="Q3720" s="1">
        <f t="shared" si="530"/>
        <v>0.05</v>
      </c>
      <c r="T3720" s="4">
        <v>138.44999999999999</v>
      </c>
      <c r="U3720" s="9">
        <f t="shared" si="526"/>
        <v>0</v>
      </c>
      <c r="V3720" s="4">
        <f t="shared" si="527"/>
        <v>3.0766666666666662</v>
      </c>
      <c r="W3720" s="1" t="s">
        <v>14</v>
      </c>
      <c r="X3720" s="1">
        <v>0.7</v>
      </c>
      <c r="Y3720" s="4">
        <f t="shared" si="528"/>
        <v>139.14999999999998</v>
      </c>
      <c r="Z3720" s="1" t="s">
        <v>22</v>
      </c>
      <c r="AA3720" s="1" t="s">
        <v>37</v>
      </c>
      <c r="AB3720" s="1" t="s">
        <v>29</v>
      </c>
      <c r="AC3720" s="1" t="s">
        <v>30</v>
      </c>
      <c r="AD3720" s="1" t="s">
        <v>31</v>
      </c>
      <c r="AE3720" s="2">
        <v>40453</v>
      </c>
    </row>
    <row r="3721" spans="1:31" x14ac:dyDescent="0.25">
      <c r="A3721">
        <f t="shared" si="529"/>
        <v>3720</v>
      </c>
      <c r="B3721" s="1">
        <v>57984</v>
      </c>
      <c r="C3721" s="2">
        <v>40453</v>
      </c>
      <c r="D3721" s="1" t="s">
        <v>20</v>
      </c>
      <c r="E3721" s="1" t="str">
        <f t="shared" si="522"/>
        <v>*</v>
      </c>
      <c r="F3721" s="1" t="str">
        <f t="shared" si="523"/>
        <v>**</v>
      </c>
      <c r="G3721" s="1" t="str">
        <f t="shared" si="524"/>
        <v>**</v>
      </c>
      <c r="J3721" s="1" t="str">
        <f t="shared" si="525"/>
        <v>**</v>
      </c>
      <c r="P3721" s="1">
        <v>20</v>
      </c>
      <c r="Q3721" s="1">
        <f t="shared" si="530"/>
        <v>3.5000000000000003E-2</v>
      </c>
      <c r="T3721" s="4">
        <v>11829.4</v>
      </c>
      <c r="U3721" s="9">
        <f t="shared" si="526"/>
        <v>1</v>
      </c>
      <c r="V3721" s="4">
        <f t="shared" si="527"/>
        <v>591.47</v>
      </c>
      <c r="W3721" s="1" t="s">
        <v>21</v>
      </c>
      <c r="X3721" s="1">
        <v>24.49</v>
      </c>
      <c r="Y3721" s="4">
        <f t="shared" si="528"/>
        <v>11853.89</v>
      </c>
      <c r="Z3721" s="1" t="s">
        <v>49</v>
      </c>
      <c r="AA3721" s="1" t="s">
        <v>37</v>
      </c>
      <c r="AB3721" s="1" t="s">
        <v>24</v>
      </c>
      <c r="AC3721" s="1" t="s">
        <v>47</v>
      </c>
      <c r="AD3721" s="1" t="s">
        <v>48</v>
      </c>
      <c r="AE3721" s="2">
        <v>40455</v>
      </c>
    </row>
    <row r="3722" spans="1:31" x14ac:dyDescent="0.25">
      <c r="A3722">
        <f t="shared" si="529"/>
        <v>3721</v>
      </c>
      <c r="B3722" s="1">
        <v>35686</v>
      </c>
      <c r="C3722" s="2">
        <v>40453</v>
      </c>
      <c r="D3722" s="1" t="s">
        <v>20</v>
      </c>
      <c r="E3722" s="1" t="str">
        <f t="shared" si="522"/>
        <v>*</v>
      </c>
      <c r="F3722" s="1" t="str">
        <f t="shared" si="523"/>
        <v>**</v>
      </c>
      <c r="G3722" s="1" t="str">
        <f t="shared" si="524"/>
        <v>**</v>
      </c>
      <c r="J3722" s="1" t="str">
        <f t="shared" si="525"/>
        <v>**</v>
      </c>
      <c r="P3722" s="1">
        <v>48</v>
      </c>
      <c r="Q3722" s="1">
        <f t="shared" si="530"/>
        <v>0.05</v>
      </c>
      <c r="T3722" s="4">
        <v>313.52</v>
      </c>
      <c r="U3722" s="9">
        <f t="shared" si="526"/>
        <v>0</v>
      </c>
      <c r="V3722" s="4">
        <f t="shared" si="527"/>
        <v>6.5316666666666663</v>
      </c>
      <c r="W3722" s="1" t="s">
        <v>21</v>
      </c>
      <c r="X3722" s="1">
        <v>9.17</v>
      </c>
      <c r="Y3722" s="4">
        <f t="shared" si="528"/>
        <v>322.69</v>
      </c>
      <c r="Z3722" s="1" t="s">
        <v>46</v>
      </c>
      <c r="AA3722" s="1" t="s">
        <v>37</v>
      </c>
      <c r="AB3722" s="1" t="s">
        <v>29</v>
      </c>
      <c r="AC3722" s="1" t="s">
        <v>40</v>
      </c>
      <c r="AD3722" s="1" t="s">
        <v>19</v>
      </c>
      <c r="AE3722" s="2">
        <v>40455</v>
      </c>
    </row>
    <row r="3723" spans="1:31" x14ac:dyDescent="0.25">
      <c r="A3723">
        <f t="shared" si="529"/>
        <v>3722</v>
      </c>
      <c r="B3723" s="1">
        <v>5764</v>
      </c>
      <c r="C3723" s="2">
        <v>40453</v>
      </c>
      <c r="D3723" s="1" t="s">
        <v>27</v>
      </c>
      <c r="E3723" s="1" t="str">
        <f t="shared" si="522"/>
        <v>*</v>
      </c>
      <c r="F3723" s="1" t="str">
        <f t="shared" si="523"/>
        <v>*</v>
      </c>
      <c r="G3723" s="1" t="str">
        <f t="shared" si="524"/>
        <v>*</v>
      </c>
      <c r="J3723" s="1" t="str">
        <f t="shared" si="525"/>
        <v>*</v>
      </c>
      <c r="P3723" s="1">
        <v>23</v>
      </c>
      <c r="Q3723" s="1">
        <f t="shared" si="530"/>
        <v>3.5000000000000003E-2</v>
      </c>
      <c r="T3723" s="4">
        <v>193.79</v>
      </c>
      <c r="U3723" s="9">
        <f t="shared" si="526"/>
        <v>0</v>
      </c>
      <c r="V3723" s="4">
        <f t="shared" si="527"/>
        <v>8.4256521739130434</v>
      </c>
      <c r="W3723" s="1" t="s">
        <v>21</v>
      </c>
      <c r="X3723" s="1">
        <v>8.94</v>
      </c>
      <c r="Y3723" s="4">
        <f t="shared" si="528"/>
        <v>202.73</v>
      </c>
      <c r="Z3723" s="1" t="s">
        <v>46</v>
      </c>
      <c r="AA3723" s="1" t="s">
        <v>23</v>
      </c>
      <c r="AB3723" s="1" t="s">
        <v>29</v>
      </c>
      <c r="AC3723" s="1" t="s">
        <v>43</v>
      </c>
      <c r="AD3723" s="1" t="s">
        <v>19</v>
      </c>
      <c r="AE3723" s="2">
        <v>40454</v>
      </c>
    </row>
    <row r="3724" spans="1:31" x14ac:dyDescent="0.25">
      <c r="A3724">
        <f t="shared" si="529"/>
        <v>3723</v>
      </c>
      <c r="B3724" s="1">
        <v>57984</v>
      </c>
      <c r="C3724" s="2">
        <v>40453</v>
      </c>
      <c r="D3724" s="1" t="s">
        <v>20</v>
      </c>
      <c r="E3724" s="1" t="str">
        <f t="shared" si="522"/>
        <v>*</v>
      </c>
      <c r="F3724" s="1" t="str">
        <f t="shared" si="523"/>
        <v>**</v>
      </c>
      <c r="G3724" s="1" t="str">
        <f t="shared" si="524"/>
        <v>**</v>
      </c>
      <c r="J3724" s="1" t="str">
        <f t="shared" si="525"/>
        <v>**</v>
      </c>
      <c r="P3724" s="1">
        <v>6</v>
      </c>
      <c r="Q3724" s="1">
        <f t="shared" si="530"/>
        <v>0.01</v>
      </c>
      <c r="T3724" s="4">
        <v>192.99</v>
      </c>
      <c r="U3724" s="9">
        <f t="shared" si="526"/>
        <v>0</v>
      </c>
      <c r="V3724" s="4">
        <f t="shared" si="527"/>
        <v>32.164999999999999</v>
      </c>
      <c r="W3724" s="1" t="s">
        <v>14</v>
      </c>
      <c r="X3724" s="1">
        <v>4</v>
      </c>
      <c r="Y3724" s="4">
        <f t="shared" si="528"/>
        <v>196.99</v>
      </c>
      <c r="Z3724" s="1" t="s">
        <v>49</v>
      </c>
      <c r="AA3724" s="1" t="s">
        <v>37</v>
      </c>
      <c r="AB3724" s="1" t="s">
        <v>24</v>
      </c>
      <c r="AC3724" s="1" t="s">
        <v>38</v>
      </c>
      <c r="AD3724" s="1" t="s">
        <v>19</v>
      </c>
      <c r="AE3724" s="2">
        <v>40454</v>
      </c>
    </row>
    <row r="3725" spans="1:31" x14ac:dyDescent="0.25">
      <c r="A3725">
        <f t="shared" si="529"/>
        <v>3724</v>
      </c>
      <c r="B3725" s="1">
        <v>37127</v>
      </c>
      <c r="C3725" s="2">
        <v>40453</v>
      </c>
      <c r="D3725" s="1" t="s">
        <v>20</v>
      </c>
      <c r="E3725" s="1" t="str">
        <f t="shared" si="522"/>
        <v>*</v>
      </c>
      <c r="F3725" s="1" t="str">
        <f t="shared" si="523"/>
        <v>**</v>
      </c>
      <c r="G3725" s="1" t="str">
        <f t="shared" si="524"/>
        <v>**</v>
      </c>
      <c r="J3725" s="1" t="str">
        <f t="shared" si="525"/>
        <v>**</v>
      </c>
      <c r="P3725" s="1">
        <v>19</v>
      </c>
      <c r="Q3725" s="1">
        <f t="shared" si="530"/>
        <v>0.02</v>
      </c>
      <c r="T3725" s="4">
        <v>178.44</v>
      </c>
      <c r="U3725" s="9">
        <f t="shared" si="526"/>
        <v>0</v>
      </c>
      <c r="V3725" s="4">
        <f t="shared" si="527"/>
        <v>9.391578947368421</v>
      </c>
      <c r="W3725" s="1" t="s">
        <v>21</v>
      </c>
      <c r="X3725" s="1">
        <v>2.15</v>
      </c>
      <c r="Y3725" s="4">
        <f t="shared" si="528"/>
        <v>180.59</v>
      </c>
      <c r="Z3725" s="1" t="s">
        <v>49</v>
      </c>
      <c r="AA3725" s="1" t="s">
        <v>28</v>
      </c>
      <c r="AB3725" s="1" t="s">
        <v>29</v>
      </c>
      <c r="AC3725" s="1" t="s">
        <v>40</v>
      </c>
      <c r="AD3725" s="1" t="s">
        <v>31</v>
      </c>
      <c r="AE3725" s="2">
        <v>40454</v>
      </c>
    </row>
    <row r="3726" spans="1:31" x14ac:dyDescent="0.25">
      <c r="A3726">
        <f t="shared" si="529"/>
        <v>3725</v>
      </c>
      <c r="B3726" s="1">
        <v>52292</v>
      </c>
      <c r="C3726" s="2">
        <v>40454</v>
      </c>
      <c r="D3726" s="1" t="s">
        <v>27</v>
      </c>
      <c r="E3726" s="1" t="str">
        <f t="shared" si="522"/>
        <v>*</v>
      </c>
      <c r="F3726" s="1" t="str">
        <f t="shared" si="523"/>
        <v>*</v>
      </c>
      <c r="G3726" s="1" t="str">
        <f t="shared" si="524"/>
        <v>*</v>
      </c>
      <c r="J3726" s="1" t="str">
        <f t="shared" si="525"/>
        <v>*</v>
      </c>
      <c r="P3726" s="1">
        <v>18</v>
      </c>
      <c r="Q3726" s="1">
        <f t="shared" si="530"/>
        <v>0.02</v>
      </c>
      <c r="T3726" s="4">
        <v>2379.15</v>
      </c>
      <c r="U3726" s="9">
        <f t="shared" si="526"/>
        <v>1</v>
      </c>
      <c r="V3726" s="4">
        <f t="shared" si="527"/>
        <v>132.17500000000001</v>
      </c>
      <c r="W3726" s="1" t="s">
        <v>33</v>
      </c>
      <c r="X3726" s="1">
        <v>30</v>
      </c>
      <c r="Y3726" s="4">
        <f t="shared" si="528"/>
        <v>2409.15</v>
      </c>
      <c r="Z3726" s="1" t="s">
        <v>15</v>
      </c>
      <c r="AA3726" s="1" t="s">
        <v>37</v>
      </c>
      <c r="AB3726" s="1" t="s">
        <v>17</v>
      </c>
      <c r="AC3726" s="1" t="s">
        <v>34</v>
      </c>
      <c r="AD3726" s="1" t="s">
        <v>35</v>
      </c>
      <c r="AE3726" s="2">
        <v>40455</v>
      </c>
    </row>
    <row r="3727" spans="1:31" x14ac:dyDescent="0.25">
      <c r="A3727">
        <f t="shared" si="529"/>
        <v>3726</v>
      </c>
      <c r="B3727" s="1">
        <v>24260</v>
      </c>
      <c r="C3727" s="2">
        <v>40454</v>
      </c>
      <c r="D3727" s="1" t="s">
        <v>27</v>
      </c>
      <c r="E3727" s="1" t="str">
        <f t="shared" si="522"/>
        <v>*</v>
      </c>
      <c r="F3727" s="1" t="str">
        <f t="shared" si="523"/>
        <v>*</v>
      </c>
      <c r="G3727" s="1" t="str">
        <f t="shared" si="524"/>
        <v>*</v>
      </c>
      <c r="J3727" s="1" t="str">
        <f t="shared" si="525"/>
        <v>*</v>
      </c>
      <c r="P3727" s="1">
        <v>48</v>
      </c>
      <c r="Q3727" s="1">
        <f t="shared" si="530"/>
        <v>0.05</v>
      </c>
      <c r="T3727" s="4">
        <v>548.29999999999995</v>
      </c>
      <c r="U3727" s="9">
        <f t="shared" si="526"/>
        <v>0</v>
      </c>
      <c r="V3727" s="4">
        <f t="shared" si="527"/>
        <v>11.422916666666666</v>
      </c>
      <c r="W3727" s="1" t="s">
        <v>14</v>
      </c>
      <c r="X3727" s="1">
        <v>4.9800000000000004</v>
      </c>
      <c r="Y3727" s="4">
        <f t="shared" si="528"/>
        <v>553.28</v>
      </c>
      <c r="Z3727" s="1" t="s">
        <v>46</v>
      </c>
      <c r="AA3727" s="1" t="s">
        <v>28</v>
      </c>
      <c r="AB3727" s="1" t="s">
        <v>29</v>
      </c>
      <c r="AC3727" s="1" t="s">
        <v>63</v>
      </c>
      <c r="AD3727" s="1" t="s">
        <v>19</v>
      </c>
      <c r="AE3727" s="2">
        <v>40455</v>
      </c>
    </row>
    <row r="3728" spans="1:31" x14ac:dyDescent="0.25">
      <c r="A3728">
        <f t="shared" si="529"/>
        <v>3727</v>
      </c>
      <c r="B3728" s="1">
        <v>49764</v>
      </c>
      <c r="C3728" s="2">
        <v>40454</v>
      </c>
      <c r="D3728" s="1" t="s">
        <v>13</v>
      </c>
      <c r="E3728" s="1" t="str">
        <f t="shared" si="522"/>
        <v>*</v>
      </c>
      <c r="F3728" s="1" t="str">
        <f t="shared" si="523"/>
        <v>*</v>
      </c>
      <c r="G3728" s="1" t="str">
        <f t="shared" si="524"/>
        <v>*</v>
      </c>
      <c r="J3728" s="1" t="str">
        <f t="shared" si="525"/>
        <v>*</v>
      </c>
      <c r="P3728" s="1">
        <v>37</v>
      </c>
      <c r="Q3728" s="1">
        <f t="shared" si="530"/>
        <v>0.04</v>
      </c>
      <c r="T3728" s="4">
        <v>395.37</v>
      </c>
      <c r="U3728" s="9">
        <f t="shared" si="526"/>
        <v>0</v>
      </c>
      <c r="V3728" s="4">
        <f t="shared" si="527"/>
        <v>10.685675675675675</v>
      </c>
      <c r="W3728" s="1" t="s">
        <v>14</v>
      </c>
      <c r="X3728" s="1">
        <v>3.37</v>
      </c>
      <c r="Y3728" s="4">
        <f t="shared" si="528"/>
        <v>398.74</v>
      </c>
      <c r="Z3728" s="1" t="s">
        <v>42</v>
      </c>
      <c r="AA3728" s="1" t="s">
        <v>37</v>
      </c>
      <c r="AB3728" s="1" t="s">
        <v>29</v>
      </c>
      <c r="AC3728" s="1" t="s">
        <v>45</v>
      </c>
      <c r="AD3728" s="1" t="s">
        <v>41</v>
      </c>
      <c r="AE3728" s="2">
        <v>40458</v>
      </c>
    </row>
    <row r="3729" spans="1:31" x14ac:dyDescent="0.25">
      <c r="A3729">
        <f t="shared" si="529"/>
        <v>3728</v>
      </c>
      <c r="B3729" s="1">
        <v>57478</v>
      </c>
      <c r="C3729" s="2">
        <v>40454</v>
      </c>
      <c r="D3729" s="1" t="s">
        <v>32</v>
      </c>
      <c r="E3729" s="1" t="str">
        <f t="shared" si="522"/>
        <v>***</v>
      </c>
      <c r="F3729" s="1" t="str">
        <f t="shared" si="523"/>
        <v>***</v>
      </c>
      <c r="G3729" s="1" t="str">
        <f t="shared" si="524"/>
        <v>***</v>
      </c>
      <c r="J3729" s="1" t="str">
        <f t="shared" si="525"/>
        <v>***</v>
      </c>
      <c r="P3729" s="1">
        <v>36</v>
      </c>
      <c r="Q3729" s="1">
        <f t="shared" si="530"/>
        <v>0.04</v>
      </c>
      <c r="T3729" s="4">
        <v>63.53</v>
      </c>
      <c r="U3729" s="9">
        <f t="shared" si="526"/>
        <v>0</v>
      </c>
      <c r="V3729" s="4">
        <f t="shared" si="527"/>
        <v>1.7647222222222223</v>
      </c>
      <c r="W3729" s="1" t="s">
        <v>21</v>
      </c>
      <c r="X3729" s="1">
        <v>0.79</v>
      </c>
      <c r="Y3729" s="4">
        <f t="shared" si="528"/>
        <v>64.320000000000007</v>
      </c>
      <c r="Z3729" s="1" t="s">
        <v>49</v>
      </c>
      <c r="AA3729" s="1" t="s">
        <v>37</v>
      </c>
      <c r="AB3729" s="1" t="s">
        <v>29</v>
      </c>
      <c r="AC3729" s="1" t="s">
        <v>61</v>
      </c>
      <c r="AD3729" s="1" t="s">
        <v>31</v>
      </c>
      <c r="AE3729" s="2">
        <v>40455</v>
      </c>
    </row>
    <row r="3730" spans="1:31" x14ac:dyDescent="0.25">
      <c r="A3730">
        <f t="shared" si="529"/>
        <v>3729</v>
      </c>
      <c r="B3730" s="1">
        <v>35426</v>
      </c>
      <c r="C3730" s="2">
        <v>40454</v>
      </c>
      <c r="D3730" s="1" t="s">
        <v>20</v>
      </c>
      <c r="E3730" s="1" t="str">
        <f t="shared" si="522"/>
        <v>*</v>
      </c>
      <c r="F3730" s="1" t="str">
        <f t="shared" si="523"/>
        <v>**</v>
      </c>
      <c r="G3730" s="1" t="str">
        <f t="shared" si="524"/>
        <v>**</v>
      </c>
      <c r="J3730" s="1" t="str">
        <f t="shared" si="525"/>
        <v>**</v>
      </c>
      <c r="P3730" s="1">
        <v>5</v>
      </c>
      <c r="Q3730" s="1">
        <f t="shared" si="530"/>
        <v>0.01</v>
      </c>
      <c r="T3730" s="4">
        <v>53.01</v>
      </c>
      <c r="U3730" s="9">
        <f t="shared" si="526"/>
        <v>0</v>
      </c>
      <c r="V3730" s="4">
        <f t="shared" si="527"/>
        <v>10.602</v>
      </c>
      <c r="W3730" s="1" t="s">
        <v>21</v>
      </c>
      <c r="X3730" s="1">
        <v>1.79</v>
      </c>
      <c r="Y3730" s="4">
        <f t="shared" si="528"/>
        <v>54.8</v>
      </c>
      <c r="Z3730" s="1" t="s">
        <v>46</v>
      </c>
      <c r="AA3730" s="1" t="s">
        <v>23</v>
      </c>
      <c r="AB3730" s="1" t="s">
        <v>29</v>
      </c>
      <c r="AC3730" s="1" t="s">
        <v>40</v>
      </c>
      <c r="AD3730" s="1" t="s">
        <v>31</v>
      </c>
      <c r="AE3730" s="2">
        <v>40455</v>
      </c>
    </row>
    <row r="3731" spans="1:31" x14ac:dyDescent="0.25">
      <c r="A3731">
        <f t="shared" si="529"/>
        <v>3730</v>
      </c>
      <c r="B3731" s="1">
        <v>55969</v>
      </c>
      <c r="C3731" s="2">
        <v>40455</v>
      </c>
      <c r="D3731" s="1" t="s">
        <v>36</v>
      </c>
      <c r="E3731" s="1" t="str">
        <f t="shared" si="522"/>
        <v>*</v>
      </c>
      <c r="F3731" s="1" t="str">
        <f t="shared" si="523"/>
        <v>*</v>
      </c>
      <c r="G3731" s="1" t="str">
        <f t="shared" si="524"/>
        <v>*</v>
      </c>
      <c r="J3731" s="1" t="str">
        <f t="shared" si="525"/>
        <v>*</v>
      </c>
      <c r="P3731" s="1">
        <v>37</v>
      </c>
      <c r="Q3731" s="1">
        <f t="shared" si="530"/>
        <v>0.04</v>
      </c>
      <c r="T3731" s="4">
        <v>2329.4</v>
      </c>
      <c r="U3731" s="9">
        <f t="shared" si="526"/>
        <v>1</v>
      </c>
      <c r="V3731" s="4">
        <f t="shared" si="527"/>
        <v>62.956756756756761</v>
      </c>
      <c r="W3731" s="1" t="s">
        <v>21</v>
      </c>
      <c r="X3731" s="1">
        <v>6.88</v>
      </c>
      <c r="Y3731" s="4">
        <f t="shared" si="528"/>
        <v>2336.2800000000002</v>
      </c>
      <c r="Z3731" s="1" t="s">
        <v>22</v>
      </c>
      <c r="AA3731" s="1" t="s">
        <v>23</v>
      </c>
      <c r="AB3731" s="1" t="s">
        <v>29</v>
      </c>
      <c r="AC3731" s="1" t="s">
        <v>55</v>
      </c>
      <c r="AD3731" s="1" t="s">
        <v>19</v>
      </c>
      <c r="AE3731" s="2">
        <v>40458</v>
      </c>
    </row>
    <row r="3732" spans="1:31" x14ac:dyDescent="0.25">
      <c r="A3732">
        <f t="shared" si="529"/>
        <v>3731</v>
      </c>
      <c r="B3732" s="1">
        <v>33573</v>
      </c>
      <c r="C3732" s="2">
        <v>40455</v>
      </c>
      <c r="D3732" s="1" t="s">
        <v>32</v>
      </c>
      <c r="E3732" s="1" t="str">
        <f t="shared" si="522"/>
        <v>***</v>
      </c>
      <c r="F3732" s="1" t="str">
        <f t="shared" si="523"/>
        <v>***</v>
      </c>
      <c r="G3732" s="1" t="str">
        <f t="shared" si="524"/>
        <v>***</v>
      </c>
      <c r="J3732" s="1" t="str">
        <f t="shared" si="525"/>
        <v>***</v>
      </c>
      <c r="P3732" s="1">
        <v>15</v>
      </c>
      <c r="Q3732" s="1">
        <f t="shared" si="530"/>
        <v>0.02</v>
      </c>
      <c r="T3732" s="4">
        <v>2272.56</v>
      </c>
      <c r="U3732" s="9">
        <f t="shared" si="526"/>
        <v>1</v>
      </c>
      <c r="V3732" s="4">
        <f t="shared" si="527"/>
        <v>151.50399999999999</v>
      </c>
      <c r="W3732" s="1" t="s">
        <v>33</v>
      </c>
      <c r="X3732" s="1">
        <v>16.010000000000002</v>
      </c>
      <c r="Y3732" s="4">
        <f t="shared" si="528"/>
        <v>2288.5700000000002</v>
      </c>
      <c r="Z3732" s="1" t="s">
        <v>22</v>
      </c>
      <c r="AA3732" s="1" t="s">
        <v>28</v>
      </c>
      <c r="AB3732" s="1" t="s">
        <v>17</v>
      </c>
      <c r="AC3732" s="1" t="s">
        <v>52</v>
      </c>
      <c r="AD3732" s="1" t="s">
        <v>59</v>
      </c>
      <c r="AE3732" s="2">
        <v>40455</v>
      </c>
    </row>
    <row r="3733" spans="1:31" x14ac:dyDescent="0.25">
      <c r="A3733">
        <f t="shared" si="529"/>
        <v>3732</v>
      </c>
      <c r="B3733" s="1">
        <v>57475</v>
      </c>
      <c r="C3733" s="2">
        <v>40455</v>
      </c>
      <c r="D3733" s="1" t="s">
        <v>13</v>
      </c>
      <c r="E3733" s="1" t="str">
        <f t="shared" si="522"/>
        <v>*</v>
      </c>
      <c r="F3733" s="1" t="str">
        <f t="shared" si="523"/>
        <v>*</v>
      </c>
      <c r="G3733" s="1" t="str">
        <f t="shared" si="524"/>
        <v>*</v>
      </c>
      <c r="J3733" s="1" t="str">
        <f t="shared" si="525"/>
        <v>*</v>
      </c>
      <c r="P3733" s="1">
        <v>34</v>
      </c>
      <c r="Q3733" s="1">
        <f t="shared" si="530"/>
        <v>0.04</v>
      </c>
      <c r="T3733" s="4">
        <v>554.88</v>
      </c>
      <c r="U3733" s="9">
        <f t="shared" si="526"/>
        <v>0</v>
      </c>
      <c r="V3733" s="4">
        <f t="shared" si="527"/>
        <v>16.32</v>
      </c>
      <c r="W3733" s="1" t="s">
        <v>21</v>
      </c>
      <c r="X3733" s="1">
        <v>13.18</v>
      </c>
      <c r="Y3733" s="4">
        <f t="shared" si="528"/>
        <v>568.05999999999995</v>
      </c>
      <c r="Z3733" s="1" t="s">
        <v>54</v>
      </c>
      <c r="AA3733" s="1" t="s">
        <v>37</v>
      </c>
      <c r="AB3733" s="1" t="s">
        <v>29</v>
      </c>
      <c r="AC3733" s="1" t="s">
        <v>43</v>
      </c>
      <c r="AD3733" s="1" t="s">
        <v>19</v>
      </c>
      <c r="AE3733" s="2">
        <v>40455</v>
      </c>
    </row>
    <row r="3734" spans="1:31" x14ac:dyDescent="0.25">
      <c r="A3734">
        <f t="shared" si="529"/>
        <v>3733</v>
      </c>
      <c r="B3734" s="1">
        <v>54563</v>
      </c>
      <c r="C3734" s="2">
        <v>40455</v>
      </c>
      <c r="D3734" s="1" t="s">
        <v>32</v>
      </c>
      <c r="E3734" s="1" t="str">
        <f t="shared" si="522"/>
        <v>***</v>
      </c>
      <c r="F3734" s="1" t="str">
        <f t="shared" si="523"/>
        <v>***</v>
      </c>
      <c r="G3734" s="1" t="str">
        <f t="shared" si="524"/>
        <v>***</v>
      </c>
      <c r="J3734" s="1" t="str">
        <f t="shared" si="525"/>
        <v>***</v>
      </c>
      <c r="P3734" s="1">
        <v>24</v>
      </c>
      <c r="Q3734" s="1">
        <f t="shared" si="530"/>
        <v>3.5000000000000003E-2</v>
      </c>
      <c r="T3734" s="4">
        <v>523.55999999999995</v>
      </c>
      <c r="U3734" s="9">
        <f t="shared" si="526"/>
        <v>0</v>
      </c>
      <c r="V3734" s="4">
        <f t="shared" si="527"/>
        <v>21.814999999999998</v>
      </c>
      <c r="W3734" s="1" t="s">
        <v>21</v>
      </c>
      <c r="X3734" s="1">
        <v>8.99</v>
      </c>
      <c r="Y3734" s="4">
        <f t="shared" si="528"/>
        <v>532.54999999999995</v>
      </c>
      <c r="Z3734" s="1" t="s">
        <v>22</v>
      </c>
      <c r="AA3734" s="1" t="s">
        <v>37</v>
      </c>
      <c r="AB3734" s="1" t="s">
        <v>17</v>
      </c>
      <c r="AC3734" s="1" t="s">
        <v>18</v>
      </c>
      <c r="AD3734" s="1" t="s">
        <v>41</v>
      </c>
      <c r="AE3734" s="2">
        <v>40457</v>
      </c>
    </row>
    <row r="3735" spans="1:31" x14ac:dyDescent="0.25">
      <c r="A3735">
        <f t="shared" si="529"/>
        <v>3734</v>
      </c>
      <c r="B3735" s="1">
        <v>30150</v>
      </c>
      <c r="C3735" s="2">
        <v>40455</v>
      </c>
      <c r="D3735" s="1" t="s">
        <v>32</v>
      </c>
      <c r="E3735" s="1" t="str">
        <f t="shared" si="522"/>
        <v>***</v>
      </c>
      <c r="F3735" s="1" t="str">
        <f t="shared" si="523"/>
        <v>***</v>
      </c>
      <c r="G3735" s="1" t="str">
        <f t="shared" si="524"/>
        <v>***</v>
      </c>
      <c r="J3735" s="1" t="str">
        <f t="shared" si="525"/>
        <v>***</v>
      </c>
      <c r="P3735" s="1">
        <v>30</v>
      </c>
      <c r="Q3735" s="1">
        <f t="shared" si="530"/>
        <v>0.04</v>
      </c>
      <c r="T3735" s="4">
        <v>443.46</v>
      </c>
      <c r="U3735" s="9">
        <f t="shared" si="526"/>
        <v>0</v>
      </c>
      <c r="V3735" s="4">
        <f t="shared" si="527"/>
        <v>14.782</v>
      </c>
      <c r="W3735" s="1" t="s">
        <v>21</v>
      </c>
      <c r="X3735" s="1">
        <v>1.39</v>
      </c>
      <c r="Y3735" s="4">
        <f t="shared" si="528"/>
        <v>444.84999999999997</v>
      </c>
      <c r="Z3735" s="1" t="s">
        <v>44</v>
      </c>
      <c r="AA3735" s="1" t="s">
        <v>37</v>
      </c>
      <c r="AB3735" s="1" t="s">
        <v>29</v>
      </c>
      <c r="AC3735" s="1" t="s">
        <v>57</v>
      </c>
      <c r="AD3735" s="1" t="s">
        <v>19</v>
      </c>
      <c r="AE3735" s="2">
        <v>40456</v>
      </c>
    </row>
    <row r="3736" spans="1:31" x14ac:dyDescent="0.25">
      <c r="A3736">
        <f t="shared" si="529"/>
        <v>3735</v>
      </c>
      <c r="B3736" s="1">
        <v>57475</v>
      </c>
      <c r="C3736" s="2">
        <v>40455</v>
      </c>
      <c r="D3736" s="1" t="s">
        <v>13</v>
      </c>
      <c r="E3736" s="1" t="str">
        <f t="shared" si="522"/>
        <v>*</v>
      </c>
      <c r="F3736" s="1" t="str">
        <f t="shared" si="523"/>
        <v>*</v>
      </c>
      <c r="G3736" s="1" t="str">
        <f t="shared" si="524"/>
        <v>*</v>
      </c>
      <c r="J3736" s="1" t="str">
        <f t="shared" si="525"/>
        <v>*</v>
      </c>
      <c r="P3736" s="1">
        <v>48</v>
      </c>
      <c r="Q3736" s="1">
        <f t="shared" si="530"/>
        <v>0.05</v>
      </c>
      <c r="T3736" s="4">
        <v>309.64999999999998</v>
      </c>
      <c r="U3736" s="9">
        <f t="shared" si="526"/>
        <v>0</v>
      </c>
      <c r="V3736" s="4">
        <f t="shared" si="527"/>
        <v>6.4510416666666659</v>
      </c>
      <c r="W3736" s="1" t="s">
        <v>21</v>
      </c>
      <c r="X3736" s="1">
        <v>5.27</v>
      </c>
      <c r="Y3736" s="4">
        <f t="shared" si="528"/>
        <v>314.91999999999996</v>
      </c>
      <c r="Z3736" s="1" t="s">
        <v>54</v>
      </c>
      <c r="AA3736" s="1" t="s">
        <v>37</v>
      </c>
      <c r="AB3736" s="1" t="s">
        <v>29</v>
      </c>
      <c r="AC3736" s="1" t="s">
        <v>43</v>
      </c>
      <c r="AD3736" s="1" t="s">
        <v>19</v>
      </c>
      <c r="AE3736" s="2">
        <v>40455</v>
      </c>
    </row>
    <row r="3737" spans="1:31" x14ac:dyDescent="0.25">
      <c r="A3737">
        <f t="shared" si="529"/>
        <v>3736</v>
      </c>
      <c r="B3737" s="1">
        <v>57475</v>
      </c>
      <c r="C3737" s="2">
        <v>40455</v>
      </c>
      <c r="D3737" s="1" t="s">
        <v>13</v>
      </c>
      <c r="E3737" s="1" t="str">
        <f t="shared" si="522"/>
        <v>*</v>
      </c>
      <c r="F3737" s="1" t="str">
        <f t="shared" si="523"/>
        <v>*</v>
      </c>
      <c r="G3737" s="1" t="str">
        <f t="shared" si="524"/>
        <v>*</v>
      </c>
      <c r="J3737" s="1" t="str">
        <f t="shared" si="525"/>
        <v>*</v>
      </c>
      <c r="P3737" s="1">
        <v>32</v>
      </c>
      <c r="Q3737" s="1">
        <f t="shared" si="530"/>
        <v>0.04</v>
      </c>
      <c r="T3737" s="4">
        <v>167.07</v>
      </c>
      <c r="U3737" s="9">
        <f t="shared" si="526"/>
        <v>0</v>
      </c>
      <c r="V3737" s="4">
        <f t="shared" si="527"/>
        <v>5.2209374999999998</v>
      </c>
      <c r="W3737" s="1" t="s">
        <v>21</v>
      </c>
      <c r="X3737" s="1">
        <v>5.68</v>
      </c>
      <c r="Y3737" s="4">
        <f t="shared" si="528"/>
        <v>172.75</v>
      </c>
      <c r="Z3737" s="1" t="s">
        <v>54</v>
      </c>
      <c r="AA3737" s="1" t="s">
        <v>37</v>
      </c>
      <c r="AB3737" s="1" t="s">
        <v>29</v>
      </c>
      <c r="AC3737" s="1" t="s">
        <v>43</v>
      </c>
      <c r="AD3737" s="1" t="s">
        <v>19</v>
      </c>
      <c r="AE3737" s="2">
        <v>40462</v>
      </c>
    </row>
    <row r="3738" spans="1:31" x14ac:dyDescent="0.25">
      <c r="A3738">
        <f t="shared" si="529"/>
        <v>3737</v>
      </c>
      <c r="B3738" s="1">
        <v>57475</v>
      </c>
      <c r="C3738" s="2">
        <v>40455</v>
      </c>
      <c r="D3738" s="1" t="s">
        <v>13</v>
      </c>
      <c r="E3738" s="1" t="str">
        <f t="shared" si="522"/>
        <v>*</v>
      </c>
      <c r="F3738" s="1" t="str">
        <f t="shared" si="523"/>
        <v>*</v>
      </c>
      <c r="G3738" s="1" t="str">
        <f t="shared" si="524"/>
        <v>*</v>
      </c>
      <c r="J3738" s="1" t="str">
        <f t="shared" si="525"/>
        <v>*</v>
      </c>
      <c r="P3738" s="1">
        <v>24</v>
      </c>
      <c r="Q3738" s="1">
        <f t="shared" si="530"/>
        <v>3.5000000000000003E-2</v>
      </c>
      <c r="T3738" s="4">
        <v>152.37</v>
      </c>
      <c r="U3738" s="9">
        <f t="shared" si="526"/>
        <v>0</v>
      </c>
      <c r="V3738" s="4">
        <f t="shared" si="527"/>
        <v>6.3487499999999999</v>
      </c>
      <c r="W3738" s="1" t="s">
        <v>21</v>
      </c>
      <c r="X3738" s="1">
        <v>6.6</v>
      </c>
      <c r="Y3738" s="4">
        <f t="shared" si="528"/>
        <v>158.97</v>
      </c>
      <c r="Z3738" s="1" t="s">
        <v>54</v>
      </c>
      <c r="AA3738" s="1" t="s">
        <v>37</v>
      </c>
      <c r="AB3738" s="1" t="s">
        <v>29</v>
      </c>
      <c r="AC3738" s="1" t="s">
        <v>40</v>
      </c>
      <c r="AD3738" s="1" t="s">
        <v>19</v>
      </c>
      <c r="AE3738" s="2">
        <v>40457</v>
      </c>
    </row>
    <row r="3739" spans="1:31" x14ac:dyDescent="0.25">
      <c r="A3739">
        <f t="shared" si="529"/>
        <v>3738</v>
      </c>
      <c r="B3739" s="1">
        <v>56099</v>
      </c>
      <c r="C3739" s="2">
        <v>40456</v>
      </c>
      <c r="D3739" s="1" t="s">
        <v>13</v>
      </c>
      <c r="E3739" s="1" t="str">
        <f t="shared" si="522"/>
        <v>*</v>
      </c>
      <c r="F3739" s="1" t="str">
        <f t="shared" si="523"/>
        <v>*</v>
      </c>
      <c r="G3739" s="1" t="str">
        <f t="shared" si="524"/>
        <v>*</v>
      </c>
      <c r="J3739" s="1" t="str">
        <f t="shared" si="525"/>
        <v>*</v>
      </c>
      <c r="P3739" s="1">
        <v>11</v>
      </c>
      <c r="Q3739" s="1">
        <f t="shared" si="530"/>
        <v>0.02</v>
      </c>
      <c r="T3739" s="4">
        <v>122.35</v>
      </c>
      <c r="U3739" s="9">
        <f t="shared" si="526"/>
        <v>0</v>
      </c>
      <c r="V3739" s="4">
        <f t="shared" si="527"/>
        <v>11.122727272727273</v>
      </c>
      <c r="W3739" s="1" t="s">
        <v>21</v>
      </c>
      <c r="X3739" s="1">
        <v>3.99</v>
      </c>
      <c r="Y3739" s="4">
        <f t="shared" si="528"/>
        <v>126.33999999999999</v>
      </c>
      <c r="Z3739" s="1" t="s">
        <v>49</v>
      </c>
      <c r="AA3739" s="1" t="s">
        <v>28</v>
      </c>
      <c r="AB3739" s="1" t="s">
        <v>29</v>
      </c>
      <c r="AC3739" s="1" t="s">
        <v>63</v>
      </c>
      <c r="AD3739" s="1" t="s">
        <v>19</v>
      </c>
      <c r="AE3739" s="2">
        <v>40463</v>
      </c>
    </row>
    <row r="3740" spans="1:31" x14ac:dyDescent="0.25">
      <c r="A3740">
        <f t="shared" si="529"/>
        <v>3739</v>
      </c>
      <c r="B3740" s="1">
        <v>56099</v>
      </c>
      <c r="C3740" s="2">
        <v>40456</v>
      </c>
      <c r="D3740" s="1" t="s">
        <v>13</v>
      </c>
      <c r="E3740" s="1" t="str">
        <f t="shared" si="522"/>
        <v>*</v>
      </c>
      <c r="F3740" s="1" t="str">
        <f t="shared" si="523"/>
        <v>*</v>
      </c>
      <c r="G3740" s="1" t="str">
        <f t="shared" si="524"/>
        <v>*</v>
      </c>
      <c r="J3740" s="1" t="str">
        <f t="shared" si="525"/>
        <v>*</v>
      </c>
      <c r="P3740" s="1">
        <v>6</v>
      </c>
      <c r="Q3740" s="1">
        <f t="shared" si="530"/>
        <v>0.01</v>
      </c>
      <c r="T3740" s="4">
        <v>96.03</v>
      </c>
      <c r="U3740" s="9">
        <f t="shared" si="526"/>
        <v>0</v>
      </c>
      <c r="V3740" s="4">
        <f t="shared" si="527"/>
        <v>16.004999999999999</v>
      </c>
      <c r="W3740" s="1" t="s">
        <v>21</v>
      </c>
      <c r="X3740" s="1">
        <v>11.25</v>
      </c>
      <c r="Y3740" s="4">
        <f t="shared" si="528"/>
        <v>107.28</v>
      </c>
      <c r="Z3740" s="1" t="s">
        <v>49</v>
      </c>
      <c r="AA3740" s="1" t="s">
        <v>28</v>
      </c>
      <c r="AB3740" s="1" t="s">
        <v>29</v>
      </c>
      <c r="AC3740" s="1" t="s">
        <v>55</v>
      </c>
      <c r="AD3740" s="1" t="s">
        <v>19</v>
      </c>
      <c r="AE3740" s="2">
        <v>40463</v>
      </c>
    </row>
    <row r="3741" spans="1:31" x14ac:dyDescent="0.25">
      <c r="A3741">
        <f t="shared" si="529"/>
        <v>3740</v>
      </c>
      <c r="B3741" s="1">
        <v>40194</v>
      </c>
      <c r="C3741" s="2">
        <v>40457</v>
      </c>
      <c r="D3741" s="1" t="s">
        <v>27</v>
      </c>
      <c r="E3741" s="1" t="str">
        <f t="shared" si="522"/>
        <v>*</v>
      </c>
      <c r="F3741" s="1" t="str">
        <f t="shared" si="523"/>
        <v>*</v>
      </c>
      <c r="G3741" s="1" t="str">
        <f t="shared" si="524"/>
        <v>*</v>
      </c>
      <c r="J3741" s="1" t="str">
        <f t="shared" si="525"/>
        <v>*</v>
      </c>
      <c r="P3741" s="1">
        <v>30</v>
      </c>
      <c r="Q3741" s="1">
        <f t="shared" si="530"/>
        <v>0.04</v>
      </c>
      <c r="T3741" s="4">
        <v>4506.8500000000004</v>
      </c>
      <c r="U3741" s="9">
        <f t="shared" si="526"/>
        <v>1</v>
      </c>
      <c r="V3741" s="4">
        <f t="shared" si="527"/>
        <v>150.22833333333335</v>
      </c>
      <c r="W3741" s="1" t="s">
        <v>33</v>
      </c>
      <c r="X3741" s="1">
        <v>30</v>
      </c>
      <c r="Y3741" s="4">
        <f t="shared" si="528"/>
        <v>4536.8500000000004</v>
      </c>
      <c r="Z3741" s="1" t="s">
        <v>44</v>
      </c>
      <c r="AA3741" s="1" t="s">
        <v>16</v>
      </c>
      <c r="AB3741" s="1" t="s">
        <v>17</v>
      </c>
      <c r="AC3741" s="1" t="s">
        <v>34</v>
      </c>
      <c r="AD3741" s="1" t="s">
        <v>35</v>
      </c>
      <c r="AE3741" s="2">
        <v>40458</v>
      </c>
    </row>
    <row r="3742" spans="1:31" x14ac:dyDescent="0.25">
      <c r="A3742">
        <f t="shared" si="529"/>
        <v>3741</v>
      </c>
      <c r="B3742" s="1">
        <v>55235</v>
      </c>
      <c r="C3742" s="2">
        <v>40457</v>
      </c>
      <c r="D3742" s="1" t="s">
        <v>13</v>
      </c>
      <c r="E3742" s="1" t="str">
        <f t="shared" si="522"/>
        <v>*</v>
      </c>
      <c r="F3742" s="1" t="str">
        <f t="shared" si="523"/>
        <v>*</v>
      </c>
      <c r="G3742" s="1" t="str">
        <f t="shared" si="524"/>
        <v>*</v>
      </c>
      <c r="J3742" s="1" t="str">
        <f t="shared" si="525"/>
        <v>*</v>
      </c>
      <c r="P3742" s="1">
        <v>33</v>
      </c>
      <c r="Q3742" s="1">
        <f t="shared" si="530"/>
        <v>0.04</v>
      </c>
      <c r="T3742" s="4">
        <v>2532.6174999999998</v>
      </c>
      <c r="U3742" s="9">
        <f t="shared" si="526"/>
        <v>1</v>
      </c>
      <c r="V3742" s="4">
        <f t="shared" si="527"/>
        <v>76.745984848484838</v>
      </c>
      <c r="W3742" s="1" t="s">
        <v>21</v>
      </c>
      <c r="X3742" s="1">
        <v>2.79</v>
      </c>
      <c r="Y3742" s="4">
        <f t="shared" si="528"/>
        <v>2535.4074999999998</v>
      </c>
      <c r="Z3742" s="1" t="s">
        <v>22</v>
      </c>
      <c r="AA3742" s="1" t="s">
        <v>28</v>
      </c>
      <c r="AB3742" s="1" t="s">
        <v>24</v>
      </c>
      <c r="AC3742" s="1" t="s">
        <v>25</v>
      </c>
      <c r="AD3742" s="1" t="s">
        <v>19</v>
      </c>
      <c r="AE3742" s="2">
        <v>40459</v>
      </c>
    </row>
    <row r="3743" spans="1:31" x14ac:dyDescent="0.25">
      <c r="A3743">
        <f t="shared" si="529"/>
        <v>3742</v>
      </c>
      <c r="B3743" s="1">
        <v>40194</v>
      </c>
      <c r="C3743" s="2">
        <v>40457</v>
      </c>
      <c r="D3743" s="1" t="s">
        <v>27</v>
      </c>
      <c r="E3743" s="1" t="str">
        <f t="shared" si="522"/>
        <v>*</v>
      </c>
      <c r="F3743" s="1" t="str">
        <f t="shared" si="523"/>
        <v>*</v>
      </c>
      <c r="G3743" s="1" t="str">
        <f t="shared" si="524"/>
        <v>*</v>
      </c>
      <c r="J3743" s="1" t="str">
        <f t="shared" si="525"/>
        <v>*</v>
      </c>
      <c r="P3743" s="1">
        <v>16</v>
      </c>
      <c r="Q3743" s="1">
        <f t="shared" si="530"/>
        <v>0.02</v>
      </c>
      <c r="T3743" s="4">
        <v>2110.37</v>
      </c>
      <c r="U3743" s="9">
        <f t="shared" si="526"/>
        <v>1</v>
      </c>
      <c r="V3743" s="4">
        <f t="shared" si="527"/>
        <v>131.89812499999999</v>
      </c>
      <c r="W3743" s="1" t="s">
        <v>33</v>
      </c>
      <c r="X3743" s="1">
        <v>56.14</v>
      </c>
      <c r="Y3743" s="4">
        <f t="shared" si="528"/>
        <v>2166.5099999999998</v>
      </c>
      <c r="Z3743" s="1" t="s">
        <v>44</v>
      </c>
      <c r="AA3743" s="1" t="s">
        <v>16</v>
      </c>
      <c r="AB3743" s="1" t="s">
        <v>24</v>
      </c>
      <c r="AC3743" s="1" t="s">
        <v>56</v>
      </c>
      <c r="AD3743" s="1" t="s">
        <v>59</v>
      </c>
      <c r="AE3743" s="2">
        <v>40459</v>
      </c>
    </row>
    <row r="3744" spans="1:31" x14ac:dyDescent="0.25">
      <c r="A3744">
        <f t="shared" si="529"/>
        <v>3743</v>
      </c>
      <c r="B3744" s="1">
        <v>20192</v>
      </c>
      <c r="C3744" s="2">
        <v>40457</v>
      </c>
      <c r="D3744" s="1" t="s">
        <v>13</v>
      </c>
      <c r="E3744" s="1" t="str">
        <f t="shared" si="522"/>
        <v>*</v>
      </c>
      <c r="F3744" s="1" t="str">
        <f t="shared" si="523"/>
        <v>*</v>
      </c>
      <c r="G3744" s="1" t="str">
        <f t="shared" si="524"/>
        <v>*</v>
      </c>
      <c r="J3744" s="1" t="str">
        <f t="shared" si="525"/>
        <v>*</v>
      </c>
      <c r="P3744" s="1">
        <v>35</v>
      </c>
      <c r="Q3744" s="1">
        <f t="shared" si="530"/>
        <v>0.04</v>
      </c>
      <c r="T3744" s="4">
        <v>1624.67</v>
      </c>
      <c r="U3744" s="9">
        <f t="shared" si="526"/>
        <v>1</v>
      </c>
      <c r="V3744" s="4">
        <f t="shared" si="527"/>
        <v>46.419142857142859</v>
      </c>
      <c r="W3744" s="1" t="s">
        <v>21</v>
      </c>
      <c r="X3744" s="1">
        <v>1.99</v>
      </c>
      <c r="Y3744" s="4">
        <f t="shared" si="528"/>
        <v>1626.66</v>
      </c>
      <c r="Z3744" s="1" t="s">
        <v>51</v>
      </c>
      <c r="AA3744" s="1" t="s">
        <v>37</v>
      </c>
      <c r="AB3744" s="1" t="s">
        <v>24</v>
      </c>
      <c r="AC3744" s="1" t="s">
        <v>38</v>
      </c>
      <c r="AD3744" s="1" t="s">
        <v>41</v>
      </c>
      <c r="AE3744" s="2">
        <v>40464</v>
      </c>
    </row>
    <row r="3745" spans="1:31" x14ac:dyDescent="0.25">
      <c r="A3745">
        <f t="shared" si="529"/>
        <v>3744</v>
      </c>
      <c r="B3745" s="1">
        <v>14081</v>
      </c>
      <c r="C3745" s="2">
        <v>40457</v>
      </c>
      <c r="D3745" s="1" t="s">
        <v>20</v>
      </c>
      <c r="E3745" s="1" t="str">
        <f t="shared" si="522"/>
        <v>*</v>
      </c>
      <c r="F3745" s="1" t="str">
        <f t="shared" si="523"/>
        <v>**</v>
      </c>
      <c r="G3745" s="1" t="str">
        <f t="shared" si="524"/>
        <v>**</v>
      </c>
      <c r="J3745" s="1" t="str">
        <f t="shared" si="525"/>
        <v>**</v>
      </c>
      <c r="P3745" s="1">
        <v>31</v>
      </c>
      <c r="Q3745" s="1">
        <f t="shared" si="530"/>
        <v>0.04</v>
      </c>
      <c r="T3745" s="4">
        <v>1476.12</v>
      </c>
      <c r="U3745" s="9">
        <f t="shared" si="526"/>
        <v>1</v>
      </c>
      <c r="V3745" s="4">
        <f t="shared" si="527"/>
        <v>47.61677419354838</v>
      </c>
      <c r="W3745" s="1" t="s">
        <v>33</v>
      </c>
      <c r="X3745" s="1">
        <v>46.59</v>
      </c>
      <c r="Y3745" s="4">
        <f t="shared" si="528"/>
        <v>1522.7099999999998</v>
      </c>
      <c r="Z3745" s="1" t="s">
        <v>44</v>
      </c>
      <c r="AA3745" s="1" t="s">
        <v>37</v>
      </c>
      <c r="AB3745" s="1" t="s">
        <v>17</v>
      </c>
      <c r="AC3745" s="1" t="s">
        <v>52</v>
      </c>
      <c r="AD3745" s="1" t="s">
        <v>59</v>
      </c>
      <c r="AE3745" s="2">
        <v>40458</v>
      </c>
    </row>
    <row r="3746" spans="1:31" x14ac:dyDescent="0.25">
      <c r="A3746">
        <f t="shared" si="529"/>
        <v>3745</v>
      </c>
      <c r="B3746" s="1">
        <v>40194</v>
      </c>
      <c r="C3746" s="2">
        <v>40457</v>
      </c>
      <c r="D3746" s="1" t="s">
        <v>27</v>
      </c>
      <c r="E3746" s="1" t="str">
        <f t="shared" si="522"/>
        <v>*</v>
      </c>
      <c r="F3746" s="1" t="str">
        <f t="shared" si="523"/>
        <v>*</v>
      </c>
      <c r="G3746" s="1" t="str">
        <f t="shared" si="524"/>
        <v>*</v>
      </c>
      <c r="J3746" s="1" t="str">
        <f t="shared" si="525"/>
        <v>*</v>
      </c>
      <c r="P3746" s="1">
        <v>34</v>
      </c>
      <c r="Q3746" s="1">
        <f t="shared" si="530"/>
        <v>0.04</v>
      </c>
      <c r="T3746" s="4">
        <v>1094.9105</v>
      </c>
      <c r="U3746" s="9">
        <f t="shared" si="526"/>
        <v>1</v>
      </c>
      <c r="V3746" s="4">
        <f t="shared" si="527"/>
        <v>32.203249999999997</v>
      </c>
      <c r="W3746" s="1" t="s">
        <v>21</v>
      </c>
      <c r="X3746" s="1">
        <v>5</v>
      </c>
      <c r="Y3746" s="4">
        <f t="shared" si="528"/>
        <v>1099.9105</v>
      </c>
      <c r="Z3746" s="1" t="s">
        <v>44</v>
      </c>
      <c r="AA3746" s="1" t="s">
        <v>16</v>
      </c>
      <c r="AB3746" s="1" t="s">
        <v>24</v>
      </c>
      <c r="AC3746" s="1" t="s">
        <v>25</v>
      </c>
      <c r="AD3746" s="1" t="s">
        <v>19</v>
      </c>
      <c r="AE3746" s="2">
        <v>40459</v>
      </c>
    </row>
    <row r="3747" spans="1:31" x14ac:dyDescent="0.25">
      <c r="A3747">
        <f t="shared" si="529"/>
        <v>3746</v>
      </c>
      <c r="B3747" s="1">
        <v>23046</v>
      </c>
      <c r="C3747" s="2">
        <v>40457</v>
      </c>
      <c r="D3747" s="1" t="s">
        <v>32</v>
      </c>
      <c r="E3747" s="1" t="str">
        <f t="shared" si="522"/>
        <v>***</v>
      </c>
      <c r="F3747" s="1" t="str">
        <f t="shared" si="523"/>
        <v>***</v>
      </c>
      <c r="G3747" s="1" t="str">
        <f t="shared" si="524"/>
        <v>***</v>
      </c>
      <c r="J3747" s="1" t="str">
        <f t="shared" si="525"/>
        <v>***</v>
      </c>
      <c r="P3747" s="1">
        <v>33</v>
      </c>
      <c r="Q3747" s="1">
        <f t="shared" si="530"/>
        <v>0.04</v>
      </c>
      <c r="T3747" s="4">
        <v>292.75</v>
      </c>
      <c r="U3747" s="9">
        <f t="shared" si="526"/>
        <v>0</v>
      </c>
      <c r="V3747" s="4">
        <f t="shared" si="527"/>
        <v>8.8712121212121211</v>
      </c>
      <c r="W3747" s="1" t="s">
        <v>21</v>
      </c>
      <c r="X3747" s="1">
        <v>2.0099999999999998</v>
      </c>
      <c r="Y3747" s="4">
        <f t="shared" si="528"/>
        <v>294.76</v>
      </c>
      <c r="Z3747" s="1" t="s">
        <v>46</v>
      </c>
      <c r="AA3747" s="1" t="s">
        <v>28</v>
      </c>
      <c r="AB3747" s="1" t="s">
        <v>29</v>
      </c>
      <c r="AC3747" s="1" t="s">
        <v>40</v>
      </c>
      <c r="AD3747" s="1" t="s">
        <v>31</v>
      </c>
      <c r="AE3747" s="2">
        <v>40459</v>
      </c>
    </row>
    <row r="3748" spans="1:31" x14ac:dyDescent="0.25">
      <c r="A3748">
        <f t="shared" si="529"/>
        <v>3747</v>
      </c>
      <c r="B3748" s="1">
        <v>33600</v>
      </c>
      <c r="C3748" s="2">
        <v>40457</v>
      </c>
      <c r="D3748" s="1" t="s">
        <v>13</v>
      </c>
      <c r="E3748" s="1" t="str">
        <f t="shared" si="522"/>
        <v>*</v>
      </c>
      <c r="F3748" s="1" t="str">
        <f t="shared" si="523"/>
        <v>*</v>
      </c>
      <c r="G3748" s="1" t="str">
        <f t="shared" si="524"/>
        <v>*</v>
      </c>
      <c r="J3748" s="1" t="str">
        <f t="shared" si="525"/>
        <v>*</v>
      </c>
      <c r="P3748" s="1">
        <v>42</v>
      </c>
      <c r="Q3748" s="1">
        <f t="shared" si="530"/>
        <v>0.05</v>
      </c>
      <c r="T3748" s="4">
        <v>187.28</v>
      </c>
      <c r="U3748" s="9">
        <f t="shared" si="526"/>
        <v>0</v>
      </c>
      <c r="V3748" s="4">
        <f t="shared" si="527"/>
        <v>4.4590476190476194</v>
      </c>
      <c r="W3748" s="1" t="s">
        <v>21</v>
      </c>
      <c r="X3748" s="1">
        <v>4.79</v>
      </c>
      <c r="Y3748" s="4">
        <f t="shared" si="528"/>
        <v>192.07</v>
      </c>
      <c r="Z3748" s="1" t="s">
        <v>15</v>
      </c>
      <c r="AA3748" s="1" t="s">
        <v>28</v>
      </c>
      <c r="AB3748" s="1" t="s">
        <v>29</v>
      </c>
      <c r="AC3748" s="1" t="s">
        <v>40</v>
      </c>
      <c r="AD3748" s="1" t="s">
        <v>19</v>
      </c>
      <c r="AE3748" s="2">
        <v>40459</v>
      </c>
    </row>
    <row r="3749" spans="1:31" x14ac:dyDescent="0.25">
      <c r="A3749">
        <f t="shared" si="529"/>
        <v>3748</v>
      </c>
      <c r="B3749" s="1">
        <v>16194</v>
      </c>
      <c r="C3749" s="2">
        <v>40458</v>
      </c>
      <c r="D3749" s="1" t="s">
        <v>27</v>
      </c>
      <c r="E3749" s="1" t="str">
        <f t="shared" si="522"/>
        <v>*</v>
      </c>
      <c r="F3749" s="1" t="str">
        <f t="shared" si="523"/>
        <v>*</v>
      </c>
      <c r="G3749" s="1" t="str">
        <f t="shared" si="524"/>
        <v>*</v>
      </c>
      <c r="J3749" s="1" t="str">
        <f t="shared" si="525"/>
        <v>*</v>
      </c>
      <c r="P3749" s="1">
        <v>24</v>
      </c>
      <c r="Q3749" s="1">
        <f t="shared" si="530"/>
        <v>3.5000000000000003E-2</v>
      </c>
      <c r="T3749" s="4">
        <v>2435.5135</v>
      </c>
      <c r="U3749" s="9">
        <f t="shared" si="526"/>
        <v>1</v>
      </c>
      <c r="V3749" s="4">
        <f t="shared" si="527"/>
        <v>101.47972916666667</v>
      </c>
      <c r="W3749" s="1" t="s">
        <v>21</v>
      </c>
      <c r="X3749" s="1">
        <v>4.2</v>
      </c>
      <c r="Y3749" s="4">
        <f t="shared" si="528"/>
        <v>2439.7134999999998</v>
      </c>
      <c r="Z3749" s="1" t="s">
        <v>53</v>
      </c>
      <c r="AA3749" s="1" t="s">
        <v>23</v>
      </c>
      <c r="AB3749" s="1" t="s">
        <v>24</v>
      </c>
      <c r="AC3749" s="1" t="s">
        <v>25</v>
      </c>
      <c r="AD3749" s="1" t="s">
        <v>19</v>
      </c>
      <c r="AE3749" s="2">
        <v>40460</v>
      </c>
    </row>
    <row r="3750" spans="1:31" x14ac:dyDescent="0.25">
      <c r="A3750">
        <f t="shared" si="529"/>
        <v>3749</v>
      </c>
      <c r="B3750" s="1">
        <v>34246</v>
      </c>
      <c r="C3750" s="2">
        <v>40458</v>
      </c>
      <c r="D3750" s="1" t="s">
        <v>32</v>
      </c>
      <c r="E3750" s="1" t="str">
        <f t="shared" si="522"/>
        <v>***</v>
      </c>
      <c r="F3750" s="1" t="str">
        <f t="shared" si="523"/>
        <v>***</v>
      </c>
      <c r="G3750" s="1" t="str">
        <f t="shared" si="524"/>
        <v>***</v>
      </c>
      <c r="J3750" s="1" t="str">
        <f t="shared" si="525"/>
        <v>***</v>
      </c>
      <c r="P3750" s="1">
        <v>18</v>
      </c>
      <c r="Q3750" s="1">
        <f t="shared" si="530"/>
        <v>0.02</v>
      </c>
      <c r="T3750" s="4">
        <v>1888.02</v>
      </c>
      <c r="U3750" s="9">
        <f t="shared" si="526"/>
        <v>1</v>
      </c>
      <c r="V3750" s="4">
        <f t="shared" si="527"/>
        <v>104.89</v>
      </c>
      <c r="W3750" s="1" t="s">
        <v>21</v>
      </c>
      <c r="X3750" s="1">
        <v>19.989999999999998</v>
      </c>
      <c r="Y3750" s="4">
        <f t="shared" si="528"/>
        <v>1908.01</v>
      </c>
      <c r="Z3750" s="1" t="s">
        <v>39</v>
      </c>
      <c r="AA3750" s="1" t="s">
        <v>37</v>
      </c>
      <c r="AB3750" s="1" t="s">
        <v>24</v>
      </c>
      <c r="AC3750" s="1" t="s">
        <v>56</v>
      </c>
      <c r="AD3750" s="1" t="s">
        <v>19</v>
      </c>
      <c r="AE3750" s="2">
        <v>40459</v>
      </c>
    </row>
    <row r="3751" spans="1:31" x14ac:dyDescent="0.25">
      <c r="A3751">
        <f t="shared" si="529"/>
        <v>3750</v>
      </c>
      <c r="B3751" s="1">
        <v>8933</v>
      </c>
      <c r="C3751" s="2">
        <v>40458</v>
      </c>
      <c r="D3751" s="1" t="s">
        <v>20</v>
      </c>
      <c r="E3751" s="1" t="str">
        <f t="shared" si="522"/>
        <v>*</v>
      </c>
      <c r="F3751" s="1" t="str">
        <f t="shared" si="523"/>
        <v>**</v>
      </c>
      <c r="G3751" s="1" t="str">
        <f t="shared" si="524"/>
        <v>**</v>
      </c>
      <c r="J3751" s="1" t="str">
        <f t="shared" si="525"/>
        <v>**</v>
      </c>
      <c r="P3751" s="1">
        <v>37</v>
      </c>
      <c r="Q3751" s="1">
        <f t="shared" si="530"/>
        <v>0.04</v>
      </c>
      <c r="T3751" s="4">
        <v>1520.26</v>
      </c>
      <c r="U3751" s="9">
        <f t="shared" si="526"/>
        <v>1</v>
      </c>
      <c r="V3751" s="4">
        <f t="shared" si="527"/>
        <v>41.088108108108109</v>
      </c>
      <c r="W3751" s="1" t="s">
        <v>21</v>
      </c>
      <c r="X3751" s="1">
        <v>2.99</v>
      </c>
      <c r="Y3751" s="4">
        <f t="shared" si="528"/>
        <v>1523.25</v>
      </c>
      <c r="Z3751" s="1" t="s">
        <v>54</v>
      </c>
      <c r="AA3751" s="1" t="s">
        <v>16</v>
      </c>
      <c r="AB3751" s="1" t="s">
        <v>29</v>
      </c>
      <c r="AC3751" s="1" t="s">
        <v>43</v>
      </c>
      <c r="AD3751" s="1" t="s">
        <v>19</v>
      </c>
      <c r="AE3751" s="2">
        <v>40459</v>
      </c>
    </row>
    <row r="3752" spans="1:31" x14ac:dyDescent="0.25">
      <c r="A3752">
        <f t="shared" si="529"/>
        <v>3751</v>
      </c>
      <c r="B3752" s="1">
        <v>27974</v>
      </c>
      <c r="C3752" s="2">
        <v>40458</v>
      </c>
      <c r="D3752" s="1" t="s">
        <v>20</v>
      </c>
      <c r="E3752" s="1" t="str">
        <f t="shared" si="522"/>
        <v>*</v>
      </c>
      <c r="F3752" s="1" t="str">
        <f t="shared" si="523"/>
        <v>**</v>
      </c>
      <c r="G3752" s="1" t="str">
        <f t="shared" si="524"/>
        <v>**</v>
      </c>
      <c r="J3752" s="1" t="str">
        <f t="shared" si="525"/>
        <v>**</v>
      </c>
      <c r="P3752" s="1">
        <v>35</v>
      </c>
      <c r="Q3752" s="1">
        <f t="shared" si="530"/>
        <v>0.04</v>
      </c>
      <c r="T3752" s="4">
        <v>897.42</v>
      </c>
      <c r="U3752" s="9">
        <f t="shared" si="526"/>
        <v>0</v>
      </c>
      <c r="V3752" s="4">
        <f t="shared" si="527"/>
        <v>25.640571428571427</v>
      </c>
      <c r="W3752" s="1" t="s">
        <v>21</v>
      </c>
      <c r="X3752" s="1">
        <v>5.3</v>
      </c>
      <c r="Y3752" s="4">
        <f t="shared" si="528"/>
        <v>902.71999999999991</v>
      </c>
      <c r="Z3752" s="1" t="s">
        <v>22</v>
      </c>
      <c r="AA3752" s="1" t="s">
        <v>37</v>
      </c>
      <c r="AB3752" s="1" t="s">
        <v>17</v>
      </c>
      <c r="AC3752" s="1" t="s">
        <v>34</v>
      </c>
      <c r="AD3752" s="1" t="s">
        <v>26</v>
      </c>
      <c r="AE3752" s="2">
        <v>40459</v>
      </c>
    </row>
    <row r="3753" spans="1:31" x14ac:dyDescent="0.25">
      <c r="A3753">
        <f t="shared" si="529"/>
        <v>3752</v>
      </c>
      <c r="B3753" s="1">
        <v>27974</v>
      </c>
      <c r="C3753" s="2">
        <v>40458</v>
      </c>
      <c r="D3753" s="1" t="s">
        <v>20</v>
      </c>
      <c r="E3753" s="1" t="str">
        <f t="shared" si="522"/>
        <v>*</v>
      </c>
      <c r="F3753" s="1" t="str">
        <f t="shared" si="523"/>
        <v>**</v>
      </c>
      <c r="G3753" s="1" t="str">
        <f t="shared" si="524"/>
        <v>**</v>
      </c>
      <c r="J3753" s="1" t="str">
        <f t="shared" si="525"/>
        <v>**</v>
      </c>
      <c r="P3753" s="1">
        <v>31</v>
      </c>
      <c r="Q3753" s="1">
        <f t="shared" si="530"/>
        <v>0.04</v>
      </c>
      <c r="T3753" s="4">
        <v>813.41</v>
      </c>
      <c r="U3753" s="9">
        <f t="shared" si="526"/>
        <v>0</v>
      </c>
      <c r="V3753" s="4">
        <f t="shared" si="527"/>
        <v>26.239032258064515</v>
      </c>
      <c r="W3753" s="1" t="s">
        <v>14</v>
      </c>
      <c r="X3753" s="1">
        <v>1.99</v>
      </c>
      <c r="Y3753" s="4">
        <f t="shared" si="528"/>
        <v>815.4</v>
      </c>
      <c r="Z3753" s="1" t="s">
        <v>15</v>
      </c>
      <c r="AA3753" s="1" t="s">
        <v>37</v>
      </c>
      <c r="AB3753" s="1" t="s">
        <v>24</v>
      </c>
      <c r="AC3753" s="1" t="s">
        <v>38</v>
      </c>
      <c r="AD3753" s="1" t="s">
        <v>41</v>
      </c>
      <c r="AE3753" s="2">
        <v>40460</v>
      </c>
    </row>
    <row r="3754" spans="1:31" x14ac:dyDescent="0.25">
      <c r="A3754">
        <f t="shared" si="529"/>
        <v>3753</v>
      </c>
      <c r="B3754" s="1">
        <v>8933</v>
      </c>
      <c r="C3754" s="2">
        <v>40458</v>
      </c>
      <c r="D3754" s="1" t="s">
        <v>20</v>
      </c>
      <c r="E3754" s="1" t="str">
        <f t="shared" si="522"/>
        <v>*</v>
      </c>
      <c r="F3754" s="1" t="str">
        <f t="shared" si="523"/>
        <v>**</v>
      </c>
      <c r="G3754" s="1" t="str">
        <f t="shared" si="524"/>
        <v>**</v>
      </c>
      <c r="J3754" s="1" t="str">
        <f t="shared" si="525"/>
        <v>**</v>
      </c>
      <c r="P3754" s="1">
        <v>30</v>
      </c>
      <c r="Q3754" s="1">
        <f t="shared" si="530"/>
        <v>0.04</v>
      </c>
      <c r="T3754" s="4">
        <v>688.02</v>
      </c>
      <c r="U3754" s="9">
        <f t="shared" si="526"/>
        <v>0</v>
      </c>
      <c r="V3754" s="4">
        <f t="shared" si="527"/>
        <v>22.934000000000001</v>
      </c>
      <c r="W3754" s="1" t="s">
        <v>21</v>
      </c>
      <c r="X3754" s="1">
        <v>7.58</v>
      </c>
      <c r="Y3754" s="4">
        <f t="shared" si="528"/>
        <v>695.6</v>
      </c>
      <c r="Z3754" s="1" t="s">
        <v>54</v>
      </c>
      <c r="AA3754" s="1" t="s">
        <v>16</v>
      </c>
      <c r="AB3754" s="1" t="s">
        <v>17</v>
      </c>
      <c r="AC3754" s="1" t="s">
        <v>18</v>
      </c>
      <c r="AD3754" s="1" t="s">
        <v>19</v>
      </c>
      <c r="AE3754" s="2">
        <v>40460</v>
      </c>
    </row>
    <row r="3755" spans="1:31" x14ac:dyDescent="0.25">
      <c r="A3755">
        <f t="shared" si="529"/>
        <v>3754</v>
      </c>
      <c r="B3755" s="1">
        <v>34246</v>
      </c>
      <c r="C3755" s="2">
        <v>40458</v>
      </c>
      <c r="D3755" s="1" t="s">
        <v>32</v>
      </c>
      <c r="E3755" s="1" t="str">
        <f t="shared" si="522"/>
        <v>***</v>
      </c>
      <c r="F3755" s="1" t="str">
        <f t="shared" si="523"/>
        <v>***</v>
      </c>
      <c r="G3755" s="1" t="str">
        <f t="shared" si="524"/>
        <v>***</v>
      </c>
      <c r="J3755" s="1" t="str">
        <f t="shared" si="525"/>
        <v>***</v>
      </c>
      <c r="P3755" s="1">
        <v>27</v>
      </c>
      <c r="Q3755" s="1">
        <f t="shared" si="530"/>
        <v>3.5000000000000003E-2</v>
      </c>
      <c r="T3755" s="4">
        <v>322.69</v>
      </c>
      <c r="U3755" s="9">
        <f t="shared" si="526"/>
        <v>0</v>
      </c>
      <c r="V3755" s="4">
        <f t="shared" si="527"/>
        <v>11.951481481481482</v>
      </c>
      <c r="W3755" s="1" t="s">
        <v>21</v>
      </c>
      <c r="X3755" s="1">
        <v>6.97</v>
      </c>
      <c r="Y3755" s="4">
        <f t="shared" si="528"/>
        <v>329.66</v>
      </c>
      <c r="Z3755" s="1" t="s">
        <v>39</v>
      </c>
      <c r="AA3755" s="1" t="s">
        <v>37</v>
      </c>
      <c r="AB3755" s="1" t="s">
        <v>29</v>
      </c>
      <c r="AC3755" s="1" t="s">
        <v>57</v>
      </c>
      <c r="AD3755" s="1" t="s">
        <v>19</v>
      </c>
      <c r="AE3755" s="2">
        <v>40460</v>
      </c>
    </row>
    <row r="3756" spans="1:31" x14ac:dyDescent="0.25">
      <c r="A3756">
        <f t="shared" si="529"/>
        <v>3755</v>
      </c>
      <c r="B3756" s="1">
        <v>27974</v>
      </c>
      <c r="C3756" s="2">
        <v>40458</v>
      </c>
      <c r="D3756" s="1" t="s">
        <v>20</v>
      </c>
      <c r="E3756" s="1" t="str">
        <f t="shared" si="522"/>
        <v>*</v>
      </c>
      <c r="F3756" s="1" t="str">
        <f t="shared" si="523"/>
        <v>**</v>
      </c>
      <c r="G3756" s="1" t="str">
        <f t="shared" si="524"/>
        <v>**</v>
      </c>
      <c r="J3756" s="1" t="str">
        <f t="shared" si="525"/>
        <v>**</v>
      </c>
      <c r="P3756" s="1">
        <v>27</v>
      </c>
      <c r="Q3756" s="1">
        <f t="shared" si="530"/>
        <v>3.5000000000000003E-2</v>
      </c>
      <c r="T3756" s="4">
        <v>306.02</v>
      </c>
      <c r="U3756" s="9">
        <f t="shared" si="526"/>
        <v>0</v>
      </c>
      <c r="V3756" s="4">
        <f t="shared" si="527"/>
        <v>11.334074074074074</v>
      </c>
      <c r="W3756" s="1" t="s">
        <v>21</v>
      </c>
      <c r="X3756" s="1">
        <v>6.2</v>
      </c>
      <c r="Y3756" s="4">
        <f t="shared" si="528"/>
        <v>312.21999999999997</v>
      </c>
      <c r="Z3756" s="1" t="s">
        <v>22</v>
      </c>
      <c r="AA3756" s="1" t="s">
        <v>37</v>
      </c>
      <c r="AB3756" s="1" t="s">
        <v>17</v>
      </c>
      <c r="AC3756" s="1" t="s">
        <v>18</v>
      </c>
      <c r="AD3756" s="1" t="s">
        <v>31</v>
      </c>
      <c r="AE3756" s="2">
        <v>40459</v>
      </c>
    </row>
    <row r="3757" spans="1:31" x14ac:dyDescent="0.25">
      <c r="A3757">
        <f t="shared" si="529"/>
        <v>3756</v>
      </c>
      <c r="B3757" s="1">
        <v>34246</v>
      </c>
      <c r="C3757" s="2">
        <v>40458</v>
      </c>
      <c r="D3757" s="1" t="s">
        <v>32</v>
      </c>
      <c r="E3757" s="1" t="str">
        <f t="shared" si="522"/>
        <v>***</v>
      </c>
      <c r="F3757" s="1" t="str">
        <f t="shared" si="523"/>
        <v>***</v>
      </c>
      <c r="G3757" s="1" t="str">
        <f t="shared" si="524"/>
        <v>***</v>
      </c>
      <c r="J3757" s="1" t="str">
        <f t="shared" si="525"/>
        <v>***</v>
      </c>
      <c r="P3757" s="1">
        <v>49</v>
      </c>
      <c r="Q3757" s="1">
        <f t="shared" si="530"/>
        <v>0.05</v>
      </c>
      <c r="T3757" s="4">
        <v>199.86</v>
      </c>
      <c r="U3757" s="9">
        <f t="shared" si="526"/>
        <v>0</v>
      </c>
      <c r="V3757" s="4">
        <f t="shared" si="527"/>
        <v>4.0787755102040819</v>
      </c>
      <c r="W3757" s="1" t="s">
        <v>21</v>
      </c>
      <c r="X3757" s="1">
        <v>6.89</v>
      </c>
      <c r="Y3757" s="4">
        <f t="shared" si="528"/>
        <v>206.75</v>
      </c>
      <c r="Z3757" s="1" t="s">
        <v>39</v>
      </c>
      <c r="AA3757" s="1" t="s">
        <v>37</v>
      </c>
      <c r="AB3757" s="1" t="s">
        <v>29</v>
      </c>
      <c r="AC3757" s="1" t="s">
        <v>63</v>
      </c>
      <c r="AD3757" s="1" t="s">
        <v>19</v>
      </c>
      <c r="AE3757" s="2">
        <v>40459</v>
      </c>
    </row>
    <row r="3758" spans="1:31" x14ac:dyDescent="0.25">
      <c r="A3758">
        <f t="shared" si="529"/>
        <v>3757</v>
      </c>
      <c r="B3758" s="1">
        <v>47360</v>
      </c>
      <c r="C3758" s="2">
        <v>40459</v>
      </c>
      <c r="D3758" s="1" t="s">
        <v>27</v>
      </c>
      <c r="E3758" s="1" t="str">
        <f t="shared" si="522"/>
        <v>*</v>
      </c>
      <c r="F3758" s="1" t="str">
        <f t="shared" si="523"/>
        <v>*</v>
      </c>
      <c r="G3758" s="1" t="str">
        <f t="shared" si="524"/>
        <v>*</v>
      </c>
      <c r="J3758" s="1" t="str">
        <f t="shared" si="525"/>
        <v>*</v>
      </c>
      <c r="P3758" s="1">
        <v>25</v>
      </c>
      <c r="Q3758" s="1">
        <f t="shared" si="530"/>
        <v>3.5000000000000003E-2</v>
      </c>
      <c r="T3758" s="4">
        <v>2200.64</v>
      </c>
      <c r="U3758" s="9">
        <f t="shared" si="526"/>
        <v>1</v>
      </c>
      <c r="V3758" s="4">
        <f t="shared" si="527"/>
        <v>88.025599999999997</v>
      </c>
      <c r="W3758" s="1" t="s">
        <v>33</v>
      </c>
      <c r="X3758" s="1">
        <v>42</v>
      </c>
      <c r="Y3758" s="4">
        <f t="shared" si="528"/>
        <v>2242.64</v>
      </c>
      <c r="Z3758" s="1" t="s">
        <v>46</v>
      </c>
      <c r="AA3758" s="1" t="s">
        <v>37</v>
      </c>
      <c r="AB3758" s="1" t="s">
        <v>17</v>
      </c>
      <c r="AC3758" s="1" t="s">
        <v>34</v>
      </c>
      <c r="AD3758" s="1" t="s">
        <v>35</v>
      </c>
      <c r="AE3758" s="2">
        <v>40461</v>
      </c>
    </row>
    <row r="3759" spans="1:31" x14ac:dyDescent="0.25">
      <c r="A3759">
        <f t="shared" si="529"/>
        <v>3758</v>
      </c>
      <c r="B3759" s="1">
        <v>52641</v>
      </c>
      <c r="C3759" s="2">
        <v>40459</v>
      </c>
      <c r="D3759" s="1" t="s">
        <v>27</v>
      </c>
      <c r="E3759" s="1" t="str">
        <f t="shared" si="522"/>
        <v>*</v>
      </c>
      <c r="F3759" s="1" t="str">
        <f t="shared" si="523"/>
        <v>*</v>
      </c>
      <c r="G3759" s="1" t="str">
        <f t="shared" si="524"/>
        <v>*</v>
      </c>
      <c r="J3759" s="1" t="str">
        <f t="shared" si="525"/>
        <v>*</v>
      </c>
      <c r="P3759" s="1">
        <v>6</v>
      </c>
      <c r="Q3759" s="1">
        <f t="shared" si="530"/>
        <v>0.01</v>
      </c>
      <c r="T3759" s="4">
        <v>834.21550000000002</v>
      </c>
      <c r="U3759" s="9">
        <f t="shared" si="526"/>
        <v>0</v>
      </c>
      <c r="V3759" s="4">
        <f t="shared" si="527"/>
        <v>139.03591666666668</v>
      </c>
      <c r="W3759" s="1" t="s">
        <v>21</v>
      </c>
      <c r="X3759" s="1">
        <v>8.08</v>
      </c>
      <c r="Y3759" s="4">
        <f t="shared" si="528"/>
        <v>842.29550000000006</v>
      </c>
      <c r="Z3759" s="1" t="s">
        <v>49</v>
      </c>
      <c r="AA3759" s="1" t="s">
        <v>16</v>
      </c>
      <c r="AB3759" s="1" t="s">
        <v>24</v>
      </c>
      <c r="AC3759" s="1" t="s">
        <v>25</v>
      </c>
      <c r="AD3759" s="1" t="s">
        <v>19</v>
      </c>
      <c r="AE3759" s="2">
        <v>40461</v>
      </c>
    </row>
    <row r="3760" spans="1:31" x14ac:dyDescent="0.25">
      <c r="A3760">
        <f t="shared" si="529"/>
        <v>3759</v>
      </c>
      <c r="B3760" s="1">
        <v>17568</v>
      </c>
      <c r="C3760" s="2">
        <v>40459</v>
      </c>
      <c r="D3760" s="1" t="s">
        <v>27</v>
      </c>
      <c r="E3760" s="1" t="str">
        <f t="shared" si="522"/>
        <v>*</v>
      </c>
      <c r="F3760" s="1" t="str">
        <f t="shared" si="523"/>
        <v>*</v>
      </c>
      <c r="G3760" s="1" t="str">
        <f t="shared" si="524"/>
        <v>*</v>
      </c>
      <c r="J3760" s="1" t="str">
        <f t="shared" si="525"/>
        <v>*</v>
      </c>
      <c r="P3760" s="1">
        <v>31</v>
      </c>
      <c r="Q3760" s="1">
        <f t="shared" si="530"/>
        <v>0.04</v>
      </c>
      <c r="T3760" s="4">
        <v>512.87</v>
      </c>
      <c r="U3760" s="9">
        <f t="shared" si="526"/>
        <v>0</v>
      </c>
      <c r="V3760" s="4">
        <f t="shared" si="527"/>
        <v>16.544193548387096</v>
      </c>
      <c r="W3760" s="1" t="s">
        <v>21</v>
      </c>
      <c r="X3760" s="1">
        <v>1.99</v>
      </c>
      <c r="Y3760" s="4">
        <f t="shared" si="528"/>
        <v>514.86</v>
      </c>
      <c r="Z3760" s="1" t="s">
        <v>42</v>
      </c>
      <c r="AA3760" s="1" t="s">
        <v>37</v>
      </c>
      <c r="AB3760" s="1" t="s">
        <v>24</v>
      </c>
      <c r="AC3760" s="1" t="s">
        <v>38</v>
      </c>
      <c r="AD3760" s="1" t="s">
        <v>41</v>
      </c>
      <c r="AE3760" s="2">
        <v>40460</v>
      </c>
    </row>
    <row r="3761" spans="1:31" x14ac:dyDescent="0.25">
      <c r="A3761">
        <f t="shared" si="529"/>
        <v>3760</v>
      </c>
      <c r="B3761" s="1">
        <v>7619</v>
      </c>
      <c r="C3761" s="2">
        <v>40459</v>
      </c>
      <c r="D3761" s="1" t="s">
        <v>27</v>
      </c>
      <c r="E3761" s="1" t="str">
        <f t="shared" si="522"/>
        <v>*</v>
      </c>
      <c r="F3761" s="1" t="str">
        <f t="shared" si="523"/>
        <v>*</v>
      </c>
      <c r="G3761" s="1" t="str">
        <f t="shared" si="524"/>
        <v>*</v>
      </c>
      <c r="J3761" s="1" t="str">
        <f t="shared" si="525"/>
        <v>*</v>
      </c>
      <c r="P3761" s="1">
        <v>8</v>
      </c>
      <c r="Q3761" s="1">
        <f t="shared" si="530"/>
        <v>0.01</v>
      </c>
      <c r="T3761" s="4">
        <v>141.77000000000001</v>
      </c>
      <c r="U3761" s="9">
        <f t="shared" si="526"/>
        <v>0</v>
      </c>
      <c r="V3761" s="4">
        <f t="shared" si="527"/>
        <v>17.721250000000001</v>
      </c>
      <c r="W3761" s="1" t="s">
        <v>21</v>
      </c>
      <c r="X3761" s="1">
        <v>1.99</v>
      </c>
      <c r="Y3761" s="4">
        <f t="shared" si="528"/>
        <v>143.76000000000002</v>
      </c>
      <c r="Z3761" s="1" t="s">
        <v>22</v>
      </c>
      <c r="AA3761" s="1" t="s">
        <v>16</v>
      </c>
      <c r="AB3761" s="1" t="s">
        <v>24</v>
      </c>
      <c r="AC3761" s="1" t="s">
        <v>38</v>
      </c>
      <c r="AD3761" s="1" t="s">
        <v>41</v>
      </c>
      <c r="AE3761" s="2">
        <v>40460</v>
      </c>
    </row>
    <row r="3762" spans="1:31" x14ac:dyDescent="0.25">
      <c r="A3762">
        <f t="shared" si="529"/>
        <v>3761</v>
      </c>
      <c r="B3762" s="1">
        <v>32519</v>
      </c>
      <c r="C3762" s="2">
        <v>40459</v>
      </c>
      <c r="D3762" s="1" t="s">
        <v>13</v>
      </c>
      <c r="E3762" s="1" t="str">
        <f t="shared" si="522"/>
        <v>*</v>
      </c>
      <c r="F3762" s="1" t="str">
        <f t="shared" si="523"/>
        <v>*</v>
      </c>
      <c r="G3762" s="1" t="str">
        <f t="shared" si="524"/>
        <v>*</v>
      </c>
      <c r="J3762" s="1" t="str">
        <f t="shared" si="525"/>
        <v>*</v>
      </c>
      <c r="P3762" s="1">
        <v>8</v>
      </c>
      <c r="Q3762" s="1">
        <f t="shared" si="530"/>
        <v>0.01</v>
      </c>
      <c r="T3762" s="4">
        <v>85.36</v>
      </c>
      <c r="U3762" s="9">
        <f t="shared" si="526"/>
        <v>0</v>
      </c>
      <c r="V3762" s="4">
        <f t="shared" si="527"/>
        <v>10.67</v>
      </c>
      <c r="W3762" s="1" t="s">
        <v>21</v>
      </c>
      <c r="X3762" s="1">
        <v>4.5</v>
      </c>
      <c r="Y3762" s="4">
        <f t="shared" si="528"/>
        <v>89.86</v>
      </c>
      <c r="Z3762" s="1" t="s">
        <v>51</v>
      </c>
      <c r="AA3762" s="1" t="s">
        <v>16</v>
      </c>
      <c r="AB3762" s="1" t="s">
        <v>29</v>
      </c>
      <c r="AC3762" s="1" t="s">
        <v>63</v>
      </c>
      <c r="AD3762" s="1" t="s">
        <v>19</v>
      </c>
      <c r="AE3762" s="2">
        <v>40464</v>
      </c>
    </row>
    <row r="3763" spans="1:31" x14ac:dyDescent="0.25">
      <c r="A3763">
        <f t="shared" si="529"/>
        <v>3762</v>
      </c>
      <c r="B3763" s="1">
        <v>5350</v>
      </c>
      <c r="C3763" s="2">
        <v>40460</v>
      </c>
      <c r="D3763" s="1" t="s">
        <v>13</v>
      </c>
      <c r="E3763" s="1" t="str">
        <f t="shared" si="522"/>
        <v>*</v>
      </c>
      <c r="F3763" s="1" t="str">
        <f t="shared" si="523"/>
        <v>*</v>
      </c>
      <c r="G3763" s="1" t="str">
        <f t="shared" si="524"/>
        <v>*</v>
      </c>
      <c r="J3763" s="1" t="str">
        <f t="shared" si="525"/>
        <v>*</v>
      </c>
      <c r="P3763" s="1">
        <v>50</v>
      </c>
      <c r="Q3763" s="1">
        <f t="shared" si="530"/>
        <v>0.06</v>
      </c>
      <c r="T3763" s="4">
        <v>7017.42</v>
      </c>
      <c r="U3763" s="9">
        <f t="shared" si="526"/>
        <v>1</v>
      </c>
      <c r="V3763" s="4">
        <f t="shared" si="527"/>
        <v>140.3484</v>
      </c>
      <c r="W3763" s="1" t="s">
        <v>21</v>
      </c>
      <c r="X3763" s="1">
        <v>19.989999999999998</v>
      </c>
      <c r="Y3763" s="4">
        <f t="shared" si="528"/>
        <v>7037.41</v>
      </c>
      <c r="Z3763" s="1" t="s">
        <v>49</v>
      </c>
      <c r="AA3763" s="1" t="s">
        <v>16</v>
      </c>
      <c r="AB3763" s="1" t="s">
        <v>29</v>
      </c>
      <c r="AC3763" s="1" t="s">
        <v>55</v>
      </c>
      <c r="AD3763" s="1" t="s">
        <v>19</v>
      </c>
      <c r="AE3763" s="2">
        <v>40467</v>
      </c>
    </row>
    <row r="3764" spans="1:31" x14ac:dyDescent="0.25">
      <c r="A3764">
        <f t="shared" si="529"/>
        <v>3763</v>
      </c>
      <c r="B3764" s="1">
        <v>20545</v>
      </c>
      <c r="C3764" s="2">
        <v>40460</v>
      </c>
      <c r="D3764" s="1" t="s">
        <v>27</v>
      </c>
      <c r="E3764" s="1" t="str">
        <f t="shared" si="522"/>
        <v>*</v>
      </c>
      <c r="F3764" s="1" t="str">
        <f t="shared" si="523"/>
        <v>*</v>
      </c>
      <c r="G3764" s="1" t="str">
        <f t="shared" si="524"/>
        <v>*</v>
      </c>
      <c r="J3764" s="1" t="str">
        <f t="shared" si="525"/>
        <v>*</v>
      </c>
      <c r="P3764" s="1">
        <v>40</v>
      </c>
      <c r="Q3764" s="1">
        <f t="shared" si="530"/>
        <v>0.05</v>
      </c>
      <c r="T3764" s="4">
        <v>2894.68</v>
      </c>
      <c r="U3764" s="9">
        <f t="shared" si="526"/>
        <v>1</v>
      </c>
      <c r="V3764" s="4">
        <f t="shared" si="527"/>
        <v>72.36699999999999</v>
      </c>
      <c r="W3764" s="1" t="s">
        <v>21</v>
      </c>
      <c r="X3764" s="1">
        <v>69</v>
      </c>
      <c r="Y3764" s="4">
        <f t="shared" si="528"/>
        <v>2963.68</v>
      </c>
      <c r="Z3764" s="1" t="s">
        <v>22</v>
      </c>
      <c r="AA3764" s="1" t="s">
        <v>23</v>
      </c>
      <c r="AB3764" s="1" t="s">
        <v>17</v>
      </c>
      <c r="AC3764" s="1" t="s">
        <v>52</v>
      </c>
      <c r="AD3764" s="1" t="s">
        <v>48</v>
      </c>
      <c r="AE3764" s="2">
        <v>40462</v>
      </c>
    </row>
    <row r="3765" spans="1:31" x14ac:dyDescent="0.25">
      <c r="A3765">
        <f t="shared" si="529"/>
        <v>3764</v>
      </c>
      <c r="B3765" s="1">
        <v>48452</v>
      </c>
      <c r="C3765" s="2">
        <v>40460</v>
      </c>
      <c r="D3765" s="1" t="s">
        <v>20</v>
      </c>
      <c r="E3765" s="1" t="str">
        <f t="shared" si="522"/>
        <v>*</v>
      </c>
      <c r="F3765" s="1" t="str">
        <f t="shared" si="523"/>
        <v>**</v>
      </c>
      <c r="G3765" s="1" t="str">
        <f t="shared" si="524"/>
        <v>**</v>
      </c>
      <c r="J3765" s="1" t="str">
        <f t="shared" si="525"/>
        <v>**</v>
      </c>
      <c r="P3765" s="1">
        <v>32</v>
      </c>
      <c r="Q3765" s="1">
        <f t="shared" si="530"/>
        <v>0.04</v>
      </c>
      <c r="T3765" s="4">
        <v>1859.01</v>
      </c>
      <c r="U3765" s="9">
        <f t="shared" si="526"/>
        <v>1</v>
      </c>
      <c r="V3765" s="4">
        <f t="shared" si="527"/>
        <v>58.0940625</v>
      </c>
      <c r="W3765" s="1" t="s">
        <v>33</v>
      </c>
      <c r="X3765" s="1">
        <v>30</v>
      </c>
      <c r="Y3765" s="4">
        <f t="shared" si="528"/>
        <v>1889.01</v>
      </c>
      <c r="Z3765" s="1" t="s">
        <v>53</v>
      </c>
      <c r="AA3765" s="1" t="s">
        <v>28</v>
      </c>
      <c r="AB3765" s="1" t="s">
        <v>17</v>
      </c>
      <c r="AC3765" s="1" t="s">
        <v>34</v>
      </c>
      <c r="AD3765" s="1" t="s">
        <v>35</v>
      </c>
      <c r="AE3765" s="2">
        <v>40462</v>
      </c>
    </row>
    <row r="3766" spans="1:31" x14ac:dyDescent="0.25">
      <c r="A3766">
        <f t="shared" si="529"/>
        <v>3765</v>
      </c>
      <c r="B3766" s="1">
        <v>48452</v>
      </c>
      <c r="C3766" s="2">
        <v>40460</v>
      </c>
      <c r="D3766" s="1" t="s">
        <v>20</v>
      </c>
      <c r="E3766" s="1" t="str">
        <f t="shared" si="522"/>
        <v>*</v>
      </c>
      <c r="F3766" s="1" t="str">
        <f t="shared" si="523"/>
        <v>**</v>
      </c>
      <c r="G3766" s="1" t="str">
        <f t="shared" si="524"/>
        <v>**</v>
      </c>
      <c r="J3766" s="1" t="str">
        <f t="shared" si="525"/>
        <v>**</v>
      </c>
      <c r="P3766" s="1">
        <v>19</v>
      </c>
      <c r="Q3766" s="1">
        <f t="shared" si="530"/>
        <v>0.02</v>
      </c>
      <c r="T3766" s="4">
        <v>1781.11</v>
      </c>
      <c r="U3766" s="9">
        <f t="shared" si="526"/>
        <v>1</v>
      </c>
      <c r="V3766" s="4">
        <f t="shared" si="527"/>
        <v>93.742631578947368</v>
      </c>
      <c r="W3766" s="1" t="s">
        <v>21</v>
      </c>
      <c r="X3766" s="1">
        <v>19.989999999999998</v>
      </c>
      <c r="Y3766" s="4">
        <f t="shared" si="528"/>
        <v>1801.1</v>
      </c>
      <c r="Z3766" s="1" t="s">
        <v>53</v>
      </c>
      <c r="AA3766" s="1" t="s">
        <v>28</v>
      </c>
      <c r="AB3766" s="1" t="s">
        <v>24</v>
      </c>
      <c r="AC3766" s="1" t="s">
        <v>38</v>
      </c>
      <c r="AD3766" s="1" t="s">
        <v>19</v>
      </c>
      <c r="AE3766" s="2">
        <v>40460</v>
      </c>
    </row>
    <row r="3767" spans="1:31" x14ac:dyDescent="0.25">
      <c r="A3767">
        <f t="shared" si="529"/>
        <v>3766</v>
      </c>
      <c r="B3767" s="1">
        <v>20868</v>
      </c>
      <c r="C3767" s="2">
        <v>40460</v>
      </c>
      <c r="D3767" s="1" t="s">
        <v>13</v>
      </c>
      <c r="E3767" s="1" t="str">
        <f t="shared" si="522"/>
        <v>*</v>
      </c>
      <c r="F3767" s="1" t="str">
        <f t="shared" si="523"/>
        <v>*</v>
      </c>
      <c r="G3767" s="1" t="str">
        <f t="shared" si="524"/>
        <v>*</v>
      </c>
      <c r="J3767" s="1" t="str">
        <f t="shared" si="525"/>
        <v>*</v>
      </c>
      <c r="P3767" s="1">
        <v>9</v>
      </c>
      <c r="Q3767" s="1">
        <f t="shared" si="530"/>
        <v>0.01</v>
      </c>
      <c r="T3767" s="4">
        <v>1609.19</v>
      </c>
      <c r="U3767" s="9">
        <f t="shared" si="526"/>
        <v>1</v>
      </c>
      <c r="V3767" s="4">
        <f t="shared" si="527"/>
        <v>178.79888888888888</v>
      </c>
      <c r="W3767" s="1" t="s">
        <v>21</v>
      </c>
      <c r="X3767" s="1">
        <v>19.989999999999998</v>
      </c>
      <c r="Y3767" s="4">
        <f t="shared" si="528"/>
        <v>1629.18</v>
      </c>
      <c r="Z3767" s="1" t="s">
        <v>42</v>
      </c>
      <c r="AA3767" s="1" t="s">
        <v>37</v>
      </c>
      <c r="AB3767" s="1" t="s">
        <v>29</v>
      </c>
      <c r="AC3767" s="1" t="s">
        <v>55</v>
      </c>
      <c r="AD3767" s="1" t="s">
        <v>19</v>
      </c>
      <c r="AE3767" s="2">
        <v>40467</v>
      </c>
    </row>
    <row r="3768" spans="1:31" x14ac:dyDescent="0.25">
      <c r="A3768">
        <f t="shared" si="529"/>
        <v>3767</v>
      </c>
      <c r="B3768" s="1">
        <v>44450</v>
      </c>
      <c r="C3768" s="2">
        <v>40460</v>
      </c>
      <c r="D3768" s="1" t="s">
        <v>32</v>
      </c>
      <c r="E3768" s="1" t="str">
        <f t="shared" si="522"/>
        <v>***</v>
      </c>
      <c r="F3768" s="1" t="str">
        <f t="shared" si="523"/>
        <v>***</v>
      </c>
      <c r="G3768" s="1" t="str">
        <f t="shared" si="524"/>
        <v>***</v>
      </c>
      <c r="J3768" s="1" t="str">
        <f t="shared" si="525"/>
        <v>***</v>
      </c>
      <c r="P3768" s="1">
        <v>24</v>
      </c>
      <c r="Q3768" s="1">
        <f t="shared" si="530"/>
        <v>3.5000000000000003E-2</v>
      </c>
      <c r="T3768" s="4">
        <v>1326.51</v>
      </c>
      <c r="U3768" s="9">
        <f t="shared" si="526"/>
        <v>1</v>
      </c>
      <c r="V3768" s="4">
        <f t="shared" si="527"/>
        <v>55.271250000000002</v>
      </c>
      <c r="W3768" s="1" t="s">
        <v>21</v>
      </c>
      <c r="X3768" s="1">
        <v>8.99</v>
      </c>
      <c r="Y3768" s="4">
        <f t="shared" si="528"/>
        <v>1335.5</v>
      </c>
      <c r="Z3768" s="1" t="s">
        <v>15</v>
      </c>
      <c r="AA3768" s="1" t="s">
        <v>28</v>
      </c>
      <c r="AB3768" s="1" t="s">
        <v>24</v>
      </c>
      <c r="AC3768" s="1" t="s">
        <v>25</v>
      </c>
      <c r="AD3768" s="1" t="s">
        <v>19</v>
      </c>
      <c r="AE3768" s="2">
        <v>40460</v>
      </c>
    </row>
    <row r="3769" spans="1:31" x14ac:dyDescent="0.25">
      <c r="A3769">
        <f t="shared" si="529"/>
        <v>3768</v>
      </c>
      <c r="B3769" s="1">
        <v>20545</v>
      </c>
      <c r="C3769" s="2">
        <v>40460</v>
      </c>
      <c r="D3769" s="1" t="s">
        <v>27</v>
      </c>
      <c r="E3769" s="1" t="str">
        <f t="shared" si="522"/>
        <v>*</v>
      </c>
      <c r="F3769" s="1" t="str">
        <f t="shared" si="523"/>
        <v>*</v>
      </c>
      <c r="G3769" s="1" t="str">
        <f t="shared" si="524"/>
        <v>*</v>
      </c>
      <c r="J3769" s="1" t="str">
        <f t="shared" si="525"/>
        <v>*</v>
      </c>
      <c r="P3769" s="1">
        <v>31</v>
      </c>
      <c r="Q3769" s="1">
        <f t="shared" si="530"/>
        <v>0.04</v>
      </c>
      <c r="T3769" s="4">
        <v>1276.04</v>
      </c>
      <c r="U3769" s="9">
        <f t="shared" si="526"/>
        <v>1</v>
      </c>
      <c r="V3769" s="4">
        <f t="shared" si="527"/>
        <v>41.162580645161292</v>
      </c>
      <c r="W3769" s="1" t="s">
        <v>21</v>
      </c>
      <c r="X3769" s="1">
        <v>5.86</v>
      </c>
      <c r="Y3769" s="4">
        <f t="shared" si="528"/>
        <v>1281.8999999999999</v>
      </c>
      <c r="Z3769" s="1" t="s">
        <v>22</v>
      </c>
      <c r="AA3769" s="1" t="s">
        <v>23</v>
      </c>
      <c r="AB3769" s="1" t="s">
        <v>29</v>
      </c>
      <c r="AC3769" s="1" t="s">
        <v>40</v>
      </c>
      <c r="AD3769" s="1" t="s">
        <v>19</v>
      </c>
      <c r="AE3769" s="2">
        <v>40462</v>
      </c>
    </row>
    <row r="3770" spans="1:31" x14ac:dyDescent="0.25">
      <c r="A3770">
        <f t="shared" si="529"/>
        <v>3769</v>
      </c>
      <c r="B3770" s="1">
        <v>5350</v>
      </c>
      <c r="C3770" s="2">
        <v>40460</v>
      </c>
      <c r="D3770" s="1" t="s">
        <v>13</v>
      </c>
      <c r="E3770" s="1" t="str">
        <f t="shared" si="522"/>
        <v>*</v>
      </c>
      <c r="F3770" s="1" t="str">
        <f t="shared" si="523"/>
        <v>*</v>
      </c>
      <c r="G3770" s="1" t="str">
        <f t="shared" si="524"/>
        <v>*</v>
      </c>
      <c r="J3770" s="1" t="str">
        <f t="shared" si="525"/>
        <v>*</v>
      </c>
      <c r="P3770" s="1">
        <v>39</v>
      </c>
      <c r="Q3770" s="1">
        <f t="shared" si="530"/>
        <v>0.04</v>
      </c>
      <c r="T3770" s="4">
        <v>434.73</v>
      </c>
      <c r="U3770" s="9">
        <f t="shared" si="526"/>
        <v>0</v>
      </c>
      <c r="V3770" s="4">
        <f t="shared" si="527"/>
        <v>11.146923076923077</v>
      </c>
      <c r="W3770" s="1" t="s">
        <v>21</v>
      </c>
      <c r="X3770" s="1">
        <v>6.12</v>
      </c>
      <c r="Y3770" s="4">
        <f t="shared" si="528"/>
        <v>440.85</v>
      </c>
      <c r="Z3770" s="1" t="s">
        <v>46</v>
      </c>
      <c r="AA3770" s="1" t="s">
        <v>16</v>
      </c>
      <c r="AB3770" s="1" t="s">
        <v>29</v>
      </c>
      <c r="AC3770" s="1" t="s">
        <v>63</v>
      </c>
      <c r="AD3770" s="1" t="s">
        <v>26</v>
      </c>
      <c r="AE3770" s="2">
        <v>40462</v>
      </c>
    </row>
    <row r="3771" spans="1:31" x14ac:dyDescent="0.25">
      <c r="A3771">
        <f t="shared" si="529"/>
        <v>3770</v>
      </c>
      <c r="B3771" s="1">
        <v>20545</v>
      </c>
      <c r="C3771" s="2">
        <v>40460</v>
      </c>
      <c r="D3771" s="1" t="s">
        <v>27</v>
      </c>
      <c r="E3771" s="1" t="str">
        <f t="shared" si="522"/>
        <v>*</v>
      </c>
      <c r="F3771" s="1" t="str">
        <f t="shared" si="523"/>
        <v>*</v>
      </c>
      <c r="G3771" s="1" t="str">
        <f t="shared" si="524"/>
        <v>*</v>
      </c>
      <c r="J3771" s="1" t="str">
        <f t="shared" si="525"/>
        <v>*</v>
      </c>
      <c r="P3771" s="1">
        <v>1</v>
      </c>
      <c r="Q3771" s="1">
        <f t="shared" si="530"/>
        <v>0.01</v>
      </c>
      <c r="T3771" s="4">
        <v>361.94</v>
      </c>
      <c r="U3771" s="9">
        <f t="shared" si="526"/>
        <v>0</v>
      </c>
      <c r="V3771" s="4">
        <f t="shared" si="527"/>
        <v>361.94</v>
      </c>
      <c r="W3771" s="1" t="s">
        <v>33</v>
      </c>
      <c r="X3771" s="1">
        <v>69.55</v>
      </c>
      <c r="Y3771" s="4">
        <f t="shared" si="528"/>
        <v>431.49</v>
      </c>
      <c r="Z3771" s="1" t="s">
        <v>22</v>
      </c>
      <c r="AA3771" s="1" t="s">
        <v>23</v>
      </c>
      <c r="AB3771" s="1" t="s">
        <v>17</v>
      </c>
      <c r="AC3771" s="1" t="s">
        <v>34</v>
      </c>
      <c r="AD3771" s="1" t="s">
        <v>35</v>
      </c>
      <c r="AE3771" s="2">
        <v>40461</v>
      </c>
    </row>
    <row r="3772" spans="1:31" x14ac:dyDescent="0.25">
      <c r="A3772">
        <f t="shared" si="529"/>
        <v>3771</v>
      </c>
      <c r="B3772" s="1">
        <v>44450</v>
      </c>
      <c r="C3772" s="2">
        <v>40460</v>
      </c>
      <c r="D3772" s="1" t="s">
        <v>32</v>
      </c>
      <c r="E3772" s="1" t="str">
        <f t="shared" si="522"/>
        <v>***</v>
      </c>
      <c r="F3772" s="1" t="str">
        <f t="shared" si="523"/>
        <v>***</v>
      </c>
      <c r="G3772" s="1" t="str">
        <f t="shared" si="524"/>
        <v>***</v>
      </c>
      <c r="J3772" s="1" t="str">
        <f t="shared" si="525"/>
        <v>***</v>
      </c>
      <c r="P3772" s="1">
        <v>14</v>
      </c>
      <c r="Q3772" s="1">
        <f t="shared" si="530"/>
        <v>0.02</v>
      </c>
      <c r="T3772" s="4">
        <v>243.23</v>
      </c>
      <c r="U3772" s="9">
        <f t="shared" si="526"/>
        <v>0</v>
      </c>
      <c r="V3772" s="4">
        <f t="shared" si="527"/>
        <v>17.373571428571427</v>
      </c>
      <c r="W3772" s="1" t="s">
        <v>21</v>
      </c>
      <c r="X3772" s="1">
        <v>1.99</v>
      </c>
      <c r="Y3772" s="4">
        <f t="shared" si="528"/>
        <v>245.22</v>
      </c>
      <c r="Z3772" s="1" t="s">
        <v>15</v>
      </c>
      <c r="AA3772" s="1" t="s">
        <v>28</v>
      </c>
      <c r="AB3772" s="1" t="s">
        <v>24</v>
      </c>
      <c r="AC3772" s="1" t="s">
        <v>38</v>
      </c>
      <c r="AD3772" s="1" t="s">
        <v>41</v>
      </c>
      <c r="AE3772" s="2">
        <v>40461</v>
      </c>
    </row>
    <row r="3773" spans="1:31" x14ac:dyDescent="0.25">
      <c r="A3773">
        <f t="shared" si="529"/>
        <v>3772</v>
      </c>
      <c r="B3773" s="1">
        <v>48452</v>
      </c>
      <c r="C3773" s="2">
        <v>40460</v>
      </c>
      <c r="D3773" s="1" t="s">
        <v>20</v>
      </c>
      <c r="E3773" s="1" t="str">
        <f t="shared" si="522"/>
        <v>*</v>
      </c>
      <c r="F3773" s="1" t="str">
        <f t="shared" si="523"/>
        <v>**</v>
      </c>
      <c r="G3773" s="1" t="str">
        <f t="shared" si="524"/>
        <v>**</v>
      </c>
      <c r="J3773" s="1" t="str">
        <f t="shared" si="525"/>
        <v>**</v>
      </c>
      <c r="P3773" s="1">
        <v>44</v>
      </c>
      <c r="Q3773" s="1">
        <f t="shared" si="530"/>
        <v>0.05</v>
      </c>
      <c r="T3773" s="4">
        <v>185.32</v>
      </c>
      <c r="U3773" s="9">
        <f t="shared" si="526"/>
        <v>0</v>
      </c>
      <c r="V3773" s="4">
        <f t="shared" si="527"/>
        <v>4.2118181818181819</v>
      </c>
      <c r="W3773" s="1" t="s">
        <v>21</v>
      </c>
      <c r="X3773" s="1">
        <v>6.92</v>
      </c>
      <c r="Y3773" s="4">
        <f t="shared" si="528"/>
        <v>192.23999999999998</v>
      </c>
      <c r="Z3773" s="1" t="s">
        <v>53</v>
      </c>
      <c r="AA3773" s="1" t="s">
        <v>28</v>
      </c>
      <c r="AB3773" s="1" t="s">
        <v>17</v>
      </c>
      <c r="AC3773" s="1" t="s">
        <v>18</v>
      </c>
      <c r="AD3773" s="1" t="s">
        <v>19</v>
      </c>
      <c r="AE3773" s="2">
        <v>40461</v>
      </c>
    </row>
    <row r="3774" spans="1:31" x14ac:dyDescent="0.25">
      <c r="A3774">
        <f t="shared" si="529"/>
        <v>3773</v>
      </c>
      <c r="B3774" s="1">
        <v>55136</v>
      </c>
      <c r="C3774" s="2">
        <v>40460</v>
      </c>
      <c r="D3774" s="1" t="s">
        <v>32</v>
      </c>
      <c r="E3774" s="1" t="str">
        <f t="shared" si="522"/>
        <v>***</v>
      </c>
      <c r="F3774" s="1" t="str">
        <f t="shared" si="523"/>
        <v>***</v>
      </c>
      <c r="G3774" s="1" t="str">
        <f t="shared" si="524"/>
        <v>***</v>
      </c>
      <c r="J3774" s="1" t="str">
        <f t="shared" si="525"/>
        <v>***</v>
      </c>
      <c r="P3774" s="1">
        <v>29</v>
      </c>
      <c r="Q3774" s="1">
        <f t="shared" si="530"/>
        <v>3.5000000000000003E-2</v>
      </c>
      <c r="T3774" s="4">
        <v>134.68</v>
      </c>
      <c r="U3774" s="9">
        <f t="shared" si="526"/>
        <v>0</v>
      </c>
      <c r="V3774" s="4">
        <f t="shared" si="527"/>
        <v>4.644137931034483</v>
      </c>
      <c r="W3774" s="1" t="s">
        <v>21</v>
      </c>
      <c r="X3774" s="1">
        <v>4.7</v>
      </c>
      <c r="Y3774" s="4">
        <f t="shared" si="528"/>
        <v>139.38</v>
      </c>
      <c r="Z3774" s="1" t="s">
        <v>49</v>
      </c>
      <c r="AA3774" s="1" t="s">
        <v>37</v>
      </c>
      <c r="AB3774" s="1" t="s">
        <v>29</v>
      </c>
      <c r="AC3774" s="1" t="s">
        <v>40</v>
      </c>
      <c r="AD3774" s="1" t="s">
        <v>19</v>
      </c>
      <c r="AE3774" s="2">
        <v>40462</v>
      </c>
    </row>
    <row r="3775" spans="1:31" x14ac:dyDescent="0.25">
      <c r="A3775">
        <f t="shared" si="529"/>
        <v>3774</v>
      </c>
      <c r="B3775" s="1">
        <v>10147</v>
      </c>
      <c r="C3775" s="2">
        <v>40460</v>
      </c>
      <c r="D3775" s="1" t="s">
        <v>20</v>
      </c>
      <c r="E3775" s="1" t="str">
        <f t="shared" si="522"/>
        <v>*</v>
      </c>
      <c r="F3775" s="1" t="str">
        <f t="shared" si="523"/>
        <v>**</v>
      </c>
      <c r="G3775" s="1" t="str">
        <f t="shared" si="524"/>
        <v>**</v>
      </c>
      <c r="J3775" s="1" t="str">
        <f t="shared" si="525"/>
        <v>**</v>
      </c>
      <c r="P3775" s="1">
        <v>22</v>
      </c>
      <c r="Q3775" s="1">
        <f t="shared" si="530"/>
        <v>3.5000000000000003E-2</v>
      </c>
      <c r="T3775" s="4">
        <v>96.75</v>
      </c>
      <c r="U3775" s="9">
        <f t="shared" si="526"/>
        <v>0</v>
      </c>
      <c r="V3775" s="4">
        <f t="shared" si="527"/>
        <v>4.3977272727272725</v>
      </c>
      <c r="W3775" s="1" t="s">
        <v>21</v>
      </c>
      <c r="X3775" s="1">
        <v>5.41</v>
      </c>
      <c r="Y3775" s="4">
        <f t="shared" si="528"/>
        <v>102.16</v>
      </c>
      <c r="Z3775" s="1" t="s">
        <v>22</v>
      </c>
      <c r="AA3775" s="1" t="s">
        <v>37</v>
      </c>
      <c r="AB3775" s="1" t="s">
        <v>29</v>
      </c>
      <c r="AC3775" s="1" t="s">
        <v>43</v>
      </c>
      <c r="AD3775" s="1" t="s">
        <v>19</v>
      </c>
      <c r="AE3775" s="2">
        <v>40461</v>
      </c>
    </row>
    <row r="3776" spans="1:31" x14ac:dyDescent="0.25">
      <c r="A3776">
        <f t="shared" si="529"/>
        <v>3775</v>
      </c>
      <c r="B3776" s="1">
        <v>48452</v>
      </c>
      <c r="C3776" s="2">
        <v>40460</v>
      </c>
      <c r="D3776" s="1" t="s">
        <v>20</v>
      </c>
      <c r="E3776" s="1" t="str">
        <f t="shared" si="522"/>
        <v>*</v>
      </c>
      <c r="F3776" s="1" t="str">
        <f t="shared" si="523"/>
        <v>**</v>
      </c>
      <c r="G3776" s="1" t="str">
        <f t="shared" si="524"/>
        <v>**</v>
      </c>
      <c r="J3776" s="1" t="str">
        <f t="shared" si="525"/>
        <v>**</v>
      </c>
      <c r="P3776" s="1">
        <v>15</v>
      </c>
      <c r="Q3776" s="1">
        <f t="shared" si="530"/>
        <v>0.02</v>
      </c>
      <c r="T3776" s="4">
        <v>73.41</v>
      </c>
      <c r="U3776" s="9">
        <f t="shared" si="526"/>
        <v>0</v>
      </c>
      <c r="V3776" s="4">
        <f t="shared" si="527"/>
        <v>4.8940000000000001</v>
      </c>
      <c r="W3776" s="1" t="s">
        <v>21</v>
      </c>
      <c r="X3776" s="1">
        <v>4.97</v>
      </c>
      <c r="Y3776" s="4">
        <f t="shared" si="528"/>
        <v>78.38</v>
      </c>
      <c r="Z3776" s="1" t="s">
        <v>53</v>
      </c>
      <c r="AA3776" s="1" t="s">
        <v>28</v>
      </c>
      <c r="AB3776" s="1" t="s">
        <v>29</v>
      </c>
      <c r="AC3776" s="1" t="s">
        <v>43</v>
      </c>
      <c r="AD3776" s="1" t="s">
        <v>19</v>
      </c>
      <c r="AE3776" s="2">
        <v>40462</v>
      </c>
    </row>
    <row r="3777" spans="1:31" x14ac:dyDescent="0.25">
      <c r="A3777">
        <f t="shared" si="529"/>
        <v>3776</v>
      </c>
      <c r="B3777" s="1">
        <v>48452</v>
      </c>
      <c r="C3777" s="2">
        <v>40460</v>
      </c>
      <c r="D3777" s="1" t="s">
        <v>20</v>
      </c>
      <c r="E3777" s="1" t="str">
        <f t="shared" si="522"/>
        <v>*</v>
      </c>
      <c r="F3777" s="1" t="str">
        <f t="shared" si="523"/>
        <v>**</v>
      </c>
      <c r="G3777" s="1" t="str">
        <f t="shared" si="524"/>
        <v>**</v>
      </c>
      <c r="J3777" s="1" t="str">
        <f t="shared" si="525"/>
        <v>**</v>
      </c>
      <c r="P3777" s="1">
        <v>28</v>
      </c>
      <c r="Q3777" s="1">
        <f t="shared" si="530"/>
        <v>3.5000000000000003E-2</v>
      </c>
      <c r="T3777" s="4">
        <v>43.66</v>
      </c>
      <c r="U3777" s="9">
        <f t="shared" si="526"/>
        <v>0</v>
      </c>
      <c r="V3777" s="4">
        <f t="shared" si="527"/>
        <v>1.5592857142857142</v>
      </c>
      <c r="W3777" s="1" t="s">
        <v>21</v>
      </c>
      <c r="X3777" s="1">
        <v>0.7</v>
      </c>
      <c r="Y3777" s="4">
        <f t="shared" si="528"/>
        <v>44.36</v>
      </c>
      <c r="Z3777" s="1" t="s">
        <v>53</v>
      </c>
      <c r="AA3777" s="1" t="s">
        <v>28</v>
      </c>
      <c r="AB3777" s="1" t="s">
        <v>29</v>
      </c>
      <c r="AC3777" s="1" t="s">
        <v>61</v>
      </c>
      <c r="AD3777" s="1" t="s">
        <v>31</v>
      </c>
      <c r="AE3777" s="2">
        <v>40462</v>
      </c>
    </row>
    <row r="3778" spans="1:31" x14ac:dyDescent="0.25">
      <c r="A3778">
        <f t="shared" si="529"/>
        <v>3777</v>
      </c>
      <c r="B3778" s="1">
        <v>42529</v>
      </c>
      <c r="C3778" s="2">
        <v>40461</v>
      </c>
      <c r="D3778" s="1" t="s">
        <v>13</v>
      </c>
      <c r="E3778" s="1" t="str">
        <f t="shared" si="522"/>
        <v>*</v>
      </c>
      <c r="F3778" s="1" t="str">
        <f t="shared" si="523"/>
        <v>*</v>
      </c>
      <c r="G3778" s="1" t="str">
        <f t="shared" si="524"/>
        <v>*</v>
      </c>
      <c r="J3778" s="1" t="str">
        <f t="shared" si="525"/>
        <v>*</v>
      </c>
      <c r="P3778" s="1">
        <v>48</v>
      </c>
      <c r="Q3778" s="1">
        <f t="shared" si="530"/>
        <v>0.05</v>
      </c>
      <c r="T3778" s="4">
        <v>2996.93</v>
      </c>
      <c r="U3778" s="9">
        <f t="shared" si="526"/>
        <v>1</v>
      </c>
      <c r="V3778" s="4">
        <f t="shared" si="527"/>
        <v>62.436041666666661</v>
      </c>
      <c r="W3778" s="1" t="s">
        <v>21</v>
      </c>
      <c r="X3778" s="1">
        <v>3.5</v>
      </c>
      <c r="Y3778" s="4">
        <f t="shared" si="528"/>
        <v>3000.43</v>
      </c>
      <c r="Z3778" s="1" t="s">
        <v>44</v>
      </c>
      <c r="AA3778" s="1" t="s">
        <v>23</v>
      </c>
      <c r="AB3778" s="1" t="s">
        <v>29</v>
      </c>
      <c r="AC3778" s="1" t="s">
        <v>63</v>
      </c>
      <c r="AD3778" s="1" t="s">
        <v>19</v>
      </c>
      <c r="AE3778" s="2">
        <v>40465</v>
      </c>
    </row>
    <row r="3779" spans="1:31" x14ac:dyDescent="0.25">
      <c r="A3779">
        <f t="shared" si="529"/>
        <v>3778</v>
      </c>
      <c r="B3779" s="1">
        <v>9860</v>
      </c>
      <c r="C3779" s="2">
        <v>40461</v>
      </c>
      <c r="D3779" s="1" t="s">
        <v>32</v>
      </c>
      <c r="E3779" s="1" t="str">
        <f t="shared" ref="E3779:E3842" si="531">IF(D3779="Critical","***","*")</f>
        <v>***</v>
      </c>
      <c r="F3779" s="1" t="str">
        <f t="shared" ref="F3779:F3842" si="532">IF(D3779="Critical","***",IF(D3779="High","**","*"))</f>
        <v>***</v>
      </c>
      <c r="G3779" s="1" t="str">
        <f t="shared" ref="G3779:G3842" si="533">VLOOKUP(D3779,$H$6:$I$10,2,FALSE)</f>
        <v>***</v>
      </c>
      <c r="J3779" s="1" t="str">
        <f t="shared" ref="J3779:J3842" si="534">HLOOKUP(D3779,$K$5:$O$6,2,FALSE)</f>
        <v>***</v>
      </c>
      <c r="P3779" s="1">
        <v>43</v>
      </c>
      <c r="Q3779" s="1">
        <f t="shared" si="530"/>
        <v>0.05</v>
      </c>
      <c r="T3779" s="4">
        <v>319.69</v>
      </c>
      <c r="U3779" s="9">
        <f t="shared" ref="U3779:U3842" si="535">IF(T3779&gt;1000,1,0)</f>
        <v>0</v>
      </c>
      <c r="V3779" s="4">
        <f t="shared" ref="V3779:V3842" si="536">T3779/P3779</f>
        <v>7.4346511627906979</v>
      </c>
      <c r="W3779" s="1" t="s">
        <v>21</v>
      </c>
      <c r="X3779" s="1">
        <v>3.52</v>
      </c>
      <c r="Y3779" s="4">
        <f t="shared" ref="Y3779:Y3842" si="537">X3779+T3779</f>
        <v>323.20999999999998</v>
      </c>
      <c r="Z3779" s="1" t="s">
        <v>15</v>
      </c>
      <c r="AA3779" s="1" t="s">
        <v>37</v>
      </c>
      <c r="AB3779" s="1" t="s">
        <v>24</v>
      </c>
      <c r="AC3779" s="1" t="s">
        <v>38</v>
      </c>
      <c r="AD3779" s="1" t="s">
        <v>41</v>
      </c>
      <c r="AE3779" s="2">
        <v>40462</v>
      </c>
    </row>
    <row r="3780" spans="1:31" x14ac:dyDescent="0.25">
      <c r="A3780">
        <f t="shared" ref="A3780:A3843" si="538">A3779+1</f>
        <v>3779</v>
      </c>
      <c r="B3780" s="1">
        <v>4455</v>
      </c>
      <c r="C3780" s="2">
        <v>40461</v>
      </c>
      <c r="D3780" s="1" t="s">
        <v>36</v>
      </c>
      <c r="E3780" s="1" t="str">
        <f t="shared" si="531"/>
        <v>*</v>
      </c>
      <c r="F3780" s="1" t="str">
        <f t="shared" si="532"/>
        <v>*</v>
      </c>
      <c r="G3780" s="1" t="str">
        <f t="shared" si="533"/>
        <v>*</v>
      </c>
      <c r="J3780" s="1" t="str">
        <f t="shared" si="534"/>
        <v>*</v>
      </c>
      <c r="P3780" s="1">
        <v>39</v>
      </c>
      <c r="Q3780" s="1">
        <f t="shared" ref="Q3780:Q3843" si="539">VLOOKUP(P3780,$R$5:$S$10,2,TRUE)</f>
        <v>0.04</v>
      </c>
      <c r="T3780" s="4">
        <v>279.29000000000002</v>
      </c>
      <c r="U3780" s="9">
        <f t="shared" si="535"/>
        <v>0</v>
      </c>
      <c r="V3780" s="4">
        <f t="shared" si="536"/>
        <v>7.1612820512820514</v>
      </c>
      <c r="W3780" s="1" t="s">
        <v>21</v>
      </c>
      <c r="X3780" s="1">
        <v>4</v>
      </c>
      <c r="Y3780" s="4">
        <f t="shared" si="537"/>
        <v>283.29000000000002</v>
      </c>
      <c r="Z3780" s="1" t="s">
        <v>44</v>
      </c>
      <c r="AA3780" s="1" t="s">
        <v>23</v>
      </c>
      <c r="AB3780" s="1" t="s">
        <v>17</v>
      </c>
      <c r="AC3780" s="1" t="s">
        <v>18</v>
      </c>
      <c r="AD3780" s="1" t="s">
        <v>31</v>
      </c>
      <c r="AE3780" s="2">
        <v>40463</v>
      </c>
    </row>
    <row r="3781" spans="1:31" x14ac:dyDescent="0.25">
      <c r="A3781">
        <f t="shared" si="538"/>
        <v>3780</v>
      </c>
      <c r="B3781" s="1">
        <v>42529</v>
      </c>
      <c r="C3781" s="2">
        <v>40461</v>
      </c>
      <c r="D3781" s="1" t="s">
        <v>13</v>
      </c>
      <c r="E3781" s="1" t="str">
        <f t="shared" si="531"/>
        <v>*</v>
      </c>
      <c r="F3781" s="1" t="str">
        <f t="shared" si="532"/>
        <v>*</v>
      </c>
      <c r="G3781" s="1" t="str">
        <f t="shared" si="533"/>
        <v>*</v>
      </c>
      <c r="J3781" s="1" t="str">
        <f t="shared" si="534"/>
        <v>*</v>
      </c>
      <c r="P3781" s="1">
        <v>8</v>
      </c>
      <c r="Q3781" s="1">
        <f t="shared" si="539"/>
        <v>0.01</v>
      </c>
      <c r="T3781" s="4">
        <v>57.15</v>
      </c>
      <c r="U3781" s="9">
        <f t="shared" si="535"/>
        <v>0</v>
      </c>
      <c r="V3781" s="4">
        <f t="shared" si="536"/>
        <v>7.1437499999999998</v>
      </c>
      <c r="W3781" s="1" t="s">
        <v>21</v>
      </c>
      <c r="X3781" s="1">
        <v>7.5</v>
      </c>
      <c r="Y3781" s="4">
        <f t="shared" si="537"/>
        <v>64.650000000000006</v>
      </c>
      <c r="Z3781" s="1" t="s">
        <v>15</v>
      </c>
      <c r="AA3781" s="1" t="s">
        <v>23</v>
      </c>
      <c r="AB3781" s="1" t="s">
        <v>29</v>
      </c>
      <c r="AC3781" s="1" t="s">
        <v>40</v>
      </c>
      <c r="AD3781" s="1" t="s">
        <v>19</v>
      </c>
      <c r="AE3781" s="2">
        <v>40466</v>
      </c>
    </row>
    <row r="3782" spans="1:31" x14ac:dyDescent="0.25">
      <c r="A3782">
        <f t="shared" si="538"/>
        <v>3781</v>
      </c>
      <c r="B3782" s="1">
        <v>47460</v>
      </c>
      <c r="C3782" s="2">
        <v>40461</v>
      </c>
      <c r="D3782" s="1" t="s">
        <v>32</v>
      </c>
      <c r="E3782" s="1" t="str">
        <f t="shared" si="531"/>
        <v>***</v>
      </c>
      <c r="F3782" s="1" t="str">
        <f t="shared" si="532"/>
        <v>***</v>
      </c>
      <c r="G3782" s="1" t="str">
        <f t="shared" si="533"/>
        <v>***</v>
      </c>
      <c r="J3782" s="1" t="str">
        <f t="shared" si="534"/>
        <v>***</v>
      </c>
      <c r="P3782" s="1">
        <v>12</v>
      </c>
      <c r="Q3782" s="1">
        <f t="shared" si="539"/>
        <v>0.02</v>
      </c>
      <c r="T3782" s="4">
        <v>31.6</v>
      </c>
      <c r="U3782" s="9">
        <f t="shared" si="535"/>
        <v>0</v>
      </c>
      <c r="V3782" s="4">
        <f t="shared" si="536"/>
        <v>2.6333333333333333</v>
      </c>
      <c r="W3782" s="1" t="s">
        <v>21</v>
      </c>
      <c r="X3782" s="1">
        <v>0.93</v>
      </c>
      <c r="Y3782" s="4">
        <f t="shared" si="537"/>
        <v>32.53</v>
      </c>
      <c r="Z3782" s="1" t="s">
        <v>39</v>
      </c>
      <c r="AA3782" s="1" t="s">
        <v>28</v>
      </c>
      <c r="AB3782" s="1" t="s">
        <v>29</v>
      </c>
      <c r="AC3782" s="1" t="s">
        <v>30</v>
      </c>
      <c r="AD3782" s="1" t="s">
        <v>31</v>
      </c>
      <c r="AE3782" s="2">
        <v>40463</v>
      </c>
    </row>
    <row r="3783" spans="1:31" x14ac:dyDescent="0.25">
      <c r="A3783">
        <f t="shared" si="538"/>
        <v>3782</v>
      </c>
      <c r="B3783" s="1">
        <v>52800</v>
      </c>
      <c r="C3783" s="2">
        <v>40461</v>
      </c>
      <c r="D3783" s="1" t="s">
        <v>27</v>
      </c>
      <c r="E3783" s="1" t="str">
        <f t="shared" si="531"/>
        <v>*</v>
      </c>
      <c r="F3783" s="1" t="str">
        <f t="shared" si="532"/>
        <v>*</v>
      </c>
      <c r="G3783" s="1" t="str">
        <f t="shared" si="533"/>
        <v>*</v>
      </c>
      <c r="J3783" s="1" t="str">
        <f t="shared" si="534"/>
        <v>*</v>
      </c>
      <c r="P3783" s="1">
        <v>13</v>
      </c>
      <c r="Q3783" s="1">
        <f t="shared" si="539"/>
        <v>0.02</v>
      </c>
      <c r="T3783" s="4">
        <v>26.08</v>
      </c>
      <c r="U3783" s="9">
        <f t="shared" si="535"/>
        <v>0</v>
      </c>
      <c r="V3783" s="4">
        <f t="shared" si="536"/>
        <v>2.006153846153846</v>
      </c>
      <c r="W3783" s="1" t="s">
        <v>21</v>
      </c>
      <c r="X3783" s="1">
        <v>2.58</v>
      </c>
      <c r="Y3783" s="4">
        <f t="shared" si="537"/>
        <v>28.659999999999997</v>
      </c>
      <c r="Z3783" s="1" t="s">
        <v>22</v>
      </c>
      <c r="AA3783" s="1" t="s">
        <v>23</v>
      </c>
      <c r="AB3783" s="1" t="s">
        <v>29</v>
      </c>
      <c r="AC3783" s="1" t="s">
        <v>61</v>
      </c>
      <c r="AD3783" s="1" t="s">
        <v>31</v>
      </c>
      <c r="AE3783" s="2">
        <v>40462</v>
      </c>
    </row>
    <row r="3784" spans="1:31" x14ac:dyDescent="0.25">
      <c r="A3784">
        <f t="shared" si="538"/>
        <v>3783</v>
      </c>
      <c r="B3784" s="1">
        <v>42529</v>
      </c>
      <c r="C3784" s="2">
        <v>40461</v>
      </c>
      <c r="D3784" s="1" t="s">
        <v>13</v>
      </c>
      <c r="E3784" s="1" t="str">
        <f t="shared" si="531"/>
        <v>*</v>
      </c>
      <c r="F3784" s="1" t="str">
        <f t="shared" si="532"/>
        <v>*</v>
      </c>
      <c r="G3784" s="1" t="str">
        <f t="shared" si="533"/>
        <v>*</v>
      </c>
      <c r="J3784" s="1" t="str">
        <f t="shared" si="534"/>
        <v>*</v>
      </c>
      <c r="P3784" s="1">
        <v>2</v>
      </c>
      <c r="Q3784" s="1">
        <f t="shared" si="539"/>
        <v>0.01</v>
      </c>
      <c r="T3784" s="4">
        <v>6.34</v>
      </c>
      <c r="U3784" s="9">
        <f t="shared" si="535"/>
        <v>0</v>
      </c>
      <c r="V3784" s="4">
        <f t="shared" si="536"/>
        <v>3.17</v>
      </c>
      <c r="W3784" s="1" t="s">
        <v>21</v>
      </c>
      <c r="X3784" s="1">
        <v>0.97</v>
      </c>
      <c r="Y3784" s="4">
        <f t="shared" si="537"/>
        <v>7.31</v>
      </c>
      <c r="Z3784" s="1" t="s">
        <v>44</v>
      </c>
      <c r="AA3784" s="1" t="s">
        <v>23</v>
      </c>
      <c r="AB3784" s="1" t="s">
        <v>29</v>
      </c>
      <c r="AC3784" s="1" t="s">
        <v>30</v>
      </c>
      <c r="AD3784" s="1" t="s">
        <v>31</v>
      </c>
      <c r="AE3784" s="2">
        <v>40465</v>
      </c>
    </row>
    <row r="3785" spans="1:31" x14ac:dyDescent="0.25">
      <c r="A3785">
        <f t="shared" si="538"/>
        <v>3784</v>
      </c>
      <c r="B3785" s="1">
        <v>47972</v>
      </c>
      <c r="C3785" s="2">
        <v>40462</v>
      </c>
      <c r="D3785" s="1" t="s">
        <v>36</v>
      </c>
      <c r="E3785" s="1" t="str">
        <f t="shared" si="531"/>
        <v>*</v>
      </c>
      <c r="F3785" s="1" t="str">
        <f t="shared" si="532"/>
        <v>*</v>
      </c>
      <c r="G3785" s="1" t="str">
        <f t="shared" si="533"/>
        <v>*</v>
      </c>
      <c r="J3785" s="1" t="str">
        <f t="shared" si="534"/>
        <v>*</v>
      </c>
      <c r="P3785" s="1">
        <v>46</v>
      </c>
      <c r="Q3785" s="1">
        <f t="shared" si="539"/>
        <v>0.05</v>
      </c>
      <c r="T3785" s="4">
        <v>7685.62</v>
      </c>
      <c r="U3785" s="9">
        <f t="shared" si="535"/>
        <v>1</v>
      </c>
      <c r="V3785" s="4">
        <f t="shared" si="536"/>
        <v>167.07869565217391</v>
      </c>
      <c r="W3785" s="1" t="s">
        <v>14</v>
      </c>
      <c r="X3785" s="1">
        <v>19.989999999999998</v>
      </c>
      <c r="Y3785" s="4">
        <f t="shared" si="537"/>
        <v>7705.61</v>
      </c>
      <c r="Z3785" s="1" t="s">
        <v>15</v>
      </c>
      <c r="AA3785" s="1" t="s">
        <v>28</v>
      </c>
      <c r="AB3785" s="1" t="s">
        <v>29</v>
      </c>
      <c r="AC3785" s="1" t="s">
        <v>55</v>
      </c>
      <c r="AD3785" s="1" t="s">
        <v>19</v>
      </c>
      <c r="AE3785" s="2">
        <v>40464</v>
      </c>
    </row>
    <row r="3786" spans="1:31" x14ac:dyDescent="0.25">
      <c r="A3786">
        <f t="shared" si="538"/>
        <v>3785</v>
      </c>
      <c r="B3786" s="1">
        <v>22469</v>
      </c>
      <c r="C3786" s="2">
        <v>40462</v>
      </c>
      <c r="D3786" s="1" t="s">
        <v>20</v>
      </c>
      <c r="E3786" s="1" t="str">
        <f t="shared" si="531"/>
        <v>*</v>
      </c>
      <c r="F3786" s="1" t="str">
        <f t="shared" si="532"/>
        <v>**</v>
      </c>
      <c r="G3786" s="1" t="str">
        <f t="shared" si="533"/>
        <v>**</v>
      </c>
      <c r="J3786" s="1" t="str">
        <f t="shared" si="534"/>
        <v>**</v>
      </c>
      <c r="P3786" s="1">
        <v>23</v>
      </c>
      <c r="Q3786" s="1">
        <f t="shared" si="539"/>
        <v>3.5000000000000003E-2</v>
      </c>
      <c r="T3786" s="4">
        <v>6693.28</v>
      </c>
      <c r="U3786" s="9">
        <f t="shared" si="535"/>
        <v>1</v>
      </c>
      <c r="V3786" s="4">
        <f t="shared" si="536"/>
        <v>291.01217391304345</v>
      </c>
      <c r="W3786" s="1" t="s">
        <v>21</v>
      </c>
      <c r="X3786" s="1">
        <v>69</v>
      </c>
      <c r="Y3786" s="4">
        <f t="shared" si="537"/>
        <v>6762.28</v>
      </c>
      <c r="Z3786" s="1" t="s">
        <v>50</v>
      </c>
      <c r="AA3786" s="1" t="s">
        <v>28</v>
      </c>
      <c r="AB3786" s="1" t="s">
        <v>17</v>
      </c>
      <c r="AC3786" s="1" t="s">
        <v>52</v>
      </c>
      <c r="AD3786" s="1" t="s">
        <v>48</v>
      </c>
      <c r="AE3786" s="2">
        <v>40464</v>
      </c>
    </row>
    <row r="3787" spans="1:31" x14ac:dyDescent="0.25">
      <c r="A3787">
        <f t="shared" si="538"/>
        <v>3786</v>
      </c>
      <c r="B3787" s="1">
        <v>22469</v>
      </c>
      <c r="C3787" s="2">
        <v>40462</v>
      </c>
      <c r="D3787" s="1" t="s">
        <v>20</v>
      </c>
      <c r="E3787" s="1" t="str">
        <f t="shared" si="531"/>
        <v>*</v>
      </c>
      <c r="F3787" s="1" t="str">
        <f t="shared" si="532"/>
        <v>**</v>
      </c>
      <c r="G3787" s="1" t="str">
        <f t="shared" si="533"/>
        <v>**</v>
      </c>
      <c r="J3787" s="1" t="str">
        <f t="shared" si="534"/>
        <v>**</v>
      </c>
      <c r="P3787" s="1">
        <v>24</v>
      </c>
      <c r="Q3787" s="1">
        <f t="shared" si="539"/>
        <v>3.5000000000000003E-2</v>
      </c>
      <c r="T3787" s="4">
        <v>1482.81</v>
      </c>
      <c r="U3787" s="9">
        <f t="shared" si="535"/>
        <v>1</v>
      </c>
      <c r="V3787" s="4">
        <f t="shared" si="536"/>
        <v>61.783749999999998</v>
      </c>
      <c r="W3787" s="1" t="s">
        <v>21</v>
      </c>
      <c r="X3787" s="1">
        <v>49</v>
      </c>
      <c r="Y3787" s="4">
        <f t="shared" si="537"/>
        <v>1531.81</v>
      </c>
      <c r="Z3787" s="1" t="s">
        <v>50</v>
      </c>
      <c r="AA3787" s="1" t="s">
        <v>28</v>
      </c>
      <c r="AB3787" s="1" t="s">
        <v>29</v>
      </c>
      <c r="AC3787" s="1" t="s">
        <v>63</v>
      </c>
      <c r="AD3787" s="1" t="s">
        <v>48</v>
      </c>
      <c r="AE3787" s="2">
        <v>40464</v>
      </c>
    </row>
    <row r="3788" spans="1:31" x14ac:dyDescent="0.25">
      <c r="A3788">
        <f t="shared" si="538"/>
        <v>3787</v>
      </c>
      <c r="B3788" s="1">
        <v>17952</v>
      </c>
      <c r="C3788" s="2">
        <v>40462</v>
      </c>
      <c r="D3788" s="1" t="s">
        <v>36</v>
      </c>
      <c r="E3788" s="1" t="str">
        <f t="shared" si="531"/>
        <v>*</v>
      </c>
      <c r="F3788" s="1" t="str">
        <f t="shared" si="532"/>
        <v>*</v>
      </c>
      <c r="G3788" s="1" t="str">
        <f t="shared" si="533"/>
        <v>*</v>
      </c>
      <c r="J3788" s="1" t="str">
        <f t="shared" si="534"/>
        <v>*</v>
      </c>
      <c r="P3788" s="1">
        <v>28</v>
      </c>
      <c r="Q3788" s="1">
        <f t="shared" si="539"/>
        <v>3.5000000000000003E-2</v>
      </c>
      <c r="T3788" s="4">
        <v>430.13</v>
      </c>
      <c r="U3788" s="9">
        <f t="shared" si="535"/>
        <v>0</v>
      </c>
      <c r="V3788" s="4">
        <f t="shared" si="536"/>
        <v>15.361785714285714</v>
      </c>
      <c r="W3788" s="1" t="s">
        <v>21</v>
      </c>
      <c r="X3788" s="1">
        <v>6.75</v>
      </c>
      <c r="Y3788" s="4">
        <f t="shared" si="537"/>
        <v>436.88</v>
      </c>
      <c r="Z3788" s="1" t="s">
        <v>46</v>
      </c>
      <c r="AA3788" s="1" t="s">
        <v>23</v>
      </c>
      <c r="AB3788" s="1" t="s">
        <v>29</v>
      </c>
      <c r="AC3788" s="1" t="s">
        <v>63</v>
      </c>
      <c r="AD3788" s="1" t="s">
        <v>26</v>
      </c>
      <c r="AE3788" s="2">
        <v>40463</v>
      </c>
    </row>
    <row r="3789" spans="1:31" x14ac:dyDescent="0.25">
      <c r="A3789">
        <f t="shared" si="538"/>
        <v>3788</v>
      </c>
      <c r="B3789" s="1">
        <v>22469</v>
      </c>
      <c r="C3789" s="2">
        <v>40462</v>
      </c>
      <c r="D3789" s="1" t="s">
        <v>20</v>
      </c>
      <c r="E3789" s="1" t="str">
        <f t="shared" si="531"/>
        <v>*</v>
      </c>
      <c r="F3789" s="1" t="str">
        <f t="shared" si="532"/>
        <v>**</v>
      </c>
      <c r="G3789" s="1" t="str">
        <f t="shared" si="533"/>
        <v>**</v>
      </c>
      <c r="J3789" s="1" t="str">
        <f t="shared" si="534"/>
        <v>**</v>
      </c>
      <c r="P3789" s="1">
        <v>44</v>
      </c>
      <c r="Q3789" s="1">
        <f t="shared" si="539"/>
        <v>0.05</v>
      </c>
      <c r="T3789" s="4">
        <v>275.91000000000003</v>
      </c>
      <c r="U3789" s="9">
        <f t="shared" si="535"/>
        <v>0</v>
      </c>
      <c r="V3789" s="4">
        <f t="shared" si="536"/>
        <v>6.2706818181818189</v>
      </c>
      <c r="W3789" s="1" t="s">
        <v>21</v>
      </c>
      <c r="X3789" s="1">
        <v>5.03</v>
      </c>
      <c r="Y3789" s="4">
        <f t="shared" si="537"/>
        <v>280.94</v>
      </c>
      <c r="Z3789" s="1" t="s">
        <v>39</v>
      </c>
      <c r="AA3789" s="1" t="s">
        <v>28</v>
      </c>
      <c r="AB3789" s="1" t="s">
        <v>24</v>
      </c>
      <c r="AC3789" s="1" t="s">
        <v>25</v>
      </c>
      <c r="AD3789" s="1" t="s">
        <v>26</v>
      </c>
      <c r="AE3789" s="2">
        <v>40464</v>
      </c>
    </row>
    <row r="3790" spans="1:31" x14ac:dyDescent="0.25">
      <c r="A3790">
        <f t="shared" si="538"/>
        <v>3789</v>
      </c>
      <c r="B3790" s="1">
        <v>37410</v>
      </c>
      <c r="C3790" s="2">
        <v>40463</v>
      </c>
      <c r="D3790" s="1" t="s">
        <v>36</v>
      </c>
      <c r="E3790" s="1" t="str">
        <f t="shared" si="531"/>
        <v>*</v>
      </c>
      <c r="F3790" s="1" t="str">
        <f t="shared" si="532"/>
        <v>*</v>
      </c>
      <c r="G3790" s="1" t="str">
        <f t="shared" si="533"/>
        <v>*</v>
      </c>
      <c r="J3790" s="1" t="str">
        <f t="shared" si="534"/>
        <v>*</v>
      </c>
      <c r="P3790" s="1">
        <v>45</v>
      </c>
      <c r="Q3790" s="1">
        <f t="shared" si="539"/>
        <v>0.05</v>
      </c>
      <c r="T3790" s="4">
        <v>18775.759999999998</v>
      </c>
      <c r="U3790" s="9">
        <f t="shared" si="535"/>
        <v>1</v>
      </c>
      <c r="V3790" s="4">
        <f t="shared" si="536"/>
        <v>417.23911111111107</v>
      </c>
      <c r="W3790" s="1" t="s">
        <v>33</v>
      </c>
      <c r="X3790" s="1">
        <v>48.26</v>
      </c>
      <c r="Y3790" s="4">
        <f t="shared" si="537"/>
        <v>18824.019999999997</v>
      </c>
      <c r="Z3790" s="1" t="s">
        <v>15</v>
      </c>
      <c r="AA3790" s="1" t="s">
        <v>28</v>
      </c>
      <c r="AB3790" s="1" t="s">
        <v>24</v>
      </c>
      <c r="AC3790" s="1" t="s">
        <v>56</v>
      </c>
      <c r="AD3790" s="1" t="s">
        <v>59</v>
      </c>
      <c r="AE3790" s="2">
        <v>40465</v>
      </c>
    </row>
    <row r="3791" spans="1:31" x14ac:dyDescent="0.25">
      <c r="A3791">
        <f t="shared" si="538"/>
        <v>3790</v>
      </c>
      <c r="B3791" s="1">
        <v>7015</v>
      </c>
      <c r="C3791" s="2">
        <v>40463</v>
      </c>
      <c r="D3791" s="1" t="s">
        <v>27</v>
      </c>
      <c r="E3791" s="1" t="str">
        <f t="shared" si="531"/>
        <v>*</v>
      </c>
      <c r="F3791" s="1" t="str">
        <f t="shared" si="532"/>
        <v>*</v>
      </c>
      <c r="G3791" s="1" t="str">
        <f t="shared" si="533"/>
        <v>*</v>
      </c>
      <c r="J3791" s="1" t="str">
        <f t="shared" si="534"/>
        <v>*</v>
      </c>
      <c r="P3791" s="1">
        <v>42</v>
      </c>
      <c r="Q3791" s="1">
        <f t="shared" si="539"/>
        <v>0.05</v>
      </c>
      <c r="T3791" s="4">
        <v>7143.9269999999997</v>
      </c>
      <c r="U3791" s="9">
        <f t="shared" si="535"/>
        <v>1</v>
      </c>
      <c r="V3791" s="4">
        <f t="shared" si="536"/>
        <v>170.09350000000001</v>
      </c>
      <c r="W3791" s="1" t="s">
        <v>14</v>
      </c>
      <c r="X3791" s="1">
        <v>4.2</v>
      </c>
      <c r="Y3791" s="4">
        <f t="shared" si="537"/>
        <v>7148.1269999999995</v>
      </c>
      <c r="Z3791" s="1" t="s">
        <v>53</v>
      </c>
      <c r="AA3791" s="1" t="s">
        <v>37</v>
      </c>
      <c r="AB3791" s="1" t="s">
        <v>24</v>
      </c>
      <c r="AC3791" s="1" t="s">
        <v>25</v>
      </c>
      <c r="AD3791" s="1" t="s">
        <v>19</v>
      </c>
      <c r="AE3791" s="2">
        <v>40464</v>
      </c>
    </row>
    <row r="3792" spans="1:31" x14ac:dyDescent="0.25">
      <c r="A3792">
        <f t="shared" si="538"/>
        <v>3791</v>
      </c>
      <c r="B3792" s="1">
        <v>57314</v>
      </c>
      <c r="C3792" s="2">
        <v>40463</v>
      </c>
      <c r="D3792" s="1" t="s">
        <v>13</v>
      </c>
      <c r="E3792" s="1" t="str">
        <f t="shared" si="531"/>
        <v>*</v>
      </c>
      <c r="F3792" s="1" t="str">
        <f t="shared" si="532"/>
        <v>*</v>
      </c>
      <c r="G3792" s="1" t="str">
        <f t="shared" si="533"/>
        <v>*</v>
      </c>
      <c r="J3792" s="1" t="str">
        <f t="shared" si="534"/>
        <v>*</v>
      </c>
      <c r="P3792" s="1">
        <v>26</v>
      </c>
      <c r="Q3792" s="1">
        <f t="shared" si="539"/>
        <v>3.5000000000000003E-2</v>
      </c>
      <c r="T3792" s="4">
        <v>1976.3945000000001</v>
      </c>
      <c r="U3792" s="9">
        <f t="shared" si="535"/>
        <v>1</v>
      </c>
      <c r="V3792" s="4">
        <f t="shared" si="536"/>
        <v>76.015173076923077</v>
      </c>
      <c r="W3792" s="1" t="s">
        <v>21</v>
      </c>
      <c r="X3792" s="1">
        <v>2.79</v>
      </c>
      <c r="Y3792" s="4">
        <f t="shared" si="537"/>
        <v>1979.1845000000001</v>
      </c>
      <c r="Z3792" s="1" t="s">
        <v>53</v>
      </c>
      <c r="AA3792" s="1" t="s">
        <v>37</v>
      </c>
      <c r="AB3792" s="1" t="s">
        <v>24</v>
      </c>
      <c r="AC3792" s="1" t="s">
        <v>25</v>
      </c>
      <c r="AD3792" s="1" t="s">
        <v>19</v>
      </c>
      <c r="AE3792" s="2">
        <v>40470</v>
      </c>
    </row>
    <row r="3793" spans="1:31" x14ac:dyDescent="0.25">
      <c r="A3793">
        <f t="shared" si="538"/>
        <v>3792</v>
      </c>
      <c r="B3793" s="1">
        <v>7015</v>
      </c>
      <c r="C3793" s="2">
        <v>40463</v>
      </c>
      <c r="D3793" s="1" t="s">
        <v>27</v>
      </c>
      <c r="E3793" s="1" t="str">
        <f t="shared" si="531"/>
        <v>*</v>
      </c>
      <c r="F3793" s="1" t="str">
        <f t="shared" si="532"/>
        <v>*</v>
      </c>
      <c r="G3793" s="1" t="str">
        <f t="shared" si="533"/>
        <v>*</v>
      </c>
      <c r="J3793" s="1" t="str">
        <f t="shared" si="534"/>
        <v>*</v>
      </c>
      <c r="P3793" s="1">
        <v>47</v>
      </c>
      <c r="Q3793" s="1">
        <f t="shared" si="539"/>
        <v>0.05</v>
      </c>
      <c r="T3793" s="4">
        <v>1880.8</v>
      </c>
      <c r="U3793" s="9">
        <f t="shared" si="535"/>
        <v>1</v>
      </c>
      <c r="V3793" s="4">
        <f t="shared" si="536"/>
        <v>40.017021276595742</v>
      </c>
      <c r="W3793" s="1" t="s">
        <v>21</v>
      </c>
      <c r="X3793" s="1">
        <v>1.99</v>
      </c>
      <c r="Y3793" s="4">
        <f t="shared" si="537"/>
        <v>1882.79</v>
      </c>
      <c r="Z3793" s="1" t="s">
        <v>53</v>
      </c>
      <c r="AA3793" s="1" t="s">
        <v>37</v>
      </c>
      <c r="AB3793" s="1" t="s">
        <v>24</v>
      </c>
      <c r="AC3793" s="1" t="s">
        <v>38</v>
      </c>
      <c r="AD3793" s="1" t="s">
        <v>41</v>
      </c>
      <c r="AE3793" s="2">
        <v>40465</v>
      </c>
    </row>
    <row r="3794" spans="1:31" x14ac:dyDescent="0.25">
      <c r="A3794">
        <f t="shared" si="538"/>
        <v>3793</v>
      </c>
      <c r="B3794" s="1">
        <v>34849</v>
      </c>
      <c r="C3794" s="2">
        <v>40463</v>
      </c>
      <c r="D3794" s="1" t="s">
        <v>32</v>
      </c>
      <c r="E3794" s="1" t="str">
        <f t="shared" si="531"/>
        <v>***</v>
      </c>
      <c r="F3794" s="1" t="str">
        <f t="shared" si="532"/>
        <v>***</v>
      </c>
      <c r="G3794" s="1" t="str">
        <f t="shared" si="533"/>
        <v>***</v>
      </c>
      <c r="J3794" s="1" t="str">
        <f t="shared" si="534"/>
        <v>***</v>
      </c>
      <c r="P3794" s="1">
        <v>3</v>
      </c>
      <c r="Q3794" s="1">
        <f t="shared" si="539"/>
        <v>0.01</v>
      </c>
      <c r="T3794" s="4">
        <v>1192.93</v>
      </c>
      <c r="U3794" s="9">
        <f t="shared" si="535"/>
        <v>1</v>
      </c>
      <c r="V3794" s="4">
        <f t="shared" si="536"/>
        <v>397.64333333333337</v>
      </c>
      <c r="W3794" s="1" t="s">
        <v>21</v>
      </c>
      <c r="X3794" s="1">
        <v>19.989999999999998</v>
      </c>
      <c r="Y3794" s="4">
        <f t="shared" si="537"/>
        <v>1212.92</v>
      </c>
      <c r="Z3794" s="1" t="s">
        <v>49</v>
      </c>
      <c r="AA3794" s="1" t="s">
        <v>37</v>
      </c>
      <c r="AB3794" s="1" t="s">
        <v>29</v>
      </c>
      <c r="AC3794" s="1" t="s">
        <v>55</v>
      </c>
      <c r="AD3794" s="1" t="s">
        <v>19</v>
      </c>
      <c r="AE3794" s="2">
        <v>40464</v>
      </c>
    </row>
    <row r="3795" spans="1:31" x14ac:dyDescent="0.25">
      <c r="A3795">
        <f t="shared" si="538"/>
        <v>3794</v>
      </c>
      <c r="B3795" s="1">
        <v>57314</v>
      </c>
      <c r="C3795" s="2">
        <v>40463</v>
      </c>
      <c r="D3795" s="1" t="s">
        <v>13</v>
      </c>
      <c r="E3795" s="1" t="str">
        <f t="shared" si="531"/>
        <v>*</v>
      </c>
      <c r="F3795" s="1" t="str">
        <f t="shared" si="532"/>
        <v>*</v>
      </c>
      <c r="G3795" s="1" t="str">
        <f t="shared" si="533"/>
        <v>*</v>
      </c>
      <c r="J3795" s="1" t="str">
        <f t="shared" si="534"/>
        <v>*</v>
      </c>
      <c r="P3795" s="1">
        <v>22</v>
      </c>
      <c r="Q3795" s="1">
        <f t="shared" si="539"/>
        <v>3.5000000000000003E-2</v>
      </c>
      <c r="T3795" s="4">
        <v>846.35</v>
      </c>
      <c r="U3795" s="9">
        <f t="shared" si="535"/>
        <v>0</v>
      </c>
      <c r="V3795" s="4">
        <f t="shared" si="536"/>
        <v>38.470454545454544</v>
      </c>
      <c r="W3795" s="1" t="s">
        <v>14</v>
      </c>
      <c r="X3795" s="1">
        <v>5.08</v>
      </c>
      <c r="Y3795" s="4">
        <f t="shared" si="537"/>
        <v>851.43000000000006</v>
      </c>
      <c r="Z3795" s="1" t="s">
        <v>53</v>
      </c>
      <c r="AA3795" s="1" t="s">
        <v>37</v>
      </c>
      <c r="AB3795" s="1" t="s">
        <v>29</v>
      </c>
      <c r="AC3795" s="1" t="s">
        <v>40</v>
      </c>
      <c r="AD3795" s="1" t="s">
        <v>31</v>
      </c>
      <c r="AE3795" s="2">
        <v>40467</v>
      </c>
    </row>
    <row r="3796" spans="1:31" x14ac:dyDescent="0.25">
      <c r="A3796">
        <f t="shared" si="538"/>
        <v>3795</v>
      </c>
      <c r="B3796" s="1">
        <v>7559</v>
      </c>
      <c r="C3796" s="2">
        <v>40463</v>
      </c>
      <c r="D3796" s="1" t="s">
        <v>32</v>
      </c>
      <c r="E3796" s="1" t="str">
        <f t="shared" si="531"/>
        <v>***</v>
      </c>
      <c r="F3796" s="1" t="str">
        <f t="shared" si="532"/>
        <v>***</v>
      </c>
      <c r="G3796" s="1" t="str">
        <f t="shared" si="533"/>
        <v>***</v>
      </c>
      <c r="J3796" s="1" t="str">
        <f t="shared" si="534"/>
        <v>***</v>
      </c>
      <c r="P3796" s="1">
        <v>39</v>
      </c>
      <c r="Q3796" s="1">
        <f t="shared" si="539"/>
        <v>0.04</v>
      </c>
      <c r="T3796" s="4">
        <v>806.05</v>
      </c>
      <c r="U3796" s="9">
        <f t="shared" si="535"/>
        <v>0</v>
      </c>
      <c r="V3796" s="4">
        <f t="shared" si="536"/>
        <v>20.667948717948718</v>
      </c>
      <c r="W3796" s="1" t="s">
        <v>21</v>
      </c>
      <c r="X3796" s="1">
        <v>5.99</v>
      </c>
      <c r="Y3796" s="4">
        <f t="shared" si="537"/>
        <v>812.04</v>
      </c>
      <c r="Z3796" s="1" t="s">
        <v>49</v>
      </c>
      <c r="AA3796" s="1" t="s">
        <v>28</v>
      </c>
      <c r="AB3796" s="1" t="s">
        <v>24</v>
      </c>
      <c r="AC3796" s="1" t="s">
        <v>38</v>
      </c>
      <c r="AD3796" s="1" t="s">
        <v>19</v>
      </c>
      <c r="AE3796" s="2">
        <v>40464</v>
      </c>
    </row>
    <row r="3797" spans="1:31" x14ac:dyDescent="0.25">
      <c r="A3797">
        <f t="shared" si="538"/>
        <v>3796</v>
      </c>
      <c r="B3797" s="1">
        <v>34849</v>
      </c>
      <c r="C3797" s="2">
        <v>40463</v>
      </c>
      <c r="D3797" s="1" t="s">
        <v>32</v>
      </c>
      <c r="E3797" s="1" t="str">
        <f t="shared" si="531"/>
        <v>***</v>
      </c>
      <c r="F3797" s="1" t="str">
        <f t="shared" si="532"/>
        <v>***</v>
      </c>
      <c r="G3797" s="1" t="str">
        <f t="shared" si="533"/>
        <v>***</v>
      </c>
      <c r="J3797" s="1" t="str">
        <f t="shared" si="534"/>
        <v>***</v>
      </c>
      <c r="P3797" s="1">
        <v>22</v>
      </c>
      <c r="Q3797" s="1">
        <f t="shared" si="539"/>
        <v>3.5000000000000003E-2</v>
      </c>
      <c r="T3797" s="4">
        <v>100.13</v>
      </c>
      <c r="U3797" s="9">
        <f t="shared" si="535"/>
        <v>0</v>
      </c>
      <c r="V3797" s="4">
        <f t="shared" si="536"/>
        <v>4.5513636363636358</v>
      </c>
      <c r="W3797" s="1" t="s">
        <v>21</v>
      </c>
      <c r="X3797" s="1">
        <v>1.52</v>
      </c>
      <c r="Y3797" s="4">
        <f t="shared" si="537"/>
        <v>101.64999999999999</v>
      </c>
      <c r="Z3797" s="1" t="s">
        <v>49</v>
      </c>
      <c r="AA3797" s="1" t="s">
        <v>37</v>
      </c>
      <c r="AB3797" s="1" t="s">
        <v>29</v>
      </c>
      <c r="AC3797" s="1" t="s">
        <v>40</v>
      </c>
      <c r="AD3797" s="1" t="s">
        <v>31</v>
      </c>
      <c r="AE3797" s="2">
        <v>40464</v>
      </c>
    </row>
    <row r="3798" spans="1:31" x14ac:dyDescent="0.25">
      <c r="A3798">
        <f t="shared" si="538"/>
        <v>3797</v>
      </c>
      <c r="B3798" s="1">
        <v>7559</v>
      </c>
      <c r="C3798" s="2">
        <v>40463</v>
      </c>
      <c r="D3798" s="1" t="s">
        <v>32</v>
      </c>
      <c r="E3798" s="1" t="str">
        <f t="shared" si="531"/>
        <v>***</v>
      </c>
      <c r="F3798" s="1" t="str">
        <f t="shared" si="532"/>
        <v>***</v>
      </c>
      <c r="G3798" s="1" t="str">
        <f t="shared" si="533"/>
        <v>***</v>
      </c>
      <c r="J3798" s="1" t="str">
        <f t="shared" si="534"/>
        <v>***</v>
      </c>
      <c r="P3798" s="1">
        <v>9</v>
      </c>
      <c r="Q3798" s="1">
        <f t="shared" si="539"/>
        <v>0.01</v>
      </c>
      <c r="T3798" s="4">
        <v>90.37</v>
      </c>
      <c r="U3798" s="9">
        <f t="shared" si="535"/>
        <v>0</v>
      </c>
      <c r="V3798" s="4">
        <f t="shared" si="536"/>
        <v>10.041111111111112</v>
      </c>
      <c r="W3798" s="1" t="s">
        <v>21</v>
      </c>
      <c r="X3798" s="1">
        <v>49</v>
      </c>
      <c r="Y3798" s="4">
        <f t="shared" si="537"/>
        <v>139.37</v>
      </c>
      <c r="Z3798" s="1" t="s">
        <v>49</v>
      </c>
      <c r="AA3798" s="1" t="s">
        <v>28</v>
      </c>
      <c r="AB3798" s="1" t="s">
        <v>29</v>
      </c>
      <c r="AC3798" s="1" t="s">
        <v>63</v>
      </c>
      <c r="AD3798" s="1" t="s">
        <v>48</v>
      </c>
      <c r="AE3798" s="2">
        <v>40465</v>
      </c>
    </row>
    <row r="3799" spans="1:31" x14ac:dyDescent="0.25">
      <c r="A3799">
        <f t="shared" si="538"/>
        <v>3798</v>
      </c>
      <c r="B3799" s="1">
        <v>40259</v>
      </c>
      <c r="C3799" s="2">
        <v>40463</v>
      </c>
      <c r="D3799" s="1" t="s">
        <v>36</v>
      </c>
      <c r="E3799" s="1" t="str">
        <f t="shared" si="531"/>
        <v>*</v>
      </c>
      <c r="F3799" s="1" t="str">
        <f t="shared" si="532"/>
        <v>*</v>
      </c>
      <c r="G3799" s="1" t="str">
        <f t="shared" si="533"/>
        <v>*</v>
      </c>
      <c r="J3799" s="1" t="str">
        <f t="shared" si="534"/>
        <v>*</v>
      </c>
      <c r="P3799" s="1">
        <v>4</v>
      </c>
      <c r="Q3799" s="1">
        <f t="shared" si="539"/>
        <v>0.01</v>
      </c>
      <c r="T3799" s="4">
        <v>29.05</v>
      </c>
      <c r="U3799" s="9">
        <f t="shared" si="535"/>
        <v>0</v>
      </c>
      <c r="V3799" s="4">
        <f t="shared" si="536"/>
        <v>7.2625000000000002</v>
      </c>
      <c r="W3799" s="1" t="s">
        <v>14</v>
      </c>
      <c r="X3799" s="1">
        <v>4.32</v>
      </c>
      <c r="Y3799" s="4">
        <f t="shared" si="537"/>
        <v>33.370000000000005</v>
      </c>
      <c r="Z3799" s="1" t="s">
        <v>15</v>
      </c>
      <c r="AA3799" s="1" t="s">
        <v>28</v>
      </c>
      <c r="AB3799" s="1" t="s">
        <v>24</v>
      </c>
      <c r="AC3799" s="1" t="s">
        <v>38</v>
      </c>
      <c r="AD3799" s="1" t="s">
        <v>41</v>
      </c>
      <c r="AE3799" s="2">
        <v>40464</v>
      </c>
    </row>
    <row r="3800" spans="1:31" x14ac:dyDescent="0.25">
      <c r="A3800">
        <f t="shared" si="538"/>
        <v>3799</v>
      </c>
      <c r="B3800" s="1">
        <v>34849</v>
      </c>
      <c r="C3800" s="2">
        <v>40463</v>
      </c>
      <c r="D3800" s="1" t="s">
        <v>32</v>
      </c>
      <c r="E3800" s="1" t="str">
        <f t="shared" si="531"/>
        <v>***</v>
      </c>
      <c r="F3800" s="1" t="str">
        <f t="shared" si="532"/>
        <v>***</v>
      </c>
      <c r="G3800" s="1" t="str">
        <f t="shared" si="533"/>
        <v>***</v>
      </c>
      <c r="J3800" s="1" t="str">
        <f t="shared" si="534"/>
        <v>***</v>
      </c>
      <c r="P3800" s="1">
        <v>3</v>
      </c>
      <c r="Q3800" s="1">
        <f t="shared" si="539"/>
        <v>0.01</v>
      </c>
      <c r="T3800" s="4">
        <v>11.76</v>
      </c>
      <c r="U3800" s="9">
        <f t="shared" si="535"/>
        <v>0</v>
      </c>
      <c r="V3800" s="4">
        <f t="shared" si="536"/>
        <v>3.92</v>
      </c>
      <c r="W3800" s="1" t="s">
        <v>21</v>
      </c>
      <c r="X3800" s="1">
        <v>0.5</v>
      </c>
      <c r="Y3800" s="4">
        <f t="shared" si="537"/>
        <v>12.26</v>
      </c>
      <c r="Z3800" s="1" t="s">
        <v>49</v>
      </c>
      <c r="AA3800" s="1" t="s">
        <v>37</v>
      </c>
      <c r="AB3800" s="1" t="s">
        <v>29</v>
      </c>
      <c r="AC3800" s="1" t="s">
        <v>58</v>
      </c>
      <c r="AD3800" s="1" t="s">
        <v>19</v>
      </c>
      <c r="AE3800" s="2">
        <v>40465</v>
      </c>
    </row>
    <row r="3801" spans="1:31" x14ac:dyDescent="0.25">
      <c r="A3801">
        <f t="shared" si="538"/>
        <v>3800</v>
      </c>
      <c r="B3801" s="1">
        <v>1507</v>
      </c>
      <c r="C3801" s="2">
        <v>40464</v>
      </c>
      <c r="D3801" s="1" t="s">
        <v>36</v>
      </c>
      <c r="E3801" s="1" t="str">
        <f t="shared" si="531"/>
        <v>*</v>
      </c>
      <c r="F3801" s="1" t="str">
        <f t="shared" si="532"/>
        <v>*</v>
      </c>
      <c r="G3801" s="1" t="str">
        <f t="shared" si="533"/>
        <v>*</v>
      </c>
      <c r="J3801" s="1" t="str">
        <f t="shared" si="534"/>
        <v>*</v>
      </c>
      <c r="P3801" s="1">
        <v>29</v>
      </c>
      <c r="Q3801" s="1">
        <f t="shared" si="539"/>
        <v>3.5000000000000003E-2</v>
      </c>
      <c r="T3801" s="4">
        <v>4345.8599999999997</v>
      </c>
      <c r="U3801" s="9">
        <f t="shared" si="535"/>
        <v>1</v>
      </c>
      <c r="V3801" s="4">
        <f t="shared" si="536"/>
        <v>149.85724137931032</v>
      </c>
      <c r="W3801" s="1" t="s">
        <v>21</v>
      </c>
      <c r="X3801" s="1">
        <v>4</v>
      </c>
      <c r="Y3801" s="4">
        <f t="shared" si="537"/>
        <v>4349.8599999999997</v>
      </c>
      <c r="Z3801" s="1" t="s">
        <v>22</v>
      </c>
      <c r="AA3801" s="1" t="s">
        <v>37</v>
      </c>
      <c r="AB3801" s="1" t="s">
        <v>24</v>
      </c>
      <c r="AC3801" s="1" t="s">
        <v>38</v>
      </c>
      <c r="AD3801" s="1" t="s">
        <v>19</v>
      </c>
      <c r="AE3801" s="2">
        <v>40466</v>
      </c>
    </row>
    <row r="3802" spans="1:31" x14ac:dyDescent="0.25">
      <c r="A3802">
        <f t="shared" si="538"/>
        <v>3801</v>
      </c>
      <c r="B3802" s="1">
        <v>13440</v>
      </c>
      <c r="C3802" s="2">
        <v>40464</v>
      </c>
      <c r="D3802" s="1" t="s">
        <v>27</v>
      </c>
      <c r="E3802" s="1" t="str">
        <f t="shared" si="531"/>
        <v>*</v>
      </c>
      <c r="F3802" s="1" t="str">
        <f t="shared" si="532"/>
        <v>*</v>
      </c>
      <c r="G3802" s="1" t="str">
        <f t="shared" si="533"/>
        <v>*</v>
      </c>
      <c r="J3802" s="1" t="str">
        <f t="shared" si="534"/>
        <v>*</v>
      </c>
      <c r="P3802" s="1">
        <v>22</v>
      </c>
      <c r="Q3802" s="1">
        <f t="shared" si="539"/>
        <v>3.5000000000000003E-2</v>
      </c>
      <c r="T3802" s="4">
        <v>971.82</v>
      </c>
      <c r="U3802" s="9">
        <f t="shared" si="535"/>
        <v>0</v>
      </c>
      <c r="V3802" s="4">
        <f t="shared" si="536"/>
        <v>44.173636363636369</v>
      </c>
      <c r="W3802" s="1" t="s">
        <v>21</v>
      </c>
      <c r="X3802" s="1">
        <v>1.99</v>
      </c>
      <c r="Y3802" s="4">
        <f t="shared" si="537"/>
        <v>973.81000000000006</v>
      </c>
      <c r="Z3802" s="1" t="s">
        <v>22</v>
      </c>
      <c r="AA3802" s="1" t="s">
        <v>16</v>
      </c>
      <c r="AB3802" s="1" t="s">
        <v>24</v>
      </c>
      <c r="AC3802" s="1" t="s">
        <v>38</v>
      </c>
      <c r="AD3802" s="1" t="s">
        <v>41</v>
      </c>
      <c r="AE3802" s="2">
        <v>40466</v>
      </c>
    </row>
    <row r="3803" spans="1:31" x14ac:dyDescent="0.25">
      <c r="A3803">
        <f t="shared" si="538"/>
        <v>3802</v>
      </c>
      <c r="B3803" s="1">
        <v>26401</v>
      </c>
      <c r="C3803" s="2">
        <v>40464</v>
      </c>
      <c r="D3803" s="1" t="s">
        <v>36</v>
      </c>
      <c r="E3803" s="1" t="str">
        <f t="shared" si="531"/>
        <v>*</v>
      </c>
      <c r="F3803" s="1" t="str">
        <f t="shared" si="532"/>
        <v>*</v>
      </c>
      <c r="G3803" s="1" t="str">
        <f t="shared" si="533"/>
        <v>*</v>
      </c>
      <c r="J3803" s="1" t="str">
        <f t="shared" si="534"/>
        <v>*</v>
      </c>
      <c r="P3803" s="1">
        <v>1</v>
      </c>
      <c r="Q3803" s="1">
        <f t="shared" si="539"/>
        <v>0.01</v>
      </c>
      <c r="T3803" s="4">
        <v>415</v>
      </c>
      <c r="U3803" s="9">
        <f t="shared" si="535"/>
        <v>0</v>
      </c>
      <c r="V3803" s="4">
        <f t="shared" si="536"/>
        <v>415</v>
      </c>
      <c r="W3803" s="1" t="s">
        <v>21</v>
      </c>
      <c r="X3803" s="1">
        <v>19.989999999999998</v>
      </c>
      <c r="Y3803" s="4">
        <f t="shared" si="537"/>
        <v>434.99</v>
      </c>
      <c r="Z3803" s="1" t="s">
        <v>53</v>
      </c>
      <c r="AA3803" s="1" t="s">
        <v>23</v>
      </c>
      <c r="AB3803" s="1" t="s">
        <v>29</v>
      </c>
      <c r="AC3803" s="1" t="s">
        <v>43</v>
      </c>
      <c r="AD3803" s="1" t="s">
        <v>19</v>
      </c>
      <c r="AE3803" s="2">
        <v>40466</v>
      </c>
    </row>
    <row r="3804" spans="1:31" x14ac:dyDescent="0.25">
      <c r="A3804">
        <f t="shared" si="538"/>
        <v>3803</v>
      </c>
      <c r="B3804" s="1">
        <v>3</v>
      </c>
      <c r="C3804" s="2">
        <v>40464</v>
      </c>
      <c r="D3804" s="1" t="s">
        <v>13</v>
      </c>
      <c r="E3804" s="1" t="str">
        <f t="shared" si="531"/>
        <v>*</v>
      </c>
      <c r="F3804" s="1" t="str">
        <f t="shared" si="532"/>
        <v>*</v>
      </c>
      <c r="G3804" s="1" t="str">
        <f t="shared" si="533"/>
        <v>*</v>
      </c>
      <c r="J3804" s="1" t="str">
        <f t="shared" si="534"/>
        <v>*</v>
      </c>
      <c r="P3804" s="1">
        <v>6</v>
      </c>
      <c r="Q3804" s="1">
        <f t="shared" si="539"/>
        <v>0.01</v>
      </c>
      <c r="T3804" s="4">
        <v>261.54000000000002</v>
      </c>
      <c r="U3804" s="9">
        <f t="shared" si="535"/>
        <v>0</v>
      </c>
      <c r="V3804" s="4">
        <f t="shared" si="536"/>
        <v>43.59</v>
      </c>
      <c r="W3804" s="1" t="s">
        <v>21</v>
      </c>
      <c r="X3804" s="1">
        <v>35</v>
      </c>
      <c r="Y3804" s="4">
        <f t="shared" si="537"/>
        <v>296.54000000000002</v>
      </c>
      <c r="Z3804" s="1" t="s">
        <v>60</v>
      </c>
      <c r="AA3804" s="1" t="s">
        <v>23</v>
      </c>
      <c r="AB3804" s="1" t="s">
        <v>29</v>
      </c>
      <c r="AC3804" s="1" t="s">
        <v>55</v>
      </c>
      <c r="AD3804" s="1" t="s">
        <v>48</v>
      </c>
      <c r="AE3804" s="2">
        <v>40471</v>
      </c>
    </row>
    <row r="3805" spans="1:31" x14ac:dyDescent="0.25">
      <c r="A3805">
        <f t="shared" si="538"/>
        <v>3804</v>
      </c>
      <c r="B3805" s="1">
        <v>42467</v>
      </c>
      <c r="C3805" s="2">
        <v>40465</v>
      </c>
      <c r="D3805" s="1" t="s">
        <v>20</v>
      </c>
      <c r="E3805" s="1" t="str">
        <f t="shared" si="531"/>
        <v>*</v>
      </c>
      <c r="F3805" s="1" t="str">
        <f t="shared" si="532"/>
        <v>**</v>
      </c>
      <c r="G3805" s="1" t="str">
        <f t="shared" si="533"/>
        <v>**</v>
      </c>
      <c r="J3805" s="1" t="str">
        <f t="shared" si="534"/>
        <v>**</v>
      </c>
      <c r="P3805" s="1">
        <v>12</v>
      </c>
      <c r="Q3805" s="1">
        <f t="shared" si="539"/>
        <v>0.02</v>
      </c>
      <c r="T3805" s="4">
        <v>1928.327</v>
      </c>
      <c r="U3805" s="9">
        <f t="shared" si="535"/>
        <v>1</v>
      </c>
      <c r="V3805" s="4">
        <f t="shared" si="536"/>
        <v>160.69391666666667</v>
      </c>
      <c r="W3805" s="1" t="s">
        <v>21</v>
      </c>
      <c r="X3805" s="1">
        <v>8.99</v>
      </c>
      <c r="Y3805" s="4">
        <f t="shared" si="537"/>
        <v>1937.317</v>
      </c>
      <c r="Z3805" s="1" t="s">
        <v>15</v>
      </c>
      <c r="AA3805" s="1" t="s">
        <v>37</v>
      </c>
      <c r="AB3805" s="1" t="s">
        <v>24</v>
      </c>
      <c r="AC3805" s="1" t="s">
        <v>25</v>
      </c>
      <c r="AD3805" s="1" t="s">
        <v>19</v>
      </c>
      <c r="AE3805" s="2">
        <v>40467</v>
      </c>
    </row>
    <row r="3806" spans="1:31" x14ac:dyDescent="0.25">
      <c r="A3806">
        <f t="shared" si="538"/>
        <v>3805</v>
      </c>
      <c r="B3806" s="1">
        <v>42467</v>
      </c>
      <c r="C3806" s="2">
        <v>40465</v>
      </c>
      <c r="D3806" s="1" t="s">
        <v>20</v>
      </c>
      <c r="E3806" s="1" t="str">
        <f t="shared" si="531"/>
        <v>*</v>
      </c>
      <c r="F3806" s="1" t="str">
        <f t="shared" si="532"/>
        <v>**</v>
      </c>
      <c r="G3806" s="1" t="str">
        <f t="shared" si="533"/>
        <v>**</v>
      </c>
      <c r="J3806" s="1" t="str">
        <f t="shared" si="534"/>
        <v>**</v>
      </c>
      <c r="P3806" s="1">
        <v>39</v>
      </c>
      <c r="Q3806" s="1">
        <f t="shared" si="539"/>
        <v>0.04</v>
      </c>
      <c r="T3806" s="4">
        <v>1235.29</v>
      </c>
      <c r="U3806" s="9">
        <f t="shared" si="535"/>
        <v>1</v>
      </c>
      <c r="V3806" s="4">
        <f t="shared" si="536"/>
        <v>31.674102564102562</v>
      </c>
      <c r="W3806" s="1" t="s">
        <v>14</v>
      </c>
      <c r="X3806" s="1">
        <v>6.5</v>
      </c>
      <c r="Y3806" s="4">
        <f t="shared" si="537"/>
        <v>1241.79</v>
      </c>
      <c r="Z3806" s="1" t="s">
        <v>15</v>
      </c>
      <c r="AA3806" s="1" t="s">
        <v>37</v>
      </c>
      <c r="AB3806" s="1" t="s">
        <v>24</v>
      </c>
      <c r="AC3806" s="1" t="s">
        <v>38</v>
      </c>
      <c r="AD3806" s="1" t="s">
        <v>19</v>
      </c>
      <c r="AE3806" s="2">
        <v>40467</v>
      </c>
    </row>
    <row r="3807" spans="1:31" x14ac:dyDescent="0.25">
      <c r="A3807">
        <f t="shared" si="538"/>
        <v>3806</v>
      </c>
      <c r="B3807" s="1">
        <v>42467</v>
      </c>
      <c r="C3807" s="2">
        <v>40465</v>
      </c>
      <c r="D3807" s="1" t="s">
        <v>20</v>
      </c>
      <c r="E3807" s="1" t="str">
        <f t="shared" si="531"/>
        <v>*</v>
      </c>
      <c r="F3807" s="1" t="str">
        <f t="shared" si="532"/>
        <v>**</v>
      </c>
      <c r="G3807" s="1" t="str">
        <f t="shared" si="533"/>
        <v>**</v>
      </c>
      <c r="J3807" s="1" t="str">
        <f t="shared" si="534"/>
        <v>**</v>
      </c>
      <c r="P3807" s="1">
        <v>10</v>
      </c>
      <c r="Q3807" s="1">
        <f t="shared" si="539"/>
        <v>0.02</v>
      </c>
      <c r="T3807" s="4">
        <v>238.88</v>
      </c>
      <c r="U3807" s="9">
        <f t="shared" si="535"/>
        <v>0</v>
      </c>
      <c r="V3807" s="4">
        <f t="shared" si="536"/>
        <v>23.887999999999998</v>
      </c>
      <c r="W3807" s="1" t="s">
        <v>21</v>
      </c>
      <c r="X3807" s="1">
        <v>15.1</v>
      </c>
      <c r="Y3807" s="4">
        <f t="shared" si="537"/>
        <v>253.98</v>
      </c>
      <c r="Z3807" s="1" t="s">
        <v>15</v>
      </c>
      <c r="AA3807" s="1" t="s">
        <v>37</v>
      </c>
      <c r="AB3807" s="1" t="s">
        <v>29</v>
      </c>
      <c r="AC3807" s="1" t="s">
        <v>43</v>
      </c>
      <c r="AD3807" s="1" t="s">
        <v>19</v>
      </c>
      <c r="AE3807" s="2">
        <v>40465</v>
      </c>
    </row>
    <row r="3808" spans="1:31" x14ac:dyDescent="0.25">
      <c r="A3808">
        <f t="shared" si="538"/>
        <v>3807</v>
      </c>
      <c r="B3808" s="1">
        <v>14402</v>
      </c>
      <c r="C3808" s="2">
        <v>40465</v>
      </c>
      <c r="D3808" s="1" t="s">
        <v>36</v>
      </c>
      <c r="E3808" s="1" t="str">
        <f t="shared" si="531"/>
        <v>*</v>
      </c>
      <c r="F3808" s="1" t="str">
        <f t="shared" si="532"/>
        <v>*</v>
      </c>
      <c r="G3808" s="1" t="str">
        <f t="shared" si="533"/>
        <v>*</v>
      </c>
      <c r="J3808" s="1" t="str">
        <f t="shared" si="534"/>
        <v>*</v>
      </c>
      <c r="P3808" s="1">
        <v>1</v>
      </c>
      <c r="Q3808" s="1">
        <f t="shared" si="539"/>
        <v>0.01</v>
      </c>
      <c r="T3808" s="4">
        <v>184.46</v>
      </c>
      <c r="U3808" s="9">
        <f t="shared" si="535"/>
        <v>0</v>
      </c>
      <c r="V3808" s="4">
        <f t="shared" si="536"/>
        <v>184.46</v>
      </c>
      <c r="W3808" s="1" t="s">
        <v>33</v>
      </c>
      <c r="X3808" s="1">
        <v>30</v>
      </c>
      <c r="Y3808" s="4">
        <f t="shared" si="537"/>
        <v>214.46</v>
      </c>
      <c r="Z3808" s="1" t="s">
        <v>22</v>
      </c>
      <c r="AA3808" s="1" t="s">
        <v>23</v>
      </c>
      <c r="AB3808" s="1" t="s">
        <v>17</v>
      </c>
      <c r="AC3808" s="1" t="s">
        <v>34</v>
      </c>
      <c r="AD3808" s="1" t="s">
        <v>35</v>
      </c>
      <c r="AE3808" s="2">
        <v>40467</v>
      </c>
    </row>
    <row r="3809" spans="1:31" x14ac:dyDescent="0.25">
      <c r="A3809">
        <f t="shared" si="538"/>
        <v>3808</v>
      </c>
      <c r="B3809" s="1">
        <v>49986</v>
      </c>
      <c r="C3809" s="2">
        <v>40465</v>
      </c>
      <c r="D3809" s="1" t="s">
        <v>32</v>
      </c>
      <c r="E3809" s="1" t="str">
        <f t="shared" si="531"/>
        <v>***</v>
      </c>
      <c r="F3809" s="1" t="str">
        <f t="shared" si="532"/>
        <v>***</v>
      </c>
      <c r="G3809" s="1" t="str">
        <f t="shared" si="533"/>
        <v>***</v>
      </c>
      <c r="J3809" s="1" t="str">
        <f t="shared" si="534"/>
        <v>***</v>
      </c>
      <c r="P3809" s="1">
        <v>39</v>
      </c>
      <c r="Q3809" s="1">
        <f t="shared" si="539"/>
        <v>0.04</v>
      </c>
      <c r="T3809" s="4">
        <v>110.36</v>
      </c>
      <c r="U3809" s="9">
        <f t="shared" si="535"/>
        <v>0</v>
      </c>
      <c r="V3809" s="4">
        <f t="shared" si="536"/>
        <v>2.8297435897435896</v>
      </c>
      <c r="W3809" s="1" t="s">
        <v>21</v>
      </c>
      <c r="X3809" s="1">
        <v>0.93</v>
      </c>
      <c r="Y3809" s="4">
        <f t="shared" si="537"/>
        <v>111.29</v>
      </c>
      <c r="Z3809" s="1" t="s">
        <v>22</v>
      </c>
      <c r="AA3809" s="1" t="s">
        <v>16</v>
      </c>
      <c r="AB3809" s="1" t="s">
        <v>29</v>
      </c>
      <c r="AC3809" s="1" t="s">
        <v>30</v>
      </c>
      <c r="AD3809" s="1" t="s">
        <v>31</v>
      </c>
      <c r="AE3809" s="2">
        <v>40467</v>
      </c>
    </row>
    <row r="3810" spans="1:31" x14ac:dyDescent="0.25">
      <c r="A3810">
        <f t="shared" si="538"/>
        <v>3809</v>
      </c>
      <c r="B3810" s="1">
        <v>30023</v>
      </c>
      <c r="C3810" s="2">
        <v>40466</v>
      </c>
      <c r="D3810" s="1" t="s">
        <v>13</v>
      </c>
      <c r="E3810" s="1" t="str">
        <f t="shared" si="531"/>
        <v>*</v>
      </c>
      <c r="F3810" s="1" t="str">
        <f t="shared" si="532"/>
        <v>*</v>
      </c>
      <c r="G3810" s="1" t="str">
        <f t="shared" si="533"/>
        <v>*</v>
      </c>
      <c r="J3810" s="1" t="str">
        <f t="shared" si="534"/>
        <v>*</v>
      </c>
      <c r="P3810" s="1">
        <v>34</v>
      </c>
      <c r="Q3810" s="1">
        <f t="shared" si="539"/>
        <v>0.04</v>
      </c>
      <c r="T3810" s="4">
        <v>16193.16</v>
      </c>
      <c r="U3810" s="9">
        <f t="shared" si="535"/>
        <v>1</v>
      </c>
      <c r="V3810" s="4">
        <f t="shared" si="536"/>
        <v>476.26941176470586</v>
      </c>
      <c r="W3810" s="1" t="s">
        <v>33</v>
      </c>
      <c r="X3810" s="1">
        <v>49</v>
      </c>
      <c r="Y3810" s="4">
        <f t="shared" si="537"/>
        <v>16242.16</v>
      </c>
      <c r="Z3810" s="1" t="s">
        <v>44</v>
      </c>
      <c r="AA3810" s="1" t="s">
        <v>16</v>
      </c>
      <c r="AB3810" s="1" t="s">
        <v>24</v>
      </c>
      <c r="AC3810" s="1" t="s">
        <v>47</v>
      </c>
      <c r="AD3810" s="1" t="s">
        <v>35</v>
      </c>
      <c r="AE3810" s="2">
        <v>40470</v>
      </c>
    </row>
    <row r="3811" spans="1:31" x14ac:dyDescent="0.25">
      <c r="A3811">
        <f t="shared" si="538"/>
        <v>3810</v>
      </c>
      <c r="B3811" s="1">
        <v>30023</v>
      </c>
      <c r="C3811" s="2">
        <v>40466</v>
      </c>
      <c r="D3811" s="1" t="s">
        <v>13</v>
      </c>
      <c r="E3811" s="1" t="str">
        <f t="shared" si="531"/>
        <v>*</v>
      </c>
      <c r="F3811" s="1" t="str">
        <f t="shared" si="532"/>
        <v>*</v>
      </c>
      <c r="G3811" s="1" t="str">
        <f t="shared" si="533"/>
        <v>*</v>
      </c>
      <c r="J3811" s="1" t="str">
        <f t="shared" si="534"/>
        <v>*</v>
      </c>
      <c r="P3811" s="1">
        <v>28</v>
      </c>
      <c r="Q3811" s="1">
        <f t="shared" si="539"/>
        <v>3.5000000000000003E-2</v>
      </c>
      <c r="T3811" s="4">
        <v>10253.75</v>
      </c>
      <c r="U3811" s="9">
        <f t="shared" si="535"/>
        <v>1</v>
      </c>
      <c r="V3811" s="4">
        <f t="shared" si="536"/>
        <v>366.20535714285717</v>
      </c>
      <c r="W3811" s="1" t="s">
        <v>33</v>
      </c>
      <c r="X3811" s="1">
        <v>48.26</v>
      </c>
      <c r="Y3811" s="4">
        <f t="shared" si="537"/>
        <v>10302.01</v>
      </c>
      <c r="Z3811" s="1" t="s">
        <v>53</v>
      </c>
      <c r="AA3811" s="1" t="s">
        <v>16</v>
      </c>
      <c r="AB3811" s="1" t="s">
        <v>24</v>
      </c>
      <c r="AC3811" s="1" t="s">
        <v>56</v>
      </c>
      <c r="AD3811" s="1" t="s">
        <v>59</v>
      </c>
      <c r="AE3811" s="2">
        <v>40468</v>
      </c>
    </row>
    <row r="3812" spans="1:31" x14ac:dyDescent="0.25">
      <c r="A3812">
        <f t="shared" si="538"/>
        <v>3811</v>
      </c>
      <c r="B3812" s="1">
        <v>31492</v>
      </c>
      <c r="C3812" s="2">
        <v>40466</v>
      </c>
      <c r="D3812" s="1" t="s">
        <v>32</v>
      </c>
      <c r="E3812" s="1" t="str">
        <f t="shared" si="531"/>
        <v>***</v>
      </c>
      <c r="F3812" s="1" t="str">
        <f t="shared" si="532"/>
        <v>***</v>
      </c>
      <c r="G3812" s="1" t="str">
        <f t="shared" si="533"/>
        <v>***</v>
      </c>
      <c r="J3812" s="1" t="str">
        <f t="shared" si="534"/>
        <v>***</v>
      </c>
      <c r="P3812" s="1">
        <v>23</v>
      </c>
      <c r="Q3812" s="1">
        <f t="shared" si="539"/>
        <v>3.5000000000000003E-2</v>
      </c>
      <c r="T3812" s="4">
        <v>2149.0300000000002</v>
      </c>
      <c r="U3812" s="9">
        <f t="shared" si="535"/>
        <v>1</v>
      </c>
      <c r="V3812" s="4">
        <f t="shared" si="536"/>
        <v>93.436086956521748</v>
      </c>
      <c r="W3812" s="1" t="s">
        <v>21</v>
      </c>
      <c r="X3812" s="1">
        <v>19.989999999999998</v>
      </c>
      <c r="Y3812" s="4">
        <f t="shared" si="537"/>
        <v>2169.02</v>
      </c>
      <c r="Z3812" s="1" t="s">
        <v>39</v>
      </c>
      <c r="AA3812" s="1" t="s">
        <v>23</v>
      </c>
      <c r="AB3812" s="1" t="s">
        <v>29</v>
      </c>
      <c r="AC3812" s="1" t="s">
        <v>55</v>
      </c>
      <c r="AD3812" s="1" t="s">
        <v>19</v>
      </c>
      <c r="AE3812" s="2">
        <v>40467</v>
      </c>
    </row>
    <row r="3813" spans="1:31" x14ac:dyDescent="0.25">
      <c r="A3813">
        <f t="shared" si="538"/>
        <v>3812</v>
      </c>
      <c r="B3813" s="1">
        <v>50307</v>
      </c>
      <c r="C3813" s="2">
        <v>40466</v>
      </c>
      <c r="D3813" s="1" t="s">
        <v>13</v>
      </c>
      <c r="E3813" s="1" t="str">
        <f t="shared" si="531"/>
        <v>*</v>
      </c>
      <c r="F3813" s="1" t="str">
        <f t="shared" si="532"/>
        <v>*</v>
      </c>
      <c r="G3813" s="1" t="str">
        <f t="shared" si="533"/>
        <v>*</v>
      </c>
      <c r="J3813" s="1" t="str">
        <f t="shared" si="534"/>
        <v>*</v>
      </c>
      <c r="P3813" s="1">
        <v>32</v>
      </c>
      <c r="Q3813" s="1">
        <f t="shared" si="539"/>
        <v>0.04</v>
      </c>
      <c r="T3813" s="4">
        <v>1734.31</v>
      </c>
      <c r="U3813" s="9">
        <f t="shared" si="535"/>
        <v>1</v>
      </c>
      <c r="V3813" s="4">
        <f t="shared" si="536"/>
        <v>54.197187499999998</v>
      </c>
      <c r="W3813" s="1" t="s">
        <v>14</v>
      </c>
      <c r="X3813" s="1">
        <v>10.75</v>
      </c>
      <c r="Y3813" s="4">
        <f t="shared" si="537"/>
        <v>1745.06</v>
      </c>
      <c r="Z3813" s="1" t="s">
        <v>22</v>
      </c>
      <c r="AA3813" s="1" t="s">
        <v>28</v>
      </c>
      <c r="AB3813" s="1" t="s">
        <v>29</v>
      </c>
      <c r="AC3813" s="1" t="s">
        <v>40</v>
      </c>
      <c r="AD3813" s="1" t="s">
        <v>19</v>
      </c>
      <c r="AE3813" s="2">
        <v>40468</v>
      </c>
    </row>
    <row r="3814" spans="1:31" x14ac:dyDescent="0.25">
      <c r="A3814">
        <f t="shared" si="538"/>
        <v>3813</v>
      </c>
      <c r="B3814" s="1">
        <v>31492</v>
      </c>
      <c r="C3814" s="2">
        <v>40466</v>
      </c>
      <c r="D3814" s="1" t="s">
        <v>32</v>
      </c>
      <c r="E3814" s="1" t="str">
        <f t="shared" si="531"/>
        <v>***</v>
      </c>
      <c r="F3814" s="1" t="str">
        <f t="shared" si="532"/>
        <v>***</v>
      </c>
      <c r="G3814" s="1" t="str">
        <f t="shared" si="533"/>
        <v>***</v>
      </c>
      <c r="J3814" s="1" t="str">
        <f t="shared" si="534"/>
        <v>***</v>
      </c>
      <c r="P3814" s="1">
        <v>34</v>
      </c>
      <c r="Q3814" s="1">
        <f t="shared" si="539"/>
        <v>0.04</v>
      </c>
      <c r="T3814" s="4">
        <v>971.95</v>
      </c>
      <c r="U3814" s="9">
        <f t="shared" si="535"/>
        <v>0</v>
      </c>
      <c r="V3814" s="4">
        <f t="shared" si="536"/>
        <v>28.586764705882356</v>
      </c>
      <c r="W3814" s="1" t="s">
        <v>14</v>
      </c>
      <c r="X3814" s="1">
        <v>6.64</v>
      </c>
      <c r="Y3814" s="4">
        <f t="shared" si="537"/>
        <v>978.59</v>
      </c>
      <c r="Z3814" s="1" t="s">
        <v>39</v>
      </c>
      <c r="AA3814" s="1" t="s">
        <v>23</v>
      </c>
      <c r="AB3814" s="1" t="s">
        <v>29</v>
      </c>
      <c r="AC3814" s="1" t="s">
        <v>55</v>
      </c>
      <c r="AD3814" s="1" t="s">
        <v>19</v>
      </c>
      <c r="AE3814" s="2">
        <v>40469</v>
      </c>
    </row>
    <row r="3815" spans="1:31" x14ac:dyDescent="0.25">
      <c r="A3815">
        <f t="shared" si="538"/>
        <v>3814</v>
      </c>
      <c r="B3815" s="1">
        <v>30023</v>
      </c>
      <c r="C3815" s="2">
        <v>40466</v>
      </c>
      <c r="D3815" s="1" t="s">
        <v>13</v>
      </c>
      <c r="E3815" s="1" t="str">
        <f t="shared" si="531"/>
        <v>*</v>
      </c>
      <c r="F3815" s="1" t="str">
        <f t="shared" si="532"/>
        <v>*</v>
      </c>
      <c r="G3815" s="1" t="str">
        <f t="shared" si="533"/>
        <v>*</v>
      </c>
      <c r="J3815" s="1" t="str">
        <f t="shared" si="534"/>
        <v>*</v>
      </c>
      <c r="P3815" s="1">
        <v>36</v>
      </c>
      <c r="Q3815" s="1">
        <f t="shared" si="539"/>
        <v>0.04</v>
      </c>
      <c r="T3815" s="4">
        <v>840.24</v>
      </c>
      <c r="U3815" s="9">
        <f t="shared" si="535"/>
        <v>0</v>
      </c>
      <c r="V3815" s="4">
        <f t="shared" si="536"/>
        <v>23.34</v>
      </c>
      <c r="W3815" s="1" t="s">
        <v>21</v>
      </c>
      <c r="X3815" s="1">
        <v>8.99</v>
      </c>
      <c r="Y3815" s="4">
        <f t="shared" si="537"/>
        <v>849.23</v>
      </c>
      <c r="Z3815" s="1" t="s">
        <v>53</v>
      </c>
      <c r="AA3815" s="1" t="s">
        <v>16</v>
      </c>
      <c r="AB3815" s="1" t="s">
        <v>29</v>
      </c>
      <c r="AC3815" s="1" t="s">
        <v>30</v>
      </c>
      <c r="AD3815" s="1" t="s">
        <v>41</v>
      </c>
      <c r="AE3815" s="2">
        <v>40466</v>
      </c>
    </row>
    <row r="3816" spans="1:31" x14ac:dyDescent="0.25">
      <c r="A3816">
        <f t="shared" si="538"/>
        <v>3815</v>
      </c>
      <c r="B3816" s="1">
        <v>50307</v>
      </c>
      <c r="C3816" s="2">
        <v>40466</v>
      </c>
      <c r="D3816" s="1" t="s">
        <v>13</v>
      </c>
      <c r="E3816" s="1" t="str">
        <f t="shared" si="531"/>
        <v>*</v>
      </c>
      <c r="F3816" s="1" t="str">
        <f t="shared" si="532"/>
        <v>*</v>
      </c>
      <c r="G3816" s="1" t="str">
        <f t="shared" si="533"/>
        <v>*</v>
      </c>
      <c r="J3816" s="1" t="str">
        <f t="shared" si="534"/>
        <v>*</v>
      </c>
      <c r="P3816" s="1">
        <v>31</v>
      </c>
      <c r="Q3816" s="1">
        <f t="shared" si="539"/>
        <v>0.04</v>
      </c>
      <c r="T3816" s="4">
        <v>536.83000000000004</v>
      </c>
      <c r="U3816" s="9">
        <f t="shared" si="535"/>
        <v>0</v>
      </c>
      <c r="V3816" s="4">
        <f t="shared" si="536"/>
        <v>17.317096774193551</v>
      </c>
      <c r="W3816" s="1" t="s">
        <v>21</v>
      </c>
      <c r="X3816" s="1">
        <v>1.99</v>
      </c>
      <c r="Y3816" s="4">
        <f t="shared" si="537"/>
        <v>538.82000000000005</v>
      </c>
      <c r="Z3816" s="1" t="s">
        <v>22</v>
      </c>
      <c r="AA3816" s="1" t="s">
        <v>28</v>
      </c>
      <c r="AB3816" s="1" t="s">
        <v>24</v>
      </c>
      <c r="AC3816" s="1" t="s">
        <v>38</v>
      </c>
      <c r="AD3816" s="1" t="s">
        <v>41</v>
      </c>
      <c r="AE3816" s="2">
        <v>40466</v>
      </c>
    </row>
    <row r="3817" spans="1:31" x14ac:dyDescent="0.25">
      <c r="A3817">
        <f t="shared" si="538"/>
        <v>3816</v>
      </c>
      <c r="B3817" s="1">
        <v>31492</v>
      </c>
      <c r="C3817" s="2">
        <v>40466</v>
      </c>
      <c r="D3817" s="1" t="s">
        <v>32</v>
      </c>
      <c r="E3817" s="1" t="str">
        <f t="shared" si="531"/>
        <v>***</v>
      </c>
      <c r="F3817" s="1" t="str">
        <f t="shared" si="532"/>
        <v>***</v>
      </c>
      <c r="G3817" s="1" t="str">
        <f t="shared" si="533"/>
        <v>***</v>
      </c>
      <c r="J3817" s="1" t="str">
        <f t="shared" si="534"/>
        <v>***</v>
      </c>
      <c r="P3817" s="1">
        <v>26</v>
      </c>
      <c r="Q3817" s="1">
        <f t="shared" si="539"/>
        <v>3.5000000000000003E-2</v>
      </c>
      <c r="T3817" s="4">
        <v>321.68</v>
      </c>
      <c r="U3817" s="9">
        <f t="shared" si="535"/>
        <v>0</v>
      </c>
      <c r="V3817" s="4">
        <f t="shared" si="536"/>
        <v>12.372307692307693</v>
      </c>
      <c r="W3817" s="1" t="s">
        <v>21</v>
      </c>
      <c r="X3817" s="1">
        <v>4.9800000000000004</v>
      </c>
      <c r="Y3817" s="4">
        <f t="shared" si="537"/>
        <v>326.66000000000003</v>
      </c>
      <c r="Z3817" s="1" t="s">
        <v>39</v>
      </c>
      <c r="AA3817" s="1" t="s">
        <v>23</v>
      </c>
      <c r="AB3817" s="1" t="s">
        <v>29</v>
      </c>
      <c r="AC3817" s="1" t="s">
        <v>63</v>
      </c>
      <c r="AD3817" s="1" t="s">
        <v>19</v>
      </c>
      <c r="AE3817" s="2">
        <v>40468</v>
      </c>
    </row>
    <row r="3818" spans="1:31" x14ac:dyDescent="0.25">
      <c r="A3818">
        <f t="shared" si="538"/>
        <v>3817</v>
      </c>
      <c r="B3818" s="1">
        <v>30023</v>
      </c>
      <c r="C3818" s="2">
        <v>40466</v>
      </c>
      <c r="D3818" s="1" t="s">
        <v>13</v>
      </c>
      <c r="E3818" s="1" t="str">
        <f t="shared" si="531"/>
        <v>*</v>
      </c>
      <c r="F3818" s="1" t="str">
        <f t="shared" si="532"/>
        <v>*</v>
      </c>
      <c r="G3818" s="1" t="str">
        <f t="shared" si="533"/>
        <v>*</v>
      </c>
      <c r="J3818" s="1" t="str">
        <f t="shared" si="534"/>
        <v>*</v>
      </c>
      <c r="P3818" s="1">
        <v>14</v>
      </c>
      <c r="Q3818" s="1">
        <f t="shared" si="539"/>
        <v>0.02</v>
      </c>
      <c r="T3818" s="4">
        <v>157.33000000000001</v>
      </c>
      <c r="U3818" s="9">
        <f t="shared" si="535"/>
        <v>0</v>
      </c>
      <c r="V3818" s="4">
        <f t="shared" si="536"/>
        <v>11.237857142857143</v>
      </c>
      <c r="W3818" s="1" t="s">
        <v>21</v>
      </c>
      <c r="X3818" s="1">
        <v>8.6</v>
      </c>
      <c r="Y3818" s="4">
        <f t="shared" si="537"/>
        <v>165.93</v>
      </c>
      <c r="Z3818" s="1" t="s">
        <v>64</v>
      </c>
      <c r="AA3818" s="1" t="s">
        <v>16</v>
      </c>
      <c r="AB3818" s="1" t="s">
        <v>29</v>
      </c>
      <c r="AC3818" s="1" t="s">
        <v>55</v>
      </c>
      <c r="AD3818" s="1" t="s">
        <v>19</v>
      </c>
      <c r="AE3818" s="2">
        <v>40475</v>
      </c>
    </row>
    <row r="3819" spans="1:31" x14ac:dyDescent="0.25">
      <c r="A3819">
        <f t="shared" si="538"/>
        <v>3818</v>
      </c>
      <c r="B3819" s="1">
        <v>22912</v>
      </c>
      <c r="C3819" s="2">
        <v>40467</v>
      </c>
      <c r="D3819" s="1" t="s">
        <v>13</v>
      </c>
      <c r="E3819" s="1" t="str">
        <f t="shared" si="531"/>
        <v>*</v>
      </c>
      <c r="F3819" s="1" t="str">
        <f t="shared" si="532"/>
        <v>*</v>
      </c>
      <c r="G3819" s="1" t="str">
        <f t="shared" si="533"/>
        <v>*</v>
      </c>
      <c r="J3819" s="1" t="str">
        <f t="shared" si="534"/>
        <v>*</v>
      </c>
      <c r="P3819" s="1">
        <v>33</v>
      </c>
      <c r="Q3819" s="1">
        <f t="shared" si="539"/>
        <v>0.04</v>
      </c>
      <c r="T3819" s="4">
        <v>10168.23</v>
      </c>
      <c r="U3819" s="9">
        <f t="shared" si="535"/>
        <v>1</v>
      </c>
      <c r="V3819" s="4">
        <f t="shared" si="536"/>
        <v>308.12818181818182</v>
      </c>
      <c r="W3819" s="1" t="s">
        <v>14</v>
      </c>
      <c r="X3819" s="1">
        <v>19.989999999999998</v>
      </c>
      <c r="Y3819" s="4">
        <f t="shared" si="537"/>
        <v>10188.219999999999</v>
      </c>
      <c r="Z3819" s="1" t="s">
        <v>42</v>
      </c>
      <c r="AA3819" s="1" t="s">
        <v>28</v>
      </c>
      <c r="AB3819" s="1" t="s">
        <v>29</v>
      </c>
      <c r="AC3819" s="1" t="s">
        <v>43</v>
      </c>
      <c r="AD3819" s="1" t="s">
        <v>19</v>
      </c>
      <c r="AE3819" s="2">
        <v>40471</v>
      </c>
    </row>
    <row r="3820" spans="1:31" x14ac:dyDescent="0.25">
      <c r="A3820">
        <f t="shared" si="538"/>
        <v>3819</v>
      </c>
      <c r="B3820" s="1">
        <v>13476</v>
      </c>
      <c r="C3820" s="2">
        <v>40467</v>
      </c>
      <c r="D3820" s="1" t="s">
        <v>27</v>
      </c>
      <c r="E3820" s="1" t="str">
        <f t="shared" si="531"/>
        <v>*</v>
      </c>
      <c r="F3820" s="1" t="str">
        <f t="shared" si="532"/>
        <v>*</v>
      </c>
      <c r="G3820" s="1" t="str">
        <f t="shared" si="533"/>
        <v>*</v>
      </c>
      <c r="J3820" s="1" t="str">
        <f t="shared" si="534"/>
        <v>*</v>
      </c>
      <c r="P3820" s="1">
        <v>31</v>
      </c>
      <c r="Q3820" s="1">
        <f t="shared" si="539"/>
        <v>0.04</v>
      </c>
      <c r="T3820" s="4">
        <v>972.35</v>
      </c>
      <c r="U3820" s="9">
        <f t="shared" si="535"/>
        <v>0</v>
      </c>
      <c r="V3820" s="4">
        <f t="shared" si="536"/>
        <v>31.366129032258065</v>
      </c>
      <c r="W3820" s="1" t="s">
        <v>21</v>
      </c>
      <c r="X3820" s="1">
        <v>4</v>
      </c>
      <c r="Y3820" s="4">
        <f t="shared" si="537"/>
        <v>976.35</v>
      </c>
      <c r="Z3820" s="1" t="s">
        <v>22</v>
      </c>
      <c r="AA3820" s="1" t="s">
        <v>37</v>
      </c>
      <c r="AB3820" s="1" t="s">
        <v>24</v>
      </c>
      <c r="AC3820" s="1" t="s">
        <v>38</v>
      </c>
      <c r="AD3820" s="1" t="s">
        <v>19</v>
      </c>
      <c r="AE3820" s="2">
        <v>40467</v>
      </c>
    </row>
    <row r="3821" spans="1:31" x14ac:dyDescent="0.25">
      <c r="A3821">
        <f t="shared" si="538"/>
        <v>3820</v>
      </c>
      <c r="B3821" s="1">
        <v>325</v>
      </c>
      <c r="C3821" s="2">
        <v>40467</v>
      </c>
      <c r="D3821" s="1" t="s">
        <v>13</v>
      </c>
      <c r="E3821" s="1" t="str">
        <f t="shared" si="531"/>
        <v>*</v>
      </c>
      <c r="F3821" s="1" t="str">
        <f t="shared" si="532"/>
        <v>*</v>
      </c>
      <c r="G3821" s="1" t="str">
        <f t="shared" si="533"/>
        <v>*</v>
      </c>
      <c r="J3821" s="1" t="str">
        <f t="shared" si="534"/>
        <v>*</v>
      </c>
      <c r="P3821" s="1">
        <v>9</v>
      </c>
      <c r="Q3821" s="1">
        <f t="shared" si="539"/>
        <v>0.01</v>
      </c>
      <c r="T3821" s="4">
        <v>884.12750000000005</v>
      </c>
      <c r="U3821" s="9">
        <f t="shared" si="535"/>
        <v>0</v>
      </c>
      <c r="V3821" s="4">
        <f t="shared" si="536"/>
        <v>98.236388888888897</v>
      </c>
      <c r="W3821" s="1" t="s">
        <v>21</v>
      </c>
      <c r="X3821" s="1">
        <v>4.2300000000000004</v>
      </c>
      <c r="Y3821" s="4">
        <f t="shared" si="537"/>
        <v>888.35750000000007</v>
      </c>
      <c r="Z3821" s="1" t="s">
        <v>53</v>
      </c>
      <c r="AA3821" s="1" t="s">
        <v>28</v>
      </c>
      <c r="AB3821" s="1" t="s">
        <v>24</v>
      </c>
      <c r="AC3821" s="1" t="s">
        <v>25</v>
      </c>
      <c r="AD3821" s="1" t="s">
        <v>19</v>
      </c>
      <c r="AE3821" s="2">
        <v>40471</v>
      </c>
    </row>
    <row r="3822" spans="1:31" x14ac:dyDescent="0.25">
      <c r="A3822">
        <f t="shared" si="538"/>
        <v>3821</v>
      </c>
      <c r="B3822" s="1">
        <v>41826</v>
      </c>
      <c r="C3822" s="2">
        <v>40467</v>
      </c>
      <c r="D3822" s="1" t="s">
        <v>36</v>
      </c>
      <c r="E3822" s="1" t="str">
        <f t="shared" si="531"/>
        <v>*</v>
      </c>
      <c r="F3822" s="1" t="str">
        <f t="shared" si="532"/>
        <v>*</v>
      </c>
      <c r="G3822" s="1" t="str">
        <f t="shared" si="533"/>
        <v>*</v>
      </c>
      <c r="J3822" s="1" t="str">
        <f t="shared" si="534"/>
        <v>*</v>
      </c>
      <c r="P3822" s="1">
        <v>2</v>
      </c>
      <c r="Q3822" s="1">
        <f t="shared" si="539"/>
        <v>0.01</v>
      </c>
      <c r="T3822" s="4">
        <v>570.98</v>
      </c>
      <c r="U3822" s="9">
        <f t="shared" si="535"/>
        <v>0</v>
      </c>
      <c r="V3822" s="4">
        <f t="shared" si="536"/>
        <v>285.49</v>
      </c>
      <c r="W3822" s="1" t="s">
        <v>33</v>
      </c>
      <c r="X3822" s="1">
        <v>54.31</v>
      </c>
      <c r="Y3822" s="4">
        <f t="shared" si="537"/>
        <v>625.29</v>
      </c>
      <c r="Z3822" s="1" t="s">
        <v>44</v>
      </c>
      <c r="AA3822" s="1" t="s">
        <v>16</v>
      </c>
      <c r="AB3822" s="1" t="s">
        <v>17</v>
      </c>
      <c r="AC3822" s="1" t="s">
        <v>34</v>
      </c>
      <c r="AD3822" s="1" t="s">
        <v>35</v>
      </c>
      <c r="AE3822" s="2">
        <v>40469</v>
      </c>
    </row>
    <row r="3823" spans="1:31" x14ac:dyDescent="0.25">
      <c r="A3823">
        <f t="shared" si="538"/>
        <v>3822</v>
      </c>
      <c r="B3823" s="1">
        <v>13476</v>
      </c>
      <c r="C3823" s="2">
        <v>40467</v>
      </c>
      <c r="D3823" s="1" t="s">
        <v>27</v>
      </c>
      <c r="E3823" s="1" t="str">
        <f t="shared" si="531"/>
        <v>*</v>
      </c>
      <c r="F3823" s="1" t="str">
        <f t="shared" si="532"/>
        <v>*</v>
      </c>
      <c r="G3823" s="1" t="str">
        <f t="shared" si="533"/>
        <v>*</v>
      </c>
      <c r="J3823" s="1" t="str">
        <f t="shared" si="534"/>
        <v>*</v>
      </c>
      <c r="P3823" s="1">
        <v>47</v>
      </c>
      <c r="Q3823" s="1">
        <f t="shared" si="539"/>
        <v>0.05</v>
      </c>
      <c r="T3823" s="4">
        <v>231.29</v>
      </c>
      <c r="U3823" s="9">
        <f t="shared" si="535"/>
        <v>0</v>
      </c>
      <c r="V3823" s="4">
        <f t="shared" si="536"/>
        <v>4.9210638297872338</v>
      </c>
      <c r="W3823" s="1" t="s">
        <v>14</v>
      </c>
      <c r="X3823" s="1">
        <v>5.68</v>
      </c>
      <c r="Y3823" s="4">
        <f t="shared" si="537"/>
        <v>236.97</v>
      </c>
      <c r="Z3823" s="1" t="s">
        <v>44</v>
      </c>
      <c r="AA3823" s="1" t="s">
        <v>37</v>
      </c>
      <c r="AB3823" s="1" t="s">
        <v>29</v>
      </c>
      <c r="AC3823" s="1" t="s">
        <v>43</v>
      </c>
      <c r="AD3823" s="1" t="s">
        <v>19</v>
      </c>
      <c r="AE3823" s="2">
        <v>40469</v>
      </c>
    </row>
    <row r="3824" spans="1:31" x14ac:dyDescent="0.25">
      <c r="A3824">
        <f t="shared" si="538"/>
        <v>3823</v>
      </c>
      <c r="B3824" s="1">
        <v>13476</v>
      </c>
      <c r="C3824" s="2">
        <v>40467</v>
      </c>
      <c r="D3824" s="1" t="s">
        <v>27</v>
      </c>
      <c r="E3824" s="1" t="str">
        <f t="shared" si="531"/>
        <v>*</v>
      </c>
      <c r="F3824" s="1" t="str">
        <f t="shared" si="532"/>
        <v>*</v>
      </c>
      <c r="G3824" s="1" t="str">
        <f t="shared" si="533"/>
        <v>*</v>
      </c>
      <c r="J3824" s="1" t="str">
        <f t="shared" si="534"/>
        <v>*</v>
      </c>
      <c r="P3824" s="1">
        <v>3</v>
      </c>
      <c r="Q3824" s="1">
        <f t="shared" si="539"/>
        <v>0.01</v>
      </c>
      <c r="T3824" s="4">
        <v>173.33</v>
      </c>
      <c r="U3824" s="9">
        <f t="shared" si="535"/>
        <v>0</v>
      </c>
      <c r="V3824" s="4">
        <f t="shared" si="536"/>
        <v>57.776666666666671</v>
      </c>
      <c r="W3824" s="1" t="s">
        <v>21</v>
      </c>
      <c r="X3824" s="1">
        <v>19.989999999999998</v>
      </c>
      <c r="Y3824" s="4">
        <f t="shared" si="537"/>
        <v>193.32000000000002</v>
      </c>
      <c r="Z3824" s="1" t="s">
        <v>53</v>
      </c>
      <c r="AA3824" s="1" t="s">
        <v>37</v>
      </c>
      <c r="AB3824" s="1" t="s">
        <v>29</v>
      </c>
      <c r="AC3824" s="1" t="s">
        <v>55</v>
      </c>
      <c r="AD3824" s="1" t="s">
        <v>19</v>
      </c>
      <c r="AE3824" s="2">
        <v>40468</v>
      </c>
    </row>
    <row r="3825" spans="1:31" x14ac:dyDescent="0.25">
      <c r="A3825">
        <f t="shared" si="538"/>
        <v>3824</v>
      </c>
      <c r="B3825" s="1">
        <v>41826</v>
      </c>
      <c r="C3825" s="2">
        <v>40467</v>
      </c>
      <c r="D3825" s="1" t="s">
        <v>36</v>
      </c>
      <c r="E3825" s="1" t="str">
        <f t="shared" si="531"/>
        <v>*</v>
      </c>
      <c r="F3825" s="1" t="str">
        <f t="shared" si="532"/>
        <v>*</v>
      </c>
      <c r="G3825" s="1" t="str">
        <f t="shared" si="533"/>
        <v>*</v>
      </c>
      <c r="J3825" s="1" t="str">
        <f t="shared" si="534"/>
        <v>*</v>
      </c>
      <c r="P3825" s="1">
        <v>4</v>
      </c>
      <c r="Q3825" s="1">
        <f t="shared" si="539"/>
        <v>0.01</v>
      </c>
      <c r="T3825" s="4">
        <v>63.93</v>
      </c>
      <c r="U3825" s="9">
        <f t="shared" si="535"/>
        <v>0</v>
      </c>
      <c r="V3825" s="4">
        <f t="shared" si="536"/>
        <v>15.9825</v>
      </c>
      <c r="W3825" s="1" t="s">
        <v>14</v>
      </c>
      <c r="X3825" s="1">
        <v>6.02</v>
      </c>
      <c r="Y3825" s="4">
        <f t="shared" si="537"/>
        <v>69.95</v>
      </c>
      <c r="Z3825" s="1" t="s">
        <v>53</v>
      </c>
      <c r="AA3825" s="1" t="s">
        <v>16</v>
      </c>
      <c r="AB3825" s="1" t="s">
        <v>17</v>
      </c>
      <c r="AC3825" s="1" t="s">
        <v>18</v>
      </c>
      <c r="AD3825" s="1" t="s">
        <v>26</v>
      </c>
      <c r="AE3825" s="2">
        <v>40469</v>
      </c>
    </row>
    <row r="3826" spans="1:31" x14ac:dyDescent="0.25">
      <c r="A3826">
        <f t="shared" si="538"/>
        <v>3825</v>
      </c>
      <c r="B3826" s="1">
        <v>51584</v>
      </c>
      <c r="C3826" s="2">
        <v>40468</v>
      </c>
      <c r="D3826" s="1" t="s">
        <v>32</v>
      </c>
      <c r="E3826" s="1" t="str">
        <f t="shared" si="531"/>
        <v>***</v>
      </c>
      <c r="F3826" s="1" t="str">
        <f t="shared" si="532"/>
        <v>***</v>
      </c>
      <c r="G3826" s="1" t="str">
        <f t="shared" si="533"/>
        <v>***</v>
      </c>
      <c r="J3826" s="1" t="str">
        <f t="shared" si="534"/>
        <v>***</v>
      </c>
      <c r="P3826" s="1">
        <v>48</v>
      </c>
      <c r="Q3826" s="1">
        <f t="shared" si="539"/>
        <v>0.05</v>
      </c>
      <c r="T3826" s="4">
        <v>5620.2</v>
      </c>
      <c r="U3826" s="9">
        <f t="shared" si="535"/>
        <v>1</v>
      </c>
      <c r="V3826" s="4">
        <f t="shared" si="536"/>
        <v>117.08749999999999</v>
      </c>
      <c r="W3826" s="1" t="s">
        <v>33</v>
      </c>
      <c r="X3826" s="1">
        <v>30</v>
      </c>
      <c r="Y3826" s="4">
        <f t="shared" si="537"/>
        <v>5650.2</v>
      </c>
      <c r="Z3826" s="1" t="s">
        <v>15</v>
      </c>
      <c r="AA3826" s="1" t="s">
        <v>28</v>
      </c>
      <c r="AB3826" s="1" t="s">
        <v>17</v>
      </c>
      <c r="AC3826" s="1" t="s">
        <v>34</v>
      </c>
      <c r="AD3826" s="1" t="s">
        <v>35</v>
      </c>
      <c r="AE3826" s="2">
        <v>40469</v>
      </c>
    </row>
    <row r="3827" spans="1:31" x14ac:dyDescent="0.25">
      <c r="A3827">
        <f t="shared" si="538"/>
        <v>3826</v>
      </c>
      <c r="B3827" s="1">
        <v>54467</v>
      </c>
      <c r="C3827" s="2">
        <v>40469</v>
      </c>
      <c r="D3827" s="1" t="s">
        <v>13</v>
      </c>
      <c r="E3827" s="1" t="str">
        <f t="shared" si="531"/>
        <v>*</v>
      </c>
      <c r="F3827" s="1" t="str">
        <f t="shared" si="532"/>
        <v>*</v>
      </c>
      <c r="G3827" s="1" t="str">
        <f t="shared" si="533"/>
        <v>*</v>
      </c>
      <c r="J3827" s="1" t="str">
        <f t="shared" si="534"/>
        <v>*</v>
      </c>
      <c r="P3827" s="1">
        <v>37</v>
      </c>
      <c r="Q3827" s="1">
        <f t="shared" si="539"/>
        <v>0.04</v>
      </c>
      <c r="T3827" s="4">
        <v>436.67</v>
      </c>
      <c r="U3827" s="9">
        <f t="shared" si="535"/>
        <v>0</v>
      </c>
      <c r="V3827" s="4">
        <f t="shared" si="536"/>
        <v>11.801891891891893</v>
      </c>
      <c r="W3827" s="1" t="s">
        <v>21</v>
      </c>
      <c r="X3827" s="1">
        <v>5.72</v>
      </c>
      <c r="Y3827" s="4">
        <f t="shared" si="537"/>
        <v>442.39000000000004</v>
      </c>
      <c r="Z3827" s="1" t="s">
        <v>15</v>
      </c>
      <c r="AA3827" s="1" t="s">
        <v>23</v>
      </c>
      <c r="AB3827" s="1" t="s">
        <v>29</v>
      </c>
      <c r="AC3827" s="1" t="s">
        <v>57</v>
      </c>
      <c r="AD3827" s="1" t="s">
        <v>19</v>
      </c>
      <c r="AE3827" s="2">
        <v>40471</v>
      </c>
    </row>
    <row r="3828" spans="1:31" x14ac:dyDescent="0.25">
      <c r="A3828">
        <f t="shared" si="538"/>
        <v>3827</v>
      </c>
      <c r="B3828" s="1">
        <v>54467</v>
      </c>
      <c r="C3828" s="2">
        <v>40469</v>
      </c>
      <c r="D3828" s="1" t="s">
        <v>13</v>
      </c>
      <c r="E3828" s="1" t="str">
        <f t="shared" si="531"/>
        <v>*</v>
      </c>
      <c r="F3828" s="1" t="str">
        <f t="shared" si="532"/>
        <v>*</v>
      </c>
      <c r="G3828" s="1" t="str">
        <f t="shared" si="533"/>
        <v>*</v>
      </c>
      <c r="J3828" s="1" t="str">
        <f t="shared" si="534"/>
        <v>*</v>
      </c>
      <c r="P3828" s="1">
        <v>30</v>
      </c>
      <c r="Q3828" s="1">
        <f t="shared" si="539"/>
        <v>0.04</v>
      </c>
      <c r="T3828" s="4">
        <v>146.72</v>
      </c>
      <c r="U3828" s="9">
        <f t="shared" si="535"/>
        <v>0</v>
      </c>
      <c r="V3828" s="4">
        <f t="shared" si="536"/>
        <v>4.8906666666666663</v>
      </c>
      <c r="W3828" s="1" t="s">
        <v>21</v>
      </c>
      <c r="X3828" s="1">
        <v>2.0299999999999998</v>
      </c>
      <c r="Y3828" s="4">
        <f t="shared" si="537"/>
        <v>148.75</v>
      </c>
      <c r="Z3828" s="1" t="s">
        <v>15</v>
      </c>
      <c r="AA3828" s="1" t="s">
        <v>23</v>
      </c>
      <c r="AB3828" s="1" t="s">
        <v>17</v>
      </c>
      <c r="AC3828" s="1" t="s">
        <v>18</v>
      </c>
      <c r="AD3828" s="1" t="s">
        <v>31</v>
      </c>
      <c r="AE3828" s="2">
        <v>40471</v>
      </c>
    </row>
    <row r="3829" spans="1:31" x14ac:dyDescent="0.25">
      <c r="A3829">
        <f t="shared" si="538"/>
        <v>3828</v>
      </c>
      <c r="B3829" s="1">
        <v>54146</v>
      </c>
      <c r="C3829" s="2">
        <v>40469</v>
      </c>
      <c r="D3829" s="1" t="s">
        <v>13</v>
      </c>
      <c r="E3829" s="1" t="str">
        <f t="shared" si="531"/>
        <v>*</v>
      </c>
      <c r="F3829" s="1" t="str">
        <f t="shared" si="532"/>
        <v>*</v>
      </c>
      <c r="G3829" s="1" t="str">
        <f t="shared" si="533"/>
        <v>*</v>
      </c>
      <c r="J3829" s="1" t="str">
        <f t="shared" si="534"/>
        <v>*</v>
      </c>
      <c r="P3829" s="1">
        <v>3</v>
      </c>
      <c r="Q3829" s="1">
        <f t="shared" si="539"/>
        <v>0.01</v>
      </c>
      <c r="T3829" s="4">
        <v>124.75</v>
      </c>
      <c r="U3829" s="9">
        <f t="shared" si="535"/>
        <v>0</v>
      </c>
      <c r="V3829" s="4">
        <f t="shared" si="536"/>
        <v>41.583333333333336</v>
      </c>
      <c r="W3829" s="1" t="s">
        <v>21</v>
      </c>
      <c r="X3829" s="1">
        <v>1.99</v>
      </c>
      <c r="Y3829" s="4">
        <f t="shared" si="537"/>
        <v>126.74</v>
      </c>
      <c r="Z3829" s="1" t="s">
        <v>54</v>
      </c>
      <c r="AA3829" s="1" t="s">
        <v>28</v>
      </c>
      <c r="AB3829" s="1" t="s">
        <v>24</v>
      </c>
      <c r="AC3829" s="1" t="s">
        <v>38</v>
      </c>
      <c r="AD3829" s="1" t="s">
        <v>41</v>
      </c>
      <c r="AE3829" s="2">
        <v>40474</v>
      </c>
    </row>
    <row r="3830" spans="1:31" x14ac:dyDescent="0.25">
      <c r="A3830">
        <f t="shared" si="538"/>
        <v>3829</v>
      </c>
      <c r="B3830" s="1">
        <v>31301</v>
      </c>
      <c r="C3830" s="2">
        <v>40469</v>
      </c>
      <c r="D3830" s="1" t="s">
        <v>13</v>
      </c>
      <c r="E3830" s="1" t="str">
        <f t="shared" si="531"/>
        <v>*</v>
      </c>
      <c r="F3830" s="1" t="str">
        <f t="shared" si="532"/>
        <v>*</v>
      </c>
      <c r="G3830" s="1" t="str">
        <f t="shared" si="533"/>
        <v>*</v>
      </c>
      <c r="J3830" s="1" t="str">
        <f t="shared" si="534"/>
        <v>*</v>
      </c>
      <c r="P3830" s="1">
        <v>31</v>
      </c>
      <c r="Q3830" s="1">
        <f t="shared" si="539"/>
        <v>0.04</v>
      </c>
      <c r="T3830" s="4">
        <v>109.78</v>
      </c>
      <c r="U3830" s="9">
        <f t="shared" si="535"/>
        <v>0</v>
      </c>
      <c r="V3830" s="4">
        <f t="shared" si="536"/>
        <v>3.5412903225806454</v>
      </c>
      <c r="W3830" s="1" t="s">
        <v>21</v>
      </c>
      <c r="X3830" s="1">
        <v>0.5</v>
      </c>
      <c r="Y3830" s="4">
        <f t="shared" si="537"/>
        <v>110.28</v>
      </c>
      <c r="Z3830" s="1" t="s">
        <v>22</v>
      </c>
      <c r="AA3830" s="1" t="s">
        <v>16</v>
      </c>
      <c r="AB3830" s="1" t="s">
        <v>29</v>
      </c>
      <c r="AC3830" s="1" t="s">
        <v>58</v>
      </c>
      <c r="AD3830" s="1" t="s">
        <v>19</v>
      </c>
      <c r="AE3830" s="2">
        <v>40471</v>
      </c>
    </row>
    <row r="3831" spans="1:31" x14ac:dyDescent="0.25">
      <c r="A3831">
        <f t="shared" si="538"/>
        <v>3830</v>
      </c>
      <c r="B3831" s="1">
        <v>36323</v>
      </c>
      <c r="C3831" s="2">
        <v>40469</v>
      </c>
      <c r="D3831" s="1" t="s">
        <v>20</v>
      </c>
      <c r="E3831" s="1" t="str">
        <f t="shared" si="531"/>
        <v>*</v>
      </c>
      <c r="F3831" s="1" t="str">
        <f t="shared" si="532"/>
        <v>**</v>
      </c>
      <c r="G3831" s="1" t="str">
        <f t="shared" si="533"/>
        <v>**</v>
      </c>
      <c r="J3831" s="1" t="str">
        <f t="shared" si="534"/>
        <v>**</v>
      </c>
      <c r="P3831" s="1">
        <v>5</v>
      </c>
      <c r="Q3831" s="1">
        <f t="shared" si="539"/>
        <v>0.01</v>
      </c>
      <c r="T3831" s="4">
        <v>85.89</v>
      </c>
      <c r="U3831" s="9">
        <f t="shared" si="535"/>
        <v>0</v>
      </c>
      <c r="V3831" s="4">
        <f t="shared" si="536"/>
        <v>17.178000000000001</v>
      </c>
      <c r="W3831" s="1" t="s">
        <v>21</v>
      </c>
      <c r="X3831" s="1">
        <v>6.5</v>
      </c>
      <c r="Y3831" s="4">
        <f t="shared" si="537"/>
        <v>92.39</v>
      </c>
      <c r="Z3831" s="1" t="s">
        <v>51</v>
      </c>
      <c r="AA3831" s="1" t="s">
        <v>28</v>
      </c>
      <c r="AB3831" s="1" t="s">
        <v>24</v>
      </c>
      <c r="AC3831" s="1" t="s">
        <v>38</v>
      </c>
      <c r="AD3831" s="1" t="s">
        <v>19</v>
      </c>
      <c r="AE3831" s="2">
        <v>40471</v>
      </c>
    </row>
    <row r="3832" spans="1:31" x14ac:dyDescent="0.25">
      <c r="A3832">
        <f t="shared" si="538"/>
        <v>3831</v>
      </c>
      <c r="B3832" s="1">
        <v>54467</v>
      </c>
      <c r="C3832" s="2">
        <v>40469</v>
      </c>
      <c r="D3832" s="1" t="s">
        <v>13</v>
      </c>
      <c r="E3832" s="1" t="str">
        <f t="shared" si="531"/>
        <v>*</v>
      </c>
      <c r="F3832" s="1" t="str">
        <f t="shared" si="532"/>
        <v>*</v>
      </c>
      <c r="G3832" s="1" t="str">
        <f t="shared" si="533"/>
        <v>*</v>
      </c>
      <c r="J3832" s="1" t="str">
        <f t="shared" si="534"/>
        <v>*</v>
      </c>
      <c r="P3832" s="1">
        <v>17</v>
      </c>
      <c r="Q3832" s="1">
        <f t="shared" si="539"/>
        <v>0.02</v>
      </c>
      <c r="T3832" s="4">
        <v>74.83</v>
      </c>
      <c r="U3832" s="9">
        <f t="shared" si="535"/>
        <v>0</v>
      </c>
      <c r="V3832" s="4">
        <f t="shared" si="536"/>
        <v>4.4017647058823526</v>
      </c>
      <c r="W3832" s="1" t="s">
        <v>21</v>
      </c>
      <c r="X3832" s="1">
        <v>6.89</v>
      </c>
      <c r="Y3832" s="4">
        <f t="shared" si="537"/>
        <v>81.72</v>
      </c>
      <c r="Z3832" s="1" t="s">
        <v>15</v>
      </c>
      <c r="AA3832" s="1" t="s">
        <v>23</v>
      </c>
      <c r="AB3832" s="1" t="s">
        <v>29</v>
      </c>
      <c r="AC3832" s="1" t="s">
        <v>63</v>
      </c>
      <c r="AD3832" s="1" t="s">
        <v>19</v>
      </c>
      <c r="AE3832" s="2">
        <v>40474</v>
      </c>
    </row>
    <row r="3833" spans="1:31" x14ac:dyDescent="0.25">
      <c r="A3833">
        <f t="shared" si="538"/>
        <v>3832</v>
      </c>
      <c r="B3833" s="1">
        <v>24903</v>
      </c>
      <c r="C3833" s="2">
        <v>40470</v>
      </c>
      <c r="D3833" s="1" t="s">
        <v>13</v>
      </c>
      <c r="E3833" s="1" t="str">
        <f t="shared" si="531"/>
        <v>*</v>
      </c>
      <c r="F3833" s="1" t="str">
        <f t="shared" si="532"/>
        <v>*</v>
      </c>
      <c r="G3833" s="1" t="str">
        <f t="shared" si="533"/>
        <v>*</v>
      </c>
      <c r="J3833" s="1" t="str">
        <f t="shared" si="534"/>
        <v>*</v>
      </c>
      <c r="P3833" s="1">
        <v>33</v>
      </c>
      <c r="Q3833" s="1">
        <f t="shared" si="539"/>
        <v>0.04</v>
      </c>
      <c r="T3833" s="4">
        <v>1646.47</v>
      </c>
      <c r="U3833" s="9">
        <f t="shared" si="535"/>
        <v>1</v>
      </c>
      <c r="V3833" s="4">
        <f t="shared" si="536"/>
        <v>49.893030303030301</v>
      </c>
      <c r="W3833" s="1" t="s">
        <v>21</v>
      </c>
      <c r="X3833" s="1">
        <v>5.81</v>
      </c>
      <c r="Y3833" s="4">
        <f t="shared" si="537"/>
        <v>1652.28</v>
      </c>
      <c r="Z3833" s="1" t="s">
        <v>22</v>
      </c>
      <c r="AA3833" s="1" t="s">
        <v>28</v>
      </c>
      <c r="AB3833" s="1" t="s">
        <v>29</v>
      </c>
      <c r="AC3833" s="1" t="s">
        <v>40</v>
      </c>
      <c r="AD3833" s="1" t="s">
        <v>19</v>
      </c>
      <c r="AE3833" s="2">
        <v>40477</v>
      </c>
    </row>
    <row r="3834" spans="1:31" x14ac:dyDescent="0.25">
      <c r="A3834">
        <f t="shared" si="538"/>
        <v>3833</v>
      </c>
      <c r="B3834" s="1">
        <v>55297</v>
      </c>
      <c r="C3834" s="2">
        <v>40470</v>
      </c>
      <c r="D3834" s="1" t="s">
        <v>36</v>
      </c>
      <c r="E3834" s="1" t="str">
        <f t="shared" si="531"/>
        <v>*</v>
      </c>
      <c r="F3834" s="1" t="str">
        <f t="shared" si="532"/>
        <v>*</v>
      </c>
      <c r="G3834" s="1" t="str">
        <f t="shared" si="533"/>
        <v>*</v>
      </c>
      <c r="J3834" s="1" t="str">
        <f t="shared" si="534"/>
        <v>*</v>
      </c>
      <c r="P3834" s="1">
        <v>29</v>
      </c>
      <c r="Q3834" s="1">
        <f t="shared" si="539"/>
        <v>3.5000000000000003E-2</v>
      </c>
      <c r="T3834" s="4">
        <v>566.66</v>
      </c>
      <c r="U3834" s="9">
        <f t="shared" si="535"/>
        <v>0</v>
      </c>
      <c r="V3834" s="4">
        <f t="shared" si="536"/>
        <v>19.54</v>
      </c>
      <c r="W3834" s="1" t="s">
        <v>21</v>
      </c>
      <c r="X3834" s="1">
        <v>8.68</v>
      </c>
      <c r="Y3834" s="4">
        <f t="shared" si="537"/>
        <v>575.33999999999992</v>
      </c>
      <c r="Z3834" s="1" t="s">
        <v>51</v>
      </c>
      <c r="AA3834" s="1" t="s">
        <v>23</v>
      </c>
      <c r="AB3834" s="1" t="s">
        <v>29</v>
      </c>
      <c r="AC3834" s="1" t="s">
        <v>40</v>
      </c>
      <c r="AD3834" s="1" t="s">
        <v>19</v>
      </c>
      <c r="AE3834" s="2">
        <v>40472</v>
      </c>
    </row>
    <row r="3835" spans="1:31" x14ac:dyDescent="0.25">
      <c r="A3835">
        <f t="shared" si="538"/>
        <v>3834</v>
      </c>
      <c r="B3835" s="1">
        <v>48963</v>
      </c>
      <c r="C3835" s="2">
        <v>40470</v>
      </c>
      <c r="D3835" s="1" t="s">
        <v>27</v>
      </c>
      <c r="E3835" s="1" t="str">
        <f t="shared" si="531"/>
        <v>*</v>
      </c>
      <c r="F3835" s="1" t="str">
        <f t="shared" si="532"/>
        <v>*</v>
      </c>
      <c r="G3835" s="1" t="str">
        <f t="shared" si="533"/>
        <v>*</v>
      </c>
      <c r="J3835" s="1" t="str">
        <f t="shared" si="534"/>
        <v>*</v>
      </c>
      <c r="P3835" s="1">
        <v>12</v>
      </c>
      <c r="Q3835" s="1">
        <f t="shared" si="539"/>
        <v>0.02</v>
      </c>
      <c r="T3835" s="4">
        <v>81.87</v>
      </c>
      <c r="U3835" s="9">
        <f t="shared" si="535"/>
        <v>0</v>
      </c>
      <c r="V3835" s="4">
        <f t="shared" si="536"/>
        <v>6.8225000000000007</v>
      </c>
      <c r="W3835" s="1" t="s">
        <v>21</v>
      </c>
      <c r="X3835" s="1">
        <v>5.94</v>
      </c>
      <c r="Y3835" s="4">
        <f t="shared" si="537"/>
        <v>87.81</v>
      </c>
      <c r="Z3835" s="1" t="s">
        <v>53</v>
      </c>
      <c r="AA3835" s="1" t="s">
        <v>37</v>
      </c>
      <c r="AB3835" s="1" t="s">
        <v>29</v>
      </c>
      <c r="AC3835" s="1" t="s">
        <v>40</v>
      </c>
      <c r="AD3835" s="1" t="s">
        <v>19</v>
      </c>
      <c r="AE3835" s="2">
        <v>40472</v>
      </c>
    </row>
    <row r="3836" spans="1:31" x14ac:dyDescent="0.25">
      <c r="A3836">
        <f t="shared" si="538"/>
        <v>3835</v>
      </c>
      <c r="B3836" s="1">
        <v>23106</v>
      </c>
      <c r="C3836" s="2">
        <v>40471</v>
      </c>
      <c r="D3836" s="1" t="s">
        <v>36</v>
      </c>
      <c r="E3836" s="1" t="str">
        <f t="shared" si="531"/>
        <v>*</v>
      </c>
      <c r="F3836" s="1" t="str">
        <f t="shared" si="532"/>
        <v>*</v>
      </c>
      <c r="G3836" s="1" t="str">
        <f t="shared" si="533"/>
        <v>*</v>
      </c>
      <c r="J3836" s="1" t="str">
        <f t="shared" si="534"/>
        <v>*</v>
      </c>
      <c r="P3836" s="1">
        <v>35</v>
      </c>
      <c r="Q3836" s="1">
        <f t="shared" si="539"/>
        <v>0.04</v>
      </c>
      <c r="T3836" s="4">
        <v>25313.34</v>
      </c>
      <c r="U3836" s="9">
        <f t="shared" si="535"/>
        <v>1</v>
      </c>
      <c r="V3836" s="4">
        <f t="shared" si="536"/>
        <v>723.23828571428567</v>
      </c>
      <c r="W3836" s="1" t="s">
        <v>33</v>
      </c>
      <c r="X3836" s="1">
        <v>16.059999999999999</v>
      </c>
      <c r="Y3836" s="4">
        <f t="shared" si="537"/>
        <v>25329.4</v>
      </c>
      <c r="Z3836" s="1" t="s">
        <v>54</v>
      </c>
      <c r="AA3836" s="1" t="s">
        <v>28</v>
      </c>
      <c r="AB3836" s="1" t="s">
        <v>24</v>
      </c>
      <c r="AC3836" s="1" t="s">
        <v>56</v>
      </c>
      <c r="AD3836" s="1" t="s">
        <v>35</v>
      </c>
      <c r="AE3836" s="2">
        <v>40473</v>
      </c>
    </row>
    <row r="3837" spans="1:31" x14ac:dyDescent="0.25">
      <c r="A3837">
        <f t="shared" si="538"/>
        <v>3836</v>
      </c>
      <c r="B3837" s="1">
        <v>29895</v>
      </c>
      <c r="C3837" s="2">
        <v>40471</v>
      </c>
      <c r="D3837" s="1" t="s">
        <v>36</v>
      </c>
      <c r="E3837" s="1" t="str">
        <f t="shared" si="531"/>
        <v>*</v>
      </c>
      <c r="F3837" s="1" t="str">
        <f t="shared" si="532"/>
        <v>*</v>
      </c>
      <c r="G3837" s="1" t="str">
        <f t="shared" si="533"/>
        <v>*</v>
      </c>
      <c r="J3837" s="1" t="str">
        <f t="shared" si="534"/>
        <v>*</v>
      </c>
      <c r="P3837" s="1">
        <v>43</v>
      </c>
      <c r="Q3837" s="1">
        <f t="shared" si="539"/>
        <v>0.05</v>
      </c>
      <c r="T3837" s="4">
        <v>7286.65</v>
      </c>
      <c r="U3837" s="9">
        <f t="shared" si="535"/>
        <v>1</v>
      </c>
      <c r="V3837" s="4">
        <f t="shared" si="536"/>
        <v>169.45697674418605</v>
      </c>
      <c r="W3837" s="1" t="s">
        <v>33</v>
      </c>
      <c r="X3837" s="1">
        <v>35.020000000000003</v>
      </c>
      <c r="Y3837" s="4">
        <f t="shared" si="537"/>
        <v>7321.67</v>
      </c>
      <c r="Z3837" s="1" t="s">
        <v>22</v>
      </c>
      <c r="AA3837" s="1" t="s">
        <v>37</v>
      </c>
      <c r="AB3837" s="1" t="s">
        <v>17</v>
      </c>
      <c r="AC3837" s="1" t="s">
        <v>62</v>
      </c>
      <c r="AD3837" s="1" t="s">
        <v>59</v>
      </c>
      <c r="AE3837" s="2">
        <v>40472</v>
      </c>
    </row>
    <row r="3838" spans="1:31" x14ac:dyDescent="0.25">
      <c r="A3838">
        <f t="shared" si="538"/>
        <v>3837</v>
      </c>
      <c r="B3838" s="1">
        <v>14086</v>
      </c>
      <c r="C3838" s="2">
        <v>40471</v>
      </c>
      <c r="D3838" s="1" t="s">
        <v>13</v>
      </c>
      <c r="E3838" s="1" t="str">
        <f t="shared" si="531"/>
        <v>*</v>
      </c>
      <c r="F3838" s="1" t="str">
        <f t="shared" si="532"/>
        <v>*</v>
      </c>
      <c r="G3838" s="1" t="str">
        <f t="shared" si="533"/>
        <v>*</v>
      </c>
      <c r="J3838" s="1" t="str">
        <f t="shared" si="534"/>
        <v>*</v>
      </c>
      <c r="P3838" s="1">
        <v>13</v>
      </c>
      <c r="Q3838" s="1">
        <f t="shared" si="539"/>
        <v>0.02</v>
      </c>
      <c r="T3838" s="4">
        <v>1764.97</v>
      </c>
      <c r="U3838" s="9">
        <f t="shared" si="535"/>
        <v>1</v>
      </c>
      <c r="V3838" s="4">
        <f t="shared" si="536"/>
        <v>135.76692307692309</v>
      </c>
      <c r="W3838" s="1" t="s">
        <v>33</v>
      </c>
      <c r="X3838" s="1">
        <v>54.74</v>
      </c>
      <c r="Y3838" s="4">
        <f t="shared" si="537"/>
        <v>1819.71</v>
      </c>
      <c r="Z3838" s="1" t="s">
        <v>44</v>
      </c>
      <c r="AA3838" s="1" t="s">
        <v>16</v>
      </c>
      <c r="AB3838" s="1" t="s">
        <v>17</v>
      </c>
      <c r="AC3838" s="1" t="s">
        <v>62</v>
      </c>
      <c r="AD3838" s="1" t="s">
        <v>59</v>
      </c>
      <c r="AE3838" s="2">
        <v>40476</v>
      </c>
    </row>
    <row r="3839" spans="1:31" x14ac:dyDescent="0.25">
      <c r="A3839">
        <f t="shared" si="538"/>
        <v>3838</v>
      </c>
      <c r="B3839" s="1">
        <v>4965</v>
      </c>
      <c r="C3839" s="2">
        <v>40471</v>
      </c>
      <c r="D3839" s="1" t="s">
        <v>13</v>
      </c>
      <c r="E3839" s="1" t="str">
        <f t="shared" si="531"/>
        <v>*</v>
      </c>
      <c r="F3839" s="1" t="str">
        <f t="shared" si="532"/>
        <v>*</v>
      </c>
      <c r="G3839" s="1" t="str">
        <f t="shared" si="533"/>
        <v>*</v>
      </c>
      <c r="J3839" s="1" t="str">
        <f t="shared" si="534"/>
        <v>*</v>
      </c>
      <c r="P3839" s="1">
        <v>14</v>
      </c>
      <c r="Q3839" s="1">
        <f t="shared" si="539"/>
        <v>0.02</v>
      </c>
      <c r="T3839" s="4">
        <v>1068.79</v>
      </c>
      <c r="U3839" s="9">
        <f t="shared" si="535"/>
        <v>1</v>
      </c>
      <c r="V3839" s="4">
        <f t="shared" si="536"/>
        <v>76.342142857142861</v>
      </c>
      <c r="W3839" s="1" t="s">
        <v>21</v>
      </c>
      <c r="X3839" s="1">
        <v>19.95</v>
      </c>
      <c r="Y3839" s="4">
        <f t="shared" si="537"/>
        <v>1088.74</v>
      </c>
      <c r="Z3839" s="1" t="s">
        <v>53</v>
      </c>
      <c r="AA3839" s="1" t="s">
        <v>28</v>
      </c>
      <c r="AB3839" s="1" t="s">
        <v>29</v>
      </c>
      <c r="AC3839" s="1" t="s">
        <v>63</v>
      </c>
      <c r="AD3839" s="1" t="s">
        <v>48</v>
      </c>
      <c r="AE3839" s="2">
        <v>40471</v>
      </c>
    </row>
    <row r="3840" spans="1:31" x14ac:dyDescent="0.25">
      <c r="A3840">
        <f t="shared" si="538"/>
        <v>3839</v>
      </c>
      <c r="B3840" s="1">
        <v>4965</v>
      </c>
      <c r="C3840" s="2">
        <v>40471</v>
      </c>
      <c r="D3840" s="1" t="s">
        <v>13</v>
      </c>
      <c r="E3840" s="1" t="str">
        <f t="shared" si="531"/>
        <v>*</v>
      </c>
      <c r="F3840" s="1" t="str">
        <f t="shared" si="532"/>
        <v>*</v>
      </c>
      <c r="G3840" s="1" t="str">
        <f t="shared" si="533"/>
        <v>*</v>
      </c>
      <c r="J3840" s="1" t="str">
        <f t="shared" si="534"/>
        <v>*</v>
      </c>
      <c r="P3840" s="1">
        <v>46</v>
      </c>
      <c r="Q3840" s="1">
        <f t="shared" si="539"/>
        <v>0.05</v>
      </c>
      <c r="T3840" s="4">
        <v>287.13</v>
      </c>
      <c r="U3840" s="9">
        <f t="shared" si="535"/>
        <v>0</v>
      </c>
      <c r="V3840" s="4">
        <f t="shared" si="536"/>
        <v>6.2419565217391302</v>
      </c>
      <c r="W3840" s="1" t="s">
        <v>21</v>
      </c>
      <c r="X3840" s="1">
        <v>7.96</v>
      </c>
      <c r="Y3840" s="4">
        <f t="shared" si="537"/>
        <v>295.08999999999997</v>
      </c>
      <c r="Z3840" s="1" t="s">
        <v>22</v>
      </c>
      <c r="AA3840" s="1" t="s">
        <v>28</v>
      </c>
      <c r="AB3840" s="1" t="s">
        <v>29</v>
      </c>
      <c r="AC3840" s="1" t="s">
        <v>40</v>
      </c>
      <c r="AD3840" s="1" t="s">
        <v>19</v>
      </c>
      <c r="AE3840" s="2">
        <v>40476</v>
      </c>
    </row>
    <row r="3841" spans="1:31" x14ac:dyDescent="0.25">
      <c r="A3841">
        <f t="shared" si="538"/>
        <v>3840</v>
      </c>
      <c r="B3841" s="1">
        <v>14086</v>
      </c>
      <c r="C3841" s="2">
        <v>40471</v>
      </c>
      <c r="D3841" s="1" t="s">
        <v>13</v>
      </c>
      <c r="E3841" s="1" t="str">
        <f t="shared" si="531"/>
        <v>*</v>
      </c>
      <c r="F3841" s="1" t="str">
        <f t="shared" si="532"/>
        <v>*</v>
      </c>
      <c r="G3841" s="1" t="str">
        <f t="shared" si="533"/>
        <v>*</v>
      </c>
      <c r="J3841" s="1" t="str">
        <f t="shared" si="534"/>
        <v>*</v>
      </c>
      <c r="P3841" s="1">
        <v>50</v>
      </c>
      <c r="Q3841" s="1">
        <f t="shared" si="539"/>
        <v>0.06</v>
      </c>
      <c r="T3841" s="4">
        <v>238.34</v>
      </c>
      <c r="U3841" s="9">
        <f t="shared" si="535"/>
        <v>0</v>
      </c>
      <c r="V3841" s="4">
        <f t="shared" si="536"/>
        <v>4.7667999999999999</v>
      </c>
      <c r="W3841" s="1" t="s">
        <v>21</v>
      </c>
      <c r="X3841" s="1">
        <v>3.01</v>
      </c>
      <c r="Y3841" s="4">
        <f t="shared" si="537"/>
        <v>241.35</v>
      </c>
      <c r="Z3841" s="1" t="s">
        <v>44</v>
      </c>
      <c r="AA3841" s="1" t="s">
        <v>16</v>
      </c>
      <c r="AB3841" s="1" t="s">
        <v>29</v>
      </c>
      <c r="AC3841" s="1" t="s">
        <v>40</v>
      </c>
      <c r="AD3841" s="1" t="s">
        <v>31</v>
      </c>
      <c r="AE3841" s="2">
        <v>40478</v>
      </c>
    </row>
    <row r="3842" spans="1:31" x14ac:dyDescent="0.25">
      <c r="A3842">
        <f t="shared" si="538"/>
        <v>3841</v>
      </c>
      <c r="B3842" s="1">
        <v>32193</v>
      </c>
      <c r="C3842" s="2">
        <v>40471</v>
      </c>
      <c r="D3842" s="1" t="s">
        <v>13</v>
      </c>
      <c r="E3842" s="1" t="str">
        <f t="shared" si="531"/>
        <v>*</v>
      </c>
      <c r="F3842" s="1" t="str">
        <f t="shared" si="532"/>
        <v>*</v>
      </c>
      <c r="G3842" s="1" t="str">
        <f t="shared" si="533"/>
        <v>*</v>
      </c>
      <c r="J3842" s="1" t="str">
        <f t="shared" si="534"/>
        <v>*</v>
      </c>
      <c r="P3842" s="1">
        <v>27</v>
      </c>
      <c r="Q3842" s="1">
        <f t="shared" si="539"/>
        <v>3.5000000000000003E-2</v>
      </c>
      <c r="T3842" s="4">
        <v>113.3</v>
      </c>
      <c r="U3842" s="9">
        <f t="shared" si="535"/>
        <v>0</v>
      </c>
      <c r="V3842" s="4">
        <f t="shared" si="536"/>
        <v>4.1962962962962962</v>
      </c>
      <c r="W3842" s="1" t="s">
        <v>21</v>
      </c>
      <c r="X3842" s="1">
        <v>0.99</v>
      </c>
      <c r="Y3842" s="4">
        <f t="shared" si="537"/>
        <v>114.28999999999999</v>
      </c>
      <c r="Z3842" s="1" t="s">
        <v>39</v>
      </c>
      <c r="AA3842" s="1" t="s">
        <v>23</v>
      </c>
      <c r="AB3842" s="1" t="s">
        <v>29</v>
      </c>
      <c r="AC3842" s="1" t="s">
        <v>61</v>
      </c>
      <c r="AD3842" s="1" t="s">
        <v>31</v>
      </c>
      <c r="AE3842" s="2">
        <v>40476</v>
      </c>
    </row>
    <row r="3843" spans="1:31" x14ac:dyDescent="0.25">
      <c r="A3843">
        <f t="shared" si="538"/>
        <v>3842</v>
      </c>
      <c r="B3843" s="1">
        <v>32193</v>
      </c>
      <c r="C3843" s="2">
        <v>40471</v>
      </c>
      <c r="D3843" s="1" t="s">
        <v>13</v>
      </c>
      <c r="E3843" s="1" t="str">
        <f t="shared" ref="E3843:E3906" si="540">IF(D3843="Critical","***","*")</f>
        <v>*</v>
      </c>
      <c r="F3843" s="1" t="str">
        <f t="shared" ref="F3843:F3906" si="541">IF(D3843="Critical","***",IF(D3843="High","**","*"))</f>
        <v>*</v>
      </c>
      <c r="G3843" s="1" t="str">
        <f t="shared" ref="G3843:G3906" si="542">VLOOKUP(D3843,$H$6:$I$10,2,FALSE)</f>
        <v>*</v>
      </c>
      <c r="J3843" s="1" t="str">
        <f t="shared" ref="J3843:J3906" si="543">HLOOKUP(D3843,$K$5:$O$6,2,FALSE)</f>
        <v>*</v>
      </c>
      <c r="P3843" s="1">
        <v>4</v>
      </c>
      <c r="Q3843" s="1">
        <f t="shared" si="539"/>
        <v>0.01</v>
      </c>
      <c r="T3843" s="4">
        <v>40.72</v>
      </c>
      <c r="U3843" s="9">
        <f t="shared" ref="U3843:U3906" si="544">IF(T3843&gt;1000,1,0)</f>
        <v>0</v>
      </c>
      <c r="V3843" s="4">
        <f t="shared" ref="V3843:V3906" si="545">T3843/P3843</f>
        <v>10.18</v>
      </c>
      <c r="W3843" s="1" t="s">
        <v>14</v>
      </c>
      <c r="X3843" s="1">
        <v>6.93</v>
      </c>
      <c r="Y3843" s="4">
        <f t="shared" ref="Y3843:Y3906" si="546">X3843+T3843</f>
        <v>47.65</v>
      </c>
      <c r="Z3843" s="1" t="s">
        <v>39</v>
      </c>
      <c r="AA3843" s="1" t="s">
        <v>23</v>
      </c>
      <c r="AB3843" s="1" t="s">
        <v>29</v>
      </c>
      <c r="AC3843" s="1" t="s">
        <v>40</v>
      </c>
      <c r="AD3843" s="1" t="s">
        <v>19</v>
      </c>
      <c r="AE3843" s="2">
        <v>40473</v>
      </c>
    </row>
    <row r="3844" spans="1:31" x14ac:dyDescent="0.25">
      <c r="A3844">
        <f t="shared" ref="A3844:A3907" si="547">A3843+1</f>
        <v>3843</v>
      </c>
      <c r="B3844" s="1">
        <v>2628</v>
      </c>
      <c r="C3844" s="2">
        <v>40472</v>
      </c>
      <c r="D3844" s="1" t="s">
        <v>13</v>
      </c>
      <c r="E3844" s="1" t="str">
        <f t="shared" si="540"/>
        <v>*</v>
      </c>
      <c r="F3844" s="1" t="str">
        <f t="shared" si="541"/>
        <v>*</v>
      </c>
      <c r="G3844" s="1" t="str">
        <f t="shared" si="542"/>
        <v>*</v>
      </c>
      <c r="J3844" s="1" t="str">
        <f t="shared" si="543"/>
        <v>*</v>
      </c>
      <c r="P3844" s="1">
        <v>29</v>
      </c>
      <c r="Q3844" s="1">
        <f t="shared" ref="Q3844:Q3907" si="548">VLOOKUP(P3844,$R$5:$S$10,2,TRUE)</f>
        <v>3.5000000000000003E-2</v>
      </c>
      <c r="T3844" s="4">
        <v>5029.2160000000003</v>
      </c>
      <c r="U3844" s="9">
        <f t="shared" si="544"/>
        <v>1</v>
      </c>
      <c r="V3844" s="4">
        <f t="shared" si="545"/>
        <v>173.42124137931035</v>
      </c>
      <c r="W3844" s="1" t="s">
        <v>33</v>
      </c>
      <c r="X3844" s="1">
        <v>69.64</v>
      </c>
      <c r="Y3844" s="4">
        <f t="shared" si="546"/>
        <v>5098.8560000000007</v>
      </c>
      <c r="Z3844" s="1" t="s">
        <v>22</v>
      </c>
      <c r="AA3844" s="1" t="s">
        <v>16</v>
      </c>
      <c r="AB3844" s="1" t="s">
        <v>17</v>
      </c>
      <c r="AC3844" s="1" t="s">
        <v>52</v>
      </c>
      <c r="AD3844" s="1" t="s">
        <v>59</v>
      </c>
      <c r="AE3844" s="2">
        <v>40481</v>
      </c>
    </row>
    <row r="3845" spans="1:31" x14ac:dyDescent="0.25">
      <c r="A3845">
        <f t="shared" si="547"/>
        <v>3844</v>
      </c>
      <c r="B3845" s="1">
        <v>21696</v>
      </c>
      <c r="C3845" s="2">
        <v>40472</v>
      </c>
      <c r="D3845" s="1" t="s">
        <v>36</v>
      </c>
      <c r="E3845" s="1" t="str">
        <f t="shared" si="540"/>
        <v>*</v>
      </c>
      <c r="F3845" s="1" t="str">
        <f t="shared" si="541"/>
        <v>*</v>
      </c>
      <c r="G3845" s="1" t="str">
        <f t="shared" si="542"/>
        <v>*</v>
      </c>
      <c r="J3845" s="1" t="str">
        <f t="shared" si="543"/>
        <v>*</v>
      </c>
      <c r="P3845" s="1">
        <v>14</v>
      </c>
      <c r="Q3845" s="1">
        <f t="shared" si="548"/>
        <v>0.02</v>
      </c>
      <c r="T3845" s="4">
        <v>278.27</v>
      </c>
      <c r="U3845" s="9">
        <f t="shared" si="544"/>
        <v>0</v>
      </c>
      <c r="V3845" s="4">
        <f t="shared" si="545"/>
        <v>19.876428571428569</v>
      </c>
      <c r="W3845" s="1" t="s">
        <v>21</v>
      </c>
      <c r="X3845" s="1">
        <v>12.79</v>
      </c>
      <c r="Y3845" s="4">
        <f t="shared" si="546"/>
        <v>291.06</v>
      </c>
      <c r="Z3845" s="1" t="s">
        <v>51</v>
      </c>
      <c r="AA3845" s="1" t="s">
        <v>16</v>
      </c>
      <c r="AB3845" s="1" t="s">
        <v>29</v>
      </c>
      <c r="AC3845" s="1" t="s">
        <v>43</v>
      </c>
      <c r="AD3845" s="1" t="s">
        <v>19</v>
      </c>
      <c r="AE3845" s="2">
        <v>40473</v>
      </c>
    </row>
    <row r="3846" spans="1:31" x14ac:dyDescent="0.25">
      <c r="A3846">
        <f t="shared" si="547"/>
        <v>3845</v>
      </c>
      <c r="B3846" s="1">
        <v>2628</v>
      </c>
      <c r="C3846" s="2">
        <v>40472</v>
      </c>
      <c r="D3846" s="1" t="s">
        <v>13</v>
      </c>
      <c r="E3846" s="1" t="str">
        <f t="shared" si="540"/>
        <v>*</v>
      </c>
      <c r="F3846" s="1" t="str">
        <f t="shared" si="541"/>
        <v>*</v>
      </c>
      <c r="G3846" s="1" t="str">
        <f t="shared" si="542"/>
        <v>*</v>
      </c>
      <c r="J3846" s="1" t="str">
        <f t="shared" si="543"/>
        <v>*</v>
      </c>
      <c r="P3846" s="1">
        <v>14</v>
      </c>
      <c r="Q3846" s="1">
        <f t="shared" si="548"/>
        <v>0.02</v>
      </c>
      <c r="T3846" s="4">
        <v>34.590000000000003</v>
      </c>
      <c r="U3846" s="9">
        <f t="shared" si="544"/>
        <v>0</v>
      </c>
      <c r="V3846" s="4">
        <f t="shared" si="545"/>
        <v>2.4707142857142861</v>
      </c>
      <c r="W3846" s="1" t="s">
        <v>21</v>
      </c>
      <c r="X3846" s="1">
        <v>5</v>
      </c>
      <c r="Y3846" s="4">
        <f t="shared" si="546"/>
        <v>39.590000000000003</v>
      </c>
      <c r="Z3846" s="1" t="s">
        <v>22</v>
      </c>
      <c r="AA3846" s="1" t="s">
        <v>16</v>
      </c>
      <c r="AB3846" s="1" t="s">
        <v>29</v>
      </c>
      <c r="AC3846" s="1" t="s">
        <v>45</v>
      </c>
      <c r="AD3846" s="1" t="s">
        <v>31</v>
      </c>
      <c r="AE3846" s="2">
        <v>40477</v>
      </c>
    </row>
    <row r="3847" spans="1:31" x14ac:dyDescent="0.25">
      <c r="A3847">
        <f t="shared" si="547"/>
        <v>3846</v>
      </c>
      <c r="B3847" s="1">
        <v>48800</v>
      </c>
      <c r="C3847" s="2">
        <v>40473</v>
      </c>
      <c r="D3847" s="1" t="s">
        <v>27</v>
      </c>
      <c r="E3847" s="1" t="str">
        <f t="shared" si="540"/>
        <v>*</v>
      </c>
      <c r="F3847" s="1" t="str">
        <f t="shared" si="541"/>
        <v>*</v>
      </c>
      <c r="G3847" s="1" t="str">
        <f t="shared" si="542"/>
        <v>*</v>
      </c>
      <c r="J3847" s="1" t="str">
        <f t="shared" si="543"/>
        <v>*</v>
      </c>
      <c r="P3847" s="1">
        <v>8</v>
      </c>
      <c r="Q3847" s="1">
        <f t="shared" si="548"/>
        <v>0.01</v>
      </c>
      <c r="T3847" s="4">
        <v>28761.52</v>
      </c>
      <c r="U3847" s="9">
        <f t="shared" si="544"/>
        <v>1</v>
      </c>
      <c r="V3847" s="4">
        <f t="shared" si="545"/>
        <v>3595.19</v>
      </c>
      <c r="W3847" s="1" t="s">
        <v>21</v>
      </c>
      <c r="X3847" s="1">
        <v>24.49</v>
      </c>
      <c r="Y3847" s="4">
        <f t="shared" si="546"/>
        <v>28786.010000000002</v>
      </c>
      <c r="Z3847" s="1" t="s">
        <v>51</v>
      </c>
      <c r="AA3847" s="1" t="s">
        <v>37</v>
      </c>
      <c r="AB3847" s="1" t="s">
        <v>24</v>
      </c>
      <c r="AC3847" s="1" t="s">
        <v>47</v>
      </c>
      <c r="AD3847" s="1" t="s">
        <v>48</v>
      </c>
      <c r="AE3847" s="2">
        <v>40474</v>
      </c>
    </row>
    <row r="3848" spans="1:31" x14ac:dyDescent="0.25">
      <c r="A3848">
        <f t="shared" si="547"/>
        <v>3847</v>
      </c>
      <c r="B3848" s="1">
        <v>52896</v>
      </c>
      <c r="C3848" s="2">
        <v>40473</v>
      </c>
      <c r="D3848" s="1" t="s">
        <v>20</v>
      </c>
      <c r="E3848" s="1" t="str">
        <f t="shared" si="540"/>
        <v>*</v>
      </c>
      <c r="F3848" s="1" t="str">
        <f t="shared" si="541"/>
        <v>**</v>
      </c>
      <c r="G3848" s="1" t="str">
        <f t="shared" si="542"/>
        <v>**</v>
      </c>
      <c r="J3848" s="1" t="str">
        <f t="shared" si="543"/>
        <v>**</v>
      </c>
      <c r="P3848" s="1">
        <v>36</v>
      </c>
      <c r="Q3848" s="1">
        <f t="shared" si="548"/>
        <v>0.04</v>
      </c>
      <c r="T3848" s="4">
        <v>14358.64</v>
      </c>
      <c r="U3848" s="9">
        <f t="shared" si="544"/>
        <v>1</v>
      </c>
      <c r="V3848" s="4">
        <f t="shared" si="545"/>
        <v>398.85111111111109</v>
      </c>
      <c r="W3848" s="1" t="s">
        <v>33</v>
      </c>
      <c r="X3848" s="1">
        <v>76.37</v>
      </c>
      <c r="Y3848" s="4">
        <f t="shared" si="546"/>
        <v>14435.01</v>
      </c>
      <c r="Z3848" s="1" t="s">
        <v>22</v>
      </c>
      <c r="AA3848" s="1" t="s">
        <v>37</v>
      </c>
      <c r="AB3848" s="1" t="s">
        <v>17</v>
      </c>
      <c r="AC3848" s="1" t="s">
        <v>52</v>
      </c>
      <c r="AD3848" s="1" t="s">
        <v>59</v>
      </c>
      <c r="AE3848" s="2">
        <v>40475</v>
      </c>
    </row>
    <row r="3849" spans="1:31" x14ac:dyDescent="0.25">
      <c r="A3849">
        <f t="shared" si="547"/>
        <v>3848</v>
      </c>
      <c r="B3849" s="1">
        <v>52896</v>
      </c>
      <c r="C3849" s="2">
        <v>40473</v>
      </c>
      <c r="D3849" s="1" t="s">
        <v>20</v>
      </c>
      <c r="E3849" s="1" t="str">
        <f t="shared" si="540"/>
        <v>*</v>
      </c>
      <c r="F3849" s="1" t="str">
        <f t="shared" si="541"/>
        <v>**</v>
      </c>
      <c r="G3849" s="1" t="str">
        <f t="shared" si="542"/>
        <v>**</v>
      </c>
      <c r="J3849" s="1" t="str">
        <f t="shared" si="543"/>
        <v>**</v>
      </c>
      <c r="P3849" s="1">
        <v>24</v>
      </c>
      <c r="Q3849" s="1">
        <f t="shared" si="548"/>
        <v>3.5000000000000003E-2</v>
      </c>
      <c r="T3849" s="4">
        <v>8920.08</v>
      </c>
      <c r="U3849" s="9">
        <f t="shared" si="544"/>
        <v>1</v>
      </c>
      <c r="V3849" s="4">
        <f t="shared" si="545"/>
        <v>371.67</v>
      </c>
      <c r="W3849" s="1" t="s">
        <v>21</v>
      </c>
      <c r="X3849" s="1">
        <v>19.989999999999998</v>
      </c>
      <c r="Y3849" s="4">
        <f t="shared" si="546"/>
        <v>8940.07</v>
      </c>
      <c r="Z3849" s="1" t="s">
        <v>22</v>
      </c>
      <c r="AA3849" s="1" t="s">
        <v>37</v>
      </c>
      <c r="AB3849" s="1" t="s">
        <v>29</v>
      </c>
      <c r="AC3849" s="1" t="s">
        <v>43</v>
      </c>
      <c r="AD3849" s="1" t="s">
        <v>19</v>
      </c>
      <c r="AE3849" s="2">
        <v>40476</v>
      </c>
    </row>
    <row r="3850" spans="1:31" x14ac:dyDescent="0.25">
      <c r="A3850">
        <f t="shared" si="547"/>
        <v>3849</v>
      </c>
      <c r="B3850" s="1">
        <v>52896</v>
      </c>
      <c r="C3850" s="2">
        <v>40473</v>
      </c>
      <c r="D3850" s="1" t="s">
        <v>20</v>
      </c>
      <c r="E3850" s="1" t="str">
        <f t="shared" si="540"/>
        <v>*</v>
      </c>
      <c r="F3850" s="1" t="str">
        <f t="shared" si="541"/>
        <v>**</v>
      </c>
      <c r="G3850" s="1" t="str">
        <f t="shared" si="542"/>
        <v>**</v>
      </c>
      <c r="J3850" s="1" t="str">
        <f t="shared" si="543"/>
        <v>**</v>
      </c>
      <c r="P3850" s="1">
        <v>6</v>
      </c>
      <c r="Q3850" s="1">
        <f t="shared" si="548"/>
        <v>0.01</v>
      </c>
      <c r="T3850" s="4">
        <v>1718.43</v>
      </c>
      <c r="U3850" s="9">
        <f t="shared" si="544"/>
        <v>1</v>
      </c>
      <c r="V3850" s="4">
        <f t="shared" si="545"/>
        <v>286.40500000000003</v>
      </c>
      <c r="W3850" s="1" t="s">
        <v>33</v>
      </c>
      <c r="X3850" s="1">
        <v>66.67</v>
      </c>
      <c r="Y3850" s="4">
        <f t="shared" si="546"/>
        <v>1785.1000000000001</v>
      </c>
      <c r="Z3850" s="1" t="s">
        <v>22</v>
      </c>
      <c r="AA3850" s="1" t="s">
        <v>37</v>
      </c>
      <c r="AB3850" s="1" t="s">
        <v>17</v>
      </c>
      <c r="AC3850" s="1" t="s">
        <v>52</v>
      </c>
      <c r="AD3850" s="1" t="s">
        <v>59</v>
      </c>
      <c r="AE3850" s="2">
        <v>40474</v>
      </c>
    </row>
    <row r="3851" spans="1:31" x14ac:dyDescent="0.25">
      <c r="A3851">
        <f t="shared" si="547"/>
        <v>3850</v>
      </c>
      <c r="B3851" s="1">
        <v>48994</v>
      </c>
      <c r="C3851" s="2">
        <v>40473</v>
      </c>
      <c r="D3851" s="1" t="s">
        <v>27</v>
      </c>
      <c r="E3851" s="1" t="str">
        <f t="shared" si="540"/>
        <v>*</v>
      </c>
      <c r="F3851" s="1" t="str">
        <f t="shared" si="541"/>
        <v>*</v>
      </c>
      <c r="G3851" s="1" t="str">
        <f t="shared" si="542"/>
        <v>*</v>
      </c>
      <c r="J3851" s="1" t="str">
        <f t="shared" si="543"/>
        <v>*</v>
      </c>
      <c r="P3851" s="1">
        <v>6</v>
      </c>
      <c r="Q3851" s="1">
        <f t="shared" si="548"/>
        <v>0.01</v>
      </c>
      <c r="T3851" s="4">
        <v>1086.3900000000001</v>
      </c>
      <c r="U3851" s="9">
        <f t="shared" si="544"/>
        <v>1</v>
      </c>
      <c r="V3851" s="4">
        <f t="shared" si="545"/>
        <v>181.06500000000003</v>
      </c>
      <c r="W3851" s="1" t="s">
        <v>21</v>
      </c>
      <c r="X3851" s="1">
        <v>35</v>
      </c>
      <c r="Y3851" s="4">
        <f t="shared" si="546"/>
        <v>1121.3900000000001</v>
      </c>
      <c r="Z3851" s="1" t="s">
        <v>64</v>
      </c>
      <c r="AA3851" s="1" t="s">
        <v>16</v>
      </c>
      <c r="AB3851" s="1" t="s">
        <v>29</v>
      </c>
      <c r="AC3851" s="1" t="s">
        <v>55</v>
      </c>
      <c r="AD3851" s="1" t="s">
        <v>48</v>
      </c>
      <c r="AE3851" s="2">
        <v>40475</v>
      </c>
    </row>
    <row r="3852" spans="1:31" x14ac:dyDescent="0.25">
      <c r="A3852">
        <f t="shared" si="547"/>
        <v>3851</v>
      </c>
      <c r="B3852" s="1">
        <v>23207</v>
      </c>
      <c r="C3852" s="2">
        <v>40473</v>
      </c>
      <c r="D3852" s="1" t="s">
        <v>32</v>
      </c>
      <c r="E3852" s="1" t="str">
        <f t="shared" si="540"/>
        <v>***</v>
      </c>
      <c r="F3852" s="1" t="str">
        <f t="shared" si="541"/>
        <v>***</v>
      </c>
      <c r="G3852" s="1" t="str">
        <f t="shared" si="542"/>
        <v>***</v>
      </c>
      <c r="J3852" s="1" t="str">
        <f t="shared" si="543"/>
        <v>***</v>
      </c>
      <c r="P3852" s="1">
        <v>11</v>
      </c>
      <c r="Q3852" s="1">
        <f t="shared" si="548"/>
        <v>0.02</v>
      </c>
      <c r="T3852" s="4">
        <v>336.91</v>
      </c>
      <c r="U3852" s="9">
        <f t="shared" si="544"/>
        <v>0</v>
      </c>
      <c r="V3852" s="4">
        <f t="shared" si="545"/>
        <v>30.628181818181819</v>
      </c>
      <c r="W3852" s="1" t="s">
        <v>21</v>
      </c>
      <c r="X3852" s="1">
        <v>8.74</v>
      </c>
      <c r="Y3852" s="4">
        <f t="shared" si="546"/>
        <v>345.65000000000003</v>
      </c>
      <c r="Z3852" s="1" t="s">
        <v>15</v>
      </c>
      <c r="AA3852" s="1" t="s">
        <v>28</v>
      </c>
      <c r="AB3852" s="1" t="s">
        <v>29</v>
      </c>
      <c r="AC3852" s="1" t="s">
        <v>40</v>
      </c>
      <c r="AD3852" s="1" t="s">
        <v>19</v>
      </c>
      <c r="AE3852" s="2">
        <v>40474</v>
      </c>
    </row>
    <row r="3853" spans="1:31" x14ac:dyDescent="0.25">
      <c r="A3853">
        <f t="shared" si="547"/>
        <v>3852</v>
      </c>
      <c r="B3853" s="1">
        <v>52896</v>
      </c>
      <c r="C3853" s="2">
        <v>40473</v>
      </c>
      <c r="D3853" s="1" t="s">
        <v>20</v>
      </c>
      <c r="E3853" s="1" t="str">
        <f t="shared" si="540"/>
        <v>*</v>
      </c>
      <c r="F3853" s="1" t="str">
        <f t="shared" si="541"/>
        <v>**</v>
      </c>
      <c r="G3853" s="1" t="str">
        <f t="shared" si="542"/>
        <v>**</v>
      </c>
      <c r="J3853" s="1" t="str">
        <f t="shared" si="543"/>
        <v>**</v>
      </c>
      <c r="P3853" s="1">
        <v>49</v>
      </c>
      <c r="Q3853" s="1">
        <f t="shared" si="548"/>
        <v>0.05</v>
      </c>
      <c r="T3853" s="4">
        <v>188.7</v>
      </c>
      <c r="U3853" s="9">
        <f t="shared" si="544"/>
        <v>0</v>
      </c>
      <c r="V3853" s="4">
        <f t="shared" si="545"/>
        <v>3.8510204081632651</v>
      </c>
      <c r="W3853" s="1" t="s">
        <v>21</v>
      </c>
      <c r="X3853" s="1">
        <v>0.5</v>
      </c>
      <c r="Y3853" s="4">
        <f t="shared" si="546"/>
        <v>189.2</v>
      </c>
      <c r="Z3853" s="1" t="s">
        <v>22</v>
      </c>
      <c r="AA3853" s="1" t="s">
        <v>37</v>
      </c>
      <c r="AB3853" s="1" t="s">
        <v>29</v>
      </c>
      <c r="AC3853" s="1" t="s">
        <v>58</v>
      </c>
      <c r="AD3853" s="1" t="s">
        <v>19</v>
      </c>
      <c r="AE3853" s="2">
        <v>40476</v>
      </c>
    </row>
    <row r="3854" spans="1:31" x14ac:dyDescent="0.25">
      <c r="A3854">
        <f t="shared" si="547"/>
        <v>3853</v>
      </c>
      <c r="B3854" s="1">
        <v>52896</v>
      </c>
      <c r="C3854" s="2">
        <v>40473</v>
      </c>
      <c r="D3854" s="1" t="s">
        <v>20</v>
      </c>
      <c r="E3854" s="1" t="str">
        <f t="shared" si="540"/>
        <v>*</v>
      </c>
      <c r="F3854" s="1" t="str">
        <f t="shared" si="541"/>
        <v>**</v>
      </c>
      <c r="G3854" s="1" t="str">
        <f t="shared" si="542"/>
        <v>**</v>
      </c>
      <c r="J3854" s="1" t="str">
        <f t="shared" si="543"/>
        <v>**</v>
      </c>
      <c r="P3854" s="1">
        <v>9</v>
      </c>
      <c r="Q3854" s="1">
        <f t="shared" si="548"/>
        <v>0.01</v>
      </c>
      <c r="T3854" s="4">
        <v>48.26</v>
      </c>
      <c r="U3854" s="9">
        <f t="shared" si="544"/>
        <v>0</v>
      </c>
      <c r="V3854" s="4">
        <f t="shared" si="545"/>
        <v>5.362222222222222</v>
      </c>
      <c r="W3854" s="1" t="s">
        <v>14</v>
      </c>
      <c r="X3854" s="1">
        <v>2.04</v>
      </c>
      <c r="Y3854" s="4">
        <f t="shared" si="546"/>
        <v>50.3</v>
      </c>
      <c r="Z3854" s="1" t="s">
        <v>22</v>
      </c>
      <c r="AA3854" s="1" t="s">
        <v>37</v>
      </c>
      <c r="AB3854" s="1" t="s">
        <v>29</v>
      </c>
      <c r="AC3854" s="1" t="s">
        <v>40</v>
      </c>
      <c r="AD3854" s="1" t="s">
        <v>31</v>
      </c>
      <c r="AE3854" s="2">
        <v>40475</v>
      </c>
    </row>
    <row r="3855" spans="1:31" x14ac:dyDescent="0.25">
      <c r="A3855">
        <f t="shared" si="547"/>
        <v>3854</v>
      </c>
      <c r="B3855" s="1">
        <v>12261</v>
      </c>
      <c r="C3855" s="2">
        <v>40474</v>
      </c>
      <c r="D3855" s="1" t="s">
        <v>13</v>
      </c>
      <c r="E3855" s="1" t="str">
        <f t="shared" si="540"/>
        <v>*</v>
      </c>
      <c r="F3855" s="1" t="str">
        <f t="shared" si="541"/>
        <v>*</v>
      </c>
      <c r="G3855" s="1" t="str">
        <f t="shared" si="542"/>
        <v>*</v>
      </c>
      <c r="J3855" s="1" t="str">
        <f t="shared" si="543"/>
        <v>*</v>
      </c>
      <c r="P3855" s="1">
        <v>15</v>
      </c>
      <c r="Q3855" s="1">
        <f t="shared" si="548"/>
        <v>0.02</v>
      </c>
      <c r="T3855" s="4">
        <v>2746.57</v>
      </c>
      <c r="U3855" s="9">
        <f t="shared" si="544"/>
        <v>1</v>
      </c>
      <c r="V3855" s="4">
        <f t="shared" si="545"/>
        <v>183.10466666666667</v>
      </c>
      <c r="W3855" s="1" t="s">
        <v>21</v>
      </c>
      <c r="X3855" s="1">
        <v>19.989999999999998</v>
      </c>
      <c r="Y3855" s="4">
        <f t="shared" si="546"/>
        <v>2766.56</v>
      </c>
      <c r="Z3855" s="1" t="s">
        <v>22</v>
      </c>
      <c r="AA3855" s="1" t="s">
        <v>28</v>
      </c>
      <c r="AB3855" s="1" t="s">
        <v>29</v>
      </c>
      <c r="AC3855" s="1" t="s">
        <v>55</v>
      </c>
      <c r="AD3855" s="1" t="s">
        <v>19</v>
      </c>
      <c r="AE3855" s="2">
        <v>40479</v>
      </c>
    </row>
    <row r="3856" spans="1:31" x14ac:dyDescent="0.25">
      <c r="A3856">
        <f t="shared" si="547"/>
        <v>3855</v>
      </c>
      <c r="B3856" s="1">
        <v>12261</v>
      </c>
      <c r="C3856" s="2">
        <v>40474</v>
      </c>
      <c r="D3856" s="1" t="s">
        <v>13</v>
      </c>
      <c r="E3856" s="1" t="str">
        <f t="shared" si="540"/>
        <v>*</v>
      </c>
      <c r="F3856" s="1" t="str">
        <f t="shared" si="541"/>
        <v>*</v>
      </c>
      <c r="G3856" s="1" t="str">
        <f t="shared" si="542"/>
        <v>*</v>
      </c>
      <c r="J3856" s="1" t="str">
        <f t="shared" si="543"/>
        <v>*</v>
      </c>
      <c r="P3856" s="1">
        <v>12</v>
      </c>
      <c r="Q3856" s="1">
        <f t="shared" si="548"/>
        <v>0.02</v>
      </c>
      <c r="T3856" s="4">
        <v>2237.7600000000002</v>
      </c>
      <c r="U3856" s="9">
        <f t="shared" si="544"/>
        <v>1</v>
      </c>
      <c r="V3856" s="4">
        <f t="shared" si="545"/>
        <v>186.48000000000002</v>
      </c>
      <c r="W3856" s="1" t="s">
        <v>33</v>
      </c>
      <c r="X3856" s="1">
        <v>23.76</v>
      </c>
      <c r="Y3856" s="4">
        <f t="shared" si="546"/>
        <v>2261.5200000000004</v>
      </c>
      <c r="Z3856" s="1" t="s">
        <v>22</v>
      </c>
      <c r="AA3856" s="1" t="s">
        <v>28</v>
      </c>
      <c r="AB3856" s="1" t="s">
        <v>17</v>
      </c>
      <c r="AC3856" s="1" t="s">
        <v>34</v>
      </c>
      <c r="AD3856" s="1" t="s">
        <v>35</v>
      </c>
      <c r="AE3856" s="2">
        <v>40479</v>
      </c>
    </row>
    <row r="3857" spans="1:31" x14ac:dyDescent="0.25">
      <c r="A3857">
        <f t="shared" si="547"/>
        <v>3856</v>
      </c>
      <c r="B3857" s="1">
        <v>10498</v>
      </c>
      <c r="C3857" s="2">
        <v>40474</v>
      </c>
      <c r="D3857" s="1" t="s">
        <v>13</v>
      </c>
      <c r="E3857" s="1" t="str">
        <f t="shared" si="540"/>
        <v>*</v>
      </c>
      <c r="F3857" s="1" t="str">
        <f t="shared" si="541"/>
        <v>*</v>
      </c>
      <c r="G3857" s="1" t="str">
        <f t="shared" si="542"/>
        <v>*</v>
      </c>
      <c r="J3857" s="1" t="str">
        <f t="shared" si="543"/>
        <v>*</v>
      </c>
      <c r="P3857" s="1">
        <v>47</v>
      </c>
      <c r="Q3857" s="1">
        <f t="shared" si="548"/>
        <v>0.05</v>
      </c>
      <c r="T3857" s="4">
        <v>1968.47</v>
      </c>
      <c r="U3857" s="9">
        <f t="shared" si="544"/>
        <v>1</v>
      </c>
      <c r="V3857" s="4">
        <f t="shared" si="545"/>
        <v>41.882340425531915</v>
      </c>
      <c r="W3857" s="1" t="s">
        <v>21</v>
      </c>
      <c r="X3857" s="1">
        <v>8.99</v>
      </c>
      <c r="Y3857" s="4">
        <f t="shared" si="546"/>
        <v>1977.46</v>
      </c>
      <c r="Z3857" s="1" t="s">
        <v>22</v>
      </c>
      <c r="AA3857" s="1" t="s">
        <v>23</v>
      </c>
      <c r="AB3857" s="1" t="s">
        <v>29</v>
      </c>
      <c r="AC3857" s="1" t="s">
        <v>30</v>
      </c>
      <c r="AD3857" s="1" t="s">
        <v>41</v>
      </c>
      <c r="AE3857" s="2">
        <v>40481</v>
      </c>
    </row>
    <row r="3858" spans="1:31" x14ac:dyDescent="0.25">
      <c r="A3858">
        <f t="shared" si="547"/>
        <v>3857</v>
      </c>
      <c r="B3858" s="1">
        <v>31077</v>
      </c>
      <c r="C3858" s="2">
        <v>40474</v>
      </c>
      <c r="D3858" s="1" t="s">
        <v>27</v>
      </c>
      <c r="E3858" s="1" t="str">
        <f t="shared" si="540"/>
        <v>*</v>
      </c>
      <c r="F3858" s="1" t="str">
        <f t="shared" si="541"/>
        <v>*</v>
      </c>
      <c r="G3858" s="1" t="str">
        <f t="shared" si="542"/>
        <v>*</v>
      </c>
      <c r="J3858" s="1" t="str">
        <f t="shared" si="543"/>
        <v>*</v>
      </c>
      <c r="P3858" s="1">
        <v>36</v>
      </c>
      <c r="Q3858" s="1">
        <f t="shared" si="548"/>
        <v>0.04</v>
      </c>
      <c r="T3858" s="4">
        <v>1955.0764999999999</v>
      </c>
      <c r="U3858" s="9">
        <f t="shared" si="544"/>
        <v>1</v>
      </c>
      <c r="V3858" s="4">
        <f t="shared" si="545"/>
        <v>54.30768055555555</v>
      </c>
      <c r="W3858" s="1" t="s">
        <v>21</v>
      </c>
      <c r="X3858" s="1">
        <v>3.9</v>
      </c>
      <c r="Y3858" s="4">
        <f t="shared" si="546"/>
        <v>1958.9765</v>
      </c>
      <c r="Z3858" s="1" t="s">
        <v>39</v>
      </c>
      <c r="AA3858" s="1" t="s">
        <v>23</v>
      </c>
      <c r="AB3858" s="1" t="s">
        <v>24</v>
      </c>
      <c r="AC3858" s="1" t="s">
        <v>25</v>
      </c>
      <c r="AD3858" s="1" t="s">
        <v>19</v>
      </c>
      <c r="AE3858" s="2">
        <v>40476</v>
      </c>
    </row>
    <row r="3859" spans="1:31" x14ac:dyDescent="0.25">
      <c r="A3859">
        <f t="shared" si="547"/>
        <v>3858</v>
      </c>
      <c r="B3859" s="1">
        <v>16834</v>
      </c>
      <c r="C3859" s="2">
        <v>40474</v>
      </c>
      <c r="D3859" s="1" t="s">
        <v>13</v>
      </c>
      <c r="E3859" s="1" t="str">
        <f t="shared" si="540"/>
        <v>*</v>
      </c>
      <c r="F3859" s="1" t="str">
        <f t="shared" si="541"/>
        <v>*</v>
      </c>
      <c r="G3859" s="1" t="str">
        <f t="shared" si="542"/>
        <v>*</v>
      </c>
      <c r="J3859" s="1" t="str">
        <f t="shared" si="543"/>
        <v>*</v>
      </c>
      <c r="P3859" s="1">
        <v>33</v>
      </c>
      <c r="Q3859" s="1">
        <f t="shared" si="548"/>
        <v>0.04</v>
      </c>
      <c r="T3859" s="4">
        <v>463.42</v>
      </c>
      <c r="U3859" s="9">
        <f t="shared" si="544"/>
        <v>0</v>
      </c>
      <c r="V3859" s="4">
        <f t="shared" si="545"/>
        <v>14.043030303030303</v>
      </c>
      <c r="W3859" s="1" t="s">
        <v>21</v>
      </c>
      <c r="X3859" s="1">
        <v>7.17</v>
      </c>
      <c r="Y3859" s="4">
        <f t="shared" si="546"/>
        <v>470.59000000000003</v>
      </c>
      <c r="Z3859" s="1" t="s">
        <v>51</v>
      </c>
      <c r="AA3859" s="1" t="s">
        <v>16</v>
      </c>
      <c r="AB3859" s="1" t="s">
        <v>29</v>
      </c>
      <c r="AC3859" s="1" t="s">
        <v>43</v>
      </c>
      <c r="AD3859" s="1" t="s">
        <v>19</v>
      </c>
      <c r="AE3859" s="2">
        <v>40476</v>
      </c>
    </row>
    <row r="3860" spans="1:31" x14ac:dyDescent="0.25">
      <c r="A3860">
        <f t="shared" si="547"/>
        <v>3859</v>
      </c>
      <c r="B3860" s="1">
        <v>12261</v>
      </c>
      <c r="C3860" s="2">
        <v>40474</v>
      </c>
      <c r="D3860" s="1" t="s">
        <v>13</v>
      </c>
      <c r="E3860" s="1" t="str">
        <f t="shared" si="540"/>
        <v>*</v>
      </c>
      <c r="F3860" s="1" t="str">
        <f t="shared" si="541"/>
        <v>*</v>
      </c>
      <c r="G3860" s="1" t="str">
        <f t="shared" si="542"/>
        <v>*</v>
      </c>
      <c r="J3860" s="1" t="str">
        <f t="shared" si="543"/>
        <v>*</v>
      </c>
      <c r="P3860" s="1">
        <v>19</v>
      </c>
      <c r="Q3860" s="1">
        <f t="shared" si="548"/>
        <v>0.02</v>
      </c>
      <c r="T3860" s="4">
        <v>281.74</v>
      </c>
      <c r="U3860" s="9">
        <f t="shared" si="544"/>
        <v>0</v>
      </c>
      <c r="V3860" s="4">
        <f t="shared" si="545"/>
        <v>14.82842105263158</v>
      </c>
      <c r="W3860" s="1" t="s">
        <v>21</v>
      </c>
      <c r="X3860" s="1">
        <v>3.5</v>
      </c>
      <c r="Y3860" s="4">
        <f t="shared" si="546"/>
        <v>285.24</v>
      </c>
      <c r="Z3860" s="1" t="s">
        <v>22</v>
      </c>
      <c r="AA3860" s="1" t="s">
        <v>28</v>
      </c>
      <c r="AB3860" s="1" t="s">
        <v>29</v>
      </c>
      <c r="AC3860" s="1" t="s">
        <v>63</v>
      </c>
      <c r="AD3860" s="1" t="s">
        <v>19</v>
      </c>
      <c r="AE3860" s="2">
        <v>40479</v>
      </c>
    </row>
    <row r="3861" spans="1:31" x14ac:dyDescent="0.25">
      <c r="A3861">
        <f t="shared" si="547"/>
        <v>3860</v>
      </c>
      <c r="B3861" s="1">
        <v>12261</v>
      </c>
      <c r="C3861" s="2">
        <v>40474</v>
      </c>
      <c r="D3861" s="1" t="s">
        <v>13</v>
      </c>
      <c r="E3861" s="1" t="str">
        <f t="shared" si="540"/>
        <v>*</v>
      </c>
      <c r="F3861" s="1" t="str">
        <f t="shared" si="541"/>
        <v>*</v>
      </c>
      <c r="G3861" s="1" t="str">
        <f t="shared" si="542"/>
        <v>*</v>
      </c>
      <c r="J3861" s="1" t="str">
        <f t="shared" si="543"/>
        <v>*</v>
      </c>
      <c r="P3861" s="1">
        <v>23</v>
      </c>
      <c r="Q3861" s="1">
        <f t="shared" si="548"/>
        <v>3.5000000000000003E-2</v>
      </c>
      <c r="T3861" s="4">
        <v>217.35</v>
      </c>
      <c r="U3861" s="9">
        <f t="shared" si="544"/>
        <v>0</v>
      </c>
      <c r="V3861" s="4">
        <f t="shared" si="545"/>
        <v>9.4499999999999993</v>
      </c>
      <c r="W3861" s="1" t="s">
        <v>21</v>
      </c>
      <c r="X3861" s="1">
        <v>8.2899999999999991</v>
      </c>
      <c r="Y3861" s="4">
        <f t="shared" si="546"/>
        <v>225.64</v>
      </c>
      <c r="Z3861" s="1" t="s">
        <v>22</v>
      </c>
      <c r="AA3861" s="1" t="s">
        <v>28</v>
      </c>
      <c r="AB3861" s="1" t="s">
        <v>29</v>
      </c>
      <c r="AC3861" s="1" t="s">
        <v>57</v>
      </c>
      <c r="AD3861" s="1" t="s">
        <v>19</v>
      </c>
      <c r="AE3861" s="2">
        <v>40481</v>
      </c>
    </row>
    <row r="3862" spans="1:31" x14ac:dyDescent="0.25">
      <c r="A3862">
        <f t="shared" si="547"/>
        <v>3861</v>
      </c>
      <c r="B3862" s="1">
        <v>16834</v>
      </c>
      <c r="C3862" s="2">
        <v>40474</v>
      </c>
      <c r="D3862" s="1" t="s">
        <v>13</v>
      </c>
      <c r="E3862" s="1" t="str">
        <f t="shared" si="540"/>
        <v>*</v>
      </c>
      <c r="F3862" s="1" t="str">
        <f t="shared" si="541"/>
        <v>*</v>
      </c>
      <c r="G3862" s="1" t="str">
        <f t="shared" si="542"/>
        <v>*</v>
      </c>
      <c r="J3862" s="1" t="str">
        <f t="shared" si="543"/>
        <v>*</v>
      </c>
      <c r="P3862" s="1">
        <v>23</v>
      </c>
      <c r="Q3862" s="1">
        <f t="shared" si="548"/>
        <v>3.5000000000000003E-2</v>
      </c>
      <c r="T3862" s="4">
        <v>158.78</v>
      </c>
      <c r="U3862" s="9">
        <f t="shared" si="544"/>
        <v>0</v>
      </c>
      <c r="V3862" s="4">
        <f t="shared" si="545"/>
        <v>6.9034782608695648</v>
      </c>
      <c r="W3862" s="1" t="s">
        <v>21</v>
      </c>
      <c r="X3862" s="1">
        <v>2.17</v>
      </c>
      <c r="Y3862" s="4">
        <f t="shared" si="546"/>
        <v>160.94999999999999</v>
      </c>
      <c r="Z3862" s="1" t="s">
        <v>46</v>
      </c>
      <c r="AA3862" s="1" t="s">
        <v>16</v>
      </c>
      <c r="AB3862" s="1" t="s">
        <v>29</v>
      </c>
      <c r="AC3862" s="1" t="s">
        <v>40</v>
      </c>
      <c r="AD3862" s="1" t="s">
        <v>31</v>
      </c>
      <c r="AE3862" s="2">
        <v>40481</v>
      </c>
    </row>
    <row r="3863" spans="1:31" x14ac:dyDescent="0.25">
      <c r="A3863">
        <f t="shared" si="547"/>
        <v>3862</v>
      </c>
      <c r="B3863" s="1">
        <v>12261</v>
      </c>
      <c r="C3863" s="2">
        <v>40474</v>
      </c>
      <c r="D3863" s="1" t="s">
        <v>13</v>
      </c>
      <c r="E3863" s="1" t="str">
        <f t="shared" si="540"/>
        <v>*</v>
      </c>
      <c r="F3863" s="1" t="str">
        <f t="shared" si="541"/>
        <v>*</v>
      </c>
      <c r="G3863" s="1" t="str">
        <f t="shared" si="542"/>
        <v>*</v>
      </c>
      <c r="J3863" s="1" t="str">
        <f t="shared" si="543"/>
        <v>*</v>
      </c>
      <c r="P3863" s="1">
        <v>4</v>
      </c>
      <c r="Q3863" s="1">
        <f t="shared" si="548"/>
        <v>0.01</v>
      </c>
      <c r="T3863" s="4">
        <v>20.59</v>
      </c>
      <c r="U3863" s="9">
        <f t="shared" si="544"/>
        <v>0</v>
      </c>
      <c r="V3863" s="4">
        <f t="shared" si="545"/>
        <v>5.1475</v>
      </c>
      <c r="W3863" s="1" t="s">
        <v>14</v>
      </c>
      <c r="X3863" s="1">
        <v>0.83</v>
      </c>
      <c r="Y3863" s="4">
        <f t="shared" si="546"/>
        <v>21.419999999999998</v>
      </c>
      <c r="Z3863" s="1" t="s">
        <v>22</v>
      </c>
      <c r="AA3863" s="1" t="s">
        <v>28</v>
      </c>
      <c r="AB3863" s="1" t="s">
        <v>29</v>
      </c>
      <c r="AC3863" s="1" t="s">
        <v>30</v>
      </c>
      <c r="AD3863" s="1" t="s">
        <v>31</v>
      </c>
      <c r="AE3863" s="2">
        <v>40478</v>
      </c>
    </row>
    <row r="3864" spans="1:31" x14ac:dyDescent="0.25">
      <c r="A3864">
        <f t="shared" si="547"/>
        <v>3863</v>
      </c>
      <c r="B3864" s="1">
        <v>28836</v>
      </c>
      <c r="C3864" s="2">
        <v>40475</v>
      </c>
      <c r="D3864" s="1" t="s">
        <v>20</v>
      </c>
      <c r="E3864" s="1" t="str">
        <f t="shared" si="540"/>
        <v>*</v>
      </c>
      <c r="F3864" s="1" t="str">
        <f t="shared" si="541"/>
        <v>**</v>
      </c>
      <c r="G3864" s="1" t="str">
        <f t="shared" si="542"/>
        <v>**</v>
      </c>
      <c r="J3864" s="1" t="str">
        <f t="shared" si="543"/>
        <v>**</v>
      </c>
      <c r="P3864" s="1">
        <v>50</v>
      </c>
      <c r="Q3864" s="1">
        <f t="shared" si="548"/>
        <v>0.06</v>
      </c>
      <c r="T3864" s="4">
        <v>8221.2934999999998</v>
      </c>
      <c r="U3864" s="9">
        <f t="shared" si="544"/>
        <v>1</v>
      </c>
      <c r="V3864" s="4">
        <f t="shared" si="545"/>
        <v>164.42587</v>
      </c>
      <c r="W3864" s="1" t="s">
        <v>21</v>
      </c>
      <c r="X3864" s="1">
        <v>4.2</v>
      </c>
      <c r="Y3864" s="4">
        <f t="shared" si="546"/>
        <v>8225.4935000000005</v>
      </c>
      <c r="Z3864" s="1" t="s">
        <v>50</v>
      </c>
      <c r="AA3864" s="1" t="s">
        <v>28</v>
      </c>
      <c r="AB3864" s="1" t="s">
        <v>24</v>
      </c>
      <c r="AC3864" s="1" t="s">
        <v>25</v>
      </c>
      <c r="AD3864" s="1" t="s">
        <v>19</v>
      </c>
      <c r="AE3864" s="2">
        <v>40476</v>
      </c>
    </row>
    <row r="3865" spans="1:31" x14ac:dyDescent="0.25">
      <c r="A3865">
        <f t="shared" si="547"/>
        <v>3864</v>
      </c>
      <c r="B3865" s="1">
        <v>28836</v>
      </c>
      <c r="C3865" s="2">
        <v>40475</v>
      </c>
      <c r="D3865" s="1" t="s">
        <v>20</v>
      </c>
      <c r="E3865" s="1" t="str">
        <f t="shared" si="540"/>
        <v>*</v>
      </c>
      <c r="F3865" s="1" t="str">
        <f t="shared" si="541"/>
        <v>**</v>
      </c>
      <c r="G3865" s="1" t="str">
        <f t="shared" si="542"/>
        <v>**</v>
      </c>
      <c r="J3865" s="1" t="str">
        <f t="shared" si="543"/>
        <v>**</v>
      </c>
      <c r="P3865" s="1">
        <v>7</v>
      </c>
      <c r="Q3865" s="1">
        <f t="shared" si="548"/>
        <v>0.01</v>
      </c>
      <c r="T3865" s="4">
        <v>1158.26</v>
      </c>
      <c r="U3865" s="9">
        <f t="shared" si="544"/>
        <v>1</v>
      </c>
      <c r="V3865" s="4">
        <f t="shared" si="545"/>
        <v>165.46571428571428</v>
      </c>
      <c r="W3865" s="1" t="s">
        <v>21</v>
      </c>
      <c r="X3865" s="1">
        <v>19.989999999999998</v>
      </c>
      <c r="Y3865" s="4">
        <f t="shared" si="546"/>
        <v>1178.25</v>
      </c>
      <c r="Z3865" s="1" t="s">
        <v>50</v>
      </c>
      <c r="AA3865" s="1" t="s">
        <v>28</v>
      </c>
      <c r="AB3865" s="1" t="s">
        <v>29</v>
      </c>
      <c r="AC3865" s="1" t="s">
        <v>43</v>
      </c>
      <c r="AD3865" s="1" t="s">
        <v>19</v>
      </c>
      <c r="AE3865" s="2">
        <v>40477</v>
      </c>
    </row>
    <row r="3866" spans="1:31" x14ac:dyDescent="0.25">
      <c r="A3866">
        <f t="shared" si="547"/>
        <v>3865</v>
      </c>
      <c r="B3866" s="1">
        <v>12417</v>
      </c>
      <c r="C3866" s="2">
        <v>40475</v>
      </c>
      <c r="D3866" s="1" t="s">
        <v>32</v>
      </c>
      <c r="E3866" s="1" t="str">
        <f t="shared" si="540"/>
        <v>***</v>
      </c>
      <c r="F3866" s="1" t="str">
        <f t="shared" si="541"/>
        <v>***</v>
      </c>
      <c r="G3866" s="1" t="str">
        <f t="shared" si="542"/>
        <v>***</v>
      </c>
      <c r="J3866" s="1" t="str">
        <f t="shared" si="543"/>
        <v>***</v>
      </c>
      <c r="P3866" s="1">
        <v>19</v>
      </c>
      <c r="Q3866" s="1">
        <f t="shared" si="548"/>
        <v>0.02</v>
      </c>
      <c r="T3866" s="4">
        <v>137.84</v>
      </c>
      <c r="U3866" s="9">
        <f t="shared" si="544"/>
        <v>0</v>
      </c>
      <c r="V3866" s="4">
        <f t="shared" si="545"/>
        <v>7.2547368421052632</v>
      </c>
      <c r="W3866" s="1" t="s">
        <v>21</v>
      </c>
      <c r="X3866" s="1">
        <v>1.71</v>
      </c>
      <c r="Y3866" s="4">
        <f t="shared" si="546"/>
        <v>139.55000000000001</v>
      </c>
      <c r="Z3866" s="1" t="s">
        <v>46</v>
      </c>
      <c r="AA3866" s="1" t="s">
        <v>28</v>
      </c>
      <c r="AB3866" s="1" t="s">
        <v>29</v>
      </c>
      <c r="AC3866" s="1" t="s">
        <v>40</v>
      </c>
      <c r="AD3866" s="1" t="s">
        <v>31</v>
      </c>
      <c r="AE3866" s="2">
        <v>40477</v>
      </c>
    </row>
    <row r="3867" spans="1:31" x14ac:dyDescent="0.25">
      <c r="A3867">
        <f t="shared" si="547"/>
        <v>3866</v>
      </c>
      <c r="B3867" s="1">
        <v>32516</v>
      </c>
      <c r="C3867" s="2">
        <v>40475</v>
      </c>
      <c r="D3867" s="1" t="s">
        <v>32</v>
      </c>
      <c r="E3867" s="1" t="str">
        <f t="shared" si="540"/>
        <v>***</v>
      </c>
      <c r="F3867" s="1" t="str">
        <f t="shared" si="541"/>
        <v>***</v>
      </c>
      <c r="G3867" s="1" t="str">
        <f t="shared" si="542"/>
        <v>***</v>
      </c>
      <c r="J3867" s="1" t="str">
        <f t="shared" si="543"/>
        <v>***</v>
      </c>
      <c r="P3867" s="1">
        <v>7</v>
      </c>
      <c r="Q3867" s="1">
        <f t="shared" si="548"/>
        <v>0.01</v>
      </c>
      <c r="T3867" s="4">
        <v>60.19</v>
      </c>
      <c r="U3867" s="9">
        <f t="shared" si="544"/>
        <v>0</v>
      </c>
      <c r="V3867" s="4">
        <f t="shared" si="545"/>
        <v>8.5985714285714288</v>
      </c>
      <c r="W3867" s="1" t="s">
        <v>21</v>
      </c>
      <c r="X3867" s="1">
        <v>2.5</v>
      </c>
      <c r="Y3867" s="4">
        <f t="shared" si="546"/>
        <v>62.69</v>
      </c>
      <c r="Z3867" s="1" t="s">
        <v>22</v>
      </c>
      <c r="AA3867" s="1" t="s">
        <v>28</v>
      </c>
      <c r="AB3867" s="1" t="s">
        <v>29</v>
      </c>
      <c r="AC3867" s="1" t="s">
        <v>57</v>
      </c>
      <c r="AD3867" s="1" t="s">
        <v>19</v>
      </c>
      <c r="AE3867" s="2">
        <v>40477</v>
      </c>
    </row>
    <row r="3868" spans="1:31" x14ac:dyDescent="0.25">
      <c r="A3868">
        <f t="shared" si="547"/>
        <v>3867</v>
      </c>
      <c r="B3868" s="1">
        <v>32516</v>
      </c>
      <c r="C3868" s="2">
        <v>40475</v>
      </c>
      <c r="D3868" s="1" t="s">
        <v>32</v>
      </c>
      <c r="E3868" s="1" t="str">
        <f t="shared" si="540"/>
        <v>***</v>
      </c>
      <c r="F3868" s="1" t="str">
        <f t="shared" si="541"/>
        <v>***</v>
      </c>
      <c r="G3868" s="1" t="str">
        <f t="shared" si="542"/>
        <v>***</v>
      </c>
      <c r="J3868" s="1" t="str">
        <f t="shared" si="543"/>
        <v>***</v>
      </c>
      <c r="P3868" s="1">
        <v>15</v>
      </c>
      <c r="Q3868" s="1">
        <f t="shared" si="548"/>
        <v>0.02</v>
      </c>
      <c r="T3868" s="4">
        <v>43.96</v>
      </c>
      <c r="U3868" s="9">
        <f t="shared" si="544"/>
        <v>0</v>
      </c>
      <c r="V3868" s="4">
        <f t="shared" si="545"/>
        <v>2.9306666666666668</v>
      </c>
      <c r="W3868" s="1" t="s">
        <v>21</v>
      </c>
      <c r="X3868" s="1">
        <v>1.49</v>
      </c>
      <c r="Y3868" s="4">
        <f t="shared" si="546"/>
        <v>45.45</v>
      </c>
      <c r="Z3868" s="1" t="s">
        <v>22</v>
      </c>
      <c r="AA3868" s="1" t="s">
        <v>28</v>
      </c>
      <c r="AB3868" s="1" t="s">
        <v>29</v>
      </c>
      <c r="AC3868" s="1" t="s">
        <v>43</v>
      </c>
      <c r="AD3868" s="1" t="s">
        <v>19</v>
      </c>
      <c r="AE3868" s="2">
        <v>40477</v>
      </c>
    </row>
    <row r="3869" spans="1:31" x14ac:dyDescent="0.25">
      <c r="A3869">
        <f t="shared" si="547"/>
        <v>3868</v>
      </c>
      <c r="B3869" s="1">
        <v>58659</v>
      </c>
      <c r="C3869" s="2">
        <v>40475</v>
      </c>
      <c r="D3869" s="1" t="s">
        <v>20</v>
      </c>
      <c r="E3869" s="1" t="str">
        <f t="shared" si="540"/>
        <v>*</v>
      </c>
      <c r="F3869" s="1" t="str">
        <f t="shared" si="541"/>
        <v>**</v>
      </c>
      <c r="G3869" s="1" t="str">
        <f t="shared" si="542"/>
        <v>**</v>
      </c>
      <c r="J3869" s="1" t="str">
        <f t="shared" si="543"/>
        <v>**</v>
      </c>
      <c r="P3869" s="1">
        <v>2</v>
      </c>
      <c r="Q3869" s="1">
        <f t="shared" si="548"/>
        <v>0.01</v>
      </c>
      <c r="T3869" s="4">
        <v>21.01</v>
      </c>
      <c r="U3869" s="9">
        <f t="shared" si="544"/>
        <v>0</v>
      </c>
      <c r="V3869" s="4">
        <f t="shared" si="545"/>
        <v>10.505000000000001</v>
      </c>
      <c r="W3869" s="1" t="s">
        <v>21</v>
      </c>
      <c r="X3869" s="1">
        <v>8.19</v>
      </c>
      <c r="Y3869" s="4">
        <f t="shared" si="546"/>
        <v>29.200000000000003</v>
      </c>
      <c r="Z3869" s="1" t="s">
        <v>44</v>
      </c>
      <c r="AA3869" s="1" t="s">
        <v>23</v>
      </c>
      <c r="AB3869" s="1" t="s">
        <v>29</v>
      </c>
      <c r="AC3869" s="1" t="s">
        <v>40</v>
      </c>
      <c r="AD3869" s="1" t="s">
        <v>19</v>
      </c>
      <c r="AE3869" s="2">
        <v>40477</v>
      </c>
    </row>
    <row r="3870" spans="1:31" x14ac:dyDescent="0.25">
      <c r="A3870">
        <f t="shared" si="547"/>
        <v>3869</v>
      </c>
      <c r="B3870" s="1">
        <v>51271</v>
      </c>
      <c r="C3870" s="2">
        <v>40476</v>
      </c>
      <c r="D3870" s="1" t="s">
        <v>20</v>
      </c>
      <c r="E3870" s="1" t="str">
        <f t="shared" si="540"/>
        <v>*</v>
      </c>
      <c r="F3870" s="1" t="str">
        <f t="shared" si="541"/>
        <v>**</v>
      </c>
      <c r="G3870" s="1" t="str">
        <f t="shared" si="542"/>
        <v>**</v>
      </c>
      <c r="J3870" s="1" t="str">
        <f t="shared" si="543"/>
        <v>**</v>
      </c>
      <c r="P3870" s="1">
        <v>31</v>
      </c>
      <c r="Q3870" s="1">
        <f t="shared" si="548"/>
        <v>0.04</v>
      </c>
      <c r="T3870" s="4">
        <v>3969.43</v>
      </c>
      <c r="U3870" s="9">
        <f t="shared" si="544"/>
        <v>1</v>
      </c>
      <c r="V3870" s="4">
        <f t="shared" si="545"/>
        <v>128.04612903225805</v>
      </c>
      <c r="W3870" s="1" t="s">
        <v>33</v>
      </c>
      <c r="X3870" s="1">
        <v>36.090000000000003</v>
      </c>
      <c r="Y3870" s="4">
        <f t="shared" si="546"/>
        <v>4005.52</v>
      </c>
      <c r="Z3870" s="1" t="s">
        <v>46</v>
      </c>
      <c r="AA3870" s="1" t="s">
        <v>16</v>
      </c>
      <c r="AB3870" s="1" t="s">
        <v>17</v>
      </c>
      <c r="AC3870" s="1" t="s">
        <v>62</v>
      </c>
      <c r="AD3870" s="1" t="s">
        <v>59</v>
      </c>
      <c r="AE3870" s="2">
        <v>40478</v>
      </c>
    </row>
    <row r="3871" spans="1:31" x14ac:dyDescent="0.25">
      <c r="A3871">
        <f t="shared" si="547"/>
        <v>3870</v>
      </c>
      <c r="B3871" s="1">
        <v>51271</v>
      </c>
      <c r="C3871" s="2">
        <v>40476</v>
      </c>
      <c r="D3871" s="1" t="s">
        <v>20</v>
      </c>
      <c r="E3871" s="1" t="str">
        <f t="shared" si="540"/>
        <v>*</v>
      </c>
      <c r="F3871" s="1" t="str">
        <f t="shared" si="541"/>
        <v>**</v>
      </c>
      <c r="G3871" s="1" t="str">
        <f t="shared" si="542"/>
        <v>**</v>
      </c>
      <c r="J3871" s="1" t="str">
        <f t="shared" si="543"/>
        <v>**</v>
      </c>
      <c r="P3871" s="1">
        <v>16</v>
      </c>
      <c r="Q3871" s="1">
        <f t="shared" si="548"/>
        <v>0.02</v>
      </c>
      <c r="T3871" s="4">
        <v>2882.7069999999999</v>
      </c>
      <c r="U3871" s="9">
        <f t="shared" si="544"/>
        <v>1</v>
      </c>
      <c r="V3871" s="4">
        <f t="shared" si="545"/>
        <v>180.16918749999999</v>
      </c>
      <c r="W3871" s="1" t="s">
        <v>21</v>
      </c>
      <c r="X3871" s="1">
        <v>5</v>
      </c>
      <c r="Y3871" s="4">
        <f t="shared" si="546"/>
        <v>2887.7069999999999</v>
      </c>
      <c r="Z3871" s="1" t="s">
        <v>46</v>
      </c>
      <c r="AA3871" s="1" t="s">
        <v>16</v>
      </c>
      <c r="AB3871" s="1" t="s">
        <v>24</v>
      </c>
      <c r="AC3871" s="1" t="s">
        <v>25</v>
      </c>
      <c r="AD3871" s="1" t="s">
        <v>19</v>
      </c>
      <c r="AE3871" s="2">
        <v>40478</v>
      </c>
    </row>
    <row r="3872" spans="1:31" x14ac:dyDescent="0.25">
      <c r="A3872">
        <f t="shared" si="547"/>
        <v>3871</v>
      </c>
      <c r="B3872" s="1">
        <v>35522</v>
      </c>
      <c r="C3872" s="2">
        <v>40476</v>
      </c>
      <c r="D3872" s="1" t="s">
        <v>13</v>
      </c>
      <c r="E3872" s="1" t="str">
        <f t="shared" si="540"/>
        <v>*</v>
      </c>
      <c r="F3872" s="1" t="str">
        <f t="shared" si="541"/>
        <v>*</v>
      </c>
      <c r="G3872" s="1" t="str">
        <f t="shared" si="542"/>
        <v>*</v>
      </c>
      <c r="J3872" s="1" t="str">
        <f t="shared" si="543"/>
        <v>*</v>
      </c>
      <c r="P3872" s="1">
        <v>27</v>
      </c>
      <c r="Q3872" s="1">
        <f t="shared" si="548"/>
        <v>3.5000000000000003E-2</v>
      </c>
      <c r="T3872" s="4">
        <v>2575.0100000000002</v>
      </c>
      <c r="U3872" s="9">
        <f t="shared" si="544"/>
        <v>1</v>
      </c>
      <c r="V3872" s="4">
        <f t="shared" si="545"/>
        <v>95.370740740740743</v>
      </c>
      <c r="W3872" s="1" t="s">
        <v>21</v>
      </c>
      <c r="X3872" s="1">
        <v>19.989999999999998</v>
      </c>
      <c r="Y3872" s="4">
        <f t="shared" si="546"/>
        <v>2595</v>
      </c>
      <c r="Z3872" s="1" t="s">
        <v>15</v>
      </c>
      <c r="AA3872" s="1" t="s">
        <v>37</v>
      </c>
      <c r="AB3872" s="1" t="s">
        <v>24</v>
      </c>
      <c r="AC3872" s="1" t="s">
        <v>38</v>
      </c>
      <c r="AD3872" s="1" t="s">
        <v>19</v>
      </c>
      <c r="AE3872" s="2">
        <v>40483</v>
      </c>
    </row>
    <row r="3873" spans="1:31" x14ac:dyDescent="0.25">
      <c r="A3873">
        <f t="shared" si="547"/>
        <v>3872</v>
      </c>
      <c r="B3873" s="1">
        <v>10852</v>
      </c>
      <c r="C3873" s="2">
        <v>40477</v>
      </c>
      <c r="D3873" s="1" t="s">
        <v>20</v>
      </c>
      <c r="E3873" s="1" t="str">
        <f t="shared" si="540"/>
        <v>*</v>
      </c>
      <c r="F3873" s="1" t="str">
        <f t="shared" si="541"/>
        <v>**</v>
      </c>
      <c r="G3873" s="1" t="str">
        <f t="shared" si="542"/>
        <v>**</v>
      </c>
      <c r="J3873" s="1" t="str">
        <f t="shared" si="543"/>
        <v>**</v>
      </c>
      <c r="P3873" s="1">
        <v>40</v>
      </c>
      <c r="Q3873" s="1">
        <f t="shared" si="548"/>
        <v>0.05</v>
      </c>
      <c r="T3873" s="4">
        <v>12450.48</v>
      </c>
      <c r="U3873" s="9">
        <f t="shared" si="544"/>
        <v>1</v>
      </c>
      <c r="V3873" s="4">
        <f t="shared" si="545"/>
        <v>311.262</v>
      </c>
      <c r="W3873" s="1" t="s">
        <v>33</v>
      </c>
      <c r="X3873" s="1">
        <v>54.92</v>
      </c>
      <c r="Y3873" s="4">
        <f t="shared" si="546"/>
        <v>12505.4</v>
      </c>
      <c r="Z3873" s="1" t="s">
        <v>50</v>
      </c>
      <c r="AA3873" s="1" t="s">
        <v>37</v>
      </c>
      <c r="AB3873" s="1" t="s">
        <v>17</v>
      </c>
      <c r="AC3873" s="1" t="s">
        <v>62</v>
      </c>
      <c r="AD3873" s="1" t="s">
        <v>59</v>
      </c>
      <c r="AE3873" s="2">
        <v>40478</v>
      </c>
    </row>
    <row r="3874" spans="1:31" x14ac:dyDescent="0.25">
      <c r="A3874">
        <f t="shared" si="547"/>
        <v>3873</v>
      </c>
      <c r="B3874" s="1">
        <v>230</v>
      </c>
      <c r="C3874" s="2">
        <v>40477</v>
      </c>
      <c r="D3874" s="1" t="s">
        <v>32</v>
      </c>
      <c r="E3874" s="1" t="str">
        <f t="shared" si="540"/>
        <v>***</v>
      </c>
      <c r="F3874" s="1" t="str">
        <f t="shared" si="541"/>
        <v>***</v>
      </c>
      <c r="G3874" s="1" t="str">
        <f t="shared" si="542"/>
        <v>***</v>
      </c>
      <c r="J3874" s="1" t="str">
        <f t="shared" si="543"/>
        <v>***</v>
      </c>
      <c r="P3874" s="1">
        <v>47</v>
      </c>
      <c r="Q3874" s="1">
        <f t="shared" si="548"/>
        <v>0.05</v>
      </c>
      <c r="T3874" s="4">
        <v>2029.75</v>
      </c>
      <c r="U3874" s="9">
        <f t="shared" si="544"/>
        <v>1</v>
      </c>
      <c r="V3874" s="4">
        <f t="shared" si="545"/>
        <v>43.186170212765958</v>
      </c>
      <c r="W3874" s="1" t="s">
        <v>21</v>
      </c>
      <c r="X3874" s="1">
        <v>8.99</v>
      </c>
      <c r="Y3874" s="4">
        <f t="shared" si="546"/>
        <v>2038.74</v>
      </c>
      <c r="Z3874" s="1" t="s">
        <v>22</v>
      </c>
      <c r="AA3874" s="1" t="s">
        <v>28</v>
      </c>
      <c r="AB3874" s="1" t="s">
        <v>29</v>
      </c>
      <c r="AC3874" s="1" t="s">
        <v>30</v>
      </c>
      <c r="AD3874" s="1" t="s">
        <v>41</v>
      </c>
      <c r="AE3874" s="2">
        <v>40479</v>
      </c>
    </row>
    <row r="3875" spans="1:31" x14ac:dyDescent="0.25">
      <c r="A3875">
        <f t="shared" si="547"/>
        <v>3874</v>
      </c>
      <c r="B3875" s="1">
        <v>38050</v>
      </c>
      <c r="C3875" s="2">
        <v>40477</v>
      </c>
      <c r="D3875" s="1" t="s">
        <v>27</v>
      </c>
      <c r="E3875" s="1" t="str">
        <f t="shared" si="540"/>
        <v>*</v>
      </c>
      <c r="F3875" s="1" t="str">
        <f t="shared" si="541"/>
        <v>*</v>
      </c>
      <c r="G3875" s="1" t="str">
        <f t="shared" si="542"/>
        <v>*</v>
      </c>
      <c r="J3875" s="1" t="str">
        <f t="shared" si="543"/>
        <v>*</v>
      </c>
      <c r="P3875" s="1">
        <v>14</v>
      </c>
      <c r="Q3875" s="1">
        <f t="shared" si="548"/>
        <v>0.02</v>
      </c>
      <c r="T3875" s="4">
        <v>1331.2239999999999</v>
      </c>
      <c r="U3875" s="9">
        <f t="shared" si="544"/>
        <v>1</v>
      </c>
      <c r="V3875" s="4">
        <f t="shared" si="545"/>
        <v>95.087428571428561</v>
      </c>
      <c r="W3875" s="1" t="s">
        <v>21</v>
      </c>
      <c r="X3875" s="1">
        <v>69</v>
      </c>
      <c r="Y3875" s="4">
        <f t="shared" si="546"/>
        <v>1400.2239999999999</v>
      </c>
      <c r="Z3875" s="1" t="s">
        <v>49</v>
      </c>
      <c r="AA3875" s="1" t="s">
        <v>37</v>
      </c>
      <c r="AB3875" s="1" t="s">
        <v>17</v>
      </c>
      <c r="AC3875" s="1" t="s">
        <v>52</v>
      </c>
      <c r="AD3875" s="1" t="s">
        <v>48</v>
      </c>
      <c r="AE3875" s="2">
        <v>40479</v>
      </c>
    </row>
    <row r="3876" spans="1:31" x14ac:dyDescent="0.25">
      <c r="A3876">
        <f t="shared" si="547"/>
        <v>3875</v>
      </c>
      <c r="B3876" s="1">
        <v>53027</v>
      </c>
      <c r="C3876" s="2">
        <v>40477</v>
      </c>
      <c r="D3876" s="1" t="s">
        <v>13</v>
      </c>
      <c r="E3876" s="1" t="str">
        <f t="shared" si="540"/>
        <v>*</v>
      </c>
      <c r="F3876" s="1" t="str">
        <f t="shared" si="541"/>
        <v>*</v>
      </c>
      <c r="G3876" s="1" t="str">
        <f t="shared" si="542"/>
        <v>*</v>
      </c>
      <c r="J3876" s="1" t="str">
        <f t="shared" si="543"/>
        <v>*</v>
      </c>
      <c r="P3876" s="1">
        <v>38</v>
      </c>
      <c r="Q3876" s="1">
        <f t="shared" si="548"/>
        <v>0.04</v>
      </c>
      <c r="T3876" s="4">
        <v>1323.31</v>
      </c>
      <c r="U3876" s="9">
        <f t="shared" si="544"/>
        <v>1</v>
      </c>
      <c r="V3876" s="4">
        <f t="shared" si="545"/>
        <v>34.823947368421052</v>
      </c>
      <c r="W3876" s="1" t="s">
        <v>21</v>
      </c>
      <c r="X3876" s="1">
        <v>14.72</v>
      </c>
      <c r="Y3876" s="4">
        <f t="shared" si="546"/>
        <v>1338.03</v>
      </c>
      <c r="Z3876" s="1" t="s">
        <v>46</v>
      </c>
      <c r="AA3876" s="1" t="s">
        <v>37</v>
      </c>
      <c r="AB3876" s="1" t="s">
        <v>29</v>
      </c>
      <c r="AC3876" s="1" t="s">
        <v>57</v>
      </c>
      <c r="AD3876" s="1" t="s">
        <v>19</v>
      </c>
      <c r="AE3876" s="2">
        <v>40477</v>
      </c>
    </row>
    <row r="3877" spans="1:31" x14ac:dyDescent="0.25">
      <c r="A3877">
        <f t="shared" si="547"/>
        <v>3876</v>
      </c>
      <c r="B3877" s="1">
        <v>230</v>
      </c>
      <c r="C3877" s="2">
        <v>40477</v>
      </c>
      <c r="D3877" s="1" t="s">
        <v>32</v>
      </c>
      <c r="E3877" s="1" t="str">
        <f t="shared" si="540"/>
        <v>***</v>
      </c>
      <c r="F3877" s="1" t="str">
        <f t="shared" si="541"/>
        <v>***</v>
      </c>
      <c r="G3877" s="1" t="str">
        <f t="shared" si="542"/>
        <v>***</v>
      </c>
      <c r="J3877" s="1" t="str">
        <f t="shared" si="543"/>
        <v>***</v>
      </c>
      <c r="P3877" s="1">
        <v>11</v>
      </c>
      <c r="Q3877" s="1">
        <f t="shared" si="548"/>
        <v>0.02</v>
      </c>
      <c r="T3877" s="4">
        <v>1118.396</v>
      </c>
      <c r="U3877" s="9">
        <f t="shared" si="544"/>
        <v>1</v>
      </c>
      <c r="V3877" s="4">
        <f t="shared" si="545"/>
        <v>101.67236363636363</v>
      </c>
      <c r="W3877" s="1" t="s">
        <v>21</v>
      </c>
      <c r="X3877" s="1">
        <v>8.08</v>
      </c>
      <c r="Y3877" s="4">
        <f t="shared" si="546"/>
        <v>1126.4759999999999</v>
      </c>
      <c r="Z3877" s="1" t="s">
        <v>22</v>
      </c>
      <c r="AA3877" s="1" t="s">
        <v>28</v>
      </c>
      <c r="AB3877" s="1" t="s">
        <v>24</v>
      </c>
      <c r="AC3877" s="1" t="s">
        <v>25</v>
      </c>
      <c r="AD3877" s="1" t="s">
        <v>19</v>
      </c>
      <c r="AE3877" s="2">
        <v>40479</v>
      </c>
    </row>
    <row r="3878" spans="1:31" x14ac:dyDescent="0.25">
      <c r="A3878">
        <f t="shared" si="547"/>
        <v>3877</v>
      </c>
      <c r="B3878" s="1">
        <v>51328</v>
      </c>
      <c r="C3878" s="2">
        <v>40477</v>
      </c>
      <c r="D3878" s="1" t="s">
        <v>13</v>
      </c>
      <c r="E3878" s="1" t="str">
        <f t="shared" si="540"/>
        <v>*</v>
      </c>
      <c r="F3878" s="1" t="str">
        <f t="shared" si="541"/>
        <v>*</v>
      </c>
      <c r="G3878" s="1" t="str">
        <f t="shared" si="542"/>
        <v>*</v>
      </c>
      <c r="J3878" s="1" t="str">
        <f t="shared" si="543"/>
        <v>*</v>
      </c>
      <c r="P3878" s="1">
        <v>38</v>
      </c>
      <c r="Q3878" s="1">
        <f t="shared" si="548"/>
        <v>0.04</v>
      </c>
      <c r="T3878" s="4">
        <v>689.67</v>
      </c>
      <c r="U3878" s="9">
        <f t="shared" si="544"/>
        <v>0</v>
      </c>
      <c r="V3878" s="4">
        <f t="shared" si="545"/>
        <v>18.149210526315787</v>
      </c>
      <c r="W3878" s="1" t="s">
        <v>21</v>
      </c>
      <c r="X3878" s="1">
        <v>8.99</v>
      </c>
      <c r="Y3878" s="4">
        <f t="shared" si="546"/>
        <v>698.66</v>
      </c>
      <c r="Z3878" s="1" t="s">
        <v>51</v>
      </c>
      <c r="AA3878" s="1" t="s">
        <v>16</v>
      </c>
      <c r="AB3878" s="1" t="s">
        <v>17</v>
      </c>
      <c r="AC3878" s="1" t="s">
        <v>18</v>
      </c>
      <c r="AD3878" s="1" t="s">
        <v>41</v>
      </c>
      <c r="AE3878" s="2">
        <v>40482</v>
      </c>
    </row>
    <row r="3879" spans="1:31" x14ac:dyDescent="0.25">
      <c r="A3879">
        <f t="shared" si="547"/>
        <v>3878</v>
      </c>
      <c r="B3879" s="1">
        <v>10852</v>
      </c>
      <c r="C3879" s="2">
        <v>40477</v>
      </c>
      <c r="D3879" s="1" t="s">
        <v>20</v>
      </c>
      <c r="E3879" s="1" t="str">
        <f t="shared" si="540"/>
        <v>*</v>
      </c>
      <c r="F3879" s="1" t="str">
        <f t="shared" si="541"/>
        <v>**</v>
      </c>
      <c r="G3879" s="1" t="str">
        <f t="shared" si="542"/>
        <v>**</v>
      </c>
      <c r="J3879" s="1" t="str">
        <f t="shared" si="543"/>
        <v>**</v>
      </c>
      <c r="P3879" s="1">
        <v>17</v>
      </c>
      <c r="Q3879" s="1">
        <f t="shared" si="548"/>
        <v>0.02</v>
      </c>
      <c r="T3879" s="4">
        <v>285.83999999999997</v>
      </c>
      <c r="U3879" s="9">
        <f t="shared" si="544"/>
        <v>0</v>
      </c>
      <c r="V3879" s="4">
        <f t="shared" si="545"/>
        <v>16.814117647058822</v>
      </c>
      <c r="W3879" s="1" t="s">
        <v>21</v>
      </c>
      <c r="X3879" s="1">
        <v>10.91</v>
      </c>
      <c r="Y3879" s="4">
        <f t="shared" si="546"/>
        <v>296.75</v>
      </c>
      <c r="Z3879" s="1" t="s">
        <v>50</v>
      </c>
      <c r="AA3879" s="1" t="s">
        <v>37</v>
      </c>
      <c r="AB3879" s="1" t="s">
        <v>29</v>
      </c>
      <c r="AC3879" s="1" t="s">
        <v>43</v>
      </c>
      <c r="AD3879" s="1" t="s">
        <v>19</v>
      </c>
      <c r="AE3879" s="2">
        <v>40479</v>
      </c>
    </row>
    <row r="3880" spans="1:31" x14ac:dyDescent="0.25">
      <c r="A3880">
        <f t="shared" si="547"/>
        <v>3879</v>
      </c>
      <c r="B3880" s="1">
        <v>14981</v>
      </c>
      <c r="C3880" s="2">
        <v>40477</v>
      </c>
      <c r="D3880" s="1" t="s">
        <v>36</v>
      </c>
      <c r="E3880" s="1" t="str">
        <f t="shared" si="540"/>
        <v>*</v>
      </c>
      <c r="F3880" s="1" t="str">
        <f t="shared" si="541"/>
        <v>*</v>
      </c>
      <c r="G3880" s="1" t="str">
        <f t="shared" si="542"/>
        <v>*</v>
      </c>
      <c r="J3880" s="1" t="str">
        <f t="shared" si="543"/>
        <v>*</v>
      </c>
      <c r="P3880" s="1">
        <v>8</v>
      </c>
      <c r="Q3880" s="1">
        <f t="shared" si="548"/>
        <v>0.01</v>
      </c>
      <c r="T3880" s="4">
        <v>279.77</v>
      </c>
      <c r="U3880" s="9">
        <f t="shared" si="544"/>
        <v>0</v>
      </c>
      <c r="V3880" s="4">
        <f t="shared" si="545"/>
        <v>34.971249999999998</v>
      </c>
      <c r="W3880" s="1" t="s">
        <v>21</v>
      </c>
      <c r="X3880" s="1">
        <v>8.2200000000000006</v>
      </c>
      <c r="Y3880" s="4">
        <f t="shared" si="546"/>
        <v>287.99</v>
      </c>
      <c r="Z3880" s="1" t="s">
        <v>42</v>
      </c>
      <c r="AA3880" s="1" t="s">
        <v>37</v>
      </c>
      <c r="AB3880" s="1" t="s">
        <v>29</v>
      </c>
      <c r="AC3880" s="1" t="s">
        <v>55</v>
      </c>
      <c r="AD3880" s="1" t="s">
        <v>19</v>
      </c>
      <c r="AE3880" s="2">
        <v>40478</v>
      </c>
    </row>
    <row r="3881" spans="1:31" x14ac:dyDescent="0.25">
      <c r="A3881">
        <f t="shared" si="547"/>
        <v>3880</v>
      </c>
      <c r="B3881" s="1">
        <v>38050</v>
      </c>
      <c r="C3881" s="2">
        <v>40477</v>
      </c>
      <c r="D3881" s="1" t="s">
        <v>27</v>
      </c>
      <c r="E3881" s="1" t="str">
        <f t="shared" si="540"/>
        <v>*</v>
      </c>
      <c r="F3881" s="1" t="str">
        <f t="shared" si="541"/>
        <v>*</v>
      </c>
      <c r="G3881" s="1" t="str">
        <f t="shared" si="542"/>
        <v>*</v>
      </c>
      <c r="J3881" s="1" t="str">
        <f t="shared" si="543"/>
        <v>*</v>
      </c>
      <c r="P3881" s="1">
        <v>31</v>
      </c>
      <c r="Q3881" s="1">
        <f t="shared" si="548"/>
        <v>0.04</v>
      </c>
      <c r="T3881" s="4">
        <v>187.18</v>
      </c>
      <c r="U3881" s="9">
        <f t="shared" si="544"/>
        <v>0</v>
      </c>
      <c r="V3881" s="4">
        <f t="shared" si="545"/>
        <v>6.0380645161290323</v>
      </c>
      <c r="W3881" s="1" t="s">
        <v>14</v>
      </c>
      <c r="X3881" s="1">
        <v>1.67</v>
      </c>
      <c r="Y3881" s="4">
        <f t="shared" si="546"/>
        <v>188.85</v>
      </c>
      <c r="Z3881" s="1" t="s">
        <v>49</v>
      </c>
      <c r="AA3881" s="1" t="s">
        <v>37</v>
      </c>
      <c r="AB3881" s="1" t="s">
        <v>29</v>
      </c>
      <c r="AC3881" s="1" t="s">
        <v>30</v>
      </c>
      <c r="AD3881" s="1" t="s">
        <v>31</v>
      </c>
      <c r="AE3881" s="2">
        <v>40478</v>
      </c>
    </row>
    <row r="3882" spans="1:31" x14ac:dyDescent="0.25">
      <c r="A3882">
        <f t="shared" si="547"/>
        <v>3881</v>
      </c>
      <c r="B3882" s="1">
        <v>14981</v>
      </c>
      <c r="C3882" s="2">
        <v>40477</v>
      </c>
      <c r="D3882" s="1" t="s">
        <v>36</v>
      </c>
      <c r="E3882" s="1" t="str">
        <f t="shared" si="540"/>
        <v>*</v>
      </c>
      <c r="F3882" s="1" t="str">
        <f t="shared" si="541"/>
        <v>*</v>
      </c>
      <c r="G3882" s="1" t="str">
        <f t="shared" si="542"/>
        <v>*</v>
      </c>
      <c r="J3882" s="1" t="str">
        <f t="shared" si="543"/>
        <v>*</v>
      </c>
      <c r="P3882" s="1">
        <v>8</v>
      </c>
      <c r="Q3882" s="1">
        <f t="shared" si="548"/>
        <v>0.01</v>
      </c>
      <c r="T3882" s="4">
        <v>154.21</v>
      </c>
      <c r="U3882" s="9">
        <f t="shared" si="544"/>
        <v>0</v>
      </c>
      <c r="V3882" s="4">
        <f t="shared" si="545"/>
        <v>19.276250000000001</v>
      </c>
      <c r="W3882" s="1" t="s">
        <v>33</v>
      </c>
      <c r="X3882" s="1">
        <v>27.75</v>
      </c>
      <c r="Y3882" s="4">
        <f t="shared" si="546"/>
        <v>181.96</v>
      </c>
      <c r="Z3882" s="1" t="s">
        <v>42</v>
      </c>
      <c r="AA3882" s="1" t="s">
        <v>37</v>
      </c>
      <c r="AB3882" s="1" t="s">
        <v>17</v>
      </c>
      <c r="AC3882" s="1" t="s">
        <v>52</v>
      </c>
      <c r="AD3882" s="1" t="s">
        <v>59</v>
      </c>
      <c r="AE3882" s="2">
        <v>40479</v>
      </c>
    </row>
    <row r="3883" spans="1:31" x14ac:dyDescent="0.25">
      <c r="A3883">
        <f t="shared" si="547"/>
        <v>3882</v>
      </c>
      <c r="B3883" s="1">
        <v>38050</v>
      </c>
      <c r="C3883" s="2">
        <v>40477</v>
      </c>
      <c r="D3883" s="1" t="s">
        <v>27</v>
      </c>
      <c r="E3883" s="1" t="str">
        <f t="shared" si="540"/>
        <v>*</v>
      </c>
      <c r="F3883" s="1" t="str">
        <f t="shared" si="541"/>
        <v>*</v>
      </c>
      <c r="G3883" s="1" t="str">
        <f t="shared" si="542"/>
        <v>*</v>
      </c>
      <c r="J3883" s="1" t="str">
        <f t="shared" si="543"/>
        <v>*</v>
      </c>
      <c r="P3883" s="1">
        <v>36</v>
      </c>
      <c r="Q3883" s="1">
        <f t="shared" si="548"/>
        <v>0.04</v>
      </c>
      <c r="T3883" s="4">
        <v>104.21</v>
      </c>
      <c r="U3883" s="9">
        <f t="shared" si="544"/>
        <v>0</v>
      </c>
      <c r="V3883" s="4">
        <f t="shared" si="545"/>
        <v>2.8947222222222222</v>
      </c>
      <c r="W3883" s="1" t="s">
        <v>21</v>
      </c>
      <c r="X3883" s="1">
        <v>0.7</v>
      </c>
      <c r="Y3883" s="4">
        <f t="shared" si="546"/>
        <v>104.91</v>
      </c>
      <c r="Z3883" s="1" t="s">
        <v>49</v>
      </c>
      <c r="AA3883" s="1" t="s">
        <v>37</v>
      </c>
      <c r="AB3883" s="1" t="s">
        <v>29</v>
      </c>
      <c r="AC3883" s="1" t="s">
        <v>30</v>
      </c>
      <c r="AD3883" s="1" t="s">
        <v>31</v>
      </c>
      <c r="AE3883" s="2">
        <v>40479</v>
      </c>
    </row>
    <row r="3884" spans="1:31" x14ac:dyDescent="0.25">
      <c r="A3884">
        <f t="shared" si="547"/>
        <v>3883</v>
      </c>
      <c r="B3884" s="1">
        <v>58528</v>
      </c>
      <c r="C3884" s="2">
        <v>40478</v>
      </c>
      <c r="D3884" s="1" t="s">
        <v>36</v>
      </c>
      <c r="E3884" s="1" t="str">
        <f t="shared" si="540"/>
        <v>*</v>
      </c>
      <c r="F3884" s="1" t="str">
        <f t="shared" si="541"/>
        <v>*</v>
      </c>
      <c r="G3884" s="1" t="str">
        <f t="shared" si="542"/>
        <v>*</v>
      </c>
      <c r="J3884" s="1" t="str">
        <f t="shared" si="543"/>
        <v>*</v>
      </c>
      <c r="P3884" s="1">
        <v>14</v>
      </c>
      <c r="Q3884" s="1">
        <f t="shared" si="548"/>
        <v>0.02</v>
      </c>
      <c r="T3884" s="4">
        <v>700.95</v>
      </c>
      <c r="U3884" s="9">
        <f t="shared" si="544"/>
        <v>0</v>
      </c>
      <c r="V3884" s="4">
        <f t="shared" si="545"/>
        <v>50.067857142857143</v>
      </c>
      <c r="W3884" s="1" t="s">
        <v>21</v>
      </c>
      <c r="X3884" s="1">
        <v>5.0999999999999996</v>
      </c>
      <c r="Y3884" s="4">
        <f t="shared" si="546"/>
        <v>706.05000000000007</v>
      </c>
      <c r="Z3884" s="1" t="s">
        <v>22</v>
      </c>
      <c r="AA3884" s="1" t="s">
        <v>28</v>
      </c>
      <c r="AB3884" s="1" t="s">
        <v>29</v>
      </c>
      <c r="AC3884" s="1" t="s">
        <v>63</v>
      </c>
      <c r="AD3884" s="1" t="s">
        <v>26</v>
      </c>
      <c r="AE3884" s="2">
        <v>40479</v>
      </c>
    </row>
    <row r="3885" spans="1:31" x14ac:dyDescent="0.25">
      <c r="A3885">
        <f t="shared" si="547"/>
        <v>3884</v>
      </c>
      <c r="B3885" s="1">
        <v>42882</v>
      </c>
      <c r="C3885" s="2">
        <v>40478</v>
      </c>
      <c r="D3885" s="1" t="s">
        <v>13</v>
      </c>
      <c r="E3885" s="1" t="str">
        <f t="shared" si="540"/>
        <v>*</v>
      </c>
      <c r="F3885" s="1" t="str">
        <f t="shared" si="541"/>
        <v>*</v>
      </c>
      <c r="G3885" s="1" t="str">
        <f t="shared" si="542"/>
        <v>*</v>
      </c>
      <c r="J3885" s="1" t="str">
        <f t="shared" si="543"/>
        <v>*</v>
      </c>
      <c r="P3885" s="1">
        <v>17</v>
      </c>
      <c r="Q3885" s="1">
        <f t="shared" si="548"/>
        <v>0.02</v>
      </c>
      <c r="T3885" s="4">
        <v>204.07</v>
      </c>
      <c r="U3885" s="9">
        <f t="shared" si="544"/>
        <v>0</v>
      </c>
      <c r="V3885" s="4">
        <f t="shared" si="545"/>
        <v>12.004117647058823</v>
      </c>
      <c r="W3885" s="1" t="s">
        <v>14</v>
      </c>
      <c r="X3885" s="1">
        <v>4.9800000000000004</v>
      </c>
      <c r="Y3885" s="4">
        <f t="shared" si="546"/>
        <v>209.04999999999998</v>
      </c>
      <c r="Z3885" s="1" t="s">
        <v>22</v>
      </c>
      <c r="AA3885" s="1" t="s">
        <v>37</v>
      </c>
      <c r="AB3885" s="1" t="s">
        <v>29</v>
      </c>
      <c r="AC3885" s="1" t="s">
        <v>63</v>
      </c>
      <c r="AD3885" s="1" t="s">
        <v>19</v>
      </c>
      <c r="AE3885" s="2">
        <v>40480</v>
      </c>
    </row>
    <row r="3886" spans="1:31" x14ac:dyDescent="0.25">
      <c r="A3886">
        <f t="shared" si="547"/>
        <v>3885</v>
      </c>
      <c r="B3886" s="1">
        <v>58528</v>
      </c>
      <c r="C3886" s="2">
        <v>40478</v>
      </c>
      <c r="D3886" s="1" t="s">
        <v>36</v>
      </c>
      <c r="E3886" s="1" t="str">
        <f t="shared" si="540"/>
        <v>*</v>
      </c>
      <c r="F3886" s="1" t="str">
        <f t="shared" si="541"/>
        <v>*</v>
      </c>
      <c r="G3886" s="1" t="str">
        <f t="shared" si="542"/>
        <v>*</v>
      </c>
      <c r="J3886" s="1" t="str">
        <f t="shared" si="543"/>
        <v>*</v>
      </c>
      <c r="P3886" s="1">
        <v>41</v>
      </c>
      <c r="Q3886" s="1">
        <f t="shared" si="548"/>
        <v>0.05</v>
      </c>
      <c r="T3886" s="4">
        <v>159.74</v>
      </c>
      <c r="U3886" s="9">
        <f t="shared" si="544"/>
        <v>0</v>
      </c>
      <c r="V3886" s="4">
        <f t="shared" si="545"/>
        <v>3.8960975609756101</v>
      </c>
      <c r="W3886" s="1" t="s">
        <v>14</v>
      </c>
      <c r="X3886" s="1">
        <v>2.5</v>
      </c>
      <c r="Y3886" s="4">
        <f t="shared" si="546"/>
        <v>162.24</v>
      </c>
      <c r="Z3886" s="1" t="s">
        <v>22</v>
      </c>
      <c r="AA3886" s="1" t="s">
        <v>28</v>
      </c>
      <c r="AB3886" s="1" t="s">
        <v>29</v>
      </c>
      <c r="AC3886" s="1" t="s">
        <v>57</v>
      </c>
      <c r="AD3886" s="1" t="s">
        <v>19</v>
      </c>
      <c r="AE3886" s="2">
        <v>40479</v>
      </c>
    </row>
    <row r="3887" spans="1:31" x14ac:dyDescent="0.25">
      <c r="A3887">
        <f t="shared" si="547"/>
        <v>3886</v>
      </c>
      <c r="B3887" s="1">
        <v>2374</v>
      </c>
      <c r="C3887" s="2">
        <v>40479</v>
      </c>
      <c r="D3887" s="1" t="s">
        <v>27</v>
      </c>
      <c r="E3887" s="1" t="str">
        <f t="shared" si="540"/>
        <v>*</v>
      </c>
      <c r="F3887" s="1" t="str">
        <f t="shared" si="541"/>
        <v>*</v>
      </c>
      <c r="G3887" s="1" t="str">
        <f t="shared" si="542"/>
        <v>*</v>
      </c>
      <c r="J3887" s="1" t="str">
        <f t="shared" si="543"/>
        <v>*</v>
      </c>
      <c r="P3887" s="1">
        <v>21</v>
      </c>
      <c r="Q3887" s="1">
        <f t="shared" si="548"/>
        <v>3.5000000000000003E-2</v>
      </c>
      <c r="T3887" s="4">
        <v>78.17</v>
      </c>
      <c r="U3887" s="9">
        <f t="shared" si="544"/>
        <v>0</v>
      </c>
      <c r="V3887" s="4">
        <f t="shared" si="545"/>
        <v>3.7223809523809526</v>
      </c>
      <c r="W3887" s="1" t="s">
        <v>14</v>
      </c>
      <c r="X3887" s="1">
        <v>5.44</v>
      </c>
      <c r="Y3887" s="4">
        <f t="shared" si="546"/>
        <v>83.61</v>
      </c>
      <c r="Z3887" s="1" t="s">
        <v>44</v>
      </c>
      <c r="AA3887" s="1" t="s">
        <v>16</v>
      </c>
      <c r="AB3887" s="1" t="s">
        <v>29</v>
      </c>
      <c r="AC3887" s="1" t="s">
        <v>43</v>
      </c>
      <c r="AD3887" s="1" t="s">
        <v>19</v>
      </c>
      <c r="AE3887" s="2">
        <v>40481</v>
      </c>
    </row>
    <row r="3888" spans="1:31" x14ac:dyDescent="0.25">
      <c r="A3888">
        <f t="shared" si="547"/>
        <v>3887</v>
      </c>
      <c r="B3888" s="1">
        <v>37669</v>
      </c>
      <c r="C3888" s="2">
        <v>40480</v>
      </c>
      <c r="D3888" s="1" t="s">
        <v>27</v>
      </c>
      <c r="E3888" s="1" t="str">
        <f t="shared" si="540"/>
        <v>*</v>
      </c>
      <c r="F3888" s="1" t="str">
        <f t="shared" si="541"/>
        <v>*</v>
      </c>
      <c r="G3888" s="1" t="str">
        <f t="shared" si="542"/>
        <v>*</v>
      </c>
      <c r="J3888" s="1" t="str">
        <f t="shared" si="543"/>
        <v>*</v>
      </c>
      <c r="P3888" s="1">
        <v>39</v>
      </c>
      <c r="Q3888" s="1">
        <f t="shared" si="548"/>
        <v>0.04</v>
      </c>
      <c r="T3888" s="4">
        <v>9081.98</v>
      </c>
      <c r="U3888" s="9">
        <f t="shared" si="544"/>
        <v>1</v>
      </c>
      <c r="V3888" s="4">
        <f t="shared" si="545"/>
        <v>232.87128205128204</v>
      </c>
      <c r="W3888" s="1" t="s">
        <v>14</v>
      </c>
      <c r="X3888" s="1">
        <v>19.989999999999998</v>
      </c>
      <c r="Y3888" s="4">
        <f t="shared" si="546"/>
        <v>9101.9699999999993</v>
      </c>
      <c r="Z3888" s="1" t="s">
        <v>22</v>
      </c>
      <c r="AA3888" s="1" t="s">
        <v>28</v>
      </c>
      <c r="AB3888" s="1" t="s">
        <v>29</v>
      </c>
      <c r="AC3888" s="1" t="s">
        <v>63</v>
      </c>
      <c r="AD3888" s="1" t="s">
        <v>19</v>
      </c>
      <c r="AE3888" s="2">
        <v>40482</v>
      </c>
    </row>
    <row r="3889" spans="1:31" x14ac:dyDescent="0.25">
      <c r="A3889">
        <f t="shared" si="547"/>
        <v>3888</v>
      </c>
      <c r="B3889" s="1">
        <v>12902</v>
      </c>
      <c r="C3889" s="2">
        <v>40480</v>
      </c>
      <c r="D3889" s="1" t="s">
        <v>27</v>
      </c>
      <c r="E3889" s="1" t="str">
        <f t="shared" si="540"/>
        <v>*</v>
      </c>
      <c r="F3889" s="1" t="str">
        <f t="shared" si="541"/>
        <v>*</v>
      </c>
      <c r="G3889" s="1" t="str">
        <f t="shared" si="542"/>
        <v>*</v>
      </c>
      <c r="J3889" s="1" t="str">
        <f t="shared" si="543"/>
        <v>*</v>
      </c>
      <c r="P3889" s="1">
        <v>30</v>
      </c>
      <c r="Q3889" s="1">
        <f t="shared" si="548"/>
        <v>0.04</v>
      </c>
      <c r="T3889" s="4">
        <v>3645.45</v>
      </c>
      <c r="U3889" s="9">
        <f t="shared" si="544"/>
        <v>1</v>
      </c>
      <c r="V3889" s="4">
        <f t="shared" si="545"/>
        <v>121.515</v>
      </c>
      <c r="W3889" s="1" t="s">
        <v>33</v>
      </c>
      <c r="X3889" s="1">
        <v>56.7</v>
      </c>
      <c r="Y3889" s="4">
        <f t="shared" si="546"/>
        <v>3702.1499999999996</v>
      </c>
      <c r="Z3889" s="1" t="s">
        <v>46</v>
      </c>
      <c r="AA3889" s="1" t="s">
        <v>37</v>
      </c>
      <c r="AB3889" s="1" t="s">
        <v>17</v>
      </c>
      <c r="AC3889" s="1" t="s">
        <v>62</v>
      </c>
      <c r="AD3889" s="1" t="s">
        <v>59</v>
      </c>
      <c r="AE3889" s="2">
        <v>40482</v>
      </c>
    </row>
    <row r="3890" spans="1:31" x14ac:dyDescent="0.25">
      <c r="A3890">
        <f t="shared" si="547"/>
        <v>3889</v>
      </c>
      <c r="B3890" s="1">
        <v>53248</v>
      </c>
      <c r="C3890" s="2">
        <v>40480</v>
      </c>
      <c r="D3890" s="1" t="s">
        <v>32</v>
      </c>
      <c r="E3890" s="1" t="str">
        <f t="shared" si="540"/>
        <v>***</v>
      </c>
      <c r="F3890" s="1" t="str">
        <f t="shared" si="541"/>
        <v>***</v>
      </c>
      <c r="G3890" s="1" t="str">
        <f t="shared" si="542"/>
        <v>***</v>
      </c>
      <c r="J3890" s="1" t="str">
        <f t="shared" si="543"/>
        <v>***</v>
      </c>
      <c r="P3890" s="1">
        <v>7</v>
      </c>
      <c r="Q3890" s="1">
        <f t="shared" si="548"/>
        <v>0.01</v>
      </c>
      <c r="T3890" s="4">
        <v>2423.06</v>
      </c>
      <c r="U3890" s="9">
        <f t="shared" si="544"/>
        <v>1</v>
      </c>
      <c r="V3890" s="4">
        <f t="shared" si="545"/>
        <v>346.15142857142854</v>
      </c>
      <c r="W3890" s="1" t="s">
        <v>33</v>
      </c>
      <c r="X3890" s="1">
        <v>40.19</v>
      </c>
      <c r="Y3890" s="4">
        <f t="shared" si="546"/>
        <v>2463.25</v>
      </c>
      <c r="Z3890" s="1" t="s">
        <v>44</v>
      </c>
      <c r="AA3890" s="1" t="s">
        <v>37</v>
      </c>
      <c r="AB3890" s="1" t="s">
        <v>17</v>
      </c>
      <c r="AC3890" s="1" t="s">
        <v>52</v>
      </c>
      <c r="AD3890" s="1" t="s">
        <v>59</v>
      </c>
      <c r="AE3890" s="2">
        <v>40481</v>
      </c>
    </row>
    <row r="3891" spans="1:31" x14ac:dyDescent="0.25">
      <c r="A3891">
        <f t="shared" si="547"/>
        <v>3890</v>
      </c>
      <c r="B3891" s="1">
        <v>37669</v>
      </c>
      <c r="C3891" s="2">
        <v>40480</v>
      </c>
      <c r="D3891" s="1" t="s">
        <v>27</v>
      </c>
      <c r="E3891" s="1" t="str">
        <f t="shared" si="540"/>
        <v>*</v>
      </c>
      <c r="F3891" s="1" t="str">
        <f t="shared" si="541"/>
        <v>*</v>
      </c>
      <c r="G3891" s="1" t="str">
        <f t="shared" si="542"/>
        <v>*</v>
      </c>
      <c r="J3891" s="1" t="str">
        <f t="shared" si="543"/>
        <v>*</v>
      </c>
      <c r="P3891" s="1">
        <v>31</v>
      </c>
      <c r="Q3891" s="1">
        <f t="shared" si="548"/>
        <v>0.04</v>
      </c>
      <c r="T3891" s="4">
        <v>806.08</v>
      </c>
      <c r="U3891" s="9">
        <f t="shared" si="544"/>
        <v>0</v>
      </c>
      <c r="V3891" s="4">
        <f t="shared" si="545"/>
        <v>26.002580645161292</v>
      </c>
      <c r="W3891" s="1" t="s">
        <v>21</v>
      </c>
      <c r="X3891" s="1">
        <v>1.39</v>
      </c>
      <c r="Y3891" s="4">
        <f t="shared" si="546"/>
        <v>807.47</v>
      </c>
      <c r="Z3891" s="1" t="s">
        <v>22</v>
      </c>
      <c r="AA3891" s="1" t="s">
        <v>28</v>
      </c>
      <c r="AB3891" s="1" t="s">
        <v>29</v>
      </c>
      <c r="AC3891" s="1" t="s">
        <v>57</v>
      </c>
      <c r="AD3891" s="1" t="s">
        <v>19</v>
      </c>
      <c r="AE3891" s="2">
        <v>40482</v>
      </c>
    </row>
    <row r="3892" spans="1:31" x14ac:dyDescent="0.25">
      <c r="A3892">
        <f t="shared" si="547"/>
        <v>3891</v>
      </c>
      <c r="B3892" s="1">
        <v>12902</v>
      </c>
      <c r="C3892" s="2">
        <v>40480</v>
      </c>
      <c r="D3892" s="1" t="s">
        <v>27</v>
      </c>
      <c r="E3892" s="1" t="str">
        <f t="shared" si="540"/>
        <v>*</v>
      </c>
      <c r="F3892" s="1" t="str">
        <f t="shared" si="541"/>
        <v>*</v>
      </c>
      <c r="G3892" s="1" t="str">
        <f t="shared" si="542"/>
        <v>*</v>
      </c>
      <c r="J3892" s="1" t="str">
        <f t="shared" si="543"/>
        <v>*</v>
      </c>
      <c r="P3892" s="1">
        <v>9</v>
      </c>
      <c r="Q3892" s="1">
        <f t="shared" si="548"/>
        <v>0.01</v>
      </c>
      <c r="T3892" s="4">
        <v>302.05</v>
      </c>
      <c r="U3892" s="9">
        <f t="shared" si="544"/>
        <v>0</v>
      </c>
      <c r="V3892" s="4">
        <f t="shared" si="545"/>
        <v>33.56111111111111</v>
      </c>
      <c r="W3892" s="1" t="s">
        <v>21</v>
      </c>
      <c r="X3892" s="1">
        <v>6.5</v>
      </c>
      <c r="Y3892" s="4">
        <f t="shared" si="546"/>
        <v>308.55</v>
      </c>
      <c r="Z3892" s="1" t="s">
        <v>15</v>
      </c>
      <c r="AA3892" s="1" t="s">
        <v>37</v>
      </c>
      <c r="AB3892" s="1" t="s">
        <v>24</v>
      </c>
      <c r="AC3892" s="1" t="s">
        <v>38</v>
      </c>
      <c r="AD3892" s="1" t="s">
        <v>19</v>
      </c>
      <c r="AE3892" s="2">
        <v>40482</v>
      </c>
    </row>
    <row r="3893" spans="1:31" x14ac:dyDescent="0.25">
      <c r="A3893">
        <f t="shared" si="547"/>
        <v>3892</v>
      </c>
      <c r="B3893" s="1">
        <v>48391</v>
      </c>
      <c r="C3893" s="2">
        <v>40480</v>
      </c>
      <c r="D3893" s="1" t="s">
        <v>27</v>
      </c>
      <c r="E3893" s="1" t="str">
        <f t="shared" si="540"/>
        <v>*</v>
      </c>
      <c r="F3893" s="1" t="str">
        <f t="shared" si="541"/>
        <v>*</v>
      </c>
      <c r="G3893" s="1" t="str">
        <f t="shared" si="542"/>
        <v>*</v>
      </c>
      <c r="J3893" s="1" t="str">
        <f t="shared" si="543"/>
        <v>*</v>
      </c>
      <c r="P3893" s="1">
        <v>45</v>
      </c>
      <c r="Q3893" s="1">
        <f t="shared" si="548"/>
        <v>0.05</v>
      </c>
      <c r="T3893" s="4">
        <v>254.92</v>
      </c>
      <c r="U3893" s="9">
        <f t="shared" si="544"/>
        <v>0</v>
      </c>
      <c r="V3893" s="4">
        <f t="shared" si="545"/>
        <v>5.6648888888888882</v>
      </c>
      <c r="W3893" s="1" t="s">
        <v>21</v>
      </c>
      <c r="X3893" s="1">
        <v>5.46</v>
      </c>
      <c r="Y3893" s="4">
        <f t="shared" si="546"/>
        <v>260.38</v>
      </c>
      <c r="Z3893" s="1" t="s">
        <v>49</v>
      </c>
      <c r="AA3893" s="1" t="s">
        <v>28</v>
      </c>
      <c r="AB3893" s="1" t="s">
        <v>29</v>
      </c>
      <c r="AC3893" s="1" t="s">
        <v>40</v>
      </c>
      <c r="AD3893" s="1" t="s">
        <v>19</v>
      </c>
      <c r="AE3893" s="2">
        <v>40481</v>
      </c>
    </row>
    <row r="3894" spans="1:31" x14ac:dyDescent="0.25">
      <c r="A3894">
        <f t="shared" si="547"/>
        <v>3893</v>
      </c>
      <c r="B3894" s="1">
        <v>57986</v>
      </c>
      <c r="C3894" s="2">
        <v>40480</v>
      </c>
      <c r="D3894" s="1" t="s">
        <v>20</v>
      </c>
      <c r="E3894" s="1" t="str">
        <f t="shared" si="540"/>
        <v>*</v>
      </c>
      <c r="F3894" s="1" t="str">
        <f t="shared" si="541"/>
        <v>**</v>
      </c>
      <c r="G3894" s="1" t="str">
        <f t="shared" si="542"/>
        <v>**</v>
      </c>
      <c r="J3894" s="1" t="str">
        <f t="shared" si="543"/>
        <v>**</v>
      </c>
      <c r="P3894" s="1">
        <v>14</v>
      </c>
      <c r="Q3894" s="1">
        <f t="shared" si="548"/>
        <v>0.02</v>
      </c>
      <c r="T3894" s="4">
        <v>199.93</v>
      </c>
      <c r="U3894" s="9">
        <f t="shared" si="544"/>
        <v>0</v>
      </c>
      <c r="V3894" s="4">
        <f t="shared" si="545"/>
        <v>14.280714285714286</v>
      </c>
      <c r="W3894" s="1" t="s">
        <v>21</v>
      </c>
      <c r="X3894" s="1">
        <v>13.32</v>
      </c>
      <c r="Y3894" s="4">
        <f t="shared" si="546"/>
        <v>213.25</v>
      </c>
      <c r="Z3894" s="1" t="s">
        <v>51</v>
      </c>
      <c r="AA3894" s="1" t="s">
        <v>23</v>
      </c>
      <c r="AB3894" s="1" t="s">
        <v>29</v>
      </c>
      <c r="AC3894" s="1" t="s">
        <v>63</v>
      </c>
      <c r="AD3894" s="1" t="s">
        <v>19</v>
      </c>
      <c r="AE3894" s="2">
        <v>40480</v>
      </c>
    </row>
    <row r="3895" spans="1:31" x14ac:dyDescent="0.25">
      <c r="A3895">
        <f t="shared" si="547"/>
        <v>3894</v>
      </c>
      <c r="B3895" s="1">
        <v>37669</v>
      </c>
      <c r="C3895" s="2">
        <v>40480</v>
      </c>
      <c r="D3895" s="1" t="s">
        <v>27</v>
      </c>
      <c r="E3895" s="1" t="str">
        <f t="shared" si="540"/>
        <v>*</v>
      </c>
      <c r="F3895" s="1" t="str">
        <f t="shared" si="541"/>
        <v>*</v>
      </c>
      <c r="G3895" s="1" t="str">
        <f t="shared" si="542"/>
        <v>*</v>
      </c>
      <c r="J3895" s="1" t="str">
        <f t="shared" si="543"/>
        <v>*</v>
      </c>
      <c r="P3895" s="1">
        <v>4</v>
      </c>
      <c r="Q3895" s="1">
        <f t="shared" si="548"/>
        <v>0.01</v>
      </c>
      <c r="T3895" s="4">
        <v>70.02</v>
      </c>
      <c r="U3895" s="9">
        <f t="shared" si="544"/>
        <v>0</v>
      </c>
      <c r="V3895" s="4">
        <f t="shared" si="545"/>
        <v>17.504999999999999</v>
      </c>
      <c r="W3895" s="1" t="s">
        <v>21</v>
      </c>
      <c r="X3895" s="1">
        <v>8.7799999999999994</v>
      </c>
      <c r="Y3895" s="4">
        <f t="shared" si="546"/>
        <v>78.8</v>
      </c>
      <c r="Z3895" s="1" t="s">
        <v>22</v>
      </c>
      <c r="AA3895" s="1" t="s">
        <v>28</v>
      </c>
      <c r="AB3895" s="1" t="s">
        <v>29</v>
      </c>
      <c r="AC3895" s="1" t="s">
        <v>55</v>
      </c>
      <c r="AD3895" s="1" t="s">
        <v>19</v>
      </c>
      <c r="AE3895" s="2">
        <v>40483</v>
      </c>
    </row>
    <row r="3896" spans="1:31" x14ac:dyDescent="0.25">
      <c r="A3896">
        <f t="shared" si="547"/>
        <v>3895</v>
      </c>
      <c r="B3896" s="1">
        <v>25062</v>
      </c>
      <c r="C3896" s="2">
        <v>40481</v>
      </c>
      <c r="D3896" s="1" t="s">
        <v>32</v>
      </c>
      <c r="E3896" s="1" t="str">
        <f t="shared" si="540"/>
        <v>***</v>
      </c>
      <c r="F3896" s="1" t="str">
        <f t="shared" si="541"/>
        <v>***</v>
      </c>
      <c r="G3896" s="1" t="str">
        <f t="shared" si="542"/>
        <v>***</v>
      </c>
      <c r="J3896" s="1" t="str">
        <f t="shared" si="543"/>
        <v>***</v>
      </c>
      <c r="P3896" s="1">
        <v>9</v>
      </c>
      <c r="Q3896" s="1">
        <f t="shared" si="548"/>
        <v>0.01</v>
      </c>
      <c r="T3896" s="4">
        <v>3928.25</v>
      </c>
      <c r="U3896" s="9">
        <f t="shared" si="544"/>
        <v>1</v>
      </c>
      <c r="V3896" s="4">
        <f t="shared" si="545"/>
        <v>436.47222222222223</v>
      </c>
      <c r="W3896" s="1" t="s">
        <v>21</v>
      </c>
      <c r="X3896" s="1">
        <v>19.989999999999998</v>
      </c>
      <c r="Y3896" s="4">
        <f t="shared" si="546"/>
        <v>3948.24</v>
      </c>
      <c r="Z3896" s="1" t="s">
        <v>22</v>
      </c>
      <c r="AA3896" s="1" t="s">
        <v>16</v>
      </c>
      <c r="AB3896" s="1" t="s">
        <v>29</v>
      </c>
      <c r="AC3896" s="1" t="s">
        <v>43</v>
      </c>
      <c r="AD3896" s="1" t="s">
        <v>19</v>
      </c>
      <c r="AE3896" s="2">
        <v>40483</v>
      </c>
    </row>
    <row r="3897" spans="1:31" x14ac:dyDescent="0.25">
      <c r="A3897">
        <f t="shared" si="547"/>
        <v>3896</v>
      </c>
      <c r="B3897" s="1">
        <v>20741</v>
      </c>
      <c r="C3897" s="2">
        <v>40481</v>
      </c>
      <c r="D3897" s="1" t="s">
        <v>13</v>
      </c>
      <c r="E3897" s="1" t="str">
        <f t="shared" si="540"/>
        <v>*</v>
      </c>
      <c r="F3897" s="1" t="str">
        <f t="shared" si="541"/>
        <v>*</v>
      </c>
      <c r="G3897" s="1" t="str">
        <f t="shared" si="542"/>
        <v>*</v>
      </c>
      <c r="J3897" s="1" t="str">
        <f t="shared" si="543"/>
        <v>*</v>
      </c>
      <c r="P3897" s="1">
        <v>43</v>
      </c>
      <c r="Q3897" s="1">
        <f t="shared" si="548"/>
        <v>0.05</v>
      </c>
      <c r="T3897" s="4">
        <v>1711.02</v>
      </c>
      <c r="U3897" s="9">
        <f t="shared" si="544"/>
        <v>1</v>
      </c>
      <c r="V3897" s="4">
        <f t="shared" si="545"/>
        <v>39.791162790697676</v>
      </c>
      <c r="W3897" s="1" t="s">
        <v>21</v>
      </c>
      <c r="X3897" s="1">
        <v>8.99</v>
      </c>
      <c r="Y3897" s="4">
        <f t="shared" si="546"/>
        <v>1720.01</v>
      </c>
      <c r="Z3897" s="1" t="s">
        <v>46</v>
      </c>
      <c r="AA3897" s="1" t="s">
        <v>28</v>
      </c>
      <c r="AB3897" s="1" t="s">
        <v>29</v>
      </c>
      <c r="AC3897" s="1" t="s">
        <v>30</v>
      </c>
      <c r="AD3897" s="1" t="s">
        <v>41</v>
      </c>
      <c r="AE3897" s="2">
        <v>40488</v>
      </c>
    </row>
    <row r="3898" spans="1:31" x14ac:dyDescent="0.25">
      <c r="A3898">
        <f t="shared" si="547"/>
        <v>3897</v>
      </c>
      <c r="B3898" s="1">
        <v>11236</v>
      </c>
      <c r="C3898" s="2">
        <v>40481</v>
      </c>
      <c r="D3898" s="1" t="s">
        <v>20</v>
      </c>
      <c r="E3898" s="1" t="str">
        <f t="shared" si="540"/>
        <v>*</v>
      </c>
      <c r="F3898" s="1" t="str">
        <f t="shared" si="541"/>
        <v>**</v>
      </c>
      <c r="G3898" s="1" t="str">
        <f t="shared" si="542"/>
        <v>**</v>
      </c>
      <c r="J3898" s="1" t="str">
        <f t="shared" si="543"/>
        <v>**</v>
      </c>
      <c r="P3898" s="1">
        <v>4</v>
      </c>
      <c r="Q3898" s="1">
        <f t="shared" si="548"/>
        <v>0.01</v>
      </c>
      <c r="T3898" s="4">
        <v>1629.75</v>
      </c>
      <c r="U3898" s="9">
        <f t="shared" si="544"/>
        <v>1</v>
      </c>
      <c r="V3898" s="4">
        <f t="shared" si="545"/>
        <v>407.4375</v>
      </c>
      <c r="W3898" s="1" t="s">
        <v>21</v>
      </c>
      <c r="X3898" s="1">
        <v>11.37</v>
      </c>
      <c r="Y3898" s="4">
        <f t="shared" si="546"/>
        <v>1641.12</v>
      </c>
      <c r="Z3898" s="1" t="s">
        <v>44</v>
      </c>
      <c r="AA3898" s="1" t="s">
        <v>23</v>
      </c>
      <c r="AB3898" s="1" t="s">
        <v>29</v>
      </c>
      <c r="AC3898" s="1" t="s">
        <v>55</v>
      </c>
      <c r="AD3898" s="1" t="s">
        <v>19</v>
      </c>
      <c r="AE3898" s="2">
        <v>40483</v>
      </c>
    </row>
    <row r="3899" spans="1:31" x14ac:dyDescent="0.25">
      <c r="A3899">
        <f t="shared" si="547"/>
        <v>3898</v>
      </c>
      <c r="B3899" s="1">
        <v>1888</v>
      </c>
      <c r="C3899" s="2">
        <v>40481</v>
      </c>
      <c r="D3899" s="1" t="s">
        <v>27</v>
      </c>
      <c r="E3899" s="1" t="str">
        <f t="shared" si="540"/>
        <v>*</v>
      </c>
      <c r="F3899" s="1" t="str">
        <f t="shared" si="541"/>
        <v>*</v>
      </c>
      <c r="G3899" s="1" t="str">
        <f t="shared" si="542"/>
        <v>*</v>
      </c>
      <c r="J3899" s="1" t="str">
        <f t="shared" si="543"/>
        <v>*</v>
      </c>
      <c r="P3899" s="1">
        <v>38</v>
      </c>
      <c r="Q3899" s="1">
        <f t="shared" si="548"/>
        <v>0.04</v>
      </c>
      <c r="T3899" s="4">
        <v>1264.46</v>
      </c>
      <c r="U3899" s="9">
        <f t="shared" si="544"/>
        <v>1</v>
      </c>
      <c r="V3899" s="4">
        <f t="shared" si="545"/>
        <v>33.275263157894734</v>
      </c>
      <c r="W3899" s="1" t="s">
        <v>33</v>
      </c>
      <c r="X3899" s="1">
        <v>45.51</v>
      </c>
      <c r="Y3899" s="4">
        <f t="shared" si="546"/>
        <v>1309.97</v>
      </c>
      <c r="Z3899" s="1" t="s">
        <v>42</v>
      </c>
      <c r="AA3899" s="1" t="s">
        <v>28</v>
      </c>
      <c r="AB3899" s="1" t="s">
        <v>17</v>
      </c>
      <c r="AC3899" s="1" t="s">
        <v>52</v>
      </c>
      <c r="AD3899" s="1" t="s">
        <v>59</v>
      </c>
      <c r="AE3899" s="2">
        <v>40481</v>
      </c>
    </row>
    <row r="3900" spans="1:31" x14ac:dyDescent="0.25">
      <c r="A3900">
        <f t="shared" si="547"/>
        <v>3899</v>
      </c>
      <c r="B3900" s="1">
        <v>11236</v>
      </c>
      <c r="C3900" s="2">
        <v>40481</v>
      </c>
      <c r="D3900" s="1" t="s">
        <v>20</v>
      </c>
      <c r="E3900" s="1" t="str">
        <f t="shared" si="540"/>
        <v>*</v>
      </c>
      <c r="F3900" s="1" t="str">
        <f t="shared" si="541"/>
        <v>**</v>
      </c>
      <c r="G3900" s="1" t="str">
        <f t="shared" si="542"/>
        <v>**</v>
      </c>
      <c r="J3900" s="1" t="str">
        <f t="shared" si="543"/>
        <v>**</v>
      </c>
      <c r="P3900" s="1">
        <v>45</v>
      </c>
      <c r="Q3900" s="1">
        <f t="shared" si="548"/>
        <v>0.05</v>
      </c>
      <c r="T3900" s="4">
        <v>298.57</v>
      </c>
      <c r="U3900" s="9">
        <f t="shared" si="544"/>
        <v>0</v>
      </c>
      <c r="V3900" s="4">
        <f t="shared" si="545"/>
        <v>6.6348888888888888</v>
      </c>
      <c r="W3900" s="1" t="s">
        <v>21</v>
      </c>
      <c r="X3900" s="1">
        <v>2</v>
      </c>
      <c r="Y3900" s="4">
        <f t="shared" si="546"/>
        <v>300.57</v>
      </c>
      <c r="Z3900" s="1" t="s">
        <v>42</v>
      </c>
      <c r="AA3900" s="1" t="s">
        <v>23</v>
      </c>
      <c r="AB3900" s="1" t="s">
        <v>29</v>
      </c>
      <c r="AC3900" s="1" t="s">
        <v>40</v>
      </c>
      <c r="AD3900" s="1" t="s">
        <v>31</v>
      </c>
      <c r="AE3900" s="2">
        <v>40481</v>
      </c>
    </row>
    <row r="3901" spans="1:31" x14ac:dyDescent="0.25">
      <c r="A3901">
        <f t="shared" si="547"/>
        <v>3900</v>
      </c>
      <c r="B3901" s="1">
        <v>11236</v>
      </c>
      <c r="C3901" s="2">
        <v>40481</v>
      </c>
      <c r="D3901" s="1" t="s">
        <v>20</v>
      </c>
      <c r="E3901" s="1" t="str">
        <f t="shared" si="540"/>
        <v>*</v>
      </c>
      <c r="F3901" s="1" t="str">
        <f t="shared" si="541"/>
        <v>**</v>
      </c>
      <c r="G3901" s="1" t="str">
        <f t="shared" si="542"/>
        <v>**</v>
      </c>
      <c r="J3901" s="1" t="str">
        <f t="shared" si="543"/>
        <v>**</v>
      </c>
      <c r="P3901" s="1">
        <v>49</v>
      </c>
      <c r="Q3901" s="1">
        <f t="shared" si="548"/>
        <v>0.05</v>
      </c>
      <c r="T3901" s="4">
        <v>261.02</v>
      </c>
      <c r="U3901" s="9">
        <f t="shared" si="544"/>
        <v>0</v>
      </c>
      <c r="V3901" s="4">
        <f t="shared" si="545"/>
        <v>5.3269387755102038</v>
      </c>
      <c r="W3901" s="1" t="s">
        <v>21</v>
      </c>
      <c r="X3901" s="1">
        <v>4.95</v>
      </c>
      <c r="Y3901" s="4">
        <f t="shared" si="546"/>
        <v>265.96999999999997</v>
      </c>
      <c r="Z3901" s="1" t="s">
        <v>44</v>
      </c>
      <c r="AA3901" s="1" t="s">
        <v>23</v>
      </c>
      <c r="AB3901" s="1" t="s">
        <v>29</v>
      </c>
      <c r="AC3901" s="1" t="s">
        <v>43</v>
      </c>
      <c r="AD3901" s="1" t="s">
        <v>19</v>
      </c>
      <c r="AE3901" s="2">
        <v>40482</v>
      </c>
    </row>
    <row r="3902" spans="1:31" x14ac:dyDescent="0.25">
      <c r="A3902">
        <f t="shared" si="547"/>
        <v>3901</v>
      </c>
      <c r="B3902" s="1">
        <v>1888</v>
      </c>
      <c r="C3902" s="2">
        <v>40481</v>
      </c>
      <c r="D3902" s="1" t="s">
        <v>27</v>
      </c>
      <c r="E3902" s="1" t="str">
        <f t="shared" si="540"/>
        <v>*</v>
      </c>
      <c r="F3902" s="1" t="str">
        <f t="shared" si="541"/>
        <v>*</v>
      </c>
      <c r="G3902" s="1" t="str">
        <f t="shared" si="542"/>
        <v>*</v>
      </c>
      <c r="J3902" s="1" t="str">
        <f t="shared" si="543"/>
        <v>*</v>
      </c>
      <c r="P3902" s="1">
        <v>35</v>
      </c>
      <c r="Q3902" s="1">
        <f t="shared" si="548"/>
        <v>0.04</v>
      </c>
      <c r="T3902" s="4">
        <v>158.25</v>
      </c>
      <c r="U3902" s="9">
        <f t="shared" si="544"/>
        <v>0</v>
      </c>
      <c r="V3902" s="4">
        <f t="shared" si="545"/>
        <v>4.5214285714285714</v>
      </c>
      <c r="W3902" s="1" t="s">
        <v>21</v>
      </c>
      <c r="X3902" s="1">
        <v>5.42</v>
      </c>
      <c r="Y3902" s="4">
        <f t="shared" si="546"/>
        <v>163.66999999999999</v>
      </c>
      <c r="Z3902" s="1" t="s">
        <v>42</v>
      </c>
      <c r="AA3902" s="1" t="s">
        <v>28</v>
      </c>
      <c r="AB3902" s="1" t="s">
        <v>29</v>
      </c>
      <c r="AC3902" s="1" t="s">
        <v>43</v>
      </c>
      <c r="AD3902" s="1" t="s">
        <v>19</v>
      </c>
      <c r="AE3902" s="2">
        <v>40482</v>
      </c>
    </row>
    <row r="3903" spans="1:31" x14ac:dyDescent="0.25">
      <c r="A3903">
        <f t="shared" si="547"/>
        <v>3902</v>
      </c>
      <c r="B3903" s="1">
        <v>25062</v>
      </c>
      <c r="C3903" s="2">
        <v>40481</v>
      </c>
      <c r="D3903" s="1" t="s">
        <v>32</v>
      </c>
      <c r="E3903" s="1" t="str">
        <f t="shared" si="540"/>
        <v>***</v>
      </c>
      <c r="F3903" s="1" t="str">
        <f t="shared" si="541"/>
        <v>***</v>
      </c>
      <c r="G3903" s="1" t="str">
        <f t="shared" si="542"/>
        <v>***</v>
      </c>
      <c r="J3903" s="1" t="str">
        <f t="shared" si="543"/>
        <v>***</v>
      </c>
      <c r="P3903" s="1">
        <v>5</v>
      </c>
      <c r="Q3903" s="1">
        <f t="shared" si="548"/>
        <v>0.01</v>
      </c>
      <c r="T3903" s="4">
        <v>78.790000000000006</v>
      </c>
      <c r="U3903" s="9">
        <f t="shared" si="544"/>
        <v>0</v>
      </c>
      <c r="V3903" s="4">
        <f t="shared" si="545"/>
        <v>15.758000000000001</v>
      </c>
      <c r="W3903" s="1" t="s">
        <v>21</v>
      </c>
      <c r="X3903" s="1">
        <v>6.75</v>
      </c>
      <c r="Y3903" s="4">
        <f t="shared" si="546"/>
        <v>85.54</v>
      </c>
      <c r="Z3903" s="1" t="s">
        <v>22</v>
      </c>
      <c r="AA3903" s="1" t="s">
        <v>16</v>
      </c>
      <c r="AB3903" s="1" t="s">
        <v>29</v>
      </c>
      <c r="AC3903" s="1" t="s">
        <v>63</v>
      </c>
      <c r="AD3903" s="1" t="s">
        <v>26</v>
      </c>
      <c r="AE3903" s="2">
        <v>40483</v>
      </c>
    </row>
    <row r="3904" spans="1:31" x14ac:dyDescent="0.25">
      <c r="A3904">
        <f t="shared" si="547"/>
        <v>3903</v>
      </c>
      <c r="B3904" s="1">
        <v>36548</v>
      </c>
      <c r="C3904" s="2">
        <v>40481</v>
      </c>
      <c r="D3904" s="1" t="s">
        <v>13</v>
      </c>
      <c r="E3904" s="1" t="str">
        <f t="shared" si="540"/>
        <v>*</v>
      </c>
      <c r="F3904" s="1" t="str">
        <f t="shared" si="541"/>
        <v>*</v>
      </c>
      <c r="G3904" s="1" t="str">
        <f t="shared" si="542"/>
        <v>*</v>
      </c>
      <c r="J3904" s="1" t="str">
        <f t="shared" si="543"/>
        <v>*</v>
      </c>
      <c r="P3904" s="1">
        <v>8</v>
      </c>
      <c r="Q3904" s="1">
        <f t="shared" si="548"/>
        <v>0.01</v>
      </c>
      <c r="T3904" s="4">
        <v>44.99</v>
      </c>
      <c r="U3904" s="9">
        <f t="shared" si="544"/>
        <v>0</v>
      </c>
      <c r="V3904" s="4">
        <f t="shared" si="545"/>
        <v>5.6237500000000002</v>
      </c>
      <c r="W3904" s="1" t="s">
        <v>21</v>
      </c>
      <c r="X3904" s="1">
        <v>7.54</v>
      </c>
      <c r="Y3904" s="4">
        <f t="shared" si="546"/>
        <v>52.53</v>
      </c>
      <c r="Z3904" s="1" t="s">
        <v>46</v>
      </c>
      <c r="AA3904" s="1" t="s">
        <v>28</v>
      </c>
      <c r="AB3904" s="1" t="s">
        <v>29</v>
      </c>
      <c r="AC3904" s="1" t="s">
        <v>40</v>
      </c>
      <c r="AD3904" s="1" t="s">
        <v>19</v>
      </c>
      <c r="AE3904" s="2">
        <v>40483</v>
      </c>
    </row>
    <row r="3905" spans="1:31" x14ac:dyDescent="0.25">
      <c r="A3905">
        <f t="shared" si="547"/>
        <v>3904</v>
      </c>
      <c r="B3905" s="1">
        <v>11236</v>
      </c>
      <c r="C3905" s="2">
        <v>40481</v>
      </c>
      <c r="D3905" s="1" t="s">
        <v>20</v>
      </c>
      <c r="E3905" s="1" t="str">
        <f t="shared" si="540"/>
        <v>*</v>
      </c>
      <c r="F3905" s="1" t="str">
        <f t="shared" si="541"/>
        <v>**</v>
      </c>
      <c r="G3905" s="1" t="str">
        <f t="shared" si="542"/>
        <v>**</v>
      </c>
      <c r="J3905" s="1" t="str">
        <f t="shared" si="543"/>
        <v>**</v>
      </c>
      <c r="P3905" s="1">
        <v>15</v>
      </c>
      <c r="Q3905" s="1">
        <f t="shared" si="548"/>
        <v>0.02</v>
      </c>
      <c r="T3905" s="4">
        <v>44.32</v>
      </c>
      <c r="U3905" s="9">
        <f t="shared" si="544"/>
        <v>0</v>
      </c>
      <c r="V3905" s="4">
        <f t="shared" si="545"/>
        <v>2.9546666666666668</v>
      </c>
      <c r="W3905" s="1" t="s">
        <v>21</v>
      </c>
      <c r="X3905" s="1">
        <v>4.28</v>
      </c>
      <c r="Y3905" s="4">
        <f t="shared" si="546"/>
        <v>48.6</v>
      </c>
      <c r="Z3905" s="1" t="s">
        <v>42</v>
      </c>
      <c r="AA3905" s="1" t="s">
        <v>23</v>
      </c>
      <c r="AB3905" s="1" t="s">
        <v>29</v>
      </c>
      <c r="AC3905" s="1" t="s">
        <v>30</v>
      </c>
      <c r="AD3905" s="1" t="s">
        <v>31</v>
      </c>
      <c r="AE3905" s="2">
        <v>40481</v>
      </c>
    </row>
    <row r="3906" spans="1:31" x14ac:dyDescent="0.25">
      <c r="A3906">
        <f t="shared" si="547"/>
        <v>3905</v>
      </c>
      <c r="B3906" s="1">
        <v>36003</v>
      </c>
      <c r="C3906" s="2">
        <v>40482</v>
      </c>
      <c r="D3906" s="1" t="s">
        <v>36</v>
      </c>
      <c r="E3906" s="1" t="str">
        <f t="shared" si="540"/>
        <v>*</v>
      </c>
      <c r="F3906" s="1" t="str">
        <f t="shared" si="541"/>
        <v>*</v>
      </c>
      <c r="G3906" s="1" t="str">
        <f t="shared" si="542"/>
        <v>*</v>
      </c>
      <c r="J3906" s="1" t="str">
        <f t="shared" si="543"/>
        <v>*</v>
      </c>
      <c r="P3906" s="1">
        <v>48</v>
      </c>
      <c r="Q3906" s="1">
        <f t="shared" si="548"/>
        <v>0.05</v>
      </c>
      <c r="T3906" s="4">
        <v>1031.18</v>
      </c>
      <c r="U3906" s="9">
        <f t="shared" si="544"/>
        <v>1</v>
      </c>
      <c r="V3906" s="4">
        <f t="shared" si="545"/>
        <v>21.482916666666668</v>
      </c>
      <c r="W3906" s="1" t="s">
        <v>21</v>
      </c>
      <c r="X3906" s="1">
        <v>5.77</v>
      </c>
      <c r="Y3906" s="4">
        <f t="shared" si="546"/>
        <v>1036.95</v>
      </c>
      <c r="Z3906" s="1" t="s">
        <v>51</v>
      </c>
      <c r="AA3906" s="1" t="s">
        <v>16</v>
      </c>
      <c r="AB3906" s="1" t="s">
        <v>29</v>
      </c>
      <c r="AC3906" s="1" t="s">
        <v>40</v>
      </c>
      <c r="AD3906" s="1" t="s">
        <v>19</v>
      </c>
      <c r="AE3906" s="2">
        <v>40484</v>
      </c>
    </row>
    <row r="3907" spans="1:31" x14ac:dyDescent="0.25">
      <c r="A3907">
        <f t="shared" si="547"/>
        <v>3906</v>
      </c>
      <c r="B3907" s="1">
        <v>43844</v>
      </c>
      <c r="C3907" s="2">
        <v>40482</v>
      </c>
      <c r="D3907" s="1" t="s">
        <v>20</v>
      </c>
      <c r="E3907" s="1" t="str">
        <f t="shared" ref="E3907:E3970" si="549">IF(D3907="Critical","***","*")</f>
        <v>*</v>
      </c>
      <c r="F3907" s="1" t="str">
        <f t="shared" ref="F3907:F3970" si="550">IF(D3907="Critical","***",IF(D3907="High","**","*"))</f>
        <v>**</v>
      </c>
      <c r="G3907" s="1" t="str">
        <f t="shared" ref="G3907:G3970" si="551">VLOOKUP(D3907,$H$6:$I$10,2,FALSE)</f>
        <v>**</v>
      </c>
      <c r="J3907" s="1" t="str">
        <f t="shared" ref="J3907:J3970" si="552">HLOOKUP(D3907,$K$5:$O$6,2,FALSE)</f>
        <v>**</v>
      </c>
      <c r="P3907" s="1">
        <v>25</v>
      </c>
      <c r="Q3907" s="1">
        <f t="shared" si="548"/>
        <v>3.5000000000000003E-2</v>
      </c>
      <c r="T3907" s="4">
        <v>1009.8680000000001</v>
      </c>
      <c r="U3907" s="9">
        <f t="shared" ref="U3907:U3970" si="553">IF(T3907&gt;1000,1,0)</f>
        <v>1</v>
      </c>
      <c r="V3907" s="4">
        <f t="shared" ref="V3907:V3970" si="554">T3907/P3907</f>
        <v>40.39472</v>
      </c>
      <c r="W3907" s="1" t="s">
        <v>21</v>
      </c>
      <c r="X3907" s="1">
        <v>4.99</v>
      </c>
      <c r="Y3907" s="4">
        <f t="shared" ref="Y3907:Y3970" si="555">X3907+T3907</f>
        <v>1014.8580000000001</v>
      </c>
      <c r="Z3907" s="1" t="s">
        <v>15</v>
      </c>
      <c r="AA3907" s="1" t="s">
        <v>23</v>
      </c>
      <c r="AB3907" s="1" t="s">
        <v>24</v>
      </c>
      <c r="AC3907" s="1" t="s">
        <v>25</v>
      </c>
      <c r="AD3907" s="1" t="s">
        <v>19</v>
      </c>
      <c r="AE3907" s="2">
        <v>40482</v>
      </c>
    </row>
    <row r="3908" spans="1:31" x14ac:dyDescent="0.25">
      <c r="A3908">
        <f t="shared" ref="A3908:A3971" si="556">A3907+1</f>
        <v>3907</v>
      </c>
      <c r="B3908" s="1">
        <v>32389</v>
      </c>
      <c r="C3908" s="2">
        <v>40482</v>
      </c>
      <c r="D3908" s="1" t="s">
        <v>36</v>
      </c>
      <c r="E3908" s="1" t="str">
        <f t="shared" si="549"/>
        <v>*</v>
      </c>
      <c r="F3908" s="1" t="str">
        <f t="shared" si="550"/>
        <v>*</v>
      </c>
      <c r="G3908" s="1" t="str">
        <f t="shared" si="551"/>
        <v>*</v>
      </c>
      <c r="J3908" s="1" t="str">
        <f t="shared" si="552"/>
        <v>*</v>
      </c>
      <c r="P3908" s="1">
        <v>23</v>
      </c>
      <c r="Q3908" s="1">
        <f t="shared" ref="Q3908:Q3971" si="557">VLOOKUP(P3908,$R$5:$S$10,2,TRUE)</f>
        <v>3.5000000000000003E-2</v>
      </c>
      <c r="T3908" s="4">
        <v>934.07</v>
      </c>
      <c r="U3908" s="9">
        <f t="shared" si="553"/>
        <v>0</v>
      </c>
      <c r="V3908" s="4">
        <f t="shared" si="554"/>
        <v>40.611739130434785</v>
      </c>
      <c r="W3908" s="1" t="s">
        <v>21</v>
      </c>
      <c r="X3908" s="1">
        <v>10.25</v>
      </c>
      <c r="Y3908" s="4">
        <f t="shared" si="555"/>
        <v>944.32</v>
      </c>
      <c r="Z3908" s="1" t="s">
        <v>53</v>
      </c>
      <c r="AA3908" s="1" t="s">
        <v>23</v>
      </c>
      <c r="AB3908" s="1" t="s">
        <v>24</v>
      </c>
      <c r="AC3908" s="1" t="s">
        <v>38</v>
      </c>
      <c r="AD3908" s="1" t="s">
        <v>19</v>
      </c>
      <c r="AE3908" s="2">
        <v>40484</v>
      </c>
    </row>
    <row r="3909" spans="1:31" x14ac:dyDescent="0.25">
      <c r="A3909">
        <f t="shared" si="556"/>
        <v>3908</v>
      </c>
      <c r="B3909" s="1">
        <v>32326</v>
      </c>
      <c r="C3909" s="2">
        <v>40482</v>
      </c>
      <c r="D3909" s="1" t="s">
        <v>20</v>
      </c>
      <c r="E3909" s="1" t="str">
        <f t="shared" si="549"/>
        <v>*</v>
      </c>
      <c r="F3909" s="1" t="str">
        <f t="shared" si="550"/>
        <v>**</v>
      </c>
      <c r="G3909" s="1" t="str">
        <f t="shared" si="551"/>
        <v>**</v>
      </c>
      <c r="J3909" s="1" t="str">
        <f t="shared" si="552"/>
        <v>**</v>
      </c>
      <c r="P3909" s="1">
        <v>50</v>
      </c>
      <c r="Q3909" s="1">
        <f t="shared" si="557"/>
        <v>0.06</v>
      </c>
      <c r="T3909" s="4">
        <v>929.81</v>
      </c>
      <c r="U3909" s="9">
        <f t="shared" si="553"/>
        <v>0</v>
      </c>
      <c r="V3909" s="4">
        <f t="shared" si="554"/>
        <v>18.5962</v>
      </c>
      <c r="W3909" s="1" t="s">
        <v>21</v>
      </c>
      <c r="X3909" s="1">
        <v>11.17</v>
      </c>
      <c r="Y3909" s="4">
        <f t="shared" si="555"/>
        <v>940.9799999999999</v>
      </c>
      <c r="Z3909" s="1" t="s">
        <v>44</v>
      </c>
      <c r="AA3909" s="1" t="s">
        <v>23</v>
      </c>
      <c r="AB3909" s="1" t="s">
        <v>17</v>
      </c>
      <c r="AC3909" s="1" t="s">
        <v>18</v>
      </c>
      <c r="AD3909" s="1" t="s">
        <v>48</v>
      </c>
      <c r="AE3909" s="2">
        <v>40483</v>
      </c>
    </row>
    <row r="3910" spans="1:31" x14ac:dyDescent="0.25">
      <c r="A3910">
        <f t="shared" si="556"/>
        <v>3909</v>
      </c>
      <c r="B3910" s="1">
        <v>36003</v>
      </c>
      <c r="C3910" s="2">
        <v>40482</v>
      </c>
      <c r="D3910" s="1" t="s">
        <v>36</v>
      </c>
      <c r="E3910" s="1" t="str">
        <f t="shared" si="549"/>
        <v>*</v>
      </c>
      <c r="F3910" s="1" t="str">
        <f t="shared" si="550"/>
        <v>*</v>
      </c>
      <c r="G3910" s="1" t="str">
        <f t="shared" si="551"/>
        <v>*</v>
      </c>
      <c r="J3910" s="1" t="str">
        <f t="shared" si="552"/>
        <v>*</v>
      </c>
      <c r="P3910" s="1">
        <v>40</v>
      </c>
      <c r="Q3910" s="1">
        <f t="shared" si="557"/>
        <v>0.05</v>
      </c>
      <c r="T3910" s="4">
        <v>207.42</v>
      </c>
      <c r="U3910" s="9">
        <f t="shared" si="553"/>
        <v>0</v>
      </c>
      <c r="V3910" s="4">
        <f t="shared" si="554"/>
        <v>5.1854999999999993</v>
      </c>
      <c r="W3910" s="1" t="s">
        <v>21</v>
      </c>
      <c r="X3910" s="1">
        <v>5.68</v>
      </c>
      <c r="Y3910" s="4">
        <f t="shared" si="555"/>
        <v>213.1</v>
      </c>
      <c r="Z3910" s="1" t="s">
        <v>51</v>
      </c>
      <c r="AA3910" s="1" t="s">
        <v>16</v>
      </c>
      <c r="AB3910" s="1" t="s">
        <v>29</v>
      </c>
      <c r="AC3910" s="1" t="s">
        <v>43</v>
      </c>
      <c r="AD3910" s="1" t="s">
        <v>19</v>
      </c>
      <c r="AE3910" s="2">
        <v>40484</v>
      </c>
    </row>
    <row r="3911" spans="1:31" x14ac:dyDescent="0.25">
      <c r="A3911">
        <f t="shared" si="556"/>
        <v>3910</v>
      </c>
      <c r="B3911" s="1">
        <v>38337</v>
      </c>
      <c r="C3911" s="2">
        <v>40482</v>
      </c>
      <c r="D3911" s="1" t="s">
        <v>36</v>
      </c>
      <c r="E3911" s="1" t="str">
        <f t="shared" si="549"/>
        <v>*</v>
      </c>
      <c r="F3911" s="1" t="str">
        <f t="shared" si="550"/>
        <v>*</v>
      </c>
      <c r="G3911" s="1" t="str">
        <f t="shared" si="551"/>
        <v>*</v>
      </c>
      <c r="J3911" s="1" t="str">
        <f t="shared" si="552"/>
        <v>*</v>
      </c>
      <c r="P3911" s="1">
        <v>46</v>
      </c>
      <c r="Q3911" s="1">
        <f t="shared" si="557"/>
        <v>0.05</v>
      </c>
      <c r="T3911" s="4">
        <v>130.9</v>
      </c>
      <c r="U3911" s="9">
        <f t="shared" si="553"/>
        <v>0</v>
      </c>
      <c r="V3911" s="4">
        <f t="shared" si="554"/>
        <v>2.8456521739130438</v>
      </c>
      <c r="W3911" s="1" t="s">
        <v>21</v>
      </c>
      <c r="X3911" s="1">
        <v>0.7</v>
      </c>
      <c r="Y3911" s="4">
        <f t="shared" si="555"/>
        <v>131.6</v>
      </c>
      <c r="Z3911" s="1" t="s">
        <v>22</v>
      </c>
      <c r="AA3911" s="1" t="s">
        <v>28</v>
      </c>
      <c r="AB3911" s="1" t="s">
        <v>29</v>
      </c>
      <c r="AC3911" s="1" t="s">
        <v>30</v>
      </c>
      <c r="AD3911" s="1" t="s">
        <v>31</v>
      </c>
      <c r="AE3911" s="2">
        <v>40484</v>
      </c>
    </row>
    <row r="3912" spans="1:31" x14ac:dyDescent="0.25">
      <c r="A3912">
        <f t="shared" si="556"/>
        <v>3911</v>
      </c>
      <c r="B3912" s="1">
        <v>32389</v>
      </c>
      <c r="C3912" s="2">
        <v>40482</v>
      </c>
      <c r="D3912" s="1" t="s">
        <v>36</v>
      </c>
      <c r="E3912" s="1" t="str">
        <f t="shared" si="549"/>
        <v>*</v>
      </c>
      <c r="F3912" s="1" t="str">
        <f t="shared" si="550"/>
        <v>*</v>
      </c>
      <c r="G3912" s="1" t="str">
        <f t="shared" si="551"/>
        <v>*</v>
      </c>
      <c r="J3912" s="1" t="str">
        <f t="shared" si="552"/>
        <v>*</v>
      </c>
      <c r="P3912" s="1">
        <v>8</v>
      </c>
      <c r="Q3912" s="1">
        <f t="shared" si="557"/>
        <v>0.01</v>
      </c>
      <c r="T3912" s="4">
        <v>121.624</v>
      </c>
      <c r="U3912" s="9">
        <f t="shared" si="553"/>
        <v>0</v>
      </c>
      <c r="V3912" s="4">
        <f t="shared" si="554"/>
        <v>15.202999999999999</v>
      </c>
      <c r="W3912" s="1" t="s">
        <v>33</v>
      </c>
      <c r="X3912" s="1">
        <v>27.75</v>
      </c>
      <c r="Y3912" s="4">
        <f t="shared" si="555"/>
        <v>149.374</v>
      </c>
      <c r="Z3912" s="1" t="s">
        <v>22</v>
      </c>
      <c r="AA3912" s="1" t="s">
        <v>23</v>
      </c>
      <c r="AB3912" s="1" t="s">
        <v>17</v>
      </c>
      <c r="AC3912" s="1" t="s">
        <v>52</v>
      </c>
      <c r="AD3912" s="1" t="s">
        <v>59</v>
      </c>
      <c r="AE3912" s="2">
        <v>40483</v>
      </c>
    </row>
    <row r="3913" spans="1:31" x14ac:dyDescent="0.25">
      <c r="A3913">
        <f t="shared" si="556"/>
        <v>3912</v>
      </c>
      <c r="B3913" s="1">
        <v>58855</v>
      </c>
      <c r="C3913" s="2">
        <v>40482</v>
      </c>
      <c r="D3913" s="1" t="s">
        <v>36</v>
      </c>
      <c r="E3913" s="1" t="str">
        <f t="shared" si="549"/>
        <v>*</v>
      </c>
      <c r="F3913" s="1" t="str">
        <f t="shared" si="550"/>
        <v>*</v>
      </c>
      <c r="G3913" s="1" t="str">
        <f t="shared" si="551"/>
        <v>*</v>
      </c>
      <c r="J3913" s="1" t="str">
        <f t="shared" si="552"/>
        <v>*</v>
      </c>
      <c r="P3913" s="1">
        <v>38</v>
      </c>
      <c r="Q3913" s="1">
        <f t="shared" si="557"/>
        <v>0.04</v>
      </c>
      <c r="T3913" s="4">
        <v>69.260000000000005</v>
      </c>
      <c r="U3913" s="9">
        <f t="shared" si="553"/>
        <v>0</v>
      </c>
      <c r="V3913" s="4">
        <f t="shared" si="554"/>
        <v>1.8226315789473686</v>
      </c>
      <c r="W3913" s="1" t="s">
        <v>21</v>
      </c>
      <c r="X3913" s="1">
        <v>4.08</v>
      </c>
      <c r="Y3913" s="4">
        <f t="shared" si="555"/>
        <v>73.34</v>
      </c>
      <c r="Z3913" s="1" t="s">
        <v>15</v>
      </c>
      <c r="AA3913" s="1" t="s">
        <v>28</v>
      </c>
      <c r="AB3913" s="1" t="s">
        <v>17</v>
      </c>
      <c r="AC3913" s="1" t="s">
        <v>18</v>
      </c>
      <c r="AD3913" s="1" t="s">
        <v>41</v>
      </c>
      <c r="AE3913" s="2">
        <v>40482</v>
      </c>
    </row>
    <row r="3914" spans="1:31" x14ac:dyDescent="0.25">
      <c r="A3914">
        <f t="shared" si="556"/>
        <v>3913</v>
      </c>
      <c r="B3914" s="1">
        <v>32389</v>
      </c>
      <c r="C3914" s="2">
        <v>40482</v>
      </c>
      <c r="D3914" s="1" t="s">
        <v>36</v>
      </c>
      <c r="E3914" s="1" t="str">
        <f t="shared" si="549"/>
        <v>*</v>
      </c>
      <c r="F3914" s="1" t="str">
        <f t="shared" si="550"/>
        <v>*</v>
      </c>
      <c r="G3914" s="1" t="str">
        <f t="shared" si="551"/>
        <v>*</v>
      </c>
      <c r="J3914" s="1" t="str">
        <f t="shared" si="552"/>
        <v>*</v>
      </c>
      <c r="P3914" s="1">
        <v>1</v>
      </c>
      <c r="Q3914" s="1">
        <f t="shared" si="557"/>
        <v>0.01</v>
      </c>
      <c r="T3914" s="4">
        <v>65.466999999999999</v>
      </c>
      <c r="U3914" s="9">
        <f t="shared" si="553"/>
        <v>0</v>
      </c>
      <c r="V3914" s="4">
        <f t="shared" si="554"/>
        <v>65.466999999999999</v>
      </c>
      <c r="W3914" s="1" t="s">
        <v>14</v>
      </c>
      <c r="X3914" s="1">
        <v>8.8000000000000007</v>
      </c>
      <c r="Y3914" s="4">
        <f t="shared" si="555"/>
        <v>74.266999999999996</v>
      </c>
      <c r="Z3914" s="1" t="s">
        <v>22</v>
      </c>
      <c r="AA3914" s="1" t="s">
        <v>23</v>
      </c>
      <c r="AB3914" s="1" t="s">
        <v>24</v>
      </c>
      <c r="AC3914" s="1" t="s">
        <v>25</v>
      </c>
      <c r="AD3914" s="1" t="s">
        <v>19</v>
      </c>
      <c r="AE3914" s="2">
        <v>40483</v>
      </c>
    </row>
    <row r="3915" spans="1:31" x14ac:dyDescent="0.25">
      <c r="A3915">
        <f t="shared" si="556"/>
        <v>3914</v>
      </c>
      <c r="B3915" s="1">
        <v>43745</v>
      </c>
      <c r="C3915" s="2">
        <v>40483</v>
      </c>
      <c r="D3915" s="1" t="s">
        <v>13</v>
      </c>
      <c r="E3915" s="1" t="str">
        <f t="shared" si="549"/>
        <v>*</v>
      </c>
      <c r="F3915" s="1" t="str">
        <f t="shared" si="550"/>
        <v>*</v>
      </c>
      <c r="G3915" s="1" t="str">
        <f t="shared" si="551"/>
        <v>*</v>
      </c>
      <c r="J3915" s="1" t="str">
        <f t="shared" si="552"/>
        <v>*</v>
      </c>
      <c r="P3915" s="1">
        <v>43</v>
      </c>
      <c r="Q3915" s="1">
        <f t="shared" si="557"/>
        <v>0.05</v>
      </c>
      <c r="T3915" s="4">
        <v>2433.5300000000002</v>
      </c>
      <c r="U3915" s="9">
        <f t="shared" si="553"/>
        <v>1</v>
      </c>
      <c r="V3915" s="4">
        <f t="shared" si="554"/>
        <v>56.593720930232564</v>
      </c>
      <c r="W3915" s="1" t="s">
        <v>21</v>
      </c>
      <c r="X3915" s="1">
        <v>0.99</v>
      </c>
      <c r="Y3915" s="4">
        <f t="shared" si="555"/>
        <v>2434.52</v>
      </c>
      <c r="Z3915" s="1" t="s">
        <v>44</v>
      </c>
      <c r="AA3915" s="1" t="s">
        <v>28</v>
      </c>
      <c r="AB3915" s="1" t="s">
        <v>29</v>
      </c>
      <c r="AC3915" s="1" t="s">
        <v>63</v>
      </c>
      <c r="AD3915" s="1" t="s">
        <v>19</v>
      </c>
      <c r="AE3915" s="2">
        <v>40483</v>
      </c>
    </row>
    <row r="3916" spans="1:31" x14ac:dyDescent="0.25">
      <c r="A3916">
        <f t="shared" si="556"/>
        <v>3915</v>
      </c>
      <c r="B3916" s="1">
        <v>43745</v>
      </c>
      <c r="C3916" s="2">
        <v>40483</v>
      </c>
      <c r="D3916" s="1" t="s">
        <v>13</v>
      </c>
      <c r="E3916" s="1" t="str">
        <f t="shared" si="549"/>
        <v>*</v>
      </c>
      <c r="F3916" s="1" t="str">
        <f t="shared" si="550"/>
        <v>*</v>
      </c>
      <c r="G3916" s="1" t="str">
        <f t="shared" si="551"/>
        <v>*</v>
      </c>
      <c r="J3916" s="1" t="str">
        <f t="shared" si="552"/>
        <v>*</v>
      </c>
      <c r="P3916" s="1">
        <v>26</v>
      </c>
      <c r="Q3916" s="1">
        <f t="shared" si="557"/>
        <v>3.5000000000000003E-2</v>
      </c>
      <c r="T3916" s="4">
        <v>1368.03</v>
      </c>
      <c r="U3916" s="9">
        <f t="shared" si="553"/>
        <v>1</v>
      </c>
      <c r="V3916" s="4">
        <f t="shared" si="554"/>
        <v>52.616538461538461</v>
      </c>
      <c r="W3916" s="1" t="s">
        <v>21</v>
      </c>
      <c r="X3916" s="1">
        <v>6.5</v>
      </c>
      <c r="Y3916" s="4">
        <f t="shared" si="555"/>
        <v>1374.53</v>
      </c>
      <c r="Z3916" s="1" t="s">
        <v>44</v>
      </c>
      <c r="AA3916" s="1" t="s">
        <v>28</v>
      </c>
      <c r="AB3916" s="1" t="s">
        <v>24</v>
      </c>
      <c r="AC3916" s="1" t="s">
        <v>38</v>
      </c>
      <c r="AD3916" s="1" t="s">
        <v>19</v>
      </c>
      <c r="AE3916" s="2">
        <v>40485</v>
      </c>
    </row>
    <row r="3917" spans="1:31" x14ac:dyDescent="0.25">
      <c r="A3917">
        <f t="shared" si="556"/>
        <v>3916</v>
      </c>
      <c r="B3917" s="1">
        <v>43745</v>
      </c>
      <c r="C3917" s="2">
        <v>40483</v>
      </c>
      <c r="D3917" s="1" t="s">
        <v>13</v>
      </c>
      <c r="E3917" s="1" t="str">
        <f t="shared" si="549"/>
        <v>*</v>
      </c>
      <c r="F3917" s="1" t="str">
        <f t="shared" si="550"/>
        <v>*</v>
      </c>
      <c r="G3917" s="1" t="str">
        <f t="shared" si="551"/>
        <v>*</v>
      </c>
      <c r="J3917" s="1" t="str">
        <f t="shared" si="552"/>
        <v>*</v>
      </c>
      <c r="P3917" s="1">
        <v>32</v>
      </c>
      <c r="Q3917" s="1">
        <f t="shared" si="557"/>
        <v>0.04</v>
      </c>
      <c r="T3917" s="4">
        <v>1250.4265</v>
      </c>
      <c r="U3917" s="9">
        <f t="shared" si="553"/>
        <v>1</v>
      </c>
      <c r="V3917" s="4">
        <f t="shared" si="554"/>
        <v>39.075828125000001</v>
      </c>
      <c r="W3917" s="1" t="s">
        <v>21</v>
      </c>
      <c r="X3917" s="1">
        <v>2.5</v>
      </c>
      <c r="Y3917" s="4">
        <f t="shared" si="555"/>
        <v>1252.9265</v>
      </c>
      <c r="Z3917" s="1" t="s">
        <v>44</v>
      </c>
      <c r="AA3917" s="1" t="s">
        <v>28</v>
      </c>
      <c r="AB3917" s="1" t="s">
        <v>24</v>
      </c>
      <c r="AC3917" s="1" t="s">
        <v>25</v>
      </c>
      <c r="AD3917" s="1" t="s">
        <v>19</v>
      </c>
      <c r="AE3917" s="2">
        <v>40483</v>
      </c>
    </row>
    <row r="3918" spans="1:31" x14ac:dyDescent="0.25">
      <c r="A3918">
        <f t="shared" si="556"/>
        <v>3917</v>
      </c>
      <c r="B3918" s="1">
        <v>30917</v>
      </c>
      <c r="C3918" s="2">
        <v>40483</v>
      </c>
      <c r="D3918" s="1" t="s">
        <v>13</v>
      </c>
      <c r="E3918" s="1" t="str">
        <f t="shared" si="549"/>
        <v>*</v>
      </c>
      <c r="F3918" s="1" t="str">
        <f t="shared" si="550"/>
        <v>*</v>
      </c>
      <c r="G3918" s="1" t="str">
        <f t="shared" si="551"/>
        <v>*</v>
      </c>
      <c r="J3918" s="1" t="str">
        <f t="shared" si="552"/>
        <v>*</v>
      </c>
      <c r="P3918" s="1">
        <v>8</v>
      </c>
      <c r="Q3918" s="1">
        <f t="shared" si="557"/>
        <v>0.01</v>
      </c>
      <c r="T3918" s="4">
        <v>753.8</v>
      </c>
      <c r="U3918" s="9">
        <f t="shared" si="553"/>
        <v>0</v>
      </c>
      <c r="V3918" s="4">
        <f t="shared" si="554"/>
        <v>94.224999999999994</v>
      </c>
      <c r="W3918" s="1" t="s">
        <v>21</v>
      </c>
      <c r="X3918" s="1">
        <v>13.99</v>
      </c>
      <c r="Y3918" s="4">
        <f t="shared" si="555"/>
        <v>767.79</v>
      </c>
      <c r="Z3918" s="1" t="s">
        <v>51</v>
      </c>
      <c r="AA3918" s="1" t="s">
        <v>28</v>
      </c>
      <c r="AB3918" s="1" t="s">
        <v>24</v>
      </c>
      <c r="AC3918" s="1" t="s">
        <v>56</v>
      </c>
      <c r="AD3918" s="1" t="s">
        <v>26</v>
      </c>
      <c r="AE3918" s="2">
        <v>40487</v>
      </c>
    </row>
    <row r="3919" spans="1:31" x14ac:dyDescent="0.25">
      <c r="A3919">
        <f t="shared" si="556"/>
        <v>3918</v>
      </c>
      <c r="B3919" s="1">
        <v>34721</v>
      </c>
      <c r="C3919" s="2">
        <v>40483</v>
      </c>
      <c r="D3919" s="1" t="s">
        <v>27</v>
      </c>
      <c r="E3919" s="1" t="str">
        <f t="shared" si="549"/>
        <v>*</v>
      </c>
      <c r="F3919" s="1" t="str">
        <f t="shared" si="550"/>
        <v>*</v>
      </c>
      <c r="G3919" s="1" t="str">
        <f t="shared" si="551"/>
        <v>*</v>
      </c>
      <c r="J3919" s="1" t="str">
        <f t="shared" si="552"/>
        <v>*</v>
      </c>
      <c r="P3919" s="1">
        <v>46</v>
      </c>
      <c r="Q3919" s="1">
        <f t="shared" si="557"/>
        <v>0.05</v>
      </c>
      <c r="T3919" s="4">
        <v>503.17</v>
      </c>
      <c r="U3919" s="9">
        <f t="shared" si="553"/>
        <v>0</v>
      </c>
      <c r="V3919" s="4">
        <f t="shared" si="554"/>
        <v>10.938478260869566</v>
      </c>
      <c r="W3919" s="1" t="s">
        <v>21</v>
      </c>
      <c r="X3919" s="1">
        <v>4.68</v>
      </c>
      <c r="Y3919" s="4">
        <f t="shared" si="555"/>
        <v>507.85</v>
      </c>
      <c r="Z3919" s="1" t="s">
        <v>15</v>
      </c>
      <c r="AA3919" s="1" t="s">
        <v>28</v>
      </c>
      <c r="AB3919" s="1" t="s">
        <v>29</v>
      </c>
      <c r="AC3919" s="1" t="s">
        <v>45</v>
      </c>
      <c r="AD3919" s="1" t="s">
        <v>41</v>
      </c>
      <c r="AE3919" s="2">
        <v>40484</v>
      </c>
    </row>
    <row r="3920" spans="1:31" x14ac:dyDescent="0.25">
      <c r="A3920">
        <f t="shared" si="556"/>
        <v>3919</v>
      </c>
      <c r="B3920" s="1">
        <v>43745</v>
      </c>
      <c r="C3920" s="2">
        <v>40483</v>
      </c>
      <c r="D3920" s="1" t="s">
        <v>13</v>
      </c>
      <c r="E3920" s="1" t="str">
        <f t="shared" si="549"/>
        <v>*</v>
      </c>
      <c r="F3920" s="1" t="str">
        <f t="shared" si="550"/>
        <v>*</v>
      </c>
      <c r="G3920" s="1" t="str">
        <f t="shared" si="551"/>
        <v>*</v>
      </c>
      <c r="J3920" s="1" t="str">
        <f t="shared" si="552"/>
        <v>*</v>
      </c>
      <c r="P3920" s="1">
        <v>41</v>
      </c>
      <c r="Q3920" s="1">
        <f t="shared" si="557"/>
        <v>0.05</v>
      </c>
      <c r="T3920" s="4">
        <v>260.64</v>
      </c>
      <c r="U3920" s="9">
        <f t="shared" si="553"/>
        <v>0</v>
      </c>
      <c r="V3920" s="4">
        <f t="shared" si="554"/>
        <v>6.3570731707317067</v>
      </c>
      <c r="W3920" s="1" t="s">
        <v>21</v>
      </c>
      <c r="X3920" s="1">
        <v>6.15</v>
      </c>
      <c r="Y3920" s="4">
        <f t="shared" si="555"/>
        <v>266.78999999999996</v>
      </c>
      <c r="Z3920" s="1" t="s">
        <v>44</v>
      </c>
      <c r="AA3920" s="1" t="s">
        <v>28</v>
      </c>
      <c r="AB3920" s="1" t="s">
        <v>29</v>
      </c>
      <c r="AC3920" s="1" t="s">
        <v>40</v>
      </c>
      <c r="AD3920" s="1" t="s">
        <v>19</v>
      </c>
      <c r="AE3920" s="2">
        <v>40485</v>
      </c>
    </row>
    <row r="3921" spans="1:31" x14ac:dyDescent="0.25">
      <c r="A3921">
        <f t="shared" si="556"/>
        <v>3920</v>
      </c>
      <c r="B3921" s="1">
        <v>55014</v>
      </c>
      <c r="C3921" s="2">
        <v>40483</v>
      </c>
      <c r="D3921" s="1" t="s">
        <v>20</v>
      </c>
      <c r="E3921" s="1" t="str">
        <f t="shared" si="549"/>
        <v>*</v>
      </c>
      <c r="F3921" s="1" t="str">
        <f t="shared" si="550"/>
        <v>**</v>
      </c>
      <c r="G3921" s="1" t="str">
        <f t="shared" si="551"/>
        <v>**</v>
      </c>
      <c r="J3921" s="1" t="str">
        <f t="shared" si="552"/>
        <v>**</v>
      </c>
      <c r="P3921" s="1">
        <v>38</v>
      </c>
      <c r="Q3921" s="1">
        <f t="shared" si="557"/>
        <v>0.04</v>
      </c>
      <c r="T3921" s="4">
        <v>235.15</v>
      </c>
      <c r="U3921" s="9">
        <f t="shared" si="553"/>
        <v>0</v>
      </c>
      <c r="V3921" s="4">
        <f t="shared" si="554"/>
        <v>6.1881578947368423</v>
      </c>
      <c r="W3921" s="1" t="s">
        <v>21</v>
      </c>
      <c r="X3921" s="1">
        <v>2.27</v>
      </c>
      <c r="Y3921" s="4">
        <f t="shared" si="555"/>
        <v>237.42000000000002</v>
      </c>
      <c r="Z3921" s="1" t="s">
        <v>46</v>
      </c>
      <c r="AA3921" s="1" t="s">
        <v>23</v>
      </c>
      <c r="AB3921" s="1" t="s">
        <v>29</v>
      </c>
      <c r="AC3921" s="1" t="s">
        <v>30</v>
      </c>
      <c r="AD3921" s="1" t="s">
        <v>31</v>
      </c>
      <c r="AE3921" s="2">
        <v>40484</v>
      </c>
    </row>
    <row r="3922" spans="1:31" x14ac:dyDescent="0.25">
      <c r="A3922">
        <f t="shared" si="556"/>
        <v>3921</v>
      </c>
      <c r="B3922" s="1">
        <v>26631</v>
      </c>
      <c r="C3922" s="2">
        <v>40483</v>
      </c>
      <c r="D3922" s="1" t="s">
        <v>32</v>
      </c>
      <c r="E3922" s="1" t="str">
        <f t="shared" si="549"/>
        <v>***</v>
      </c>
      <c r="F3922" s="1" t="str">
        <f t="shared" si="550"/>
        <v>***</v>
      </c>
      <c r="G3922" s="1" t="str">
        <f t="shared" si="551"/>
        <v>***</v>
      </c>
      <c r="J3922" s="1" t="str">
        <f t="shared" si="552"/>
        <v>***</v>
      </c>
      <c r="P3922" s="1">
        <v>37</v>
      </c>
      <c r="Q3922" s="1">
        <f t="shared" si="557"/>
        <v>0.04</v>
      </c>
      <c r="T3922" s="4">
        <v>231.65</v>
      </c>
      <c r="U3922" s="9">
        <f t="shared" si="553"/>
        <v>0</v>
      </c>
      <c r="V3922" s="4">
        <f t="shared" si="554"/>
        <v>6.2608108108108107</v>
      </c>
      <c r="W3922" s="1" t="s">
        <v>21</v>
      </c>
      <c r="X3922" s="1">
        <v>10.39</v>
      </c>
      <c r="Y3922" s="4">
        <f t="shared" si="555"/>
        <v>242.04000000000002</v>
      </c>
      <c r="Z3922" s="1" t="s">
        <v>42</v>
      </c>
      <c r="AA3922" s="1" t="s">
        <v>28</v>
      </c>
      <c r="AB3922" s="1" t="s">
        <v>29</v>
      </c>
      <c r="AC3922" s="1" t="s">
        <v>40</v>
      </c>
      <c r="AD3922" s="1" t="s">
        <v>19</v>
      </c>
      <c r="AE3922" s="2">
        <v>40483</v>
      </c>
    </row>
    <row r="3923" spans="1:31" x14ac:dyDescent="0.25">
      <c r="A3923">
        <f t="shared" si="556"/>
        <v>3922</v>
      </c>
      <c r="B3923" s="1">
        <v>43745</v>
      </c>
      <c r="C3923" s="2">
        <v>40483</v>
      </c>
      <c r="D3923" s="1" t="s">
        <v>13</v>
      </c>
      <c r="E3923" s="1" t="str">
        <f t="shared" si="549"/>
        <v>*</v>
      </c>
      <c r="F3923" s="1" t="str">
        <f t="shared" si="550"/>
        <v>*</v>
      </c>
      <c r="G3923" s="1" t="str">
        <f t="shared" si="551"/>
        <v>*</v>
      </c>
      <c r="J3923" s="1" t="str">
        <f t="shared" si="552"/>
        <v>*</v>
      </c>
      <c r="P3923" s="1">
        <v>5</v>
      </c>
      <c r="Q3923" s="1">
        <f t="shared" si="557"/>
        <v>0.01</v>
      </c>
      <c r="T3923" s="4">
        <v>128.59</v>
      </c>
      <c r="U3923" s="9">
        <f t="shared" si="553"/>
        <v>0</v>
      </c>
      <c r="V3923" s="4">
        <f t="shared" si="554"/>
        <v>25.718</v>
      </c>
      <c r="W3923" s="1" t="s">
        <v>21</v>
      </c>
      <c r="X3923" s="1">
        <v>5.37</v>
      </c>
      <c r="Y3923" s="4">
        <f t="shared" si="555"/>
        <v>133.96</v>
      </c>
      <c r="Z3923" s="1" t="s">
        <v>54</v>
      </c>
      <c r="AA3923" s="1" t="s">
        <v>28</v>
      </c>
      <c r="AB3923" s="1" t="s">
        <v>29</v>
      </c>
      <c r="AC3923" s="1" t="s">
        <v>63</v>
      </c>
      <c r="AD3923" s="1" t="s">
        <v>26</v>
      </c>
      <c r="AE3923" s="2">
        <v>40490</v>
      </c>
    </row>
    <row r="3924" spans="1:31" x14ac:dyDescent="0.25">
      <c r="A3924">
        <f t="shared" si="556"/>
        <v>3923</v>
      </c>
      <c r="B3924" s="1">
        <v>30917</v>
      </c>
      <c r="C3924" s="2">
        <v>40483</v>
      </c>
      <c r="D3924" s="1" t="s">
        <v>13</v>
      </c>
      <c r="E3924" s="1" t="str">
        <f t="shared" si="549"/>
        <v>*</v>
      </c>
      <c r="F3924" s="1" t="str">
        <f t="shared" si="550"/>
        <v>*</v>
      </c>
      <c r="G3924" s="1" t="str">
        <f t="shared" si="551"/>
        <v>*</v>
      </c>
      <c r="J3924" s="1" t="str">
        <f t="shared" si="552"/>
        <v>*</v>
      </c>
      <c r="P3924" s="1">
        <v>11</v>
      </c>
      <c r="Q3924" s="1">
        <f t="shared" si="557"/>
        <v>0.02</v>
      </c>
      <c r="T3924" s="4">
        <v>86.79</v>
      </c>
      <c r="U3924" s="9">
        <f t="shared" si="553"/>
        <v>0</v>
      </c>
      <c r="V3924" s="4">
        <f t="shared" si="554"/>
        <v>7.8900000000000006</v>
      </c>
      <c r="W3924" s="1" t="s">
        <v>21</v>
      </c>
      <c r="X3924" s="1">
        <v>2.83</v>
      </c>
      <c r="Y3924" s="4">
        <f t="shared" si="555"/>
        <v>89.62</v>
      </c>
      <c r="Z3924" s="1" t="s">
        <v>51</v>
      </c>
      <c r="AA3924" s="1" t="s">
        <v>28</v>
      </c>
      <c r="AB3924" s="1" t="s">
        <v>24</v>
      </c>
      <c r="AC3924" s="1" t="s">
        <v>38</v>
      </c>
      <c r="AD3924" s="1" t="s">
        <v>41</v>
      </c>
      <c r="AE3924" s="2">
        <v>40485</v>
      </c>
    </row>
    <row r="3925" spans="1:31" x14ac:dyDescent="0.25">
      <c r="A3925">
        <f t="shared" si="556"/>
        <v>3924</v>
      </c>
      <c r="B3925" s="1">
        <v>43745</v>
      </c>
      <c r="C3925" s="2">
        <v>40483</v>
      </c>
      <c r="D3925" s="1" t="s">
        <v>13</v>
      </c>
      <c r="E3925" s="1" t="str">
        <f t="shared" si="549"/>
        <v>*</v>
      </c>
      <c r="F3925" s="1" t="str">
        <f t="shared" si="550"/>
        <v>*</v>
      </c>
      <c r="G3925" s="1" t="str">
        <f t="shared" si="551"/>
        <v>*</v>
      </c>
      <c r="J3925" s="1" t="str">
        <f t="shared" si="552"/>
        <v>*</v>
      </c>
      <c r="P3925" s="1">
        <v>1</v>
      </c>
      <c r="Q3925" s="1">
        <f t="shared" si="557"/>
        <v>0.01</v>
      </c>
      <c r="T3925" s="4">
        <v>4.97</v>
      </c>
      <c r="U3925" s="9">
        <f t="shared" si="553"/>
        <v>0</v>
      </c>
      <c r="V3925" s="4">
        <f t="shared" si="554"/>
        <v>4.97</v>
      </c>
      <c r="W3925" s="1" t="s">
        <v>21</v>
      </c>
      <c r="X3925" s="1">
        <v>1.43</v>
      </c>
      <c r="Y3925" s="4">
        <f t="shared" si="555"/>
        <v>6.3999999999999995</v>
      </c>
      <c r="Z3925" s="1" t="s">
        <v>54</v>
      </c>
      <c r="AA3925" s="1" t="s">
        <v>28</v>
      </c>
      <c r="AB3925" s="1" t="s">
        <v>29</v>
      </c>
      <c r="AC3925" s="1" t="s">
        <v>61</v>
      </c>
      <c r="AD3925" s="1" t="s">
        <v>31</v>
      </c>
      <c r="AE3925" s="2">
        <v>40487</v>
      </c>
    </row>
    <row r="3926" spans="1:31" x14ac:dyDescent="0.25">
      <c r="A3926">
        <f t="shared" si="556"/>
        <v>3925</v>
      </c>
      <c r="B3926" s="1">
        <v>19974</v>
      </c>
      <c r="C3926" s="2">
        <v>40485</v>
      </c>
      <c r="D3926" s="1" t="s">
        <v>20</v>
      </c>
      <c r="E3926" s="1" t="str">
        <f t="shared" si="549"/>
        <v>*</v>
      </c>
      <c r="F3926" s="1" t="str">
        <f t="shared" si="550"/>
        <v>**</v>
      </c>
      <c r="G3926" s="1" t="str">
        <f t="shared" si="551"/>
        <v>**</v>
      </c>
      <c r="J3926" s="1" t="str">
        <f t="shared" si="552"/>
        <v>**</v>
      </c>
      <c r="P3926" s="1">
        <v>14</v>
      </c>
      <c r="Q3926" s="1">
        <f t="shared" si="557"/>
        <v>0.02</v>
      </c>
      <c r="T3926" s="4">
        <v>3830.84</v>
      </c>
      <c r="U3926" s="9">
        <f t="shared" si="553"/>
        <v>1</v>
      </c>
      <c r="V3926" s="4">
        <f t="shared" si="554"/>
        <v>273.63142857142856</v>
      </c>
      <c r="W3926" s="1" t="s">
        <v>33</v>
      </c>
      <c r="X3926" s="1">
        <v>23.19</v>
      </c>
      <c r="Y3926" s="4">
        <f t="shared" si="555"/>
        <v>3854.03</v>
      </c>
      <c r="Z3926" s="1" t="s">
        <v>49</v>
      </c>
      <c r="AA3926" s="1" t="s">
        <v>28</v>
      </c>
      <c r="AB3926" s="1" t="s">
        <v>29</v>
      </c>
      <c r="AC3926" s="1" t="s">
        <v>63</v>
      </c>
      <c r="AD3926" s="1" t="s">
        <v>35</v>
      </c>
      <c r="AE3926" s="2">
        <v>40487</v>
      </c>
    </row>
    <row r="3927" spans="1:31" x14ac:dyDescent="0.25">
      <c r="A3927">
        <f t="shared" si="556"/>
        <v>3926</v>
      </c>
      <c r="B3927" s="1">
        <v>23271</v>
      </c>
      <c r="C3927" s="2">
        <v>40485</v>
      </c>
      <c r="D3927" s="1" t="s">
        <v>20</v>
      </c>
      <c r="E3927" s="1" t="str">
        <f t="shared" si="549"/>
        <v>*</v>
      </c>
      <c r="F3927" s="1" t="str">
        <f t="shared" si="550"/>
        <v>**</v>
      </c>
      <c r="G3927" s="1" t="str">
        <f t="shared" si="551"/>
        <v>**</v>
      </c>
      <c r="J3927" s="1" t="str">
        <f t="shared" si="552"/>
        <v>**</v>
      </c>
      <c r="P3927" s="1">
        <v>1</v>
      </c>
      <c r="Q3927" s="1">
        <f t="shared" si="557"/>
        <v>0.01</v>
      </c>
      <c r="T3927" s="4">
        <v>794.58</v>
      </c>
      <c r="U3927" s="9">
        <f t="shared" si="553"/>
        <v>0</v>
      </c>
      <c r="V3927" s="4">
        <f t="shared" si="554"/>
        <v>794.58</v>
      </c>
      <c r="W3927" s="1" t="s">
        <v>33</v>
      </c>
      <c r="X3927" s="1">
        <v>55.3</v>
      </c>
      <c r="Y3927" s="4">
        <f t="shared" si="555"/>
        <v>849.88</v>
      </c>
      <c r="Z3927" s="1" t="s">
        <v>53</v>
      </c>
      <c r="AA3927" s="1" t="s">
        <v>23</v>
      </c>
      <c r="AB3927" s="1" t="s">
        <v>24</v>
      </c>
      <c r="AC3927" s="1" t="s">
        <v>56</v>
      </c>
      <c r="AD3927" s="1" t="s">
        <v>35</v>
      </c>
      <c r="AE3927" s="2">
        <v>40486</v>
      </c>
    </row>
    <row r="3928" spans="1:31" x14ac:dyDescent="0.25">
      <c r="A3928">
        <f t="shared" si="556"/>
        <v>3927</v>
      </c>
      <c r="B3928" s="1">
        <v>19974</v>
      </c>
      <c r="C3928" s="2">
        <v>40485</v>
      </c>
      <c r="D3928" s="1" t="s">
        <v>20</v>
      </c>
      <c r="E3928" s="1" t="str">
        <f t="shared" si="549"/>
        <v>*</v>
      </c>
      <c r="F3928" s="1" t="str">
        <f t="shared" si="550"/>
        <v>**</v>
      </c>
      <c r="G3928" s="1" t="str">
        <f t="shared" si="551"/>
        <v>**</v>
      </c>
      <c r="J3928" s="1" t="str">
        <f t="shared" si="552"/>
        <v>**</v>
      </c>
      <c r="P3928" s="1">
        <v>22</v>
      </c>
      <c r="Q3928" s="1">
        <f t="shared" si="557"/>
        <v>3.5000000000000003E-2</v>
      </c>
      <c r="T3928" s="4">
        <v>267.43</v>
      </c>
      <c r="U3928" s="9">
        <f t="shared" si="553"/>
        <v>0</v>
      </c>
      <c r="V3928" s="4">
        <f t="shared" si="554"/>
        <v>12.155909090909091</v>
      </c>
      <c r="W3928" s="1" t="s">
        <v>21</v>
      </c>
      <c r="X3928" s="1">
        <v>6.13</v>
      </c>
      <c r="Y3928" s="4">
        <f t="shared" si="555"/>
        <v>273.56</v>
      </c>
      <c r="Z3928" s="1" t="s">
        <v>49</v>
      </c>
      <c r="AA3928" s="1" t="s">
        <v>28</v>
      </c>
      <c r="AB3928" s="1" t="s">
        <v>29</v>
      </c>
      <c r="AC3928" s="1" t="s">
        <v>55</v>
      </c>
      <c r="AD3928" s="1" t="s">
        <v>19</v>
      </c>
      <c r="AE3928" s="2">
        <v>40487</v>
      </c>
    </row>
    <row r="3929" spans="1:31" x14ac:dyDescent="0.25">
      <c r="A3929">
        <f t="shared" si="556"/>
        <v>3928</v>
      </c>
      <c r="B3929" s="1">
        <v>15206</v>
      </c>
      <c r="C3929" s="2">
        <v>40486</v>
      </c>
      <c r="D3929" s="1" t="s">
        <v>13</v>
      </c>
      <c r="E3929" s="1" t="str">
        <f t="shared" si="549"/>
        <v>*</v>
      </c>
      <c r="F3929" s="1" t="str">
        <f t="shared" si="550"/>
        <v>*</v>
      </c>
      <c r="G3929" s="1" t="str">
        <f t="shared" si="551"/>
        <v>*</v>
      </c>
      <c r="J3929" s="1" t="str">
        <f t="shared" si="552"/>
        <v>*</v>
      </c>
      <c r="P3929" s="1">
        <v>35</v>
      </c>
      <c r="Q3929" s="1">
        <f t="shared" si="557"/>
        <v>0.04</v>
      </c>
      <c r="T3929" s="4">
        <v>5287.16</v>
      </c>
      <c r="U3929" s="9">
        <f t="shared" si="553"/>
        <v>1</v>
      </c>
      <c r="V3929" s="4">
        <f t="shared" si="554"/>
        <v>151.06171428571429</v>
      </c>
      <c r="W3929" s="1" t="s">
        <v>33</v>
      </c>
      <c r="X3929" s="1">
        <v>66.27</v>
      </c>
      <c r="Y3929" s="4">
        <f t="shared" si="555"/>
        <v>5353.43</v>
      </c>
      <c r="Z3929" s="1" t="s">
        <v>42</v>
      </c>
      <c r="AA3929" s="1" t="s">
        <v>23</v>
      </c>
      <c r="AB3929" s="1" t="s">
        <v>17</v>
      </c>
      <c r="AC3929" s="1" t="s">
        <v>62</v>
      </c>
      <c r="AD3929" s="1" t="s">
        <v>59</v>
      </c>
      <c r="AE3929" s="2">
        <v>40491</v>
      </c>
    </row>
    <row r="3930" spans="1:31" x14ac:dyDescent="0.25">
      <c r="A3930">
        <f t="shared" si="556"/>
        <v>3929</v>
      </c>
      <c r="B3930" s="1">
        <v>28802</v>
      </c>
      <c r="C3930" s="2">
        <v>40486</v>
      </c>
      <c r="D3930" s="1" t="s">
        <v>20</v>
      </c>
      <c r="E3930" s="1" t="str">
        <f t="shared" si="549"/>
        <v>*</v>
      </c>
      <c r="F3930" s="1" t="str">
        <f t="shared" si="550"/>
        <v>**</v>
      </c>
      <c r="G3930" s="1" t="str">
        <f t="shared" si="551"/>
        <v>**</v>
      </c>
      <c r="J3930" s="1" t="str">
        <f t="shared" si="552"/>
        <v>**</v>
      </c>
      <c r="P3930" s="1">
        <v>22</v>
      </c>
      <c r="Q3930" s="1">
        <f t="shared" si="557"/>
        <v>3.5000000000000003E-2</v>
      </c>
      <c r="T3930" s="4">
        <v>4001.4684999999999</v>
      </c>
      <c r="U3930" s="9">
        <f t="shared" si="553"/>
        <v>1</v>
      </c>
      <c r="V3930" s="4">
        <f t="shared" si="554"/>
        <v>181.88493181818183</v>
      </c>
      <c r="W3930" s="1" t="s">
        <v>21</v>
      </c>
      <c r="X3930" s="1">
        <v>3</v>
      </c>
      <c r="Y3930" s="4">
        <f t="shared" si="555"/>
        <v>4004.4684999999999</v>
      </c>
      <c r="Z3930" s="1" t="s">
        <v>15</v>
      </c>
      <c r="AA3930" s="1" t="s">
        <v>37</v>
      </c>
      <c r="AB3930" s="1" t="s">
        <v>24</v>
      </c>
      <c r="AC3930" s="1" t="s">
        <v>25</v>
      </c>
      <c r="AD3930" s="1" t="s">
        <v>19</v>
      </c>
      <c r="AE3930" s="2">
        <v>40488</v>
      </c>
    </row>
    <row r="3931" spans="1:31" x14ac:dyDescent="0.25">
      <c r="A3931">
        <f t="shared" si="556"/>
        <v>3930</v>
      </c>
      <c r="B3931" s="1">
        <v>52256</v>
      </c>
      <c r="C3931" s="2">
        <v>40486</v>
      </c>
      <c r="D3931" s="1" t="s">
        <v>27</v>
      </c>
      <c r="E3931" s="1" t="str">
        <f t="shared" si="549"/>
        <v>*</v>
      </c>
      <c r="F3931" s="1" t="str">
        <f t="shared" si="550"/>
        <v>*</v>
      </c>
      <c r="G3931" s="1" t="str">
        <f t="shared" si="551"/>
        <v>*</v>
      </c>
      <c r="J3931" s="1" t="str">
        <f t="shared" si="552"/>
        <v>*</v>
      </c>
      <c r="P3931" s="1">
        <v>23</v>
      </c>
      <c r="Q3931" s="1">
        <f t="shared" si="557"/>
        <v>3.5000000000000003E-2</v>
      </c>
      <c r="T3931" s="4">
        <v>1236.954</v>
      </c>
      <c r="U3931" s="9">
        <f t="shared" si="553"/>
        <v>1</v>
      </c>
      <c r="V3931" s="4">
        <f t="shared" si="554"/>
        <v>53.78060869565217</v>
      </c>
      <c r="W3931" s="1" t="s">
        <v>21</v>
      </c>
      <c r="X3931" s="1">
        <v>4.2</v>
      </c>
      <c r="Y3931" s="4">
        <f t="shared" si="555"/>
        <v>1241.154</v>
      </c>
      <c r="Z3931" s="1" t="s">
        <v>22</v>
      </c>
      <c r="AA3931" s="1" t="s">
        <v>28</v>
      </c>
      <c r="AB3931" s="1" t="s">
        <v>24</v>
      </c>
      <c r="AC3931" s="1" t="s">
        <v>25</v>
      </c>
      <c r="AD3931" s="1" t="s">
        <v>19</v>
      </c>
      <c r="AE3931" s="2">
        <v>40488</v>
      </c>
    </row>
    <row r="3932" spans="1:31" x14ac:dyDescent="0.25">
      <c r="A3932">
        <f t="shared" si="556"/>
        <v>3931</v>
      </c>
      <c r="B3932" s="1">
        <v>28802</v>
      </c>
      <c r="C3932" s="2">
        <v>40486</v>
      </c>
      <c r="D3932" s="1" t="s">
        <v>20</v>
      </c>
      <c r="E3932" s="1" t="str">
        <f t="shared" si="549"/>
        <v>*</v>
      </c>
      <c r="F3932" s="1" t="str">
        <f t="shared" si="550"/>
        <v>**</v>
      </c>
      <c r="G3932" s="1" t="str">
        <f t="shared" si="551"/>
        <v>**</v>
      </c>
      <c r="J3932" s="1" t="str">
        <f t="shared" si="552"/>
        <v>**</v>
      </c>
      <c r="P3932" s="1">
        <v>23</v>
      </c>
      <c r="Q3932" s="1">
        <f t="shared" si="557"/>
        <v>3.5000000000000003E-2</v>
      </c>
      <c r="T3932" s="4">
        <v>413.8</v>
      </c>
      <c r="U3932" s="9">
        <f t="shared" si="553"/>
        <v>0</v>
      </c>
      <c r="V3932" s="4">
        <f t="shared" si="554"/>
        <v>17.991304347826087</v>
      </c>
      <c r="W3932" s="1" t="s">
        <v>14</v>
      </c>
      <c r="X3932" s="1">
        <v>8.99</v>
      </c>
      <c r="Y3932" s="4">
        <f t="shared" si="555"/>
        <v>422.79</v>
      </c>
      <c r="Z3932" s="1" t="s">
        <v>15</v>
      </c>
      <c r="AA3932" s="1" t="s">
        <v>37</v>
      </c>
      <c r="AB3932" s="1" t="s">
        <v>17</v>
      </c>
      <c r="AC3932" s="1" t="s">
        <v>18</v>
      </c>
      <c r="AD3932" s="1" t="s">
        <v>41</v>
      </c>
      <c r="AE3932" s="2">
        <v>40488</v>
      </c>
    </row>
    <row r="3933" spans="1:31" x14ac:dyDescent="0.25">
      <c r="A3933">
        <f t="shared" si="556"/>
        <v>3932</v>
      </c>
      <c r="B3933" s="1">
        <v>28802</v>
      </c>
      <c r="C3933" s="2">
        <v>40486</v>
      </c>
      <c r="D3933" s="1" t="s">
        <v>20</v>
      </c>
      <c r="E3933" s="1" t="str">
        <f t="shared" si="549"/>
        <v>*</v>
      </c>
      <c r="F3933" s="1" t="str">
        <f t="shared" si="550"/>
        <v>**</v>
      </c>
      <c r="G3933" s="1" t="str">
        <f t="shared" si="551"/>
        <v>**</v>
      </c>
      <c r="J3933" s="1" t="str">
        <f t="shared" si="552"/>
        <v>**</v>
      </c>
      <c r="P3933" s="1">
        <v>36</v>
      </c>
      <c r="Q3933" s="1">
        <f t="shared" si="557"/>
        <v>0.04</v>
      </c>
      <c r="T3933" s="4">
        <v>336.25</v>
      </c>
      <c r="U3933" s="9">
        <f t="shared" si="553"/>
        <v>0</v>
      </c>
      <c r="V3933" s="4">
        <f t="shared" si="554"/>
        <v>9.3402777777777786</v>
      </c>
      <c r="W3933" s="1" t="s">
        <v>14</v>
      </c>
      <c r="X3933" s="1">
        <v>4.82</v>
      </c>
      <c r="Y3933" s="4">
        <f t="shared" si="555"/>
        <v>341.07</v>
      </c>
      <c r="Z3933" s="1" t="s">
        <v>15</v>
      </c>
      <c r="AA3933" s="1" t="s">
        <v>37</v>
      </c>
      <c r="AB3933" s="1" t="s">
        <v>29</v>
      </c>
      <c r="AC3933" s="1" t="s">
        <v>40</v>
      </c>
      <c r="AD3933" s="1" t="s">
        <v>19</v>
      </c>
      <c r="AE3933" s="2">
        <v>40489</v>
      </c>
    </row>
    <row r="3934" spans="1:31" x14ac:dyDescent="0.25">
      <c r="A3934">
        <f t="shared" si="556"/>
        <v>3933</v>
      </c>
      <c r="B3934" s="1">
        <v>15878</v>
      </c>
      <c r="C3934" s="2">
        <v>40486</v>
      </c>
      <c r="D3934" s="1" t="s">
        <v>20</v>
      </c>
      <c r="E3934" s="1" t="str">
        <f t="shared" si="549"/>
        <v>*</v>
      </c>
      <c r="F3934" s="1" t="str">
        <f t="shared" si="550"/>
        <v>**</v>
      </c>
      <c r="G3934" s="1" t="str">
        <f t="shared" si="551"/>
        <v>**</v>
      </c>
      <c r="J3934" s="1" t="str">
        <f t="shared" si="552"/>
        <v>**</v>
      </c>
      <c r="P3934" s="1">
        <v>36</v>
      </c>
      <c r="Q3934" s="1">
        <f t="shared" si="557"/>
        <v>0.04</v>
      </c>
      <c r="T3934" s="4">
        <v>275.06</v>
      </c>
      <c r="U3934" s="9">
        <f t="shared" si="553"/>
        <v>0</v>
      </c>
      <c r="V3934" s="4">
        <f t="shared" si="554"/>
        <v>7.6405555555555553</v>
      </c>
      <c r="W3934" s="1" t="s">
        <v>21</v>
      </c>
      <c r="X3934" s="1">
        <v>11.15</v>
      </c>
      <c r="Y3934" s="4">
        <f t="shared" si="555"/>
        <v>286.20999999999998</v>
      </c>
      <c r="Z3934" s="1" t="s">
        <v>53</v>
      </c>
      <c r="AA3934" s="1" t="s">
        <v>28</v>
      </c>
      <c r="AB3934" s="1" t="s">
        <v>29</v>
      </c>
      <c r="AC3934" s="1" t="s">
        <v>40</v>
      </c>
      <c r="AD3934" s="1" t="s">
        <v>19</v>
      </c>
      <c r="AE3934" s="2">
        <v>40488</v>
      </c>
    </row>
    <row r="3935" spans="1:31" x14ac:dyDescent="0.25">
      <c r="A3935">
        <f t="shared" si="556"/>
        <v>3934</v>
      </c>
      <c r="B3935" s="1">
        <v>32228</v>
      </c>
      <c r="C3935" s="2">
        <v>40486</v>
      </c>
      <c r="D3935" s="1" t="s">
        <v>32</v>
      </c>
      <c r="E3935" s="1" t="str">
        <f t="shared" si="549"/>
        <v>***</v>
      </c>
      <c r="F3935" s="1" t="str">
        <f t="shared" si="550"/>
        <v>***</v>
      </c>
      <c r="G3935" s="1" t="str">
        <f t="shared" si="551"/>
        <v>***</v>
      </c>
      <c r="J3935" s="1" t="str">
        <f t="shared" si="552"/>
        <v>***</v>
      </c>
      <c r="P3935" s="1">
        <v>35</v>
      </c>
      <c r="Q3935" s="1">
        <f t="shared" si="557"/>
        <v>0.04</v>
      </c>
      <c r="T3935" s="4">
        <v>209.63</v>
      </c>
      <c r="U3935" s="9">
        <f t="shared" si="553"/>
        <v>0</v>
      </c>
      <c r="V3935" s="4">
        <f t="shared" si="554"/>
        <v>5.9894285714285713</v>
      </c>
      <c r="W3935" s="1" t="s">
        <v>21</v>
      </c>
      <c r="X3935" s="1">
        <v>1.2</v>
      </c>
      <c r="Y3935" s="4">
        <f t="shared" si="555"/>
        <v>210.82999999999998</v>
      </c>
      <c r="Z3935" s="1" t="s">
        <v>46</v>
      </c>
      <c r="AA3935" s="1" t="s">
        <v>37</v>
      </c>
      <c r="AB3935" s="1" t="s">
        <v>29</v>
      </c>
      <c r="AC3935" s="1" t="s">
        <v>30</v>
      </c>
      <c r="AD3935" s="1" t="s">
        <v>31</v>
      </c>
      <c r="AE3935" s="2">
        <v>40488</v>
      </c>
    </row>
    <row r="3936" spans="1:31" x14ac:dyDescent="0.25">
      <c r="A3936">
        <f t="shared" si="556"/>
        <v>3935</v>
      </c>
      <c r="B3936" s="1">
        <v>34816</v>
      </c>
      <c r="C3936" s="2">
        <v>40487</v>
      </c>
      <c r="D3936" s="1" t="s">
        <v>27</v>
      </c>
      <c r="E3936" s="1" t="str">
        <f t="shared" si="549"/>
        <v>*</v>
      </c>
      <c r="F3936" s="1" t="str">
        <f t="shared" si="550"/>
        <v>*</v>
      </c>
      <c r="G3936" s="1" t="str">
        <f t="shared" si="551"/>
        <v>*</v>
      </c>
      <c r="J3936" s="1" t="str">
        <f t="shared" si="552"/>
        <v>*</v>
      </c>
      <c r="P3936" s="1">
        <v>43</v>
      </c>
      <c r="Q3936" s="1">
        <f t="shared" si="557"/>
        <v>0.05</v>
      </c>
      <c r="T3936" s="4">
        <v>2568.71</v>
      </c>
      <c r="U3936" s="9">
        <f t="shared" si="553"/>
        <v>1</v>
      </c>
      <c r="V3936" s="4">
        <f t="shared" si="554"/>
        <v>59.737441860465118</v>
      </c>
      <c r="W3936" s="1" t="s">
        <v>21</v>
      </c>
      <c r="X3936" s="1">
        <v>19.989999999999998</v>
      </c>
      <c r="Y3936" s="4">
        <f t="shared" si="555"/>
        <v>2588.6999999999998</v>
      </c>
      <c r="Z3936" s="1" t="s">
        <v>15</v>
      </c>
      <c r="AA3936" s="1" t="s">
        <v>28</v>
      </c>
      <c r="AB3936" s="1" t="s">
        <v>29</v>
      </c>
      <c r="AC3936" s="1" t="s">
        <v>57</v>
      </c>
      <c r="AD3936" s="1" t="s">
        <v>19</v>
      </c>
      <c r="AE3936" s="2">
        <v>40489</v>
      </c>
    </row>
    <row r="3937" spans="1:31" x14ac:dyDescent="0.25">
      <c r="A3937">
        <f t="shared" si="556"/>
        <v>3936</v>
      </c>
      <c r="B3937" s="1">
        <v>34816</v>
      </c>
      <c r="C3937" s="2">
        <v>40487</v>
      </c>
      <c r="D3937" s="1" t="s">
        <v>27</v>
      </c>
      <c r="E3937" s="1" t="str">
        <f t="shared" si="549"/>
        <v>*</v>
      </c>
      <c r="F3937" s="1" t="str">
        <f t="shared" si="550"/>
        <v>*</v>
      </c>
      <c r="G3937" s="1" t="str">
        <f t="shared" si="551"/>
        <v>*</v>
      </c>
      <c r="J3937" s="1" t="str">
        <f t="shared" si="552"/>
        <v>*</v>
      </c>
      <c r="P3937" s="1">
        <v>29</v>
      </c>
      <c r="Q3937" s="1">
        <f t="shared" si="557"/>
        <v>3.5000000000000003E-2</v>
      </c>
      <c r="T3937" s="4">
        <v>1158.45</v>
      </c>
      <c r="U3937" s="9">
        <f t="shared" si="553"/>
        <v>1</v>
      </c>
      <c r="V3937" s="4">
        <f t="shared" si="554"/>
        <v>39.946551724137933</v>
      </c>
      <c r="W3937" s="1" t="s">
        <v>21</v>
      </c>
      <c r="X3937" s="1">
        <v>4.5</v>
      </c>
      <c r="Y3937" s="4">
        <f t="shared" si="555"/>
        <v>1162.95</v>
      </c>
      <c r="Z3937" s="1" t="s">
        <v>15</v>
      </c>
      <c r="AA3937" s="1" t="s">
        <v>28</v>
      </c>
      <c r="AB3937" s="1" t="s">
        <v>29</v>
      </c>
      <c r="AC3937" s="1" t="s">
        <v>63</v>
      </c>
      <c r="AD3937" s="1" t="s">
        <v>19</v>
      </c>
      <c r="AE3937" s="2">
        <v>40487</v>
      </c>
    </row>
    <row r="3938" spans="1:31" x14ac:dyDescent="0.25">
      <c r="A3938">
        <f t="shared" si="556"/>
        <v>3937</v>
      </c>
      <c r="B3938" s="1">
        <v>37957</v>
      </c>
      <c r="C3938" s="2">
        <v>40487</v>
      </c>
      <c r="D3938" s="1" t="s">
        <v>27</v>
      </c>
      <c r="E3938" s="1" t="str">
        <f t="shared" si="549"/>
        <v>*</v>
      </c>
      <c r="F3938" s="1" t="str">
        <f t="shared" si="550"/>
        <v>*</v>
      </c>
      <c r="G3938" s="1" t="str">
        <f t="shared" si="551"/>
        <v>*</v>
      </c>
      <c r="J3938" s="1" t="str">
        <f t="shared" si="552"/>
        <v>*</v>
      </c>
      <c r="P3938" s="1">
        <v>31</v>
      </c>
      <c r="Q3938" s="1">
        <f t="shared" si="557"/>
        <v>0.04</v>
      </c>
      <c r="T3938" s="4">
        <v>229.26</v>
      </c>
      <c r="U3938" s="9">
        <f t="shared" si="553"/>
        <v>0</v>
      </c>
      <c r="V3938" s="4">
        <f t="shared" si="554"/>
        <v>7.395483870967742</v>
      </c>
      <c r="W3938" s="1" t="s">
        <v>21</v>
      </c>
      <c r="X3938" s="1">
        <v>5.48</v>
      </c>
      <c r="Y3938" s="4">
        <f t="shared" si="555"/>
        <v>234.73999999999998</v>
      </c>
      <c r="Z3938" s="1" t="s">
        <v>15</v>
      </c>
      <c r="AA3938" s="1" t="s">
        <v>23</v>
      </c>
      <c r="AB3938" s="1" t="s">
        <v>29</v>
      </c>
      <c r="AC3938" s="1" t="s">
        <v>43</v>
      </c>
      <c r="AD3938" s="1" t="s">
        <v>19</v>
      </c>
      <c r="AE3938" s="2">
        <v>40488</v>
      </c>
    </row>
    <row r="3939" spans="1:31" x14ac:dyDescent="0.25">
      <c r="A3939">
        <f t="shared" si="556"/>
        <v>3938</v>
      </c>
      <c r="B3939" s="1">
        <v>48165</v>
      </c>
      <c r="C3939" s="2">
        <v>40487</v>
      </c>
      <c r="D3939" s="1" t="s">
        <v>20</v>
      </c>
      <c r="E3939" s="1" t="str">
        <f t="shared" si="549"/>
        <v>*</v>
      </c>
      <c r="F3939" s="1" t="str">
        <f t="shared" si="550"/>
        <v>**</v>
      </c>
      <c r="G3939" s="1" t="str">
        <f t="shared" si="551"/>
        <v>**</v>
      </c>
      <c r="J3939" s="1" t="str">
        <f t="shared" si="552"/>
        <v>**</v>
      </c>
      <c r="P3939" s="1">
        <v>28</v>
      </c>
      <c r="Q3939" s="1">
        <f t="shared" si="557"/>
        <v>3.5000000000000003E-2</v>
      </c>
      <c r="T3939" s="4">
        <v>199.94</v>
      </c>
      <c r="U3939" s="9">
        <f t="shared" si="553"/>
        <v>0</v>
      </c>
      <c r="V3939" s="4">
        <f t="shared" si="554"/>
        <v>7.140714285714286</v>
      </c>
      <c r="W3939" s="1" t="s">
        <v>21</v>
      </c>
      <c r="X3939" s="1">
        <v>9.5399999999999991</v>
      </c>
      <c r="Y3939" s="4">
        <f t="shared" si="555"/>
        <v>209.48</v>
      </c>
      <c r="Z3939" s="1" t="s">
        <v>15</v>
      </c>
      <c r="AA3939" s="1" t="s">
        <v>23</v>
      </c>
      <c r="AB3939" s="1" t="s">
        <v>29</v>
      </c>
      <c r="AC3939" s="1" t="s">
        <v>40</v>
      </c>
      <c r="AD3939" s="1" t="s">
        <v>19</v>
      </c>
      <c r="AE3939" s="2">
        <v>40489</v>
      </c>
    </row>
    <row r="3940" spans="1:31" x14ac:dyDescent="0.25">
      <c r="A3940">
        <f t="shared" si="556"/>
        <v>3939</v>
      </c>
      <c r="B3940" s="1">
        <v>33889</v>
      </c>
      <c r="C3940" s="2">
        <v>40488</v>
      </c>
      <c r="D3940" s="1" t="s">
        <v>13</v>
      </c>
      <c r="E3940" s="1" t="str">
        <f t="shared" si="549"/>
        <v>*</v>
      </c>
      <c r="F3940" s="1" t="str">
        <f t="shared" si="550"/>
        <v>*</v>
      </c>
      <c r="G3940" s="1" t="str">
        <f t="shared" si="551"/>
        <v>*</v>
      </c>
      <c r="J3940" s="1" t="str">
        <f t="shared" si="552"/>
        <v>*</v>
      </c>
      <c r="P3940" s="1">
        <v>46</v>
      </c>
      <c r="Q3940" s="1">
        <f t="shared" si="557"/>
        <v>0.05</v>
      </c>
      <c r="T3940" s="4">
        <v>9046.33</v>
      </c>
      <c r="U3940" s="9">
        <f t="shared" si="553"/>
        <v>1</v>
      </c>
      <c r="V3940" s="4">
        <f t="shared" si="554"/>
        <v>196.65934782608696</v>
      </c>
      <c r="W3940" s="1" t="s">
        <v>33</v>
      </c>
      <c r="X3940" s="1">
        <v>55.24</v>
      </c>
      <c r="Y3940" s="4">
        <f t="shared" si="555"/>
        <v>9101.57</v>
      </c>
      <c r="Z3940" s="1" t="s">
        <v>22</v>
      </c>
      <c r="AA3940" s="1" t="s">
        <v>23</v>
      </c>
      <c r="AB3940" s="1" t="s">
        <v>29</v>
      </c>
      <c r="AC3940" s="1" t="s">
        <v>63</v>
      </c>
      <c r="AD3940" s="1" t="s">
        <v>35</v>
      </c>
      <c r="AE3940" s="2">
        <v>40493</v>
      </c>
    </row>
    <row r="3941" spans="1:31" x14ac:dyDescent="0.25">
      <c r="A3941">
        <f t="shared" si="556"/>
        <v>3940</v>
      </c>
      <c r="B3941" s="1">
        <v>23680</v>
      </c>
      <c r="C3941" s="2">
        <v>40488</v>
      </c>
      <c r="D3941" s="1" t="s">
        <v>27</v>
      </c>
      <c r="E3941" s="1" t="str">
        <f t="shared" si="549"/>
        <v>*</v>
      </c>
      <c r="F3941" s="1" t="str">
        <f t="shared" si="550"/>
        <v>*</v>
      </c>
      <c r="G3941" s="1" t="str">
        <f t="shared" si="551"/>
        <v>*</v>
      </c>
      <c r="J3941" s="1" t="str">
        <f t="shared" si="552"/>
        <v>*</v>
      </c>
      <c r="P3941" s="1">
        <v>8</v>
      </c>
      <c r="Q3941" s="1">
        <f t="shared" si="557"/>
        <v>0.01</v>
      </c>
      <c r="T3941" s="4">
        <v>2029.4960000000001</v>
      </c>
      <c r="U3941" s="9">
        <f t="shared" si="553"/>
        <v>1</v>
      </c>
      <c r="V3941" s="4">
        <f t="shared" si="554"/>
        <v>253.68700000000001</v>
      </c>
      <c r="W3941" s="1" t="s">
        <v>33</v>
      </c>
      <c r="X3941" s="1">
        <v>43.57</v>
      </c>
      <c r="Y3941" s="4">
        <f t="shared" si="555"/>
        <v>2073.0660000000003</v>
      </c>
      <c r="Z3941" s="1" t="s">
        <v>42</v>
      </c>
      <c r="AA3941" s="1" t="s">
        <v>16</v>
      </c>
      <c r="AB3941" s="1" t="s">
        <v>17</v>
      </c>
      <c r="AC3941" s="1" t="s">
        <v>52</v>
      </c>
      <c r="AD3941" s="1" t="s">
        <v>59</v>
      </c>
      <c r="AE3941" s="2">
        <v>40489</v>
      </c>
    </row>
    <row r="3942" spans="1:31" x14ac:dyDescent="0.25">
      <c r="A3942">
        <f t="shared" si="556"/>
        <v>3941</v>
      </c>
      <c r="B3942" s="1">
        <v>33889</v>
      </c>
      <c r="C3942" s="2">
        <v>40488</v>
      </c>
      <c r="D3942" s="1" t="s">
        <v>13</v>
      </c>
      <c r="E3942" s="1" t="str">
        <f t="shared" si="549"/>
        <v>*</v>
      </c>
      <c r="F3942" s="1" t="str">
        <f t="shared" si="550"/>
        <v>*</v>
      </c>
      <c r="G3942" s="1" t="str">
        <f t="shared" si="551"/>
        <v>*</v>
      </c>
      <c r="J3942" s="1" t="str">
        <f t="shared" si="552"/>
        <v>*</v>
      </c>
      <c r="P3942" s="1">
        <v>43</v>
      </c>
      <c r="Q3942" s="1">
        <f t="shared" si="557"/>
        <v>0.05</v>
      </c>
      <c r="T3942" s="4">
        <v>367.96</v>
      </c>
      <c r="U3942" s="9">
        <f t="shared" si="553"/>
        <v>0</v>
      </c>
      <c r="V3942" s="4">
        <f t="shared" si="554"/>
        <v>8.5572093023255817</v>
      </c>
      <c r="W3942" s="1" t="s">
        <v>21</v>
      </c>
      <c r="X3942" s="1">
        <v>3.5</v>
      </c>
      <c r="Y3942" s="4">
        <f t="shared" si="555"/>
        <v>371.46</v>
      </c>
      <c r="Z3942" s="1" t="s">
        <v>22</v>
      </c>
      <c r="AA3942" s="1" t="s">
        <v>23</v>
      </c>
      <c r="AB3942" s="1" t="s">
        <v>29</v>
      </c>
      <c r="AC3942" s="1" t="s">
        <v>63</v>
      </c>
      <c r="AD3942" s="1" t="s">
        <v>19</v>
      </c>
      <c r="AE3942" s="2">
        <v>40495</v>
      </c>
    </row>
    <row r="3943" spans="1:31" x14ac:dyDescent="0.25">
      <c r="A3943">
        <f t="shared" si="556"/>
        <v>3942</v>
      </c>
      <c r="B3943" s="1">
        <v>33889</v>
      </c>
      <c r="C3943" s="2">
        <v>40488</v>
      </c>
      <c r="D3943" s="1" t="s">
        <v>13</v>
      </c>
      <c r="E3943" s="1" t="str">
        <f t="shared" si="549"/>
        <v>*</v>
      </c>
      <c r="F3943" s="1" t="str">
        <f t="shared" si="550"/>
        <v>*</v>
      </c>
      <c r="G3943" s="1" t="str">
        <f t="shared" si="551"/>
        <v>*</v>
      </c>
      <c r="J3943" s="1" t="str">
        <f t="shared" si="552"/>
        <v>*</v>
      </c>
      <c r="P3943" s="1">
        <v>27</v>
      </c>
      <c r="Q3943" s="1">
        <f t="shared" si="557"/>
        <v>3.5000000000000003E-2</v>
      </c>
      <c r="T3943" s="4">
        <v>159.05000000000001</v>
      </c>
      <c r="U3943" s="9">
        <f t="shared" si="553"/>
        <v>0</v>
      </c>
      <c r="V3943" s="4">
        <f t="shared" si="554"/>
        <v>5.8907407407407408</v>
      </c>
      <c r="W3943" s="1" t="s">
        <v>21</v>
      </c>
      <c r="X3943" s="1">
        <v>2.5</v>
      </c>
      <c r="Y3943" s="4">
        <f t="shared" si="555"/>
        <v>161.55000000000001</v>
      </c>
      <c r="Z3943" s="1" t="s">
        <v>22</v>
      </c>
      <c r="AA3943" s="1" t="s">
        <v>23</v>
      </c>
      <c r="AB3943" s="1" t="s">
        <v>29</v>
      </c>
      <c r="AC3943" s="1" t="s">
        <v>57</v>
      </c>
      <c r="AD3943" s="1" t="s">
        <v>19</v>
      </c>
      <c r="AE3943" s="2">
        <v>40492</v>
      </c>
    </row>
    <row r="3944" spans="1:31" x14ac:dyDescent="0.25">
      <c r="A3944">
        <f t="shared" si="556"/>
        <v>3943</v>
      </c>
      <c r="B3944" s="1">
        <v>33889</v>
      </c>
      <c r="C3944" s="2">
        <v>40488</v>
      </c>
      <c r="D3944" s="1" t="s">
        <v>13</v>
      </c>
      <c r="E3944" s="1" t="str">
        <f t="shared" si="549"/>
        <v>*</v>
      </c>
      <c r="F3944" s="1" t="str">
        <f t="shared" si="550"/>
        <v>*</v>
      </c>
      <c r="G3944" s="1" t="str">
        <f t="shared" si="551"/>
        <v>*</v>
      </c>
      <c r="J3944" s="1" t="str">
        <f t="shared" si="552"/>
        <v>*</v>
      </c>
      <c r="P3944" s="1">
        <v>39</v>
      </c>
      <c r="Q3944" s="1">
        <f t="shared" si="557"/>
        <v>0.04</v>
      </c>
      <c r="T3944" s="4">
        <v>116.14</v>
      </c>
      <c r="U3944" s="9">
        <f t="shared" si="553"/>
        <v>0</v>
      </c>
      <c r="V3944" s="4">
        <f t="shared" si="554"/>
        <v>2.9779487179487178</v>
      </c>
      <c r="W3944" s="1" t="s">
        <v>21</v>
      </c>
      <c r="X3944" s="1">
        <v>0.5</v>
      </c>
      <c r="Y3944" s="4">
        <f t="shared" si="555"/>
        <v>116.64</v>
      </c>
      <c r="Z3944" s="1" t="s">
        <v>22</v>
      </c>
      <c r="AA3944" s="1" t="s">
        <v>23</v>
      </c>
      <c r="AB3944" s="1" t="s">
        <v>29</v>
      </c>
      <c r="AC3944" s="1" t="s">
        <v>58</v>
      </c>
      <c r="AD3944" s="1" t="s">
        <v>19</v>
      </c>
      <c r="AE3944" s="2">
        <v>40490</v>
      </c>
    </row>
    <row r="3945" spans="1:31" x14ac:dyDescent="0.25">
      <c r="A3945">
        <f t="shared" si="556"/>
        <v>3944</v>
      </c>
      <c r="B3945" s="1">
        <v>27335</v>
      </c>
      <c r="C3945" s="2">
        <v>40488</v>
      </c>
      <c r="D3945" s="1" t="s">
        <v>13</v>
      </c>
      <c r="E3945" s="1" t="str">
        <f t="shared" si="549"/>
        <v>*</v>
      </c>
      <c r="F3945" s="1" t="str">
        <f t="shared" si="550"/>
        <v>*</v>
      </c>
      <c r="G3945" s="1" t="str">
        <f t="shared" si="551"/>
        <v>*</v>
      </c>
      <c r="J3945" s="1" t="str">
        <f t="shared" si="552"/>
        <v>*</v>
      </c>
      <c r="P3945" s="1">
        <v>23</v>
      </c>
      <c r="Q3945" s="1">
        <f t="shared" si="557"/>
        <v>3.5000000000000003E-2</v>
      </c>
      <c r="T3945" s="4">
        <v>67.47</v>
      </c>
      <c r="U3945" s="9">
        <f t="shared" si="553"/>
        <v>0</v>
      </c>
      <c r="V3945" s="4">
        <f t="shared" si="554"/>
        <v>2.9334782608695651</v>
      </c>
      <c r="W3945" s="1" t="s">
        <v>21</v>
      </c>
      <c r="X3945" s="1">
        <v>6.35</v>
      </c>
      <c r="Y3945" s="4">
        <f t="shared" si="555"/>
        <v>73.819999999999993</v>
      </c>
      <c r="Z3945" s="1" t="s">
        <v>53</v>
      </c>
      <c r="AA3945" s="1" t="s">
        <v>28</v>
      </c>
      <c r="AB3945" s="1" t="s">
        <v>29</v>
      </c>
      <c r="AC3945" s="1" t="s">
        <v>57</v>
      </c>
      <c r="AD3945" s="1" t="s">
        <v>19</v>
      </c>
      <c r="AE3945" s="2">
        <v>40488</v>
      </c>
    </row>
    <row r="3946" spans="1:31" x14ac:dyDescent="0.25">
      <c r="A3946">
        <f t="shared" si="556"/>
        <v>3945</v>
      </c>
      <c r="B3946" s="1">
        <v>13348</v>
      </c>
      <c r="C3946" s="2">
        <v>40489</v>
      </c>
      <c r="D3946" s="1" t="s">
        <v>36</v>
      </c>
      <c r="E3946" s="1" t="str">
        <f t="shared" si="549"/>
        <v>*</v>
      </c>
      <c r="F3946" s="1" t="str">
        <f t="shared" si="550"/>
        <v>*</v>
      </c>
      <c r="G3946" s="1" t="str">
        <f t="shared" si="551"/>
        <v>*</v>
      </c>
      <c r="J3946" s="1" t="str">
        <f t="shared" si="552"/>
        <v>*</v>
      </c>
      <c r="P3946" s="1">
        <v>35</v>
      </c>
      <c r="Q3946" s="1">
        <f t="shared" si="557"/>
        <v>0.04</v>
      </c>
      <c r="T3946" s="4">
        <v>4890.58</v>
      </c>
      <c r="U3946" s="9">
        <f t="shared" si="553"/>
        <v>1</v>
      </c>
      <c r="V3946" s="4">
        <f t="shared" si="554"/>
        <v>139.73085714285713</v>
      </c>
      <c r="W3946" s="1" t="s">
        <v>21</v>
      </c>
      <c r="X3946" s="1">
        <v>19.989999999999998</v>
      </c>
      <c r="Y3946" s="4">
        <f t="shared" si="555"/>
        <v>4910.57</v>
      </c>
      <c r="Z3946" s="1" t="s">
        <v>22</v>
      </c>
      <c r="AA3946" s="1" t="s">
        <v>16</v>
      </c>
      <c r="AB3946" s="1" t="s">
        <v>29</v>
      </c>
      <c r="AC3946" s="1" t="s">
        <v>55</v>
      </c>
      <c r="AD3946" s="1" t="s">
        <v>19</v>
      </c>
      <c r="AE3946" s="2">
        <v>40490</v>
      </c>
    </row>
    <row r="3947" spans="1:31" x14ac:dyDescent="0.25">
      <c r="A3947">
        <f t="shared" si="556"/>
        <v>3946</v>
      </c>
      <c r="B3947" s="1">
        <v>5506</v>
      </c>
      <c r="C3947" s="2">
        <v>40489</v>
      </c>
      <c r="D3947" s="1" t="s">
        <v>32</v>
      </c>
      <c r="E3947" s="1" t="str">
        <f t="shared" si="549"/>
        <v>***</v>
      </c>
      <c r="F3947" s="1" t="str">
        <f t="shared" si="550"/>
        <v>***</v>
      </c>
      <c r="G3947" s="1" t="str">
        <f t="shared" si="551"/>
        <v>***</v>
      </c>
      <c r="J3947" s="1" t="str">
        <f t="shared" si="552"/>
        <v>***</v>
      </c>
      <c r="P3947" s="1">
        <v>22</v>
      </c>
      <c r="Q3947" s="1">
        <f t="shared" si="557"/>
        <v>3.5000000000000003E-2</v>
      </c>
      <c r="T3947" s="4">
        <v>129.62</v>
      </c>
      <c r="U3947" s="9">
        <f t="shared" si="553"/>
        <v>0</v>
      </c>
      <c r="V3947" s="4">
        <f t="shared" si="554"/>
        <v>5.8918181818181816</v>
      </c>
      <c r="W3947" s="1" t="s">
        <v>21</v>
      </c>
      <c r="X3947" s="1">
        <v>3.04</v>
      </c>
      <c r="Y3947" s="4">
        <f t="shared" si="555"/>
        <v>132.66</v>
      </c>
      <c r="Z3947" s="1" t="s">
        <v>60</v>
      </c>
      <c r="AA3947" s="1" t="s">
        <v>28</v>
      </c>
      <c r="AB3947" s="1" t="s">
        <v>29</v>
      </c>
      <c r="AC3947" s="1" t="s">
        <v>40</v>
      </c>
      <c r="AD3947" s="1" t="s">
        <v>31</v>
      </c>
      <c r="AE3947" s="2">
        <v>40490</v>
      </c>
    </row>
    <row r="3948" spans="1:31" x14ac:dyDescent="0.25">
      <c r="A3948">
        <f t="shared" si="556"/>
        <v>3947</v>
      </c>
      <c r="B3948" s="1">
        <v>20193</v>
      </c>
      <c r="C3948" s="2">
        <v>40489</v>
      </c>
      <c r="D3948" s="1" t="s">
        <v>36</v>
      </c>
      <c r="E3948" s="1" t="str">
        <f t="shared" si="549"/>
        <v>*</v>
      </c>
      <c r="F3948" s="1" t="str">
        <f t="shared" si="550"/>
        <v>*</v>
      </c>
      <c r="G3948" s="1" t="str">
        <f t="shared" si="551"/>
        <v>*</v>
      </c>
      <c r="J3948" s="1" t="str">
        <f t="shared" si="552"/>
        <v>*</v>
      </c>
      <c r="P3948" s="1">
        <v>23</v>
      </c>
      <c r="Q3948" s="1">
        <f t="shared" si="557"/>
        <v>3.5000000000000003E-2</v>
      </c>
      <c r="T3948" s="4">
        <v>82.12</v>
      </c>
      <c r="U3948" s="9">
        <f t="shared" si="553"/>
        <v>0</v>
      </c>
      <c r="V3948" s="4">
        <f t="shared" si="554"/>
        <v>3.5704347826086957</v>
      </c>
      <c r="W3948" s="1" t="s">
        <v>21</v>
      </c>
      <c r="X3948" s="1">
        <v>6.83</v>
      </c>
      <c r="Y3948" s="4">
        <f t="shared" si="555"/>
        <v>88.95</v>
      </c>
      <c r="Z3948" s="1" t="s">
        <v>46</v>
      </c>
      <c r="AA3948" s="1" t="s">
        <v>28</v>
      </c>
      <c r="AB3948" s="1" t="s">
        <v>29</v>
      </c>
      <c r="AC3948" s="1" t="s">
        <v>43</v>
      </c>
      <c r="AD3948" s="1" t="s">
        <v>19</v>
      </c>
      <c r="AE3948" s="2">
        <v>40491</v>
      </c>
    </row>
    <row r="3949" spans="1:31" x14ac:dyDescent="0.25">
      <c r="A3949">
        <f t="shared" si="556"/>
        <v>3948</v>
      </c>
      <c r="B3949" s="1">
        <v>8834</v>
      </c>
      <c r="C3949" s="2">
        <v>40490</v>
      </c>
      <c r="D3949" s="1" t="s">
        <v>20</v>
      </c>
      <c r="E3949" s="1" t="str">
        <f t="shared" si="549"/>
        <v>*</v>
      </c>
      <c r="F3949" s="1" t="str">
        <f t="shared" si="550"/>
        <v>**</v>
      </c>
      <c r="G3949" s="1" t="str">
        <f t="shared" si="551"/>
        <v>**</v>
      </c>
      <c r="J3949" s="1" t="str">
        <f t="shared" si="552"/>
        <v>**</v>
      </c>
      <c r="P3949" s="1">
        <v>45</v>
      </c>
      <c r="Q3949" s="1">
        <f t="shared" si="557"/>
        <v>0.05</v>
      </c>
      <c r="T3949" s="4">
        <v>6688.11</v>
      </c>
      <c r="U3949" s="9">
        <f t="shared" si="553"/>
        <v>1</v>
      </c>
      <c r="V3949" s="4">
        <f t="shared" si="554"/>
        <v>148.62466666666666</v>
      </c>
      <c r="W3949" s="1" t="s">
        <v>21</v>
      </c>
      <c r="X3949" s="1">
        <v>13.99</v>
      </c>
      <c r="Y3949" s="4">
        <f t="shared" si="555"/>
        <v>6702.0999999999995</v>
      </c>
      <c r="Z3949" s="1" t="s">
        <v>54</v>
      </c>
      <c r="AA3949" s="1" t="s">
        <v>16</v>
      </c>
      <c r="AB3949" s="1" t="s">
        <v>24</v>
      </c>
      <c r="AC3949" s="1" t="s">
        <v>56</v>
      </c>
      <c r="AD3949" s="1" t="s">
        <v>26</v>
      </c>
      <c r="AE3949" s="2">
        <v>40491</v>
      </c>
    </row>
    <row r="3950" spans="1:31" x14ac:dyDescent="0.25">
      <c r="A3950">
        <f t="shared" si="556"/>
        <v>3949</v>
      </c>
      <c r="B3950" s="1">
        <v>49767</v>
      </c>
      <c r="C3950" s="2">
        <v>40490</v>
      </c>
      <c r="D3950" s="1" t="s">
        <v>32</v>
      </c>
      <c r="E3950" s="1" t="str">
        <f t="shared" si="549"/>
        <v>***</v>
      </c>
      <c r="F3950" s="1" t="str">
        <f t="shared" si="550"/>
        <v>***</v>
      </c>
      <c r="G3950" s="1" t="str">
        <f t="shared" si="551"/>
        <v>***</v>
      </c>
      <c r="J3950" s="1" t="str">
        <f t="shared" si="552"/>
        <v>***</v>
      </c>
      <c r="P3950" s="1">
        <v>39</v>
      </c>
      <c r="Q3950" s="1">
        <f t="shared" si="557"/>
        <v>0.04</v>
      </c>
      <c r="T3950" s="4">
        <v>5196.1899999999996</v>
      </c>
      <c r="U3950" s="9">
        <f t="shared" si="553"/>
        <v>1</v>
      </c>
      <c r="V3950" s="4">
        <f t="shared" si="554"/>
        <v>133.235641025641</v>
      </c>
      <c r="W3950" s="1" t="s">
        <v>21</v>
      </c>
      <c r="X3950" s="1">
        <v>13.99</v>
      </c>
      <c r="Y3950" s="4">
        <f t="shared" si="555"/>
        <v>5210.1799999999994</v>
      </c>
      <c r="Z3950" s="1" t="s">
        <v>46</v>
      </c>
      <c r="AA3950" s="1" t="s">
        <v>23</v>
      </c>
      <c r="AB3950" s="1" t="s">
        <v>24</v>
      </c>
      <c r="AC3950" s="1" t="s">
        <v>56</v>
      </c>
      <c r="AD3950" s="1" t="s">
        <v>26</v>
      </c>
      <c r="AE3950" s="2">
        <v>40491</v>
      </c>
    </row>
    <row r="3951" spans="1:31" x14ac:dyDescent="0.25">
      <c r="A3951">
        <f t="shared" si="556"/>
        <v>3950</v>
      </c>
      <c r="B3951" s="1">
        <v>49767</v>
      </c>
      <c r="C3951" s="2">
        <v>40490</v>
      </c>
      <c r="D3951" s="1" t="s">
        <v>32</v>
      </c>
      <c r="E3951" s="1" t="str">
        <f t="shared" si="549"/>
        <v>***</v>
      </c>
      <c r="F3951" s="1" t="str">
        <f t="shared" si="550"/>
        <v>***</v>
      </c>
      <c r="G3951" s="1" t="str">
        <f t="shared" si="551"/>
        <v>***</v>
      </c>
      <c r="J3951" s="1" t="str">
        <f t="shared" si="552"/>
        <v>***</v>
      </c>
      <c r="P3951" s="1">
        <v>43</v>
      </c>
      <c r="Q3951" s="1">
        <f t="shared" si="557"/>
        <v>0.05</v>
      </c>
      <c r="T3951" s="4">
        <v>634.38</v>
      </c>
      <c r="U3951" s="9">
        <f t="shared" si="553"/>
        <v>0</v>
      </c>
      <c r="V3951" s="4">
        <f t="shared" si="554"/>
        <v>14.753023255813954</v>
      </c>
      <c r="W3951" s="1" t="s">
        <v>21</v>
      </c>
      <c r="X3951" s="1">
        <v>1.39</v>
      </c>
      <c r="Y3951" s="4">
        <f t="shared" si="555"/>
        <v>635.77</v>
      </c>
      <c r="Z3951" s="1" t="s">
        <v>46</v>
      </c>
      <c r="AA3951" s="1" t="s">
        <v>23</v>
      </c>
      <c r="AB3951" s="1" t="s">
        <v>29</v>
      </c>
      <c r="AC3951" s="1" t="s">
        <v>57</v>
      </c>
      <c r="AD3951" s="1" t="s">
        <v>19</v>
      </c>
      <c r="AE3951" s="2">
        <v>40490</v>
      </c>
    </row>
    <row r="3952" spans="1:31" x14ac:dyDescent="0.25">
      <c r="A3952">
        <f t="shared" si="556"/>
        <v>3951</v>
      </c>
      <c r="B3952" s="1">
        <v>1792</v>
      </c>
      <c r="C3952" s="2">
        <v>40490</v>
      </c>
      <c r="D3952" s="1" t="s">
        <v>13</v>
      </c>
      <c r="E3952" s="1" t="str">
        <f t="shared" si="549"/>
        <v>*</v>
      </c>
      <c r="F3952" s="1" t="str">
        <f t="shared" si="550"/>
        <v>*</v>
      </c>
      <c r="G3952" s="1" t="str">
        <f t="shared" si="551"/>
        <v>*</v>
      </c>
      <c r="J3952" s="1" t="str">
        <f t="shared" si="552"/>
        <v>*</v>
      </c>
      <c r="P3952" s="1">
        <v>28</v>
      </c>
      <c r="Q3952" s="1">
        <f t="shared" si="557"/>
        <v>3.5000000000000003E-2</v>
      </c>
      <c r="T3952" s="4">
        <v>370.48</v>
      </c>
      <c r="U3952" s="9">
        <f t="shared" si="553"/>
        <v>0</v>
      </c>
      <c r="V3952" s="4">
        <f t="shared" si="554"/>
        <v>13.231428571428571</v>
      </c>
      <c r="W3952" s="1" t="s">
        <v>21</v>
      </c>
      <c r="X3952" s="1">
        <v>4.51</v>
      </c>
      <c r="Y3952" s="4">
        <f t="shared" si="555"/>
        <v>374.99</v>
      </c>
      <c r="Z3952" s="1" t="s">
        <v>60</v>
      </c>
      <c r="AA3952" s="1" t="s">
        <v>16</v>
      </c>
      <c r="AB3952" s="1" t="s">
        <v>29</v>
      </c>
      <c r="AC3952" s="1" t="s">
        <v>55</v>
      </c>
      <c r="AD3952" s="1" t="s">
        <v>19</v>
      </c>
      <c r="AE3952" s="2">
        <v>40495</v>
      </c>
    </row>
    <row r="3953" spans="1:31" x14ac:dyDescent="0.25">
      <c r="A3953">
        <f t="shared" si="556"/>
        <v>3952</v>
      </c>
      <c r="B3953" s="1">
        <v>52737</v>
      </c>
      <c r="C3953" s="2">
        <v>40490</v>
      </c>
      <c r="D3953" s="1" t="s">
        <v>27</v>
      </c>
      <c r="E3953" s="1" t="str">
        <f t="shared" si="549"/>
        <v>*</v>
      </c>
      <c r="F3953" s="1" t="str">
        <f t="shared" si="550"/>
        <v>*</v>
      </c>
      <c r="G3953" s="1" t="str">
        <f t="shared" si="551"/>
        <v>*</v>
      </c>
      <c r="J3953" s="1" t="str">
        <f t="shared" si="552"/>
        <v>*</v>
      </c>
      <c r="P3953" s="1">
        <v>14</v>
      </c>
      <c r="Q3953" s="1">
        <f t="shared" si="557"/>
        <v>0.02</v>
      </c>
      <c r="T3953" s="4">
        <v>125.54</v>
      </c>
      <c r="U3953" s="9">
        <f t="shared" si="553"/>
        <v>0</v>
      </c>
      <c r="V3953" s="4">
        <f t="shared" si="554"/>
        <v>8.9671428571428571</v>
      </c>
      <c r="W3953" s="1" t="s">
        <v>14</v>
      </c>
      <c r="X3953" s="1">
        <v>6.16</v>
      </c>
      <c r="Y3953" s="4">
        <f t="shared" si="555"/>
        <v>131.70000000000002</v>
      </c>
      <c r="Z3953" s="1" t="s">
        <v>15</v>
      </c>
      <c r="AA3953" s="1" t="s">
        <v>37</v>
      </c>
      <c r="AB3953" s="1" t="s">
        <v>29</v>
      </c>
      <c r="AC3953" s="1" t="s">
        <v>43</v>
      </c>
      <c r="AD3953" s="1" t="s">
        <v>19</v>
      </c>
      <c r="AE3953" s="2">
        <v>40491</v>
      </c>
    </row>
    <row r="3954" spans="1:31" x14ac:dyDescent="0.25">
      <c r="A3954">
        <f t="shared" si="556"/>
        <v>3953</v>
      </c>
      <c r="B3954" s="1">
        <v>49767</v>
      </c>
      <c r="C3954" s="2">
        <v>40490</v>
      </c>
      <c r="D3954" s="1" t="s">
        <v>32</v>
      </c>
      <c r="E3954" s="1" t="str">
        <f t="shared" si="549"/>
        <v>***</v>
      </c>
      <c r="F3954" s="1" t="str">
        <f t="shared" si="550"/>
        <v>***</v>
      </c>
      <c r="G3954" s="1" t="str">
        <f t="shared" si="551"/>
        <v>***</v>
      </c>
      <c r="J3954" s="1" t="str">
        <f t="shared" si="552"/>
        <v>***</v>
      </c>
      <c r="P3954" s="1">
        <v>7</v>
      </c>
      <c r="Q3954" s="1">
        <f t="shared" si="557"/>
        <v>0.01</v>
      </c>
      <c r="T3954" s="4">
        <v>50.47</v>
      </c>
      <c r="U3954" s="9">
        <f t="shared" si="553"/>
        <v>0</v>
      </c>
      <c r="V3954" s="4">
        <f t="shared" si="554"/>
        <v>7.21</v>
      </c>
      <c r="W3954" s="1" t="s">
        <v>21</v>
      </c>
      <c r="X3954" s="1">
        <v>7.49</v>
      </c>
      <c r="Y3954" s="4">
        <f t="shared" si="555"/>
        <v>57.96</v>
      </c>
      <c r="Z3954" s="1" t="s">
        <v>46</v>
      </c>
      <c r="AA3954" s="1" t="s">
        <v>23</v>
      </c>
      <c r="AB3954" s="1" t="s">
        <v>29</v>
      </c>
      <c r="AC3954" s="1" t="s">
        <v>40</v>
      </c>
      <c r="AD3954" s="1" t="s">
        <v>19</v>
      </c>
      <c r="AE3954" s="2">
        <v>40492</v>
      </c>
    </row>
    <row r="3955" spans="1:31" x14ac:dyDescent="0.25">
      <c r="A3955">
        <f t="shared" si="556"/>
        <v>3954</v>
      </c>
      <c r="B3955" s="1">
        <v>8834</v>
      </c>
      <c r="C3955" s="2">
        <v>40490</v>
      </c>
      <c r="D3955" s="1" t="s">
        <v>20</v>
      </c>
      <c r="E3955" s="1" t="str">
        <f t="shared" si="549"/>
        <v>*</v>
      </c>
      <c r="F3955" s="1" t="str">
        <f t="shared" si="550"/>
        <v>**</v>
      </c>
      <c r="G3955" s="1" t="str">
        <f t="shared" si="551"/>
        <v>**</v>
      </c>
      <c r="J3955" s="1" t="str">
        <f t="shared" si="552"/>
        <v>**</v>
      </c>
      <c r="P3955" s="1">
        <v>1</v>
      </c>
      <c r="Q3955" s="1">
        <f t="shared" si="557"/>
        <v>0.01</v>
      </c>
      <c r="T3955" s="4">
        <v>16.73</v>
      </c>
      <c r="U3955" s="9">
        <f t="shared" si="553"/>
        <v>0</v>
      </c>
      <c r="V3955" s="4">
        <f t="shared" si="554"/>
        <v>16.73</v>
      </c>
      <c r="W3955" s="1" t="s">
        <v>21</v>
      </c>
      <c r="X3955" s="1">
        <v>4.9800000000000004</v>
      </c>
      <c r="Y3955" s="4">
        <f t="shared" si="555"/>
        <v>21.71</v>
      </c>
      <c r="Z3955" s="1" t="s">
        <v>51</v>
      </c>
      <c r="AA3955" s="1" t="s">
        <v>16</v>
      </c>
      <c r="AB3955" s="1" t="s">
        <v>17</v>
      </c>
      <c r="AC3955" s="1" t="s">
        <v>18</v>
      </c>
      <c r="AD3955" s="1" t="s">
        <v>41</v>
      </c>
      <c r="AE3955" s="2">
        <v>40491</v>
      </c>
    </row>
    <row r="3956" spans="1:31" x14ac:dyDescent="0.25">
      <c r="A3956">
        <f t="shared" si="556"/>
        <v>3955</v>
      </c>
      <c r="B3956" s="1">
        <v>41633</v>
      </c>
      <c r="C3956" s="2">
        <v>40491</v>
      </c>
      <c r="D3956" s="1" t="s">
        <v>13</v>
      </c>
      <c r="E3956" s="1" t="str">
        <f t="shared" si="549"/>
        <v>*</v>
      </c>
      <c r="F3956" s="1" t="str">
        <f t="shared" si="550"/>
        <v>*</v>
      </c>
      <c r="G3956" s="1" t="str">
        <f t="shared" si="551"/>
        <v>*</v>
      </c>
      <c r="J3956" s="1" t="str">
        <f t="shared" si="552"/>
        <v>*</v>
      </c>
      <c r="P3956" s="1">
        <v>29</v>
      </c>
      <c r="Q3956" s="1">
        <f t="shared" si="557"/>
        <v>3.5000000000000003E-2</v>
      </c>
      <c r="T3956" s="4">
        <v>3636.91</v>
      </c>
      <c r="U3956" s="9">
        <f t="shared" si="553"/>
        <v>1</v>
      </c>
      <c r="V3956" s="4">
        <f t="shared" si="554"/>
        <v>125.4106896551724</v>
      </c>
      <c r="W3956" s="1" t="s">
        <v>33</v>
      </c>
      <c r="X3956" s="1">
        <v>70.2</v>
      </c>
      <c r="Y3956" s="4">
        <f t="shared" si="555"/>
        <v>3707.1099999999997</v>
      </c>
      <c r="Z3956" s="1" t="s">
        <v>15</v>
      </c>
      <c r="AA3956" s="1" t="s">
        <v>28</v>
      </c>
      <c r="AB3956" s="1" t="s">
        <v>17</v>
      </c>
      <c r="AC3956" s="1" t="s">
        <v>34</v>
      </c>
      <c r="AD3956" s="1" t="s">
        <v>35</v>
      </c>
      <c r="AE3956" s="2">
        <v>40491</v>
      </c>
    </row>
    <row r="3957" spans="1:31" x14ac:dyDescent="0.25">
      <c r="A3957">
        <f t="shared" si="556"/>
        <v>3956</v>
      </c>
      <c r="B3957" s="1">
        <v>39682</v>
      </c>
      <c r="C3957" s="2">
        <v>40491</v>
      </c>
      <c r="D3957" s="1" t="s">
        <v>36</v>
      </c>
      <c r="E3957" s="1" t="str">
        <f t="shared" si="549"/>
        <v>*</v>
      </c>
      <c r="F3957" s="1" t="str">
        <f t="shared" si="550"/>
        <v>*</v>
      </c>
      <c r="G3957" s="1" t="str">
        <f t="shared" si="551"/>
        <v>*</v>
      </c>
      <c r="J3957" s="1" t="str">
        <f t="shared" si="552"/>
        <v>*</v>
      </c>
      <c r="P3957" s="1">
        <v>43</v>
      </c>
      <c r="Q3957" s="1">
        <f t="shared" si="557"/>
        <v>0.05</v>
      </c>
      <c r="T3957" s="4">
        <v>2337.89</v>
      </c>
      <c r="U3957" s="9">
        <f t="shared" si="553"/>
        <v>1</v>
      </c>
      <c r="V3957" s="4">
        <f t="shared" si="554"/>
        <v>54.369534883720924</v>
      </c>
      <c r="W3957" s="1" t="s">
        <v>14</v>
      </c>
      <c r="X3957" s="1">
        <v>14.3</v>
      </c>
      <c r="Y3957" s="4">
        <f t="shared" si="555"/>
        <v>2352.19</v>
      </c>
      <c r="Z3957" s="1" t="s">
        <v>46</v>
      </c>
      <c r="AA3957" s="1" t="s">
        <v>28</v>
      </c>
      <c r="AB3957" s="1" t="s">
        <v>29</v>
      </c>
      <c r="AC3957" s="1" t="s">
        <v>40</v>
      </c>
      <c r="AD3957" s="1" t="s">
        <v>19</v>
      </c>
      <c r="AE3957" s="2">
        <v>40493</v>
      </c>
    </row>
    <row r="3958" spans="1:31" x14ac:dyDescent="0.25">
      <c r="A3958">
        <f t="shared" si="556"/>
        <v>3957</v>
      </c>
      <c r="B3958" s="1">
        <v>12097</v>
      </c>
      <c r="C3958" s="2">
        <v>40491</v>
      </c>
      <c r="D3958" s="1" t="s">
        <v>32</v>
      </c>
      <c r="E3958" s="1" t="str">
        <f t="shared" si="549"/>
        <v>***</v>
      </c>
      <c r="F3958" s="1" t="str">
        <f t="shared" si="550"/>
        <v>***</v>
      </c>
      <c r="G3958" s="1" t="str">
        <f t="shared" si="551"/>
        <v>***</v>
      </c>
      <c r="J3958" s="1" t="str">
        <f t="shared" si="552"/>
        <v>***</v>
      </c>
      <c r="P3958" s="1">
        <v>25</v>
      </c>
      <c r="Q3958" s="1">
        <f t="shared" si="557"/>
        <v>3.5000000000000003E-2</v>
      </c>
      <c r="T3958" s="4">
        <v>1831.529</v>
      </c>
      <c r="U3958" s="9">
        <f t="shared" si="553"/>
        <v>1</v>
      </c>
      <c r="V3958" s="4">
        <f t="shared" si="554"/>
        <v>73.261160000000004</v>
      </c>
      <c r="W3958" s="1" t="s">
        <v>14</v>
      </c>
      <c r="X3958" s="1">
        <v>0.99</v>
      </c>
      <c r="Y3958" s="4">
        <f t="shared" si="555"/>
        <v>1832.519</v>
      </c>
      <c r="Z3958" s="1" t="s">
        <v>51</v>
      </c>
      <c r="AA3958" s="1" t="s">
        <v>16</v>
      </c>
      <c r="AB3958" s="1" t="s">
        <v>24</v>
      </c>
      <c r="AC3958" s="1" t="s">
        <v>25</v>
      </c>
      <c r="AD3958" s="1" t="s">
        <v>31</v>
      </c>
      <c r="AE3958" s="2">
        <v>40491</v>
      </c>
    </row>
    <row r="3959" spans="1:31" x14ac:dyDescent="0.25">
      <c r="A3959">
        <f t="shared" si="556"/>
        <v>3958</v>
      </c>
      <c r="B3959" s="1">
        <v>50663</v>
      </c>
      <c r="C3959" s="2">
        <v>40491</v>
      </c>
      <c r="D3959" s="1" t="s">
        <v>32</v>
      </c>
      <c r="E3959" s="1" t="str">
        <f t="shared" si="549"/>
        <v>***</v>
      </c>
      <c r="F3959" s="1" t="str">
        <f t="shared" si="550"/>
        <v>***</v>
      </c>
      <c r="G3959" s="1" t="str">
        <f t="shared" si="551"/>
        <v>***</v>
      </c>
      <c r="J3959" s="1" t="str">
        <f t="shared" si="552"/>
        <v>***</v>
      </c>
      <c r="P3959" s="1">
        <v>26</v>
      </c>
      <c r="Q3959" s="1">
        <f t="shared" si="557"/>
        <v>3.5000000000000003E-2</v>
      </c>
      <c r="T3959" s="4">
        <v>1614.84</v>
      </c>
      <c r="U3959" s="9">
        <f t="shared" si="553"/>
        <v>1</v>
      </c>
      <c r="V3959" s="4">
        <f t="shared" si="554"/>
        <v>62.109230769230763</v>
      </c>
      <c r="W3959" s="1" t="s">
        <v>14</v>
      </c>
      <c r="X3959" s="1">
        <v>49</v>
      </c>
      <c r="Y3959" s="4">
        <f t="shared" si="555"/>
        <v>1663.84</v>
      </c>
      <c r="Z3959" s="1" t="s">
        <v>22</v>
      </c>
      <c r="AA3959" s="1" t="s">
        <v>16</v>
      </c>
      <c r="AB3959" s="1" t="s">
        <v>29</v>
      </c>
      <c r="AC3959" s="1" t="s">
        <v>63</v>
      </c>
      <c r="AD3959" s="1" t="s">
        <v>48</v>
      </c>
      <c r="AE3959" s="2">
        <v>40492</v>
      </c>
    </row>
    <row r="3960" spans="1:31" x14ac:dyDescent="0.25">
      <c r="A3960">
        <f t="shared" si="556"/>
        <v>3959</v>
      </c>
      <c r="B3960" s="1">
        <v>7363</v>
      </c>
      <c r="C3960" s="2">
        <v>40491</v>
      </c>
      <c r="D3960" s="1" t="s">
        <v>36</v>
      </c>
      <c r="E3960" s="1" t="str">
        <f t="shared" si="549"/>
        <v>*</v>
      </c>
      <c r="F3960" s="1" t="str">
        <f t="shared" si="550"/>
        <v>*</v>
      </c>
      <c r="G3960" s="1" t="str">
        <f t="shared" si="551"/>
        <v>*</v>
      </c>
      <c r="J3960" s="1" t="str">
        <f t="shared" si="552"/>
        <v>*</v>
      </c>
      <c r="P3960" s="1">
        <v>24</v>
      </c>
      <c r="Q3960" s="1">
        <f t="shared" si="557"/>
        <v>3.5000000000000003E-2</v>
      </c>
      <c r="T3960" s="4">
        <v>875.52</v>
      </c>
      <c r="U3960" s="9">
        <f t="shared" si="553"/>
        <v>0</v>
      </c>
      <c r="V3960" s="4">
        <f t="shared" si="554"/>
        <v>36.479999999999997</v>
      </c>
      <c r="W3960" s="1" t="s">
        <v>21</v>
      </c>
      <c r="X3960" s="1">
        <v>13.99</v>
      </c>
      <c r="Y3960" s="4">
        <f t="shared" si="555"/>
        <v>889.51</v>
      </c>
      <c r="Z3960" s="1" t="s">
        <v>49</v>
      </c>
      <c r="AA3960" s="1" t="s">
        <v>28</v>
      </c>
      <c r="AB3960" s="1" t="s">
        <v>17</v>
      </c>
      <c r="AC3960" s="1" t="s">
        <v>18</v>
      </c>
      <c r="AD3960" s="1" t="s">
        <v>31</v>
      </c>
      <c r="AE3960" s="2">
        <v>40493</v>
      </c>
    </row>
    <row r="3961" spans="1:31" x14ac:dyDescent="0.25">
      <c r="A3961">
        <f t="shared" si="556"/>
        <v>3960</v>
      </c>
      <c r="B3961" s="1">
        <v>15078</v>
      </c>
      <c r="C3961" s="2">
        <v>40491</v>
      </c>
      <c r="D3961" s="1" t="s">
        <v>20</v>
      </c>
      <c r="E3961" s="1" t="str">
        <f t="shared" si="549"/>
        <v>*</v>
      </c>
      <c r="F3961" s="1" t="str">
        <f t="shared" si="550"/>
        <v>**</v>
      </c>
      <c r="G3961" s="1" t="str">
        <f t="shared" si="551"/>
        <v>**</v>
      </c>
      <c r="J3961" s="1" t="str">
        <f t="shared" si="552"/>
        <v>**</v>
      </c>
      <c r="P3961" s="1">
        <v>33</v>
      </c>
      <c r="Q3961" s="1">
        <f t="shared" si="557"/>
        <v>0.04</v>
      </c>
      <c r="T3961" s="4">
        <v>207.01</v>
      </c>
      <c r="U3961" s="9">
        <f t="shared" si="553"/>
        <v>0</v>
      </c>
      <c r="V3961" s="4">
        <f t="shared" si="554"/>
        <v>6.2730303030303025</v>
      </c>
      <c r="W3961" s="1" t="s">
        <v>21</v>
      </c>
      <c r="X3961" s="1">
        <v>4.96</v>
      </c>
      <c r="Y3961" s="4">
        <f t="shared" si="555"/>
        <v>211.97</v>
      </c>
      <c r="Z3961" s="1" t="s">
        <v>22</v>
      </c>
      <c r="AA3961" s="1" t="s">
        <v>28</v>
      </c>
      <c r="AB3961" s="1" t="s">
        <v>29</v>
      </c>
      <c r="AC3961" s="1" t="s">
        <v>40</v>
      </c>
      <c r="AD3961" s="1" t="s">
        <v>19</v>
      </c>
      <c r="AE3961" s="2">
        <v>40492</v>
      </c>
    </row>
    <row r="3962" spans="1:31" x14ac:dyDescent="0.25">
      <c r="A3962">
        <f t="shared" si="556"/>
        <v>3961</v>
      </c>
      <c r="B3962" s="1">
        <v>12097</v>
      </c>
      <c r="C3962" s="2">
        <v>40491</v>
      </c>
      <c r="D3962" s="1" t="s">
        <v>32</v>
      </c>
      <c r="E3962" s="1" t="str">
        <f t="shared" si="549"/>
        <v>***</v>
      </c>
      <c r="F3962" s="1" t="str">
        <f t="shared" si="550"/>
        <v>***</v>
      </c>
      <c r="G3962" s="1" t="str">
        <f t="shared" si="551"/>
        <v>***</v>
      </c>
      <c r="J3962" s="1" t="str">
        <f t="shared" si="552"/>
        <v>***</v>
      </c>
      <c r="P3962" s="1">
        <v>9</v>
      </c>
      <c r="Q3962" s="1">
        <f t="shared" si="557"/>
        <v>0.01</v>
      </c>
      <c r="T3962" s="4">
        <v>49.89</v>
      </c>
      <c r="U3962" s="9">
        <f t="shared" si="553"/>
        <v>0</v>
      </c>
      <c r="V3962" s="4">
        <f t="shared" si="554"/>
        <v>5.543333333333333</v>
      </c>
      <c r="W3962" s="1" t="s">
        <v>21</v>
      </c>
      <c r="X3962" s="1">
        <v>6.07</v>
      </c>
      <c r="Y3962" s="4">
        <f t="shared" si="555"/>
        <v>55.96</v>
      </c>
      <c r="Z3962" s="1" t="s">
        <v>51</v>
      </c>
      <c r="AA3962" s="1" t="s">
        <v>16</v>
      </c>
      <c r="AB3962" s="1" t="s">
        <v>29</v>
      </c>
      <c r="AC3962" s="1" t="s">
        <v>40</v>
      </c>
      <c r="AD3962" s="1" t="s">
        <v>19</v>
      </c>
      <c r="AE3962" s="2">
        <v>40493</v>
      </c>
    </row>
    <row r="3963" spans="1:31" x14ac:dyDescent="0.25">
      <c r="A3963">
        <f t="shared" si="556"/>
        <v>3962</v>
      </c>
      <c r="B3963" s="1">
        <v>5059</v>
      </c>
      <c r="C3963" s="2">
        <v>40491</v>
      </c>
      <c r="D3963" s="1" t="s">
        <v>20</v>
      </c>
      <c r="E3963" s="1" t="str">
        <f t="shared" si="549"/>
        <v>*</v>
      </c>
      <c r="F3963" s="1" t="str">
        <f t="shared" si="550"/>
        <v>**</v>
      </c>
      <c r="G3963" s="1" t="str">
        <f t="shared" si="551"/>
        <v>**</v>
      </c>
      <c r="J3963" s="1" t="str">
        <f t="shared" si="552"/>
        <v>**</v>
      </c>
      <c r="P3963" s="1">
        <v>5</v>
      </c>
      <c r="Q3963" s="1">
        <f t="shared" si="557"/>
        <v>0.01</v>
      </c>
      <c r="T3963" s="4">
        <v>41.18</v>
      </c>
      <c r="U3963" s="9">
        <f t="shared" si="553"/>
        <v>0</v>
      </c>
      <c r="V3963" s="4">
        <f t="shared" si="554"/>
        <v>8.2360000000000007</v>
      </c>
      <c r="W3963" s="1" t="s">
        <v>14</v>
      </c>
      <c r="X3963" s="1">
        <v>7.46</v>
      </c>
      <c r="Y3963" s="4">
        <f t="shared" si="555"/>
        <v>48.64</v>
      </c>
      <c r="Z3963" s="1" t="s">
        <v>49</v>
      </c>
      <c r="AA3963" s="1" t="s">
        <v>23</v>
      </c>
      <c r="AB3963" s="1" t="s">
        <v>29</v>
      </c>
      <c r="AC3963" s="1" t="s">
        <v>43</v>
      </c>
      <c r="AD3963" s="1" t="s">
        <v>19</v>
      </c>
      <c r="AE3963" s="2">
        <v>40493</v>
      </c>
    </row>
    <row r="3964" spans="1:31" x14ac:dyDescent="0.25">
      <c r="A3964">
        <f t="shared" si="556"/>
        <v>3963</v>
      </c>
      <c r="B3964" s="1">
        <v>22498</v>
      </c>
      <c r="C3964" s="2">
        <v>40491</v>
      </c>
      <c r="D3964" s="1" t="s">
        <v>32</v>
      </c>
      <c r="E3964" s="1" t="str">
        <f t="shared" si="549"/>
        <v>***</v>
      </c>
      <c r="F3964" s="1" t="str">
        <f t="shared" si="550"/>
        <v>***</v>
      </c>
      <c r="G3964" s="1" t="str">
        <f t="shared" si="551"/>
        <v>***</v>
      </c>
      <c r="J3964" s="1" t="str">
        <f t="shared" si="552"/>
        <v>***</v>
      </c>
      <c r="P3964" s="1">
        <v>20</v>
      </c>
      <c r="Q3964" s="1">
        <f t="shared" si="557"/>
        <v>3.5000000000000003E-2</v>
      </c>
      <c r="T3964" s="4">
        <v>34.94</v>
      </c>
      <c r="U3964" s="9">
        <f t="shared" si="553"/>
        <v>0</v>
      </c>
      <c r="V3964" s="4">
        <f t="shared" si="554"/>
        <v>1.7469999999999999</v>
      </c>
      <c r="W3964" s="1" t="s">
        <v>21</v>
      </c>
      <c r="X3964" s="1">
        <v>1.99</v>
      </c>
      <c r="Y3964" s="4">
        <f t="shared" si="555"/>
        <v>36.93</v>
      </c>
      <c r="Z3964" s="1" t="s">
        <v>44</v>
      </c>
      <c r="AA3964" s="1" t="s">
        <v>16</v>
      </c>
      <c r="AB3964" s="1" t="s">
        <v>24</v>
      </c>
      <c r="AC3964" s="1" t="s">
        <v>38</v>
      </c>
      <c r="AD3964" s="1" t="s">
        <v>41</v>
      </c>
      <c r="AE3964" s="2">
        <v>40492</v>
      </c>
    </row>
    <row r="3965" spans="1:31" x14ac:dyDescent="0.25">
      <c r="A3965">
        <f t="shared" si="556"/>
        <v>3964</v>
      </c>
      <c r="B3965" s="1">
        <v>43585</v>
      </c>
      <c r="C3965" s="2">
        <v>40492</v>
      </c>
      <c r="D3965" s="1" t="s">
        <v>32</v>
      </c>
      <c r="E3965" s="1" t="str">
        <f t="shared" si="549"/>
        <v>***</v>
      </c>
      <c r="F3965" s="1" t="str">
        <f t="shared" si="550"/>
        <v>***</v>
      </c>
      <c r="G3965" s="1" t="str">
        <f t="shared" si="551"/>
        <v>***</v>
      </c>
      <c r="J3965" s="1" t="str">
        <f t="shared" si="552"/>
        <v>***</v>
      </c>
      <c r="P3965" s="1">
        <v>19</v>
      </c>
      <c r="Q3965" s="1">
        <f t="shared" si="557"/>
        <v>0.02</v>
      </c>
      <c r="T3965" s="4">
        <v>1004.18</v>
      </c>
      <c r="U3965" s="9">
        <f t="shared" si="553"/>
        <v>1</v>
      </c>
      <c r="V3965" s="4">
        <f t="shared" si="554"/>
        <v>52.851578947368417</v>
      </c>
      <c r="W3965" s="1" t="s">
        <v>14</v>
      </c>
      <c r="X3965" s="1">
        <v>6.79</v>
      </c>
      <c r="Y3965" s="4">
        <f t="shared" si="555"/>
        <v>1010.9699999999999</v>
      </c>
      <c r="Z3965" s="1" t="s">
        <v>22</v>
      </c>
      <c r="AA3965" s="1" t="s">
        <v>16</v>
      </c>
      <c r="AB3965" s="1" t="s">
        <v>29</v>
      </c>
      <c r="AC3965" s="1" t="s">
        <v>40</v>
      </c>
      <c r="AD3965" s="1" t="s">
        <v>19</v>
      </c>
      <c r="AE3965" s="2">
        <v>40494</v>
      </c>
    </row>
    <row r="3966" spans="1:31" x14ac:dyDescent="0.25">
      <c r="A3966">
        <f t="shared" si="556"/>
        <v>3965</v>
      </c>
      <c r="B3966" s="1">
        <v>11911</v>
      </c>
      <c r="C3966" s="2">
        <v>40492</v>
      </c>
      <c r="D3966" s="1" t="s">
        <v>32</v>
      </c>
      <c r="E3966" s="1" t="str">
        <f t="shared" si="549"/>
        <v>***</v>
      </c>
      <c r="F3966" s="1" t="str">
        <f t="shared" si="550"/>
        <v>***</v>
      </c>
      <c r="G3966" s="1" t="str">
        <f t="shared" si="551"/>
        <v>***</v>
      </c>
      <c r="J3966" s="1" t="str">
        <f t="shared" si="552"/>
        <v>***</v>
      </c>
      <c r="P3966" s="1">
        <v>25</v>
      </c>
      <c r="Q3966" s="1">
        <f t="shared" si="557"/>
        <v>3.5000000000000003E-2</v>
      </c>
      <c r="T3966" s="4">
        <v>397.84</v>
      </c>
      <c r="U3966" s="9">
        <f t="shared" si="553"/>
        <v>0</v>
      </c>
      <c r="V3966" s="4">
        <f t="shared" si="554"/>
        <v>15.913599999999999</v>
      </c>
      <c r="W3966" s="1" t="s">
        <v>21</v>
      </c>
      <c r="X3966" s="1">
        <v>9.73</v>
      </c>
      <c r="Y3966" s="4">
        <f t="shared" si="555"/>
        <v>407.57</v>
      </c>
      <c r="Z3966" s="1" t="s">
        <v>39</v>
      </c>
      <c r="AA3966" s="1" t="s">
        <v>16</v>
      </c>
      <c r="AB3966" s="1" t="s">
        <v>29</v>
      </c>
      <c r="AC3966" s="1" t="s">
        <v>43</v>
      </c>
      <c r="AD3966" s="1" t="s">
        <v>19</v>
      </c>
      <c r="AE3966" s="2">
        <v>40494</v>
      </c>
    </row>
    <row r="3967" spans="1:31" x14ac:dyDescent="0.25">
      <c r="A3967">
        <f t="shared" si="556"/>
        <v>3966</v>
      </c>
      <c r="B3967" s="1">
        <v>9091</v>
      </c>
      <c r="C3967" s="2">
        <v>40493</v>
      </c>
      <c r="D3967" s="1" t="s">
        <v>20</v>
      </c>
      <c r="E3967" s="1" t="str">
        <f t="shared" si="549"/>
        <v>*</v>
      </c>
      <c r="F3967" s="1" t="str">
        <f t="shared" si="550"/>
        <v>**</v>
      </c>
      <c r="G3967" s="1" t="str">
        <f t="shared" si="551"/>
        <v>**</v>
      </c>
      <c r="J3967" s="1" t="str">
        <f t="shared" si="552"/>
        <v>**</v>
      </c>
      <c r="P3967" s="1">
        <v>44</v>
      </c>
      <c r="Q3967" s="1">
        <f t="shared" si="557"/>
        <v>0.05</v>
      </c>
      <c r="T3967" s="4">
        <v>1480.91</v>
      </c>
      <c r="U3967" s="9">
        <f t="shared" si="553"/>
        <v>1</v>
      </c>
      <c r="V3967" s="4">
        <f t="shared" si="554"/>
        <v>33.657045454545454</v>
      </c>
      <c r="W3967" s="1" t="s">
        <v>21</v>
      </c>
      <c r="X3967" s="1">
        <v>8.74</v>
      </c>
      <c r="Y3967" s="4">
        <f t="shared" si="555"/>
        <v>1489.65</v>
      </c>
      <c r="Z3967" s="1" t="s">
        <v>42</v>
      </c>
      <c r="AA3967" s="1" t="s">
        <v>28</v>
      </c>
      <c r="AB3967" s="1" t="s">
        <v>29</v>
      </c>
      <c r="AC3967" s="1" t="s">
        <v>40</v>
      </c>
      <c r="AD3967" s="1" t="s">
        <v>19</v>
      </c>
      <c r="AE3967" s="2">
        <v>40494</v>
      </c>
    </row>
    <row r="3968" spans="1:31" x14ac:dyDescent="0.25">
      <c r="A3968">
        <f t="shared" si="556"/>
        <v>3967</v>
      </c>
      <c r="B3968" s="1">
        <v>9091</v>
      </c>
      <c r="C3968" s="2">
        <v>40493</v>
      </c>
      <c r="D3968" s="1" t="s">
        <v>20</v>
      </c>
      <c r="E3968" s="1" t="str">
        <f t="shared" si="549"/>
        <v>*</v>
      </c>
      <c r="F3968" s="1" t="str">
        <f t="shared" si="550"/>
        <v>**</v>
      </c>
      <c r="G3968" s="1" t="str">
        <f t="shared" si="551"/>
        <v>**</v>
      </c>
      <c r="J3968" s="1" t="str">
        <f t="shared" si="552"/>
        <v>**</v>
      </c>
      <c r="P3968" s="1">
        <v>42</v>
      </c>
      <c r="Q3968" s="1">
        <f t="shared" si="557"/>
        <v>0.05</v>
      </c>
      <c r="T3968" s="4">
        <v>605.77</v>
      </c>
      <c r="U3968" s="9">
        <f t="shared" si="553"/>
        <v>0</v>
      </c>
      <c r="V3968" s="4">
        <f t="shared" si="554"/>
        <v>14.423095238095238</v>
      </c>
      <c r="W3968" s="1" t="s">
        <v>21</v>
      </c>
      <c r="X3968" s="1">
        <v>5</v>
      </c>
      <c r="Y3968" s="4">
        <f t="shared" si="555"/>
        <v>610.77</v>
      </c>
      <c r="Z3968" s="1" t="s">
        <v>42</v>
      </c>
      <c r="AA3968" s="1" t="s">
        <v>28</v>
      </c>
      <c r="AB3968" s="1" t="s">
        <v>17</v>
      </c>
      <c r="AC3968" s="1" t="s">
        <v>18</v>
      </c>
      <c r="AD3968" s="1" t="s">
        <v>41</v>
      </c>
      <c r="AE3968" s="2">
        <v>40494</v>
      </c>
    </row>
    <row r="3969" spans="1:31" x14ac:dyDescent="0.25">
      <c r="A3969">
        <f t="shared" si="556"/>
        <v>3968</v>
      </c>
      <c r="B3969" s="1">
        <v>59553</v>
      </c>
      <c r="C3969" s="2">
        <v>40494</v>
      </c>
      <c r="D3969" s="1" t="s">
        <v>27</v>
      </c>
      <c r="E3969" s="1" t="str">
        <f t="shared" si="549"/>
        <v>*</v>
      </c>
      <c r="F3969" s="1" t="str">
        <f t="shared" si="550"/>
        <v>*</v>
      </c>
      <c r="G3969" s="1" t="str">
        <f t="shared" si="551"/>
        <v>*</v>
      </c>
      <c r="J3969" s="1" t="str">
        <f t="shared" si="552"/>
        <v>*</v>
      </c>
      <c r="P3969" s="1">
        <v>42</v>
      </c>
      <c r="Q3969" s="1">
        <f t="shared" si="557"/>
        <v>0.05</v>
      </c>
      <c r="T3969" s="4">
        <v>2170.3049999999998</v>
      </c>
      <c r="U3969" s="9">
        <f t="shared" si="553"/>
        <v>1</v>
      </c>
      <c r="V3969" s="4">
        <f t="shared" si="554"/>
        <v>51.673928571428569</v>
      </c>
      <c r="W3969" s="1" t="s">
        <v>21</v>
      </c>
      <c r="X3969" s="1">
        <v>8.99</v>
      </c>
      <c r="Y3969" s="4">
        <f t="shared" si="555"/>
        <v>2179.2949999999996</v>
      </c>
      <c r="Z3969" s="1" t="s">
        <v>15</v>
      </c>
      <c r="AA3969" s="1" t="s">
        <v>23</v>
      </c>
      <c r="AB3969" s="1" t="s">
        <v>24</v>
      </c>
      <c r="AC3969" s="1" t="s">
        <v>25</v>
      </c>
      <c r="AD3969" s="1" t="s">
        <v>19</v>
      </c>
      <c r="AE3969" s="2">
        <v>40496</v>
      </c>
    </row>
    <row r="3970" spans="1:31" x14ac:dyDescent="0.25">
      <c r="A3970">
        <f t="shared" si="556"/>
        <v>3969</v>
      </c>
      <c r="B3970" s="1">
        <v>8992</v>
      </c>
      <c r="C3970" s="2">
        <v>40494</v>
      </c>
      <c r="D3970" s="1" t="s">
        <v>20</v>
      </c>
      <c r="E3970" s="1" t="str">
        <f t="shared" si="549"/>
        <v>*</v>
      </c>
      <c r="F3970" s="1" t="str">
        <f t="shared" si="550"/>
        <v>**</v>
      </c>
      <c r="G3970" s="1" t="str">
        <f t="shared" si="551"/>
        <v>**</v>
      </c>
      <c r="J3970" s="1" t="str">
        <f t="shared" si="552"/>
        <v>**</v>
      </c>
      <c r="P3970" s="1">
        <v>14</v>
      </c>
      <c r="Q3970" s="1">
        <f t="shared" si="557"/>
        <v>0.02</v>
      </c>
      <c r="T3970" s="4">
        <v>2145.6975000000002</v>
      </c>
      <c r="U3970" s="9">
        <f t="shared" si="553"/>
        <v>1</v>
      </c>
      <c r="V3970" s="4">
        <f t="shared" si="554"/>
        <v>153.26410714285717</v>
      </c>
      <c r="W3970" s="1" t="s">
        <v>21</v>
      </c>
      <c r="X3970" s="1">
        <v>4.2</v>
      </c>
      <c r="Y3970" s="4">
        <f t="shared" si="555"/>
        <v>2149.8975</v>
      </c>
      <c r="Z3970" s="1" t="s">
        <v>15</v>
      </c>
      <c r="AA3970" s="1" t="s">
        <v>28</v>
      </c>
      <c r="AB3970" s="1" t="s">
        <v>24</v>
      </c>
      <c r="AC3970" s="1" t="s">
        <v>25</v>
      </c>
      <c r="AD3970" s="1" t="s">
        <v>19</v>
      </c>
      <c r="AE3970" s="2">
        <v>40496</v>
      </c>
    </row>
    <row r="3971" spans="1:31" x14ac:dyDescent="0.25">
      <c r="A3971">
        <f t="shared" si="556"/>
        <v>3970</v>
      </c>
      <c r="B3971" s="1">
        <v>8992</v>
      </c>
      <c r="C3971" s="2">
        <v>40494</v>
      </c>
      <c r="D3971" s="1" t="s">
        <v>20</v>
      </c>
      <c r="E3971" s="1" t="str">
        <f t="shared" ref="E3971:E4034" si="558">IF(D3971="Critical","***","*")</f>
        <v>*</v>
      </c>
      <c r="F3971" s="1" t="str">
        <f t="shared" ref="F3971:F4034" si="559">IF(D3971="Critical","***",IF(D3971="High","**","*"))</f>
        <v>**</v>
      </c>
      <c r="G3971" s="1" t="str">
        <f t="shared" ref="G3971:G4034" si="560">VLOOKUP(D3971,$H$6:$I$10,2,FALSE)</f>
        <v>**</v>
      </c>
      <c r="J3971" s="1" t="str">
        <f t="shared" ref="J3971:J4034" si="561">HLOOKUP(D3971,$K$5:$O$6,2,FALSE)</f>
        <v>**</v>
      </c>
      <c r="P3971" s="1">
        <v>18</v>
      </c>
      <c r="Q3971" s="1">
        <f t="shared" si="557"/>
        <v>0.02</v>
      </c>
      <c r="T3971" s="4">
        <v>1341.963</v>
      </c>
      <c r="U3971" s="9">
        <f t="shared" ref="U3971:U4034" si="562">IF(T3971&gt;1000,1,0)</f>
        <v>1</v>
      </c>
      <c r="V3971" s="4">
        <f t="shared" ref="V3971:V4034" si="563">T3971/P3971</f>
        <v>74.5535</v>
      </c>
      <c r="W3971" s="1" t="s">
        <v>21</v>
      </c>
      <c r="X3971" s="1">
        <v>2.79</v>
      </c>
      <c r="Y3971" s="4">
        <f t="shared" ref="Y3971:Y4034" si="564">X3971+T3971</f>
        <v>1344.7529999999999</v>
      </c>
      <c r="Z3971" s="1" t="s">
        <v>15</v>
      </c>
      <c r="AA3971" s="1" t="s">
        <v>28</v>
      </c>
      <c r="AB3971" s="1" t="s">
        <v>24</v>
      </c>
      <c r="AC3971" s="1" t="s">
        <v>25</v>
      </c>
      <c r="AD3971" s="1" t="s">
        <v>19</v>
      </c>
      <c r="AE3971" s="2">
        <v>40495</v>
      </c>
    </row>
    <row r="3972" spans="1:31" x14ac:dyDescent="0.25">
      <c r="A3972">
        <f t="shared" ref="A3972:A4035" si="565">A3971+1</f>
        <v>3971</v>
      </c>
      <c r="B3972" s="1">
        <v>8992</v>
      </c>
      <c r="C3972" s="2">
        <v>40494</v>
      </c>
      <c r="D3972" s="1" t="s">
        <v>20</v>
      </c>
      <c r="E3972" s="1" t="str">
        <f t="shared" si="558"/>
        <v>*</v>
      </c>
      <c r="F3972" s="1" t="str">
        <f t="shared" si="559"/>
        <v>**</v>
      </c>
      <c r="G3972" s="1" t="str">
        <f t="shared" si="560"/>
        <v>**</v>
      </c>
      <c r="J3972" s="1" t="str">
        <f t="shared" si="561"/>
        <v>**</v>
      </c>
      <c r="P3972" s="1">
        <v>3</v>
      </c>
      <c r="Q3972" s="1">
        <f t="shared" ref="Q3972:Q4035" si="566">VLOOKUP(P3972,$R$5:$S$10,2,TRUE)</f>
        <v>0.01</v>
      </c>
      <c r="T3972" s="4">
        <v>441.43</v>
      </c>
      <c r="U3972" s="9">
        <f t="shared" si="562"/>
        <v>0</v>
      </c>
      <c r="V3972" s="4">
        <f t="shared" si="563"/>
        <v>147.14333333333335</v>
      </c>
      <c r="W3972" s="1" t="s">
        <v>21</v>
      </c>
      <c r="X3972" s="1">
        <v>24.49</v>
      </c>
      <c r="Y3972" s="4">
        <f t="shared" si="564"/>
        <v>465.92</v>
      </c>
      <c r="Z3972" s="1" t="s">
        <v>15</v>
      </c>
      <c r="AA3972" s="1" t="s">
        <v>28</v>
      </c>
      <c r="AB3972" s="1" t="s">
        <v>17</v>
      </c>
      <c r="AC3972" s="1" t="s">
        <v>34</v>
      </c>
      <c r="AD3972" s="1" t="s">
        <v>48</v>
      </c>
      <c r="AE3972" s="2">
        <v>40495</v>
      </c>
    </row>
    <row r="3973" spans="1:31" x14ac:dyDescent="0.25">
      <c r="A3973">
        <f t="shared" si="565"/>
        <v>3972</v>
      </c>
      <c r="B3973" s="1">
        <v>59553</v>
      </c>
      <c r="C3973" s="2">
        <v>40494</v>
      </c>
      <c r="D3973" s="1" t="s">
        <v>27</v>
      </c>
      <c r="E3973" s="1" t="str">
        <f t="shared" si="558"/>
        <v>*</v>
      </c>
      <c r="F3973" s="1" t="str">
        <f t="shared" si="559"/>
        <v>*</v>
      </c>
      <c r="G3973" s="1" t="str">
        <f t="shared" si="560"/>
        <v>*</v>
      </c>
      <c r="J3973" s="1" t="str">
        <f t="shared" si="561"/>
        <v>*</v>
      </c>
      <c r="P3973" s="1">
        <v>15</v>
      </c>
      <c r="Q3973" s="1">
        <f t="shared" si="566"/>
        <v>0.02</v>
      </c>
      <c r="T3973" s="4">
        <v>171.57</v>
      </c>
      <c r="U3973" s="9">
        <f t="shared" si="562"/>
        <v>0</v>
      </c>
      <c r="V3973" s="4">
        <f t="shared" si="563"/>
        <v>11.437999999999999</v>
      </c>
      <c r="W3973" s="1" t="s">
        <v>21</v>
      </c>
      <c r="X3973" s="1">
        <v>5.01</v>
      </c>
      <c r="Y3973" s="4">
        <f t="shared" si="564"/>
        <v>176.57999999999998</v>
      </c>
      <c r="Z3973" s="1" t="s">
        <v>15</v>
      </c>
      <c r="AA3973" s="1" t="s">
        <v>23</v>
      </c>
      <c r="AB3973" s="1" t="s">
        <v>29</v>
      </c>
      <c r="AC3973" s="1" t="s">
        <v>40</v>
      </c>
      <c r="AD3973" s="1" t="s">
        <v>19</v>
      </c>
      <c r="AE3973" s="2">
        <v>40495</v>
      </c>
    </row>
    <row r="3974" spans="1:31" x14ac:dyDescent="0.25">
      <c r="A3974">
        <f t="shared" si="565"/>
        <v>3973</v>
      </c>
      <c r="B3974" s="1">
        <v>19430</v>
      </c>
      <c r="C3974" s="2">
        <v>40495</v>
      </c>
      <c r="D3974" s="1" t="s">
        <v>32</v>
      </c>
      <c r="E3974" s="1" t="str">
        <f t="shared" si="558"/>
        <v>***</v>
      </c>
      <c r="F3974" s="1" t="str">
        <f t="shared" si="559"/>
        <v>***</v>
      </c>
      <c r="G3974" s="1" t="str">
        <f t="shared" si="560"/>
        <v>***</v>
      </c>
      <c r="J3974" s="1" t="str">
        <f t="shared" si="561"/>
        <v>***</v>
      </c>
      <c r="P3974" s="1">
        <v>39</v>
      </c>
      <c r="Q3974" s="1">
        <f t="shared" si="566"/>
        <v>0.04</v>
      </c>
      <c r="T3974" s="4">
        <v>6742.49</v>
      </c>
      <c r="U3974" s="9">
        <f t="shared" si="562"/>
        <v>1</v>
      </c>
      <c r="V3974" s="4">
        <f t="shared" si="563"/>
        <v>172.88435897435897</v>
      </c>
      <c r="W3974" s="1" t="s">
        <v>21</v>
      </c>
      <c r="X3974" s="1">
        <v>35</v>
      </c>
      <c r="Y3974" s="4">
        <f t="shared" si="564"/>
        <v>6777.49</v>
      </c>
      <c r="Z3974" s="1" t="s">
        <v>42</v>
      </c>
      <c r="AA3974" s="1" t="s">
        <v>28</v>
      </c>
      <c r="AB3974" s="1" t="s">
        <v>29</v>
      </c>
      <c r="AC3974" s="1" t="s">
        <v>55</v>
      </c>
      <c r="AD3974" s="1" t="s">
        <v>48</v>
      </c>
      <c r="AE3974" s="2">
        <v>40497</v>
      </c>
    </row>
    <row r="3975" spans="1:31" x14ac:dyDescent="0.25">
      <c r="A3975">
        <f t="shared" si="565"/>
        <v>3974</v>
      </c>
      <c r="B3975" s="1">
        <v>39139</v>
      </c>
      <c r="C3975" s="2">
        <v>40495</v>
      </c>
      <c r="D3975" s="1" t="s">
        <v>27</v>
      </c>
      <c r="E3975" s="1" t="str">
        <f t="shared" si="558"/>
        <v>*</v>
      </c>
      <c r="F3975" s="1" t="str">
        <f t="shared" si="559"/>
        <v>*</v>
      </c>
      <c r="G3975" s="1" t="str">
        <f t="shared" si="560"/>
        <v>*</v>
      </c>
      <c r="J3975" s="1" t="str">
        <f t="shared" si="561"/>
        <v>*</v>
      </c>
      <c r="P3975" s="1">
        <v>31</v>
      </c>
      <c r="Q3975" s="1">
        <f t="shared" si="566"/>
        <v>0.04</v>
      </c>
      <c r="T3975" s="4">
        <v>6118.38</v>
      </c>
      <c r="U3975" s="9">
        <f t="shared" si="562"/>
        <v>1</v>
      </c>
      <c r="V3975" s="4">
        <f t="shared" si="563"/>
        <v>197.36709677419356</v>
      </c>
      <c r="W3975" s="1" t="s">
        <v>21</v>
      </c>
      <c r="X3975" s="1">
        <v>21.21</v>
      </c>
      <c r="Y3975" s="4">
        <f t="shared" si="564"/>
        <v>6139.59</v>
      </c>
      <c r="Z3975" s="1" t="s">
        <v>42</v>
      </c>
      <c r="AA3975" s="1" t="s">
        <v>37</v>
      </c>
      <c r="AB3975" s="1" t="s">
        <v>17</v>
      </c>
      <c r="AC3975" s="1" t="s">
        <v>18</v>
      </c>
      <c r="AD3975" s="1" t="s">
        <v>48</v>
      </c>
      <c r="AE3975" s="2">
        <v>40497</v>
      </c>
    </row>
    <row r="3976" spans="1:31" x14ac:dyDescent="0.25">
      <c r="A3976">
        <f t="shared" si="565"/>
        <v>3975</v>
      </c>
      <c r="B3976" s="1">
        <v>4034</v>
      </c>
      <c r="C3976" s="2">
        <v>40495</v>
      </c>
      <c r="D3976" s="1" t="s">
        <v>27</v>
      </c>
      <c r="E3976" s="1" t="str">
        <f t="shared" si="558"/>
        <v>*</v>
      </c>
      <c r="F3976" s="1" t="str">
        <f t="shared" si="559"/>
        <v>*</v>
      </c>
      <c r="G3976" s="1" t="str">
        <f t="shared" si="560"/>
        <v>*</v>
      </c>
      <c r="J3976" s="1" t="str">
        <f t="shared" si="561"/>
        <v>*</v>
      </c>
      <c r="P3976" s="1">
        <v>37</v>
      </c>
      <c r="Q3976" s="1">
        <f t="shared" si="566"/>
        <v>0.04</v>
      </c>
      <c r="T3976" s="4">
        <v>5723.24</v>
      </c>
      <c r="U3976" s="9">
        <f t="shared" si="562"/>
        <v>1</v>
      </c>
      <c r="V3976" s="4">
        <f t="shared" si="563"/>
        <v>154.68216216216214</v>
      </c>
      <c r="W3976" s="1" t="s">
        <v>33</v>
      </c>
      <c r="X3976" s="1">
        <v>51.92</v>
      </c>
      <c r="Y3976" s="4">
        <f t="shared" si="564"/>
        <v>5775.16</v>
      </c>
      <c r="Z3976" s="1" t="s">
        <v>51</v>
      </c>
      <c r="AA3976" s="1" t="s">
        <v>23</v>
      </c>
      <c r="AB3976" s="1" t="s">
        <v>17</v>
      </c>
      <c r="AC3976" s="1" t="s">
        <v>52</v>
      </c>
      <c r="AD3976" s="1" t="s">
        <v>59</v>
      </c>
      <c r="AE3976" s="2">
        <v>40496</v>
      </c>
    </row>
    <row r="3977" spans="1:31" x14ac:dyDescent="0.25">
      <c r="A3977">
        <f t="shared" si="565"/>
        <v>3976</v>
      </c>
      <c r="B3977" s="1">
        <v>4034</v>
      </c>
      <c r="C3977" s="2">
        <v>40495</v>
      </c>
      <c r="D3977" s="1" t="s">
        <v>27</v>
      </c>
      <c r="E3977" s="1" t="str">
        <f t="shared" si="558"/>
        <v>*</v>
      </c>
      <c r="F3977" s="1" t="str">
        <f t="shared" si="559"/>
        <v>*</v>
      </c>
      <c r="G3977" s="1" t="str">
        <f t="shared" si="560"/>
        <v>*</v>
      </c>
      <c r="J3977" s="1" t="str">
        <f t="shared" si="561"/>
        <v>*</v>
      </c>
      <c r="P3977" s="1">
        <v>44</v>
      </c>
      <c r="Q3977" s="1">
        <f t="shared" si="566"/>
        <v>0.05</v>
      </c>
      <c r="T3977" s="4">
        <v>3367.24</v>
      </c>
      <c r="U3977" s="9">
        <f t="shared" si="562"/>
        <v>1</v>
      </c>
      <c r="V3977" s="4">
        <f t="shared" si="563"/>
        <v>76.528181818181807</v>
      </c>
      <c r="W3977" s="1" t="s">
        <v>21</v>
      </c>
      <c r="X3977" s="1">
        <v>48.2</v>
      </c>
      <c r="Y3977" s="4">
        <f t="shared" si="564"/>
        <v>3415.4399999999996</v>
      </c>
      <c r="Z3977" s="1" t="s">
        <v>51</v>
      </c>
      <c r="AA3977" s="1" t="s">
        <v>23</v>
      </c>
      <c r="AB3977" s="1" t="s">
        <v>17</v>
      </c>
      <c r="AC3977" s="1" t="s">
        <v>18</v>
      </c>
      <c r="AD3977" s="1" t="s">
        <v>26</v>
      </c>
      <c r="AE3977" s="2">
        <v>40496</v>
      </c>
    </row>
    <row r="3978" spans="1:31" x14ac:dyDescent="0.25">
      <c r="A3978">
        <f t="shared" si="565"/>
        <v>3977</v>
      </c>
      <c r="B3978" s="1">
        <v>39139</v>
      </c>
      <c r="C3978" s="2">
        <v>40495</v>
      </c>
      <c r="D3978" s="1" t="s">
        <v>27</v>
      </c>
      <c r="E3978" s="1" t="str">
        <f t="shared" si="558"/>
        <v>*</v>
      </c>
      <c r="F3978" s="1" t="str">
        <f t="shared" si="559"/>
        <v>*</v>
      </c>
      <c r="G3978" s="1" t="str">
        <f t="shared" si="560"/>
        <v>*</v>
      </c>
      <c r="J3978" s="1" t="str">
        <f t="shared" si="561"/>
        <v>*</v>
      </c>
      <c r="P3978" s="1">
        <v>50</v>
      </c>
      <c r="Q3978" s="1">
        <f t="shared" si="566"/>
        <v>0.06</v>
      </c>
      <c r="T3978" s="4">
        <v>3000.88</v>
      </c>
      <c r="U3978" s="9">
        <f t="shared" si="562"/>
        <v>1</v>
      </c>
      <c r="V3978" s="4">
        <f t="shared" si="563"/>
        <v>60.017600000000002</v>
      </c>
      <c r="W3978" s="1" t="s">
        <v>33</v>
      </c>
      <c r="X3978" s="1">
        <v>36.61</v>
      </c>
      <c r="Y3978" s="4">
        <f t="shared" si="564"/>
        <v>3037.4900000000002</v>
      </c>
      <c r="Z3978" s="1" t="s">
        <v>42</v>
      </c>
      <c r="AA3978" s="1" t="s">
        <v>37</v>
      </c>
      <c r="AB3978" s="1" t="s">
        <v>17</v>
      </c>
      <c r="AC3978" s="1" t="s">
        <v>62</v>
      </c>
      <c r="AD3978" s="1" t="s">
        <v>59</v>
      </c>
      <c r="AE3978" s="2">
        <v>40497</v>
      </c>
    </row>
    <row r="3979" spans="1:31" x14ac:dyDescent="0.25">
      <c r="A3979">
        <f t="shared" si="565"/>
        <v>3978</v>
      </c>
      <c r="B3979" s="1">
        <v>56135</v>
      </c>
      <c r="C3979" s="2">
        <v>40495</v>
      </c>
      <c r="D3979" s="1" t="s">
        <v>36</v>
      </c>
      <c r="E3979" s="1" t="str">
        <f t="shared" si="558"/>
        <v>*</v>
      </c>
      <c r="F3979" s="1" t="str">
        <f t="shared" si="559"/>
        <v>*</v>
      </c>
      <c r="G3979" s="1" t="str">
        <f t="shared" si="560"/>
        <v>*</v>
      </c>
      <c r="J3979" s="1" t="str">
        <f t="shared" si="561"/>
        <v>*</v>
      </c>
      <c r="P3979" s="1">
        <v>8</v>
      </c>
      <c r="Q3979" s="1">
        <f t="shared" si="566"/>
        <v>0.01</v>
      </c>
      <c r="T3979" s="4">
        <v>1118.82</v>
      </c>
      <c r="U3979" s="9">
        <f t="shared" si="562"/>
        <v>1</v>
      </c>
      <c r="V3979" s="4">
        <f t="shared" si="563"/>
        <v>139.85249999999999</v>
      </c>
      <c r="W3979" s="1" t="s">
        <v>33</v>
      </c>
      <c r="X3979" s="1">
        <v>36.090000000000003</v>
      </c>
      <c r="Y3979" s="4">
        <f t="shared" si="564"/>
        <v>1154.9099999999999</v>
      </c>
      <c r="Z3979" s="1" t="s">
        <v>51</v>
      </c>
      <c r="AA3979" s="1" t="s">
        <v>28</v>
      </c>
      <c r="AB3979" s="1" t="s">
        <v>17</v>
      </c>
      <c r="AC3979" s="1" t="s">
        <v>62</v>
      </c>
      <c r="AD3979" s="1" t="s">
        <v>59</v>
      </c>
      <c r="AE3979" s="2">
        <v>40497</v>
      </c>
    </row>
    <row r="3980" spans="1:31" x14ac:dyDescent="0.25">
      <c r="A3980">
        <f t="shared" si="565"/>
        <v>3979</v>
      </c>
      <c r="B3980" s="1">
        <v>39139</v>
      </c>
      <c r="C3980" s="2">
        <v>40495</v>
      </c>
      <c r="D3980" s="1" t="s">
        <v>27</v>
      </c>
      <c r="E3980" s="1" t="str">
        <f t="shared" si="558"/>
        <v>*</v>
      </c>
      <c r="F3980" s="1" t="str">
        <f t="shared" si="559"/>
        <v>*</v>
      </c>
      <c r="G3980" s="1" t="str">
        <f t="shared" si="560"/>
        <v>*</v>
      </c>
      <c r="J3980" s="1" t="str">
        <f t="shared" si="561"/>
        <v>*</v>
      </c>
      <c r="P3980" s="1">
        <v>6</v>
      </c>
      <c r="Q3980" s="1">
        <f t="shared" si="566"/>
        <v>0.01</v>
      </c>
      <c r="T3980" s="4">
        <v>627.45299999999997</v>
      </c>
      <c r="U3980" s="9">
        <f t="shared" si="562"/>
        <v>0</v>
      </c>
      <c r="V3980" s="4">
        <f t="shared" si="563"/>
        <v>104.57549999999999</v>
      </c>
      <c r="W3980" s="1" t="s">
        <v>21</v>
      </c>
      <c r="X3980" s="1">
        <v>8.08</v>
      </c>
      <c r="Y3980" s="4">
        <f t="shared" si="564"/>
        <v>635.53300000000002</v>
      </c>
      <c r="Z3980" s="1" t="s">
        <v>42</v>
      </c>
      <c r="AA3980" s="1" t="s">
        <v>37</v>
      </c>
      <c r="AB3980" s="1" t="s">
        <v>24</v>
      </c>
      <c r="AC3980" s="1" t="s">
        <v>25</v>
      </c>
      <c r="AD3980" s="1" t="s">
        <v>19</v>
      </c>
      <c r="AE3980" s="2">
        <v>40495</v>
      </c>
    </row>
    <row r="3981" spans="1:31" x14ac:dyDescent="0.25">
      <c r="A3981">
        <f t="shared" si="565"/>
        <v>3980</v>
      </c>
      <c r="B3981" s="1">
        <v>43782</v>
      </c>
      <c r="C3981" s="2">
        <v>40495</v>
      </c>
      <c r="D3981" s="1" t="s">
        <v>36</v>
      </c>
      <c r="E3981" s="1" t="str">
        <f t="shared" si="558"/>
        <v>*</v>
      </c>
      <c r="F3981" s="1" t="str">
        <f t="shared" si="559"/>
        <v>*</v>
      </c>
      <c r="G3981" s="1" t="str">
        <f t="shared" si="560"/>
        <v>*</v>
      </c>
      <c r="J3981" s="1" t="str">
        <f t="shared" si="561"/>
        <v>*</v>
      </c>
      <c r="P3981" s="1">
        <v>27</v>
      </c>
      <c r="Q3981" s="1">
        <f t="shared" si="566"/>
        <v>3.5000000000000003E-2</v>
      </c>
      <c r="T3981" s="4">
        <v>194.35</v>
      </c>
      <c r="U3981" s="9">
        <f t="shared" si="562"/>
        <v>0</v>
      </c>
      <c r="V3981" s="4">
        <f t="shared" si="563"/>
        <v>7.1981481481481477</v>
      </c>
      <c r="W3981" s="1" t="s">
        <v>21</v>
      </c>
      <c r="X3981" s="1">
        <v>2.99</v>
      </c>
      <c r="Y3981" s="4">
        <f t="shared" si="564"/>
        <v>197.34</v>
      </c>
      <c r="Z3981" s="1" t="s">
        <v>51</v>
      </c>
      <c r="AA3981" s="1" t="s">
        <v>16</v>
      </c>
      <c r="AB3981" s="1" t="s">
        <v>29</v>
      </c>
      <c r="AC3981" s="1" t="s">
        <v>43</v>
      </c>
      <c r="AD3981" s="1" t="s">
        <v>19</v>
      </c>
      <c r="AE3981" s="2">
        <v>40497</v>
      </c>
    </row>
    <row r="3982" spans="1:31" x14ac:dyDescent="0.25">
      <c r="A3982">
        <f t="shared" si="565"/>
        <v>3981</v>
      </c>
      <c r="B3982" s="1">
        <v>56135</v>
      </c>
      <c r="C3982" s="2">
        <v>40495</v>
      </c>
      <c r="D3982" s="1" t="s">
        <v>36</v>
      </c>
      <c r="E3982" s="1" t="str">
        <f t="shared" si="558"/>
        <v>*</v>
      </c>
      <c r="F3982" s="1" t="str">
        <f t="shared" si="559"/>
        <v>*</v>
      </c>
      <c r="G3982" s="1" t="str">
        <f t="shared" si="560"/>
        <v>*</v>
      </c>
      <c r="J3982" s="1" t="str">
        <f t="shared" si="561"/>
        <v>*</v>
      </c>
      <c r="P3982" s="1">
        <v>48</v>
      </c>
      <c r="Q3982" s="1">
        <f t="shared" si="566"/>
        <v>0.05</v>
      </c>
      <c r="T3982" s="4">
        <v>79.75</v>
      </c>
      <c r="U3982" s="9">
        <f t="shared" si="562"/>
        <v>0</v>
      </c>
      <c r="V3982" s="4">
        <f t="shared" si="563"/>
        <v>1.6614583333333333</v>
      </c>
      <c r="W3982" s="1" t="s">
        <v>21</v>
      </c>
      <c r="X3982" s="1">
        <v>1.56</v>
      </c>
      <c r="Y3982" s="4">
        <f t="shared" si="564"/>
        <v>81.31</v>
      </c>
      <c r="Z3982" s="1" t="s">
        <v>51</v>
      </c>
      <c r="AA3982" s="1" t="s">
        <v>28</v>
      </c>
      <c r="AB3982" s="1" t="s">
        <v>29</v>
      </c>
      <c r="AC3982" s="1" t="s">
        <v>61</v>
      </c>
      <c r="AD3982" s="1" t="s">
        <v>31</v>
      </c>
      <c r="AE3982" s="2">
        <v>40496</v>
      </c>
    </row>
    <row r="3983" spans="1:31" x14ac:dyDescent="0.25">
      <c r="A3983">
        <f t="shared" si="565"/>
        <v>3982</v>
      </c>
      <c r="B3983" s="1">
        <v>47873</v>
      </c>
      <c r="C3983" s="2">
        <v>40495</v>
      </c>
      <c r="D3983" s="1" t="s">
        <v>32</v>
      </c>
      <c r="E3983" s="1" t="str">
        <f t="shared" si="558"/>
        <v>***</v>
      </c>
      <c r="F3983" s="1" t="str">
        <f t="shared" si="559"/>
        <v>***</v>
      </c>
      <c r="G3983" s="1" t="str">
        <f t="shared" si="560"/>
        <v>***</v>
      </c>
      <c r="J3983" s="1" t="str">
        <f t="shared" si="561"/>
        <v>***</v>
      </c>
      <c r="P3983" s="1">
        <v>8</v>
      </c>
      <c r="Q3983" s="1">
        <f t="shared" si="566"/>
        <v>0.01</v>
      </c>
      <c r="T3983" s="4">
        <v>52.39</v>
      </c>
      <c r="U3983" s="9">
        <f t="shared" si="562"/>
        <v>0</v>
      </c>
      <c r="V3983" s="4">
        <f t="shared" si="563"/>
        <v>6.5487500000000001</v>
      </c>
      <c r="W3983" s="1" t="s">
        <v>21</v>
      </c>
      <c r="X3983" s="1">
        <v>5.57</v>
      </c>
      <c r="Y3983" s="4">
        <f t="shared" si="564"/>
        <v>57.96</v>
      </c>
      <c r="Z3983" s="1" t="s">
        <v>39</v>
      </c>
      <c r="AA3983" s="1" t="s">
        <v>28</v>
      </c>
      <c r="AB3983" s="1" t="s">
        <v>17</v>
      </c>
      <c r="AC3983" s="1" t="s">
        <v>18</v>
      </c>
      <c r="AD3983" s="1" t="s">
        <v>19</v>
      </c>
      <c r="AE3983" s="2">
        <v>40497</v>
      </c>
    </row>
    <row r="3984" spans="1:31" x14ac:dyDescent="0.25">
      <c r="A3984">
        <f t="shared" si="565"/>
        <v>3983</v>
      </c>
      <c r="B3984" s="1">
        <v>4580</v>
      </c>
      <c r="C3984" s="2">
        <v>40496</v>
      </c>
      <c r="D3984" s="1" t="s">
        <v>27</v>
      </c>
      <c r="E3984" s="1" t="str">
        <f t="shared" si="558"/>
        <v>*</v>
      </c>
      <c r="F3984" s="1" t="str">
        <f t="shared" si="559"/>
        <v>*</v>
      </c>
      <c r="G3984" s="1" t="str">
        <f t="shared" si="560"/>
        <v>*</v>
      </c>
      <c r="J3984" s="1" t="str">
        <f t="shared" si="561"/>
        <v>*</v>
      </c>
      <c r="P3984" s="1">
        <v>28</v>
      </c>
      <c r="Q3984" s="1">
        <f t="shared" si="566"/>
        <v>3.5000000000000003E-2</v>
      </c>
      <c r="T3984" s="4">
        <v>7384.54</v>
      </c>
      <c r="U3984" s="9">
        <f t="shared" si="562"/>
        <v>1</v>
      </c>
      <c r="V3984" s="4">
        <f t="shared" si="563"/>
        <v>263.73357142857145</v>
      </c>
      <c r="W3984" s="1" t="s">
        <v>33</v>
      </c>
      <c r="X3984" s="1">
        <v>81.98</v>
      </c>
      <c r="Y3984" s="4">
        <f t="shared" si="564"/>
        <v>7466.5199999999995</v>
      </c>
      <c r="Z3984" s="1" t="s">
        <v>44</v>
      </c>
      <c r="AA3984" s="1" t="s">
        <v>16</v>
      </c>
      <c r="AB3984" s="1" t="s">
        <v>17</v>
      </c>
      <c r="AC3984" s="1" t="s">
        <v>52</v>
      </c>
      <c r="AD3984" s="1" t="s">
        <v>59</v>
      </c>
      <c r="AE3984" s="2">
        <v>40497</v>
      </c>
    </row>
    <row r="3985" spans="1:31" x14ac:dyDescent="0.25">
      <c r="A3985">
        <f t="shared" si="565"/>
        <v>3984</v>
      </c>
      <c r="B3985" s="1">
        <v>2048</v>
      </c>
      <c r="C3985" s="2">
        <v>40496</v>
      </c>
      <c r="D3985" s="1" t="s">
        <v>32</v>
      </c>
      <c r="E3985" s="1" t="str">
        <f t="shared" si="558"/>
        <v>***</v>
      </c>
      <c r="F3985" s="1" t="str">
        <f t="shared" si="559"/>
        <v>***</v>
      </c>
      <c r="G3985" s="1" t="str">
        <f t="shared" si="560"/>
        <v>***</v>
      </c>
      <c r="J3985" s="1" t="str">
        <f t="shared" si="561"/>
        <v>***</v>
      </c>
      <c r="P3985" s="1">
        <v>12</v>
      </c>
      <c r="Q3985" s="1">
        <f t="shared" si="566"/>
        <v>0.02</v>
      </c>
      <c r="T3985" s="4">
        <v>3752.61</v>
      </c>
      <c r="U3985" s="9">
        <f t="shared" si="562"/>
        <v>1</v>
      </c>
      <c r="V3985" s="4">
        <f t="shared" si="563"/>
        <v>312.71750000000003</v>
      </c>
      <c r="W3985" s="1" t="s">
        <v>33</v>
      </c>
      <c r="X3985" s="1">
        <v>42.52</v>
      </c>
      <c r="Y3985" s="4">
        <f t="shared" si="564"/>
        <v>3795.13</v>
      </c>
      <c r="Z3985" s="1" t="s">
        <v>54</v>
      </c>
      <c r="AA3985" s="1" t="s">
        <v>28</v>
      </c>
      <c r="AB3985" s="1" t="s">
        <v>29</v>
      </c>
      <c r="AC3985" s="1" t="s">
        <v>63</v>
      </c>
      <c r="AD3985" s="1" t="s">
        <v>35</v>
      </c>
      <c r="AE3985" s="2">
        <v>40497</v>
      </c>
    </row>
    <row r="3986" spans="1:31" x14ac:dyDescent="0.25">
      <c r="A3986">
        <f t="shared" si="565"/>
        <v>3985</v>
      </c>
      <c r="B3986" s="1">
        <v>14499</v>
      </c>
      <c r="C3986" s="2">
        <v>40496</v>
      </c>
      <c r="D3986" s="1" t="s">
        <v>13</v>
      </c>
      <c r="E3986" s="1" t="str">
        <f t="shared" si="558"/>
        <v>*</v>
      </c>
      <c r="F3986" s="1" t="str">
        <f t="shared" si="559"/>
        <v>*</v>
      </c>
      <c r="G3986" s="1" t="str">
        <f t="shared" si="560"/>
        <v>*</v>
      </c>
      <c r="J3986" s="1" t="str">
        <f t="shared" si="561"/>
        <v>*</v>
      </c>
      <c r="P3986" s="1">
        <v>28</v>
      </c>
      <c r="Q3986" s="1">
        <f t="shared" si="566"/>
        <v>3.5000000000000003E-2</v>
      </c>
      <c r="T3986" s="4">
        <v>574.99</v>
      </c>
      <c r="U3986" s="9">
        <f t="shared" si="562"/>
        <v>0</v>
      </c>
      <c r="V3986" s="4">
        <f t="shared" si="563"/>
        <v>20.535357142857144</v>
      </c>
      <c r="W3986" s="1" t="s">
        <v>21</v>
      </c>
      <c r="X3986" s="1">
        <v>6.5</v>
      </c>
      <c r="Y3986" s="4">
        <f t="shared" si="564"/>
        <v>581.49</v>
      </c>
      <c r="Z3986" s="1" t="s">
        <v>22</v>
      </c>
      <c r="AA3986" s="1" t="s">
        <v>16</v>
      </c>
      <c r="AB3986" s="1" t="s">
        <v>24</v>
      </c>
      <c r="AC3986" s="1" t="s">
        <v>38</v>
      </c>
      <c r="AD3986" s="1" t="s">
        <v>19</v>
      </c>
      <c r="AE3986" s="2">
        <v>40501</v>
      </c>
    </row>
    <row r="3987" spans="1:31" x14ac:dyDescent="0.25">
      <c r="A3987">
        <f t="shared" si="565"/>
        <v>3986</v>
      </c>
      <c r="B3987" s="1">
        <v>2048</v>
      </c>
      <c r="C3987" s="2">
        <v>40496</v>
      </c>
      <c r="D3987" s="1" t="s">
        <v>32</v>
      </c>
      <c r="E3987" s="1" t="str">
        <f t="shared" si="558"/>
        <v>***</v>
      </c>
      <c r="F3987" s="1" t="str">
        <f t="shared" si="559"/>
        <v>***</v>
      </c>
      <c r="G3987" s="1" t="str">
        <f t="shared" si="560"/>
        <v>***</v>
      </c>
      <c r="J3987" s="1" t="str">
        <f t="shared" si="561"/>
        <v>***</v>
      </c>
      <c r="P3987" s="1">
        <v>9</v>
      </c>
      <c r="Q3987" s="1">
        <f t="shared" si="566"/>
        <v>0.01</v>
      </c>
      <c r="T3987" s="4">
        <v>548.36</v>
      </c>
      <c r="U3987" s="9">
        <f t="shared" si="562"/>
        <v>0</v>
      </c>
      <c r="V3987" s="4">
        <f t="shared" si="563"/>
        <v>60.928888888888892</v>
      </c>
      <c r="W3987" s="1" t="s">
        <v>14</v>
      </c>
      <c r="X3987" s="1">
        <v>4.5</v>
      </c>
      <c r="Y3987" s="4">
        <f t="shared" si="564"/>
        <v>552.86</v>
      </c>
      <c r="Z3987" s="1" t="s">
        <v>54</v>
      </c>
      <c r="AA3987" s="1" t="s">
        <v>28</v>
      </c>
      <c r="AB3987" s="1" t="s">
        <v>29</v>
      </c>
      <c r="AC3987" s="1" t="s">
        <v>63</v>
      </c>
      <c r="AD3987" s="1" t="s">
        <v>19</v>
      </c>
      <c r="AE3987" s="2">
        <v>40497</v>
      </c>
    </row>
    <row r="3988" spans="1:31" x14ac:dyDescent="0.25">
      <c r="A3988">
        <f t="shared" si="565"/>
        <v>3987</v>
      </c>
      <c r="B3988" s="1">
        <v>38789</v>
      </c>
      <c r="C3988" s="2">
        <v>40496</v>
      </c>
      <c r="D3988" s="1" t="s">
        <v>20</v>
      </c>
      <c r="E3988" s="1" t="str">
        <f t="shared" si="558"/>
        <v>*</v>
      </c>
      <c r="F3988" s="1" t="str">
        <f t="shared" si="559"/>
        <v>**</v>
      </c>
      <c r="G3988" s="1" t="str">
        <f t="shared" si="560"/>
        <v>**</v>
      </c>
      <c r="J3988" s="1" t="str">
        <f t="shared" si="561"/>
        <v>**</v>
      </c>
      <c r="P3988" s="1">
        <v>4</v>
      </c>
      <c r="Q3988" s="1">
        <f t="shared" si="566"/>
        <v>0.01</v>
      </c>
      <c r="T3988" s="4">
        <v>115.17</v>
      </c>
      <c r="U3988" s="9">
        <f t="shared" si="562"/>
        <v>0</v>
      </c>
      <c r="V3988" s="4">
        <f t="shared" si="563"/>
        <v>28.7925</v>
      </c>
      <c r="W3988" s="1" t="s">
        <v>33</v>
      </c>
      <c r="X3988" s="1">
        <v>15.68</v>
      </c>
      <c r="Y3988" s="4">
        <f t="shared" si="564"/>
        <v>130.85</v>
      </c>
      <c r="Z3988" s="1" t="s">
        <v>44</v>
      </c>
      <c r="AA3988" s="1" t="s">
        <v>23</v>
      </c>
      <c r="AB3988" s="1" t="s">
        <v>17</v>
      </c>
      <c r="AC3988" s="1" t="s">
        <v>18</v>
      </c>
      <c r="AD3988" s="1" t="s">
        <v>35</v>
      </c>
      <c r="AE3988" s="2">
        <v>40497</v>
      </c>
    </row>
    <row r="3989" spans="1:31" x14ac:dyDescent="0.25">
      <c r="A3989">
        <f t="shared" si="565"/>
        <v>3988</v>
      </c>
      <c r="B3989" s="1">
        <v>38789</v>
      </c>
      <c r="C3989" s="2">
        <v>40496</v>
      </c>
      <c r="D3989" s="1" t="s">
        <v>20</v>
      </c>
      <c r="E3989" s="1" t="str">
        <f t="shared" si="558"/>
        <v>*</v>
      </c>
      <c r="F3989" s="1" t="str">
        <f t="shared" si="559"/>
        <v>**</v>
      </c>
      <c r="G3989" s="1" t="str">
        <f t="shared" si="560"/>
        <v>**</v>
      </c>
      <c r="J3989" s="1" t="str">
        <f t="shared" si="561"/>
        <v>**</v>
      </c>
      <c r="P3989" s="1">
        <v>9</v>
      </c>
      <c r="Q3989" s="1">
        <f t="shared" si="566"/>
        <v>0.01</v>
      </c>
      <c r="T3989" s="4">
        <v>96.52</v>
      </c>
      <c r="U3989" s="9">
        <f t="shared" si="562"/>
        <v>0</v>
      </c>
      <c r="V3989" s="4">
        <f t="shared" si="563"/>
        <v>10.724444444444444</v>
      </c>
      <c r="W3989" s="1" t="s">
        <v>21</v>
      </c>
      <c r="X3989" s="1">
        <v>5.16</v>
      </c>
      <c r="Y3989" s="4">
        <f t="shared" si="564"/>
        <v>101.67999999999999</v>
      </c>
      <c r="Z3989" s="1" t="s">
        <v>44</v>
      </c>
      <c r="AA3989" s="1" t="s">
        <v>23</v>
      </c>
      <c r="AB3989" s="1" t="s">
        <v>17</v>
      </c>
      <c r="AC3989" s="1" t="s">
        <v>18</v>
      </c>
      <c r="AD3989" s="1" t="s">
        <v>19</v>
      </c>
      <c r="AE3989" s="2">
        <v>40497</v>
      </c>
    </row>
    <row r="3990" spans="1:31" x14ac:dyDescent="0.25">
      <c r="A3990">
        <f t="shared" si="565"/>
        <v>3989</v>
      </c>
      <c r="B3990" s="1">
        <v>22404</v>
      </c>
      <c r="C3990" s="2">
        <v>40498</v>
      </c>
      <c r="D3990" s="1" t="s">
        <v>13</v>
      </c>
      <c r="E3990" s="1" t="str">
        <f t="shared" si="558"/>
        <v>*</v>
      </c>
      <c r="F3990" s="1" t="str">
        <f t="shared" si="559"/>
        <v>*</v>
      </c>
      <c r="G3990" s="1" t="str">
        <f t="shared" si="560"/>
        <v>*</v>
      </c>
      <c r="J3990" s="1" t="str">
        <f t="shared" si="561"/>
        <v>*</v>
      </c>
      <c r="P3990" s="1">
        <v>35</v>
      </c>
      <c r="Q3990" s="1">
        <f t="shared" si="566"/>
        <v>0.04</v>
      </c>
      <c r="T3990" s="4">
        <v>7264.64</v>
      </c>
      <c r="U3990" s="9">
        <f t="shared" si="562"/>
        <v>1</v>
      </c>
      <c r="V3990" s="4">
        <f t="shared" si="563"/>
        <v>207.56114285714287</v>
      </c>
      <c r="W3990" s="1" t="s">
        <v>21</v>
      </c>
      <c r="X3990" s="1">
        <v>18.059999999999999</v>
      </c>
      <c r="Y3990" s="4">
        <f t="shared" si="564"/>
        <v>7282.7000000000007</v>
      </c>
      <c r="Z3990" s="1" t="s">
        <v>49</v>
      </c>
      <c r="AA3990" s="1" t="s">
        <v>37</v>
      </c>
      <c r="AB3990" s="1" t="s">
        <v>17</v>
      </c>
      <c r="AC3990" s="1" t="s">
        <v>34</v>
      </c>
      <c r="AD3990" s="1" t="s">
        <v>48</v>
      </c>
      <c r="AE3990" s="2">
        <v>40505</v>
      </c>
    </row>
    <row r="3991" spans="1:31" x14ac:dyDescent="0.25">
      <c r="A3991">
        <f t="shared" si="565"/>
        <v>3990</v>
      </c>
      <c r="B3991" s="1">
        <v>10499</v>
      </c>
      <c r="C3991" s="2">
        <v>40498</v>
      </c>
      <c r="D3991" s="1" t="s">
        <v>27</v>
      </c>
      <c r="E3991" s="1" t="str">
        <f t="shared" si="558"/>
        <v>*</v>
      </c>
      <c r="F3991" s="1" t="str">
        <f t="shared" si="559"/>
        <v>*</v>
      </c>
      <c r="G3991" s="1" t="str">
        <f t="shared" si="560"/>
        <v>*</v>
      </c>
      <c r="J3991" s="1" t="str">
        <f t="shared" si="561"/>
        <v>*</v>
      </c>
      <c r="P3991" s="1">
        <v>29</v>
      </c>
      <c r="Q3991" s="1">
        <f t="shared" si="566"/>
        <v>3.5000000000000003E-2</v>
      </c>
      <c r="T3991" s="4">
        <v>6250.9359999999997</v>
      </c>
      <c r="U3991" s="9">
        <f t="shared" si="562"/>
        <v>1</v>
      </c>
      <c r="V3991" s="4">
        <f t="shared" si="563"/>
        <v>215.54951724137931</v>
      </c>
      <c r="W3991" s="1" t="s">
        <v>33</v>
      </c>
      <c r="X3991" s="1">
        <v>62.74</v>
      </c>
      <c r="Y3991" s="4">
        <f t="shared" si="564"/>
        <v>6313.6759999999995</v>
      </c>
      <c r="Z3991" s="1" t="s">
        <v>39</v>
      </c>
      <c r="AA3991" s="1" t="s">
        <v>28</v>
      </c>
      <c r="AB3991" s="1" t="s">
        <v>17</v>
      </c>
      <c r="AC3991" s="1" t="s">
        <v>52</v>
      </c>
      <c r="AD3991" s="1" t="s">
        <v>59</v>
      </c>
      <c r="AE3991" s="2">
        <v>40499</v>
      </c>
    </row>
    <row r="3992" spans="1:31" x14ac:dyDescent="0.25">
      <c r="A3992">
        <f t="shared" si="565"/>
        <v>3991</v>
      </c>
      <c r="B3992" s="1">
        <v>10117</v>
      </c>
      <c r="C3992" s="2">
        <v>40498</v>
      </c>
      <c r="D3992" s="1" t="s">
        <v>36</v>
      </c>
      <c r="E3992" s="1" t="str">
        <f t="shared" si="558"/>
        <v>*</v>
      </c>
      <c r="F3992" s="1" t="str">
        <f t="shared" si="559"/>
        <v>*</v>
      </c>
      <c r="G3992" s="1" t="str">
        <f t="shared" si="560"/>
        <v>*</v>
      </c>
      <c r="J3992" s="1" t="str">
        <f t="shared" si="561"/>
        <v>*</v>
      </c>
      <c r="P3992" s="1">
        <v>10</v>
      </c>
      <c r="Q3992" s="1">
        <f t="shared" si="566"/>
        <v>0.02</v>
      </c>
      <c r="T3992" s="4">
        <v>4588.55</v>
      </c>
      <c r="U3992" s="9">
        <f t="shared" si="562"/>
        <v>1</v>
      </c>
      <c r="V3992" s="4">
        <f t="shared" si="563"/>
        <v>458.85500000000002</v>
      </c>
      <c r="W3992" s="1" t="s">
        <v>21</v>
      </c>
      <c r="X3992" s="1">
        <v>24.49</v>
      </c>
      <c r="Y3992" s="4">
        <f t="shared" si="564"/>
        <v>4613.04</v>
      </c>
      <c r="Z3992" s="1" t="s">
        <v>42</v>
      </c>
      <c r="AA3992" s="1" t="s">
        <v>16</v>
      </c>
      <c r="AB3992" s="1" t="s">
        <v>24</v>
      </c>
      <c r="AC3992" s="1" t="s">
        <v>47</v>
      </c>
      <c r="AD3992" s="1" t="s">
        <v>48</v>
      </c>
      <c r="AE3992" s="2">
        <v>40500</v>
      </c>
    </row>
    <row r="3993" spans="1:31" x14ac:dyDescent="0.25">
      <c r="A3993">
        <f t="shared" si="565"/>
        <v>3992</v>
      </c>
      <c r="B3993" s="1">
        <v>10117</v>
      </c>
      <c r="C3993" s="2">
        <v>40498</v>
      </c>
      <c r="D3993" s="1" t="s">
        <v>36</v>
      </c>
      <c r="E3993" s="1" t="str">
        <f t="shared" si="558"/>
        <v>*</v>
      </c>
      <c r="F3993" s="1" t="str">
        <f t="shared" si="559"/>
        <v>*</v>
      </c>
      <c r="G3993" s="1" t="str">
        <f t="shared" si="560"/>
        <v>*</v>
      </c>
      <c r="J3993" s="1" t="str">
        <f t="shared" si="561"/>
        <v>*</v>
      </c>
      <c r="P3993" s="1">
        <v>6</v>
      </c>
      <c r="Q3993" s="1">
        <f t="shared" si="566"/>
        <v>0.01</v>
      </c>
      <c r="T3993" s="4">
        <v>64.37</v>
      </c>
      <c r="U3993" s="9">
        <f t="shared" si="562"/>
        <v>0</v>
      </c>
      <c r="V3993" s="4">
        <f t="shared" si="563"/>
        <v>10.728333333333333</v>
      </c>
      <c r="W3993" s="1" t="s">
        <v>14</v>
      </c>
      <c r="X3993" s="1">
        <v>5.6</v>
      </c>
      <c r="Y3993" s="4">
        <f t="shared" si="564"/>
        <v>69.97</v>
      </c>
      <c r="Z3993" s="1" t="s">
        <v>42</v>
      </c>
      <c r="AA3993" s="1" t="s">
        <v>16</v>
      </c>
      <c r="AB3993" s="1" t="s">
        <v>29</v>
      </c>
      <c r="AC3993" s="1" t="s">
        <v>43</v>
      </c>
      <c r="AD3993" s="1" t="s">
        <v>19</v>
      </c>
      <c r="AE3993" s="2">
        <v>40499</v>
      </c>
    </row>
    <row r="3994" spans="1:31" x14ac:dyDescent="0.25">
      <c r="A3994">
        <f t="shared" si="565"/>
        <v>3993</v>
      </c>
      <c r="B3994" s="1">
        <v>44935</v>
      </c>
      <c r="C3994" s="2">
        <v>40499</v>
      </c>
      <c r="D3994" s="1" t="s">
        <v>20</v>
      </c>
      <c r="E3994" s="1" t="str">
        <f t="shared" si="558"/>
        <v>*</v>
      </c>
      <c r="F3994" s="1" t="str">
        <f t="shared" si="559"/>
        <v>**</v>
      </c>
      <c r="G3994" s="1" t="str">
        <f t="shared" si="560"/>
        <v>**</v>
      </c>
      <c r="J3994" s="1" t="str">
        <f t="shared" si="561"/>
        <v>**</v>
      </c>
      <c r="P3994" s="1">
        <v>39</v>
      </c>
      <c r="Q3994" s="1">
        <f t="shared" si="566"/>
        <v>0.04</v>
      </c>
      <c r="T3994" s="4">
        <v>9362.73</v>
      </c>
      <c r="U3994" s="9">
        <f t="shared" si="562"/>
        <v>1</v>
      </c>
      <c r="V3994" s="4">
        <f t="shared" si="563"/>
        <v>240.07</v>
      </c>
      <c r="W3994" s="1" t="s">
        <v>21</v>
      </c>
      <c r="X3994" s="1">
        <v>19.989999999999998</v>
      </c>
      <c r="Y3994" s="4">
        <f t="shared" si="564"/>
        <v>9382.7199999999993</v>
      </c>
      <c r="Z3994" s="1" t="s">
        <v>46</v>
      </c>
      <c r="AA3994" s="1" t="s">
        <v>16</v>
      </c>
      <c r="AB3994" s="1" t="s">
        <v>29</v>
      </c>
      <c r="AC3994" s="1" t="s">
        <v>63</v>
      </c>
      <c r="AD3994" s="1" t="s">
        <v>19</v>
      </c>
      <c r="AE3994" s="2">
        <v>40500</v>
      </c>
    </row>
    <row r="3995" spans="1:31" x14ac:dyDescent="0.25">
      <c r="A3995">
        <f t="shared" si="565"/>
        <v>3994</v>
      </c>
      <c r="B3995" s="1">
        <v>38625</v>
      </c>
      <c r="C3995" s="2">
        <v>40499</v>
      </c>
      <c r="D3995" s="1" t="s">
        <v>27</v>
      </c>
      <c r="E3995" s="1" t="str">
        <f t="shared" si="558"/>
        <v>*</v>
      </c>
      <c r="F3995" s="1" t="str">
        <f t="shared" si="559"/>
        <v>*</v>
      </c>
      <c r="G3995" s="1" t="str">
        <f t="shared" si="560"/>
        <v>*</v>
      </c>
      <c r="J3995" s="1" t="str">
        <f t="shared" si="561"/>
        <v>*</v>
      </c>
      <c r="P3995" s="1">
        <v>28</v>
      </c>
      <c r="Q3995" s="1">
        <f t="shared" si="566"/>
        <v>3.5000000000000003E-2</v>
      </c>
      <c r="T3995" s="4">
        <v>2752</v>
      </c>
      <c r="U3995" s="9">
        <f t="shared" si="562"/>
        <v>1</v>
      </c>
      <c r="V3995" s="4">
        <f t="shared" si="563"/>
        <v>98.285714285714292</v>
      </c>
      <c r="W3995" s="1" t="s">
        <v>14</v>
      </c>
      <c r="X3995" s="1">
        <v>19.989999999999998</v>
      </c>
      <c r="Y3995" s="4">
        <f t="shared" si="564"/>
        <v>2771.99</v>
      </c>
      <c r="Z3995" s="1" t="s">
        <v>15</v>
      </c>
      <c r="AA3995" s="1" t="s">
        <v>28</v>
      </c>
      <c r="AB3995" s="1" t="s">
        <v>24</v>
      </c>
      <c r="AC3995" s="1" t="s">
        <v>38</v>
      </c>
      <c r="AD3995" s="1" t="s">
        <v>19</v>
      </c>
      <c r="AE3995" s="2">
        <v>40501</v>
      </c>
    </row>
    <row r="3996" spans="1:31" x14ac:dyDescent="0.25">
      <c r="A3996">
        <f t="shared" si="565"/>
        <v>3995</v>
      </c>
      <c r="B3996" s="1">
        <v>29382</v>
      </c>
      <c r="C3996" s="2">
        <v>40499</v>
      </c>
      <c r="D3996" s="1" t="s">
        <v>20</v>
      </c>
      <c r="E3996" s="1" t="str">
        <f t="shared" si="558"/>
        <v>*</v>
      </c>
      <c r="F3996" s="1" t="str">
        <f t="shared" si="559"/>
        <v>**</v>
      </c>
      <c r="G3996" s="1" t="str">
        <f t="shared" si="560"/>
        <v>**</v>
      </c>
      <c r="J3996" s="1" t="str">
        <f t="shared" si="561"/>
        <v>**</v>
      </c>
      <c r="P3996" s="1">
        <v>34</v>
      </c>
      <c r="Q3996" s="1">
        <f t="shared" si="566"/>
        <v>0.04</v>
      </c>
      <c r="T3996" s="4">
        <v>684.66</v>
      </c>
      <c r="U3996" s="9">
        <f t="shared" si="562"/>
        <v>0</v>
      </c>
      <c r="V3996" s="4">
        <f t="shared" si="563"/>
        <v>20.137058823529411</v>
      </c>
      <c r="W3996" s="1" t="s">
        <v>14</v>
      </c>
      <c r="X3996" s="1">
        <v>10.49</v>
      </c>
      <c r="Y3996" s="4">
        <f t="shared" si="564"/>
        <v>695.15</v>
      </c>
      <c r="Z3996" s="1" t="s">
        <v>50</v>
      </c>
      <c r="AA3996" s="1" t="s">
        <v>23</v>
      </c>
      <c r="AB3996" s="1" t="s">
        <v>17</v>
      </c>
      <c r="AC3996" s="1" t="s">
        <v>18</v>
      </c>
      <c r="AD3996" s="1" t="s">
        <v>19</v>
      </c>
      <c r="AE3996" s="2">
        <v>40501</v>
      </c>
    </row>
    <row r="3997" spans="1:31" x14ac:dyDescent="0.25">
      <c r="A3997">
        <f t="shared" si="565"/>
        <v>3996</v>
      </c>
      <c r="B3997" s="1">
        <v>40775</v>
      </c>
      <c r="C3997" s="2">
        <v>40499</v>
      </c>
      <c r="D3997" s="1" t="s">
        <v>13</v>
      </c>
      <c r="E3997" s="1" t="str">
        <f t="shared" si="558"/>
        <v>*</v>
      </c>
      <c r="F3997" s="1" t="str">
        <f t="shared" si="559"/>
        <v>*</v>
      </c>
      <c r="G3997" s="1" t="str">
        <f t="shared" si="560"/>
        <v>*</v>
      </c>
      <c r="J3997" s="1" t="str">
        <f t="shared" si="561"/>
        <v>*</v>
      </c>
      <c r="P3997" s="1">
        <v>23</v>
      </c>
      <c r="Q3997" s="1">
        <f t="shared" si="566"/>
        <v>3.5000000000000003E-2</v>
      </c>
      <c r="T3997" s="4">
        <v>279.63</v>
      </c>
      <c r="U3997" s="9">
        <f t="shared" si="562"/>
        <v>0</v>
      </c>
      <c r="V3997" s="4">
        <f t="shared" si="563"/>
        <v>12.157826086956522</v>
      </c>
      <c r="W3997" s="1" t="s">
        <v>21</v>
      </c>
      <c r="X3997" s="1">
        <v>5.16</v>
      </c>
      <c r="Y3997" s="4">
        <f t="shared" si="564"/>
        <v>284.79000000000002</v>
      </c>
      <c r="Z3997" s="1" t="s">
        <v>54</v>
      </c>
      <c r="AA3997" s="1" t="s">
        <v>28</v>
      </c>
      <c r="AB3997" s="1" t="s">
        <v>17</v>
      </c>
      <c r="AC3997" s="1" t="s">
        <v>18</v>
      </c>
      <c r="AD3997" s="1" t="s">
        <v>19</v>
      </c>
      <c r="AE3997" s="2">
        <v>40504</v>
      </c>
    </row>
    <row r="3998" spans="1:31" x14ac:dyDescent="0.25">
      <c r="A3998">
        <f t="shared" si="565"/>
        <v>3997</v>
      </c>
      <c r="B3998" s="1">
        <v>29382</v>
      </c>
      <c r="C3998" s="2">
        <v>40499</v>
      </c>
      <c r="D3998" s="1" t="s">
        <v>20</v>
      </c>
      <c r="E3998" s="1" t="str">
        <f t="shared" si="558"/>
        <v>*</v>
      </c>
      <c r="F3998" s="1" t="str">
        <f t="shared" si="559"/>
        <v>**</v>
      </c>
      <c r="G3998" s="1" t="str">
        <f t="shared" si="560"/>
        <v>**</v>
      </c>
      <c r="J3998" s="1" t="str">
        <f t="shared" si="561"/>
        <v>**</v>
      </c>
      <c r="P3998" s="1">
        <v>42</v>
      </c>
      <c r="Q3998" s="1">
        <f t="shared" si="566"/>
        <v>0.05</v>
      </c>
      <c r="T3998" s="4">
        <v>239.35</v>
      </c>
      <c r="U3998" s="9">
        <f t="shared" si="562"/>
        <v>0</v>
      </c>
      <c r="V3998" s="4">
        <f t="shared" si="563"/>
        <v>5.6988095238095235</v>
      </c>
      <c r="W3998" s="1" t="s">
        <v>21</v>
      </c>
      <c r="X3998" s="1">
        <v>1.39</v>
      </c>
      <c r="Y3998" s="4">
        <f t="shared" si="564"/>
        <v>240.73999999999998</v>
      </c>
      <c r="Z3998" s="1" t="s">
        <v>50</v>
      </c>
      <c r="AA3998" s="1" t="s">
        <v>23</v>
      </c>
      <c r="AB3998" s="1" t="s">
        <v>29</v>
      </c>
      <c r="AC3998" s="1" t="s">
        <v>57</v>
      </c>
      <c r="AD3998" s="1" t="s">
        <v>19</v>
      </c>
      <c r="AE3998" s="2">
        <v>40502</v>
      </c>
    </row>
    <row r="3999" spans="1:31" x14ac:dyDescent="0.25">
      <c r="A3999">
        <f t="shared" si="565"/>
        <v>3998</v>
      </c>
      <c r="B3999" s="1">
        <v>39393</v>
      </c>
      <c r="C3999" s="2">
        <v>40499</v>
      </c>
      <c r="D3999" s="1" t="s">
        <v>27</v>
      </c>
      <c r="E3999" s="1" t="str">
        <f t="shared" si="558"/>
        <v>*</v>
      </c>
      <c r="F3999" s="1" t="str">
        <f t="shared" si="559"/>
        <v>*</v>
      </c>
      <c r="G3999" s="1" t="str">
        <f t="shared" si="560"/>
        <v>*</v>
      </c>
      <c r="J3999" s="1" t="str">
        <f t="shared" si="561"/>
        <v>*</v>
      </c>
      <c r="P3999" s="1">
        <v>23</v>
      </c>
      <c r="Q3999" s="1">
        <f t="shared" si="566"/>
        <v>3.5000000000000003E-2</v>
      </c>
      <c r="T3999" s="4">
        <v>218.29</v>
      </c>
      <c r="U3999" s="9">
        <f t="shared" si="562"/>
        <v>0</v>
      </c>
      <c r="V3999" s="4">
        <f t="shared" si="563"/>
        <v>9.4908695652173911</v>
      </c>
      <c r="W3999" s="1" t="s">
        <v>21</v>
      </c>
      <c r="X3999" s="1">
        <v>5.76</v>
      </c>
      <c r="Y3999" s="4">
        <f t="shared" si="564"/>
        <v>224.04999999999998</v>
      </c>
      <c r="Z3999" s="1" t="s">
        <v>53</v>
      </c>
      <c r="AA3999" s="1" t="s">
        <v>23</v>
      </c>
      <c r="AB3999" s="1" t="s">
        <v>24</v>
      </c>
      <c r="AC3999" s="1" t="s">
        <v>56</v>
      </c>
      <c r="AD3999" s="1" t="s">
        <v>26</v>
      </c>
      <c r="AE3999" s="2">
        <v>40501</v>
      </c>
    </row>
    <row r="4000" spans="1:31" x14ac:dyDescent="0.25">
      <c r="A4000">
        <f t="shared" si="565"/>
        <v>3999</v>
      </c>
      <c r="B4000" s="1">
        <v>44935</v>
      </c>
      <c r="C4000" s="2">
        <v>40499</v>
      </c>
      <c r="D4000" s="1" t="s">
        <v>20</v>
      </c>
      <c r="E4000" s="1" t="str">
        <f t="shared" si="558"/>
        <v>*</v>
      </c>
      <c r="F4000" s="1" t="str">
        <f t="shared" si="559"/>
        <v>**</v>
      </c>
      <c r="G4000" s="1" t="str">
        <f t="shared" si="560"/>
        <v>**</v>
      </c>
      <c r="J4000" s="1" t="str">
        <f t="shared" si="561"/>
        <v>**</v>
      </c>
      <c r="P4000" s="1">
        <v>37</v>
      </c>
      <c r="Q4000" s="1">
        <f t="shared" si="566"/>
        <v>0.04</v>
      </c>
      <c r="T4000" s="4">
        <v>125.33</v>
      </c>
      <c r="U4000" s="9">
        <f t="shared" si="562"/>
        <v>0</v>
      </c>
      <c r="V4000" s="4">
        <f t="shared" si="563"/>
        <v>3.3872972972972972</v>
      </c>
      <c r="W4000" s="1" t="s">
        <v>14</v>
      </c>
      <c r="X4000" s="1">
        <v>0.5</v>
      </c>
      <c r="Y4000" s="4">
        <f t="shared" si="564"/>
        <v>125.83</v>
      </c>
      <c r="Z4000" s="1" t="s">
        <v>46</v>
      </c>
      <c r="AA4000" s="1" t="s">
        <v>16</v>
      </c>
      <c r="AB4000" s="1" t="s">
        <v>29</v>
      </c>
      <c r="AC4000" s="1" t="s">
        <v>58</v>
      </c>
      <c r="AD4000" s="1" t="s">
        <v>19</v>
      </c>
      <c r="AE4000" s="2">
        <v>40500</v>
      </c>
    </row>
    <row r="4001" spans="1:31" x14ac:dyDescent="0.25">
      <c r="A4001">
        <f t="shared" si="565"/>
        <v>4000</v>
      </c>
      <c r="B4001" s="1">
        <v>44935</v>
      </c>
      <c r="C4001" s="2">
        <v>40499</v>
      </c>
      <c r="D4001" s="1" t="s">
        <v>20</v>
      </c>
      <c r="E4001" s="1" t="str">
        <f t="shared" si="558"/>
        <v>*</v>
      </c>
      <c r="F4001" s="1" t="str">
        <f t="shared" si="559"/>
        <v>**</v>
      </c>
      <c r="G4001" s="1" t="str">
        <f t="shared" si="560"/>
        <v>**</v>
      </c>
      <c r="J4001" s="1" t="str">
        <f t="shared" si="561"/>
        <v>**</v>
      </c>
      <c r="P4001" s="1">
        <v>37</v>
      </c>
      <c r="Q4001" s="1">
        <f t="shared" si="566"/>
        <v>0.04</v>
      </c>
      <c r="T4001" s="4">
        <v>99.65</v>
      </c>
      <c r="U4001" s="9">
        <f t="shared" si="562"/>
        <v>0</v>
      </c>
      <c r="V4001" s="4">
        <f t="shared" si="563"/>
        <v>2.6932432432432436</v>
      </c>
      <c r="W4001" s="1" t="s">
        <v>21</v>
      </c>
      <c r="X4001" s="1">
        <v>0.8</v>
      </c>
      <c r="Y4001" s="4">
        <f t="shared" si="564"/>
        <v>100.45</v>
      </c>
      <c r="Z4001" s="1" t="s">
        <v>51</v>
      </c>
      <c r="AA4001" s="1" t="s">
        <v>16</v>
      </c>
      <c r="AB4001" s="1" t="s">
        <v>29</v>
      </c>
      <c r="AC4001" s="1" t="s">
        <v>61</v>
      </c>
      <c r="AD4001" s="1" t="s">
        <v>31</v>
      </c>
      <c r="AE4001" s="2">
        <v>40502</v>
      </c>
    </row>
    <row r="4002" spans="1:31" x14ac:dyDescent="0.25">
      <c r="A4002">
        <f t="shared" si="565"/>
        <v>4001</v>
      </c>
      <c r="B4002" s="1">
        <v>38625</v>
      </c>
      <c r="C4002" s="2">
        <v>40499</v>
      </c>
      <c r="D4002" s="1" t="s">
        <v>27</v>
      </c>
      <c r="E4002" s="1" t="str">
        <f t="shared" si="558"/>
        <v>*</v>
      </c>
      <c r="F4002" s="1" t="str">
        <f t="shared" si="559"/>
        <v>*</v>
      </c>
      <c r="G4002" s="1" t="str">
        <f t="shared" si="560"/>
        <v>*</v>
      </c>
      <c r="J4002" s="1" t="str">
        <f t="shared" si="561"/>
        <v>*</v>
      </c>
      <c r="P4002" s="1">
        <v>12</v>
      </c>
      <c r="Q4002" s="1">
        <f t="shared" si="566"/>
        <v>0.02</v>
      </c>
      <c r="T4002" s="4">
        <v>72.819999999999993</v>
      </c>
      <c r="U4002" s="9">
        <f t="shared" si="562"/>
        <v>0</v>
      </c>
      <c r="V4002" s="4">
        <f t="shared" si="563"/>
        <v>6.0683333333333325</v>
      </c>
      <c r="W4002" s="1" t="s">
        <v>21</v>
      </c>
      <c r="X4002" s="1">
        <v>2.5</v>
      </c>
      <c r="Y4002" s="4">
        <f t="shared" si="564"/>
        <v>75.319999999999993</v>
      </c>
      <c r="Z4002" s="1" t="s">
        <v>15</v>
      </c>
      <c r="AA4002" s="1" t="s">
        <v>28</v>
      </c>
      <c r="AB4002" s="1" t="s">
        <v>29</v>
      </c>
      <c r="AC4002" s="1" t="s">
        <v>57</v>
      </c>
      <c r="AD4002" s="1" t="s">
        <v>19</v>
      </c>
      <c r="AE4002" s="2">
        <v>40501</v>
      </c>
    </row>
    <row r="4003" spans="1:31" x14ac:dyDescent="0.25">
      <c r="A4003">
        <f t="shared" si="565"/>
        <v>4002</v>
      </c>
      <c r="B4003" s="1">
        <v>22887</v>
      </c>
      <c r="C4003" s="2">
        <v>40500</v>
      </c>
      <c r="D4003" s="1" t="s">
        <v>27</v>
      </c>
      <c r="E4003" s="1" t="str">
        <f t="shared" si="558"/>
        <v>*</v>
      </c>
      <c r="F4003" s="1" t="str">
        <f t="shared" si="559"/>
        <v>*</v>
      </c>
      <c r="G4003" s="1" t="str">
        <f t="shared" si="560"/>
        <v>*</v>
      </c>
      <c r="J4003" s="1" t="str">
        <f t="shared" si="561"/>
        <v>*</v>
      </c>
      <c r="P4003" s="1">
        <v>34</v>
      </c>
      <c r="Q4003" s="1">
        <f t="shared" si="566"/>
        <v>0.04</v>
      </c>
      <c r="T4003" s="4">
        <v>9107.27</v>
      </c>
      <c r="U4003" s="9">
        <f t="shared" si="562"/>
        <v>1</v>
      </c>
      <c r="V4003" s="4">
        <f t="shared" si="563"/>
        <v>267.86088235294119</v>
      </c>
      <c r="W4003" s="1" t="s">
        <v>21</v>
      </c>
      <c r="X4003" s="1">
        <v>24.49</v>
      </c>
      <c r="Y4003" s="4">
        <f t="shared" si="564"/>
        <v>9131.76</v>
      </c>
      <c r="Z4003" s="1" t="s">
        <v>49</v>
      </c>
      <c r="AA4003" s="1" t="s">
        <v>37</v>
      </c>
      <c r="AB4003" s="1" t="s">
        <v>17</v>
      </c>
      <c r="AC4003" s="1" t="s">
        <v>34</v>
      </c>
      <c r="AD4003" s="1" t="s">
        <v>48</v>
      </c>
      <c r="AE4003" s="2">
        <v>40501</v>
      </c>
    </row>
    <row r="4004" spans="1:31" x14ac:dyDescent="0.25">
      <c r="A4004">
        <f t="shared" si="565"/>
        <v>4003</v>
      </c>
      <c r="B4004" s="1">
        <v>34658</v>
      </c>
      <c r="C4004" s="2">
        <v>40500</v>
      </c>
      <c r="D4004" s="1" t="s">
        <v>36</v>
      </c>
      <c r="E4004" s="1" t="str">
        <f t="shared" si="558"/>
        <v>*</v>
      </c>
      <c r="F4004" s="1" t="str">
        <f t="shared" si="559"/>
        <v>*</v>
      </c>
      <c r="G4004" s="1" t="str">
        <f t="shared" si="560"/>
        <v>*</v>
      </c>
      <c r="J4004" s="1" t="str">
        <f t="shared" si="561"/>
        <v>*</v>
      </c>
      <c r="P4004" s="1">
        <v>33</v>
      </c>
      <c r="Q4004" s="1">
        <f t="shared" si="566"/>
        <v>0.04</v>
      </c>
      <c r="T4004" s="4">
        <v>2701.69</v>
      </c>
      <c r="U4004" s="9">
        <f t="shared" si="562"/>
        <v>1</v>
      </c>
      <c r="V4004" s="4">
        <f t="shared" si="563"/>
        <v>81.869393939393944</v>
      </c>
      <c r="W4004" s="1" t="s">
        <v>33</v>
      </c>
      <c r="X4004" s="1">
        <v>55.81</v>
      </c>
      <c r="Y4004" s="4">
        <f t="shared" si="564"/>
        <v>2757.5</v>
      </c>
      <c r="Z4004" s="1" t="s">
        <v>22</v>
      </c>
      <c r="AA4004" s="1" t="s">
        <v>23</v>
      </c>
      <c r="AB4004" s="1" t="s">
        <v>17</v>
      </c>
      <c r="AC4004" s="1" t="s">
        <v>62</v>
      </c>
      <c r="AD4004" s="1" t="s">
        <v>59</v>
      </c>
      <c r="AE4004" s="2">
        <v>40500</v>
      </c>
    </row>
    <row r="4005" spans="1:31" x14ac:dyDescent="0.25">
      <c r="A4005">
        <f t="shared" si="565"/>
        <v>4004</v>
      </c>
      <c r="B4005" s="1">
        <v>2752</v>
      </c>
      <c r="C4005" s="2">
        <v>40500</v>
      </c>
      <c r="D4005" s="1" t="s">
        <v>20</v>
      </c>
      <c r="E4005" s="1" t="str">
        <f t="shared" si="558"/>
        <v>*</v>
      </c>
      <c r="F4005" s="1" t="str">
        <f t="shared" si="559"/>
        <v>**</v>
      </c>
      <c r="G4005" s="1" t="str">
        <f t="shared" si="560"/>
        <v>**</v>
      </c>
      <c r="J4005" s="1" t="str">
        <f t="shared" si="561"/>
        <v>**</v>
      </c>
      <c r="P4005" s="1">
        <v>30</v>
      </c>
      <c r="Q4005" s="1">
        <f t="shared" si="566"/>
        <v>0.04</v>
      </c>
      <c r="T4005" s="4">
        <v>695.47</v>
      </c>
      <c r="U4005" s="9">
        <f t="shared" si="562"/>
        <v>0</v>
      </c>
      <c r="V4005" s="4">
        <f t="shared" si="563"/>
        <v>23.182333333333336</v>
      </c>
      <c r="W4005" s="1" t="s">
        <v>21</v>
      </c>
      <c r="X4005" s="1">
        <v>1.99</v>
      </c>
      <c r="Y4005" s="4">
        <f t="shared" si="564"/>
        <v>697.46</v>
      </c>
      <c r="Z4005" s="1" t="s">
        <v>22</v>
      </c>
      <c r="AA4005" s="1" t="s">
        <v>23</v>
      </c>
      <c r="AB4005" s="1" t="s">
        <v>24</v>
      </c>
      <c r="AC4005" s="1" t="s">
        <v>38</v>
      </c>
      <c r="AD4005" s="1" t="s">
        <v>41</v>
      </c>
      <c r="AE4005" s="2">
        <v>40502</v>
      </c>
    </row>
    <row r="4006" spans="1:31" x14ac:dyDescent="0.25">
      <c r="A4006">
        <f t="shared" si="565"/>
        <v>4005</v>
      </c>
      <c r="B4006" s="1">
        <v>2752</v>
      </c>
      <c r="C4006" s="2">
        <v>40500</v>
      </c>
      <c r="D4006" s="1" t="s">
        <v>20</v>
      </c>
      <c r="E4006" s="1" t="str">
        <f t="shared" si="558"/>
        <v>*</v>
      </c>
      <c r="F4006" s="1" t="str">
        <f t="shared" si="559"/>
        <v>**</v>
      </c>
      <c r="G4006" s="1" t="str">
        <f t="shared" si="560"/>
        <v>**</v>
      </c>
      <c r="J4006" s="1" t="str">
        <f t="shared" si="561"/>
        <v>**</v>
      </c>
      <c r="P4006" s="1">
        <v>10</v>
      </c>
      <c r="Q4006" s="1">
        <f t="shared" si="566"/>
        <v>0.02</v>
      </c>
      <c r="T4006" s="4">
        <v>575.56899999999996</v>
      </c>
      <c r="U4006" s="9">
        <f t="shared" si="562"/>
        <v>0</v>
      </c>
      <c r="V4006" s="4">
        <f t="shared" si="563"/>
        <v>57.556899999999999</v>
      </c>
      <c r="W4006" s="1" t="s">
        <v>21</v>
      </c>
      <c r="X4006" s="1">
        <v>5.63</v>
      </c>
      <c r="Y4006" s="4">
        <f t="shared" si="564"/>
        <v>581.19899999999996</v>
      </c>
      <c r="Z4006" s="1" t="s">
        <v>22</v>
      </c>
      <c r="AA4006" s="1" t="s">
        <v>23</v>
      </c>
      <c r="AB4006" s="1" t="s">
        <v>24</v>
      </c>
      <c r="AC4006" s="1" t="s">
        <v>25</v>
      </c>
      <c r="AD4006" s="1" t="s">
        <v>19</v>
      </c>
      <c r="AE4006" s="2">
        <v>40502</v>
      </c>
    </row>
    <row r="4007" spans="1:31" x14ac:dyDescent="0.25">
      <c r="A4007">
        <f t="shared" si="565"/>
        <v>4006</v>
      </c>
      <c r="B4007" s="1">
        <v>13607</v>
      </c>
      <c r="C4007" s="2">
        <v>40500</v>
      </c>
      <c r="D4007" s="1" t="s">
        <v>32</v>
      </c>
      <c r="E4007" s="1" t="str">
        <f t="shared" si="558"/>
        <v>***</v>
      </c>
      <c r="F4007" s="1" t="str">
        <f t="shared" si="559"/>
        <v>***</v>
      </c>
      <c r="G4007" s="1" t="str">
        <f t="shared" si="560"/>
        <v>***</v>
      </c>
      <c r="J4007" s="1" t="str">
        <f t="shared" si="561"/>
        <v>***</v>
      </c>
      <c r="P4007" s="1">
        <v>12</v>
      </c>
      <c r="Q4007" s="1">
        <f t="shared" si="566"/>
        <v>0.02</v>
      </c>
      <c r="T4007" s="4">
        <v>440.6</v>
      </c>
      <c r="U4007" s="9">
        <f t="shared" si="562"/>
        <v>0</v>
      </c>
      <c r="V4007" s="4">
        <f t="shared" si="563"/>
        <v>36.716666666666669</v>
      </c>
      <c r="W4007" s="1" t="s">
        <v>21</v>
      </c>
      <c r="X4007" s="1">
        <v>1.99</v>
      </c>
      <c r="Y4007" s="4">
        <f t="shared" si="564"/>
        <v>442.59000000000003</v>
      </c>
      <c r="Z4007" s="1" t="s">
        <v>46</v>
      </c>
      <c r="AA4007" s="1" t="s">
        <v>23</v>
      </c>
      <c r="AB4007" s="1" t="s">
        <v>24</v>
      </c>
      <c r="AC4007" s="1" t="s">
        <v>38</v>
      </c>
      <c r="AD4007" s="1" t="s">
        <v>41</v>
      </c>
      <c r="AE4007" s="2">
        <v>40501</v>
      </c>
    </row>
    <row r="4008" spans="1:31" x14ac:dyDescent="0.25">
      <c r="A4008">
        <f t="shared" si="565"/>
        <v>4007</v>
      </c>
      <c r="B4008" s="1">
        <v>2752</v>
      </c>
      <c r="C4008" s="2">
        <v>40500</v>
      </c>
      <c r="D4008" s="1" t="s">
        <v>20</v>
      </c>
      <c r="E4008" s="1" t="str">
        <f t="shared" si="558"/>
        <v>*</v>
      </c>
      <c r="F4008" s="1" t="str">
        <f t="shared" si="559"/>
        <v>**</v>
      </c>
      <c r="G4008" s="1" t="str">
        <f t="shared" si="560"/>
        <v>**</v>
      </c>
      <c r="J4008" s="1" t="str">
        <f t="shared" si="561"/>
        <v>**</v>
      </c>
      <c r="P4008" s="1">
        <v>10</v>
      </c>
      <c r="Q4008" s="1">
        <f t="shared" si="566"/>
        <v>0.02</v>
      </c>
      <c r="T4008" s="4">
        <v>365.62</v>
      </c>
      <c r="U4008" s="9">
        <f t="shared" si="562"/>
        <v>0</v>
      </c>
      <c r="V4008" s="4">
        <f t="shared" si="563"/>
        <v>36.561999999999998</v>
      </c>
      <c r="W4008" s="1" t="s">
        <v>21</v>
      </c>
      <c r="X4008" s="1">
        <v>8.2200000000000006</v>
      </c>
      <c r="Y4008" s="4">
        <f t="shared" si="564"/>
        <v>373.84000000000003</v>
      </c>
      <c r="Z4008" s="1" t="s">
        <v>22</v>
      </c>
      <c r="AA4008" s="1" t="s">
        <v>23</v>
      </c>
      <c r="AB4008" s="1" t="s">
        <v>29</v>
      </c>
      <c r="AC4008" s="1" t="s">
        <v>55</v>
      </c>
      <c r="AD4008" s="1" t="s">
        <v>19</v>
      </c>
      <c r="AE4008" s="2">
        <v>40500</v>
      </c>
    </row>
    <row r="4009" spans="1:31" x14ac:dyDescent="0.25">
      <c r="A4009">
        <f t="shared" si="565"/>
        <v>4008</v>
      </c>
      <c r="B4009" s="1">
        <v>13607</v>
      </c>
      <c r="C4009" s="2">
        <v>40500</v>
      </c>
      <c r="D4009" s="1" t="s">
        <v>32</v>
      </c>
      <c r="E4009" s="1" t="str">
        <f t="shared" si="558"/>
        <v>***</v>
      </c>
      <c r="F4009" s="1" t="str">
        <f t="shared" si="559"/>
        <v>***</v>
      </c>
      <c r="G4009" s="1" t="str">
        <f t="shared" si="560"/>
        <v>***</v>
      </c>
      <c r="J4009" s="1" t="str">
        <f t="shared" si="561"/>
        <v>***</v>
      </c>
      <c r="P4009" s="1">
        <v>13</v>
      </c>
      <c r="Q4009" s="1">
        <f t="shared" si="566"/>
        <v>0.02</v>
      </c>
      <c r="T4009" s="4">
        <v>315.29000000000002</v>
      </c>
      <c r="U4009" s="9">
        <f t="shared" si="562"/>
        <v>0</v>
      </c>
      <c r="V4009" s="4">
        <f t="shared" si="563"/>
        <v>24.253076923076925</v>
      </c>
      <c r="W4009" s="1" t="s">
        <v>21</v>
      </c>
      <c r="X4009" s="1">
        <v>35</v>
      </c>
      <c r="Y4009" s="4">
        <f t="shared" si="564"/>
        <v>350.29</v>
      </c>
      <c r="Z4009" s="1" t="s">
        <v>46</v>
      </c>
      <c r="AA4009" s="1" t="s">
        <v>23</v>
      </c>
      <c r="AB4009" s="1" t="s">
        <v>29</v>
      </c>
      <c r="AC4009" s="1" t="s">
        <v>55</v>
      </c>
      <c r="AD4009" s="1" t="s">
        <v>48</v>
      </c>
      <c r="AE4009" s="2">
        <v>40502</v>
      </c>
    </row>
    <row r="4010" spans="1:31" x14ac:dyDescent="0.25">
      <c r="A4010">
        <f t="shared" si="565"/>
        <v>4009</v>
      </c>
      <c r="B4010" s="1">
        <v>2563</v>
      </c>
      <c r="C4010" s="2">
        <v>40500</v>
      </c>
      <c r="D4010" s="1" t="s">
        <v>27</v>
      </c>
      <c r="E4010" s="1" t="str">
        <f t="shared" si="558"/>
        <v>*</v>
      </c>
      <c r="F4010" s="1" t="str">
        <f t="shared" si="559"/>
        <v>*</v>
      </c>
      <c r="G4010" s="1" t="str">
        <f t="shared" si="560"/>
        <v>*</v>
      </c>
      <c r="J4010" s="1" t="str">
        <f t="shared" si="561"/>
        <v>*</v>
      </c>
      <c r="P4010" s="1">
        <v>33</v>
      </c>
      <c r="Q4010" s="1">
        <f t="shared" si="566"/>
        <v>0.04</v>
      </c>
      <c r="T4010" s="4">
        <v>208.05</v>
      </c>
      <c r="U4010" s="9">
        <f t="shared" si="562"/>
        <v>0</v>
      </c>
      <c r="V4010" s="4">
        <f t="shared" si="563"/>
        <v>6.3045454545454547</v>
      </c>
      <c r="W4010" s="1" t="s">
        <v>21</v>
      </c>
      <c r="X4010" s="1">
        <v>0.96</v>
      </c>
      <c r="Y4010" s="4">
        <f t="shared" si="564"/>
        <v>209.01000000000002</v>
      </c>
      <c r="Z4010" s="1" t="s">
        <v>49</v>
      </c>
      <c r="AA4010" s="1" t="s">
        <v>23</v>
      </c>
      <c r="AB4010" s="1" t="s">
        <v>29</v>
      </c>
      <c r="AC4010" s="1" t="s">
        <v>30</v>
      </c>
      <c r="AD4010" s="1" t="s">
        <v>31</v>
      </c>
      <c r="AE4010" s="2">
        <v>40501</v>
      </c>
    </row>
    <row r="4011" spans="1:31" x14ac:dyDescent="0.25">
      <c r="A4011">
        <f t="shared" si="565"/>
        <v>4010</v>
      </c>
      <c r="B4011" s="1">
        <v>2752</v>
      </c>
      <c r="C4011" s="2">
        <v>40500</v>
      </c>
      <c r="D4011" s="1" t="s">
        <v>20</v>
      </c>
      <c r="E4011" s="1" t="str">
        <f t="shared" si="558"/>
        <v>*</v>
      </c>
      <c r="F4011" s="1" t="str">
        <f t="shared" si="559"/>
        <v>**</v>
      </c>
      <c r="G4011" s="1" t="str">
        <f t="shared" si="560"/>
        <v>**</v>
      </c>
      <c r="J4011" s="1" t="str">
        <f t="shared" si="561"/>
        <v>**</v>
      </c>
      <c r="P4011" s="1">
        <v>41</v>
      </c>
      <c r="Q4011" s="1">
        <f t="shared" si="566"/>
        <v>0.05</v>
      </c>
      <c r="T4011" s="4">
        <v>152.59</v>
      </c>
      <c r="U4011" s="9">
        <f t="shared" si="562"/>
        <v>0</v>
      </c>
      <c r="V4011" s="4">
        <f t="shared" si="563"/>
        <v>3.7217073170731707</v>
      </c>
      <c r="W4011" s="1" t="s">
        <v>21</v>
      </c>
      <c r="X4011" s="1">
        <v>0.71</v>
      </c>
      <c r="Y4011" s="4">
        <f t="shared" si="564"/>
        <v>153.30000000000001</v>
      </c>
      <c r="Z4011" s="1" t="s">
        <v>22</v>
      </c>
      <c r="AA4011" s="1" t="s">
        <v>23</v>
      </c>
      <c r="AB4011" s="1" t="s">
        <v>29</v>
      </c>
      <c r="AC4011" s="1" t="s">
        <v>61</v>
      </c>
      <c r="AD4011" s="1" t="s">
        <v>31</v>
      </c>
      <c r="AE4011" s="2">
        <v>40502</v>
      </c>
    </row>
    <row r="4012" spans="1:31" x14ac:dyDescent="0.25">
      <c r="A4012">
        <f t="shared" si="565"/>
        <v>4011</v>
      </c>
      <c r="B4012" s="1">
        <v>13607</v>
      </c>
      <c r="C4012" s="2">
        <v>40500</v>
      </c>
      <c r="D4012" s="1" t="s">
        <v>32</v>
      </c>
      <c r="E4012" s="1" t="str">
        <f t="shared" si="558"/>
        <v>***</v>
      </c>
      <c r="F4012" s="1" t="str">
        <f t="shared" si="559"/>
        <v>***</v>
      </c>
      <c r="G4012" s="1" t="str">
        <f t="shared" si="560"/>
        <v>***</v>
      </c>
      <c r="J4012" s="1" t="str">
        <f t="shared" si="561"/>
        <v>***</v>
      </c>
      <c r="P4012" s="1">
        <v>37</v>
      </c>
      <c r="Q4012" s="1">
        <f t="shared" si="566"/>
        <v>0.04</v>
      </c>
      <c r="T4012" s="4">
        <v>109.9</v>
      </c>
      <c r="U4012" s="9">
        <f t="shared" si="562"/>
        <v>0</v>
      </c>
      <c r="V4012" s="4">
        <f t="shared" si="563"/>
        <v>2.9702702702702704</v>
      </c>
      <c r="W4012" s="1" t="s">
        <v>14</v>
      </c>
      <c r="X4012" s="1">
        <v>0.5</v>
      </c>
      <c r="Y4012" s="4">
        <f t="shared" si="564"/>
        <v>110.4</v>
      </c>
      <c r="Z4012" s="1" t="s">
        <v>46</v>
      </c>
      <c r="AA4012" s="1" t="s">
        <v>23</v>
      </c>
      <c r="AB4012" s="1" t="s">
        <v>29</v>
      </c>
      <c r="AC4012" s="1" t="s">
        <v>58</v>
      </c>
      <c r="AD4012" s="1" t="s">
        <v>19</v>
      </c>
      <c r="AE4012" s="2">
        <v>40501</v>
      </c>
    </row>
    <row r="4013" spans="1:31" x14ac:dyDescent="0.25">
      <c r="A4013">
        <f t="shared" si="565"/>
        <v>4012</v>
      </c>
      <c r="B4013" s="1">
        <v>2563</v>
      </c>
      <c r="C4013" s="2">
        <v>40500</v>
      </c>
      <c r="D4013" s="1" t="s">
        <v>27</v>
      </c>
      <c r="E4013" s="1" t="str">
        <f t="shared" si="558"/>
        <v>*</v>
      </c>
      <c r="F4013" s="1" t="str">
        <f t="shared" si="559"/>
        <v>*</v>
      </c>
      <c r="G4013" s="1" t="str">
        <f t="shared" si="560"/>
        <v>*</v>
      </c>
      <c r="J4013" s="1" t="str">
        <f t="shared" si="561"/>
        <v>*</v>
      </c>
      <c r="P4013" s="1">
        <v>12</v>
      </c>
      <c r="Q4013" s="1">
        <f t="shared" si="566"/>
        <v>0.02</v>
      </c>
      <c r="T4013" s="4">
        <v>31.77</v>
      </c>
      <c r="U4013" s="9">
        <f t="shared" si="562"/>
        <v>0</v>
      </c>
      <c r="V4013" s="4">
        <f t="shared" si="563"/>
        <v>2.6475</v>
      </c>
      <c r="W4013" s="1" t="s">
        <v>21</v>
      </c>
      <c r="X4013" s="1">
        <v>0.5</v>
      </c>
      <c r="Y4013" s="4">
        <f t="shared" si="564"/>
        <v>32.269999999999996</v>
      </c>
      <c r="Z4013" s="1" t="s">
        <v>49</v>
      </c>
      <c r="AA4013" s="1" t="s">
        <v>23</v>
      </c>
      <c r="AB4013" s="1" t="s">
        <v>29</v>
      </c>
      <c r="AC4013" s="1" t="s">
        <v>58</v>
      </c>
      <c r="AD4013" s="1" t="s">
        <v>19</v>
      </c>
      <c r="AE4013" s="2">
        <v>40501</v>
      </c>
    </row>
    <row r="4014" spans="1:31" x14ac:dyDescent="0.25">
      <c r="A4014">
        <f t="shared" si="565"/>
        <v>4013</v>
      </c>
      <c r="B4014" s="1">
        <v>45190</v>
      </c>
      <c r="C4014" s="2">
        <v>40501</v>
      </c>
      <c r="D4014" s="1" t="s">
        <v>20</v>
      </c>
      <c r="E4014" s="1" t="str">
        <f t="shared" si="558"/>
        <v>*</v>
      </c>
      <c r="F4014" s="1" t="str">
        <f t="shared" si="559"/>
        <v>**</v>
      </c>
      <c r="G4014" s="1" t="str">
        <f t="shared" si="560"/>
        <v>**</v>
      </c>
      <c r="J4014" s="1" t="str">
        <f t="shared" si="561"/>
        <v>**</v>
      </c>
      <c r="P4014" s="1">
        <v>13</v>
      </c>
      <c r="Q4014" s="1">
        <f t="shared" si="566"/>
        <v>0.02</v>
      </c>
      <c r="T4014" s="4">
        <v>2084.96</v>
      </c>
      <c r="U4014" s="9">
        <f t="shared" si="562"/>
        <v>1</v>
      </c>
      <c r="V4014" s="4">
        <f t="shared" si="563"/>
        <v>160.38153846153847</v>
      </c>
      <c r="W4014" s="1" t="s">
        <v>33</v>
      </c>
      <c r="X4014" s="1">
        <v>43.71</v>
      </c>
      <c r="Y4014" s="4">
        <f t="shared" si="564"/>
        <v>2128.67</v>
      </c>
      <c r="Z4014" s="1" t="s">
        <v>22</v>
      </c>
      <c r="AA4014" s="1" t="s">
        <v>23</v>
      </c>
      <c r="AB4014" s="1" t="s">
        <v>17</v>
      </c>
      <c r="AC4014" s="1" t="s">
        <v>34</v>
      </c>
      <c r="AD4014" s="1" t="s">
        <v>35</v>
      </c>
      <c r="AE4014" s="2">
        <v>40501</v>
      </c>
    </row>
    <row r="4015" spans="1:31" x14ac:dyDescent="0.25">
      <c r="A4015">
        <f t="shared" si="565"/>
        <v>4014</v>
      </c>
      <c r="B4015" s="1">
        <v>8001</v>
      </c>
      <c r="C4015" s="2">
        <v>40501</v>
      </c>
      <c r="D4015" s="1" t="s">
        <v>20</v>
      </c>
      <c r="E4015" s="1" t="str">
        <f t="shared" si="558"/>
        <v>*</v>
      </c>
      <c r="F4015" s="1" t="str">
        <f t="shared" si="559"/>
        <v>**</v>
      </c>
      <c r="G4015" s="1" t="str">
        <f t="shared" si="560"/>
        <v>**</v>
      </c>
      <c r="J4015" s="1" t="str">
        <f t="shared" si="561"/>
        <v>**</v>
      </c>
      <c r="P4015" s="1">
        <v>47</v>
      </c>
      <c r="Q4015" s="1">
        <f t="shared" si="566"/>
        <v>0.05</v>
      </c>
      <c r="T4015" s="4">
        <v>1059.72</v>
      </c>
      <c r="U4015" s="9">
        <f t="shared" si="562"/>
        <v>1</v>
      </c>
      <c r="V4015" s="4">
        <f t="shared" si="563"/>
        <v>22.547234042553193</v>
      </c>
      <c r="W4015" s="1" t="s">
        <v>21</v>
      </c>
      <c r="X4015" s="1">
        <v>5.42</v>
      </c>
      <c r="Y4015" s="4">
        <f t="shared" si="564"/>
        <v>1065.1400000000001</v>
      </c>
      <c r="Z4015" s="1" t="s">
        <v>42</v>
      </c>
      <c r="AA4015" s="1" t="s">
        <v>16</v>
      </c>
      <c r="AB4015" s="1" t="s">
        <v>29</v>
      </c>
      <c r="AC4015" s="1" t="s">
        <v>55</v>
      </c>
      <c r="AD4015" s="1" t="s">
        <v>19</v>
      </c>
      <c r="AE4015" s="2">
        <v>40503</v>
      </c>
    </row>
    <row r="4016" spans="1:31" x14ac:dyDescent="0.25">
      <c r="A4016">
        <f t="shared" si="565"/>
        <v>4015</v>
      </c>
      <c r="B4016" s="1">
        <v>23366</v>
      </c>
      <c r="C4016" s="2">
        <v>40501</v>
      </c>
      <c r="D4016" s="1" t="s">
        <v>27</v>
      </c>
      <c r="E4016" s="1" t="str">
        <f t="shared" si="558"/>
        <v>*</v>
      </c>
      <c r="F4016" s="1" t="str">
        <f t="shared" si="559"/>
        <v>*</v>
      </c>
      <c r="G4016" s="1" t="str">
        <f t="shared" si="560"/>
        <v>*</v>
      </c>
      <c r="J4016" s="1" t="str">
        <f t="shared" si="561"/>
        <v>*</v>
      </c>
      <c r="P4016" s="1">
        <v>5</v>
      </c>
      <c r="Q4016" s="1">
        <f t="shared" si="566"/>
        <v>0.01</v>
      </c>
      <c r="T4016" s="4">
        <v>297.85000000000002</v>
      </c>
      <c r="U4016" s="9">
        <f t="shared" si="562"/>
        <v>0</v>
      </c>
      <c r="V4016" s="4">
        <f t="shared" si="563"/>
        <v>59.570000000000007</v>
      </c>
      <c r="W4016" s="1" t="s">
        <v>21</v>
      </c>
      <c r="X4016" s="1">
        <v>19.989999999999998</v>
      </c>
      <c r="Y4016" s="4">
        <f t="shared" si="564"/>
        <v>317.84000000000003</v>
      </c>
      <c r="Z4016" s="1" t="s">
        <v>42</v>
      </c>
      <c r="AA4016" s="1" t="s">
        <v>28</v>
      </c>
      <c r="AB4016" s="1" t="s">
        <v>29</v>
      </c>
      <c r="AC4016" s="1" t="s">
        <v>55</v>
      </c>
      <c r="AD4016" s="1" t="s">
        <v>19</v>
      </c>
      <c r="AE4016" s="2">
        <v>40501</v>
      </c>
    </row>
    <row r="4017" spans="1:31" x14ac:dyDescent="0.25">
      <c r="A4017">
        <f t="shared" si="565"/>
        <v>4016</v>
      </c>
      <c r="B4017" s="1">
        <v>23366</v>
      </c>
      <c r="C4017" s="2">
        <v>40501</v>
      </c>
      <c r="D4017" s="1" t="s">
        <v>27</v>
      </c>
      <c r="E4017" s="1" t="str">
        <f t="shared" si="558"/>
        <v>*</v>
      </c>
      <c r="F4017" s="1" t="str">
        <f t="shared" si="559"/>
        <v>*</v>
      </c>
      <c r="G4017" s="1" t="str">
        <f t="shared" si="560"/>
        <v>*</v>
      </c>
      <c r="J4017" s="1" t="str">
        <f t="shared" si="561"/>
        <v>*</v>
      </c>
      <c r="P4017" s="1">
        <v>12</v>
      </c>
      <c r="Q4017" s="1">
        <f t="shared" si="566"/>
        <v>0.02</v>
      </c>
      <c r="T4017" s="4">
        <v>136.1</v>
      </c>
      <c r="U4017" s="9">
        <f t="shared" si="562"/>
        <v>0</v>
      </c>
      <c r="V4017" s="4">
        <f t="shared" si="563"/>
        <v>11.341666666666667</v>
      </c>
      <c r="W4017" s="1" t="s">
        <v>21</v>
      </c>
      <c r="X4017" s="1">
        <v>7.94</v>
      </c>
      <c r="Y4017" s="4">
        <f t="shared" si="564"/>
        <v>144.04</v>
      </c>
      <c r="Z4017" s="1" t="s">
        <v>42</v>
      </c>
      <c r="AA4017" s="1" t="s">
        <v>28</v>
      </c>
      <c r="AB4017" s="1" t="s">
        <v>17</v>
      </c>
      <c r="AC4017" s="1" t="s">
        <v>18</v>
      </c>
      <c r="AD4017" s="1" t="s">
        <v>41</v>
      </c>
      <c r="AE4017" s="2">
        <v>40503</v>
      </c>
    </row>
    <row r="4018" spans="1:31" x14ac:dyDescent="0.25">
      <c r="A4018">
        <f t="shared" si="565"/>
        <v>4017</v>
      </c>
      <c r="B4018" s="1">
        <v>8001</v>
      </c>
      <c r="C4018" s="2">
        <v>40501</v>
      </c>
      <c r="D4018" s="1" t="s">
        <v>20</v>
      </c>
      <c r="E4018" s="1" t="str">
        <f t="shared" si="558"/>
        <v>*</v>
      </c>
      <c r="F4018" s="1" t="str">
        <f t="shared" si="559"/>
        <v>**</v>
      </c>
      <c r="G4018" s="1" t="str">
        <f t="shared" si="560"/>
        <v>**</v>
      </c>
      <c r="J4018" s="1" t="str">
        <f t="shared" si="561"/>
        <v>**</v>
      </c>
      <c r="P4018" s="1">
        <v>15</v>
      </c>
      <c r="Q4018" s="1">
        <f t="shared" si="566"/>
        <v>0.02</v>
      </c>
      <c r="T4018" s="4">
        <v>37.700000000000003</v>
      </c>
      <c r="U4018" s="9">
        <f t="shared" si="562"/>
        <v>0</v>
      </c>
      <c r="V4018" s="4">
        <f t="shared" si="563"/>
        <v>2.5133333333333336</v>
      </c>
      <c r="W4018" s="1" t="s">
        <v>21</v>
      </c>
      <c r="X4018" s="1">
        <v>7.09</v>
      </c>
      <c r="Y4018" s="4">
        <f t="shared" si="564"/>
        <v>44.790000000000006</v>
      </c>
      <c r="Z4018" s="1" t="s">
        <v>42</v>
      </c>
      <c r="AA4018" s="1" t="s">
        <v>16</v>
      </c>
      <c r="AB4018" s="1" t="s">
        <v>29</v>
      </c>
      <c r="AC4018" s="1" t="s">
        <v>40</v>
      </c>
      <c r="AD4018" s="1" t="s">
        <v>31</v>
      </c>
      <c r="AE4018" s="2">
        <v>40503</v>
      </c>
    </row>
    <row r="4019" spans="1:31" x14ac:dyDescent="0.25">
      <c r="A4019">
        <f t="shared" si="565"/>
        <v>4018</v>
      </c>
      <c r="B4019" s="1">
        <v>8582</v>
      </c>
      <c r="C4019" s="2">
        <v>40502</v>
      </c>
      <c r="D4019" s="1" t="s">
        <v>13</v>
      </c>
      <c r="E4019" s="1" t="str">
        <f t="shared" si="558"/>
        <v>*</v>
      </c>
      <c r="F4019" s="1" t="str">
        <f t="shared" si="559"/>
        <v>*</v>
      </c>
      <c r="G4019" s="1" t="str">
        <f t="shared" si="560"/>
        <v>*</v>
      </c>
      <c r="J4019" s="1" t="str">
        <f t="shared" si="561"/>
        <v>*</v>
      </c>
      <c r="P4019" s="1">
        <v>15</v>
      </c>
      <c r="Q4019" s="1">
        <f t="shared" si="566"/>
        <v>0.02</v>
      </c>
      <c r="T4019" s="4">
        <v>1556.55</v>
      </c>
      <c r="U4019" s="9">
        <f t="shared" si="562"/>
        <v>1</v>
      </c>
      <c r="V4019" s="4">
        <f t="shared" si="563"/>
        <v>103.77</v>
      </c>
      <c r="W4019" s="1" t="s">
        <v>21</v>
      </c>
      <c r="X4019" s="1">
        <v>24.49</v>
      </c>
      <c r="Y4019" s="4">
        <f t="shared" si="564"/>
        <v>1581.04</v>
      </c>
      <c r="Z4019" s="1" t="s">
        <v>42</v>
      </c>
      <c r="AA4019" s="1" t="s">
        <v>37</v>
      </c>
      <c r="AB4019" s="1" t="s">
        <v>17</v>
      </c>
      <c r="AC4019" s="1" t="s">
        <v>18</v>
      </c>
      <c r="AD4019" s="1" t="s">
        <v>48</v>
      </c>
      <c r="AE4019" s="2">
        <v>40502</v>
      </c>
    </row>
    <row r="4020" spans="1:31" x14ac:dyDescent="0.25">
      <c r="A4020">
        <f t="shared" si="565"/>
        <v>4019</v>
      </c>
      <c r="B4020" s="1">
        <v>13895</v>
      </c>
      <c r="C4020" s="2">
        <v>40502</v>
      </c>
      <c r="D4020" s="1" t="s">
        <v>20</v>
      </c>
      <c r="E4020" s="1" t="str">
        <f t="shared" si="558"/>
        <v>*</v>
      </c>
      <c r="F4020" s="1" t="str">
        <f t="shared" si="559"/>
        <v>**</v>
      </c>
      <c r="G4020" s="1" t="str">
        <f t="shared" si="560"/>
        <v>**</v>
      </c>
      <c r="J4020" s="1" t="str">
        <f t="shared" si="561"/>
        <v>**</v>
      </c>
      <c r="P4020" s="1">
        <v>44</v>
      </c>
      <c r="Q4020" s="1">
        <f t="shared" si="566"/>
        <v>0.05</v>
      </c>
      <c r="T4020" s="4">
        <v>614.34</v>
      </c>
      <c r="U4020" s="9">
        <f t="shared" si="562"/>
        <v>0</v>
      </c>
      <c r="V4020" s="4">
        <f t="shared" si="563"/>
        <v>13.962272727272728</v>
      </c>
      <c r="W4020" s="1" t="s">
        <v>21</v>
      </c>
      <c r="X4020" s="1">
        <v>9.3699999999999992</v>
      </c>
      <c r="Y4020" s="4">
        <f t="shared" si="564"/>
        <v>623.71</v>
      </c>
      <c r="Z4020" s="1" t="s">
        <v>22</v>
      </c>
      <c r="AA4020" s="1" t="s">
        <v>23</v>
      </c>
      <c r="AB4020" s="1" t="s">
        <v>29</v>
      </c>
      <c r="AC4020" s="1" t="s">
        <v>55</v>
      </c>
      <c r="AD4020" s="1" t="s">
        <v>19</v>
      </c>
      <c r="AE4020" s="2">
        <v>40502</v>
      </c>
    </row>
    <row r="4021" spans="1:31" x14ac:dyDescent="0.25">
      <c r="A4021">
        <f t="shared" si="565"/>
        <v>4020</v>
      </c>
      <c r="B4021" s="1">
        <v>59393</v>
      </c>
      <c r="C4021" s="2">
        <v>40502</v>
      </c>
      <c r="D4021" s="1" t="s">
        <v>36</v>
      </c>
      <c r="E4021" s="1" t="str">
        <f t="shared" si="558"/>
        <v>*</v>
      </c>
      <c r="F4021" s="1" t="str">
        <f t="shared" si="559"/>
        <v>*</v>
      </c>
      <c r="G4021" s="1" t="str">
        <f t="shared" si="560"/>
        <v>*</v>
      </c>
      <c r="J4021" s="1" t="str">
        <f t="shared" si="561"/>
        <v>*</v>
      </c>
      <c r="P4021" s="1">
        <v>34</v>
      </c>
      <c r="Q4021" s="1">
        <f t="shared" si="566"/>
        <v>0.04</v>
      </c>
      <c r="T4021" s="4">
        <v>398.76</v>
      </c>
      <c r="U4021" s="9">
        <f t="shared" si="562"/>
        <v>0</v>
      </c>
      <c r="V4021" s="4">
        <f t="shared" si="563"/>
        <v>11.728235294117647</v>
      </c>
      <c r="W4021" s="1" t="s">
        <v>21</v>
      </c>
      <c r="X4021" s="1">
        <v>6.97</v>
      </c>
      <c r="Y4021" s="4">
        <f t="shared" si="564"/>
        <v>405.73</v>
      </c>
      <c r="Z4021" s="1" t="s">
        <v>15</v>
      </c>
      <c r="AA4021" s="1" t="s">
        <v>37</v>
      </c>
      <c r="AB4021" s="1" t="s">
        <v>29</v>
      </c>
      <c r="AC4021" s="1" t="s">
        <v>57</v>
      </c>
      <c r="AD4021" s="1" t="s">
        <v>19</v>
      </c>
      <c r="AE4021" s="2">
        <v>40503</v>
      </c>
    </row>
    <row r="4022" spans="1:31" x14ac:dyDescent="0.25">
      <c r="A4022">
        <f t="shared" si="565"/>
        <v>4021</v>
      </c>
      <c r="B4022" s="1">
        <v>5988</v>
      </c>
      <c r="C4022" s="2">
        <v>40503</v>
      </c>
      <c r="D4022" s="1" t="s">
        <v>27</v>
      </c>
      <c r="E4022" s="1" t="str">
        <f t="shared" si="558"/>
        <v>*</v>
      </c>
      <c r="F4022" s="1" t="str">
        <f t="shared" si="559"/>
        <v>*</v>
      </c>
      <c r="G4022" s="1" t="str">
        <f t="shared" si="560"/>
        <v>*</v>
      </c>
      <c r="J4022" s="1" t="str">
        <f t="shared" si="561"/>
        <v>*</v>
      </c>
      <c r="P4022" s="1">
        <v>40</v>
      </c>
      <c r="Q4022" s="1">
        <f t="shared" si="566"/>
        <v>0.05</v>
      </c>
      <c r="T4022" s="4">
        <v>19109.61</v>
      </c>
      <c r="U4022" s="9">
        <f t="shared" si="562"/>
        <v>1</v>
      </c>
      <c r="V4022" s="4">
        <f t="shared" si="563"/>
        <v>477.74025</v>
      </c>
      <c r="W4022" s="1" t="s">
        <v>14</v>
      </c>
      <c r="X4022" s="1">
        <v>24.49</v>
      </c>
      <c r="Y4022" s="4">
        <f t="shared" si="564"/>
        <v>19134.100000000002</v>
      </c>
      <c r="Z4022" s="1" t="s">
        <v>15</v>
      </c>
      <c r="AA4022" s="1" t="s">
        <v>37</v>
      </c>
      <c r="AB4022" s="1" t="s">
        <v>24</v>
      </c>
      <c r="AC4022" s="1" t="s">
        <v>47</v>
      </c>
      <c r="AD4022" s="1" t="s">
        <v>48</v>
      </c>
      <c r="AE4022" s="2">
        <v>40504</v>
      </c>
    </row>
    <row r="4023" spans="1:31" x14ac:dyDescent="0.25">
      <c r="A4023">
        <f t="shared" si="565"/>
        <v>4022</v>
      </c>
      <c r="B4023" s="1">
        <v>33152</v>
      </c>
      <c r="C4023" s="2">
        <v>40503</v>
      </c>
      <c r="D4023" s="1" t="s">
        <v>32</v>
      </c>
      <c r="E4023" s="1" t="str">
        <f t="shared" si="558"/>
        <v>***</v>
      </c>
      <c r="F4023" s="1" t="str">
        <f t="shared" si="559"/>
        <v>***</v>
      </c>
      <c r="G4023" s="1" t="str">
        <f t="shared" si="560"/>
        <v>***</v>
      </c>
      <c r="J4023" s="1" t="str">
        <f t="shared" si="561"/>
        <v>***</v>
      </c>
      <c r="P4023" s="1">
        <v>19</v>
      </c>
      <c r="Q4023" s="1">
        <f t="shared" si="566"/>
        <v>0.02</v>
      </c>
      <c r="T4023" s="4">
        <v>2569.6264999999999</v>
      </c>
      <c r="U4023" s="9">
        <f t="shared" si="562"/>
        <v>1</v>
      </c>
      <c r="V4023" s="4">
        <f t="shared" si="563"/>
        <v>135.24349999999998</v>
      </c>
      <c r="W4023" s="1" t="s">
        <v>21</v>
      </c>
      <c r="X4023" s="1">
        <v>8.99</v>
      </c>
      <c r="Y4023" s="4">
        <f t="shared" si="564"/>
        <v>2578.6164999999996</v>
      </c>
      <c r="Z4023" s="1" t="s">
        <v>44</v>
      </c>
      <c r="AA4023" s="1" t="s">
        <v>28</v>
      </c>
      <c r="AB4023" s="1" t="s">
        <v>24</v>
      </c>
      <c r="AC4023" s="1" t="s">
        <v>25</v>
      </c>
      <c r="AD4023" s="1" t="s">
        <v>19</v>
      </c>
      <c r="AE4023" s="2">
        <v>40505</v>
      </c>
    </row>
    <row r="4024" spans="1:31" x14ac:dyDescent="0.25">
      <c r="A4024">
        <f t="shared" si="565"/>
        <v>4023</v>
      </c>
      <c r="B4024" s="1">
        <v>5863</v>
      </c>
      <c r="C4024" s="2">
        <v>40503</v>
      </c>
      <c r="D4024" s="1" t="s">
        <v>36</v>
      </c>
      <c r="E4024" s="1" t="str">
        <f t="shared" si="558"/>
        <v>*</v>
      </c>
      <c r="F4024" s="1" t="str">
        <f t="shared" si="559"/>
        <v>*</v>
      </c>
      <c r="G4024" s="1" t="str">
        <f t="shared" si="560"/>
        <v>*</v>
      </c>
      <c r="J4024" s="1" t="str">
        <f t="shared" si="561"/>
        <v>*</v>
      </c>
      <c r="P4024" s="1">
        <v>40</v>
      </c>
      <c r="Q4024" s="1">
        <f t="shared" si="566"/>
        <v>0.05</v>
      </c>
      <c r="T4024" s="4">
        <v>933.21</v>
      </c>
      <c r="U4024" s="9">
        <f t="shared" si="562"/>
        <v>0</v>
      </c>
      <c r="V4024" s="4">
        <f t="shared" si="563"/>
        <v>23.330249999999999</v>
      </c>
      <c r="W4024" s="1" t="s">
        <v>21</v>
      </c>
      <c r="X4024" s="1">
        <v>7.58</v>
      </c>
      <c r="Y4024" s="4">
        <f t="shared" si="564"/>
        <v>940.79000000000008</v>
      </c>
      <c r="Z4024" s="1" t="s">
        <v>51</v>
      </c>
      <c r="AA4024" s="1" t="s">
        <v>28</v>
      </c>
      <c r="AB4024" s="1" t="s">
        <v>17</v>
      </c>
      <c r="AC4024" s="1" t="s">
        <v>18</v>
      </c>
      <c r="AD4024" s="1" t="s">
        <v>19</v>
      </c>
      <c r="AE4024" s="2">
        <v>40504</v>
      </c>
    </row>
    <row r="4025" spans="1:31" x14ac:dyDescent="0.25">
      <c r="A4025">
        <f t="shared" si="565"/>
        <v>4024</v>
      </c>
      <c r="B4025" s="1">
        <v>38917</v>
      </c>
      <c r="C4025" s="2">
        <v>40503</v>
      </c>
      <c r="D4025" s="1" t="s">
        <v>13</v>
      </c>
      <c r="E4025" s="1" t="str">
        <f t="shared" si="558"/>
        <v>*</v>
      </c>
      <c r="F4025" s="1" t="str">
        <f t="shared" si="559"/>
        <v>*</v>
      </c>
      <c r="G4025" s="1" t="str">
        <f t="shared" si="560"/>
        <v>*</v>
      </c>
      <c r="J4025" s="1" t="str">
        <f t="shared" si="561"/>
        <v>*</v>
      </c>
      <c r="P4025" s="1">
        <v>11</v>
      </c>
      <c r="Q4025" s="1">
        <f t="shared" si="566"/>
        <v>0.02</v>
      </c>
      <c r="T4025" s="4">
        <v>618.19650000000001</v>
      </c>
      <c r="U4025" s="9">
        <f t="shared" si="562"/>
        <v>0</v>
      </c>
      <c r="V4025" s="4">
        <f t="shared" si="563"/>
        <v>56.199681818181823</v>
      </c>
      <c r="W4025" s="1" t="s">
        <v>21</v>
      </c>
      <c r="X4025" s="1">
        <v>8.8000000000000007</v>
      </c>
      <c r="Y4025" s="4">
        <f t="shared" si="564"/>
        <v>626.99649999999997</v>
      </c>
      <c r="Z4025" s="1" t="s">
        <v>22</v>
      </c>
      <c r="AA4025" s="1" t="s">
        <v>16</v>
      </c>
      <c r="AB4025" s="1" t="s">
        <v>24</v>
      </c>
      <c r="AC4025" s="1" t="s">
        <v>25</v>
      </c>
      <c r="AD4025" s="1" t="s">
        <v>19</v>
      </c>
      <c r="AE4025" s="2">
        <v>40510</v>
      </c>
    </row>
    <row r="4026" spans="1:31" x14ac:dyDescent="0.25">
      <c r="A4026">
        <f t="shared" si="565"/>
        <v>4025</v>
      </c>
      <c r="B4026" s="1">
        <v>21863</v>
      </c>
      <c r="C4026" s="2">
        <v>40503</v>
      </c>
      <c r="D4026" s="1" t="s">
        <v>27</v>
      </c>
      <c r="E4026" s="1" t="str">
        <f t="shared" si="558"/>
        <v>*</v>
      </c>
      <c r="F4026" s="1" t="str">
        <f t="shared" si="559"/>
        <v>*</v>
      </c>
      <c r="G4026" s="1" t="str">
        <f t="shared" si="560"/>
        <v>*</v>
      </c>
      <c r="J4026" s="1" t="str">
        <f t="shared" si="561"/>
        <v>*</v>
      </c>
      <c r="P4026" s="1">
        <v>13</v>
      </c>
      <c r="Q4026" s="1">
        <f t="shared" si="566"/>
        <v>0.02</v>
      </c>
      <c r="T4026" s="4">
        <v>149.31</v>
      </c>
      <c r="U4026" s="9">
        <f t="shared" si="562"/>
        <v>0</v>
      </c>
      <c r="V4026" s="4">
        <f t="shared" si="563"/>
        <v>11.485384615384616</v>
      </c>
      <c r="W4026" s="1" t="s">
        <v>21</v>
      </c>
      <c r="X4026" s="1">
        <v>5.14</v>
      </c>
      <c r="Y4026" s="4">
        <f t="shared" si="564"/>
        <v>154.44999999999999</v>
      </c>
      <c r="Z4026" s="1" t="s">
        <v>51</v>
      </c>
      <c r="AA4026" s="1" t="s">
        <v>23</v>
      </c>
      <c r="AB4026" s="1" t="s">
        <v>29</v>
      </c>
      <c r="AC4026" s="1" t="s">
        <v>43</v>
      </c>
      <c r="AD4026" s="1" t="s">
        <v>19</v>
      </c>
      <c r="AE4026" s="2">
        <v>40504</v>
      </c>
    </row>
    <row r="4027" spans="1:31" x14ac:dyDescent="0.25">
      <c r="A4027">
        <f t="shared" si="565"/>
        <v>4026</v>
      </c>
      <c r="B4027" s="1">
        <v>21863</v>
      </c>
      <c r="C4027" s="2">
        <v>40503</v>
      </c>
      <c r="D4027" s="1" t="s">
        <v>27</v>
      </c>
      <c r="E4027" s="1" t="str">
        <f t="shared" si="558"/>
        <v>*</v>
      </c>
      <c r="F4027" s="1" t="str">
        <f t="shared" si="559"/>
        <v>*</v>
      </c>
      <c r="G4027" s="1" t="str">
        <f t="shared" si="560"/>
        <v>*</v>
      </c>
      <c r="J4027" s="1" t="str">
        <f t="shared" si="561"/>
        <v>*</v>
      </c>
      <c r="P4027" s="1">
        <v>27</v>
      </c>
      <c r="Q4027" s="1">
        <f t="shared" si="566"/>
        <v>3.5000000000000003E-2</v>
      </c>
      <c r="T4027" s="4">
        <v>85.77</v>
      </c>
      <c r="U4027" s="9">
        <f t="shared" si="562"/>
        <v>0</v>
      </c>
      <c r="V4027" s="4">
        <f t="shared" si="563"/>
        <v>3.1766666666666663</v>
      </c>
      <c r="W4027" s="1" t="s">
        <v>21</v>
      </c>
      <c r="X4027" s="1">
        <v>5.44</v>
      </c>
      <c r="Y4027" s="4">
        <f t="shared" si="564"/>
        <v>91.21</v>
      </c>
      <c r="Z4027" s="1" t="s">
        <v>51</v>
      </c>
      <c r="AA4027" s="1" t="s">
        <v>23</v>
      </c>
      <c r="AB4027" s="1" t="s">
        <v>29</v>
      </c>
      <c r="AC4027" s="1" t="s">
        <v>43</v>
      </c>
      <c r="AD4027" s="1" t="s">
        <v>19</v>
      </c>
      <c r="AE4027" s="2">
        <v>40504</v>
      </c>
    </row>
    <row r="4028" spans="1:31" x14ac:dyDescent="0.25">
      <c r="A4028">
        <f t="shared" si="565"/>
        <v>4027</v>
      </c>
      <c r="B4028" s="1">
        <v>27047</v>
      </c>
      <c r="C4028" s="2">
        <v>40504</v>
      </c>
      <c r="D4028" s="1" t="s">
        <v>20</v>
      </c>
      <c r="E4028" s="1" t="str">
        <f t="shared" si="558"/>
        <v>*</v>
      </c>
      <c r="F4028" s="1" t="str">
        <f t="shared" si="559"/>
        <v>**</v>
      </c>
      <c r="G4028" s="1" t="str">
        <f t="shared" si="560"/>
        <v>**</v>
      </c>
      <c r="J4028" s="1" t="str">
        <f t="shared" si="561"/>
        <v>**</v>
      </c>
      <c r="P4028" s="1">
        <v>25</v>
      </c>
      <c r="Q4028" s="1">
        <f t="shared" si="566"/>
        <v>3.5000000000000003E-2</v>
      </c>
      <c r="T4028" s="4">
        <v>14240.76</v>
      </c>
      <c r="U4028" s="9">
        <f t="shared" si="562"/>
        <v>1</v>
      </c>
      <c r="V4028" s="4">
        <f t="shared" si="563"/>
        <v>569.63040000000001</v>
      </c>
      <c r="W4028" s="1" t="s">
        <v>21</v>
      </c>
      <c r="X4028" s="1">
        <v>24.49</v>
      </c>
      <c r="Y4028" s="4">
        <f t="shared" si="564"/>
        <v>14265.25</v>
      </c>
      <c r="Z4028" s="1" t="s">
        <v>22</v>
      </c>
      <c r="AA4028" s="1" t="s">
        <v>16</v>
      </c>
      <c r="AB4028" s="1" t="s">
        <v>24</v>
      </c>
      <c r="AC4028" s="1" t="s">
        <v>47</v>
      </c>
      <c r="AD4028" s="1" t="s">
        <v>48</v>
      </c>
      <c r="AE4028" s="2">
        <v>40505</v>
      </c>
    </row>
    <row r="4029" spans="1:31" x14ac:dyDescent="0.25">
      <c r="A4029">
        <f t="shared" si="565"/>
        <v>4028</v>
      </c>
      <c r="B4029" s="1">
        <v>45088</v>
      </c>
      <c r="C4029" s="2">
        <v>40504</v>
      </c>
      <c r="D4029" s="1" t="s">
        <v>13</v>
      </c>
      <c r="E4029" s="1" t="str">
        <f t="shared" si="558"/>
        <v>*</v>
      </c>
      <c r="F4029" s="1" t="str">
        <f t="shared" si="559"/>
        <v>*</v>
      </c>
      <c r="G4029" s="1" t="str">
        <f t="shared" si="560"/>
        <v>*</v>
      </c>
      <c r="J4029" s="1" t="str">
        <f t="shared" si="561"/>
        <v>*</v>
      </c>
      <c r="P4029" s="1">
        <v>9</v>
      </c>
      <c r="Q4029" s="1">
        <f t="shared" si="566"/>
        <v>0.01</v>
      </c>
      <c r="T4029" s="4">
        <v>1418.9559999999999</v>
      </c>
      <c r="U4029" s="9">
        <f t="shared" si="562"/>
        <v>1</v>
      </c>
      <c r="V4029" s="4">
        <f t="shared" si="563"/>
        <v>157.66177777777776</v>
      </c>
      <c r="W4029" s="1" t="s">
        <v>21</v>
      </c>
      <c r="X4029" s="1">
        <v>4.2</v>
      </c>
      <c r="Y4029" s="4">
        <f t="shared" si="564"/>
        <v>1423.1559999999999</v>
      </c>
      <c r="Z4029" s="1" t="s">
        <v>46</v>
      </c>
      <c r="AA4029" s="1" t="s">
        <v>37</v>
      </c>
      <c r="AB4029" s="1" t="s">
        <v>24</v>
      </c>
      <c r="AC4029" s="1" t="s">
        <v>25</v>
      </c>
      <c r="AD4029" s="1" t="s">
        <v>19</v>
      </c>
      <c r="AE4029" s="2">
        <v>40511</v>
      </c>
    </row>
    <row r="4030" spans="1:31" x14ac:dyDescent="0.25">
      <c r="A4030">
        <f t="shared" si="565"/>
        <v>4029</v>
      </c>
      <c r="B4030" s="1">
        <v>36134</v>
      </c>
      <c r="C4030" s="2">
        <v>40504</v>
      </c>
      <c r="D4030" s="1" t="s">
        <v>13</v>
      </c>
      <c r="E4030" s="1" t="str">
        <f t="shared" si="558"/>
        <v>*</v>
      </c>
      <c r="F4030" s="1" t="str">
        <f t="shared" si="559"/>
        <v>*</v>
      </c>
      <c r="G4030" s="1" t="str">
        <f t="shared" si="560"/>
        <v>*</v>
      </c>
      <c r="J4030" s="1" t="str">
        <f t="shared" si="561"/>
        <v>*</v>
      </c>
      <c r="P4030" s="1">
        <v>6</v>
      </c>
      <c r="Q4030" s="1">
        <f t="shared" si="566"/>
        <v>0.01</v>
      </c>
      <c r="T4030" s="4">
        <v>826.97349999999994</v>
      </c>
      <c r="U4030" s="9">
        <f t="shared" si="562"/>
        <v>0</v>
      </c>
      <c r="V4030" s="4">
        <f t="shared" si="563"/>
        <v>137.82891666666666</v>
      </c>
      <c r="W4030" s="1" t="s">
        <v>21</v>
      </c>
      <c r="X4030" s="1">
        <v>8.99</v>
      </c>
      <c r="Y4030" s="4">
        <f t="shared" si="564"/>
        <v>835.96349999999995</v>
      </c>
      <c r="Z4030" s="1" t="s">
        <v>39</v>
      </c>
      <c r="AA4030" s="1" t="s">
        <v>28</v>
      </c>
      <c r="AB4030" s="1" t="s">
        <v>24</v>
      </c>
      <c r="AC4030" s="1" t="s">
        <v>25</v>
      </c>
      <c r="AD4030" s="1" t="s">
        <v>19</v>
      </c>
      <c r="AE4030" s="2">
        <v>40504</v>
      </c>
    </row>
    <row r="4031" spans="1:31" x14ac:dyDescent="0.25">
      <c r="A4031">
        <f t="shared" si="565"/>
        <v>4030</v>
      </c>
      <c r="B4031" s="1">
        <v>41186</v>
      </c>
      <c r="C4031" s="2">
        <v>40504</v>
      </c>
      <c r="D4031" s="1" t="s">
        <v>20</v>
      </c>
      <c r="E4031" s="1" t="str">
        <f t="shared" si="558"/>
        <v>*</v>
      </c>
      <c r="F4031" s="1" t="str">
        <f t="shared" si="559"/>
        <v>**</v>
      </c>
      <c r="G4031" s="1" t="str">
        <f t="shared" si="560"/>
        <v>**</v>
      </c>
      <c r="J4031" s="1" t="str">
        <f t="shared" si="561"/>
        <v>**</v>
      </c>
      <c r="P4031" s="1">
        <v>33</v>
      </c>
      <c r="Q4031" s="1">
        <f t="shared" si="566"/>
        <v>0.04</v>
      </c>
      <c r="T4031" s="4">
        <v>553.3415</v>
      </c>
      <c r="U4031" s="9">
        <f t="shared" si="562"/>
        <v>0</v>
      </c>
      <c r="V4031" s="4">
        <f t="shared" si="563"/>
        <v>16.767924242424243</v>
      </c>
      <c r="W4031" s="1" t="s">
        <v>21</v>
      </c>
      <c r="X4031" s="1">
        <v>0.99</v>
      </c>
      <c r="Y4031" s="4">
        <f t="shared" si="564"/>
        <v>554.33150000000001</v>
      </c>
      <c r="Z4031" s="1" t="s">
        <v>49</v>
      </c>
      <c r="AA4031" s="1" t="s">
        <v>28</v>
      </c>
      <c r="AB4031" s="1" t="s">
        <v>24</v>
      </c>
      <c r="AC4031" s="1" t="s">
        <v>25</v>
      </c>
      <c r="AD4031" s="1" t="s">
        <v>41</v>
      </c>
      <c r="AE4031" s="2">
        <v>40505</v>
      </c>
    </row>
    <row r="4032" spans="1:31" x14ac:dyDescent="0.25">
      <c r="A4032">
        <f t="shared" si="565"/>
        <v>4031</v>
      </c>
      <c r="B4032" s="1">
        <v>27047</v>
      </c>
      <c r="C4032" s="2">
        <v>40504</v>
      </c>
      <c r="D4032" s="1" t="s">
        <v>20</v>
      </c>
      <c r="E4032" s="1" t="str">
        <f t="shared" si="558"/>
        <v>*</v>
      </c>
      <c r="F4032" s="1" t="str">
        <f t="shared" si="559"/>
        <v>**</v>
      </c>
      <c r="G4032" s="1" t="str">
        <f t="shared" si="560"/>
        <v>**</v>
      </c>
      <c r="J4032" s="1" t="str">
        <f t="shared" si="561"/>
        <v>**</v>
      </c>
      <c r="P4032" s="1">
        <v>38</v>
      </c>
      <c r="Q4032" s="1">
        <f t="shared" si="566"/>
        <v>0.04</v>
      </c>
      <c r="T4032" s="4">
        <v>167.41</v>
      </c>
      <c r="U4032" s="9">
        <f t="shared" si="562"/>
        <v>0</v>
      </c>
      <c r="V4032" s="4">
        <f t="shared" si="563"/>
        <v>4.4055263157894737</v>
      </c>
      <c r="W4032" s="1" t="s">
        <v>21</v>
      </c>
      <c r="X4032" s="1">
        <v>6.72</v>
      </c>
      <c r="Y4032" s="4">
        <f t="shared" si="564"/>
        <v>174.13</v>
      </c>
      <c r="Z4032" s="1" t="s">
        <v>22</v>
      </c>
      <c r="AA4032" s="1" t="s">
        <v>16</v>
      </c>
      <c r="AB4032" s="1" t="s">
        <v>29</v>
      </c>
      <c r="AC4032" s="1" t="s">
        <v>40</v>
      </c>
      <c r="AD4032" s="1" t="s">
        <v>19</v>
      </c>
      <c r="AE4032" s="2">
        <v>40505</v>
      </c>
    </row>
    <row r="4033" spans="1:31" x14ac:dyDescent="0.25">
      <c r="A4033">
        <f t="shared" si="565"/>
        <v>4032</v>
      </c>
      <c r="B4033" s="1">
        <v>41186</v>
      </c>
      <c r="C4033" s="2">
        <v>40504</v>
      </c>
      <c r="D4033" s="1" t="s">
        <v>20</v>
      </c>
      <c r="E4033" s="1" t="str">
        <f t="shared" si="558"/>
        <v>*</v>
      </c>
      <c r="F4033" s="1" t="str">
        <f t="shared" si="559"/>
        <v>**</v>
      </c>
      <c r="G4033" s="1" t="str">
        <f t="shared" si="560"/>
        <v>**</v>
      </c>
      <c r="J4033" s="1" t="str">
        <f t="shared" si="561"/>
        <v>**</v>
      </c>
      <c r="P4033" s="1">
        <v>13</v>
      </c>
      <c r="Q4033" s="1">
        <f t="shared" si="566"/>
        <v>0.02</v>
      </c>
      <c r="T4033" s="4">
        <v>142.12</v>
      </c>
      <c r="U4033" s="9">
        <f t="shared" si="562"/>
        <v>0</v>
      </c>
      <c r="V4033" s="4">
        <f t="shared" si="563"/>
        <v>10.932307692307692</v>
      </c>
      <c r="W4033" s="1" t="s">
        <v>14</v>
      </c>
      <c r="X4033" s="1">
        <v>1.39</v>
      </c>
      <c r="Y4033" s="4">
        <f t="shared" si="564"/>
        <v>143.51</v>
      </c>
      <c r="Z4033" s="1" t="s">
        <v>54</v>
      </c>
      <c r="AA4033" s="1" t="s">
        <v>28</v>
      </c>
      <c r="AB4033" s="1" t="s">
        <v>29</v>
      </c>
      <c r="AC4033" s="1" t="s">
        <v>57</v>
      </c>
      <c r="AD4033" s="1" t="s">
        <v>19</v>
      </c>
      <c r="AE4033" s="2">
        <v>40506</v>
      </c>
    </row>
    <row r="4034" spans="1:31" x14ac:dyDescent="0.25">
      <c r="A4034">
        <f t="shared" si="565"/>
        <v>4033</v>
      </c>
      <c r="B4034" s="1">
        <v>52128</v>
      </c>
      <c r="C4034" s="2">
        <v>40504</v>
      </c>
      <c r="D4034" s="1" t="s">
        <v>27</v>
      </c>
      <c r="E4034" s="1" t="str">
        <f t="shared" si="558"/>
        <v>*</v>
      </c>
      <c r="F4034" s="1" t="str">
        <f t="shared" si="559"/>
        <v>*</v>
      </c>
      <c r="G4034" s="1" t="str">
        <f t="shared" si="560"/>
        <v>*</v>
      </c>
      <c r="J4034" s="1" t="str">
        <f t="shared" si="561"/>
        <v>*</v>
      </c>
      <c r="P4034" s="1">
        <v>11</v>
      </c>
      <c r="Q4034" s="1">
        <f t="shared" si="566"/>
        <v>0.02</v>
      </c>
      <c r="T4034" s="4">
        <v>13.52</v>
      </c>
      <c r="U4034" s="9">
        <f t="shared" si="562"/>
        <v>0</v>
      </c>
      <c r="V4034" s="4">
        <f t="shared" si="563"/>
        <v>1.229090909090909</v>
      </c>
      <c r="W4034" s="1" t="s">
        <v>21</v>
      </c>
      <c r="X4034" s="1">
        <v>2.96</v>
      </c>
      <c r="Y4034" s="4">
        <f t="shared" si="564"/>
        <v>16.48</v>
      </c>
      <c r="Z4034" s="1" t="s">
        <v>15</v>
      </c>
      <c r="AA4034" s="1" t="s">
        <v>16</v>
      </c>
      <c r="AB4034" s="1" t="s">
        <v>24</v>
      </c>
      <c r="AC4034" s="1" t="s">
        <v>38</v>
      </c>
      <c r="AD4034" s="1" t="s">
        <v>41</v>
      </c>
      <c r="AE4034" s="2">
        <v>40505</v>
      </c>
    </row>
    <row r="4035" spans="1:31" x14ac:dyDescent="0.25">
      <c r="A4035">
        <f t="shared" si="565"/>
        <v>4034</v>
      </c>
      <c r="B4035" s="1">
        <v>25828</v>
      </c>
      <c r="C4035" s="2">
        <v>40505</v>
      </c>
      <c r="D4035" s="1" t="s">
        <v>27</v>
      </c>
      <c r="E4035" s="1" t="str">
        <f t="shared" ref="E4035:E4098" si="567">IF(D4035="Critical","***","*")</f>
        <v>*</v>
      </c>
      <c r="F4035" s="1" t="str">
        <f t="shared" ref="F4035:F4098" si="568">IF(D4035="Critical","***",IF(D4035="High","**","*"))</f>
        <v>*</v>
      </c>
      <c r="G4035" s="1" t="str">
        <f t="shared" ref="G4035:G4098" si="569">VLOOKUP(D4035,$H$6:$I$10,2,FALSE)</f>
        <v>*</v>
      </c>
      <c r="J4035" s="1" t="str">
        <f t="shared" ref="J4035:J4098" si="570">HLOOKUP(D4035,$K$5:$O$6,2,FALSE)</f>
        <v>*</v>
      </c>
      <c r="P4035" s="1">
        <v>31</v>
      </c>
      <c r="Q4035" s="1">
        <f t="shared" si="566"/>
        <v>0.04</v>
      </c>
      <c r="T4035" s="4">
        <v>9041.26</v>
      </c>
      <c r="U4035" s="9">
        <f t="shared" ref="U4035:U4098" si="571">IF(T4035&gt;1000,1,0)</f>
        <v>1</v>
      </c>
      <c r="V4035" s="4">
        <f t="shared" ref="V4035:V4098" si="572">T4035/P4035</f>
        <v>291.65354838709681</v>
      </c>
      <c r="W4035" s="1" t="s">
        <v>33</v>
      </c>
      <c r="X4035" s="1">
        <v>61.76</v>
      </c>
      <c r="Y4035" s="4">
        <f t="shared" ref="Y4035:Y4098" si="573">X4035+T4035</f>
        <v>9103.02</v>
      </c>
      <c r="Z4035" s="1" t="s">
        <v>49</v>
      </c>
      <c r="AA4035" s="1" t="s">
        <v>23</v>
      </c>
      <c r="AB4035" s="1" t="s">
        <v>17</v>
      </c>
      <c r="AC4035" s="1" t="s">
        <v>52</v>
      </c>
      <c r="AD4035" s="1" t="s">
        <v>59</v>
      </c>
      <c r="AE4035" s="2">
        <v>40505</v>
      </c>
    </row>
    <row r="4036" spans="1:31" x14ac:dyDescent="0.25">
      <c r="A4036">
        <f t="shared" ref="A4036:A4099" si="574">A4035+1</f>
        <v>4035</v>
      </c>
      <c r="B4036" s="1">
        <v>24128</v>
      </c>
      <c r="C4036" s="2">
        <v>40505</v>
      </c>
      <c r="D4036" s="1" t="s">
        <v>20</v>
      </c>
      <c r="E4036" s="1" t="str">
        <f t="shared" si="567"/>
        <v>*</v>
      </c>
      <c r="F4036" s="1" t="str">
        <f t="shared" si="568"/>
        <v>**</v>
      </c>
      <c r="G4036" s="1" t="str">
        <f t="shared" si="569"/>
        <v>**</v>
      </c>
      <c r="J4036" s="1" t="str">
        <f t="shared" si="570"/>
        <v>**</v>
      </c>
      <c r="P4036" s="1">
        <v>43</v>
      </c>
      <c r="Q4036" s="1">
        <f t="shared" ref="Q4036:Q4099" si="575">VLOOKUP(P4036,$R$5:$S$10,2,TRUE)</f>
        <v>0.05</v>
      </c>
      <c r="T4036" s="4">
        <v>6583.9129999999996</v>
      </c>
      <c r="U4036" s="9">
        <f t="shared" si="571"/>
        <v>1</v>
      </c>
      <c r="V4036" s="4">
        <f t="shared" si="572"/>
        <v>153.11425581395349</v>
      </c>
      <c r="W4036" s="1" t="s">
        <v>21</v>
      </c>
      <c r="X4036" s="1">
        <v>3.99</v>
      </c>
      <c r="Y4036" s="4">
        <f t="shared" si="573"/>
        <v>6587.9029999999993</v>
      </c>
      <c r="Z4036" s="1" t="s">
        <v>39</v>
      </c>
      <c r="AA4036" s="1" t="s">
        <v>28</v>
      </c>
      <c r="AB4036" s="1" t="s">
        <v>24</v>
      </c>
      <c r="AC4036" s="1" t="s">
        <v>25</v>
      </c>
      <c r="AD4036" s="1" t="s">
        <v>19</v>
      </c>
      <c r="AE4036" s="2">
        <v>40507</v>
      </c>
    </row>
    <row r="4037" spans="1:31" x14ac:dyDescent="0.25">
      <c r="A4037">
        <f t="shared" si="574"/>
        <v>4036</v>
      </c>
      <c r="B4037" s="1">
        <v>50725</v>
      </c>
      <c r="C4037" s="2">
        <v>40505</v>
      </c>
      <c r="D4037" s="1" t="s">
        <v>36</v>
      </c>
      <c r="E4037" s="1" t="str">
        <f t="shared" si="567"/>
        <v>*</v>
      </c>
      <c r="F4037" s="1" t="str">
        <f t="shared" si="568"/>
        <v>*</v>
      </c>
      <c r="G4037" s="1" t="str">
        <f t="shared" si="569"/>
        <v>*</v>
      </c>
      <c r="J4037" s="1" t="str">
        <f t="shared" si="570"/>
        <v>*</v>
      </c>
      <c r="P4037" s="1">
        <v>19</v>
      </c>
      <c r="Q4037" s="1">
        <f t="shared" si="575"/>
        <v>0.02</v>
      </c>
      <c r="T4037" s="4">
        <v>2441.1405</v>
      </c>
      <c r="U4037" s="9">
        <f t="shared" si="571"/>
        <v>1</v>
      </c>
      <c r="V4037" s="4">
        <f t="shared" si="572"/>
        <v>128.48107894736842</v>
      </c>
      <c r="W4037" s="1" t="s">
        <v>21</v>
      </c>
      <c r="X4037" s="1">
        <v>8.99</v>
      </c>
      <c r="Y4037" s="4">
        <f t="shared" si="573"/>
        <v>2450.1304999999998</v>
      </c>
      <c r="Z4037" s="1" t="s">
        <v>54</v>
      </c>
      <c r="AA4037" s="1" t="s">
        <v>16</v>
      </c>
      <c r="AB4037" s="1" t="s">
        <v>24</v>
      </c>
      <c r="AC4037" s="1" t="s">
        <v>25</v>
      </c>
      <c r="AD4037" s="1" t="s">
        <v>19</v>
      </c>
      <c r="AE4037" s="2">
        <v>40507</v>
      </c>
    </row>
    <row r="4038" spans="1:31" x14ac:dyDescent="0.25">
      <c r="A4038">
        <f t="shared" si="574"/>
        <v>4037</v>
      </c>
      <c r="B4038" s="1">
        <v>54274</v>
      </c>
      <c r="C4038" s="2">
        <v>40505</v>
      </c>
      <c r="D4038" s="1" t="s">
        <v>27</v>
      </c>
      <c r="E4038" s="1" t="str">
        <f t="shared" si="567"/>
        <v>*</v>
      </c>
      <c r="F4038" s="1" t="str">
        <f t="shared" si="568"/>
        <v>*</v>
      </c>
      <c r="G4038" s="1" t="str">
        <f t="shared" si="569"/>
        <v>*</v>
      </c>
      <c r="J4038" s="1" t="str">
        <f t="shared" si="570"/>
        <v>*</v>
      </c>
      <c r="P4038" s="1">
        <v>20</v>
      </c>
      <c r="Q4038" s="1">
        <f t="shared" si="575"/>
        <v>3.5000000000000003E-2</v>
      </c>
      <c r="T4038" s="4">
        <v>1583.06</v>
      </c>
      <c r="U4038" s="9">
        <f t="shared" si="571"/>
        <v>1</v>
      </c>
      <c r="V4038" s="4">
        <f t="shared" si="572"/>
        <v>79.152999999999992</v>
      </c>
      <c r="W4038" s="1" t="s">
        <v>21</v>
      </c>
      <c r="X4038" s="1">
        <v>13.99</v>
      </c>
      <c r="Y4038" s="4">
        <f t="shared" si="573"/>
        <v>1597.05</v>
      </c>
      <c r="Z4038" s="1" t="s">
        <v>39</v>
      </c>
      <c r="AA4038" s="1" t="s">
        <v>28</v>
      </c>
      <c r="AB4038" s="1" t="s">
        <v>29</v>
      </c>
      <c r="AC4038" s="1" t="s">
        <v>63</v>
      </c>
      <c r="AD4038" s="1" t="s">
        <v>26</v>
      </c>
      <c r="AE4038" s="2">
        <v>40507</v>
      </c>
    </row>
    <row r="4039" spans="1:31" x14ac:dyDescent="0.25">
      <c r="A4039">
        <f t="shared" si="574"/>
        <v>4038</v>
      </c>
      <c r="B4039" s="1">
        <v>51075</v>
      </c>
      <c r="C4039" s="2">
        <v>40505</v>
      </c>
      <c r="D4039" s="1" t="s">
        <v>27</v>
      </c>
      <c r="E4039" s="1" t="str">
        <f t="shared" si="567"/>
        <v>*</v>
      </c>
      <c r="F4039" s="1" t="str">
        <f t="shared" si="568"/>
        <v>*</v>
      </c>
      <c r="G4039" s="1" t="str">
        <f t="shared" si="569"/>
        <v>*</v>
      </c>
      <c r="J4039" s="1" t="str">
        <f t="shared" si="570"/>
        <v>*</v>
      </c>
      <c r="P4039" s="1">
        <v>43</v>
      </c>
      <c r="Q4039" s="1">
        <f t="shared" si="575"/>
        <v>0.05</v>
      </c>
      <c r="T4039" s="4">
        <v>1290.2065</v>
      </c>
      <c r="U4039" s="9">
        <f t="shared" si="571"/>
        <v>1</v>
      </c>
      <c r="V4039" s="4">
        <f t="shared" si="572"/>
        <v>30.004802325581394</v>
      </c>
      <c r="W4039" s="1" t="s">
        <v>14</v>
      </c>
      <c r="X4039" s="1">
        <v>5</v>
      </c>
      <c r="Y4039" s="4">
        <f t="shared" si="573"/>
        <v>1295.2065</v>
      </c>
      <c r="Z4039" s="1" t="s">
        <v>51</v>
      </c>
      <c r="AA4039" s="1" t="s">
        <v>23</v>
      </c>
      <c r="AB4039" s="1" t="s">
        <v>24</v>
      </c>
      <c r="AC4039" s="1" t="s">
        <v>25</v>
      </c>
      <c r="AD4039" s="1" t="s">
        <v>31</v>
      </c>
      <c r="AE4039" s="2">
        <v>40507</v>
      </c>
    </row>
    <row r="4040" spans="1:31" x14ac:dyDescent="0.25">
      <c r="A4040">
        <f t="shared" si="574"/>
        <v>4039</v>
      </c>
      <c r="B4040" s="1">
        <v>24128</v>
      </c>
      <c r="C4040" s="2">
        <v>40505</v>
      </c>
      <c r="D4040" s="1" t="s">
        <v>20</v>
      </c>
      <c r="E4040" s="1" t="str">
        <f t="shared" si="567"/>
        <v>*</v>
      </c>
      <c r="F4040" s="1" t="str">
        <f t="shared" si="568"/>
        <v>**</v>
      </c>
      <c r="G4040" s="1" t="str">
        <f t="shared" si="569"/>
        <v>**</v>
      </c>
      <c r="J4040" s="1" t="str">
        <f t="shared" si="570"/>
        <v>**</v>
      </c>
      <c r="P4040" s="1">
        <v>13</v>
      </c>
      <c r="Q4040" s="1">
        <f t="shared" si="575"/>
        <v>0.02</v>
      </c>
      <c r="T4040" s="4">
        <v>270.63</v>
      </c>
      <c r="U4040" s="9">
        <f t="shared" si="571"/>
        <v>0</v>
      </c>
      <c r="V4040" s="4">
        <f t="shared" si="572"/>
        <v>20.817692307692308</v>
      </c>
      <c r="W4040" s="1" t="s">
        <v>21</v>
      </c>
      <c r="X4040" s="1">
        <v>8.32</v>
      </c>
      <c r="Y4040" s="4">
        <f t="shared" si="573"/>
        <v>278.95</v>
      </c>
      <c r="Z4040" s="1" t="s">
        <v>39</v>
      </c>
      <c r="AA4040" s="1" t="s">
        <v>28</v>
      </c>
      <c r="AB4040" s="1" t="s">
        <v>29</v>
      </c>
      <c r="AC4040" s="1" t="s">
        <v>40</v>
      </c>
      <c r="AD4040" s="1" t="s">
        <v>31</v>
      </c>
      <c r="AE4040" s="2">
        <v>40507</v>
      </c>
    </row>
    <row r="4041" spans="1:31" x14ac:dyDescent="0.25">
      <c r="A4041">
        <f t="shared" si="574"/>
        <v>4040</v>
      </c>
      <c r="B4041" s="1">
        <v>25828</v>
      </c>
      <c r="C4041" s="2">
        <v>40505</v>
      </c>
      <c r="D4041" s="1" t="s">
        <v>27</v>
      </c>
      <c r="E4041" s="1" t="str">
        <f t="shared" si="567"/>
        <v>*</v>
      </c>
      <c r="F4041" s="1" t="str">
        <f t="shared" si="568"/>
        <v>*</v>
      </c>
      <c r="G4041" s="1" t="str">
        <f t="shared" si="569"/>
        <v>*</v>
      </c>
      <c r="J4041" s="1" t="str">
        <f t="shared" si="570"/>
        <v>*</v>
      </c>
      <c r="P4041" s="1">
        <v>35</v>
      </c>
      <c r="Q4041" s="1">
        <f t="shared" si="575"/>
        <v>0.04</v>
      </c>
      <c r="T4041" s="4">
        <v>241.43</v>
      </c>
      <c r="U4041" s="9">
        <f t="shared" si="571"/>
        <v>0</v>
      </c>
      <c r="V4041" s="4">
        <f t="shared" si="572"/>
        <v>6.8980000000000006</v>
      </c>
      <c r="W4041" s="1" t="s">
        <v>21</v>
      </c>
      <c r="X4041" s="1">
        <v>4.42</v>
      </c>
      <c r="Y4041" s="4">
        <f t="shared" si="573"/>
        <v>245.85</v>
      </c>
      <c r="Z4041" s="1" t="s">
        <v>51</v>
      </c>
      <c r="AA4041" s="1" t="s">
        <v>23</v>
      </c>
      <c r="AB4041" s="1" t="s">
        <v>29</v>
      </c>
      <c r="AC4041" s="1" t="s">
        <v>45</v>
      </c>
      <c r="AD4041" s="1" t="s">
        <v>41</v>
      </c>
      <c r="AE4041" s="2">
        <v>40507</v>
      </c>
    </row>
    <row r="4042" spans="1:31" x14ac:dyDescent="0.25">
      <c r="A4042">
        <f t="shared" si="574"/>
        <v>4041</v>
      </c>
      <c r="B4042" s="1">
        <v>807</v>
      </c>
      <c r="C4042" s="2">
        <v>40505</v>
      </c>
      <c r="D4042" s="1" t="s">
        <v>36</v>
      </c>
      <c r="E4042" s="1" t="str">
        <f t="shared" si="567"/>
        <v>*</v>
      </c>
      <c r="F4042" s="1" t="str">
        <f t="shared" si="568"/>
        <v>*</v>
      </c>
      <c r="G4042" s="1" t="str">
        <f t="shared" si="569"/>
        <v>*</v>
      </c>
      <c r="J4042" s="1" t="str">
        <f t="shared" si="570"/>
        <v>*</v>
      </c>
      <c r="P4042" s="1">
        <v>45</v>
      </c>
      <c r="Q4042" s="1">
        <f t="shared" si="575"/>
        <v>0.05</v>
      </c>
      <c r="T4042" s="4">
        <v>196.85</v>
      </c>
      <c r="U4042" s="9">
        <f t="shared" si="571"/>
        <v>0</v>
      </c>
      <c r="V4042" s="4">
        <f t="shared" si="572"/>
        <v>4.3744444444444444</v>
      </c>
      <c r="W4042" s="1" t="s">
        <v>21</v>
      </c>
      <c r="X4042" s="1">
        <v>6.18</v>
      </c>
      <c r="Y4042" s="4">
        <f t="shared" si="573"/>
        <v>203.03</v>
      </c>
      <c r="Z4042" s="1" t="s">
        <v>60</v>
      </c>
      <c r="AA4042" s="1" t="s">
        <v>37</v>
      </c>
      <c r="AB4042" s="1" t="s">
        <v>29</v>
      </c>
      <c r="AC4042" s="1" t="s">
        <v>40</v>
      </c>
      <c r="AD4042" s="1" t="s">
        <v>19</v>
      </c>
      <c r="AE4042" s="2">
        <v>40506</v>
      </c>
    </row>
    <row r="4043" spans="1:31" x14ac:dyDescent="0.25">
      <c r="A4043">
        <f t="shared" si="574"/>
        <v>4042</v>
      </c>
      <c r="B4043" s="1">
        <v>25828</v>
      </c>
      <c r="C4043" s="2">
        <v>40505</v>
      </c>
      <c r="D4043" s="1" t="s">
        <v>27</v>
      </c>
      <c r="E4043" s="1" t="str">
        <f t="shared" si="567"/>
        <v>*</v>
      </c>
      <c r="F4043" s="1" t="str">
        <f t="shared" si="568"/>
        <v>*</v>
      </c>
      <c r="G4043" s="1" t="str">
        <f t="shared" si="569"/>
        <v>*</v>
      </c>
      <c r="J4043" s="1" t="str">
        <f t="shared" si="570"/>
        <v>*</v>
      </c>
      <c r="P4043" s="1">
        <v>29</v>
      </c>
      <c r="Q4043" s="1">
        <f t="shared" si="575"/>
        <v>3.5000000000000003E-2</v>
      </c>
      <c r="T4043" s="4">
        <v>163.04</v>
      </c>
      <c r="U4043" s="9">
        <f t="shared" si="571"/>
        <v>0</v>
      </c>
      <c r="V4043" s="4">
        <f t="shared" si="572"/>
        <v>5.6220689655172409</v>
      </c>
      <c r="W4043" s="1" t="s">
        <v>21</v>
      </c>
      <c r="X4043" s="1">
        <v>1</v>
      </c>
      <c r="Y4043" s="4">
        <f t="shared" si="573"/>
        <v>164.04</v>
      </c>
      <c r="Z4043" s="1" t="s">
        <v>49</v>
      </c>
      <c r="AA4043" s="1" t="s">
        <v>23</v>
      </c>
      <c r="AB4043" s="1" t="s">
        <v>29</v>
      </c>
      <c r="AC4043" s="1" t="s">
        <v>30</v>
      </c>
      <c r="AD4043" s="1" t="s">
        <v>31</v>
      </c>
      <c r="AE4043" s="2">
        <v>40506</v>
      </c>
    </row>
    <row r="4044" spans="1:31" x14ac:dyDescent="0.25">
      <c r="A4044">
        <f t="shared" si="574"/>
        <v>4043</v>
      </c>
      <c r="B4044" s="1">
        <v>50725</v>
      </c>
      <c r="C4044" s="2">
        <v>40505</v>
      </c>
      <c r="D4044" s="1" t="s">
        <v>36</v>
      </c>
      <c r="E4044" s="1" t="str">
        <f t="shared" si="567"/>
        <v>*</v>
      </c>
      <c r="F4044" s="1" t="str">
        <f t="shared" si="568"/>
        <v>*</v>
      </c>
      <c r="G4044" s="1" t="str">
        <f t="shared" si="569"/>
        <v>*</v>
      </c>
      <c r="J4044" s="1" t="str">
        <f t="shared" si="570"/>
        <v>*</v>
      </c>
      <c r="P4044" s="1">
        <v>1</v>
      </c>
      <c r="Q4044" s="1">
        <f t="shared" si="575"/>
        <v>0.01</v>
      </c>
      <c r="T4044" s="4">
        <v>129.88</v>
      </c>
      <c r="U4044" s="9">
        <f t="shared" si="571"/>
        <v>0</v>
      </c>
      <c r="V4044" s="4">
        <f t="shared" si="572"/>
        <v>129.88</v>
      </c>
      <c r="W4044" s="1" t="s">
        <v>33</v>
      </c>
      <c r="X4044" s="1">
        <v>30</v>
      </c>
      <c r="Y4044" s="4">
        <f t="shared" si="573"/>
        <v>159.88</v>
      </c>
      <c r="Z4044" s="1" t="s">
        <v>44</v>
      </c>
      <c r="AA4044" s="1" t="s">
        <v>16</v>
      </c>
      <c r="AB4044" s="1" t="s">
        <v>17</v>
      </c>
      <c r="AC4044" s="1" t="s">
        <v>34</v>
      </c>
      <c r="AD4044" s="1" t="s">
        <v>35</v>
      </c>
      <c r="AE4044" s="2">
        <v>40506</v>
      </c>
    </row>
    <row r="4045" spans="1:31" x14ac:dyDescent="0.25">
      <c r="A4045">
        <f t="shared" si="574"/>
        <v>4044</v>
      </c>
      <c r="B4045" s="1">
        <v>807</v>
      </c>
      <c r="C4045" s="2">
        <v>40505</v>
      </c>
      <c r="D4045" s="1" t="s">
        <v>36</v>
      </c>
      <c r="E4045" s="1" t="str">
        <f t="shared" si="567"/>
        <v>*</v>
      </c>
      <c r="F4045" s="1" t="str">
        <f t="shared" si="568"/>
        <v>*</v>
      </c>
      <c r="G4045" s="1" t="str">
        <f t="shared" si="569"/>
        <v>*</v>
      </c>
      <c r="J4045" s="1" t="str">
        <f t="shared" si="570"/>
        <v>*</v>
      </c>
      <c r="P4045" s="1">
        <v>32</v>
      </c>
      <c r="Q4045" s="1">
        <f t="shared" si="575"/>
        <v>0.04</v>
      </c>
      <c r="T4045" s="4">
        <v>124.56</v>
      </c>
      <c r="U4045" s="9">
        <f t="shared" si="571"/>
        <v>0</v>
      </c>
      <c r="V4045" s="4">
        <f t="shared" si="572"/>
        <v>3.8925000000000001</v>
      </c>
      <c r="W4045" s="1" t="s">
        <v>21</v>
      </c>
      <c r="X4045" s="1">
        <v>2</v>
      </c>
      <c r="Y4045" s="4">
        <f t="shared" si="573"/>
        <v>126.56</v>
      </c>
      <c r="Z4045" s="1" t="s">
        <v>60</v>
      </c>
      <c r="AA4045" s="1" t="s">
        <v>37</v>
      </c>
      <c r="AB4045" s="1" t="s">
        <v>29</v>
      </c>
      <c r="AC4045" s="1" t="s">
        <v>61</v>
      </c>
      <c r="AD4045" s="1" t="s">
        <v>31</v>
      </c>
      <c r="AE4045" s="2">
        <v>40506</v>
      </c>
    </row>
    <row r="4046" spans="1:31" x14ac:dyDescent="0.25">
      <c r="A4046">
        <f t="shared" si="574"/>
        <v>4045</v>
      </c>
      <c r="B4046" s="1">
        <v>33123</v>
      </c>
      <c r="C4046" s="2">
        <v>40506</v>
      </c>
      <c r="D4046" s="1" t="s">
        <v>36</v>
      </c>
      <c r="E4046" s="1" t="str">
        <f t="shared" si="567"/>
        <v>*</v>
      </c>
      <c r="F4046" s="1" t="str">
        <f t="shared" si="568"/>
        <v>*</v>
      </c>
      <c r="G4046" s="1" t="str">
        <f t="shared" si="569"/>
        <v>*</v>
      </c>
      <c r="J4046" s="1" t="str">
        <f t="shared" si="570"/>
        <v>*</v>
      </c>
      <c r="P4046" s="1">
        <v>41</v>
      </c>
      <c r="Q4046" s="1">
        <f t="shared" si="575"/>
        <v>0.05</v>
      </c>
      <c r="T4046" s="4">
        <v>6045.98</v>
      </c>
      <c r="U4046" s="9">
        <f t="shared" si="571"/>
        <v>1</v>
      </c>
      <c r="V4046" s="4">
        <f t="shared" si="572"/>
        <v>147.46292682926827</v>
      </c>
      <c r="W4046" s="1" t="s">
        <v>33</v>
      </c>
      <c r="X4046" s="1">
        <v>66.27</v>
      </c>
      <c r="Y4046" s="4">
        <f t="shared" si="573"/>
        <v>6112.25</v>
      </c>
      <c r="Z4046" s="1" t="s">
        <v>39</v>
      </c>
      <c r="AA4046" s="1" t="s">
        <v>28</v>
      </c>
      <c r="AB4046" s="1" t="s">
        <v>17</v>
      </c>
      <c r="AC4046" s="1" t="s">
        <v>62</v>
      </c>
      <c r="AD4046" s="1" t="s">
        <v>59</v>
      </c>
      <c r="AE4046" s="2">
        <v>40508</v>
      </c>
    </row>
    <row r="4047" spans="1:31" x14ac:dyDescent="0.25">
      <c r="A4047">
        <f t="shared" si="574"/>
        <v>4046</v>
      </c>
      <c r="B4047" s="1">
        <v>37603</v>
      </c>
      <c r="C4047" s="2">
        <v>40506</v>
      </c>
      <c r="D4047" s="1" t="s">
        <v>36</v>
      </c>
      <c r="E4047" s="1" t="str">
        <f t="shared" si="567"/>
        <v>*</v>
      </c>
      <c r="F4047" s="1" t="str">
        <f t="shared" si="568"/>
        <v>*</v>
      </c>
      <c r="G4047" s="1" t="str">
        <f t="shared" si="569"/>
        <v>*</v>
      </c>
      <c r="J4047" s="1" t="str">
        <f t="shared" si="570"/>
        <v>*</v>
      </c>
      <c r="P4047" s="1">
        <v>50</v>
      </c>
      <c r="Q4047" s="1">
        <f t="shared" si="575"/>
        <v>0.06</v>
      </c>
      <c r="T4047" s="4">
        <v>2440.2600000000002</v>
      </c>
      <c r="U4047" s="9">
        <f t="shared" si="571"/>
        <v>1</v>
      </c>
      <c r="V4047" s="4">
        <f t="shared" si="572"/>
        <v>48.805200000000006</v>
      </c>
      <c r="W4047" s="1" t="s">
        <v>21</v>
      </c>
      <c r="X4047" s="1">
        <v>1.99</v>
      </c>
      <c r="Y4047" s="4">
        <f t="shared" si="573"/>
        <v>2442.25</v>
      </c>
      <c r="Z4047" s="1" t="s">
        <v>49</v>
      </c>
      <c r="AA4047" s="1" t="s">
        <v>16</v>
      </c>
      <c r="AB4047" s="1" t="s">
        <v>24</v>
      </c>
      <c r="AC4047" s="1" t="s">
        <v>38</v>
      </c>
      <c r="AD4047" s="1" t="s">
        <v>41</v>
      </c>
      <c r="AE4047" s="2">
        <v>40508</v>
      </c>
    </row>
    <row r="4048" spans="1:31" x14ac:dyDescent="0.25">
      <c r="A4048">
        <f t="shared" si="574"/>
        <v>4047</v>
      </c>
      <c r="B4048" s="1">
        <v>20900</v>
      </c>
      <c r="C4048" s="2">
        <v>40506</v>
      </c>
      <c r="D4048" s="1" t="s">
        <v>13</v>
      </c>
      <c r="E4048" s="1" t="str">
        <f t="shared" si="567"/>
        <v>*</v>
      </c>
      <c r="F4048" s="1" t="str">
        <f t="shared" si="568"/>
        <v>*</v>
      </c>
      <c r="G4048" s="1" t="str">
        <f t="shared" si="569"/>
        <v>*</v>
      </c>
      <c r="J4048" s="1" t="str">
        <f t="shared" si="570"/>
        <v>*</v>
      </c>
      <c r="P4048" s="1">
        <v>50</v>
      </c>
      <c r="Q4048" s="1">
        <f t="shared" si="575"/>
        <v>0.06</v>
      </c>
      <c r="T4048" s="4">
        <v>1978.3665000000001</v>
      </c>
      <c r="U4048" s="9">
        <f t="shared" si="571"/>
        <v>1</v>
      </c>
      <c r="V4048" s="4">
        <f t="shared" si="572"/>
        <v>39.567329999999998</v>
      </c>
      <c r="W4048" s="1" t="s">
        <v>21</v>
      </c>
      <c r="X4048" s="1">
        <v>4.99</v>
      </c>
      <c r="Y4048" s="4">
        <f t="shared" si="573"/>
        <v>1983.3565000000001</v>
      </c>
      <c r="Z4048" s="1" t="s">
        <v>44</v>
      </c>
      <c r="AA4048" s="1" t="s">
        <v>28</v>
      </c>
      <c r="AB4048" s="1" t="s">
        <v>24</v>
      </c>
      <c r="AC4048" s="1" t="s">
        <v>25</v>
      </c>
      <c r="AD4048" s="1" t="s">
        <v>19</v>
      </c>
      <c r="AE4048" s="2">
        <v>40508</v>
      </c>
    </row>
    <row r="4049" spans="1:31" x14ac:dyDescent="0.25">
      <c r="A4049">
        <f t="shared" si="574"/>
        <v>4048</v>
      </c>
      <c r="B4049" s="1">
        <v>37603</v>
      </c>
      <c r="C4049" s="2">
        <v>40506</v>
      </c>
      <c r="D4049" s="1" t="s">
        <v>36</v>
      </c>
      <c r="E4049" s="1" t="str">
        <f t="shared" si="567"/>
        <v>*</v>
      </c>
      <c r="F4049" s="1" t="str">
        <f t="shared" si="568"/>
        <v>*</v>
      </c>
      <c r="G4049" s="1" t="str">
        <f t="shared" si="569"/>
        <v>*</v>
      </c>
      <c r="J4049" s="1" t="str">
        <f t="shared" si="570"/>
        <v>*</v>
      </c>
      <c r="P4049" s="1">
        <v>23</v>
      </c>
      <c r="Q4049" s="1">
        <f t="shared" si="575"/>
        <v>3.5000000000000003E-2</v>
      </c>
      <c r="T4049" s="4">
        <v>1008.19</v>
      </c>
      <c r="U4049" s="9">
        <f t="shared" si="571"/>
        <v>1</v>
      </c>
      <c r="V4049" s="4">
        <f t="shared" si="572"/>
        <v>43.834347826086962</v>
      </c>
      <c r="W4049" s="1" t="s">
        <v>21</v>
      </c>
      <c r="X4049" s="1">
        <v>1.99</v>
      </c>
      <c r="Y4049" s="4">
        <f t="shared" si="573"/>
        <v>1010.1800000000001</v>
      </c>
      <c r="Z4049" s="1" t="s">
        <v>49</v>
      </c>
      <c r="AA4049" s="1" t="s">
        <v>16</v>
      </c>
      <c r="AB4049" s="1" t="s">
        <v>24</v>
      </c>
      <c r="AC4049" s="1" t="s">
        <v>38</v>
      </c>
      <c r="AD4049" s="1" t="s">
        <v>41</v>
      </c>
      <c r="AE4049" s="2">
        <v>40508</v>
      </c>
    </row>
    <row r="4050" spans="1:31" x14ac:dyDescent="0.25">
      <c r="A4050">
        <f t="shared" si="574"/>
        <v>4049</v>
      </c>
      <c r="B4050" s="1">
        <v>35910</v>
      </c>
      <c r="C4050" s="2">
        <v>40506</v>
      </c>
      <c r="D4050" s="1" t="s">
        <v>20</v>
      </c>
      <c r="E4050" s="1" t="str">
        <f t="shared" si="567"/>
        <v>*</v>
      </c>
      <c r="F4050" s="1" t="str">
        <f t="shared" si="568"/>
        <v>**</v>
      </c>
      <c r="G4050" s="1" t="str">
        <f t="shared" si="569"/>
        <v>**</v>
      </c>
      <c r="J4050" s="1" t="str">
        <f t="shared" si="570"/>
        <v>**</v>
      </c>
      <c r="P4050" s="1">
        <v>28</v>
      </c>
      <c r="Q4050" s="1">
        <f t="shared" si="575"/>
        <v>3.5000000000000003E-2</v>
      </c>
      <c r="T4050" s="4">
        <v>881.50099999999998</v>
      </c>
      <c r="U4050" s="9">
        <f t="shared" si="571"/>
        <v>0</v>
      </c>
      <c r="V4050" s="4">
        <f t="shared" si="572"/>
        <v>31.48217857142857</v>
      </c>
      <c r="W4050" s="1" t="s">
        <v>14</v>
      </c>
      <c r="X4050" s="1">
        <v>3.3</v>
      </c>
      <c r="Y4050" s="4">
        <f t="shared" si="573"/>
        <v>884.80099999999993</v>
      </c>
      <c r="Z4050" s="1" t="s">
        <v>49</v>
      </c>
      <c r="AA4050" s="1" t="s">
        <v>28</v>
      </c>
      <c r="AB4050" s="1" t="s">
        <v>24</v>
      </c>
      <c r="AC4050" s="1" t="s">
        <v>25</v>
      </c>
      <c r="AD4050" s="1" t="s">
        <v>41</v>
      </c>
      <c r="AE4050" s="2">
        <v>40507</v>
      </c>
    </row>
    <row r="4051" spans="1:31" x14ac:dyDescent="0.25">
      <c r="A4051">
        <f t="shared" si="574"/>
        <v>4050</v>
      </c>
      <c r="B4051" s="1">
        <v>2759</v>
      </c>
      <c r="C4051" s="2">
        <v>40506</v>
      </c>
      <c r="D4051" s="1" t="s">
        <v>27</v>
      </c>
      <c r="E4051" s="1" t="str">
        <f t="shared" si="567"/>
        <v>*</v>
      </c>
      <c r="F4051" s="1" t="str">
        <f t="shared" si="568"/>
        <v>*</v>
      </c>
      <c r="G4051" s="1" t="str">
        <f t="shared" si="569"/>
        <v>*</v>
      </c>
      <c r="J4051" s="1" t="str">
        <f t="shared" si="570"/>
        <v>*</v>
      </c>
      <c r="P4051" s="1">
        <v>25</v>
      </c>
      <c r="Q4051" s="1">
        <f t="shared" si="575"/>
        <v>3.5000000000000003E-2</v>
      </c>
      <c r="T4051" s="4">
        <v>827.47</v>
      </c>
      <c r="U4051" s="9">
        <f t="shared" si="571"/>
        <v>0</v>
      </c>
      <c r="V4051" s="4">
        <f t="shared" si="572"/>
        <v>33.098800000000004</v>
      </c>
      <c r="W4051" s="1" t="s">
        <v>21</v>
      </c>
      <c r="X4051" s="1">
        <v>6.5</v>
      </c>
      <c r="Y4051" s="4">
        <f t="shared" si="573"/>
        <v>833.97</v>
      </c>
      <c r="Z4051" s="1" t="s">
        <v>49</v>
      </c>
      <c r="AA4051" s="1" t="s">
        <v>23</v>
      </c>
      <c r="AB4051" s="1" t="s">
        <v>24</v>
      </c>
      <c r="AC4051" s="1" t="s">
        <v>38</v>
      </c>
      <c r="AD4051" s="1" t="s">
        <v>19</v>
      </c>
      <c r="AE4051" s="2">
        <v>40508</v>
      </c>
    </row>
    <row r="4052" spans="1:31" x14ac:dyDescent="0.25">
      <c r="A4052">
        <f t="shared" si="574"/>
        <v>4051</v>
      </c>
      <c r="B4052" s="1">
        <v>35910</v>
      </c>
      <c r="C4052" s="2">
        <v>40506</v>
      </c>
      <c r="D4052" s="1" t="s">
        <v>20</v>
      </c>
      <c r="E4052" s="1" t="str">
        <f t="shared" si="567"/>
        <v>*</v>
      </c>
      <c r="F4052" s="1" t="str">
        <f t="shared" si="568"/>
        <v>**</v>
      </c>
      <c r="G4052" s="1" t="str">
        <f t="shared" si="569"/>
        <v>**</v>
      </c>
      <c r="J4052" s="1" t="str">
        <f t="shared" si="570"/>
        <v>**</v>
      </c>
      <c r="P4052" s="1">
        <v>36</v>
      </c>
      <c r="Q4052" s="1">
        <f t="shared" si="575"/>
        <v>0.04</v>
      </c>
      <c r="T4052" s="4">
        <v>660.05899999999997</v>
      </c>
      <c r="U4052" s="9">
        <f t="shared" si="571"/>
        <v>0</v>
      </c>
      <c r="V4052" s="4">
        <f t="shared" si="572"/>
        <v>18.33497222222222</v>
      </c>
      <c r="W4052" s="1" t="s">
        <v>21</v>
      </c>
      <c r="X4052" s="1">
        <v>1.25</v>
      </c>
      <c r="Y4052" s="4">
        <f t="shared" si="573"/>
        <v>661.30899999999997</v>
      </c>
      <c r="Z4052" s="1" t="s">
        <v>49</v>
      </c>
      <c r="AA4052" s="1" t="s">
        <v>28</v>
      </c>
      <c r="AB4052" s="1" t="s">
        <v>24</v>
      </c>
      <c r="AC4052" s="1" t="s">
        <v>25</v>
      </c>
      <c r="AD4052" s="1" t="s">
        <v>41</v>
      </c>
      <c r="AE4052" s="2">
        <v>40508</v>
      </c>
    </row>
    <row r="4053" spans="1:31" x14ac:dyDescent="0.25">
      <c r="A4053">
        <f t="shared" si="574"/>
        <v>4052</v>
      </c>
      <c r="B4053" s="1">
        <v>27681</v>
      </c>
      <c r="C4053" s="2">
        <v>40506</v>
      </c>
      <c r="D4053" s="1" t="s">
        <v>36</v>
      </c>
      <c r="E4053" s="1" t="str">
        <f t="shared" si="567"/>
        <v>*</v>
      </c>
      <c r="F4053" s="1" t="str">
        <f t="shared" si="568"/>
        <v>*</v>
      </c>
      <c r="G4053" s="1" t="str">
        <f t="shared" si="569"/>
        <v>*</v>
      </c>
      <c r="J4053" s="1" t="str">
        <f t="shared" si="570"/>
        <v>*</v>
      </c>
      <c r="P4053" s="1">
        <v>30</v>
      </c>
      <c r="Q4053" s="1">
        <f t="shared" si="575"/>
        <v>0.04</v>
      </c>
      <c r="T4053" s="4">
        <v>183.28</v>
      </c>
      <c r="U4053" s="9">
        <f t="shared" si="571"/>
        <v>0</v>
      </c>
      <c r="V4053" s="4">
        <f t="shared" si="572"/>
        <v>6.1093333333333337</v>
      </c>
      <c r="W4053" s="1" t="s">
        <v>21</v>
      </c>
      <c r="X4053" s="1">
        <v>1.17</v>
      </c>
      <c r="Y4053" s="4">
        <f t="shared" si="573"/>
        <v>184.45</v>
      </c>
      <c r="Z4053" s="1" t="s">
        <v>22</v>
      </c>
      <c r="AA4053" s="1" t="s">
        <v>37</v>
      </c>
      <c r="AB4053" s="1" t="s">
        <v>29</v>
      </c>
      <c r="AC4053" s="1" t="s">
        <v>30</v>
      </c>
      <c r="AD4053" s="1" t="s">
        <v>31</v>
      </c>
      <c r="AE4053" s="2">
        <v>40508</v>
      </c>
    </row>
    <row r="4054" spans="1:31" x14ac:dyDescent="0.25">
      <c r="A4054">
        <f t="shared" si="574"/>
        <v>4053</v>
      </c>
      <c r="B4054" s="1">
        <v>35910</v>
      </c>
      <c r="C4054" s="2">
        <v>40506</v>
      </c>
      <c r="D4054" s="1" t="s">
        <v>20</v>
      </c>
      <c r="E4054" s="1" t="str">
        <f t="shared" si="567"/>
        <v>*</v>
      </c>
      <c r="F4054" s="1" t="str">
        <f t="shared" si="568"/>
        <v>**</v>
      </c>
      <c r="G4054" s="1" t="str">
        <f t="shared" si="569"/>
        <v>**</v>
      </c>
      <c r="J4054" s="1" t="str">
        <f t="shared" si="570"/>
        <v>**</v>
      </c>
      <c r="P4054" s="1">
        <v>25</v>
      </c>
      <c r="Q4054" s="1">
        <f t="shared" si="575"/>
        <v>3.5000000000000003E-2</v>
      </c>
      <c r="T4054" s="4">
        <v>161.72</v>
      </c>
      <c r="U4054" s="9">
        <f t="shared" si="571"/>
        <v>0</v>
      </c>
      <c r="V4054" s="4">
        <f t="shared" si="572"/>
        <v>6.4687999999999999</v>
      </c>
      <c r="W4054" s="1" t="s">
        <v>21</v>
      </c>
      <c r="X4054" s="1">
        <v>8.4</v>
      </c>
      <c r="Y4054" s="4">
        <f t="shared" si="573"/>
        <v>170.12</v>
      </c>
      <c r="Z4054" s="1" t="s">
        <v>49</v>
      </c>
      <c r="AA4054" s="1" t="s">
        <v>28</v>
      </c>
      <c r="AB4054" s="1" t="s">
        <v>29</v>
      </c>
      <c r="AC4054" s="1" t="s">
        <v>40</v>
      </c>
      <c r="AD4054" s="1" t="s">
        <v>19</v>
      </c>
      <c r="AE4054" s="2">
        <v>40508</v>
      </c>
    </row>
    <row r="4055" spans="1:31" x14ac:dyDescent="0.25">
      <c r="A4055">
        <f t="shared" si="574"/>
        <v>4054</v>
      </c>
      <c r="B4055" s="1">
        <v>11427</v>
      </c>
      <c r="C4055" s="2">
        <v>40506</v>
      </c>
      <c r="D4055" s="1" t="s">
        <v>36</v>
      </c>
      <c r="E4055" s="1" t="str">
        <f t="shared" si="567"/>
        <v>*</v>
      </c>
      <c r="F4055" s="1" t="str">
        <f t="shared" si="568"/>
        <v>*</v>
      </c>
      <c r="G4055" s="1" t="str">
        <f t="shared" si="569"/>
        <v>*</v>
      </c>
      <c r="J4055" s="1" t="str">
        <f t="shared" si="570"/>
        <v>*</v>
      </c>
      <c r="P4055" s="1">
        <v>20</v>
      </c>
      <c r="Q4055" s="1">
        <f t="shared" si="575"/>
        <v>3.5000000000000003E-2</v>
      </c>
      <c r="T4055" s="4">
        <v>136.06</v>
      </c>
      <c r="U4055" s="9">
        <f t="shared" si="571"/>
        <v>0</v>
      </c>
      <c r="V4055" s="4">
        <f t="shared" si="572"/>
        <v>6.8029999999999999</v>
      </c>
      <c r="W4055" s="1" t="s">
        <v>21</v>
      </c>
      <c r="X4055" s="1">
        <v>5.19</v>
      </c>
      <c r="Y4055" s="4">
        <f t="shared" si="573"/>
        <v>141.25</v>
      </c>
      <c r="Z4055" s="1" t="s">
        <v>54</v>
      </c>
      <c r="AA4055" s="1" t="s">
        <v>23</v>
      </c>
      <c r="AB4055" s="1" t="s">
        <v>29</v>
      </c>
      <c r="AC4055" s="1" t="s">
        <v>43</v>
      </c>
      <c r="AD4055" s="1" t="s">
        <v>19</v>
      </c>
      <c r="AE4055" s="2">
        <v>40508</v>
      </c>
    </row>
    <row r="4056" spans="1:31" x14ac:dyDescent="0.25">
      <c r="A4056">
        <f t="shared" si="574"/>
        <v>4055</v>
      </c>
      <c r="B4056" s="1">
        <v>11427</v>
      </c>
      <c r="C4056" s="2">
        <v>40506</v>
      </c>
      <c r="D4056" s="1" t="s">
        <v>36</v>
      </c>
      <c r="E4056" s="1" t="str">
        <f t="shared" si="567"/>
        <v>*</v>
      </c>
      <c r="F4056" s="1" t="str">
        <f t="shared" si="568"/>
        <v>*</v>
      </c>
      <c r="G4056" s="1" t="str">
        <f t="shared" si="569"/>
        <v>*</v>
      </c>
      <c r="J4056" s="1" t="str">
        <f t="shared" si="570"/>
        <v>*</v>
      </c>
      <c r="P4056" s="1">
        <v>27</v>
      </c>
      <c r="Q4056" s="1">
        <f t="shared" si="575"/>
        <v>3.5000000000000003E-2</v>
      </c>
      <c r="T4056" s="4">
        <v>58.64</v>
      </c>
      <c r="U4056" s="9">
        <f t="shared" si="571"/>
        <v>0</v>
      </c>
      <c r="V4056" s="4">
        <f t="shared" si="572"/>
        <v>2.1718518518518519</v>
      </c>
      <c r="W4056" s="1" t="s">
        <v>21</v>
      </c>
      <c r="X4056" s="1">
        <v>1</v>
      </c>
      <c r="Y4056" s="4">
        <f t="shared" si="573"/>
        <v>59.64</v>
      </c>
      <c r="Z4056" s="1" t="s">
        <v>54</v>
      </c>
      <c r="AA4056" s="1" t="s">
        <v>23</v>
      </c>
      <c r="AB4056" s="1" t="s">
        <v>29</v>
      </c>
      <c r="AC4056" s="1" t="s">
        <v>30</v>
      </c>
      <c r="AD4056" s="1" t="s">
        <v>31</v>
      </c>
      <c r="AE4056" s="2">
        <v>40507</v>
      </c>
    </row>
    <row r="4057" spans="1:31" x14ac:dyDescent="0.25">
      <c r="A4057">
        <f t="shared" si="574"/>
        <v>4056</v>
      </c>
      <c r="B4057" s="1">
        <v>27681</v>
      </c>
      <c r="C4057" s="2">
        <v>40506</v>
      </c>
      <c r="D4057" s="1" t="s">
        <v>36</v>
      </c>
      <c r="E4057" s="1" t="str">
        <f t="shared" si="567"/>
        <v>*</v>
      </c>
      <c r="F4057" s="1" t="str">
        <f t="shared" si="568"/>
        <v>*</v>
      </c>
      <c r="G4057" s="1" t="str">
        <f t="shared" si="569"/>
        <v>*</v>
      </c>
      <c r="J4057" s="1" t="str">
        <f t="shared" si="570"/>
        <v>*</v>
      </c>
      <c r="P4057" s="1">
        <v>7</v>
      </c>
      <c r="Q4057" s="1">
        <f t="shared" si="575"/>
        <v>0.01</v>
      </c>
      <c r="T4057" s="4">
        <v>37.799999999999997</v>
      </c>
      <c r="U4057" s="9">
        <f t="shared" si="571"/>
        <v>0</v>
      </c>
      <c r="V4057" s="4">
        <f t="shared" si="572"/>
        <v>5.3999999999999995</v>
      </c>
      <c r="W4057" s="1" t="s">
        <v>21</v>
      </c>
      <c r="X4057" s="1">
        <v>4.7</v>
      </c>
      <c r="Y4057" s="4">
        <f t="shared" si="573"/>
        <v>42.5</v>
      </c>
      <c r="Z4057" s="1" t="s">
        <v>22</v>
      </c>
      <c r="AA4057" s="1" t="s">
        <v>37</v>
      </c>
      <c r="AB4057" s="1" t="s">
        <v>29</v>
      </c>
      <c r="AC4057" s="1" t="s">
        <v>40</v>
      </c>
      <c r="AD4057" s="1" t="s">
        <v>19</v>
      </c>
      <c r="AE4057" s="2">
        <v>40507</v>
      </c>
    </row>
    <row r="4058" spans="1:31" x14ac:dyDescent="0.25">
      <c r="A4058">
        <f t="shared" si="574"/>
        <v>4057</v>
      </c>
      <c r="B4058" s="1">
        <v>4675</v>
      </c>
      <c r="C4058" s="2">
        <v>40506</v>
      </c>
      <c r="D4058" s="1" t="s">
        <v>27</v>
      </c>
      <c r="E4058" s="1" t="str">
        <f t="shared" si="567"/>
        <v>*</v>
      </c>
      <c r="F4058" s="1" t="str">
        <f t="shared" si="568"/>
        <v>*</v>
      </c>
      <c r="G4058" s="1" t="str">
        <f t="shared" si="569"/>
        <v>*</v>
      </c>
      <c r="J4058" s="1" t="str">
        <f t="shared" si="570"/>
        <v>*</v>
      </c>
      <c r="P4058" s="1">
        <v>4</v>
      </c>
      <c r="Q4058" s="1">
        <f t="shared" si="575"/>
        <v>0.01</v>
      </c>
      <c r="T4058" s="4">
        <v>17.89</v>
      </c>
      <c r="U4058" s="9">
        <f t="shared" si="571"/>
        <v>0</v>
      </c>
      <c r="V4058" s="4">
        <f t="shared" si="572"/>
        <v>4.4725000000000001</v>
      </c>
      <c r="W4058" s="1" t="s">
        <v>21</v>
      </c>
      <c r="X4058" s="1">
        <v>0.7</v>
      </c>
      <c r="Y4058" s="4">
        <f t="shared" si="573"/>
        <v>18.59</v>
      </c>
      <c r="Z4058" s="1" t="s">
        <v>49</v>
      </c>
      <c r="AA4058" s="1" t="s">
        <v>16</v>
      </c>
      <c r="AB4058" s="1" t="s">
        <v>29</v>
      </c>
      <c r="AC4058" s="1" t="s">
        <v>30</v>
      </c>
      <c r="AD4058" s="1" t="s">
        <v>31</v>
      </c>
      <c r="AE4058" s="2">
        <v>40508</v>
      </c>
    </row>
    <row r="4059" spans="1:31" x14ac:dyDescent="0.25">
      <c r="A4059">
        <f t="shared" si="574"/>
        <v>4058</v>
      </c>
      <c r="B4059" s="1">
        <v>30754</v>
      </c>
      <c r="C4059" s="2">
        <v>40507</v>
      </c>
      <c r="D4059" s="1" t="s">
        <v>13</v>
      </c>
      <c r="E4059" s="1" t="str">
        <f t="shared" si="567"/>
        <v>*</v>
      </c>
      <c r="F4059" s="1" t="str">
        <f t="shared" si="568"/>
        <v>*</v>
      </c>
      <c r="G4059" s="1" t="str">
        <f t="shared" si="569"/>
        <v>*</v>
      </c>
      <c r="J4059" s="1" t="str">
        <f t="shared" si="570"/>
        <v>*</v>
      </c>
      <c r="P4059" s="1">
        <v>20</v>
      </c>
      <c r="Q4059" s="1">
        <f t="shared" si="575"/>
        <v>3.5000000000000003E-2</v>
      </c>
      <c r="T4059" s="4">
        <v>4108.17</v>
      </c>
      <c r="U4059" s="9">
        <f t="shared" si="571"/>
        <v>1</v>
      </c>
      <c r="V4059" s="4">
        <f t="shared" si="572"/>
        <v>205.4085</v>
      </c>
      <c r="W4059" s="1" t="s">
        <v>21</v>
      </c>
      <c r="X4059" s="1">
        <v>69</v>
      </c>
      <c r="Y4059" s="4">
        <f t="shared" si="573"/>
        <v>4177.17</v>
      </c>
      <c r="Z4059" s="1" t="s">
        <v>44</v>
      </c>
      <c r="AA4059" s="1" t="s">
        <v>37</v>
      </c>
      <c r="AB4059" s="1" t="s">
        <v>17</v>
      </c>
      <c r="AC4059" s="1" t="s">
        <v>52</v>
      </c>
      <c r="AD4059" s="1" t="s">
        <v>48</v>
      </c>
      <c r="AE4059" s="2">
        <v>40511</v>
      </c>
    </row>
    <row r="4060" spans="1:31" x14ac:dyDescent="0.25">
      <c r="A4060">
        <f t="shared" si="574"/>
        <v>4059</v>
      </c>
      <c r="B4060" s="1">
        <v>5189</v>
      </c>
      <c r="C4060" s="2">
        <v>40507</v>
      </c>
      <c r="D4060" s="1" t="s">
        <v>13</v>
      </c>
      <c r="E4060" s="1" t="str">
        <f t="shared" si="567"/>
        <v>*</v>
      </c>
      <c r="F4060" s="1" t="str">
        <f t="shared" si="568"/>
        <v>*</v>
      </c>
      <c r="G4060" s="1" t="str">
        <f t="shared" si="569"/>
        <v>*</v>
      </c>
      <c r="J4060" s="1" t="str">
        <f t="shared" si="570"/>
        <v>*</v>
      </c>
      <c r="P4060" s="1">
        <v>14</v>
      </c>
      <c r="Q4060" s="1">
        <f t="shared" si="575"/>
        <v>0.02</v>
      </c>
      <c r="T4060" s="4">
        <v>2066.63</v>
      </c>
      <c r="U4060" s="9">
        <f t="shared" si="571"/>
        <v>1</v>
      </c>
      <c r="V4060" s="4">
        <f t="shared" si="572"/>
        <v>147.61642857142857</v>
      </c>
      <c r="W4060" s="1" t="s">
        <v>21</v>
      </c>
      <c r="X4060" s="1">
        <v>19.989999999999998</v>
      </c>
      <c r="Y4060" s="4">
        <f t="shared" si="573"/>
        <v>2086.62</v>
      </c>
      <c r="Z4060" s="1" t="s">
        <v>44</v>
      </c>
      <c r="AA4060" s="1" t="s">
        <v>28</v>
      </c>
      <c r="AB4060" s="1" t="s">
        <v>29</v>
      </c>
      <c r="AC4060" s="1" t="s">
        <v>55</v>
      </c>
      <c r="AD4060" s="1" t="s">
        <v>19</v>
      </c>
      <c r="AE4060" s="2">
        <v>40509</v>
      </c>
    </row>
    <row r="4061" spans="1:31" x14ac:dyDescent="0.25">
      <c r="A4061">
        <f t="shared" si="574"/>
        <v>4060</v>
      </c>
      <c r="B4061" s="1">
        <v>32135</v>
      </c>
      <c r="C4061" s="2">
        <v>40507</v>
      </c>
      <c r="D4061" s="1" t="s">
        <v>20</v>
      </c>
      <c r="E4061" s="1" t="str">
        <f t="shared" si="567"/>
        <v>*</v>
      </c>
      <c r="F4061" s="1" t="str">
        <f t="shared" si="568"/>
        <v>**</v>
      </c>
      <c r="G4061" s="1" t="str">
        <f t="shared" si="569"/>
        <v>**</v>
      </c>
      <c r="J4061" s="1" t="str">
        <f t="shared" si="570"/>
        <v>**</v>
      </c>
      <c r="P4061" s="1">
        <v>37</v>
      </c>
      <c r="Q4061" s="1">
        <f t="shared" si="575"/>
        <v>0.04</v>
      </c>
      <c r="T4061" s="4">
        <v>1575.14</v>
      </c>
      <c r="U4061" s="9">
        <f t="shared" si="571"/>
        <v>1</v>
      </c>
      <c r="V4061" s="4">
        <f t="shared" si="572"/>
        <v>42.571351351351353</v>
      </c>
      <c r="W4061" s="1" t="s">
        <v>21</v>
      </c>
      <c r="X4061" s="1">
        <v>7.12</v>
      </c>
      <c r="Y4061" s="4">
        <f t="shared" si="573"/>
        <v>1582.26</v>
      </c>
      <c r="Z4061" s="1" t="s">
        <v>22</v>
      </c>
      <c r="AA4061" s="1" t="s">
        <v>37</v>
      </c>
      <c r="AB4061" s="1" t="s">
        <v>24</v>
      </c>
      <c r="AC4061" s="1" t="s">
        <v>38</v>
      </c>
      <c r="AD4061" s="1" t="s">
        <v>19</v>
      </c>
      <c r="AE4061" s="2">
        <v>40509</v>
      </c>
    </row>
    <row r="4062" spans="1:31" x14ac:dyDescent="0.25">
      <c r="A4062">
        <f t="shared" si="574"/>
        <v>4061</v>
      </c>
      <c r="B4062" s="1">
        <v>5189</v>
      </c>
      <c r="C4062" s="2">
        <v>40507</v>
      </c>
      <c r="D4062" s="1" t="s">
        <v>13</v>
      </c>
      <c r="E4062" s="1" t="str">
        <f t="shared" si="567"/>
        <v>*</v>
      </c>
      <c r="F4062" s="1" t="str">
        <f t="shared" si="568"/>
        <v>*</v>
      </c>
      <c r="G4062" s="1" t="str">
        <f t="shared" si="569"/>
        <v>*</v>
      </c>
      <c r="J4062" s="1" t="str">
        <f t="shared" si="570"/>
        <v>*</v>
      </c>
      <c r="P4062" s="1">
        <v>12</v>
      </c>
      <c r="Q4062" s="1">
        <f t="shared" si="575"/>
        <v>0.02</v>
      </c>
      <c r="T4062" s="4">
        <v>900.06</v>
      </c>
      <c r="U4062" s="9">
        <f t="shared" si="571"/>
        <v>0</v>
      </c>
      <c r="V4062" s="4">
        <f t="shared" si="572"/>
        <v>75.004999999999995</v>
      </c>
      <c r="W4062" s="1" t="s">
        <v>21</v>
      </c>
      <c r="X4062" s="1">
        <v>14.52</v>
      </c>
      <c r="Y4062" s="4">
        <f t="shared" si="573"/>
        <v>914.57999999999993</v>
      </c>
      <c r="Z4062" s="1" t="s">
        <v>42</v>
      </c>
      <c r="AA4062" s="1" t="s">
        <v>28</v>
      </c>
      <c r="AB4062" s="1" t="s">
        <v>24</v>
      </c>
      <c r="AC4062" s="1" t="s">
        <v>38</v>
      </c>
      <c r="AD4062" s="1" t="s">
        <v>19</v>
      </c>
      <c r="AE4062" s="2">
        <v>40514</v>
      </c>
    </row>
    <row r="4063" spans="1:31" x14ac:dyDescent="0.25">
      <c r="A4063">
        <f t="shared" si="574"/>
        <v>4062</v>
      </c>
      <c r="B4063" s="1">
        <v>52807</v>
      </c>
      <c r="C4063" s="2">
        <v>40507</v>
      </c>
      <c r="D4063" s="1" t="s">
        <v>36</v>
      </c>
      <c r="E4063" s="1" t="str">
        <f t="shared" si="567"/>
        <v>*</v>
      </c>
      <c r="F4063" s="1" t="str">
        <f t="shared" si="568"/>
        <v>*</v>
      </c>
      <c r="G4063" s="1" t="str">
        <f t="shared" si="569"/>
        <v>*</v>
      </c>
      <c r="J4063" s="1" t="str">
        <f t="shared" si="570"/>
        <v>*</v>
      </c>
      <c r="P4063" s="1">
        <v>28</v>
      </c>
      <c r="Q4063" s="1">
        <f t="shared" si="575"/>
        <v>3.5000000000000003E-2</v>
      </c>
      <c r="T4063" s="4">
        <v>667.55</v>
      </c>
      <c r="U4063" s="9">
        <f t="shared" si="571"/>
        <v>0</v>
      </c>
      <c r="V4063" s="4">
        <f t="shared" si="572"/>
        <v>23.841071428571428</v>
      </c>
      <c r="W4063" s="1" t="s">
        <v>21</v>
      </c>
      <c r="X4063" s="1">
        <v>2.87</v>
      </c>
      <c r="Y4063" s="4">
        <f t="shared" si="573"/>
        <v>670.42</v>
      </c>
      <c r="Z4063" s="1" t="s">
        <v>39</v>
      </c>
      <c r="AA4063" s="1" t="s">
        <v>16</v>
      </c>
      <c r="AB4063" s="1" t="s">
        <v>29</v>
      </c>
      <c r="AC4063" s="1" t="s">
        <v>30</v>
      </c>
      <c r="AD4063" s="1" t="s">
        <v>41</v>
      </c>
      <c r="AE4063" s="2">
        <v>40509</v>
      </c>
    </row>
    <row r="4064" spans="1:31" x14ac:dyDescent="0.25">
      <c r="A4064">
        <f t="shared" si="574"/>
        <v>4063</v>
      </c>
      <c r="B4064" s="1">
        <v>15015</v>
      </c>
      <c r="C4064" s="2">
        <v>40507</v>
      </c>
      <c r="D4064" s="1" t="s">
        <v>20</v>
      </c>
      <c r="E4064" s="1" t="str">
        <f t="shared" si="567"/>
        <v>*</v>
      </c>
      <c r="F4064" s="1" t="str">
        <f t="shared" si="568"/>
        <v>**</v>
      </c>
      <c r="G4064" s="1" t="str">
        <f t="shared" si="569"/>
        <v>**</v>
      </c>
      <c r="J4064" s="1" t="str">
        <f t="shared" si="570"/>
        <v>**</v>
      </c>
      <c r="P4064" s="1">
        <v>47</v>
      </c>
      <c r="Q4064" s="1">
        <f t="shared" si="575"/>
        <v>0.05</v>
      </c>
      <c r="T4064" s="4">
        <v>306.77</v>
      </c>
      <c r="U4064" s="9">
        <f t="shared" si="571"/>
        <v>0</v>
      </c>
      <c r="V4064" s="4">
        <f t="shared" si="572"/>
        <v>6.527021276595744</v>
      </c>
      <c r="W4064" s="1" t="s">
        <v>21</v>
      </c>
      <c r="X4064" s="1">
        <v>5.22</v>
      </c>
      <c r="Y4064" s="4">
        <f t="shared" si="573"/>
        <v>311.99</v>
      </c>
      <c r="Z4064" s="1" t="s">
        <v>46</v>
      </c>
      <c r="AA4064" s="1" t="s">
        <v>23</v>
      </c>
      <c r="AB4064" s="1" t="s">
        <v>17</v>
      </c>
      <c r="AC4064" s="1" t="s">
        <v>18</v>
      </c>
      <c r="AD4064" s="1" t="s">
        <v>19</v>
      </c>
      <c r="AE4064" s="2">
        <v>40508</v>
      </c>
    </row>
    <row r="4065" spans="1:31" x14ac:dyDescent="0.25">
      <c r="A4065">
        <f t="shared" si="574"/>
        <v>4064</v>
      </c>
      <c r="B4065" s="1">
        <v>32135</v>
      </c>
      <c r="C4065" s="2">
        <v>40507</v>
      </c>
      <c r="D4065" s="1" t="s">
        <v>20</v>
      </c>
      <c r="E4065" s="1" t="str">
        <f t="shared" si="567"/>
        <v>*</v>
      </c>
      <c r="F4065" s="1" t="str">
        <f t="shared" si="568"/>
        <v>**</v>
      </c>
      <c r="G4065" s="1" t="str">
        <f t="shared" si="569"/>
        <v>**</v>
      </c>
      <c r="J4065" s="1" t="str">
        <f t="shared" si="570"/>
        <v>**</v>
      </c>
      <c r="P4065" s="1">
        <v>16</v>
      </c>
      <c r="Q4065" s="1">
        <f t="shared" si="575"/>
        <v>0.02</v>
      </c>
      <c r="T4065" s="4">
        <v>187.78</v>
      </c>
      <c r="U4065" s="9">
        <f t="shared" si="571"/>
        <v>0</v>
      </c>
      <c r="V4065" s="4">
        <f t="shared" si="572"/>
        <v>11.73625</v>
      </c>
      <c r="W4065" s="1" t="s">
        <v>21</v>
      </c>
      <c r="X4065" s="1">
        <v>5.99</v>
      </c>
      <c r="Y4065" s="4">
        <f t="shared" si="573"/>
        <v>193.77</v>
      </c>
      <c r="Z4065" s="1" t="s">
        <v>22</v>
      </c>
      <c r="AA4065" s="1" t="s">
        <v>37</v>
      </c>
      <c r="AB4065" s="1" t="s">
        <v>24</v>
      </c>
      <c r="AC4065" s="1" t="s">
        <v>56</v>
      </c>
      <c r="AD4065" s="1" t="s">
        <v>26</v>
      </c>
      <c r="AE4065" s="2">
        <v>40509</v>
      </c>
    </row>
    <row r="4066" spans="1:31" x14ac:dyDescent="0.25">
      <c r="A4066">
        <f t="shared" si="574"/>
        <v>4065</v>
      </c>
      <c r="B4066" s="1">
        <v>5189</v>
      </c>
      <c r="C4066" s="2">
        <v>40507</v>
      </c>
      <c r="D4066" s="1" t="s">
        <v>13</v>
      </c>
      <c r="E4066" s="1" t="str">
        <f t="shared" si="567"/>
        <v>*</v>
      </c>
      <c r="F4066" s="1" t="str">
        <f t="shared" si="568"/>
        <v>*</v>
      </c>
      <c r="G4066" s="1" t="str">
        <f t="shared" si="569"/>
        <v>*</v>
      </c>
      <c r="J4066" s="1" t="str">
        <f t="shared" si="570"/>
        <v>*</v>
      </c>
      <c r="P4066" s="1">
        <v>8</v>
      </c>
      <c r="Q4066" s="1">
        <f t="shared" si="575"/>
        <v>0.01</v>
      </c>
      <c r="T4066" s="4">
        <v>24.72</v>
      </c>
      <c r="U4066" s="9">
        <f t="shared" si="571"/>
        <v>0</v>
      </c>
      <c r="V4066" s="4">
        <f t="shared" si="572"/>
        <v>3.09</v>
      </c>
      <c r="W4066" s="1" t="s">
        <v>21</v>
      </c>
      <c r="X4066" s="1">
        <v>3.5</v>
      </c>
      <c r="Y4066" s="4">
        <f t="shared" si="573"/>
        <v>28.22</v>
      </c>
      <c r="Z4066" s="1" t="s">
        <v>53</v>
      </c>
      <c r="AA4066" s="1" t="s">
        <v>28</v>
      </c>
      <c r="AB4066" s="1" t="s">
        <v>29</v>
      </c>
      <c r="AC4066" s="1" t="s">
        <v>30</v>
      </c>
      <c r="AD4066" s="1" t="s">
        <v>41</v>
      </c>
      <c r="AE4066" s="2">
        <v>40509</v>
      </c>
    </row>
    <row r="4067" spans="1:31" x14ac:dyDescent="0.25">
      <c r="A4067">
        <f t="shared" si="574"/>
        <v>4066</v>
      </c>
      <c r="B4067" s="1">
        <v>55653</v>
      </c>
      <c r="C4067" s="2">
        <v>40508</v>
      </c>
      <c r="D4067" s="1" t="s">
        <v>36</v>
      </c>
      <c r="E4067" s="1" t="str">
        <f t="shared" si="567"/>
        <v>*</v>
      </c>
      <c r="F4067" s="1" t="str">
        <f t="shared" si="568"/>
        <v>*</v>
      </c>
      <c r="G4067" s="1" t="str">
        <f t="shared" si="569"/>
        <v>*</v>
      </c>
      <c r="J4067" s="1" t="str">
        <f t="shared" si="570"/>
        <v>*</v>
      </c>
      <c r="P4067" s="1">
        <v>34</v>
      </c>
      <c r="Q4067" s="1">
        <f t="shared" si="575"/>
        <v>0.04</v>
      </c>
      <c r="T4067" s="4">
        <v>15152.55</v>
      </c>
      <c r="U4067" s="9">
        <f t="shared" si="571"/>
        <v>1</v>
      </c>
      <c r="V4067" s="4">
        <f t="shared" si="572"/>
        <v>445.66323529411761</v>
      </c>
      <c r="W4067" s="1" t="s">
        <v>33</v>
      </c>
      <c r="X4067" s="1">
        <v>28.14</v>
      </c>
      <c r="Y4067" s="4">
        <f t="shared" si="573"/>
        <v>15180.689999999999</v>
      </c>
      <c r="Z4067" s="1" t="s">
        <v>42</v>
      </c>
      <c r="AA4067" s="1" t="s">
        <v>37</v>
      </c>
      <c r="AB4067" s="1" t="s">
        <v>24</v>
      </c>
      <c r="AC4067" s="1" t="s">
        <v>56</v>
      </c>
      <c r="AD4067" s="1" t="s">
        <v>35</v>
      </c>
      <c r="AE4067" s="2">
        <v>40509</v>
      </c>
    </row>
    <row r="4068" spans="1:31" x14ac:dyDescent="0.25">
      <c r="A4068">
        <f t="shared" si="574"/>
        <v>4067</v>
      </c>
      <c r="B4068" s="1">
        <v>41861</v>
      </c>
      <c r="C4068" s="2">
        <v>40508</v>
      </c>
      <c r="D4068" s="1" t="s">
        <v>13</v>
      </c>
      <c r="E4068" s="1" t="str">
        <f t="shared" si="567"/>
        <v>*</v>
      </c>
      <c r="F4068" s="1" t="str">
        <f t="shared" si="568"/>
        <v>*</v>
      </c>
      <c r="G4068" s="1" t="str">
        <f t="shared" si="569"/>
        <v>*</v>
      </c>
      <c r="J4068" s="1" t="str">
        <f t="shared" si="570"/>
        <v>*</v>
      </c>
      <c r="P4068" s="1">
        <v>24</v>
      </c>
      <c r="Q4068" s="1">
        <f t="shared" si="575"/>
        <v>3.5000000000000003E-2</v>
      </c>
      <c r="T4068" s="4">
        <v>475.9</v>
      </c>
      <c r="U4068" s="9">
        <f t="shared" si="571"/>
        <v>0</v>
      </c>
      <c r="V4068" s="4">
        <f t="shared" si="572"/>
        <v>19.829166666666666</v>
      </c>
      <c r="W4068" s="1" t="s">
        <v>21</v>
      </c>
      <c r="X4068" s="1">
        <v>5.97</v>
      </c>
      <c r="Y4068" s="4">
        <f t="shared" si="573"/>
        <v>481.87</v>
      </c>
      <c r="Z4068" s="1" t="s">
        <v>22</v>
      </c>
      <c r="AA4068" s="1" t="s">
        <v>28</v>
      </c>
      <c r="AB4068" s="1" t="s">
        <v>29</v>
      </c>
      <c r="AC4068" s="1" t="s">
        <v>40</v>
      </c>
      <c r="AD4068" s="1" t="s">
        <v>19</v>
      </c>
      <c r="AE4068" s="2">
        <v>40510</v>
      </c>
    </row>
    <row r="4069" spans="1:31" x14ac:dyDescent="0.25">
      <c r="A4069">
        <f t="shared" si="574"/>
        <v>4068</v>
      </c>
      <c r="B4069" s="1">
        <v>48195</v>
      </c>
      <c r="C4069" s="2">
        <v>40509</v>
      </c>
      <c r="D4069" s="1" t="s">
        <v>27</v>
      </c>
      <c r="E4069" s="1" t="str">
        <f t="shared" si="567"/>
        <v>*</v>
      </c>
      <c r="F4069" s="1" t="str">
        <f t="shared" si="568"/>
        <v>*</v>
      </c>
      <c r="G4069" s="1" t="str">
        <f t="shared" si="569"/>
        <v>*</v>
      </c>
      <c r="J4069" s="1" t="str">
        <f t="shared" si="570"/>
        <v>*</v>
      </c>
      <c r="P4069" s="1">
        <v>35</v>
      </c>
      <c r="Q4069" s="1">
        <f t="shared" si="575"/>
        <v>0.04</v>
      </c>
      <c r="T4069" s="4">
        <v>3337.5165000000002</v>
      </c>
      <c r="U4069" s="9">
        <f t="shared" si="571"/>
        <v>1</v>
      </c>
      <c r="V4069" s="4">
        <f t="shared" si="572"/>
        <v>95.357614285714291</v>
      </c>
      <c r="W4069" s="1" t="s">
        <v>21</v>
      </c>
      <c r="X4069" s="1">
        <v>2.5</v>
      </c>
      <c r="Y4069" s="4">
        <f t="shared" si="573"/>
        <v>3340.0165000000002</v>
      </c>
      <c r="Z4069" s="1" t="s">
        <v>22</v>
      </c>
      <c r="AA4069" s="1" t="s">
        <v>28</v>
      </c>
      <c r="AB4069" s="1" t="s">
        <v>24</v>
      </c>
      <c r="AC4069" s="1" t="s">
        <v>25</v>
      </c>
      <c r="AD4069" s="1" t="s">
        <v>19</v>
      </c>
      <c r="AE4069" s="2">
        <v>40510</v>
      </c>
    </row>
    <row r="4070" spans="1:31" x14ac:dyDescent="0.25">
      <c r="A4070">
        <f t="shared" si="574"/>
        <v>4069</v>
      </c>
      <c r="B4070" s="1">
        <v>48195</v>
      </c>
      <c r="C4070" s="2">
        <v>40509</v>
      </c>
      <c r="D4070" s="1" t="s">
        <v>27</v>
      </c>
      <c r="E4070" s="1" t="str">
        <f t="shared" si="567"/>
        <v>*</v>
      </c>
      <c r="F4070" s="1" t="str">
        <f t="shared" si="568"/>
        <v>*</v>
      </c>
      <c r="G4070" s="1" t="str">
        <f t="shared" si="569"/>
        <v>*</v>
      </c>
      <c r="J4070" s="1" t="str">
        <f t="shared" si="570"/>
        <v>*</v>
      </c>
      <c r="P4070" s="1">
        <v>47</v>
      </c>
      <c r="Q4070" s="1">
        <f t="shared" si="575"/>
        <v>0.05</v>
      </c>
      <c r="T4070" s="4">
        <v>2679.1235000000001</v>
      </c>
      <c r="U4070" s="9">
        <f t="shared" si="571"/>
        <v>1</v>
      </c>
      <c r="V4070" s="4">
        <f t="shared" si="572"/>
        <v>57.002627659574472</v>
      </c>
      <c r="W4070" s="1" t="s">
        <v>21</v>
      </c>
      <c r="X4070" s="1">
        <v>19.989999999999998</v>
      </c>
      <c r="Y4070" s="4">
        <f t="shared" si="573"/>
        <v>2699.1134999999999</v>
      </c>
      <c r="Z4070" s="1" t="s">
        <v>22</v>
      </c>
      <c r="AA4070" s="1" t="s">
        <v>28</v>
      </c>
      <c r="AB4070" s="1" t="s">
        <v>24</v>
      </c>
      <c r="AC4070" s="1" t="s">
        <v>25</v>
      </c>
      <c r="AD4070" s="1" t="s">
        <v>19</v>
      </c>
      <c r="AE4070" s="2">
        <v>40510</v>
      </c>
    </row>
    <row r="4071" spans="1:31" x14ac:dyDescent="0.25">
      <c r="A4071">
        <f t="shared" si="574"/>
        <v>4070</v>
      </c>
      <c r="B4071" s="1">
        <v>31718</v>
      </c>
      <c r="C4071" s="2">
        <v>40509</v>
      </c>
      <c r="D4071" s="1" t="s">
        <v>13</v>
      </c>
      <c r="E4071" s="1" t="str">
        <f t="shared" si="567"/>
        <v>*</v>
      </c>
      <c r="F4071" s="1" t="str">
        <f t="shared" si="568"/>
        <v>*</v>
      </c>
      <c r="G4071" s="1" t="str">
        <f t="shared" si="569"/>
        <v>*</v>
      </c>
      <c r="J4071" s="1" t="str">
        <f t="shared" si="570"/>
        <v>*</v>
      </c>
      <c r="P4071" s="1">
        <v>24</v>
      </c>
      <c r="Q4071" s="1">
        <f t="shared" si="575"/>
        <v>3.5000000000000003E-2</v>
      </c>
      <c r="T4071" s="4">
        <v>1390.6935000000001</v>
      </c>
      <c r="U4071" s="9">
        <f t="shared" si="571"/>
        <v>1</v>
      </c>
      <c r="V4071" s="4">
        <f t="shared" si="572"/>
        <v>57.945562500000001</v>
      </c>
      <c r="W4071" s="1" t="s">
        <v>21</v>
      </c>
      <c r="X4071" s="1">
        <v>7.69</v>
      </c>
      <c r="Y4071" s="4">
        <f t="shared" si="573"/>
        <v>1398.3835000000001</v>
      </c>
      <c r="Z4071" s="1" t="s">
        <v>54</v>
      </c>
      <c r="AA4071" s="1" t="s">
        <v>28</v>
      </c>
      <c r="AB4071" s="1" t="s">
        <v>24</v>
      </c>
      <c r="AC4071" s="1" t="s">
        <v>25</v>
      </c>
      <c r="AD4071" s="1" t="s">
        <v>19</v>
      </c>
      <c r="AE4071" s="2">
        <v>40513</v>
      </c>
    </row>
    <row r="4072" spans="1:31" x14ac:dyDescent="0.25">
      <c r="A4072">
        <f t="shared" si="574"/>
        <v>4071</v>
      </c>
      <c r="B4072" s="1">
        <v>45249</v>
      </c>
      <c r="C4072" s="2">
        <v>40509</v>
      </c>
      <c r="D4072" s="1" t="s">
        <v>13</v>
      </c>
      <c r="E4072" s="1" t="str">
        <f t="shared" si="567"/>
        <v>*</v>
      </c>
      <c r="F4072" s="1" t="str">
        <f t="shared" si="568"/>
        <v>*</v>
      </c>
      <c r="G4072" s="1" t="str">
        <f t="shared" si="569"/>
        <v>*</v>
      </c>
      <c r="J4072" s="1" t="str">
        <f t="shared" si="570"/>
        <v>*</v>
      </c>
      <c r="P4072" s="1">
        <v>24</v>
      </c>
      <c r="Q4072" s="1">
        <f t="shared" si="575"/>
        <v>3.5000000000000003E-2</v>
      </c>
      <c r="T4072" s="4">
        <v>1155.5835</v>
      </c>
      <c r="U4072" s="9">
        <f t="shared" si="571"/>
        <v>1</v>
      </c>
      <c r="V4072" s="4">
        <f t="shared" si="572"/>
        <v>48.149312500000001</v>
      </c>
      <c r="W4072" s="1" t="s">
        <v>21</v>
      </c>
      <c r="X4072" s="1">
        <v>5</v>
      </c>
      <c r="Y4072" s="4">
        <f t="shared" si="573"/>
        <v>1160.5835</v>
      </c>
      <c r="Z4072" s="1" t="s">
        <v>51</v>
      </c>
      <c r="AA4072" s="1" t="s">
        <v>23</v>
      </c>
      <c r="AB4072" s="1" t="s">
        <v>24</v>
      </c>
      <c r="AC4072" s="1" t="s">
        <v>25</v>
      </c>
      <c r="AD4072" s="1" t="s">
        <v>41</v>
      </c>
      <c r="AE4072" s="2">
        <v>40514</v>
      </c>
    </row>
    <row r="4073" spans="1:31" x14ac:dyDescent="0.25">
      <c r="A4073">
        <f t="shared" si="574"/>
        <v>4072</v>
      </c>
      <c r="B4073" s="1">
        <v>48195</v>
      </c>
      <c r="C4073" s="2">
        <v>40509</v>
      </c>
      <c r="D4073" s="1" t="s">
        <v>27</v>
      </c>
      <c r="E4073" s="1" t="str">
        <f t="shared" si="567"/>
        <v>*</v>
      </c>
      <c r="F4073" s="1" t="str">
        <f t="shared" si="568"/>
        <v>*</v>
      </c>
      <c r="G4073" s="1" t="str">
        <f t="shared" si="569"/>
        <v>*</v>
      </c>
      <c r="J4073" s="1" t="str">
        <f t="shared" si="570"/>
        <v>*</v>
      </c>
      <c r="P4073" s="1">
        <v>35</v>
      </c>
      <c r="Q4073" s="1">
        <f t="shared" si="575"/>
        <v>0.04</v>
      </c>
      <c r="T4073" s="4">
        <v>1018.402</v>
      </c>
      <c r="U4073" s="9">
        <f t="shared" si="571"/>
        <v>1</v>
      </c>
      <c r="V4073" s="4">
        <f t="shared" si="572"/>
        <v>29.097200000000001</v>
      </c>
      <c r="W4073" s="1" t="s">
        <v>21</v>
      </c>
      <c r="X4073" s="1">
        <v>5.99</v>
      </c>
      <c r="Y4073" s="4">
        <f t="shared" si="573"/>
        <v>1024.3920000000001</v>
      </c>
      <c r="Z4073" s="1" t="s">
        <v>22</v>
      </c>
      <c r="AA4073" s="1" t="s">
        <v>28</v>
      </c>
      <c r="AB4073" s="1" t="s">
        <v>24</v>
      </c>
      <c r="AC4073" s="1" t="s">
        <v>25</v>
      </c>
      <c r="AD4073" s="1" t="s">
        <v>31</v>
      </c>
      <c r="AE4073" s="2">
        <v>40509</v>
      </c>
    </row>
    <row r="4074" spans="1:31" x14ac:dyDescent="0.25">
      <c r="A4074">
        <f t="shared" si="574"/>
        <v>4073</v>
      </c>
      <c r="B4074" s="1">
        <v>31718</v>
      </c>
      <c r="C4074" s="2">
        <v>40509</v>
      </c>
      <c r="D4074" s="1" t="s">
        <v>13</v>
      </c>
      <c r="E4074" s="1" t="str">
        <f t="shared" si="567"/>
        <v>*</v>
      </c>
      <c r="F4074" s="1" t="str">
        <f t="shared" si="568"/>
        <v>*</v>
      </c>
      <c r="G4074" s="1" t="str">
        <f t="shared" si="569"/>
        <v>*</v>
      </c>
      <c r="J4074" s="1" t="str">
        <f t="shared" si="570"/>
        <v>*</v>
      </c>
      <c r="P4074" s="1">
        <v>20</v>
      </c>
      <c r="Q4074" s="1">
        <f t="shared" si="575"/>
        <v>3.5000000000000003E-2</v>
      </c>
      <c r="T4074" s="4">
        <v>1017.2885</v>
      </c>
      <c r="U4074" s="9">
        <f t="shared" si="571"/>
        <v>1</v>
      </c>
      <c r="V4074" s="4">
        <f t="shared" si="572"/>
        <v>50.864424999999997</v>
      </c>
      <c r="W4074" s="1" t="s">
        <v>21</v>
      </c>
      <c r="X4074" s="1">
        <v>8.99</v>
      </c>
      <c r="Y4074" s="4">
        <f t="shared" si="573"/>
        <v>1026.2784999999999</v>
      </c>
      <c r="Z4074" s="1" t="s">
        <v>54</v>
      </c>
      <c r="AA4074" s="1" t="s">
        <v>28</v>
      </c>
      <c r="AB4074" s="1" t="s">
        <v>24</v>
      </c>
      <c r="AC4074" s="1" t="s">
        <v>25</v>
      </c>
      <c r="AD4074" s="1" t="s">
        <v>19</v>
      </c>
      <c r="AE4074" s="2">
        <v>40516</v>
      </c>
    </row>
    <row r="4075" spans="1:31" x14ac:dyDescent="0.25">
      <c r="A4075">
        <f t="shared" si="574"/>
        <v>4074</v>
      </c>
      <c r="B4075" s="1">
        <v>26630</v>
      </c>
      <c r="C4075" s="2">
        <v>40509</v>
      </c>
      <c r="D4075" s="1" t="s">
        <v>20</v>
      </c>
      <c r="E4075" s="1" t="str">
        <f t="shared" si="567"/>
        <v>*</v>
      </c>
      <c r="F4075" s="1" t="str">
        <f t="shared" si="568"/>
        <v>**</v>
      </c>
      <c r="G4075" s="1" t="str">
        <f t="shared" si="569"/>
        <v>**</v>
      </c>
      <c r="J4075" s="1" t="str">
        <f t="shared" si="570"/>
        <v>**</v>
      </c>
      <c r="P4075" s="1">
        <v>9</v>
      </c>
      <c r="Q4075" s="1">
        <f t="shared" si="575"/>
        <v>0.01</v>
      </c>
      <c r="T4075" s="4">
        <v>65.67</v>
      </c>
      <c r="U4075" s="9">
        <f t="shared" si="571"/>
        <v>0</v>
      </c>
      <c r="V4075" s="4">
        <f t="shared" si="572"/>
        <v>7.2966666666666669</v>
      </c>
      <c r="W4075" s="1" t="s">
        <v>21</v>
      </c>
      <c r="X4075" s="1">
        <v>7.37</v>
      </c>
      <c r="Y4075" s="4">
        <f t="shared" si="573"/>
        <v>73.040000000000006</v>
      </c>
      <c r="Z4075" s="1" t="s">
        <v>44</v>
      </c>
      <c r="AA4075" s="1" t="s">
        <v>28</v>
      </c>
      <c r="AB4075" s="1" t="s">
        <v>29</v>
      </c>
      <c r="AC4075" s="1" t="s">
        <v>40</v>
      </c>
      <c r="AD4075" s="1" t="s">
        <v>19</v>
      </c>
      <c r="AE4075" s="2">
        <v>40511</v>
      </c>
    </row>
    <row r="4076" spans="1:31" x14ac:dyDescent="0.25">
      <c r="A4076">
        <f t="shared" si="574"/>
        <v>4075</v>
      </c>
      <c r="B4076" s="1">
        <v>31072</v>
      </c>
      <c r="C4076" s="2">
        <v>40511</v>
      </c>
      <c r="D4076" s="1" t="s">
        <v>13</v>
      </c>
      <c r="E4076" s="1" t="str">
        <f t="shared" si="567"/>
        <v>*</v>
      </c>
      <c r="F4076" s="1" t="str">
        <f t="shared" si="568"/>
        <v>*</v>
      </c>
      <c r="G4076" s="1" t="str">
        <f t="shared" si="569"/>
        <v>*</v>
      </c>
      <c r="J4076" s="1" t="str">
        <f t="shared" si="570"/>
        <v>*</v>
      </c>
      <c r="P4076" s="1">
        <v>4</v>
      </c>
      <c r="Q4076" s="1">
        <f t="shared" si="575"/>
        <v>0.01</v>
      </c>
      <c r="T4076" s="4">
        <v>701.16</v>
      </c>
      <c r="U4076" s="9">
        <f t="shared" si="571"/>
        <v>0</v>
      </c>
      <c r="V4076" s="4">
        <f t="shared" si="572"/>
        <v>175.29</v>
      </c>
      <c r="W4076" s="1" t="s">
        <v>21</v>
      </c>
      <c r="X4076" s="1">
        <v>19.989999999999998</v>
      </c>
      <c r="Y4076" s="4">
        <f t="shared" si="573"/>
        <v>721.15</v>
      </c>
      <c r="Z4076" s="1" t="s">
        <v>22</v>
      </c>
      <c r="AA4076" s="1" t="s">
        <v>28</v>
      </c>
      <c r="AB4076" s="1" t="s">
        <v>29</v>
      </c>
      <c r="AC4076" s="1" t="s">
        <v>43</v>
      </c>
      <c r="AD4076" s="1" t="s">
        <v>19</v>
      </c>
      <c r="AE4076" s="2">
        <v>40516</v>
      </c>
    </row>
    <row r="4077" spans="1:31" x14ac:dyDescent="0.25">
      <c r="A4077">
        <f t="shared" si="574"/>
        <v>4076</v>
      </c>
      <c r="B4077" s="1">
        <v>35265</v>
      </c>
      <c r="C4077" s="2">
        <v>40511</v>
      </c>
      <c r="D4077" s="1" t="s">
        <v>27</v>
      </c>
      <c r="E4077" s="1" t="str">
        <f t="shared" si="567"/>
        <v>*</v>
      </c>
      <c r="F4077" s="1" t="str">
        <f t="shared" si="568"/>
        <v>*</v>
      </c>
      <c r="G4077" s="1" t="str">
        <f t="shared" si="569"/>
        <v>*</v>
      </c>
      <c r="J4077" s="1" t="str">
        <f t="shared" si="570"/>
        <v>*</v>
      </c>
      <c r="P4077" s="1">
        <v>16</v>
      </c>
      <c r="Q4077" s="1">
        <f t="shared" si="575"/>
        <v>0.02</v>
      </c>
      <c r="T4077" s="4">
        <v>577</v>
      </c>
      <c r="U4077" s="9">
        <f t="shared" si="571"/>
        <v>0</v>
      </c>
      <c r="V4077" s="4">
        <f t="shared" si="572"/>
        <v>36.0625</v>
      </c>
      <c r="W4077" s="1" t="s">
        <v>33</v>
      </c>
      <c r="X4077" s="1">
        <v>19.190000000000001</v>
      </c>
      <c r="Y4077" s="4">
        <f t="shared" si="573"/>
        <v>596.19000000000005</v>
      </c>
      <c r="Z4077" s="1" t="s">
        <v>51</v>
      </c>
      <c r="AA4077" s="1" t="s">
        <v>23</v>
      </c>
      <c r="AB4077" s="1" t="s">
        <v>17</v>
      </c>
      <c r="AC4077" s="1" t="s">
        <v>34</v>
      </c>
      <c r="AD4077" s="1" t="s">
        <v>35</v>
      </c>
      <c r="AE4077" s="2">
        <v>40512</v>
      </c>
    </row>
    <row r="4078" spans="1:31" x14ac:dyDescent="0.25">
      <c r="A4078">
        <f t="shared" si="574"/>
        <v>4077</v>
      </c>
      <c r="B4078" s="1">
        <v>10209</v>
      </c>
      <c r="C4078" s="2">
        <v>40511</v>
      </c>
      <c r="D4078" s="1" t="s">
        <v>36</v>
      </c>
      <c r="E4078" s="1" t="str">
        <f t="shared" si="567"/>
        <v>*</v>
      </c>
      <c r="F4078" s="1" t="str">
        <f t="shared" si="568"/>
        <v>*</v>
      </c>
      <c r="G4078" s="1" t="str">
        <f t="shared" si="569"/>
        <v>*</v>
      </c>
      <c r="J4078" s="1" t="str">
        <f t="shared" si="570"/>
        <v>*</v>
      </c>
      <c r="P4078" s="1">
        <v>14</v>
      </c>
      <c r="Q4078" s="1">
        <f t="shared" si="575"/>
        <v>0.02</v>
      </c>
      <c r="T4078" s="4">
        <v>461.55</v>
      </c>
      <c r="U4078" s="9">
        <f t="shared" si="571"/>
        <v>0</v>
      </c>
      <c r="V4078" s="4">
        <f t="shared" si="572"/>
        <v>32.967857142857142</v>
      </c>
      <c r="W4078" s="1" t="s">
        <v>21</v>
      </c>
      <c r="X4078" s="1">
        <v>19.989999999999998</v>
      </c>
      <c r="Y4078" s="4">
        <f t="shared" si="573"/>
        <v>481.54</v>
      </c>
      <c r="Z4078" s="1" t="s">
        <v>64</v>
      </c>
      <c r="AA4078" s="1" t="s">
        <v>28</v>
      </c>
      <c r="AB4078" s="1" t="s">
        <v>17</v>
      </c>
      <c r="AC4078" s="1" t="s">
        <v>18</v>
      </c>
      <c r="AD4078" s="1" t="s">
        <v>19</v>
      </c>
      <c r="AE4078" s="2">
        <v>40511</v>
      </c>
    </row>
    <row r="4079" spans="1:31" x14ac:dyDescent="0.25">
      <c r="A4079">
        <f t="shared" si="574"/>
        <v>4078</v>
      </c>
      <c r="B4079" s="1">
        <v>56769</v>
      </c>
      <c r="C4079" s="2">
        <v>40511</v>
      </c>
      <c r="D4079" s="1" t="s">
        <v>36</v>
      </c>
      <c r="E4079" s="1" t="str">
        <f t="shared" si="567"/>
        <v>*</v>
      </c>
      <c r="F4079" s="1" t="str">
        <f t="shared" si="568"/>
        <v>*</v>
      </c>
      <c r="G4079" s="1" t="str">
        <f t="shared" si="569"/>
        <v>*</v>
      </c>
      <c r="J4079" s="1" t="str">
        <f t="shared" si="570"/>
        <v>*</v>
      </c>
      <c r="P4079" s="1">
        <v>11</v>
      </c>
      <c r="Q4079" s="1">
        <f t="shared" si="575"/>
        <v>0.02</v>
      </c>
      <c r="T4079" s="4">
        <v>455.59</v>
      </c>
      <c r="U4079" s="9">
        <f t="shared" si="571"/>
        <v>0</v>
      </c>
      <c r="V4079" s="4">
        <f t="shared" si="572"/>
        <v>41.417272727272724</v>
      </c>
      <c r="W4079" s="1" t="s">
        <v>21</v>
      </c>
      <c r="X4079" s="1">
        <v>13.99</v>
      </c>
      <c r="Y4079" s="4">
        <f t="shared" si="573"/>
        <v>469.58</v>
      </c>
      <c r="Z4079" s="1" t="s">
        <v>42</v>
      </c>
      <c r="AA4079" s="1" t="s">
        <v>16</v>
      </c>
      <c r="AB4079" s="1" t="s">
        <v>17</v>
      </c>
      <c r="AC4079" s="1" t="s">
        <v>18</v>
      </c>
      <c r="AD4079" s="1" t="s">
        <v>31</v>
      </c>
      <c r="AE4079" s="2">
        <v>40513</v>
      </c>
    </row>
    <row r="4080" spans="1:31" x14ac:dyDescent="0.25">
      <c r="A4080">
        <f t="shared" si="574"/>
        <v>4079</v>
      </c>
      <c r="B4080" s="1">
        <v>14789</v>
      </c>
      <c r="C4080" s="2">
        <v>40511</v>
      </c>
      <c r="D4080" s="1" t="s">
        <v>27</v>
      </c>
      <c r="E4080" s="1" t="str">
        <f t="shared" si="567"/>
        <v>*</v>
      </c>
      <c r="F4080" s="1" t="str">
        <f t="shared" si="568"/>
        <v>*</v>
      </c>
      <c r="G4080" s="1" t="str">
        <f t="shared" si="569"/>
        <v>*</v>
      </c>
      <c r="J4080" s="1" t="str">
        <f t="shared" si="570"/>
        <v>*</v>
      </c>
      <c r="P4080" s="1">
        <v>37</v>
      </c>
      <c r="Q4080" s="1">
        <f t="shared" si="575"/>
        <v>0.04</v>
      </c>
      <c r="T4080" s="4">
        <v>438.07</v>
      </c>
      <c r="U4080" s="9">
        <f t="shared" si="571"/>
        <v>0</v>
      </c>
      <c r="V4080" s="4">
        <f t="shared" si="572"/>
        <v>11.839729729729729</v>
      </c>
      <c r="W4080" s="1" t="s">
        <v>14</v>
      </c>
      <c r="X4080" s="1">
        <v>4.5</v>
      </c>
      <c r="Y4080" s="4">
        <f t="shared" si="573"/>
        <v>442.57</v>
      </c>
      <c r="Z4080" s="1" t="s">
        <v>46</v>
      </c>
      <c r="AA4080" s="1" t="s">
        <v>16</v>
      </c>
      <c r="AB4080" s="1" t="s">
        <v>29</v>
      </c>
      <c r="AC4080" s="1" t="s">
        <v>63</v>
      </c>
      <c r="AD4080" s="1" t="s">
        <v>19</v>
      </c>
      <c r="AE4080" s="2">
        <v>40513</v>
      </c>
    </row>
    <row r="4081" spans="1:31" x14ac:dyDescent="0.25">
      <c r="A4081">
        <f t="shared" si="574"/>
        <v>4080</v>
      </c>
      <c r="B4081" s="1">
        <v>10209</v>
      </c>
      <c r="C4081" s="2">
        <v>40511</v>
      </c>
      <c r="D4081" s="1" t="s">
        <v>36</v>
      </c>
      <c r="E4081" s="1" t="str">
        <f t="shared" si="567"/>
        <v>*</v>
      </c>
      <c r="F4081" s="1" t="str">
        <f t="shared" si="568"/>
        <v>*</v>
      </c>
      <c r="G4081" s="1" t="str">
        <f t="shared" si="569"/>
        <v>*</v>
      </c>
      <c r="J4081" s="1" t="str">
        <f t="shared" si="570"/>
        <v>*</v>
      </c>
      <c r="P4081" s="1">
        <v>48</v>
      </c>
      <c r="Q4081" s="1">
        <f t="shared" si="575"/>
        <v>0.05</v>
      </c>
      <c r="T4081" s="4">
        <v>418.82</v>
      </c>
      <c r="U4081" s="9">
        <f t="shared" si="571"/>
        <v>0</v>
      </c>
      <c r="V4081" s="4">
        <f t="shared" si="572"/>
        <v>8.7254166666666659</v>
      </c>
      <c r="W4081" s="1" t="s">
        <v>21</v>
      </c>
      <c r="X4081" s="1">
        <v>6.19</v>
      </c>
      <c r="Y4081" s="4">
        <f t="shared" si="573"/>
        <v>425.01</v>
      </c>
      <c r="Z4081" s="1" t="s">
        <v>53</v>
      </c>
      <c r="AA4081" s="1" t="s">
        <v>28</v>
      </c>
      <c r="AB4081" s="1" t="s">
        <v>29</v>
      </c>
      <c r="AC4081" s="1" t="s">
        <v>43</v>
      </c>
      <c r="AD4081" s="1" t="s">
        <v>19</v>
      </c>
      <c r="AE4081" s="2">
        <v>40513</v>
      </c>
    </row>
    <row r="4082" spans="1:31" x14ac:dyDescent="0.25">
      <c r="A4082">
        <f t="shared" si="574"/>
        <v>4081</v>
      </c>
      <c r="B4082" s="1">
        <v>1953</v>
      </c>
      <c r="C4082" s="2">
        <v>40511</v>
      </c>
      <c r="D4082" s="1" t="s">
        <v>36</v>
      </c>
      <c r="E4082" s="1" t="str">
        <f t="shared" si="567"/>
        <v>*</v>
      </c>
      <c r="F4082" s="1" t="str">
        <f t="shared" si="568"/>
        <v>*</v>
      </c>
      <c r="G4082" s="1" t="str">
        <f t="shared" si="569"/>
        <v>*</v>
      </c>
      <c r="J4082" s="1" t="str">
        <f t="shared" si="570"/>
        <v>*</v>
      </c>
      <c r="P4082" s="1">
        <v>13</v>
      </c>
      <c r="Q4082" s="1">
        <f t="shared" si="575"/>
        <v>0.02</v>
      </c>
      <c r="T4082" s="4">
        <v>137.63999999999999</v>
      </c>
      <c r="U4082" s="9">
        <f t="shared" si="571"/>
        <v>0</v>
      </c>
      <c r="V4082" s="4">
        <f t="shared" si="572"/>
        <v>10.587692307692306</v>
      </c>
      <c r="W4082" s="1" t="s">
        <v>21</v>
      </c>
      <c r="X4082" s="1">
        <v>2.99</v>
      </c>
      <c r="Y4082" s="4">
        <f t="shared" si="573"/>
        <v>140.63</v>
      </c>
      <c r="Z4082" s="1" t="s">
        <v>22</v>
      </c>
      <c r="AA4082" s="1" t="s">
        <v>23</v>
      </c>
      <c r="AB4082" s="1" t="s">
        <v>29</v>
      </c>
      <c r="AC4082" s="1" t="s">
        <v>43</v>
      </c>
      <c r="AD4082" s="1" t="s">
        <v>19</v>
      </c>
      <c r="AE4082" s="2">
        <v>40511</v>
      </c>
    </row>
    <row r="4083" spans="1:31" x14ac:dyDescent="0.25">
      <c r="A4083">
        <f t="shared" si="574"/>
        <v>4082</v>
      </c>
      <c r="B4083" s="1">
        <v>35265</v>
      </c>
      <c r="C4083" s="2">
        <v>40511</v>
      </c>
      <c r="D4083" s="1" t="s">
        <v>27</v>
      </c>
      <c r="E4083" s="1" t="str">
        <f t="shared" si="567"/>
        <v>*</v>
      </c>
      <c r="F4083" s="1" t="str">
        <f t="shared" si="568"/>
        <v>*</v>
      </c>
      <c r="G4083" s="1" t="str">
        <f t="shared" si="569"/>
        <v>*</v>
      </c>
      <c r="J4083" s="1" t="str">
        <f t="shared" si="570"/>
        <v>*</v>
      </c>
      <c r="P4083" s="1">
        <v>4</v>
      </c>
      <c r="Q4083" s="1">
        <f t="shared" si="575"/>
        <v>0.01</v>
      </c>
      <c r="T4083" s="4">
        <v>125.78</v>
      </c>
      <c r="U4083" s="9">
        <f t="shared" si="571"/>
        <v>0</v>
      </c>
      <c r="V4083" s="4">
        <f t="shared" si="572"/>
        <v>31.445</v>
      </c>
      <c r="W4083" s="1" t="s">
        <v>21</v>
      </c>
      <c r="X4083" s="1">
        <v>2.99</v>
      </c>
      <c r="Y4083" s="4">
        <f t="shared" si="573"/>
        <v>128.77000000000001</v>
      </c>
      <c r="Z4083" s="1" t="s">
        <v>51</v>
      </c>
      <c r="AA4083" s="1" t="s">
        <v>23</v>
      </c>
      <c r="AB4083" s="1" t="s">
        <v>29</v>
      </c>
      <c r="AC4083" s="1" t="s">
        <v>43</v>
      </c>
      <c r="AD4083" s="1" t="s">
        <v>19</v>
      </c>
      <c r="AE4083" s="2">
        <v>40512</v>
      </c>
    </row>
    <row r="4084" spans="1:31" x14ac:dyDescent="0.25">
      <c r="A4084">
        <f t="shared" si="574"/>
        <v>4083</v>
      </c>
      <c r="B4084" s="1">
        <v>14789</v>
      </c>
      <c r="C4084" s="2">
        <v>40511</v>
      </c>
      <c r="D4084" s="1" t="s">
        <v>27</v>
      </c>
      <c r="E4084" s="1" t="str">
        <f t="shared" si="567"/>
        <v>*</v>
      </c>
      <c r="F4084" s="1" t="str">
        <f t="shared" si="568"/>
        <v>*</v>
      </c>
      <c r="G4084" s="1" t="str">
        <f t="shared" si="569"/>
        <v>*</v>
      </c>
      <c r="J4084" s="1" t="str">
        <f t="shared" si="570"/>
        <v>*</v>
      </c>
      <c r="P4084" s="1">
        <v>19</v>
      </c>
      <c r="Q4084" s="1">
        <f t="shared" si="575"/>
        <v>0.02</v>
      </c>
      <c r="T4084" s="4">
        <v>116.37</v>
      </c>
      <c r="U4084" s="9">
        <f t="shared" si="571"/>
        <v>0</v>
      </c>
      <c r="V4084" s="4">
        <f t="shared" si="572"/>
        <v>6.1247368421052633</v>
      </c>
      <c r="W4084" s="1" t="s">
        <v>21</v>
      </c>
      <c r="X4084" s="1">
        <v>5.3</v>
      </c>
      <c r="Y4084" s="4">
        <f t="shared" si="573"/>
        <v>121.67</v>
      </c>
      <c r="Z4084" s="1" t="s">
        <v>46</v>
      </c>
      <c r="AA4084" s="1" t="s">
        <v>16</v>
      </c>
      <c r="AB4084" s="1" t="s">
        <v>29</v>
      </c>
      <c r="AC4084" s="1" t="s">
        <v>57</v>
      </c>
      <c r="AD4084" s="1" t="s">
        <v>19</v>
      </c>
      <c r="AE4084" s="2">
        <v>40512</v>
      </c>
    </row>
    <row r="4085" spans="1:31" x14ac:dyDescent="0.25">
      <c r="A4085">
        <f t="shared" si="574"/>
        <v>4084</v>
      </c>
      <c r="B4085" s="1">
        <v>44359</v>
      </c>
      <c r="C4085" s="2">
        <v>40511</v>
      </c>
      <c r="D4085" s="1" t="s">
        <v>20</v>
      </c>
      <c r="E4085" s="1" t="str">
        <f t="shared" si="567"/>
        <v>*</v>
      </c>
      <c r="F4085" s="1" t="str">
        <f t="shared" si="568"/>
        <v>**</v>
      </c>
      <c r="G4085" s="1" t="str">
        <f t="shared" si="569"/>
        <v>**</v>
      </c>
      <c r="J4085" s="1" t="str">
        <f t="shared" si="570"/>
        <v>**</v>
      </c>
      <c r="P4085" s="1">
        <v>19</v>
      </c>
      <c r="Q4085" s="1">
        <f t="shared" si="575"/>
        <v>0.02</v>
      </c>
      <c r="T4085" s="4">
        <v>113.2</v>
      </c>
      <c r="U4085" s="9">
        <f t="shared" si="571"/>
        <v>0</v>
      </c>
      <c r="V4085" s="4">
        <f t="shared" si="572"/>
        <v>5.9578947368421051</v>
      </c>
      <c r="W4085" s="1" t="s">
        <v>21</v>
      </c>
      <c r="X4085" s="1">
        <v>0.91</v>
      </c>
      <c r="Y4085" s="4">
        <f t="shared" si="573"/>
        <v>114.11</v>
      </c>
      <c r="Z4085" s="1" t="s">
        <v>51</v>
      </c>
      <c r="AA4085" s="1" t="s">
        <v>37</v>
      </c>
      <c r="AB4085" s="1" t="s">
        <v>29</v>
      </c>
      <c r="AC4085" s="1" t="s">
        <v>30</v>
      </c>
      <c r="AD4085" s="1" t="s">
        <v>31</v>
      </c>
      <c r="AE4085" s="2">
        <v>40513</v>
      </c>
    </row>
    <row r="4086" spans="1:31" x14ac:dyDescent="0.25">
      <c r="A4086">
        <f t="shared" si="574"/>
        <v>4085</v>
      </c>
      <c r="B4086" s="1">
        <v>35265</v>
      </c>
      <c r="C4086" s="2">
        <v>40511</v>
      </c>
      <c r="D4086" s="1" t="s">
        <v>27</v>
      </c>
      <c r="E4086" s="1" t="str">
        <f t="shared" si="567"/>
        <v>*</v>
      </c>
      <c r="F4086" s="1" t="str">
        <f t="shared" si="568"/>
        <v>*</v>
      </c>
      <c r="G4086" s="1" t="str">
        <f t="shared" si="569"/>
        <v>*</v>
      </c>
      <c r="J4086" s="1" t="str">
        <f t="shared" si="570"/>
        <v>*</v>
      </c>
      <c r="P4086" s="1">
        <v>2</v>
      </c>
      <c r="Q4086" s="1">
        <f t="shared" si="575"/>
        <v>0.01</v>
      </c>
      <c r="T4086" s="4">
        <v>24.53</v>
      </c>
      <c r="U4086" s="9">
        <f t="shared" si="571"/>
        <v>0</v>
      </c>
      <c r="V4086" s="4">
        <f t="shared" si="572"/>
        <v>12.265000000000001</v>
      </c>
      <c r="W4086" s="1" t="s">
        <v>21</v>
      </c>
      <c r="X4086" s="1">
        <v>5.76</v>
      </c>
      <c r="Y4086" s="4">
        <f t="shared" si="573"/>
        <v>30.29</v>
      </c>
      <c r="Z4086" s="1" t="s">
        <v>51</v>
      </c>
      <c r="AA4086" s="1" t="s">
        <v>23</v>
      </c>
      <c r="AB4086" s="1" t="s">
        <v>24</v>
      </c>
      <c r="AC4086" s="1" t="s">
        <v>56</v>
      </c>
      <c r="AD4086" s="1" t="s">
        <v>26</v>
      </c>
      <c r="AE4086" s="2">
        <v>40513</v>
      </c>
    </row>
    <row r="4087" spans="1:31" x14ac:dyDescent="0.25">
      <c r="A4087">
        <f t="shared" si="574"/>
        <v>4086</v>
      </c>
      <c r="B4087" s="1">
        <v>24102</v>
      </c>
      <c r="C4087" s="2">
        <v>40512</v>
      </c>
      <c r="D4087" s="1" t="s">
        <v>32</v>
      </c>
      <c r="E4087" s="1" t="str">
        <f t="shared" si="567"/>
        <v>***</v>
      </c>
      <c r="F4087" s="1" t="str">
        <f t="shared" si="568"/>
        <v>***</v>
      </c>
      <c r="G4087" s="1" t="str">
        <f t="shared" si="569"/>
        <v>***</v>
      </c>
      <c r="J4087" s="1" t="str">
        <f t="shared" si="570"/>
        <v>***</v>
      </c>
      <c r="P4087" s="1">
        <v>50</v>
      </c>
      <c r="Q4087" s="1">
        <f t="shared" si="575"/>
        <v>0.06</v>
      </c>
      <c r="T4087" s="4">
        <v>1844.26</v>
      </c>
      <c r="U4087" s="9">
        <f t="shared" si="571"/>
        <v>1</v>
      </c>
      <c r="V4087" s="4">
        <f t="shared" si="572"/>
        <v>36.885199999999998</v>
      </c>
      <c r="W4087" s="1" t="s">
        <v>21</v>
      </c>
      <c r="X4087" s="1">
        <v>12.9</v>
      </c>
      <c r="Y4087" s="4">
        <f t="shared" si="573"/>
        <v>1857.16</v>
      </c>
      <c r="Z4087" s="1" t="s">
        <v>53</v>
      </c>
      <c r="AA4087" s="1" t="s">
        <v>23</v>
      </c>
      <c r="AB4087" s="1" t="s">
        <v>29</v>
      </c>
      <c r="AC4087" s="1" t="s">
        <v>55</v>
      </c>
      <c r="AD4087" s="1" t="s">
        <v>19</v>
      </c>
      <c r="AE4087" s="2">
        <v>40513</v>
      </c>
    </row>
    <row r="4088" spans="1:31" x14ac:dyDescent="0.25">
      <c r="A4088">
        <f t="shared" si="574"/>
        <v>4087</v>
      </c>
      <c r="B4088" s="1">
        <v>37216</v>
      </c>
      <c r="C4088" s="2">
        <v>40512</v>
      </c>
      <c r="D4088" s="1" t="s">
        <v>20</v>
      </c>
      <c r="E4088" s="1" t="str">
        <f t="shared" si="567"/>
        <v>*</v>
      </c>
      <c r="F4088" s="1" t="str">
        <f t="shared" si="568"/>
        <v>**</v>
      </c>
      <c r="G4088" s="1" t="str">
        <f t="shared" si="569"/>
        <v>**</v>
      </c>
      <c r="J4088" s="1" t="str">
        <f t="shared" si="570"/>
        <v>**</v>
      </c>
      <c r="P4088" s="1">
        <v>24</v>
      </c>
      <c r="Q4088" s="1">
        <f t="shared" si="575"/>
        <v>3.5000000000000003E-2</v>
      </c>
      <c r="T4088" s="4">
        <v>527.25</v>
      </c>
      <c r="U4088" s="9">
        <f t="shared" si="571"/>
        <v>0</v>
      </c>
      <c r="V4088" s="4">
        <f t="shared" si="572"/>
        <v>21.96875</v>
      </c>
      <c r="W4088" s="1" t="s">
        <v>21</v>
      </c>
      <c r="X4088" s="1">
        <v>8.83</v>
      </c>
      <c r="Y4088" s="4">
        <f t="shared" si="573"/>
        <v>536.08000000000004</v>
      </c>
      <c r="Z4088" s="1" t="s">
        <v>22</v>
      </c>
      <c r="AA4088" s="1" t="s">
        <v>37</v>
      </c>
      <c r="AB4088" s="1" t="s">
        <v>29</v>
      </c>
      <c r="AC4088" s="1" t="s">
        <v>43</v>
      </c>
      <c r="AD4088" s="1" t="s">
        <v>19</v>
      </c>
      <c r="AE4088" s="2">
        <v>40513</v>
      </c>
    </row>
    <row r="4089" spans="1:31" x14ac:dyDescent="0.25">
      <c r="A4089">
        <f t="shared" si="574"/>
        <v>4088</v>
      </c>
      <c r="B4089" s="1">
        <v>27527</v>
      </c>
      <c r="C4089" s="2">
        <v>40512</v>
      </c>
      <c r="D4089" s="1" t="s">
        <v>36</v>
      </c>
      <c r="E4089" s="1" t="str">
        <f t="shared" si="567"/>
        <v>*</v>
      </c>
      <c r="F4089" s="1" t="str">
        <f t="shared" si="568"/>
        <v>*</v>
      </c>
      <c r="G4089" s="1" t="str">
        <f t="shared" si="569"/>
        <v>*</v>
      </c>
      <c r="J4089" s="1" t="str">
        <f t="shared" si="570"/>
        <v>*</v>
      </c>
      <c r="P4089" s="1">
        <v>37</v>
      </c>
      <c r="Q4089" s="1">
        <f t="shared" si="575"/>
        <v>0.04</v>
      </c>
      <c r="T4089" s="4">
        <v>376.58</v>
      </c>
      <c r="U4089" s="9">
        <f t="shared" si="571"/>
        <v>0</v>
      </c>
      <c r="V4089" s="4">
        <f t="shared" si="572"/>
        <v>10.177837837837837</v>
      </c>
      <c r="W4089" s="1" t="s">
        <v>21</v>
      </c>
      <c r="X4089" s="1">
        <v>5.4</v>
      </c>
      <c r="Y4089" s="4">
        <f t="shared" si="573"/>
        <v>381.97999999999996</v>
      </c>
      <c r="Z4089" s="1" t="s">
        <v>22</v>
      </c>
      <c r="AA4089" s="1" t="s">
        <v>16</v>
      </c>
      <c r="AB4089" s="1" t="s">
        <v>17</v>
      </c>
      <c r="AC4089" s="1" t="s">
        <v>18</v>
      </c>
      <c r="AD4089" s="1" t="s">
        <v>41</v>
      </c>
      <c r="AE4089" s="2">
        <v>40515</v>
      </c>
    </row>
    <row r="4090" spans="1:31" x14ac:dyDescent="0.25">
      <c r="A4090">
        <f t="shared" si="574"/>
        <v>4089</v>
      </c>
      <c r="B4090" s="1">
        <v>9957</v>
      </c>
      <c r="C4090" s="2">
        <v>40512</v>
      </c>
      <c r="D4090" s="1" t="s">
        <v>27</v>
      </c>
      <c r="E4090" s="1" t="str">
        <f t="shared" si="567"/>
        <v>*</v>
      </c>
      <c r="F4090" s="1" t="str">
        <f t="shared" si="568"/>
        <v>*</v>
      </c>
      <c r="G4090" s="1" t="str">
        <f t="shared" si="569"/>
        <v>*</v>
      </c>
      <c r="J4090" s="1" t="str">
        <f t="shared" si="570"/>
        <v>*</v>
      </c>
      <c r="P4090" s="1">
        <v>31</v>
      </c>
      <c r="Q4090" s="1">
        <f t="shared" si="575"/>
        <v>0.04</v>
      </c>
      <c r="T4090" s="4">
        <v>74.75</v>
      </c>
      <c r="U4090" s="9">
        <f t="shared" si="571"/>
        <v>0</v>
      </c>
      <c r="V4090" s="4">
        <f t="shared" si="572"/>
        <v>2.411290322580645</v>
      </c>
      <c r="W4090" s="1" t="s">
        <v>14</v>
      </c>
      <c r="X4090" s="1">
        <v>5.2</v>
      </c>
      <c r="Y4090" s="4">
        <f t="shared" si="573"/>
        <v>79.95</v>
      </c>
      <c r="Z4090" s="1" t="s">
        <v>49</v>
      </c>
      <c r="AA4090" s="1" t="s">
        <v>28</v>
      </c>
      <c r="AB4090" s="1" t="s">
        <v>29</v>
      </c>
      <c r="AC4090" s="1" t="s">
        <v>30</v>
      </c>
      <c r="AD4090" s="1" t="s">
        <v>31</v>
      </c>
      <c r="AE4090" s="2">
        <v>40513</v>
      </c>
    </row>
    <row r="4091" spans="1:31" x14ac:dyDescent="0.25">
      <c r="A4091">
        <f t="shared" si="574"/>
        <v>4090</v>
      </c>
      <c r="B4091" s="1">
        <v>1831</v>
      </c>
      <c r="C4091" s="2">
        <v>40513</v>
      </c>
      <c r="D4091" s="1" t="s">
        <v>32</v>
      </c>
      <c r="E4091" s="1" t="str">
        <f t="shared" si="567"/>
        <v>***</v>
      </c>
      <c r="F4091" s="1" t="str">
        <f t="shared" si="568"/>
        <v>***</v>
      </c>
      <c r="G4091" s="1" t="str">
        <f t="shared" si="569"/>
        <v>***</v>
      </c>
      <c r="J4091" s="1" t="str">
        <f t="shared" si="570"/>
        <v>***</v>
      </c>
      <c r="P4091" s="1">
        <v>33</v>
      </c>
      <c r="Q4091" s="1">
        <f t="shared" si="575"/>
        <v>0.04</v>
      </c>
      <c r="T4091" s="4">
        <v>12586.19</v>
      </c>
      <c r="U4091" s="9">
        <f t="shared" si="571"/>
        <v>1</v>
      </c>
      <c r="V4091" s="4">
        <f t="shared" si="572"/>
        <v>381.399696969697</v>
      </c>
      <c r="W4091" s="1" t="s">
        <v>33</v>
      </c>
      <c r="X4091" s="1">
        <v>99</v>
      </c>
      <c r="Y4091" s="4">
        <f t="shared" si="573"/>
        <v>12685.19</v>
      </c>
      <c r="Z4091" s="1" t="s">
        <v>22</v>
      </c>
      <c r="AA4091" s="1" t="s">
        <v>37</v>
      </c>
      <c r="AB4091" s="1" t="s">
        <v>29</v>
      </c>
      <c r="AC4091" s="1" t="s">
        <v>55</v>
      </c>
      <c r="AD4091" s="1" t="s">
        <v>35</v>
      </c>
      <c r="AE4091" s="2">
        <v>40514</v>
      </c>
    </row>
    <row r="4092" spans="1:31" x14ac:dyDescent="0.25">
      <c r="A4092">
        <f t="shared" si="574"/>
        <v>4091</v>
      </c>
      <c r="B4092" s="1">
        <v>41632</v>
      </c>
      <c r="C4092" s="2">
        <v>40513</v>
      </c>
      <c r="D4092" s="1" t="s">
        <v>13</v>
      </c>
      <c r="E4092" s="1" t="str">
        <f t="shared" si="567"/>
        <v>*</v>
      </c>
      <c r="F4092" s="1" t="str">
        <f t="shared" si="568"/>
        <v>*</v>
      </c>
      <c r="G4092" s="1" t="str">
        <f t="shared" si="569"/>
        <v>*</v>
      </c>
      <c r="J4092" s="1" t="str">
        <f t="shared" si="570"/>
        <v>*</v>
      </c>
      <c r="P4092" s="1">
        <v>34</v>
      </c>
      <c r="Q4092" s="1">
        <f t="shared" si="575"/>
        <v>0.04</v>
      </c>
      <c r="T4092" s="4">
        <v>1541.4580000000001</v>
      </c>
      <c r="U4092" s="9">
        <f t="shared" si="571"/>
        <v>1</v>
      </c>
      <c r="V4092" s="4">
        <f t="shared" si="572"/>
        <v>45.337000000000003</v>
      </c>
      <c r="W4092" s="1" t="s">
        <v>21</v>
      </c>
      <c r="X4092" s="1">
        <v>5</v>
      </c>
      <c r="Y4092" s="4">
        <f t="shared" si="573"/>
        <v>1546.4580000000001</v>
      </c>
      <c r="Z4092" s="1" t="s">
        <v>54</v>
      </c>
      <c r="AA4092" s="1" t="s">
        <v>37</v>
      </c>
      <c r="AB4092" s="1" t="s">
        <v>24</v>
      </c>
      <c r="AC4092" s="1" t="s">
        <v>25</v>
      </c>
      <c r="AD4092" s="1" t="s">
        <v>41</v>
      </c>
      <c r="AE4092" s="2">
        <v>40520</v>
      </c>
    </row>
    <row r="4093" spans="1:31" x14ac:dyDescent="0.25">
      <c r="A4093">
        <f t="shared" si="574"/>
        <v>4092</v>
      </c>
      <c r="B4093" s="1">
        <v>51426</v>
      </c>
      <c r="C4093" s="2">
        <v>40513</v>
      </c>
      <c r="D4093" s="1" t="s">
        <v>36</v>
      </c>
      <c r="E4093" s="1" t="str">
        <f t="shared" si="567"/>
        <v>*</v>
      </c>
      <c r="F4093" s="1" t="str">
        <f t="shared" si="568"/>
        <v>*</v>
      </c>
      <c r="G4093" s="1" t="str">
        <f t="shared" si="569"/>
        <v>*</v>
      </c>
      <c r="J4093" s="1" t="str">
        <f t="shared" si="570"/>
        <v>*</v>
      </c>
      <c r="P4093" s="1">
        <v>41</v>
      </c>
      <c r="Q4093" s="1">
        <f t="shared" si="575"/>
        <v>0.05</v>
      </c>
      <c r="T4093" s="4">
        <v>357.01</v>
      </c>
      <c r="U4093" s="9">
        <f t="shared" si="571"/>
        <v>0</v>
      </c>
      <c r="V4093" s="4">
        <f t="shared" si="572"/>
        <v>8.7075609756097556</v>
      </c>
      <c r="W4093" s="1" t="s">
        <v>21</v>
      </c>
      <c r="X4093" s="1">
        <v>1.99</v>
      </c>
      <c r="Y4093" s="4">
        <f t="shared" si="573"/>
        <v>359</v>
      </c>
      <c r="Z4093" s="1" t="s">
        <v>49</v>
      </c>
      <c r="AA4093" s="1" t="s">
        <v>16</v>
      </c>
      <c r="AB4093" s="1" t="s">
        <v>24</v>
      </c>
      <c r="AC4093" s="1" t="s">
        <v>38</v>
      </c>
      <c r="AD4093" s="1" t="s">
        <v>41</v>
      </c>
      <c r="AE4093" s="2">
        <v>40514</v>
      </c>
    </row>
    <row r="4094" spans="1:31" x14ac:dyDescent="0.25">
      <c r="A4094">
        <f t="shared" si="574"/>
        <v>4093</v>
      </c>
      <c r="B4094" s="1">
        <v>25092</v>
      </c>
      <c r="C4094" s="2">
        <v>40513</v>
      </c>
      <c r="D4094" s="1" t="s">
        <v>20</v>
      </c>
      <c r="E4094" s="1" t="str">
        <f t="shared" si="567"/>
        <v>*</v>
      </c>
      <c r="F4094" s="1" t="str">
        <f t="shared" si="568"/>
        <v>**</v>
      </c>
      <c r="G4094" s="1" t="str">
        <f t="shared" si="569"/>
        <v>**</v>
      </c>
      <c r="J4094" s="1" t="str">
        <f t="shared" si="570"/>
        <v>**</v>
      </c>
      <c r="P4094" s="1">
        <v>42</v>
      </c>
      <c r="Q4094" s="1">
        <f t="shared" si="575"/>
        <v>0.05</v>
      </c>
      <c r="T4094" s="4">
        <v>242.8</v>
      </c>
      <c r="U4094" s="9">
        <f t="shared" si="571"/>
        <v>0</v>
      </c>
      <c r="V4094" s="4">
        <f t="shared" si="572"/>
        <v>5.7809523809523808</v>
      </c>
      <c r="W4094" s="1" t="s">
        <v>21</v>
      </c>
      <c r="X4094" s="1">
        <v>1</v>
      </c>
      <c r="Y4094" s="4">
        <f t="shared" si="573"/>
        <v>243.8</v>
      </c>
      <c r="Z4094" s="1" t="s">
        <v>22</v>
      </c>
      <c r="AA4094" s="1" t="s">
        <v>16</v>
      </c>
      <c r="AB4094" s="1" t="s">
        <v>29</v>
      </c>
      <c r="AC4094" s="1" t="s">
        <v>30</v>
      </c>
      <c r="AD4094" s="1" t="s">
        <v>31</v>
      </c>
      <c r="AE4094" s="2">
        <v>40515</v>
      </c>
    </row>
    <row r="4095" spans="1:31" x14ac:dyDescent="0.25">
      <c r="A4095">
        <f t="shared" si="574"/>
        <v>4094</v>
      </c>
      <c r="B4095" s="1">
        <v>25092</v>
      </c>
      <c r="C4095" s="2">
        <v>40513</v>
      </c>
      <c r="D4095" s="1" t="s">
        <v>20</v>
      </c>
      <c r="E4095" s="1" t="str">
        <f t="shared" si="567"/>
        <v>*</v>
      </c>
      <c r="F4095" s="1" t="str">
        <f t="shared" si="568"/>
        <v>**</v>
      </c>
      <c r="G4095" s="1" t="str">
        <f t="shared" si="569"/>
        <v>**</v>
      </c>
      <c r="J4095" s="1" t="str">
        <f t="shared" si="570"/>
        <v>**</v>
      </c>
      <c r="P4095" s="1">
        <v>6</v>
      </c>
      <c r="Q4095" s="1">
        <f t="shared" si="575"/>
        <v>0.01</v>
      </c>
      <c r="T4095" s="4">
        <v>141.27000000000001</v>
      </c>
      <c r="U4095" s="9">
        <f t="shared" si="571"/>
        <v>0</v>
      </c>
      <c r="V4095" s="4">
        <f t="shared" si="572"/>
        <v>23.545000000000002</v>
      </c>
      <c r="W4095" s="1" t="s">
        <v>14</v>
      </c>
      <c r="X4095" s="1">
        <v>2.99</v>
      </c>
      <c r="Y4095" s="4">
        <f t="shared" si="573"/>
        <v>144.26000000000002</v>
      </c>
      <c r="Z4095" s="1" t="s">
        <v>53</v>
      </c>
      <c r="AA4095" s="1" t="s">
        <v>16</v>
      </c>
      <c r="AB4095" s="1" t="s">
        <v>29</v>
      </c>
      <c r="AC4095" s="1" t="s">
        <v>43</v>
      </c>
      <c r="AD4095" s="1" t="s">
        <v>19</v>
      </c>
      <c r="AE4095" s="2">
        <v>40515</v>
      </c>
    </row>
    <row r="4096" spans="1:31" x14ac:dyDescent="0.25">
      <c r="A4096">
        <f t="shared" si="574"/>
        <v>4095</v>
      </c>
      <c r="B4096" s="1">
        <v>13799</v>
      </c>
      <c r="C4096" s="2">
        <v>40513</v>
      </c>
      <c r="D4096" s="1" t="s">
        <v>32</v>
      </c>
      <c r="E4096" s="1" t="str">
        <f t="shared" si="567"/>
        <v>***</v>
      </c>
      <c r="F4096" s="1" t="str">
        <f t="shared" si="568"/>
        <v>***</v>
      </c>
      <c r="G4096" s="1" t="str">
        <f t="shared" si="569"/>
        <v>***</v>
      </c>
      <c r="J4096" s="1" t="str">
        <f t="shared" si="570"/>
        <v>***</v>
      </c>
      <c r="P4096" s="1">
        <v>5</v>
      </c>
      <c r="Q4096" s="1">
        <f t="shared" si="575"/>
        <v>0.01</v>
      </c>
      <c r="T4096" s="4">
        <v>118.06</v>
      </c>
      <c r="U4096" s="9">
        <f t="shared" si="571"/>
        <v>0</v>
      </c>
      <c r="V4096" s="4">
        <f t="shared" si="572"/>
        <v>23.612000000000002</v>
      </c>
      <c r="W4096" s="1" t="s">
        <v>21</v>
      </c>
      <c r="X4096" s="1">
        <v>5.08</v>
      </c>
      <c r="Y4096" s="4">
        <f t="shared" si="573"/>
        <v>123.14</v>
      </c>
      <c r="Z4096" s="1" t="s">
        <v>46</v>
      </c>
      <c r="AA4096" s="1" t="s">
        <v>23</v>
      </c>
      <c r="AB4096" s="1" t="s">
        <v>17</v>
      </c>
      <c r="AC4096" s="1" t="s">
        <v>18</v>
      </c>
      <c r="AD4096" s="1" t="s">
        <v>41</v>
      </c>
      <c r="AE4096" s="2">
        <v>40515</v>
      </c>
    </row>
    <row r="4097" spans="1:31" x14ac:dyDescent="0.25">
      <c r="A4097">
        <f t="shared" si="574"/>
        <v>4096</v>
      </c>
      <c r="B4097" s="1">
        <v>25092</v>
      </c>
      <c r="C4097" s="2">
        <v>40513</v>
      </c>
      <c r="D4097" s="1" t="s">
        <v>20</v>
      </c>
      <c r="E4097" s="1" t="str">
        <f t="shared" si="567"/>
        <v>*</v>
      </c>
      <c r="F4097" s="1" t="str">
        <f t="shared" si="568"/>
        <v>**</v>
      </c>
      <c r="G4097" s="1" t="str">
        <f t="shared" si="569"/>
        <v>**</v>
      </c>
      <c r="J4097" s="1" t="str">
        <f t="shared" si="570"/>
        <v>**</v>
      </c>
      <c r="P4097" s="1">
        <v>9</v>
      </c>
      <c r="Q4097" s="1">
        <f t="shared" si="575"/>
        <v>0.01</v>
      </c>
      <c r="T4097" s="4">
        <v>16.02</v>
      </c>
      <c r="U4097" s="9">
        <f t="shared" si="571"/>
        <v>0</v>
      </c>
      <c r="V4097" s="4">
        <f t="shared" si="572"/>
        <v>1.78</v>
      </c>
      <c r="W4097" s="1" t="s">
        <v>21</v>
      </c>
      <c r="X4097" s="1">
        <v>0.75</v>
      </c>
      <c r="Y4097" s="4">
        <f t="shared" si="573"/>
        <v>16.77</v>
      </c>
      <c r="Z4097" s="1" t="s">
        <v>53</v>
      </c>
      <c r="AA4097" s="1" t="s">
        <v>16</v>
      </c>
      <c r="AB4097" s="1" t="s">
        <v>29</v>
      </c>
      <c r="AC4097" s="1" t="s">
        <v>61</v>
      </c>
      <c r="AD4097" s="1" t="s">
        <v>31</v>
      </c>
      <c r="AE4097" s="2">
        <v>40515</v>
      </c>
    </row>
    <row r="4098" spans="1:31" x14ac:dyDescent="0.25">
      <c r="A4098">
        <f t="shared" si="574"/>
        <v>4097</v>
      </c>
      <c r="B4098" s="1">
        <v>25315</v>
      </c>
      <c r="C4098" s="2">
        <v>40514</v>
      </c>
      <c r="D4098" s="1" t="s">
        <v>13</v>
      </c>
      <c r="E4098" s="1" t="str">
        <f t="shared" si="567"/>
        <v>*</v>
      </c>
      <c r="F4098" s="1" t="str">
        <f t="shared" si="568"/>
        <v>*</v>
      </c>
      <c r="G4098" s="1" t="str">
        <f t="shared" si="569"/>
        <v>*</v>
      </c>
      <c r="J4098" s="1" t="str">
        <f t="shared" si="570"/>
        <v>*</v>
      </c>
      <c r="P4098" s="1">
        <v>36</v>
      </c>
      <c r="Q4098" s="1">
        <f t="shared" si="575"/>
        <v>0.04</v>
      </c>
      <c r="T4098" s="4">
        <v>7783.36</v>
      </c>
      <c r="U4098" s="9">
        <f t="shared" si="571"/>
        <v>1</v>
      </c>
      <c r="V4098" s="4">
        <f t="shared" si="572"/>
        <v>216.20444444444445</v>
      </c>
      <c r="W4098" s="1" t="s">
        <v>14</v>
      </c>
      <c r="X4098" s="1">
        <v>11.79</v>
      </c>
      <c r="Y4098" s="4">
        <f t="shared" si="573"/>
        <v>7795.15</v>
      </c>
      <c r="Z4098" s="1" t="s">
        <v>50</v>
      </c>
      <c r="AA4098" s="1" t="s">
        <v>16</v>
      </c>
      <c r="AB4098" s="1" t="s">
        <v>29</v>
      </c>
      <c r="AC4098" s="1" t="s">
        <v>63</v>
      </c>
      <c r="AD4098" s="1" t="s">
        <v>26</v>
      </c>
      <c r="AE4098" s="2">
        <v>40514</v>
      </c>
    </row>
    <row r="4099" spans="1:31" x14ac:dyDescent="0.25">
      <c r="A4099">
        <f t="shared" si="574"/>
        <v>4098</v>
      </c>
      <c r="B4099" s="1">
        <v>26305</v>
      </c>
      <c r="C4099" s="2">
        <v>40514</v>
      </c>
      <c r="D4099" s="1" t="s">
        <v>36</v>
      </c>
      <c r="E4099" s="1" t="str">
        <f t="shared" ref="E4099:E4162" si="576">IF(D4099="Critical","***","*")</f>
        <v>*</v>
      </c>
      <c r="F4099" s="1" t="str">
        <f t="shared" ref="F4099:F4162" si="577">IF(D4099="Critical","***",IF(D4099="High","**","*"))</f>
        <v>*</v>
      </c>
      <c r="G4099" s="1" t="str">
        <f t="shared" ref="G4099:G4162" si="578">VLOOKUP(D4099,$H$6:$I$10,2,FALSE)</f>
        <v>*</v>
      </c>
      <c r="J4099" s="1" t="str">
        <f t="shared" ref="J4099:J4162" si="579">HLOOKUP(D4099,$K$5:$O$6,2,FALSE)</f>
        <v>*</v>
      </c>
      <c r="P4099" s="1">
        <v>13</v>
      </c>
      <c r="Q4099" s="1">
        <f t="shared" si="575"/>
        <v>0.02</v>
      </c>
      <c r="T4099" s="4">
        <v>3503.56</v>
      </c>
      <c r="U4099" s="9">
        <f t="shared" ref="U4099:U4162" si="580">IF(T4099&gt;1000,1,0)</f>
        <v>1</v>
      </c>
      <c r="V4099" s="4">
        <f t="shared" ref="V4099:V4162" si="581">T4099/P4099</f>
        <v>269.50461538461536</v>
      </c>
      <c r="W4099" s="1" t="s">
        <v>33</v>
      </c>
      <c r="X4099" s="1">
        <v>62.74</v>
      </c>
      <c r="Y4099" s="4">
        <f t="shared" ref="Y4099:Y4162" si="582">X4099+T4099</f>
        <v>3566.2999999999997</v>
      </c>
      <c r="Z4099" s="1" t="s">
        <v>22</v>
      </c>
      <c r="AA4099" s="1" t="s">
        <v>37</v>
      </c>
      <c r="AB4099" s="1" t="s">
        <v>17</v>
      </c>
      <c r="AC4099" s="1" t="s">
        <v>52</v>
      </c>
      <c r="AD4099" s="1" t="s">
        <v>59</v>
      </c>
      <c r="AE4099" s="2">
        <v>40515</v>
      </c>
    </row>
    <row r="4100" spans="1:31" x14ac:dyDescent="0.25">
      <c r="A4100">
        <f t="shared" ref="A4100:A4163" si="583">A4099+1</f>
        <v>4099</v>
      </c>
      <c r="B4100" s="1">
        <v>25315</v>
      </c>
      <c r="C4100" s="2">
        <v>40514</v>
      </c>
      <c r="D4100" s="1" t="s">
        <v>13</v>
      </c>
      <c r="E4100" s="1" t="str">
        <f t="shared" si="576"/>
        <v>*</v>
      </c>
      <c r="F4100" s="1" t="str">
        <f t="shared" si="577"/>
        <v>*</v>
      </c>
      <c r="G4100" s="1" t="str">
        <f t="shared" si="578"/>
        <v>*</v>
      </c>
      <c r="J4100" s="1" t="str">
        <f t="shared" si="579"/>
        <v>*</v>
      </c>
      <c r="P4100" s="1">
        <v>36</v>
      </c>
      <c r="Q4100" s="1">
        <f t="shared" ref="Q4100:Q4163" si="584">VLOOKUP(P4100,$R$5:$S$10,2,TRUE)</f>
        <v>0.04</v>
      </c>
      <c r="T4100" s="4">
        <v>1280.3399999999999</v>
      </c>
      <c r="U4100" s="9">
        <f t="shared" si="580"/>
        <v>1</v>
      </c>
      <c r="V4100" s="4">
        <f t="shared" si="581"/>
        <v>35.564999999999998</v>
      </c>
      <c r="W4100" s="1" t="s">
        <v>33</v>
      </c>
      <c r="X4100" s="1">
        <v>45.51</v>
      </c>
      <c r="Y4100" s="4">
        <f t="shared" si="582"/>
        <v>1325.85</v>
      </c>
      <c r="Z4100" s="1" t="s">
        <v>50</v>
      </c>
      <c r="AA4100" s="1" t="s">
        <v>16</v>
      </c>
      <c r="AB4100" s="1" t="s">
        <v>17</v>
      </c>
      <c r="AC4100" s="1" t="s">
        <v>52</v>
      </c>
      <c r="AD4100" s="1" t="s">
        <v>59</v>
      </c>
      <c r="AE4100" s="2">
        <v>40516</v>
      </c>
    </row>
    <row r="4101" spans="1:31" x14ac:dyDescent="0.25">
      <c r="A4101">
        <f t="shared" si="583"/>
        <v>4100</v>
      </c>
      <c r="B4101" s="1">
        <v>35042</v>
      </c>
      <c r="C4101" s="2">
        <v>40514</v>
      </c>
      <c r="D4101" s="1" t="s">
        <v>27</v>
      </c>
      <c r="E4101" s="1" t="str">
        <f t="shared" si="576"/>
        <v>*</v>
      </c>
      <c r="F4101" s="1" t="str">
        <f t="shared" si="577"/>
        <v>*</v>
      </c>
      <c r="G4101" s="1" t="str">
        <f t="shared" si="578"/>
        <v>*</v>
      </c>
      <c r="J4101" s="1" t="str">
        <f t="shared" si="579"/>
        <v>*</v>
      </c>
      <c r="P4101" s="1">
        <v>23</v>
      </c>
      <c r="Q4101" s="1">
        <f t="shared" si="584"/>
        <v>3.5000000000000003E-2</v>
      </c>
      <c r="T4101" s="4">
        <v>1196.8599999999999</v>
      </c>
      <c r="U4101" s="9">
        <f t="shared" si="580"/>
        <v>1</v>
      </c>
      <c r="V4101" s="4">
        <f t="shared" si="581"/>
        <v>52.037391304347821</v>
      </c>
      <c r="W4101" s="1" t="s">
        <v>21</v>
      </c>
      <c r="X4101" s="1">
        <v>6.5</v>
      </c>
      <c r="Y4101" s="4">
        <f t="shared" si="582"/>
        <v>1203.3599999999999</v>
      </c>
      <c r="Z4101" s="1" t="s">
        <v>22</v>
      </c>
      <c r="AA4101" s="1" t="s">
        <v>37</v>
      </c>
      <c r="AB4101" s="1" t="s">
        <v>24</v>
      </c>
      <c r="AC4101" s="1" t="s">
        <v>38</v>
      </c>
      <c r="AD4101" s="1" t="s">
        <v>19</v>
      </c>
      <c r="AE4101" s="2">
        <v>40515</v>
      </c>
    </row>
    <row r="4102" spans="1:31" x14ac:dyDescent="0.25">
      <c r="A4102">
        <f t="shared" si="583"/>
        <v>4101</v>
      </c>
      <c r="B4102" s="1">
        <v>26305</v>
      </c>
      <c r="C4102" s="2">
        <v>40514</v>
      </c>
      <c r="D4102" s="1" t="s">
        <v>36</v>
      </c>
      <c r="E4102" s="1" t="str">
        <f t="shared" si="576"/>
        <v>*</v>
      </c>
      <c r="F4102" s="1" t="str">
        <f t="shared" si="577"/>
        <v>*</v>
      </c>
      <c r="G4102" s="1" t="str">
        <f t="shared" si="578"/>
        <v>*</v>
      </c>
      <c r="J4102" s="1" t="str">
        <f t="shared" si="579"/>
        <v>*</v>
      </c>
      <c r="P4102" s="1">
        <v>50</v>
      </c>
      <c r="Q4102" s="1">
        <f t="shared" si="584"/>
        <v>0.06</v>
      </c>
      <c r="T4102" s="4">
        <v>1118.21</v>
      </c>
      <c r="U4102" s="9">
        <f t="shared" si="580"/>
        <v>1</v>
      </c>
      <c r="V4102" s="4">
        <f t="shared" si="581"/>
        <v>22.3642</v>
      </c>
      <c r="W4102" s="1" t="s">
        <v>21</v>
      </c>
      <c r="X4102" s="1">
        <v>15.1</v>
      </c>
      <c r="Y4102" s="4">
        <f t="shared" si="582"/>
        <v>1133.31</v>
      </c>
      <c r="Z4102" s="1" t="s">
        <v>22</v>
      </c>
      <c r="AA4102" s="1" t="s">
        <v>37</v>
      </c>
      <c r="AB4102" s="1" t="s">
        <v>29</v>
      </c>
      <c r="AC4102" s="1" t="s">
        <v>43</v>
      </c>
      <c r="AD4102" s="1" t="s">
        <v>19</v>
      </c>
      <c r="AE4102" s="2">
        <v>40516</v>
      </c>
    </row>
    <row r="4103" spans="1:31" x14ac:dyDescent="0.25">
      <c r="A4103">
        <f t="shared" si="583"/>
        <v>4102</v>
      </c>
      <c r="B4103" s="1">
        <v>38406</v>
      </c>
      <c r="C4103" s="2">
        <v>40514</v>
      </c>
      <c r="D4103" s="1" t="s">
        <v>36</v>
      </c>
      <c r="E4103" s="1" t="str">
        <f t="shared" si="576"/>
        <v>*</v>
      </c>
      <c r="F4103" s="1" t="str">
        <f t="shared" si="577"/>
        <v>*</v>
      </c>
      <c r="G4103" s="1" t="str">
        <f t="shared" si="578"/>
        <v>*</v>
      </c>
      <c r="J4103" s="1" t="str">
        <f t="shared" si="579"/>
        <v>*</v>
      </c>
      <c r="P4103" s="1">
        <v>12</v>
      </c>
      <c r="Q4103" s="1">
        <f t="shared" si="584"/>
        <v>0.02</v>
      </c>
      <c r="T4103" s="4">
        <v>754.94</v>
      </c>
      <c r="U4103" s="9">
        <f t="shared" si="580"/>
        <v>0</v>
      </c>
      <c r="V4103" s="4">
        <f t="shared" si="581"/>
        <v>62.911666666666669</v>
      </c>
      <c r="W4103" s="1" t="s">
        <v>33</v>
      </c>
      <c r="X4103" s="1">
        <v>36.61</v>
      </c>
      <c r="Y4103" s="4">
        <f t="shared" si="582"/>
        <v>791.55000000000007</v>
      </c>
      <c r="Z4103" s="1" t="s">
        <v>15</v>
      </c>
      <c r="AA4103" s="1" t="s">
        <v>23</v>
      </c>
      <c r="AB4103" s="1" t="s">
        <v>17</v>
      </c>
      <c r="AC4103" s="1" t="s">
        <v>62</v>
      </c>
      <c r="AD4103" s="1" t="s">
        <v>59</v>
      </c>
      <c r="AE4103" s="2">
        <v>40515</v>
      </c>
    </row>
    <row r="4104" spans="1:31" x14ac:dyDescent="0.25">
      <c r="A4104">
        <f t="shared" si="583"/>
        <v>4103</v>
      </c>
      <c r="B4104" s="1">
        <v>25315</v>
      </c>
      <c r="C4104" s="2">
        <v>40514</v>
      </c>
      <c r="D4104" s="1" t="s">
        <v>13</v>
      </c>
      <c r="E4104" s="1" t="str">
        <f t="shared" si="576"/>
        <v>*</v>
      </c>
      <c r="F4104" s="1" t="str">
        <f t="shared" si="577"/>
        <v>*</v>
      </c>
      <c r="G4104" s="1" t="str">
        <f t="shared" si="578"/>
        <v>*</v>
      </c>
      <c r="J4104" s="1" t="str">
        <f t="shared" si="579"/>
        <v>*</v>
      </c>
      <c r="P4104" s="1">
        <v>21</v>
      </c>
      <c r="Q4104" s="1">
        <f t="shared" si="584"/>
        <v>3.5000000000000003E-2</v>
      </c>
      <c r="T4104" s="4">
        <v>61.76</v>
      </c>
      <c r="U4104" s="9">
        <f t="shared" si="580"/>
        <v>0</v>
      </c>
      <c r="V4104" s="4">
        <f t="shared" si="581"/>
        <v>2.940952380952381</v>
      </c>
      <c r="W4104" s="1" t="s">
        <v>21</v>
      </c>
      <c r="X4104" s="1">
        <v>0.93</v>
      </c>
      <c r="Y4104" s="4">
        <f t="shared" si="582"/>
        <v>62.69</v>
      </c>
      <c r="Z4104" s="1" t="s">
        <v>50</v>
      </c>
      <c r="AA4104" s="1" t="s">
        <v>16</v>
      </c>
      <c r="AB4104" s="1" t="s">
        <v>29</v>
      </c>
      <c r="AC4104" s="1" t="s">
        <v>30</v>
      </c>
      <c r="AD4104" s="1" t="s">
        <v>31</v>
      </c>
      <c r="AE4104" s="2">
        <v>40514</v>
      </c>
    </row>
    <row r="4105" spans="1:31" x14ac:dyDescent="0.25">
      <c r="A4105">
        <f t="shared" si="583"/>
        <v>4104</v>
      </c>
      <c r="B4105" s="1">
        <v>44390</v>
      </c>
      <c r="C4105" s="2">
        <v>40515</v>
      </c>
      <c r="D4105" s="1" t="s">
        <v>27</v>
      </c>
      <c r="E4105" s="1" t="str">
        <f t="shared" si="576"/>
        <v>*</v>
      </c>
      <c r="F4105" s="1" t="str">
        <f t="shared" si="577"/>
        <v>*</v>
      </c>
      <c r="G4105" s="1" t="str">
        <f t="shared" si="578"/>
        <v>*</v>
      </c>
      <c r="J4105" s="1" t="str">
        <f t="shared" si="579"/>
        <v>*</v>
      </c>
      <c r="P4105" s="1">
        <v>32</v>
      </c>
      <c r="Q4105" s="1">
        <f t="shared" si="584"/>
        <v>0.04</v>
      </c>
      <c r="T4105" s="4">
        <v>3234.1</v>
      </c>
      <c r="U4105" s="9">
        <f t="shared" si="580"/>
        <v>1</v>
      </c>
      <c r="V4105" s="4">
        <f t="shared" si="581"/>
        <v>101.065625</v>
      </c>
      <c r="W4105" s="1" t="s">
        <v>21</v>
      </c>
      <c r="X4105" s="1">
        <v>8.99</v>
      </c>
      <c r="Y4105" s="4">
        <f t="shared" si="582"/>
        <v>3243.0899999999997</v>
      </c>
      <c r="Z4105" s="1" t="s">
        <v>22</v>
      </c>
      <c r="AA4105" s="1" t="s">
        <v>37</v>
      </c>
      <c r="AB4105" s="1" t="s">
        <v>17</v>
      </c>
      <c r="AC4105" s="1" t="s">
        <v>18</v>
      </c>
      <c r="AD4105" s="1" t="s">
        <v>41</v>
      </c>
      <c r="AE4105" s="2">
        <v>40517</v>
      </c>
    </row>
    <row r="4106" spans="1:31" x14ac:dyDescent="0.25">
      <c r="A4106">
        <f t="shared" si="583"/>
        <v>4105</v>
      </c>
      <c r="B4106" s="1">
        <v>25350</v>
      </c>
      <c r="C4106" s="2">
        <v>40515</v>
      </c>
      <c r="D4106" s="1" t="s">
        <v>27</v>
      </c>
      <c r="E4106" s="1" t="str">
        <f t="shared" si="576"/>
        <v>*</v>
      </c>
      <c r="F4106" s="1" t="str">
        <f t="shared" si="577"/>
        <v>*</v>
      </c>
      <c r="G4106" s="1" t="str">
        <f t="shared" si="578"/>
        <v>*</v>
      </c>
      <c r="J4106" s="1" t="str">
        <f t="shared" si="579"/>
        <v>*</v>
      </c>
      <c r="P4106" s="1">
        <v>30</v>
      </c>
      <c r="Q4106" s="1">
        <f t="shared" si="584"/>
        <v>0.04</v>
      </c>
      <c r="T4106" s="4">
        <v>2477.9899999999998</v>
      </c>
      <c r="U4106" s="9">
        <f t="shared" si="580"/>
        <v>1</v>
      </c>
      <c r="V4106" s="4">
        <f t="shared" si="581"/>
        <v>82.599666666666664</v>
      </c>
      <c r="W4106" s="1" t="s">
        <v>21</v>
      </c>
      <c r="X4106" s="1">
        <v>4.5</v>
      </c>
      <c r="Y4106" s="4">
        <f t="shared" si="582"/>
        <v>2482.4899999999998</v>
      </c>
      <c r="Z4106" s="1" t="s">
        <v>51</v>
      </c>
      <c r="AA4106" s="1" t="s">
        <v>37</v>
      </c>
      <c r="AB4106" s="1" t="s">
        <v>29</v>
      </c>
      <c r="AC4106" s="1" t="s">
        <v>63</v>
      </c>
      <c r="AD4106" s="1" t="s">
        <v>19</v>
      </c>
      <c r="AE4106" s="2">
        <v>40517</v>
      </c>
    </row>
    <row r="4107" spans="1:31" x14ac:dyDescent="0.25">
      <c r="A4107">
        <f t="shared" si="583"/>
        <v>4106</v>
      </c>
      <c r="B4107" s="1">
        <v>41570</v>
      </c>
      <c r="C4107" s="2">
        <v>40515</v>
      </c>
      <c r="D4107" s="1" t="s">
        <v>27</v>
      </c>
      <c r="E4107" s="1" t="str">
        <f t="shared" si="576"/>
        <v>*</v>
      </c>
      <c r="F4107" s="1" t="str">
        <f t="shared" si="577"/>
        <v>*</v>
      </c>
      <c r="G4107" s="1" t="str">
        <f t="shared" si="578"/>
        <v>*</v>
      </c>
      <c r="J4107" s="1" t="str">
        <f t="shared" si="579"/>
        <v>*</v>
      </c>
      <c r="P4107" s="1">
        <v>24</v>
      </c>
      <c r="Q4107" s="1">
        <f t="shared" si="584"/>
        <v>3.5000000000000003E-2</v>
      </c>
      <c r="T4107" s="4">
        <v>2289.92</v>
      </c>
      <c r="U4107" s="9">
        <f t="shared" si="580"/>
        <v>1</v>
      </c>
      <c r="V4107" s="4">
        <f t="shared" si="581"/>
        <v>95.413333333333341</v>
      </c>
      <c r="W4107" s="1" t="s">
        <v>21</v>
      </c>
      <c r="X4107" s="1">
        <v>4.6500000000000004</v>
      </c>
      <c r="Y4107" s="4">
        <f t="shared" si="582"/>
        <v>2294.5700000000002</v>
      </c>
      <c r="Z4107" s="1" t="s">
        <v>50</v>
      </c>
      <c r="AA4107" s="1" t="s">
        <v>16</v>
      </c>
      <c r="AB4107" s="1" t="s">
        <v>29</v>
      </c>
      <c r="AC4107" s="1" t="s">
        <v>40</v>
      </c>
      <c r="AD4107" s="1" t="s">
        <v>19</v>
      </c>
      <c r="AE4107" s="2">
        <v>40517</v>
      </c>
    </row>
    <row r="4108" spans="1:31" x14ac:dyDescent="0.25">
      <c r="A4108">
        <f t="shared" si="583"/>
        <v>4107</v>
      </c>
      <c r="B4108" s="1">
        <v>19139</v>
      </c>
      <c r="C4108" s="2">
        <v>40515</v>
      </c>
      <c r="D4108" s="1" t="s">
        <v>27</v>
      </c>
      <c r="E4108" s="1" t="str">
        <f t="shared" si="576"/>
        <v>*</v>
      </c>
      <c r="F4108" s="1" t="str">
        <f t="shared" si="577"/>
        <v>*</v>
      </c>
      <c r="G4108" s="1" t="str">
        <f t="shared" si="578"/>
        <v>*</v>
      </c>
      <c r="J4108" s="1" t="str">
        <f t="shared" si="579"/>
        <v>*</v>
      </c>
      <c r="P4108" s="1">
        <v>15</v>
      </c>
      <c r="Q4108" s="1">
        <f t="shared" si="584"/>
        <v>0.02</v>
      </c>
      <c r="T4108" s="4">
        <v>94.84</v>
      </c>
      <c r="U4108" s="9">
        <f t="shared" si="580"/>
        <v>0</v>
      </c>
      <c r="V4108" s="4">
        <f t="shared" si="581"/>
        <v>6.3226666666666667</v>
      </c>
      <c r="W4108" s="1" t="s">
        <v>21</v>
      </c>
      <c r="X4108" s="1">
        <v>5.15</v>
      </c>
      <c r="Y4108" s="4">
        <f t="shared" si="582"/>
        <v>99.990000000000009</v>
      </c>
      <c r="Z4108" s="1" t="s">
        <v>44</v>
      </c>
      <c r="AA4108" s="1" t="s">
        <v>28</v>
      </c>
      <c r="AB4108" s="1" t="s">
        <v>29</v>
      </c>
      <c r="AC4108" s="1" t="s">
        <v>40</v>
      </c>
      <c r="AD4108" s="1" t="s">
        <v>19</v>
      </c>
      <c r="AE4108" s="2">
        <v>40516</v>
      </c>
    </row>
    <row r="4109" spans="1:31" x14ac:dyDescent="0.25">
      <c r="A4109">
        <f t="shared" si="583"/>
        <v>4108</v>
      </c>
      <c r="B4109" s="1">
        <v>25350</v>
      </c>
      <c r="C4109" s="2">
        <v>40515</v>
      </c>
      <c r="D4109" s="1" t="s">
        <v>27</v>
      </c>
      <c r="E4109" s="1" t="str">
        <f t="shared" si="576"/>
        <v>*</v>
      </c>
      <c r="F4109" s="1" t="str">
        <f t="shared" si="577"/>
        <v>*</v>
      </c>
      <c r="G4109" s="1" t="str">
        <f t="shared" si="578"/>
        <v>*</v>
      </c>
      <c r="J4109" s="1" t="str">
        <f t="shared" si="579"/>
        <v>*</v>
      </c>
      <c r="P4109" s="1">
        <v>23</v>
      </c>
      <c r="Q4109" s="1">
        <f t="shared" si="584"/>
        <v>3.5000000000000003E-2</v>
      </c>
      <c r="T4109" s="4">
        <v>48.83</v>
      </c>
      <c r="U4109" s="9">
        <f t="shared" si="580"/>
        <v>0</v>
      </c>
      <c r="V4109" s="4">
        <f t="shared" si="581"/>
        <v>2.1230434782608696</v>
      </c>
      <c r="W4109" s="1" t="s">
        <v>21</v>
      </c>
      <c r="X4109" s="1">
        <v>0.7</v>
      </c>
      <c r="Y4109" s="4">
        <f t="shared" si="582"/>
        <v>49.53</v>
      </c>
      <c r="Z4109" s="1" t="s">
        <v>51</v>
      </c>
      <c r="AA4109" s="1" t="s">
        <v>37</v>
      </c>
      <c r="AB4109" s="1" t="s">
        <v>29</v>
      </c>
      <c r="AC4109" s="1" t="s">
        <v>30</v>
      </c>
      <c r="AD4109" s="1" t="s">
        <v>31</v>
      </c>
      <c r="AE4109" s="2">
        <v>40517</v>
      </c>
    </row>
    <row r="4110" spans="1:31" x14ac:dyDescent="0.25">
      <c r="A4110">
        <f t="shared" si="583"/>
        <v>4109</v>
      </c>
      <c r="B4110" s="1">
        <v>55172</v>
      </c>
      <c r="C4110" s="2">
        <v>40515</v>
      </c>
      <c r="D4110" s="1" t="s">
        <v>27</v>
      </c>
      <c r="E4110" s="1" t="str">
        <f t="shared" si="576"/>
        <v>*</v>
      </c>
      <c r="F4110" s="1" t="str">
        <f t="shared" si="577"/>
        <v>*</v>
      </c>
      <c r="G4110" s="1" t="str">
        <f t="shared" si="578"/>
        <v>*</v>
      </c>
      <c r="J4110" s="1" t="str">
        <f t="shared" si="579"/>
        <v>*</v>
      </c>
      <c r="P4110" s="1">
        <v>1</v>
      </c>
      <c r="Q4110" s="1">
        <f t="shared" si="584"/>
        <v>0.01</v>
      </c>
      <c r="T4110" s="4">
        <v>37.89</v>
      </c>
      <c r="U4110" s="9">
        <f t="shared" si="580"/>
        <v>0</v>
      </c>
      <c r="V4110" s="4">
        <f t="shared" si="581"/>
        <v>37.89</v>
      </c>
      <c r="W4110" s="1" t="s">
        <v>21</v>
      </c>
      <c r="X4110" s="1">
        <v>1.99</v>
      </c>
      <c r="Y4110" s="4">
        <f t="shared" si="582"/>
        <v>39.880000000000003</v>
      </c>
      <c r="Z4110" s="1" t="s">
        <v>22</v>
      </c>
      <c r="AA4110" s="1" t="s">
        <v>28</v>
      </c>
      <c r="AB4110" s="1" t="s">
        <v>24</v>
      </c>
      <c r="AC4110" s="1" t="s">
        <v>38</v>
      </c>
      <c r="AD4110" s="1" t="s">
        <v>41</v>
      </c>
      <c r="AE4110" s="2">
        <v>40516</v>
      </c>
    </row>
    <row r="4111" spans="1:31" x14ac:dyDescent="0.25">
      <c r="A4111">
        <f t="shared" si="583"/>
        <v>4110</v>
      </c>
      <c r="B4111" s="1">
        <v>27746</v>
      </c>
      <c r="C4111" s="2">
        <v>40516</v>
      </c>
      <c r="D4111" s="1" t="s">
        <v>32</v>
      </c>
      <c r="E4111" s="1" t="str">
        <f t="shared" si="576"/>
        <v>***</v>
      </c>
      <c r="F4111" s="1" t="str">
        <f t="shared" si="577"/>
        <v>***</v>
      </c>
      <c r="G4111" s="1" t="str">
        <f t="shared" si="578"/>
        <v>***</v>
      </c>
      <c r="J4111" s="1" t="str">
        <f t="shared" si="579"/>
        <v>***</v>
      </c>
      <c r="P4111" s="1">
        <v>3</v>
      </c>
      <c r="Q4111" s="1">
        <f t="shared" si="584"/>
        <v>0.01</v>
      </c>
      <c r="T4111" s="4">
        <v>1540.77</v>
      </c>
      <c r="U4111" s="9">
        <f t="shared" si="580"/>
        <v>1</v>
      </c>
      <c r="V4111" s="4">
        <f t="shared" si="581"/>
        <v>513.59</v>
      </c>
      <c r="W4111" s="1" t="s">
        <v>21</v>
      </c>
      <c r="X4111" s="1">
        <v>24.49</v>
      </c>
      <c r="Y4111" s="4">
        <f t="shared" si="582"/>
        <v>1565.26</v>
      </c>
      <c r="Z4111" s="1" t="s">
        <v>22</v>
      </c>
      <c r="AA4111" s="1" t="s">
        <v>16</v>
      </c>
      <c r="AB4111" s="1" t="s">
        <v>24</v>
      </c>
      <c r="AC4111" s="1" t="s">
        <v>47</v>
      </c>
      <c r="AD4111" s="1" t="s">
        <v>48</v>
      </c>
      <c r="AE4111" s="2">
        <v>40516</v>
      </c>
    </row>
    <row r="4112" spans="1:31" x14ac:dyDescent="0.25">
      <c r="A4112">
        <f t="shared" si="583"/>
        <v>4111</v>
      </c>
      <c r="B4112" s="1">
        <v>3586</v>
      </c>
      <c r="C4112" s="2">
        <v>40516</v>
      </c>
      <c r="D4112" s="1" t="s">
        <v>20</v>
      </c>
      <c r="E4112" s="1" t="str">
        <f t="shared" si="576"/>
        <v>*</v>
      </c>
      <c r="F4112" s="1" t="str">
        <f t="shared" si="577"/>
        <v>**</v>
      </c>
      <c r="G4112" s="1" t="str">
        <f t="shared" si="578"/>
        <v>**</v>
      </c>
      <c r="J4112" s="1" t="str">
        <f t="shared" si="579"/>
        <v>**</v>
      </c>
      <c r="P4112" s="1">
        <v>31</v>
      </c>
      <c r="Q4112" s="1">
        <f t="shared" si="584"/>
        <v>0.04</v>
      </c>
      <c r="T4112" s="4">
        <v>461.1</v>
      </c>
      <c r="U4112" s="9">
        <f t="shared" si="580"/>
        <v>0</v>
      </c>
      <c r="V4112" s="4">
        <f t="shared" si="581"/>
        <v>14.874193548387098</v>
      </c>
      <c r="W4112" s="1" t="s">
        <v>21</v>
      </c>
      <c r="X4112" s="1">
        <v>5</v>
      </c>
      <c r="Y4112" s="4">
        <f t="shared" si="582"/>
        <v>466.1</v>
      </c>
      <c r="Z4112" s="1" t="s">
        <v>44</v>
      </c>
      <c r="AA4112" s="1" t="s">
        <v>37</v>
      </c>
      <c r="AB4112" s="1" t="s">
        <v>17</v>
      </c>
      <c r="AC4112" s="1" t="s">
        <v>18</v>
      </c>
      <c r="AD4112" s="1" t="s">
        <v>41</v>
      </c>
      <c r="AE4112" s="2">
        <v>40518</v>
      </c>
    </row>
    <row r="4113" spans="1:31" x14ac:dyDescent="0.25">
      <c r="A4113">
        <f t="shared" si="583"/>
        <v>4112</v>
      </c>
      <c r="B4113" s="1">
        <v>3586</v>
      </c>
      <c r="C4113" s="2">
        <v>40516</v>
      </c>
      <c r="D4113" s="1" t="s">
        <v>20</v>
      </c>
      <c r="E4113" s="1" t="str">
        <f t="shared" si="576"/>
        <v>*</v>
      </c>
      <c r="F4113" s="1" t="str">
        <f t="shared" si="577"/>
        <v>**</v>
      </c>
      <c r="G4113" s="1" t="str">
        <f t="shared" si="578"/>
        <v>**</v>
      </c>
      <c r="J4113" s="1" t="str">
        <f t="shared" si="579"/>
        <v>**</v>
      </c>
      <c r="P4113" s="1">
        <v>32</v>
      </c>
      <c r="Q4113" s="1">
        <f t="shared" si="584"/>
        <v>0.04</v>
      </c>
      <c r="T4113" s="4">
        <v>383.57</v>
      </c>
      <c r="U4113" s="9">
        <f t="shared" si="580"/>
        <v>0</v>
      </c>
      <c r="V4113" s="4">
        <f t="shared" si="581"/>
        <v>11.9865625</v>
      </c>
      <c r="W4113" s="1" t="s">
        <v>21</v>
      </c>
      <c r="X4113" s="1">
        <v>5.16</v>
      </c>
      <c r="Y4113" s="4">
        <f t="shared" si="582"/>
        <v>388.73</v>
      </c>
      <c r="Z4113" s="1" t="s">
        <v>44</v>
      </c>
      <c r="AA4113" s="1" t="s">
        <v>37</v>
      </c>
      <c r="AB4113" s="1" t="s">
        <v>17</v>
      </c>
      <c r="AC4113" s="1" t="s">
        <v>18</v>
      </c>
      <c r="AD4113" s="1" t="s">
        <v>19</v>
      </c>
      <c r="AE4113" s="2">
        <v>40517</v>
      </c>
    </row>
    <row r="4114" spans="1:31" x14ac:dyDescent="0.25">
      <c r="A4114">
        <f t="shared" si="583"/>
        <v>4113</v>
      </c>
      <c r="B4114" s="1">
        <v>40800</v>
      </c>
      <c r="C4114" s="2">
        <v>40516</v>
      </c>
      <c r="D4114" s="1" t="s">
        <v>27</v>
      </c>
      <c r="E4114" s="1" t="str">
        <f t="shared" si="576"/>
        <v>*</v>
      </c>
      <c r="F4114" s="1" t="str">
        <f t="shared" si="577"/>
        <v>*</v>
      </c>
      <c r="G4114" s="1" t="str">
        <f t="shared" si="578"/>
        <v>*</v>
      </c>
      <c r="J4114" s="1" t="str">
        <f t="shared" si="579"/>
        <v>*</v>
      </c>
      <c r="P4114" s="1">
        <v>41</v>
      </c>
      <c r="Q4114" s="1">
        <f t="shared" si="584"/>
        <v>0.05</v>
      </c>
      <c r="T4114" s="4">
        <v>260.31</v>
      </c>
      <c r="U4114" s="9">
        <f t="shared" si="580"/>
        <v>0</v>
      </c>
      <c r="V4114" s="4">
        <f t="shared" si="581"/>
        <v>6.3490243902439021</v>
      </c>
      <c r="W4114" s="1" t="s">
        <v>21</v>
      </c>
      <c r="X4114" s="1">
        <v>7.91</v>
      </c>
      <c r="Y4114" s="4">
        <f t="shared" si="582"/>
        <v>268.22000000000003</v>
      </c>
      <c r="Z4114" s="1" t="s">
        <v>22</v>
      </c>
      <c r="AA4114" s="1" t="s">
        <v>28</v>
      </c>
      <c r="AB4114" s="1" t="s">
        <v>29</v>
      </c>
      <c r="AC4114" s="1" t="s">
        <v>40</v>
      </c>
      <c r="AD4114" s="1" t="s">
        <v>19</v>
      </c>
      <c r="AE4114" s="2">
        <v>40516</v>
      </c>
    </row>
    <row r="4115" spans="1:31" x14ac:dyDescent="0.25">
      <c r="A4115">
        <f t="shared" si="583"/>
        <v>4114</v>
      </c>
      <c r="B4115" s="1">
        <v>27746</v>
      </c>
      <c r="C4115" s="2">
        <v>40516</v>
      </c>
      <c r="D4115" s="1" t="s">
        <v>32</v>
      </c>
      <c r="E4115" s="1" t="str">
        <f t="shared" si="576"/>
        <v>***</v>
      </c>
      <c r="F4115" s="1" t="str">
        <f t="shared" si="577"/>
        <v>***</v>
      </c>
      <c r="G4115" s="1" t="str">
        <f t="shared" si="578"/>
        <v>***</v>
      </c>
      <c r="J4115" s="1" t="str">
        <f t="shared" si="579"/>
        <v>***</v>
      </c>
      <c r="P4115" s="1">
        <v>42</v>
      </c>
      <c r="Q4115" s="1">
        <f t="shared" si="584"/>
        <v>0.05</v>
      </c>
      <c r="T4115" s="4">
        <v>196.1</v>
      </c>
      <c r="U4115" s="9">
        <f t="shared" si="580"/>
        <v>0</v>
      </c>
      <c r="V4115" s="4">
        <f t="shared" si="581"/>
        <v>4.6690476190476193</v>
      </c>
      <c r="W4115" s="1" t="s">
        <v>21</v>
      </c>
      <c r="X4115" s="1">
        <v>0.88</v>
      </c>
      <c r="Y4115" s="4">
        <f t="shared" si="582"/>
        <v>196.98</v>
      </c>
      <c r="Z4115" s="1" t="s">
        <v>46</v>
      </c>
      <c r="AA4115" s="1" t="s">
        <v>16</v>
      </c>
      <c r="AB4115" s="1" t="s">
        <v>29</v>
      </c>
      <c r="AC4115" s="1" t="s">
        <v>40</v>
      </c>
      <c r="AD4115" s="1" t="s">
        <v>31</v>
      </c>
      <c r="AE4115" s="2">
        <v>40517</v>
      </c>
    </row>
    <row r="4116" spans="1:31" x14ac:dyDescent="0.25">
      <c r="A4116">
        <f t="shared" si="583"/>
        <v>4115</v>
      </c>
      <c r="B4116" s="1">
        <v>40800</v>
      </c>
      <c r="C4116" s="2">
        <v>40516</v>
      </c>
      <c r="D4116" s="1" t="s">
        <v>27</v>
      </c>
      <c r="E4116" s="1" t="str">
        <f t="shared" si="576"/>
        <v>*</v>
      </c>
      <c r="F4116" s="1" t="str">
        <f t="shared" si="577"/>
        <v>*</v>
      </c>
      <c r="G4116" s="1" t="str">
        <f t="shared" si="578"/>
        <v>*</v>
      </c>
      <c r="J4116" s="1" t="str">
        <f t="shared" si="579"/>
        <v>*</v>
      </c>
      <c r="P4116" s="1">
        <v>18</v>
      </c>
      <c r="Q4116" s="1">
        <f t="shared" si="584"/>
        <v>0.02</v>
      </c>
      <c r="T4116" s="4">
        <v>101.34</v>
      </c>
      <c r="U4116" s="9">
        <f t="shared" si="580"/>
        <v>0</v>
      </c>
      <c r="V4116" s="4">
        <f t="shared" si="581"/>
        <v>5.63</v>
      </c>
      <c r="W4116" s="1" t="s">
        <v>21</v>
      </c>
      <c r="X4116" s="1">
        <v>1.39</v>
      </c>
      <c r="Y4116" s="4">
        <f t="shared" si="582"/>
        <v>102.73</v>
      </c>
      <c r="Z4116" s="1" t="s">
        <v>50</v>
      </c>
      <c r="AA4116" s="1" t="s">
        <v>28</v>
      </c>
      <c r="AB4116" s="1" t="s">
        <v>29</v>
      </c>
      <c r="AC4116" s="1" t="s">
        <v>57</v>
      </c>
      <c r="AD4116" s="1" t="s">
        <v>19</v>
      </c>
      <c r="AE4116" s="2">
        <v>40518</v>
      </c>
    </row>
    <row r="4117" spans="1:31" x14ac:dyDescent="0.25">
      <c r="A4117">
        <f t="shared" si="583"/>
        <v>4116</v>
      </c>
      <c r="B4117" s="1">
        <v>27746</v>
      </c>
      <c r="C4117" s="2">
        <v>40516</v>
      </c>
      <c r="D4117" s="1" t="s">
        <v>32</v>
      </c>
      <c r="E4117" s="1" t="str">
        <f t="shared" si="576"/>
        <v>***</v>
      </c>
      <c r="F4117" s="1" t="str">
        <f t="shared" si="577"/>
        <v>***</v>
      </c>
      <c r="G4117" s="1" t="str">
        <f t="shared" si="578"/>
        <v>***</v>
      </c>
      <c r="J4117" s="1" t="str">
        <f t="shared" si="579"/>
        <v>***</v>
      </c>
      <c r="P4117" s="1">
        <v>3</v>
      </c>
      <c r="Q4117" s="1">
        <f t="shared" si="584"/>
        <v>0.01</v>
      </c>
      <c r="T4117" s="4">
        <v>87.09</v>
      </c>
      <c r="U4117" s="9">
        <f t="shared" si="580"/>
        <v>0</v>
      </c>
      <c r="V4117" s="4">
        <f t="shared" si="581"/>
        <v>29.03</v>
      </c>
      <c r="W4117" s="1" t="s">
        <v>21</v>
      </c>
      <c r="X4117" s="1">
        <v>7.87</v>
      </c>
      <c r="Y4117" s="4">
        <f t="shared" si="582"/>
        <v>94.960000000000008</v>
      </c>
      <c r="Z4117" s="1" t="s">
        <v>46</v>
      </c>
      <c r="AA4117" s="1" t="s">
        <v>16</v>
      </c>
      <c r="AB4117" s="1" t="s">
        <v>17</v>
      </c>
      <c r="AC4117" s="1" t="s">
        <v>18</v>
      </c>
      <c r="AD4117" s="1" t="s">
        <v>19</v>
      </c>
      <c r="AE4117" s="2">
        <v>40517</v>
      </c>
    </row>
    <row r="4118" spans="1:31" x14ac:dyDescent="0.25">
      <c r="A4118">
        <f t="shared" si="583"/>
        <v>4117</v>
      </c>
      <c r="B4118" s="1">
        <v>58656</v>
      </c>
      <c r="C4118" s="2">
        <v>40516</v>
      </c>
      <c r="D4118" s="1" t="s">
        <v>20</v>
      </c>
      <c r="E4118" s="1" t="str">
        <f t="shared" si="576"/>
        <v>*</v>
      </c>
      <c r="F4118" s="1" t="str">
        <f t="shared" si="577"/>
        <v>**</v>
      </c>
      <c r="G4118" s="1" t="str">
        <f t="shared" si="578"/>
        <v>**</v>
      </c>
      <c r="J4118" s="1" t="str">
        <f t="shared" si="579"/>
        <v>**</v>
      </c>
      <c r="P4118" s="1">
        <v>5</v>
      </c>
      <c r="Q4118" s="1">
        <f t="shared" si="584"/>
        <v>0.01</v>
      </c>
      <c r="T4118" s="4">
        <v>39.44</v>
      </c>
      <c r="U4118" s="9">
        <f t="shared" si="580"/>
        <v>0</v>
      </c>
      <c r="V4118" s="4">
        <f t="shared" si="581"/>
        <v>7.8879999999999999</v>
      </c>
      <c r="W4118" s="1" t="s">
        <v>21</v>
      </c>
      <c r="X4118" s="1">
        <v>2.99</v>
      </c>
      <c r="Y4118" s="4">
        <f t="shared" si="582"/>
        <v>42.43</v>
      </c>
      <c r="Z4118" s="1" t="s">
        <v>22</v>
      </c>
      <c r="AA4118" s="1" t="s">
        <v>23</v>
      </c>
      <c r="AB4118" s="1" t="s">
        <v>29</v>
      </c>
      <c r="AC4118" s="1" t="s">
        <v>43</v>
      </c>
      <c r="AD4118" s="1" t="s">
        <v>19</v>
      </c>
      <c r="AE4118" s="2">
        <v>40518</v>
      </c>
    </row>
    <row r="4119" spans="1:31" x14ac:dyDescent="0.25">
      <c r="A4119">
        <f t="shared" si="583"/>
        <v>4118</v>
      </c>
      <c r="B4119" s="1">
        <v>1825</v>
      </c>
      <c r="C4119" s="2">
        <v>40516</v>
      </c>
      <c r="D4119" s="1" t="s">
        <v>36</v>
      </c>
      <c r="E4119" s="1" t="str">
        <f t="shared" si="576"/>
        <v>*</v>
      </c>
      <c r="F4119" s="1" t="str">
        <f t="shared" si="577"/>
        <v>*</v>
      </c>
      <c r="G4119" s="1" t="str">
        <f t="shared" si="578"/>
        <v>*</v>
      </c>
      <c r="J4119" s="1" t="str">
        <f t="shared" si="579"/>
        <v>*</v>
      </c>
      <c r="P4119" s="1">
        <v>22</v>
      </c>
      <c r="Q4119" s="1">
        <f t="shared" si="584"/>
        <v>3.5000000000000003E-2</v>
      </c>
      <c r="T4119" s="4">
        <v>38.26</v>
      </c>
      <c r="U4119" s="9">
        <f t="shared" si="580"/>
        <v>0</v>
      </c>
      <c r="V4119" s="4">
        <f t="shared" si="581"/>
        <v>1.739090909090909</v>
      </c>
      <c r="W4119" s="1" t="s">
        <v>21</v>
      </c>
      <c r="X4119" s="1">
        <v>0.7</v>
      </c>
      <c r="Y4119" s="4">
        <f t="shared" si="582"/>
        <v>38.96</v>
      </c>
      <c r="Z4119" s="1" t="s">
        <v>44</v>
      </c>
      <c r="AA4119" s="1" t="s">
        <v>23</v>
      </c>
      <c r="AB4119" s="1" t="s">
        <v>29</v>
      </c>
      <c r="AC4119" s="1" t="s">
        <v>30</v>
      </c>
      <c r="AD4119" s="1" t="s">
        <v>31</v>
      </c>
      <c r="AE4119" s="2">
        <v>40518</v>
      </c>
    </row>
    <row r="4120" spans="1:31" x14ac:dyDescent="0.25">
      <c r="A4120">
        <f t="shared" si="583"/>
        <v>4119</v>
      </c>
      <c r="B4120" s="1">
        <v>58656</v>
      </c>
      <c r="C4120" s="2">
        <v>40516</v>
      </c>
      <c r="D4120" s="1" t="s">
        <v>20</v>
      </c>
      <c r="E4120" s="1" t="str">
        <f t="shared" si="576"/>
        <v>*</v>
      </c>
      <c r="F4120" s="1" t="str">
        <f t="shared" si="577"/>
        <v>**</v>
      </c>
      <c r="G4120" s="1" t="str">
        <f t="shared" si="578"/>
        <v>**</v>
      </c>
      <c r="J4120" s="1" t="str">
        <f t="shared" si="579"/>
        <v>**</v>
      </c>
      <c r="P4120" s="1">
        <v>3</v>
      </c>
      <c r="Q4120" s="1">
        <f t="shared" si="584"/>
        <v>0.01</v>
      </c>
      <c r="T4120" s="4">
        <v>11.01</v>
      </c>
      <c r="U4120" s="9">
        <f t="shared" si="580"/>
        <v>0</v>
      </c>
      <c r="V4120" s="4">
        <f t="shared" si="581"/>
        <v>3.67</v>
      </c>
      <c r="W4120" s="1" t="s">
        <v>21</v>
      </c>
      <c r="X4120" s="1">
        <v>5.33</v>
      </c>
      <c r="Y4120" s="4">
        <f t="shared" si="582"/>
        <v>16.34</v>
      </c>
      <c r="Z4120" s="1" t="s">
        <v>22</v>
      </c>
      <c r="AA4120" s="1" t="s">
        <v>23</v>
      </c>
      <c r="AB4120" s="1" t="s">
        <v>17</v>
      </c>
      <c r="AC4120" s="1" t="s">
        <v>18</v>
      </c>
      <c r="AD4120" s="1" t="s">
        <v>19</v>
      </c>
      <c r="AE4120" s="2">
        <v>40518</v>
      </c>
    </row>
    <row r="4121" spans="1:31" x14ac:dyDescent="0.25">
      <c r="A4121">
        <f t="shared" si="583"/>
        <v>4120</v>
      </c>
      <c r="B4121" s="1">
        <v>46177</v>
      </c>
      <c r="C4121" s="2">
        <v>40517</v>
      </c>
      <c r="D4121" s="1" t="s">
        <v>13</v>
      </c>
      <c r="E4121" s="1" t="str">
        <f t="shared" si="576"/>
        <v>*</v>
      </c>
      <c r="F4121" s="1" t="str">
        <f t="shared" si="577"/>
        <v>*</v>
      </c>
      <c r="G4121" s="1" t="str">
        <f t="shared" si="578"/>
        <v>*</v>
      </c>
      <c r="J4121" s="1" t="str">
        <f t="shared" si="579"/>
        <v>*</v>
      </c>
      <c r="P4121" s="1">
        <v>13</v>
      </c>
      <c r="Q4121" s="1">
        <f t="shared" si="584"/>
        <v>0.02</v>
      </c>
      <c r="T4121" s="4">
        <v>11169.95</v>
      </c>
      <c r="U4121" s="9">
        <f t="shared" si="580"/>
        <v>1</v>
      </c>
      <c r="V4121" s="4">
        <f t="shared" si="581"/>
        <v>859.22692307692319</v>
      </c>
      <c r="W4121" s="1" t="s">
        <v>21</v>
      </c>
      <c r="X4121" s="1">
        <v>19.989999999999998</v>
      </c>
      <c r="Y4121" s="4">
        <f t="shared" si="582"/>
        <v>11189.94</v>
      </c>
      <c r="Z4121" s="1" t="s">
        <v>44</v>
      </c>
      <c r="AA4121" s="1" t="s">
        <v>28</v>
      </c>
      <c r="AB4121" s="1" t="s">
        <v>29</v>
      </c>
      <c r="AC4121" s="1" t="s">
        <v>43</v>
      </c>
      <c r="AD4121" s="1" t="s">
        <v>19</v>
      </c>
      <c r="AE4121" s="2">
        <v>40517</v>
      </c>
    </row>
    <row r="4122" spans="1:31" x14ac:dyDescent="0.25">
      <c r="A4122">
        <f t="shared" si="583"/>
        <v>4121</v>
      </c>
      <c r="B4122" s="1">
        <v>46177</v>
      </c>
      <c r="C4122" s="2">
        <v>40517</v>
      </c>
      <c r="D4122" s="1" t="s">
        <v>13</v>
      </c>
      <c r="E4122" s="1" t="str">
        <f t="shared" si="576"/>
        <v>*</v>
      </c>
      <c r="F4122" s="1" t="str">
        <f t="shared" si="577"/>
        <v>*</v>
      </c>
      <c r="G4122" s="1" t="str">
        <f t="shared" si="578"/>
        <v>*</v>
      </c>
      <c r="J4122" s="1" t="str">
        <f t="shared" si="579"/>
        <v>*</v>
      </c>
      <c r="P4122" s="1">
        <v>48</v>
      </c>
      <c r="Q4122" s="1">
        <f t="shared" si="584"/>
        <v>0.05</v>
      </c>
      <c r="T4122" s="4">
        <v>9708.64</v>
      </c>
      <c r="U4122" s="9">
        <f t="shared" si="580"/>
        <v>1</v>
      </c>
      <c r="V4122" s="4">
        <f t="shared" si="581"/>
        <v>202.26333333333332</v>
      </c>
      <c r="W4122" s="1" t="s">
        <v>33</v>
      </c>
      <c r="X4122" s="1">
        <v>69.64</v>
      </c>
      <c r="Y4122" s="4">
        <f t="shared" si="582"/>
        <v>9778.2799999999988</v>
      </c>
      <c r="Z4122" s="1" t="s">
        <v>53</v>
      </c>
      <c r="AA4122" s="1" t="s">
        <v>28</v>
      </c>
      <c r="AB4122" s="1" t="s">
        <v>17</v>
      </c>
      <c r="AC4122" s="1" t="s">
        <v>52</v>
      </c>
      <c r="AD4122" s="1" t="s">
        <v>59</v>
      </c>
      <c r="AE4122" s="2">
        <v>40519</v>
      </c>
    </row>
    <row r="4123" spans="1:31" x14ac:dyDescent="0.25">
      <c r="A4123">
        <f t="shared" si="583"/>
        <v>4122</v>
      </c>
      <c r="B4123" s="1">
        <v>54950</v>
      </c>
      <c r="C4123" s="2">
        <v>40517</v>
      </c>
      <c r="D4123" s="1" t="s">
        <v>20</v>
      </c>
      <c r="E4123" s="1" t="str">
        <f t="shared" si="576"/>
        <v>*</v>
      </c>
      <c r="F4123" s="1" t="str">
        <f t="shared" si="577"/>
        <v>**</v>
      </c>
      <c r="G4123" s="1" t="str">
        <f t="shared" si="578"/>
        <v>**</v>
      </c>
      <c r="J4123" s="1" t="str">
        <f t="shared" si="579"/>
        <v>**</v>
      </c>
      <c r="P4123" s="1">
        <v>22</v>
      </c>
      <c r="Q4123" s="1">
        <f t="shared" si="584"/>
        <v>3.5000000000000003E-2</v>
      </c>
      <c r="T4123" s="4">
        <v>8789.5400000000009</v>
      </c>
      <c r="U4123" s="9">
        <f t="shared" si="580"/>
        <v>1</v>
      </c>
      <c r="V4123" s="4">
        <f t="shared" si="581"/>
        <v>399.52454545454549</v>
      </c>
      <c r="W4123" s="1" t="s">
        <v>33</v>
      </c>
      <c r="X4123" s="1">
        <v>110.2</v>
      </c>
      <c r="Y4123" s="4">
        <f t="shared" si="582"/>
        <v>8899.7400000000016</v>
      </c>
      <c r="Z4123" s="1" t="s">
        <v>22</v>
      </c>
      <c r="AA4123" s="1" t="s">
        <v>16</v>
      </c>
      <c r="AB4123" s="1" t="s">
        <v>17</v>
      </c>
      <c r="AC4123" s="1" t="s">
        <v>52</v>
      </c>
      <c r="AD4123" s="1" t="s">
        <v>59</v>
      </c>
      <c r="AE4123" s="2">
        <v>40518</v>
      </c>
    </row>
    <row r="4124" spans="1:31" x14ac:dyDescent="0.25">
      <c r="A4124">
        <f t="shared" si="583"/>
        <v>4123</v>
      </c>
      <c r="B4124" s="1">
        <v>20036</v>
      </c>
      <c r="C4124" s="2">
        <v>40517</v>
      </c>
      <c r="D4124" s="1" t="s">
        <v>27</v>
      </c>
      <c r="E4124" s="1" t="str">
        <f t="shared" si="576"/>
        <v>*</v>
      </c>
      <c r="F4124" s="1" t="str">
        <f t="shared" si="577"/>
        <v>*</v>
      </c>
      <c r="G4124" s="1" t="str">
        <f t="shared" si="578"/>
        <v>*</v>
      </c>
      <c r="J4124" s="1" t="str">
        <f t="shared" si="579"/>
        <v>*</v>
      </c>
      <c r="P4124" s="1">
        <v>28</v>
      </c>
      <c r="Q4124" s="1">
        <f t="shared" si="584"/>
        <v>3.5000000000000003E-2</v>
      </c>
      <c r="T4124" s="4">
        <v>4371.92</v>
      </c>
      <c r="U4124" s="9">
        <f t="shared" si="580"/>
        <v>1</v>
      </c>
      <c r="V4124" s="4">
        <f t="shared" si="581"/>
        <v>156.14000000000001</v>
      </c>
      <c r="W4124" s="1" t="s">
        <v>33</v>
      </c>
      <c r="X4124" s="1">
        <v>66.27</v>
      </c>
      <c r="Y4124" s="4">
        <f t="shared" si="582"/>
        <v>4438.1900000000005</v>
      </c>
      <c r="Z4124" s="1" t="s">
        <v>51</v>
      </c>
      <c r="AA4124" s="1" t="s">
        <v>28</v>
      </c>
      <c r="AB4124" s="1" t="s">
        <v>17</v>
      </c>
      <c r="AC4124" s="1" t="s">
        <v>62</v>
      </c>
      <c r="AD4124" s="1" t="s">
        <v>59</v>
      </c>
      <c r="AE4124" s="2">
        <v>40520</v>
      </c>
    </row>
    <row r="4125" spans="1:31" x14ac:dyDescent="0.25">
      <c r="A4125">
        <f t="shared" si="583"/>
        <v>4124</v>
      </c>
      <c r="B4125" s="1">
        <v>20036</v>
      </c>
      <c r="C4125" s="2">
        <v>40517</v>
      </c>
      <c r="D4125" s="1" t="s">
        <v>27</v>
      </c>
      <c r="E4125" s="1" t="str">
        <f t="shared" si="576"/>
        <v>*</v>
      </c>
      <c r="F4125" s="1" t="str">
        <f t="shared" si="577"/>
        <v>*</v>
      </c>
      <c r="G4125" s="1" t="str">
        <f t="shared" si="578"/>
        <v>*</v>
      </c>
      <c r="J4125" s="1" t="str">
        <f t="shared" si="579"/>
        <v>*</v>
      </c>
      <c r="P4125" s="1">
        <v>21</v>
      </c>
      <c r="Q4125" s="1">
        <f t="shared" si="584"/>
        <v>3.5000000000000003E-2</v>
      </c>
      <c r="T4125" s="4">
        <v>1745.1179999999999</v>
      </c>
      <c r="U4125" s="9">
        <f t="shared" si="580"/>
        <v>1</v>
      </c>
      <c r="V4125" s="4">
        <f t="shared" si="581"/>
        <v>83.100857142857137</v>
      </c>
      <c r="W4125" s="1" t="s">
        <v>21</v>
      </c>
      <c r="X4125" s="1">
        <v>4.9000000000000004</v>
      </c>
      <c r="Y4125" s="4">
        <f t="shared" si="582"/>
        <v>1750.018</v>
      </c>
      <c r="Z4125" s="1" t="s">
        <v>51</v>
      </c>
      <c r="AA4125" s="1" t="s">
        <v>28</v>
      </c>
      <c r="AB4125" s="1" t="s">
        <v>24</v>
      </c>
      <c r="AC4125" s="1" t="s">
        <v>25</v>
      </c>
      <c r="AD4125" s="1" t="s">
        <v>19</v>
      </c>
      <c r="AE4125" s="2">
        <v>40519</v>
      </c>
    </row>
    <row r="4126" spans="1:31" x14ac:dyDescent="0.25">
      <c r="A4126">
        <f t="shared" si="583"/>
        <v>4125</v>
      </c>
      <c r="B4126" s="1">
        <v>20036</v>
      </c>
      <c r="C4126" s="2">
        <v>40517</v>
      </c>
      <c r="D4126" s="1" t="s">
        <v>27</v>
      </c>
      <c r="E4126" s="1" t="str">
        <f t="shared" si="576"/>
        <v>*</v>
      </c>
      <c r="F4126" s="1" t="str">
        <f t="shared" si="577"/>
        <v>*</v>
      </c>
      <c r="G4126" s="1" t="str">
        <f t="shared" si="578"/>
        <v>*</v>
      </c>
      <c r="J4126" s="1" t="str">
        <f t="shared" si="579"/>
        <v>*</v>
      </c>
      <c r="P4126" s="1">
        <v>44</v>
      </c>
      <c r="Q4126" s="1">
        <f t="shared" si="584"/>
        <v>0.05</v>
      </c>
      <c r="T4126" s="4">
        <v>1207.4000000000001</v>
      </c>
      <c r="U4126" s="9">
        <f t="shared" si="580"/>
        <v>1</v>
      </c>
      <c r="V4126" s="4">
        <f t="shared" si="581"/>
        <v>27.440909090909091</v>
      </c>
      <c r="W4126" s="1" t="s">
        <v>21</v>
      </c>
      <c r="X4126" s="1">
        <v>5.89</v>
      </c>
      <c r="Y4126" s="4">
        <f t="shared" si="582"/>
        <v>1213.2900000000002</v>
      </c>
      <c r="Z4126" s="1" t="s">
        <v>54</v>
      </c>
      <c r="AA4126" s="1" t="s">
        <v>28</v>
      </c>
      <c r="AB4126" s="1" t="s">
        <v>24</v>
      </c>
      <c r="AC4126" s="1" t="s">
        <v>38</v>
      </c>
      <c r="AD4126" s="1" t="s">
        <v>19</v>
      </c>
      <c r="AE4126" s="2">
        <v>40519</v>
      </c>
    </row>
    <row r="4127" spans="1:31" x14ac:dyDescent="0.25">
      <c r="A4127">
        <f t="shared" si="583"/>
        <v>4126</v>
      </c>
      <c r="B4127" s="1">
        <v>46177</v>
      </c>
      <c r="C4127" s="2">
        <v>40517</v>
      </c>
      <c r="D4127" s="1" t="s">
        <v>13</v>
      </c>
      <c r="E4127" s="1" t="str">
        <f t="shared" si="576"/>
        <v>*</v>
      </c>
      <c r="F4127" s="1" t="str">
        <f t="shared" si="577"/>
        <v>*</v>
      </c>
      <c r="G4127" s="1" t="str">
        <f t="shared" si="578"/>
        <v>*</v>
      </c>
      <c r="J4127" s="1" t="str">
        <f t="shared" si="579"/>
        <v>*</v>
      </c>
      <c r="P4127" s="1">
        <v>33</v>
      </c>
      <c r="Q4127" s="1">
        <f t="shared" si="584"/>
        <v>0.04</v>
      </c>
      <c r="T4127" s="4">
        <v>468.46</v>
      </c>
      <c r="U4127" s="9">
        <f t="shared" si="580"/>
        <v>0</v>
      </c>
      <c r="V4127" s="4">
        <f t="shared" si="581"/>
        <v>14.195757575757575</v>
      </c>
      <c r="W4127" s="1" t="s">
        <v>21</v>
      </c>
      <c r="X4127" s="1">
        <v>14.37</v>
      </c>
      <c r="Y4127" s="4">
        <f t="shared" si="582"/>
        <v>482.83</v>
      </c>
      <c r="Z4127" s="1" t="s">
        <v>64</v>
      </c>
      <c r="AA4127" s="1" t="s">
        <v>28</v>
      </c>
      <c r="AB4127" s="1" t="s">
        <v>17</v>
      </c>
      <c r="AC4127" s="1" t="s">
        <v>18</v>
      </c>
      <c r="AD4127" s="1" t="s">
        <v>48</v>
      </c>
      <c r="AE4127" s="2">
        <v>40517</v>
      </c>
    </row>
    <row r="4128" spans="1:31" x14ac:dyDescent="0.25">
      <c r="A4128">
        <f t="shared" si="583"/>
        <v>4127</v>
      </c>
      <c r="B4128" s="1">
        <v>20036</v>
      </c>
      <c r="C4128" s="2">
        <v>40517</v>
      </c>
      <c r="D4128" s="1" t="s">
        <v>27</v>
      </c>
      <c r="E4128" s="1" t="str">
        <f t="shared" si="576"/>
        <v>*</v>
      </c>
      <c r="F4128" s="1" t="str">
        <f t="shared" si="577"/>
        <v>*</v>
      </c>
      <c r="G4128" s="1" t="str">
        <f t="shared" si="578"/>
        <v>*</v>
      </c>
      <c r="J4128" s="1" t="str">
        <f t="shared" si="579"/>
        <v>*</v>
      </c>
      <c r="P4128" s="1">
        <v>25</v>
      </c>
      <c r="Q4128" s="1">
        <f t="shared" si="584"/>
        <v>3.5000000000000003E-2</v>
      </c>
      <c r="T4128" s="4">
        <v>290.45999999999998</v>
      </c>
      <c r="U4128" s="9">
        <f t="shared" si="580"/>
        <v>0</v>
      </c>
      <c r="V4128" s="4">
        <f t="shared" si="581"/>
        <v>11.618399999999999</v>
      </c>
      <c r="W4128" s="1" t="s">
        <v>21</v>
      </c>
      <c r="X4128" s="1">
        <v>4.9800000000000004</v>
      </c>
      <c r="Y4128" s="4">
        <f t="shared" si="582"/>
        <v>295.44</v>
      </c>
      <c r="Z4128" s="1" t="s">
        <v>54</v>
      </c>
      <c r="AA4128" s="1" t="s">
        <v>28</v>
      </c>
      <c r="AB4128" s="1" t="s">
        <v>29</v>
      </c>
      <c r="AC4128" s="1" t="s">
        <v>63</v>
      </c>
      <c r="AD4128" s="1" t="s">
        <v>19</v>
      </c>
      <c r="AE4128" s="2">
        <v>40517</v>
      </c>
    </row>
    <row r="4129" spans="1:31" x14ac:dyDescent="0.25">
      <c r="A4129">
        <f t="shared" si="583"/>
        <v>4128</v>
      </c>
      <c r="B4129" s="1">
        <v>3783</v>
      </c>
      <c r="C4129" s="2">
        <v>40517</v>
      </c>
      <c r="D4129" s="1" t="s">
        <v>27</v>
      </c>
      <c r="E4129" s="1" t="str">
        <f t="shared" si="576"/>
        <v>*</v>
      </c>
      <c r="F4129" s="1" t="str">
        <f t="shared" si="577"/>
        <v>*</v>
      </c>
      <c r="G4129" s="1" t="str">
        <f t="shared" si="578"/>
        <v>*</v>
      </c>
      <c r="J4129" s="1" t="str">
        <f t="shared" si="579"/>
        <v>*</v>
      </c>
      <c r="P4129" s="1">
        <v>40</v>
      </c>
      <c r="Q4129" s="1">
        <f t="shared" si="584"/>
        <v>0.05</v>
      </c>
      <c r="T4129" s="4">
        <v>257.43</v>
      </c>
      <c r="U4129" s="9">
        <f t="shared" si="580"/>
        <v>0</v>
      </c>
      <c r="V4129" s="4">
        <f t="shared" si="581"/>
        <v>6.4357500000000005</v>
      </c>
      <c r="W4129" s="1" t="s">
        <v>21</v>
      </c>
      <c r="X4129" s="1">
        <v>8.73</v>
      </c>
      <c r="Y4129" s="4">
        <f t="shared" si="582"/>
        <v>266.16000000000003</v>
      </c>
      <c r="Z4129" s="1" t="s">
        <v>49</v>
      </c>
      <c r="AA4129" s="1" t="s">
        <v>28</v>
      </c>
      <c r="AB4129" s="1" t="s">
        <v>29</v>
      </c>
      <c r="AC4129" s="1" t="s">
        <v>40</v>
      </c>
      <c r="AD4129" s="1" t="s">
        <v>19</v>
      </c>
      <c r="AE4129" s="2">
        <v>40519</v>
      </c>
    </row>
    <row r="4130" spans="1:31" x14ac:dyDescent="0.25">
      <c r="A4130">
        <f t="shared" si="583"/>
        <v>4129</v>
      </c>
      <c r="B4130" s="1">
        <v>54950</v>
      </c>
      <c r="C4130" s="2">
        <v>40517</v>
      </c>
      <c r="D4130" s="1" t="s">
        <v>20</v>
      </c>
      <c r="E4130" s="1" t="str">
        <f t="shared" si="576"/>
        <v>*</v>
      </c>
      <c r="F4130" s="1" t="str">
        <f t="shared" si="577"/>
        <v>**</v>
      </c>
      <c r="G4130" s="1" t="str">
        <f t="shared" si="578"/>
        <v>**</v>
      </c>
      <c r="J4130" s="1" t="str">
        <f t="shared" si="579"/>
        <v>**</v>
      </c>
      <c r="P4130" s="1">
        <v>26</v>
      </c>
      <c r="Q4130" s="1">
        <f t="shared" si="584"/>
        <v>3.5000000000000003E-2</v>
      </c>
      <c r="T4130" s="4">
        <v>174.58</v>
      </c>
      <c r="U4130" s="9">
        <f t="shared" si="580"/>
        <v>0</v>
      </c>
      <c r="V4130" s="4">
        <f t="shared" si="581"/>
        <v>6.7146153846153851</v>
      </c>
      <c r="W4130" s="1" t="s">
        <v>21</v>
      </c>
      <c r="X4130" s="1">
        <v>4.42</v>
      </c>
      <c r="Y4130" s="4">
        <f t="shared" si="582"/>
        <v>179</v>
      </c>
      <c r="Z4130" s="1" t="s">
        <v>22</v>
      </c>
      <c r="AA4130" s="1" t="s">
        <v>16</v>
      </c>
      <c r="AB4130" s="1" t="s">
        <v>29</v>
      </c>
      <c r="AC4130" s="1" t="s">
        <v>45</v>
      </c>
      <c r="AD4130" s="1" t="s">
        <v>41</v>
      </c>
      <c r="AE4130" s="2">
        <v>40518</v>
      </c>
    </row>
    <row r="4131" spans="1:31" x14ac:dyDescent="0.25">
      <c r="A4131">
        <f t="shared" si="583"/>
        <v>4130</v>
      </c>
      <c r="B4131" s="1">
        <v>18887</v>
      </c>
      <c r="C4131" s="2">
        <v>40517</v>
      </c>
      <c r="D4131" s="1" t="s">
        <v>27</v>
      </c>
      <c r="E4131" s="1" t="str">
        <f t="shared" si="576"/>
        <v>*</v>
      </c>
      <c r="F4131" s="1" t="str">
        <f t="shared" si="577"/>
        <v>*</v>
      </c>
      <c r="G4131" s="1" t="str">
        <f t="shared" si="578"/>
        <v>*</v>
      </c>
      <c r="J4131" s="1" t="str">
        <f t="shared" si="579"/>
        <v>*</v>
      </c>
      <c r="P4131" s="1">
        <v>9</v>
      </c>
      <c r="Q4131" s="1">
        <f t="shared" si="584"/>
        <v>0.01</v>
      </c>
      <c r="T4131" s="4">
        <v>173.417</v>
      </c>
      <c r="U4131" s="9">
        <f t="shared" si="580"/>
        <v>0</v>
      </c>
      <c r="V4131" s="4">
        <f t="shared" si="581"/>
        <v>19.268555555555555</v>
      </c>
      <c r="W4131" s="1" t="s">
        <v>21</v>
      </c>
      <c r="X4131" s="1">
        <v>0.99</v>
      </c>
      <c r="Y4131" s="4">
        <f t="shared" si="582"/>
        <v>174.40700000000001</v>
      </c>
      <c r="Z4131" s="1" t="s">
        <v>39</v>
      </c>
      <c r="AA4131" s="1" t="s">
        <v>28</v>
      </c>
      <c r="AB4131" s="1" t="s">
        <v>24</v>
      </c>
      <c r="AC4131" s="1" t="s">
        <v>25</v>
      </c>
      <c r="AD4131" s="1" t="s">
        <v>31</v>
      </c>
      <c r="AE4131" s="2">
        <v>40519</v>
      </c>
    </row>
    <row r="4132" spans="1:31" x14ac:dyDescent="0.25">
      <c r="A4132">
        <f t="shared" si="583"/>
        <v>4131</v>
      </c>
      <c r="B4132" s="1">
        <v>36997</v>
      </c>
      <c r="C4132" s="2">
        <v>40517</v>
      </c>
      <c r="D4132" s="1" t="s">
        <v>27</v>
      </c>
      <c r="E4132" s="1" t="str">
        <f t="shared" si="576"/>
        <v>*</v>
      </c>
      <c r="F4132" s="1" t="str">
        <f t="shared" si="577"/>
        <v>*</v>
      </c>
      <c r="G4132" s="1" t="str">
        <f t="shared" si="578"/>
        <v>*</v>
      </c>
      <c r="J4132" s="1" t="str">
        <f t="shared" si="579"/>
        <v>*</v>
      </c>
      <c r="P4132" s="1">
        <v>39</v>
      </c>
      <c r="Q4132" s="1">
        <f t="shared" si="584"/>
        <v>0.04</v>
      </c>
      <c r="T4132" s="4">
        <v>104.33</v>
      </c>
      <c r="U4132" s="9">
        <f t="shared" si="580"/>
        <v>0</v>
      </c>
      <c r="V4132" s="4">
        <f t="shared" si="581"/>
        <v>2.675128205128205</v>
      </c>
      <c r="W4132" s="1" t="s">
        <v>21</v>
      </c>
      <c r="X4132" s="1">
        <v>0.5</v>
      </c>
      <c r="Y4132" s="4">
        <f t="shared" si="582"/>
        <v>104.83</v>
      </c>
      <c r="Z4132" s="1" t="s">
        <v>46</v>
      </c>
      <c r="AA4132" s="1" t="s">
        <v>16</v>
      </c>
      <c r="AB4132" s="1" t="s">
        <v>29</v>
      </c>
      <c r="AC4132" s="1" t="s">
        <v>58</v>
      </c>
      <c r="AD4132" s="1" t="s">
        <v>19</v>
      </c>
      <c r="AE4132" s="2">
        <v>40518</v>
      </c>
    </row>
    <row r="4133" spans="1:31" x14ac:dyDescent="0.25">
      <c r="A4133">
        <f t="shared" si="583"/>
        <v>4132</v>
      </c>
      <c r="B4133" s="1">
        <v>3783</v>
      </c>
      <c r="C4133" s="2">
        <v>40517</v>
      </c>
      <c r="D4133" s="1" t="s">
        <v>27</v>
      </c>
      <c r="E4133" s="1" t="str">
        <f t="shared" si="576"/>
        <v>*</v>
      </c>
      <c r="F4133" s="1" t="str">
        <f t="shared" si="577"/>
        <v>*</v>
      </c>
      <c r="G4133" s="1" t="str">
        <f t="shared" si="578"/>
        <v>*</v>
      </c>
      <c r="J4133" s="1" t="str">
        <f t="shared" si="579"/>
        <v>*</v>
      </c>
      <c r="P4133" s="1">
        <v>11</v>
      </c>
      <c r="Q4133" s="1">
        <f t="shared" si="584"/>
        <v>0.02</v>
      </c>
      <c r="T4133" s="4">
        <v>92.14</v>
      </c>
      <c r="U4133" s="9">
        <f t="shared" si="580"/>
        <v>0</v>
      </c>
      <c r="V4133" s="4">
        <f t="shared" si="581"/>
        <v>8.3763636363636369</v>
      </c>
      <c r="W4133" s="1" t="s">
        <v>21</v>
      </c>
      <c r="X4133" s="1">
        <v>2.83</v>
      </c>
      <c r="Y4133" s="4">
        <f t="shared" si="582"/>
        <v>94.97</v>
      </c>
      <c r="Z4133" s="1" t="s">
        <v>49</v>
      </c>
      <c r="AA4133" s="1" t="s">
        <v>28</v>
      </c>
      <c r="AB4133" s="1" t="s">
        <v>24</v>
      </c>
      <c r="AC4133" s="1" t="s">
        <v>38</v>
      </c>
      <c r="AD4133" s="1" t="s">
        <v>41</v>
      </c>
      <c r="AE4133" s="2">
        <v>40517</v>
      </c>
    </row>
    <row r="4134" spans="1:31" x14ac:dyDescent="0.25">
      <c r="A4134">
        <f t="shared" si="583"/>
        <v>4133</v>
      </c>
      <c r="B4134" s="1">
        <v>44738</v>
      </c>
      <c r="C4134" s="2">
        <v>40517</v>
      </c>
      <c r="D4134" s="1" t="s">
        <v>27</v>
      </c>
      <c r="E4134" s="1" t="str">
        <f t="shared" si="576"/>
        <v>*</v>
      </c>
      <c r="F4134" s="1" t="str">
        <f t="shared" si="577"/>
        <v>*</v>
      </c>
      <c r="G4134" s="1" t="str">
        <f t="shared" si="578"/>
        <v>*</v>
      </c>
      <c r="J4134" s="1" t="str">
        <f t="shared" si="579"/>
        <v>*</v>
      </c>
      <c r="P4134" s="1">
        <v>34</v>
      </c>
      <c r="Q4134" s="1">
        <f t="shared" si="584"/>
        <v>0.04</v>
      </c>
      <c r="T4134" s="4">
        <v>75.569999999999993</v>
      </c>
      <c r="U4134" s="9">
        <f t="shared" si="580"/>
        <v>0</v>
      </c>
      <c r="V4134" s="4">
        <f t="shared" si="581"/>
        <v>2.2226470588235294</v>
      </c>
      <c r="W4134" s="1" t="s">
        <v>21</v>
      </c>
      <c r="X4134" s="1">
        <v>0.7</v>
      </c>
      <c r="Y4134" s="4">
        <f t="shared" si="582"/>
        <v>76.27</v>
      </c>
      <c r="Z4134" s="1" t="s">
        <v>22</v>
      </c>
      <c r="AA4134" s="1" t="s">
        <v>37</v>
      </c>
      <c r="AB4134" s="1" t="s">
        <v>29</v>
      </c>
      <c r="AC4134" s="1" t="s">
        <v>30</v>
      </c>
      <c r="AD4134" s="1" t="s">
        <v>31</v>
      </c>
      <c r="AE4134" s="2">
        <v>40519</v>
      </c>
    </row>
    <row r="4135" spans="1:31" x14ac:dyDescent="0.25">
      <c r="A4135">
        <f t="shared" si="583"/>
        <v>4134</v>
      </c>
      <c r="B4135" s="1">
        <v>7746</v>
      </c>
      <c r="C4135" s="2">
        <v>40517</v>
      </c>
      <c r="D4135" s="1" t="s">
        <v>36</v>
      </c>
      <c r="E4135" s="1" t="str">
        <f t="shared" si="576"/>
        <v>*</v>
      </c>
      <c r="F4135" s="1" t="str">
        <f t="shared" si="577"/>
        <v>*</v>
      </c>
      <c r="G4135" s="1" t="str">
        <f t="shared" si="578"/>
        <v>*</v>
      </c>
      <c r="J4135" s="1" t="str">
        <f t="shared" si="579"/>
        <v>*</v>
      </c>
      <c r="P4135" s="1">
        <v>1</v>
      </c>
      <c r="Q4135" s="1">
        <f t="shared" si="584"/>
        <v>0.01</v>
      </c>
      <c r="T4135" s="4">
        <v>28.96</v>
      </c>
      <c r="U4135" s="9">
        <f t="shared" si="580"/>
        <v>0</v>
      </c>
      <c r="V4135" s="4">
        <f t="shared" si="581"/>
        <v>28.96</v>
      </c>
      <c r="W4135" s="1" t="s">
        <v>21</v>
      </c>
      <c r="X4135" s="1">
        <v>8.68</v>
      </c>
      <c r="Y4135" s="4">
        <f t="shared" si="582"/>
        <v>37.64</v>
      </c>
      <c r="Z4135" s="1" t="s">
        <v>46</v>
      </c>
      <c r="AA4135" s="1" t="s">
        <v>16</v>
      </c>
      <c r="AB4135" s="1" t="s">
        <v>29</v>
      </c>
      <c r="AC4135" s="1" t="s">
        <v>40</v>
      </c>
      <c r="AD4135" s="1" t="s">
        <v>19</v>
      </c>
      <c r="AE4135" s="2">
        <v>40519</v>
      </c>
    </row>
    <row r="4136" spans="1:31" x14ac:dyDescent="0.25">
      <c r="A4136">
        <f t="shared" si="583"/>
        <v>4135</v>
      </c>
      <c r="B4136" s="1">
        <v>54564</v>
      </c>
      <c r="C4136" s="2">
        <v>40518</v>
      </c>
      <c r="D4136" s="1" t="s">
        <v>20</v>
      </c>
      <c r="E4136" s="1" t="str">
        <f t="shared" si="576"/>
        <v>*</v>
      </c>
      <c r="F4136" s="1" t="str">
        <f t="shared" si="577"/>
        <v>**</v>
      </c>
      <c r="G4136" s="1" t="str">
        <f t="shared" si="578"/>
        <v>**</v>
      </c>
      <c r="J4136" s="1" t="str">
        <f t="shared" si="579"/>
        <v>**</v>
      </c>
      <c r="P4136" s="1">
        <v>27</v>
      </c>
      <c r="Q4136" s="1">
        <f t="shared" si="584"/>
        <v>3.5000000000000003E-2</v>
      </c>
      <c r="T4136" s="4">
        <v>1553.8679999999999</v>
      </c>
      <c r="U4136" s="9">
        <f t="shared" si="580"/>
        <v>1</v>
      </c>
      <c r="V4136" s="4">
        <f t="shared" si="581"/>
        <v>57.550666666666665</v>
      </c>
      <c r="W4136" s="1" t="s">
        <v>14</v>
      </c>
      <c r="X4136" s="1">
        <v>5.92</v>
      </c>
      <c r="Y4136" s="4">
        <f t="shared" si="582"/>
        <v>1559.788</v>
      </c>
      <c r="Z4136" s="1" t="s">
        <v>15</v>
      </c>
      <c r="AA4136" s="1" t="s">
        <v>28</v>
      </c>
      <c r="AB4136" s="1" t="s">
        <v>24</v>
      </c>
      <c r="AC4136" s="1" t="s">
        <v>25</v>
      </c>
      <c r="AD4136" s="1" t="s">
        <v>19</v>
      </c>
      <c r="AE4136" s="2">
        <v>40520</v>
      </c>
    </row>
    <row r="4137" spans="1:31" x14ac:dyDescent="0.25">
      <c r="A4137">
        <f t="shared" si="583"/>
        <v>4136</v>
      </c>
      <c r="B4137" s="1">
        <v>45733</v>
      </c>
      <c r="C4137" s="2">
        <v>40518</v>
      </c>
      <c r="D4137" s="1" t="s">
        <v>32</v>
      </c>
      <c r="E4137" s="1" t="str">
        <f t="shared" si="576"/>
        <v>***</v>
      </c>
      <c r="F4137" s="1" t="str">
        <f t="shared" si="577"/>
        <v>***</v>
      </c>
      <c r="G4137" s="1" t="str">
        <f t="shared" si="578"/>
        <v>***</v>
      </c>
      <c r="J4137" s="1" t="str">
        <f t="shared" si="579"/>
        <v>***</v>
      </c>
      <c r="P4137" s="1">
        <v>39</v>
      </c>
      <c r="Q4137" s="1">
        <f t="shared" si="584"/>
        <v>0.04</v>
      </c>
      <c r="T4137" s="4">
        <v>851.17</v>
      </c>
      <c r="U4137" s="9">
        <f t="shared" si="580"/>
        <v>0</v>
      </c>
      <c r="V4137" s="4">
        <f t="shared" si="581"/>
        <v>21.824871794871793</v>
      </c>
      <c r="W4137" s="1" t="s">
        <v>21</v>
      </c>
      <c r="X4137" s="1">
        <v>15.1</v>
      </c>
      <c r="Y4137" s="4">
        <f t="shared" si="582"/>
        <v>866.27</v>
      </c>
      <c r="Z4137" s="1" t="s">
        <v>49</v>
      </c>
      <c r="AA4137" s="1" t="s">
        <v>28</v>
      </c>
      <c r="AB4137" s="1" t="s">
        <v>29</v>
      </c>
      <c r="AC4137" s="1" t="s">
        <v>43</v>
      </c>
      <c r="AD4137" s="1" t="s">
        <v>19</v>
      </c>
      <c r="AE4137" s="2">
        <v>40519</v>
      </c>
    </row>
    <row r="4138" spans="1:31" x14ac:dyDescent="0.25">
      <c r="A4138">
        <f t="shared" si="583"/>
        <v>4137</v>
      </c>
      <c r="B4138" s="1">
        <v>41123</v>
      </c>
      <c r="C4138" s="2">
        <v>40518</v>
      </c>
      <c r="D4138" s="1" t="s">
        <v>13</v>
      </c>
      <c r="E4138" s="1" t="str">
        <f t="shared" si="576"/>
        <v>*</v>
      </c>
      <c r="F4138" s="1" t="str">
        <f t="shared" si="577"/>
        <v>*</v>
      </c>
      <c r="G4138" s="1" t="str">
        <f t="shared" si="578"/>
        <v>*</v>
      </c>
      <c r="J4138" s="1" t="str">
        <f t="shared" si="579"/>
        <v>*</v>
      </c>
      <c r="P4138" s="1">
        <v>27</v>
      </c>
      <c r="Q4138" s="1">
        <f t="shared" si="584"/>
        <v>3.5000000000000003E-2</v>
      </c>
      <c r="T4138" s="4">
        <v>322.45999999999998</v>
      </c>
      <c r="U4138" s="9">
        <f t="shared" si="580"/>
        <v>0</v>
      </c>
      <c r="V4138" s="4">
        <f t="shared" si="581"/>
        <v>11.942962962962962</v>
      </c>
      <c r="W4138" s="1" t="s">
        <v>21</v>
      </c>
      <c r="X4138" s="1">
        <v>5.01</v>
      </c>
      <c r="Y4138" s="4">
        <f t="shared" si="582"/>
        <v>327.46999999999997</v>
      </c>
      <c r="Z4138" s="1" t="s">
        <v>46</v>
      </c>
      <c r="AA4138" s="1" t="s">
        <v>23</v>
      </c>
      <c r="AB4138" s="1" t="s">
        <v>29</v>
      </c>
      <c r="AC4138" s="1" t="s">
        <v>40</v>
      </c>
      <c r="AD4138" s="1" t="s">
        <v>19</v>
      </c>
      <c r="AE4138" s="2">
        <v>40523</v>
      </c>
    </row>
    <row r="4139" spans="1:31" x14ac:dyDescent="0.25">
      <c r="A4139">
        <f t="shared" si="583"/>
        <v>4138</v>
      </c>
      <c r="B4139" s="1">
        <v>12452</v>
      </c>
      <c r="C4139" s="2">
        <v>40519</v>
      </c>
      <c r="D4139" s="1" t="s">
        <v>36</v>
      </c>
      <c r="E4139" s="1" t="str">
        <f t="shared" si="576"/>
        <v>*</v>
      </c>
      <c r="F4139" s="1" t="str">
        <f t="shared" si="577"/>
        <v>*</v>
      </c>
      <c r="G4139" s="1" t="str">
        <f t="shared" si="578"/>
        <v>*</v>
      </c>
      <c r="J4139" s="1" t="str">
        <f t="shared" si="579"/>
        <v>*</v>
      </c>
      <c r="P4139" s="1">
        <v>38</v>
      </c>
      <c r="Q4139" s="1">
        <f t="shared" si="584"/>
        <v>0.04</v>
      </c>
      <c r="T4139" s="4">
        <v>2063.42</v>
      </c>
      <c r="U4139" s="9">
        <f t="shared" si="580"/>
        <v>1</v>
      </c>
      <c r="V4139" s="4">
        <f t="shared" si="581"/>
        <v>54.300526315789476</v>
      </c>
      <c r="W4139" s="1" t="s">
        <v>21</v>
      </c>
      <c r="X4139" s="1">
        <v>5.15</v>
      </c>
      <c r="Y4139" s="4">
        <f t="shared" si="582"/>
        <v>2068.5700000000002</v>
      </c>
      <c r="Z4139" s="1" t="s">
        <v>22</v>
      </c>
      <c r="AA4139" s="1" t="s">
        <v>28</v>
      </c>
      <c r="AB4139" s="1" t="s">
        <v>29</v>
      </c>
      <c r="AC4139" s="1" t="s">
        <v>40</v>
      </c>
      <c r="AD4139" s="1" t="s">
        <v>19</v>
      </c>
      <c r="AE4139" s="2">
        <v>40521</v>
      </c>
    </row>
    <row r="4140" spans="1:31" x14ac:dyDescent="0.25">
      <c r="A4140">
        <f t="shared" si="583"/>
        <v>4139</v>
      </c>
      <c r="B4140" s="1">
        <v>35490</v>
      </c>
      <c r="C4140" s="2">
        <v>40519</v>
      </c>
      <c r="D4140" s="1" t="s">
        <v>20</v>
      </c>
      <c r="E4140" s="1" t="str">
        <f t="shared" si="576"/>
        <v>*</v>
      </c>
      <c r="F4140" s="1" t="str">
        <f t="shared" si="577"/>
        <v>**</v>
      </c>
      <c r="G4140" s="1" t="str">
        <f t="shared" si="578"/>
        <v>**</v>
      </c>
      <c r="J4140" s="1" t="str">
        <f t="shared" si="579"/>
        <v>**</v>
      </c>
      <c r="P4140" s="1">
        <v>41</v>
      </c>
      <c r="Q4140" s="1">
        <f t="shared" si="584"/>
        <v>0.05</v>
      </c>
      <c r="T4140" s="4">
        <v>1289.6199999999999</v>
      </c>
      <c r="U4140" s="9">
        <f t="shared" si="580"/>
        <v>1</v>
      </c>
      <c r="V4140" s="4">
        <f t="shared" si="581"/>
        <v>31.454146341463414</v>
      </c>
      <c r="W4140" s="1" t="s">
        <v>21</v>
      </c>
      <c r="X4140" s="1">
        <v>1.1000000000000001</v>
      </c>
      <c r="Y4140" s="4">
        <f t="shared" si="582"/>
        <v>1290.7199999999998</v>
      </c>
      <c r="Z4140" s="1" t="s">
        <v>46</v>
      </c>
      <c r="AA4140" s="1" t="s">
        <v>23</v>
      </c>
      <c r="AB4140" s="1" t="s">
        <v>24</v>
      </c>
      <c r="AC4140" s="1" t="s">
        <v>25</v>
      </c>
      <c r="AD4140" s="1" t="s">
        <v>19</v>
      </c>
      <c r="AE4140" s="2">
        <v>40521</v>
      </c>
    </row>
    <row r="4141" spans="1:31" x14ac:dyDescent="0.25">
      <c r="A4141">
        <f t="shared" si="583"/>
        <v>4140</v>
      </c>
      <c r="B4141" s="1">
        <v>3591</v>
      </c>
      <c r="C4141" s="2">
        <v>40519</v>
      </c>
      <c r="D4141" s="1" t="s">
        <v>36</v>
      </c>
      <c r="E4141" s="1" t="str">
        <f t="shared" si="576"/>
        <v>*</v>
      </c>
      <c r="F4141" s="1" t="str">
        <f t="shared" si="577"/>
        <v>*</v>
      </c>
      <c r="G4141" s="1" t="str">
        <f t="shared" si="578"/>
        <v>*</v>
      </c>
      <c r="J4141" s="1" t="str">
        <f t="shared" si="579"/>
        <v>*</v>
      </c>
      <c r="P4141" s="1">
        <v>12</v>
      </c>
      <c r="Q4141" s="1">
        <f t="shared" si="584"/>
        <v>0.02</v>
      </c>
      <c r="T4141" s="4">
        <v>1085.1600000000001</v>
      </c>
      <c r="U4141" s="9">
        <f t="shared" si="580"/>
        <v>1</v>
      </c>
      <c r="V4141" s="4">
        <f t="shared" si="581"/>
        <v>90.43</v>
      </c>
      <c r="W4141" s="1" t="s">
        <v>33</v>
      </c>
      <c r="X4141" s="1">
        <v>42</v>
      </c>
      <c r="Y4141" s="4">
        <f t="shared" si="582"/>
        <v>1127.1600000000001</v>
      </c>
      <c r="Z4141" s="1" t="s">
        <v>22</v>
      </c>
      <c r="AA4141" s="1" t="s">
        <v>23</v>
      </c>
      <c r="AB4141" s="1" t="s">
        <v>17</v>
      </c>
      <c r="AC4141" s="1" t="s">
        <v>34</v>
      </c>
      <c r="AD4141" s="1" t="s">
        <v>35</v>
      </c>
      <c r="AE4141" s="2">
        <v>40520</v>
      </c>
    </row>
    <row r="4142" spans="1:31" x14ac:dyDescent="0.25">
      <c r="A4142">
        <f t="shared" si="583"/>
        <v>4141</v>
      </c>
      <c r="B4142" s="1">
        <v>12452</v>
      </c>
      <c r="C4142" s="2">
        <v>40519</v>
      </c>
      <c r="D4142" s="1" t="s">
        <v>36</v>
      </c>
      <c r="E4142" s="1" t="str">
        <f t="shared" si="576"/>
        <v>*</v>
      </c>
      <c r="F4142" s="1" t="str">
        <f t="shared" si="577"/>
        <v>*</v>
      </c>
      <c r="G4142" s="1" t="str">
        <f t="shared" si="578"/>
        <v>*</v>
      </c>
      <c r="J4142" s="1" t="str">
        <f t="shared" si="579"/>
        <v>*</v>
      </c>
      <c r="P4142" s="1">
        <v>1</v>
      </c>
      <c r="Q4142" s="1">
        <f t="shared" si="584"/>
        <v>0.01</v>
      </c>
      <c r="T4142" s="4">
        <v>356.95</v>
      </c>
      <c r="U4142" s="9">
        <f t="shared" si="580"/>
        <v>0</v>
      </c>
      <c r="V4142" s="4">
        <f t="shared" si="581"/>
        <v>356.95</v>
      </c>
      <c r="W4142" s="1" t="s">
        <v>21</v>
      </c>
      <c r="X4142" s="1">
        <v>19.989999999999998</v>
      </c>
      <c r="Y4142" s="4">
        <f t="shared" si="582"/>
        <v>376.94</v>
      </c>
      <c r="Z4142" s="1" t="s">
        <v>22</v>
      </c>
      <c r="AA4142" s="1" t="s">
        <v>28</v>
      </c>
      <c r="AB4142" s="1" t="s">
        <v>29</v>
      </c>
      <c r="AC4142" s="1" t="s">
        <v>43</v>
      </c>
      <c r="AD4142" s="1" t="s">
        <v>19</v>
      </c>
      <c r="AE4142" s="2">
        <v>40520</v>
      </c>
    </row>
    <row r="4143" spans="1:31" x14ac:dyDescent="0.25">
      <c r="A4143">
        <f t="shared" si="583"/>
        <v>4142</v>
      </c>
      <c r="B4143" s="1">
        <v>3591</v>
      </c>
      <c r="C4143" s="2">
        <v>40519</v>
      </c>
      <c r="D4143" s="1" t="s">
        <v>36</v>
      </c>
      <c r="E4143" s="1" t="str">
        <f t="shared" si="576"/>
        <v>*</v>
      </c>
      <c r="F4143" s="1" t="str">
        <f t="shared" si="577"/>
        <v>*</v>
      </c>
      <c r="G4143" s="1" t="str">
        <f t="shared" si="578"/>
        <v>*</v>
      </c>
      <c r="J4143" s="1" t="str">
        <f t="shared" si="579"/>
        <v>*</v>
      </c>
      <c r="P4143" s="1">
        <v>3</v>
      </c>
      <c r="Q4143" s="1">
        <f t="shared" si="584"/>
        <v>0.01</v>
      </c>
      <c r="T4143" s="4">
        <v>321.57</v>
      </c>
      <c r="U4143" s="9">
        <f t="shared" si="580"/>
        <v>0</v>
      </c>
      <c r="V4143" s="4">
        <f t="shared" si="581"/>
        <v>107.19</v>
      </c>
      <c r="W4143" s="1" t="s">
        <v>33</v>
      </c>
      <c r="X4143" s="1">
        <v>15.66</v>
      </c>
      <c r="Y4143" s="4">
        <f t="shared" si="582"/>
        <v>337.23</v>
      </c>
      <c r="Z4143" s="1" t="s">
        <v>22</v>
      </c>
      <c r="AA4143" s="1" t="s">
        <v>23</v>
      </c>
      <c r="AB4143" s="1" t="s">
        <v>29</v>
      </c>
      <c r="AC4143" s="1" t="s">
        <v>63</v>
      </c>
      <c r="AD4143" s="1" t="s">
        <v>35</v>
      </c>
      <c r="AE4143" s="2">
        <v>40521</v>
      </c>
    </row>
    <row r="4144" spans="1:31" x14ac:dyDescent="0.25">
      <c r="A4144">
        <f t="shared" si="583"/>
        <v>4143</v>
      </c>
      <c r="B4144" s="1">
        <v>12452</v>
      </c>
      <c r="C4144" s="2">
        <v>40519</v>
      </c>
      <c r="D4144" s="1" t="s">
        <v>36</v>
      </c>
      <c r="E4144" s="1" t="str">
        <f t="shared" si="576"/>
        <v>*</v>
      </c>
      <c r="F4144" s="1" t="str">
        <f t="shared" si="577"/>
        <v>*</v>
      </c>
      <c r="G4144" s="1" t="str">
        <f t="shared" si="578"/>
        <v>*</v>
      </c>
      <c r="J4144" s="1" t="str">
        <f t="shared" si="579"/>
        <v>*</v>
      </c>
      <c r="P4144" s="1">
        <v>17</v>
      </c>
      <c r="Q4144" s="1">
        <f t="shared" si="584"/>
        <v>0.02</v>
      </c>
      <c r="T4144" s="4">
        <v>112.86</v>
      </c>
      <c r="U4144" s="9">
        <f t="shared" si="580"/>
        <v>0</v>
      </c>
      <c r="V4144" s="4">
        <f t="shared" si="581"/>
        <v>6.6388235294117646</v>
      </c>
      <c r="W4144" s="1" t="s">
        <v>21</v>
      </c>
      <c r="X4144" s="1">
        <v>4.07</v>
      </c>
      <c r="Y4144" s="4">
        <f t="shared" si="582"/>
        <v>116.93</v>
      </c>
      <c r="Z4144" s="1" t="s">
        <v>22</v>
      </c>
      <c r="AA4144" s="1" t="s">
        <v>28</v>
      </c>
      <c r="AB4144" s="1" t="s">
        <v>24</v>
      </c>
      <c r="AC4144" s="1" t="s">
        <v>38</v>
      </c>
      <c r="AD4144" s="1" t="s">
        <v>41</v>
      </c>
      <c r="AE4144" s="2">
        <v>40521</v>
      </c>
    </row>
    <row r="4145" spans="1:31" x14ac:dyDescent="0.25">
      <c r="A4145">
        <f t="shared" si="583"/>
        <v>4144</v>
      </c>
      <c r="B4145" s="1">
        <v>23264</v>
      </c>
      <c r="C4145" s="2">
        <v>40519</v>
      </c>
      <c r="D4145" s="1" t="s">
        <v>32</v>
      </c>
      <c r="E4145" s="1" t="str">
        <f t="shared" si="576"/>
        <v>***</v>
      </c>
      <c r="F4145" s="1" t="str">
        <f t="shared" si="577"/>
        <v>***</v>
      </c>
      <c r="G4145" s="1" t="str">
        <f t="shared" si="578"/>
        <v>***</v>
      </c>
      <c r="J4145" s="1" t="str">
        <f t="shared" si="579"/>
        <v>***</v>
      </c>
      <c r="P4145" s="1">
        <v>16</v>
      </c>
      <c r="Q4145" s="1">
        <f t="shared" si="584"/>
        <v>0.02</v>
      </c>
      <c r="T4145" s="4">
        <v>108.42</v>
      </c>
      <c r="U4145" s="9">
        <f t="shared" si="580"/>
        <v>0</v>
      </c>
      <c r="V4145" s="4">
        <f t="shared" si="581"/>
        <v>6.7762500000000001</v>
      </c>
      <c r="W4145" s="1" t="s">
        <v>21</v>
      </c>
      <c r="X4145" s="1">
        <v>6.81</v>
      </c>
      <c r="Y4145" s="4">
        <f t="shared" si="582"/>
        <v>115.23</v>
      </c>
      <c r="Z4145" s="1" t="s">
        <v>39</v>
      </c>
      <c r="AA4145" s="1" t="s">
        <v>28</v>
      </c>
      <c r="AB4145" s="1" t="s">
        <v>29</v>
      </c>
      <c r="AC4145" s="1" t="s">
        <v>40</v>
      </c>
      <c r="AD4145" s="1" t="s">
        <v>19</v>
      </c>
      <c r="AE4145" s="2">
        <v>40521</v>
      </c>
    </row>
    <row r="4146" spans="1:31" x14ac:dyDescent="0.25">
      <c r="A4146">
        <f t="shared" si="583"/>
        <v>4145</v>
      </c>
      <c r="B4146" s="1">
        <v>23264</v>
      </c>
      <c r="C4146" s="2">
        <v>40519</v>
      </c>
      <c r="D4146" s="1" t="s">
        <v>32</v>
      </c>
      <c r="E4146" s="1" t="str">
        <f t="shared" si="576"/>
        <v>***</v>
      </c>
      <c r="F4146" s="1" t="str">
        <f t="shared" si="577"/>
        <v>***</v>
      </c>
      <c r="G4146" s="1" t="str">
        <f t="shared" si="578"/>
        <v>***</v>
      </c>
      <c r="J4146" s="1" t="str">
        <f t="shared" si="579"/>
        <v>***</v>
      </c>
      <c r="P4146" s="1">
        <v>27</v>
      </c>
      <c r="Q4146" s="1">
        <f t="shared" si="584"/>
        <v>3.5000000000000003E-2</v>
      </c>
      <c r="T4146" s="4">
        <v>78.47</v>
      </c>
      <c r="U4146" s="9">
        <f t="shared" si="580"/>
        <v>0</v>
      </c>
      <c r="V4146" s="4">
        <f t="shared" si="581"/>
        <v>2.9062962962962962</v>
      </c>
      <c r="W4146" s="1" t="s">
        <v>21</v>
      </c>
      <c r="X4146" s="1">
        <v>0.99</v>
      </c>
      <c r="Y4146" s="4">
        <f t="shared" si="582"/>
        <v>79.459999999999994</v>
      </c>
      <c r="Z4146" s="1" t="s">
        <v>39</v>
      </c>
      <c r="AA4146" s="1" t="s">
        <v>28</v>
      </c>
      <c r="AB4146" s="1" t="s">
        <v>29</v>
      </c>
      <c r="AC4146" s="1" t="s">
        <v>58</v>
      </c>
      <c r="AD4146" s="1" t="s">
        <v>19</v>
      </c>
      <c r="AE4146" s="2">
        <v>40521</v>
      </c>
    </row>
    <row r="4147" spans="1:31" x14ac:dyDescent="0.25">
      <c r="A4147">
        <f t="shared" si="583"/>
        <v>4146</v>
      </c>
      <c r="B4147" s="1">
        <v>35490</v>
      </c>
      <c r="C4147" s="2">
        <v>40519</v>
      </c>
      <c r="D4147" s="1" t="s">
        <v>20</v>
      </c>
      <c r="E4147" s="1" t="str">
        <f t="shared" si="576"/>
        <v>*</v>
      </c>
      <c r="F4147" s="1" t="str">
        <f t="shared" si="577"/>
        <v>**</v>
      </c>
      <c r="G4147" s="1" t="str">
        <f t="shared" si="578"/>
        <v>**</v>
      </c>
      <c r="J4147" s="1" t="str">
        <f t="shared" si="579"/>
        <v>**</v>
      </c>
      <c r="P4147" s="1">
        <v>7</v>
      </c>
      <c r="Q4147" s="1">
        <f t="shared" si="584"/>
        <v>0.01</v>
      </c>
      <c r="T4147" s="4">
        <v>44.64</v>
      </c>
      <c r="U4147" s="9">
        <f t="shared" si="580"/>
        <v>0</v>
      </c>
      <c r="V4147" s="4">
        <f t="shared" si="581"/>
        <v>6.3771428571428572</v>
      </c>
      <c r="W4147" s="1" t="s">
        <v>14</v>
      </c>
      <c r="X4147" s="1">
        <v>1.2</v>
      </c>
      <c r="Y4147" s="4">
        <f t="shared" si="582"/>
        <v>45.84</v>
      </c>
      <c r="Z4147" s="1" t="s">
        <v>46</v>
      </c>
      <c r="AA4147" s="1" t="s">
        <v>23</v>
      </c>
      <c r="AB4147" s="1" t="s">
        <v>29</v>
      </c>
      <c r="AC4147" s="1" t="s">
        <v>30</v>
      </c>
      <c r="AD4147" s="1" t="s">
        <v>31</v>
      </c>
      <c r="AE4147" s="2">
        <v>40521</v>
      </c>
    </row>
    <row r="4148" spans="1:31" x14ac:dyDescent="0.25">
      <c r="A4148">
        <f t="shared" si="583"/>
        <v>4147</v>
      </c>
      <c r="B4148" s="1">
        <v>20674</v>
      </c>
      <c r="C4148" s="2">
        <v>40520</v>
      </c>
      <c r="D4148" s="1" t="s">
        <v>20</v>
      </c>
      <c r="E4148" s="1" t="str">
        <f t="shared" si="576"/>
        <v>*</v>
      </c>
      <c r="F4148" s="1" t="str">
        <f t="shared" si="577"/>
        <v>**</v>
      </c>
      <c r="G4148" s="1" t="str">
        <f t="shared" si="578"/>
        <v>**</v>
      </c>
      <c r="J4148" s="1" t="str">
        <f t="shared" si="579"/>
        <v>**</v>
      </c>
      <c r="P4148" s="1">
        <v>37</v>
      </c>
      <c r="Q4148" s="1">
        <f t="shared" si="584"/>
        <v>0.04</v>
      </c>
      <c r="T4148" s="4">
        <v>17717.34</v>
      </c>
      <c r="U4148" s="9">
        <f t="shared" si="580"/>
        <v>1</v>
      </c>
      <c r="V4148" s="4">
        <f t="shared" si="581"/>
        <v>478.84702702702702</v>
      </c>
      <c r="W4148" s="1" t="s">
        <v>33</v>
      </c>
      <c r="X4148" s="1">
        <v>69.3</v>
      </c>
      <c r="Y4148" s="4">
        <f t="shared" si="582"/>
        <v>17786.64</v>
      </c>
      <c r="Z4148" s="1" t="s">
        <v>22</v>
      </c>
      <c r="AA4148" s="1" t="s">
        <v>28</v>
      </c>
      <c r="AB4148" s="1" t="s">
        <v>24</v>
      </c>
      <c r="AC4148" s="1" t="s">
        <v>56</v>
      </c>
      <c r="AD4148" s="1" t="s">
        <v>35</v>
      </c>
      <c r="AE4148" s="2">
        <v>40521</v>
      </c>
    </row>
    <row r="4149" spans="1:31" x14ac:dyDescent="0.25">
      <c r="A4149">
        <f t="shared" si="583"/>
        <v>4148</v>
      </c>
      <c r="B4149" s="1">
        <v>27396</v>
      </c>
      <c r="C4149" s="2">
        <v>40520</v>
      </c>
      <c r="D4149" s="1" t="s">
        <v>32</v>
      </c>
      <c r="E4149" s="1" t="str">
        <f t="shared" si="576"/>
        <v>***</v>
      </c>
      <c r="F4149" s="1" t="str">
        <f t="shared" si="577"/>
        <v>***</v>
      </c>
      <c r="G4149" s="1" t="str">
        <f t="shared" si="578"/>
        <v>***</v>
      </c>
      <c r="J4149" s="1" t="str">
        <f t="shared" si="579"/>
        <v>***</v>
      </c>
      <c r="P4149" s="1">
        <v>14</v>
      </c>
      <c r="Q4149" s="1">
        <f t="shared" si="584"/>
        <v>0.02</v>
      </c>
      <c r="T4149" s="4">
        <v>138.31</v>
      </c>
      <c r="U4149" s="9">
        <f t="shared" si="580"/>
        <v>0</v>
      </c>
      <c r="V4149" s="4">
        <f t="shared" si="581"/>
        <v>9.8792857142857144</v>
      </c>
      <c r="W4149" s="1" t="s">
        <v>21</v>
      </c>
      <c r="X4149" s="1">
        <v>6.02</v>
      </c>
      <c r="Y4149" s="4">
        <f t="shared" si="582"/>
        <v>144.33000000000001</v>
      </c>
      <c r="Z4149" s="1" t="s">
        <v>15</v>
      </c>
      <c r="AA4149" s="1" t="s">
        <v>28</v>
      </c>
      <c r="AB4149" s="1" t="s">
        <v>17</v>
      </c>
      <c r="AC4149" s="1" t="s">
        <v>18</v>
      </c>
      <c r="AD4149" s="1" t="s">
        <v>26</v>
      </c>
      <c r="AE4149" s="2">
        <v>40522</v>
      </c>
    </row>
    <row r="4150" spans="1:31" x14ac:dyDescent="0.25">
      <c r="A4150">
        <f t="shared" si="583"/>
        <v>4149</v>
      </c>
      <c r="B4150" s="1">
        <v>2976</v>
      </c>
      <c r="C4150" s="2">
        <v>40521</v>
      </c>
      <c r="D4150" s="1" t="s">
        <v>27</v>
      </c>
      <c r="E4150" s="1" t="str">
        <f t="shared" si="576"/>
        <v>*</v>
      </c>
      <c r="F4150" s="1" t="str">
        <f t="shared" si="577"/>
        <v>*</v>
      </c>
      <c r="G4150" s="1" t="str">
        <f t="shared" si="578"/>
        <v>*</v>
      </c>
      <c r="J4150" s="1" t="str">
        <f t="shared" si="579"/>
        <v>*</v>
      </c>
      <c r="P4150" s="1">
        <v>30</v>
      </c>
      <c r="Q4150" s="1">
        <f t="shared" si="584"/>
        <v>0.04</v>
      </c>
      <c r="T4150" s="4">
        <v>14223.82</v>
      </c>
      <c r="U4150" s="9">
        <f t="shared" si="580"/>
        <v>1</v>
      </c>
      <c r="V4150" s="4">
        <f t="shared" si="581"/>
        <v>474.1273333333333</v>
      </c>
      <c r="W4150" s="1" t="s">
        <v>33</v>
      </c>
      <c r="X4150" s="1">
        <v>26</v>
      </c>
      <c r="Y4150" s="4">
        <f t="shared" si="582"/>
        <v>14249.82</v>
      </c>
      <c r="Z4150" s="1" t="s">
        <v>60</v>
      </c>
      <c r="AA4150" s="1" t="s">
        <v>16</v>
      </c>
      <c r="AB4150" s="1" t="s">
        <v>17</v>
      </c>
      <c r="AC4150" s="1" t="s">
        <v>34</v>
      </c>
      <c r="AD4150" s="1" t="s">
        <v>35</v>
      </c>
      <c r="AE4150" s="2">
        <v>40523</v>
      </c>
    </row>
    <row r="4151" spans="1:31" x14ac:dyDescent="0.25">
      <c r="A4151">
        <f t="shared" si="583"/>
        <v>4150</v>
      </c>
      <c r="B4151" s="1">
        <v>8097</v>
      </c>
      <c r="C4151" s="2">
        <v>40521</v>
      </c>
      <c r="D4151" s="1" t="s">
        <v>36</v>
      </c>
      <c r="E4151" s="1" t="str">
        <f t="shared" si="576"/>
        <v>*</v>
      </c>
      <c r="F4151" s="1" t="str">
        <f t="shared" si="577"/>
        <v>*</v>
      </c>
      <c r="G4151" s="1" t="str">
        <f t="shared" si="578"/>
        <v>*</v>
      </c>
      <c r="J4151" s="1" t="str">
        <f t="shared" si="579"/>
        <v>*</v>
      </c>
      <c r="P4151" s="1">
        <v>48</v>
      </c>
      <c r="Q4151" s="1">
        <f t="shared" si="584"/>
        <v>0.05</v>
      </c>
      <c r="T4151" s="4">
        <v>7522.8</v>
      </c>
      <c r="U4151" s="9">
        <f t="shared" si="580"/>
        <v>1</v>
      </c>
      <c r="V4151" s="4">
        <f t="shared" si="581"/>
        <v>156.72499999999999</v>
      </c>
      <c r="W4151" s="1" t="s">
        <v>14</v>
      </c>
      <c r="X4151" s="1">
        <v>19.989999999999998</v>
      </c>
      <c r="Y4151" s="4">
        <f t="shared" si="582"/>
        <v>7542.79</v>
      </c>
      <c r="Z4151" s="1" t="s">
        <v>44</v>
      </c>
      <c r="AA4151" s="1" t="s">
        <v>37</v>
      </c>
      <c r="AB4151" s="1" t="s">
        <v>29</v>
      </c>
      <c r="AC4151" s="1" t="s">
        <v>57</v>
      </c>
      <c r="AD4151" s="1" t="s">
        <v>19</v>
      </c>
      <c r="AE4151" s="2">
        <v>40523</v>
      </c>
    </row>
    <row r="4152" spans="1:31" x14ac:dyDescent="0.25">
      <c r="A4152">
        <f t="shared" si="583"/>
        <v>4151</v>
      </c>
      <c r="B4152" s="1">
        <v>6948</v>
      </c>
      <c r="C4152" s="2">
        <v>40521</v>
      </c>
      <c r="D4152" s="1" t="s">
        <v>27</v>
      </c>
      <c r="E4152" s="1" t="str">
        <f t="shared" si="576"/>
        <v>*</v>
      </c>
      <c r="F4152" s="1" t="str">
        <f t="shared" si="577"/>
        <v>*</v>
      </c>
      <c r="G4152" s="1" t="str">
        <f t="shared" si="578"/>
        <v>*</v>
      </c>
      <c r="J4152" s="1" t="str">
        <f t="shared" si="579"/>
        <v>*</v>
      </c>
      <c r="P4152" s="1">
        <v>15</v>
      </c>
      <c r="Q4152" s="1">
        <f t="shared" si="584"/>
        <v>0.02</v>
      </c>
      <c r="T4152" s="4">
        <v>1143.8800000000001</v>
      </c>
      <c r="U4152" s="9">
        <f t="shared" si="580"/>
        <v>1</v>
      </c>
      <c r="V4152" s="4">
        <f t="shared" si="581"/>
        <v>76.25866666666667</v>
      </c>
      <c r="W4152" s="1" t="s">
        <v>21</v>
      </c>
      <c r="X4152" s="1">
        <v>4</v>
      </c>
      <c r="Y4152" s="4">
        <f t="shared" si="582"/>
        <v>1147.8800000000001</v>
      </c>
      <c r="Z4152" s="1" t="s">
        <v>22</v>
      </c>
      <c r="AA4152" s="1" t="s">
        <v>28</v>
      </c>
      <c r="AB4152" s="1" t="s">
        <v>24</v>
      </c>
      <c r="AC4152" s="1" t="s">
        <v>38</v>
      </c>
      <c r="AD4152" s="1" t="s">
        <v>19</v>
      </c>
      <c r="AE4152" s="2">
        <v>40522</v>
      </c>
    </row>
    <row r="4153" spans="1:31" x14ac:dyDescent="0.25">
      <c r="A4153">
        <f t="shared" si="583"/>
        <v>4152</v>
      </c>
      <c r="B4153" s="1">
        <v>6978</v>
      </c>
      <c r="C4153" s="2">
        <v>40521</v>
      </c>
      <c r="D4153" s="1" t="s">
        <v>20</v>
      </c>
      <c r="E4153" s="1" t="str">
        <f t="shared" si="576"/>
        <v>*</v>
      </c>
      <c r="F4153" s="1" t="str">
        <f t="shared" si="577"/>
        <v>**</v>
      </c>
      <c r="G4153" s="1" t="str">
        <f t="shared" si="578"/>
        <v>**</v>
      </c>
      <c r="J4153" s="1" t="str">
        <f t="shared" si="579"/>
        <v>**</v>
      </c>
      <c r="P4153" s="1">
        <v>47</v>
      </c>
      <c r="Q4153" s="1">
        <f t="shared" si="584"/>
        <v>0.05</v>
      </c>
      <c r="T4153" s="4">
        <v>371.95</v>
      </c>
      <c r="U4153" s="9">
        <f t="shared" si="580"/>
        <v>0</v>
      </c>
      <c r="V4153" s="4">
        <f t="shared" si="581"/>
        <v>7.9138297872340422</v>
      </c>
      <c r="W4153" s="1" t="s">
        <v>21</v>
      </c>
      <c r="X4153" s="1">
        <v>2.83</v>
      </c>
      <c r="Y4153" s="4">
        <f t="shared" si="582"/>
        <v>374.78</v>
      </c>
      <c r="Z4153" s="1" t="s">
        <v>15</v>
      </c>
      <c r="AA4153" s="1" t="s">
        <v>37</v>
      </c>
      <c r="AB4153" s="1" t="s">
        <v>24</v>
      </c>
      <c r="AC4153" s="1" t="s">
        <v>38</v>
      </c>
      <c r="AD4153" s="1" t="s">
        <v>41</v>
      </c>
      <c r="AE4153" s="2">
        <v>40522</v>
      </c>
    </row>
    <row r="4154" spans="1:31" x14ac:dyDescent="0.25">
      <c r="A4154">
        <f t="shared" si="583"/>
        <v>4153</v>
      </c>
      <c r="B4154" s="1">
        <v>11047</v>
      </c>
      <c r="C4154" s="2">
        <v>40522</v>
      </c>
      <c r="D4154" s="1" t="s">
        <v>13</v>
      </c>
      <c r="E4154" s="1" t="str">
        <f t="shared" si="576"/>
        <v>*</v>
      </c>
      <c r="F4154" s="1" t="str">
        <f t="shared" si="577"/>
        <v>*</v>
      </c>
      <c r="G4154" s="1" t="str">
        <f t="shared" si="578"/>
        <v>*</v>
      </c>
      <c r="J4154" s="1" t="str">
        <f t="shared" si="579"/>
        <v>*</v>
      </c>
      <c r="P4154" s="1">
        <v>24</v>
      </c>
      <c r="Q4154" s="1">
        <f t="shared" si="584"/>
        <v>3.5000000000000003E-2</v>
      </c>
      <c r="T4154" s="4">
        <v>10480.272000000001</v>
      </c>
      <c r="U4154" s="9">
        <f t="shared" si="580"/>
        <v>1</v>
      </c>
      <c r="V4154" s="4">
        <f t="shared" si="581"/>
        <v>436.67800000000005</v>
      </c>
      <c r="W4154" s="1" t="s">
        <v>33</v>
      </c>
      <c r="X4154" s="1">
        <v>64.59</v>
      </c>
      <c r="Y4154" s="4">
        <f t="shared" si="582"/>
        <v>10544.862000000001</v>
      </c>
      <c r="Z4154" s="1" t="s">
        <v>54</v>
      </c>
      <c r="AA4154" s="1" t="s">
        <v>37</v>
      </c>
      <c r="AB4154" s="1" t="s">
        <v>17</v>
      </c>
      <c r="AC4154" s="1" t="s">
        <v>52</v>
      </c>
      <c r="AD4154" s="1" t="s">
        <v>59</v>
      </c>
      <c r="AE4154" s="2">
        <v>40524</v>
      </c>
    </row>
    <row r="4155" spans="1:31" x14ac:dyDescent="0.25">
      <c r="A4155">
        <f t="shared" si="583"/>
        <v>4154</v>
      </c>
      <c r="B4155" s="1">
        <v>11047</v>
      </c>
      <c r="C4155" s="2">
        <v>40522</v>
      </c>
      <c r="D4155" s="1" t="s">
        <v>13</v>
      </c>
      <c r="E4155" s="1" t="str">
        <f t="shared" si="576"/>
        <v>*</v>
      </c>
      <c r="F4155" s="1" t="str">
        <f t="shared" si="577"/>
        <v>*</v>
      </c>
      <c r="G4155" s="1" t="str">
        <f t="shared" si="578"/>
        <v>*</v>
      </c>
      <c r="J4155" s="1" t="str">
        <f t="shared" si="579"/>
        <v>*</v>
      </c>
      <c r="P4155" s="1">
        <v>27</v>
      </c>
      <c r="Q4155" s="1">
        <f t="shared" si="584"/>
        <v>3.5000000000000003E-2</v>
      </c>
      <c r="T4155" s="4">
        <v>1991.26</v>
      </c>
      <c r="U4155" s="9">
        <f t="shared" si="580"/>
        <v>1</v>
      </c>
      <c r="V4155" s="4">
        <f t="shared" si="581"/>
        <v>73.750370370370376</v>
      </c>
      <c r="W4155" s="1" t="s">
        <v>33</v>
      </c>
      <c r="X4155" s="1">
        <v>60</v>
      </c>
      <c r="Y4155" s="4">
        <f t="shared" si="582"/>
        <v>2051.2600000000002</v>
      </c>
      <c r="Z4155" s="1" t="s">
        <v>54</v>
      </c>
      <c r="AA4155" s="1" t="s">
        <v>37</v>
      </c>
      <c r="AB4155" s="1" t="s">
        <v>29</v>
      </c>
      <c r="AC4155" s="1" t="s">
        <v>63</v>
      </c>
      <c r="AD4155" s="1" t="s">
        <v>35</v>
      </c>
      <c r="AE4155" s="2">
        <v>40529</v>
      </c>
    </row>
    <row r="4156" spans="1:31" x14ac:dyDescent="0.25">
      <c r="A4156">
        <f t="shared" si="583"/>
        <v>4155</v>
      </c>
      <c r="B4156" s="1">
        <v>52194</v>
      </c>
      <c r="C4156" s="2">
        <v>40523</v>
      </c>
      <c r="D4156" s="1" t="s">
        <v>32</v>
      </c>
      <c r="E4156" s="1" t="str">
        <f t="shared" si="576"/>
        <v>***</v>
      </c>
      <c r="F4156" s="1" t="str">
        <f t="shared" si="577"/>
        <v>***</v>
      </c>
      <c r="G4156" s="1" t="str">
        <f t="shared" si="578"/>
        <v>***</v>
      </c>
      <c r="J4156" s="1" t="str">
        <f t="shared" si="579"/>
        <v>***</v>
      </c>
      <c r="P4156" s="1">
        <v>12</v>
      </c>
      <c r="Q4156" s="1">
        <f t="shared" si="584"/>
        <v>0.02</v>
      </c>
      <c r="T4156" s="4">
        <v>1551.34</v>
      </c>
      <c r="U4156" s="9">
        <f t="shared" si="580"/>
        <v>1</v>
      </c>
      <c r="V4156" s="4">
        <f t="shared" si="581"/>
        <v>129.27833333333334</v>
      </c>
      <c r="W4156" s="1" t="s">
        <v>33</v>
      </c>
      <c r="X4156" s="1">
        <v>78.64</v>
      </c>
      <c r="Y4156" s="4">
        <f t="shared" si="582"/>
        <v>1629.98</v>
      </c>
      <c r="Z4156" s="1" t="s">
        <v>44</v>
      </c>
      <c r="AA4156" s="1" t="s">
        <v>37</v>
      </c>
      <c r="AB4156" s="1" t="s">
        <v>17</v>
      </c>
      <c r="AC4156" s="1" t="s">
        <v>62</v>
      </c>
      <c r="AD4156" s="1" t="s">
        <v>59</v>
      </c>
      <c r="AE4156" s="2">
        <v>40524</v>
      </c>
    </row>
    <row r="4157" spans="1:31" x14ac:dyDescent="0.25">
      <c r="A4157">
        <f t="shared" si="583"/>
        <v>4156</v>
      </c>
      <c r="B4157" s="1">
        <v>52194</v>
      </c>
      <c r="C4157" s="2">
        <v>40523</v>
      </c>
      <c r="D4157" s="1" t="s">
        <v>32</v>
      </c>
      <c r="E4157" s="1" t="str">
        <f t="shared" si="576"/>
        <v>***</v>
      </c>
      <c r="F4157" s="1" t="str">
        <f t="shared" si="577"/>
        <v>***</v>
      </c>
      <c r="G4157" s="1" t="str">
        <f t="shared" si="578"/>
        <v>***</v>
      </c>
      <c r="J4157" s="1" t="str">
        <f t="shared" si="579"/>
        <v>***</v>
      </c>
      <c r="P4157" s="1">
        <v>25</v>
      </c>
      <c r="Q4157" s="1">
        <f t="shared" si="584"/>
        <v>3.5000000000000003E-2</v>
      </c>
      <c r="T4157" s="4">
        <v>612.92999999999995</v>
      </c>
      <c r="U4157" s="9">
        <f t="shared" si="580"/>
        <v>0</v>
      </c>
      <c r="V4157" s="4">
        <f t="shared" si="581"/>
        <v>24.517199999999999</v>
      </c>
      <c r="W4157" s="1" t="s">
        <v>21</v>
      </c>
      <c r="X4157" s="1">
        <v>12.98</v>
      </c>
      <c r="Y4157" s="4">
        <f t="shared" si="582"/>
        <v>625.91</v>
      </c>
      <c r="Z4157" s="1" t="s">
        <v>44</v>
      </c>
      <c r="AA4157" s="1" t="s">
        <v>37</v>
      </c>
      <c r="AB4157" s="1" t="s">
        <v>29</v>
      </c>
      <c r="AC4157" s="1" t="s">
        <v>43</v>
      </c>
      <c r="AD4157" s="1" t="s">
        <v>19</v>
      </c>
      <c r="AE4157" s="2">
        <v>40524</v>
      </c>
    </row>
    <row r="4158" spans="1:31" x14ac:dyDescent="0.25">
      <c r="A4158">
        <f t="shared" si="583"/>
        <v>4157</v>
      </c>
      <c r="B4158" s="1">
        <v>34438</v>
      </c>
      <c r="C4158" s="2">
        <v>40523</v>
      </c>
      <c r="D4158" s="1" t="s">
        <v>20</v>
      </c>
      <c r="E4158" s="1" t="str">
        <f t="shared" si="576"/>
        <v>*</v>
      </c>
      <c r="F4158" s="1" t="str">
        <f t="shared" si="577"/>
        <v>**</v>
      </c>
      <c r="G4158" s="1" t="str">
        <f t="shared" si="578"/>
        <v>**</v>
      </c>
      <c r="J4158" s="1" t="str">
        <f t="shared" si="579"/>
        <v>**</v>
      </c>
      <c r="P4158" s="1">
        <v>28</v>
      </c>
      <c r="Q4158" s="1">
        <f t="shared" si="584"/>
        <v>3.5000000000000003E-2</v>
      </c>
      <c r="T4158" s="4">
        <v>588.54</v>
      </c>
      <c r="U4158" s="9">
        <f t="shared" si="580"/>
        <v>0</v>
      </c>
      <c r="V4158" s="4">
        <f t="shared" si="581"/>
        <v>21.019285714285711</v>
      </c>
      <c r="W4158" s="1" t="s">
        <v>21</v>
      </c>
      <c r="X4158" s="1">
        <v>8.99</v>
      </c>
      <c r="Y4158" s="4">
        <f t="shared" si="582"/>
        <v>597.53</v>
      </c>
      <c r="Z4158" s="1" t="s">
        <v>50</v>
      </c>
      <c r="AA4158" s="1" t="s">
        <v>16</v>
      </c>
      <c r="AB4158" s="1" t="s">
        <v>29</v>
      </c>
      <c r="AC4158" s="1" t="s">
        <v>30</v>
      </c>
      <c r="AD4158" s="1" t="s">
        <v>41</v>
      </c>
      <c r="AE4158" s="2">
        <v>40524</v>
      </c>
    </row>
    <row r="4159" spans="1:31" x14ac:dyDescent="0.25">
      <c r="A4159">
        <f t="shared" si="583"/>
        <v>4158</v>
      </c>
      <c r="B4159" s="1">
        <v>6053</v>
      </c>
      <c r="C4159" s="2">
        <v>40523</v>
      </c>
      <c r="D4159" s="1" t="s">
        <v>36</v>
      </c>
      <c r="E4159" s="1" t="str">
        <f t="shared" si="576"/>
        <v>*</v>
      </c>
      <c r="F4159" s="1" t="str">
        <f t="shared" si="577"/>
        <v>*</v>
      </c>
      <c r="G4159" s="1" t="str">
        <f t="shared" si="578"/>
        <v>*</v>
      </c>
      <c r="J4159" s="1" t="str">
        <f t="shared" si="579"/>
        <v>*</v>
      </c>
      <c r="P4159" s="1">
        <v>4</v>
      </c>
      <c r="Q4159" s="1">
        <f t="shared" si="584"/>
        <v>0.01</v>
      </c>
      <c r="T4159" s="4">
        <v>16.079999999999998</v>
      </c>
      <c r="U4159" s="9">
        <f t="shared" si="580"/>
        <v>0</v>
      </c>
      <c r="V4159" s="4">
        <f t="shared" si="581"/>
        <v>4.0199999999999996</v>
      </c>
      <c r="W4159" s="1" t="s">
        <v>21</v>
      </c>
      <c r="X4159" s="1">
        <v>1.49</v>
      </c>
      <c r="Y4159" s="4">
        <f t="shared" si="582"/>
        <v>17.569999999999997</v>
      </c>
      <c r="Z4159" s="1" t="s">
        <v>22</v>
      </c>
      <c r="AA4159" s="1" t="s">
        <v>28</v>
      </c>
      <c r="AB4159" s="1" t="s">
        <v>29</v>
      </c>
      <c r="AC4159" s="1" t="s">
        <v>43</v>
      </c>
      <c r="AD4159" s="1" t="s">
        <v>19</v>
      </c>
      <c r="AE4159" s="2">
        <v>40525</v>
      </c>
    </row>
    <row r="4160" spans="1:31" x14ac:dyDescent="0.25">
      <c r="A4160">
        <f t="shared" si="583"/>
        <v>4159</v>
      </c>
      <c r="B4160" s="1">
        <v>12160</v>
      </c>
      <c r="C4160" s="2">
        <v>40524</v>
      </c>
      <c r="D4160" s="1" t="s">
        <v>13</v>
      </c>
      <c r="E4160" s="1" t="str">
        <f t="shared" si="576"/>
        <v>*</v>
      </c>
      <c r="F4160" s="1" t="str">
        <f t="shared" si="577"/>
        <v>*</v>
      </c>
      <c r="G4160" s="1" t="str">
        <f t="shared" si="578"/>
        <v>*</v>
      </c>
      <c r="J4160" s="1" t="str">
        <f t="shared" si="579"/>
        <v>*</v>
      </c>
      <c r="P4160" s="1">
        <v>48</v>
      </c>
      <c r="Q4160" s="1">
        <f t="shared" si="584"/>
        <v>0.05</v>
      </c>
      <c r="T4160" s="4">
        <v>10341.469999999999</v>
      </c>
      <c r="U4160" s="9">
        <f t="shared" si="580"/>
        <v>1</v>
      </c>
      <c r="V4160" s="4">
        <f t="shared" si="581"/>
        <v>215.44729166666664</v>
      </c>
      <c r="W4160" s="1" t="s">
        <v>33</v>
      </c>
      <c r="X4160" s="1">
        <v>68.02</v>
      </c>
      <c r="Y4160" s="4">
        <f t="shared" si="582"/>
        <v>10409.49</v>
      </c>
      <c r="Z4160" s="1" t="s">
        <v>22</v>
      </c>
      <c r="AA4160" s="1" t="s">
        <v>28</v>
      </c>
      <c r="AB4160" s="1" t="s">
        <v>17</v>
      </c>
      <c r="AC4160" s="1" t="s">
        <v>34</v>
      </c>
      <c r="AD4160" s="1" t="s">
        <v>35</v>
      </c>
      <c r="AE4160" s="2">
        <v>40529</v>
      </c>
    </row>
    <row r="4161" spans="1:31" x14ac:dyDescent="0.25">
      <c r="A4161">
        <f t="shared" si="583"/>
        <v>4160</v>
      </c>
      <c r="B4161" s="1">
        <v>47844</v>
      </c>
      <c r="C4161" s="2">
        <v>40524</v>
      </c>
      <c r="D4161" s="1" t="s">
        <v>32</v>
      </c>
      <c r="E4161" s="1" t="str">
        <f t="shared" si="576"/>
        <v>***</v>
      </c>
      <c r="F4161" s="1" t="str">
        <f t="shared" si="577"/>
        <v>***</v>
      </c>
      <c r="G4161" s="1" t="str">
        <f t="shared" si="578"/>
        <v>***</v>
      </c>
      <c r="J4161" s="1" t="str">
        <f t="shared" si="579"/>
        <v>***</v>
      </c>
      <c r="P4161" s="1">
        <v>41</v>
      </c>
      <c r="Q4161" s="1">
        <f t="shared" si="584"/>
        <v>0.05</v>
      </c>
      <c r="T4161" s="4">
        <v>5824.01</v>
      </c>
      <c r="U4161" s="9">
        <f t="shared" si="580"/>
        <v>1</v>
      </c>
      <c r="V4161" s="4">
        <f t="shared" si="581"/>
        <v>142.04902439024391</v>
      </c>
      <c r="W4161" s="1" t="s">
        <v>33</v>
      </c>
      <c r="X4161" s="1">
        <v>30</v>
      </c>
      <c r="Y4161" s="4">
        <f t="shared" si="582"/>
        <v>5854.01</v>
      </c>
      <c r="Z4161" s="1" t="s">
        <v>51</v>
      </c>
      <c r="AA4161" s="1" t="s">
        <v>16</v>
      </c>
      <c r="AB4161" s="1" t="s">
        <v>17</v>
      </c>
      <c r="AC4161" s="1" t="s">
        <v>34</v>
      </c>
      <c r="AD4161" s="1" t="s">
        <v>35</v>
      </c>
      <c r="AE4161" s="2">
        <v>40526</v>
      </c>
    </row>
    <row r="4162" spans="1:31" x14ac:dyDescent="0.25">
      <c r="A4162">
        <f t="shared" si="583"/>
        <v>4161</v>
      </c>
      <c r="B4162" s="1">
        <v>59777</v>
      </c>
      <c r="C4162" s="2">
        <v>40524</v>
      </c>
      <c r="D4162" s="1" t="s">
        <v>20</v>
      </c>
      <c r="E4162" s="1" t="str">
        <f t="shared" si="576"/>
        <v>*</v>
      </c>
      <c r="F4162" s="1" t="str">
        <f t="shared" si="577"/>
        <v>**</v>
      </c>
      <c r="G4162" s="1" t="str">
        <f t="shared" si="578"/>
        <v>**</v>
      </c>
      <c r="J4162" s="1" t="str">
        <f t="shared" si="579"/>
        <v>**</v>
      </c>
      <c r="P4162" s="1">
        <v>19</v>
      </c>
      <c r="Q4162" s="1">
        <f t="shared" si="584"/>
        <v>0.02</v>
      </c>
      <c r="T4162" s="4">
        <v>917.31</v>
      </c>
      <c r="U4162" s="9">
        <f t="shared" si="580"/>
        <v>0</v>
      </c>
      <c r="V4162" s="4">
        <f t="shared" si="581"/>
        <v>48.279473684210522</v>
      </c>
      <c r="W4162" s="1" t="s">
        <v>14</v>
      </c>
      <c r="X4162" s="1">
        <v>19.989999999999998</v>
      </c>
      <c r="Y4162" s="4">
        <f t="shared" si="582"/>
        <v>937.3</v>
      </c>
      <c r="Z4162" s="1" t="s">
        <v>49</v>
      </c>
      <c r="AA4162" s="1" t="s">
        <v>37</v>
      </c>
      <c r="AB4162" s="1" t="s">
        <v>24</v>
      </c>
      <c r="AC4162" s="1" t="s">
        <v>38</v>
      </c>
      <c r="AD4162" s="1" t="s">
        <v>19</v>
      </c>
      <c r="AE4162" s="2">
        <v>40525</v>
      </c>
    </row>
    <row r="4163" spans="1:31" x14ac:dyDescent="0.25">
      <c r="A4163">
        <f t="shared" si="583"/>
        <v>4162</v>
      </c>
      <c r="B4163" s="1">
        <v>19492</v>
      </c>
      <c r="C4163" s="2">
        <v>40524</v>
      </c>
      <c r="D4163" s="1" t="s">
        <v>20</v>
      </c>
      <c r="E4163" s="1" t="str">
        <f t="shared" ref="E4163:E4226" si="585">IF(D4163="Critical","***","*")</f>
        <v>*</v>
      </c>
      <c r="F4163" s="1" t="str">
        <f t="shared" ref="F4163:F4226" si="586">IF(D4163="Critical","***",IF(D4163="High","**","*"))</f>
        <v>**</v>
      </c>
      <c r="G4163" s="1" t="str">
        <f t="shared" ref="G4163:G4226" si="587">VLOOKUP(D4163,$H$6:$I$10,2,FALSE)</f>
        <v>**</v>
      </c>
      <c r="J4163" s="1" t="str">
        <f t="shared" ref="J4163:J4226" si="588">HLOOKUP(D4163,$K$5:$O$6,2,FALSE)</f>
        <v>**</v>
      </c>
      <c r="P4163" s="1">
        <v>33</v>
      </c>
      <c r="Q4163" s="1">
        <f t="shared" si="584"/>
        <v>0.04</v>
      </c>
      <c r="T4163" s="4">
        <v>713.7</v>
      </c>
      <c r="U4163" s="9">
        <f t="shared" ref="U4163:U4226" si="589">IF(T4163&gt;1000,1,0)</f>
        <v>0</v>
      </c>
      <c r="V4163" s="4">
        <f t="shared" ref="V4163:V4226" si="590">T4163/P4163</f>
        <v>21.627272727272729</v>
      </c>
      <c r="W4163" s="1" t="s">
        <v>21</v>
      </c>
      <c r="X4163" s="1">
        <v>2.87</v>
      </c>
      <c r="Y4163" s="4">
        <f t="shared" ref="Y4163:Y4226" si="591">X4163+T4163</f>
        <v>716.57</v>
      </c>
      <c r="Z4163" s="1" t="s">
        <v>51</v>
      </c>
      <c r="AA4163" s="1" t="s">
        <v>23</v>
      </c>
      <c r="AB4163" s="1" t="s">
        <v>29</v>
      </c>
      <c r="AC4163" s="1" t="s">
        <v>30</v>
      </c>
      <c r="AD4163" s="1" t="s">
        <v>41</v>
      </c>
      <c r="AE4163" s="2">
        <v>40525</v>
      </c>
    </row>
    <row r="4164" spans="1:31" x14ac:dyDescent="0.25">
      <c r="A4164">
        <f t="shared" ref="A4164:A4227" si="592">A4163+1</f>
        <v>4163</v>
      </c>
      <c r="B4164" s="1">
        <v>45668</v>
      </c>
      <c r="C4164" s="2">
        <v>40524</v>
      </c>
      <c r="D4164" s="1" t="s">
        <v>27</v>
      </c>
      <c r="E4164" s="1" t="str">
        <f t="shared" si="585"/>
        <v>*</v>
      </c>
      <c r="F4164" s="1" t="str">
        <f t="shared" si="586"/>
        <v>*</v>
      </c>
      <c r="G4164" s="1" t="str">
        <f t="shared" si="587"/>
        <v>*</v>
      </c>
      <c r="J4164" s="1" t="str">
        <f t="shared" si="588"/>
        <v>*</v>
      </c>
      <c r="P4164" s="1">
        <v>8</v>
      </c>
      <c r="Q4164" s="1">
        <f t="shared" ref="Q4164:Q4227" si="593">VLOOKUP(P4164,$R$5:$S$10,2,TRUE)</f>
        <v>0.01</v>
      </c>
      <c r="T4164" s="4">
        <v>704.77</v>
      </c>
      <c r="U4164" s="9">
        <f t="shared" si="589"/>
        <v>0</v>
      </c>
      <c r="V4164" s="4">
        <f t="shared" si="590"/>
        <v>88.096249999999998</v>
      </c>
      <c r="W4164" s="1" t="s">
        <v>33</v>
      </c>
      <c r="X4164" s="1">
        <v>55.81</v>
      </c>
      <c r="Y4164" s="4">
        <f t="shared" si="591"/>
        <v>760.57999999999993</v>
      </c>
      <c r="Z4164" s="1" t="s">
        <v>46</v>
      </c>
      <c r="AA4164" s="1" t="s">
        <v>28</v>
      </c>
      <c r="AB4164" s="1" t="s">
        <v>17</v>
      </c>
      <c r="AC4164" s="1" t="s">
        <v>62</v>
      </c>
      <c r="AD4164" s="1" t="s">
        <v>59</v>
      </c>
      <c r="AE4164" s="2">
        <v>40525</v>
      </c>
    </row>
    <row r="4165" spans="1:31" x14ac:dyDescent="0.25">
      <c r="A4165">
        <f t="shared" si="592"/>
        <v>4164</v>
      </c>
      <c r="B4165" s="1">
        <v>19492</v>
      </c>
      <c r="C4165" s="2">
        <v>40524</v>
      </c>
      <c r="D4165" s="1" t="s">
        <v>20</v>
      </c>
      <c r="E4165" s="1" t="str">
        <f t="shared" si="585"/>
        <v>*</v>
      </c>
      <c r="F4165" s="1" t="str">
        <f t="shared" si="586"/>
        <v>**</v>
      </c>
      <c r="G4165" s="1" t="str">
        <f t="shared" si="587"/>
        <v>**</v>
      </c>
      <c r="J4165" s="1" t="str">
        <f t="shared" si="588"/>
        <v>**</v>
      </c>
      <c r="P4165" s="1">
        <v>9</v>
      </c>
      <c r="Q4165" s="1">
        <f t="shared" si="593"/>
        <v>0.01</v>
      </c>
      <c r="T4165" s="4">
        <v>691.09</v>
      </c>
      <c r="U4165" s="9">
        <f t="shared" si="589"/>
        <v>0</v>
      </c>
      <c r="V4165" s="4">
        <f t="shared" si="590"/>
        <v>76.787777777777777</v>
      </c>
      <c r="W4165" s="1" t="s">
        <v>21</v>
      </c>
      <c r="X4165" s="1">
        <v>19.989999999999998</v>
      </c>
      <c r="Y4165" s="4">
        <f t="shared" si="591"/>
        <v>711.08</v>
      </c>
      <c r="Z4165" s="1" t="s">
        <v>51</v>
      </c>
      <c r="AA4165" s="1" t="s">
        <v>23</v>
      </c>
      <c r="AB4165" s="1" t="s">
        <v>17</v>
      </c>
      <c r="AC4165" s="1" t="s">
        <v>18</v>
      </c>
      <c r="AD4165" s="1" t="s">
        <v>19</v>
      </c>
      <c r="AE4165" s="2">
        <v>40526</v>
      </c>
    </row>
    <row r="4166" spans="1:31" x14ac:dyDescent="0.25">
      <c r="A4166">
        <f t="shared" si="592"/>
        <v>4165</v>
      </c>
      <c r="B4166" s="1">
        <v>30149</v>
      </c>
      <c r="C4166" s="2">
        <v>40524</v>
      </c>
      <c r="D4166" s="1" t="s">
        <v>36</v>
      </c>
      <c r="E4166" s="1" t="str">
        <f t="shared" si="585"/>
        <v>*</v>
      </c>
      <c r="F4166" s="1" t="str">
        <f t="shared" si="586"/>
        <v>*</v>
      </c>
      <c r="G4166" s="1" t="str">
        <f t="shared" si="587"/>
        <v>*</v>
      </c>
      <c r="J4166" s="1" t="str">
        <f t="shared" si="588"/>
        <v>*</v>
      </c>
      <c r="P4166" s="1">
        <v>50</v>
      </c>
      <c r="Q4166" s="1">
        <f t="shared" si="593"/>
        <v>0.06</v>
      </c>
      <c r="T4166" s="4">
        <v>690.97</v>
      </c>
      <c r="U4166" s="9">
        <f t="shared" si="589"/>
        <v>0</v>
      </c>
      <c r="V4166" s="4">
        <f t="shared" si="590"/>
        <v>13.8194</v>
      </c>
      <c r="W4166" s="1" t="s">
        <v>21</v>
      </c>
      <c r="X4166" s="1">
        <v>8.7799999999999994</v>
      </c>
      <c r="Y4166" s="4">
        <f t="shared" si="591"/>
        <v>699.75</v>
      </c>
      <c r="Z4166" s="1" t="s">
        <v>15</v>
      </c>
      <c r="AA4166" s="1" t="s">
        <v>28</v>
      </c>
      <c r="AB4166" s="1" t="s">
        <v>17</v>
      </c>
      <c r="AC4166" s="1" t="s">
        <v>18</v>
      </c>
      <c r="AD4166" s="1" t="s">
        <v>19</v>
      </c>
      <c r="AE4166" s="2">
        <v>40527</v>
      </c>
    </row>
    <row r="4167" spans="1:31" x14ac:dyDescent="0.25">
      <c r="A4167">
        <f t="shared" si="592"/>
        <v>4166</v>
      </c>
      <c r="B4167" s="1">
        <v>10242</v>
      </c>
      <c r="C4167" s="2">
        <v>40524</v>
      </c>
      <c r="D4167" s="1" t="s">
        <v>36</v>
      </c>
      <c r="E4167" s="1" t="str">
        <f t="shared" si="585"/>
        <v>*</v>
      </c>
      <c r="F4167" s="1" t="str">
        <f t="shared" si="586"/>
        <v>*</v>
      </c>
      <c r="G4167" s="1" t="str">
        <f t="shared" si="587"/>
        <v>*</v>
      </c>
      <c r="J4167" s="1" t="str">
        <f t="shared" si="588"/>
        <v>*</v>
      </c>
      <c r="P4167" s="1">
        <v>32</v>
      </c>
      <c r="Q4167" s="1">
        <f t="shared" si="593"/>
        <v>0.04</v>
      </c>
      <c r="T4167" s="4">
        <v>690.88</v>
      </c>
      <c r="U4167" s="9">
        <f t="shared" si="589"/>
        <v>0</v>
      </c>
      <c r="V4167" s="4">
        <f t="shared" si="590"/>
        <v>21.59</v>
      </c>
      <c r="W4167" s="1" t="s">
        <v>21</v>
      </c>
      <c r="X4167" s="1">
        <v>7.58</v>
      </c>
      <c r="Y4167" s="4">
        <f t="shared" si="591"/>
        <v>698.46</v>
      </c>
      <c r="Z4167" s="1" t="s">
        <v>51</v>
      </c>
      <c r="AA4167" s="1" t="s">
        <v>37</v>
      </c>
      <c r="AB4167" s="1" t="s">
        <v>17</v>
      </c>
      <c r="AC4167" s="1" t="s">
        <v>18</v>
      </c>
      <c r="AD4167" s="1" t="s">
        <v>19</v>
      </c>
      <c r="AE4167" s="2">
        <v>40525</v>
      </c>
    </row>
    <row r="4168" spans="1:31" x14ac:dyDescent="0.25">
      <c r="A4168">
        <f t="shared" si="592"/>
        <v>4167</v>
      </c>
      <c r="B4168" s="1">
        <v>35908</v>
      </c>
      <c r="C4168" s="2">
        <v>40524</v>
      </c>
      <c r="D4168" s="1" t="s">
        <v>27</v>
      </c>
      <c r="E4168" s="1" t="str">
        <f t="shared" si="585"/>
        <v>*</v>
      </c>
      <c r="F4168" s="1" t="str">
        <f t="shared" si="586"/>
        <v>*</v>
      </c>
      <c r="G4168" s="1" t="str">
        <f t="shared" si="587"/>
        <v>*</v>
      </c>
      <c r="J4168" s="1" t="str">
        <f t="shared" si="588"/>
        <v>*</v>
      </c>
      <c r="P4168" s="1">
        <v>45</v>
      </c>
      <c r="Q4168" s="1">
        <f t="shared" si="593"/>
        <v>0.05</v>
      </c>
      <c r="T4168" s="4">
        <v>529.28</v>
      </c>
      <c r="U4168" s="9">
        <f t="shared" si="589"/>
        <v>0</v>
      </c>
      <c r="V4168" s="4">
        <f t="shared" si="590"/>
        <v>11.761777777777777</v>
      </c>
      <c r="W4168" s="1" t="s">
        <v>14</v>
      </c>
      <c r="X4168" s="1">
        <v>4.8099999999999996</v>
      </c>
      <c r="Y4168" s="4">
        <f t="shared" si="591"/>
        <v>534.08999999999992</v>
      </c>
      <c r="Z4168" s="1" t="s">
        <v>22</v>
      </c>
      <c r="AA4168" s="1" t="s">
        <v>23</v>
      </c>
      <c r="AB4168" s="1" t="s">
        <v>29</v>
      </c>
      <c r="AC4168" s="1" t="s">
        <v>55</v>
      </c>
      <c r="AD4168" s="1" t="s">
        <v>19</v>
      </c>
      <c r="AE4168" s="2">
        <v>40525</v>
      </c>
    </row>
    <row r="4169" spans="1:31" x14ac:dyDescent="0.25">
      <c r="A4169">
        <f t="shared" si="592"/>
        <v>4168</v>
      </c>
      <c r="B4169" s="1">
        <v>35908</v>
      </c>
      <c r="C4169" s="2">
        <v>40524</v>
      </c>
      <c r="D4169" s="1" t="s">
        <v>27</v>
      </c>
      <c r="E4169" s="1" t="str">
        <f t="shared" si="585"/>
        <v>*</v>
      </c>
      <c r="F4169" s="1" t="str">
        <f t="shared" si="586"/>
        <v>*</v>
      </c>
      <c r="G4169" s="1" t="str">
        <f t="shared" si="587"/>
        <v>*</v>
      </c>
      <c r="J4169" s="1" t="str">
        <f t="shared" si="588"/>
        <v>*</v>
      </c>
      <c r="P4169" s="1">
        <v>40</v>
      </c>
      <c r="Q4169" s="1">
        <f t="shared" si="593"/>
        <v>0.05</v>
      </c>
      <c r="T4169" s="4">
        <v>240.18</v>
      </c>
      <c r="U4169" s="9">
        <f t="shared" si="589"/>
        <v>0</v>
      </c>
      <c r="V4169" s="4">
        <f t="shared" si="590"/>
        <v>6.0045000000000002</v>
      </c>
      <c r="W4169" s="1" t="s">
        <v>21</v>
      </c>
      <c r="X4169" s="1">
        <v>7.64</v>
      </c>
      <c r="Y4169" s="4">
        <f t="shared" si="591"/>
        <v>247.82</v>
      </c>
      <c r="Z4169" s="1" t="s">
        <v>22</v>
      </c>
      <c r="AA4169" s="1" t="s">
        <v>23</v>
      </c>
      <c r="AB4169" s="1" t="s">
        <v>29</v>
      </c>
      <c r="AC4169" s="1" t="s">
        <v>40</v>
      </c>
      <c r="AD4169" s="1" t="s">
        <v>19</v>
      </c>
      <c r="AE4169" s="2">
        <v>40526</v>
      </c>
    </row>
    <row r="4170" spans="1:31" x14ac:dyDescent="0.25">
      <c r="A4170">
        <f t="shared" si="592"/>
        <v>4169</v>
      </c>
      <c r="B4170" s="1">
        <v>16579</v>
      </c>
      <c r="C4170" s="2">
        <v>40524</v>
      </c>
      <c r="D4170" s="1" t="s">
        <v>27</v>
      </c>
      <c r="E4170" s="1" t="str">
        <f t="shared" si="585"/>
        <v>*</v>
      </c>
      <c r="F4170" s="1" t="str">
        <f t="shared" si="586"/>
        <v>*</v>
      </c>
      <c r="G4170" s="1" t="str">
        <f t="shared" si="587"/>
        <v>*</v>
      </c>
      <c r="J4170" s="1" t="str">
        <f t="shared" si="588"/>
        <v>*</v>
      </c>
      <c r="P4170" s="1">
        <v>23</v>
      </c>
      <c r="Q4170" s="1">
        <f t="shared" si="593"/>
        <v>3.5000000000000003E-2</v>
      </c>
      <c r="T4170" s="4">
        <v>177.23</v>
      </c>
      <c r="U4170" s="9">
        <f t="shared" si="589"/>
        <v>0</v>
      </c>
      <c r="V4170" s="4">
        <f t="shared" si="590"/>
        <v>7.7056521739130428</v>
      </c>
      <c r="W4170" s="1" t="s">
        <v>21</v>
      </c>
      <c r="X4170" s="1">
        <v>3.12</v>
      </c>
      <c r="Y4170" s="4">
        <f t="shared" si="591"/>
        <v>180.35</v>
      </c>
      <c r="Z4170" s="1" t="s">
        <v>49</v>
      </c>
      <c r="AA4170" s="1" t="s">
        <v>16</v>
      </c>
      <c r="AB4170" s="1" t="s">
        <v>29</v>
      </c>
      <c r="AC4170" s="1" t="s">
        <v>30</v>
      </c>
      <c r="AD4170" s="1" t="s">
        <v>31</v>
      </c>
      <c r="AE4170" s="2">
        <v>40525</v>
      </c>
    </row>
    <row r="4171" spans="1:31" x14ac:dyDescent="0.25">
      <c r="A4171">
        <f t="shared" si="592"/>
        <v>4170</v>
      </c>
      <c r="B4171" s="1">
        <v>30149</v>
      </c>
      <c r="C4171" s="2">
        <v>40524</v>
      </c>
      <c r="D4171" s="1" t="s">
        <v>36</v>
      </c>
      <c r="E4171" s="1" t="str">
        <f t="shared" si="585"/>
        <v>*</v>
      </c>
      <c r="F4171" s="1" t="str">
        <f t="shared" si="586"/>
        <v>*</v>
      </c>
      <c r="G4171" s="1" t="str">
        <f t="shared" si="587"/>
        <v>*</v>
      </c>
      <c r="J4171" s="1" t="str">
        <f t="shared" si="588"/>
        <v>*</v>
      </c>
      <c r="P4171" s="1">
        <v>5</v>
      </c>
      <c r="Q4171" s="1">
        <f t="shared" si="593"/>
        <v>0.01</v>
      </c>
      <c r="T4171" s="4">
        <v>173.62</v>
      </c>
      <c r="U4171" s="9">
        <f t="shared" si="589"/>
        <v>0</v>
      </c>
      <c r="V4171" s="4">
        <f t="shared" si="590"/>
        <v>34.724000000000004</v>
      </c>
      <c r="W4171" s="1" t="s">
        <v>33</v>
      </c>
      <c r="X4171" s="1">
        <v>19.190000000000001</v>
      </c>
      <c r="Y4171" s="4">
        <f t="shared" si="591"/>
        <v>192.81</v>
      </c>
      <c r="Z4171" s="1" t="s">
        <v>15</v>
      </c>
      <c r="AA4171" s="1" t="s">
        <v>28</v>
      </c>
      <c r="AB4171" s="1" t="s">
        <v>17</v>
      </c>
      <c r="AC4171" s="1" t="s">
        <v>34</v>
      </c>
      <c r="AD4171" s="1" t="s">
        <v>35</v>
      </c>
      <c r="AE4171" s="2">
        <v>40526</v>
      </c>
    </row>
    <row r="4172" spans="1:31" x14ac:dyDescent="0.25">
      <c r="A4172">
        <f t="shared" si="592"/>
        <v>4171</v>
      </c>
      <c r="B4172" s="1">
        <v>16992</v>
      </c>
      <c r="C4172" s="2">
        <v>40524</v>
      </c>
      <c r="D4172" s="1" t="s">
        <v>20</v>
      </c>
      <c r="E4172" s="1" t="str">
        <f t="shared" si="585"/>
        <v>*</v>
      </c>
      <c r="F4172" s="1" t="str">
        <f t="shared" si="586"/>
        <v>**</v>
      </c>
      <c r="G4172" s="1" t="str">
        <f t="shared" si="587"/>
        <v>**</v>
      </c>
      <c r="J4172" s="1" t="str">
        <f t="shared" si="588"/>
        <v>**</v>
      </c>
      <c r="P4172" s="1">
        <v>15</v>
      </c>
      <c r="Q4172" s="1">
        <f t="shared" si="593"/>
        <v>0.02</v>
      </c>
      <c r="T4172" s="4">
        <v>126.74</v>
      </c>
      <c r="U4172" s="9">
        <f t="shared" si="589"/>
        <v>0</v>
      </c>
      <c r="V4172" s="4">
        <f t="shared" si="590"/>
        <v>8.4493333333333336</v>
      </c>
      <c r="W4172" s="1" t="s">
        <v>21</v>
      </c>
      <c r="X4172" s="1">
        <v>3.5</v>
      </c>
      <c r="Y4172" s="4">
        <f t="shared" si="591"/>
        <v>130.24</v>
      </c>
      <c r="Z4172" s="1" t="s">
        <v>42</v>
      </c>
      <c r="AA4172" s="1" t="s">
        <v>23</v>
      </c>
      <c r="AB4172" s="1" t="s">
        <v>29</v>
      </c>
      <c r="AC4172" s="1" t="s">
        <v>63</v>
      </c>
      <c r="AD4172" s="1" t="s">
        <v>19</v>
      </c>
      <c r="AE4172" s="2">
        <v>40525</v>
      </c>
    </row>
    <row r="4173" spans="1:31" x14ac:dyDescent="0.25">
      <c r="A4173">
        <f t="shared" si="592"/>
        <v>4172</v>
      </c>
      <c r="B4173" s="1">
        <v>16579</v>
      </c>
      <c r="C4173" s="2">
        <v>40524</v>
      </c>
      <c r="D4173" s="1" t="s">
        <v>27</v>
      </c>
      <c r="E4173" s="1" t="str">
        <f t="shared" si="585"/>
        <v>*</v>
      </c>
      <c r="F4173" s="1" t="str">
        <f t="shared" si="586"/>
        <v>*</v>
      </c>
      <c r="G4173" s="1" t="str">
        <f t="shared" si="587"/>
        <v>*</v>
      </c>
      <c r="J4173" s="1" t="str">
        <f t="shared" si="588"/>
        <v>*</v>
      </c>
      <c r="P4173" s="1">
        <v>33</v>
      </c>
      <c r="Q4173" s="1">
        <f t="shared" si="593"/>
        <v>0.04</v>
      </c>
      <c r="T4173" s="4">
        <v>63.96</v>
      </c>
      <c r="U4173" s="9">
        <f t="shared" si="589"/>
        <v>0</v>
      </c>
      <c r="V4173" s="4">
        <f t="shared" si="590"/>
        <v>1.9381818181818182</v>
      </c>
      <c r="W4173" s="1" t="s">
        <v>21</v>
      </c>
      <c r="X4173" s="1">
        <v>1.49</v>
      </c>
      <c r="Y4173" s="4">
        <f t="shared" si="591"/>
        <v>65.45</v>
      </c>
      <c r="Z4173" s="1" t="s">
        <v>49</v>
      </c>
      <c r="AA4173" s="1" t="s">
        <v>16</v>
      </c>
      <c r="AB4173" s="1" t="s">
        <v>29</v>
      </c>
      <c r="AC4173" s="1" t="s">
        <v>43</v>
      </c>
      <c r="AD4173" s="1" t="s">
        <v>19</v>
      </c>
      <c r="AE4173" s="2">
        <v>40525</v>
      </c>
    </row>
    <row r="4174" spans="1:31" x14ac:dyDescent="0.25">
      <c r="A4174">
        <f t="shared" si="592"/>
        <v>4173</v>
      </c>
      <c r="B4174" s="1">
        <v>12160</v>
      </c>
      <c r="C4174" s="2">
        <v>40524</v>
      </c>
      <c r="D4174" s="1" t="s">
        <v>13</v>
      </c>
      <c r="E4174" s="1" t="str">
        <f t="shared" si="585"/>
        <v>*</v>
      </c>
      <c r="F4174" s="1" t="str">
        <f t="shared" si="586"/>
        <v>*</v>
      </c>
      <c r="G4174" s="1" t="str">
        <f t="shared" si="587"/>
        <v>*</v>
      </c>
      <c r="J4174" s="1" t="str">
        <f t="shared" si="588"/>
        <v>*</v>
      </c>
      <c r="P4174" s="1">
        <v>2</v>
      </c>
      <c r="Q4174" s="1">
        <f t="shared" si="593"/>
        <v>0.01</v>
      </c>
      <c r="T4174" s="4">
        <v>55.21</v>
      </c>
      <c r="U4174" s="9">
        <f t="shared" si="589"/>
        <v>0</v>
      </c>
      <c r="V4174" s="4">
        <f t="shared" si="590"/>
        <v>27.605</v>
      </c>
      <c r="W4174" s="1" t="s">
        <v>21</v>
      </c>
      <c r="X4174" s="1">
        <v>8.7899999999999991</v>
      </c>
      <c r="Y4174" s="4">
        <f t="shared" si="591"/>
        <v>64</v>
      </c>
      <c r="Z4174" s="1" t="s">
        <v>22</v>
      </c>
      <c r="AA4174" s="1" t="s">
        <v>28</v>
      </c>
      <c r="AB4174" s="1" t="s">
        <v>17</v>
      </c>
      <c r="AC4174" s="1" t="s">
        <v>34</v>
      </c>
      <c r="AD4174" s="1" t="s">
        <v>35</v>
      </c>
      <c r="AE4174" s="2">
        <v>40528</v>
      </c>
    </row>
    <row r="4175" spans="1:31" x14ac:dyDescent="0.25">
      <c r="A4175">
        <f t="shared" si="592"/>
        <v>4174</v>
      </c>
      <c r="B4175" s="1">
        <v>38210</v>
      </c>
      <c r="C4175" s="2">
        <v>40524</v>
      </c>
      <c r="D4175" s="1" t="s">
        <v>13</v>
      </c>
      <c r="E4175" s="1" t="str">
        <f t="shared" si="585"/>
        <v>*</v>
      </c>
      <c r="F4175" s="1" t="str">
        <f t="shared" si="586"/>
        <v>*</v>
      </c>
      <c r="G4175" s="1" t="str">
        <f t="shared" si="587"/>
        <v>*</v>
      </c>
      <c r="J4175" s="1" t="str">
        <f t="shared" si="588"/>
        <v>*</v>
      </c>
      <c r="P4175" s="1">
        <v>10</v>
      </c>
      <c r="Q4175" s="1">
        <f t="shared" si="593"/>
        <v>0.02</v>
      </c>
      <c r="T4175" s="4">
        <v>52.76</v>
      </c>
      <c r="U4175" s="9">
        <f t="shared" si="589"/>
        <v>0</v>
      </c>
      <c r="V4175" s="4">
        <f t="shared" si="590"/>
        <v>5.2759999999999998</v>
      </c>
      <c r="W4175" s="1" t="s">
        <v>21</v>
      </c>
      <c r="X4175" s="1">
        <v>7.44</v>
      </c>
      <c r="Y4175" s="4">
        <f t="shared" si="591"/>
        <v>60.199999999999996</v>
      </c>
      <c r="Z4175" s="1" t="s">
        <v>22</v>
      </c>
      <c r="AA4175" s="1" t="s">
        <v>28</v>
      </c>
      <c r="AB4175" s="1" t="s">
        <v>29</v>
      </c>
      <c r="AC4175" s="1" t="s">
        <v>40</v>
      </c>
      <c r="AD4175" s="1" t="s">
        <v>19</v>
      </c>
      <c r="AE4175" s="2">
        <v>40524</v>
      </c>
    </row>
    <row r="4176" spans="1:31" x14ac:dyDescent="0.25">
      <c r="A4176">
        <f t="shared" si="592"/>
        <v>4175</v>
      </c>
      <c r="B4176" s="1">
        <v>12160</v>
      </c>
      <c r="C4176" s="2">
        <v>40524</v>
      </c>
      <c r="D4176" s="1" t="s">
        <v>13</v>
      </c>
      <c r="E4176" s="1" t="str">
        <f t="shared" si="585"/>
        <v>*</v>
      </c>
      <c r="F4176" s="1" t="str">
        <f t="shared" si="586"/>
        <v>*</v>
      </c>
      <c r="G4176" s="1" t="str">
        <f t="shared" si="587"/>
        <v>*</v>
      </c>
      <c r="J4176" s="1" t="str">
        <f t="shared" si="588"/>
        <v>*</v>
      </c>
      <c r="P4176" s="1">
        <v>9</v>
      </c>
      <c r="Q4176" s="1">
        <f t="shared" si="593"/>
        <v>0.01</v>
      </c>
      <c r="T4176" s="4">
        <v>38.299999999999997</v>
      </c>
      <c r="U4176" s="9">
        <f t="shared" si="589"/>
        <v>0</v>
      </c>
      <c r="V4176" s="4">
        <f t="shared" si="590"/>
        <v>4.2555555555555555</v>
      </c>
      <c r="W4176" s="1" t="s">
        <v>21</v>
      </c>
      <c r="X4176" s="1">
        <v>6.27</v>
      </c>
      <c r="Y4176" s="4">
        <f t="shared" si="591"/>
        <v>44.569999999999993</v>
      </c>
      <c r="Z4176" s="1" t="s">
        <v>22</v>
      </c>
      <c r="AA4176" s="1" t="s">
        <v>28</v>
      </c>
      <c r="AB4176" s="1" t="s">
        <v>17</v>
      </c>
      <c r="AC4176" s="1" t="s">
        <v>18</v>
      </c>
      <c r="AD4176" s="1" t="s">
        <v>48</v>
      </c>
      <c r="AE4176" s="2">
        <v>40529</v>
      </c>
    </row>
    <row r="4177" spans="1:31" x14ac:dyDescent="0.25">
      <c r="A4177">
        <f t="shared" si="592"/>
        <v>4176</v>
      </c>
      <c r="B4177" s="1">
        <v>30149</v>
      </c>
      <c r="C4177" s="2">
        <v>40524</v>
      </c>
      <c r="D4177" s="1" t="s">
        <v>36</v>
      </c>
      <c r="E4177" s="1" t="str">
        <f t="shared" si="585"/>
        <v>*</v>
      </c>
      <c r="F4177" s="1" t="str">
        <f t="shared" si="586"/>
        <v>*</v>
      </c>
      <c r="G4177" s="1" t="str">
        <f t="shared" si="587"/>
        <v>*</v>
      </c>
      <c r="J4177" s="1" t="str">
        <f t="shared" si="588"/>
        <v>*</v>
      </c>
      <c r="P4177" s="1">
        <v>8</v>
      </c>
      <c r="Q4177" s="1">
        <f t="shared" si="593"/>
        <v>0.01</v>
      </c>
      <c r="T4177" s="4">
        <v>16.47</v>
      </c>
      <c r="U4177" s="9">
        <f t="shared" si="589"/>
        <v>0</v>
      </c>
      <c r="V4177" s="4">
        <f t="shared" si="590"/>
        <v>2.0587499999999999</v>
      </c>
      <c r="W4177" s="1" t="s">
        <v>21</v>
      </c>
      <c r="X4177" s="1">
        <v>1.49</v>
      </c>
      <c r="Y4177" s="4">
        <f t="shared" si="591"/>
        <v>17.959999999999997</v>
      </c>
      <c r="Z4177" s="1" t="s">
        <v>15</v>
      </c>
      <c r="AA4177" s="1" t="s">
        <v>28</v>
      </c>
      <c r="AB4177" s="1" t="s">
        <v>29</v>
      </c>
      <c r="AC4177" s="1" t="s">
        <v>43</v>
      </c>
      <c r="AD4177" s="1" t="s">
        <v>19</v>
      </c>
      <c r="AE4177" s="2">
        <v>40525</v>
      </c>
    </row>
    <row r="4178" spans="1:31" x14ac:dyDescent="0.25">
      <c r="A4178">
        <f t="shared" si="592"/>
        <v>4177</v>
      </c>
      <c r="B4178" s="1">
        <v>59714</v>
      </c>
      <c r="C4178" s="2">
        <v>40525</v>
      </c>
      <c r="D4178" s="1" t="s">
        <v>32</v>
      </c>
      <c r="E4178" s="1" t="str">
        <f t="shared" si="585"/>
        <v>***</v>
      </c>
      <c r="F4178" s="1" t="str">
        <f t="shared" si="586"/>
        <v>***</v>
      </c>
      <c r="G4178" s="1" t="str">
        <f t="shared" si="587"/>
        <v>***</v>
      </c>
      <c r="J4178" s="1" t="str">
        <f t="shared" si="588"/>
        <v>***</v>
      </c>
      <c r="P4178" s="1">
        <v>26</v>
      </c>
      <c r="Q4178" s="1">
        <f t="shared" si="593"/>
        <v>3.5000000000000003E-2</v>
      </c>
      <c r="T4178" s="4">
        <v>9225.65</v>
      </c>
      <c r="U4178" s="9">
        <f t="shared" si="589"/>
        <v>1</v>
      </c>
      <c r="V4178" s="4">
        <f t="shared" si="590"/>
        <v>354.8326923076923</v>
      </c>
      <c r="W4178" s="1" t="s">
        <v>33</v>
      </c>
      <c r="X4178" s="1">
        <v>60</v>
      </c>
      <c r="Y4178" s="4">
        <f t="shared" si="591"/>
        <v>9285.65</v>
      </c>
      <c r="Z4178" s="1" t="s">
        <v>44</v>
      </c>
      <c r="AA4178" s="1" t="s">
        <v>28</v>
      </c>
      <c r="AB4178" s="1" t="s">
        <v>17</v>
      </c>
      <c r="AC4178" s="1" t="s">
        <v>52</v>
      </c>
      <c r="AD4178" s="1" t="s">
        <v>35</v>
      </c>
      <c r="AE4178" s="2">
        <v>40527</v>
      </c>
    </row>
    <row r="4179" spans="1:31" x14ac:dyDescent="0.25">
      <c r="A4179">
        <f t="shared" si="592"/>
        <v>4178</v>
      </c>
      <c r="B4179" s="1">
        <v>54727</v>
      </c>
      <c r="C4179" s="2">
        <v>40525</v>
      </c>
      <c r="D4179" s="1" t="s">
        <v>36</v>
      </c>
      <c r="E4179" s="1" t="str">
        <f t="shared" si="585"/>
        <v>*</v>
      </c>
      <c r="F4179" s="1" t="str">
        <f t="shared" si="586"/>
        <v>*</v>
      </c>
      <c r="G4179" s="1" t="str">
        <f t="shared" si="587"/>
        <v>*</v>
      </c>
      <c r="J4179" s="1" t="str">
        <f t="shared" si="588"/>
        <v>*</v>
      </c>
      <c r="P4179" s="1">
        <v>29</v>
      </c>
      <c r="Q4179" s="1">
        <f t="shared" si="593"/>
        <v>3.5000000000000003E-2</v>
      </c>
      <c r="T4179" s="4">
        <v>1427.14</v>
      </c>
      <c r="U4179" s="9">
        <f t="shared" si="589"/>
        <v>1</v>
      </c>
      <c r="V4179" s="4">
        <f t="shared" si="590"/>
        <v>49.211724137931036</v>
      </c>
      <c r="W4179" s="1" t="s">
        <v>21</v>
      </c>
      <c r="X4179" s="1">
        <v>7.23</v>
      </c>
      <c r="Y4179" s="4">
        <f t="shared" si="591"/>
        <v>1434.3700000000001</v>
      </c>
      <c r="Z4179" s="1" t="s">
        <v>15</v>
      </c>
      <c r="AA4179" s="1" t="s">
        <v>23</v>
      </c>
      <c r="AB4179" s="1" t="s">
        <v>29</v>
      </c>
      <c r="AC4179" s="1" t="s">
        <v>40</v>
      </c>
      <c r="AD4179" s="1" t="s">
        <v>19</v>
      </c>
      <c r="AE4179" s="2">
        <v>40526</v>
      </c>
    </row>
    <row r="4180" spans="1:31" x14ac:dyDescent="0.25">
      <c r="A4180">
        <f t="shared" si="592"/>
        <v>4179</v>
      </c>
      <c r="B4180" s="1">
        <v>13125</v>
      </c>
      <c r="C4180" s="2">
        <v>40525</v>
      </c>
      <c r="D4180" s="1" t="s">
        <v>27</v>
      </c>
      <c r="E4180" s="1" t="str">
        <f t="shared" si="585"/>
        <v>*</v>
      </c>
      <c r="F4180" s="1" t="str">
        <f t="shared" si="586"/>
        <v>*</v>
      </c>
      <c r="G4180" s="1" t="str">
        <f t="shared" si="587"/>
        <v>*</v>
      </c>
      <c r="J4180" s="1" t="str">
        <f t="shared" si="588"/>
        <v>*</v>
      </c>
      <c r="P4180" s="1">
        <v>30</v>
      </c>
      <c r="Q4180" s="1">
        <f t="shared" si="593"/>
        <v>0.04</v>
      </c>
      <c r="T4180" s="4">
        <v>990.73</v>
      </c>
      <c r="U4180" s="9">
        <f t="shared" si="589"/>
        <v>0</v>
      </c>
      <c r="V4180" s="4">
        <f t="shared" si="590"/>
        <v>33.024333333333331</v>
      </c>
      <c r="W4180" s="1" t="s">
        <v>14</v>
      </c>
      <c r="X4180" s="1">
        <v>4</v>
      </c>
      <c r="Y4180" s="4">
        <f t="shared" si="591"/>
        <v>994.73</v>
      </c>
      <c r="Z4180" s="1" t="s">
        <v>22</v>
      </c>
      <c r="AA4180" s="1" t="s">
        <v>28</v>
      </c>
      <c r="AB4180" s="1" t="s">
        <v>24</v>
      </c>
      <c r="AC4180" s="1" t="s">
        <v>38</v>
      </c>
      <c r="AD4180" s="1" t="s">
        <v>19</v>
      </c>
      <c r="AE4180" s="2">
        <v>40527</v>
      </c>
    </row>
    <row r="4181" spans="1:31" x14ac:dyDescent="0.25">
      <c r="A4181">
        <f t="shared" si="592"/>
        <v>4180</v>
      </c>
      <c r="B4181" s="1">
        <v>46849</v>
      </c>
      <c r="C4181" s="2">
        <v>40525</v>
      </c>
      <c r="D4181" s="1" t="s">
        <v>27</v>
      </c>
      <c r="E4181" s="1" t="str">
        <f t="shared" si="585"/>
        <v>*</v>
      </c>
      <c r="F4181" s="1" t="str">
        <f t="shared" si="586"/>
        <v>*</v>
      </c>
      <c r="G4181" s="1" t="str">
        <f t="shared" si="587"/>
        <v>*</v>
      </c>
      <c r="J4181" s="1" t="str">
        <f t="shared" si="588"/>
        <v>*</v>
      </c>
      <c r="P4181" s="1">
        <v>23</v>
      </c>
      <c r="Q4181" s="1">
        <f t="shared" si="593"/>
        <v>3.5000000000000003E-2</v>
      </c>
      <c r="T4181" s="4">
        <v>188.54</v>
      </c>
      <c r="U4181" s="9">
        <f t="shared" si="589"/>
        <v>0</v>
      </c>
      <c r="V4181" s="4">
        <f t="shared" si="590"/>
        <v>8.1973913043478266</v>
      </c>
      <c r="W4181" s="1" t="s">
        <v>21</v>
      </c>
      <c r="X4181" s="1">
        <v>1.99</v>
      </c>
      <c r="Y4181" s="4">
        <f t="shared" si="591"/>
        <v>190.53</v>
      </c>
      <c r="Z4181" s="1" t="s">
        <v>53</v>
      </c>
      <c r="AA4181" s="1" t="s">
        <v>28</v>
      </c>
      <c r="AB4181" s="1" t="s">
        <v>24</v>
      </c>
      <c r="AC4181" s="1" t="s">
        <v>38</v>
      </c>
      <c r="AD4181" s="1" t="s">
        <v>41</v>
      </c>
      <c r="AE4181" s="2">
        <v>40526</v>
      </c>
    </row>
    <row r="4182" spans="1:31" x14ac:dyDescent="0.25">
      <c r="A4182">
        <f t="shared" si="592"/>
        <v>4181</v>
      </c>
      <c r="B4182" s="1">
        <v>55331</v>
      </c>
      <c r="C4182" s="2">
        <v>40525</v>
      </c>
      <c r="D4182" s="1" t="s">
        <v>20</v>
      </c>
      <c r="E4182" s="1" t="str">
        <f t="shared" si="585"/>
        <v>*</v>
      </c>
      <c r="F4182" s="1" t="str">
        <f t="shared" si="586"/>
        <v>**</v>
      </c>
      <c r="G4182" s="1" t="str">
        <f t="shared" si="587"/>
        <v>**</v>
      </c>
      <c r="J4182" s="1" t="str">
        <f t="shared" si="588"/>
        <v>**</v>
      </c>
      <c r="P4182" s="1">
        <v>13</v>
      </c>
      <c r="Q4182" s="1">
        <f t="shared" si="593"/>
        <v>0.02</v>
      </c>
      <c r="T4182" s="4">
        <v>50.35</v>
      </c>
      <c r="U4182" s="9">
        <f t="shared" si="589"/>
        <v>0</v>
      </c>
      <c r="V4182" s="4">
        <f t="shared" si="590"/>
        <v>3.8730769230769231</v>
      </c>
      <c r="W4182" s="1" t="s">
        <v>21</v>
      </c>
      <c r="X4182" s="1">
        <v>2.5</v>
      </c>
      <c r="Y4182" s="4">
        <f t="shared" si="591"/>
        <v>52.85</v>
      </c>
      <c r="Z4182" s="1" t="s">
        <v>51</v>
      </c>
      <c r="AA4182" s="1" t="s">
        <v>23</v>
      </c>
      <c r="AB4182" s="1" t="s">
        <v>29</v>
      </c>
      <c r="AC4182" s="1" t="s">
        <v>57</v>
      </c>
      <c r="AD4182" s="1" t="s">
        <v>19</v>
      </c>
      <c r="AE4182" s="2">
        <v>40527</v>
      </c>
    </row>
    <row r="4183" spans="1:31" x14ac:dyDescent="0.25">
      <c r="A4183">
        <f t="shared" si="592"/>
        <v>4182</v>
      </c>
      <c r="B4183" s="1">
        <v>2339</v>
      </c>
      <c r="C4183" s="2">
        <v>40526</v>
      </c>
      <c r="D4183" s="1" t="s">
        <v>13</v>
      </c>
      <c r="E4183" s="1" t="str">
        <f t="shared" si="585"/>
        <v>*</v>
      </c>
      <c r="F4183" s="1" t="str">
        <f t="shared" si="586"/>
        <v>*</v>
      </c>
      <c r="G4183" s="1" t="str">
        <f t="shared" si="587"/>
        <v>*</v>
      </c>
      <c r="J4183" s="1" t="str">
        <f t="shared" si="588"/>
        <v>*</v>
      </c>
      <c r="P4183" s="1">
        <v>12</v>
      </c>
      <c r="Q4183" s="1">
        <f t="shared" si="593"/>
        <v>0.02</v>
      </c>
      <c r="T4183" s="4">
        <v>1634.98</v>
      </c>
      <c r="U4183" s="9">
        <f t="shared" si="589"/>
        <v>1</v>
      </c>
      <c r="V4183" s="4">
        <f t="shared" si="590"/>
        <v>136.24833333333333</v>
      </c>
      <c r="W4183" s="1" t="s">
        <v>21</v>
      </c>
      <c r="X4183" s="1">
        <v>19.989999999999998</v>
      </c>
      <c r="Y4183" s="4">
        <f t="shared" si="591"/>
        <v>1654.97</v>
      </c>
      <c r="Z4183" s="1" t="s">
        <v>50</v>
      </c>
      <c r="AA4183" s="1" t="s">
        <v>23</v>
      </c>
      <c r="AB4183" s="1" t="s">
        <v>29</v>
      </c>
      <c r="AC4183" s="1" t="s">
        <v>55</v>
      </c>
      <c r="AD4183" s="1" t="s">
        <v>19</v>
      </c>
      <c r="AE4183" s="2">
        <v>40528</v>
      </c>
    </row>
    <row r="4184" spans="1:31" x14ac:dyDescent="0.25">
      <c r="A4184">
        <f t="shared" si="592"/>
        <v>4183</v>
      </c>
      <c r="B4184" s="1">
        <v>36805</v>
      </c>
      <c r="C4184" s="2">
        <v>40526</v>
      </c>
      <c r="D4184" s="1" t="s">
        <v>36</v>
      </c>
      <c r="E4184" s="1" t="str">
        <f t="shared" si="585"/>
        <v>*</v>
      </c>
      <c r="F4184" s="1" t="str">
        <f t="shared" si="586"/>
        <v>*</v>
      </c>
      <c r="G4184" s="1" t="str">
        <f t="shared" si="587"/>
        <v>*</v>
      </c>
      <c r="J4184" s="1" t="str">
        <f t="shared" si="588"/>
        <v>*</v>
      </c>
      <c r="P4184" s="1">
        <v>28</v>
      </c>
      <c r="Q4184" s="1">
        <f t="shared" si="593"/>
        <v>3.5000000000000003E-2</v>
      </c>
      <c r="T4184" s="4">
        <v>1546.3965000000001</v>
      </c>
      <c r="U4184" s="9">
        <f t="shared" si="589"/>
        <v>1</v>
      </c>
      <c r="V4184" s="4">
        <f t="shared" si="590"/>
        <v>55.228446428571431</v>
      </c>
      <c r="W4184" s="1" t="s">
        <v>14</v>
      </c>
      <c r="X4184" s="1">
        <v>5.26</v>
      </c>
      <c r="Y4184" s="4">
        <f t="shared" si="591"/>
        <v>1551.6565000000001</v>
      </c>
      <c r="Z4184" s="1" t="s">
        <v>15</v>
      </c>
      <c r="AA4184" s="1" t="s">
        <v>28</v>
      </c>
      <c r="AB4184" s="1" t="s">
        <v>24</v>
      </c>
      <c r="AC4184" s="1" t="s">
        <v>25</v>
      </c>
      <c r="AD4184" s="1" t="s">
        <v>19</v>
      </c>
      <c r="AE4184" s="2">
        <v>40528</v>
      </c>
    </row>
    <row r="4185" spans="1:31" x14ac:dyDescent="0.25">
      <c r="A4185">
        <f t="shared" si="592"/>
        <v>4184</v>
      </c>
      <c r="B4185" s="1">
        <v>56837</v>
      </c>
      <c r="C4185" s="2">
        <v>40526</v>
      </c>
      <c r="D4185" s="1" t="s">
        <v>13</v>
      </c>
      <c r="E4185" s="1" t="str">
        <f t="shared" si="585"/>
        <v>*</v>
      </c>
      <c r="F4185" s="1" t="str">
        <f t="shared" si="586"/>
        <v>*</v>
      </c>
      <c r="G4185" s="1" t="str">
        <f t="shared" si="587"/>
        <v>*</v>
      </c>
      <c r="J4185" s="1" t="str">
        <f t="shared" si="588"/>
        <v>*</v>
      </c>
      <c r="P4185" s="1">
        <v>10</v>
      </c>
      <c r="Q4185" s="1">
        <f t="shared" si="593"/>
        <v>0.02</v>
      </c>
      <c r="T4185" s="4">
        <v>965.46</v>
      </c>
      <c r="U4185" s="9">
        <f t="shared" si="589"/>
        <v>0</v>
      </c>
      <c r="V4185" s="4">
        <f t="shared" si="590"/>
        <v>96.546000000000006</v>
      </c>
      <c r="W4185" s="1" t="s">
        <v>33</v>
      </c>
      <c r="X4185" s="1">
        <v>30</v>
      </c>
      <c r="Y4185" s="4">
        <f t="shared" si="591"/>
        <v>995.46</v>
      </c>
      <c r="Z4185" s="1" t="s">
        <v>22</v>
      </c>
      <c r="AA4185" s="1" t="s">
        <v>16</v>
      </c>
      <c r="AB4185" s="1" t="s">
        <v>17</v>
      </c>
      <c r="AC4185" s="1" t="s">
        <v>34</v>
      </c>
      <c r="AD4185" s="1" t="s">
        <v>35</v>
      </c>
      <c r="AE4185" s="2">
        <v>40530</v>
      </c>
    </row>
    <row r="4186" spans="1:31" x14ac:dyDescent="0.25">
      <c r="A4186">
        <f t="shared" si="592"/>
        <v>4185</v>
      </c>
      <c r="B4186" s="1">
        <v>15808</v>
      </c>
      <c r="C4186" s="2">
        <v>40526</v>
      </c>
      <c r="D4186" s="1" t="s">
        <v>32</v>
      </c>
      <c r="E4186" s="1" t="str">
        <f t="shared" si="585"/>
        <v>***</v>
      </c>
      <c r="F4186" s="1" t="str">
        <f t="shared" si="586"/>
        <v>***</v>
      </c>
      <c r="G4186" s="1" t="str">
        <f t="shared" si="587"/>
        <v>***</v>
      </c>
      <c r="J4186" s="1" t="str">
        <f t="shared" si="588"/>
        <v>***</v>
      </c>
      <c r="P4186" s="1">
        <v>42</v>
      </c>
      <c r="Q4186" s="1">
        <f t="shared" si="593"/>
        <v>0.05</v>
      </c>
      <c r="T4186" s="4">
        <v>906.64</v>
      </c>
      <c r="U4186" s="9">
        <f t="shared" si="589"/>
        <v>0</v>
      </c>
      <c r="V4186" s="4">
        <f t="shared" si="590"/>
        <v>21.586666666666666</v>
      </c>
      <c r="W4186" s="1" t="s">
        <v>14</v>
      </c>
      <c r="X4186" s="1">
        <v>15.1</v>
      </c>
      <c r="Y4186" s="4">
        <f t="shared" si="591"/>
        <v>921.74</v>
      </c>
      <c r="Z4186" s="1" t="s">
        <v>22</v>
      </c>
      <c r="AA4186" s="1" t="s">
        <v>28</v>
      </c>
      <c r="AB4186" s="1" t="s">
        <v>29</v>
      </c>
      <c r="AC4186" s="1" t="s">
        <v>43</v>
      </c>
      <c r="AD4186" s="1" t="s">
        <v>19</v>
      </c>
      <c r="AE4186" s="2">
        <v>40526</v>
      </c>
    </row>
    <row r="4187" spans="1:31" x14ac:dyDescent="0.25">
      <c r="A4187">
        <f t="shared" si="592"/>
        <v>4186</v>
      </c>
      <c r="B4187" s="1">
        <v>15808</v>
      </c>
      <c r="C4187" s="2">
        <v>40526</v>
      </c>
      <c r="D4187" s="1" t="s">
        <v>32</v>
      </c>
      <c r="E4187" s="1" t="str">
        <f t="shared" si="585"/>
        <v>***</v>
      </c>
      <c r="F4187" s="1" t="str">
        <f t="shared" si="586"/>
        <v>***</v>
      </c>
      <c r="G4187" s="1" t="str">
        <f t="shared" si="587"/>
        <v>***</v>
      </c>
      <c r="J4187" s="1" t="str">
        <f t="shared" si="588"/>
        <v>***</v>
      </c>
      <c r="P4187" s="1">
        <v>45</v>
      </c>
      <c r="Q4187" s="1">
        <f t="shared" si="593"/>
        <v>0.05</v>
      </c>
      <c r="T4187" s="4">
        <v>882.96</v>
      </c>
      <c r="U4187" s="9">
        <f t="shared" si="589"/>
        <v>0</v>
      </c>
      <c r="V4187" s="4">
        <f t="shared" si="590"/>
        <v>19.621333333333332</v>
      </c>
      <c r="W4187" s="1" t="s">
        <v>21</v>
      </c>
      <c r="X4187" s="1">
        <v>4</v>
      </c>
      <c r="Y4187" s="4">
        <f t="shared" si="591"/>
        <v>886.96</v>
      </c>
      <c r="Z4187" s="1" t="s">
        <v>22</v>
      </c>
      <c r="AA4187" s="1" t="s">
        <v>28</v>
      </c>
      <c r="AB4187" s="1" t="s">
        <v>24</v>
      </c>
      <c r="AC4187" s="1" t="s">
        <v>38</v>
      </c>
      <c r="AD4187" s="1" t="s">
        <v>19</v>
      </c>
      <c r="AE4187" s="2">
        <v>40528</v>
      </c>
    </row>
    <row r="4188" spans="1:31" x14ac:dyDescent="0.25">
      <c r="A4188">
        <f t="shared" si="592"/>
        <v>4187</v>
      </c>
      <c r="B4188" s="1">
        <v>15109</v>
      </c>
      <c r="C4188" s="2">
        <v>40526</v>
      </c>
      <c r="D4188" s="1" t="s">
        <v>27</v>
      </c>
      <c r="E4188" s="1" t="str">
        <f t="shared" si="585"/>
        <v>*</v>
      </c>
      <c r="F4188" s="1" t="str">
        <f t="shared" si="586"/>
        <v>*</v>
      </c>
      <c r="G4188" s="1" t="str">
        <f t="shared" si="587"/>
        <v>*</v>
      </c>
      <c r="J4188" s="1" t="str">
        <f t="shared" si="588"/>
        <v>*</v>
      </c>
      <c r="P4188" s="1">
        <v>45</v>
      </c>
      <c r="Q4188" s="1">
        <f t="shared" si="593"/>
        <v>0.05</v>
      </c>
      <c r="T4188" s="4">
        <v>293.47000000000003</v>
      </c>
      <c r="U4188" s="9">
        <f t="shared" si="589"/>
        <v>0</v>
      </c>
      <c r="V4188" s="4">
        <f t="shared" si="590"/>
        <v>6.5215555555555564</v>
      </c>
      <c r="W4188" s="1" t="s">
        <v>21</v>
      </c>
      <c r="X4188" s="1">
        <v>8.4</v>
      </c>
      <c r="Y4188" s="4">
        <f t="shared" si="591"/>
        <v>301.87</v>
      </c>
      <c r="Z4188" s="1" t="s">
        <v>51</v>
      </c>
      <c r="AA4188" s="1" t="s">
        <v>37</v>
      </c>
      <c r="AB4188" s="1" t="s">
        <v>29</v>
      </c>
      <c r="AC4188" s="1" t="s">
        <v>40</v>
      </c>
      <c r="AD4188" s="1" t="s">
        <v>19</v>
      </c>
      <c r="AE4188" s="2">
        <v>40528</v>
      </c>
    </row>
    <row r="4189" spans="1:31" x14ac:dyDescent="0.25">
      <c r="A4189">
        <f t="shared" si="592"/>
        <v>4188</v>
      </c>
      <c r="B4189" s="1">
        <v>36805</v>
      </c>
      <c r="C4189" s="2">
        <v>40526</v>
      </c>
      <c r="D4189" s="1" t="s">
        <v>36</v>
      </c>
      <c r="E4189" s="1" t="str">
        <f t="shared" si="585"/>
        <v>*</v>
      </c>
      <c r="F4189" s="1" t="str">
        <f t="shared" si="586"/>
        <v>*</v>
      </c>
      <c r="G4189" s="1" t="str">
        <f t="shared" si="587"/>
        <v>*</v>
      </c>
      <c r="J4189" s="1" t="str">
        <f t="shared" si="588"/>
        <v>*</v>
      </c>
      <c r="P4189" s="1">
        <v>7</v>
      </c>
      <c r="Q4189" s="1">
        <f t="shared" si="593"/>
        <v>0.01</v>
      </c>
      <c r="T4189" s="4">
        <v>263.8</v>
      </c>
      <c r="U4189" s="9">
        <f t="shared" si="589"/>
        <v>0</v>
      </c>
      <c r="V4189" s="4">
        <f t="shared" si="590"/>
        <v>37.68571428571429</v>
      </c>
      <c r="W4189" s="1" t="s">
        <v>21</v>
      </c>
      <c r="X4189" s="1">
        <v>5.0199999999999996</v>
      </c>
      <c r="Y4189" s="4">
        <f t="shared" si="591"/>
        <v>268.82</v>
      </c>
      <c r="Z4189" s="1" t="s">
        <v>15</v>
      </c>
      <c r="AA4189" s="1" t="s">
        <v>28</v>
      </c>
      <c r="AB4189" s="1" t="s">
        <v>17</v>
      </c>
      <c r="AC4189" s="1" t="s">
        <v>18</v>
      </c>
      <c r="AD4189" s="1" t="s">
        <v>19</v>
      </c>
      <c r="AE4189" s="2">
        <v>40528</v>
      </c>
    </row>
    <row r="4190" spans="1:31" x14ac:dyDescent="0.25">
      <c r="A4190">
        <f t="shared" si="592"/>
        <v>4189</v>
      </c>
      <c r="B4190" s="1">
        <v>15109</v>
      </c>
      <c r="C4190" s="2">
        <v>40526</v>
      </c>
      <c r="D4190" s="1" t="s">
        <v>27</v>
      </c>
      <c r="E4190" s="1" t="str">
        <f t="shared" si="585"/>
        <v>*</v>
      </c>
      <c r="F4190" s="1" t="str">
        <f t="shared" si="586"/>
        <v>*</v>
      </c>
      <c r="G4190" s="1" t="str">
        <f t="shared" si="587"/>
        <v>*</v>
      </c>
      <c r="J4190" s="1" t="str">
        <f t="shared" si="588"/>
        <v>*</v>
      </c>
      <c r="P4190" s="1">
        <v>23</v>
      </c>
      <c r="Q4190" s="1">
        <f t="shared" si="593"/>
        <v>3.5000000000000003E-2</v>
      </c>
      <c r="T4190" s="4">
        <v>262.77999999999997</v>
      </c>
      <c r="U4190" s="9">
        <f t="shared" si="589"/>
        <v>0</v>
      </c>
      <c r="V4190" s="4">
        <f t="shared" si="590"/>
        <v>11.425217391304347</v>
      </c>
      <c r="W4190" s="1" t="s">
        <v>21</v>
      </c>
      <c r="X4190" s="1">
        <v>3.37</v>
      </c>
      <c r="Y4190" s="4">
        <f t="shared" si="591"/>
        <v>266.14999999999998</v>
      </c>
      <c r="Z4190" s="1" t="s">
        <v>51</v>
      </c>
      <c r="AA4190" s="1" t="s">
        <v>37</v>
      </c>
      <c r="AB4190" s="1" t="s">
        <v>29</v>
      </c>
      <c r="AC4190" s="1" t="s">
        <v>45</v>
      </c>
      <c r="AD4190" s="1" t="s">
        <v>41</v>
      </c>
      <c r="AE4190" s="2">
        <v>40527</v>
      </c>
    </row>
    <row r="4191" spans="1:31" x14ac:dyDescent="0.25">
      <c r="A4191">
        <f t="shared" si="592"/>
        <v>4190</v>
      </c>
      <c r="B4191" s="1">
        <v>15109</v>
      </c>
      <c r="C4191" s="2">
        <v>40526</v>
      </c>
      <c r="D4191" s="1" t="s">
        <v>27</v>
      </c>
      <c r="E4191" s="1" t="str">
        <f t="shared" si="585"/>
        <v>*</v>
      </c>
      <c r="F4191" s="1" t="str">
        <f t="shared" si="586"/>
        <v>*</v>
      </c>
      <c r="G4191" s="1" t="str">
        <f t="shared" si="587"/>
        <v>*</v>
      </c>
      <c r="J4191" s="1" t="str">
        <f t="shared" si="588"/>
        <v>*</v>
      </c>
      <c r="P4191" s="1">
        <v>11</v>
      </c>
      <c r="Q4191" s="1">
        <f t="shared" si="593"/>
        <v>0.02</v>
      </c>
      <c r="T4191" s="4">
        <v>230.72</v>
      </c>
      <c r="U4191" s="9">
        <f t="shared" si="589"/>
        <v>0</v>
      </c>
      <c r="V4191" s="4">
        <f t="shared" si="590"/>
        <v>20.974545454545453</v>
      </c>
      <c r="W4191" s="1" t="s">
        <v>21</v>
      </c>
      <c r="X4191" s="1">
        <v>5.99</v>
      </c>
      <c r="Y4191" s="4">
        <f t="shared" si="591"/>
        <v>236.71</v>
      </c>
      <c r="Z4191" s="1" t="s">
        <v>51</v>
      </c>
      <c r="AA4191" s="1" t="s">
        <v>37</v>
      </c>
      <c r="AB4191" s="1" t="s">
        <v>24</v>
      </c>
      <c r="AC4191" s="1" t="s">
        <v>38</v>
      </c>
      <c r="AD4191" s="1" t="s">
        <v>19</v>
      </c>
      <c r="AE4191" s="2">
        <v>40529</v>
      </c>
    </row>
    <row r="4192" spans="1:31" x14ac:dyDescent="0.25">
      <c r="A4192">
        <f t="shared" si="592"/>
        <v>4191</v>
      </c>
      <c r="B4192" s="1">
        <v>15109</v>
      </c>
      <c r="C4192" s="2">
        <v>40526</v>
      </c>
      <c r="D4192" s="1" t="s">
        <v>27</v>
      </c>
      <c r="E4192" s="1" t="str">
        <f t="shared" si="585"/>
        <v>*</v>
      </c>
      <c r="F4192" s="1" t="str">
        <f t="shared" si="586"/>
        <v>*</v>
      </c>
      <c r="G4192" s="1" t="str">
        <f t="shared" si="587"/>
        <v>*</v>
      </c>
      <c r="J4192" s="1" t="str">
        <f t="shared" si="588"/>
        <v>*</v>
      </c>
      <c r="P4192" s="1">
        <v>10</v>
      </c>
      <c r="Q4192" s="1">
        <f t="shared" si="593"/>
        <v>0.02</v>
      </c>
      <c r="T4192" s="4">
        <v>142.15</v>
      </c>
      <c r="U4192" s="9">
        <f t="shared" si="589"/>
        <v>0</v>
      </c>
      <c r="V4192" s="4">
        <f t="shared" si="590"/>
        <v>14.215</v>
      </c>
      <c r="W4192" s="1" t="s">
        <v>21</v>
      </c>
      <c r="X4192" s="1">
        <v>9.3699999999999992</v>
      </c>
      <c r="Y4192" s="4">
        <f t="shared" si="591"/>
        <v>151.52000000000001</v>
      </c>
      <c r="Z4192" s="1" t="s">
        <v>51</v>
      </c>
      <c r="AA4192" s="1" t="s">
        <v>37</v>
      </c>
      <c r="AB4192" s="1" t="s">
        <v>29</v>
      </c>
      <c r="AC4192" s="1" t="s">
        <v>55</v>
      </c>
      <c r="AD4192" s="1" t="s">
        <v>19</v>
      </c>
      <c r="AE4192" s="2">
        <v>40528</v>
      </c>
    </row>
    <row r="4193" spans="1:31" x14ac:dyDescent="0.25">
      <c r="A4193">
        <f t="shared" si="592"/>
        <v>4192</v>
      </c>
      <c r="B4193" s="1">
        <v>15808</v>
      </c>
      <c r="C4193" s="2">
        <v>40526</v>
      </c>
      <c r="D4193" s="1" t="s">
        <v>32</v>
      </c>
      <c r="E4193" s="1" t="str">
        <f t="shared" si="585"/>
        <v>***</v>
      </c>
      <c r="F4193" s="1" t="str">
        <f t="shared" si="586"/>
        <v>***</v>
      </c>
      <c r="G4193" s="1" t="str">
        <f t="shared" si="587"/>
        <v>***</v>
      </c>
      <c r="J4193" s="1" t="str">
        <f t="shared" si="588"/>
        <v>***</v>
      </c>
      <c r="P4193" s="1">
        <v>33</v>
      </c>
      <c r="Q4193" s="1">
        <f t="shared" si="593"/>
        <v>0.04</v>
      </c>
      <c r="T4193" s="4">
        <v>126.88</v>
      </c>
      <c r="U4193" s="9">
        <f t="shared" si="589"/>
        <v>0</v>
      </c>
      <c r="V4193" s="4">
        <f t="shared" si="590"/>
        <v>3.8448484848484847</v>
      </c>
      <c r="W4193" s="1" t="s">
        <v>21</v>
      </c>
      <c r="X4193" s="1">
        <v>1.61</v>
      </c>
      <c r="Y4193" s="4">
        <f t="shared" si="591"/>
        <v>128.49</v>
      </c>
      <c r="Z4193" s="1" t="s">
        <v>22</v>
      </c>
      <c r="AA4193" s="1" t="s">
        <v>28</v>
      </c>
      <c r="AB4193" s="1" t="s">
        <v>17</v>
      </c>
      <c r="AC4193" s="1" t="s">
        <v>18</v>
      </c>
      <c r="AD4193" s="1" t="s">
        <v>31</v>
      </c>
      <c r="AE4193" s="2">
        <v>40526</v>
      </c>
    </row>
    <row r="4194" spans="1:31" x14ac:dyDescent="0.25">
      <c r="A4194">
        <f t="shared" si="592"/>
        <v>4193</v>
      </c>
      <c r="B4194" s="1">
        <v>15109</v>
      </c>
      <c r="C4194" s="2">
        <v>40526</v>
      </c>
      <c r="D4194" s="1" t="s">
        <v>27</v>
      </c>
      <c r="E4194" s="1" t="str">
        <f t="shared" si="585"/>
        <v>*</v>
      </c>
      <c r="F4194" s="1" t="str">
        <f t="shared" si="586"/>
        <v>*</v>
      </c>
      <c r="G4194" s="1" t="str">
        <f t="shared" si="587"/>
        <v>*</v>
      </c>
      <c r="J4194" s="1" t="str">
        <f t="shared" si="588"/>
        <v>*</v>
      </c>
      <c r="P4194" s="1">
        <v>33</v>
      </c>
      <c r="Q4194" s="1">
        <f t="shared" si="593"/>
        <v>0.04</v>
      </c>
      <c r="T4194" s="4">
        <v>88.7</v>
      </c>
      <c r="U4194" s="9">
        <f t="shared" si="589"/>
        <v>0</v>
      </c>
      <c r="V4194" s="4">
        <f t="shared" si="590"/>
        <v>2.687878787878788</v>
      </c>
      <c r="W4194" s="1" t="s">
        <v>21</v>
      </c>
      <c r="X4194" s="1">
        <v>4.28</v>
      </c>
      <c r="Y4194" s="4">
        <f t="shared" si="591"/>
        <v>92.98</v>
      </c>
      <c r="Z4194" s="1" t="s">
        <v>51</v>
      </c>
      <c r="AA4194" s="1" t="s">
        <v>37</v>
      </c>
      <c r="AB4194" s="1" t="s">
        <v>29</v>
      </c>
      <c r="AC4194" s="1" t="s">
        <v>30</v>
      </c>
      <c r="AD4194" s="1" t="s">
        <v>31</v>
      </c>
      <c r="AE4194" s="2">
        <v>40528</v>
      </c>
    </row>
    <row r="4195" spans="1:31" x14ac:dyDescent="0.25">
      <c r="A4195">
        <f t="shared" si="592"/>
        <v>4194</v>
      </c>
      <c r="B4195" s="1">
        <v>15808</v>
      </c>
      <c r="C4195" s="2">
        <v>40526</v>
      </c>
      <c r="D4195" s="1" t="s">
        <v>32</v>
      </c>
      <c r="E4195" s="1" t="str">
        <f t="shared" si="585"/>
        <v>***</v>
      </c>
      <c r="F4195" s="1" t="str">
        <f t="shared" si="586"/>
        <v>***</v>
      </c>
      <c r="G4195" s="1" t="str">
        <f t="shared" si="587"/>
        <v>***</v>
      </c>
      <c r="J4195" s="1" t="str">
        <f t="shared" si="588"/>
        <v>***</v>
      </c>
      <c r="P4195" s="1">
        <v>3</v>
      </c>
      <c r="Q4195" s="1">
        <f t="shared" si="593"/>
        <v>0.01</v>
      </c>
      <c r="T4195" s="4">
        <v>58.14</v>
      </c>
      <c r="U4195" s="9">
        <f t="shared" si="589"/>
        <v>0</v>
      </c>
      <c r="V4195" s="4">
        <f t="shared" si="590"/>
        <v>19.38</v>
      </c>
      <c r="W4195" s="1" t="s">
        <v>21</v>
      </c>
      <c r="X4195" s="1">
        <v>4.8099999999999996</v>
      </c>
      <c r="Y4195" s="4">
        <f t="shared" si="591"/>
        <v>62.95</v>
      </c>
      <c r="Z4195" s="1" t="s">
        <v>22</v>
      </c>
      <c r="AA4195" s="1" t="s">
        <v>28</v>
      </c>
      <c r="AB4195" s="1" t="s">
        <v>24</v>
      </c>
      <c r="AC4195" s="1" t="s">
        <v>25</v>
      </c>
      <c r="AD4195" s="1" t="s">
        <v>26</v>
      </c>
      <c r="AE4195" s="2">
        <v>40527</v>
      </c>
    </row>
    <row r="4196" spans="1:31" x14ac:dyDescent="0.25">
      <c r="A4196">
        <f t="shared" si="592"/>
        <v>4195</v>
      </c>
      <c r="B4196" s="1">
        <v>42151</v>
      </c>
      <c r="C4196" s="2">
        <v>40527</v>
      </c>
      <c r="D4196" s="1" t="s">
        <v>20</v>
      </c>
      <c r="E4196" s="1" t="str">
        <f t="shared" si="585"/>
        <v>*</v>
      </c>
      <c r="F4196" s="1" t="str">
        <f t="shared" si="586"/>
        <v>**</v>
      </c>
      <c r="G4196" s="1" t="str">
        <f t="shared" si="587"/>
        <v>**</v>
      </c>
      <c r="J4196" s="1" t="str">
        <f t="shared" si="588"/>
        <v>**</v>
      </c>
      <c r="P4196" s="1">
        <v>35</v>
      </c>
      <c r="Q4196" s="1">
        <f t="shared" si="593"/>
        <v>0.04</v>
      </c>
      <c r="T4196" s="4">
        <v>4408.6695</v>
      </c>
      <c r="U4196" s="9">
        <f t="shared" si="589"/>
        <v>1</v>
      </c>
      <c r="V4196" s="4">
        <f t="shared" si="590"/>
        <v>125.96198571428572</v>
      </c>
      <c r="W4196" s="1" t="s">
        <v>21</v>
      </c>
      <c r="X4196" s="1">
        <v>3.9</v>
      </c>
      <c r="Y4196" s="4">
        <f t="shared" si="591"/>
        <v>4412.5694999999996</v>
      </c>
      <c r="Z4196" s="1" t="s">
        <v>46</v>
      </c>
      <c r="AA4196" s="1" t="s">
        <v>16</v>
      </c>
      <c r="AB4196" s="1" t="s">
        <v>24</v>
      </c>
      <c r="AC4196" s="1" t="s">
        <v>25</v>
      </c>
      <c r="AD4196" s="1" t="s">
        <v>19</v>
      </c>
      <c r="AE4196" s="2">
        <v>40530</v>
      </c>
    </row>
    <row r="4197" spans="1:31" x14ac:dyDescent="0.25">
      <c r="A4197">
        <f t="shared" si="592"/>
        <v>4196</v>
      </c>
      <c r="B4197" s="1">
        <v>23746</v>
      </c>
      <c r="C4197" s="2">
        <v>40527</v>
      </c>
      <c r="D4197" s="1" t="s">
        <v>20</v>
      </c>
      <c r="E4197" s="1" t="str">
        <f t="shared" si="585"/>
        <v>*</v>
      </c>
      <c r="F4197" s="1" t="str">
        <f t="shared" si="586"/>
        <v>**</v>
      </c>
      <c r="G4197" s="1" t="str">
        <f t="shared" si="587"/>
        <v>**</v>
      </c>
      <c r="J4197" s="1" t="str">
        <f t="shared" si="588"/>
        <v>**</v>
      </c>
      <c r="P4197" s="1">
        <v>10</v>
      </c>
      <c r="Q4197" s="1">
        <f t="shared" si="593"/>
        <v>0.02</v>
      </c>
      <c r="T4197" s="4">
        <v>408.23</v>
      </c>
      <c r="U4197" s="9">
        <f t="shared" si="589"/>
        <v>0</v>
      </c>
      <c r="V4197" s="4">
        <f t="shared" si="590"/>
        <v>40.823</v>
      </c>
      <c r="W4197" s="1" t="s">
        <v>21</v>
      </c>
      <c r="X4197" s="1">
        <v>1.99</v>
      </c>
      <c r="Y4197" s="4">
        <f t="shared" si="591"/>
        <v>410.22</v>
      </c>
      <c r="Z4197" s="1" t="s">
        <v>46</v>
      </c>
      <c r="AA4197" s="1" t="s">
        <v>37</v>
      </c>
      <c r="AB4197" s="1" t="s">
        <v>24</v>
      </c>
      <c r="AC4197" s="1" t="s">
        <v>38</v>
      </c>
      <c r="AD4197" s="1" t="s">
        <v>41</v>
      </c>
      <c r="AE4197" s="2">
        <v>40528</v>
      </c>
    </row>
    <row r="4198" spans="1:31" x14ac:dyDescent="0.25">
      <c r="A4198">
        <f t="shared" si="592"/>
        <v>4197</v>
      </c>
      <c r="B4198" s="1">
        <v>59815</v>
      </c>
      <c r="C4198" s="2">
        <v>40527</v>
      </c>
      <c r="D4198" s="1" t="s">
        <v>27</v>
      </c>
      <c r="E4198" s="1" t="str">
        <f t="shared" si="585"/>
        <v>*</v>
      </c>
      <c r="F4198" s="1" t="str">
        <f t="shared" si="586"/>
        <v>*</v>
      </c>
      <c r="G4198" s="1" t="str">
        <f t="shared" si="587"/>
        <v>*</v>
      </c>
      <c r="J4198" s="1" t="str">
        <f t="shared" si="588"/>
        <v>*</v>
      </c>
      <c r="P4198" s="1">
        <v>14</v>
      </c>
      <c r="Q4198" s="1">
        <f t="shared" si="593"/>
        <v>0.02</v>
      </c>
      <c r="T4198" s="4">
        <v>51.56</v>
      </c>
      <c r="U4198" s="9">
        <f t="shared" si="589"/>
        <v>0</v>
      </c>
      <c r="V4198" s="4">
        <f t="shared" si="590"/>
        <v>3.6828571428571428</v>
      </c>
      <c r="W4198" s="1" t="s">
        <v>21</v>
      </c>
      <c r="X4198" s="1">
        <v>1.93</v>
      </c>
      <c r="Y4198" s="4">
        <f t="shared" si="591"/>
        <v>53.49</v>
      </c>
      <c r="Z4198" s="1" t="s">
        <v>15</v>
      </c>
      <c r="AA4198" s="1" t="s">
        <v>16</v>
      </c>
      <c r="AB4198" s="1" t="s">
        <v>29</v>
      </c>
      <c r="AC4198" s="1" t="s">
        <v>40</v>
      </c>
      <c r="AD4198" s="1" t="s">
        <v>31</v>
      </c>
      <c r="AE4198" s="2">
        <v>40529</v>
      </c>
    </row>
    <row r="4199" spans="1:31" x14ac:dyDescent="0.25">
      <c r="A4199">
        <f t="shared" si="592"/>
        <v>4198</v>
      </c>
      <c r="B4199" s="1">
        <v>34597</v>
      </c>
      <c r="C4199" s="2">
        <v>40528</v>
      </c>
      <c r="D4199" s="1" t="s">
        <v>36</v>
      </c>
      <c r="E4199" s="1" t="str">
        <f t="shared" si="585"/>
        <v>*</v>
      </c>
      <c r="F4199" s="1" t="str">
        <f t="shared" si="586"/>
        <v>*</v>
      </c>
      <c r="G4199" s="1" t="str">
        <f t="shared" si="587"/>
        <v>*</v>
      </c>
      <c r="J4199" s="1" t="str">
        <f t="shared" si="588"/>
        <v>*</v>
      </c>
      <c r="P4199" s="1">
        <v>8</v>
      </c>
      <c r="Q4199" s="1">
        <f t="shared" si="593"/>
        <v>0.01</v>
      </c>
      <c r="T4199" s="4">
        <v>849.33699999999999</v>
      </c>
      <c r="U4199" s="9">
        <f t="shared" si="589"/>
        <v>0</v>
      </c>
      <c r="V4199" s="4">
        <f t="shared" si="590"/>
        <v>106.167125</v>
      </c>
      <c r="W4199" s="1" t="s">
        <v>14</v>
      </c>
      <c r="X4199" s="1">
        <v>2.5</v>
      </c>
      <c r="Y4199" s="4">
        <f t="shared" si="591"/>
        <v>851.83699999999999</v>
      </c>
      <c r="Z4199" s="1" t="s">
        <v>15</v>
      </c>
      <c r="AA4199" s="1" t="s">
        <v>37</v>
      </c>
      <c r="AB4199" s="1" t="s">
        <v>24</v>
      </c>
      <c r="AC4199" s="1" t="s">
        <v>25</v>
      </c>
      <c r="AD4199" s="1" t="s">
        <v>19</v>
      </c>
      <c r="AE4199" s="2">
        <v>40530</v>
      </c>
    </row>
    <row r="4200" spans="1:31" x14ac:dyDescent="0.25">
      <c r="A4200">
        <f t="shared" si="592"/>
        <v>4199</v>
      </c>
      <c r="B4200" s="1">
        <v>49575</v>
      </c>
      <c r="C4200" s="2">
        <v>40528</v>
      </c>
      <c r="D4200" s="1" t="s">
        <v>20</v>
      </c>
      <c r="E4200" s="1" t="str">
        <f t="shared" si="585"/>
        <v>*</v>
      </c>
      <c r="F4200" s="1" t="str">
        <f t="shared" si="586"/>
        <v>**</v>
      </c>
      <c r="G4200" s="1" t="str">
        <f t="shared" si="587"/>
        <v>**</v>
      </c>
      <c r="J4200" s="1" t="str">
        <f t="shared" si="588"/>
        <v>**</v>
      </c>
      <c r="P4200" s="1">
        <v>12</v>
      </c>
      <c r="Q4200" s="1">
        <f t="shared" si="593"/>
        <v>0.02</v>
      </c>
      <c r="T4200" s="4">
        <v>507.44</v>
      </c>
      <c r="U4200" s="9">
        <f t="shared" si="589"/>
        <v>0</v>
      </c>
      <c r="V4200" s="4">
        <f t="shared" si="590"/>
        <v>42.286666666666669</v>
      </c>
      <c r="W4200" s="1" t="s">
        <v>21</v>
      </c>
      <c r="X4200" s="1">
        <v>2.99</v>
      </c>
      <c r="Y4200" s="4">
        <f t="shared" si="591"/>
        <v>510.43</v>
      </c>
      <c r="Z4200" s="1" t="s">
        <v>22</v>
      </c>
      <c r="AA4200" s="1" t="s">
        <v>28</v>
      </c>
      <c r="AB4200" s="1" t="s">
        <v>29</v>
      </c>
      <c r="AC4200" s="1" t="s">
        <v>43</v>
      </c>
      <c r="AD4200" s="1" t="s">
        <v>19</v>
      </c>
      <c r="AE4200" s="2">
        <v>40529</v>
      </c>
    </row>
    <row r="4201" spans="1:31" x14ac:dyDescent="0.25">
      <c r="A4201">
        <f t="shared" si="592"/>
        <v>4200</v>
      </c>
      <c r="B4201" s="1">
        <v>70</v>
      </c>
      <c r="C4201" s="2">
        <v>40529</v>
      </c>
      <c r="D4201" s="1" t="s">
        <v>13</v>
      </c>
      <c r="E4201" s="1" t="str">
        <f t="shared" si="585"/>
        <v>*</v>
      </c>
      <c r="F4201" s="1" t="str">
        <f t="shared" si="586"/>
        <v>*</v>
      </c>
      <c r="G4201" s="1" t="str">
        <f t="shared" si="587"/>
        <v>*</v>
      </c>
      <c r="J4201" s="1" t="str">
        <f t="shared" si="588"/>
        <v>*</v>
      </c>
      <c r="P4201" s="1">
        <v>46</v>
      </c>
      <c r="Q4201" s="1">
        <f t="shared" si="593"/>
        <v>0.05</v>
      </c>
      <c r="T4201" s="4">
        <v>7804.53</v>
      </c>
      <c r="U4201" s="9">
        <f t="shared" si="589"/>
        <v>1</v>
      </c>
      <c r="V4201" s="4">
        <f t="shared" si="590"/>
        <v>169.66369565217391</v>
      </c>
      <c r="W4201" s="1" t="s">
        <v>21</v>
      </c>
      <c r="X4201" s="1">
        <v>5.99</v>
      </c>
      <c r="Y4201" s="4">
        <f t="shared" si="591"/>
        <v>7810.5199999999995</v>
      </c>
      <c r="Z4201" s="1" t="s">
        <v>44</v>
      </c>
      <c r="AA4201" s="1" t="s">
        <v>37</v>
      </c>
      <c r="AB4201" s="1" t="s">
        <v>24</v>
      </c>
      <c r="AC4201" s="1" t="s">
        <v>25</v>
      </c>
      <c r="AD4201" s="1" t="s">
        <v>19</v>
      </c>
      <c r="AE4201" s="2">
        <v>40534</v>
      </c>
    </row>
    <row r="4202" spans="1:31" x14ac:dyDescent="0.25">
      <c r="A4202">
        <f t="shared" si="592"/>
        <v>4201</v>
      </c>
      <c r="B4202" s="1">
        <v>21702</v>
      </c>
      <c r="C4202" s="2">
        <v>40529</v>
      </c>
      <c r="D4202" s="1" t="s">
        <v>27</v>
      </c>
      <c r="E4202" s="1" t="str">
        <f t="shared" si="585"/>
        <v>*</v>
      </c>
      <c r="F4202" s="1" t="str">
        <f t="shared" si="586"/>
        <v>*</v>
      </c>
      <c r="G4202" s="1" t="str">
        <f t="shared" si="587"/>
        <v>*</v>
      </c>
      <c r="J4202" s="1" t="str">
        <f t="shared" si="588"/>
        <v>*</v>
      </c>
      <c r="P4202" s="1">
        <v>40</v>
      </c>
      <c r="Q4202" s="1">
        <f t="shared" si="593"/>
        <v>0.05</v>
      </c>
      <c r="T4202" s="4">
        <v>5232.83</v>
      </c>
      <c r="U4202" s="9">
        <f t="shared" si="589"/>
        <v>1</v>
      </c>
      <c r="V4202" s="4">
        <f t="shared" si="590"/>
        <v>130.82075</v>
      </c>
      <c r="W4202" s="1" t="s">
        <v>33</v>
      </c>
      <c r="X4202" s="1">
        <v>70.2</v>
      </c>
      <c r="Y4202" s="4">
        <f t="shared" si="591"/>
        <v>5303.03</v>
      </c>
      <c r="Z4202" s="1" t="s">
        <v>54</v>
      </c>
      <c r="AA4202" s="1" t="s">
        <v>37</v>
      </c>
      <c r="AB4202" s="1" t="s">
        <v>17</v>
      </c>
      <c r="AC4202" s="1" t="s">
        <v>34</v>
      </c>
      <c r="AD4202" s="1" t="s">
        <v>35</v>
      </c>
      <c r="AE4202" s="2">
        <v>40530</v>
      </c>
    </row>
    <row r="4203" spans="1:31" x14ac:dyDescent="0.25">
      <c r="A4203">
        <f t="shared" si="592"/>
        <v>4202</v>
      </c>
      <c r="B4203" s="1">
        <v>57891</v>
      </c>
      <c r="C4203" s="2">
        <v>40529</v>
      </c>
      <c r="D4203" s="1" t="s">
        <v>36</v>
      </c>
      <c r="E4203" s="1" t="str">
        <f t="shared" si="585"/>
        <v>*</v>
      </c>
      <c r="F4203" s="1" t="str">
        <f t="shared" si="586"/>
        <v>*</v>
      </c>
      <c r="G4203" s="1" t="str">
        <f t="shared" si="587"/>
        <v>*</v>
      </c>
      <c r="J4203" s="1" t="str">
        <f t="shared" si="588"/>
        <v>*</v>
      </c>
      <c r="P4203" s="1">
        <v>17</v>
      </c>
      <c r="Q4203" s="1">
        <f t="shared" si="593"/>
        <v>0.02</v>
      </c>
      <c r="T4203" s="4">
        <v>934.94050000000004</v>
      </c>
      <c r="U4203" s="9">
        <f t="shared" si="589"/>
        <v>0</v>
      </c>
      <c r="V4203" s="4">
        <f t="shared" si="590"/>
        <v>54.996500000000005</v>
      </c>
      <c r="W4203" s="1" t="s">
        <v>21</v>
      </c>
      <c r="X4203" s="1">
        <v>5.92</v>
      </c>
      <c r="Y4203" s="4">
        <f t="shared" si="591"/>
        <v>940.8605</v>
      </c>
      <c r="Z4203" s="1" t="s">
        <v>15</v>
      </c>
      <c r="AA4203" s="1" t="s">
        <v>37</v>
      </c>
      <c r="AB4203" s="1" t="s">
        <v>24</v>
      </c>
      <c r="AC4203" s="1" t="s">
        <v>25</v>
      </c>
      <c r="AD4203" s="1" t="s">
        <v>19</v>
      </c>
      <c r="AE4203" s="2">
        <v>40529</v>
      </c>
    </row>
    <row r="4204" spans="1:31" x14ac:dyDescent="0.25">
      <c r="A4204">
        <f t="shared" si="592"/>
        <v>4203</v>
      </c>
      <c r="B4204" s="1">
        <v>2659</v>
      </c>
      <c r="C4204" s="2">
        <v>40529</v>
      </c>
      <c r="D4204" s="1" t="s">
        <v>27</v>
      </c>
      <c r="E4204" s="1" t="str">
        <f t="shared" si="585"/>
        <v>*</v>
      </c>
      <c r="F4204" s="1" t="str">
        <f t="shared" si="586"/>
        <v>*</v>
      </c>
      <c r="G4204" s="1" t="str">
        <f t="shared" si="587"/>
        <v>*</v>
      </c>
      <c r="J4204" s="1" t="str">
        <f t="shared" si="588"/>
        <v>*</v>
      </c>
      <c r="P4204" s="1">
        <v>50</v>
      </c>
      <c r="Q4204" s="1">
        <f t="shared" si="593"/>
        <v>0.06</v>
      </c>
      <c r="T4204" s="4">
        <v>881.65</v>
      </c>
      <c r="U4204" s="9">
        <f t="shared" si="589"/>
        <v>0</v>
      </c>
      <c r="V4204" s="4">
        <f t="shared" si="590"/>
        <v>17.632999999999999</v>
      </c>
      <c r="W4204" s="1" t="s">
        <v>21</v>
      </c>
      <c r="X4204" s="1">
        <v>9.0299999999999994</v>
      </c>
      <c r="Y4204" s="4">
        <f t="shared" si="591"/>
        <v>890.68</v>
      </c>
      <c r="Z4204" s="1" t="s">
        <v>46</v>
      </c>
      <c r="AA4204" s="1" t="s">
        <v>28</v>
      </c>
      <c r="AB4204" s="1" t="s">
        <v>29</v>
      </c>
      <c r="AC4204" s="1" t="s">
        <v>40</v>
      </c>
      <c r="AD4204" s="1" t="s">
        <v>19</v>
      </c>
      <c r="AE4204" s="2">
        <v>40531</v>
      </c>
    </row>
    <row r="4205" spans="1:31" x14ac:dyDescent="0.25">
      <c r="A4205">
        <f t="shared" si="592"/>
        <v>4204</v>
      </c>
      <c r="B4205" s="1">
        <v>32996</v>
      </c>
      <c r="C4205" s="2">
        <v>40529</v>
      </c>
      <c r="D4205" s="1" t="s">
        <v>32</v>
      </c>
      <c r="E4205" s="1" t="str">
        <f t="shared" si="585"/>
        <v>***</v>
      </c>
      <c r="F4205" s="1" t="str">
        <f t="shared" si="586"/>
        <v>***</v>
      </c>
      <c r="G4205" s="1" t="str">
        <f t="shared" si="587"/>
        <v>***</v>
      </c>
      <c r="J4205" s="1" t="str">
        <f t="shared" si="588"/>
        <v>***</v>
      </c>
      <c r="P4205" s="1">
        <v>15</v>
      </c>
      <c r="Q4205" s="1">
        <f t="shared" si="593"/>
        <v>0.02</v>
      </c>
      <c r="T4205" s="4">
        <v>262.29000000000002</v>
      </c>
      <c r="U4205" s="9">
        <f t="shared" si="589"/>
        <v>0</v>
      </c>
      <c r="V4205" s="4">
        <f t="shared" si="590"/>
        <v>17.486000000000001</v>
      </c>
      <c r="W4205" s="1" t="s">
        <v>21</v>
      </c>
      <c r="X4205" s="1">
        <v>5.03</v>
      </c>
      <c r="Y4205" s="4">
        <f t="shared" si="591"/>
        <v>267.32</v>
      </c>
      <c r="Z4205" s="1" t="s">
        <v>49</v>
      </c>
      <c r="AA4205" s="1" t="s">
        <v>16</v>
      </c>
      <c r="AB4205" s="1" t="s">
        <v>17</v>
      </c>
      <c r="AC4205" s="1" t="s">
        <v>18</v>
      </c>
      <c r="AD4205" s="1" t="s">
        <v>19</v>
      </c>
      <c r="AE4205" s="2">
        <v>40532</v>
      </c>
    </row>
    <row r="4206" spans="1:31" x14ac:dyDescent="0.25">
      <c r="A4206">
        <f t="shared" si="592"/>
        <v>4205</v>
      </c>
      <c r="B4206" s="1">
        <v>32996</v>
      </c>
      <c r="C4206" s="2">
        <v>40529</v>
      </c>
      <c r="D4206" s="1" t="s">
        <v>32</v>
      </c>
      <c r="E4206" s="1" t="str">
        <f t="shared" si="585"/>
        <v>***</v>
      </c>
      <c r="F4206" s="1" t="str">
        <f t="shared" si="586"/>
        <v>***</v>
      </c>
      <c r="G4206" s="1" t="str">
        <f t="shared" si="587"/>
        <v>***</v>
      </c>
      <c r="J4206" s="1" t="str">
        <f t="shared" si="588"/>
        <v>***</v>
      </c>
      <c r="P4206" s="1">
        <v>2</v>
      </c>
      <c r="Q4206" s="1">
        <f t="shared" si="593"/>
        <v>0.01</v>
      </c>
      <c r="T4206" s="4">
        <v>116.31399999999999</v>
      </c>
      <c r="U4206" s="9">
        <f t="shared" si="589"/>
        <v>0</v>
      </c>
      <c r="V4206" s="4">
        <f t="shared" si="590"/>
        <v>58.156999999999996</v>
      </c>
      <c r="W4206" s="1" t="s">
        <v>21</v>
      </c>
      <c r="X4206" s="1">
        <v>3.9</v>
      </c>
      <c r="Y4206" s="4">
        <f t="shared" si="591"/>
        <v>120.214</v>
      </c>
      <c r="Z4206" s="1" t="s">
        <v>49</v>
      </c>
      <c r="AA4206" s="1" t="s">
        <v>16</v>
      </c>
      <c r="AB4206" s="1" t="s">
        <v>24</v>
      </c>
      <c r="AC4206" s="1" t="s">
        <v>25</v>
      </c>
      <c r="AD4206" s="1" t="s">
        <v>19</v>
      </c>
      <c r="AE4206" s="2">
        <v>40531</v>
      </c>
    </row>
    <row r="4207" spans="1:31" x14ac:dyDescent="0.25">
      <c r="A4207">
        <f t="shared" si="592"/>
        <v>4206</v>
      </c>
      <c r="B4207" s="1">
        <v>70</v>
      </c>
      <c r="C4207" s="2">
        <v>40529</v>
      </c>
      <c r="D4207" s="1" t="s">
        <v>13</v>
      </c>
      <c r="E4207" s="1" t="str">
        <f t="shared" si="585"/>
        <v>*</v>
      </c>
      <c r="F4207" s="1" t="str">
        <f t="shared" si="586"/>
        <v>*</v>
      </c>
      <c r="G4207" s="1" t="str">
        <f t="shared" si="587"/>
        <v>*</v>
      </c>
      <c r="J4207" s="1" t="str">
        <f t="shared" si="588"/>
        <v>*</v>
      </c>
      <c r="P4207" s="1">
        <v>48</v>
      </c>
      <c r="Q4207" s="1">
        <f t="shared" si="593"/>
        <v>0.05</v>
      </c>
      <c r="T4207" s="4">
        <v>90.05</v>
      </c>
      <c r="U4207" s="9">
        <f t="shared" si="589"/>
        <v>0</v>
      </c>
      <c r="V4207" s="4">
        <f t="shared" si="590"/>
        <v>1.8760416666666666</v>
      </c>
      <c r="W4207" s="1" t="s">
        <v>21</v>
      </c>
      <c r="X4207" s="1">
        <v>2.58</v>
      </c>
      <c r="Y4207" s="4">
        <f t="shared" si="591"/>
        <v>92.63</v>
      </c>
      <c r="Z4207" s="1" t="s">
        <v>44</v>
      </c>
      <c r="AA4207" s="1" t="s">
        <v>37</v>
      </c>
      <c r="AB4207" s="1" t="s">
        <v>29</v>
      </c>
      <c r="AC4207" s="1" t="s">
        <v>61</v>
      </c>
      <c r="AD4207" s="1" t="s">
        <v>31</v>
      </c>
      <c r="AE4207" s="2">
        <v>40534</v>
      </c>
    </row>
    <row r="4208" spans="1:31" x14ac:dyDescent="0.25">
      <c r="A4208">
        <f t="shared" si="592"/>
        <v>4207</v>
      </c>
      <c r="B4208" s="1">
        <v>16995</v>
      </c>
      <c r="C4208" s="2">
        <v>40530</v>
      </c>
      <c r="D4208" s="1" t="s">
        <v>27</v>
      </c>
      <c r="E4208" s="1" t="str">
        <f t="shared" si="585"/>
        <v>*</v>
      </c>
      <c r="F4208" s="1" t="str">
        <f t="shared" si="586"/>
        <v>*</v>
      </c>
      <c r="G4208" s="1" t="str">
        <f t="shared" si="587"/>
        <v>*</v>
      </c>
      <c r="J4208" s="1" t="str">
        <f t="shared" si="588"/>
        <v>*</v>
      </c>
      <c r="P4208" s="1">
        <v>42</v>
      </c>
      <c r="Q4208" s="1">
        <f t="shared" si="593"/>
        <v>0.05</v>
      </c>
      <c r="T4208" s="4">
        <v>48.41</v>
      </c>
      <c r="U4208" s="9">
        <f t="shared" si="589"/>
        <v>0</v>
      </c>
      <c r="V4208" s="4">
        <f t="shared" si="590"/>
        <v>1.1526190476190474</v>
      </c>
      <c r="W4208" s="1" t="s">
        <v>21</v>
      </c>
      <c r="X4208" s="1">
        <v>0.7</v>
      </c>
      <c r="Y4208" s="4">
        <f t="shared" si="591"/>
        <v>49.11</v>
      </c>
      <c r="Z4208" s="1" t="s">
        <v>42</v>
      </c>
      <c r="AA4208" s="1" t="s">
        <v>16</v>
      </c>
      <c r="AB4208" s="1" t="s">
        <v>29</v>
      </c>
      <c r="AC4208" s="1" t="s">
        <v>61</v>
      </c>
      <c r="AD4208" s="1" t="s">
        <v>31</v>
      </c>
      <c r="AE4208" s="2">
        <v>40532</v>
      </c>
    </row>
    <row r="4209" spans="1:31" x14ac:dyDescent="0.25">
      <c r="A4209">
        <f t="shared" si="592"/>
        <v>4208</v>
      </c>
      <c r="B4209" s="1">
        <v>37218</v>
      </c>
      <c r="C4209" s="2">
        <v>40531</v>
      </c>
      <c r="D4209" s="1" t="s">
        <v>20</v>
      </c>
      <c r="E4209" s="1" t="str">
        <f t="shared" si="585"/>
        <v>*</v>
      </c>
      <c r="F4209" s="1" t="str">
        <f t="shared" si="586"/>
        <v>**</v>
      </c>
      <c r="G4209" s="1" t="str">
        <f t="shared" si="587"/>
        <v>**</v>
      </c>
      <c r="J4209" s="1" t="str">
        <f t="shared" si="588"/>
        <v>**</v>
      </c>
      <c r="P4209" s="1">
        <v>29</v>
      </c>
      <c r="Q4209" s="1">
        <f t="shared" si="593"/>
        <v>3.5000000000000003E-2</v>
      </c>
      <c r="T4209" s="4">
        <v>1768.13</v>
      </c>
      <c r="U4209" s="9">
        <f t="shared" si="589"/>
        <v>1</v>
      </c>
      <c r="V4209" s="4">
        <f t="shared" si="590"/>
        <v>60.970000000000006</v>
      </c>
      <c r="W4209" s="1" t="s">
        <v>21</v>
      </c>
      <c r="X4209" s="1">
        <v>4.5</v>
      </c>
      <c r="Y4209" s="4">
        <f t="shared" si="591"/>
        <v>1772.63</v>
      </c>
      <c r="Z4209" s="1" t="s">
        <v>46</v>
      </c>
      <c r="AA4209" s="1" t="s">
        <v>28</v>
      </c>
      <c r="AB4209" s="1" t="s">
        <v>29</v>
      </c>
      <c r="AC4209" s="1" t="s">
        <v>63</v>
      </c>
      <c r="AD4209" s="1" t="s">
        <v>19</v>
      </c>
      <c r="AE4209" s="2">
        <v>40533</v>
      </c>
    </row>
    <row r="4210" spans="1:31" x14ac:dyDescent="0.25">
      <c r="A4210">
        <f t="shared" si="592"/>
        <v>4209</v>
      </c>
      <c r="B4210" s="1">
        <v>39842</v>
      </c>
      <c r="C4210" s="2">
        <v>40531</v>
      </c>
      <c r="D4210" s="1" t="s">
        <v>36</v>
      </c>
      <c r="E4210" s="1" t="str">
        <f t="shared" si="585"/>
        <v>*</v>
      </c>
      <c r="F4210" s="1" t="str">
        <f t="shared" si="586"/>
        <v>*</v>
      </c>
      <c r="G4210" s="1" t="str">
        <f t="shared" si="587"/>
        <v>*</v>
      </c>
      <c r="J4210" s="1" t="str">
        <f t="shared" si="588"/>
        <v>*</v>
      </c>
      <c r="P4210" s="1">
        <v>38</v>
      </c>
      <c r="Q4210" s="1">
        <f t="shared" si="593"/>
        <v>0.04</v>
      </c>
      <c r="T4210" s="4">
        <v>1554.21</v>
      </c>
      <c r="U4210" s="9">
        <f t="shared" si="589"/>
        <v>1</v>
      </c>
      <c r="V4210" s="4">
        <f t="shared" si="590"/>
        <v>40.900263157894734</v>
      </c>
      <c r="W4210" s="1" t="s">
        <v>14</v>
      </c>
      <c r="X4210" s="1">
        <v>8.66</v>
      </c>
      <c r="Y4210" s="4">
        <f t="shared" si="591"/>
        <v>1562.8700000000001</v>
      </c>
      <c r="Z4210" s="1" t="s">
        <v>53</v>
      </c>
      <c r="AA4210" s="1" t="s">
        <v>16</v>
      </c>
      <c r="AB4210" s="1" t="s">
        <v>17</v>
      </c>
      <c r="AC4210" s="1" t="s">
        <v>18</v>
      </c>
      <c r="AD4210" s="1" t="s">
        <v>26</v>
      </c>
      <c r="AE4210" s="2">
        <v>40531</v>
      </c>
    </row>
    <row r="4211" spans="1:31" x14ac:dyDescent="0.25">
      <c r="A4211">
        <f t="shared" si="592"/>
        <v>4210</v>
      </c>
      <c r="B4211" s="1">
        <v>39842</v>
      </c>
      <c r="C4211" s="2">
        <v>40531</v>
      </c>
      <c r="D4211" s="1" t="s">
        <v>36</v>
      </c>
      <c r="E4211" s="1" t="str">
        <f t="shared" si="585"/>
        <v>*</v>
      </c>
      <c r="F4211" s="1" t="str">
        <f t="shared" si="586"/>
        <v>*</v>
      </c>
      <c r="G4211" s="1" t="str">
        <f t="shared" si="587"/>
        <v>*</v>
      </c>
      <c r="J4211" s="1" t="str">
        <f t="shared" si="588"/>
        <v>*</v>
      </c>
      <c r="P4211" s="1">
        <v>22</v>
      </c>
      <c r="Q4211" s="1">
        <f t="shared" si="593"/>
        <v>3.5000000000000003E-2</v>
      </c>
      <c r="T4211" s="4">
        <v>1295.502</v>
      </c>
      <c r="U4211" s="9">
        <f t="shared" si="589"/>
        <v>1</v>
      </c>
      <c r="V4211" s="4">
        <f t="shared" si="590"/>
        <v>58.886454545454541</v>
      </c>
      <c r="W4211" s="1" t="s">
        <v>14</v>
      </c>
      <c r="X4211" s="1">
        <v>3.99</v>
      </c>
      <c r="Y4211" s="4">
        <f t="shared" si="591"/>
        <v>1299.492</v>
      </c>
      <c r="Z4211" s="1" t="s">
        <v>53</v>
      </c>
      <c r="AA4211" s="1" t="s">
        <v>16</v>
      </c>
      <c r="AB4211" s="1" t="s">
        <v>24</v>
      </c>
      <c r="AC4211" s="1" t="s">
        <v>25</v>
      </c>
      <c r="AD4211" s="1" t="s">
        <v>19</v>
      </c>
      <c r="AE4211" s="2">
        <v>40532</v>
      </c>
    </row>
    <row r="4212" spans="1:31" x14ac:dyDescent="0.25">
      <c r="A4212">
        <f t="shared" si="592"/>
        <v>4211</v>
      </c>
      <c r="B4212" s="1">
        <v>54437</v>
      </c>
      <c r="C4212" s="2">
        <v>40531</v>
      </c>
      <c r="D4212" s="1" t="s">
        <v>20</v>
      </c>
      <c r="E4212" s="1" t="str">
        <f t="shared" si="585"/>
        <v>*</v>
      </c>
      <c r="F4212" s="1" t="str">
        <f t="shared" si="586"/>
        <v>**</v>
      </c>
      <c r="G4212" s="1" t="str">
        <f t="shared" si="587"/>
        <v>**</v>
      </c>
      <c r="J4212" s="1" t="str">
        <f t="shared" si="588"/>
        <v>**</v>
      </c>
      <c r="P4212" s="1">
        <v>15</v>
      </c>
      <c r="Q4212" s="1">
        <f t="shared" si="593"/>
        <v>0.02</v>
      </c>
      <c r="T4212" s="4">
        <v>653.87099999999998</v>
      </c>
      <c r="U4212" s="9">
        <f t="shared" si="589"/>
        <v>0</v>
      </c>
      <c r="V4212" s="4">
        <f t="shared" si="590"/>
        <v>43.5914</v>
      </c>
      <c r="W4212" s="1" t="s">
        <v>21</v>
      </c>
      <c r="X4212" s="1">
        <v>5</v>
      </c>
      <c r="Y4212" s="4">
        <f t="shared" si="591"/>
        <v>658.87099999999998</v>
      </c>
      <c r="Z4212" s="1" t="s">
        <v>51</v>
      </c>
      <c r="AA4212" s="1" t="s">
        <v>28</v>
      </c>
      <c r="AB4212" s="1" t="s">
        <v>24</v>
      </c>
      <c r="AC4212" s="1" t="s">
        <v>25</v>
      </c>
      <c r="AD4212" s="1" t="s">
        <v>41</v>
      </c>
      <c r="AE4212" s="2">
        <v>40531</v>
      </c>
    </row>
    <row r="4213" spans="1:31" x14ac:dyDescent="0.25">
      <c r="A4213">
        <f t="shared" si="592"/>
        <v>4212</v>
      </c>
      <c r="B4213" s="1">
        <v>36741</v>
      </c>
      <c r="C4213" s="2">
        <v>40531</v>
      </c>
      <c r="D4213" s="1" t="s">
        <v>32</v>
      </c>
      <c r="E4213" s="1" t="str">
        <f t="shared" si="585"/>
        <v>***</v>
      </c>
      <c r="F4213" s="1" t="str">
        <f t="shared" si="586"/>
        <v>***</v>
      </c>
      <c r="G4213" s="1" t="str">
        <f t="shared" si="587"/>
        <v>***</v>
      </c>
      <c r="J4213" s="1" t="str">
        <f t="shared" si="588"/>
        <v>***</v>
      </c>
      <c r="P4213" s="1">
        <v>6</v>
      </c>
      <c r="Q4213" s="1">
        <f t="shared" si="593"/>
        <v>0.01</v>
      </c>
      <c r="T4213" s="4">
        <v>303.90899999999999</v>
      </c>
      <c r="U4213" s="9">
        <f t="shared" si="589"/>
        <v>0</v>
      </c>
      <c r="V4213" s="4">
        <f t="shared" si="590"/>
        <v>50.651499999999999</v>
      </c>
      <c r="W4213" s="1" t="s">
        <v>21</v>
      </c>
      <c r="X4213" s="1">
        <v>5</v>
      </c>
      <c r="Y4213" s="4">
        <f t="shared" si="591"/>
        <v>308.90899999999999</v>
      </c>
      <c r="Z4213" s="1" t="s">
        <v>22</v>
      </c>
      <c r="AA4213" s="1" t="s">
        <v>37</v>
      </c>
      <c r="AB4213" s="1" t="s">
        <v>24</v>
      </c>
      <c r="AC4213" s="1" t="s">
        <v>25</v>
      </c>
      <c r="AD4213" s="1" t="s">
        <v>41</v>
      </c>
      <c r="AE4213" s="2">
        <v>40533</v>
      </c>
    </row>
    <row r="4214" spans="1:31" x14ac:dyDescent="0.25">
      <c r="A4214">
        <f t="shared" si="592"/>
        <v>4213</v>
      </c>
      <c r="B4214" s="1">
        <v>33826</v>
      </c>
      <c r="C4214" s="2">
        <v>40531</v>
      </c>
      <c r="D4214" s="1" t="s">
        <v>13</v>
      </c>
      <c r="E4214" s="1" t="str">
        <f t="shared" si="585"/>
        <v>*</v>
      </c>
      <c r="F4214" s="1" t="str">
        <f t="shared" si="586"/>
        <v>*</v>
      </c>
      <c r="G4214" s="1" t="str">
        <f t="shared" si="587"/>
        <v>*</v>
      </c>
      <c r="J4214" s="1" t="str">
        <f t="shared" si="588"/>
        <v>*</v>
      </c>
      <c r="P4214" s="1">
        <v>13</v>
      </c>
      <c r="Q4214" s="1">
        <f t="shared" si="593"/>
        <v>0.02</v>
      </c>
      <c r="T4214" s="4">
        <v>185.83</v>
      </c>
      <c r="U4214" s="9">
        <f t="shared" si="589"/>
        <v>0</v>
      </c>
      <c r="V4214" s="4">
        <f t="shared" si="590"/>
        <v>14.294615384615385</v>
      </c>
      <c r="W4214" s="1" t="s">
        <v>21</v>
      </c>
      <c r="X4214" s="1">
        <v>5</v>
      </c>
      <c r="Y4214" s="4">
        <f t="shared" si="591"/>
        <v>190.83</v>
      </c>
      <c r="Z4214" s="1" t="s">
        <v>42</v>
      </c>
      <c r="AA4214" s="1" t="s">
        <v>23</v>
      </c>
      <c r="AB4214" s="1" t="s">
        <v>17</v>
      </c>
      <c r="AC4214" s="1" t="s">
        <v>18</v>
      </c>
      <c r="AD4214" s="1" t="s">
        <v>41</v>
      </c>
      <c r="AE4214" s="2">
        <v>40535</v>
      </c>
    </row>
    <row r="4215" spans="1:31" x14ac:dyDescent="0.25">
      <c r="A4215">
        <f t="shared" si="592"/>
        <v>4214</v>
      </c>
      <c r="B4215" s="1">
        <v>37218</v>
      </c>
      <c r="C4215" s="2">
        <v>40531</v>
      </c>
      <c r="D4215" s="1" t="s">
        <v>20</v>
      </c>
      <c r="E4215" s="1" t="str">
        <f t="shared" si="585"/>
        <v>*</v>
      </c>
      <c r="F4215" s="1" t="str">
        <f t="shared" si="586"/>
        <v>**</v>
      </c>
      <c r="G4215" s="1" t="str">
        <f t="shared" si="587"/>
        <v>**</v>
      </c>
      <c r="J4215" s="1" t="str">
        <f t="shared" si="588"/>
        <v>**</v>
      </c>
      <c r="P4215" s="1">
        <v>23</v>
      </c>
      <c r="Q4215" s="1">
        <f t="shared" si="593"/>
        <v>3.5000000000000003E-2</v>
      </c>
      <c r="T4215" s="4">
        <v>147.05000000000001</v>
      </c>
      <c r="U4215" s="9">
        <f t="shared" si="589"/>
        <v>0</v>
      </c>
      <c r="V4215" s="4">
        <f t="shared" si="590"/>
        <v>6.3934782608695659</v>
      </c>
      <c r="W4215" s="1" t="s">
        <v>21</v>
      </c>
      <c r="X4215" s="1">
        <v>5.82</v>
      </c>
      <c r="Y4215" s="4">
        <f t="shared" si="591"/>
        <v>152.87</v>
      </c>
      <c r="Z4215" s="1" t="s">
        <v>46</v>
      </c>
      <c r="AA4215" s="1" t="s">
        <v>28</v>
      </c>
      <c r="AB4215" s="1" t="s">
        <v>29</v>
      </c>
      <c r="AC4215" s="1" t="s">
        <v>40</v>
      </c>
      <c r="AD4215" s="1" t="s">
        <v>19</v>
      </c>
      <c r="AE4215" s="2">
        <v>40532</v>
      </c>
    </row>
    <row r="4216" spans="1:31" x14ac:dyDescent="0.25">
      <c r="A4216">
        <f t="shared" si="592"/>
        <v>4215</v>
      </c>
      <c r="B4216" s="1">
        <v>36741</v>
      </c>
      <c r="C4216" s="2">
        <v>40531</v>
      </c>
      <c r="D4216" s="1" t="s">
        <v>32</v>
      </c>
      <c r="E4216" s="1" t="str">
        <f t="shared" si="585"/>
        <v>***</v>
      </c>
      <c r="F4216" s="1" t="str">
        <f t="shared" si="586"/>
        <v>***</v>
      </c>
      <c r="G4216" s="1" t="str">
        <f t="shared" si="587"/>
        <v>***</v>
      </c>
      <c r="J4216" s="1" t="str">
        <f t="shared" si="588"/>
        <v>***</v>
      </c>
      <c r="P4216" s="1">
        <v>26</v>
      </c>
      <c r="Q4216" s="1">
        <f t="shared" si="593"/>
        <v>3.5000000000000003E-2</v>
      </c>
      <c r="T4216" s="4">
        <v>141.4</v>
      </c>
      <c r="U4216" s="9">
        <f t="shared" si="589"/>
        <v>0</v>
      </c>
      <c r="V4216" s="4">
        <f t="shared" si="590"/>
        <v>5.4384615384615387</v>
      </c>
      <c r="W4216" s="1" t="s">
        <v>21</v>
      </c>
      <c r="X4216" s="1">
        <v>1.46</v>
      </c>
      <c r="Y4216" s="4">
        <f t="shared" si="591"/>
        <v>142.86000000000001</v>
      </c>
      <c r="Z4216" s="1" t="s">
        <v>22</v>
      </c>
      <c r="AA4216" s="1" t="s">
        <v>37</v>
      </c>
      <c r="AB4216" s="1" t="s">
        <v>29</v>
      </c>
      <c r="AC4216" s="1" t="s">
        <v>40</v>
      </c>
      <c r="AD4216" s="1" t="s">
        <v>31</v>
      </c>
      <c r="AE4216" s="2">
        <v>40534</v>
      </c>
    </row>
    <row r="4217" spans="1:31" x14ac:dyDescent="0.25">
      <c r="A4217">
        <f t="shared" si="592"/>
        <v>4216</v>
      </c>
      <c r="B4217" s="1">
        <v>49988</v>
      </c>
      <c r="C4217" s="2">
        <v>40532</v>
      </c>
      <c r="D4217" s="1" t="s">
        <v>20</v>
      </c>
      <c r="E4217" s="1" t="str">
        <f t="shared" si="585"/>
        <v>*</v>
      </c>
      <c r="F4217" s="1" t="str">
        <f t="shared" si="586"/>
        <v>**</v>
      </c>
      <c r="G4217" s="1" t="str">
        <f t="shared" si="587"/>
        <v>**</v>
      </c>
      <c r="J4217" s="1" t="str">
        <f t="shared" si="588"/>
        <v>**</v>
      </c>
      <c r="P4217" s="1">
        <v>33</v>
      </c>
      <c r="Q4217" s="1">
        <f t="shared" si="593"/>
        <v>0.04</v>
      </c>
      <c r="T4217" s="4">
        <v>10162.575999999999</v>
      </c>
      <c r="U4217" s="9">
        <f t="shared" si="589"/>
        <v>1</v>
      </c>
      <c r="V4217" s="4">
        <f t="shared" si="590"/>
        <v>307.95684848484848</v>
      </c>
      <c r="W4217" s="1" t="s">
        <v>33</v>
      </c>
      <c r="X4217" s="1">
        <v>42.52</v>
      </c>
      <c r="Y4217" s="4">
        <f t="shared" si="591"/>
        <v>10205.096</v>
      </c>
      <c r="Z4217" s="1" t="s">
        <v>44</v>
      </c>
      <c r="AA4217" s="1" t="s">
        <v>37</v>
      </c>
      <c r="AB4217" s="1" t="s">
        <v>17</v>
      </c>
      <c r="AC4217" s="1" t="s">
        <v>52</v>
      </c>
      <c r="AD4217" s="1" t="s">
        <v>59</v>
      </c>
      <c r="AE4217" s="2">
        <v>40534</v>
      </c>
    </row>
    <row r="4218" spans="1:31" x14ac:dyDescent="0.25">
      <c r="A4218">
        <f t="shared" si="592"/>
        <v>4217</v>
      </c>
      <c r="B4218" s="1">
        <v>49988</v>
      </c>
      <c r="C4218" s="2">
        <v>40532</v>
      </c>
      <c r="D4218" s="1" t="s">
        <v>20</v>
      </c>
      <c r="E4218" s="1" t="str">
        <f t="shared" si="585"/>
        <v>*</v>
      </c>
      <c r="F4218" s="1" t="str">
        <f t="shared" si="586"/>
        <v>**</v>
      </c>
      <c r="G4218" s="1" t="str">
        <f t="shared" si="587"/>
        <v>**</v>
      </c>
      <c r="J4218" s="1" t="str">
        <f t="shared" si="588"/>
        <v>**</v>
      </c>
      <c r="P4218" s="1">
        <v>43</v>
      </c>
      <c r="Q4218" s="1">
        <f t="shared" si="593"/>
        <v>0.05</v>
      </c>
      <c r="T4218" s="4">
        <v>7731.09</v>
      </c>
      <c r="U4218" s="9">
        <f t="shared" si="589"/>
        <v>1</v>
      </c>
      <c r="V4218" s="4">
        <f t="shared" si="590"/>
        <v>179.79279069767443</v>
      </c>
      <c r="W4218" s="1" t="s">
        <v>21</v>
      </c>
      <c r="X4218" s="1">
        <v>35</v>
      </c>
      <c r="Y4218" s="4">
        <f t="shared" si="591"/>
        <v>7766.09</v>
      </c>
      <c r="Z4218" s="1" t="s">
        <v>44</v>
      </c>
      <c r="AA4218" s="1" t="s">
        <v>37</v>
      </c>
      <c r="AB4218" s="1" t="s">
        <v>29</v>
      </c>
      <c r="AC4218" s="1" t="s">
        <v>55</v>
      </c>
      <c r="AD4218" s="1" t="s">
        <v>48</v>
      </c>
      <c r="AE4218" s="2">
        <v>40535</v>
      </c>
    </row>
    <row r="4219" spans="1:31" x14ac:dyDescent="0.25">
      <c r="A4219">
        <f t="shared" si="592"/>
        <v>4218</v>
      </c>
      <c r="B4219" s="1">
        <v>49988</v>
      </c>
      <c r="C4219" s="2">
        <v>40532</v>
      </c>
      <c r="D4219" s="1" t="s">
        <v>20</v>
      </c>
      <c r="E4219" s="1" t="str">
        <f t="shared" si="585"/>
        <v>*</v>
      </c>
      <c r="F4219" s="1" t="str">
        <f t="shared" si="586"/>
        <v>**</v>
      </c>
      <c r="G4219" s="1" t="str">
        <f t="shared" si="587"/>
        <v>**</v>
      </c>
      <c r="J4219" s="1" t="str">
        <f t="shared" si="588"/>
        <v>**</v>
      </c>
      <c r="P4219" s="1">
        <v>33</v>
      </c>
      <c r="Q4219" s="1">
        <f t="shared" si="593"/>
        <v>0.04</v>
      </c>
      <c r="T4219" s="4">
        <v>5834.6464999999998</v>
      </c>
      <c r="U4219" s="9">
        <f t="shared" si="589"/>
        <v>1</v>
      </c>
      <c r="V4219" s="4">
        <f t="shared" si="590"/>
        <v>176.80746969696969</v>
      </c>
      <c r="W4219" s="1" t="s">
        <v>21</v>
      </c>
      <c r="X4219" s="1">
        <v>2.79</v>
      </c>
      <c r="Y4219" s="4">
        <f t="shared" si="591"/>
        <v>5837.4364999999998</v>
      </c>
      <c r="Z4219" s="1" t="s">
        <v>44</v>
      </c>
      <c r="AA4219" s="1" t="s">
        <v>37</v>
      </c>
      <c r="AB4219" s="1" t="s">
        <v>24</v>
      </c>
      <c r="AC4219" s="1" t="s">
        <v>25</v>
      </c>
      <c r="AD4219" s="1" t="s">
        <v>19</v>
      </c>
      <c r="AE4219" s="2">
        <v>40535</v>
      </c>
    </row>
    <row r="4220" spans="1:31" x14ac:dyDescent="0.25">
      <c r="A4220">
        <f t="shared" si="592"/>
        <v>4219</v>
      </c>
      <c r="B4220" s="1">
        <v>59173</v>
      </c>
      <c r="C4220" s="2">
        <v>40532</v>
      </c>
      <c r="D4220" s="1" t="s">
        <v>20</v>
      </c>
      <c r="E4220" s="1" t="str">
        <f t="shared" si="585"/>
        <v>*</v>
      </c>
      <c r="F4220" s="1" t="str">
        <f t="shared" si="586"/>
        <v>**</v>
      </c>
      <c r="G4220" s="1" t="str">
        <f t="shared" si="587"/>
        <v>**</v>
      </c>
      <c r="J4220" s="1" t="str">
        <f t="shared" si="588"/>
        <v>**</v>
      </c>
      <c r="P4220" s="1">
        <v>27</v>
      </c>
      <c r="Q4220" s="1">
        <f t="shared" si="593"/>
        <v>3.5000000000000003E-2</v>
      </c>
      <c r="T4220" s="4">
        <v>2896.99</v>
      </c>
      <c r="U4220" s="9">
        <f t="shared" si="589"/>
        <v>1</v>
      </c>
      <c r="V4220" s="4">
        <f t="shared" si="590"/>
        <v>107.29592592592591</v>
      </c>
      <c r="W4220" s="1" t="s">
        <v>33</v>
      </c>
      <c r="X4220" s="1">
        <v>35.840000000000003</v>
      </c>
      <c r="Y4220" s="4">
        <f t="shared" si="591"/>
        <v>2932.83</v>
      </c>
      <c r="Z4220" s="1" t="s">
        <v>15</v>
      </c>
      <c r="AA4220" s="1" t="s">
        <v>37</v>
      </c>
      <c r="AB4220" s="1" t="s">
        <v>17</v>
      </c>
      <c r="AC4220" s="1" t="s">
        <v>62</v>
      </c>
      <c r="AD4220" s="1" t="s">
        <v>59</v>
      </c>
      <c r="AE4220" s="2">
        <v>40533</v>
      </c>
    </row>
    <row r="4221" spans="1:31" x14ac:dyDescent="0.25">
      <c r="A4221">
        <f t="shared" si="592"/>
        <v>4220</v>
      </c>
      <c r="B4221" s="1">
        <v>3905</v>
      </c>
      <c r="C4221" s="2">
        <v>40532</v>
      </c>
      <c r="D4221" s="1" t="s">
        <v>27</v>
      </c>
      <c r="E4221" s="1" t="str">
        <f t="shared" si="585"/>
        <v>*</v>
      </c>
      <c r="F4221" s="1" t="str">
        <f t="shared" si="586"/>
        <v>*</v>
      </c>
      <c r="G4221" s="1" t="str">
        <f t="shared" si="587"/>
        <v>*</v>
      </c>
      <c r="J4221" s="1" t="str">
        <f t="shared" si="588"/>
        <v>*</v>
      </c>
      <c r="P4221" s="1">
        <v>42</v>
      </c>
      <c r="Q4221" s="1">
        <f t="shared" si="593"/>
        <v>0.05</v>
      </c>
      <c r="T4221" s="4">
        <v>2537.88</v>
      </c>
      <c r="U4221" s="9">
        <f t="shared" si="589"/>
        <v>1</v>
      </c>
      <c r="V4221" s="4">
        <f t="shared" si="590"/>
        <v>60.425714285714285</v>
      </c>
      <c r="W4221" s="1" t="s">
        <v>33</v>
      </c>
      <c r="X4221" s="1">
        <v>32.409999999999997</v>
      </c>
      <c r="Y4221" s="4">
        <f t="shared" si="591"/>
        <v>2570.29</v>
      </c>
      <c r="Z4221" s="1" t="s">
        <v>53</v>
      </c>
      <c r="AA4221" s="1" t="s">
        <v>16</v>
      </c>
      <c r="AB4221" s="1" t="s">
        <v>17</v>
      </c>
      <c r="AC4221" s="1" t="s">
        <v>34</v>
      </c>
      <c r="AD4221" s="1" t="s">
        <v>35</v>
      </c>
      <c r="AE4221" s="2">
        <v>40533</v>
      </c>
    </row>
    <row r="4222" spans="1:31" x14ac:dyDescent="0.25">
      <c r="A4222">
        <f t="shared" si="592"/>
        <v>4221</v>
      </c>
      <c r="B4222" s="1">
        <v>3169</v>
      </c>
      <c r="C4222" s="2">
        <v>40532</v>
      </c>
      <c r="D4222" s="1" t="s">
        <v>36</v>
      </c>
      <c r="E4222" s="1" t="str">
        <f t="shared" si="585"/>
        <v>*</v>
      </c>
      <c r="F4222" s="1" t="str">
        <f t="shared" si="586"/>
        <v>*</v>
      </c>
      <c r="G4222" s="1" t="str">
        <f t="shared" si="587"/>
        <v>*</v>
      </c>
      <c r="J4222" s="1" t="str">
        <f t="shared" si="588"/>
        <v>*</v>
      </c>
      <c r="P4222" s="1">
        <v>7</v>
      </c>
      <c r="Q4222" s="1">
        <f t="shared" si="593"/>
        <v>0.01</v>
      </c>
      <c r="T4222" s="4">
        <v>35.58</v>
      </c>
      <c r="U4222" s="9">
        <f t="shared" si="589"/>
        <v>0</v>
      </c>
      <c r="V4222" s="4">
        <f t="shared" si="590"/>
        <v>5.0828571428571427</v>
      </c>
      <c r="W4222" s="1" t="s">
        <v>21</v>
      </c>
      <c r="X4222" s="1">
        <v>4.99</v>
      </c>
      <c r="Y4222" s="4">
        <f t="shared" si="591"/>
        <v>40.57</v>
      </c>
      <c r="Z4222" s="1" t="s">
        <v>49</v>
      </c>
      <c r="AA4222" s="1" t="s">
        <v>28</v>
      </c>
      <c r="AB4222" s="1" t="s">
        <v>29</v>
      </c>
      <c r="AC4222" s="1" t="s">
        <v>57</v>
      </c>
      <c r="AD4222" s="1" t="s">
        <v>19</v>
      </c>
      <c r="AE4222" s="2">
        <v>40533</v>
      </c>
    </row>
    <row r="4223" spans="1:31" x14ac:dyDescent="0.25">
      <c r="A4223">
        <f t="shared" si="592"/>
        <v>4222</v>
      </c>
      <c r="B4223" s="1">
        <v>18627</v>
      </c>
      <c r="C4223" s="2">
        <v>40532</v>
      </c>
      <c r="D4223" s="1" t="s">
        <v>36</v>
      </c>
      <c r="E4223" s="1" t="str">
        <f t="shared" si="585"/>
        <v>*</v>
      </c>
      <c r="F4223" s="1" t="str">
        <f t="shared" si="586"/>
        <v>*</v>
      </c>
      <c r="G4223" s="1" t="str">
        <f t="shared" si="587"/>
        <v>*</v>
      </c>
      <c r="J4223" s="1" t="str">
        <f t="shared" si="588"/>
        <v>*</v>
      </c>
      <c r="P4223" s="1">
        <v>4</v>
      </c>
      <c r="Q4223" s="1">
        <f t="shared" si="593"/>
        <v>0.01</v>
      </c>
      <c r="T4223" s="4">
        <v>15.7</v>
      </c>
      <c r="U4223" s="9">
        <f t="shared" si="589"/>
        <v>0</v>
      </c>
      <c r="V4223" s="4">
        <f t="shared" si="590"/>
        <v>3.9249999999999998</v>
      </c>
      <c r="W4223" s="1" t="s">
        <v>21</v>
      </c>
      <c r="X4223" s="1">
        <v>0.5</v>
      </c>
      <c r="Y4223" s="4">
        <f t="shared" si="591"/>
        <v>16.2</v>
      </c>
      <c r="Z4223" s="1" t="s">
        <v>44</v>
      </c>
      <c r="AA4223" s="1" t="s">
        <v>23</v>
      </c>
      <c r="AB4223" s="1" t="s">
        <v>29</v>
      </c>
      <c r="AC4223" s="1" t="s">
        <v>58</v>
      </c>
      <c r="AD4223" s="1" t="s">
        <v>19</v>
      </c>
      <c r="AE4223" s="2">
        <v>40533</v>
      </c>
    </row>
    <row r="4224" spans="1:31" x14ac:dyDescent="0.25">
      <c r="A4224">
        <f t="shared" si="592"/>
        <v>4223</v>
      </c>
      <c r="B4224" s="1">
        <v>9028</v>
      </c>
      <c r="C4224" s="2">
        <v>40533</v>
      </c>
      <c r="D4224" s="1" t="s">
        <v>13</v>
      </c>
      <c r="E4224" s="1" t="str">
        <f t="shared" si="585"/>
        <v>*</v>
      </c>
      <c r="F4224" s="1" t="str">
        <f t="shared" si="586"/>
        <v>*</v>
      </c>
      <c r="G4224" s="1" t="str">
        <f t="shared" si="587"/>
        <v>*</v>
      </c>
      <c r="J4224" s="1" t="str">
        <f t="shared" si="588"/>
        <v>*</v>
      </c>
      <c r="P4224" s="1">
        <v>48</v>
      </c>
      <c r="Q4224" s="1">
        <f t="shared" si="593"/>
        <v>0.05</v>
      </c>
      <c r="T4224" s="4">
        <v>14556.67</v>
      </c>
      <c r="U4224" s="9">
        <f t="shared" si="589"/>
        <v>1</v>
      </c>
      <c r="V4224" s="4">
        <f t="shared" si="590"/>
        <v>303.26395833333333</v>
      </c>
      <c r="W4224" s="1" t="s">
        <v>33</v>
      </c>
      <c r="X4224" s="1">
        <v>26.53</v>
      </c>
      <c r="Y4224" s="4">
        <f t="shared" si="591"/>
        <v>14583.2</v>
      </c>
      <c r="Z4224" s="1" t="s">
        <v>22</v>
      </c>
      <c r="AA4224" s="1" t="s">
        <v>23</v>
      </c>
      <c r="AB4224" s="1" t="s">
        <v>24</v>
      </c>
      <c r="AC4224" s="1" t="s">
        <v>56</v>
      </c>
      <c r="AD4224" s="1" t="s">
        <v>35</v>
      </c>
      <c r="AE4224" s="2">
        <v>40537</v>
      </c>
    </row>
    <row r="4225" spans="1:31" x14ac:dyDescent="0.25">
      <c r="A4225">
        <f t="shared" si="592"/>
        <v>4224</v>
      </c>
      <c r="B4225" s="1">
        <v>12612</v>
      </c>
      <c r="C4225" s="2">
        <v>40533</v>
      </c>
      <c r="D4225" s="1" t="s">
        <v>13</v>
      </c>
      <c r="E4225" s="1" t="str">
        <f t="shared" si="585"/>
        <v>*</v>
      </c>
      <c r="F4225" s="1" t="str">
        <f t="shared" si="586"/>
        <v>*</v>
      </c>
      <c r="G4225" s="1" t="str">
        <f t="shared" si="587"/>
        <v>*</v>
      </c>
      <c r="J4225" s="1" t="str">
        <f t="shared" si="588"/>
        <v>*</v>
      </c>
      <c r="P4225" s="1">
        <v>29</v>
      </c>
      <c r="Q4225" s="1">
        <f t="shared" si="593"/>
        <v>3.5000000000000003E-2</v>
      </c>
      <c r="T4225" s="4">
        <v>2360.98</v>
      </c>
      <c r="U4225" s="9">
        <f t="shared" si="589"/>
        <v>1</v>
      </c>
      <c r="V4225" s="4">
        <f t="shared" si="590"/>
        <v>81.413103448275862</v>
      </c>
      <c r="W4225" s="1" t="s">
        <v>21</v>
      </c>
      <c r="X4225" s="1">
        <v>13.99</v>
      </c>
      <c r="Y4225" s="4">
        <f t="shared" si="591"/>
        <v>2374.9699999999998</v>
      </c>
      <c r="Z4225" s="1" t="s">
        <v>42</v>
      </c>
      <c r="AA4225" s="1" t="s">
        <v>37</v>
      </c>
      <c r="AB4225" s="1" t="s">
        <v>29</v>
      </c>
      <c r="AC4225" s="1" t="s">
        <v>63</v>
      </c>
      <c r="AD4225" s="1" t="s">
        <v>26</v>
      </c>
      <c r="AE4225" s="2">
        <v>40533</v>
      </c>
    </row>
    <row r="4226" spans="1:31" x14ac:dyDescent="0.25">
      <c r="A4226">
        <f t="shared" si="592"/>
        <v>4225</v>
      </c>
      <c r="B4226" s="1">
        <v>18822</v>
      </c>
      <c r="C4226" s="2">
        <v>40533</v>
      </c>
      <c r="D4226" s="1" t="s">
        <v>13</v>
      </c>
      <c r="E4226" s="1" t="str">
        <f t="shared" si="585"/>
        <v>*</v>
      </c>
      <c r="F4226" s="1" t="str">
        <f t="shared" si="586"/>
        <v>*</v>
      </c>
      <c r="G4226" s="1" t="str">
        <f t="shared" si="587"/>
        <v>*</v>
      </c>
      <c r="J4226" s="1" t="str">
        <f t="shared" si="588"/>
        <v>*</v>
      </c>
      <c r="P4226" s="1">
        <v>34</v>
      </c>
      <c r="Q4226" s="1">
        <f t="shared" si="593"/>
        <v>0.04</v>
      </c>
      <c r="T4226" s="4">
        <v>1950.0360000000001</v>
      </c>
      <c r="U4226" s="9">
        <f t="shared" si="589"/>
        <v>1</v>
      </c>
      <c r="V4226" s="4">
        <f t="shared" si="590"/>
        <v>57.353999999999999</v>
      </c>
      <c r="W4226" s="1" t="s">
        <v>21</v>
      </c>
      <c r="X4226" s="1">
        <v>8.99</v>
      </c>
      <c r="Y4226" s="4">
        <f t="shared" si="591"/>
        <v>1959.0260000000001</v>
      </c>
      <c r="Z4226" s="1" t="s">
        <v>49</v>
      </c>
      <c r="AA4226" s="1" t="s">
        <v>23</v>
      </c>
      <c r="AB4226" s="1" t="s">
        <v>24</v>
      </c>
      <c r="AC4226" s="1" t="s">
        <v>25</v>
      </c>
      <c r="AD4226" s="1" t="s">
        <v>19</v>
      </c>
      <c r="AE4226" s="2">
        <v>40542</v>
      </c>
    </row>
    <row r="4227" spans="1:31" x14ac:dyDescent="0.25">
      <c r="A4227">
        <f t="shared" si="592"/>
        <v>4226</v>
      </c>
      <c r="B4227" s="1">
        <v>8515</v>
      </c>
      <c r="C4227" s="2">
        <v>40533</v>
      </c>
      <c r="D4227" s="1" t="s">
        <v>32</v>
      </c>
      <c r="E4227" s="1" t="str">
        <f t="shared" ref="E4227:E4290" si="594">IF(D4227="Critical","***","*")</f>
        <v>***</v>
      </c>
      <c r="F4227" s="1" t="str">
        <f t="shared" ref="F4227:F4290" si="595">IF(D4227="Critical","***",IF(D4227="High","**","*"))</f>
        <v>***</v>
      </c>
      <c r="G4227" s="1" t="str">
        <f t="shared" ref="G4227:G4290" si="596">VLOOKUP(D4227,$H$6:$I$10,2,FALSE)</f>
        <v>***</v>
      </c>
      <c r="J4227" s="1" t="str">
        <f t="shared" ref="J4227:J4290" si="597">HLOOKUP(D4227,$K$5:$O$6,2,FALSE)</f>
        <v>***</v>
      </c>
      <c r="P4227" s="1">
        <v>33</v>
      </c>
      <c r="Q4227" s="1">
        <f t="shared" si="593"/>
        <v>0.04</v>
      </c>
      <c r="T4227" s="4">
        <v>729.92</v>
      </c>
      <c r="U4227" s="9">
        <f t="shared" ref="U4227:U4290" si="598">IF(T4227&gt;1000,1,0)</f>
        <v>0</v>
      </c>
      <c r="V4227" s="4">
        <f t="shared" ref="V4227:V4290" si="599">T4227/P4227</f>
        <v>22.118787878787877</v>
      </c>
      <c r="W4227" s="1" t="s">
        <v>21</v>
      </c>
      <c r="X4227" s="1">
        <v>4</v>
      </c>
      <c r="Y4227" s="4">
        <f t="shared" ref="Y4227:Y4290" si="600">X4227+T4227</f>
        <v>733.92</v>
      </c>
      <c r="Z4227" s="1" t="s">
        <v>15</v>
      </c>
      <c r="AA4227" s="1" t="s">
        <v>23</v>
      </c>
      <c r="AB4227" s="1" t="s">
        <v>24</v>
      </c>
      <c r="AC4227" s="1" t="s">
        <v>38</v>
      </c>
      <c r="AD4227" s="1" t="s">
        <v>19</v>
      </c>
      <c r="AE4227" s="2">
        <v>40534</v>
      </c>
    </row>
    <row r="4228" spans="1:31" x14ac:dyDescent="0.25">
      <c r="A4228">
        <f t="shared" ref="A4228:A4291" si="601">A4227+1</f>
        <v>4227</v>
      </c>
      <c r="B4228" s="1">
        <v>12612</v>
      </c>
      <c r="C4228" s="2">
        <v>40533</v>
      </c>
      <c r="D4228" s="1" t="s">
        <v>13</v>
      </c>
      <c r="E4228" s="1" t="str">
        <f t="shared" si="594"/>
        <v>*</v>
      </c>
      <c r="F4228" s="1" t="str">
        <f t="shared" si="595"/>
        <v>*</v>
      </c>
      <c r="G4228" s="1" t="str">
        <f t="shared" si="596"/>
        <v>*</v>
      </c>
      <c r="J4228" s="1" t="str">
        <f t="shared" si="597"/>
        <v>*</v>
      </c>
      <c r="P4228" s="1">
        <v>49</v>
      </c>
      <c r="Q4228" s="1">
        <f t="shared" ref="Q4228:Q4291" si="602">VLOOKUP(P4228,$R$5:$S$10,2,TRUE)</f>
        <v>0.05</v>
      </c>
      <c r="T4228" s="4">
        <v>182.2</v>
      </c>
      <c r="U4228" s="9">
        <f t="shared" si="598"/>
        <v>0</v>
      </c>
      <c r="V4228" s="4">
        <f t="shared" si="599"/>
        <v>3.7183673469387752</v>
      </c>
      <c r="W4228" s="1" t="s">
        <v>14</v>
      </c>
      <c r="X4228" s="1">
        <v>0.5</v>
      </c>
      <c r="Y4228" s="4">
        <f t="shared" si="600"/>
        <v>182.7</v>
      </c>
      <c r="Z4228" s="1" t="s">
        <v>42</v>
      </c>
      <c r="AA4228" s="1" t="s">
        <v>37</v>
      </c>
      <c r="AB4228" s="1" t="s">
        <v>29</v>
      </c>
      <c r="AC4228" s="1" t="s">
        <v>58</v>
      </c>
      <c r="AD4228" s="1" t="s">
        <v>19</v>
      </c>
      <c r="AE4228" s="2">
        <v>40538</v>
      </c>
    </row>
    <row r="4229" spans="1:31" x14ac:dyDescent="0.25">
      <c r="A4229">
        <f t="shared" si="601"/>
        <v>4228</v>
      </c>
      <c r="B4229" s="1">
        <v>42465</v>
      </c>
      <c r="C4229" s="2">
        <v>40533</v>
      </c>
      <c r="D4229" s="1" t="s">
        <v>36</v>
      </c>
      <c r="E4229" s="1" t="str">
        <f t="shared" si="594"/>
        <v>*</v>
      </c>
      <c r="F4229" s="1" t="str">
        <f t="shared" si="595"/>
        <v>*</v>
      </c>
      <c r="G4229" s="1" t="str">
        <f t="shared" si="596"/>
        <v>*</v>
      </c>
      <c r="J4229" s="1" t="str">
        <f t="shared" si="597"/>
        <v>*</v>
      </c>
      <c r="P4229" s="1">
        <v>15</v>
      </c>
      <c r="Q4229" s="1">
        <f t="shared" si="602"/>
        <v>0.02</v>
      </c>
      <c r="T4229" s="4">
        <v>102.32</v>
      </c>
      <c r="U4229" s="9">
        <f t="shared" si="598"/>
        <v>0</v>
      </c>
      <c r="V4229" s="4">
        <f t="shared" si="599"/>
        <v>6.8213333333333326</v>
      </c>
      <c r="W4229" s="1" t="s">
        <v>21</v>
      </c>
      <c r="X4229" s="1">
        <v>5.74</v>
      </c>
      <c r="Y4229" s="4">
        <f t="shared" si="600"/>
        <v>108.05999999999999</v>
      </c>
      <c r="Z4229" s="1" t="s">
        <v>22</v>
      </c>
      <c r="AA4229" s="1" t="s">
        <v>28</v>
      </c>
      <c r="AB4229" s="1" t="s">
        <v>29</v>
      </c>
      <c r="AC4229" s="1" t="s">
        <v>40</v>
      </c>
      <c r="AD4229" s="1" t="s">
        <v>19</v>
      </c>
      <c r="AE4229" s="2">
        <v>40534</v>
      </c>
    </row>
    <row r="4230" spans="1:31" x14ac:dyDescent="0.25">
      <c r="A4230">
        <f t="shared" si="601"/>
        <v>4229</v>
      </c>
      <c r="B4230" s="1">
        <v>40519</v>
      </c>
      <c r="C4230" s="2">
        <v>40533</v>
      </c>
      <c r="D4230" s="1" t="s">
        <v>32</v>
      </c>
      <c r="E4230" s="1" t="str">
        <f t="shared" si="594"/>
        <v>***</v>
      </c>
      <c r="F4230" s="1" t="str">
        <f t="shared" si="595"/>
        <v>***</v>
      </c>
      <c r="G4230" s="1" t="str">
        <f t="shared" si="596"/>
        <v>***</v>
      </c>
      <c r="J4230" s="1" t="str">
        <f t="shared" si="597"/>
        <v>***</v>
      </c>
      <c r="P4230" s="1">
        <v>38</v>
      </c>
      <c r="Q4230" s="1">
        <f t="shared" si="602"/>
        <v>0.04</v>
      </c>
      <c r="T4230" s="4">
        <v>82.93</v>
      </c>
      <c r="U4230" s="9">
        <f t="shared" si="598"/>
        <v>0</v>
      </c>
      <c r="V4230" s="4">
        <f t="shared" si="599"/>
        <v>2.1823684210526317</v>
      </c>
      <c r="W4230" s="1" t="s">
        <v>21</v>
      </c>
      <c r="X4230" s="1">
        <v>1.38</v>
      </c>
      <c r="Y4230" s="4">
        <f t="shared" si="600"/>
        <v>84.31</v>
      </c>
      <c r="Z4230" s="1" t="s">
        <v>46</v>
      </c>
      <c r="AA4230" s="1" t="s">
        <v>23</v>
      </c>
      <c r="AB4230" s="1" t="s">
        <v>29</v>
      </c>
      <c r="AC4230" s="1" t="s">
        <v>61</v>
      </c>
      <c r="AD4230" s="1" t="s">
        <v>31</v>
      </c>
      <c r="AE4230" s="2">
        <v>40535</v>
      </c>
    </row>
    <row r="4231" spans="1:31" x14ac:dyDescent="0.25">
      <c r="A4231">
        <f t="shared" si="601"/>
        <v>4230</v>
      </c>
      <c r="B4231" s="1">
        <v>45924</v>
      </c>
      <c r="C4231" s="2">
        <v>40533</v>
      </c>
      <c r="D4231" s="1" t="s">
        <v>13</v>
      </c>
      <c r="E4231" s="1" t="str">
        <f t="shared" si="594"/>
        <v>*</v>
      </c>
      <c r="F4231" s="1" t="str">
        <f t="shared" si="595"/>
        <v>*</v>
      </c>
      <c r="G4231" s="1" t="str">
        <f t="shared" si="596"/>
        <v>*</v>
      </c>
      <c r="J4231" s="1" t="str">
        <f t="shared" si="597"/>
        <v>*</v>
      </c>
      <c r="P4231" s="1">
        <v>1</v>
      </c>
      <c r="Q4231" s="1">
        <f t="shared" si="602"/>
        <v>0.01</v>
      </c>
      <c r="T4231" s="4">
        <v>27.44</v>
      </c>
      <c r="U4231" s="9">
        <f t="shared" si="598"/>
        <v>0</v>
      </c>
      <c r="V4231" s="4">
        <f t="shared" si="599"/>
        <v>27.44</v>
      </c>
      <c r="W4231" s="1" t="s">
        <v>21</v>
      </c>
      <c r="X4231" s="1">
        <v>2.99</v>
      </c>
      <c r="Y4231" s="4">
        <f t="shared" si="600"/>
        <v>30.43</v>
      </c>
      <c r="Z4231" s="1" t="s">
        <v>54</v>
      </c>
      <c r="AA4231" s="1" t="s">
        <v>28</v>
      </c>
      <c r="AB4231" s="1" t="s">
        <v>29</v>
      </c>
      <c r="AC4231" s="1" t="s">
        <v>43</v>
      </c>
      <c r="AD4231" s="1" t="s">
        <v>19</v>
      </c>
      <c r="AE4231" s="2">
        <v>40538</v>
      </c>
    </row>
    <row r="4232" spans="1:31" x14ac:dyDescent="0.25">
      <c r="A4232">
        <f t="shared" si="601"/>
        <v>4231</v>
      </c>
      <c r="B4232" s="1">
        <v>41702</v>
      </c>
      <c r="C4232" s="2">
        <v>40534</v>
      </c>
      <c r="D4232" s="1" t="s">
        <v>27</v>
      </c>
      <c r="E4232" s="1" t="str">
        <f t="shared" si="594"/>
        <v>*</v>
      </c>
      <c r="F4232" s="1" t="str">
        <f t="shared" si="595"/>
        <v>*</v>
      </c>
      <c r="G4232" s="1" t="str">
        <f t="shared" si="596"/>
        <v>*</v>
      </c>
      <c r="J4232" s="1" t="str">
        <f t="shared" si="597"/>
        <v>*</v>
      </c>
      <c r="P4232" s="1">
        <v>21</v>
      </c>
      <c r="Q4232" s="1">
        <f t="shared" si="602"/>
        <v>3.5000000000000003E-2</v>
      </c>
      <c r="T4232" s="4">
        <v>3323.44</v>
      </c>
      <c r="U4232" s="9">
        <f t="shared" si="598"/>
        <v>1</v>
      </c>
      <c r="V4232" s="4">
        <f t="shared" si="599"/>
        <v>158.25904761904764</v>
      </c>
      <c r="W4232" s="1" t="s">
        <v>21</v>
      </c>
      <c r="X4232" s="1">
        <v>4</v>
      </c>
      <c r="Y4232" s="4">
        <f t="shared" si="600"/>
        <v>3327.44</v>
      </c>
      <c r="Z4232" s="1" t="s">
        <v>22</v>
      </c>
      <c r="AA4232" s="1" t="s">
        <v>28</v>
      </c>
      <c r="AB4232" s="1" t="s">
        <v>24</v>
      </c>
      <c r="AC4232" s="1" t="s">
        <v>38</v>
      </c>
      <c r="AD4232" s="1" t="s">
        <v>19</v>
      </c>
      <c r="AE4232" s="2">
        <v>40535</v>
      </c>
    </row>
    <row r="4233" spans="1:31" x14ac:dyDescent="0.25">
      <c r="A4233">
        <f t="shared" si="601"/>
        <v>4232</v>
      </c>
      <c r="B4233" s="1">
        <v>39043</v>
      </c>
      <c r="C4233" s="2">
        <v>40534</v>
      </c>
      <c r="D4233" s="1" t="s">
        <v>27</v>
      </c>
      <c r="E4233" s="1" t="str">
        <f t="shared" si="594"/>
        <v>*</v>
      </c>
      <c r="F4233" s="1" t="str">
        <f t="shared" si="595"/>
        <v>*</v>
      </c>
      <c r="G4233" s="1" t="str">
        <f t="shared" si="596"/>
        <v>*</v>
      </c>
      <c r="J4233" s="1" t="str">
        <f t="shared" si="597"/>
        <v>*</v>
      </c>
      <c r="P4233" s="1">
        <v>37</v>
      </c>
      <c r="Q4233" s="1">
        <f t="shared" si="602"/>
        <v>0.04</v>
      </c>
      <c r="T4233" s="4">
        <v>750.89</v>
      </c>
      <c r="U4233" s="9">
        <f t="shared" si="598"/>
        <v>0</v>
      </c>
      <c r="V4233" s="4">
        <f t="shared" si="599"/>
        <v>20.294324324324325</v>
      </c>
      <c r="W4233" s="1" t="s">
        <v>14</v>
      </c>
      <c r="X4233" s="1">
        <v>35</v>
      </c>
      <c r="Y4233" s="4">
        <f t="shared" si="600"/>
        <v>785.89</v>
      </c>
      <c r="Z4233" s="1" t="s">
        <v>49</v>
      </c>
      <c r="AA4233" s="1" t="s">
        <v>37</v>
      </c>
      <c r="AB4233" s="1" t="s">
        <v>29</v>
      </c>
      <c r="AC4233" s="1" t="s">
        <v>55</v>
      </c>
      <c r="AD4233" s="1" t="s">
        <v>48</v>
      </c>
      <c r="AE4233" s="2">
        <v>40535</v>
      </c>
    </row>
    <row r="4234" spans="1:31" x14ac:dyDescent="0.25">
      <c r="A4234">
        <f t="shared" si="601"/>
        <v>4233</v>
      </c>
      <c r="B4234" s="1">
        <v>42695</v>
      </c>
      <c r="C4234" s="2">
        <v>40534</v>
      </c>
      <c r="D4234" s="1" t="s">
        <v>27</v>
      </c>
      <c r="E4234" s="1" t="str">
        <f t="shared" si="594"/>
        <v>*</v>
      </c>
      <c r="F4234" s="1" t="str">
        <f t="shared" si="595"/>
        <v>*</v>
      </c>
      <c r="G4234" s="1" t="str">
        <f t="shared" si="596"/>
        <v>*</v>
      </c>
      <c r="J4234" s="1" t="str">
        <f t="shared" si="597"/>
        <v>*</v>
      </c>
      <c r="P4234" s="1">
        <v>12</v>
      </c>
      <c r="Q4234" s="1">
        <f t="shared" si="602"/>
        <v>0.02</v>
      </c>
      <c r="T4234" s="4">
        <v>710.32799999999997</v>
      </c>
      <c r="U4234" s="9">
        <f t="shared" si="598"/>
        <v>0</v>
      </c>
      <c r="V4234" s="4">
        <f t="shared" si="599"/>
        <v>59.193999999999996</v>
      </c>
      <c r="W4234" s="1" t="s">
        <v>21</v>
      </c>
      <c r="X4234" s="1">
        <v>5.31</v>
      </c>
      <c r="Y4234" s="4">
        <f t="shared" si="600"/>
        <v>715.63799999999992</v>
      </c>
      <c r="Z4234" s="1" t="s">
        <v>39</v>
      </c>
      <c r="AA4234" s="1" t="s">
        <v>23</v>
      </c>
      <c r="AB4234" s="1" t="s">
        <v>24</v>
      </c>
      <c r="AC4234" s="1" t="s">
        <v>25</v>
      </c>
      <c r="AD4234" s="1" t="s">
        <v>19</v>
      </c>
      <c r="AE4234" s="2">
        <v>40536</v>
      </c>
    </row>
    <row r="4235" spans="1:31" x14ac:dyDescent="0.25">
      <c r="A4235">
        <f t="shared" si="601"/>
        <v>4234</v>
      </c>
      <c r="B4235" s="1">
        <v>22656</v>
      </c>
      <c r="C4235" s="2">
        <v>40534</v>
      </c>
      <c r="D4235" s="1" t="s">
        <v>27</v>
      </c>
      <c r="E4235" s="1" t="str">
        <f t="shared" si="594"/>
        <v>*</v>
      </c>
      <c r="F4235" s="1" t="str">
        <f t="shared" si="595"/>
        <v>*</v>
      </c>
      <c r="G4235" s="1" t="str">
        <f t="shared" si="596"/>
        <v>*</v>
      </c>
      <c r="J4235" s="1" t="str">
        <f t="shared" si="597"/>
        <v>*</v>
      </c>
      <c r="P4235" s="1">
        <v>10</v>
      </c>
      <c r="Q4235" s="1">
        <f t="shared" si="602"/>
        <v>0.02</v>
      </c>
      <c r="T4235" s="4">
        <v>309.3</v>
      </c>
      <c r="U4235" s="9">
        <f t="shared" si="598"/>
        <v>0</v>
      </c>
      <c r="V4235" s="4">
        <f t="shared" si="599"/>
        <v>30.93</v>
      </c>
      <c r="W4235" s="1" t="s">
        <v>14</v>
      </c>
      <c r="X4235" s="1">
        <v>6.5</v>
      </c>
      <c r="Y4235" s="4">
        <f t="shared" si="600"/>
        <v>315.8</v>
      </c>
      <c r="Z4235" s="1" t="s">
        <v>50</v>
      </c>
      <c r="AA4235" s="1" t="s">
        <v>28</v>
      </c>
      <c r="AB4235" s="1" t="s">
        <v>24</v>
      </c>
      <c r="AC4235" s="1" t="s">
        <v>38</v>
      </c>
      <c r="AD4235" s="1" t="s">
        <v>19</v>
      </c>
      <c r="AE4235" s="2">
        <v>40536</v>
      </c>
    </row>
    <row r="4236" spans="1:31" x14ac:dyDescent="0.25">
      <c r="A4236">
        <f t="shared" si="601"/>
        <v>4235</v>
      </c>
      <c r="B4236" s="1">
        <v>39043</v>
      </c>
      <c r="C4236" s="2">
        <v>40534</v>
      </c>
      <c r="D4236" s="1" t="s">
        <v>27</v>
      </c>
      <c r="E4236" s="1" t="str">
        <f t="shared" si="594"/>
        <v>*</v>
      </c>
      <c r="F4236" s="1" t="str">
        <f t="shared" si="595"/>
        <v>*</v>
      </c>
      <c r="G4236" s="1" t="str">
        <f t="shared" si="596"/>
        <v>*</v>
      </c>
      <c r="J4236" s="1" t="str">
        <f t="shared" si="597"/>
        <v>*</v>
      </c>
      <c r="P4236" s="1">
        <v>14</v>
      </c>
      <c r="Q4236" s="1">
        <f t="shared" si="602"/>
        <v>0.02</v>
      </c>
      <c r="T4236" s="4">
        <v>50.8</v>
      </c>
      <c r="U4236" s="9">
        <f t="shared" si="598"/>
        <v>0</v>
      </c>
      <c r="V4236" s="4">
        <f t="shared" si="599"/>
        <v>3.6285714285714286</v>
      </c>
      <c r="W4236" s="1" t="s">
        <v>21</v>
      </c>
      <c r="X4236" s="1">
        <v>0.5</v>
      </c>
      <c r="Y4236" s="4">
        <f t="shared" si="600"/>
        <v>51.3</v>
      </c>
      <c r="Z4236" s="1" t="s">
        <v>49</v>
      </c>
      <c r="AA4236" s="1" t="s">
        <v>37</v>
      </c>
      <c r="AB4236" s="1" t="s">
        <v>29</v>
      </c>
      <c r="AC4236" s="1" t="s">
        <v>58</v>
      </c>
      <c r="AD4236" s="1" t="s">
        <v>19</v>
      </c>
      <c r="AE4236" s="2">
        <v>40535</v>
      </c>
    </row>
    <row r="4237" spans="1:31" x14ac:dyDescent="0.25">
      <c r="A4237">
        <f t="shared" si="601"/>
        <v>4236</v>
      </c>
      <c r="B4237" s="1">
        <v>41702</v>
      </c>
      <c r="C4237" s="2">
        <v>40534</v>
      </c>
      <c r="D4237" s="1" t="s">
        <v>27</v>
      </c>
      <c r="E4237" s="1" t="str">
        <f t="shared" si="594"/>
        <v>*</v>
      </c>
      <c r="F4237" s="1" t="str">
        <f t="shared" si="595"/>
        <v>*</v>
      </c>
      <c r="G4237" s="1" t="str">
        <f t="shared" si="596"/>
        <v>*</v>
      </c>
      <c r="J4237" s="1" t="str">
        <f t="shared" si="597"/>
        <v>*</v>
      </c>
      <c r="P4237" s="1">
        <v>5</v>
      </c>
      <c r="Q4237" s="1">
        <f t="shared" si="602"/>
        <v>0.01</v>
      </c>
      <c r="T4237" s="4">
        <v>27.9</v>
      </c>
      <c r="U4237" s="9">
        <f t="shared" si="598"/>
        <v>0</v>
      </c>
      <c r="V4237" s="4">
        <f t="shared" si="599"/>
        <v>5.58</v>
      </c>
      <c r="W4237" s="1" t="s">
        <v>21</v>
      </c>
      <c r="X4237" s="1">
        <v>6.72</v>
      </c>
      <c r="Y4237" s="4">
        <f t="shared" si="600"/>
        <v>34.619999999999997</v>
      </c>
      <c r="Z4237" s="1" t="s">
        <v>22</v>
      </c>
      <c r="AA4237" s="1" t="s">
        <v>28</v>
      </c>
      <c r="AB4237" s="1" t="s">
        <v>29</v>
      </c>
      <c r="AC4237" s="1" t="s">
        <v>40</v>
      </c>
      <c r="AD4237" s="1" t="s">
        <v>19</v>
      </c>
      <c r="AE4237" s="2">
        <v>40536</v>
      </c>
    </row>
    <row r="4238" spans="1:31" x14ac:dyDescent="0.25">
      <c r="A4238">
        <f t="shared" si="601"/>
        <v>4237</v>
      </c>
      <c r="B4238" s="1">
        <v>1761</v>
      </c>
      <c r="C4238" s="2">
        <v>40535</v>
      </c>
      <c r="D4238" s="1" t="s">
        <v>20</v>
      </c>
      <c r="E4238" s="1" t="str">
        <f t="shared" si="594"/>
        <v>*</v>
      </c>
      <c r="F4238" s="1" t="str">
        <f t="shared" si="595"/>
        <v>**</v>
      </c>
      <c r="G4238" s="1" t="str">
        <f t="shared" si="596"/>
        <v>**</v>
      </c>
      <c r="J4238" s="1" t="str">
        <f t="shared" si="597"/>
        <v>**</v>
      </c>
      <c r="P4238" s="1">
        <v>25</v>
      </c>
      <c r="Q4238" s="1">
        <f t="shared" si="602"/>
        <v>3.5000000000000003E-2</v>
      </c>
      <c r="T4238" s="4">
        <v>12028.23</v>
      </c>
      <c r="U4238" s="9">
        <f t="shared" si="598"/>
        <v>1</v>
      </c>
      <c r="V4238" s="4">
        <f t="shared" si="599"/>
        <v>481.12919999999997</v>
      </c>
      <c r="W4238" s="1" t="s">
        <v>33</v>
      </c>
      <c r="X4238" s="1">
        <v>49</v>
      </c>
      <c r="Y4238" s="4">
        <f t="shared" si="600"/>
        <v>12077.23</v>
      </c>
      <c r="Z4238" s="1" t="s">
        <v>60</v>
      </c>
      <c r="AA4238" s="1" t="s">
        <v>28</v>
      </c>
      <c r="AB4238" s="1" t="s">
        <v>24</v>
      </c>
      <c r="AC4238" s="1" t="s">
        <v>47</v>
      </c>
      <c r="AD4238" s="1" t="s">
        <v>35</v>
      </c>
      <c r="AE4238" s="2">
        <v>40537</v>
      </c>
    </row>
    <row r="4239" spans="1:31" x14ac:dyDescent="0.25">
      <c r="A4239">
        <f t="shared" si="601"/>
        <v>4238</v>
      </c>
      <c r="B4239" s="1">
        <v>54850</v>
      </c>
      <c r="C4239" s="2">
        <v>40536</v>
      </c>
      <c r="D4239" s="1" t="s">
        <v>27</v>
      </c>
      <c r="E4239" s="1" t="str">
        <f t="shared" si="594"/>
        <v>*</v>
      </c>
      <c r="F4239" s="1" t="str">
        <f t="shared" si="595"/>
        <v>*</v>
      </c>
      <c r="G4239" s="1" t="str">
        <f t="shared" si="596"/>
        <v>*</v>
      </c>
      <c r="J4239" s="1" t="str">
        <f t="shared" si="597"/>
        <v>*</v>
      </c>
      <c r="P4239" s="1">
        <v>16</v>
      </c>
      <c r="Q4239" s="1">
        <f t="shared" si="602"/>
        <v>0.02</v>
      </c>
      <c r="T4239" s="4">
        <v>2834.96</v>
      </c>
      <c r="U4239" s="9">
        <f t="shared" si="598"/>
        <v>1</v>
      </c>
      <c r="V4239" s="4">
        <f t="shared" si="599"/>
        <v>177.185</v>
      </c>
      <c r="W4239" s="1" t="s">
        <v>21</v>
      </c>
      <c r="X4239" s="1">
        <v>19.989999999999998</v>
      </c>
      <c r="Y4239" s="4">
        <f t="shared" si="600"/>
        <v>2854.95</v>
      </c>
      <c r="Z4239" s="1" t="s">
        <v>22</v>
      </c>
      <c r="AA4239" s="1" t="s">
        <v>37</v>
      </c>
      <c r="AB4239" s="1" t="s">
        <v>29</v>
      </c>
      <c r="AC4239" s="1" t="s">
        <v>55</v>
      </c>
      <c r="AD4239" s="1" t="s">
        <v>19</v>
      </c>
      <c r="AE4239" s="2">
        <v>40536</v>
      </c>
    </row>
    <row r="4240" spans="1:31" x14ac:dyDescent="0.25">
      <c r="A4240">
        <f t="shared" si="601"/>
        <v>4239</v>
      </c>
      <c r="B4240" s="1">
        <v>42112</v>
      </c>
      <c r="C4240" s="2">
        <v>40536</v>
      </c>
      <c r="D4240" s="1" t="s">
        <v>27</v>
      </c>
      <c r="E4240" s="1" t="str">
        <f t="shared" si="594"/>
        <v>*</v>
      </c>
      <c r="F4240" s="1" t="str">
        <f t="shared" si="595"/>
        <v>*</v>
      </c>
      <c r="G4240" s="1" t="str">
        <f t="shared" si="596"/>
        <v>*</v>
      </c>
      <c r="J4240" s="1" t="str">
        <f t="shared" si="597"/>
        <v>*</v>
      </c>
      <c r="P4240" s="1">
        <v>16</v>
      </c>
      <c r="Q4240" s="1">
        <f t="shared" si="602"/>
        <v>0.02</v>
      </c>
      <c r="T4240" s="4">
        <v>2744.3609999999999</v>
      </c>
      <c r="U4240" s="9">
        <f t="shared" si="598"/>
        <v>1</v>
      </c>
      <c r="V4240" s="4">
        <f t="shared" si="599"/>
        <v>171.52256249999999</v>
      </c>
      <c r="W4240" s="1" t="s">
        <v>21</v>
      </c>
      <c r="X4240" s="1">
        <v>8.99</v>
      </c>
      <c r="Y4240" s="4">
        <f t="shared" si="600"/>
        <v>2753.3509999999997</v>
      </c>
      <c r="Z4240" s="1" t="s">
        <v>15</v>
      </c>
      <c r="AA4240" s="1" t="s">
        <v>28</v>
      </c>
      <c r="AB4240" s="1" t="s">
        <v>24</v>
      </c>
      <c r="AC4240" s="1" t="s">
        <v>25</v>
      </c>
      <c r="AD4240" s="1" t="s">
        <v>19</v>
      </c>
      <c r="AE4240" s="2">
        <v>40538</v>
      </c>
    </row>
    <row r="4241" spans="1:31" x14ac:dyDescent="0.25">
      <c r="A4241">
        <f t="shared" si="601"/>
        <v>4240</v>
      </c>
      <c r="B4241" s="1">
        <v>5538</v>
      </c>
      <c r="C4241" s="2">
        <v>40536</v>
      </c>
      <c r="D4241" s="1" t="s">
        <v>32</v>
      </c>
      <c r="E4241" s="1" t="str">
        <f t="shared" si="594"/>
        <v>***</v>
      </c>
      <c r="F4241" s="1" t="str">
        <f t="shared" si="595"/>
        <v>***</v>
      </c>
      <c r="G4241" s="1" t="str">
        <f t="shared" si="596"/>
        <v>***</v>
      </c>
      <c r="J4241" s="1" t="str">
        <f t="shared" si="597"/>
        <v>***</v>
      </c>
      <c r="P4241" s="1">
        <v>13</v>
      </c>
      <c r="Q4241" s="1">
        <f t="shared" si="602"/>
        <v>0.02</v>
      </c>
      <c r="T4241" s="4">
        <v>1940.31</v>
      </c>
      <c r="U4241" s="9">
        <f t="shared" si="598"/>
        <v>1</v>
      </c>
      <c r="V4241" s="4">
        <f t="shared" si="599"/>
        <v>149.25461538461539</v>
      </c>
      <c r="W4241" s="1" t="s">
        <v>33</v>
      </c>
      <c r="X4241" s="1">
        <v>80.2</v>
      </c>
      <c r="Y4241" s="4">
        <f t="shared" si="600"/>
        <v>2020.51</v>
      </c>
      <c r="Z4241" s="1" t="s">
        <v>51</v>
      </c>
      <c r="AA4241" s="1" t="s">
        <v>16</v>
      </c>
      <c r="AB4241" s="1" t="s">
        <v>17</v>
      </c>
      <c r="AC4241" s="1" t="s">
        <v>52</v>
      </c>
      <c r="AD4241" s="1" t="s">
        <v>59</v>
      </c>
      <c r="AE4241" s="2">
        <v>40537</v>
      </c>
    </row>
    <row r="4242" spans="1:31" x14ac:dyDescent="0.25">
      <c r="A4242">
        <f t="shared" si="601"/>
        <v>4241</v>
      </c>
      <c r="B4242" s="1">
        <v>5538</v>
      </c>
      <c r="C4242" s="2">
        <v>40536</v>
      </c>
      <c r="D4242" s="1" t="s">
        <v>32</v>
      </c>
      <c r="E4242" s="1" t="str">
        <f t="shared" si="594"/>
        <v>***</v>
      </c>
      <c r="F4242" s="1" t="str">
        <f t="shared" si="595"/>
        <v>***</v>
      </c>
      <c r="G4242" s="1" t="str">
        <f t="shared" si="596"/>
        <v>***</v>
      </c>
      <c r="J4242" s="1" t="str">
        <f t="shared" si="597"/>
        <v>***</v>
      </c>
      <c r="P4242" s="1">
        <v>43</v>
      </c>
      <c r="Q4242" s="1">
        <f t="shared" si="602"/>
        <v>0.05</v>
      </c>
      <c r="T4242" s="4">
        <v>1281.28</v>
      </c>
      <c r="U4242" s="9">
        <f t="shared" si="598"/>
        <v>1</v>
      </c>
      <c r="V4242" s="4">
        <f t="shared" si="599"/>
        <v>29.79720930232558</v>
      </c>
      <c r="W4242" s="1" t="s">
        <v>21</v>
      </c>
      <c r="X4242" s="1">
        <v>6.27</v>
      </c>
      <c r="Y4242" s="4">
        <f t="shared" si="600"/>
        <v>1287.55</v>
      </c>
      <c r="Z4242" s="1" t="s">
        <v>51</v>
      </c>
      <c r="AA4242" s="1" t="s">
        <v>16</v>
      </c>
      <c r="AB4242" s="1" t="s">
        <v>29</v>
      </c>
      <c r="AC4242" s="1" t="s">
        <v>43</v>
      </c>
      <c r="AD4242" s="1" t="s">
        <v>19</v>
      </c>
      <c r="AE4242" s="2">
        <v>40538</v>
      </c>
    </row>
    <row r="4243" spans="1:31" x14ac:dyDescent="0.25">
      <c r="A4243">
        <f t="shared" si="601"/>
        <v>4242</v>
      </c>
      <c r="B4243" s="1">
        <v>54850</v>
      </c>
      <c r="C4243" s="2">
        <v>40536</v>
      </c>
      <c r="D4243" s="1" t="s">
        <v>27</v>
      </c>
      <c r="E4243" s="1" t="str">
        <f t="shared" si="594"/>
        <v>*</v>
      </c>
      <c r="F4243" s="1" t="str">
        <f t="shared" si="595"/>
        <v>*</v>
      </c>
      <c r="G4243" s="1" t="str">
        <f t="shared" si="596"/>
        <v>*</v>
      </c>
      <c r="J4243" s="1" t="str">
        <f t="shared" si="597"/>
        <v>*</v>
      </c>
      <c r="P4243" s="1">
        <v>9</v>
      </c>
      <c r="Q4243" s="1">
        <f t="shared" si="602"/>
        <v>0.01</v>
      </c>
      <c r="T4243" s="4">
        <v>953.98900000000003</v>
      </c>
      <c r="U4243" s="9">
        <f t="shared" si="598"/>
        <v>0</v>
      </c>
      <c r="V4243" s="4">
        <f t="shared" si="599"/>
        <v>105.99877777777778</v>
      </c>
      <c r="W4243" s="1" t="s">
        <v>21</v>
      </c>
      <c r="X4243" s="1">
        <v>8.08</v>
      </c>
      <c r="Y4243" s="4">
        <f t="shared" si="600"/>
        <v>962.06900000000007</v>
      </c>
      <c r="Z4243" s="1" t="s">
        <v>22</v>
      </c>
      <c r="AA4243" s="1" t="s">
        <v>37</v>
      </c>
      <c r="AB4243" s="1" t="s">
        <v>24</v>
      </c>
      <c r="AC4243" s="1" t="s">
        <v>25</v>
      </c>
      <c r="AD4243" s="1" t="s">
        <v>19</v>
      </c>
      <c r="AE4243" s="2">
        <v>40537</v>
      </c>
    </row>
    <row r="4244" spans="1:31" x14ac:dyDescent="0.25">
      <c r="A4244">
        <f t="shared" si="601"/>
        <v>4243</v>
      </c>
      <c r="B4244" s="1">
        <v>5538</v>
      </c>
      <c r="C4244" s="2">
        <v>40536</v>
      </c>
      <c r="D4244" s="1" t="s">
        <v>32</v>
      </c>
      <c r="E4244" s="1" t="str">
        <f t="shared" si="594"/>
        <v>***</v>
      </c>
      <c r="F4244" s="1" t="str">
        <f t="shared" si="595"/>
        <v>***</v>
      </c>
      <c r="G4244" s="1" t="str">
        <f t="shared" si="596"/>
        <v>***</v>
      </c>
      <c r="J4244" s="1" t="str">
        <f t="shared" si="597"/>
        <v>***</v>
      </c>
      <c r="P4244" s="1">
        <v>4</v>
      </c>
      <c r="Q4244" s="1">
        <f t="shared" si="602"/>
        <v>0.01</v>
      </c>
      <c r="T4244" s="4">
        <v>430.84800000000001</v>
      </c>
      <c r="U4244" s="9">
        <f t="shared" si="598"/>
        <v>0</v>
      </c>
      <c r="V4244" s="4">
        <f t="shared" si="599"/>
        <v>107.712</v>
      </c>
      <c r="W4244" s="1" t="s">
        <v>21</v>
      </c>
      <c r="X4244" s="1">
        <v>5.63</v>
      </c>
      <c r="Y4244" s="4">
        <f t="shared" si="600"/>
        <v>436.47800000000001</v>
      </c>
      <c r="Z4244" s="1" t="s">
        <v>51</v>
      </c>
      <c r="AA4244" s="1" t="s">
        <v>16</v>
      </c>
      <c r="AB4244" s="1" t="s">
        <v>24</v>
      </c>
      <c r="AC4244" s="1" t="s">
        <v>25</v>
      </c>
      <c r="AD4244" s="1" t="s">
        <v>19</v>
      </c>
      <c r="AE4244" s="2">
        <v>40539</v>
      </c>
    </row>
    <row r="4245" spans="1:31" x14ac:dyDescent="0.25">
      <c r="A4245">
        <f t="shared" si="601"/>
        <v>4244</v>
      </c>
      <c r="B4245" s="1">
        <v>51169</v>
      </c>
      <c r="C4245" s="2">
        <v>40536</v>
      </c>
      <c r="D4245" s="1" t="s">
        <v>20</v>
      </c>
      <c r="E4245" s="1" t="str">
        <f t="shared" si="594"/>
        <v>*</v>
      </c>
      <c r="F4245" s="1" t="str">
        <f t="shared" si="595"/>
        <v>**</v>
      </c>
      <c r="G4245" s="1" t="str">
        <f t="shared" si="596"/>
        <v>**</v>
      </c>
      <c r="J4245" s="1" t="str">
        <f t="shared" si="597"/>
        <v>**</v>
      </c>
      <c r="P4245" s="1">
        <v>2</v>
      </c>
      <c r="Q4245" s="1">
        <f t="shared" si="602"/>
        <v>0.01</v>
      </c>
      <c r="T4245" s="4">
        <v>291.66000000000003</v>
      </c>
      <c r="U4245" s="9">
        <f t="shared" si="598"/>
        <v>0</v>
      </c>
      <c r="V4245" s="4">
        <f t="shared" si="599"/>
        <v>145.83000000000001</v>
      </c>
      <c r="W4245" s="1" t="s">
        <v>21</v>
      </c>
      <c r="X4245" s="1">
        <v>24.49</v>
      </c>
      <c r="Y4245" s="4">
        <f t="shared" si="600"/>
        <v>316.15000000000003</v>
      </c>
      <c r="Z4245" s="1" t="s">
        <v>39</v>
      </c>
      <c r="AA4245" s="1" t="s">
        <v>37</v>
      </c>
      <c r="AB4245" s="1" t="s">
        <v>17</v>
      </c>
      <c r="AC4245" s="1" t="s">
        <v>18</v>
      </c>
      <c r="AD4245" s="1" t="s">
        <v>48</v>
      </c>
      <c r="AE4245" s="2">
        <v>40538</v>
      </c>
    </row>
    <row r="4246" spans="1:31" x14ac:dyDescent="0.25">
      <c r="A4246">
        <f t="shared" si="601"/>
        <v>4245</v>
      </c>
      <c r="B4246" s="1">
        <v>16613</v>
      </c>
      <c r="C4246" s="2">
        <v>40536</v>
      </c>
      <c r="D4246" s="1" t="s">
        <v>20</v>
      </c>
      <c r="E4246" s="1" t="str">
        <f t="shared" si="594"/>
        <v>*</v>
      </c>
      <c r="F4246" s="1" t="str">
        <f t="shared" si="595"/>
        <v>**</v>
      </c>
      <c r="G4246" s="1" t="str">
        <f t="shared" si="596"/>
        <v>**</v>
      </c>
      <c r="J4246" s="1" t="str">
        <f t="shared" si="597"/>
        <v>**</v>
      </c>
      <c r="P4246" s="1">
        <v>28</v>
      </c>
      <c r="Q4246" s="1">
        <f t="shared" si="602"/>
        <v>3.5000000000000003E-2</v>
      </c>
      <c r="T4246" s="4">
        <v>51.14</v>
      </c>
      <c r="U4246" s="9">
        <f t="shared" si="598"/>
        <v>0</v>
      </c>
      <c r="V4246" s="4">
        <f t="shared" si="599"/>
        <v>1.8264285714285715</v>
      </c>
      <c r="W4246" s="1" t="s">
        <v>21</v>
      </c>
      <c r="X4246" s="1">
        <v>4.08</v>
      </c>
      <c r="Y4246" s="4">
        <f t="shared" si="600"/>
        <v>55.22</v>
      </c>
      <c r="Z4246" s="1" t="s">
        <v>22</v>
      </c>
      <c r="AA4246" s="1" t="s">
        <v>37</v>
      </c>
      <c r="AB4246" s="1" t="s">
        <v>17</v>
      </c>
      <c r="AC4246" s="1" t="s">
        <v>18</v>
      </c>
      <c r="AD4246" s="1" t="s">
        <v>41</v>
      </c>
      <c r="AE4246" s="2">
        <v>40538</v>
      </c>
    </row>
    <row r="4247" spans="1:31" x14ac:dyDescent="0.25">
      <c r="A4247">
        <f t="shared" si="601"/>
        <v>4246</v>
      </c>
      <c r="B4247" s="1">
        <v>5346</v>
      </c>
      <c r="C4247" s="2">
        <v>40537</v>
      </c>
      <c r="D4247" s="1" t="s">
        <v>32</v>
      </c>
      <c r="E4247" s="1" t="str">
        <f t="shared" si="594"/>
        <v>***</v>
      </c>
      <c r="F4247" s="1" t="str">
        <f t="shared" si="595"/>
        <v>***</v>
      </c>
      <c r="G4247" s="1" t="str">
        <f t="shared" si="596"/>
        <v>***</v>
      </c>
      <c r="J4247" s="1" t="str">
        <f t="shared" si="597"/>
        <v>***</v>
      </c>
      <c r="P4247" s="1">
        <v>45</v>
      </c>
      <c r="Q4247" s="1">
        <f t="shared" si="602"/>
        <v>0.05</v>
      </c>
      <c r="T4247" s="4">
        <v>9194.7999999999993</v>
      </c>
      <c r="U4247" s="9">
        <f t="shared" si="598"/>
        <v>1</v>
      </c>
      <c r="V4247" s="4">
        <f t="shared" si="599"/>
        <v>204.32888888888888</v>
      </c>
      <c r="W4247" s="1" t="s">
        <v>33</v>
      </c>
      <c r="X4247" s="1">
        <v>69.64</v>
      </c>
      <c r="Y4247" s="4">
        <f t="shared" si="600"/>
        <v>9264.4399999999987</v>
      </c>
      <c r="Z4247" s="1" t="s">
        <v>15</v>
      </c>
      <c r="AA4247" s="1" t="s">
        <v>37</v>
      </c>
      <c r="AB4247" s="1" t="s">
        <v>17</v>
      </c>
      <c r="AC4247" s="1" t="s">
        <v>52</v>
      </c>
      <c r="AD4247" s="1" t="s">
        <v>59</v>
      </c>
      <c r="AE4247" s="2">
        <v>40539</v>
      </c>
    </row>
    <row r="4248" spans="1:31" x14ac:dyDescent="0.25">
      <c r="A4248">
        <f t="shared" si="601"/>
        <v>4247</v>
      </c>
      <c r="B4248" s="1">
        <v>38976</v>
      </c>
      <c r="C4248" s="2">
        <v>40537</v>
      </c>
      <c r="D4248" s="1" t="s">
        <v>32</v>
      </c>
      <c r="E4248" s="1" t="str">
        <f t="shared" si="594"/>
        <v>***</v>
      </c>
      <c r="F4248" s="1" t="str">
        <f t="shared" si="595"/>
        <v>***</v>
      </c>
      <c r="G4248" s="1" t="str">
        <f t="shared" si="596"/>
        <v>***</v>
      </c>
      <c r="J4248" s="1" t="str">
        <f t="shared" si="597"/>
        <v>***</v>
      </c>
      <c r="P4248" s="1">
        <v>16</v>
      </c>
      <c r="Q4248" s="1">
        <f t="shared" si="602"/>
        <v>0.02</v>
      </c>
      <c r="T4248" s="4">
        <v>6813.93</v>
      </c>
      <c r="U4248" s="9">
        <f t="shared" si="598"/>
        <v>1</v>
      </c>
      <c r="V4248" s="4">
        <f t="shared" si="599"/>
        <v>425.87062500000002</v>
      </c>
      <c r="W4248" s="1" t="s">
        <v>33</v>
      </c>
      <c r="X4248" s="1">
        <v>49</v>
      </c>
      <c r="Y4248" s="4">
        <f t="shared" si="600"/>
        <v>6862.93</v>
      </c>
      <c r="Z4248" s="1" t="s">
        <v>53</v>
      </c>
      <c r="AA4248" s="1" t="s">
        <v>28</v>
      </c>
      <c r="AB4248" s="1" t="s">
        <v>24</v>
      </c>
      <c r="AC4248" s="1" t="s">
        <v>47</v>
      </c>
      <c r="AD4248" s="1" t="s">
        <v>35</v>
      </c>
      <c r="AE4248" s="2">
        <v>40538</v>
      </c>
    </row>
    <row r="4249" spans="1:31" x14ac:dyDescent="0.25">
      <c r="A4249">
        <f t="shared" si="601"/>
        <v>4248</v>
      </c>
      <c r="B4249" s="1">
        <v>5346</v>
      </c>
      <c r="C4249" s="2">
        <v>40537</v>
      </c>
      <c r="D4249" s="1" t="s">
        <v>32</v>
      </c>
      <c r="E4249" s="1" t="str">
        <f t="shared" si="594"/>
        <v>***</v>
      </c>
      <c r="F4249" s="1" t="str">
        <f t="shared" si="595"/>
        <v>***</v>
      </c>
      <c r="G4249" s="1" t="str">
        <f t="shared" si="596"/>
        <v>***</v>
      </c>
      <c r="J4249" s="1" t="str">
        <f t="shared" si="597"/>
        <v>***</v>
      </c>
      <c r="P4249" s="1">
        <v>34</v>
      </c>
      <c r="Q4249" s="1">
        <f t="shared" si="602"/>
        <v>0.04</v>
      </c>
      <c r="T4249" s="4">
        <v>2932.99</v>
      </c>
      <c r="U4249" s="9">
        <f t="shared" si="598"/>
        <v>1</v>
      </c>
      <c r="V4249" s="4">
        <f t="shared" si="599"/>
        <v>86.264411764705869</v>
      </c>
      <c r="W4249" s="1" t="s">
        <v>21</v>
      </c>
      <c r="X4249" s="1">
        <v>56.2</v>
      </c>
      <c r="Y4249" s="4">
        <f t="shared" si="600"/>
        <v>2989.1899999999996</v>
      </c>
      <c r="Z4249" s="1" t="s">
        <v>15</v>
      </c>
      <c r="AA4249" s="1" t="s">
        <v>37</v>
      </c>
      <c r="AB4249" s="1" t="s">
        <v>17</v>
      </c>
      <c r="AC4249" s="1" t="s">
        <v>18</v>
      </c>
      <c r="AD4249" s="1" t="s">
        <v>26</v>
      </c>
      <c r="AE4249" s="2">
        <v>40538</v>
      </c>
    </row>
    <row r="4250" spans="1:31" x14ac:dyDescent="0.25">
      <c r="A4250">
        <f t="shared" si="601"/>
        <v>4249</v>
      </c>
      <c r="B4250" s="1">
        <v>5346</v>
      </c>
      <c r="C4250" s="2">
        <v>40537</v>
      </c>
      <c r="D4250" s="1" t="s">
        <v>32</v>
      </c>
      <c r="E4250" s="1" t="str">
        <f t="shared" si="594"/>
        <v>***</v>
      </c>
      <c r="F4250" s="1" t="str">
        <f t="shared" si="595"/>
        <v>***</v>
      </c>
      <c r="G4250" s="1" t="str">
        <f t="shared" si="596"/>
        <v>***</v>
      </c>
      <c r="J4250" s="1" t="str">
        <f t="shared" si="597"/>
        <v>***</v>
      </c>
      <c r="P4250" s="1">
        <v>17</v>
      </c>
      <c r="Q4250" s="1">
        <f t="shared" si="602"/>
        <v>0.02</v>
      </c>
      <c r="T4250" s="4">
        <v>2285.12</v>
      </c>
      <c r="U4250" s="9">
        <f t="shared" si="598"/>
        <v>1</v>
      </c>
      <c r="V4250" s="4">
        <f t="shared" si="599"/>
        <v>134.41882352941175</v>
      </c>
      <c r="W4250" s="1" t="s">
        <v>33</v>
      </c>
      <c r="X4250" s="1">
        <v>36.090000000000003</v>
      </c>
      <c r="Y4250" s="4">
        <f t="shared" si="600"/>
        <v>2321.21</v>
      </c>
      <c r="Z4250" s="1" t="s">
        <v>15</v>
      </c>
      <c r="AA4250" s="1" t="s">
        <v>37</v>
      </c>
      <c r="AB4250" s="1" t="s">
        <v>17</v>
      </c>
      <c r="AC4250" s="1" t="s">
        <v>62</v>
      </c>
      <c r="AD4250" s="1" t="s">
        <v>59</v>
      </c>
      <c r="AE4250" s="2">
        <v>40539</v>
      </c>
    </row>
    <row r="4251" spans="1:31" x14ac:dyDescent="0.25">
      <c r="A4251">
        <f t="shared" si="601"/>
        <v>4250</v>
      </c>
      <c r="B4251" s="1">
        <v>38976</v>
      </c>
      <c r="C4251" s="2">
        <v>40537</v>
      </c>
      <c r="D4251" s="1" t="s">
        <v>32</v>
      </c>
      <c r="E4251" s="1" t="str">
        <f t="shared" si="594"/>
        <v>***</v>
      </c>
      <c r="F4251" s="1" t="str">
        <f t="shared" si="595"/>
        <v>***</v>
      </c>
      <c r="G4251" s="1" t="str">
        <f t="shared" si="596"/>
        <v>***</v>
      </c>
      <c r="J4251" s="1" t="str">
        <f t="shared" si="597"/>
        <v>***</v>
      </c>
      <c r="P4251" s="1">
        <v>46</v>
      </c>
      <c r="Q4251" s="1">
        <f t="shared" si="602"/>
        <v>0.05</v>
      </c>
      <c r="T4251" s="4">
        <v>944.76</v>
      </c>
      <c r="U4251" s="9">
        <f t="shared" si="598"/>
        <v>0</v>
      </c>
      <c r="V4251" s="4">
        <f t="shared" si="599"/>
        <v>20.538260869565217</v>
      </c>
      <c r="W4251" s="1" t="s">
        <v>21</v>
      </c>
      <c r="X4251" s="1">
        <v>8.68</v>
      </c>
      <c r="Y4251" s="4">
        <f t="shared" si="600"/>
        <v>953.43999999999994</v>
      </c>
      <c r="Z4251" s="1" t="s">
        <v>44</v>
      </c>
      <c r="AA4251" s="1" t="s">
        <v>28</v>
      </c>
      <c r="AB4251" s="1" t="s">
        <v>29</v>
      </c>
      <c r="AC4251" s="1" t="s">
        <v>40</v>
      </c>
      <c r="AD4251" s="1" t="s">
        <v>19</v>
      </c>
      <c r="AE4251" s="2">
        <v>40539</v>
      </c>
    </row>
    <row r="4252" spans="1:31" x14ac:dyDescent="0.25">
      <c r="A4252">
        <f t="shared" si="601"/>
        <v>4251</v>
      </c>
      <c r="B4252" s="1">
        <v>41605</v>
      </c>
      <c r="C4252" s="2">
        <v>40537</v>
      </c>
      <c r="D4252" s="1" t="s">
        <v>36</v>
      </c>
      <c r="E4252" s="1" t="str">
        <f t="shared" si="594"/>
        <v>*</v>
      </c>
      <c r="F4252" s="1" t="str">
        <f t="shared" si="595"/>
        <v>*</v>
      </c>
      <c r="G4252" s="1" t="str">
        <f t="shared" si="596"/>
        <v>*</v>
      </c>
      <c r="J4252" s="1" t="str">
        <f t="shared" si="597"/>
        <v>*</v>
      </c>
      <c r="P4252" s="1">
        <v>4</v>
      </c>
      <c r="Q4252" s="1">
        <f t="shared" si="602"/>
        <v>0.01</v>
      </c>
      <c r="T4252" s="4">
        <v>114.57</v>
      </c>
      <c r="U4252" s="9">
        <f t="shared" si="598"/>
        <v>0</v>
      </c>
      <c r="V4252" s="4">
        <f t="shared" si="599"/>
        <v>28.642499999999998</v>
      </c>
      <c r="W4252" s="1" t="s">
        <v>21</v>
      </c>
      <c r="X4252" s="1">
        <v>12.98</v>
      </c>
      <c r="Y4252" s="4">
        <f t="shared" si="600"/>
        <v>127.55</v>
      </c>
      <c r="Z4252" s="1" t="s">
        <v>54</v>
      </c>
      <c r="AA4252" s="1" t="s">
        <v>23</v>
      </c>
      <c r="AB4252" s="1" t="s">
        <v>29</v>
      </c>
      <c r="AC4252" s="1" t="s">
        <v>43</v>
      </c>
      <c r="AD4252" s="1" t="s">
        <v>19</v>
      </c>
      <c r="AE4252" s="2">
        <v>40538</v>
      </c>
    </row>
    <row r="4253" spans="1:31" x14ac:dyDescent="0.25">
      <c r="A4253">
        <f t="shared" si="601"/>
        <v>4252</v>
      </c>
      <c r="B4253" s="1">
        <v>23329</v>
      </c>
      <c r="C4253" s="2">
        <v>40538</v>
      </c>
      <c r="D4253" s="1" t="s">
        <v>13</v>
      </c>
      <c r="E4253" s="1" t="str">
        <f t="shared" si="594"/>
        <v>*</v>
      </c>
      <c r="F4253" s="1" t="str">
        <f t="shared" si="595"/>
        <v>*</v>
      </c>
      <c r="G4253" s="1" t="str">
        <f t="shared" si="596"/>
        <v>*</v>
      </c>
      <c r="J4253" s="1" t="str">
        <f t="shared" si="597"/>
        <v>*</v>
      </c>
      <c r="P4253" s="1">
        <v>47</v>
      </c>
      <c r="Q4253" s="1">
        <f t="shared" si="602"/>
        <v>0.05</v>
      </c>
      <c r="T4253" s="4">
        <v>4829.4534999999996</v>
      </c>
      <c r="U4253" s="9">
        <f t="shared" si="598"/>
        <v>1</v>
      </c>
      <c r="V4253" s="4">
        <f t="shared" si="599"/>
        <v>102.75432978723403</v>
      </c>
      <c r="W4253" s="1" t="s">
        <v>21</v>
      </c>
      <c r="X4253" s="1">
        <v>8.99</v>
      </c>
      <c r="Y4253" s="4">
        <f t="shared" si="600"/>
        <v>4838.4434999999994</v>
      </c>
      <c r="Z4253" s="1" t="s">
        <v>42</v>
      </c>
      <c r="AA4253" s="1" t="s">
        <v>37</v>
      </c>
      <c r="AB4253" s="1" t="s">
        <v>24</v>
      </c>
      <c r="AC4253" s="1" t="s">
        <v>25</v>
      </c>
      <c r="AD4253" s="1" t="s">
        <v>19</v>
      </c>
      <c r="AE4253" s="2">
        <v>40542</v>
      </c>
    </row>
    <row r="4254" spans="1:31" x14ac:dyDescent="0.25">
      <c r="A4254">
        <f t="shared" si="601"/>
        <v>4253</v>
      </c>
      <c r="B4254" s="1">
        <v>19841</v>
      </c>
      <c r="C4254" s="2">
        <v>40538</v>
      </c>
      <c r="D4254" s="1" t="s">
        <v>13</v>
      </c>
      <c r="E4254" s="1" t="str">
        <f t="shared" si="594"/>
        <v>*</v>
      </c>
      <c r="F4254" s="1" t="str">
        <f t="shared" si="595"/>
        <v>*</v>
      </c>
      <c r="G4254" s="1" t="str">
        <f t="shared" si="596"/>
        <v>*</v>
      </c>
      <c r="J4254" s="1" t="str">
        <f t="shared" si="597"/>
        <v>*</v>
      </c>
      <c r="P4254" s="1">
        <v>43</v>
      </c>
      <c r="Q4254" s="1">
        <f t="shared" si="602"/>
        <v>0.05</v>
      </c>
      <c r="T4254" s="4">
        <v>4687.6734999999999</v>
      </c>
      <c r="U4254" s="9">
        <f t="shared" si="598"/>
        <v>1</v>
      </c>
      <c r="V4254" s="4">
        <f t="shared" si="599"/>
        <v>109.01566279069768</v>
      </c>
      <c r="W4254" s="1" t="s">
        <v>14</v>
      </c>
      <c r="X4254" s="1">
        <v>8.08</v>
      </c>
      <c r="Y4254" s="4">
        <f t="shared" si="600"/>
        <v>4695.7534999999998</v>
      </c>
      <c r="Z4254" s="1" t="s">
        <v>49</v>
      </c>
      <c r="AA4254" s="1" t="s">
        <v>28</v>
      </c>
      <c r="AB4254" s="1" t="s">
        <v>24</v>
      </c>
      <c r="AC4254" s="1" t="s">
        <v>25</v>
      </c>
      <c r="AD4254" s="1" t="s">
        <v>19</v>
      </c>
      <c r="AE4254" s="2">
        <v>40557</v>
      </c>
    </row>
    <row r="4255" spans="1:31" x14ac:dyDescent="0.25">
      <c r="A4255">
        <f t="shared" si="601"/>
        <v>4254</v>
      </c>
      <c r="B4255" s="1">
        <v>56103</v>
      </c>
      <c r="C4255" s="2">
        <v>40538</v>
      </c>
      <c r="D4255" s="1" t="s">
        <v>20</v>
      </c>
      <c r="E4255" s="1" t="str">
        <f t="shared" si="594"/>
        <v>*</v>
      </c>
      <c r="F4255" s="1" t="str">
        <f t="shared" si="595"/>
        <v>**</v>
      </c>
      <c r="G4255" s="1" t="str">
        <f t="shared" si="596"/>
        <v>**</v>
      </c>
      <c r="J4255" s="1" t="str">
        <f t="shared" si="597"/>
        <v>**</v>
      </c>
      <c r="P4255" s="1">
        <v>24</v>
      </c>
      <c r="Q4255" s="1">
        <f t="shared" si="602"/>
        <v>3.5000000000000003E-2</v>
      </c>
      <c r="T4255" s="4">
        <v>2332.5954999999999</v>
      </c>
      <c r="U4255" s="9">
        <f t="shared" si="598"/>
        <v>1</v>
      </c>
      <c r="V4255" s="4">
        <f t="shared" si="599"/>
        <v>97.191479166666667</v>
      </c>
      <c r="W4255" s="1" t="s">
        <v>21</v>
      </c>
      <c r="X4255" s="1">
        <v>5.92</v>
      </c>
      <c r="Y4255" s="4">
        <f t="shared" si="600"/>
        <v>2338.5155</v>
      </c>
      <c r="Z4255" s="1" t="s">
        <v>49</v>
      </c>
      <c r="AA4255" s="1" t="s">
        <v>28</v>
      </c>
      <c r="AB4255" s="1" t="s">
        <v>24</v>
      </c>
      <c r="AC4255" s="1" t="s">
        <v>25</v>
      </c>
      <c r="AD4255" s="1" t="s">
        <v>19</v>
      </c>
      <c r="AE4255" s="2">
        <v>40540</v>
      </c>
    </row>
    <row r="4256" spans="1:31" x14ac:dyDescent="0.25">
      <c r="A4256">
        <f t="shared" si="601"/>
        <v>4255</v>
      </c>
      <c r="B4256" s="1">
        <v>19841</v>
      </c>
      <c r="C4256" s="2">
        <v>40538</v>
      </c>
      <c r="D4256" s="1" t="s">
        <v>13</v>
      </c>
      <c r="E4256" s="1" t="str">
        <f t="shared" si="594"/>
        <v>*</v>
      </c>
      <c r="F4256" s="1" t="str">
        <f t="shared" si="595"/>
        <v>*</v>
      </c>
      <c r="G4256" s="1" t="str">
        <f t="shared" si="596"/>
        <v>*</v>
      </c>
      <c r="J4256" s="1" t="str">
        <f t="shared" si="597"/>
        <v>*</v>
      </c>
      <c r="P4256" s="1">
        <v>7</v>
      </c>
      <c r="Q4256" s="1">
        <f t="shared" si="602"/>
        <v>0.01</v>
      </c>
      <c r="T4256" s="4">
        <v>1126.4880000000001</v>
      </c>
      <c r="U4256" s="9">
        <f t="shared" si="598"/>
        <v>1</v>
      </c>
      <c r="V4256" s="4">
        <f t="shared" si="599"/>
        <v>160.92685714285716</v>
      </c>
      <c r="W4256" s="1" t="s">
        <v>21</v>
      </c>
      <c r="X4256" s="1">
        <v>4.2</v>
      </c>
      <c r="Y4256" s="4">
        <f t="shared" si="600"/>
        <v>1130.6880000000001</v>
      </c>
      <c r="Z4256" s="1" t="s">
        <v>44</v>
      </c>
      <c r="AA4256" s="1" t="s">
        <v>28</v>
      </c>
      <c r="AB4256" s="1" t="s">
        <v>24</v>
      </c>
      <c r="AC4256" s="1" t="s">
        <v>25</v>
      </c>
      <c r="AD4256" s="1" t="s">
        <v>19</v>
      </c>
      <c r="AE4256" s="2">
        <v>40569</v>
      </c>
    </row>
    <row r="4257" spans="1:31" x14ac:dyDescent="0.25">
      <c r="A4257">
        <f t="shared" si="601"/>
        <v>4256</v>
      </c>
      <c r="B4257" s="1">
        <v>45408</v>
      </c>
      <c r="C4257" s="2">
        <v>40538</v>
      </c>
      <c r="D4257" s="1" t="s">
        <v>13</v>
      </c>
      <c r="E4257" s="1" t="str">
        <f t="shared" si="594"/>
        <v>*</v>
      </c>
      <c r="F4257" s="1" t="str">
        <f t="shared" si="595"/>
        <v>*</v>
      </c>
      <c r="G4257" s="1" t="str">
        <f t="shared" si="596"/>
        <v>*</v>
      </c>
      <c r="J4257" s="1" t="str">
        <f t="shared" si="597"/>
        <v>*</v>
      </c>
      <c r="P4257" s="1">
        <v>25</v>
      </c>
      <c r="Q4257" s="1">
        <f t="shared" si="602"/>
        <v>3.5000000000000003E-2</v>
      </c>
      <c r="T4257" s="4">
        <v>716.99</v>
      </c>
      <c r="U4257" s="9">
        <f t="shared" si="598"/>
        <v>0</v>
      </c>
      <c r="V4257" s="4">
        <f t="shared" si="599"/>
        <v>28.679600000000001</v>
      </c>
      <c r="W4257" s="1" t="s">
        <v>21</v>
      </c>
      <c r="X4257" s="1">
        <v>1.99</v>
      </c>
      <c r="Y4257" s="4">
        <f t="shared" si="600"/>
        <v>718.98</v>
      </c>
      <c r="Z4257" s="1" t="s">
        <v>54</v>
      </c>
      <c r="AA4257" s="1" t="s">
        <v>37</v>
      </c>
      <c r="AB4257" s="1" t="s">
        <v>24</v>
      </c>
      <c r="AC4257" s="1" t="s">
        <v>38</v>
      </c>
      <c r="AD4257" s="1" t="s">
        <v>41</v>
      </c>
      <c r="AE4257" s="2">
        <v>40560</v>
      </c>
    </row>
    <row r="4258" spans="1:31" x14ac:dyDescent="0.25">
      <c r="A4258">
        <f t="shared" si="601"/>
        <v>4257</v>
      </c>
      <c r="B4258" s="1">
        <v>5957</v>
      </c>
      <c r="C4258" s="2">
        <v>40538</v>
      </c>
      <c r="D4258" s="1" t="s">
        <v>20</v>
      </c>
      <c r="E4258" s="1" t="str">
        <f t="shared" si="594"/>
        <v>*</v>
      </c>
      <c r="F4258" s="1" t="str">
        <f t="shared" si="595"/>
        <v>**</v>
      </c>
      <c r="G4258" s="1" t="str">
        <f t="shared" si="596"/>
        <v>**</v>
      </c>
      <c r="J4258" s="1" t="str">
        <f t="shared" si="597"/>
        <v>**</v>
      </c>
      <c r="P4258" s="1">
        <v>3</v>
      </c>
      <c r="Q4258" s="1">
        <f t="shared" si="602"/>
        <v>0.01</v>
      </c>
      <c r="T4258" s="4">
        <v>536.38</v>
      </c>
      <c r="U4258" s="9">
        <f t="shared" si="598"/>
        <v>0</v>
      </c>
      <c r="V4258" s="4">
        <f t="shared" si="599"/>
        <v>178.79333333333332</v>
      </c>
      <c r="W4258" s="1" t="s">
        <v>33</v>
      </c>
      <c r="X4258" s="1">
        <v>66.27</v>
      </c>
      <c r="Y4258" s="4">
        <f t="shared" si="600"/>
        <v>602.65</v>
      </c>
      <c r="Z4258" s="1" t="s">
        <v>54</v>
      </c>
      <c r="AA4258" s="1" t="s">
        <v>23</v>
      </c>
      <c r="AB4258" s="1" t="s">
        <v>17</v>
      </c>
      <c r="AC4258" s="1" t="s">
        <v>62</v>
      </c>
      <c r="AD4258" s="1" t="s">
        <v>59</v>
      </c>
      <c r="AE4258" s="2">
        <v>40540</v>
      </c>
    </row>
    <row r="4259" spans="1:31" x14ac:dyDescent="0.25">
      <c r="A4259">
        <f t="shared" si="601"/>
        <v>4258</v>
      </c>
      <c r="B4259" s="1">
        <v>12420</v>
      </c>
      <c r="C4259" s="2">
        <v>40538</v>
      </c>
      <c r="D4259" s="1" t="s">
        <v>36</v>
      </c>
      <c r="E4259" s="1" t="str">
        <f t="shared" si="594"/>
        <v>*</v>
      </c>
      <c r="F4259" s="1" t="str">
        <f t="shared" si="595"/>
        <v>*</v>
      </c>
      <c r="G4259" s="1" t="str">
        <f t="shared" si="596"/>
        <v>*</v>
      </c>
      <c r="J4259" s="1" t="str">
        <f t="shared" si="597"/>
        <v>*</v>
      </c>
      <c r="P4259" s="1">
        <v>34</v>
      </c>
      <c r="Q4259" s="1">
        <f t="shared" si="602"/>
        <v>0.04</v>
      </c>
      <c r="T4259" s="4">
        <v>536.25</v>
      </c>
      <c r="U4259" s="9">
        <f t="shared" si="598"/>
        <v>0</v>
      </c>
      <c r="V4259" s="4">
        <f t="shared" si="599"/>
        <v>15.772058823529411</v>
      </c>
      <c r="W4259" s="1" t="s">
        <v>14</v>
      </c>
      <c r="X4259" s="1">
        <v>13.18</v>
      </c>
      <c r="Y4259" s="4">
        <f t="shared" si="600"/>
        <v>549.42999999999995</v>
      </c>
      <c r="Z4259" s="1" t="s">
        <v>49</v>
      </c>
      <c r="AA4259" s="1" t="s">
        <v>37</v>
      </c>
      <c r="AB4259" s="1" t="s">
        <v>29</v>
      </c>
      <c r="AC4259" s="1" t="s">
        <v>43</v>
      </c>
      <c r="AD4259" s="1" t="s">
        <v>19</v>
      </c>
      <c r="AE4259" s="2">
        <v>40538</v>
      </c>
    </row>
    <row r="4260" spans="1:31" x14ac:dyDescent="0.25">
      <c r="A4260">
        <f t="shared" si="601"/>
        <v>4259</v>
      </c>
      <c r="B4260" s="1">
        <v>30757</v>
      </c>
      <c r="C4260" s="2">
        <v>40538</v>
      </c>
      <c r="D4260" s="1" t="s">
        <v>36</v>
      </c>
      <c r="E4260" s="1" t="str">
        <f t="shared" si="594"/>
        <v>*</v>
      </c>
      <c r="F4260" s="1" t="str">
        <f t="shared" si="595"/>
        <v>*</v>
      </c>
      <c r="G4260" s="1" t="str">
        <f t="shared" si="596"/>
        <v>*</v>
      </c>
      <c r="J4260" s="1" t="str">
        <f t="shared" si="597"/>
        <v>*</v>
      </c>
      <c r="P4260" s="1">
        <v>42</v>
      </c>
      <c r="Q4260" s="1">
        <f t="shared" si="602"/>
        <v>0.05</v>
      </c>
      <c r="T4260" s="4">
        <v>457.51</v>
      </c>
      <c r="U4260" s="9">
        <f t="shared" si="598"/>
        <v>0</v>
      </c>
      <c r="V4260" s="4">
        <f t="shared" si="599"/>
        <v>10.893095238095238</v>
      </c>
      <c r="W4260" s="1" t="s">
        <v>21</v>
      </c>
      <c r="X4260" s="1">
        <v>7.95</v>
      </c>
      <c r="Y4260" s="4">
        <f t="shared" si="600"/>
        <v>465.46</v>
      </c>
      <c r="Z4260" s="1" t="s">
        <v>46</v>
      </c>
      <c r="AA4260" s="1" t="s">
        <v>37</v>
      </c>
      <c r="AB4260" s="1" t="s">
        <v>29</v>
      </c>
      <c r="AC4260" s="1" t="s">
        <v>30</v>
      </c>
      <c r="AD4260" s="1" t="s">
        <v>41</v>
      </c>
      <c r="AE4260" s="2">
        <v>40539</v>
      </c>
    </row>
    <row r="4261" spans="1:31" x14ac:dyDescent="0.25">
      <c r="A4261">
        <f t="shared" si="601"/>
        <v>4260</v>
      </c>
      <c r="B4261" s="1">
        <v>5957</v>
      </c>
      <c r="C4261" s="2">
        <v>40538</v>
      </c>
      <c r="D4261" s="1" t="s">
        <v>20</v>
      </c>
      <c r="E4261" s="1" t="str">
        <f t="shared" si="594"/>
        <v>*</v>
      </c>
      <c r="F4261" s="1" t="str">
        <f t="shared" si="595"/>
        <v>**</v>
      </c>
      <c r="G4261" s="1" t="str">
        <f t="shared" si="596"/>
        <v>**</v>
      </c>
      <c r="J4261" s="1" t="str">
        <f t="shared" si="597"/>
        <v>**</v>
      </c>
      <c r="P4261" s="1">
        <v>23</v>
      </c>
      <c r="Q4261" s="1">
        <f t="shared" si="602"/>
        <v>3.5000000000000003E-2</v>
      </c>
      <c r="T4261" s="4">
        <v>391.87549999999999</v>
      </c>
      <c r="U4261" s="9">
        <f t="shared" si="598"/>
        <v>0</v>
      </c>
      <c r="V4261" s="4">
        <f t="shared" si="599"/>
        <v>17.038065217391303</v>
      </c>
      <c r="W4261" s="1" t="s">
        <v>21</v>
      </c>
      <c r="X4261" s="1">
        <v>4.8099999999999996</v>
      </c>
      <c r="Y4261" s="4">
        <f t="shared" si="600"/>
        <v>396.68549999999999</v>
      </c>
      <c r="Z4261" s="1" t="s">
        <v>54</v>
      </c>
      <c r="AA4261" s="1" t="s">
        <v>23</v>
      </c>
      <c r="AB4261" s="1" t="s">
        <v>24</v>
      </c>
      <c r="AC4261" s="1" t="s">
        <v>25</v>
      </c>
      <c r="AD4261" s="1" t="s">
        <v>26</v>
      </c>
      <c r="AE4261" s="2">
        <v>40541</v>
      </c>
    </row>
    <row r="4262" spans="1:31" x14ac:dyDescent="0.25">
      <c r="A4262">
        <f t="shared" si="601"/>
        <v>4261</v>
      </c>
      <c r="B4262" s="1">
        <v>19841</v>
      </c>
      <c r="C4262" s="2">
        <v>40538</v>
      </c>
      <c r="D4262" s="1" t="s">
        <v>13</v>
      </c>
      <c r="E4262" s="1" t="str">
        <f t="shared" si="594"/>
        <v>*</v>
      </c>
      <c r="F4262" s="1" t="str">
        <f t="shared" si="595"/>
        <v>*</v>
      </c>
      <c r="G4262" s="1" t="str">
        <f t="shared" si="596"/>
        <v>*</v>
      </c>
      <c r="J4262" s="1" t="str">
        <f t="shared" si="597"/>
        <v>*</v>
      </c>
      <c r="P4262" s="1">
        <v>17</v>
      </c>
      <c r="Q4262" s="1">
        <f t="shared" si="602"/>
        <v>0.02</v>
      </c>
      <c r="T4262" s="4">
        <v>213.06</v>
      </c>
      <c r="U4262" s="9">
        <f t="shared" si="598"/>
        <v>0</v>
      </c>
      <c r="V4262" s="4">
        <f t="shared" si="599"/>
        <v>12.532941176470588</v>
      </c>
      <c r="W4262" s="1" t="s">
        <v>21</v>
      </c>
      <c r="X4262" s="1">
        <v>5.81</v>
      </c>
      <c r="Y4262" s="4">
        <f t="shared" si="600"/>
        <v>218.87</v>
      </c>
      <c r="Z4262" s="1" t="s">
        <v>44</v>
      </c>
      <c r="AA4262" s="1" t="s">
        <v>28</v>
      </c>
      <c r="AB4262" s="1" t="s">
        <v>29</v>
      </c>
      <c r="AC4262" s="1" t="s">
        <v>30</v>
      </c>
      <c r="AD4262" s="1" t="s">
        <v>41</v>
      </c>
      <c r="AE4262" s="2">
        <v>40565</v>
      </c>
    </row>
    <row r="4263" spans="1:31" x14ac:dyDescent="0.25">
      <c r="A4263">
        <f t="shared" si="601"/>
        <v>4262</v>
      </c>
      <c r="B4263" s="1">
        <v>5957</v>
      </c>
      <c r="C4263" s="2">
        <v>40538</v>
      </c>
      <c r="D4263" s="1" t="s">
        <v>20</v>
      </c>
      <c r="E4263" s="1" t="str">
        <f t="shared" si="594"/>
        <v>*</v>
      </c>
      <c r="F4263" s="1" t="str">
        <f t="shared" si="595"/>
        <v>**</v>
      </c>
      <c r="G4263" s="1" t="str">
        <f t="shared" si="596"/>
        <v>**</v>
      </c>
      <c r="J4263" s="1" t="str">
        <f t="shared" si="597"/>
        <v>**</v>
      </c>
      <c r="P4263" s="1">
        <v>15</v>
      </c>
      <c r="Q4263" s="1">
        <f t="shared" si="602"/>
        <v>0.02</v>
      </c>
      <c r="T4263" s="4">
        <v>68.319999999999993</v>
      </c>
      <c r="U4263" s="9">
        <f t="shared" si="598"/>
        <v>0</v>
      </c>
      <c r="V4263" s="4">
        <f t="shared" si="599"/>
        <v>4.554666666666666</v>
      </c>
      <c r="W4263" s="1" t="s">
        <v>21</v>
      </c>
      <c r="X4263" s="1">
        <v>6.72</v>
      </c>
      <c r="Y4263" s="4">
        <f t="shared" si="600"/>
        <v>75.039999999999992</v>
      </c>
      <c r="Z4263" s="1" t="s">
        <v>54</v>
      </c>
      <c r="AA4263" s="1" t="s">
        <v>23</v>
      </c>
      <c r="AB4263" s="1" t="s">
        <v>29</v>
      </c>
      <c r="AC4263" s="1" t="s">
        <v>40</v>
      </c>
      <c r="AD4263" s="1" t="s">
        <v>19</v>
      </c>
      <c r="AE4263" s="2">
        <v>40539</v>
      </c>
    </row>
    <row r="4264" spans="1:31" x14ac:dyDescent="0.25">
      <c r="A4264">
        <f t="shared" si="601"/>
        <v>4263</v>
      </c>
      <c r="B4264" s="1">
        <v>23329</v>
      </c>
      <c r="C4264" s="2">
        <v>40538</v>
      </c>
      <c r="D4264" s="1" t="s">
        <v>13</v>
      </c>
      <c r="E4264" s="1" t="str">
        <f t="shared" si="594"/>
        <v>*</v>
      </c>
      <c r="F4264" s="1" t="str">
        <f t="shared" si="595"/>
        <v>*</v>
      </c>
      <c r="G4264" s="1" t="str">
        <f t="shared" si="596"/>
        <v>*</v>
      </c>
      <c r="J4264" s="1" t="str">
        <f t="shared" si="597"/>
        <v>*</v>
      </c>
      <c r="P4264" s="1">
        <v>4</v>
      </c>
      <c r="Q4264" s="1">
        <f t="shared" si="602"/>
        <v>0.01</v>
      </c>
      <c r="T4264" s="4">
        <v>31.118500000000001</v>
      </c>
      <c r="U4264" s="9">
        <f t="shared" si="598"/>
        <v>0</v>
      </c>
      <c r="V4264" s="4">
        <f t="shared" si="599"/>
        <v>7.7796250000000002</v>
      </c>
      <c r="W4264" s="1" t="s">
        <v>21</v>
      </c>
      <c r="X4264" s="1">
        <v>5.03</v>
      </c>
      <c r="Y4264" s="4">
        <f t="shared" si="600"/>
        <v>36.148499999999999</v>
      </c>
      <c r="Z4264" s="1" t="s">
        <v>42</v>
      </c>
      <c r="AA4264" s="1" t="s">
        <v>37</v>
      </c>
      <c r="AB4264" s="1" t="s">
        <v>24</v>
      </c>
      <c r="AC4264" s="1" t="s">
        <v>25</v>
      </c>
      <c r="AD4264" s="1" t="s">
        <v>26</v>
      </c>
      <c r="AE4264" s="2">
        <v>40562</v>
      </c>
    </row>
    <row r="4265" spans="1:31" x14ac:dyDescent="0.25">
      <c r="A4265">
        <f t="shared" si="601"/>
        <v>4264</v>
      </c>
      <c r="B4265" s="1">
        <v>30757</v>
      </c>
      <c r="C4265" s="2">
        <v>40538</v>
      </c>
      <c r="D4265" s="1" t="s">
        <v>36</v>
      </c>
      <c r="E4265" s="1" t="str">
        <f t="shared" si="594"/>
        <v>*</v>
      </c>
      <c r="F4265" s="1" t="str">
        <f t="shared" si="595"/>
        <v>*</v>
      </c>
      <c r="G4265" s="1" t="str">
        <f t="shared" si="596"/>
        <v>*</v>
      </c>
      <c r="J4265" s="1" t="str">
        <f t="shared" si="597"/>
        <v>*</v>
      </c>
      <c r="P4265" s="1">
        <v>5</v>
      </c>
      <c r="Q4265" s="1">
        <f t="shared" si="602"/>
        <v>0.01</v>
      </c>
      <c r="T4265" s="4">
        <v>21.32</v>
      </c>
      <c r="U4265" s="9">
        <f t="shared" si="598"/>
        <v>0</v>
      </c>
      <c r="V4265" s="4">
        <f t="shared" si="599"/>
        <v>4.2640000000000002</v>
      </c>
      <c r="W4265" s="1" t="s">
        <v>14</v>
      </c>
      <c r="X4265" s="1">
        <v>0.85</v>
      </c>
      <c r="Y4265" s="4">
        <f t="shared" si="600"/>
        <v>22.17</v>
      </c>
      <c r="Z4265" s="1" t="s">
        <v>46</v>
      </c>
      <c r="AA4265" s="1" t="s">
        <v>37</v>
      </c>
      <c r="AB4265" s="1" t="s">
        <v>29</v>
      </c>
      <c r="AC4265" s="1" t="s">
        <v>30</v>
      </c>
      <c r="AD4265" s="1" t="s">
        <v>31</v>
      </c>
      <c r="AE4265" s="2">
        <v>40538</v>
      </c>
    </row>
    <row r="4266" spans="1:31" x14ac:dyDescent="0.25">
      <c r="A4266">
        <f t="shared" si="601"/>
        <v>4265</v>
      </c>
      <c r="B4266" s="1">
        <v>12420</v>
      </c>
      <c r="C4266" s="2">
        <v>40538</v>
      </c>
      <c r="D4266" s="1" t="s">
        <v>36</v>
      </c>
      <c r="E4266" s="1" t="str">
        <f t="shared" si="594"/>
        <v>*</v>
      </c>
      <c r="F4266" s="1" t="str">
        <f t="shared" si="595"/>
        <v>*</v>
      </c>
      <c r="G4266" s="1" t="str">
        <f t="shared" si="596"/>
        <v>*</v>
      </c>
      <c r="J4266" s="1" t="str">
        <f t="shared" si="597"/>
        <v>*</v>
      </c>
      <c r="P4266" s="1">
        <v>1</v>
      </c>
      <c r="Q4266" s="1">
        <f t="shared" si="602"/>
        <v>0.01</v>
      </c>
      <c r="T4266" s="4">
        <v>5.73</v>
      </c>
      <c r="U4266" s="9">
        <f t="shared" si="598"/>
        <v>0</v>
      </c>
      <c r="V4266" s="4">
        <f t="shared" si="599"/>
        <v>5.73</v>
      </c>
      <c r="W4266" s="1" t="s">
        <v>21</v>
      </c>
      <c r="X4266" s="1">
        <v>0.8</v>
      </c>
      <c r="Y4266" s="4">
        <f t="shared" si="600"/>
        <v>6.53</v>
      </c>
      <c r="Z4266" s="1" t="s">
        <v>49</v>
      </c>
      <c r="AA4266" s="1" t="s">
        <v>37</v>
      </c>
      <c r="AB4266" s="1" t="s">
        <v>29</v>
      </c>
      <c r="AC4266" s="1" t="s">
        <v>40</v>
      </c>
      <c r="AD4266" s="1" t="s">
        <v>31</v>
      </c>
      <c r="AE4266" s="2">
        <v>40539</v>
      </c>
    </row>
    <row r="4267" spans="1:31" x14ac:dyDescent="0.25">
      <c r="A4267">
        <f t="shared" si="601"/>
        <v>4266</v>
      </c>
      <c r="B4267" s="1">
        <v>195</v>
      </c>
      <c r="C4267" s="2">
        <v>40539</v>
      </c>
      <c r="D4267" s="1" t="s">
        <v>36</v>
      </c>
      <c r="E4267" s="1" t="str">
        <f t="shared" si="594"/>
        <v>*</v>
      </c>
      <c r="F4267" s="1" t="str">
        <f t="shared" si="595"/>
        <v>*</v>
      </c>
      <c r="G4267" s="1" t="str">
        <f t="shared" si="596"/>
        <v>*</v>
      </c>
      <c r="J4267" s="1" t="str">
        <f t="shared" si="597"/>
        <v>*</v>
      </c>
      <c r="P4267" s="1">
        <v>34</v>
      </c>
      <c r="Q4267" s="1">
        <f t="shared" si="602"/>
        <v>0.04</v>
      </c>
      <c r="T4267" s="4">
        <v>1315.74</v>
      </c>
      <c r="U4267" s="9">
        <f t="shared" si="598"/>
        <v>1</v>
      </c>
      <c r="V4267" s="4">
        <f t="shared" si="599"/>
        <v>38.698235294117644</v>
      </c>
      <c r="W4267" s="1" t="s">
        <v>21</v>
      </c>
      <c r="X4267" s="1">
        <v>13.89</v>
      </c>
      <c r="Y4267" s="4">
        <f t="shared" si="600"/>
        <v>1329.63</v>
      </c>
      <c r="Z4267" s="1" t="s">
        <v>42</v>
      </c>
      <c r="AA4267" s="1" t="s">
        <v>37</v>
      </c>
      <c r="AB4267" s="1" t="s">
        <v>29</v>
      </c>
      <c r="AC4267" s="1" t="s">
        <v>30</v>
      </c>
      <c r="AD4267" s="1" t="s">
        <v>31</v>
      </c>
      <c r="AE4267" s="2">
        <v>40541</v>
      </c>
    </row>
    <row r="4268" spans="1:31" x14ac:dyDescent="0.25">
      <c r="A4268">
        <f t="shared" si="601"/>
        <v>4267</v>
      </c>
      <c r="B4268" s="1">
        <v>32131</v>
      </c>
      <c r="C4268" s="2">
        <v>40539</v>
      </c>
      <c r="D4268" s="1" t="s">
        <v>32</v>
      </c>
      <c r="E4268" s="1" t="str">
        <f t="shared" si="594"/>
        <v>***</v>
      </c>
      <c r="F4268" s="1" t="str">
        <f t="shared" si="595"/>
        <v>***</v>
      </c>
      <c r="G4268" s="1" t="str">
        <f t="shared" si="596"/>
        <v>***</v>
      </c>
      <c r="J4268" s="1" t="str">
        <f t="shared" si="597"/>
        <v>***</v>
      </c>
      <c r="P4268" s="1">
        <v>34</v>
      </c>
      <c r="Q4268" s="1">
        <f t="shared" si="602"/>
        <v>0.04</v>
      </c>
      <c r="T4268" s="4">
        <v>126.62</v>
      </c>
      <c r="U4268" s="9">
        <f t="shared" si="598"/>
        <v>0</v>
      </c>
      <c r="V4268" s="4">
        <f t="shared" si="599"/>
        <v>3.7241176470588235</v>
      </c>
      <c r="W4268" s="1" t="s">
        <v>21</v>
      </c>
      <c r="X4268" s="1">
        <v>0.71</v>
      </c>
      <c r="Y4268" s="4">
        <f t="shared" si="600"/>
        <v>127.33</v>
      </c>
      <c r="Z4268" s="1" t="s">
        <v>22</v>
      </c>
      <c r="AA4268" s="1" t="s">
        <v>23</v>
      </c>
      <c r="AB4268" s="1" t="s">
        <v>29</v>
      </c>
      <c r="AC4268" s="1" t="s">
        <v>61</v>
      </c>
      <c r="AD4268" s="1" t="s">
        <v>31</v>
      </c>
      <c r="AE4268" s="2">
        <v>40541</v>
      </c>
    </row>
    <row r="4269" spans="1:31" x14ac:dyDescent="0.25">
      <c r="A4269">
        <f t="shared" si="601"/>
        <v>4268</v>
      </c>
      <c r="B4269" s="1">
        <v>55363</v>
      </c>
      <c r="C4269" s="2">
        <v>40540</v>
      </c>
      <c r="D4269" s="1" t="s">
        <v>20</v>
      </c>
      <c r="E4269" s="1" t="str">
        <f t="shared" si="594"/>
        <v>*</v>
      </c>
      <c r="F4269" s="1" t="str">
        <f t="shared" si="595"/>
        <v>**</v>
      </c>
      <c r="G4269" s="1" t="str">
        <f t="shared" si="596"/>
        <v>**</v>
      </c>
      <c r="J4269" s="1" t="str">
        <f t="shared" si="597"/>
        <v>**</v>
      </c>
      <c r="P4269" s="1">
        <v>14</v>
      </c>
      <c r="Q4269" s="1">
        <f t="shared" si="602"/>
        <v>0.02</v>
      </c>
      <c r="T4269" s="4">
        <v>2232.06</v>
      </c>
      <c r="U4269" s="9">
        <f t="shared" si="598"/>
        <v>1</v>
      </c>
      <c r="V4269" s="4">
        <f t="shared" si="599"/>
        <v>159.43285714285713</v>
      </c>
      <c r="W4269" s="1" t="s">
        <v>21</v>
      </c>
      <c r="X4269" s="1">
        <v>7.07</v>
      </c>
      <c r="Y4269" s="4">
        <f t="shared" si="600"/>
        <v>2239.13</v>
      </c>
      <c r="Z4269" s="1" t="s">
        <v>39</v>
      </c>
      <c r="AA4269" s="1" t="s">
        <v>16</v>
      </c>
      <c r="AB4269" s="1" t="s">
        <v>29</v>
      </c>
      <c r="AC4269" s="1" t="s">
        <v>55</v>
      </c>
      <c r="AD4269" s="1" t="s">
        <v>19</v>
      </c>
      <c r="AE4269" s="2">
        <v>40542</v>
      </c>
    </row>
    <row r="4270" spans="1:31" x14ac:dyDescent="0.25">
      <c r="A4270">
        <f t="shared" si="601"/>
        <v>4269</v>
      </c>
      <c r="B4270" s="1">
        <v>7301</v>
      </c>
      <c r="C4270" s="2">
        <v>40540</v>
      </c>
      <c r="D4270" s="1" t="s">
        <v>13</v>
      </c>
      <c r="E4270" s="1" t="str">
        <f t="shared" si="594"/>
        <v>*</v>
      </c>
      <c r="F4270" s="1" t="str">
        <f t="shared" si="595"/>
        <v>*</v>
      </c>
      <c r="G4270" s="1" t="str">
        <f t="shared" si="596"/>
        <v>*</v>
      </c>
      <c r="J4270" s="1" t="str">
        <f t="shared" si="597"/>
        <v>*</v>
      </c>
      <c r="P4270" s="1">
        <v>17</v>
      </c>
      <c r="Q4270" s="1">
        <f t="shared" si="602"/>
        <v>0.02</v>
      </c>
      <c r="T4270" s="4">
        <v>959.08900000000006</v>
      </c>
      <c r="U4270" s="9">
        <f t="shared" si="598"/>
        <v>0</v>
      </c>
      <c r="V4270" s="4">
        <f t="shared" si="599"/>
        <v>56.417000000000002</v>
      </c>
      <c r="W4270" s="1" t="s">
        <v>21</v>
      </c>
      <c r="X4270" s="1">
        <v>2.5</v>
      </c>
      <c r="Y4270" s="4">
        <f t="shared" si="600"/>
        <v>961.58900000000006</v>
      </c>
      <c r="Z4270" s="1" t="s">
        <v>44</v>
      </c>
      <c r="AA4270" s="1" t="s">
        <v>28</v>
      </c>
      <c r="AB4270" s="1" t="s">
        <v>24</v>
      </c>
      <c r="AC4270" s="1" t="s">
        <v>25</v>
      </c>
      <c r="AD4270" s="1" t="s">
        <v>19</v>
      </c>
      <c r="AE4270" s="2">
        <v>40557</v>
      </c>
    </row>
    <row r="4271" spans="1:31" x14ac:dyDescent="0.25">
      <c r="A4271">
        <f t="shared" si="601"/>
        <v>4270</v>
      </c>
      <c r="B4271" s="1">
        <v>229</v>
      </c>
      <c r="C4271" s="2">
        <v>40540</v>
      </c>
      <c r="D4271" s="1" t="s">
        <v>32</v>
      </c>
      <c r="E4271" s="1" t="str">
        <f t="shared" si="594"/>
        <v>***</v>
      </c>
      <c r="F4271" s="1" t="str">
        <f t="shared" si="595"/>
        <v>***</v>
      </c>
      <c r="G4271" s="1" t="str">
        <f t="shared" si="596"/>
        <v>***</v>
      </c>
      <c r="J4271" s="1" t="str">
        <f t="shared" si="597"/>
        <v>***</v>
      </c>
      <c r="P4271" s="1">
        <v>24</v>
      </c>
      <c r="Q4271" s="1">
        <f t="shared" si="602"/>
        <v>3.5000000000000003E-2</v>
      </c>
      <c r="T4271" s="4">
        <v>599.1</v>
      </c>
      <c r="U4271" s="9">
        <f t="shared" si="598"/>
        <v>0</v>
      </c>
      <c r="V4271" s="4">
        <f t="shared" si="599"/>
        <v>24.962500000000002</v>
      </c>
      <c r="W4271" s="1" t="s">
        <v>21</v>
      </c>
      <c r="X4271" s="1">
        <v>12.98</v>
      </c>
      <c r="Y4271" s="4">
        <f t="shared" si="600"/>
        <v>612.08000000000004</v>
      </c>
      <c r="Z4271" s="1" t="s">
        <v>49</v>
      </c>
      <c r="AA4271" s="1" t="s">
        <v>16</v>
      </c>
      <c r="AB4271" s="1" t="s">
        <v>29</v>
      </c>
      <c r="AC4271" s="1" t="s">
        <v>43</v>
      </c>
      <c r="AD4271" s="1" t="s">
        <v>19</v>
      </c>
      <c r="AE4271" s="2">
        <v>40541</v>
      </c>
    </row>
    <row r="4272" spans="1:31" x14ac:dyDescent="0.25">
      <c r="A4272">
        <f t="shared" si="601"/>
        <v>4271</v>
      </c>
      <c r="B4272" s="1">
        <v>229</v>
      </c>
      <c r="C4272" s="2">
        <v>40540</v>
      </c>
      <c r="D4272" s="1" t="s">
        <v>32</v>
      </c>
      <c r="E4272" s="1" t="str">
        <f t="shared" si="594"/>
        <v>***</v>
      </c>
      <c r="F4272" s="1" t="str">
        <f t="shared" si="595"/>
        <v>***</v>
      </c>
      <c r="G4272" s="1" t="str">
        <f t="shared" si="596"/>
        <v>***</v>
      </c>
      <c r="J4272" s="1" t="str">
        <f t="shared" si="597"/>
        <v>***</v>
      </c>
      <c r="P4272" s="1">
        <v>43</v>
      </c>
      <c r="Q4272" s="1">
        <f t="shared" si="602"/>
        <v>0.05</v>
      </c>
      <c r="T4272" s="4">
        <v>586.11</v>
      </c>
      <c r="U4272" s="9">
        <f t="shared" si="598"/>
        <v>0</v>
      </c>
      <c r="V4272" s="4">
        <f t="shared" si="599"/>
        <v>13.630465116279071</v>
      </c>
      <c r="W4272" s="1" t="s">
        <v>21</v>
      </c>
      <c r="X4272" s="1">
        <v>4.9800000000000004</v>
      </c>
      <c r="Y4272" s="4">
        <f t="shared" si="600"/>
        <v>591.09</v>
      </c>
      <c r="Z4272" s="1" t="s">
        <v>53</v>
      </c>
      <c r="AA4272" s="1" t="s">
        <v>16</v>
      </c>
      <c r="AB4272" s="1" t="s">
        <v>17</v>
      </c>
      <c r="AC4272" s="1" t="s">
        <v>18</v>
      </c>
      <c r="AD4272" s="1" t="s">
        <v>41</v>
      </c>
      <c r="AE4272" s="2">
        <v>40542</v>
      </c>
    </row>
    <row r="4273" spans="1:31" x14ac:dyDescent="0.25">
      <c r="A4273">
        <f t="shared" si="601"/>
        <v>4272</v>
      </c>
      <c r="B4273" s="1">
        <v>258</v>
      </c>
      <c r="C4273" s="2">
        <v>40540</v>
      </c>
      <c r="D4273" s="1" t="s">
        <v>32</v>
      </c>
      <c r="E4273" s="1" t="str">
        <f t="shared" si="594"/>
        <v>***</v>
      </c>
      <c r="F4273" s="1" t="str">
        <f t="shared" si="595"/>
        <v>***</v>
      </c>
      <c r="G4273" s="1" t="str">
        <f t="shared" si="596"/>
        <v>***</v>
      </c>
      <c r="J4273" s="1" t="str">
        <f t="shared" si="597"/>
        <v>***</v>
      </c>
      <c r="P4273" s="1">
        <v>33</v>
      </c>
      <c r="Q4273" s="1">
        <f t="shared" si="602"/>
        <v>0.04</v>
      </c>
      <c r="T4273" s="4">
        <v>216.77</v>
      </c>
      <c r="U4273" s="9">
        <f t="shared" si="598"/>
        <v>0</v>
      </c>
      <c r="V4273" s="4">
        <f t="shared" si="599"/>
        <v>6.5687878787878793</v>
      </c>
      <c r="W4273" s="1" t="s">
        <v>21</v>
      </c>
      <c r="X4273" s="1">
        <v>5.27</v>
      </c>
      <c r="Y4273" s="4">
        <f t="shared" si="600"/>
        <v>222.04000000000002</v>
      </c>
      <c r="Z4273" s="1" t="s">
        <v>44</v>
      </c>
      <c r="AA4273" s="1" t="s">
        <v>37</v>
      </c>
      <c r="AB4273" s="1" t="s">
        <v>29</v>
      </c>
      <c r="AC4273" s="1" t="s">
        <v>43</v>
      </c>
      <c r="AD4273" s="1" t="s">
        <v>19</v>
      </c>
      <c r="AE4273" s="2">
        <v>40542</v>
      </c>
    </row>
    <row r="4274" spans="1:31" x14ac:dyDescent="0.25">
      <c r="A4274">
        <f t="shared" si="601"/>
        <v>4273</v>
      </c>
      <c r="B4274" s="1">
        <v>258</v>
      </c>
      <c r="C4274" s="2">
        <v>40540</v>
      </c>
      <c r="D4274" s="1" t="s">
        <v>32</v>
      </c>
      <c r="E4274" s="1" t="str">
        <f t="shared" si="594"/>
        <v>***</v>
      </c>
      <c r="F4274" s="1" t="str">
        <f t="shared" si="595"/>
        <v>***</v>
      </c>
      <c r="G4274" s="1" t="str">
        <f t="shared" si="596"/>
        <v>***</v>
      </c>
      <c r="J4274" s="1" t="str">
        <f t="shared" si="597"/>
        <v>***</v>
      </c>
      <c r="P4274" s="1">
        <v>7</v>
      </c>
      <c r="Q4274" s="1">
        <f t="shared" si="602"/>
        <v>0.01</v>
      </c>
      <c r="T4274" s="4">
        <v>201.36</v>
      </c>
      <c r="U4274" s="9">
        <f t="shared" si="598"/>
        <v>0</v>
      </c>
      <c r="V4274" s="4">
        <f t="shared" si="599"/>
        <v>28.765714285714289</v>
      </c>
      <c r="W4274" s="1" t="s">
        <v>33</v>
      </c>
      <c r="X4274" s="1">
        <v>53.03</v>
      </c>
      <c r="Y4274" s="4">
        <f t="shared" si="600"/>
        <v>254.39000000000001</v>
      </c>
      <c r="Z4274" s="1" t="s">
        <v>53</v>
      </c>
      <c r="AA4274" s="1" t="s">
        <v>37</v>
      </c>
      <c r="AB4274" s="1" t="s">
        <v>29</v>
      </c>
      <c r="AC4274" s="1" t="s">
        <v>55</v>
      </c>
      <c r="AD4274" s="1" t="s">
        <v>35</v>
      </c>
      <c r="AE4274" s="2">
        <v>40541</v>
      </c>
    </row>
    <row r="4275" spans="1:31" x14ac:dyDescent="0.25">
      <c r="A4275">
        <f t="shared" si="601"/>
        <v>4274</v>
      </c>
      <c r="B4275" s="1">
        <v>21024</v>
      </c>
      <c r="C4275" s="2">
        <v>40540</v>
      </c>
      <c r="D4275" s="1" t="s">
        <v>36</v>
      </c>
      <c r="E4275" s="1" t="str">
        <f t="shared" si="594"/>
        <v>*</v>
      </c>
      <c r="F4275" s="1" t="str">
        <f t="shared" si="595"/>
        <v>*</v>
      </c>
      <c r="G4275" s="1" t="str">
        <f t="shared" si="596"/>
        <v>*</v>
      </c>
      <c r="J4275" s="1" t="str">
        <f t="shared" si="597"/>
        <v>*</v>
      </c>
      <c r="P4275" s="1">
        <v>34</v>
      </c>
      <c r="Q4275" s="1">
        <f t="shared" si="602"/>
        <v>0.04</v>
      </c>
      <c r="T4275" s="4">
        <v>195.49</v>
      </c>
      <c r="U4275" s="9">
        <f t="shared" si="598"/>
        <v>0</v>
      </c>
      <c r="V4275" s="4">
        <f t="shared" si="599"/>
        <v>5.7497058823529414</v>
      </c>
      <c r="W4275" s="1" t="s">
        <v>21</v>
      </c>
      <c r="X4275" s="1">
        <v>1.2</v>
      </c>
      <c r="Y4275" s="4">
        <f t="shared" si="600"/>
        <v>196.69</v>
      </c>
      <c r="Z4275" s="1" t="s">
        <v>15</v>
      </c>
      <c r="AA4275" s="1" t="s">
        <v>28</v>
      </c>
      <c r="AB4275" s="1" t="s">
        <v>29</v>
      </c>
      <c r="AC4275" s="1" t="s">
        <v>30</v>
      </c>
      <c r="AD4275" s="1" t="s">
        <v>31</v>
      </c>
      <c r="AE4275" s="2">
        <v>40542</v>
      </c>
    </row>
    <row r="4276" spans="1:31" x14ac:dyDescent="0.25">
      <c r="A4276">
        <f t="shared" si="601"/>
        <v>4275</v>
      </c>
      <c r="B4276" s="1">
        <v>258</v>
      </c>
      <c r="C4276" s="2">
        <v>40540</v>
      </c>
      <c r="D4276" s="1" t="s">
        <v>32</v>
      </c>
      <c r="E4276" s="1" t="str">
        <f t="shared" si="594"/>
        <v>***</v>
      </c>
      <c r="F4276" s="1" t="str">
        <f t="shared" si="595"/>
        <v>***</v>
      </c>
      <c r="G4276" s="1" t="str">
        <f t="shared" si="596"/>
        <v>***</v>
      </c>
      <c r="J4276" s="1" t="str">
        <f t="shared" si="597"/>
        <v>***</v>
      </c>
      <c r="P4276" s="1">
        <v>21</v>
      </c>
      <c r="Q4276" s="1">
        <f t="shared" si="602"/>
        <v>3.5000000000000003E-2</v>
      </c>
      <c r="T4276" s="4">
        <v>154.35</v>
      </c>
      <c r="U4276" s="9">
        <f t="shared" si="598"/>
        <v>0</v>
      </c>
      <c r="V4276" s="4">
        <f t="shared" si="599"/>
        <v>7.35</v>
      </c>
      <c r="W4276" s="1" t="s">
        <v>21</v>
      </c>
      <c r="X4276" s="1">
        <v>8.74</v>
      </c>
      <c r="Y4276" s="4">
        <f t="shared" si="600"/>
        <v>163.09</v>
      </c>
      <c r="Z4276" s="1" t="s">
        <v>53</v>
      </c>
      <c r="AA4276" s="1" t="s">
        <v>37</v>
      </c>
      <c r="AB4276" s="1" t="s">
        <v>29</v>
      </c>
      <c r="AC4276" s="1" t="s">
        <v>40</v>
      </c>
      <c r="AD4276" s="1" t="s">
        <v>19</v>
      </c>
      <c r="AE4276" s="2">
        <v>40542</v>
      </c>
    </row>
    <row r="4277" spans="1:31" x14ac:dyDescent="0.25">
      <c r="A4277">
        <f t="shared" si="601"/>
        <v>4276</v>
      </c>
      <c r="B4277" s="1">
        <v>59684</v>
      </c>
      <c r="C4277" s="2">
        <v>40541</v>
      </c>
      <c r="D4277" s="1" t="s">
        <v>36</v>
      </c>
      <c r="E4277" s="1" t="str">
        <f t="shared" si="594"/>
        <v>*</v>
      </c>
      <c r="F4277" s="1" t="str">
        <f t="shared" si="595"/>
        <v>*</v>
      </c>
      <c r="G4277" s="1" t="str">
        <f t="shared" si="596"/>
        <v>*</v>
      </c>
      <c r="J4277" s="1" t="str">
        <f t="shared" si="597"/>
        <v>*</v>
      </c>
      <c r="P4277" s="1">
        <v>50</v>
      </c>
      <c r="Q4277" s="1">
        <f t="shared" si="602"/>
        <v>0.06</v>
      </c>
      <c r="T4277" s="4">
        <v>9059.9</v>
      </c>
      <c r="U4277" s="9">
        <f t="shared" si="598"/>
        <v>1</v>
      </c>
      <c r="V4277" s="4">
        <f t="shared" si="599"/>
        <v>181.19799999999998</v>
      </c>
      <c r="W4277" s="1" t="s">
        <v>33</v>
      </c>
      <c r="X4277" s="1">
        <v>55.24</v>
      </c>
      <c r="Y4277" s="4">
        <f t="shared" si="600"/>
        <v>9115.14</v>
      </c>
      <c r="Z4277" s="1" t="s">
        <v>51</v>
      </c>
      <c r="AA4277" s="1" t="s">
        <v>28</v>
      </c>
      <c r="AB4277" s="1" t="s">
        <v>29</v>
      </c>
      <c r="AC4277" s="1" t="s">
        <v>63</v>
      </c>
      <c r="AD4277" s="1" t="s">
        <v>35</v>
      </c>
      <c r="AE4277" s="2">
        <v>40558</v>
      </c>
    </row>
    <row r="4278" spans="1:31" x14ac:dyDescent="0.25">
      <c r="A4278">
        <f t="shared" si="601"/>
        <v>4277</v>
      </c>
      <c r="B4278" s="1">
        <v>47267</v>
      </c>
      <c r="C4278" s="2">
        <v>40541</v>
      </c>
      <c r="D4278" s="1" t="s">
        <v>36</v>
      </c>
      <c r="E4278" s="1" t="str">
        <f t="shared" si="594"/>
        <v>*</v>
      </c>
      <c r="F4278" s="1" t="str">
        <f t="shared" si="595"/>
        <v>*</v>
      </c>
      <c r="G4278" s="1" t="str">
        <f t="shared" si="596"/>
        <v>*</v>
      </c>
      <c r="J4278" s="1" t="str">
        <f t="shared" si="597"/>
        <v>*</v>
      </c>
      <c r="P4278" s="1">
        <v>14</v>
      </c>
      <c r="Q4278" s="1">
        <f t="shared" si="602"/>
        <v>0.02</v>
      </c>
      <c r="T4278" s="4">
        <v>1042.06</v>
      </c>
      <c r="U4278" s="9">
        <f t="shared" si="598"/>
        <v>1</v>
      </c>
      <c r="V4278" s="4">
        <f t="shared" si="599"/>
        <v>74.432857142857145</v>
      </c>
      <c r="W4278" s="1" t="s">
        <v>33</v>
      </c>
      <c r="X4278" s="1">
        <v>89.3</v>
      </c>
      <c r="Y4278" s="4">
        <f t="shared" si="600"/>
        <v>1131.3599999999999</v>
      </c>
      <c r="Z4278" s="1" t="s">
        <v>51</v>
      </c>
      <c r="AA4278" s="1" t="s">
        <v>28</v>
      </c>
      <c r="AB4278" s="1" t="s">
        <v>17</v>
      </c>
      <c r="AC4278" s="1" t="s">
        <v>52</v>
      </c>
      <c r="AD4278" s="1" t="s">
        <v>59</v>
      </c>
      <c r="AE4278" s="2">
        <v>40542</v>
      </c>
    </row>
    <row r="4279" spans="1:31" x14ac:dyDescent="0.25">
      <c r="A4279">
        <f t="shared" si="601"/>
        <v>4278</v>
      </c>
      <c r="B4279" s="1">
        <v>47267</v>
      </c>
      <c r="C4279" s="2">
        <v>40541</v>
      </c>
      <c r="D4279" s="1" t="s">
        <v>36</v>
      </c>
      <c r="E4279" s="1" t="str">
        <f t="shared" si="594"/>
        <v>*</v>
      </c>
      <c r="F4279" s="1" t="str">
        <f t="shared" si="595"/>
        <v>*</v>
      </c>
      <c r="G4279" s="1" t="str">
        <f t="shared" si="596"/>
        <v>*</v>
      </c>
      <c r="J4279" s="1" t="str">
        <f t="shared" si="597"/>
        <v>*</v>
      </c>
      <c r="P4279" s="1">
        <v>24</v>
      </c>
      <c r="Q4279" s="1">
        <f t="shared" si="602"/>
        <v>3.5000000000000003E-2</v>
      </c>
      <c r="T4279" s="4">
        <v>492.71</v>
      </c>
      <c r="U4279" s="9">
        <f t="shared" si="598"/>
        <v>0</v>
      </c>
      <c r="V4279" s="4">
        <f t="shared" si="599"/>
        <v>20.529583333333331</v>
      </c>
      <c r="W4279" s="1" t="s">
        <v>21</v>
      </c>
      <c r="X4279" s="1">
        <v>8.68</v>
      </c>
      <c r="Y4279" s="4">
        <f t="shared" si="600"/>
        <v>501.39</v>
      </c>
      <c r="Z4279" s="1" t="s">
        <v>51</v>
      </c>
      <c r="AA4279" s="1" t="s">
        <v>28</v>
      </c>
      <c r="AB4279" s="1" t="s">
        <v>29</v>
      </c>
      <c r="AC4279" s="1" t="s">
        <v>40</v>
      </c>
      <c r="AD4279" s="1" t="s">
        <v>19</v>
      </c>
      <c r="AE4279" s="2">
        <v>40542</v>
      </c>
    </row>
    <row r="4280" spans="1:31" x14ac:dyDescent="0.25">
      <c r="A4280">
        <f t="shared" si="601"/>
        <v>4279</v>
      </c>
      <c r="B4280" s="1">
        <v>1699</v>
      </c>
      <c r="C4280" s="2">
        <v>40541</v>
      </c>
      <c r="D4280" s="1" t="s">
        <v>32</v>
      </c>
      <c r="E4280" s="1" t="str">
        <f t="shared" si="594"/>
        <v>***</v>
      </c>
      <c r="F4280" s="1" t="str">
        <f t="shared" si="595"/>
        <v>***</v>
      </c>
      <c r="G4280" s="1" t="str">
        <f t="shared" si="596"/>
        <v>***</v>
      </c>
      <c r="J4280" s="1" t="str">
        <f t="shared" si="597"/>
        <v>***</v>
      </c>
      <c r="P4280" s="1">
        <v>40</v>
      </c>
      <c r="Q4280" s="1">
        <f t="shared" si="602"/>
        <v>0.05</v>
      </c>
      <c r="T4280" s="4">
        <v>430.88</v>
      </c>
      <c r="U4280" s="9">
        <f t="shared" si="598"/>
        <v>0</v>
      </c>
      <c r="V4280" s="4">
        <f t="shared" si="599"/>
        <v>10.772</v>
      </c>
      <c r="W4280" s="1" t="s">
        <v>21</v>
      </c>
      <c r="X4280" s="1">
        <v>5.25</v>
      </c>
      <c r="Y4280" s="4">
        <f t="shared" si="600"/>
        <v>436.13</v>
      </c>
      <c r="Z4280" s="1" t="s">
        <v>53</v>
      </c>
      <c r="AA4280" s="1" t="s">
        <v>28</v>
      </c>
      <c r="AB4280" s="1" t="s">
        <v>29</v>
      </c>
      <c r="AC4280" s="1" t="s">
        <v>57</v>
      </c>
      <c r="AD4280" s="1" t="s">
        <v>19</v>
      </c>
      <c r="AE4280" s="2">
        <v>40625</v>
      </c>
    </row>
    <row r="4281" spans="1:31" x14ac:dyDescent="0.25">
      <c r="A4281">
        <f t="shared" si="601"/>
        <v>4280</v>
      </c>
      <c r="B4281" s="1">
        <v>59684</v>
      </c>
      <c r="C4281" s="2">
        <v>40541</v>
      </c>
      <c r="D4281" s="1" t="s">
        <v>36</v>
      </c>
      <c r="E4281" s="1" t="str">
        <f t="shared" si="594"/>
        <v>*</v>
      </c>
      <c r="F4281" s="1" t="str">
        <f t="shared" si="595"/>
        <v>*</v>
      </c>
      <c r="G4281" s="1" t="str">
        <f t="shared" si="596"/>
        <v>*</v>
      </c>
      <c r="J4281" s="1" t="str">
        <f t="shared" si="597"/>
        <v>*</v>
      </c>
      <c r="P4281" s="1">
        <v>41</v>
      </c>
      <c r="Q4281" s="1">
        <f t="shared" si="602"/>
        <v>0.05</v>
      </c>
      <c r="T4281" s="4">
        <v>368.17</v>
      </c>
      <c r="U4281" s="9">
        <f t="shared" si="598"/>
        <v>0</v>
      </c>
      <c r="V4281" s="4">
        <f t="shared" si="599"/>
        <v>8.9797560975609763</v>
      </c>
      <c r="W4281" s="1" t="s">
        <v>14</v>
      </c>
      <c r="X4281" s="1">
        <v>2.38</v>
      </c>
      <c r="Y4281" s="4">
        <f t="shared" si="600"/>
        <v>370.55</v>
      </c>
      <c r="Z4281" s="1" t="s">
        <v>51</v>
      </c>
      <c r="AA4281" s="1" t="s">
        <v>28</v>
      </c>
      <c r="AB4281" s="1" t="s">
        <v>24</v>
      </c>
      <c r="AC4281" s="1" t="s">
        <v>38</v>
      </c>
      <c r="AD4281" s="1" t="s">
        <v>41</v>
      </c>
      <c r="AE4281" s="2">
        <v>40559</v>
      </c>
    </row>
    <row r="4282" spans="1:31" x14ac:dyDescent="0.25">
      <c r="A4282">
        <f t="shared" si="601"/>
        <v>4281</v>
      </c>
      <c r="B4282" s="1">
        <v>23399</v>
      </c>
      <c r="C4282" s="2">
        <v>40541</v>
      </c>
      <c r="D4282" s="1" t="s">
        <v>20</v>
      </c>
      <c r="E4282" s="1" t="str">
        <f t="shared" si="594"/>
        <v>*</v>
      </c>
      <c r="F4282" s="1" t="str">
        <f t="shared" si="595"/>
        <v>**</v>
      </c>
      <c r="G4282" s="1" t="str">
        <f t="shared" si="596"/>
        <v>**</v>
      </c>
      <c r="J4282" s="1" t="str">
        <f t="shared" si="597"/>
        <v>**</v>
      </c>
      <c r="P4282" s="1">
        <v>14</v>
      </c>
      <c r="Q4282" s="1">
        <f t="shared" si="602"/>
        <v>0.02</v>
      </c>
      <c r="T4282" s="4">
        <v>209.3</v>
      </c>
      <c r="U4282" s="9">
        <f t="shared" si="598"/>
        <v>0</v>
      </c>
      <c r="V4282" s="4">
        <f t="shared" si="599"/>
        <v>14.950000000000001</v>
      </c>
      <c r="W4282" s="1" t="s">
        <v>14</v>
      </c>
      <c r="X4282" s="1">
        <v>4.51</v>
      </c>
      <c r="Y4282" s="4">
        <f t="shared" si="600"/>
        <v>213.81</v>
      </c>
      <c r="Z4282" s="1" t="s">
        <v>49</v>
      </c>
      <c r="AA4282" s="1" t="s">
        <v>23</v>
      </c>
      <c r="AB4282" s="1" t="s">
        <v>29</v>
      </c>
      <c r="AC4282" s="1" t="s">
        <v>55</v>
      </c>
      <c r="AD4282" s="1" t="s">
        <v>19</v>
      </c>
      <c r="AE4282" s="2">
        <v>40541</v>
      </c>
    </row>
    <row r="4283" spans="1:31" x14ac:dyDescent="0.25">
      <c r="A4283">
        <f t="shared" si="601"/>
        <v>4282</v>
      </c>
      <c r="B4283" s="1">
        <v>59684</v>
      </c>
      <c r="C4283" s="2">
        <v>40541</v>
      </c>
      <c r="D4283" s="1" t="s">
        <v>36</v>
      </c>
      <c r="E4283" s="1" t="str">
        <f t="shared" si="594"/>
        <v>*</v>
      </c>
      <c r="F4283" s="1" t="str">
        <f t="shared" si="595"/>
        <v>*</v>
      </c>
      <c r="G4283" s="1" t="str">
        <f t="shared" si="596"/>
        <v>*</v>
      </c>
      <c r="J4283" s="1" t="str">
        <f t="shared" si="597"/>
        <v>*</v>
      </c>
      <c r="P4283" s="1">
        <v>25</v>
      </c>
      <c r="Q4283" s="1">
        <f t="shared" si="602"/>
        <v>3.5000000000000003E-2</v>
      </c>
      <c r="T4283" s="4">
        <v>168.39</v>
      </c>
      <c r="U4283" s="9">
        <f t="shared" si="598"/>
        <v>0</v>
      </c>
      <c r="V4283" s="4">
        <f t="shared" si="599"/>
        <v>6.7355999999999998</v>
      </c>
      <c r="W4283" s="1" t="s">
        <v>21</v>
      </c>
      <c r="X4283" s="1">
        <v>9.68</v>
      </c>
      <c r="Y4283" s="4">
        <f t="shared" si="600"/>
        <v>178.07</v>
      </c>
      <c r="Z4283" s="1" t="s">
        <v>51</v>
      </c>
      <c r="AA4283" s="1" t="s">
        <v>28</v>
      </c>
      <c r="AB4283" s="1" t="s">
        <v>29</v>
      </c>
      <c r="AC4283" s="1" t="s">
        <v>40</v>
      </c>
      <c r="AD4283" s="1" t="s">
        <v>19</v>
      </c>
      <c r="AE4283" s="2">
        <v>40542</v>
      </c>
    </row>
    <row r="4284" spans="1:31" x14ac:dyDescent="0.25">
      <c r="A4284">
        <f t="shared" si="601"/>
        <v>4283</v>
      </c>
      <c r="B4284" s="1">
        <v>59684</v>
      </c>
      <c r="C4284" s="2">
        <v>40541</v>
      </c>
      <c r="D4284" s="1" t="s">
        <v>36</v>
      </c>
      <c r="E4284" s="1" t="str">
        <f t="shared" si="594"/>
        <v>*</v>
      </c>
      <c r="F4284" s="1" t="str">
        <f t="shared" si="595"/>
        <v>*</v>
      </c>
      <c r="G4284" s="1" t="str">
        <f t="shared" si="596"/>
        <v>*</v>
      </c>
      <c r="J4284" s="1" t="str">
        <f t="shared" si="597"/>
        <v>*</v>
      </c>
      <c r="P4284" s="1">
        <v>3</v>
      </c>
      <c r="Q4284" s="1">
        <f t="shared" si="602"/>
        <v>0.01</v>
      </c>
      <c r="T4284" s="4">
        <v>14.46</v>
      </c>
      <c r="U4284" s="9">
        <f t="shared" si="598"/>
        <v>0</v>
      </c>
      <c r="V4284" s="4">
        <f t="shared" si="599"/>
        <v>4.82</v>
      </c>
      <c r="W4284" s="1" t="s">
        <v>21</v>
      </c>
      <c r="X4284" s="1">
        <v>2.2599999999999998</v>
      </c>
      <c r="Y4284" s="4">
        <f t="shared" si="600"/>
        <v>16.72</v>
      </c>
      <c r="Z4284" s="1" t="s">
        <v>51</v>
      </c>
      <c r="AA4284" s="1" t="s">
        <v>28</v>
      </c>
      <c r="AB4284" s="1" t="s">
        <v>29</v>
      </c>
      <c r="AC4284" s="1" t="s">
        <v>40</v>
      </c>
      <c r="AD4284" s="1" t="s">
        <v>31</v>
      </c>
      <c r="AE4284" s="2">
        <v>40560</v>
      </c>
    </row>
    <row r="4285" spans="1:31" x14ac:dyDescent="0.25">
      <c r="A4285">
        <f t="shared" si="601"/>
        <v>4284</v>
      </c>
      <c r="B4285" s="1">
        <v>19556</v>
      </c>
      <c r="C4285" s="2">
        <v>40542</v>
      </c>
      <c r="D4285" s="1" t="s">
        <v>27</v>
      </c>
      <c r="E4285" s="1" t="str">
        <f t="shared" si="594"/>
        <v>*</v>
      </c>
      <c r="F4285" s="1" t="str">
        <f t="shared" si="595"/>
        <v>*</v>
      </c>
      <c r="G4285" s="1" t="str">
        <f t="shared" si="596"/>
        <v>*</v>
      </c>
      <c r="J4285" s="1" t="str">
        <f t="shared" si="597"/>
        <v>*</v>
      </c>
      <c r="P4285" s="1">
        <v>45</v>
      </c>
      <c r="Q4285" s="1">
        <f t="shared" si="602"/>
        <v>0.05</v>
      </c>
      <c r="T4285" s="4">
        <v>5785.59</v>
      </c>
      <c r="U4285" s="9">
        <f t="shared" si="598"/>
        <v>1</v>
      </c>
      <c r="V4285" s="4">
        <f t="shared" si="599"/>
        <v>128.56866666666667</v>
      </c>
      <c r="W4285" s="1" t="s">
        <v>33</v>
      </c>
      <c r="X4285" s="1">
        <v>30</v>
      </c>
      <c r="Y4285" s="4">
        <f t="shared" si="600"/>
        <v>5815.59</v>
      </c>
      <c r="Z4285" s="1" t="s">
        <v>42</v>
      </c>
      <c r="AA4285" s="1" t="s">
        <v>16</v>
      </c>
      <c r="AB4285" s="1" t="s">
        <v>17</v>
      </c>
      <c r="AC4285" s="1" t="s">
        <v>34</v>
      </c>
      <c r="AD4285" s="1" t="s">
        <v>35</v>
      </c>
      <c r="AE4285" s="2">
        <v>40559</v>
      </c>
    </row>
    <row r="4286" spans="1:31" x14ac:dyDescent="0.25">
      <c r="A4286">
        <f t="shared" si="601"/>
        <v>4285</v>
      </c>
      <c r="B4286" s="1">
        <v>19556</v>
      </c>
      <c r="C4286" s="2">
        <v>40542</v>
      </c>
      <c r="D4286" s="1" t="s">
        <v>27</v>
      </c>
      <c r="E4286" s="1" t="str">
        <f t="shared" si="594"/>
        <v>*</v>
      </c>
      <c r="F4286" s="1" t="str">
        <f t="shared" si="595"/>
        <v>*</v>
      </c>
      <c r="G4286" s="1" t="str">
        <f t="shared" si="596"/>
        <v>*</v>
      </c>
      <c r="J4286" s="1" t="str">
        <f t="shared" si="597"/>
        <v>*</v>
      </c>
      <c r="P4286" s="1">
        <v>35</v>
      </c>
      <c r="Q4286" s="1">
        <f t="shared" si="602"/>
        <v>0.04</v>
      </c>
      <c r="T4286" s="4">
        <v>3238.143</v>
      </c>
      <c r="U4286" s="9">
        <f t="shared" si="598"/>
        <v>1</v>
      </c>
      <c r="V4286" s="4">
        <f t="shared" si="599"/>
        <v>92.518371428571427</v>
      </c>
      <c r="W4286" s="1" t="s">
        <v>21</v>
      </c>
      <c r="X4286" s="1">
        <v>4.2300000000000004</v>
      </c>
      <c r="Y4286" s="4">
        <f t="shared" si="600"/>
        <v>3242.373</v>
      </c>
      <c r="Z4286" s="1" t="s">
        <v>42</v>
      </c>
      <c r="AA4286" s="1" t="s">
        <v>16</v>
      </c>
      <c r="AB4286" s="1" t="s">
        <v>24</v>
      </c>
      <c r="AC4286" s="1" t="s">
        <v>25</v>
      </c>
      <c r="AD4286" s="1" t="s">
        <v>19</v>
      </c>
      <c r="AE4286" s="2">
        <v>40570</v>
      </c>
    </row>
    <row r="4287" spans="1:31" x14ac:dyDescent="0.25">
      <c r="A4287">
        <f t="shared" si="601"/>
        <v>4286</v>
      </c>
      <c r="B4287" s="1">
        <v>36293</v>
      </c>
      <c r="C4287" s="2">
        <v>40542</v>
      </c>
      <c r="D4287" s="1" t="s">
        <v>36</v>
      </c>
      <c r="E4287" s="1" t="str">
        <f t="shared" si="594"/>
        <v>*</v>
      </c>
      <c r="F4287" s="1" t="str">
        <f t="shared" si="595"/>
        <v>*</v>
      </c>
      <c r="G4287" s="1" t="str">
        <f t="shared" si="596"/>
        <v>*</v>
      </c>
      <c r="J4287" s="1" t="str">
        <f t="shared" si="597"/>
        <v>*</v>
      </c>
      <c r="P4287" s="1">
        <v>13</v>
      </c>
      <c r="Q4287" s="1">
        <f t="shared" si="602"/>
        <v>0.02</v>
      </c>
      <c r="T4287" s="4">
        <v>1272.83</v>
      </c>
      <c r="U4287" s="9">
        <f t="shared" si="598"/>
        <v>1</v>
      </c>
      <c r="V4287" s="4">
        <f t="shared" si="599"/>
        <v>97.91</v>
      </c>
      <c r="W4287" s="1" t="s">
        <v>21</v>
      </c>
      <c r="X4287" s="1">
        <v>7.18</v>
      </c>
      <c r="Y4287" s="4">
        <f t="shared" si="600"/>
        <v>1280.01</v>
      </c>
      <c r="Z4287" s="1" t="s">
        <v>50</v>
      </c>
      <c r="AA4287" s="1" t="s">
        <v>23</v>
      </c>
      <c r="AB4287" s="1" t="s">
        <v>24</v>
      </c>
      <c r="AC4287" s="1" t="s">
        <v>38</v>
      </c>
      <c r="AD4287" s="1" t="s">
        <v>19</v>
      </c>
      <c r="AE4287" s="2">
        <v>40553</v>
      </c>
    </row>
    <row r="4288" spans="1:31" x14ac:dyDescent="0.25">
      <c r="A4288">
        <f t="shared" si="601"/>
        <v>4287</v>
      </c>
      <c r="B4288" s="1">
        <v>19556</v>
      </c>
      <c r="C4288" s="2">
        <v>40542</v>
      </c>
      <c r="D4288" s="1" t="s">
        <v>27</v>
      </c>
      <c r="E4288" s="1" t="str">
        <f t="shared" si="594"/>
        <v>*</v>
      </c>
      <c r="F4288" s="1" t="str">
        <f t="shared" si="595"/>
        <v>*</v>
      </c>
      <c r="G4288" s="1" t="str">
        <f t="shared" si="596"/>
        <v>*</v>
      </c>
      <c r="J4288" s="1" t="str">
        <f t="shared" si="597"/>
        <v>*</v>
      </c>
      <c r="P4288" s="1">
        <v>22</v>
      </c>
      <c r="Q4288" s="1">
        <f t="shared" si="602"/>
        <v>3.5000000000000003E-2</v>
      </c>
      <c r="T4288" s="4">
        <v>1131.93</v>
      </c>
      <c r="U4288" s="9">
        <f t="shared" si="598"/>
        <v>1</v>
      </c>
      <c r="V4288" s="4">
        <f t="shared" si="599"/>
        <v>51.451363636363638</v>
      </c>
      <c r="W4288" s="1" t="s">
        <v>21</v>
      </c>
      <c r="X4288" s="1">
        <v>4.8600000000000003</v>
      </c>
      <c r="Y4288" s="4">
        <f t="shared" si="600"/>
        <v>1136.79</v>
      </c>
      <c r="Z4288" s="1" t="s">
        <v>42</v>
      </c>
      <c r="AA4288" s="1" t="s">
        <v>16</v>
      </c>
      <c r="AB4288" s="1" t="s">
        <v>29</v>
      </c>
      <c r="AC4288" s="1" t="s">
        <v>40</v>
      </c>
      <c r="AD4288" s="1" t="s">
        <v>19</v>
      </c>
      <c r="AE4288" s="2">
        <v>40553</v>
      </c>
    </row>
    <row r="4289" spans="1:31" x14ac:dyDescent="0.25">
      <c r="A4289">
        <f t="shared" si="601"/>
        <v>4288</v>
      </c>
      <c r="B4289" s="1">
        <v>25735</v>
      </c>
      <c r="C4289" s="2">
        <v>40542</v>
      </c>
      <c r="D4289" s="1" t="s">
        <v>27</v>
      </c>
      <c r="E4289" s="1" t="str">
        <f t="shared" si="594"/>
        <v>*</v>
      </c>
      <c r="F4289" s="1" t="str">
        <f t="shared" si="595"/>
        <v>*</v>
      </c>
      <c r="G4289" s="1" t="str">
        <f t="shared" si="596"/>
        <v>*</v>
      </c>
      <c r="J4289" s="1" t="str">
        <f t="shared" si="597"/>
        <v>*</v>
      </c>
      <c r="P4289" s="1">
        <v>45</v>
      </c>
      <c r="Q4289" s="1">
        <f t="shared" si="602"/>
        <v>0.05</v>
      </c>
      <c r="T4289" s="4">
        <v>260.37</v>
      </c>
      <c r="U4289" s="9">
        <f t="shared" si="598"/>
        <v>0</v>
      </c>
      <c r="V4289" s="4">
        <f t="shared" si="599"/>
        <v>5.7860000000000005</v>
      </c>
      <c r="W4289" s="1" t="s">
        <v>21</v>
      </c>
      <c r="X4289" s="1">
        <v>1.99</v>
      </c>
      <c r="Y4289" s="4">
        <f t="shared" si="600"/>
        <v>262.36</v>
      </c>
      <c r="Z4289" s="1" t="s">
        <v>22</v>
      </c>
      <c r="AA4289" s="1" t="s">
        <v>16</v>
      </c>
      <c r="AB4289" s="1" t="s">
        <v>29</v>
      </c>
      <c r="AC4289" s="1" t="s">
        <v>30</v>
      </c>
      <c r="AD4289" s="1" t="s">
        <v>31</v>
      </c>
      <c r="AE4289" s="2">
        <v>40556</v>
      </c>
    </row>
    <row r="4290" spans="1:31" x14ac:dyDescent="0.25">
      <c r="A4290">
        <f t="shared" si="601"/>
        <v>4289</v>
      </c>
      <c r="B4290" s="1">
        <v>36293</v>
      </c>
      <c r="C4290" s="2">
        <v>40542</v>
      </c>
      <c r="D4290" s="1" t="s">
        <v>36</v>
      </c>
      <c r="E4290" s="1" t="str">
        <f t="shared" si="594"/>
        <v>*</v>
      </c>
      <c r="F4290" s="1" t="str">
        <f t="shared" si="595"/>
        <v>*</v>
      </c>
      <c r="G4290" s="1" t="str">
        <f t="shared" si="596"/>
        <v>*</v>
      </c>
      <c r="J4290" s="1" t="str">
        <f t="shared" si="597"/>
        <v>*</v>
      </c>
      <c r="P4290" s="1">
        <v>25</v>
      </c>
      <c r="Q4290" s="1">
        <f t="shared" si="602"/>
        <v>3.5000000000000003E-2</v>
      </c>
      <c r="T4290" s="4">
        <v>165.36</v>
      </c>
      <c r="U4290" s="9">
        <f t="shared" si="598"/>
        <v>0</v>
      </c>
      <c r="V4290" s="4">
        <f t="shared" si="599"/>
        <v>6.6144000000000007</v>
      </c>
      <c r="W4290" s="1" t="s">
        <v>14</v>
      </c>
      <c r="X4290" s="1">
        <v>7.49</v>
      </c>
      <c r="Y4290" s="4">
        <f t="shared" si="600"/>
        <v>172.85000000000002</v>
      </c>
      <c r="Z4290" s="1" t="s">
        <v>50</v>
      </c>
      <c r="AA4290" s="1" t="s">
        <v>23</v>
      </c>
      <c r="AB4290" s="1" t="s">
        <v>29</v>
      </c>
      <c r="AC4290" s="1" t="s">
        <v>40</v>
      </c>
      <c r="AD4290" s="1" t="s">
        <v>19</v>
      </c>
      <c r="AE4290" s="2">
        <v>40557</v>
      </c>
    </row>
    <row r="4291" spans="1:31" x14ac:dyDescent="0.25">
      <c r="A4291">
        <f t="shared" si="601"/>
        <v>4290</v>
      </c>
      <c r="B4291" s="1">
        <v>27011</v>
      </c>
      <c r="C4291" s="2">
        <v>40542</v>
      </c>
      <c r="D4291" s="1" t="s">
        <v>36</v>
      </c>
      <c r="E4291" s="1" t="str">
        <f t="shared" ref="E4291:E4354" si="603">IF(D4291="Critical","***","*")</f>
        <v>*</v>
      </c>
      <c r="F4291" s="1" t="str">
        <f t="shared" ref="F4291:F4354" si="604">IF(D4291="Critical","***",IF(D4291="High","**","*"))</f>
        <v>*</v>
      </c>
      <c r="G4291" s="1" t="str">
        <f t="shared" ref="G4291:G4354" si="605">VLOOKUP(D4291,$H$6:$I$10,2,FALSE)</f>
        <v>*</v>
      </c>
      <c r="J4291" s="1" t="str">
        <f t="shared" ref="J4291:J4354" si="606">HLOOKUP(D4291,$K$5:$O$6,2,FALSE)</f>
        <v>*</v>
      </c>
      <c r="P4291" s="1">
        <v>5</v>
      </c>
      <c r="Q4291" s="1">
        <f t="shared" si="602"/>
        <v>0.01</v>
      </c>
      <c r="T4291" s="4">
        <v>53.66</v>
      </c>
      <c r="U4291" s="9">
        <f t="shared" ref="U4291:U4354" si="607">IF(T4291&gt;1000,1,0)</f>
        <v>0</v>
      </c>
      <c r="V4291" s="4">
        <f t="shared" ref="V4291:V4354" si="608">T4291/P4291</f>
        <v>10.731999999999999</v>
      </c>
      <c r="W4291" s="1" t="s">
        <v>21</v>
      </c>
      <c r="X4291" s="1">
        <v>1.39</v>
      </c>
      <c r="Y4291" s="4">
        <f t="shared" ref="Y4291:Y4354" si="609">X4291+T4291</f>
        <v>55.05</v>
      </c>
      <c r="Z4291" s="1" t="s">
        <v>44</v>
      </c>
      <c r="AA4291" s="1" t="s">
        <v>37</v>
      </c>
      <c r="AB4291" s="1" t="s">
        <v>29</v>
      </c>
      <c r="AC4291" s="1" t="s">
        <v>57</v>
      </c>
      <c r="AD4291" s="1" t="s">
        <v>19</v>
      </c>
      <c r="AE4291" s="2">
        <v>40542</v>
      </c>
    </row>
    <row r="4292" spans="1:31" x14ac:dyDescent="0.25">
      <c r="A4292">
        <f t="shared" ref="A4292:A4355" si="610">A4291+1</f>
        <v>4291</v>
      </c>
      <c r="B4292" s="1">
        <v>353</v>
      </c>
      <c r="C4292" s="2">
        <v>40542</v>
      </c>
      <c r="D4292" s="1" t="s">
        <v>13</v>
      </c>
      <c r="E4292" s="1" t="str">
        <f t="shared" si="603"/>
        <v>*</v>
      </c>
      <c r="F4292" s="1" t="str">
        <f t="shared" si="604"/>
        <v>*</v>
      </c>
      <c r="G4292" s="1" t="str">
        <f t="shared" si="605"/>
        <v>*</v>
      </c>
      <c r="J4292" s="1" t="str">
        <f t="shared" si="606"/>
        <v>*</v>
      </c>
      <c r="P4292" s="1">
        <v>21</v>
      </c>
      <c r="Q4292" s="1">
        <f t="shared" ref="Q4292:Q4355" si="611">VLOOKUP(P4292,$R$5:$S$10,2,TRUE)</f>
        <v>3.5000000000000003E-2</v>
      </c>
      <c r="T4292" s="4">
        <v>46.94</v>
      </c>
      <c r="U4292" s="9">
        <f t="shared" si="607"/>
        <v>0</v>
      </c>
      <c r="V4292" s="4">
        <f t="shared" si="608"/>
        <v>2.235238095238095</v>
      </c>
      <c r="W4292" s="1" t="s">
        <v>21</v>
      </c>
      <c r="X4292" s="1">
        <v>1</v>
      </c>
      <c r="Y4292" s="4">
        <f t="shared" si="609"/>
        <v>47.94</v>
      </c>
      <c r="Z4292" s="1" t="s">
        <v>42</v>
      </c>
      <c r="AA4292" s="1" t="s">
        <v>37</v>
      </c>
      <c r="AB4292" s="1" t="s">
        <v>29</v>
      </c>
      <c r="AC4292" s="1" t="s">
        <v>30</v>
      </c>
      <c r="AD4292" s="1" t="s">
        <v>31</v>
      </c>
      <c r="AE4292" s="2">
        <v>40634</v>
      </c>
    </row>
    <row r="4293" spans="1:31" x14ac:dyDescent="0.25">
      <c r="A4293">
        <f t="shared" si="610"/>
        <v>4292</v>
      </c>
      <c r="B4293" s="1">
        <v>43392</v>
      </c>
      <c r="C4293" s="2">
        <v>40543</v>
      </c>
      <c r="D4293" s="1" t="s">
        <v>36</v>
      </c>
      <c r="E4293" s="1" t="str">
        <f t="shared" si="603"/>
        <v>*</v>
      </c>
      <c r="F4293" s="1" t="str">
        <f t="shared" si="604"/>
        <v>*</v>
      </c>
      <c r="G4293" s="1" t="str">
        <f t="shared" si="605"/>
        <v>*</v>
      </c>
      <c r="J4293" s="1" t="str">
        <f t="shared" si="606"/>
        <v>*</v>
      </c>
      <c r="P4293" s="1">
        <v>39</v>
      </c>
      <c r="Q4293" s="1">
        <f t="shared" si="611"/>
        <v>0.04</v>
      </c>
      <c r="T4293" s="4">
        <v>6553.45</v>
      </c>
      <c r="U4293" s="9">
        <f t="shared" si="607"/>
        <v>1</v>
      </c>
      <c r="V4293" s="4">
        <f t="shared" si="608"/>
        <v>168.03717948717949</v>
      </c>
      <c r="W4293" s="1" t="s">
        <v>21</v>
      </c>
      <c r="X4293" s="1">
        <v>19.989999999999998</v>
      </c>
      <c r="Y4293" s="4">
        <f t="shared" si="609"/>
        <v>6573.44</v>
      </c>
      <c r="Z4293" s="1" t="s">
        <v>39</v>
      </c>
      <c r="AA4293" s="1" t="s">
        <v>23</v>
      </c>
      <c r="AB4293" s="1" t="s">
        <v>29</v>
      </c>
      <c r="AC4293" s="1" t="s">
        <v>57</v>
      </c>
      <c r="AD4293" s="1" t="s">
        <v>19</v>
      </c>
      <c r="AE4293" s="2">
        <v>40545</v>
      </c>
    </row>
    <row r="4294" spans="1:31" x14ac:dyDescent="0.25">
      <c r="A4294">
        <f t="shared" si="610"/>
        <v>4293</v>
      </c>
      <c r="B4294" s="1">
        <v>18530</v>
      </c>
      <c r="C4294" s="2">
        <v>40543</v>
      </c>
      <c r="D4294" s="1" t="s">
        <v>27</v>
      </c>
      <c r="E4294" s="1" t="str">
        <f t="shared" si="603"/>
        <v>*</v>
      </c>
      <c r="F4294" s="1" t="str">
        <f t="shared" si="604"/>
        <v>*</v>
      </c>
      <c r="G4294" s="1" t="str">
        <f t="shared" si="605"/>
        <v>*</v>
      </c>
      <c r="J4294" s="1" t="str">
        <f t="shared" si="606"/>
        <v>*</v>
      </c>
      <c r="P4294" s="1">
        <v>25</v>
      </c>
      <c r="Q4294" s="1">
        <f t="shared" si="611"/>
        <v>3.5000000000000003E-2</v>
      </c>
      <c r="T4294" s="4">
        <v>1491.5205000000001</v>
      </c>
      <c r="U4294" s="9">
        <f t="shared" si="607"/>
        <v>1</v>
      </c>
      <c r="V4294" s="4">
        <f t="shared" si="608"/>
        <v>59.660820000000001</v>
      </c>
      <c r="W4294" s="1" t="s">
        <v>21</v>
      </c>
      <c r="X4294" s="1">
        <v>5.99</v>
      </c>
      <c r="Y4294" s="4">
        <f t="shared" si="609"/>
        <v>1497.5105000000001</v>
      </c>
      <c r="Z4294" s="1" t="s">
        <v>42</v>
      </c>
      <c r="AA4294" s="1" t="s">
        <v>28</v>
      </c>
      <c r="AB4294" s="1" t="s">
        <v>24</v>
      </c>
      <c r="AC4294" s="1" t="s">
        <v>25</v>
      </c>
      <c r="AD4294" s="1" t="s">
        <v>19</v>
      </c>
      <c r="AE4294" s="2">
        <v>40545</v>
      </c>
    </row>
    <row r="4295" spans="1:31" x14ac:dyDescent="0.25">
      <c r="A4295">
        <f t="shared" si="610"/>
        <v>4294</v>
      </c>
      <c r="B4295" s="1">
        <v>28262</v>
      </c>
      <c r="C4295" s="2">
        <v>40543</v>
      </c>
      <c r="D4295" s="1" t="s">
        <v>36</v>
      </c>
      <c r="E4295" s="1" t="str">
        <f t="shared" si="603"/>
        <v>*</v>
      </c>
      <c r="F4295" s="1" t="str">
        <f t="shared" si="604"/>
        <v>*</v>
      </c>
      <c r="G4295" s="1" t="str">
        <f t="shared" si="605"/>
        <v>*</v>
      </c>
      <c r="J4295" s="1" t="str">
        <f t="shared" si="606"/>
        <v>*</v>
      </c>
      <c r="P4295" s="1">
        <v>26</v>
      </c>
      <c r="Q4295" s="1">
        <f t="shared" si="611"/>
        <v>3.5000000000000003E-2</v>
      </c>
      <c r="T4295" s="4">
        <v>299.11</v>
      </c>
      <c r="U4295" s="9">
        <f t="shared" si="607"/>
        <v>0</v>
      </c>
      <c r="V4295" s="4">
        <f t="shared" si="608"/>
        <v>11.504230769230769</v>
      </c>
      <c r="W4295" s="1" t="s">
        <v>21</v>
      </c>
      <c r="X4295" s="1">
        <v>5.01</v>
      </c>
      <c r="Y4295" s="4">
        <f t="shared" si="609"/>
        <v>304.12</v>
      </c>
      <c r="Z4295" s="1" t="s">
        <v>46</v>
      </c>
      <c r="AA4295" s="1" t="s">
        <v>23</v>
      </c>
      <c r="AB4295" s="1" t="s">
        <v>29</v>
      </c>
      <c r="AC4295" s="1" t="s">
        <v>40</v>
      </c>
      <c r="AD4295" s="1" t="s">
        <v>19</v>
      </c>
      <c r="AE4295" s="2">
        <v>40544</v>
      </c>
    </row>
    <row r="4296" spans="1:31" x14ac:dyDescent="0.25">
      <c r="A4296">
        <f t="shared" si="610"/>
        <v>4295</v>
      </c>
      <c r="B4296" s="1">
        <v>18530</v>
      </c>
      <c r="C4296" s="2">
        <v>40543</v>
      </c>
      <c r="D4296" s="1" t="s">
        <v>27</v>
      </c>
      <c r="E4296" s="1" t="str">
        <f t="shared" si="603"/>
        <v>*</v>
      </c>
      <c r="F4296" s="1" t="str">
        <f t="shared" si="604"/>
        <v>*</v>
      </c>
      <c r="G4296" s="1" t="str">
        <f t="shared" si="605"/>
        <v>*</v>
      </c>
      <c r="J4296" s="1" t="str">
        <f t="shared" si="606"/>
        <v>*</v>
      </c>
      <c r="P4296" s="1">
        <v>2</v>
      </c>
      <c r="Q4296" s="1">
        <f t="shared" si="611"/>
        <v>0.01</v>
      </c>
      <c r="T4296" s="4">
        <v>56.13</v>
      </c>
      <c r="U4296" s="9">
        <f t="shared" si="607"/>
        <v>0</v>
      </c>
      <c r="V4296" s="4">
        <f t="shared" si="608"/>
        <v>28.065000000000001</v>
      </c>
      <c r="W4296" s="1" t="s">
        <v>21</v>
      </c>
      <c r="X4296" s="1">
        <v>14.39</v>
      </c>
      <c r="Y4296" s="4">
        <f t="shared" si="609"/>
        <v>70.52000000000001</v>
      </c>
      <c r="Z4296" s="1" t="s">
        <v>42</v>
      </c>
      <c r="AA4296" s="1" t="s">
        <v>28</v>
      </c>
      <c r="AB4296" s="1" t="s">
        <v>17</v>
      </c>
      <c r="AC4296" s="1" t="s">
        <v>18</v>
      </c>
      <c r="AD4296" s="1" t="s">
        <v>19</v>
      </c>
      <c r="AE4296" s="2">
        <v>40543</v>
      </c>
    </row>
    <row r="4297" spans="1:31" x14ac:dyDescent="0.25">
      <c r="A4297">
        <f t="shared" si="610"/>
        <v>4296</v>
      </c>
      <c r="B4297" s="1">
        <v>52640</v>
      </c>
      <c r="C4297" s="2">
        <v>40544</v>
      </c>
      <c r="D4297" s="1" t="s">
        <v>36</v>
      </c>
      <c r="E4297" s="1" t="str">
        <f t="shared" si="603"/>
        <v>*</v>
      </c>
      <c r="F4297" s="1" t="str">
        <f t="shared" si="604"/>
        <v>*</v>
      </c>
      <c r="G4297" s="1" t="str">
        <f t="shared" si="605"/>
        <v>*</v>
      </c>
      <c r="J4297" s="1" t="str">
        <f t="shared" si="606"/>
        <v>*</v>
      </c>
      <c r="P4297" s="1">
        <v>18</v>
      </c>
      <c r="Q4297" s="1">
        <f t="shared" si="611"/>
        <v>0.02</v>
      </c>
      <c r="T4297" s="4">
        <v>1163.75</v>
      </c>
      <c r="U4297" s="9">
        <f t="shared" si="607"/>
        <v>1</v>
      </c>
      <c r="V4297" s="4">
        <f t="shared" si="608"/>
        <v>64.652777777777771</v>
      </c>
      <c r="W4297" s="1" t="s">
        <v>14</v>
      </c>
      <c r="X4297" s="1">
        <v>19.989999999999998</v>
      </c>
      <c r="Y4297" s="4">
        <f t="shared" si="609"/>
        <v>1183.74</v>
      </c>
      <c r="Z4297" s="1" t="s">
        <v>51</v>
      </c>
      <c r="AA4297" s="1" t="s">
        <v>16</v>
      </c>
      <c r="AB4297" s="1" t="s">
        <v>29</v>
      </c>
      <c r="AC4297" s="1" t="s">
        <v>43</v>
      </c>
      <c r="AD4297" s="1" t="s">
        <v>19</v>
      </c>
      <c r="AE4297" s="2">
        <v>40547</v>
      </c>
    </row>
    <row r="4298" spans="1:31" x14ac:dyDescent="0.25">
      <c r="A4298">
        <f t="shared" si="610"/>
        <v>4297</v>
      </c>
      <c r="B4298" s="1">
        <v>2277</v>
      </c>
      <c r="C4298" s="2">
        <v>40544</v>
      </c>
      <c r="D4298" s="1" t="s">
        <v>27</v>
      </c>
      <c r="E4298" s="1" t="str">
        <f t="shared" si="603"/>
        <v>*</v>
      </c>
      <c r="F4298" s="1" t="str">
        <f t="shared" si="604"/>
        <v>*</v>
      </c>
      <c r="G4298" s="1" t="str">
        <f t="shared" si="605"/>
        <v>*</v>
      </c>
      <c r="J4298" s="1" t="str">
        <f t="shared" si="606"/>
        <v>*</v>
      </c>
      <c r="P4298" s="1">
        <v>21</v>
      </c>
      <c r="Q4298" s="1">
        <f t="shared" si="611"/>
        <v>3.5000000000000003E-2</v>
      </c>
      <c r="T4298" s="4">
        <v>845.32</v>
      </c>
      <c r="U4298" s="9">
        <f t="shared" si="607"/>
        <v>0</v>
      </c>
      <c r="V4298" s="4">
        <f t="shared" si="608"/>
        <v>40.253333333333337</v>
      </c>
      <c r="W4298" s="1" t="s">
        <v>21</v>
      </c>
      <c r="X4298" s="1">
        <v>19.989999999999998</v>
      </c>
      <c r="Y4298" s="4">
        <f t="shared" si="609"/>
        <v>865.31000000000006</v>
      </c>
      <c r="Z4298" s="1" t="s">
        <v>60</v>
      </c>
      <c r="AA4298" s="1" t="s">
        <v>37</v>
      </c>
      <c r="AB4298" s="1" t="s">
        <v>29</v>
      </c>
      <c r="AC4298" s="1" t="s">
        <v>40</v>
      </c>
      <c r="AD4298" s="1" t="s">
        <v>19</v>
      </c>
      <c r="AE4298" s="2">
        <v>40546</v>
      </c>
    </row>
    <row r="4299" spans="1:31" x14ac:dyDescent="0.25">
      <c r="A4299">
        <f t="shared" si="610"/>
        <v>4298</v>
      </c>
      <c r="B4299" s="1">
        <v>17058</v>
      </c>
      <c r="C4299" s="2">
        <v>40544</v>
      </c>
      <c r="D4299" s="1" t="s">
        <v>20</v>
      </c>
      <c r="E4299" s="1" t="str">
        <f t="shared" si="603"/>
        <v>*</v>
      </c>
      <c r="F4299" s="1" t="str">
        <f t="shared" si="604"/>
        <v>**</v>
      </c>
      <c r="G4299" s="1" t="str">
        <f t="shared" si="605"/>
        <v>**</v>
      </c>
      <c r="J4299" s="1" t="str">
        <f t="shared" si="606"/>
        <v>**</v>
      </c>
      <c r="P4299" s="1">
        <v>15</v>
      </c>
      <c r="Q4299" s="1">
        <f t="shared" si="611"/>
        <v>0.02</v>
      </c>
      <c r="T4299" s="4">
        <v>72.67</v>
      </c>
      <c r="U4299" s="9">
        <f t="shared" si="607"/>
        <v>0</v>
      </c>
      <c r="V4299" s="4">
        <f t="shared" si="608"/>
        <v>4.8446666666666669</v>
      </c>
      <c r="W4299" s="1" t="s">
        <v>21</v>
      </c>
      <c r="X4299" s="1">
        <v>6.72</v>
      </c>
      <c r="Y4299" s="4">
        <f t="shared" si="609"/>
        <v>79.39</v>
      </c>
      <c r="Z4299" s="1" t="s">
        <v>51</v>
      </c>
      <c r="AA4299" s="1" t="s">
        <v>37</v>
      </c>
      <c r="AB4299" s="1" t="s">
        <v>29</v>
      </c>
      <c r="AC4299" s="1" t="s">
        <v>40</v>
      </c>
      <c r="AD4299" s="1" t="s">
        <v>19</v>
      </c>
      <c r="AE4299" s="2">
        <v>40545</v>
      </c>
    </row>
    <row r="4300" spans="1:31" x14ac:dyDescent="0.25">
      <c r="A4300">
        <f t="shared" si="610"/>
        <v>4299</v>
      </c>
      <c r="B4300" s="1">
        <v>2277</v>
      </c>
      <c r="C4300" s="2">
        <v>40544</v>
      </c>
      <c r="D4300" s="1" t="s">
        <v>27</v>
      </c>
      <c r="E4300" s="1" t="str">
        <f t="shared" si="603"/>
        <v>*</v>
      </c>
      <c r="F4300" s="1" t="str">
        <f t="shared" si="604"/>
        <v>*</v>
      </c>
      <c r="G4300" s="1" t="str">
        <f t="shared" si="605"/>
        <v>*</v>
      </c>
      <c r="J4300" s="1" t="str">
        <f t="shared" si="606"/>
        <v>*</v>
      </c>
      <c r="P4300" s="1">
        <v>10</v>
      </c>
      <c r="Q4300" s="1">
        <f t="shared" si="611"/>
        <v>0.02</v>
      </c>
      <c r="T4300" s="4">
        <v>66.540000000000006</v>
      </c>
      <c r="U4300" s="9">
        <f t="shared" si="607"/>
        <v>0</v>
      </c>
      <c r="V4300" s="4">
        <f t="shared" si="608"/>
        <v>6.6540000000000008</v>
      </c>
      <c r="W4300" s="1" t="s">
        <v>21</v>
      </c>
      <c r="X4300" s="1">
        <v>4.38</v>
      </c>
      <c r="Y4300" s="4">
        <f t="shared" si="609"/>
        <v>70.92</v>
      </c>
      <c r="Z4300" s="1" t="s">
        <v>60</v>
      </c>
      <c r="AA4300" s="1" t="s">
        <v>37</v>
      </c>
      <c r="AB4300" s="1" t="s">
        <v>24</v>
      </c>
      <c r="AC4300" s="1" t="s">
        <v>38</v>
      </c>
      <c r="AD4300" s="1" t="s">
        <v>41</v>
      </c>
      <c r="AE4300" s="2">
        <v>40545</v>
      </c>
    </row>
    <row r="4301" spans="1:31" x14ac:dyDescent="0.25">
      <c r="A4301">
        <f t="shared" si="610"/>
        <v>4300</v>
      </c>
      <c r="B4301" s="1">
        <v>16262</v>
      </c>
      <c r="C4301" s="2">
        <v>40544</v>
      </c>
      <c r="D4301" s="1" t="s">
        <v>13</v>
      </c>
      <c r="E4301" s="1" t="str">
        <f t="shared" si="603"/>
        <v>*</v>
      </c>
      <c r="F4301" s="1" t="str">
        <f t="shared" si="604"/>
        <v>*</v>
      </c>
      <c r="G4301" s="1" t="str">
        <f t="shared" si="605"/>
        <v>*</v>
      </c>
      <c r="J4301" s="1" t="str">
        <f t="shared" si="606"/>
        <v>*</v>
      </c>
      <c r="P4301" s="1">
        <v>11</v>
      </c>
      <c r="Q4301" s="1">
        <f t="shared" si="611"/>
        <v>0.02</v>
      </c>
      <c r="T4301" s="4">
        <v>62.84</v>
      </c>
      <c r="U4301" s="9">
        <f t="shared" si="607"/>
        <v>0</v>
      </c>
      <c r="V4301" s="4">
        <f t="shared" si="608"/>
        <v>5.7127272727272729</v>
      </c>
      <c r="W4301" s="1" t="s">
        <v>14</v>
      </c>
      <c r="X4301" s="1">
        <v>2.04</v>
      </c>
      <c r="Y4301" s="4">
        <f t="shared" si="609"/>
        <v>64.88000000000001</v>
      </c>
      <c r="Z4301" s="1" t="s">
        <v>51</v>
      </c>
      <c r="AA4301" s="1" t="s">
        <v>16</v>
      </c>
      <c r="AB4301" s="1" t="s">
        <v>29</v>
      </c>
      <c r="AC4301" s="1" t="s">
        <v>40</v>
      </c>
      <c r="AD4301" s="1" t="s">
        <v>31</v>
      </c>
      <c r="AE4301" s="2">
        <v>40551</v>
      </c>
    </row>
    <row r="4302" spans="1:31" x14ac:dyDescent="0.25">
      <c r="A4302">
        <f t="shared" si="610"/>
        <v>4301</v>
      </c>
      <c r="B4302" s="1">
        <v>10144</v>
      </c>
      <c r="C4302" s="2">
        <v>40545</v>
      </c>
      <c r="D4302" s="1" t="s">
        <v>32</v>
      </c>
      <c r="E4302" s="1" t="str">
        <f t="shared" si="603"/>
        <v>***</v>
      </c>
      <c r="F4302" s="1" t="str">
        <f t="shared" si="604"/>
        <v>***</v>
      </c>
      <c r="G4302" s="1" t="str">
        <f t="shared" si="605"/>
        <v>***</v>
      </c>
      <c r="J4302" s="1" t="str">
        <f t="shared" si="606"/>
        <v>***</v>
      </c>
      <c r="P4302" s="1">
        <v>24</v>
      </c>
      <c r="Q4302" s="1">
        <f t="shared" si="611"/>
        <v>3.5000000000000003E-2</v>
      </c>
      <c r="T4302" s="4">
        <v>6408.3</v>
      </c>
      <c r="U4302" s="9">
        <f t="shared" si="607"/>
        <v>1</v>
      </c>
      <c r="V4302" s="4">
        <f t="shared" si="608"/>
        <v>267.01249999999999</v>
      </c>
      <c r="W4302" s="1" t="s">
        <v>33</v>
      </c>
      <c r="X4302" s="1">
        <v>35.67</v>
      </c>
      <c r="Y4302" s="4">
        <f t="shared" si="609"/>
        <v>6443.97</v>
      </c>
      <c r="Z4302" s="1" t="s">
        <v>15</v>
      </c>
      <c r="AA4302" s="1" t="s">
        <v>28</v>
      </c>
      <c r="AB4302" s="1" t="s">
        <v>17</v>
      </c>
      <c r="AC4302" s="1" t="s">
        <v>52</v>
      </c>
      <c r="AD4302" s="1" t="s">
        <v>59</v>
      </c>
      <c r="AE4302" s="2">
        <v>40545</v>
      </c>
    </row>
    <row r="4303" spans="1:31" x14ac:dyDescent="0.25">
      <c r="A4303">
        <f t="shared" si="610"/>
        <v>4302</v>
      </c>
      <c r="B4303" s="1">
        <v>10144</v>
      </c>
      <c r="C4303" s="2">
        <v>40545</v>
      </c>
      <c r="D4303" s="1" t="s">
        <v>32</v>
      </c>
      <c r="E4303" s="1" t="str">
        <f t="shared" si="603"/>
        <v>***</v>
      </c>
      <c r="F4303" s="1" t="str">
        <f t="shared" si="604"/>
        <v>***</v>
      </c>
      <c r="G4303" s="1" t="str">
        <f t="shared" si="605"/>
        <v>***</v>
      </c>
      <c r="J4303" s="1" t="str">
        <f t="shared" si="606"/>
        <v>***</v>
      </c>
      <c r="P4303" s="1">
        <v>16</v>
      </c>
      <c r="Q4303" s="1">
        <f t="shared" si="611"/>
        <v>0.02</v>
      </c>
      <c r="T4303" s="4">
        <v>5403.75</v>
      </c>
      <c r="U4303" s="9">
        <f t="shared" si="607"/>
        <v>1</v>
      </c>
      <c r="V4303" s="4">
        <f t="shared" si="608"/>
        <v>337.734375</v>
      </c>
      <c r="W4303" s="1" t="s">
        <v>33</v>
      </c>
      <c r="X4303" s="1">
        <v>58.92</v>
      </c>
      <c r="Y4303" s="4">
        <f t="shared" si="609"/>
        <v>5462.67</v>
      </c>
      <c r="Z4303" s="1" t="s">
        <v>15</v>
      </c>
      <c r="AA4303" s="1" t="s">
        <v>28</v>
      </c>
      <c r="AB4303" s="1" t="s">
        <v>17</v>
      </c>
      <c r="AC4303" s="1" t="s">
        <v>34</v>
      </c>
      <c r="AD4303" s="1" t="s">
        <v>35</v>
      </c>
      <c r="AE4303" s="2">
        <v>40547</v>
      </c>
    </row>
    <row r="4304" spans="1:31" x14ac:dyDescent="0.25">
      <c r="A4304">
        <f t="shared" si="610"/>
        <v>4303</v>
      </c>
      <c r="B4304" s="1">
        <v>24033</v>
      </c>
      <c r="C4304" s="2">
        <v>40545</v>
      </c>
      <c r="D4304" s="1" t="s">
        <v>20</v>
      </c>
      <c r="E4304" s="1" t="str">
        <f t="shared" si="603"/>
        <v>*</v>
      </c>
      <c r="F4304" s="1" t="str">
        <f t="shared" si="604"/>
        <v>**</v>
      </c>
      <c r="G4304" s="1" t="str">
        <f t="shared" si="605"/>
        <v>**</v>
      </c>
      <c r="J4304" s="1" t="str">
        <f t="shared" si="606"/>
        <v>**</v>
      </c>
      <c r="P4304" s="1">
        <v>50</v>
      </c>
      <c r="Q4304" s="1">
        <f t="shared" si="611"/>
        <v>0.06</v>
      </c>
      <c r="T4304" s="4">
        <v>1227.18</v>
      </c>
      <c r="U4304" s="9">
        <f t="shared" si="607"/>
        <v>1</v>
      </c>
      <c r="V4304" s="4">
        <f t="shared" si="608"/>
        <v>24.543600000000001</v>
      </c>
      <c r="W4304" s="1" t="s">
        <v>33</v>
      </c>
      <c r="X4304" s="1">
        <v>15.68</v>
      </c>
      <c r="Y4304" s="4">
        <f t="shared" si="609"/>
        <v>1242.8600000000001</v>
      </c>
      <c r="Z4304" s="1" t="s">
        <v>51</v>
      </c>
      <c r="AA4304" s="1" t="s">
        <v>16</v>
      </c>
      <c r="AB4304" s="1" t="s">
        <v>17</v>
      </c>
      <c r="AC4304" s="1" t="s">
        <v>18</v>
      </c>
      <c r="AD4304" s="1" t="s">
        <v>35</v>
      </c>
      <c r="AE4304" s="2">
        <v>40547</v>
      </c>
    </row>
    <row r="4305" spans="1:31" x14ac:dyDescent="0.25">
      <c r="A4305">
        <f t="shared" si="610"/>
        <v>4304</v>
      </c>
      <c r="B4305" s="1">
        <v>10144</v>
      </c>
      <c r="C4305" s="2">
        <v>40545</v>
      </c>
      <c r="D4305" s="1" t="s">
        <v>32</v>
      </c>
      <c r="E4305" s="1" t="str">
        <f t="shared" si="603"/>
        <v>***</v>
      </c>
      <c r="F4305" s="1" t="str">
        <f t="shared" si="604"/>
        <v>***</v>
      </c>
      <c r="G4305" s="1" t="str">
        <f t="shared" si="605"/>
        <v>***</v>
      </c>
      <c r="J4305" s="1" t="str">
        <f t="shared" si="606"/>
        <v>***</v>
      </c>
      <c r="P4305" s="1">
        <v>1</v>
      </c>
      <c r="Q4305" s="1">
        <f t="shared" si="611"/>
        <v>0.01</v>
      </c>
      <c r="T4305" s="4">
        <v>192.49</v>
      </c>
      <c r="U4305" s="9">
        <f t="shared" si="607"/>
        <v>0</v>
      </c>
      <c r="V4305" s="4">
        <f t="shared" si="608"/>
        <v>192.49</v>
      </c>
      <c r="W4305" s="1" t="s">
        <v>33</v>
      </c>
      <c r="X4305" s="1">
        <v>30</v>
      </c>
      <c r="Y4305" s="4">
        <f t="shared" si="609"/>
        <v>222.49</v>
      </c>
      <c r="Z4305" s="1" t="s">
        <v>15</v>
      </c>
      <c r="AA4305" s="1" t="s">
        <v>28</v>
      </c>
      <c r="AB4305" s="1" t="s">
        <v>17</v>
      </c>
      <c r="AC4305" s="1" t="s">
        <v>34</v>
      </c>
      <c r="AD4305" s="1" t="s">
        <v>35</v>
      </c>
      <c r="AE4305" s="2">
        <v>40547</v>
      </c>
    </row>
    <row r="4306" spans="1:31" x14ac:dyDescent="0.25">
      <c r="A4306">
        <f t="shared" si="610"/>
        <v>4305</v>
      </c>
      <c r="B4306" s="1">
        <v>10436</v>
      </c>
      <c r="C4306" s="2">
        <v>40545</v>
      </c>
      <c r="D4306" s="1" t="s">
        <v>13</v>
      </c>
      <c r="E4306" s="1" t="str">
        <f t="shared" si="603"/>
        <v>*</v>
      </c>
      <c r="F4306" s="1" t="str">
        <f t="shared" si="604"/>
        <v>*</v>
      </c>
      <c r="G4306" s="1" t="str">
        <f t="shared" si="605"/>
        <v>*</v>
      </c>
      <c r="J4306" s="1" t="str">
        <f t="shared" si="606"/>
        <v>*</v>
      </c>
      <c r="P4306" s="1">
        <v>24</v>
      </c>
      <c r="Q4306" s="1">
        <f t="shared" si="611"/>
        <v>3.5000000000000003E-2</v>
      </c>
      <c r="T4306" s="4">
        <v>138.75</v>
      </c>
      <c r="U4306" s="9">
        <f t="shared" si="607"/>
        <v>0</v>
      </c>
      <c r="V4306" s="4">
        <f t="shared" si="608"/>
        <v>5.78125</v>
      </c>
      <c r="W4306" s="1" t="s">
        <v>21</v>
      </c>
      <c r="X4306" s="1">
        <v>1</v>
      </c>
      <c r="Y4306" s="4">
        <f t="shared" si="609"/>
        <v>139.75</v>
      </c>
      <c r="Z4306" s="1" t="s">
        <v>44</v>
      </c>
      <c r="AA4306" s="1" t="s">
        <v>28</v>
      </c>
      <c r="AB4306" s="1" t="s">
        <v>29</v>
      </c>
      <c r="AC4306" s="1" t="s">
        <v>30</v>
      </c>
      <c r="AD4306" s="1" t="s">
        <v>31</v>
      </c>
      <c r="AE4306" s="2">
        <v>40552</v>
      </c>
    </row>
    <row r="4307" spans="1:31" x14ac:dyDescent="0.25">
      <c r="A4307">
        <f t="shared" si="610"/>
        <v>4306</v>
      </c>
      <c r="B4307" s="1">
        <v>25188</v>
      </c>
      <c r="C4307" s="2">
        <v>40546</v>
      </c>
      <c r="D4307" s="1" t="s">
        <v>36</v>
      </c>
      <c r="E4307" s="1" t="str">
        <f t="shared" si="603"/>
        <v>*</v>
      </c>
      <c r="F4307" s="1" t="str">
        <f t="shared" si="604"/>
        <v>*</v>
      </c>
      <c r="G4307" s="1" t="str">
        <f t="shared" si="605"/>
        <v>*</v>
      </c>
      <c r="J4307" s="1" t="str">
        <f t="shared" si="606"/>
        <v>*</v>
      </c>
      <c r="P4307" s="1">
        <v>20</v>
      </c>
      <c r="Q4307" s="1">
        <f t="shared" si="611"/>
        <v>3.5000000000000003E-2</v>
      </c>
      <c r="T4307" s="4">
        <v>1564.1614999999999</v>
      </c>
      <c r="U4307" s="9">
        <f t="shared" si="607"/>
        <v>1</v>
      </c>
      <c r="V4307" s="4">
        <f t="shared" si="608"/>
        <v>78.208074999999994</v>
      </c>
      <c r="W4307" s="1" t="s">
        <v>21</v>
      </c>
      <c r="X4307" s="1">
        <v>2.5</v>
      </c>
      <c r="Y4307" s="4">
        <f t="shared" si="609"/>
        <v>1566.6614999999999</v>
      </c>
      <c r="Z4307" s="1" t="s">
        <v>44</v>
      </c>
      <c r="AA4307" s="1" t="s">
        <v>37</v>
      </c>
      <c r="AB4307" s="1" t="s">
        <v>24</v>
      </c>
      <c r="AC4307" s="1" t="s">
        <v>25</v>
      </c>
      <c r="AD4307" s="1" t="s">
        <v>19</v>
      </c>
      <c r="AE4307" s="2">
        <v>40548</v>
      </c>
    </row>
    <row r="4308" spans="1:31" x14ac:dyDescent="0.25">
      <c r="A4308">
        <f t="shared" si="610"/>
        <v>4307</v>
      </c>
      <c r="B4308" s="1">
        <v>9221</v>
      </c>
      <c r="C4308" s="2">
        <v>40546</v>
      </c>
      <c r="D4308" s="1" t="s">
        <v>13</v>
      </c>
      <c r="E4308" s="1" t="str">
        <f t="shared" si="603"/>
        <v>*</v>
      </c>
      <c r="F4308" s="1" t="str">
        <f t="shared" si="604"/>
        <v>*</v>
      </c>
      <c r="G4308" s="1" t="str">
        <f t="shared" si="605"/>
        <v>*</v>
      </c>
      <c r="J4308" s="1" t="str">
        <f t="shared" si="606"/>
        <v>*</v>
      </c>
      <c r="P4308" s="1">
        <v>25</v>
      </c>
      <c r="Q4308" s="1">
        <f t="shared" si="611"/>
        <v>3.5000000000000003E-2</v>
      </c>
      <c r="T4308" s="4">
        <v>1527.42</v>
      </c>
      <c r="U4308" s="9">
        <f t="shared" si="607"/>
        <v>1</v>
      </c>
      <c r="V4308" s="4">
        <f t="shared" si="608"/>
        <v>61.096800000000002</v>
      </c>
      <c r="W4308" s="1" t="s">
        <v>21</v>
      </c>
      <c r="X4308" s="1">
        <v>19.989999999999998</v>
      </c>
      <c r="Y4308" s="4">
        <f t="shared" si="609"/>
        <v>1547.41</v>
      </c>
      <c r="Z4308" s="1" t="s">
        <v>46</v>
      </c>
      <c r="AA4308" s="1" t="s">
        <v>16</v>
      </c>
      <c r="AB4308" s="1" t="s">
        <v>29</v>
      </c>
      <c r="AC4308" s="1" t="s">
        <v>57</v>
      </c>
      <c r="AD4308" s="1" t="s">
        <v>19</v>
      </c>
      <c r="AE4308" s="2">
        <v>40550</v>
      </c>
    </row>
    <row r="4309" spans="1:31" x14ac:dyDescent="0.25">
      <c r="A4309">
        <f t="shared" si="610"/>
        <v>4308</v>
      </c>
      <c r="B4309" s="1">
        <v>4006</v>
      </c>
      <c r="C4309" s="2">
        <v>40546</v>
      </c>
      <c r="D4309" s="1" t="s">
        <v>36</v>
      </c>
      <c r="E4309" s="1" t="str">
        <f t="shared" si="603"/>
        <v>*</v>
      </c>
      <c r="F4309" s="1" t="str">
        <f t="shared" si="604"/>
        <v>*</v>
      </c>
      <c r="G4309" s="1" t="str">
        <f t="shared" si="605"/>
        <v>*</v>
      </c>
      <c r="J4309" s="1" t="str">
        <f t="shared" si="606"/>
        <v>*</v>
      </c>
      <c r="P4309" s="1">
        <v>38</v>
      </c>
      <c r="Q4309" s="1">
        <f t="shared" si="611"/>
        <v>0.04</v>
      </c>
      <c r="T4309" s="4">
        <v>1441.61</v>
      </c>
      <c r="U4309" s="9">
        <f t="shared" si="607"/>
        <v>1</v>
      </c>
      <c r="V4309" s="4">
        <f t="shared" si="608"/>
        <v>37.937105263157889</v>
      </c>
      <c r="W4309" s="1" t="s">
        <v>21</v>
      </c>
      <c r="X4309" s="1">
        <v>5.08</v>
      </c>
      <c r="Y4309" s="4">
        <f t="shared" si="609"/>
        <v>1446.6899999999998</v>
      </c>
      <c r="Z4309" s="1" t="s">
        <v>22</v>
      </c>
      <c r="AA4309" s="1" t="s">
        <v>28</v>
      </c>
      <c r="AB4309" s="1" t="s">
        <v>29</v>
      </c>
      <c r="AC4309" s="1" t="s">
        <v>40</v>
      </c>
      <c r="AD4309" s="1" t="s">
        <v>31</v>
      </c>
      <c r="AE4309" s="2">
        <v>40547</v>
      </c>
    </row>
    <row r="4310" spans="1:31" x14ac:dyDescent="0.25">
      <c r="A4310">
        <f t="shared" si="610"/>
        <v>4309</v>
      </c>
      <c r="B4310" s="1">
        <v>9221</v>
      </c>
      <c r="C4310" s="2">
        <v>40546</v>
      </c>
      <c r="D4310" s="1" t="s">
        <v>13</v>
      </c>
      <c r="E4310" s="1" t="str">
        <f t="shared" si="603"/>
        <v>*</v>
      </c>
      <c r="F4310" s="1" t="str">
        <f t="shared" si="604"/>
        <v>*</v>
      </c>
      <c r="G4310" s="1" t="str">
        <f t="shared" si="605"/>
        <v>*</v>
      </c>
      <c r="J4310" s="1" t="str">
        <f t="shared" si="606"/>
        <v>*</v>
      </c>
      <c r="P4310" s="1">
        <v>9</v>
      </c>
      <c r="Q4310" s="1">
        <f t="shared" si="611"/>
        <v>0.01</v>
      </c>
      <c r="T4310" s="4">
        <v>79.64</v>
      </c>
      <c r="U4310" s="9">
        <f t="shared" si="607"/>
        <v>0</v>
      </c>
      <c r="V4310" s="4">
        <f t="shared" si="608"/>
        <v>8.8488888888888884</v>
      </c>
      <c r="W4310" s="1" t="s">
        <v>21</v>
      </c>
      <c r="X4310" s="1">
        <v>49</v>
      </c>
      <c r="Y4310" s="4">
        <f t="shared" si="609"/>
        <v>128.63999999999999</v>
      </c>
      <c r="Z4310" s="1" t="s">
        <v>46</v>
      </c>
      <c r="AA4310" s="1" t="s">
        <v>16</v>
      </c>
      <c r="AB4310" s="1" t="s">
        <v>29</v>
      </c>
      <c r="AC4310" s="1" t="s">
        <v>63</v>
      </c>
      <c r="AD4310" s="1" t="s">
        <v>48</v>
      </c>
      <c r="AE4310" s="2">
        <v>40550</v>
      </c>
    </row>
    <row r="4311" spans="1:31" x14ac:dyDescent="0.25">
      <c r="A4311">
        <f t="shared" si="610"/>
        <v>4310</v>
      </c>
      <c r="B4311" s="1">
        <v>52486</v>
      </c>
      <c r="C4311" s="2">
        <v>40547</v>
      </c>
      <c r="D4311" s="1" t="s">
        <v>27</v>
      </c>
      <c r="E4311" s="1" t="str">
        <f t="shared" si="603"/>
        <v>*</v>
      </c>
      <c r="F4311" s="1" t="str">
        <f t="shared" si="604"/>
        <v>*</v>
      </c>
      <c r="G4311" s="1" t="str">
        <f t="shared" si="605"/>
        <v>*</v>
      </c>
      <c r="J4311" s="1" t="str">
        <f t="shared" si="606"/>
        <v>*</v>
      </c>
      <c r="P4311" s="1">
        <v>41</v>
      </c>
      <c r="Q4311" s="1">
        <f t="shared" si="611"/>
        <v>0.05</v>
      </c>
      <c r="T4311" s="4">
        <v>11883.2</v>
      </c>
      <c r="U4311" s="9">
        <f t="shared" si="607"/>
        <v>1</v>
      </c>
      <c r="V4311" s="4">
        <f t="shared" si="608"/>
        <v>289.83414634146345</v>
      </c>
      <c r="W4311" s="1" t="s">
        <v>21</v>
      </c>
      <c r="X4311" s="1">
        <v>7.18</v>
      </c>
      <c r="Y4311" s="4">
        <f t="shared" si="609"/>
        <v>11890.380000000001</v>
      </c>
      <c r="Z4311" s="1" t="s">
        <v>44</v>
      </c>
      <c r="AA4311" s="1" t="s">
        <v>37</v>
      </c>
      <c r="AB4311" s="1" t="s">
        <v>24</v>
      </c>
      <c r="AC4311" s="1" t="s">
        <v>38</v>
      </c>
      <c r="AD4311" s="1" t="s">
        <v>19</v>
      </c>
      <c r="AE4311" s="2">
        <v>40548</v>
      </c>
    </row>
    <row r="4312" spans="1:31" x14ac:dyDescent="0.25">
      <c r="A4312">
        <f t="shared" si="610"/>
        <v>4311</v>
      </c>
      <c r="B4312" s="1">
        <v>6560</v>
      </c>
      <c r="C4312" s="2">
        <v>40547</v>
      </c>
      <c r="D4312" s="1" t="s">
        <v>13</v>
      </c>
      <c r="E4312" s="1" t="str">
        <f t="shared" si="603"/>
        <v>*</v>
      </c>
      <c r="F4312" s="1" t="str">
        <f t="shared" si="604"/>
        <v>*</v>
      </c>
      <c r="G4312" s="1" t="str">
        <f t="shared" si="605"/>
        <v>*</v>
      </c>
      <c r="J4312" s="1" t="str">
        <f t="shared" si="606"/>
        <v>*</v>
      </c>
      <c r="P4312" s="1">
        <v>37</v>
      </c>
      <c r="Q4312" s="1">
        <f t="shared" si="611"/>
        <v>0.04</v>
      </c>
      <c r="T4312" s="4">
        <v>8252.3919999999998</v>
      </c>
      <c r="U4312" s="9">
        <f t="shared" si="607"/>
        <v>1</v>
      </c>
      <c r="V4312" s="4">
        <f t="shared" si="608"/>
        <v>223.03762162162161</v>
      </c>
      <c r="W4312" s="1" t="s">
        <v>33</v>
      </c>
      <c r="X4312" s="1">
        <v>35.67</v>
      </c>
      <c r="Y4312" s="4">
        <f t="shared" si="609"/>
        <v>8288.0619999999999</v>
      </c>
      <c r="Z4312" s="1" t="s">
        <v>49</v>
      </c>
      <c r="AA4312" s="1" t="s">
        <v>28</v>
      </c>
      <c r="AB4312" s="1" t="s">
        <v>17</v>
      </c>
      <c r="AC4312" s="1" t="s">
        <v>52</v>
      </c>
      <c r="AD4312" s="1" t="s">
        <v>59</v>
      </c>
      <c r="AE4312" s="2">
        <v>40552</v>
      </c>
    </row>
    <row r="4313" spans="1:31" x14ac:dyDescent="0.25">
      <c r="A4313">
        <f t="shared" si="610"/>
        <v>4312</v>
      </c>
      <c r="B4313" s="1">
        <v>44198</v>
      </c>
      <c r="C4313" s="2">
        <v>40547</v>
      </c>
      <c r="D4313" s="1" t="s">
        <v>32</v>
      </c>
      <c r="E4313" s="1" t="str">
        <f t="shared" si="603"/>
        <v>***</v>
      </c>
      <c r="F4313" s="1" t="str">
        <f t="shared" si="604"/>
        <v>***</v>
      </c>
      <c r="G4313" s="1" t="str">
        <f t="shared" si="605"/>
        <v>***</v>
      </c>
      <c r="J4313" s="1" t="str">
        <f t="shared" si="606"/>
        <v>***</v>
      </c>
      <c r="P4313" s="1">
        <v>35</v>
      </c>
      <c r="Q4313" s="1">
        <f t="shared" si="611"/>
        <v>0.04</v>
      </c>
      <c r="T4313" s="4">
        <v>625.94849999999997</v>
      </c>
      <c r="U4313" s="9">
        <f t="shared" si="607"/>
        <v>0</v>
      </c>
      <c r="V4313" s="4">
        <f t="shared" si="608"/>
        <v>17.884242857142855</v>
      </c>
      <c r="W4313" s="1" t="s">
        <v>14</v>
      </c>
      <c r="X4313" s="1">
        <v>3.3</v>
      </c>
      <c r="Y4313" s="4">
        <f t="shared" si="609"/>
        <v>629.24849999999992</v>
      </c>
      <c r="Z4313" s="1" t="s">
        <v>15</v>
      </c>
      <c r="AA4313" s="1" t="s">
        <v>37</v>
      </c>
      <c r="AB4313" s="1" t="s">
        <v>24</v>
      </c>
      <c r="AC4313" s="1" t="s">
        <v>25</v>
      </c>
      <c r="AD4313" s="1" t="s">
        <v>41</v>
      </c>
      <c r="AE4313" s="2">
        <v>40547</v>
      </c>
    </row>
    <row r="4314" spans="1:31" x14ac:dyDescent="0.25">
      <c r="A4314">
        <f t="shared" si="610"/>
        <v>4313</v>
      </c>
      <c r="B4314" s="1">
        <v>33473</v>
      </c>
      <c r="C4314" s="2">
        <v>40547</v>
      </c>
      <c r="D4314" s="1" t="s">
        <v>13</v>
      </c>
      <c r="E4314" s="1" t="str">
        <f t="shared" si="603"/>
        <v>*</v>
      </c>
      <c r="F4314" s="1" t="str">
        <f t="shared" si="604"/>
        <v>*</v>
      </c>
      <c r="G4314" s="1" t="str">
        <f t="shared" si="605"/>
        <v>*</v>
      </c>
      <c r="J4314" s="1" t="str">
        <f t="shared" si="606"/>
        <v>*</v>
      </c>
      <c r="P4314" s="1">
        <v>50</v>
      </c>
      <c r="Q4314" s="1">
        <f t="shared" si="611"/>
        <v>0.06</v>
      </c>
      <c r="T4314" s="4">
        <v>600.22</v>
      </c>
      <c r="U4314" s="9">
        <f t="shared" si="607"/>
        <v>0</v>
      </c>
      <c r="V4314" s="4">
        <f t="shared" si="608"/>
        <v>12.0044</v>
      </c>
      <c r="W4314" s="1" t="s">
        <v>21</v>
      </c>
      <c r="X4314" s="1">
        <v>3.14</v>
      </c>
      <c r="Y4314" s="4">
        <f t="shared" si="609"/>
        <v>603.36</v>
      </c>
      <c r="Z4314" s="1" t="s">
        <v>49</v>
      </c>
      <c r="AA4314" s="1" t="s">
        <v>28</v>
      </c>
      <c r="AB4314" s="1" t="s">
        <v>29</v>
      </c>
      <c r="AC4314" s="1" t="s">
        <v>45</v>
      </c>
      <c r="AD4314" s="1" t="s">
        <v>41</v>
      </c>
      <c r="AE4314" s="2">
        <v>40547</v>
      </c>
    </row>
    <row r="4315" spans="1:31" x14ac:dyDescent="0.25">
      <c r="A4315">
        <f t="shared" si="610"/>
        <v>4314</v>
      </c>
      <c r="B4315" s="1">
        <v>802</v>
      </c>
      <c r="C4315" s="2">
        <v>40547</v>
      </c>
      <c r="D4315" s="1" t="s">
        <v>32</v>
      </c>
      <c r="E4315" s="1" t="str">
        <f t="shared" si="603"/>
        <v>***</v>
      </c>
      <c r="F4315" s="1" t="str">
        <f t="shared" si="604"/>
        <v>***</v>
      </c>
      <c r="G4315" s="1" t="str">
        <f t="shared" si="605"/>
        <v>***</v>
      </c>
      <c r="J4315" s="1" t="str">
        <f t="shared" si="606"/>
        <v>***</v>
      </c>
      <c r="P4315" s="1">
        <v>33</v>
      </c>
      <c r="Q4315" s="1">
        <f t="shared" si="611"/>
        <v>0.04</v>
      </c>
      <c r="T4315" s="4">
        <v>378.6</v>
      </c>
      <c r="U4315" s="9">
        <f t="shared" si="607"/>
        <v>0</v>
      </c>
      <c r="V4315" s="4">
        <f t="shared" si="608"/>
        <v>11.472727272727273</v>
      </c>
      <c r="W4315" s="1" t="s">
        <v>21</v>
      </c>
      <c r="X4315" s="1">
        <v>5.63</v>
      </c>
      <c r="Y4315" s="4">
        <f t="shared" si="609"/>
        <v>384.23</v>
      </c>
      <c r="Z4315" s="1" t="s">
        <v>22</v>
      </c>
      <c r="AA4315" s="1" t="s">
        <v>28</v>
      </c>
      <c r="AB4315" s="1" t="s">
        <v>29</v>
      </c>
      <c r="AC4315" s="1" t="s">
        <v>43</v>
      </c>
      <c r="AD4315" s="1" t="s">
        <v>19</v>
      </c>
      <c r="AE4315" s="2">
        <v>40549</v>
      </c>
    </row>
    <row r="4316" spans="1:31" x14ac:dyDescent="0.25">
      <c r="A4316">
        <f t="shared" si="610"/>
        <v>4315</v>
      </c>
      <c r="B4316" s="1">
        <v>54528</v>
      </c>
      <c r="C4316" s="2">
        <v>40547</v>
      </c>
      <c r="D4316" s="1" t="s">
        <v>36</v>
      </c>
      <c r="E4316" s="1" t="str">
        <f t="shared" si="603"/>
        <v>*</v>
      </c>
      <c r="F4316" s="1" t="str">
        <f t="shared" si="604"/>
        <v>*</v>
      </c>
      <c r="G4316" s="1" t="str">
        <f t="shared" si="605"/>
        <v>*</v>
      </c>
      <c r="J4316" s="1" t="str">
        <f t="shared" si="606"/>
        <v>*</v>
      </c>
      <c r="P4316" s="1">
        <v>17</v>
      </c>
      <c r="Q4316" s="1">
        <f t="shared" si="611"/>
        <v>0.02</v>
      </c>
      <c r="T4316" s="4">
        <v>207.19</v>
      </c>
      <c r="U4316" s="9">
        <f t="shared" si="607"/>
        <v>0</v>
      </c>
      <c r="V4316" s="4">
        <f t="shared" si="608"/>
        <v>12.187647058823529</v>
      </c>
      <c r="W4316" s="1" t="s">
        <v>21</v>
      </c>
      <c r="X4316" s="1">
        <v>8.99</v>
      </c>
      <c r="Y4316" s="4">
        <f t="shared" si="609"/>
        <v>216.18</v>
      </c>
      <c r="Z4316" s="1" t="s">
        <v>39</v>
      </c>
      <c r="AA4316" s="1" t="s">
        <v>16</v>
      </c>
      <c r="AB4316" s="1" t="s">
        <v>29</v>
      </c>
      <c r="AC4316" s="1" t="s">
        <v>30</v>
      </c>
      <c r="AD4316" s="1" t="s">
        <v>41</v>
      </c>
      <c r="AE4316" s="2">
        <v>40549</v>
      </c>
    </row>
    <row r="4317" spans="1:31" x14ac:dyDescent="0.25">
      <c r="A4317">
        <f t="shared" si="610"/>
        <v>4316</v>
      </c>
      <c r="B4317" s="1">
        <v>6560</v>
      </c>
      <c r="C4317" s="2">
        <v>40547</v>
      </c>
      <c r="D4317" s="1" t="s">
        <v>13</v>
      </c>
      <c r="E4317" s="1" t="str">
        <f t="shared" si="603"/>
        <v>*</v>
      </c>
      <c r="F4317" s="1" t="str">
        <f t="shared" si="604"/>
        <v>*</v>
      </c>
      <c r="G4317" s="1" t="str">
        <f t="shared" si="605"/>
        <v>*</v>
      </c>
      <c r="J4317" s="1" t="str">
        <f t="shared" si="606"/>
        <v>*</v>
      </c>
      <c r="P4317" s="1">
        <v>20</v>
      </c>
      <c r="Q4317" s="1">
        <f t="shared" si="611"/>
        <v>3.5000000000000003E-2</v>
      </c>
      <c r="T4317" s="4">
        <v>169.18</v>
      </c>
      <c r="U4317" s="9">
        <f t="shared" si="607"/>
        <v>0</v>
      </c>
      <c r="V4317" s="4">
        <f t="shared" si="608"/>
        <v>8.4589999999999996</v>
      </c>
      <c r="W4317" s="1" t="s">
        <v>21</v>
      </c>
      <c r="X4317" s="1">
        <v>3.5</v>
      </c>
      <c r="Y4317" s="4">
        <f t="shared" si="609"/>
        <v>172.68</v>
      </c>
      <c r="Z4317" s="1" t="s">
        <v>49</v>
      </c>
      <c r="AA4317" s="1" t="s">
        <v>28</v>
      </c>
      <c r="AB4317" s="1" t="s">
        <v>29</v>
      </c>
      <c r="AC4317" s="1" t="s">
        <v>63</v>
      </c>
      <c r="AD4317" s="1" t="s">
        <v>19</v>
      </c>
      <c r="AE4317" s="2">
        <v>40551</v>
      </c>
    </row>
    <row r="4318" spans="1:31" x14ac:dyDescent="0.25">
      <c r="A4318">
        <f t="shared" si="610"/>
        <v>4317</v>
      </c>
      <c r="B4318" s="1">
        <v>54528</v>
      </c>
      <c r="C4318" s="2">
        <v>40547</v>
      </c>
      <c r="D4318" s="1" t="s">
        <v>36</v>
      </c>
      <c r="E4318" s="1" t="str">
        <f t="shared" si="603"/>
        <v>*</v>
      </c>
      <c r="F4318" s="1" t="str">
        <f t="shared" si="604"/>
        <v>*</v>
      </c>
      <c r="G4318" s="1" t="str">
        <f t="shared" si="605"/>
        <v>*</v>
      </c>
      <c r="J4318" s="1" t="str">
        <f t="shared" si="606"/>
        <v>*</v>
      </c>
      <c r="P4318" s="1">
        <v>15</v>
      </c>
      <c r="Q4318" s="1">
        <f t="shared" si="611"/>
        <v>0.02</v>
      </c>
      <c r="T4318" s="4">
        <v>92.03</v>
      </c>
      <c r="U4318" s="9">
        <f t="shared" si="607"/>
        <v>0</v>
      </c>
      <c r="V4318" s="4">
        <f t="shared" si="608"/>
        <v>6.1353333333333335</v>
      </c>
      <c r="W4318" s="1" t="s">
        <v>21</v>
      </c>
      <c r="X4318" s="1">
        <v>0.91</v>
      </c>
      <c r="Y4318" s="4">
        <f t="shared" si="609"/>
        <v>92.94</v>
      </c>
      <c r="Z4318" s="1" t="s">
        <v>44</v>
      </c>
      <c r="AA4318" s="1" t="s">
        <v>16</v>
      </c>
      <c r="AB4318" s="1" t="s">
        <v>29</v>
      </c>
      <c r="AC4318" s="1" t="s">
        <v>30</v>
      </c>
      <c r="AD4318" s="1" t="s">
        <v>31</v>
      </c>
      <c r="AE4318" s="2">
        <v>40548</v>
      </c>
    </row>
    <row r="4319" spans="1:31" x14ac:dyDescent="0.25">
      <c r="A4319">
        <f t="shared" si="610"/>
        <v>4318</v>
      </c>
      <c r="B4319" s="1">
        <v>54528</v>
      </c>
      <c r="C4319" s="2">
        <v>40547</v>
      </c>
      <c r="D4319" s="1" t="s">
        <v>36</v>
      </c>
      <c r="E4319" s="1" t="str">
        <f t="shared" si="603"/>
        <v>*</v>
      </c>
      <c r="F4319" s="1" t="str">
        <f t="shared" si="604"/>
        <v>*</v>
      </c>
      <c r="G4319" s="1" t="str">
        <f t="shared" si="605"/>
        <v>*</v>
      </c>
      <c r="J4319" s="1" t="str">
        <f t="shared" si="606"/>
        <v>*</v>
      </c>
      <c r="P4319" s="1">
        <v>8</v>
      </c>
      <c r="Q4319" s="1">
        <f t="shared" si="611"/>
        <v>0.01</v>
      </c>
      <c r="T4319" s="4">
        <v>88</v>
      </c>
      <c r="U4319" s="9">
        <f t="shared" si="607"/>
        <v>0</v>
      </c>
      <c r="V4319" s="4">
        <f t="shared" si="608"/>
        <v>11</v>
      </c>
      <c r="W4319" s="1" t="s">
        <v>21</v>
      </c>
      <c r="X4319" s="1">
        <v>2.89</v>
      </c>
      <c r="Y4319" s="4">
        <f t="shared" si="609"/>
        <v>90.89</v>
      </c>
      <c r="Z4319" s="1" t="s">
        <v>39</v>
      </c>
      <c r="AA4319" s="1" t="s">
        <v>16</v>
      </c>
      <c r="AB4319" s="1" t="s">
        <v>29</v>
      </c>
      <c r="AC4319" s="1" t="s">
        <v>30</v>
      </c>
      <c r="AD4319" s="1" t="s">
        <v>41</v>
      </c>
      <c r="AE4319" s="2">
        <v>40549</v>
      </c>
    </row>
    <row r="4320" spans="1:31" x14ac:dyDescent="0.25">
      <c r="A4320">
        <f t="shared" si="610"/>
        <v>4319</v>
      </c>
      <c r="B4320" s="1">
        <v>58054</v>
      </c>
      <c r="C4320" s="2">
        <v>40547</v>
      </c>
      <c r="D4320" s="1" t="s">
        <v>20</v>
      </c>
      <c r="E4320" s="1" t="str">
        <f t="shared" si="603"/>
        <v>*</v>
      </c>
      <c r="F4320" s="1" t="str">
        <f t="shared" si="604"/>
        <v>**</v>
      </c>
      <c r="G4320" s="1" t="str">
        <f t="shared" si="605"/>
        <v>**</v>
      </c>
      <c r="J4320" s="1" t="str">
        <f t="shared" si="606"/>
        <v>**</v>
      </c>
      <c r="P4320" s="1">
        <v>26</v>
      </c>
      <c r="Q4320" s="1">
        <f t="shared" si="611"/>
        <v>3.5000000000000003E-2</v>
      </c>
      <c r="T4320" s="4">
        <v>61.4</v>
      </c>
      <c r="U4320" s="9">
        <f t="shared" si="607"/>
        <v>0</v>
      </c>
      <c r="V4320" s="4">
        <f t="shared" si="608"/>
        <v>2.3615384615384616</v>
      </c>
      <c r="W4320" s="1" t="s">
        <v>21</v>
      </c>
      <c r="X4320" s="1">
        <v>5.33</v>
      </c>
      <c r="Y4320" s="4">
        <f t="shared" si="609"/>
        <v>66.73</v>
      </c>
      <c r="Z4320" s="1" t="s">
        <v>22</v>
      </c>
      <c r="AA4320" s="1" t="s">
        <v>16</v>
      </c>
      <c r="AB4320" s="1" t="s">
        <v>17</v>
      </c>
      <c r="AC4320" s="1" t="s">
        <v>18</v>
      </c>
      <c r="AD4320" s="1" t="s">
        <v>19</v>
      </c>
      <c r="AE4320" s="2">
        <v>40547</v>
      </c>
    </row>
    <row r="4321" spans="1:31" x14ac:dyDescent="0.25">
      <c r="A4321">
        <f t="shared" si="610"/>
        <v>4320</v>
      </c>
      <c r="B4321" s="1">
        <v>802</v>
      </c>
      <c r="C4321" s="2">
        <v>40547</v>
      </c>
      <c r="D4321" s="1" t="s">
        <v>32</v>
      </c>
      <c r="E4321" s="1" t="str">
        <f t="shared" si="603"/>
        <v>***</v>
      </c>
      <c r="F4321" s="1" t="str">
        <f t="shared" si="604"/>
        <v>***</v>
      </c>
      <c r="G4321" s="1" t="str">
        <f t="shared" si="605"/>
        <v>***</v>
      </c>
      <c r="J4321" s="1" t="str">
        <f t="shared" si="606"/>
        <v>***</v>
      </c>
      <c r="P4321" s="1">
        <v>2</v>
      </c>
      <c r="Q4321" s="1">
        <f t="shared" si="611"/>
        <v>0.01</v>
      </c>
      <c r="T4321" s="4">
        <v>38.5</v>
      </c>
      <c r="U4321" s="9">
        <f t="shared" si="607"/>
        <v>0</v>
      </c>
      <c r="V4321" s="4">
        <f t="shared" si="608"/>
        <v>19.25</v>
      </c>
      <c r="W4321" s="1" t="s">
        <v>21</v>
      </c>
      <c r="X4321" s="1">
        <v>9.4</v>
      </c>
      <c r="Y4321" s="4">
        <f t="shared" si="609"/>
        <v>47.9</v>
      </c>
      <c r="Z4321" s="1" t="s">
        <v>22</v>
      </c>
      <c r="AA4321" s="1" t="s">
        <v>28</v>
      </c>
      <c r="AB4321" s="1" t="s">
        <v>24</v>
      </c>
      <c r="AC4321" s="1" t="s">
        <v>56</v>
      </c>
      <c r="AD4321" s="1" t="s">
        <v>19</v>
      </c>
      <c r="AE4321" s="2">
        <v>40547</v>
      </c>
    </row>
    <row r="4322" spans="1:31" x14ac:dyDescent="0.25">
      <c r="A4322">
        <f t="shared" si="610"/>
        <v>4321</v>
      </c>
      <c r="B4322" s="1">
        <v>25028</v>
      </c>
      <c r="C4322" s="2">
        <v>40548</v>
      </c>
      <c r="D4322" s="1" t="s">
        <v>32</v>
      </c>
      <c r="E4322" s="1" t="str">
        <f t="shared" si="603"/>
        <v>***</v>
      </c>
      <c r="F4322" s="1" t="str">
        <f t="shared" si="604"/>
        <v>***</v>
      </c>
      <c r="G4322" s="1" t="str">
        <f t="shared" si="605"/>
        <v>***</v>
      </c>
      <c r="J4322" s="1" t="str">
        <f t="shared" si="606"/>
        <v>***</v>
      </c>
      <c r="P4322" s="1">
        <v>14</v>
      </c>
      <c r="Q4322" s="1">
        <f t="shared" si="611"/>
        <v>0.02</v>
      </c>
      <c r="T4322" s="4">
        <v>552.08000000000004</v>
      </c>
      <c r="U4322" s="9">
        <f t="shared" si="607"/>
        <v>0</v>
      </c>
      <c r="V4322" s="4">
        <f t="shared" si="608"/>
        <v>39.434285714285714</v>
      </c>
      <c r="W4322" s="1" t="s">
        <v>14</v>
      </c>
      <c r="X4322" s="1">
        <v>5.08</v>
      </c>
      <c r="Y4322" s="4">
        <f t="shared" si="609"/>
        <v>557.16000000000008</v>
      </c>
      <c r="Z4322" s="1" t="s">
        <v>46</v>
      </c>
      <c r="AA4322" s="1" t="s">
        <v>37</v>
      </c>
      <c r="AB4322" s="1" t="s">
        <v>29</v>
      </c>
      <c r="AC4322" s="1" t="s">
        <v>40</v>
      </c>
      <c r="AD4322" s="1" t="s">
        <v>31</v>
      </c>
      <c r="AE4322" s="2">
        <v>40550</v>
      </c>
    </row>
    <row r="4323" spans="1:31" x14ac:dyDescent="0.25">
      <c r="A4323">
        <f t="shared" si="610"/>
        <v>4322</v>
      </c>
      <c r="B4323" s="1">
        <v>25028</v>
      </c>
      <c r="C4323" s="2">
        <v>40548</v>
      </c>
      <c r="D4323" s="1" t="s">
        <v>32</v>
      </c>
      <c r="E4323" s="1" t="str">
        <f t="shared" si="603"/>
        <v>***</v>
      </c>
      <c r="F4323" s="1" t="str">
        <f t="shared" si="604"/>
        <v>***</v>
      </c>
      <c r="G4323" s="1" t="str">
        <f t="shared" si="605"/>
        <v>***</v>
      </c>
      <c r="J4323" s="1" t="str">
        <f t="shared" si="606"/>
        <v>***</v>
      </c>
      <c r="P4323" s="1">
        <v>5</v>
      </c>
      <c r="Q4323" s="1">
        <f t="shared" si="611"/>
        <v>0.01</v>
      </c>
      <c r="T4323" s="4">
        <v>477.39</v>
      </c>
      <c r="U4323" s="9">
        <f t="shared" si="607"/>
        <v>0</v>
      </c>
      <c r="V4323" s="4">
        <f t="shared" si="608"/>
        <v>95.477999999999994</v>
      </c>
      <c r="W4323" s="1" t="s">
        <v>33</v>
      </c>
      <c r="X4323" s="1">
        <v>55.81</v>
      </c>
      <c r="Y4323" s="4">
        <f t="shared" si="609"/>
        <v>533.20000000000005</v>
      </c>
      <c r="Z4323" s="1" t="s">
        <v>46</v>
      </c>
      <c r="AA4323" s="1" t="s">
        <v>37</v>
      </c>
      <c r="AB4323" s="1" t="s">
        <v>17</v>
      </c>
      <c r="AC4323" s="1" t="s">
        <v>62</v>
      </c>
      <c r="AD4323" s="1" t="s">
        <v>59</v>
      </c>
      <c r="AE4323" s="2">
        <v>40549</v>
      </c>
    </row>
    <row r="4324" spans="1:31" x14ac:dyDescent="0.25">
      <c r="A4324">
        <f t="shared" si="610"/>
        <v>4323</v>
      </c>
      <c r="B4324" s="1">
        <v>29958</v>
      </c>
      <c r="C4324" s="2">
        <v>40549</v>
      </c>
      <c r="D4324" s="1" t="s">
        <v>20</v>
      </c>
      <c r="E4324" s="1" t="str">
        <f t="shared" si="603"/>
        <v>*</v>
      </c>
      <c r="F4324" s="1" t="str">
        <f t="shared" si="604"/>
        <v>**</v>
      </c>
      <c r="G4324" s="1" t="str">
        <f t="shared" si="605"/>
        <v>**</v>
      </c>
      <c r="J4324" s="1" t="str">
        <f t="shared" si="606"/>
        <v>**</v>
      </c>
      <c r="P4324" s="1">
        <v>32</v>
      </c>
      <c r="Q4324" s="1">
        <f t="shared" si="611"/>
        <v>0.04</v>
      </c>
      <c r="T4324" s="4">
        <v>14861.07</v>
      </c>
      <c r="U4324" s="9">
        <f t="shared" si="607"/>
        <v>1</v>
      </c>
      <c r="V4324" s="4">
        <f t="shared" si="608"/>
        <v>464.40843749999999</v>
      </c>
      <c r="W4324" s="1" t="s">
        <v>33</v>
      </c>
      <c r="X4324" s="1">
        <v>26</v>
      </c>
      <c r="Y4324" s="4">
        <f t="shared" si="609"/>
        <v>14887.07</v>
      </c>
      <c r="Z4324" s="1" t="s">
        <v>44</v>
      </c>
      <c r="AA4324" s="1" t="s">
        <v>16</v>
      </c>
      <c r="AB4324" s="1" t="s">
        <v>17</v>
      </c>
      <c r="AC4324" s="1" t="s">
        <v>34</v>
      </c>
      <c r="AD4324" s="1" t="s">
        <v>35</v>
      </c>
      <c r="AE4324" s="2">
        <v>40551</v>
      </c>
    </row>
    <row r="4325" spans="1:31" x14ac:dyDescent="0.25">
      <c r="A4325">
        <f t="shared" si="610"/>
        <v>4324</v>
      </c>
      <c r="B4325" s="1">
        <v>35845</v>
      </c>
      <c r="C4325" s="2">
        <v>40549</v>
      </c>
      <c r="D4325" s="1" t="s">
        <v>20</v>
      </c>
      <c r="E4325" s="1" t="str">
        <f t="shared" si="603"/>
        <v>*</v>
      </c>
      <c r="F4325" s="1" t="str">
        <f t="shared" si="604"/>
        <v>**</v>
      </c>
      <c r="G4325" s="1" t="str">
        <f t="shared" si="605"/>
        <v>**</v>
      </c>
      <c r="J4325" s="1" t="str">
        <f t="shared" si="606"/>
        <v>**</v>
      </c>
      <c r="P4325" s="1">
        <v>15</v>
      </c>
      <c r="Q4325" s="1">
        <f t="shared" si="611"/>
        <v>0.02</v>
      </c>
      <c r="T4325" s="4">
        <v>5713.48</v>
      </c>
      <c r="U4325" s="9">
        <f t="shared" si="607"/>
        <v>1</v>
      </c>
      <c r="V4325" s="4">
        <f t="shared" si="608"/>
        <v>380.89866666666666</v>
      </c>
      <c r="W4325" s="1" t="s">
        <v>33</v>
      </c>
      <c r="X4325" s="1">
        <v>85.63</v>
      </c>
      <c r="Y4325" s="4">
        <f t="shared" si="609"/>
        <v>5799.11</v>
      </c>
      <c r="Z4325" s="1" t="s">
        <v>44</v>
      </c>
      <c r="AA4325" s="1" t="s">
        <v>28</v>
      </c>
      <c r="AB4325" s="1" t="s">
        <v>17</v>
      </c>
      <c r="AC4325" s="1" t="s">
        <v>52</v>
      </c>
      <c r="AD4325" s="1" t="s">
        <v>59</v>
      </c>
      <c r="AE4325" s="2">
        <v>40551</v>
      </c>
    </row>
    <row r="4326" spans="1:31" x14ac:dyDescent="0.25">
      <c r="A4326">
        <f t="shared" si="610"/>
        <v>4325</v>
      </c>
      <c r="B4326" s="1">
        <v>29958</v>
      </c>
      <c r="C4326" s="2">
        <v>40549</v>
      </c>
      <c r="D4326" s="1" t="s">
        <v>20</v>
      </c>
      <c r="E4326" s="1" t="str">
        <f t="shared" si="603"/>
        <v>*</v>
      </c>
      <c r="F4326" s="1" t="str">
        <f t="shared" si="604"/>
        <v>**</v>
      </c>
      <c r="G4326" s="1" t="str">
        <f t="shared" si="605"/>
        <v>**</v>
      </c>
      <c r="J4326" s="1" t="str">
        <f t="shared" si="606"/>
        <v>**</v>
      </c>
      <c r="P4326" s="1">
        <v>47</v>
      </c>
      <c r="Q4326" s="1">
        <f t="shared" si="611"/>
        <v>0.05</v>
      </c>
      <c r="T4326" s="4">
        <v>307.57</v>
      </c>
      <c r="U4326" s="9">
        <f t="shared" si="607"/>
        <v>0</v>
      </c>
      <c r="V4326" s="4">
        <f t="shared" si="608"/>
        <v>6.5440425531914892</v>
      </c>
      <c r="W4326" s="1" t="s">
        <v>21</v>
      </c>
      <c r="X4326" s="1">
        <v>5.19</v>
      </c>
      <c r="Y4326" s="4">
        <f t="shared" si="609"/>
        <v>312.76</v>
      </c>
      <c r="Z4326" s="1" t="s">
        <v>44</v>
      </c>
      <c r="AA4326" s="1" t="s">
        <v>16</v>
      </c>
      <c r="AB4326" s="1" t="s">
        <v>29</v>
      </c>
      <c r="AC4326" s="1" t="s">
        <v>43</v>
      </c>
      <c r="AD4326" s="1" t="s">
        <v>19</v>
      </c>
      <c r="AE4326" s="2">
        <v>40550</v>
      </c>
    </row>
    <row r="4327" spans="1:31" x14ac:dyDescent="0.25">
      <c r="A4327">
        <f t="shared" si="610"/>
        <v>4326</v>
      </c>
      <c r="B4327" s="1">
        <v>43808</v>
      </c>
      <c r="C4327" s="2">
        <v>40549</v>
      </c>
      <c r="D4327" s="1" t="s">
        <v>13</v>
      </c>
      <c r="E4327" s="1" t="str">
        <f t="shared" si="603"/>
        <v>*</v>
      </c>
      <c r="F4327" s="1" t="str">
        <f t="shared" si="604"/>
        <v>*</v>
      </c>
      <c r="G4327" s="1" t="str">
        <f t="shared" si="605"/>
        <v>*</v>
      </c>
      <c r="J4327" s="1" t="str">
        <f t="shared" si="606"/>
        <v>*</v>
      </c>
      <c r="P4327" s="1">
        <v>16</v>
      </c>
      <c r="Q4327" s="1">
        <f t="shared" si="611"/>
        <v>0.02</v>
      </c>
      <c r="T4327" s="4">
        <v>108.73</v>
      </c>
      <c r="U4327" s="9">
        <f t="shared" si="607"/>
        <v>0</v>
      </c>
      <c r="V4327" s="4">
        <f t="shared" si="608"/>
        <v>6.7956250000000002</v>
      </c>
      <c r="W4327" s="1" t="s">
        <v>21</v>
      </c>
      <c r="X4327" s="1">
        <v>5.22</v>
      </c>
      <c r="Y4327" s="4">
        <f t="shared" si="609"/>
        <v>113.95</v>
      </c>
      <c r="Z4327" s="1" t="s">
        <v>22</v>
      </c>
      <c r="AA4327" s="1" t="s">
        <v>23</v>
      </c>
      <c r="AB4327" s="1" t="s">
        <v>17</v>
      </c>
      <c r="AC4327" s="1" t="s">
        <v>18</v>
      </c>
      <c r="AD4327" s="1" t="s">
        <v>19</v>
      </c>
      <c r="AE4327" s="2">
        <v>40556</v>
      </c>
    </row>
    <row r="4328" spans="1:31" x14ac:dyDescent="0.25">
      <c r="A4328">
        <f t="shared" si="610"/>
        <v>4327</v>
      </c>
      <c r="B4328" s="1">
        <v>8195</v>
      </c>
      <c r="C4328" s="2">
        <v>40549</v>
      </c>
      <c r="D4328" s="1" t="s">
        <v>36</v>
      </c>
      <c r="E4328" s="1" t="str">
        <f t="shared" si="603"/>
        <v>*</v>
      </c>
      <c r="F4328" s="1" t="str">
        <f t="shared" si="604"/>
        <v>*</v>
      </c>
      <c r="G4328" s="1" t="str">
        <f t="shared" si="605"/>
        <v>*</v>
      </c>
      <c r="J4328" s="1" t="str">
        <f t="shared" si="606"/>
        <v>*</v>
      </c>
      <c r="P4328" s="1">
        <v>26</v>
      </c>
      <c r="Q4328" s="1">
        <f t="shared" si="611"/>
        <v>3.5000000000000003E-2</v>
      </c>
      <c r="T4328" s="4">
        <v>87.52</v>
      </c>
      <c r="U4328" s="9">
        <f t="shared" si="607"/>
        <v>0</v>
      </c>
      <c r="V4328" s="4">
        <f t="shared" si="608"/>
        <v>3.3661538461538458</v>
      </c>
      <c r="W4328" s="1" t="s">
        <v>21</v>
      </c>
      <c r="X4328" s="1">
        <v>3.97</v>
      </c>
      <c r="Y4328" s="4">
        <f t="shared" si="609"/>
        <v>91.49</v>
      </c>
      <c r="Z4328" s="1" t="s">
        <v>44</v>
      </c>
      <c r="AA4328" s="1" t="s">
        <v>16</v>
      </c>
      <c r="AB4328" s="1" t="s">
        <v>29</v>
      </c>
      <c r="AC4328" s="1" t="s">
        <v>30</v>
      </c>
      <c r="AD4328" s="1" t="s">
        <v>31</v>
      </c>
      <c r="AE4328" s="2">
        <v>40550</v>
      </c>
    </row>
    <row r="4329" spans="1:31" x14ac:dyDescent="0.25">
      <c r="A4329">
        <f t="shared" si="610"/>
        <v>4328</v>
      </c>
      <c r="B4329" s="1">
        <v>8195</v>
      </c>
      <c r="C4329" s="2">
        <v>40549</v>
      </c>
      <c r="D4329" s="1" t="s">
        <v>36</v>
      </c>
      <c r="E4329" s="1" t="str">
        <f t="shared" si="603"/>
        <v>*</v>
      </c>
      <c r="F4329" s="1" t="str">
        <f t="shared" si="604"/>
        <v>*</v>
      </c>
      <c r="G4329" s="1" t="str">
        <f t="shared" si="605"/>
        <v>*</v>
      </c>
      <c r="J4329" s="1" t="str">
        <f t="shared" si="606"/>
        <v>*</v>
      </c>
      <c r="P4329" s="1">
        <v>5</v>
      </c>
      <c r="Q4329" s="1">
        <f t="shared" si="611"/>
        <v>0.01</v>
      </c>
      <c r="T4329" s="4">
        <v>51.3</v>
      </c>
      <c r="U4329" s="9">
        <f t="shared" si="607"/>
        <v>0</v>
      </c>
      <c r="V4329" s="4">
        <f t="shared" si="608"/>
        <v>10.26</v>
      </c>
      <c r="W4329" s="1" t="s">
        <v>14</v>
      </c>
      <c r="X4329" s="1">
        <v>11.15</v>
      </c>
      <c r="Y4329" s="4">
        <f t="shared" si="609"/>
        <v>62.449999999999996</v>
      </c>
      <c r="Z4329" s="1" t="s">
        <v>44</v>
      </c>
      <c r="AA4329" s="1" t="s">
        <v>16</v>
      </c>
      <c r="AB4329" s="1" t="s">
        <v>29</v>
      </c>
      <c r="AC4329" s="1" t="s">
        <v>40</v>
      </c>
      <c r="AD4329" s="1" t="s">
        <v>19</v>
      </c>
      <c r="AE4329" s="2">
        <v>40550</v>
      </c>
    </row>
    <row r="4330" spans="1:31" x14ac:dyDescent="0.25">
      <c r="A4330">
        <f t="shared" si="610"/>
        <v>4329</v>
      </c>
      <c r="B4330" s="1">
        <v>8195</v>
      </c>
      <c r="C4330" s="2">
        <v>40549</v>
      </c>
      <c r="D4330" s="1" t="s">
        <v>36</v>
      </c>
      <c r="E4330" s="1" t="str">
        <f t="shared" si="603"/>
        <v>*</v>
      </c>
      <c r="F4330" s="1" t="str">
        <f t="shared" si="604"/>
        <v>*</v>
      </c>
      <c r="G4330" s="1" t="str">
        <f t="shared" si="605"/>
        <v>*</v>
      </c>
      <c r="J4330" s="1" t="str">
        <f t="shared" si="606"/>
        <v>*</v>
      </c>
      <c r="P4330" s="1">
        <v>1</v>
      </c>
      <c r="Q4330" s="1">
        <f t="shared" si="611"/>
        <v>0.01</v>
      </c>
      <c r="T4330" s="4">
        <v>8.48</v>
      </c>
      <c r="U4330" s="9">
        <f t="shared" si="607"/>
        <v>0</v>
      </c>
      <c r="V4330" s="4">
        <f t="shared" si="608"/>
        <v>8.48</v>
      </c>
      <c r="W4330" s="1" t="s">
        <v>21</v>
      </c>
      <c r="X4330" s="1">
        <v>3.63</v>
      </c>
      <c r="Y4330" s="4">
        <f t="shared" si="609"/>
        <v>12.11</v>
      </c>
      <c r="Z4330" s="1" t="s">
        <v>44</v>
      </c>
      <c r="AA4330" s="1" t="s">
        <v>16</v>
      </c>
      <c r="AB4330" s="1" t="s">
        <v>17</v>
      </c>
      <c r="AC4330" s="1" t="s">
        <v>18</v>
      </c>
      <c r="AD4330" s="1" t="s">
        <v>31</v>
      </c>
      <c r="AE4330" s="2">
        <v>40551</v>
      </c>
    </row>
    <row r="4331" spans="1:31" x14ac:dyDescent="0.25">
      <c r="A4331">
        <f t="shared" si="610"/>
        <v>4330</v>
      </c>
      <c r="B4331" s="1">
        <v>3488</v>
      </c>
      <c r="C4331" s="2">
        <v>40550</v>
      </c>
      <c r="D4331" s="1" t="s">
        <v>36</v>
      </c>
      <c r="E4331" s="1" t="str">
        <f t="shared" si="603"/>
        <v>*</v>
      </c>
      <c r="F4331" s="1" t="str">
        <f t="shared" si="604"/>
        <v>*</v>
      </c>
      <c r="G4331" s="1" t="str">
        <f t="shared" si="605"/>
        <v>*</v>
      </c>
      <c r="J4331" s="1" t="str">
        <f t="shared" si="606"/>
        <v>*</v>
      </c>
      <c r="P4331" s="1">
        <v>39</v>
      </c>
      <c r="Q4331" s="1">
        <f t="shared" si="611"/>
        <v>0.04</v>
      </c>
      <c r="T4331" s="4">
        <v>4669.1899999999996</v>
      </c>
      <c r="U4331" s="9">
        <f t="shared" si="607"/>
        <v>1</v>
      </c>
      <c r="V4331" s="4">
        <f t="shared" si="608"/>
        <v>119.7228205128205</v>
      </c>
      <c r="W4331" s="1" t="s">
        <v>33</v>
      </c>
      <c r="X4331" s="1">
        <v>70.2</v>
      </c>
      <c r="Y4331" s="4">
        <f t="shared" si="609"/>
        <v>4739.3899999999994</v>
      </c>
      <c r="Z4331" s="1" t="s">
        <v>51</v>
      </c>
      <c r="AA4331" s="1" t="s">
        <v>37</v>
      </c>
      <c r="AB4331" s="1" t="s">
        <v>17</v>
      </c>
      <c r="AC4331" s="1" t="s">
        <v>34</v>
      </c>
      <c r="AD4331" s="1" t="s">
        <v>35</v>
      </c>
      <c r="AE4331" s="2">
        <v>40553</v>
      </c>
    </row>
    <row r="4332" spans="1:31" x14ac:dyDescent="0.25">
      <c r="A4332">
        <f t="shared" si="610"/>
        <v>4331</v>
      </c>
      <c r="B4332" s="1">
        <v>50945</v>
      </c>
      <c r="C4332" s="2">
        <v>40550</v>
      </c>
      <c r="D4332" s="1" t="s">
        <v>32</v>
      </c>
      <c r="E4332" s="1" t="str">
        <f t="shared" si="603"/>
        <v>***</v>
      </c>
      <c r="F4332" s="1" t="str">
        <f t="shared" si="604"/>
        <v>***</v>
      </c>
      <c r="G4332" s="1" t="str">
        <f t="shared" si="605"/>
        <v>***</v>
      </c>
      <c r="J4332" s="1" t="str">
        <f t="shared" si="606"/>
        <v>***</v>
      </c>
      <c r="P4332" s="1">
        <v>27</v>
      </c>
      <c r="Q4332" s="1">
        <f t="shared" si="611"/>
        <v>3.5000000000000003E-2</v>
      </c>
      <c r="T4332" s="4">
        <v>834.0625</v>
      </c>
      <c r="U4332" s="9">
        <f t="shared" si="607"/>
        <v>0</v>
      </c>
      <c r="V4332" s="4">
        <f t="shared" si="608"/>
        <v>30.891203703703702</v>
      </c>
      <c r="W4332" s="1" t="s">
        <v>21</v>
      </c>
      <c r="X4332" s="1">
        <v>1.25</v>
      </c>
      <c r="Y4332" s="4">
        <f t="shared" si="609"/>
        <v>835.3125</v>
      </c>
      <c r="Z4332" s="1" t="s">
        <v>53</v>
      </c>
      <c r="AA4332" s="1" t="s">
        <v>37</v>
      </c>
      <c r="AB4332" s="1" t="s">
        <v>24</v>
      </c>
      <c r="AC4332" s="1" t="s">
        <v>25</v>
      </c>
      <c r="AD4332" s="1" t="s">
        <v>41</v>
      </c>
      <c r="AE4332" s="2">
        <v>40552</v>
      </c>
    </row>
    <row r="4333" spans="1:31" x14ac:dyDescent="0.25">
      <c r="A4333">
        <f t="shared" si="610"/>
        <v>4332</v>
      </c>
      <c r="B4333" s="1">
        <v>3488</v>
      </c>
      <c r="C4333" s="2">
        <v>40550</v>
      </c>
      <c r="D4333" s="1" t="s">
        <v>36</v>
      </c>
      <c r="E4333" s="1" t="str">
        <f t="shared" si="603"/>
        <v>*</v>
      </c>
      <c r="F4333" s="1" t="str">
        <f t="shared" si="604"/>
        <v>*</v>
      </c>
      <c r="G4333" s="1" t="str">
        <f t="shared" si="605"/>
        <v>*</v>
      </c>
      <c r="J4333" s="1" t="str">
        <f t="shared" si="606"/>
        <v>*</v>
      </c>
      <c r="P4333" s="1">
        <v>6</v>
      </c>
      <c r="Q4333" s="1">
        <f t="shared" si="611"/>
        <v>0.01</v>
      </c>
      <c r="T4333" s="4">
        <v>133.4</v>
      </c>
      <c r="U4333" s="9">
        <f t="shared" si="607"/>
        <v>0</v>
      </c>
      <c r="V4333" s="4">
        <f t="shared" si="608"/>
        <v>22.233333333333334</v>
      </c>
      <c r="W4333" s="1" t="s">
        <v>21</v>
      </c>
      <c r="X4333" s="1">
        <v>2.87</v>
      </c>
      <c r="Y4333" s="4">
        <f t="shared" si="609"/>
        <v>136.27000000000001</v>
      </c>
      <c r="Z4333" s="1" t="s">
        <v>51</v>
      </c>
      <c r="AA4333" s="1" t="s">
        <v>37</v>
      </c>
      <c r="AB4333" s="1" t="s">
        <v>29</v>
      </c>
      <c r="AC4333" s="1" t="s">
        <v>30</v>
      </c>
      <c r="AD4333" s="1" t="s">
        <v>41</v>
      </c>
      <c r="AE4333" s="2">
        <v>40551</v>
      </c>
    </row>
    <row r="4334" spans="1:31" x14ac:dyDescent="0.25">
      <c r="A4334">
        <f t="shared" si="610"/>
        <v>4333</v>
      </c>
      <c r="B4334" s="1">
        <v>58340</v>
      </c>
      <c r="C4334" s="2">
        <v>40551</v>
      </c>
      <c r="D4334" s="1" t="s">
        <v>36</v>
      </c>
      <c r="E4334" s="1" t="str">
        <f t="shared" si="603"/>
        <v>*</v>
      </c>
      <c r="F4334" s="1" t="str">
        <f t="shared" si="604"/>
        <v>*</v>
      </c>
      <c r="G4334" s="1" t="str">
        <f t="shared" si="605"/>
        <v>*</v>
      </c>
      <c r="J4334" s="1" t="str">
        <f t="shared" si="606"/>
        <v>*</v>
      </c>
      <c r="P4334" s="1">
        <v>36</v>
      </c>
      <c r="Q4334" s="1">
        <f t="shared" si="611"/>
        <v>0.04</v>
      </c>
      <c r="T4334" s="4">
        <v>1936.3</v>
      </c>
      <c r="U4334" s="9">
        <f t="shared" si="607"/>
        <v>1</v>
      </c>
      <c r="V4334" s="4">
        <f t="shared" si="608"/>
        <v>53.786111111111111</v>
      </c>
      <c r="W4334" s="1" t="s">
        <v>21</v>
      </c>
      <c r="X4334" s="1">
        <v>13.66</v>
      </c>
      <c r="Y4334" s="4">
        <f t="shared" si="609"/>
        <v>1949.96</v>
      </c>
      <c r="Z4334" s="1" t="s">
        <v>50</v>
      </c>
      <c r="AA4334" s="1" t="s">
        <v>28</v>
      </c>
      <c r="AB4334" s="1" t="s">
        <v>29</v>
      </c>
      <c r="AC4334" s="1" t="s">
        <v>63</v>
      </c>
      <c r="AD4334" s="1" t="s">
        <v>19</v>
      </c>
      <c r="AE4334" s="2">
        <v>40552</v>
      </c>
    </row>
    <row r="4335" spans="1:31" x14ac:dyDescent="0.25">
      <c r="A4335">
        <f t="shared" si="610"/>
        <v>4334</v>
      </c>
      <c r="B4335" s="1">
        <v>46402</v>
      </c>
      <c r="C4335" s="2">
        <v>40551</v>
      </c>
      <c r="D4335" s="1" t="s">
        <v>36</v>
      </c>
      <c r="E4335" s="1" t="str">
        <f t="shared" si="603"/>
        <v>*</v>
      </c>
      <c r="F4335" s="1" t="str">
        <f t="shared" si="604"/>
        <v>*</v>
      </c>
      <c r="G4335" s="1" t="str">
        <f t="shared" si="605"/>
        <v>*</v>
      </c>
      <c r="J4335" s="1" t="str">
        <f t="shared" si="606"/>
        <v>*</v>
      </c>
      <c r="P4335" s="1">
        <v>29</v>
      </c>
      <c r="Q4335" s="1">
        <f t="shared" si="611"/>
        <v>3.5000000000000003E-2</v>
      </c>
      <c r="T4335" s="4">
        <v>1777.4690000000001</v>
      </c>
      <c r="U4335" s="9">
        <f t="shared" si="607"/>
        <v>1</v>
      </c>
      <c r="V4335" s="4">
        <f t="shared" si="608"/>
        <v>61.292034482758623</v>
      </c>
      <c r="W4335" s="1" t="s">
        <v>21</v>
      </c>
      <c r="X4335" s="1">
        <v>13.99</v>
      </c>
      <c r="Y4335" s="4">
        <f t="shared" si="609"/>
        <v>1791.4590000000001</v>
      </c>
      <c r="Z4335" s="1" t="s">
        <v>22</v>
      </c>
      <c r="AA4335" s="1" t="s">
        <v>16</v>
      </c>
      <c r="AB4335" s="1" t="s">
        <v>24</v>
      </c>
      <c r="AC4335" s="1" t="s">
        <v>25</v>
      </c>
      <c r="AD4335" s="1" t="s">
        <v>26</v>
      </c>
      <c r="AE4335" s="2">
        <v>40552</v>
      </c>
    </row>
    <row r="4336" spans="1:31" x14ac:dyDescent="0.25">
      <c r="A4336">
        <f t="shared" si="610"/>
        <v>4335</v>
      </c>
      <c r="B4336" s="1">
        <v>52672</v>
      </c>
      <c r="C4336" s="2">
        <v>40551</v>
      </c>
      <c r="D4336" s="1" t="s">
        <v>13</v>
      </c>
      <c r="E4336" s="1" t="str">
        <f t="shared" si="603"/>
        <v>*</v>
      </c>
      <c r="F4336" s="1" t="str">
        <f t="shared" si="604"/>
        <v>*</v>
      </c>
      <c r="G4336" s="1" t="str">
        <f t="shared" si="605"/>
        <v>*</v>
      </c>
      <c r="J4336" s="1" t="str">
        <f t="shared" si="606"/>
        <v>*</v>
      </c>
      <c r="P4336" s="1">
        <v>29</v>
      </c>
      <c r="Q4336" s="1">
        <f t="shared" si="611"/>
        <v>3.5000000000000003E-2</v>
      </c>
      <c r="T4336" s="4">
        <v>1499.5274999999999</v>
      </c>
      <c r="U4336" s="9">
        <f t="shared" si="607"/>
        <v>1</v>
      </c>
      <c r="V4336" s="4">
        <f t="shared" si="608"/>
        <v>51.707844827586207</v>
      </c>
      <c r="W4336" s="1" t="s">
        <v>21</v>
      </c>
      <c r="X4336" s="1">
        <v>5.26</v>
      </c>
      <c r="Y4336" s="4">
        <f t="shared" si="609"/>
        <v>1504.7874999999999</v>
      </c>
      <c r="Z4336" s="1" t="s">
        <v>49</v>
      </c>
      <c r="AA4336" s="1" t="s">
        <v>37</v>
      </c>
      <c r="AB4336" s="1" t="s">
        <v>24</v>
      </c>
      <c r="AC4336" s="1" t="s">
        <v>25</v>
      </c>
      <c r="AD4336" s="1" t="s">
        <v>19</v>
      </c>
      <c r="AE4336" s="2">
        <v>40556</v>
      </c>
    </row>
    <row r="4337" spans="1:31" x14ac:dyDescent="0.25">
      <c r="A4337">
        <f t="shared" si="610"/>
        <v>4336</v>
      </c>
      <c r="B4337" s="1">
        <v>46402</v>
      </c>
      <c r="C4337" s="2">
        <v>40551</v>
      </c>
      <c r="D4337" s="1" t="s">
        <v>36</v>
      </c>
      <c r="E4337" s="1" t="str">
        <f t="shared" si="603"/>
        <v>*</v>
      </c>
      <c r="F4337" s="1" t="str">
        <f t="shared" si="604"/>
        <v>*</v>
      </c>
      <c r="G4337" s="1" t="str">
        <f t="shared" si="605"/>
        <v>*</v>
      </c>
      <c r="J4337" s="1" t="str">
        <f t="shared" si="606"/>
        <v>*</v>
      </c>
      <c r="P4337" s="1">
        <v>12</v>
      </c>
      <c r="Q4337" s="1">
        <f t="shared" si="611"/>
        <v>0.02</v>
      </c>
      <c r="T4337" s="4">
        <v>1219.1465000000001</v>
      </c>
      <c r="U4337" s="9">
        <f t="shared" si="607"/>
        <v>1</v>
      </c>
      <c r="V4337" s="4">
        <f t="shared" si="608"/>
        <v>101.59554166666668</v>
      </c>
      <c r="W4337" s="1" t="s">
        <v>14</v>
      </c>
      <c r="X4337" s="1">
        <v>2.5</v>
      </c>
      <c r="Y4337" s="4">
        <f t="shared" si="609"/>
        <v>1221.6465000000001</v>
      </c>
      <c r="Z4337" s="1" t="s">
        <v>22</v>
      </c>
      <c r="AA4337" s="1" t="s">
        <v>16</v>
      </c>
      <c r="AB4337" s="1" t="s">
        <v>24</v>
      </c>
      <c r="AC4337" s="1" t="s">
        <v>25</v>
      </c>
      <c r="AD4337" s="1" t="s">
        <v>19</v>
      </c>
      <c r="AE4337" s="2">
        <v>40552</v>
      </c>
    </row>
    <row r="4338" spans="1:31" x14ac:dyDescent="0.25">
      <c r="A4338">
        <f t="shared" si="610"/>
        <v>4337</v>
      </c>
      <c r="B4338" s="1">
        <v>46402</v>
      </c>
      <c r="C4338" s="2">
        <v>40551</v>
      </c>
      <c r="D4338" s="1" t="s">
        <v>36</v>
      </c>
      <c r="E4338" s="1" t="str">
        <f t="shared" si="603"/>
        <v>*</v>
      </c>
      <c r="F4338" s="1" t="str">
        <f t="shared" si="604"/>
        <v>*</v>
      </c>
      <c r="G4338" s="1" t="str">
        <f t="shared" si="605"/>
        <v>*</v>
      </c>
      <c r="J4338" s="1" t="str">
        <f t="shared" si="606"/>
        <v>*</v>
      </c>
      <c r="P4338" s="1">
        <v>27</v>
      </c>
      <c r="Q4338" s="1">
        <f t="shared" si="611"/>
        <v>3.5000000000000003E-2</v>
      </c>
      <c r="T4338" s="4">
        <v>826.27</v>
      </c>
      <c r="U4338" s="9">
        <f t="shared" si="607"/>
        <v>0</v>
      </c>
      <c r="V4338" s="4">
        <f t="shared" si="608"/>
        <v>30.602592592592593</v>
      </c>
      <c r="W4338" s="1" t="s">
        <v>21</v>
      </c>
      <c r="X4338" s="1">
        <v>8.5500000000000007</v>
      </c>
      <c r="Y4338" s="4">
        <f t="shared" si="609"/>
        <v>834.81999999999994</v>
      </c>
      <c r="Z4338" s="1" t="s">
        <v>22</v>
      </c>
      <c r="AA4338" s="1" t="s">
        <v>16</v>
      </c>
      <c r="AB4338" s="1" t="s">
        <v>17</v>
      </c>
      <c r="AC4338" s="1" t="s">
        <v>18</v>
      </c>
      <c r="AD4338" s="1" t="s">
        <v>19</v>
      </c>
      <c r="AE4338" s="2">
        <v>40553</v>
      </c>
    </row>
    <row r="4339" spans="1:31" x14ac:dyDescent="0.25">
      <c r="A4339">
        <f t="shared" si="610"/>
        <v>4338</v>
      </c>
      <c r="B4339" s="1">
        <v>7840</v>
      </c>
      <c r="C4339" s="2">
        <v>40551</v>
      </c>
      <c r="D4339" s="1" t="s">
        <v>13</v>
      </c>
      <c r="E4339" s="1" t="str">
        <f t="shared" si="603"/>
        <v>*</v>
      </c>
      <c r="F4339" s="1" t="str">
        <f t="shared" si="604"/>
        <v>*</v>
      </c>
      <c r="G4339" s="1" t="str">
        <f t="shared" si="605"/>
        <v>*</v>
      </c>
      <c r="J4339" s="1" t="str">
        <f t="shared" si="606"/>
        <v>*</v>
      </c>
      <c r="P4339" s="1">
        <v>34</v>
      </c>
      <c r="Q4339" s="1">
        <f t="shared" si="611"/>
        <v>0.04</v>
      </c>
      <c r="T4339" s="4">
        <v>157.56</v>
      </c>
      <c r="U4339" s="9">
        <f t="shared" si="607"/>
        <v>0</v>
      </c>
      <c r="V4339" s="4">
        <f t="shared" si="608"/>
        <v>4.6341176470588232</v>
      </c>
      <c r="W4339" s="1" t="s">
        <v>21</v>
      </c>
      <c r="X4339" s="1">
        <v>4.93</v>
      </c>
      <c r="Y4339" s="4">
        <f t="shared" si="609"/>
        <v>162.49</v>
      </c>
      <c r="Z4339" s="1" t="s">
        <v>42</v>
      </c>
      <c r="AA4339" s="1" t="s">
        <v>16</v>
      </c>
      <c r="AB4339" s="1" t="s">
        <v>24</v>
      </c>
      <c r="AC4339" s="1" t="s">
        <v>38</v>
      </c>
      <c r="AD4339" s="1" t="s">
        <v>41</v>
      </c>
      <c r="AE4339" s="2">
        <v>40555</v>
      </c>
    </row>
    <row r="4340" spans="1:31" x14ac:dyDescent="0.25">
      <c r="A4340">
        <f t="shared" si="610"/>
        <v>4339</v>
      </c>
      <c r="B4340" s="1">
        <v>23556</v>
      </c>
      <c r="C4340" s="2">
        <v>40552</v>
      </c>
      <c r="D4340" s="1" t="s">
        <v>36</v>
      </c>
      <c r="E4340" s="1" t="str">
        <f t="shared" si="603"/>
        <v>*</v>
      </c>
      <c r="F4340" s="1" t="str">
        <f t="shared" si="604"/>
        <v>*</v>
      </c>
      <c r="G4340" s="1" t="str">
        <f t="shared" si="605"/>
        <v>*</v>
      </c>
      <c r="J4340" s="1" t="str">
        <f t="shared" si="606"/>
        <v>*</v>
      </c>
      <c r="P4340" s="1">
        <v>34</v>
      </c>
      <c r="Q4340" s="1">
        <f t="shared" si="611"/>
        <v>0.04</v>
      </c>
      <c r="T4340" s="4">
        <v>11747.97</v>
      </c>
      <c r="U4340" s="9">
        <f t="shared" si="607"/>
        <v>1</v>
      </c>
      <c r="V4340" s="4">
        <f t="shared" si="608"/>
        <v>345.52852941176468</v>
      </c>
      <c r="W4340" s="1" t="s">
        <v>14</v>
      </c>
      <c r="X4340" s="1">
        <v>19.989999999999998</v>
      </c>
      <c r="Y4340" s="4">
        <f t="shared" si="609"/>
        <v>11767.96</v>
      </c>
      <c r="Z4340" s="1" t="s">
        <v>54</v>
      </c>
      <c r="AA4340" s="1" t="s">
        <v>16</v>
      </c>
      <c r="AB4340" s="1" t="s">
        <v>29</v>
      </c>
      <c r="AC4340" s="1" t="s">
        <v>63</v>
      </c>
      <c r="AD4340" s="1" t="s">
        <v>19</v>
      </c>
      <c r="AE4340" s="2">
        <v>40553</v>
      </c>
    </row>
    <row r="4341" spans="1:31" x14ac:dyDescent="0.25">
      <c r="A4341">
        <f t="shared" si="610"/>
        <v>4340</v>
      </c>
      <c r="B4341" s="1">
        <v>40225</v>
      </c>
      <c r="C4341" s="2">
        <v>40552</v>
      </c>
      <c r="D4341" s="1" t="s">
        <v>13</v>
      </c>
      <c r="E4341" s="1" t="str">
        <f t="shared" si="603"/>
        <v>*</v>
      </c>
      <c r="F4341" s="1" t="str">
        <f t="shared" si="604"/>
        <v>*</v>
      </c>
      <c r="G4341" s="1" t="str">
        <f t="shared" si="605"/>
        <v>*</v>
      </c>
      <c r="J4341" s="1" t="str">
        <f t="shared" si="606"/>
        <v>*</v>
      </c>
      <c r="P4341" s="1">
        <v>45</v>
      </c>
      <c r="Q4341" s="1">
        <f t="shared" si="611"/>
        <v>0.05</v>
      </c>
      <c r="T4341" s="4">
        <v>5643.49</v>
      </c>
      <c r="U4341" s="9">
        <f t="shared" si="607"/>
        <v>1</v>
      </c>
      <c r="V4341" s="4">
        <f t="shared" si="608"/>
        <v>125.41088888888888</v>
      </c>
      <c r="W4341" s="1" t="s">
        <v>33</v>
      </c>
      <c r="X4341" s="1">
        <v>70.2</v>
      </c>
      <c r="Y4341" s="4">
        <f t="shared" si="609"/>
        <v>5713.69</v>
      </c>
      <c r="Z4341" s="1" t="s">
        <v>49</v>
      </c>
      <c r="AA4341" s="1" t="s">
        <v>23</v>
      </c>
      <c r="AB4341" s="1" t="s">
        <v>17</v>
      </c>
      <c r="AC4341" s="1" t="s">
        <v>34</v>
      </c>
      <c r="AD4341" s="1" t="s">
        <v>35</v>
      </c>
      <c r="AE4341" s="2">
        <v>40554</v>
      </c>
    </row>
    <row r="4342" spans="1:31" x14ac:dyDescent="0.25">
      <c r="A4342">
        <f t="shared" si="610"/>
        <v>4341</v>
      </c>
      <c r="B4342" s="1">
        <v>1445</v>
      </c>
      <c r="C4342" s="2">
        <v>40552</v>
      </c>
      <c r="D4342" s="1" t="s">
        <v>36</v>
      </c>
      <c r="E4342" s="1" t="str">
        <f t="shared" si="603"/>
        <v>*</v>
      </c>
      <c r="F4342" s="1" t="str">
        <f t="shared" si="604"/>
        <v>*</v>
      </c>
      <c r="G4342" s="1" t="str">
        <f t="shared" si="605"/>
        <v>*</v>
      </c>
      <c r="J4342" s="1" t="str">
        <f t="shared" si="606"/>
        <v>*</v>
      </c>
      <c r="P4342" s="1">
        <v>3</v>
      </c>
      <c r="Q4342" s="1">
        <f t="shared" si="611"/>
        <v>0.01</v>
      </c>
      <c r="T4342" s="4">
        <v>1326.09</v>
      </c>
      <c r="U4342" s="9">
        <f t="shared" si="607"/>
        <v>1</v>
      </c>
      <c r="V4342" s="4">
        <f t="shared" si="608"/>
        <v>442.03</v>
      </c>
      <c r="W4342" s="1" t="s">
        <v>21</v>
      </c>
      <c r="X4342" s="1">
        <v>19.989999999999998</v>
      </c>
      <c r="Y4342" s="4">
        <f t="shared" si="609"/>
        <v>1346.08</v>
      </c>
      <c r="Z4342" s="1" t="s">
        <v>15</v>
      </c>
      <c r="AA4342" s="1" t="s">
        <v>28</v>
      </c>
      <c r="AB4342" s="1" t="s">
        <v>29</v>
      </c>
      <c r="AC4342" s="1" t="s">
        <v>43</v>
      </c>
      <c r="AD4342" s="1" t="s">
        <v>19</v>
      </c>
      <c r="AE4342" s="2">
        <v>40555</v>
      </c>
    </row>
    <row r="4343" spans="1:31" x14ac:dyDescent="0.25">
      <c r="A4343">
        <f t="shared" si="610"/>
        <v>4342</v>
      </c>
      <c r="B4343" s="1">
        <v>14693</v>
      </c>
      <c r="C4343" s="2">
        <v>40552</v>
      </c>
      <c r="D4343" s="1" t="s">
        <v>32</v>
      </c>
      <c r="E4343" s="1" t="str">
        <f t="shared" si="603"/>
        <v>***</v>
      </c>
      <c r="F4343" s="1" t="str">
        <f t="shared" si="604"/>
        <v>***</v>
      </c>
      <c r="G4343" s="1" t="str">
        <f t="shared" si="605"/>
        <v>***</v>
      </c>
      <c r="J4343" s="1" t="str">
        <f t="shared" si="606"/>
        <v>***</v>
      </c>
      <c r="P4343" s="1">
        <v>38</v>
      </c>
      <c r="Q4343" s="1">
        <f t="shared" si="611"/>
        <v>0.04</v>
      </c>
      <c r="T4343" s="4">
        <v>847.82</v>
      </c>
      <c r="U4343" s="9">
        <f t="shared" si="607"/>
        <v>0</v>
      </c>
      <c r="V4343" s="4">
        <f t="shared" si="608"/>
        <v>22.311052631578949</v>
      </c>
      <c r="W4343" s="1" t="s">
        <v>33</v>
      </c>
      <c r="X4343" s="1">
        <v>45</v>
      </c>
      <c r="Y4343" s="4">
        <f t="shared" si="609"/>
        <v>892.82</v>
      </c>
      <c r="Z4343" s="1" t="s">
        <v>22</v>
      </c>
      <c r="AA4343" s="1" t="s">
        <v>28</v>
      </c>
      <c r="AB4343" s="1" t="s">
        <v>29</v>
      </c>
      <c r="AC4343" s="1" t="s">
        <v>55</v>
      </c>
      <c r="AD4343" s="1" t="s">
        <v>35</v>
      </c>
      <c r="AE4343" s="2">
        <v>40554</v>
      </c>
    </row>
    <row r="4344" spans="1:31" x14ac:dyDescent="0.25">
      <c r="A4344">
        <f t="shared" si="610"/>
        <v>4343</v>
      </c>
      <c r="B4344" s="1">
        <v>40225</v>
      </c>
      <c r="C4344" s="2">
        <v>40552</v>
      </c>
      <c r="D4344" s="1" t="s">
        <v>13</v>
      </c>
      <c r="E4344" s="1" t="str">
        <f t="shared" si="603"/>
        <v>*</v>
      </c>
      <c r="F4344" s="1" t="str">
        <f t="shared" si="604"/>
        <v>*</v>
      </c>
      <c r="G4344" s="1" t="str">
        <f t="shared" si="605"/>
        <v>*</v>
      </c>
      <c r="J4344" s="1" t="str">
        <f t="shared" si="606"/>
        <v>*</v>
      </c>
      <c r="P4344" s="1">
        <v>50</v>
      </c>
      <c r="Q4344" s="1">
        <f t="shared" si="611"/>
        <v>0.06</v>
      </c>
      <c r="T4344" s="4">
        <v>839.07</v>
      </c>
      <c r="U4344" s="9">
        <f t="shared" si="607"/>
        <v>0</v>
      </c>
      <c r="V4344" s="4">
        <f t="shared" si="608"/>
        <v>16.781400000000001</v>
      </c>
      <c r="W4344" s="1" t="s">
        <v>21</v>
      </c>
      <c r="X4344" s="1">
        <v>5.08</v>
      </c>
      <c r="Y4344" s="4">
        <f t="shared" si="609"/>
        <v>844.15000000000009</v>
      </c>
      <c r="Z4344" s="1" t="s">
        <v>49</v>
      </c>
      <c r="AA4344" s="1" t="s">
        <v>23</v>
      </c>
      <c r="AB4344" s="1" t="s">
        <v>29</v>
      </c>
      <c r="AC4344" s="1" t="s">
        <v>43</v>
      </c>
      <c r="AD4344" s="1" t="s">
        <v>19</v>
      </c>
      <c r="AE4344" s="2">
        <v>40559</v>
      </c>
    </row>
    <row r="4345" spans="1:31" x14ac:dyDescent="0.25">
      <c r="A4345">
        <f t="shared" si="610"/>
        <v>4344</v>
      </c>
      <c r="B4345" s="1">
        <v>19654</v>
      </c>
      <c r="C4345" s="2">
        <v>40552</v>
      </c>
      <c r="D4345" s="1" t="s">
        <v>20</v>
      </c>
      <c r="E4345" s="1" t="str">
        <f t="shared" si="603"/>
        <v>*</v>
      </c>
      <c r="F4345" s="1" t="str">
        <f t="shared" si="604"/>
        <v>**</v>
      </c>
      <c r="G4345" s="1" t="str">
        <f t="shared" si="605"/>
        <v>**</v>
      </c>
      <c r="J4345" s="1" t="str">
        <f t="shared" si="606"/>
        <v>**</v>
      </c>
      <c r="P4345" s="1">
        <v>8</v>
      </c>
      <c r="Q4345" s="1">
        <f t="shared" si="611"/>
        <v>0.01</v>
      </c>
      <c r="T4345" s="4">
        <v>381.69</v>
      </c>
      <c r="U4345" s="9">
        <f t="shared" si="607"/>
        <v>0</v>
      </c>
      <c r="V4345" s="4">
        <f t="shared" si="608"/>
        <v>47.71125</v>
      </c>
      <c r="W4345" s="1" t="s">
        <v>21</v>
      </c>
      <c r="X4345" s="1">
        <v>6.77</v>
      </c>
      <c r="Y4345" s="4">
        <f t="shared" si="609"/>
        <v>388.46</v>
      </c>
      <c r="Z4345" s="1" t="s">
        <v>49</v>
      </c>
      <c r="AA4345" s="1" t="s">
        <v>37</v>
      </c>
      <c r="AB4345" s="1" t="s">
        <v>17</v>
      </c>
      <c r="AC4345" s="1" t="s">
        <v>18</v>
      </c>
      <c r="AD4345" s="1" t="s">
        <v>19</v>
      </c>
      <c r="AE4345" s="2">
        <v>40552</v>
      </c>
    </row>
    <row r="4346" spans="1:31" x14ac:dyDescent="0.25">
      <c r="A4346">
        <f t="shared" si="610"/>
        <v>4345</v>
      </c>
      <c r="B4346" s="1">
        <v>1445</v>
      </c>
      <c r="C4346" s="2">
        <v>40552</v>
      </c>
      <c r="D4346" s="1" t="s">
        <v>36</v>
      </c>
      <c r="E4346" s="1" t="str">
        <f t="shared" si="603"/>
        <v>*</v>
      </c>
      <c r="F4346" s="1" t="str">
        <f t="shared" si="604"/>
        <v>*</v>
      </c>
      <c r="G4346" s="1" t="str">
        <f t="shared" si="605"/>
        <v>*</v>
      </c>
      <c r="J4346" s="1" t="str">
        <f t="shared" si="606"/>
        <v>*</v>
      </c>
      <c r="P4346" s="1">
        <v>30</v>
      </c>
      <c r="Q4346" s="1">
        <f t="shared" si="611"/>
        <v>0.04</v>
      </c>
      <c r="T4346" s="4">
        <v>339.49</v>
      </c>
      <c r="U4346" s="9">
        <f t="shared" si="607"/>
        <v>0</v>
      </c>
      <c r="V4346" s="4">
        <f t="shared" si="608"/>
        <v>11.316333333333334</v>
      </c>
      <c r="W4346" s="1" t="s">
        <v>21</v>
      </c>
      <c r="X4346" s="1">
        <v>5.81</v>
      </c>
      <c r="Y4346" s="4">
        <f t="shared" si="609"/>
        <v>345.3</v>
      </c>
      <c r="Z4346" s="1" t="s">
        <v>15</v>
      </c>
      <c r="AA4346" s="1" t="s">
        <v>28</v>
      </c>
      <c r="AB4346" s="1" t="s">
        <v>29</v>
      </c>
      <c r="AC4346" s="1" t="s">
        <v>30</v>
      </c>
      <c r="AD4346" s="1" t="s">
        <v>41</v>
      </c>
      <c r="AE4346" s="2">
        <v>40554</v>
      </c>
    </row>
    <row r="4347" spans="1:31" x14ac:dyDescent="0.25">
      <c r="A4347">
        <f t="shared" si="610"/>
        <v>4346</v>
      </c>
      <c r="B4347" s="1">
        <v>14693</v>
      </c>
      <c r="C4347" s="2">
        <v>40552</v>
      </c>
      <c r="D4347" s="1" t="s">
        <v>32</v>
      </c>
      <c r="E4347" s="1" t="str">
        <f t="shared" si="603"/>
        <v>***</v>
      </c>
      <c r="F4347" s="1" t="str">
        <f t="shared" si="604"/>
        <v>***</v>
      </c>
      <c r="G4347" s="1" t="str">
        <f t="shared" si="605"/>
        <v>***</v>
      </c>
      <c r="J4347" s="1" t="str">
        <f t="shared" si="606"/>
        <v>***</v>
      </c>
      <c r="P4347" s="1">
        <v>39</v>
      </c>
      <c r="Q4347" s="1">
        <f t="shared" si="611"/>
        <v>0.04</v>
      </c>
      <c r="T4347" s="4">
        <v>268.94</v>
      </c>
      <c r="U4347" s="9">
        <f t="shared" si="607"/>
        <v>0</v>
      </c>
      <c r="V4347" s="4">
        <f t="shared" si="608"/>
        <v>6.8958974358974361</v>
      </c>
      <c r="W4347" s="1" t="s">
        <v>21</v>
      </c>
      <c r="X4347" s="1">
        <v>6.41</v>
      </c>
      <c r="Y4347" s="4">
        <f t="shared" si="609"/>
        <v>275.35000000000002</v>
      </c>
      <c r="Z4347" s="1" t="s">
        <v>22</v>
      </c>
      <c r="AA4347" s="1" t="s">
        <v>28</v>
      </c>
      <c r="AB4347" s="1" t="s">
        <v>29</v>
      </c>
      <c r="AC4347" s="1" t="s">
        <v>40</v>
      </c>
      <c r="AD4347" s="1" t="s">
        <v>19</v>
      </c>
      <c r="AE4347" s="2">
        <v>40554</v>
      </c>
    </row>
    <row r="4348" spans="1:31" x14ac:dyDescent="0.25">
      <c r="A4348">
        <f t="shared" si="610"/>
        <v>4347</v>
      </c>
      <c r="B4348" s="1">
        <v>43814</v>
      </c>
      <c r="C4348" s="2">
        <v>40552</v>
      </c>
      <c r="D4348" s="1" t="s">
        <v>36</v>
      </c>
      <c r="E4348" s="1" t="str">
        <f t="shared" si="603"/>
        <v>*</v>
      </c>
      <c r="F4348" s="1" t="str">
        <f t="shared" si="604"/>
        <v>*</v>
      </c>
      <c r="G4348" s="1" t="str">
        <f t="shared" si="605"/>
        <v>*</v>
      </c>
      <c r="J4348" s="1" t="str">
        <f t="shared" si="606"/>
        <v>*</v>
      </c>
      <c r="P4348" s="1">
        <v>47</v>
      </c>
      <c r="Q4348" s="1">
        <f t="shared" si="611"/>
        <v>0.05</v>
      </c>
      <c r="T4348" s="4">
        <v>199.48</v>
      </c>
      <c r="U4348" s="9">
        <f t="shared" si="607"/>
        <v>0</v>
      </c>
      <c r="V4348" s="4">
        <f t="shared" si="608"/>
        <v>4.2442553191489356</v>
      </c>
      <c r="W4348" s="1" t="s">
        <v>21</v>
      </c>
      <c r="X4348" s="1">
        <v>2.2599999999999998</v>
      </c>
      <c r="Y4348" s="4">
        <f t="shared" si="609"/>
        <v>201.73999999999998</v>
      </c>
      <c r="Z4348" s="1" t="s">
        <v>15</v>
      </c>
      <c r="AA4348" s="1" t="s">
        <v>28</v>
      </c>
      <c r="AB4348" s="1" t="s">
        <v>29</v>
      </c>
      <c r="AC4348" s="1" t="s">
        <v>40</v>
      </c>
      <c r="AD4348" s="1" t="s">
        <v>31</v>
      </c>
      <c r="AE4348" s="2">
        <v>40553</v>
      </c>
    </row>
    <row r="4349" spans="1:31" x14ac:dyDescent="0.25">
      <c r="A4349">
        <f t="shared" si="610"/>
        <v>4348</v>
      </c>
      <c r="B4349" s="1">
        <v>43814</v>
      </c>
      <c r="C4349" s="2">
        <v>40552</v>
      </c>
      <c r="D4349" s="1" t="s">
        <v>36</v>
      </c>
      <c r="E4349" s="1" t="str">
        <f t="shared" si="603"/>
        <v>*</v>
      </c>
      <c r="F4349" s="1" t="str">
        <f t="shared" si="604"/>
        <v>*</v>
      </c>
      <c r="G4349" s="1" t="str">
        <f t="shared" si="605"/>
        <v>*</v>
      </c>
      <c r="J4349" s="1" t="str">
        <f t="shared" si="606"/>
        <v>*</v>
      </c>
      <c r="P4349" s="1">
        <v>40</v>
      </c>
      <c r="Q4349" s="1">
        <f t="shared" si="611"/>
        <v>0.05</v>
      </c>
      <c r="T4349" s="4">
        <v>197.1</v>
      </c>
      <c r="U4349" s="9">
        <f t="shared" si="607"/>
        <v>0</v>
      </c>
      <c r="V4349" s="4">
        <f t="shared" si="608"/>
        <v>4.9275000000000002</v>
      </c>
      <c r="W4349" s="1" t="s">
        <v>21</v>
      </c>
      <c r="X4349" s="1">
        <v>2.99</v>
      </c>
      <c r="Y4349" s="4">
        <f t="shared" si="609"/>
        <v>200.09</v>
      </c>
      <c r="Z4349" s="1" t="s">
        <v>15</v>
      </c>
      <c r="AA4349" s="1" t="s">
        <v>28</v>
      </c>
      <c r="AB4349" s="1" t="s">
        <v>29</v>
      </c>
      <c r="AC4349" s="1" t="s">
        <v>43</v>
      </c>
      <c r="AD4349" s="1" t="s">
        <v>19</v>
      </c>
      <c r="AE4349" s="2">
        <v>40553</v>
      </c>
    </row>
    <row r="4350" spans="1:31" x14ac:dyDescent="0.25">
      <c r="A4350">
        <f t="shared" si="610"/>
        <v>4349</v>
      </c>
      <c r="B4350" s="1">
        <v>41895</v>
      </c>
      <c r="C4350" s="2">
        <v>40553</v>
      </c>
      <c r="D4350" s="1" t="s">
        <v>32</v>
      </c>
      <c r="E4350" s="1" t="str">
        <f t="shared" si="603"/>
        <v>***</v>
      </c>
      <c r="F4350" s="1" t="str">
        <f t="shared" si="604"/>
        <v>***</v>
      </c>
      <c r="G4350" s="1" t="str">
        <f t="shared" si="605"/>
        <v>***</v>
      </c>
      <c r="J4350" s="1" t="str">
        <f t="shared" si="606"/>
        <v>***</v>
      </c>
      <c r="P4350" s="1">
        <v>8</v>
      </c>
      <c r="Q4350" s="1">
        <f t="shared" si="611"/>
        <v>0.01</v>
      </c>
      <c r="T4350" s="4">
        <v>27663.919999999998</v>
      </c>
      <c r="U4350" s="9">
        <f t="shared" si="607"/>
        <v>1</v>
      </c>
      <c r="V4350" s="4">
        <f t="shared" si="608"/>
        <v>3457.99</v>
      </c>
      <c r="W4350" s="1" t="s">
        <v>21</v>
      </c>
      <c r="X4350" s="1">
        <v>24.49</v>
      </c>
      <c r="Y4350" s="4">
        <f t="shared" si="609"/>
        <v>27688.41</v>
      </c>
      <c r="Z4350" s="1" t="s">
        <v>15</v>
      </c>
      <c r="AA4350" s="1" t="s">
        <v>16</v>
      </c>
      <c r="AB4350" s="1" t="s">
        <v>24</v>
      </c>
      <c r="AC4350" s="1" t="s">
        <v>47</v>
      </c>
      <c r="AD4350" s="1" t="s">
        <v>48</v>
      </c>
      <c r="AE4350" s="2">
        <v>40555</v>
      </c>
    </row>
    <row r="4351" spans="1:31" x14ac:dyDescent="0.25">
      <c r="A4351">
        <f t="shared" si="610"/>
        <v>4350</v>
      </c>
      <c r="B4351" s="1">
        <v>35266</v>
      </c>
      <c r="C4351" s="2">
        <v>40553</v>
      </c>
      <c r="D4351" s="1" t="s">
        <v>27</v>
      </c>
      <c r="E4351" s="1" t="str">
        <f t="shared" si="603"/>
        <v>*</v>
      </c>
      <c r="F4351" s="1" t="str">
        <f t="shared" si="604"/>
        <v>*</v>
      </c>
      <c r="G4351" s="1" t="str">
        <f t="shared" si="605"/>
        <v>*</v>
      </c>
      <c r="J4351" s="1" t="str">
        <f t="shared" si="606"/>
        <v>*</v>
      </c>
      <c r="P4351" s="1">
        <v>28</v>
      </c>
      <c r="Q4351" s="1">
        <f t="shared" si="611"/>
        <v>3.5000000000000003E-2</v>
      </c>
      <c r="T4351" s="4">
        <v>5993.74</v>
      </c>
      <c r="U4351" s="9">
        <f t="shared" si="607"/>
        <v>1</v>
      </c>
      <c r="V4351" s="4">
        <f t="shared" si="608"/>
        <v>214.06214285714285</v>
      </c>
      <c r="W4351" s="1" t="s">
        <v>33</v>
      </c>
      <c r="X4351" s="1">
        <v>69.64</v>
      </c>
      <c r="Y4351" s="4">
        <f t="shared" si="609"/>
        <v>6063.38</v>
      </c>
      <c r="Z4351" s="1" t="s">
        <v>39</v>
      </c>
      <c r="AA4351" s="1" t="s">
        <v>28</v>
      </c>
      <c r="AB4351" s="1" t="s">
        <v>17</v>
      </c>
      <c r="AC4351" s="1" t="s">
        <v>52</v>
      </c>
      <c r="AD4351" s="1" t="s">
        <v>59</v>
      </c>
      <c r="AE4351" s="2">
        <v>40555</v>
      </c>
    </row>
    <row r="4352" spans="1:31" x14ac:dyDescent="0.25">
      <c r="A4352">
        <f t="shared" si="610"/>
        <v>4351</v>
      </c>
      <c r="B4352" s="1">
        <v>41254</v>
      </c>
      <c r="C4352" s="2">
        <v>40553</v>
      </c>
      <c r="D4352" s="1" t="s">
        <v>32</v>
      </c>
      <c r="E4352" s="1" t="str">
        <f t="shared" si="603"/>
        <v>***</v>
      </c>
      <c r="F4352" s="1" t="str">
        <f t="shared" si="604"/>
        <v>***</v>
      </c>
      <c r="G4352" s="1" t="str">
        <f t="shared" si="605"/>
        <v>***</v>
      </c>
      <c r="J4352" s="1" t="str">
        <f t="shared" si="606"/>
        <v>***</v>
      </c>
      <c r="P4352" s="1">
        <v>17</v>
      </c>
      <c r="Q4352" s="1">
        <f t="shared" si="611"/>
        <v>0.02</v>
      </c>
      <c r="T4352" s="4">
        <v>1782.68</v>
      </c>
      <c r="U4352" s="9">
        <f t="shared" si="607"/>
        <v>1</v>
      </c>
      <c r="V4352" s="4">
        <f t="shared" si="608"/>
        <v>104.86352941176472</v>
      </c>
      <c r="W4352" s="1" t="s">
        <v>21</v>
      </c>
      <c r="X4352" s="1">
        <v>5.81</v>
      </c>
      <c r="Y4352" s="4">
        <f t="shared" si="609"/>
        <v>1788.49</v>
      </c>
      <c r="Z4352" s="1" t="s">
        <v>44</v>
      </c>
      <c r="AA4352" s="1" t="s">
        <v>28</v>
      </c>
      <c r="AB4352" s="1" t="s">
        <v>17</v>
      </c>
      <c r="AC4352" s="1" t="s">
        <v>18</v>
      </c>
      <c r="AD4352" s="1" t="s">
        <v>26</v>
      </c>
      <c r="AE4352" s="2">
        <v>40555</v>
      </c>
    </row>
    <row r="4353" spans="1:31" x14ac:dyDescent="0.25">
      <c r="A4353">
        <f t="shared" si="610"/>
        <v>4352</v>
      </c>
      <c r="B4353" s="1">
        <v>42081</v>
      </c>
      <c r="C4353" s="2">
        <v>40553</v>
      </c>
      <c r="D4353" s="1" t="s">
        <v>13</v>
      </c>
      <c r="E4353" s="1" t="str">
        <f t="shared" si="603"/>
        <v>*</v>
      </c>
      <c r="F4353" s="1" t="str">
        <f t="shared" si="604"/>
        <v>*</v>
      </c>
      <c r="G4353" s="1" t="str">
        <f t="shared" si="605"/>
        <v>*</v>
      </c>
      <c r="J4353" s="1" t="str">
        <f t="shared" si="606"/>
        <v>*</v>
      </c>
      <c r="P4353" s="1">
        <v>26</v>
      </c>
      <c r="Q4353" s="1">
        <f t="shared" si="611"/>
        <v>3.5000000000000003E-2</v>
      </c>
      <c r="T4353" s="4">
        <v>1493.8579999999999</v>
      </c>
      <c r="U4353" s="9">
        <f t="shared" si="607"/>
        <v>1</v>
      </c>
      <c r="V4353" s="4">
        <f t="shared" si="608"/>
        <v>57.456076923076921</v>
      </c>
      <c r="W4353" s="1" t="s">
        <v>21</v>
      </c>
      <c r="X4353" s="1">
        <v>8.8000000000000007</v>
      </c>
      <c r="Y4353" s="4">
        <f t="shared" si="609"/>
        <v>1502.6579999999999</v>
      </c>
      <c r="Z4353" s="1" t="s">
        <v>22</v>
      </c>
      <c r="AA4353" s="1" t="s">
        <v>23</v>
      </c>
      <c r="AB4353" s="1" t="s">
        <v>24</v>
      </c>
      <c r="AC4353" s="1" t="s">
        <v>25</v>
      </c>
      <c r="AD4353" s="1" t="s">
        <v>19</v>
      </c>
      <c r="AE4353" s="2">
        <v>40558</v>
      </c>
    </row>
    <row r="4354" spans="1:31" x14ac:dyDescent="0.25">
      <c r="A4354">
        <f t="shared" si="610"/>
        <v>4353</v>
      </c>
      <c r="B4354" s="1">
        <v>40420</v>
      </c>
      <c r="C4354" s="2">
        <v>40553</v>
      </c>
      <c r="D4354" s="1" t="s">
        <v>20</v>
      </c>
      <c r="E4354" s="1" t="str">
        <f t="shared" si="603"/>
        <v>*</v>
      </c>
      <c r="F4354" s="1" t="str">
        <f t="shared" si="604"/>
        <v>**</v>
      </c>
      <c r="G4354" s="1" t="str">
        <f t="shared" si="605"/>
        <v>**</v>
      </c>
      <c r="J4354" s="1" t="str">
        <f t="shared" si="606"/>
        <v>**</v>
      </c>
      <c r="P4354" s="1">
        <v>50</v>
      </c>
      <c r="Q4354" s="1">
        <f t="shared" si="611"/>
        <v>0.06</v>
      </c>
      <c r="T4354" s="4">
        <v>886.36300000000006</v>
      </c>
      <c r="U4354" s="9">
        <f t="shared" si="607"/>
        <v>0</v>
      </c>
      <c r="V4354" s="4">
        <f t="shared" si="608"/>
        <v>17.727260000000001</v>
      </c>
      <c r="W4354" s="1" t="s">
        <v>21</v>
      </c>
      <c r="X4354" s="1">
        <v>0.99</v>
      </c>
      <c r="Y4354" s="4">
        <f t="shared" si="609"/>
        <v>887.35300000000007</v>
      </c>
      <c r="Z4354" s="1" t="s">
        <v>15</v>
      </c>
      <c r="AA4354" s="1" t="s">
        <v>28</v>
      </c>
      <c r="AB4354" s="1" t="s">
        <v>24</v>
      </c>
      <c r="AC4354" s="1" t="s">
        <v>25</v>
      </c>
      <c r="AD4354" s="1" t="s">
        <v>31</v>
      </c>
      <c r="AE4354" s="2">
        <v>40555</v>
      </c>
    </row>
    <row r="4355" spans="1:31" x14ac:dyDescent="0.25">
      <c r="A4355">
        <f t="shared" si="610"/>
        <v>4354</v>
      </c>
      <c r="B4355" s="1">
        <v>20805</v>
      </c>
      <c r="C4355" s="2">
        <v>40553</v>
      </c>
      <c r="D4355" s="1" t="s">
        <v>20</v>
      </c>
      <c r="E4355" s="1" t="str">
        <f t="shared" ref="E4355:E4418" si="612">IF(D4355="Critical","***","*")</f>
        <v>*</v>
      </c>
      <c r="F4355" s="1" t="str">
        <f t="shared" ref="F4355:F4418" si="613">IF(D4355="Critical","***",IF(D4355="High","**","*"))</f>
        <v>**</v>
      </c>
      <c r="G4355" s="1" t="str">
        <f t="shared" ref="G4355:G4418" si="614">VLOOKUP(D4355,$H$6:$I$10,2,FALSE)</f>
        <v>**</v>
      </c>
      <c r="J4355" s="1" t="str">
        <f t="shared" ref="J4355:J4418" si="615">HLOOKUP(D4355,$K$5:$O$6,2,FALSE)</f>
        <v>**</v>
      </c>
      <c r="P4355" s="1">
        <v>35</v>
      </c>
      <c r="Q4355" s="1">
        <f t="shared" si="611"/>
        <v>0.04</v>
      </c>
      <c r="T4355" s="4">
        <v>418.34</v>
      </c>
      <c r="U4355" s="9">
        <f t="shared" ref="U4355:U4418" si="616">IF(T4355&gt;1000,1,0)</f>
        <v>0</v>
      </c>
      <c r="V4355" s="4">
        <f t="shared" ref="V4355:V4418" si="617">T4355/P4355</f>
        <v>11.952571428571428</v>
      </c>
      <c r="W4355" s="1" t="s">
        <v>21</v>
      </c>
      <c r="X4355" s="1">
        <v>5.16</v>
      </c>
      <c r="Y4355" s="4">
        <f t="shared" ref="Y4355:Y4418" si="618">X4355+T4355</f>
        <v>423.5</v>
      </c>
      <c r="Z4355" s="1" t="s">
        <v>22</v>
      </c>
      <c r="AA4355" s="1" t="s">
        <v>37</v>
      </c>
      <c r="AB4355" s="1" t="s">
        <v>17</v>
      </c>
      <c r="AC4355" s="1" t="s">
        <v>18</v>
      </c>
      <c r="AD4355" s="1" t="s">
        <v>19</v>
      </c>
      <c r="AE4355" s="2">
        <v>40555</v>
      </c>
    </row>
    <row r="4356" spans="1:31" x14ac:dyDescent="0.25">
      <c r="A4356">
        <f t="shared" ref="A4356:A4419" si="619">A4355+1</f>
        <v>4355</v>
      </c>
      <c r="B4356" s="1">
        <v>35266</v>
      </c>
      <c r="C4356" s="2">
        <v>40553</v>
      </c>
      <c r="D4356" s="1" t="s">
        <v>27</v>
      </c>
      <c r="E4356" s="1" t="str">
        <f t="shared" si="612"/>
        <v>*</v>
      </c>
      <c r="F4356" s="1" t="str">
        <f t="shared" si="613"/>
        <v>*</v>
      </c>
      <c r="G4356" s="1" t="str">
        <f t="shared" si="614"/>
        <v>*</v>
      </c>
      <c r="J4356" s="1" t="str">
        <f t="shared" si="615"/>
        <v>*</v>
      </c>
      <c r="P4356" s="1">
        <v>39</v>
      </c>
      <c r="Q4356" s="1">
        <f t="shared" ref="Q4356:Q4419" si="620">VLOOKUP(P4356,$R$5:$S$10,2,TRUE)</f>
        <v>0.04</v>
      </c>
      <c r="T4356" s="4">
        <v>217.25</v>
      </c>
      <c r="U4356" s="9">
        <f t="shared" si="616"/>
        <v>0</v>
      </c>
      <c r="V4356" s="4">
        <f t="shared" si="617"/>
        <v>5.5705128205128203</v>
      </c>
      <c r="W4356" s="1" t="s">
        <v>21</v>
      </c>
      <c r="X4356" s="1">
        <v>1.2</v>
      </c>
      <c r="Y4356" s="4">
        <f t="shared" si="618"/>
        <v>218.45</v>
      </c>
      <c r="Z4356" s="1" t="s">
        <v>39</v>
      </c>
      <c r="AA4356" s="1" t="s">
        <v>28</v>
      </c>
      <c r="AB4356" s="1" t="s">
        <v>29</v>
      </c>
      <c r="AC4356" s="1" t="s">
        <v>30</v>
      </c>
      <c r="AD4356" s="1" t="s">
        <v>31</v>
      </c>
      <c r="AE4356" s="2">
        <v>40553</v>
      </c>
    </row>
    <row r="4357" spans="1:31" x14ac:dyDescent="0.25">
      <c r="A4357">
        <f t="shared" si="619"/>
        <v>4356</v>
      </c>
      <c r="B4357" s="1">
        <v>42081</v>
      </c>
      <c r="C4357" s="2">
        <v>40553</v>
      </c>
      <c r="D4357" s="1" t="s">
        <v>13</v>
      </c>
      <c r="E4357" s="1" t="str">
        <f t="shared" si="612"/>
        <v>*</v>
      </c>
      <c r="F4357" s="1" t="str">
        <f t="shared" si="613"/>
        <v>*</v>
      </c>
      <c r="G4357" s="1" t="str">
        <f t="shared" si="614"/>
        <v>*</v>
      </c>
      <c r="J4357" s="1" t="str">
        <f t="shared" si="615"/>
        <v>*</v>
      </c>
      <c r="P4357" s="1">
        <v>36</v>
      </c>
      <c r="Q4357" s="1">
        <f t="shared" si="620"/>
        <v>0.04</v>
      </c>
      <c r="T4357" s="4">
        <v>188.34</v>
      </c>
      <c r="U4357" s="9">
        <f t="shared" si="616"/>
        <v>0</v>
      </c>
      <c r="V4357" s="4">
        <f t="shared" si="617"/>
        <v>5.2316666666666665</v>
      </c>
      <c r="W4357" s="1" t="s">
        <v>21</v>
      </c>
      <c r="X4357" s="1">
        <v>5.74</v>
      </c>
      <c r="Y4357" s="4">
        <f t="shared" si="618"/>
        <v>194.08</v>
      </c>
      <c r="Z4357" s="1" t="s">
        <v>22</v>
      </c>
      <c r="AA4357" s="1" t="s">
        <v>23</v>
      </c>
      <c r="AB4357" s="1" t="s">
        <v>29</v>
      </c>
      <c r="AC4357" s="1" t="s">
        <v>43</v>
      </c>
      <c r="AD4357" s="1" t="s">
        <v>19</v>
      </c>
      <c r="AE4357" s="2">
        <v>40558</v>
      </c>
    </row>
    <row r="4358" spans="1:31" x14ac:dyDescent="0.25">
      <c r="A4358">
        <f t="shared" si="619"/>
        <v>4357</v>
      </c>
      <c r="B4358" s="1">
        <v>20805</v>
      </c>
      <c r="C4358" s="2">
        <v>40553</v>
      </c>
      <c r="D4358" s="1" t="s">
        <v>20</v>
      </c>
      <c r="E4358" s="1" t="str">
        <f t="shared" si="612"/>
        <v>*</v>
      </c>
      <c r="F4358" s="1" t="str">
        <f t="shared" si="613"/>
        <v>**</v>
      </c>
      <c r="G4358" s="1" t="str">
        <f t="shared" si="614"/>
        <v>**</v>
      </c>
      <c r="J4358" s="1" t="str">
        <f t="shared" si="615"/>
        <v>**</v>
      </c>
      <c r="P4358" s="1">
        <v>12</v>
      </c>
      <c r="Q4358" s="1">
        <f t="shared" si="620"/>
        <v>0.02</v>
      </c>
      <c r="T4358" s="4">
        <v>69.98</v>
      </c>
      <c r="U4358" s="9">
        <f t="shared" si="616"/>
        <v>0</v>
      </c>
      <c r="V4358" s="4">
        <f t="shared" si="617"/>
        <v>5.831666666666667</v>
      </c>
      <c r="W4358" s="1" t="s">
        <v>21</v>
      </c>
      <c r="X4358" s="1">
        <v>6.98</v>
      </c>
      <c r="Y4358" s="4">
        <f t="shared" si="618"/>
        <v>76.960000000000008</v>
      </c>
      <c r="Z4358" s="1" t="s">
        <v>22</v>
      </c>
      <c r="AA4358" s="1" t="s">
        <v>37</v>
      </c>
      <c r="AB4358" s="1" t="s">
        <v>29</v>
      </c>
      <c r="AC4358" s="1" t="s">
        <v>43</v>
      </c>
      <c r="AD4358" s="1" t="s">
        <v>19</v>
      </c>
      <c r="AE4358" s="2">
        <v>40556</v>
      </c>
    </row>
    <row r="4359" spans="1:31" x14ac:dyDescent="0.25">
      <c r="A4359">
        <f t="shared" si="619"/>
        <v>4358</v>
      </c>
      <c r="B4359" s="1">
        <v>40420</v>
      </c>
      <c r="C4359" s="2">
        <v>40553</v>
      </c>
      <c r="D4359" s="1" t="s">
        <v>20</v>
      </c>
      <c r="E4359" s="1" t="str">
        <f t="shared" si="612"/>
        <v>*</v>
      </c>
      <c r="F4359" s="1" t="str">
        <f t="shared" si="613"/>
        <v>**</v>
      </c>
      <c r="G4359" s="1" t="str">
        <f t="shared" si="614"/>
        <v>**</v>
      </c>
      <c r="J4359" s="1" t="str">
        <f t="shared" si="615"/>
        <v>**</v>
      </c>
      <c r="P4359" s="1">
        <v>22</v>
      </c>
      <c r="Q4359" s="1">
        <f t="shared" si="620"/>
        <v>3.5000000000000003E-2</v>
      </c>
      <c r="T4359" s="4">
        <v>59.08</v>
      </c>
      <c r="U4359" s="9">
        <f t="shared" si="616"/>
        <v>0</v>
      </c>
      <c r="V4359" s="4">
        <f t="shared" si="617"/>
        <v>2.6854545454545455</v>
      </c>
      <c r="W4359" s="1" t="s">
        <v>21</v>
      </c>
      <c r="X4359" s="1">
        <v>1.49</v>
      </c>
      <c r="Y4359" s="4">
        <f t="shared" si="618"/>
        <v>60.57</v>
      </c>
      <c r="Z4359" s="1" t="s">
        <v>15</v>
      </c>
      <c r="AA4359" s="1" t="s">
        <v>28</v>
      </c>
      <c r="AB4359" s="1" t="s">
        <v>29</v>
      </c>
      <c r="AC4359" s="1" t="s">
        <v>43</v>
      </c>
      <c r="AD4359" s="1" t="s">
        <v>19</v>
      </c>
      <c r="AE4359" s="2">
        <v>40555</v>
      </c>
    </row>
    <row r="4360" spans="1:31" x14ac:dyDescent="0.25">
      <c r="A4360">
        <f t="shared" si="619"/>
        <v>4359</v>
      </c>
      <c r="B4360" s="1">
        <v>32901</v>
      </c>
      <c r="C4360" s="2">
        <v>40553</v>
      </c>
      <c r="D4360" s="1" t="s">
        <v>32</v>
      </c>
      <c r="E4360" s="1" t="str">
        <f t="shared" si="612"/>
        <v>***</v>
      </c>
      <c r="F4360" s="1" t="str">
        <f t="shared" si="613"/>
        <v>***</v>
      </c>
      <c r="G4360" s="1" t="str">
        <f t="shared" si="614"/>
        <v>***</v>
      </c>
      <c r="J4360" s="1" t="str">
        <f t="shared" si="615"/>
        <v>***</v>
      </c>
      <c r="P4360" s="1">
        <v>13</v>
      </c>
      <c r="Q4360" s="1">
        <f t="shared" si="620"/>
        <v>0.02</v>
      </c>
      <c r="T4360" s="4">
        <v>49.74</v>
      </c>
      <c r="U4360" s="9">
        <f t="shared" si="616"/>
        <v>0</v>
      </c>
      <c r="V4360" s="4">
        <f t="shared" si="617"/>
        <v>3.8261538461538462</v>
      </c>
      <c r="W4360" s="1" t="s">
        <v>21</v>
      </c>
      <c r="X4360" s="1">
        <v>0.5</v>
      </c>
      <c r="Y4360" s="4">
        <f t="shared" si="618"/>
        <v>50.24</v>
      </c>
      <c r="Z4360" s="1" t="s">
        <v>15</v>
      </c>
      <c r="AA4360" s="1" t="s">
        <v>28</v>
      </c>
      <c r="AB4360" s="1" t="s">
        <v>29</v>
      </c>
      <c r="AC4360" s="1" t="s">
        <v>58</v>
      </c>
      <c r="AD4360" s="1" t="s">
        <v>19</v>
      </c>
      <c r="AE4360" s="2">
        <v>40554</v>
      </c>
    </row>
    <row r="4361" spans="1:31" x14ac:dyDescent="0.25">
      <c r="A4361">
        <f t="shared" si="619"/>
        <v>4360</v>
      </c>
      <c r="B4361" s="1">
        <v>20805</v>
      </c>
      <c r="C4361" s="2">
        <v>40553</v>
      </c>
      <c r="D4361" s="1" t="s">
        <v>20</v>
      </c>
      <c r="E4361" s="1" t="str">
        <f t="shared" si="612"/>
        <v>*</v>
      </c>
      <c r="F4361" s="1" t="str">
        <f t="shared" si="613"/>
        <v>**</v>
      </c>
      <c r="G4361" s="1" t="str">
        <f t="shared" si="614"/>
        <v>**</v>
      </c>
      <c r="J4361" s="1" t="str">
        <f t="shared" si="615"/>
        <v>**</v>
      </c>
      <c r="P4361" s="1">
        <v>12</v>
      </c>
      <c r="Q4361" s="1">
        <f t="shared" si="620"/>
        <v>0.02</v>
      </c>
      <c r="T4361" s="4">
        <v>45.61</v>
      </c>
      <c r="U4361" s="9">
        <f t="shared" si="616"/>
        <v>0</v>
      </c>
      <c r="V4361" s="4">
        <f t="shared" si="617"/>
        <v>3.8008333333333333</v>
      </c>
      <c r="W4361" s="1" t="s">
        <v>21</v>
      </c>
      <c r="X4361" s="1">
        <v>0.7</v>
      </c>
      <c r="Y4361" s="4">
        <f t="shared" si="618"/>
        <v>46.31</v>
      </c>
      <c r="Z4361" s="1" t="s">
        <v>22</v>
      </c>
      <c r="AA4361" s="1" t="s">
        <v>37</v>
      </c>
      <c r="AB4361" s="1" t="s">
        <v>29</v>
      </c>
      <c r="AC4361" s="1" t="s">
        <v>30</v>
      </c>
      <c r="AD4361" s="1" t="s">
        <v>31</v>
      </c>
      <c r="AE4361" s="2">
        <v>40554</v>
      </c>
    </row>
    <row r="4362" spans="1:31" x14ac:dyDescent="0.25">
      <c r="A4362">
        <f t="shared" si="619"/>
        <v>4361</v>
      </c>
      <c r="B4362" s="1">
        <v>42081</v>
      </c>
      <c r="C4362" s="2">
        <v>40553</v>
      </c>
      <c r="D4362" s="1" t="s">
        <v>13</v>
      </c>
      <c r="E4362" s="1" t="str">
        <f t="shared" si="612"/>
        <v>*</v>
      </c>
      <c r="F4362" s="1" t="str">
        <f t="shared" si="613"/>
        <v>*</v>
      </c>
      <c r="G4362" s="1" t="str">
        <f t="shared" si="614"/>
        <v>*</v>
      </c>
      <c r="J4362" s="1" t="str">
        <f t="shared" si="615"/>
        <v>*</v>
      </c>
      <c r="P4362" s="1">
        <v>3</v>
      </c>
      <c r="Q4362" s="1">
        <f t="shared" si="620"/>
        <v>0.01</v>
      </c>
      <c r="T4362" s="4">
        <v>32.49</v>
      </c>
      <c r="U4362" s="9">
        <f t="shared" si="616"/>
        <v>0</v>
      </c>
      <c r="V4362" s="4">
        <f t="shared" si="617"/>
        <v>10.83</v>
      </c>
      <c r="W4362" s="1" t="s">
        <v>21</v>
      </c>
      <c r="X4362" s="1">
        <v>1.39</v>
      </c>
      <c r="Y4362" s="4">
        <f t="shared" si="618"/>
        <v>33.880000000000003</v>
      </c>
      <c r="Z4362" s="1" t="s">
        <v>22</v>
      </c>
      <c r="AA4362" s="1" t="s">
        <v>23</v>
      </c>
      <c r="AB4362" s="1" t="s">
        <v>29</v>
      </c>
      <c r="AC4362" s="1" t="s">
        <v>57</v>
      </c>
      <c r="AD4362" s="1" t="s">
        <v>19</v>
      </c>
      <c r="AE4362" s="2">
        <v>40555</v>
      </c>
    </row>
    <row r="4363" spans="1:31" x14ac:dyDescent="0.25">
      <c r="A4363">
        <f t="shared" si="619"/>
        <v>4362</v>
      </c>
      <c r="B4363" s="1">
        <v>20805</v>
      </c>
      <c r="C4363" s="2">
        <v>40553</v>
      </c>
      <c r="D4363" s="1" t="s">
        <v>20</v>
      </c>
      <c r="E4363" s="1" t="str">
        <f t="shared" si="612"/>
        <v>*</v>
      </c>
      <c r="F4363" s="1" t="str">
        <f t="shared" si="613"/>
        <v>**</v>
      </c>
      <c r="G4363" s="1" t="str">
        <f t="shared" si="614"/>
        <v>**</v>
      </c>
      <c r="J4363" s="1" t="str">
        <f t="shared" si="615"/>
        <v>**</v>
      </c>
      <c r="P4363" s="1">
        <v>3</v>
      </c>
      <c r="Q4363" s="1">
        <f t="shared" si="620"/>
        <v>0.01</v>
      </c>
      <c r="T4363" s="4">
        <v>17.7</v>
      </c>
      <c r="U4363" s="9">
        <f t="shared" si="616"/>
        <v>0</v>
      </c>
      <c r="V4363" s="4">
        <f t="shared" si="617"/>
        <v>5.8999999999999995</v>
      </c>
      <c r="W4363" s="1" t="s">
        <v>21</v>
      </c>
      <c r="X4363" s="1">
        <v>4.79</v>
      </c>
      <c r="Y4363" s="4">
        <f t="shared" si="618"/>
        <v>22.49</v>
      </c>
      <c r="Z4363" s="1" t="s">
        <v>22</v>
      </c>
      <c r="AA4363" s="1" t="s">
        <v>37</v>
      </c>
      <c r="AB4363" s="1" t="s">
        <v>29</v>
      </c>
      <c r="AC4363" s="1" t="s">
        <v>40</v>
      </c>
      <c r="AD4363" s="1" t="s">
        <v>19</v>
      </c>
      <c r="AE4363" s="2">
        <v>40554</v>
      </c>
    </row>
    <row r="4364" spans="1:31" x14ac:dyDescent="0.25">
      <c r="A4364">
        <f t="shared" si="619"/>
        <v>4363</v>
      </c>
      <c r="B4364" s="1">
        <v>46468</v>
      </c>
      <c r="C4364" s="2">
        <v>40554</v>
      </c>
      <c r="D4364" s="1" t="s">
        <v>32</v>
      </c>
      <c r="E4364" s="1" t="str">
        <f t="shared" si="612"/>
        <v>***</v>
      </c>
      <c r="F4364" s="1" t="str">
        <f t="shared" si="613"/>
        <v>***</v>
      </c>
      <c r="G4364" s="1" t="str">
        <f t="shared" si="614"/>
        <v>***</v>
      </c>
      <c r="J4364" s="1" t="str">
        <f t="shared" si="615"/>
        <v>***</v>
      </c>
      <c r="P4364" s="1">
        <v>46</v>
      </c>
      <c r="Q4364" s="1">
        <f t="shared" si="620"/>
        <v>0.05</v>
      </c>
      <c r="T4364" s="4">
        <v>7535.96</v>
      </c>
      <c r="U4364" s="9">
        <f t="shared" si="616"/>
        <v>1</v>
      </c>
      <c r="V4364" s="4">
        <f t="shared" si="617"/>
        <v>163.82521739130434</v>
      </c>
      <c r="W4364" s="1" t="s">
        <v>21</v>
      </c>
      <c r="X4364" s="1">
        <v>19.989999999999998</v>
      </c>
      <c r="Y4364" s="4">
        <f t="shared" si="618"/>
        <v>7555.95</v>
      </c>
      <c r="Z4364" s="1" t="s">
        <v>22</v>
      </c>
      <c r="AA4364" s="1" t="s">
        <v>37</v>
      </c>
      <c r="AB4364" s="1" t="s">
        <v>29</v>
      </c>
      <c r="AC4364" s="1" t="s">
        <v>43</v>
      </c>
      <c r="AD4364" s="1" t="s">
        <v>19</v>
      </c>
      <c r="AE4364" s="2">
        <v>40555</v>
      </c>
    </row>
    <row r="4365" spans="1:31" x14ac:dyDescent="0.25">
      <c r="A4365">
        <f t="shared" si="619"/>
        <v>4364</v>
      </c>
      <c r="B4365" s="1">
        <v>4134</v>
      </c>
      <c r="C4365" s="2">
        <v>40554</v>
      </c>
      <c r="D4365" s="1" t="s">
        <v>32</v>
      </c>
      <c r="E4365" s="1" t="str">
        <f t="shared" si="612"/>
        <v>***</v>
      </c>
      <c r="F4365" s="1" t="str">
        <f t="shared" si="613"/>
        <v>***</v>
      </c>
      <c r="G4365" s="1" t="str">
        <f t="shared" si="614"/>
        <v>***</v>
      </c>
      <c r="J4365" s="1" t="str">
        <f t="shared" si="615"/>
        <v>***</v>
      </c>
      <c r="P4365" s="1">
        <v>48</v>
      </c>
      <c r="Q4365" s="1">
        <f t="shared" si="620"/>
        <v>0.05</v>
      </c>
      <c r="T4365" s="4">
        <v>6403.39</v>
      </c>
      <c r="U4365" s="9">
        <f t="shared" si="616"/>
        <v>1</v>
      </c>
      <c r="V4365" s="4">
        <f t="shared" si="617"/>
        <v>133.40395833333335</v>
      </c>
      <c r="W4365" s="1" t="s">
        <v>33</v>
      </c>
      <c r="X4365" s="1">
        <v>54.74</v>
      </c>
      <c r="Y4365" s="4">
        <f t="shared" si="618"/>
        <v>6458.13</v>
      </c>
      <c r="Z4365" s="1" t="s">
        <v>42</v>
      </c>
      <c r="AA4365" s="1" t="s">
        <v>23</v>
      </c>
      <c r="AB4365" s="1" t="s">
        <v>17</v>
      </c>
      <c r="AC4365" s="1" t="s">
        <v>62</v>
      </c>
      <c r="AD4365" s="1" t="s">
        <v>59</v>
      </c>
      <c r="AE4365" s="2">
        <v>40556</v>
      </c>
    </row>
    <row r="4366" spans="1:31" x14ac:dyDescent="0.25">
      <c r="A4366">
        <f t="shared" si="619"/>
        <v>4365</v>
      </c>
      <c r="B4366" s="1">
        <v>21670</v>
      </c>
      <c r="C4366" s="2">
        <v>40554</v>
      </c>
      <c r="D4366" s="1" t="s">
        <v>20</v>
      </c>
      <c r="E4366" s="1" t="str">
        <f t="shared" si="612"/>
        <v>*</v>
      </c>
      <c r="F4366" s="1" t="str">
        <f t="shared" si="613"/>
        <v>**</v>
      </c>
      <c r="G4366" s="1" t="str">
        <f t="shared" si="614"/>
        <v>**</v>
      </c>
      <c r="J4366" s="1" t="str">
        <f t="shared" si="615"/>
        <v>**</v>
      </c>
      <c r="P4366" s="1">
        <v>24</v>
      </c>
      <c r="Q4366" s="1">
        <f t="shared" si="620"/>
        <v>3.5000000000000003E-2</v>
      </c>
      <c r="T4366" s="4">
        <v>1965.21</v>
      </c>
      <c r="U4366" s="9">
        <f t="shared" si="616"/>
        <v>1</v>
      </c>
      <c r="V4366" s="4">
        <f t="shared" si="617"/>
        <v>81.883750000000006</v>
      </c>
      <c r="W4366" s="1" t="s">
        <v>21</v>
      </c>
      <c r="X4366" s="1">
        <v>19.989999999999998</v>
      </c>
      <c r="Y4366" s="4">
        <f t="shared" si="618"/>
        <v>1985.2</v>
      </c>
      <c r="Z4366" s="1" t="s">
        <v>22</v>
      </c>
      <c r="AA4366" s="1" t="s">
        <v>37</v>
      </c>
      <c r="AB4366" s="1" t="s">
        <v>17</v>
      </c>
      <c r="AC4366" s="1" t="s">
        <v>18</v>
      </c>
      <c r="AD4366" s="1" t="s">
        <v>19</v>
      </c>
      <c r="AE4366" s="2">
        <v>40555</v>
      </c>
    </row>
    <row r="4367" spans="1:31" x14ac:dyDescent="0.25">
      <c r="A4367">
        <f t="shared" si="619"/>
        <v>4366</v>
      </c>
      <c r="B4367" s="1">
        <v>46468</v>
      </c>
      <c r="C4367" s="2">
        <v>40554</v>
      </c>
      <c r="D4367" s="1" t="s">
        <v>32</v>
      </c>
      <c r="E4367" s="1" t="str">
        <f t="shared" si="612"/>
        <v>***</v>
      </c>
      <c r="F4367" s="1" t="str">
        <f t="shared" si="613"/>
        <v>***</v>
      </c>
      <c r="G4367" s="1" t="str">
        <f t="shared" si="614"/>
        <v>***</v>
      </c>
      <c r="J4367" s="1" t="str">
        <f t="shared" si="615"/>
        <v>***</v>
      </c>
      <c r="P4367" s="1">
        <v>41</v>
      </c>
      <c r="Q4367" s="1">
        <f t="shared" si="620"/>
        <v>0.05</v>
      </c>
      <c r="T4367" s="4">
        <v>1618.31</v>
      </c>
      <c r="U4367" s="9">
        <f t="shared" si="616"/>
        <v>1</v>
      </c>
      <c r="V4367" s="4">
        <f t="shared" si="617"/>
        <v>39.470975609756096</v>
      </c>
      <c r="W4367" s="1" t="s">
        <v>14</v>
      </c>
      <c r="X4367" s="1">
        <v>1.99</v>
      </c>
      <c r="Y4367" s="4">
        <f t="shared" si="618"/>
        <v>1620.3</v>
      </c>
      <c r="Z4367" s="1" t="s">
        <v>22</v>
      </c>
      <c r="AA4367" s="1" t="s">
        <v>37</v>
      </c>
      <c r="AB4367" s="1" t="s">
        <v>24</v>
      </c>
      <c r="AC4367" s="1" t="s">
        <v>38</v>
      </c>
      <c r="AD4367" s="1" t="s">
        <v>41</v>
      </c>
      <c r="AE4367" s="2">
        <v>40556</v>
      </c>
    </row>
    <row r="4368" spans="1:31" x14ac:dyDescent="0.25">
      <c r="A4368">
        <f t="shared" si="619"/>
        <v>4367</v>
      </c>
      <c r="B4368" s="1">
        <v>4134</v>
      </c>
      <c r="C4368" s="2">
        <v>40554</v>
      </c>
      <c r="D4368" s="1" t="s">
        <v>32</v>
      </c>
      <c r="E4368" s="1" t="str">
        <f t="shared" si="612"/>
        <v>***</v>
      </c>
      <c r="F4368" s="1" t="str">
        <f t="shared" si="613"/>
        <v>***</v>
      </c>
      <c r="G4368" s="1" t="str">
        <f t="shared" si="614"/>
        <v>***</v>
      </c>
      <c r="J4368" s="1" t="str">
        <f t="shared" si="615"/>
        <v>***</v>
      </c>
      <c r="P4368" s="1">
        <v>23</v>
      </c>
      <c r="Q4368" s="1">
        <f t="shared" si="620"/>
        <v>3.5000000000000003E-2</v>
      </c>
      <c r="T4368" s="4">
        <v>757.91</v>
      </c>
      <c r="U4368" s="9">
        <f t="shared" si="616"/>
        <v>0</v>
      </c>
      <c r="V4368" s="4">
        <f t="shared" si="617"/>
        <v>32.952608695652174</v>
      </c>
      <c r="W4368" s="1" t="s">
        <v>21</v>
      </c>
      <c r="X4368" s="1">
        <v>4</v>
      </c>
      <c r="Y4368" s="4">
        <f t="shared" si="618"/>
        <v>761.91</v>
      </c>
      <c r="Z4368" s="1" t="s">
        <v>42</v>
      </c>
      <c r="AA4368" s="1" t="s">
        <v>23</v>
      </c>
      <c r="AB4368" s="1" t="s">
        <v>24</v>
      </c>
      <c r="AC4368" s="1" t="s">
        <v>38</v>
      </c>
      <c r="AD4368" s="1" t="s">
        <v>19</v>
      </c>
      <c r="AE4368" s="2">
        <v>40554</v>
      </c>
    </row>
    <row r="4369" spans="1:31" x14ac:dyDescent="0.25">
      <c r="A4369">
        <f t="shared" si="619"/>
        <v>4368</v>
      </c>
      <c r="B4369" s="1">
        <v>12773</v>
      </c>
      <c r="C4369" s="2">
        <v>40554</v>
      </c>
      <c r="D4369" s="1" t="s">
        <v>13</v>
      </c>
      <c r="E4369" s="1" t="str">
        <f t="shared" si="612"/>
        <v>*</v>
      </c>
      <c r="F4369" s="1" t="str">
        <f t="shared" si="613"/>
        <v>*</v>
      </c>
      <c r="G4369" s="1" t="str">
        <f t="shared" si="614"/>
        <v>*</v>
      </c>
      <c r="J4369" s="1" t="str">
        <f t="shared" si="615"/>
        <v>*</v>
      </c>
      <c r="P4369" s="1">
        <v>19</v>
      </c>
      <c r="Q4369" s="1">
        <f t="shared" si="620"/>
        <v>0.02</v>
      </c>
      <c r="T4369" s="4">
        <v>130.66999999999999</v>
      </c>
      <c r="U4369" s="9">
        <f t="shared" si="616"/>
        <v>0</v>
      </c>
      <c r="V4369" s="4">
        <f t="shared" si="617"/>
        <v>6.8773684210526307</v>
      </c>
      <c r="W4369" s="1" t="s">
        <v>21</v>
      </c>
      <c r="X4369" s="1">
        <v>7.86</v>
      </c>
      <c r="Y4369" s="4">
        <f t="shared" si="618"/>
        <v>138.53</v>
      </c>
      <c r="Z4369" s="1" t="s">
        <v>50</v>
      </c>
      <c r="AA4369" s="1" t="s">
        <v>28</v>
      </c>
      <c r="AB4369" s="1" t="s">
        <v>29</v>
      </c>
      <c r="AC4369" s="1" t="s">
        <v>40</v>
      </c>
      <c r="AD4369" s="1" t="s">
        <v>19</v>
      </c>
      <c r="AE4369" s="2">
        <v>40559</v>
      </c>
    </row>
    <row r="4370" spans="1:31" x14ac:dyDescent="0.25">
      <c r="A4370">
        <f t="shared" si="619"/>
        <v>4369</v>
      </c>
      <c r="B4370" s="1">
        <v>12773</v>
      </c>
      <c r="C4370" s="2">
        <v>40554</v>
      </c>
      <c r="D4370" s="1" t="s">
        <v>13</v>
      </c>
      <c r="E4370" s="1" t="str">
        <f t="shared" si="612"/>
        <v>*</v>
      </c>
      <c r="F4370" s="1" t="str">
        <f t="shared" si="613"/>
        <v>*</v>
      </c>
      <c r="G4370" s="1" t="str">
        <f t="shared" si="614"/>
        <v>*</v>
      </c>
      <c r="J4370" s="1" t="str">
        <f t="shared" si="615"/>
        <v>*</v>
      </c>
      <c r="P4370" s="1">
        <v>21</v>
      </c>
      <c r="Q4370" s="1">
        <f t="shared" si="620"/>
        <v>3.5000000000000003E-2</v>
      </c>
      <c r="T4370" s="4">
        <v>77.62</v>
      </c>
      <c r="U4370" s="9">
        <f t="shared" si="616"/>
        <v>0</v>
      </c>
      <c r="V4370" s="4">
        <f t="shared" si="617"/>
        <v>3.6961904761904765</v>
      </c>
      <c r="W4370" s="1" t="s">
        <v>21</v>
      </c>
      <c r="X4370" s="1">
        <v>3.97</v>
      </c>
      <c r="Y4370" s="4">
        <f t="shared" si="618"/>
        <v>81.59</v>
      </c>
      <c r="Z4370" s="1" t="s">
        <v>50</v>
      </c>
      <c r="AA4370" s="1" t="s">
        <v>28</v>
      </c>
      <c r="AB4370" s="1" t="s">
        <v>29</v>
      </c>
      <c r="AC4370" s="1" t="s">
        <v>30</v>
      </c>
      <c r="AD4370" s="1" t="s">
        <v>31</v>
      </c>
      <c r="AE4370" s="2">
        <v>40559</v>
      </c>
    </row>
    <row r="4371" spans="1:31" x14ac:dyDescent="0.25">
      <c r="A4371">
        <f t="shared" si="619"/>
        <v>4370</v>
      </c>
      <c r="B4371" s="1">
        <v>12773</v>
      </c>
      <c r="C4371" s="2">
        <v>40554</v>
      </c>
      <c r="D4371" s="1" t="s">
        <v>13</v>
      </c>
      <c r="E4371" s="1" t="str">
        <f t="shared" si="612"/>
        <v>*</v>
      </c>
      <c r="F4371" s="1" t="str">
        <f t="shared" si="613"/>
        <v>*</v>
      </c>
      <c r="G4371" s="1" t="str">
        <f t="shared" si="614"/>
        <v>*</v>
      </c>
      <c r="J4371" s="1" t="str">
        <f t="shared" si="615"/>
        <v>*</v>
      </c>
      <c r="P4371" s="1">
        <v>15</v>
      </c>
      <c r="Q4371" s="1">
        <f t="shared" si="620"/>
        <v>0.02</v>
      </c>
      <c r="T4371" s="4">
        <v>67.41</v>
      </c>
      <c r="U4371" s="9">
        <f t="shared" si="616"/>
        <v>0</v>
      </c>
      <c r="V4371" s="4">
        <f t="shared" si="617"/>
        <v>4.4939999999999998</v>
      </c>
      <c r="W4371" s="1" t="s">
        <v>21</v>
      </c>
      <c r="X4371" s="1">
        <v>6.6</v>
      </c>
      <c r="Y4371" s="4">
        <f t="shared" si="618"/>
        <v>74.009999999999991</v>
      </c>
      <c r="Z4371" s="1" t="s">
        <v>50</v>
      </c>
      <c r="AA4371" s="1" t="s">
        <v>28</v>
      </c>
      <c r="AB4371" s="1" t="s">
        <v>17</v>
      </c>
      <c r="AC4371" s="1" t="s">
        <v>18</v>
      </c>
      <c r="AD4371" s="1" t="s">
        <v>19</v>
      </c>
      <c r="AE4371" s="2">
        <v>40563</v>
      </c>
    </row>
    <row r="4372" spans="1:31" x14ac:dyDescent="0.25">
      <c r="A4372">
        <f t="shared" si="619"/>
        <v>4371</v>
      </c>
      <c r="B4372" s="1">
        <v>12773</v>
      </c>
      <c r="C4372" s="2">
        <v>40554</v>
      </c>
      <c r="D4372" s="1" t="s">
        <v>13</v>
      </c>
      <c r="E4372" s="1" t="str">
        <f t="shared" si="612"/>
        <v>*</v>
      </c>
      <c r="F4372" s="1" t="str">
        <f t="shared" si="613"/>
        <v>*</v>
      </c>
      <c r="G4372" s="1" t="str">
        <f t="shared" si="614"/>
        <v>*</v>
      </c>
      <c r="J4372" s="1" t="str">
        <f t="shared" si="615"/>
        <v>*</v>
      </c>
      <c r="P4372" s="1">
        <v>6</v>
      </c>
      <c r="Q4372" s="1">
        <f t="shared" si="620"/>
        <v>0.01</v>
      </c>
      <c r="T4372" s="4">
        <v>17</v>
      </c>
      <c r="U4372" s="9">
        <f t="shared" si="616"/>
        <v>0</v>
      </c>
      <c r="V4372" s="4">
        <f t="shared" si="617"/>
        <v>2.8333333333333335</v>
      </c>
      <c r="W4372" s="1" t="s">
        <v>21</v>
      </c>
      <c r="X4372" s="1">
        <v>1.49</v>
      </c>
      <c r="Y4372" s="4">
        <f t="shared" si="618"/>
        <v>18.489999999999998</v>
      </c>
      <c r="Z4372" s="1" t="s">
        <v>50</v>
      </c>
      <c r="AA4372" s="1" t="s">
        <v>28</v>
      </c>
      <c r="AB4372" s="1" t="s">
        <v>29</v>
      </c>
      <c r="AC4372" s="1" t="s">
        <v>43</v>
      </c>
      <c r="AD4372" s="1" t="s">
        <v>19</v>
      </c>
      <c r="AE4372" s="2">
        <v>40556</v>
      </c>
    </row>
    <row r="4373" spans="1:31" x14ac:dyDescent="0.25">
      <c r="A4373">
        <f t="shared" si="619"/>
        <v>4372</v>
      </c>
      <c r="B4373" s="1">
        <v>46468</v>
      </c>
      <c r="C4373" s="2">
        <v>40554</v>
      </c>
      <c r="D4373" s="1" t="s">
        <v>32</v>
      </c>
      <c r="E4373" s="1" t="str">
        <f t="shared" si="612"/>
        <v>***</v>
      </c>
      <c r="F4373" s="1" t="str">
        <f t="shared" si="613"/>
        <v>***</v>
      </c>
      <c r="G4373" s="1" t="str">
        <f t="shared" si="614"/>
        <v>***</v>
      </c>
      <c r="J4373" s="1" t="str">
        <f t="shared" si="615"/>
        <v>***</v>
      </c>
      <c r="P4373" s="1">
        <v>1</v>
      </c>
      <c r="Q4373" s="1">
        <f t="shared" si="620"/>
        <v>0.01</v>
      </c>
      <c r="T4373" s="4">
        <v>11.87</v>
      </c>
      <c r="U4373" s="9">
        <f t="shared" si="616"/>
        <v>0</v>
      </c>
      <c r="V4373" s="4">
        <f t="shared" si="617"/>
        <v>11.87</v>
      </c>
      <c r="W4373" s="1" t="s">
        <v>21</v>
      </c>
      <c r="X4373" s="1">
        <v>5.4</v>
      </c>
      <c r="Y4373" s="4">
        <f t="shared" si="618"/>
        <v>17.27</v>
      </c>
      <c r="Z4373" s="1" t="s">
        <v>22</v>
      </c>
      <c r="AA4373" s="1" t="s">
        <v>37</v>
      </c>
      <c r="AB4373" s="1" t="s">
        <v>29</v>
      </c>
      <c r="AC4373" s="1" t="s">
        <v>40</v>
      </c>
      <c r="AD4373" s="1" t="s">
        <v>19</v>
      </c>
      <c r="AE4373" s="2">
        <v>40556</v>
      </c>
    </row>
    <row r="4374" spans="1:31" x14ac:dyDescent="0.25">
      <c r="A4374">
        <f t="shared" si="619"/>
        <v>4373</v>
      </c>
      <c r="B4374" s="1">
        <v>55815</v>
      </c>
      <c r="C4374" s="2">
        <v>40556</v>
      </c>
      <c r="D4374" s="1" t="s">
        <v>20</v>
      </c>
      <c r="E4374" s="1" t="str">
        <f t="shared" si="612"/>
        <v>*</v>
      </c>
      <c r="F4374" s="1" t="str">
        <f t="shared" si="613"/>
        <v>**</v>
      </c>
      <c r="G4374" s="1" t="str">
        <f t="shared" si="614"/>
        <v>**</v>
      </c>
      <c r="J4374" s="1" t="str">
        <f t="shared" si="615"/>
        <v>**</v>
      </c>
      <c r="P4374" s="1">
        <v>28</v>
      </c>
      <c r="Q4374" s="1">
        <f t="shared" si="620"/>
        <v>3.5000000000000003E-2</v>
      </c>
      <c r="T4374" s="4">
        <v>2860.19</v>
      </c>
      <c r="U4374" s="9">
        <f t="shared" si="616"/>
        <v>1</v>
      </c>
      <c r="V4374" s="4">
        <f t="shared" si="617"/>
        <v>102.14964285714287</v>
      </c>
      <c r="W4374" s="1" t="s">
        <v>14</v>
      </c>
      <c r="X4374" s="1">
        <v>10.119999999999999</v>
      </c>
      <c r="Y4374" s="4">
        <f t="shared" si="618"/>
        <v>2870.31</v>
      </c>
      <c r="Z4374" s="1" t="s">
        <v>64</v>
      </c>
      <c r="AA4374" s="1" t="s">
        <v>28</v>
      </c>
      <c r="AB4374" s="1" t="s">
        <v>17</v>
      </c>
      <c r="AC4374" s="1" t="s">
        <v>18</v>
      </c>
      <c r="AD4374" s="1" t="s">
        <v>48</v>
      </c>
      <c r="AE4374" s="2">
        <v>40557</v>
      </c>
    </row>
    <row r="4375" spans="1:31" x14ac:dyDescent="0.25">
      <c r="A4375">
        <f t="shared" si="619"/>
        <v>4374</v>
      </c>
      <c r="B4375" s="1">
        <v>18370</v>
      </c>
      <c r="C4375" s="2">
        <v>40556</v>
      </c>
      <c r="D4375" s="1" t="s">
        <v>13</v>
      </c>
      <c r="E4375" s="1" t="str">
        <f t="shared" si="612"/>
        <v>*</v>
      </c>
      <c r="F4375" s="1" t="str">
        <f t="shared" si="613"/>
        <v>*</v>
      </c>
      <c r="G4375" s="1" t="str">
        <f t="shared" si="614"/>
        <v>*</v>
      </c>
      <c r="J4375" s="1" t="str">
        <f t="shared" si="615"/>
        <v>*</v>
      </c>
      <c r="P4375" s="1">
        <v>41</v>
      </c>
      <c r="Q4375" s="1">
        <f t="shared" si="620"/>
        <v>0.05</v>
      </c>
      <c r="T4375" s="4">
        <v>1271.0474999999999</v>
      </c>
      <c r="U4375" s="9">
        <f t="shared" si="616"/>
        <v>1</v>
      </c>
      <c r="V4375" s="4">
        <f t="shared" si="617"/>
        <v>31.001158536585365</v>
      </c>
      <c r="W4375" s="1" t="s">
        <v>21</v>
      </c>
      <c r="X4375" s="1">
        <v>5</v>
      </c>
      <c r="Y4375" s="4">
        <f t="shared" si="618"/>
        <v>1276.0474999999999</v>
      </c>
      <c r="Z4375" s="1" t="s">
        <v>49</v>
      </c>
      <c r="AA4375" s="1" t="s">
        <v>16</v>
      </c>
      <c r="AB4375" s="1" t="s">
        <v>24</v>
      </c>
      <c r="AC4375" s="1" t="s">
        <v>25</v>
      </c>
      <c r="AD4375" s="1" t="s">
        <v>19</v>
      </c>
      <c r="AE4375" s="2">
        <v>40560</v>
      </c>
    </row>
    <row r="4376" spans="1:31" x14ac:dyDescent="0.25">
      <c r="A4376">
        <f t="shared" si="619"/>
        <v>4375</v>
      </c>
      <c r="B4376" s="1">
        <v>29409</v>
      </c>
      <c r="C4376" s="2">
        <v>40556</v>
      </c>
      <c r="D4376" s="1" t="s">
        <v>20</v>
      </c>
      <c r="E4376" s="1" t="str">
        <f t="shared" si="612"/>
        <v>*</v>
      </c>
      <c r="F4376" s="1" t="str">
        <f t="shared" si="613"/>
        <v>**</v>
      </c>
      <c r="G4376" s="1" t="str">
        <f t="shared" si="614"/>
        <v>**</v>
      </c>
      <c r="J4376" s="1" t="str">
        <f t="shared" si="615"/>
        <v>**</v>
      </c>
      <c r="P4376" s="1">
        <v>23</v>
      </c>
      <c r="Q4376" s="1">
        <f t="shared" si="620"/>
        <v>3.5000000000000003E-2</v>
      </c>
      <c r="T4376" s="4">
        <v>38.99</v>
      </c>
      <c r="U4376" s="9">
        <f t="shared" si="616"/>
        <v>0</v>
      </c>
      <c r="V4376" s="4">
        <f t="shared" si="617"/>
        <v>1.695217391304348</v>
      </c>
      <c r="W4376" s="1" t="s">
        <v>21</v>
      </c>
      <c r="X4376" s="1">
        <v>1.99</v>
      </c>
      <c r="Y4376" s="4">
        <f t="shared" si="618"/>
        <v>40.980000000000004</v>
      </c>
      <c r="Z4376" s="1" t="s">
        <v>15</v>
      </c>
      <c r="AA4376" s="1" t="s">
        <v>37</v>
      </c>
      <c r="AB4376" s="1" t="s">
        <v>24</v>
      </c>
      <c r="AC4376" s="1" t="s">
        <v>38</v>
      </c>
      <c r="AD4376" s="1" t="s">
        <v>41</v>
      </c>
      <c r="AE4376" s="2">
        <v>40558</v>
      </c>
    </row>
    <row r="4377" spans="1:31" x14ac:dyDescent="0.25">
      <c r="A4377">
        <f t="shared" si="619"/>
        <v>4376</v>
      </c>
      <c r="B4377" s="1">
        <v>21379</v>
      </c>
      <c r="C4377" s="2">
        <v>40557</v>
      </c>
      <c r="D4377" s="1" t="s">
        <v>20</v>
      </c>
      <c r="E4377" s="1" t="str">
        <f t="shared" si="612"/>
        <v>*</v>
      </c>
      <c r="F4377" s="1" t="str">
        <f t="shared" si="613"/>
        <v>**</v>
      </c>
      <c r="G4377" s="1" t="str">
        <f t="shared" si="614"/>
        <v>**</v>
      </c>
      <c r="J4377" s="1" t="str">
        <f t="shared" si="615"/>
        <v>**</v>
      </c>
      <c r="P4377" s="1">
        <v>35</v>
      </c>
      <c r="Q4377" s="1">
        <f t="shared" si="620"/>
        <v>0.04</v>
      </c>
      <c r="T4377" s="4">
        <v>5428.49</v>
      </c>
      <c r="U4377" s="9">
        <f t="shared" si="616"/>
        <v>1</v>
      </c>
      <c r="V4377" s="4">
        <f t="shared" si="617"/>
        <v>155.09971428571427</v>
      </c>
      <c r="W4377" s="1" t="s">
        <v>33</v>
      </c>
      <c r="X4377" s="1">
        <v>60.2</v>
      </c>
      <c r="Y4377" s="4">
        <f t="shared" si="618"/>
        <v>5488.69</v>
      </c>
      <c r="Z4377" s="1" t="s">
        <v>53</v>
      </c>
      <c r="AA4377" s="1" t="s">
        <v>28</v>
      </c>
      <c r="AB4377" s="1" t="s">
        <v>17</v>
      </c>
      <c r="AC4377" s="1" t="s">
        <v>34</v>
      </c>
      <c r="AD4377" s="1" t="s">
        <v>35</v>
      </c>
      <c r="AE4377" s="2">
        <v>40559</v>
      </c>
    </row>
    <row r="4378" spans="1:31" x14ac:dyDescent="0.25">
      <c r="A4378">
        <f t="shared" si="619"/>
        <v>4377</v>
      </c>
      <c r="B4378" s="1">
        <v>46147</v>
      </c>
      <c r="C4378" s="2">
        <v>40558</v>
      </c>
      <c r="D4378" s="1" t="s">
        <v>32</v>
      </c>
      <c r="E4378" s="1" t="str">
        <f t="shared" si="612"/>
        <v>***</v>
      </c>
      <c r="F4378" s="1" t="str">
        <f t="shared" si="613"/>
        <v>***</v>
      </c>
      <c r="G4378" s="1" t="str">
        <f t="shared" si="614"/>
        <v>***</v>
      </c>
      <c r="J4378" s="1" t="str">
        <f t="shared" si="615"/>
        <v>***</v>
      </c>
      <c r="P4378" s="1">
        <v>12</v>
      </c>
      <c r="Q4378" s="1">
        <f t="shared" si="620"/>
        <v>0.02</v>
      </c>
      <c r="T4378" s="4">
        <v>6502.46</v>
      </c>
      <c r="U4378" s="9">
        <f t="shared" si="616"/>
        <v>1</v>
      </c>
      <c r="V4378" s="4">
        <f t="shared" si="617"/>
        <v>541.87166666666667</v>
      </c>
      <c r="W4378" s="1" t="s">
        <v>33</v>
      </c>
      <c r="X4378" s="1">
        <v>64.59</v>
      </c>
      <c r="Y4378" s="4">
        <f t="shared" si="618"/>
        <v>6567.05</v>
      </c>
      <c r="Z4378" s="1" t="s">
        <v>51</v>
      </c>
      <c r="AA4378" s="1" t="s">
        <v>28</v>
      </c>
      <c r="AB4378" s="1" t="s">
        <v>17</v>
      </c>
      <c r="AC4378" s="1" t="s">
        <v>52</v>
      </c>
      <c r="AD4378" s="1" t="s">
        <v>59</v>
      </c>
      <c r="AE4378" s="2">
        <v>40560</v>
      </c>
    </row>
    <row r="4379" spans="1:31" x14ac:dyDescent="0.25">
      <c r="A4379">
        <f t="shared" si="619"/>
        <v>4378</v>
      </c>
      <c r="B4379" s="1">
        <v>46147</v>
      </c>
      <c r="C4379" s="2">
        <v>40558</v>
      </c>
      <c r="D4379" s="1" t="s">
        <v>32</v>
      </c>
      <c r="E4379" s="1" t="str">
        <f t="shared" si="612"/>
        <v>***</v>
      </c>
      <c r="F4379" s="1" t="str">
        <f t="shared" si="613"/>
        <v>***</v>
      </c>
      <c r="G4379" s="1" t="str">
        <f t="shared" si="614"/>
        <v>***</v>
      </c>
      <c r="J4379" s="1" t="str">
        <f t="shared" si="615"/>
        <v>***</v>
      </c>
      <c r="P4379" s="1">
        <v>37</v>
      </c>
      <c r="Q4379" s="1">
        <f t="shared" si="620"/>
        <v>0.04</v>
      </c>
      <c r="T4379" s="4">
        <v>925.8</v>
      </c>
      <c r="U4379" s="9">
        <f t="shared" si="616"/>
        <v>0</v>
      </c>
      <c r="V4379" s="4">
        <f t="shared" si="617"/>
        <v>25.02162162162162</v>
      </c>
      <c r="W4379" s="1" t="s">
        <v>21</v>
      </c>
      <c r="X4379" s="1">
        <v>12.98</v>
      </c>
      <c r="Y4379" s="4">
        <f t="shared" si="618"/>
        <v>938.78</v>
      </c>
      <c r="Z4379" s="1" t="s">
        <v>51</v>
      </c>
      <c r="AA4379" s="1" t="s">
        <v>28</v>
      </c>
      <c r="AB4379" s="1" t="s">
        <v>29</v>
      </c>
      <c r="AC4379" s="1" t="s">
        <v>43</v>
      </c>
      <c r="AD4379" s="1" t="s">
        <v>19</v>
      </c>
      <c r="AE4379" s="2">
        <v>40560</v>
      </c>
    </row>
    <row r="4380" spans="1:31" x14ac:dyDescent="0.25">
      <c r="A4380">
        <f t="shared" si="619"/>
        <v>4379</v>
      </c>
      <c r="B4380" s="1">
        <v>46147</v>
      </c>
      <c r="C4380" s="2">
        <v>40558</v>
      </c>
      <c r="D4380" s="1" t="s">
        <v>32</v>
      </c>
      <c r="E4380" s="1" t="str">
        <f t="shared" si="612"/>
        <v>***</v>
      </c>
      <c r="F4380" s="1" t="str">
        <f t="shared" si="613"/>
        <v>***</v>
      </c>
      <c r="G4380" s="1" t="str">
        <f t="shared" si="614"/>
        <v>***</v>
      </c>
      <c r="J4380" s="1" t="str">
        <f t="shared" si="615"/>
        <v>***</v>
      </c>
      <c r="P4380" s="1">
        <v>39</v>
      </c>
      <c r="Q4380" s="1">
        <f t="shared" si="620"/>
        <v>0.04</v>
      </c>
      <c r="T4380" s="4">
        <v>282.48</v>
      </c>
      <c r="U4380" s="9">
        <f t="shared" si="616"/>
        <v>0</v>
      </c>
      <c r="V4380" s="4">
        <f t="shared" si="617"/>
        <v>7.2430769230769236</v>
      </c>
      <c r="W4380" s="1" t="s">
        <v>14</v>
      </c>
      <c r="X4380" s="1">
        <v>6.05</v>
      </c>
      <c r="Y4380" s="4">
        <f t="shared" si="618"/>
        <v>288.53000000000003</v>
      </c>
      <c r="Z4380" s="1" t="s">
        <v>51</v>
      </c>
      <c r="AA4380" s="1" t="s">
        <v>28</v>
      </c>
      <c r="AB4380" s="1" t="s">
        <v>29</v>
      </c>
      <c r="AC4380" s="1" t="s">
        <v>43</v>
      </c>
      <c r="AD4380" s="1" t="s">
        <v>19</v>
      </c>
      <c r="AE4380" s="2">
        <v>40560</v>
      </c>
    </row>
    <row r="4381" spans="1:31" x14ac:dyDescent="0.25">
      <c r="A4381">
        <f t="shared" si="619"/>
        <v>4380</v>
      </c>
      <c r="B4381" s="1">
        <v>49189</v>
      </c>
      <c r="C4381" s="2">
        <v>40558</v>
      </c>
      <c r="D4381" s="1" t="s">
        <v>32</v>
      </c>
      <c r="E4381" s="1" t="str">
        <f t="shared" si="612"/>
        <v>***</v>
      </c>
      <c r="F4381" s="1" t="str">
        <f t="shared" si="613"/>
        <v>***</v>
      </c>
      <c r="G4381" s="1" t="str">
        <f t="shared" si="614"/>
        <v>***</v>
      </c>
      <c r="J4381" s="1" t="str">
        <f t="shared" si="615"/>
        <v>***</v>
      </c>
      <c r="P4381" s="1">
        <v>32</v>
      </c>
      <c r="Q4381" s="1">
        <f t="shared" si="620"/>
        <v>0.04</v>
      </c>
      <c r="T4381" s="4">
        <v>249.59</v>
      </c>
      <c r="U4381" s="9">
        <f t="shared" si="616"/>
        <v>0</v>
      </c>
      <c r="V4381" s="4">
        <f t="shared" si="617"/>
        <v>7.7996875000000001</v>
      </c>
      <c r="W4381" s="1" t="s">
        <v>21</v>
      </c>
      <c r="X4381" s="1">
        <v>1.39</v>
      </c>
      <c r="Y4381" s="4">
        <f t="shared" si="618"/>
        <v>250.98</v>
      </c>
      <c r="Z4381" s="1" t="s">
        <v>22</v>
      </c>
      <c r="AA4381" s="1" t="s">
        <v>37</v>
      </c>
      <c r="AB4381" s="1" t="s">
        <v>29</v>
      </c>
      <c r="AC4381" s="1" t="s">
        <v>57</v>
      </c>
      <c r="AD4381" s="1" t="s">
        <v>19</v>
      </c>
      <c r="AE4381" s="2">
        <v>40561</v>
      </c>
    </row>
    <row r="4382" spans="1:31" x14ac:dyDescent="0.25">
      <c r="A4382">
        <f t="shared" si="619"/>
        <v>4381</v>
      </c>
      <c r="B4382" s="1">
        <v>19365</v>
      </c>
      <c r="C4382" s="2">
        <v>40559</v>
      </c>
      <c r="D4382" s="1" t="s">
        <v>36</v>
      </c>
      <c r="E4382" s="1" t="str">
        <f t="shared" si="612"/>
        <v>*</v>
      </c>
      <c r="F4382" s="1" t="str">
        <f t="shared" si="613"/>
        <v>*</v>
      </c>
      <c r="G4382" s="1" t="str">
        <f t="shared" si="614"/>
        <v>*</v>
      </c>
      <c r="J4382" s="1" t="str">
        <f t="shared" si="615"/>
        <v>*</v>
      </c>
      <c r="P4382" s="1">
        <v>29</v>
      </c>
      <c r="Q4382" s="1">
        <f t="shared" si="620"/>
        <v>3.5000000000000003E-2</v>
      </c>
      <c r="T4382" s="4">
        <v>181.83</v>
      </c>
      <c r="U4382" s="9">
        <f t="shared" si="616"/>
        <v>0</v>
      </c>
      <c r="V4382" s="4">
        <f t="shared" si="617"/>
        <v>6.2700000000000005</v>
      </c>
      <c r="W4382" s="1" t="s">
        <v>21</v>
      </c>
      <c r="X4382" s="1">
        <v>5.2</v>
      </c>
      <c r="Y4382" s="4">
        <f t="shared" si="618"/>
        <v>187.03</v>
      </c>
      <c r="Z4382" s="1" t="s">
        <v>50</v>
      </c>
      <c r="AA4382" s="1" t="s">
        <v>23</v>
      </c>
      <c r="AB4382" s="1" t="s">
        <v>29</v>
      </c>
      <c r="AC4382" s="1" t="s">
        <v>40</v>
      </c>
      <c r="AD4382" s="1" t="s">
        <v>19</v>
      </c>
      <c r="AE4382" s="2">
        <v>40560</v>
      </c>
    </row>
    <row r="4383" spans="1:31" x14ac:dyDescent="0.25">
      <c r="A4383">
        <f t="shared" si="619"/>
        <v>4382</v>
      </c>
      <c r="B4383" s="1">
        <v>25669</v>
      </c>
      <c r="C4383" s="2">
        <v>40559</v>
      </c>
      <c r="D4383" s="1" t="s">
        <v>32</v>
      </c>
      <c r="E4383" s="1" t="str">
        <f t="shared" si="612"/>
        <v>***</v>
      </c>
      <c r="F4383" s="1" t="str">
        <f t="shared" si="613"/>
        <v>***</v>
      </c>
      <c r="G4383" s="1" t="str">
        <f t="shared" si="614"/>
        <v>***</v>
      </c>
      <c r="J4383" s="1" t="str">
        <f t="shared" si="615"/>
        <v>***</v>
      </c>
      <c r="P4383" s="1">
        <v>12</v>
      </c>
      <c r="Q4383" s="1">
        <f t="shared" si="620"/>
        <v>0.02</v>
      </c>
      <c r="T4383" s="4">
        <v>45.63</v>
      </c>
      <c r="U4383" s="9">
        <f t="shared" si="616"/>
        <v>0</v>
      </c>
      <c r="V4383" s="4">
        <f t="shared" si="617"/>
        <v>3.8025000000000002</v>
      </c>
      <c r="W4383" s="1" t="s">
        <v>21</v>
      </c>
      <c r="X4383" s="1">
        <v>0.5</v>
      </c>
      <c r="Y4383" s="4">
        <f t="shared" si="618"/>
        <v>46.13</v>
      </c>
      <c r="Z4383" s="1" t="s">
        <v>53</v>
      </c>
      <c r="AA4383" s="1" t="s">
        <v>23</v>
      </c>
      <c r="AB4383" s="1" t="s">
        <v>29</v>
      </c>
      <c r="AC4383" s="1" t="s">
        <v>58</v>
      </c>
      <c r="AD4383" s="1" t="s">
        <v>19</v>
      </c>
      <c r="AE4383" s="2">
        <v>40559</v>
      </c>
    </row>
    <row r="4384" spans="1:31" x14ac:dyDescent="0.25">
      <c r="A4384">
        <f t="shared" si="619"/>
        <v>4383</v>
      </c>
      <c r="B4384" s="1">
        <v>11111</v>
      </c>
      <c r="C4384" s="2">
        <v>40560</v>
      </c>
      <c r="D4384" s="1" t="s">
        <v>36</v>
      </c>
      <c r="E4384" s="1" t="str">
        <f t="shared" si="612"/>
        <v>*</v>
      </c>
      <c r="F4384" s="1" t="str">
        <f t="shared" si="613"/>
        <v>*</v>
      </c>
      <c r="G4384" s="1" t="str">
        <f t="shared" si="614"/>
        <v>*</v>
      </c>
      <c r="J4384" s="1" t="str">
        <f t="shared" si="615"/>
        <v>*</v>
      </c>
      <c r="P4384" s="1">
        <v>7</v>
      </c>
      <c r="Q4384" s="1">
        <f t="shared" si="620"/>
        <v>0.01</v>
      </c>
      <c r="T4384" s="4">
        <v>308.52</v>
      </c>
      <c r="U4384" s="9">
        <f t="shared" si="616"/>
        <v>0</v>
      </c>
      <c r="V4384" s="4">
        <f t="shared" si="617"/>
        <v>44.074285714285715</v>
      </c>
      <c r="W4384" s="1" t="s">
        <v>21</v>
      </c>
      <c r="X4384" s="1">
        <v>34.200000000000003</v>
      </c>
      <c r="Y4384" s="4">
        <f t="shared" si="618"/>
        <v>342.71999999999997</v>
      </c>
      <c r="Z4384" s="1" t="s">
        <v>22</v>
      </c>
      <c r="AA4384" s="1" t="s">
        <v>28</v>
      </c>
      <c r="AB4384" s="1" t="s">
        <v>17</v>
      </c>
      <c r="AC4384" s="1" t="s">
        <v>18</v>
      </c>
      <c r="AD4384" s="1" t="s">
        <v>31</v>
      </c>
      <c r="AE4384" s="2">
        <v>40562</v>
      </c>
    </row>
    <row r="4385" spans="1:31" x14ac:dyDescent="0.25">
      <c r="A4385">
        <f t="shared" si="619"/>
        <v>4384</v>
      </c>
      <c r="B4385" s="1">
        <v>46980</v>
      </c>
      <c r="C4385" s="2">
        <v>40560</v>
      </c>
      <c r="D4385" s="1" t="s">
        <v>32</v>
      </c>
      <c r="E4385" s="1" t="str">
        <f t="shared" si="612"/>
        <v>***</v>
      </c>
      <c r="F4385" s="1" t="str">
        <f t="shared" si="613"/>
        <v>***</v>
      </c>
      <c r="G4385" s="1" t="str">
        <f t="shared" si="614"/>
        <v>***</v>
      </c>
      <c r="J4385" s="1" t="str">
        <f t="shared" si="615"/>
        <v>***</v>
      </c>
      <c r="P4385" s="1">
        <v>34</v>
      </c>
      <c r="Q4385" s="1">
        <f t="shared" si="620"/>
        <v>0.04</v>
      </c>
      <c r="T4385" s="4">
        <v>216.3</v>
      </c>
      <c r="U4385" s="9">
        <f t="shared" si="616"/>
        <v>0</v>
      </c>
      <c r="V4385" s="4">
        <f t="shared" si="617"/>
        <v>6.3617647058823534</v>
      </c>
      <c r="W4385" s="1" t="s">
        <v>21</v>
      </c>
      <c r="X4385" s="1">
        <v>0.5</v>
      </c>
      <c r="Y4385" s="4">
        <f t="shared" si="618"/>
        <v>216.8</v>
      </c>
      <c r="Z4385" s="1" t="s">
        <v>39</v>
      </c>
      <c r="AA4385" s="1" t="s">
        <v>28</v>
      </c>
      <c r="AB4385" s="1" t="s">
        <v>29</v>
      </c>
      <c r="AC4385" s="1" t="s">
        <v>58</v>
      </c>
      <c r="AD4385" s="1" t="s">
        <v>19</v>
      </c>
      <c r="AE4385" s="2">
        <v>40560</v>
      </c>
    </row>
    <row r="4386" spans="1:31" x14ac:dyDescent="0.25">
      <c r="A4386">
        <f t="shared" si="619"/>
        <v>4385</v>
      </c>
      <c r="B4386" s="1">
        <v>11111</v>
      </c>
      <c r="C4386" s="2">
        <v>40560</v>
      </c>
      <c r="D4386" s="1" t="s">
        <v>36</v>
      </c>
      <c r="E4386" s="1" t="str">
        <f t="shared" si="612"/>
        <v>*</v>
      </c>
      <c r="F4386" s="1" t="str">
        <f t="shared" si="613"/>
        <v>*</v>
      </c>
      <c r="G4386" s="1" t="str">
        <f t="shared" si="614"/>
        <v>*</v>
      </c>
      <c r="J4386" s="1" t="str">
        <f t="shared" si="615"/>
        <v>*</v>
      </c>
      <c r="P4386" s="1">
        <v>29</v>
      </c>
      <c r="Q4386" s="1">
        <f t="shared" si="620"/>
        <v>3.5000000000000003E-2</v>
      </c>
      <c r="T4386" s="4">
        <v>176.5</v>
      </c>
      <c r="U4386" s="9">
        <f t="shared" si="616"/>
        <v>0</v>
      </c>
      <c r="V4386" s="4">
        <f t="shared" si="617"/>
        <v>6.0862068965517242</v>
      </c>
      <c r="W4386" s="1" t="s">
        <v>21</v>
      </c>
      <c r="X4386" s="1">
        <v>7.37</v>
      </c>
      <c r="Y4386" s="4">
        <f t="shared" si="618"/>
        <v>183.87</v>
      </c>
      <c r="Z4386" s="1" t="s">
        <v>22</v>
      </c>
      <c r="AA4386" s="1" t="s">
        <v>28</v>
      </c>
      <c r="AB4386" s="1" t="s">
        <v>29</v>
      </c>
      <c r="AC4386" s="1" t="s">
        <v>40</v>
      </c>
      <c r="AD4386" s="1" t="s">
        <v>19</v>
      </c>
      <c r="AE4386" s="2">
        <v>40562</v>
      </c>
    </row>
    <row r="4387" spans="1:31" x14ac:dyDescent="0.25">
      <c r="A4387">
        <f t="shared" si="619"/>
        <v>4386</v>
      </c>
      <c r="B4387" s="1">
        <v>35780</v>
      </c>
      <c r="C4387" s="2">
        <v>40560</v>
      </c>
      <c r="D4387" s="1" t="s">
        <v>36</v>
      </c>
      <c r="E4387" s="1" t="str">
        <f t="shared" si="612"/>
        <v>*</v>
      </c>
      <c r="F4387" s="1" t="str">
        <f t="shared" si="613"/>
        <v>*</v>
      </c>
      <c r="G4387" s="1" t="str">
        <f t="shared" si="614"/>
        <v>*</v>
      </c>
      <c r="J4387" s="1" t="str">
        <f t="shared" si="615"/>
        <v>*</v>
      </c>
      <c r="P4387" s="1">
        <v>6</v>
      </c>
      <c r="Q4387" s="1">
        <f t="shared" si="620"/>
        <v>0.01</v>
      </c>
      <c r="T4387" s="4">
        <v>28.55</v>
      </c>
      <c r="U4387" s="9">
        <f t="shared" si="616"/>
        <v>0</v>
      </c>
      <c r="V4387" s="4">
        <f t="shared" si="617"/>
        <v>4.7583333333333337</v>
      </c>
      <c r="W4387" s="1" t="s">
        <v>21</v>
      </c>
      <c r="X4387" s="1">
        <v>1.6</v>
      </c>
      <c r="Y4387" s="4">
        <f t="shared" si="618"/>
        <v>30.150000000000002</v>
      </c>
      <c r="Z4387" s="1" t="s">
        <v>15</v>
      </c>
      <c r="AA4387" s="1" t="s">
        <v>16</v>
      </c>
      <c r="AB4387" s="1" t="s">
        <v>29</v>
      </c>
      <c r="AC4387" s="1" t="s">
        <v>30</v>
      </c>
      <c r="AD4387" s="1" t="s">
        <v>31</v>
      </c>
      <c r="AE4387" s="2">
        <v>40562</v>
      </c>
    </row>
    <row r="4388" spans="1:31" x14ac:dyDescent="0.25">
      <c r="A4388">
        <f t="shared" si="619"/>
        <v>4387</v>
      </c>
      <c r="B4388" s="1">
        <v>15719</v>
      </c>
      <c r="C4388" s="2">
        <v>40561</v>
      </c>
      <c r="D4388" s="1" t="s">
        <v>32</v>
      </c>
      <c r="E4388" s="1" t="str">
        <f t="shared" si="612"/>
        <v>***</v>
      </c>
      <c r="F4388" s="1" t="str">
        <f t="shared" si="613"/>
        <v>***</v>
      </c>
      <c r="G4388" s="1" t="str">
        <f t="shared" si="614"/>
        <v>***</v>
      </c>
      <c r="J4388" s="1" t="str">
        <f t="shared" si="615"/>
        <v>***</v>
      </c>
      <c r="P4388" s="1">
        <v>18</v>
      </c>
      <c r="Q4388" s="1">
        <f t="shared" si="620"/>
        <v>0.02</v>
      </c>
      <c r="T4388" s="4">
        <v>5405.44</v>
      </c>
      <c r="U4388" s="9">
        <f t="shared" si="616"/>
        <v>1</v>
      </c>
      <c r="V4388" s="4">
        <f t="shared" si="617"/>
        <v>300.30222222222221</v>
      </c>
      <c r="W4388" s="1" t="s">
        <v>33</v>
      </c>
      <c r="X4388" s="1">
        <v>64.73</v>
      </c>
      <c r="Y4388" s="4">
        <f t="shared" si="618"/>
        <v>5470.1699999999992</v>
      </c>
      <c r="Z4388" s="1" t="s">
        <v>22</v>
      </c>
      <c r="AA4388" s="1" t="s">
        <v>37</v>
      </c>
      <c r="AB4388" s="1" t="s">
        <v>17</v>
      </c>
      <c r="AC4388" s="1" t="s">
        <v>34</v>
      </c>
      <c r="AD4388" s="1" t="s">
        <v>35</v>
      </c>
      <c r="AE4388" s="2">
        <v>40562</v>
      </c>
    </row>
    <row r="4389" spans="1:31" x14ac:dyDescent="0.25">
      <c r="A4389">
        <f t="shared" si="619"/>
        <v>4388</v>
      </c>
      <c r="B4389" s="1">
        <v>28642</v>
      </c>
      <c r="C4389" s="2">
        <v>40561</v>
      </c>
      <c r="D4389" s="1" t="s">
        <v>20</v>
      </c>
      <c r="E4389" s="1" t="str">
        <f t="shared" si="612"/>
        <v>*</v>
      </c>
      <c r="F4389" s="1" t="str">
        <f t="shared" si="613"/>
        <v>**</v>
      </c>
      <c r="G4389" s="1" t="str">
        <f t="shared" si="614"/>
        <v>**</v>
      </c>
      <c r="J4389" s="1" t="str">
        <f t="shared" si="615"/>
        <v>**</v>
      </c>
      <c r="P4389" s="1">
        <v>27</v>
      </c>
      <c r="Q4389" s="1">
        <f t="shared" si="620"/>
        <v>3.5000000000000003E-2</v>
      </c>
      <c r="T4389" s="4">
        <v>1592.0415</v>
      </c>
      <c r="U4389" s="9">
        <f t="shared" si="616"/>
        <v>1</v>
      </c>
      <c r="V4389" s="4">
        <f t="shared" si="617"/>
        <v>58.964500000000001</v>
      </c>
      <c r="W4389" s="1" t="s">
        <v>21</v>
      </c>
      <c r="X4389" s="1">
        <v>19.989999999999998</v>
      </c>
      <c r="Y4389" s="4">
        <f t="shared" si="618"/>
        <v>1612.0315000000001</v>
      </c>
      <c r="Z4389" s="1" t="s">
        <v>22</v>
      </c>
      <c r="AA4389" s="1" t="s">
        <v>28</v>
      </c>
      <c r="AB4389" s="1" t="s">
        <v>24</v>
      </c>
      <c r="AC4389" s="1" t="s">
        <v>25</v>
      </c>
      <c r="AD4389" s="1" t="s">
        <v>19</v>
      </c>
      <c r="AE4389" s="2">
        <v>40563</v>
      </c>
    </row>
    <row r="4390" spans="1:31" x14ac:dyDescent="0.25">
      <c r="A4390">
        <f t="shared" si="619"/>
        <v>4389</v>
      </c>
      <c r="B4390" s="1">
        <v>28642</v>
      </c>
      <c r="C4390" s="2">
        <v>40561</v>
      </c>
      <c r="D4390" s="1" t="s">
        <v>20</v>
      </c>
      <c r="E4390" s="1" t="str">
        <f t="shared" si="612"/>
        <v>*</v>
      </c>
      <c r="F4390" s="1" t="str">
        <f t="shared" si="613"/>
        <v>**</v>
      </c>
      <c r="G4390" s="1" t="str">
        <f t="shared" si="614"/>
        <v>**</v>
      </c>
      <c r="J4390" s="1" t="str">
        <f t="shared" si="615"/>
        <v>**</v>
      </c>
      <c r="P4390" s="1">
        <v>41</v>
      </c>
      <c r="Q4390" s="1">
        <f t="shared" si="620"/>
        <v>0.05</v>
      </c>
      <c r="T4390" s="4">
        <v>230.29</v>
      </c>
      <c r="U4390" s="9">
        <f t="shared" si="616"/>
        <v>0</v>
      </c>
      <c r="V4390" s="4">
        <f t="shared" si="617"/>
        <v>5.6168292682926824</v>
      </c>
      <c r="W4390" s="1" t="s">
        <v>21</v>
      </c>
      <c r="X4390" s="1">
        <v>2.99</v>
      </c>
      <c r="Y4390" s="4">
        <f t="shared" si="618"/>
        <v>233.28</v>
      </c>
      <c r="Z4390" s="1" t="s">
        <v>22</v>
      </c>
      <c r="AA4390" s="1" t="s">
        <v>28</v>
      </c>
      <c r="AB4390" s="1" t="s">
        <v>29</v>
      </c>
      <c r="AC4390" s="1" t="s">
        <v>43</v>
      </c>
      <c r="AD4390" s="1" t="s">
        <v>19</v>
      </c>
      <c r="AE4390" s="2">
        <v>40563</v>
      </c>
    </row>
    <row r="4391" spans="1:31" x14ac:dyDescent="0.25">
      <c r="A4391">
        <f t="shared" si="619"/>
        <v>4390</v>
      </c>
      <c r="B4391" s="1">
        <v>49987</v>
      </c>
      <c r="C4391" s="2">
        <v>40562</v>
      </c>
      <c r="D4391" s="1" t="s">
        <v>20</v>
      </c>
      <c r="E4391" s="1" t="str">
        <f t="shared" si="612"/>
        <v>*</v>
      </c>
      <c r="F4391" s="1" t="str">
        <f t="shared" si="613"/>
        <v>**</v>
      </c>
      <c r="G4391" s="1" t="str">
        <f t="shared" si="614"/>
        <v>**</v>
      </c>
      <c r="J4391" s="1" t="str">
        <f t="shared" si="615"/>
        <v>**</v>
      </c>
      <c r="P4391" s="1">
        <v>15</v>
      </c>
      <c r="Q4391" s="1">
        <f t="shared" si="620"/>
        <v>0.02</v>
      </c>
      <c r="T4391" s="4">
        <v>1795.49</v>
      </c>
      <c r="U4391" s="9">
        <f t="shared" si="616"/>
        <v>1</v>
      </c>
      <c r="V4391" s="4">
        <f t="shared" si="617"/>
        <v>119.69933333333333</v>
      </c>
      <c r="W4391" s="1" t="s">
        <v>33</v>
      </c>
      <c r="X4391" s="1">
        <v>58.72</v>
      </c>
      <c r="Y4391" s="4">
        <f t="shared" si="618"/>
        <v>1854.21</v>
      </c>
      <c r="Z4391" s="1" t="s">
        <v>53</v>
      </c>
      <c r="AA4391" s="1" t="s">
        <v>16</v>
      </c>
      <c r="AB4391" s="1" t="s">
        <v>17</v>
      </c>
      <c r="AC4391" s="1" t="s">
        <v>62</v>
      </c>
      <c r="AD4391" s="1" t="s">
        <v>59</v>
      </c>
      <c r="AE4391" s="2">
        <v>40565</v>
      </c>
    </row>
    <row r="4392" spans="1:31" x14ac:dyDescent="0.25">
      <c r="A4392">
        <f t="shared" si="619"/>
        <v>4391</v>
      </c>
      <c r="B4392" s="1">
        <v>49987</v>
      </c>
      <c r="C4392" s="2">
        <v>40562</v>
      </c>
      <c r="D4392" s="1" t="s">
        <v>20</v>
      </c>
      <c r="E4392" s="1" t="str">
        <f t="shared" si="612"/>
        <v>*</v>
      </c>
      <c r="F4392" s="1" t="str">
        <f t="shared" si="613"/>
        <v>**</v>
      </c>
      <c r="G4392" s="1" t="str">
        <f t="shared" si="614"/>
        <v>**</v>
      </c>
      <c r="J4392" s="1" t="str">
        <f t="shared" si="615"/>
        <v>**</v>
      </c>
      <c r="P4392" s="1">
        <v>4</v>
      </c>
      <c r="Q4392" s="1">
        <f t="shared" si="620"/>
        <v>0.01</v>
      </c>
      <c r="T4392" s="4">
        <v>926.58</v>
      </c>
      <c r="U4392" s="9">
        <f t="shared" si="616"/>
        <v>0</v>
      </c>
      <c r="V4392" s="4">
        <f t="shared" si="617"/>
        <v>231.64500000000001</v>
      </c>
      <c r="W4392" s="1" t="s">
        <v>33</v>
      </c>
      <c r="X4392" s="1">
        <v>52.2</v>
      </c>
      <c r="Y4392" s="4">
        <f t="shared" si="618"/>
        <v>978.78000000000009</v>
      </c>
      <c r="Z4392" s="1" t="s">
        <v>53</v>
      </c>
      <c r="AA4392" s="1" t="s">
        <v>16</v>
      </c>
      <c r="AB4392" s="1" t="s">
        <v>17</v>
      </c>
      <c r="AC4392" s="1" t="s">
        <v>52</v>
      </c>
      <c r="AD4392" s="1" t="s">
        <v>59</v>
      </c>
      <c r="AE4392" s="2">
        <v>40565</v>
      </c>
    </row>
    <row r="4393" spans="1:31" x14ac:dyDescent="0.25">
      <c r="A4393">
        <f t="shared" si="619"/>
        <v>4392</v>
      </c>
      <c r="B4393" s="1">
        <v>49987</v>
      </c>
      <c r="C4393" s="2">
        <v>40562</v>
      </c>
      <c r="D4393" s="1" t="s">
        <v>20</v>
      </c>
      <c r="E4393" s="1" t="str">
        <f t="shared" si="612"/>
        <v>*</v>
      </c>
      <c r="F4393" s="1" t="str">
        <f t="shared" si="613"/>
        <v>**</v>
      </c>
      <c r="G4393" s="1" t="str">
        <f t="shared" si="614"/>
        <v>**</v>
      </c>
      <c r="J4393" s="1" t="str">
        <f t="shared" si="615"/>
        <v>**</v>
      </c>
      <c r="P4393" s="1">
        <v>14</v>
      </c>
      <c r="Q4393" s="1">
        <f t="shared" si="620"/>
        <v>0.02</v>
      </c>
      <c r="T4393" s="4">
        <v>242.28399999999999</v>
      </c>
      <c r="U4393" s="9">
        <f t="shared" si="616"/>
        <v>0</v>
      </c>
      <c r="V4393" s="4">
        <f t="shared" si="617"/>
        <v>17.306000000000001</v>
      </c>
      <c r="W4393" s="1" t="s">
        <v>21</v>
      </c>
      <c r="X4393" s="1">
        <v>0.99</v>
      </c>
      <c r="Y4393" s="4">
        <f t="shared" si="618"/>
        <v>243.274</v>
      </c>
      <c r="Z4393" s="1" t="s">
        <v>51</v>
      </c>
      <c r="AA4393" s="1" t="s">
        <v>16</v>
      </c>
      <c r="AB4393" s="1" t="s">
        <v>24</v>
      </c>
      <c r="AC4393" s="1" t="s">
        <v>25</v>
      </c>
      <c r="AD4393" s="1" t="s">
        <v>31</v>
      </c>
      <c r="AE4393" s="2">
        <v>40564</v>
      </c>
    </row>
    <row r="4394" spans="1:31" x14ac:dyDescent="0.25">
      <c r="A4394">
        <f t="shared" si="619"/>
        <v>4393</v>
      </c>
      <c r="B4394" s="1">
        <v>36931</v>
      </c>
      <c r="C4394" s="2">
        <v>40562</v>
      </c>
      <c r="D4394" s="1" t="s">
        <v>27</v>
      </c>
      <c r="E4394" s="1" t="str">
        <f t="shared" si="612"/>
        <v>*</v>
      </c>
      <c r="F4394" s="1" t="str">
        <f t="shared" si="613"/>
        <v>*</v>
      </c>
      <c r="G4394" s="1" t="str">
        <f t="shared" si="614"/>
        <v>*</v>
      </c>
      <c r="J4394" s="1" t="str">
        <f t="shared" si="615"/>
        <v>*</v>
      </c>
      <c r="P4394" s="1">
        <v>46</v>
      </c>
      <c r="Q4394" s="1">
        <f t="shared" si="620"/>
        <v>0.05</v>
      </c>
      <c r="T4394" s="4">
        <v>180.56</v>
      </c>
      <c r="U4394" s="9">
        <f t="shared" si="616"/>
        <v>0</v>
      </c>
      <c r="V4394" s="4">
        <f t="shared" si="617"/>
        <v>3.925217391304348</v>
      </c>
      <c r="W4394" s="1" t="s">
        <v>21</v>
      </c>
      <c r="X4394" s="1">
        <v>1.6</v>
      </c>
      <c r="Y4394" s="4">
        <f t="shared" si="618"/>
        <v>182.16</v>
      </c>
      <c r="Z4394" s="1" t="s">
        <v>42</v>
      </c>
      <c r="AA4394" s="1" t="s">
        <v>37</v>
      </c>
      <c r="AB4394" s="1" t="s">
        <v>29</v>
      </c>
      <c r="AC4394" s="1" t="s">
        <v>30</v>
      </c>
      <c r="AD4394" s="1" t="s">
        <v>31</v>
      </c>
      <c r="AE4394" s="2">
        <v>40562</v>
      </c>
    </row>
    <row r="4395" spans="1:31" x14ac:dyDescent="0.25">
      <c r="A4395">
        <f t="shared" si="619"/>
        <v>4394</v>
      </c>
      <c r="B4395" s="1">
        <v>16096</v>
      </c>
      <c r="C4395" s="2">
        <v>40562</v>
      </c>
      <c r="D4395" s="1" t="s">
        <v>20</v>
      </c>
      <c r="E4395" s="1" t="str">
        <f t="shared" si="612"/>
        <v>*</v>
      </c>
      <c r="F4395" s="1" t="str">
        <f t="shared" si="613"/>
        <v>**</v>
      </c>
      <c r="G4395" s="1" t="str">
        <f t="shared" si="614"/>
        <v>**</v>
      </c>
      <c r="J4395" s="1" t="str">
        <f t="shared" si="615"/>
        <v>**</v>
      </c>
      <c r="P4395" s="1">
        <v>9</v>
      </c>
      <c r="Q4395" s="1">
        <f t="shared" si="620"/>
        <v>0.01</v>
      </c>
      <c r="T4395" s="4">
        <v>42.21</v>
      </c>
      <c r="U4395" s="9">
        <f t="shared" si="616"/>
        <v>0</v>
      </c>
      <c r="V4395" s="4">
        <f t="shared" si="617"/>
        <v>4.6900000000000004</v>
      </c>
      <c r="W4395" s="1" t="s">
        <v>14</v>
      </c>
      <c r="X4395" s="1">
        <v>0.99</v>
      </c>
      <c r="Y4395" s="4">
        <f t="shared" si="618"/>
        <v>43.2</v>
      </c>
      <c r="Z4395" s="1" t="s">
        <v>22</v>
      </c>
      <c r="AA4395" s="1" t="s">
        <v>16</v>
      </c>
      <c r="AB4395" s="1" t="s">
        <v>29</v>
      </c>
      <c r="AC4395" s="1" t="s">
        <v>58</v>
      </c>
      <c r="AD4395" s="1" t="s">
        <v>19</v>
      </c>
      <c r="AE4395" s="2">
        <v>40563</v>
      </c>
    </row>
    <row r="4396" spans="1:31" x14ac:dyDescent="0.25">
      <c r="A4396">
        <f t="shared" si="619"/>
        <v>4395</v>
      </c>
      <c r="B4396" s="1">
        <v>10722</v>
      </c>
      <c r="C4396" s="2">
        <v>40562</v>
      </c>
      <c r="D4396" s="1" t="s">
        <v>27</v>
      </c>
      <c r="E4396" s="1" t="str">
        <f t="shared" si="612"/>
        <v>*</v>
      </c>
      <c r="F4396" s="1" t="str">
        <f t="shared" si="613"/>
        <v>*</v>
      </c>
      <c r="G4396" s="1" t="str">
        <f t="shared" si="614"/>
        <v>*</v>
      </c>
      <c r="J4396" s="1" t="str">
        <f t="shared" si="615"/>
        <v>*</v>
      </c>
      <c r="P4396" s="1">
        <v>8</v>
      </c>
      <c r="Q4396" s="1">
        <f t="shared" si="620"/>
        <v>0.01</v>
      </c>
      <c r="T4396" s="4">
        <v>40.26</v>
      </c>
      <c r="U4396" s="9">
        <f t="shared" si="616"/>
        <v>0</v>
      </c>
      <c r="V4396" s="4">
        <f t="shared" si="617"/>
        <v>5.0324999999999998</v>
      </c>
      <c r="W4396" s="1" t="s">
        <v>21</v>
      </c>
      <c r="X4396" s="1">
        <v>5.68</v>
      </c>
      <c r="Y4396" s="4">
        <f t="shared" si="618"/>
        <v>45.94</v>
      </c>
      <c r="Z4396" s="1" t="s">
        <v>44</v>
      </c>
      <c r="AA4396" s="1" t="s">
        <v>37</v>
      </c>
      <c r="AB4396" s="1" t="s">
        <v>29</v>
      </c>
      <c r="AC4396" s="1" t="s">
        <v>40</v>
      </c>
      <c r="AD4396" s="1" t="s">
        <v>19</v>
      </c>
      <c r="AE4396" s="2">
        <v>40564</v>
      </c>
    </row>
    <row r="4397" spans="1:31" x14ac:dyDescent="0.25">
      <c r="A4397">
        <f t="shared" si="619"/>
        <v>4396</v>
      </c>
      <c r="B4397" s="1">
        <v>22561</v>
      </c>
      <c r="C4397" s="2">
        <v>40563</v>
      </c>
      <c r="D4397" s="1" t="s">
        <v>32</v>
      </c>
      <c r="E4397" s="1" t="str">
        <f t="shared" si="612"/>
        <v>***</v>
      </c>
      <c r="F4397" s="1" t="str">
        <f t="shared" si="613"/>
        <v>***</v>
      </c>
      <c r="G4397" s="1" t="str">
        <f t="shared" si="614"/>
        <v>***</v>
      </c>
      <c r="J4397" s="1" t="str">
        <f t="shared" si="615"/>
        <v>***</v>
      </c>
      <c r="P4397" s="1">
        <v>5</v>
      </c>
      <c r="Q4397" s="1">
        <f t="shared" si="620"/>
        <v>0.01</v>
      </c>
      <c r="T4397" s="4">
        <v>504.79</v>
      </c>
      <c r="U4397" s="9">
        <f t="shared" si="616"/>
        <v>0</v>
      </c>
      <c r="V4397" s="4">
        <f t="shared" si="617"/>
        <v>100.958</v>
      </c>
      <c r="W4397" s="1" t="s">
        <v>14</v>
      </c>
      <c r="X4397" s="1">
        <v>19.989999999999998</v>
      </c>
      <c r="Y4397" s="4">
        <f t="shared" si="618"/>
        <v>524.78</v>
      </c>
      <c r="Z4397" s="1" t="s">
        <v>53</v>
      </c>
      <c r="AA4397" s="1" t="s">
        <v>16</v>
      </c>
      <c r="AB4397" s="1" t="s">
        <v>24</v>
      </c>
      <c r="AC4397" s="1" t="s">
        <v>38</v>
      </c>
      <c r="AD4397" s="1" t="s">
        <v>19</v>
      </c>
      <c r="AE4397" s="2">
        <v>40565</v>
      </c>
    </row>
    <row r="4398" spans="1:31" x14ac:dyDescent="0.25">
      <c r="A4398">
        <f t="shared" si="619"/>
        <v>4397</v>
      </c>
      <c r="B4398" s="1">
        <v>22561</v>
      </c>
      <c r="C4398" s="2">
        <v>40563</v>
      </c>
      <c r="D4398" s="1" t="s">
        <v>32</v>
      </c>
      <c r="E4398" s="1" t="str">
        <f t="shared" si="612"/>
        <v>***</v>
      </c>
      <c r="F4398" s="1" t="str">
        <f t="shared" si="613"/>
        <v>***</v>
      </c>
      <c r="G4398" s="1" t="str">
        <f t="shared" si="614"/>
        <v>***</v>
      </c>
      <c r="J4398" s="1" t="str">
        <f t="shared" si="615"/>
        <v>***</v>
      </c>
      <c r="P4398" s="1">
        <v>50</v>
      </c>
      <c r="Q4398" s="1">
        <f t="shared" si="620"/>
        <v>0.06</v>
      </c>
      <c r="T4398" s="4">
        <v>424</v>
      </c>
      <c r="U4398" s="9">
        <f t="shared" si="616"/>
        <v>0</v>
      </c>
      <c r="V4398" s="4">
        <f t="shared" si="617"/>
        <v>8.48</v>
      </c>
      <c r="W4398" s="1" t="s">
        <v>21</v>
      </c>
      <c r="X4398" s="1">
        <v>3.5</v>
      </c>
      <c r="Y4398" s="4">
        <f t="shared" si="618"/>
        <v>427.5</v>
      </c>
      <c r="Z4398" s="1" t="s">
        <v>53</v>
      </c>
      <c r="AA4398" s="1" t="s">
        <v>16</v>
      </c>
      <c r="AB4398" s="1" t="s">
        <v>29</v>
      </c>
      <c r="AC4398" s="1" t="s">
        <v>63</v>
      </c>
      <c r="AD4398" s="1" t="s">
        <v>19</v>
      </c>
      <c r="AE4398" s="2">
        <v>40565</v>
      </c>
    </row>
    <row r="4399" spans="1:31" x14ac:dyDescent="0.25">
      <c r="A4399">
        <f t="shared" si="619"/>
        <v>4398</v>
      </c>
      <c r="B4399" s="1">
        <v>22561</v>
      </c>
      <c r="C4399" s="2">
        <v>40563</v>
      </c>
      <c r="D4399" s="1" t="s">
        <v>32</v>
      </c>
      <c r="E4399" s="1" t="str">
        <f t="shared" si="612"/>
        <v>***</v>
      </c>
      <c r="F4399" s="1" t="str">
        <f t="shared" si="613"/>
        <v>***</v>
      </c>
      <c r="G4399" s="1" t="str">
        <f t="shared" si="614"/>
        <v>***</v>
      </c>
      <c r="J4399" s="1" t="str">
        <f t="shared" si="615"/>
        <v>***</v>
      </c>
      <c r="P4399" s="1">
        <v>7</v>
      </c>
      <c r="Q4399" s="1">
        <f t="shared" si="620"/>
        <v>0.01</v>
      </c>
      <c r="T4399" s="4">
        <v>128.62</v>
      </c>
      <c r="U4399" s="9">
        <f t="shared" si="616"/>
        <v>0</v>
      </c>
      <c r="V4399" s="4">
        <f t="shared" si="617"/>
        <v>18.374285714285715</v>
      </c>
      <c r="W4399" s="1" t="s">
        <v>21</v>
      </c>
      <c r="X4399" s="1">
        <v>8.99</v>
      </c>
      <c r="Y4399" s="4">
        <f t="shared" si="618"/>
        <v>137.61000000000001</v>
      </c>
      <c r="Z4399" s="1" t="s">
        <v>53</v>
      </c>
      <c r="AA4399" s="1" t="s">
        <v>16</v>
      </c>
      <c r="AB4399" s="1" t="s">
        <v>17</v>
      </c>
      <c r="AC4399" s="1" t="s">
        <v>18</v>
      </c>
      <c r="AD4399" s="1" t="s">
        <v>41</v>
      </c>
      <c r="AE4399" s="2">
        <v>40565</v>
      </c>
    </row>
    <row r="4400" spans="1:31" x14ac:dyDescent="0.25">
      <c r="A4400">
        <f t="shared" si="619"/>
        <v>4399</v>
      </c>
      <c r="B4400" s="1">
        <v>16837</v>
      </c>
      <c r="C4400" s="2">
        <v>40564</v>
      </c>
      <c r="D4400" s="1" t="s">
        <v>27</v>
      </c>
      <c r="E4400" s="1" t="str">
        <f t="shared" si="612"/>
        <v>*</v>
      </c>
      <c r="F4400" s="1" t="str">
        <f t="shared" si="613"/>
        <v>*</v>
      </c>
      <c r="G4400" s="1" t="str">
        <f t="shared" si="614"/>
        <v>*</v>
      </c>
      <c r="J4400" s="1" t="str">
        <f t="shared" si="615"/>
        <v>*</v>
      </c>
      <c r="P4400" s="1">
        <v>4</v>
      </c>
      <c r="Q4400" s="1">
        <f t="shared" si="620"/>
        <v>0.01</v>
      </c>
      <c r="T4400" s="4">
        <v>997</v>
      </c>
      <c r="U4400" s="9">
        <f t="shared" si="616"/>
        <v>0</v>
      </c>
      <c r="V4400" s="4">
        <f t="shared" si="617"/>
        <v>249.25</v>
      </c>
      <c r="W4400" s="1" t="s">
        <v>33</v>
      </c>
      <c r="X4400" s="1">
        <v>54.31</v>
      </c>
      <c r="Y4400" s="4">
        <f t="shared" si="618"/>
        <v>1051.31</v>
      </c>
      <c r="Z4400" s="1" t="s">
        <v>51</v>
      </c>
      <c r="AA4400" s="1" t="s">
        <v>16</v>
      </c>
      <c r="AB4400" s="1" t="s">
        <v>17</v>
      </c>
      <c r="AC4400" s="1" t="s">
        <v>34</v>
      </c>
      <c r="AD4400" s="1" t="s">
        <v>35</v>
      </c>
      <c r="AE4400" s="2">
        <v>40565</v>
      </c>
    </row>
    <row r="4401" spans="1:31" x14ac:dyDescent="0.25">
      <c r="A4401">
        <f t="shared" si="619"/>
        <v>4400</v>
      </c>
      <c r="B4401" s="1">
        <v>6564</v>
      </c>
      <c r="C4401" s="2">
        <v>40564</v>
      </c>
      <c r="D4401" s="1" t="s">
        <v>13</v>
      </c>
      <c r="E4401" s="1" t="str">
        <f t="shared" si="612"/>
        <v>*</v>
      </c>
      <c r="F4401" s="1" t="str">
        <f t="shared" si="613"/>
        <v>*</v>
      </c>
      <c r="G4401" s="1" t="str">
        <f t="shared" si="614"/>
        <v>*</v>
      </c>
      <c r="J4401" s="1" t="str">
        <f t="shared" si="615"/>
        <v>*</v>
      </c>
      <c r="P4401" s="1">
        <v>26</v>
      </c>
      <c r="Q4401" s="1">
        <f t="shared" si="620"/>
        <v>3.5000000000000003E-2</v>
      </c>
      <c r="T4401" s="4">
        <v>448.23</v>
      </c>
      <c r="U4401" s="9">
        <f t="shared" si="616"/>
        <v>0</v>
      </c>
      <c r="V4401" s="4">
        <f t="shared" si="617"/>
        <v>17.239615384615384</v>
      </c>
      <c r="W4401" s="1" t="s">
        <v>21</v>
      </c>
      <c r="X4401" s="1">
        <v>4</v>
      </c>
      <c r="Y4401" s="4">
        <f t="shared" si="618"/>
        <v>452.23</v>
      </c>
      <c r="Z4401" s="1" t="s">
        <v>42</v>
      </c>
      <c r="AA4401" s="1" t="s">
        <v>16</v>
      </c>
      <c r="AB4401" s="1" t="s">
        <v>24</v>
      </c>
      <c r="AC4401" s="1" t="s">
        <v>38</v>
      </c>
      <c r="AD4401" s="1" t="s">
        <v>19</v>
      </c>
      <c r="AE4401" s="2">
        <v>40564</v>
      </c>
    </row>
    <row r="4402" spans="1:31" x14ac:dyDescent="0.25">
      <c r="A4402">
        <f t="shared" si="619"/>
        <v>4401</v>
      </c>
      <c r="B4402" s="1">
        <v>57217</v>
      </c>
      <c r="C4402" s="2">
        <v>40564</v>
      </c>
      <c r="D4402" s="1" t="s">
        <v>36</v>
      </c>
      <c r="E4402" s="1" t="str">
        <f t="shared" si="612"/>
        <v>*</v>
      </c>
      <c r="F4402" s="1" t="str">
        <f t="shared" si="613"/>
        <v>*</v>
      </c>
      <c r="G4402" s="1" t="str">
        <f t="shared" si="614"/>
        <v>*</v>
      </c>
      <c r="J4402" s="1" t="str">
        <f t="shared" si="615"/>
        <v>*</v>
      </c>
      <c r="P4402" s="1">
        <v>35</v>
      </c>
      <c r="Q4402" s="1">
        <f t="shared" si="620"/>
        <v>0.04</v>
      </c>
      <c r="T4402" s="4">
        <v>422.25</v>
      </c>
      <c r="U4402" s="9">
        <f t="shared" si="616"/>
        <v>0</v>
      </c>
      <c r="V4402" s="4">
        <f t="shared" si="617"/>
        <v>12.064285714285715</v>
      </c>
      <c r="W4402" s="1" t="s">
        <v>21</v>
      </c>
      <c r="X4402" s="1">
        <v>7.95</v>
      </c>
      <c r="Y4402" s="4">
        <f t="shared" si="618"/>
        <v>430.2</v>
      </c>
      <c r="Z4402" s="1" t="s">
        <v>44</v>
      </c>
      <c r="AA4402" s="1" t="s">
        <v>16</v>
      </c>
      <c r="AB4402" s="1" t="s">
        <v>29</v>
      </c>
      <c r="AC4402" s="1" t="s">
        <v>30</v>
      </c>
      <c r="AD4402" s="1" t="s">
        <v>41</v>
      </c>
      <c r="AE4402" s="2">
        <v>40566</v>
      </c>
    </row>
    <row r="4403" spans="1:31" x14ac:dyDescent="0.25">
      <c r="A4403">
        <f t="shared" si="619"/>
        <v>4402</v>
      </c>
      <c r="B4403" s="1">
        <v>35399</v>
      </c>
      <c r="C4403" s="2">
        <v>40564</v>
      </c>
      <c r="D4403" s="1" t="s">
        <v>13</v>
      </c>
      <c r="E4403" s="1" t="str">
        <f t="shared" si="612"/>
        <v>*</v>
      </c>
      <c r="F4403" s="1" t="str">
        <f t="shared" si="613"/>
        <v>*</v>
      </c>
      <c r="G4403" s="1" t="str">
        <f t="shared" si="614"/>
        <v>*</v>
      </c>
      <c r="J4403" s="1" t="str">
        <f t="shared" si="615"/>
        <v>*</v>
      </c>
      <c r="P4403" s="1">
        <v>38</v>
      </c>
      <c r="Q4403" s="1">
        <f t="shared" si="620"/>
        <v>0.04</v>
      </c>
      <c r="T4403" s="4">
        <v>188.38</v>
      </c>
      <c r="U4403" s="9">
        <f t="shared" si="616"/>
        <v>0</v>
      </c>
      <c r="V4403" s="4">
        <f t="shared" si="617"/>
        <v>4.9573684210526316</v>
      </c>
      <c r="W4403" s="1" t="s">
        <v>21</v>
      </c>
      <c r="X4403" s="1">
        <v>5.68</v>
      </c>
      <c r="Y4403" s="4">
        <f t="shared" si="618"/>
        <v>194.06</v>
      </c>
      <c r="Z4403" s="1" t="s">
        <v>49</v>
      </c>
      <c r="AA4403" s="1" t="s">
        <v>28</v>
      </c>
      <c r="AB4403" s="1" t="s">
        <v>29</v>
      </c>
      <c r="AC4403" s="1" t="s">
        <v>43</v>
      </c>
      <c r="AD4403" s="1" t="s">
        <v>19</v>
      </c>
      <c r="AE4403" s="2">
        <v>40566</v>
      </c>
    </row>
    <row r="4404" spans="1:31" x14ac:dyDescent="0.25">
      <c r="A4404">
        <f t="shared" si="619"/>
        <v>4403</v>
      </c>
      <c r="B4404" s="1">
        <v>2883</v>
      </c>
      <c r="C4404" s="2">
        <v>40565</v>
      </c>
      <c r="D4404" s="1" t="s">
        <v>13</v>
      </c>
      <c r="E4404" s="1" t="str">
        <f t="shared" si="612"/>
        <v>*</v>
      </c>
      <c r="F4404" s="1" t="str">
        <f t="shared" si="613"/>
        <v>*</v>
      </c>
      <c r="G4404" s="1" t="str">
        <f t="shared" si="614"/>
        <v>*</v>
      </c>
      <c r="J4404" s="1" t="str">
        <f t="shared" si="615"/>
        <v>*</v>
      </c>
      <c r="P4404" s="1">
        <v>34</v>
      </c>
      <c r="Q4404" s="1">
        <f t="shared" si="620"/>
        <v>0.04</v>
      </c>
      <c r="T4404" s="4">
        <v>2154.34</v>
      </c>
      <c r="U4404" s="9">
        <f t="shared" si="616"/>
        <v>1</v>
      </c>
      <c r="V4404" s="4">
        <f t="shared" si="617"/>
        <v>63.362941176470592</v>
      </c>
      <c r="W4404" s="1" t="s">
        <v>21</v>
      </c>
      <c r="X4404" s="1">
        <v>6.88</v>
      </c>
      <c r="Y4404" s="4">
        <f t="shared" si="618"/>
        <v>2161.2200000000003</v>
      </c>
      <c r="Z4404" s="1" t="s">
        <v>15</v>
      </c>
      <c r="AA4404" s="1" t="s">
        <v>16</v>
      </c>
      <c r="AB4404" s="1" t="s">
        <v>29</v>
      </c>
      <c r="AC4404" s="1" t="s">
        <v>55</v>
      </c>
      <c r="AD4404" s="1" t="s">
        <v>19</v>
      </c>
      <c r="AE4404" s="2">
        <v>40567</v>
      </c>
    </row>
    <row r="4405" spans="1:31" x14ac:dyDescent="0.25">
      <c r="A4405">
        <f t="shared" si="619"/>
        <v>4404</v>
      </c>
      <c r="B4405" s="1">
        <v>9824</v>
      </c>
      <c r="C4405" s="2">
        <v>40565</v>
      </c>
      <c r="D4405" s="1" t="s">
        <v>32</v>
      </c>
      <c r="E4405" s="1" t="str">
        <f t="shared" si="612"/>
        <v>***</v>
      </c>
      <c r="F4405" s="1" t="str">
        <f t="shared" si="613"/>
        <v>***</v>
      </c>
      <c r="G4405" s="1" t="str">
        <f t="shared" si="614"/>
        <v>***</v>
      </c>
      <c r="J4405" s="1" t="str">
        <f t="shared" si="615"/>
        <v>***</v>
      </c>
      <c r="P4405" s="1">
        <v>39</v>
      </c>
      <c r="Q4405" s="1">
        <f t="shared" si="620"/>
        <v>0.04</v>
      </c>
      <c r="T4405" s="4">
        <v>1939.66</v>
      </c>
      <c r="U4405" s="9">
        <f t="shared" si="616"/>
        <v>1</v>
      </c>
      <c r="V4405" s="4">
        <f t="shared" si="617"/>
        <v>49.7348717948718</v>
      </c>
      <c r="W4405" s="1" t="s">
        <v>14</v>
      </c>
      <c r="X4405" s="1">
        <v>4.5</v>
      </c>
      <c r="Y4405" s="4">
        <f t="shared" si="618"/>
        <v>1944.16</v>
      </c>
      <c r="Z4405" s="1" t="s">
        <v>42</v>
      </c>
      <c r="AA4405" s="1" t="s">
        <v>16</v>
      </c>
      <c r="AB4405" s="1" t="s">
        <v>29</v>
      </c>
      <c r="AC4405" s="1" t="s">
        <v>63</v>
      </c>
      <c r="AD4405" s="1" t="s">
        <v>19</v>
      </c>
      <c r="AE4405" s="2">
        <v>40567</v>
      </c>
    </row>
    <row r="4406" spans="1:31" x14ac:dyDescent="0.25">
      <c r="A4406">
        <f t="shared" si="619"/>
        <v>4405</v>
      </c>
      <c r="B4406" s="1">
        <v>21606</v>
      </c>
      <c r="C4406" s="2">
        <v>40565</v>
      </c>
      <c r="D4406" s="1" t="s">
        <v>27</v>
      </c>
      <c r="E4406" s="1" t="str">
        <f t="shared" si="612"/>
        <v>*</v>
      </c>
      <c r="F4406" s="1" t="str">
        <f t="shared" si="613"/>
        <v>*</v>
      </c>
      <c r="G4406" s="1" t="str">
        <f t="shared" si="614"/>
        <v>*</v>
      </c>
      <c r="J4406" s="1" t="str">
        <f t="shared" si="615"/>
        <v>*</v>
      </c>
      <c r="P4406" s="1">
        <v>43</v>
      </c>
      <c r="Q4406" s="1">
        <f t="shared" si="620"/>
        <v>0.05</v>
      </c>
      <c r="T4406" s="4">
        <v>1374.7</v>
      </c>
      <c r="U4406" s="9">
        <f t="shared" si="616"/>
        <v>1</v>
      </c>
      <c r="V4406" s="4">
        <f t="shared" si="617"/>
        <v>31.969767441860466</v>
      </c>
      <c r="W4406" s="1" t="s">
        <v>14</v>
      </c>
      <c r="X4406" s="1">
        <v>5.5</v>
      </c>
      <c r="Y4406" s="4">
        <f t="shared" si="618"/>
        <v>1380.2</v>
      </c>
      <c r="Z4406" s="1" t="s">
        <v>22</v>
      </c>
      <c r="AA4406" s="1" t="s">
        <v>23</v>
      </c>
      <c r="AB4406" s="1" t="s">
        <v>24</v>
      </c>
      <c r="AC4406" s="1" t="s">
        <v>38</v>
      </c>
      <c r="AD4406" s="1" t="s">
        <v>19</v>
      </c>
      <c r="AE4406" s="2">
        <v>40566</v>
      </c>
    </row>
    <row r="4407" spans="1:31" x14ac:dyDescent="0.25">
      <c r="A4407">
        <f t="shared" si="619"/>
        <v>4406</v>
      </c>
      <c r="B4407" s="1">
        <v>21606</v>
      </c>
      <c r="C4407" s="2">
        <v>40565</v>
      </c>
      <c r="D4407" s="1" t="s">
        <v>27</v>
      </c>
      <c r="E4407" s="1" t="str">
        <f t="shared" si="612"/>
        <v>*</v>
      </c>
      <c r="F4407" s="1" t="str">
        <f t="shared" si="613"/>
        <v>*</v>
      </c>
      <c r="G4407" s="1" t="str">
        <f t="shared" si="614"/>
        <v>*</v>
      </c>
      <c r="J4407" s="1" t="str">
        <f t="shared" si="615"/>
        <v>*</v>
      </c>
      <c r="P4407" s="1">
        <v>29</v>
      </c>
      <c r="Q4407" s="1">
        <f t="shared" si="620"/>
        <v>3.5000000000000003E-2</v>
      </c>
      <c r="T4407" s="4">
        <v>516.62</v>
      </c>
      <c r="U4407" s="9">
        <f t="shared" si="616"/>
        <v>0</v>
      </c>
      <c r="V4407" s="4">
        <f t="shared" si="617"/>
        <v>17.814482758620692</v>
      </c>
      <c r="W4407" s="1" t="s">
        <v>21</v>
      </c>
      <c r="X4407" s="1">
        <v>1.99</v>
      </c>
      <c r="Y4407" s="4">
        <f t="shared" si="618"/>
        <v>518.61</v>
      </c>
      <c r="Z4407" s="1" t="s">
        <v>44</v>
      </c>
      <c r="AA4407" s="1" t="s">
        <v>23</v>
      </c>
      <c r="AB4407" s="1" t="s">
        <v>24</v>
      </c>
      <c r="AC4407" s="1" t="s">
        <v>38</v>
      </c>
      <c r="AD4407" s="1" t="s">
        <v>41</v>
      </c>
      <c r="AE4407" s="2">
        <v>40566</v>
      </c>
    </row>
    <row r="4408" spans="1:31" x14ac:dyDescent="0.25">
      <c r="A4408">
        <f t="shared" si="619"/>
        <v>4407</v>
      </c>
      <c r="B4408" s="1">
        <v>9824</v>
      </c>
      <c r="C4408" s="2">
        <v>40565</v>
      </c>
      <c r="D4408" s="1" t="s">
        <v>32</v>
      </c>
      <c r="E4408" s="1" t="str">
        <f t="shared" si="612"/>
        <v>***</v>
      </c>
      <c r="F4408" s="1" t="str">
        <f t="shared" si="613"/>
        <v>***</v>
      </c>
      <c r="G4408" s="1" t="str">
        <f t="shared" si="614"/>
        <v>***</v>
      </c>
      <c r="J4408" s="1" t="str">
        <f t="shared" si="615"/>
        <v>***</v>
      </c>
      <c r="P4408" s="1">
        <v>43</v>
      </c>
      <c r="Q4408" s="1">
        <f t="shared" si="620"/>
        <v>0.05</v>
      </c>
      <c r="T4408" s="4">
        <v>115.81</v>
      </c>
      <c r="U4408" s="9">
        <f t="shared" si="616"/>
        <v>0</v>
      </c>
      <c r="V4408" s="4">
        <f t="shared" si="617"/>
        <v>2.6932558139534883</v>
      </c>
      <c r="W4408" s="1" t="s">
        <v>21</v>
      </c>
      <c r="X4408" s="1">
        <v>1.01</v>
      </c>
      <c r="Y4408" s="4">
        <f t="shared" si="618"/>
        <v>116.82000000000001</v>
      </c>
      <c r="Z4408" s="1" t="s">
        <v>42</v>
      </c>
      <c r="AA4408" s="1" t="s">
        <v>16</v>
      </c>
      <c r="AB4408" s="1" t="s">
        <v>29</v>
      </c>
      <c r="AC4408" s="1" t="s">
        <v>30</v>
      </c>
      <c r="AD4408" s="1" t="s">
        <v>31</v>
      </c>
      <c r="AE4408" s="2">
        <v>40567</v>
      </c>
    </row>
    <row r="4409" spans="1:31" x14ac:dyDescent="0.25">
      <c r="A4409">
        <f t="shared" si="619"/>
        <v>4408</v>
      </c>
      <c r="B4409" s="1">
        <v>50208</v>
      </c>
      <c r="C4409" s="2">
        <v>40565</v>
      </c>
      <c r="D4409" s="1" t="s">
        <v>36</v>
      </c>
      <c r="E4409" s="1" t="str">
        <f t="shared" si="612"/>
        <v>*</v>
      </c>
      <c r="F4409" s="1" t="str">
        <f t="shared" si="613"/>
        <v>*</v>
      </c>
      <c r="G4409" s="1" t="str">
        <f t="shared" si="614"/>
        <v>*</v>
      </c>
      <c r="J4409" s="1" t="str">
        <f t="shared" si="615"/>
        <v>*</v>
      </c>
      <c r="P4409" s="1">
        <v>4</v>
      </c>
      <c r="Q4409" s="1">
        <f t="shared" si="620"/>
        <v>0.01</v>
      </c>
      <c r="T4409" s="4">
        <v>38.76</v>
      </c>
      <c r="U4409" s="9">
        <f t="shared" si="616"/>
        <v>0</v>
      </c>
      <c r="V4409" s="4">
        <f t="shared" si="617"/>
        <v>9.69</v>
      </c>
      <c r="W4409" s="1" t="s">
        <v>14</v>
      </c>
      <c r="X4409" s="1">
        <v>6.97</v>
      </c>
      <c r="Y4409" s="4">
        <f t="shared" si="618"/>
        <v>45.73</v>
      </c>
      <c r="Z4409" s="1" t="s">
        <v>53</v>
      </c>
      <c r="AA4409" s="1" t="s">
        <v>28</v>
      </c>
      <c r="AB4409" s="1" t="s">
        <v>29</v>
      </c>
      <c r="AC4409" s="1" t="s">
        <v>43</v>
      </c>
      <c r="AD4409" s="1" t="s">
        <v>19</v>
      </c>
      <c r="AE4409" s="2">
        <v>40566</v>
      </c>
    </row>
    <row r="4410" spans="1:31" x14ac:dyDescent="0.25">
      <c r="A4410">
        <f t="shared" si="619"/>
        <v>4409</v>
      </c>
      <c r="B4410" s="1">
        <v>9824</v>
      </c>
      <c r="C4410" s="2">
        <v>40565</v>
      </c>
      <c r="D4410" s="1" t="s">
        <v>32</v>
      </c>
      <c r="E4410" s="1" t="str">
        <f t="shared" si="612"/>
        <v>***</v>
      </c>
      <c r="F4410" s="1" t="str">
        <f t="shared" si="613"/>
        <v>***</v>
      </c>
      <c r="G4410" s="1" t="str">
        <f t="shared" si="614"/>
        <v>***</v>
      </c>
      <c r="J4410" s="1" t="str">
        <f t="shared" si="615"/>
        <v>***</v>
      </c>
      <c r="P4410" s="1">
        <v>5</v>
      </c>
      <c r="Q4410" s="1">
        <f t="shared" si="620"/>
        <v>0.01</v>
      </c>
      <c r="T4410" s="4">
        <v>21.56</v>
      </c>
      <c r="U4410" s="9">
        <f t="shared" si="616"/>
        <v>0</v>
      </c>
      <c r="V4410" s="4">
        <f t="shared" si="617"/>
        <v>4.3119999999999994</v>
      </c>
      <c r="W4410" s="1" t="s">
        <v>21</v>
      </c>
      <c r="X4410" s="1">
        <v>0.5</v>
      </c>
      <c r="Y4410" s="4">
        <f t="shared" si="618"/>
        <v>22.06</v>
      </c>
      <c r="Z4410" s="1" t="s">
        <v>42</v>
      </c>
      <c r="AA4410" s="1" t="s">
        <v>16</v>
      </c>
      <c r="AB4410" s="1" t="s">
        <v>29</v>
      </c>
      <c r="AC4410" s="1" t="s">
        <v>58</v>
      </c>
      <c r="AD4410" s="1" t="s">
        <v>19</v>
      </c>
      <c r="AE4410" s="2">
        <v>40567</v>
      </c>
    </row>
    <row r="4411" spans="1:31" x14ac:dyDescent="0.25">
      <c r="A4411">
        <f t="shared" si="619"/>
        <v>4410</v>
      </c>
      <c r="B4411" s="1">
        <v>49443</v>
      </c>
      <c r="C4411" s="2">
        <v>40566</v>
      </c>
      <c r="D4411" s="1" t="s">
        <v>20</v>
      </c>
      <c r="E4411" s="1" t="str">
        <f t="shared" si="612"/>
        <v>*</v>
      </c>
      <c r="F4411" s="1" t="str">
        <f t="shared" si="613"/>
        <v>**</v>
      </c>
      <c r="G4411" s="1" t="str">
        <f t="shared" si="614"/>
        <v>**</v>
      </c>
      <c r="J4411" s="1" t="str">
        <f t="shared" si="615"/>
        <v>**</v>
      </c>
      <c r="P4411" s="1">
        <v>41</v>
      </c>
      <c r="Q4411" s="1">
        <f t="shared" si="620"/>
        <v>0.05</v>
      </c>
      <c r="T4411" s="4">
        <v>396.15</v>
      </c>
      <c r="U4411" s="9">
        <f t="shared" si="616"/>
        <v>0</v>
      </c>
      <c r="V4411" s="4">
        <f t="shared" si="617"/>
        <v>9.6621951219512194</v>
      </c>
      <c r="W4411" s="1" t="s">
        <v>21</v>
      </c>
      <c r="X4411" s="1">
        <v>4.82</v>
      </c>
      <c r="Y4411" s="4">
        <f t="shared" si="618"/>
        <v>400.96999999999997</v>
      </c>
      <c r="Z4411" s="1" t="s">
        <v>44</v>
      </c>
      <c r="AA4411" s="1" t="s">
        <v>37</v>
      </c>
      <c r="AB4411" s="1" t="s">
        <v>29</v>
      </c>
      <c r="AC4411" s="1" t="s">
        <v>30</v>
      </c>
      <c r="AD4411" s="1" t="s">
        <v>31</v>
      </c>
      <c r="AE4411" s="2">
        <v>40567</v>
      </c>
    </row>
    <row r="4412" spans="1:31" x14ac:dyDescent="0.25">
      <c r="A4412">
        <f t="shared" si="619"/>
        <v>4411</v>
      </c>
      <c r="B4412" s="1">
        <v>49761</v>
      </c>
      <c r="C4412" s="2">
        <v>40567</v>
      </c>
      <c r="D4412" s="1" t="s">
        <v>27</v>
      </c>
      <c r="E4412" s="1" t="str">
        <f t="shared" si="612"/>
        <v>*</v>
      </c>
      <c r="F4412" s="1" t="str">
        <f t="shared" si="613"/>
        <v>*</v>
      </c>
      <c r="G4412" s="1" t="str">
        <f t="shared" si="614"/>
        <v>*</v>
      </c>
      <c r="J4412" s="1" t="str">
        <f t="shared" si="615"/>
        <v>*</v>
      </c>
      <c r="P4412" s="1">
        <v>45</v>
      </c>
      <c r="Q4412" s="1">
        <f t="shared" si="620"/>
        <v>0.05</v>
      </c>
      <c r="T4412" s="4">
        <v>1090.5999999999999</v>
      </c>
      <c r="U4412" s="9">
        <f t="shared" si="616"/>
        <v>1</v>
      </c>
      <c r="V4412" s="4">
        <f t="shared" si="617"/>
        <v>24.235555555555553</v>
      </c>
      <c r="W4412" s="1" t="s">
        <v>21</v>
      </c>
      <c r="X4412" s="1">
        <v>6.3</v>
      </c>
      <c r="Y4412" s="4">
        <f t="shared" si="618"/>
        <v>1096.8999999999999</v>
      </c>
      <c r="Z4412" s="1" t="s">
        <v>15</v>
      </c>
      <c r="AA4412" s="1" t="s">
        <v>28</v>
      </c>
      <c r="AB4412" s="1" t="s">
        <v>24</v>
      </c>
      <c r="AC4412" s="1" t="s">
        <v>56</v>
      </c>
      <c r="AD4412" s="1" t="s">
        <v>26</v>
      </c>
      <c r="AE4412" s="2">
        <v>40568</v>
      </c>
    </row>
    <row r="4413" spans="1:31" x14ac:dyDescent="0.25">
      <c r="A4413">
        <f t="shared" si="619"/>
        <v>4412</v>
      </c>
      <c r="B4413" s="1">
        <v>21890</v>
      </c>
      <c r="C4413" s="2">
        <v>40567</v>
      </c>
      <c r="D4413" s="1" t="s">
        <v>27</v>
      </c>
      <c r="E4413" s="1" t="str">
        <f t="shared" si="612"/>
        <v>*</v>
      </c>
      <c r="F4413" s="1" t="str">
        <f t="shared" si="613"/>
        <v>*</v>
      </c>
      <c r="G4413" s="1" t="str">
        <f t="shared" si="614"/>
        <v>*</v>
      </c>
      <c r="J4413" s="1" t="str">
        <f t="shared" si="615"/>
        <v>*</v>
      </c>
      <c r="P4413" s="1">
        <v>44</v>
      </c>
      <c r="Q4413" s="1">
        <f t="shared" si="620"/>
        <v>0.05</v>
      </c>
      <c r="T4413" s="4">
        <v>495.5</v>
      </c>
      <c r="U4413" s="9">
        <f t="shared" si="616"/>
        <v>0</v>
      </c>
      <c r="V4413" s="4">
        <f t="shared" si="617"/>
        <v>11.261363636363637</v>
      </c>
      <c r="W4413" s="1" t="s">
        <v>21</v>
      </c>
      <c r="X4413" s="1">
        <v>6.97</v>
      </c>
      <c r="Y4413" s="4">
        <f t="shared" si="618"/>
        <v>502.47</v>
      </c>
      <c r="Z4413" s="1" t="s">
        <v>42</v>
      </c>
      <c r="AA4413" s="1" t="s">
        <v>23</v>
      </c>
      <c r="AB4413" s="1" t="s">
        <v>29</v>
      </c>
      <c r="AC4413" s="1" t="s">
        <v>57</v>
      </c>
      <c r="AD4413" s="1" t="s">
        <v>19</v>
      </c>
      <c r="AE4413" s="2">
        <v>40569</v>
      </c>
    </row>
    <row r="4414" spans="1:31" x14ac:dyDescent="0.25">
      <c r="A4414">
        <f t="shared" si="619"/>
        <v>4413</v>
      </c>
      <c r="B4414" s="1">
        <v>47136</v>
      </c>
      <c r="C4414" s="2">
        <v>40567</v>
      </c>
      <c r="D4414" s="1" t="s">
        <v>36</v>
      </c>
      <c r="E4414" s="1" t="str">
        <f t="shared" si="612"/>
        <v>*</v>
      </c>
      <c r="F4414" s="1" t="str">
        <f t="shared" si="613"/>
        <v>*</v>
      </c>
      <c r="G4414" s="1" t="str">
        <f t="shared" si="614"/>
        <v>*</v>
      </c>
      <c r="J4414" s="1" t="str">
        <f t="shared" si="615"/>
        <v>*</v>
      </c>
      <c r="P4414" s="1">
        <v>18</v>
      </c>
      <c r="Q4414" s="1">
        <f t="shared" si="620"/>
        <v>0.02</v>
      </c>
      <c r="T4414" s="4">
        <v>89.99</v>
      </c>
      <c r="U4414" s="9">
        <f t="shared" si="616"/>
        <v>0</v>
      </c>
      <c r="V4414" s="4">
        <f t="shared" si="617"/>
        <v>4.9994444444444444</v>
      </c>
      <c r="W4414" s="1" t="s">
        <v>21</v>
      </c>
      <c r="X4414" s="1">
        <v>1.49</v>
      </c>
      <c r="Y4414" s="4">
        <f t="shared" si="618"/>
        <v>91.47999999999999</v>
      </c>
      <c r="Z4414" s="1" t="s">
        <v>53</v>
      </c>
      <c r="AA4414" s="1" t="s">
        <v>23</v>
      </c>
      <c r="AB4414" s="1" t="s">
        <v>29</v>
      </c>
      <c r="AC4414" s="1" t="s">
        <v>43</v>
      </c>
      <c r="AD4414" s="1" t="s">
        <v>19</v>
      </c>
      <c r="AE4414" s="2">
        <v>40569</v>
      </c>
    </row>
    <row r="4415" spans="1:31" x14ac:dyDescent="0.25">
      <c r="A4415">
        <f t="shared" si="619"/>
        <v>4414</v>
      </c>
      <c r="B4415" s="1">
        <v>21890</v>
      </c>
      <c r="C4415" s="2">
        <v>40567</v>
      </c>
      <c r="D4415" s="1" t="s">
        <v>27</v>
      </c>
      <c r="E4415" s="1" t="str">
        <f t="shared" si="612"/>
        <v>*</v>
      </c>
      <c r="F4415" s="1" t="str">
        <f t="shared" si="613"/>
        <v>*</v>
      </c>
      <c r="G4415" s="1" t="str">
        <f t="shared" si="614"/>
        <v>*</v>
      </c>
      <c r="J4415" s="1" t="str">
        <f t="shared" si="615"/>
        <v>*</v>
      </c>
      <c r="P4415" s="1">
        <v>27</v>
      </c>
      <c r="Q4415" s="1">
        <f t="shared" si="620"/>
        <v>3.5000000000000003E-2</v>
      </c>
      <c r="T4415" s="4">
        <v>81.900000000000006</v>
      </c>
      <c r="U4415" s="9">
        <f t="shared" si="616"/>
        <v>0</v>
      </c>
      <c r="V4415" s="4">
        <f t="shared" si="617"/>
        <v>3.0333333333333337</v>
      </c>
      <c r="W4415" s="1" t="s">
        <v>21</v>
      </c>
      <c r="X4415" s="1">
        <v>0.96</v>
      </c>
      <c r="Y4415" s="4">
        <f t="shared" si="618"/>
        <v>82.86</v>
      </c>
      <c r="Z4415" s="1" t="s">
        <v>64</v>
      </c>
      <c r="AA4415" s="1" t="s">
        <v>23</v>
      </c>
      <c r="AB4415" s="1" t="s">
        <v>29</v>
      </c>
      <c r="AC4415" s="1" t="s">
        <v>30</v>
      </c>
      <c r="AD4415" s="1" t="s">
        <v>31</v>
      </c>
      <c r="AE4415" s="2">
        <v>40569</v>
      </c>
    </row>
    <row r="4416" spans="1:31" x14ac:dyDescent="0.25">
      <c r="A4416">
        <f t="shared" si="619"/>
        <v>4415</v>
      </c>
      <c r="B4416" s="1">
        <v>386</v>
      </c>
      <c r="C4416" s="2">
        <v>40567</v>
      </c>
      <c r="D4416" s="1" t="s">
        <v>20</v>
      </c>
      <c r="E4416" s="1" t="str">
        <f t="shared" si="612"/>
        <v>*</v>
      </c>
      <c r="F4416" s="1" t="str">
        <f t="shared" si="613"/>
        <v>**</v>
      </c>
      <c r="G4416" s="1" t="str">
        <f t="shared" si="614"/>
        <v>**</v>
      </c>
      <c r="J4416" s="1" t="str">
        <f t="shared" si="615"/>
        <v>**</v>
      </c>
      <c r="P4416" s="1">
        <v>4</v>
      </c>
      <c r="Q4416" s="1">
        <f t="shared" si="620"/>
        <v>0.01</v>
      </c>
      <c r="T4416" s="4">
        <v>15.69</v>
      </c>
      <c r="U4416" s="9">
        <f t="shared" si="616"/>
        <v>0</v>
      </c>
      <c r="V4416" s="4">
        <f t="shared" si="617"/>
        <v>3.9224999999999999</v>
      </c>
      <c r="W4416" s="1" t="s">
        <v>21</v>
      </c>
      <c r="X4416" s="1">
        <v>0.7</v>
      </c>
      <c r="Y4416" s="4">
        <f t="shared" si="618"/>
        <v>16.39</v>
      </c>
      <c r="Z4416" s="1" t="s">
        <v>22</v>
      </c>
      <c r="AA4416" s="1" t="s">
        <v>28</v>
      </c>
      <c r="AB4416" s="1" t="s">
        <v>29</v>
      </c>
      <c r="AC4416" s="1" t="s">
        <v>30</v>
      </c>
      <c r="AD4416" s="1" t="s">
        <v>31</v>
      </c>
      <c r="AE4416" s="2">
        <v>40569</v>
      </c>
    </row>
    <row r="4417" spans="1:31" x14ac:dyDescent="0.25">
      <c r="A4417">
        <f t="shared" si="619"/>
        <v>4416</v>
      </c>
      <c r="B4417" s="1">
        <v>386</v>
      </c>
      <c r="C4417" s="2">
        <v>40567</v>
      </c>
      <c r="D4417" s="1" t="s">
        <v>20</v>
      </c>
      <c r="E4417" s="1" t="str">
        <f t="shared" si="612"/>
        <v>*</v>
      </c>
      <c r="F4417" s="1" t="str">
        <f t="shared" si="613"/>
        <v>**</v>
      </c>
      <c r="G4417" s="1" t="str">
        <f t="shared" si="614"/>
        <v>**</v>
      </c>
      <c r="J4417" s="1" t="str">
        <f t="shared" si="615"/>
        <v>**</v>
      </c>
      <c r="P4417" s="1">
        <v>4</v>
      </c>
      <c r="Q4417" s="1">
        <f t="shared" si="620"/>
        <v>0.01</v>
      </c>
      <c r="T4417" s="4">
        <v>14.96</v>
      </c>
      <c r="U4417" s="9">
        <f t="shared" si="616"/>
        <v>0</v>
      </c>
      <c r="V4417" s="4">
        <f t="shared" si="617"/>
        <v>3.74</v>
      </c>
      <c r="W4417" s="1" t="s">
        <v>21</v>
      </c>
      <c r="X4417" s="1">
        <v>0.5</v>
      </c>
      <c r="Y4417" s="4">
        <f t="shared" si="618"/>
        <v>15.46</v>
      </c>
      <c r="Z4417" s="1" t="s">
        <v>22</v>
      </c>
      <c r="AA4417" s="1" t="s">
        <v>28</v>
      </c>
      <c r="AB4417" s="1" t="s">
        <v>29</v>
      </c>
      <c r="AC4417" s="1" t="s">
        <v>58</v>
      </c>
      <c r="AD4417" s="1" t="s">
        <v>19</v>
      </c>
      <c r="AE4417" s="2">
        <v>40569</v>
      </c>
    </row>
    <row r="4418" spans="1:31" x14ac:dyDescent="0.25">
      <c r="A4418">
        <f t="shared" si="619"/>
        <v>4417</v>
      </c>
      <c r="B4418" s="1">
        <v>25095</v>
      </c>
      <c r="C4418" s="2">
        <v>40568</v>
      </c>
      <c r="D4418" s="1" t="s">
        <v>13</v>
      </c>
      <c r="E4418" s="1" t="str">
        <f t="shared" si="612"/>
        <v>*</v>
      </c>
      <c r="F4418" s="1" t="str">
        <f t="shared" si="613"/>
        <v>*</v>
      </c>
      <c r="G4418" s="1" t="str">
        <f t="shared" si="614"/>
        <v>*</v>
      </c>
      <c r="J4418" s="1" t="str">
        <f t="shared" si="615"/>
        <v>*</v>
      </c>
      <c r="P4418" s="1">
        <v>41</v>
      </c>
      <c r="Q4418" s="1">
        <f t="shared" si="620"/>
        <v>0.05</v>
      </c>
      <c r="T4418" s="4">
        <v>4475.03</v>
      </c>
      <c r="U4418" s="9">
        <f t="shared" si="616"/>
        <v>1</v>
      </c>
      <c r="V4418" s="4">
        <f t="shared" si="617"/>
        <v>109.1470731707317</v>
      </c>
      <c r="W4418" s="1" t="s">
        <v>33</v>
      </c>
      <c r="X4418" s="1">
        <v>56.14</v>
      </c>
      <c r="Y4418" s="4">
        <f t="shared" si="618"/>
        <v>4531.17</v>
      </c>
      <c r="Z4418" s="1" t="s">
        <v>22</v>
      </c>
      <c r="AA4418" s="1" t="s">
        <v>16</v>
      </c>
      <c r="AB4418" s="1" t="s">
        <v>24</v>
      </c>
      <c r="AC4418" s="1" t="s">
        <v>56</v>
      </c>
      <c r="AD4418" s="1" t="s">
        <v>35</v>
      </c>
      <c r="AE4418" s="2">
        <v>40568</v>
      </c>
    </row>
    <row r="4419" spans="1:31" x14ac:dyDescent="0.25">
      <c r="A4419">
        <f t="shared" si="619"/>
        <v>4418</v>
      </c>
      <c r="B4419" s="1">
        <v>25095</v>
      </c>
      <c r="C4419" s="2">
        <v>40568</v>
      </c>
      <c r="D4419" s="1" t="s">
        <v>13</v>
      </c>
      <c r="E4419" s="1" t="str">
        <f t="shared" ref="E4419:E4482" si="621">IF(D4419="Critical","***","*")</f>
        <v>*</v>
      </c>
      <c r="F4419" s="1" t="str">
        <f t="shared" ref="F4419:F4482" si="622">IF(D4419="Critical","***",IF(D4419="High","**","*"))</f>
        <v>*</v>
      </c>
      <c r="G4419" s="1" t="str">
        <f t="shared" ref="G4419:G4482" si="623">VLOOKUP(D4419,$H$6:$I$10,2,FALSE)</f>
        <v>*</v>
      </c>
      <c r="J4419" s="1" t="str">
        <f t="shared" ref="J4419:J4482" si="624">HLOOKUP(D4419,$K$5:$O$6,2,FALSE)</f>
        <v>*</v>
      </c>
      <c r="P4419" s="1">
        <v>18</v>
      </c>
      <c r="Q4419" s="1">
        <f t="shared" si="620"/>
        <v>0.02</v>
      </c>
      <c r="T4419" s="4">
        <v>693.06</v>
      </c>
      <c r="U4419" s="9">
        <f t="shared" ref="U4419:U4482" si="625">IF(T4419&gt;1000,1,0)</f>
        <v>0</v>
      </c>
      <c r="V4419" s="4">
        <f t="shared" ref="V4419:V4482" si="626">T4419/P4419</f>
        <v>38.50333333333333</v>
      </c>
      <c r="W4419" s="1" t="s">
        <v>21</v>
      </c>
      <c r="X4419" s="1">
        <v>9.83</v>
      </c>
      <c r="Y4419" s="4">
        <f t="shared" ref="Y4419:Y4482" si="627">X4419+T4419</f>
        <v>702.89</v>
      </c>
      <c r="Z4419" s="1" t="s">
        <v>22</v>
      </c>
      <c r="AA4419" s="1" t="s">
        <v>16</v>
      </c>
      <c r="AB4419" s="1" t="s">
        <v>29</v>
      </c>
      <c r="AC4419" s="1" t="s">
        <v>57</v>
      </c>
      <c r="AD4419" s="1" t="s">
        <v>19</v>
      </c>
      <c r="AE4419" s="2">
        <v>40573</v>
      </c>
    </row>
    <row r="4420" spans="1:31" x14ac:dyDescent="0.25">
      <c r="A4420">
        <f t="shared" ref="A4420:A4483" si="628">A4419+1</f>
        <v>4419</v>
      </c>
      <c r="B4420" s="1">
        <v>33091</v>
      </c>
      <c r="C4420" s="2">
        <v>40568</v>
      </c>
      <c r="D4420" s="1" t="s">
        <v>20</v>
      </c>
      <c r="E4420" s="1" t="str">
        <f t="shared" si="621"/>
        <v>*</v>
      </c>
      <c r="F4420" s="1" t="str">
        <f t="shared" si="622"/>
        <v>**</v>
      </c>
      <c r="G4420" s="1" t="str">
        <f t="shared" si="623"/>
        <v>**</v>
      </c>
      <c r="J4420" s="1" t="str">
        <f t="shared" si="624"/>
        <v>**</v>
      </c>
      <c r="P4420" s="1">
        <v>24</v>
      </c>
      <c r="Q4420" s="1">
        <f t="shared" ref="Q4420:Q4483" si="629">VLOOKUP(P4420,$R$5:$S$10,2,TRUE)</f>
        <v>3.5000000000000003E-2</v>
      </c>
      <c r="T4420" s="4">
        <v>265.35000000000002</v>
      </c>
      <c r="U4420" s="9">
        <f t="shared" si="625"/>
        <v>0</v>
      </c>
      <c r="V4420" s="4">
        <f t="shared" si="626"/>
        <v>11.05625</v>
      </c>
      <c r="W4420" s="1" t="s">
        <v>21</v>
      </c>
      <c r="X4420" s="1">
        <v>11.59</v>
      </c>
      <c r="Y4420" s="4">
        <f t="shared" si="627"/>
        <v>276.94</v>
      </c>
      <c r="Z4420" s="1" t="s">
        <v>22</v>
      </c>
      <c r="AA4420" s="1" t="s">
        <v>37</v>
      </c>
      <c r="AB4420" s="1" t="s">
        <v>29</v>
      </c>
      <c r="AC4420" s="1" t="s">
        <v>40</v>
      </c>
      <c r="AD4420" s="1" t="s">
        <v>19</v>
      </c>
      <c r="AE4420" s="2">
        <v>40570</v>
      </c>
    </row>
    <row r="4421" spans="1:31" x14ac:dyDescent="0.25">
      <c r="A4421">
        <f t="shared" si="628"/>
        <v>4420</v>
      </c>
      <c r="B4421" s="1">
        <v>24388</v>
      </c>
      <c r="C4421" s="2">
        <v>40569</v>
      </c>
      <c r="D4421" s="1" t="s">
        <v>32</v>
      </c>
      <c r="E4421" s="1" t="str">
        <f t="shared" si="621"/>
        <v>***</v>
      </c>
      <c r="F4421" s="1" t="str">
        <f t="shared" si="622"/>
        <v>***</v>
      </c>
      <c r="G4421" s="1" t="str">
        <f t="shared" si="623"/>
        <v>***</v>
      </c>
      <c r="J4421" s="1" t="str">
        <f t="shared" si="624"/>
        <v>***</v>
      </c>
      <c r="P4421" s="1">
        <v>15</v>
      </c>
      <c r="Q4421" s="1">
        <f t="shared" si="629"/>
        <v>0.02</v>
      </c>
      <c r="T4421" s="4">
        <v>8662.34</v>
      </c>
      <c r="U4421" s="9">
        <f t="shared" si="625"/>
        <v>1</v>
      </c>
      <c r="V4421" s="4">
        <f t="shared" si="626"/>
        <v>577.48933333333332</v>
      </c>
      <c r="W4421" s="1" t="s">
        <v>33</v>
      </c>
      <c r="X4421" s="1">
        <v>49</v>
      </c>
      <c r="Y4421" s="4">
        <f t="shared" si="627"/>
        <v>8711.34</v>
      </c>
      <c r="Z4421" s="1" t="s">
        <v>50</v>
      </c>
      <c r="AA4421" s="1" t="s">
        <v>28</v>
      </c>
      <c r="AB4421" s="1" t="s">
        <v>24</v>
      </c>
      <c r="AC4421" s="1" t="s">
        <v>47</v>
      </c>
      <c r="AD4421" s="1" t="s">
        <v>35</v>
      </c>
      <c r="AE4421" s="2">
        <v>40570</v>
      </c>
    </row>
    <row r="4422" spans="1:31" x14ac:dyDescent="0.25">
      <c r="A4422">
        <f t="shared" si="628"/>
        <v>4421</v>
      </c>
      <c r="B4422" s="1">
        <v>49601</v>
      </c>
      <c r="C4422" s="2">
        <v>40569</v>
      </c>
      <c r="D4422" s="1" t="s">
        <v>13</v>
      </c>
      <c r="E4422" s="1" t="str">
        <f t="shared" si="621"/>
        <v>*</v>
      </c>
      <c r="F4422" s="1" t="str">
        <f t="shared" si="622"/>
        <v>*</v>
      </c>
      <c r="G4422" s="1" t="str">
        <f t="shared" si="623"/>
        <v>*</v>
      </c>
      <c r="J4422" s="1" t="str">
        <f t="shared" si="624"/>
        <v>*</v>
      </c>
      <c r="P4422" s="1">
        <v>15</v>
      </c>
      <c r="Q4422" s="1">
        <f t="shared" si="629"/>
        <v>0.02</v>
      </c>
      <c r="T4422" s="4">
        <v>1756.46</v>
      </c>
      <c r="U4422" s="9">
        <f t="shared" si="625"/>
        <v>1</v>
      </c>
      <c r="V4422" s="4">
        <f t="shared" si="626"/>
        <v>117.09733333333334</v>
      </c>
      <c r="W4422" s="1" t="s">
        <v>33</v>
      </c>
      <c r="X4422" s="1">
        <v>30</v>
      </c>
      <c r="Y4422" s="4">
        <f t="shared" si="627"/>
        <v>1786.46</v>
      </c>
      <c r="Z4422" s="1" t="s">
        <v>51</v>
      </c>
      <c r="AA4422" s="1" t="s">
        <v>37</v>
      </c>
      <c r="AB4422" s="1" t="s">
        <v>17</v>
      </c>
      <c r="AC4422" s="1" t="s">
        <v>34</v>
      </c>
      <c r="AD4422" s="1" t="s">
        <v>35</v>
      </c>
      <c r="AE4422" s="2">
        <v>40576</v>
      </c>
    </row>
    <row r="4423" spans="1:31" x14ac:dyDescent="0.25">
      <c r="A4423">
        <f t="shared" si="628"/>
        <v>4422</v>
      </c>
      <c r="B4423" s="1">
        <v>51974</v>
      </c>
      <c r="C4423" s="2">
        <v>40569</v>
      </c>
      <c r="D4423" s="1" t="s">
        <v>20</v>
      </c>
      <c r="E4423" s="1" t="str">
        <f t="shared" si="621"/>
        <v>*</v>
      </c>
      <c r="F4423" s="1" t="str">
        <f t="shared" si="622"/>
        <v>**</v>
      </c>
      <c r="G4423" s="1" t="str">
        <f t="shared" si="623"/>
        <v>**</v>
      </c>
      <c r="J4423" s="1" t="str">
        <f t="shared" si="624"/>
        <v>**</v>
      </c>
      <c r="P4423" s="1">
        <v>10</v>
      </c>
      <c r="Q4423" s="1">
        <f t="shared" si="629"/>
        <v>0.02</v>
      </c>
      <c r="T4423" s="4">
        <v>1290.3699999999999</v>
      </c>
      <c r="U4423" s="9">
        <f t="shared" si="625"/>
        <v>1</v>
      </c>
      <c r="V4423" s="4">
        <f t="shared" si="626"/>
        <v>129.03699999999998</v>
      </c>
      <c r="W4423" s="1" t="s">
        <v>21</v>
      </c>
      <c r="X4423" s="1">
        <v>24.49</v>
      </c>
      <c r="Y4423" s="4">
        <f t="shared" si="627"/>
        <v>1314.86</v>
      </c>
      <c r="Z4423" s="1" t="s">
        <v>49</v>
      </c>
      <c r="AA4423" s="1" t="s">
        <v>23</v>
      </c>
      <c r="AB4423" s="1" t="s">
        <v>29</v>
      </c>
      <c r="AC4423" s="1" t="s">
        <v>63</v>
      </c>
      <c r="AD4423" s="1" t="s">
        <v>48</v>
      </c>
      <c r="AE4423" s="2">
        <v>40570</v>
      </c>
    </row>
    <row r="4424" spans="1:31" x14ac:dyDescent="0.25">
      <c r="A4424">
        <f t="shared" si="628"/>
        <v>4423</v>
      </c>
      <c r="B4424" s="1">
        <v>52199</v>
      </c>
      <c r="C4424" s="2">
        <v>40569</v>
      </c>
      <c r="D4424" s="1" t="s">
        <v>36</v>
      </c>
      <c r="E4424" s="1" t="str">
        <f t="shared" si="621"/>
        <v>*</v>
      </c>
      <c r="F4424" s="1" t="str">
        <f t="shared" si="622"/>
        <v>*</v>
      </c>
      <c r="G4424" s="1" t="str">
        <f t="shared" si="623"/>
        <v>*</v>
      </c>
      <c r="J4424" s="1" t="str">
        <f t="shared" si="624"/>
        <v>*</v>
      </c>
      <c r="P4424" s="1">
        <v>19</v>
      </c>
      <c r="Q4424" s="1">
        <f t="shared" si="629"/>
        <v>0.02</v>
      </c>
      <c r="T4424" s="4">
        <v>92.24</v>
      </c>
      <c r="U4424" s="9">
        <f t="shared" si="625"/>
        <v>0</v>
      </c>
      <c r="V4424" s="4">
        <f t="shared" si="626"/>
        <v>4.8547368421052628</v>
      </c>
      <c r="W4424" s="1" t="s">
        <v>21</v>
      </c>
      <c r="X4424" s="1">
        <v>5.24</v>
      </c>
      <c r="Y4424" s="4">
        <f t="shared" si="627"/>
        <v>97.47999999999999</v>
      </c>
      <c r="Z4424" s="1" t="s">
        <v>46</v>
      </c>
      <c r="AA4424" s="1" t="s">
        <v>28</v>
      </c>
      <c r="AB4424" s="1" t="s">
        <v>29</v>
      </c>
      <c r="AC4424" s="1" t="s">
        <v>43</v>
      </c>
      <c r="AD4424" s="1" t="s">
        <v>19</v>
      </c>
      <c r="AE4424" s="2">
        <v>40570</v>
      </c>
    </row>
    <row r="4425" spans="1:31" x14ac:dyDescent="0.25">
      <c r="A4425">
        <f t="shared" si="628"/>
        <v>4424</v>
      </c>
      <c r="B4425" s="1">
        <v>51974</v>
      </c>
      <c r="C4425" s="2">
        <v>40569</v>
      </c>
      <c r="D4425" s="1" t="s">
        <v>20</v>
      </c>
      <c r="E4425" s="1" t="str">
        <f t="shared" si="621"/>
        <v>*</v>
      </c>
      <c r="F4425" s="1" t="str">
        <f t="shared" si="622"/>
        <v>**</v>
      </c>
      <c r="G4425" s="1" t="str">
        <f t="shared" si="623"/>
        <v>**</v>
      </c>
      <c r="J4425" s="1" t="str">
        <f t="shared" si="624"/>
        <v>**</v>
      </c>
      <c r="P4425" s="1">
        <v>2</v>
      </c>
      <c r="Q4425" s="1">
        <f t="shared" si="629"/>
        <v>0.01</v>
      </c>
      <c r="T4425" s="4">
        <v>23.18</v>
      </c>
      <c r="U4425" s="9">
        <f t="shared" si="625"/>
        <v>0</v>
      </c>
      <c r="V4425" s="4">
        <f t="shared" si="626"/>
        <v>11.59</v>
      </c>
      <c r="W4425" s="1" t="s">
        <v>21</v>
      </c>
      <c r="X4425" s="1">
        <v>6.19</v>
      </c>
      <c r="Y4425" s="4">
        <f t="shared" si="627"/>
        <v>29.37</v>
      </c>
      <c r="Z4425" s="1" t="s">
        <v>49</v>
      </c>
      <c r="AA4425" s="1" t="s">
        <v>23</v>
      </c>
      <c r="AB4425" s="1" t="s">
        <v>29</v>
      </c>
      <c r="AC4425" s="1" t="s">
        <v>43</v>
      </c>
      <c r="AD4425" s="1" t="s">
        <v>19</v>
      </c>
      <c r="AE4425" s="2">
        <v>40570</v>
      </c>
    </row>
    <row r="4426" spans="1:31" x14ac:dyDescent="0.25">
      <c r="A4426">
        <f t="shared" si="628"/>
        <v>4425</v>
      </c>
      <c r="B4426" s="1">
        <v>24960</v>
      </c>
      <c r="C4426" s="2">
        <v>40570</v>
      </c>
      <c r="D4426" s="1" t="s">
        <v>20</v>
      </c>
      <c r="E4426" s="1" t="str">
        <f t="shared" si="621"/>
        <v>*</v>
      </c>
      <c r="F4426" s="1" t="str">
        <f t="shared" si="622"/>
        <v>**</v>
      </c>
      <c r="G4426" s="1" t="str">
        <f t="shared" si="623"/>
        <v>**</v>
      </c>
      <c r="J4426" s="1" t="str">
        <f t="shared" si="624"/>
        <v>**</v>
      </c>
      <c r="P4426" s="1">
        <v>35</v>
      </c>
      <c r="Q4426" s="1">
        <f t="shared" si="629"/>
        <v>0.04</v>
      </c>
      <c r="T4426" s="4">
        <v>5797.68</v>
      </c>
      <c r="U4426" s="9">
        <f t="shared" si="625"/>
        <v>1</v>
      </c>
      <c r="V4426" s="4">
        <f t="shared" si="626"/>
        <v>165.648</v>
      </c>
      <c r="W4426" s="1" t="s">
        <v>21</v>
      </c>
      <c r="X4426" s="1">
        <v>4.2</v>
      </c>
      <c r="Y4426" s="4">
        <f t="shared" si="627"/>
        <v>5801.88</v>
      </c>
      <c r="Z4426" s="1" t="s">
        <v>22</v>
      </c>
      <c r="AA4426" s="1" t="s">
        <v>23</v>
      </c>
      <c r="AB4426" s="1" t="s">
        <v>24</v>
      </c>
      <c r="AC4426" s="1" t="s">
        <v>25</v>
      </c>
      <c r="AD4426" s="1" t="s">
        <v>19</v>
      </c>
      <c r="AE4426" s="2">
        <v>40571</v>
      </c>
    </row>
    <row r="4427" spans="1:31" x14ac:dyDescent="0.25">
      <c r="A4427">
        <f t="shared" si="628"/>
        <v>4426</v>
      </c>
      <c r="B4427" s="1">
        <v>15106</v>
      </c>
      <c r="C4427" s="2">
        <v>40570</v>
      </c>
      <c r="D4427" s="1" t="s">
        <v>27</v>
      </c>
      <c r="E4427" s="1" t="str">
        <f t="shared" si="621"/>
        <v>*</v>
      </c>
      <c r="F4427" s="1" t="str">
        <f t="shared" si="622"/>
        <v>*</v>
      </c>
      <c r="G4427" s="1" t="str">
        <f t="shared" si="623"/>
        <v>*</v>
      </c>
      <c r="J4427" s="1" t="str">
        <f t="shared" si="624"/>
        <v>*</v>
      </c>
      <c r="P4427" s="1">
        <v>39</v>
      </c>
      <c r="Q4427" s="1">
        <f t="shared" si="629"/>
        <v>0.04</v>
      </c>
      <c r="T4427" s="4">
        <v>5403.37</v>
      </c>
      <c r="U4427" s="9">
        <f t="shared" si="625"/>
        <v>1</v>
      </c>
      <c r="V4427" s="4">
        <f t="shared" si="626"/>
        <v>138.54794871794871</v>
      </c>
      <c r="W4427" s="1" t="s">
        <v>33</v>
      </c>
      <c r="X4427" s="1">
        <v>17.850000000000001</v>
      </c>
      <c r="Y4427" s="4">
        <f t="shared" si="627"/>
        <v>5421.22</v>
      </c>
      <c r="Z4427" s="1" t="s">
        <v>39</v>
      </c>
      <c r="AA4427" s="1" t="s">
        <v>37</v>
      </c>
      <c r="AB4427" s="1" t="s">
        <v>24</v>
      </c>
      <c r="AC4427" s="1" t="s">
        <v>56</v>
      </c>
      <c r="AD4427" s="1" t="s">
        <v>35</v>
      </c>
      <c r="AE4427" s="2">
        <v>40570</v>
      </c>
    </row>
    <row r="4428" spans="1:31" x14ac:dyDescent="0.25">
      <c r="A4428">
        <f t="shared" si="628"/>
        <v>4427</v>
      </c>
      <c r="B4428" s="1">
        <v>24960</v>
      </c>
      <c r="C4428" s="2">
        <v>40570</v>
      </c>
      <c r="D4428" s="1" t="s">
        <v>20</v>
      </c>
      <c r="E4428" s="1" t="str">
        <f t="shared" si="621"/>
        <v>*</v>
      </c>
      <c r="F4428" s="1" t="str">
        <f t="shared" si="622"/>
        <v>**</v>
      </c>
      <c r="G4428" s="1" t="str">
        <f t="shared" si="623"/>
        <v>**</v>
      </c>
      <c r="J4428" s="1" t="str">
        <f t="shared" si="624"/>
        <v>**</v>
      </c>
      <c r="P4428" s="1">
        <v>48</v>
      </c>
      <c r="Q4428" s="1">
        <f t="shared" si="629"/>
        <v>0.05</v>
      </c>
      <c r="T4428" s="4">
        <v>1760.35</v>
      </c>
      <c r="U4428" s="9">
        <f t="shared" si="625"/>
        <v>1</v>
      </c>
      <c r="V4428" s="4">
        <f t="shared" si="626"/>
        <v>36.673958333333331</v>
      </c>
      <c r="W4428" s="1" t="s">
        <v>14</v>
      </c>
      <c r="X4428" s="1">
        <v>7.53</v>
      </c>
      <c r="Y4428" s="4">
        <f t="shared" si="627"/>
        <v>1767.8799999999999</v>
      </c>
      <c r="Z4428" s="1" t="s">
        <v>22</v>
      </c>
      <c r="AA4428" s="1" t="s">
        <v>23</v>
      </c>
      <c r="AB4428" s="1" t="s">
        <v>24</v>
      </c>
      <c r="AC4428" s="1" t="s">
        <v>38</v>
      </c>
      <c r="AD4428" s="1" t="s">
        <v>19</v>
      </c>
      <c r="AE4428" s="2">
        <v>40571</v>
      </c>
    </row>
    <row r="4429" spans="1:31" x14ac:dyDescent="0.25">
      <c r="A4429">
        <f t="shared" si="628"/>
        <v>4428</v>
      </c>
      <c r="B4429" s="1">
        <v>24960</v>
      </c>
      <c r="C4429" s="2">
        <v>40570</v>
      </c>
      <c r="D4429" s="1" t="s">
        <v>20</v>
      </c>
      <c r="E4429" s="1" t="str">
        <f t="shared" si="621"/>
        <v>*</v>
      </c>
      <c r="F4429" s="1" t="str">
        <f t="shared" si="622"/>
        <v>**</v>
      </c>
      <c r="G4429" s="1" t="str">
        <f t="shared" si="623"/>
        <v>**</v>
      </c>
      <c r="J4429" s="1" t="str">
        <f t="shared" si="624"/>
        <v>**</v>
      </c>
      <c r="P4429" s="1">
        <v>37</v>
      </c>
      <c r="Q4429" s="1">
        <f t="shared" si="629"/>
        <v>0.04</v>
      </c>
      <c r="T4429" s="4">
        <v>1436.94</v>
      </c>
      <c r="U4429" s="9">
        <f t="shared" si="625"/>
        <v>1</v>
      </c>
      <c r="V4429" s="4">
        <f t="shared" si="626"/>
        <v>38.836216216216215</v>
      </c>
      <c r="W4429" s="1" t="s">
        <v>21</v>
      </c>
      <c r="X4429" s="1">
        <v>5.08</v>
      </c>
      <c r="Y4429" s="4">
        <f t="shared" si="627"/>
        <v>1442.02</v>
      </c>
      <c r="Z4429" s="1" t="s">
        <v>22</v>
      </c>
      <c r="AA4429" s="1" t="s">
        <v>23</v>
      </c>
      <c r="AB4429" s="1" t="s">
        <v>29</v>
      </c>
      <c r="AC4429" s="1" t="s">
        <v>40</v>
      </c>
      <c r="AD4429" s="1" t="s">
        <v>31</v>
      </c>
      <c r="AE4429" s="2">
        <v>40571</v>
      </c>
    </row>
    <row r="4430" spans="1:31" x14ac:dyDescent="0.25">
      <c r="A4430">
        <f t="shared" si="628"/>
        <v>4429</v>
      </c>
      <c r="B4430" s="1">
        <v>59652</v>
      </c>
      <c r="C4430" s="2">
        <v>40570</v>
      </c>
      <c r="D4430" s="1" t="s">
        <v>36</v>
      </c>
      <c r="E4430" s="1" t="str">
        <f t="shared" si="621"/>
        <v>*</v>
      </c>
      <c r="F4430" s="1" t="str">
        <f t="shared" si="622"/>
        <v>*</v>
      </c>
      <c r="G4430" s="1" t="str">
        <f t="shared" si="623"/>
        <v>*</v>
      </c>
      <c r="J4430" s="1" t="str">
        <f t="shared" si="624"/>
        <v>*</v>
      </c>
      <c r="P4430" s="1">
        <v>17</v>
      </c>
      <c r="Q4430" s="1">
        <f t="shared" si="629"/>
        <v>0.02</v>
      </c>
      <c r="T4430" s="4">
        <v>312.03500000000003</v>
      </c>
      <c r="U4430" s="9">
        <f t="shared" si="625"/>
        <v>0</v>
      </c>
      <c r="V4430" s="4">
        <f t="shared" si="626"/>
        <v>18.355</v>
      </c>
      <c r="W4430" s="1" t="s">
        <v>21</v>
      </c>
      <c r="X4430" s="1">
        <v>0.99</v>
      </c>
      <c r="Y4430" s="4">
        <f t="shared" si="627"/>
        <v>313.02500000000003</v>
      </c>
      <c r="Z4430" s="1" t="s">
        <v>42</v>
      </c>
      <c r="AA4430" s="1" t="s">
        <v>37</v>
      </c>
      <c r="AB4430" s="1" t="s">
        <v>24</v>
      </c>
      <c r="AC4430" s="1" t="s">
        <v>25</v>
      </c>
      <c r="AD4430" s="1" t="s">
        <v>41</v>
      </c>
      <c r="AE4430" s="2">
        <v>40572</v>
      </c>
    </row>
    <row r="4431" spans="1:31" x14ac:dyDescent="0.25">
      <c r="A4431">
        <f t="shared" si="628"/>
        <v>4430</v>
      </c>
      <c r="B4431" s="1">
        <v>15106</v>
      </c>
      <c r="C4431" s="2">
        <v>40570</v>
      </c>
      <c r="D4431" s="1" t="s">
        <v>27</v>
      </c>
      <c r="E4431" s="1" t="str">
        <f t="shared" si="621"/>
        <v>*</v>
      </c>
      <c r="F4431" s="1" t="str">
        <f t="shared" si="622"/>
        <v>*</v>
      </c>
      <c r="G4431" s="1" t="str">
        <f t="shared" si="623"/>
        <v>*</v>
      </c>
      <c r="J4431" s="1" t="str">
        <f t="shared" si="624"/>
        <v>*</v>
      </c>
      <c r="P4431" s="1">
        <v>42</v>
      </c>
      <c r="Q4431" s="1">
        <f t="shared" si="629"/>
        <v>0.05</v>
      </c>
      <c r="T4431" s="4">
        <v>283.58</v>
      </c>
      <c r="U4431" s="9">
        <f t="shared" si="625"/>
        <v>0</v>
      </c>
      <c r="V4431" s="4">
        <f t="shared" si="626"/>
        <v>6.7519047619047612</v>
      </c>
      <c r="W4431" s="1" t="s">
        <v>21</v>
      </c>
      <c r="X4431" s="1">
        <v>4.95</v>
      </c>
      <c r="Y4431" s="4">
        <f t="shared" si="627"/>
        <v>288.52999999999997</v>
      </c>
      <c r="Z4431" s="1" t="s">
        <v>39</v>
      </c>
      <c r="AA4431" s="1" t="s">
        <v>37</v>
      </c>
      <c r="AB4431" s="1" t="s">
        <v>17</v>
      </c>
      <c r="AC4431" s="1" t="s">
        <v>18</v>
      </c>
      <c r="AD4431" s="1" t="s">
        <v>41</v>
      </c>
      <c r="AE4431" s="2">
        <v>40572</v>
      </c>
    </row>
    <row r="4432" spans="1:31" x14ac:dyDescent="0.25">
      <c r="A4432">
        <f t="shared" si="628"/>
        <v>4431</v>
      </c>
      <c r="B4432" s="1">
        <v>24960</v>
      </c>
      <c r="C4432" s="2">
        <v>40570</v>
      </c>
      <c r="D4432" s="1" t="s">
        <v>20</v>
      </c>
      <c r="E4432" s="1" t="str">
        <f t="shared" si="621"/>
        <v>*</v>
      </c>
      <c r="F4432" s="1" t="str">
        <f t="shared" si="622"/>
        <v>**</v>
      </c>
      <c r="G4432" s="1" t="str">
        <f t="shared" si="623"/>
        <v>**</v>
      </c>
      <c r="J4432" s="1" t="str">
        <f t="shared" si="624"/>
        <v>**</v>
      </c>
      <c r="P4432" s="1">
        <v>18</v>
      </c>
      <c r="Q4432" s="1">
        <f t="shared" si="629"/>
        <v>0.02</v>
      </c>
      <c r="T4432" s="4">
        <v>125.8</v>
      </c>
      <c r="U4432" s="9">
        <f t="shared" si="625"/>
        <v>0</v>
      </c>
      <c r="V4432" s="4">
        <f t="shared" si="626"/>
        <v>6.9888888888888889</v>
      </c>
      <c r="W4432" s="1" t="s">
        <v>21</v>
      </c>
      <c r="X4432" s="1">
        <v>5.87</v>
      </c>
      <c r="Y4432" s="4">
        <f t="shared" si="627"/>
        <v>131.66999999999999</v>
      </c>
      <c r="Z4432" s="1" t="s">
        <v>22</v>
      </c>
      <c r="AA4432" s="1" t="s">
        <v>23</v>
      </c>
      <c r="AB4432" s="1" t="s">
        <v>29</v>
      </c>
      <c r="AC4432" s="1" t="s">
        <v>40</v>
      </c>
      <c r="AD4432" s="1" t="s">
        <v>19</v>
      </c>
      <c r="AE4432" s="2">
        <v>40572</v>
      </c>
    </row>
    <row r="4433" spans="1:31" x14ac:dyDescent="0.25">
      <c r="A4433">
        <f t="shared" si="628"/>
        <v>4432</v>
      </c>
      <c r="B4433" s="1">
        <v>15106</v>
      </c>
      <c r="C4433" s="2">
        <v>40570</v>
      </c>
      <c r="D4433" s="1" t="s">
        <v>27</v>
      </c>
      <c r="E4433" s="1" t="str">
        <f t="shared" si="621"/>
        <v>*</v>
      </c>
      <c r="F4433" s="1" t="str">
        <f t="shared" si="622"/>
        <v>*</v>
      </c>
      <c r="G4433" s="1" t="str">
        <f t="shared" si="623"/>
        <v>*</v>
      </c>
      <c r="J4433" s="1" t="str">
        <f t="shared" si="624"/>
        <v>*</v>
      </c>
      <c r="P4433" s="1">
        <v>35</v>
      </c>
      <c r="Q4433" s="1">
        <f t="shared" si="629"/>
        <v>0.04</v>
      </c>
      <c r="T4433" s="4">
        <v>82.15</v>
      </c>
      <c r="U4433" s="9">
        <f t="shared" si="625"/>
        <v>0</v>
      </c>
      <c r="V4433" s="4">
        <f t="shared" si="626"/>
        <v>2.3471428571428574</v>
      </c>
      <c r="W4433" s="1" t="s">
        <v>21</v>
      </c>
      <c r="X4433" s="1">
        <v>1.1200000000000001</v>
      </c>
      <c r="Y4433" s="4">
        <f t="shared" si="627"/>
        <v>83.27000000000001</v>
      </c>
      <c r="Z4433" s="1" t="s">
        <v>39</v>
      </c>
      <c r="AA4433" s="1" t="s">
        <v>37</v>
      </c>
      <c r="AB4433" s="1" t="s">
        <v>29</v>
      </c>
      <c r="AC4433" s="1" t="s">
        <v>30</v>
      </c>
      <c r="AD4433" s="1" t="s">
        <v>31</v>
      </c>
      <c r="AE4433" s="2">
        <v>40572</v>
      </c>
    </row>
    <row r="4434" spans="1:31" x14ac:dyDescent="0.25">
      <c r="A4434">
        <f t="shared" si="628"/>
        <v>4433</v>
      </c>
      <c r="B4434" s="1">
        <v>26529</v>
      </c>
      <c r="C4434" s="2">
        <v>40571</v>
      </c>
      <c r="D4434" s="1" t="s">
        <v>13</v>
      </c>
      <c r="E4434" s="1" t="str">
        <f t="shared" si="621"/>
        <v>*</v>
      </c>
      <c r="F4434" s="1" t="str">
        <f t="shared" si="622"/>
        <v>*</v>
      </c>
      <c r="G4434" s="1" t="str">
        <f t="shared" si="623"/>
        <v>*</v>
      </c>
      <c r="J4434" s="1" t="str">
        <f t="shared" si="624"/>
        <v>*</v>
      </c>
      <c r="P4434" s="1">
        <v>41</v>
      </c>
      <c r="Q4434" s="1">
        <f t="shared" si="629"/>
        <v>0.05</v>
      </c>
      <c r="T4434" s="4">
        <v>12125.14</v>
      </c>
      <c r="U4434" s="9">
        <f t="shared" si="625"/>
        <v>1</v>
      </c>
      <c r="V4434" s="4">
        <f t="shared" si="626"/>
        <v>295.73512195121953</v>
      </c>
      <c r="W4434" s="1" t="s">
        <v>33</v>
      </c>
      <c r="X4434" s="1">
        <v>14.7</v>
      </c>
      <c r="Y4434" s="4">
        <f t="shared" si="627"/>
        <v>12139.84</v>
      </c>
      <c r="Z4434" s="1" t="s">
        <v>49</v>
      </c>
      <c r="AA4434" s="1" t="s">
        <v>16</v>
      </c>
      <c r="AB4434" s="1" t="s">
        <v>24</v>
      </c>
      <c r="AC4434" s="1" t="s">
        <v>56</v>
      </c>
      <c r="AD4434" s="1" t="s">
        <v>35</v>
      </c>
      <c r="AE4434" s="2">
        <v>40575</v>
      </c>
    </row>
    <row r="4435" spans="1:31" x14ac:dyDescent="0.25">
      <c r="A4435">
        <f t="shared" si="628"/>
        <v>4434</v>
      </c>
      <c r="B4435" s="1">
        <v>59047</v>
      </c>
      <c r="C4435" s="2">
        <v>40571</v>
      </c>
      <c r="D4435" s="1" t="s">
        <v>27</v>
      </c>
      <c r="E4435" s="1" t="str">
        <f t="shared" si="621"/>
        <v>*</v>
      </c>
      <c r="F4435" s="1" t="str">
        <f t="shared" si="622"/>
        <v>*</v>
      </c>
      <c r="G4435" s="1" t="str">
        <f t="shared" si="623"/>
        <v>*</v>
      </c>
      <c r="J4435" s="1" t="str">
        <f t="shared" si="624"/>
        <v>*</v>
      </c>
      <c r="P4435" s="1">
        <v>10</v>
      </c>
      <c r="Q4435" s="1">
        <f t="shared" si="629"/>
        <v>0.02</v>
      </c>
      <c r="T4435" s="4">
        <v>266.94</v>
      </c>
      <c r="U4435" s="9">
        <f t="shared" si="625"/>
        <v>0</v>
      </c>
      <c r="V4435" s="4">
        <f t="shared" si="626"/>
        <v>26.693999999999999</v>
      </c>
      <c r="W4435" s="1" t="s">
        <v>21</v>
      </c>
      <c r="X4435" s="1">
        <v>1.99</v>
      </c>
      <c r="Y4435" s="4">
        <f t="shared" si="627"/>
        <v>268.93</v>
      </c>
      <c r="Z4435" s="1" t="s">
        <v>50</v>
      </c>
      <c r="AA4435" s="1" t="s">
        <v>28</v>
      </c>
      <c r="AB4435" s="1" t="s">
        <v>24</v>
      </c>
      <c r="AC4435" s="1" t="s">
        <v>38</v>
      </c>
      <c r="AD4435" s="1" t="s">
        <v>41</v>
      </c>
      <c r="AE4435" s="2">
        <v>40571</v>
      </c>
    </row>
    <row r="4436" spans="1:31" x14ac:dyDescent="0.25">
      <c r="A4436">
        <f t="shared" si="628"/>
        <v>4435</v>
      </c>
      <c r="B4436" s="1">
        <v>26529</v>
      </c>
      <c r="C4436" s="2">
        <v>40571</v>
      </c>
      <c r="D4436" s="1" t="s">
        <v>13</v>
      </c>
      <c r="E4436" s="1" t="str">
        <f t="shared" si="621"/>
        <v>*</v>
      </c>
      <c r="F4436" s="1" t="str">
        <f t="shared" si="622"/>
        <v>*</v>
      </c>
      <c r="G4436" s="1" t="str">
        <f t="shared" si="623"/>
        <v>*</v>
      </c>
      <c r="J4436" s="1" t="str">
        <f t="shared" si="624"/>
        <v>*</v>
      </c>
      <c r="P4436" s="1">
        <v>17</v>
      </c>
      <c r="Q4436" s="1">
        <f t="shared" si="629"/>
        <v>0.02</v>
      </c>
      <c r="T4436" s="4">
        <v>201.72</v>
      </c>
      <c r="U4436" s="9">
        <f t="shared" si="625"/>
        <v>0</v>
      </c>
      <c r="V4436" s="4">
        <f t="shared" si="626"/>
        <v>11.865882352941176</v>
      </c>
      <c r="W4436" s="1" t="s">
        <v>21</v>
      </c>
      <c r="X4436" s="1">
        <v>11.25</v>
      </c>
      <c r="Y4436" s="4">
        <f t="shared" si="627"/>
        <v>212.97</v>
      </c>
      <c r="Z4436" s="1" t="s">
        <v>46</v>
      </c>
      <c r="AA4436" s="1" t="s">
        <v>16</v>
      </c>
      <c r="AB4436" s="1" t="s">
        <v>29</v>
      </c>
      <c r="AC4436" s="1" t="s">
        <v>40</v>
      </c>
      <c r="AD4436" s="1" t="s">
        <v>19</v>
      </c>
      <c r="AE4436" s="2">
        <v>40575</v>
      </c>
    </row>
    <row r="4437" spans="1:31" x14ac:dyDescent="0.25">
      <c r="A4437">
        <f t="shared" si="628"/>
        <v>4436</v>
      </c>
      <c r="B4437" s="1">
        <v>59047</v>
      </c>
      <c r="C4437" s="2">
        <v>40571</v>
      </c>
      <c r="D4437" s="1" t="s">
        <v>27</v>
      </c>
      <c r="E4437" s="1" t="str">
        <f t="shared" si="621"/>
        <v>*</v>
      </c>
      <c r="F4437" s="1" t="str">
        <f t="shared" si="622"/>
        <v>*</v>
      </c>
      <c r="G4437" s="1" t="str">
        <f t="shared" si="623"/>
        <v>*</v>
      </c>
      <c r="J4437" s="1" t="str">
        <f t="shared" si="624"/>
        <v>*</v>
      </c>
      <c r="P4437" s="1">
        <v>26</v>
      </c>
      <c r="Q4437" s="1">
        <f t="shared" si="629"/>
        <v>3.5000000000000003E-2</v>
      </c>
      <c r="T4437" s="4">
        <v>113.85</v>
      </c>
      <c r="U4437" s="9">
        <f t="shared" si="625"/>
        <v>0</v>
      </c>
      <c r="V4437" s="4">
        <f t="shared" si="626"/>
        <v>4.3788461538461538</v>
      </c>
      <c r="W4437" s="1" t="s">
        <v>21</v>
      </c>
      <c r="X4437" s="1">
        <v>6.6</v>
      </c>
      <c r="Y4437" s="4">
        <f t="shared" si="627"/>
        <v>120.44999999999999</v>
      </c>
      <c r="Z4437" s="1" t="s">
        <v>50</v>
      </c>
      <c r="AA4437" s="1" t="s">
        <v>28</v>
      </c>
      <c r="AB4437" s="1" t="s">
        <v>17</v>
      </c>
      <c r="AC4437" s="1" t="s">
        <v>18</v>
      </c>
      <c r="AD4437" s="1" t="s">
        <v>19</v>
      </c>
      <c r="AE4437" s="2">
        <v>40573</v>
      </c>
    </row>
    <row r="4438" spans="1:31" x14ac:dyDescent="0.25">
      <c r="A4438">
        <f t="shared" si="628"/>
        <v>4437</v>
      </c>
      <c r="B4438" s="1">
        <v>24640</v>
      </c>
      <c r="C4438" s="2">
        <v>40572</v>
      </c>
      <c r="D4438" s="1" t="s">
        <v>36</v>
      </c>
      <c r="E4438" s="1" t="str">
        <f t="shared" si="621"/>
        <v>*</v>
      </c>
      <c r="F4438" s="1" t="str">
        <f t="shared" si="622"/>
        <v>*</v>
      </c>
      <c r="G4438" s="1" t="str">
        <f t="shared" si="623"/>
        <v>*</v>
      </c>
      <c r="J4438" s="1" t="str">
        <f t="shared" si="624"/>
        <v>*</v>
      </c>
      <c r="P4438" s="1">
        <v>12</v>
      </c>
      <c r="Q4438" s="1">
        <f t="shared" si="629"/>
        <v>0.02</v>
      </c>
      <c r="T4438" s="4">
        <v>1379.98</v>
      </c>
      <c r="U4438" s="9">
        <f t="shared" si="625"/>
        <v>1</v>
      </c>
      <c r="V4438" s="4">
        <f t="shared" si="626"/>
        <v>114.99833333333333</v>
      </c>
      <c r="W4438" s="1" t="s">
        <v>33</v>
      </c>
      <c r="X4438" s="1">
        <v>30</v>
      </c>
      <c r="Y4438" s="4">
        <f t="shared" si="627"/>
        <v>1409.98</v>
      </c>
      <c r="Z4438" s="1" t="s">
        <v>22</v>
      </c>
      <c r="AA4438" s="1" t="s">
        <v>37</v>
      </c>
      <c r="AB4438" s="1" t="s">
        <v>17</v>
      </c>
      <c r="AC4438" s="1" t="s">
        <v>34</v>
      </c>
      <c r="AD4438" s="1" t="s">
        <v>35</v>
      </c>
      <c r="AE4438" s="2">
        <v>40573</v>
      </c>
    </row>
    <row r="4439" spans="1:31" x14ac:dyDescent="0.25">
      <c r="A4439">
        <f t="shared" si="628"/>
        <v>4438</v>
      </c>
      <c r="B4439" s="1">
        <v>59139</v>
      </c>
      <c r="C4439" s="2">
        <v>40572</v>
      </c>
      <c r="D4439" s="1" t="s">
        <v>32</v>
      </c>
      <c r="E4439" s="1" t="str">
        <f t="shared" si="621"/>
        <v>***</v>
      </c>
      <c r="F4439" s="1" t="str">
        <f t="shared" si="622"/>
        <v>***</v>
      </c>
      <c r="G4439" s="1" t="str">
        <f t="shared" si="623"/>
        <v>***</v>
      </c>
      <c r="J4439" s="1" t="str">
        <f t="shared" si="624"/>
        <v>***</v>
      </c>
      <c r="P4439" s="1">
        <v>12</v>
      </c>
      <c r="Q4439" s="1">
        <f t="shared" si="629"/>
        <v>0.02</v>
      </c>
      <c r="T4439" s="4">
        <v>849.51</v>
      </c>
      <c r="U4439" s="9">
        <f t="shared" si="625"/>
        <v>0</v>
      </c>
      <c r="V4439" s="4">
        <f t="shared" si="626"/>
        <v>70.792500000000004</v>
      </c>
      <c r="W4439" s="1" t="s">
        <v>21</v>
      </c>
      <c r="X4439" s="1">
        <v>3.5</v>
      </c>
      <c r="Y4439" s="4">
        <f t="shared" si="627"/>
        <v>853.01</v>
      </c>
      <c r="Z4439" s="1" t="s">
        <v>46</v>
      </c>
      <c r="AA4439" s="1" t="s">
        <v>37</v>
      </c>
      <c r="AB4439" s="1" t="s">
        <v>29</v>
      </c>
      <c r="AC4439" s="1" t="s">
        <v>63</v>
      </c>
      <c r="AD4439" s="1" t="s">
        <v>19</v>
      </c>
      <c r="AE4439" s="2">
        <v>40573</v>
      </c>
    </row>
    <row r="4440" spans="1:31" x14ac:dyDescent="0.25">
      <c r="A4440">
        <f t="shared" si="628"/>
        <v>4439</v>
      </c>
      <c r="B4440" s="1">
        <v>30151</v>
      </c>
      <c r="C4440" s="2">
        <v>40572</v>
      </c>
      <c r="D4440" s="1" t="s">
        <v>27</v>
      </c>
      <c r="E4440" s="1" t="str">
        <f t="shared" si="621"/>
        <v>*</v>
      </c>
      <c r="F4440" s="1" t="str">
        <f t="shared" si="622"/>
        <v>*</v>
      </c>
      <c r="G4440" s="1" t="str">
        <f t="shared" si="623"/>
        <v>*</v>
      </c>
      <c r="J4440" s="1" t="str">
        <f t="shared" si="624"/>
        <v>*</v>
      </c>
      <c r="P4440" s="1">
        <v>31</v>
      </c>
      <c r="Q4440" s="1">
        <f t="shared" si="629"/>
        <v>0.04</v>
      </c>
      <c r="T4440" s="4">
        <v>792.76</v>
      </c>
      <c r="U4440" s="9">
        <f t="shared" si="625"/>
        <v>0</v>
      </c>
      <c r="V4440" s="4">
        <f t="shared" si="626"/>
        <v>25.572903225806453</v>
      </c>
      <c r="W4440" s="1" t="s">
        <v>21</v>
      </c>
      <c r="X4440" s="1">
        <v>12.98</v>
      </c>
      <c r="Y4440" s="4">
        <f t="shared" si="627"/>
        <v>805.74</v>
      </c>
      <c r="Z4440" s="1" t="s">
        <v>44</v>
      </c>
      <c r="AA4440" s="1" t="s">
        <v>37</v>
      </c>
      <c r="AB4440" s="1" t="s">
        <v>29</v>
      </c>
      <c r="AC4440" s="1" t="s">
        <v>43</v>
      </c>
      <c r="AD4440" s="1" t="s">
        <v>19</v>
      </c>
      <c r="AE4440" s="2">
        <v>40574</v>
      </c>
    </row>
    <row r="4441" spans="1:31" x14ac:dyDescent="0.25">
      <c r="A4441">
        <f t="shared" si="628"/>
        <v>4440</v>
      </c>
      <c r="B4441" s="1">
        <v>8480</v>
      </c>
      <c r="C4441" s="2">
        <v>40572</v>
      </c>
      <c r="D4441" s="1" t="s">
        <v>20</v>
      </c>
      <c r="E4441" s="1" t="str">
        <f t="shared" si="621"/>
        <v>*</v>
      </c>
      <c r="F4441" s="1" t="str">
        <f t="shared" si="622"/>
        <v>**</v>
      </c>
      <c r="G4441" s="1" t="str">
        <f t="shared" si="623"/>
        <v>**</v>
      </c>
      <c r="J4441" s="1" t="str">
        <f t="shared" si="624"/>
        <v>**</v>
      </c>
      <c r="P4441" s="1">
        <v>3</v>
      </c>
      <c r="Q4441" s="1">
        <f t="shared" si="629"/>
        <v>0.01</v>
      </c>
      <c r="T4441" s="4">
        <v>309.9015</v>
      </c>
      <c r="U4441" s="9">
        <f t="shared" si="625"/>
        <v>0</v>
      </c>
      <c r="V4441" s="4">
        <f t="shared" si="626"/>
        <v>103.3005</v>
      </c>
      <c r="W4441" s="1" t="s">
        <v>21</v>
      </c>
      <c r="X4441" s="1">
        <v>7.69</v>
      </c>
      <c r="Y4441" s="4">
        <f t="shared" si="627"/>
        <v>317.5915</v>
      </c>
      <c r="Z4441" s="1" t="s">
        <v>22</v>
      </c>
      <c r="AA4441" s="1" t="s">
        <v>28</v>
      </c>
      <c r="AB4441" s="1" t="s">
        <v>24</v>
      </c>
      <c r="AC4441" s="1" t="s">
        <v>25</v>
      </c>
      <c r="AD4441" s="1" t="s">
        <v>19</v>
      </c>
      <c r="AE4441" s="2">
        <v>40574</v>
      </c>
    </row>
    <row r="4442" spans="1:31" x14ac:dyDescent="0.25">
      <c r="A4442">
        <f t="shared" si="628"/>
        <v>4441</v>
      </c>
      <c r="B4442" s="1">
        <v>59139</v>
      </c>
      <c r="C4442" s="2">
        <v>40572</v>
      </c>
      <c r="D4442" s="1" t="s">
        <v>32</v>
      </c>
      <c r="E4442" s="1" t="str">
        <f t="shared" si="621"/>
        <v>***</v>
      </c>
      <c r="F4442" s="1" t="str">
        <f t="shared" si="622"/>
        <v>***</v>
      </c>
      <c r="G4442" s="1" t="str">
        <f t="shared" si="623"/>
        <v>***</v>
      </c>
      <c r="J4442" s="1" t="str">
        <f t="shared" si="624"/>
        <v>***</v>
      </c>
      <c r="P4442" s="1">
        <v>38</v>
      </c>
      <c r="Q4442" s="1">
        <f t="shared" si="629"/>
        <v>0.04</v>
      </c>
      <c r="T4442" s="4">
        <v>189.49</v>
      </c>
      <c r="U4442" s="9">
        <f t="shared" si="625"/>
        <v>0</v>
      </c>
      <c r="V4442" s="4">
        <f t="shared" si="626"/>
        <v>4.9865789473684217</v>
      </c>
      <c r="W4442" s="1" t="s">
        <v>21</v>
      </c>
      <c r="X4442" s="1">
        <v>2.99</v>
      </c>
      <c r="Y4442" s="4">
        <f t="shared" si="627"/>
        <v>192.48000000000002</v>
      </c>
      <c r="Z4442" s="1" t="s">
        <v>46</v>
      </c>
      <c r="AA4442" s="1" t="s">
        <v>37</v>
      </c>
      <c r="AB4442" s="1" t="s">
        <v>29</v>
      </c>
      <c r="AC4442" s="1" t="s">
        <v>43</v>
      </c>
      <c r="AD4442" s="1" t="s">
        <v>19</v>
      </c>
      <c r="AE4442" s="2">
        <v>40573</v>
      </c>
    </row>
    <row r="4443" spans="1:31" x14ac:dyDescent="0.25">
      <c r="A4443">
        <f t="shared" si="628"/>
        <v>4442</v>
      </c>
      <c r="B4443" s="1">
        <v>8480</v>
      </c>
      <c r="C4443" s="2">
        <v>40572</v>
      </c>
      <c r="D4443" s="1" t="s">
        <v>20</v>
      </c>
      <c r="E4443" s="1" t="str">
        <f t="shared" si="621"/>
        <v>*</v>
      </c>
      <c r="F4443" s="1" t="str">
        <f t="shared" si="622"/>
        <v>**</v>
      </c>
      <c r="G4443" s="1" t="str">
        <f t="shared" si="623"/>
        <v>**</v>
      </c>
      <c r="J4443" s="1" t="str">
        <f t="shared" si="624"/>
        <v>**</v>
      </c>
      <c r="P4443" s="1">
        <v>11</v>
      </c>
      <c r="Q4443" s="1">
        <f t="shared" si="629"/>
        <v>0.02</v>
      </c>
      <c r="T4443" s="4">
        <v>76.36</v>
      </c>
      <c r="U4443" s="9">
        <f t="shared" si="625"/>
        <v>0</v>
      </c>
      <c r="V4443" s="4">
        <f t="shared" si="626"/>
        <v>6.9418181818181814</v>
      </c>
      <c r="W4443" s="1" t="s">
        <v>21</v>
      </c>
      <c r="X4443" s="1">
        <v>8.74</v>
      </c>
      <c r="Y4443" s="4">
        <f t="shared" si="627"/>
        <v>85.1</v>
      </c>
      <c r="Z4443" s="1" t="s">
        <v>22</v>
      </c>
      <c r="AA4443" s="1" t="s">
        <v>28</v>
      </c>
      <c r="AB4443" s="1" t="s">
        <v>29</v>
      </c>
      <c r="AC4443" s="1" t="s">
        <v>40</v>
      </c>
      <c r="AD4443" s="1" t="s">
        <v>19</v>
      </c>
      <c r="AE4443" s="2">
        <v>40574</v>
      </c>
    </row>
    <row r="4444" spans="1:31" x14ac:dyDescent="0.25">
      <c r="A4444">
        <f t="shared" si="628"/>
        <v>4443</v>
      </c>
      <c r="B4444" s="1">
        <v>21760</v>
      </c>
      <c r="C4444" s="2">
        <v>40573</v>
      </c>
      <c r="D4444" s="1" t="s">
        <v>27</v>
      </c>
      <c r="E4444" s="1" t="str">
        <f t="shared" si="621"/>
        <v>*</v>
      </c>
      <c r="F4444" s="1" t="str">
        <f t="shared" si="622"/>
        <v>*</v>
      </c>
      <c r="G4444" s="1" t="str">
        <f t="shared" si="623"/>
        <v>*</v>
      </c>
      <c r="J4444" s="1" t="str">
        <f t="shared" si="624"/>
        <v>*</v>
      </c>
      <c r="P4444" s="1">
        <v>9</v>
      </c>
      <c r="Q4444" s="1">
        <f t="shared" si="629"/>
        <v>0.01</v>
      </c>
      <c r="T4444" s="4">
        <v>71.2</v>
      </c>
      <c r="U4444" s="9">
        <f t="shared" si="625"/>
        <v>0</v>
      </c>
      <c r="V4444" s="4">
        <f t="shared" si="626"/>
        <v>7.9111111111111114</v>
      </c>
      <c r="W4444" s="1" t="s">
        <v>21</v>
      </c>
      <c r="X4444" s="1">
        <v>5.21</v>
      </c>
      <c r="Y4444" s="4">
        <f t="shared" si="627"/>
        <v>76.41</v>
      </c>
      <c r="Z4444" s="1" t="s">
        <v>42</v>
      </c>
      <c r="AA4444" s="1" t="s">
        <v>37</v>
      </c>
      <c r="AB4444" s="1" t="s">
        <v>17</v>
      </c>
      <c r="AC4444" s="1" t="s">
        <v>18</v>
      </c>
      <c r="AD4444" s="1" t="s">
        <v>19</v>
      </c>
      <c r="AE4444" s="2">
        <v>40574</v>
      </c>
    </row>
    <row r="4445" spans="1:31" x14ac:dyDescent="0.25">
      <c r="A4445">
        <f t="shared" si="628"/>
        <v>4444</v>
      </c>
      <c r="B4445" s="1">
        <v>8802</v>
      </c>
      <c r="C4445" s="2">
        <v>40574</v>
      </c>
      <c r="D4445" s="1" t="s">
        <v>36</v>
      </c>
      <c r="E4445" s="1" t="str">
        <f t="shared" si="621"/>
        <v>*</v>
      </c>
      <c r="F4445" s="1" t="str">
        <f t="shared" si="622"/>
        <v>*</v>
      </c>
      <c r="G4445" s="1" t="str">
        <f t="shared" si="623"/>
        <v>*</v>
      </c>
      <c r="J4445" s="1" t="str">
        <f t="shared" si="624"/>
        <v>*</v>
      </c>
      <c r="P4445" s="1">
        <v>15</v>
      </c>
      <c r="Q4445" s="1">
        <f t="shared" si="629"/>
        <v>0.02</v>
      </c>
      <c r="T4445" s="4">
        <v>1866.12</v>
      </c>
      <c r="U4445" s="9">
        <f t="shared" si="625"/>
        <v>1</v>
      </c>
      <c r="V4445" s="4">
        <f t="shared" si="626"/>
        <v>124.40799999999999</v>
      </c>
      <c r="W4445" s="1" t="s">
        <v>21</v>
      </c>
      <c r="X4445" s="1">
        <v>24.49</v>
      </c>
      <c r="Y4445" s="4">
        <f t="shared" si="627"/>
        <v>1890.61</v>
      </c>
      <c r="Z4445" s="1" t="s">
        <v>49</v>
      </c>
      <c r="AA4445" s="1" t="s">
        <v>23</v>
      </c>
      <c r="AB4445" s="1" t="s">
        <v>29</v>
      </c>
      <c r="AC4445" s="1" t="s">
        <v>63</v>
      </c>
      <c r="AD4445" s="1" t="s">
        <v>48</v>
      </c>
      <c r="AE4445" s="2">
        <v>40576</v>
      </c>
    </row>
    <row r="4446" spans="1:31" x14ac:dyDescent="0.25">
      <c r="A4446">
        <f t="shared" si="628"/>
        <v>4445</v>
      </c>
      <c r="B4446" s="1">
        <v>58981</v>
      </c>
      <c r="C4446" s="2">
        <v>40574</v>
      </c>
      <c r="D4446" s="1" t="s">
        <v>20</v>
      </c>
      <c r="E4446" s="1" t="str">
        <f t="shared" si="621"/>
        <v>*</v>
      </c>
      <c r="F4446" s="1" t="str">
        <f t="shared" si="622"/>
        <v>**</v>
      </c>
      <c r="G4446" s="1" t="str">
        <f t="shared" si="623"/>
        <v>**</v>
      </c>
      <c r="J4446" s="1" t="str">
        <f t="shared" si="624"/>
        <v>**</v>
      </c>
      <c r="P4446" s="1">
        <v>28</v>
      </c>
      <c r="Q4446" s="1">
        <f t="shared" si="629"/>
        <v>3.5000000000000003E-2</v>
      </c>
      <c r="T4446" s="4">
        <v>1262.75</v>
      </c>
      <c r="U4446" s="9">
        <f t="shared" si="625"/>
        <v>1</v>
      </c>
      <c r="V4446" s="4">
        <f t="shared" si="626"/>
        <v>45.098214285714285</v>
      </c>
      <c r="W4446" s="1" t="s">
        <v>21</v>
      </c>
      <c r="X4446" s="1">
        <v>5.0999999999999996</v>
      </c>
      <c r="Y4446" s="4">
        <f t="shared" si="627"/>
        <v>1267.8499999999999</v>
      </c>
      <c r="Z4446" s="1" t="s">
        <v>46</v>
      </c>
      <c r="AA4446" s="1" t="s">
        <v>28</v>
      </c>
      <c r="AB4446" s="1" t="s">
        <v>29</v>
      </c>
      <c r="AC4446" s="1" t="s">
        <v>63</v>
      </c>
      <c r="AD4446" s="1" t="s">
        <v>26</v>
      </c>
      <c r="AE4446" s="2">
        <v>40576</v>
      </c>
    </row>
    <row r="4447" spans="1:31" x14ac:dyDescent="0.25">
      <c r="A4447">
        <f t="shared" si="628"/>
        <v>4446</v>
      </c>
      <c r="B4447" s="1">
        <v>52482</v>
      </c>
      <c r="C4447" s="2">
        <v>40574</v>
      </c>
      <c r="D4447" s="1" t="s">
        <v>32</v>
      </c>
      <c r="E4447" s="1" t="str">
        <f t="shared" si="621"/>
        <v>***</v>
      </c>
      <c r="F4447" s="1" t="str">
        <f t="shared" si="622"/>
        <v>***</v>
      </c>
      <c r="G4447" s="1" t="str">
        <f t="shared" si="623"/>
        <v>***</v>
      </c>
      <c r="J4447" s="1" t="str">
        <f t="shared" si="624"/>
        <v>***</v>
      </c>
      <c r="P4447" s="1">
        <v>21</v>
      </c>
      <c r="Q4447" s="1">
        <f t="shared" si="629"/>
        <v>3.5000000000000003E-2</v>
      </c>
      <c r="T4447" s="4">
        <v>848.2</v>
      </c>
      <c r="U4447" s="9">
        <f t="shared" si="625"/>
        <v>0</v>
      </c>
      <c r="V4447" s="4">
        <f t="shared" si="626"/>
        <v>40.390476190476193</v>
      </c>
      <c r="W4447" s="1" t="s">
        <v>14</v>
      </c>
      <c r="X4447" s="1">
        <v>5.33</v>
      </c>
      <c r="Y4447" s="4">
        <f t="shared" si="627"/>
        <v>853.53000000000009</v>
      </c>
      <c r="Z4447" s="1" t="s">
        <v>51</v>
      </c>
      <c r="AA4447" s="1" t="s">
        <v>28</v>
      </c>
      <c r="AB4447" s="1" t="s">
        <v>29</v>
      </c>
      <c r="AC4447" s="1" t="s">
        <v>63</v>
      </c>
      <c r="AD4447" s="1" t="s">
        <v>19</v>
      </c>
      <c r="AE4447" s="2">
        <v>40574</v>
      </c>
    </row>
    <row r="4448" spans="1:31" x14ac:dyDescent="0.25">
      <c r="A4448">
        <f t="shared" si="628"/>
        <v>4447</v>
      </c>
      <c r="B4448" s="1">
        <v>52482</v>
      </c>
      <c r="C4448" s="2">
        <v>40574</v>
      </c>
      <c r="D4448" s="1" t="s">
        <v>32</v>
      </c>
      <c r="E4448" s="1" t="str">
        <f t="shared" si="621"/>
        <v>***</v>
      </c>
      <c r="F4448" s="1" t="str">
        <f t="shared" si="622"/>
        <v>***</v>
      </c>
      <c r="G4448" s="1" t="str">
        <f t="shared" si="623"/>
        <v>***</v>
      </c>
      <c r="J4448" s="1" t="str">
        <f t="shared" si="624"/>
        <v>***</v>
      </c>
      <c r="P4448" s="1">
        <v>30</v>
      </c>
      <c r="Q4448" s="1">
        <f t="shared" si="629"/>
        <v>0.04</v>
      </c>
      <c r="T4448" s="4">
        <v>717.21</v>
      </c>
      <c r="U4448" s="9">
        <f t="shared" si="625"/>
        <v>0</v>
      </c>
      <c r="V4448" s="4">
        <f t="shared" si="626"/>
        <v>23.907</v>
      </c>
      <c r="W4448" s="1" t="s">
        <v>21</v>
      </c>
      <c r="X4448" s="1">
        <v>3.63</v>
      </c>
      <c r="Y4448" s="4">
        <f t="shared" si="627"/>
        <v>720.84</v>
      </c>
      <c r="Z4448" s="1" t="s">
        <v>51</v>
      </c>
      <c r="AA4448" s="1" t="s">
        <v>28</v>
      </c>
      <c r="AB4448" s="1" t="s">
        <v>17</v>
      </c>
      <c r="AC4448" s="1" t="s">
        <v>18</v>
      </c>
      <c r="AD4448" s="1" t="s">
        <v>41</v>
      </c>
      <c r="AE4448" s="2">
        <v>40576</v>
      </c>
    </row>
    <row r="4449" spans="1:31" x14ac:dyDescent="0.25">
      <c r="A4449">
        <f t="shared" si="628"/>
        <v>4448</v>
      </c>
      <c r="B4449" s="1">
        <v>27430</v>
      </c>
      <c r="C4449" s="2">
        <v>40574</v>
      </c>
      <c r="D4449" s="1" t="s">
        <v>20</v>
      </c>
      <c r="E4449" s="1" t="str">
        <f t="shared" si="621"/>
        <v>*</v>
      </c>
      <c r="F4449" s="1" t="str">
        <f t="shared" si="622"/>
        <v>**</v>
      </c>
      <c r="G4449" s="1" t="str">
        <f t="shared" si="623"/>
        <v>**</v>
      </c>
      <c r="J4449" s="1" t="str">
        <f t="shared" si="624"/>
        <v>**</v>
      </c>
      <c r="P4449" s="1">
        <v>3</v>
      </c>
      <c r="Q4449" s="1">
        <f t="shared" si="629"/>
        <v>0.01</v>
      </c>
      <c r="T4449" s="4">
        <v>315.27</v>
      </c>
      <c r="U4449" s="9">
        <f t="shared" si="625"/>
        <v>0</v>
      </c>
      <c r="V4449" s="4">
        <f t="shared" si="626"/>
        <v>105.08999999999999</v>
      </c>
      <c r="W4449" s="1" t="s">
        <v>21</v>
      </c>
      <c r="X4449" s="1">
        <v>13.99</v>
      </c>
      <c r="Y4449" s="4">
        <f t="shared" si="627"/>
        <v>329.26</v>
      </c>
      <c r="Z4449" s="1" t="s">
        <v>53</v>
      </c>
      <c r="AA4449" s="1" t="s">
        <v>23</v>
      </c>
      <c r="AB4449" s="1" t="s">
        <v>17</v>
      </c>
      <c r="AC4449" s="1" t="s">
        <v>18</v>
      </c>
      <c r="AD4449" s="1" t="s">
        <v>26</v>
      </c>
      <c r="AE4449" s="2">
        <v>40575</v>
      </c>
    </row>
    <row r="4450" spans="1:31" x14ac:dyDescent="0.25">
      <c r="A4450">
        <f t="shared" si="628"/>
        <v>4449</v>
      </c>
      <c r="B4450" s="1">
        <v>27430</v>
      </c>
      <c r="C4450" s="2">
        <v>40574</v>
      </c>
      <c r="D4450" s="1" t="s">
        <v>20</v>
      </c>
      <c r="E4450" s="1" t="str">
        <f t="shared" si="621"/>
        <v>*</v>
      </c>
      <c r="F4450" s="1" t="str">
        <f t="shared" si="622"/>
        <v>**</v>
      </c>
      <c r="G4450" s="1" t="str">
        <f t="shared" si="623"/>
        <v>**</v>
      </c>
      <c r="J4450" s="1" t="str">
        <f t="shared" si="624"/>
        <v>**</v>
      </c>
      <c r="P4450" s="1">
        <v>12</v>
      </c>
      <c r="Q4450" s="1">
        <f t="shared" si="629"/>
        <v>0.02</v>
      </c>
      <c r="T4450" s="4">
        <v>82.64</v>
      </c>
      <c r="U4450" s="9">
        <f t="shared" si="625"/>
        <v>0</v>
      </c>
      <c r="V4450" s="4">
        <f t="shared" si="626"/>
        <v>6.8866666666666667</v>
      </c>
      <c r="W4450" s="1" t="s">
        <v>21</v>
      </c>
      <c r="X4450" s="1">
        <v>2.35</v>
      </c>
      <c r="Y4450" s="4">
        <f t="shared" si="627"/>
        <v>84.99</v>
      </c>
      <c r="Z4450" s="1" t="s">
        <v>44</v>
      </c>
      <c r="AA4450" s="1" t="s">
        <v>23</v>
      </c>
      <c r="AB4450" s="1" t="s">
        <v>29</v>
      </c>
      <c r="AC4450" s="1" t="s">
        <v>30</v>
      </c>
      <c r="AD4450" s="1" t="s">
        <v>31</v>
      </c>
      <c r="AE4450" s="2">
        <v>40575</v>
      </c>
    </row>
    <row r="4451" spans="1:31" x14ac:dyDescent="0.25">
      <c r="A4451">
        <f t="shared" si="628"/>
        <v>4450</v>
      </c>
      <c r="B4451" s="1">
        <v>24160</v>
      </c>
      <c r="C4451" s="2">
        <v>40575</v>
      </c>
      <c r="D4451" s="1" t="s">
        <v>36</v>
      </c>
      <c r="E4451" s="1" t="str">
        <f t="shared" si="621"/>
        <v>*</v>
      </c>
      <c r="F4451" s="1" t="str">
        <f t="shared" si="622"/>
        <v>*</v>
      </c>
      <c r="G4451" s="1" t="str">
        <f t="shared" si="623"/>
        <v>*</v>
      </c>
      <c r="J4451" s="1" t="str">
        <f t="shared" si="624"/>
        <v>*</v>
      </c>
      <c r="P4451" s="1">
        <v>44</v>
      </c>
      <c r="Q4451" s="1">
        <f t="shared" si="629"/>
        <v>0.05</v>
      </c>
      <c r="T4451" s="4">
        <v>3644.596</v>
      </c>
      <c r="U4451" s="9">
        <f t="shared" si="625"/>
        <v>1</v>
      </c>
      <c r="V4451" s="4">
        <f t="shared" si="626"/>
        <v>82.831727272727278</v>
      </c>
      <c r="W4451" s="1" t="s">
        <v>21</v>
      </c>
      <c r="X4451" s="1">
        <v>4.9000000000000004</v>
      </c>
      <c r="Y4451" s="4">
        <f t="shared" si="627"/>
        <v>3649.4960000000001</v>
      </c>
      <c r="Z4451" s="1" t="s">
        <v>49</v>
      </c>
      <c r="AA4451" s="1" t="s">
        <v>37</v>
      </c>
      <c r="AB4451" s="1" t="s">
        <v>24</v>
      </c>
      <c r="AC4451" s="1" t="s">
        <v>25</v>
      </c>
      <c r="AD4451" s="1" t="s">
        <v>19</v>
      </c>
      <c r="AE4451" s="2">
        <v>40576</v>
      </c>
    </row>
    <row r="4452" spans="1:31" x14ac:dyDescent="0.25">
      <c r="A4452">
        <f t="shared" si="628"/>
        <v>4451</v>
      </c>
      <c r="B4452" s="1">
        <v>6791</v>
      </c>
      <c r="C4452" s="2">
        <v>40575</v>
      </c>
      <c r="D4452" s="1" t="s">
        <v>36</v>
      </c>
      <c r="E4452" s="1" t="str">
        <f t="shared" si="621"/>
        <v>*</v>
      </c>
      <c r="F4452" s="1" t="str">
        <f t="shared" si="622"/>
        <v>*</v>
      </c>
      <c r="G4452" s="1" t="str">
        <f t="shared" si="623"/>
        <v>*</v>
      </c>
      <c r="J4452" s="1" t="str">
        <f t="shared" si="624"/>
        <v>*</v>
      </c>
      <c r="P4452" s="1">
        <v>14</v>
      </c>
      <c r="Q4452" s="1">
        <f t="shared" si="629"/>
        <v>0.02</v>
      </c>
      <c r="T4452" s="4">
        <v>730.33</v>
      </c>
      <c r="U4452" s="9">
        <f t="shared" si="625"/>
        <v>0</v>
      </c>
      <c r="V4452" s="4">
        <f t="shared" si="626"/>
        <v>52.166428571428575</v>
      </c>
      <c r="W4452" s="1" t="s">
        <v>14</v>
      </c>
      <c r="X4452" s="1">
        <v>10.17</v>
      </c>
      <c r="Y4452" s="4">
        <f t="shared" si="627"/>
        <v>740.5</v>
      </c>
      <c r="Z4452" s="1" t="s">
        <v>46</v>
      </c>
      <c r="AA4452" s="1" t="s">
        <v>23</v>
      </c>
      <c r="AB4452" s="1" t="s">
        <v>24</v>
      </c>
      <c r="AC4452" s="1" t="s">
        <v>56</v>
      </c>
      <c r="AD4452" s="1" t="s">
        <v>26</v>
      </c>
      <c r="AE4452" s="2">
        <v>40577</v>
      </c>
    </row>
    <row r="4453" spans="1:31" x14ac:dyDescent="0.25">
      <c r="A4453">
        <f t="shared" si="628"/>
        <v>4452</v>
      </c>
      <c r="B4453" s="1">
        <v>55075</v>
      </c>
      <c r="C4453" s="2">
        <v>40575</v>
      </c>
      <c r="D4453" s="1" t="s">
        <v>32</v>
      </c>
      <c r="E4453" s="1" t="str">
        <f t="shared" si="621"/>
        <v>***</v>
      </c>
      <c r="F4453" s="1" t="str">
        <f t="shared" si="622"/>
        <v>***</v>
      </c>
      <c r="G4453" s="1" t="str">
        <f t="shared" si="623"/>
        <v>***</v>
      </c>
      <c r="J4453" s="1" t="str">
        <f t="shared" si="624"/>
        <v>***</v>
      </c>
      <c r="P4453" s="1">
        <v>21</v>
      </c>
      <c r="Q4453" s="1">
        <f t="shared" si="629"/>
        <v>3.5000000000000003E-2</v>
      </c>
      <c r="T4453" s="4">
        <v>556.45000000000005</v>
      </c>
      <c r="U4453" s="9">
        <f t="shared" si="625"/>
        <v>0</v>
      </c>
      <c r="V4453" s="4">
        <f t="shared" si="626"/>
        <v>26.49761904761905</v>
      </c>
      <c r="W4453" s="1" t="s">
        <v>33</v>
      </c>
      <c r="X4453" s="1">
        <v>14.36</v>
      </c>
      <c r="Y4453" s="4">
        <f t="shared" si="627"/>
        <v>570.81000000000006</v>
      </c>
      <c r="Z4453" s="1" t="s">
        <v>53</v>
      </c>
      <c r="AA4453" s="1" t="s">
        <v>37</v>
      </c>
      <c r="AB4453" s="1" t="s">
        <v>17</v>
      </c>
      <c r="AC4453" s="1" t="s">
        <v>34</v>
      </c>
      <c r="AD4453" s="1" t="s">
        <v>35</v>
      </c>
      <c r="AE4453" s="2">
        <v>40578</v>
      </c>
    </row>
    <row r="4454" spans="1:31" x14ac:dyDescent="0.25">
      <c r="A4454">
        <f t="shared" si="628"/>
        <v>4453</v>
      </c>
      <c r="B4454" s="1">
        <v>21956</v>
      </c>
      <c r="C4454" s="2">
        <v>40575</v>
      </c>
      <c r="D4454" s="1" t="s">
        <v>20</v>
      </c>
      <c r="E4454" s="1" t="str">
        <f t="shared" si="621"/>
        <v>*</v>
      </c>
      <c r="F4454" s="1" t="str">
        <f t="shared" si="622"/>
        <v>**</v>
      </c>
      <c r="G4454" s="1" t="str">
        <f t="shared" si="623"/>
        <v>**</v>
      </c>
      <c r="J4454" s="1" t="str">
        <f t="shared" si="624"/>
        <v>**</v>
      </c>
      <c r="P4454" s="1">
        <v>2</v>
      </c>
      <c r="Q4454" s="1">
        <f t="shared" si="629"/>
        <v>0.01</v>
      </c>
      <c r="T4454" s="4">
        <v>125.273</v>
      </c>
      <c r="U4454" s="9">
        <f t="shared" si="625"/>
        <v>0</v>
      </c>
      <c r="V4454" s="4">
        <f t="shared" si="626"/>
        <v>62.636499999999998</v>
      </c>
      <c r="W4454" s="1" t="s">
        <v>21</v>
      </c>
      <c r="X4454" s="1">
        <v>8.99</v>
      </c>
      <c r="Y4454" s="4">
        <f t="shared" si="627"/>
        <v>134.26300000000001</v>
      </c>
      <c r="Z4454" s="1" t="s">
        <v>51</v>
      </c>
      <c r="AA4454" s="1" t="s">
        <v>16</v>
      </c>
      <c r="AB4454" s="1" t="s">
        <v>24</v>
      </c>
      <c r="AC4454" s="1" t="s">
        <v>25</v>
      </c>
      <c r="AD4454" s="1" t="s">
        <v>19</v>
      </c>
      <c r="AE4454" s="2">
        <v>40577</v>
      </c>
    </row>
    <row r="4455" spans="1:31" x14ac:dyDescent="0.25">
      <c r="A4455">
        <f t="shared" si="628"/>
        <v>4454</v>
      </c>
      <c r="B4455" s="1">
        <v>31140</v>
      </c>
      <c r="C4455" s="2">
        <v>40575</v>
      </c>
      <c r="D4455" s="1" t="s">
        <v>32</v>
      </c>
      <c r="E4455" s="1" t="str">
        <f t="shared" si="621"/>
        <v>***</v>
      </c>
      <c r="F4455" s="1" t="str">
        <f t="shared" si="622"/>
        <v>***</v>
      </c>
      <c r="G4455" s="1" t="str">
        <f t="shared" si="623"/>
        <v>***</v>
      </c>
      <c r="J4455" s="1" t="str">
        <f t="shared" si="624"/>
        <v>***</v>
      </c>
      <c r="P4455" s="1">
        <v>4</v>
      </c>
      <c r="Q4455" s="1">
        <f t="shared" si="629"/>
        <v>0.01</v>
      </c>
      <c r="T4455" s="4">
        <v>13.42</v>
      </c>
      <c r="U4455" s="9">
        <f t="shared" si="625"/>
        <v>0</v>
      </c>
      <c r="V4455" s="4">
        <f t="shared" si="626"/>
        <v>3.355</v>
      </c>
      <c r="W4455" s="1" t="s">
        <v>21</v>
      </c>
      <c r="X4455" s="1">
        <v>0.99</v>
      </c>
      <c r="Y4455" s="4">
        <f t="shared" si="627"/>
        <v>14.41</v>
      </c>
      <c r="Z4455" s="1" t="s">
        <v>49</v>
      </c>
      <c r="AA4455" s="1" t="s">
        <v>37</v>
      </c>
      <c r="AB4455" s="1" t="s">
        <v>29</v>
      </c>
      <c r="AC4455" s="1" t="s">
        <v>58</v>
      </c>
      <c r="AD4455" s="1" t="s">
        <v>19</v>
      </c>
      <c r="AE4455" s="2">
        <v>40576</v>
      </c>
    </row>
    <row r="4456" spans="1:31" x14ac:dyDescent="0.25">
      <c r="A4456">
        <f t="shared" si="628"/>
        <v>4455</v>
      </c>
      <c r="B4456" s="1">
        <v>21639</v>
      </c>
      <c r="C4456" s="2">
        <v>40576</v>
      </c>
      <c r="D4456" s="1" t="s">
        <v>27</v>
      </c>
      <c r="E4456" s="1" t="str">
        <f t="shared" si="621"/>
        <v>*</v>
      </c>
      <c r="F4456" s="1" t="str">
        <f t="shared" si="622"/>
        <v>*</v>
      </c>
      <c r="G4456" s="1" t="str">
        <f t="shared" si="623"/>
        <v>*</v>
      </c>
      <c r="J4456" s="1" t="str">
        <f t="shared" si="624"/>
        <v>*</v>
      </c>
      <c r="P4456" s="1">
        <v>38</v>
      </c>
      <c r="Q4456" s="1">
        <f t="shared" si="629"/>
        <v>0.04</v>
      </c>
      <c r="T4456" s="4">
        <v>7814.59</v>
      </c>
      <c r="U4456" s="9">
        <f t="shared" si="625"/>
        <v>1</v>
      </c>
      <c r="V4456" s="4">
        <f t="shared" si="626"/>
        <v>205.6471052631579</v>
      </c>
      <c r="W4456" s="1" t="s">
        <v>21</v>
      </c>
      <c r="X4456" s="1">
        <v>11.54</v>
      </c>
      <c r="Y4456" s="4">
        <f t="shared" si="627"/>
        <v>7826.13</v>
      </c>
      <c r="Z4456" s="1" t="s">
        <v>42</v>
      </c>
      <c r="AA4456" s="1" t="s">
        <v>37</v>
      </c>
      <c r="AB4456" s="1" t="s">
        <v>17</v>
      </c>
      <c r="AC4456" s="1" t="s">
        <v>18</v>
      </c>
      <c r="AD4456" s="1" t="s">
        <v>48</v>
      </c>
      <c r="AE4456" s="2">
        <v>40576</v>
      </c>
    </row>
    <row r="4457" spans="1:31" x14ac:dyDescent="0.25">
      <c r="A4457">
        <f t="shared" si="628"/>
        <v>4456</v>
      </c>
      <c r="B4457" s="1">
        <v>45543</v>
      </c>
      <c r="C4457" s="2">
        <v>40576</v>
      </c>
      <c r="D4457" s="1" t="s">
        <v>13</v>
      </c>
      <c r="E4457" s="1" t="str">
        <f t="shared" si="621"/>
        <v>*</v>
      </c>
      <c r="F4457" s="1" t="str">
        <f t="shared" si="622"/>
        <v>*</v>
      </c>
      <c r="G4457" s="1" t="str">
        <f t="shared" si="623"/>
        <v>*</v>
      </c>
      <c r="J4457" s="1" t="str">
        <f t="shared" si="624"/>
        <v>*</v>
      </c>
      <c r="P4457" s="1">
        <v>16</v>
      </c>
      <c r="Q4457" s="1">
        <f t="shared" si="629"/>
        <v>0.02</v>
      </c>
      <c r="T4457" s="4">
        <v>1223.43</v>
      </c>
      <c r="U4457" s="9">
        <f t="shared" si="625"/>
        <v>1</v>
      </c>
      <c r="V4457" s="4">
        <f t="shared" si="626"/>
        <v>76.464375000000004</v>
      </c>
      <c r="W4457" s="1" t="s">
        <v>33</v>
      </c>
      <c r="X4457" s="1">
        <v>89.3</v>
      </c>
      <c r="Y4457" s="4">
        <f t="shared" si="627"/>
        <v>1312.73</v>
      </c>
      <c r="Z4457" s="1" t="s">
        <v>22</v>
      </c>
      <c r="AA4457" s="1" t="s">
        <v>28</v>
      </c>
      <c r="AB4457" s="1" t="s">
        <v>17</v>
      </c>
      <c r="AC4457" s="1" t="s">
        <v>52</v>
      </c>
      <c r="AD4457" s="1" t="s">
        <v>59</v>
      </c>
      <c r="AE4457" s="2">
        <v>40580</v>
      </c>
    </row>
    <row r="4458" spans="1:31" x14ac:dyDescent="0.25">
      <c r="A4458">
        <f t="shared" si="628"/>
        <v>4457</v>
      </c>
      <c r="B4458" s="1">
        <v>33958</v>
      </c>
      <c r="C4458" s="2">
        <v>40576</v>
      </c>
      <c r="D4458" s="1" t="s">
        <v>32</v>
      </c>
      <c r="E4458" s="1" t="str">
        <f t="shared" si="621"/>
        <v>***</v>
      </c>
      <c r="F4458" s="1" t="str">
        <f t="shared" si="622"/>
        <v>***</v>
      </c>
      <c r="G4458" s="1" t="str">
        <f t="shared" si="623"/>
        <v>***</v>
      </c>
      <c r="J4458" s="1" t="str">
        <f t="shared" si="624"/>
        <v>***</v>
      </c>
      <c r="P4458" s="1">
        <v>27</v>
      </c>
      <c r="Q4458" s="1">
        <f t="shared" si="629"/>
        <v>3.5000000000000003E-2</v>
      </c>
      <c r="T4458" s="4">
        <v>462.36599999999999</v>
      </c>
      <c r="U4458" s="9">
        <f t="shared" si="625"/>
        <v>0</v>
      </c>
      <c r="V4458" s="4">
        <f t="shared" si="626"/>
        <v>17.124666666666666</v>
      </c>
      <c r="W4458" s="1" t="s">
        <v>21</v>
      </c>
      <c r="X4458" s="1">
        <v>3.3</v>
      </c>
      <c r="Y4458" s="4">
        <f t="shared" si="627"/>
        <v>465.666</v>
      </c>
      <c r="Z4458" s="1" t="s">
        <v>53</v>
      </c>
      <c r="AA4458" s="1" t="s">
        <v>23</v>
      </c>
      <c r="AB4458" s="1" t="s">
        <v>24</v>
      </c>
      <c r="AC4458" s="1" t="s">
        <v>25</v>
      </c>
      <c r="AD4458" s="1" t="s">
        <v>41</v>
      </c>
      <c r="AE4458" s="2">
        <v>40578</v>
      </c>
    </row>
    <row r="4459" spans="1:31" x14ac:dyDescent="0.25">
      <c r="A4459">
        <f t="shared" si="628"/>
        <v>4458</v>
      </c>
      <c r="B4459" s="1">
        <v>33958</v>
      </c>
      <c r="C4459" s="2">
        <v>40576</v>
      </c>
      <c r="D4459" s="1" t="s">
        <v>32</v>
      </c>
      <c r="E4459" s="1" t="str">
        <f t="shared" si="621"/>
        <v>***</v>
      </c>
      <c r="F4459" s="1" t="str">
        <f t="shared" si="622"/>
        <v>***</v>
      </c>
      <c r="G4459" s="1" t="str">
        <f t="shared" si="623"/>
        <v>***</v>
      </c>
      <c r="J4459" s="1" t="str">
        <f t="shared" si="624"/>
        <v>***</v>
      </c>
      <c r="P4459" s="1">
        <v>14</v>
      </c>
      <c r="Q4459" s="1">
        <f t="shared" si="629"/>
        <v>0.02</v>
      </c>
      <c r="T4459" s="4">
        <v>336.48</v>
      </c>
      <c r="U4459" s="9">
        <f t="shared" si="625"/>
        <v>0</v>
      </c>
      <c r="V4459" s="4">
        <f t="shared" si="626"/>
        <v>24.034285714285716</v>
      </c>
      <c r="W4459" s="1" t="s">
        <v>21</v>
      </c>
      <c r="X4459" s="1">
        <v>5.37</v>
      </c>
      <c r="Y4459" s="4">
        <f t="shared" si="627"/>
        <v>341.85</v>
      </c>
      <c r="Z4459" s="1" t="s">
        <v>53</v>
      </c>
      <c r="AA4459" s="1" t="s">
        <v>23</v>
      </c>
      <c r="AB4459" s="1" t="s">
        <v>29</v>
      </c>
      <c r="AC4459" s="1" t="s">
        <v>30</v>
      </c>
      <c r="AD4459" s="1" t="s">
        <v>19</v>
      </c>
      <c r="AE4459" s="2">
        <v>40578</v>
      </c>
    </row>
    <row r="4460" spans="1:31" x14ac:dyDescent="0.25">
      <c r="A4460">
        <f t="shared" si="628"/>
        <v>4459</v>
      </c>
      <c r="B4460" s="1">
        <v>21639</v>
      </c>
      <c r="C4460" s="2">
        <v>40576</v>
      </c>
      <c r="D4460" s="1" t="s">
        <v>27</v>
      </c>
      <c r="E4460" s="1" t="str">
        <f t="shared" si="621"/>
        <v>*</v>
      </c>
      <c r="F4460" s="1" t="str">
        <f t="shared" si="622"/>
        <v>*</v>
      </c>
      <c r="G4460" s="1" t="str">
        <f t="shared" si="623"/>
        <v>*</v>
      </c>
      <c r="J4460" s="1" t="str">
        <f t="shared" si="624"/>
        <v>*</v>
      </c>
      <c r="P4460" s="1">
        <v>23</v>
      </c>
      <c r="Q4460" s="1">
        <f t="shared" si="629"/>
        <v>3.5000000000000003E-2</v>
      </c>
      <c r="T4460" s="4">
        <v>158.99</v>
      </c>
      <c r="U4460" s="9">
        <f t="shared" si="625"/>
        <v>0</v>
      </c>
      <c r="V4460" s="4">
        <f t="shared" si="626"/>
        <v>6.9126086956521746</v>
      </c>
      <c r="W4460" s="1" t="s">
        <v>21</v>
      </c>
      <c r="X4460" s="1">
        <v>9.69</v>
      </c>
      <c r="Y4460" s="4">
        <f t="shared" si="627"/>
        <v>168.68</v>
      </c>
      <c r="Z4460" s="1" t="s">
        <v>42</v>
      </c>
      <c r="AA4460" s="1" t="s">
        <v>37</v>
      </c>
      <c r="AB4460" s="1" t="s">
        <v>29</v>
      </c>
      <c r="AC4460" s="1" t="s">
        <v>55</v>
      </c>
      <c r="AD4460" s="1" t="s">
        <v>19</v>
      </c>
      <c r="AE4460" s="2">
        <v>40576</v>
      </c>
    </row>
    <row r="4461" spans="1:31" x14ac:dyDescent="0.25">
      <c r="A4461">
        <f t="shared" si="628"/>
        <v>4460</v>
      </c>
      <c r="B4461" s="1">
        <v>21639</v>
      </c>
      <c r="C4461" s="2">
        <v>40576</v>
      </c>
      <c r="D4461" s="1" t="s">
        <v>27</v>
      </c>
      <c r="E4461" s="1" t="str">
        <f t="shared" si="621"/>
        <v>*</v>
      </c>
      <c r="F4461" s="1" t="str">
        <f t="shared" si="622"/>
        <v>*</v>
      </c>
      <c r="G4461" s="1" t="str">
        <f t="shared" si="623"/>
        <v>*</v>
      </c>
      <c r="J4461" s="1" t="str">
        <f t="shared" si="624"/>
        <v>*</v>
      </c>
      <c r="P4461" s="1">
        <v>24</v>
      </c>
      <c r="Q4461" s="1">
        <f t="shared" si="629"/>
        <v>3.5000000000000003E-2</v>
      </c>
      <c r="T4461" s="4">
        <v>145.15</v>
      </c>
      <c r="U4461" s="9">
        <f t="shared" si="625"/>
        <v>0</v>
      </c>
      <c r="V4461" s="4">
        <f t="shared" si="626"/>
        <v>6.0479166666666666</v>
      </c>
      <c r="W4461" s="1" t="s">
        <v>21</v>
      </c>
      <c r="X4461" s="1">
        <v>9.92</v>
      </c>
      <c r="Y4461" s="4">
        <f t="shared" si="627"/>
        <v>155.07</v>
      </c>
      <c r="Z4461" s="1" t="s">
        <v>42</v>
      </c>
      <c r="AA4461" s="1" t="s">
        <v>37</v>
      </c>
      <c r="AB4461" s="1" t="s">
        <v>29</v>
      </c>
      <c r="AC4461" s="1" t="s">
        <v>43</v>
      </c>
      <c r="AD4461" s="1" t="s">
        <v>19</v>
      </c>
      <c r="AE4461" s="2">
        <v>40578</v>
      </c>
    </row>
    <row r="4462" spans="1:31" x14ac:dyDescent="0.25">
      <c r="A4462">
        <f t="shared" si="628"/>
        <v>4461</v>
      </c>
      <c r="B4462" s="1">
        <v>21639</v>
      </c>
      <c r="C4462" s="2">
        <v>40576</v>
      </c>
      <c r="D4462" s="1" t="s">
        <v>27</v>
      </c>
      <c r="E4462" s="1" t="str">
        <f t="shared" si="621"/>
        <v>*</v>
      </c>
      <c r="F4462" s="1" t="str">
        <f t="shared" si="622"/>
        <v>*</v>
      </c>
      <c r="G4462" s="1" t="str">
        <f t="shared" si="623"/>
        <v>*</v>
      </c>
      <c r="J4462" s="1" t="str">
        <f t="shared" si="624"/>
        <v>*</v>
      </c>
      <c r="P4462" s="1">
        <v>3</v>
      </c>
      <c r="Q4462" s="1">
        <f t="shared" si="629"/>
        <v>0.01</v>
      </c>
      <c r="T4462" s="4">
        <v>131.5</v>
      </c>
      <c r="U4462" s="9">
        <f t="shared" si="625"/>
        <v>0</v>
      </c>
      <c r="V4462" s="4">
        <f t="shared" si="626"/>
        <v>43.833333333333336</v>
      </c>
      <c r="W4462" s="1" t="s">
        <v>21</v>
      </c>
      <c r="X4462" s="1">
        <v>9.1999999999999993</v>
      </c>
      <c r="Y4462" s="4">
        <f t="shared" si="627"/>
        <v>140.69999999999999</v>
      </c>
      <c r="Z4462" s="1" t="s">
        <v>42</v>
      </c>
      <c r="AA4462" s="1" t="s">
        <v>37</v>
      </c>
      <c r="AB4462" s="1" t="s">
        <v>17</v>
      </c>
      <c r="AC4462" s="1" t="s">
        <v>18</v>
      </c>
      <c r="AD4462" s="1" t="s">
        <v>31</v>
      </c>
      <c r="AE4462" s="2">
        <v>40577</v>
      </c>
    </row>
    <row r="4463" spans="1:31" x14ac:dyDescent="0.25">
      <c r="A4463">
        <f t="shared" si="628"/>
        <v>4462</v>
      </c>
      <c r="B4463" s="1">
        <v>12326</v>
      </c>
      <c r="C4463" s="2">
        <v>40576</v>
      </c>
      <c r="D4463" s="1" t="s">
        <v>32</v>
      </c>
      <c r="E4463" s="1" t="str">
        <f t="shared" si="621"/>
        <v>***</v>
      </c>
      <c r="F4463" s="1" t="str">
        <f t="shared" si="622"/>
        <v>***</v>
      </c>
      <c r="G4463" s="1" t="str">
        <f t="shared" si="623"/>
        <v>***</v>
      </c>
      <c r="J4463" s="1" t="str">
        <f t="shared" si="624"/>
        <v>***</v>
      </c>
      <c r="P4463" s="1">
        <v>4</v>
      </c>
      <c r="Q4463" s="1">
        <f t="shared" si="629"/>
        <v>0.01</v>
      </c>
      <c r="T4463" s="4">
        <v>123.82</v>
      </c>
      <c r="U4463" s="9">
        <f t="shared" si="625"/>
        <v>0</v>
      </c>
      <c r="V4463" s="4">
        <f t="shared" si="626"/>
        <v>30.954999999999998</v>
      </c>
      <c r="W4463" s="1" t="s">
        <v>21</v>
      </c>
      <c r="X4463" s="1">
        <v>57.87</v>
      </c>
      <c r="Y4463" s="4">
        <f t="shared" si="627"/>
        <v>181.69</v>
      </c>
      <c r="Z4463" s="1" t="s">
        <v>22</v>
      </c>
      <c r="AA4463" s="1" t="s">
        <v>23</v>
      </c>
      <c r="AB4463" s="1" t="s">
        <v>17</v>
      </c>
      <c r="AC4463" s="1" t="s">
        <v>18</v>
      </c>
      <c r="AD4463" s="1" t="s">
        <v>19</v>
      </c>
      <c r="AE4463" s="2">
        <v>40578</v>
      </c>
    </row>
    <row r="4464" spans="1:31" x14ac:dyDescent="0.25">
      <c r="A4464">
        <f t="shared" si="628"/>
        <v>4463</v>
      </c>
      <c r="B4464" s="1">
        <v>45059</v>
      </c>
      <c r="C4464" s="2">
        <v>40577</v>
      </c>
      <c r="D4464" s="1" t="s">
        <v>27</v>
      </c>
      <c r="E4464" s="1" t="str">
        <f t="shared" si="621"/>
        <v>*</v>
      </c>
      <c r="F4464" s="1" t="str">
        <f t="shared" si="622"/>
        <v>*</v>
      </c>
      <c r="G4464" s="1" t="str">
        <f t="shared" si="623"/>
        <v>*</v>
      </c>
      <c r="J4464" s="1" t="str">
        <f t="shared" si="624"/>
        <v>*</v>
      </c>
      <c r="P4464" s="1">
        <v>39</v>
      </c>
      <c r="Q4464" s="1">
        <f t="shared" si="629"/>
        <v>0.04</v>
      </c>
      <c r="T4464" s="4">
        <v>3401.8</v>
      </c>
      <c r="U4464" s="9">
        <f t="shared" si="625"/>
        <v>1</v>
      </c>
      <c r="V4464" s="4">
        <f t="shared" si="626"/>
        <v>87.225641025641025</v>
      </c>
      <c r="W4464" s="1" t="s">
        <v>14</v>
      </c>
      <c r="X4464" s="1">
        <v>19.989999999999998</v>
      </c>
      <c r="Y4464" s="4">
        <f t="shared" si="627"/>
        <v>3421.79</v>
      </c>
      <c r="Z4464" s="1" t="s">
        <v>53</v>
      </c>
      <c r="AA4464" s="1" t="s">
        <v>16</v>
      </c>
      <c r="AB4464" s="1" t="s">
        <v>29</v>
      </c>
      <c r="AC4464" s="1" t="s">
        <v>55</v>
      </c>
      <c r="AD4464" s="1" t="s">
        <v>19</v>
      </c>
      <c r="AE4464" s="2">
        <v>40579</v>
      </c>
    </row>
    <row r="4465" spans="1:31" x14ac:dyDescent="0.25">
      <c r="A4465">
        <f t="shared" si="628"/>
        <v>4464</v>
      </c>
      <c r="B4465" s="1">
        <v>45059</v>
      </c>
      <c r="C4465" s="2">
        <v>40577</v>
      </c>
      <c r="D4465" s="1" t="s">
        <v>27</v>
      </c>
      <c r="E4465" s="1" t="str">
        <f t="shared" si="621"/>
        <v>*</v>
      </c>
      <c r="F4465" s="1" t="str">
        <f t="shared" si="622"/>
        <v>*</v>
      </c>
      <c r="G4465" s="1" t="str">
        <f t="shared" si="623"/>
        <v>*</v>
      </c>
      <c r="J4465" s="1" t="str">
        <f t="shared" si="624"/>
        <v>*</v>
      </c>
      <c r="P4465" s="1">
        <v>35</v>
      </c>
      <c r="Q4465" s="1">
        <f t="shared" si="629"/>
        <v>0.04</v>
      </c>
      <c r="T4465" s="4">
        <v>1327.59</v>
      </c>
      <c r="U4465" s="9">
        <f t="shared" si="625"/>
        <v>1</v>
      </c>
      <c r="V4465" s="4">
        <f t="shared" si="626"/>
        <v>37.931142857142852</v>
      </c>
      <c r="W4465" s="1" t="s">
        <v>14</v>
      </c>
      <c r="X4465" s="1">
        <v>2.9</v>
      </c>
      <c r="Y4465" s="4">
        <f t="shared" si="627"/>
        <v>1330.49</v>
      </c>
      <c r="Z4465" s="1" t="s">
        <v>53</v>
      </c>
      <c r="AA4465" s="1" t="s">
        <v>16</v>
      </c>
      <c r="AB4465" s="1" t="s">
        <v>29</v>
      </c>
      <c r="AC4465" s="1" t="s">
        <v>30</v>
      </c>
      <c r="AD4465" s="1" t="s">
        <v>41</v>
      </c>
      <c r="AE4465" s="2">
        <v>40578</v>
      </c>
    </row>
    <row r="4466" spans="1:31" x14ac:dyDescent="0.25">
      <c r="A4466">
        <f t="shared" si="628"/>
        <v>4465</v>
      </c>
      <c r="B4466" s="1">
        <v>21057</v>
      </c>
      <c r="C4466" s="2">
        <v>40577</v>
      </c>
      <c r="D4466" s="1" t="s">
        <v>13</v>
      </c>
      <c r="E4466" s="1" t="str">
        <f t="shared" si="621"/>
        <v>*</v>
      </c>
      <c r="F4466" s="1" t="str">
        <f t="shared" si="622"/>
        <v>*</v>
      </c>
      <c r="G4466" s="1" t="str">
        <f t="shared" si="623"/>
        <v>*</v>
      </c>
      <c r="J4466" s="1" t="str">
        <f t="shared" si="624"/>
        <v>*</v>
      </c>
      <c r="P4466" s="1">
        <v>28</v>
      </c>
      <c r="Q4466" s="1">
        <f t="shared" si="629"/>
        <v>3.5000000000000003E-2</v>
      </c>
      <c r="T4466" s="4">
        <v>1103.67</v>
      </c>
      <c r="U4466" s="9">
        <f t="shared" si="625"/>
        <v>1</v>
      </c>
      <c r="V4466" s="4">
        <f t="shared" si="626"/>
        <v>39.416785714285716</v>
      </c>
      <c r="W4466" s="1" t="s">
        <v>21</v>
      </c>
      <c r="X4466" s="1">
        <v>1.99</v>
      </c>
      <c r="Y4466" s="4">
        <f t="shared" si="627"/>
        <v>1105.6600000000001</v>
      </c>
      <c r="Z4466" s="1" t="s">
        <v>44</v>
      </c>
      <c r="AA4466" s="1" t="s">
        <v>28</v>
      </c>
      <c r="AB4466" s="1" t="s">
        <v>24</v>
      </c>
      <c r="AC4466" s="1" t="s">
        <v>38</v>
      </c>
      <c r="AD4466" s="1" t="s">
        <v>41</v>
      </c>
      <c r="AE4466" s="2">
        <v>40584</v>
      </c>
    </row>
    <row r="4467" spans="1:31" x14ac:dyDescent="0.25">
      <c r="A4467">
        <f t="shared" si="628"/>
        <v>4466</v>
      </c>
      <c r="B4467" s="1">
        <v>40102</v>
      </c>
      <c r="C4467" s="2">
        <v>40577</v>
      </c>
      <c r="D4467" s="1" t="s">
        <v>36</v>
      </c>
      <c r="E4467" s="1" t="str">
        <f t="shared" si="621"/>
        <v>*</v>
      </c>
      <c r="F4467" s="1" t="str">
        <f t="shared" si="622"/>
        <v>*</v>
      </c>
      <c r="G4467" s="1" t="str">
        <f t="shared" si="623"/>
        <v>*</v>
      </c>
      <c r="J4467" s="1" t="str">
        <f t="shared" si="624"/>
        <v>*</v>
      </c>
      <c r="P4467" s="1">
        <v>46</v>
      </c>
      <c r="Q4467" s="1">
        <f t="shared" si="629"/>
        <v>0.05</v>
      </c>
      <c r="T4467" s="4">
        <v>412.37</v>
      </c>
      <c r="U4467" s="9">
        <f t="shared" si="625"/>
        <v>0</v>
      </c>
      <c r="V4467" s="4">
        <f t="shared" si="626"/>
        <v>8.9645652173913053</v>
      </c>
      <c r="W4467" s="1" t="s">
        <v>14</v>
      </c>
      <c r="X4467" s="1">
        <v>3.5</v>
      </c>
      <c r="Y4467" s="4">
        <f t="shared" si="627"/>
        <v>415.87</v>
      </c>
      <c r="Z4467" s="1" t="s">
        <v>46</v>
      </c>
      <c r="AA4467" s="1" t="s">
        <v>28</v>
      </c>
      <c r="AB4467" s="1" t="s">
        <v>29</v>
      </c>
      <c r="AC4467" s="1" t="s">
        <v>63</v>
      </c>
      <c r="AD4467" s="1" t="s">
        <v>19</v>
      </c>
      <c r="AE4467" s="2">
        <v>40579</v>
      </c>
    </row>
    <row r="4468" spans="1:31" x14ac:dyDescent="0.25">
      <c r="A4468">
        <f t="shared" si="628"/>
        <v>4467</v>
      </c>
      <c r="B4468" s="1">
        <v>38784</v>
      </c>
      <c r="C4468" s="2">
        <v>40577</v>
      </c>
      <c r="D4468" s="1" t="s">
        <v>36</v>
      </c>
      <c r="E4468" s="1" t="str">
        <f t="shared" si="621"/>
        <v>*</v>
      </c>
      <c r="F4468" s="1" t="str">
        <f t="shared" si="622"/>
        <v>*</v>
      </c>
      <c r="G4468" s="1" t="str">
        <f t="shared" si="623"/>
        <v>*</v>
      </c>
      <c r="J4468" s="1" t="str">
        <f t="shared" si="624"/>
        <v>*</v>
      </c>
      <c r="P4468" s="1">
        <v>50</v>
      </c>
      <c r="Q4468" s="1">
        <f t="shared" si="629"/>
        <v>0.06</v>
      </c>
      <c r="T4468" s="4">
        <v>298.12</v>
      </c>
      <c r="U4468" s="9">
        <f t="shared" si="625"/>
        <v>0</v>
      </c>
      <c r="V4468" s="4">
        <f t="shared" si="626"/>
        <v>5.9623999999999997</v>
      </c>
      <c r="W4468" s="1" t="s">
        <v>21</v>
      </c>
      <c r="X4468" s="1">
        <v>0.5</v>
      </c>
      <c r="Y4468" s="4">
        <f t="shared" si="627"/>
        <v>298.62</v>
      </c>
      <c r="Z4468" s="1" t="s">
        <v>15</v>
      </c>
      <c r="AA4468" s="1" t="s">
        <v>37</v>
      </c>
      <c r="AB4468" s="1" t="s">
        <v>29</v>
      </c>
      <c r="AC4468" s="1" t="s">
        <v>58</v>
      </c>
      <c r="AD4468" s="1" t="s">
        <v>19</v>
      </c>
      <c r="AE4468" s="2">
        <v>40579</v>
      </c>
    </row>
    <row r="4469" spans="1:31" x14ac:dyDescent="0.25">
      <c r="A4469">
        <f t="shared" si="628"/>
        <v>4468</v>
      </c>
      <c r="B4469" s="1">
        <v>45059</v>
      </c>
      <c r="C4469" s="2">
        <v>40577</v>
      </c>
      <c r="D4469" s="1" t="s">
        <v>27</v>
      </c>
      <c r="E4469" s="1" t="str">
        <f t="shared" si="621"/>
        <v>*</v>
      </c>
      <c r="F4469" s="1" t="str">
        <f t="shared" si="622"/>
        <v>*</v>
      </c>
      <c r="G4469" s="1" t="str">
        <f t="shared" si="623"/>
        <v>*</v>
      </c>
      <c r="J4469" s="1" t="str">
        <f t="shared" si="624"/>
        <v>*</v>
      </c>
      <c r="P4469" s="1">
        <v>4</v>
      </c>
      <c r="Q4469" s="1">
        <f t="shared" si="629"/>
        <v>0.01</v>
      </c>
      <c r="T4469" s="4">
        <v>130.13999999999999</v>
      </c>
      <c r="U4469" s="9">
        <f t="shared" si="625"/>
        <v>0</v>
      </c>
      <c r="V4469" s="4">
        <f t="shared" si="626"/>
        <v>32.534999999999997</v>
      </c>
      <c r="W4469" s="1" t="s">
        <v>21</v>
      </c>
      <c r="X4469" s="1">
        <v>8.65</v>
      </c>
      <c r="Y4469" s="4">
        <f t="shared" si="627"/>
        <v>138.79</v>
      </c>
      <c r="Z4469" s="1" t="s">
        <v>22</v>
      </c>
      <c r="AA4469" s="1" t="s">
        <v>16</v>
      </c>
      <c r="AB4469" s="1" t="s">
        <v>24</v>
      </c>
      <c r="AC4469" s="1" t="s">
        <v>38</v>
      </c>
      <c r="AD4469" s="1" t="s">
        <v>19</v>
      </c>
      <c r="AE4469" s="2">
        <v>40579</v>
      </c>
    </row>
    <row r="4470" spans="1:31" x14ac:dyDescent="0.25">
      <c r="A4470">
        <f t="shared" si="628"/>
        <v>4469</v>
      </c>
      <c r="B4470" s="1">
        <v>50949</v>
      </c>
      <c r="C4470" s="2">
        <v>40578</v>
      </c>
      <c r="D4470" s="1" t="s">
        <v>36</v>
      </c>
      <c r="E4470" s="1" t="str">
        <f t="shared" si="621"/>
        <v>*</v>
      </c>
      <c r="F4470" s="1" t="str">
        <f t="shared" si="622"/>
        <v>*</v>
      </c>
      <c r="G4470" s="1" t="str">
        <f t="shared" si="623"/>
        <v>*</v>
      </c>
      <c r="J4470" s="1" t="str">
        <f t="shared" si="624"/>
        <v>*</v>
      </c>
      <c r="P4470" s="1">
        <v>46</v>
      </c>
      <c r="Q4470" s="1">
        <f t="shared" si="629"/>
        <v>0.05</v>
      </c>
      <c r="T4470" s="4">
        <v>4804.0384999999997</v>
      </c>
      <c r="U4470" s="9">
        <f t="shared" si="625"/>
        <v>1</v>
      </c>
      <c r="V4470" s="4">
        <f t="shared" si="626"/>
        <v>104.43561956521738</v>
      </c>
      <c r="W4470" s="1" t="s">
        <v>21</v>
      </c>
      <c r="X4470" s="1">
        <v>8.8000000000000007</v>
      </c>
      <c r="Y4470" s="4">
        <f t="shared" si="627"/>
        <v>4812.8384999999998</v>
      </c>
      <c r="Z4470" s="1" t="s">
        <v>22</v>
      </c>
      <c r="AA4470" s="1" t="s">
        <v>28</v>
      </c>
      <c r="AB4470" s="1" t="s">
        <v>24</v>
      </c>
      <c r="AC4470" s="1" t="s">
        <v>25</v>
      </c>
      <c r="AD4470" s="1" t="s">
        <v>19</v>
      </c>
      <c r="AE4470" s="2">
        <v>40580</v>
      </c>
    </row>
    <row r="4471" spans="1:31" x14ac:dyDescent="0.25">
      <c r="A4471">
        <f t="shared" si="628"/>
        <v>4470</v>
      </c>
      <c r="B4471" s="1">
        <v>32484</v>
      </c>
      <c r="C4471" s="2">
        <v>40578</v>
      </c>
      <c r="D4471" s="1" t="s">
        <v>27</v>
      </c>
      <c r="E4471" s="1" t="str">
        <f t="shared" si="621"/>
        <v>*</v>
      </c>
      <c r="F4471" s="1" t="str">
        <f t="shared" si="622"/>
        <v>*</v>
      </c>
      <c r="G4471" s="1" t="str">
        <f t="shared" si="623"/>
        <v>*</v>
      </c>
      <c r="J4471" s="1" t="str">
        <f t="shared" si="624"/>
        <v>*</v>
      </c>
      <c r="P4471" s="1">
        <v>9</v>
      </c>
      <c r="Q4471" s="1">
        <f t="shared" si="629"/>
        <v>0.01</v>
      </c>
      <c r="T4471" s="4">
        <v>2502.67</v>
      </c>
      <c r="U4471" s="9">
        <f t="shared" si="625"/>
        <v>1</v>
      </c>
      <c r="V4471" s="4">
        <f t="shared" si="626"/>
        <v>278.07444444444445</v>
      </c>
      <c r="W4471" s="1" t="s">
        <v>33</v>
      </c>
      <c r="X4471" s="1">
        <v>64.73</v>
      </c>
      <c r="Y4471" s="4">
        <f t="shared" si="627"/>
        <v>2567.4</v>
      </c>
      <c r="Z4471" s="1" t="s">
        <v>49</v>
      </c>
      <c r="AA4471" s="1" t="s">
        <v>28</v>
      </c>
      <c r="AB4471" s="1" t="s">
        <v>17</v>
      </c>
      <c r="AC4471" s="1" t="s">
        <v>34</v>
      </c>
      <c r="AD4471" s="1" t="s">
        <v>35</v>
      </c>
      <c r="AE4471" s="2">
        <v>40579</v>
      </c>
    </row>
    <row r="4472" spans="1:31" x14ac:dyDescent="0.25">
      <c r="A4472">
        <f t="shared" si="628"/>
        <v>4471</v>
      </c>
      <c r="B4472" s="1">
        <v>34978</v>
      </c>
      <c r="C4472" s="2">
        <v>40578</v>
      </c>
      <c r="D4472" s="1" t="s">
        <v>20</v>
      </c>
      <c r="E4472" s="1" t="str">
        <f t="shared" si="621"/>
        <v>*</v>
      </c>
      <c r="F4472" s="1" t="str">
        <f t="shared" si="622"/>
        <v>**</v>
      </c>
      <c r="G4472" s="1" t="str">
        <f t="shared" si="623"/>
        <v>**</v>
      </c>
      <c r="J4472" s="1" t="str">
        <f t="shared" si="624"/>
        <v>**</v>
      </c>
      <c r="P4472" s="1">
        <v>49</v>
      </c>
      <c r="Q4472" s="1">
        <f t="shared" si="629"/>
        <v>0.05</v>
      </c>
      <c r="T4472" s="4">
        <v>165.51</v>
      </c>
      <c r="U4472" s="9">
        <f t="shared" si="625"/>
        <v>0</v>
      </c>
      <c r="V4472" s="4">
        <f t="shared" si="626"/>
        <v>3.3777551020408163</v>
      </c>
      <c r="W4472" s="1" t="s">
        <v>21</v>
      </c>
      <c r="X4472" s="1">
        <v>6.83</v>
      </c>
      <c r="Y4472" s="4">
        <f t="shared" si="627"/>
        <v>172.34</v>
      </c>
      <c r="Z4472" s="1" t="s">
        <v>50</v>
      </c>
      <c r="AA4472" s="1" t="s">
        <v>16</v>
      </c>
      <c r="AB4472" s="1" t="s">
        <v>29</v>
      </c>
      <c r="AC4472" s="1" t="s">
        <v>43</v>
      </c>
      <c r="AD4472" s="1" t="s">
        <v>19</v>
      </c>
      <c r="AE4472" s="2">
        <v>40580</v>
      </c>
    </row>
    <row r="4473" spans="1:31" x14ac:dyDescent="0.25">
      <c r="A4473">
        <f t="shared" si="628"/>
        <v>4472</v>
      </c>
      <c r="B4473" s="1">
        <v>50949</v>
      </c>
      <c r="C4473" s="2">
        <v>40578</v>
      </c>
      <c r="D4473" s="1" t="s">
        <v>36</v>
      </c>
      <c r="E4473" s="1" t="str">
        <f t="shared" si="621"/>
        <v>*</v>
      </c>
      <c r="F4473" s="1" t="str">
        <f t="shared" si="622"/>
        <v>*</v>
      </c>
      <c r="G4473" s="1" t="str">
        <f t="shared" si="623"/>
        <v>*</v>
      </c>
      <c r="J4473" s="1" t="str">
        <f t="shared" si="624"/>
        <v>*</v>
      </c>
      <c r="P4473" s="1">
        <v>32</v>
      </c>
      <c r="Q4473" s="1">
        <f t="shared" si="629"/>
        <v>0.04</v>
      </c>
      <c r="T4473" s="4">
        <v>73.55</v>
      </c>
      <c r="U4473" s="9">
        <f t="shared" si="625"/>
        <v>0</v>
      </c>
      <c r="V4473" s="4">
        <f t="shared" si="626"/>
        <v>2.2984374999999999</v>
      </c>
      <c r="W4473" s="1" t="s">
        <v>14</v>
      </c>
      <c r="X4473" s="1">
        <v>0.78</v>
      </c>
      <c r="Y4473" s="4">
        <f t="shared" si="627"/>
        <v>74.33</v>
      </c>
      <c r="Z4473" s="1" t="s">
        <v>22</v>
      </c>
      <c r="AA4473" s="1" t="s">
        <v>28</v>
      </c>
      <c r="AB4473" s="1" t="s">
        <v>29</v>
      </c>
      <c r="AC4473" s="1" t="s">
        <v>61</v>
      </c>
      <c r="AD4473" s="1" t="s">
        <v>31</v>
      </c>
      <c r="AE4473" s="2">
        <v>40579</v>
      </c>
    </row>
    <row r="4474" spans="1:31" x14ac:dyDescent="0.25">
      <c r="A4474">
        <f t="shared" si="628"/>
        <v>4473</v>
      </c>
      <c r="B4474" s="1">
        <v>32007</v>
      </c>
      <c r="C4474" s="2">
        <v>40579</v>
      </c>
      <c r="D4474" s="1" t="s">
        <v>13</v>
      </c>
      <c r="E4474" s="1" t="str">
        <f t="shared" si="621"/>
        <v>*</v>
      </c>
      <c r="F4474" s="1" t="str">
        <f t="shared" si="622"/>
        <v>*</v>
      </c>
      <c r="G4474" s="1" t="str">
        <f t="shared" si="623"/>
        <v>*</v>
      </c>
      <c r="J4474" s="1" t="str">
        <f t="shared" si="624"/>
        <v>*</v>
      </c>
      <c r="P4474" s="1">
        <v>41</v>
      </c>
      <c r="Q4474" s="1">
        <f t="shared" si="629"/>
        <v>0.05</v>
      </c>
      <c r="T4474" s="4">
        <v>17448.75</v>
      </c>
      <c r="U4474" s="9">
        <f t="shared" si="625"/>
        <v>1</v>
      </c>
      <c r="V4474" s="4">
        <f t="shared" si="626"/>
        <v>425.57926829268291</v>
      </c>
      <c r="W4474" s="1" t="s">
        <v>33</v>
      </c>
      <c r="X4474" s="1">
        <v>75.23</v>
      </c>
      <c r="Y4474" s="4">
        <f t="shared" si="627"/>
        <v>17523.98</v>
      </c>
      <c r="Z4474" s="1" t="s">
        <v>46</v>
      </c>
      <c r="AA4474" s="1" t="s">
        <v>16</v>
      </c>
      <c r="AB4474" s="1" t="s">
        <v>17</v>
      </c>
      <c r="AC4474" s="1" t="s">
        <v>52</v>
      </c>
      <c r="AD4474" s="1" t="s">
        <v>59</v>
      </c>
      <c r="AE4474" s="2">
        <v>40583</v>
      </c>
    </row>
    <row r="4475" spans="1:31" x14ac:dyDescent="0.25">
      <c r="A4475">
        <f t="shared" si="628"/>
        <v>4474</v>
      </c>
      <c r="B4475" s="1">
        <v>29028</v>
      </c>
      <c r="C4475" s="2">
        <v>40579</v>
      </c>
      <c r="D4475" s="1" t="s">
        <v>32</v>
      </c>
      <c r="E4475" s="1" t="str">
        <f t="shared" si="621"/>
        <v>***</v>
      </c>
      <c r="F4475" s="1" t="str">
        <f t="shared" si="622"/>
        <v>***</v>
      </c>
      <c r="G4475" s="1" t="str">
        <f t="shared" si="623"/>
        <v>***</v>
      </c>
      <c r="J4475" s="1" t="str">
        <f t="shared" si="624"/>
        <v>***</v>
      </c>
      <c r="P4475" s="1">
        <v>43</v>
      </c>
      <c r="Q4475" s="1">
        <f t="shared" si="629"/>
        <v>0.05</v>
      </c>
      <c r="T4475" s="4">
        <v>17131.36</v>
      </c>
      <c r="U4475" s="9">
        <f t="shared" si="625"/>
        <v>1</v>
      </c>
      <c r="V4475" s="4">
        <f t="shared" si="626"/>
        <v>398.40372093023257</v>
      </c>
      <c r="W4475" s="1" t="s">
        <v>33</v>
      </c>
      <c r="X4475" s="1">
        <v>14.7</v>
      </c>
      <c r="Y4475" s="4">
        <f t="shared" si="627"/>
        <v>17146.060000000001</v>
      </c>
      <c r="Z4475" s="1" t="s">
        <v>51</v>
      </c>
      <c r="AA4475" s="1" t="s">
        <v>28</v>
      </c>
      <c r="AB4475" s="1" t="s">
        <v>24</v>
      </c>
      <c r="AC4475" s="1" t="s">
        <v>56</v>
      </c>
      <c r="AD4475" s="1" t="s">
        <v>35</v>
      </c>
      <c r="AE4475" s="2">
        <v>40581</v>
      </c>
    </row>
    <row r="4476" spans="1:31" x14ac:dyDescent="0.25">
      <c r="A4476">
        <f t="shared" si="628"/>
        <v>4475</v>
      </c>
      <c r="B4476" s="1">
        <v>29767</v>
      </c>
      <c r="C4476" s="2">
        <v>40579</v>
      </c>
      <c r="D4476" s="1" t="s">
        <v>20</v>
      </c>
      <c r="E4476" s="1" t="str">
        <f t="shared" si="621"/>
        <v>*</v>
      </c>
      <c r="F4476" s="1" t="str">
        <f t="shared" si="622"/>
        <v>**</v>
      </c>
      <c r="G4476" s="1" t="str">
        <f t="shared" si="623"/>
        <v>**</v>
      </c>
      <c r="J4476" s="1" t="str">
        <f t="shared" si="624"/>
        <v>**</v>
      </c>
      <c r="P4476" s="1">
        <v>48</v>
      </c>
      <c r="Q4476" s="1">
        <f t="shared" si="629"/>
        <v>0.05</v>
      </c>
      <c r="T4476" s="4">
        <v>4153.0600000000004</v>
      </c>
      <c r="U4476" s="9">
        <f t="shared" si="625"/>
        <v>1</v>
      </c>
      <c r="V4476" s="4">
        <f t="shared" si="626"/>
        <v>86.522083333333342</v>
      </c>
      <c r="W4476" s="1" t="s">
        <v>21</v>
      </c>
      <c r="X4476" s="1">
        <v>0.99</v>
      </c>
      <c r="Y4476" s="4">
        <f t="shared" si="627"/>
        <v>4154.05</v>
      </c>
      <c r="Z4476" s="1" t="s">
        <v>15</v>
      </c>
      <c r="AA4476" s="1" t="s">
        <v>37</v>
      </c>
      <c r="AB4476" s="1" t="s">
        <v>29</v>
      </c>
      <c r="AC4476" s="1" t="s">
        <v>63</v>
      </c>
      <c r="AD4476" s="1" t="s">
        <v>19</v>
      </c>
      <c r="AE4476" s="2">
        <v>40580</v>
      </c>
    </row>
    <row r="4477" spans="1:31" x14ac:dyDescent="0.25">
      <c r="A4477">
        <f t="shared" si="628"/>
        <v>4476</v>
      </c>
      <c r="B4477" s="1">
        <v>11719</v>
      </c>
      <c r="C4477" s="2">
        <v>40579</v>
      </c>
      <c r="D4477" s="1" t="s">
        <v>27</v>
      </c>
      <c r="E4477" s="1" t="str">
        <f t="shared" si="621"/>
        <v>*</v>
      </c>
      <c r="F4477" s="1" t="str">
        <f t="shared" si="622"/>
        <v>*</v>
      </c>
      <c r="G4477" s="1" t="str">
        <f t="shared" si="623"/>
        <v>*</v>
      </c>
      <c r="J4477" s="1" t="str">
        <f t="shared" si="624"/>
        <v>*</v>
      </c>
      <c r="P4477" s="1">
        <v>3</v>
      </c>
      <c r="Q4477" s="1">
        <f t="shared" si="629"/>
        <v>0.01</v>
      </c>
      <c r="T4477" s="4">
        <v>1566.8</v>
      </c>
      <c r="U4477" s="9">
        <f t="shared" si="625"/>
        <v>1</v>
      </c>
      <c r="V4477" s="4">
        <f t="shared" si="626"/>
        <v>522.26666666666665</v>
      </c>
      <c r="W4477" s="1" t="s">
        <v>33</v>
      </c>
      <c r="X4477" s="1">
        <v>69.3</v>
      </c>
      <c r="Y4477" s="4">
        <f t="shared" si="627"/>
        <v>1636.1</v>
      </c>
      <c r="Z4477" s="1" t="s">
        <v>51</v>
      </c>
      <c r="AA4477" s="1" t="s">
        <v>37</v>
      </c>
      <c r="AB4477" s="1" t="s">
        <v>24</v>
      </c>
      <c r="AC4477" s="1" t="s">
        <v>56</v>
      </c>
      <c r="AD4477" s="1" t="s">
        <v>35</v>
      </c>
      <c r="AE4477" s="2">
        <v>40580</v>
      </c>
    </row>
    <row r="4478" spans="1:31" x14ac:dyDescent="0.25">
      <c r="A4478">
        <f t="shared" si="628"/>
        <v>4477</v>
      </c>
      <c r="B4478" s="1">
        <v>41926</v>
      </c>
      <c r="C4478" s="2">
        <v>40579</v>
      </c>
      <c r="D4478" s="1" t="s">
        <v>20</v>
      </c>
      <c r="E4478" s="1" t="str">
        <f t="shared" si="621"/>
        <v>*</v>
      </c>
      <c r="F4478" s="1" t="str">
        <f t="shared" si="622"/>
        <v>**</v>
      </c>
      <c r="G4478" s="1" t="str">
        <f t="shared" si="623"/>
        <v>**</v>
      </c>
      <c r="J4478" s="1" t="str">
        <f t="shared" si="624"/>
        <v>**</v>
      </c>
      <c r="P4478" s="1">
        <v>43</v>
      </c>
      <c r="Q4478" s="1">
        <f t="shared" si="629"/>
        <v>0.05</v>
      </c>
      <c r="T4478" s="4">
        <v>1562.69</v>
      </c>
      <c r="U4478" s="9">
        <f t="shared" si="625"/>
        <v>1</v>
      </c>
      <c r="V4478" s="4">
        <f t="shared" si="626"/>
        <v>36.341627906976747</v>
      </c>
      <c r="W4478" s="1" t="s">
        <v>21</v>
      </c>
      <c r="X4478" s="1">
        <v>8.2200000000000006</v>
      </c>
      <c r="Y4478" s="4">
        <f t="shared" si="627"/>
        <v>1570.91</v>
      </c>
      <c r="Z4478" s="1" t="s">
        <v>22</v>
      </c>
      <c r="AA4478" s="1" t="s">
        <v>23</v>
      </c>
      <c r="AB4478" s="1" t="s">
        <v>29</v>
      </c>
      <c r="AC4478" s="1" t="s">
        <v>55</v>
      </c>
      <c r="AD4478" s="1" t="s">
        <v>19</v>
      </c>
      <c r="AE4478" s="2">
        <v>40579</v>
      </c>
    </row>
    <row r="4479" spans="1:31" x14ac:dyDescent="0.25">
      <c r="A4479">
        <f t="shared" si="628"/>
        <v>4478</v>
      </c>
      <c r="B4479" s="1">
        <v>11719</v>
      </c>
      <c r="C4479" s="2">
        <v>40579</v>
      </c>
      <c r="D4479" s="1" t="s">
        <v>27</v>
      </c>
      <c r="E4479" s="1" t="str">
        <f t="shared" si="621"/>
        <v>*</v>
      </c>
      <c r="F4479" s="1" t="str">
        <f t="shared" si="622"/>
        <v>*</v>
      </c>
      <c r="G4479" s="1" t="str">
        <f t="shared" si="623"/>
        <v>*</v>
      </c>
      <c r="J4479" s="1" t="str">
        <f t="shared" si="624"/>
        <v>*</v>
      </c>
      <c r="P4479" s="1">
        <v>30</v>
      </c>
      <c r="Q4479" s="1">
        <f t="shared" si="629"/>
        <v>0.04</v>
      </c>
      <c r="T4479" s="4">
        <v>616.01</v>
      </c>
      <c r="U4479" s="9">
        <f t="shared" si="625"/>
        <v>0</v>
      </c>
      <c r="V4479" s="4">
        <f t="shared" si="626"/>
        <v>20.533666666666665</v>
      </c>
      <c r="W4479" s="1" t="s">
        <v>21</v>
      </c>
      <c r="X4479" s="1">
        <v>8.99</v>
      </c>
      <c r="Y4479" s="4">
        <f t="shared" si="627"/>
        <v>625</v>
      </c>
      <c r="Z4479" s="1" t="s">
        <v>51</v>
      </c>
      <c r="AA4479" s="1" t="s">
        <v>37</v>
      </c>
      <c r="AB4479" s="1" t="s">
        <v>29</v>
      </c>
      <c r="AC4479" s="1" t="s">
        <v>30</v>
      </c>
      <c r="AD4479" s="1" t="s">
        <v>41</v>
      </c>
      <c r="AE4479" s="2">
        <v>40579</v>
      </c>
    </row>
    <row r="4480" spans="1:31" x14ac:dyDescent="0.25">
      <c r="A4480">
        <f t="shared" si="628"/>
        <v>4479</v>
      </c>
      <c r="B4480" s="1">
        <v>11719</v>
      </c>
      <c r="C4480" s="2">
        <v>40579</v>
      </c>
      <c r="D4480" s="1" t="s">
        <v>27</v>
      </c>
      <c r="E4480" s="1" t="str">
        <f t="shared" si="621"/>
        <v>*</v>
      </c>
      <c r="F4480" s="1" t="str">
        <f t="shared" si="622"/>
        <v>*</v>
      </c>
      <c r="G4480" s="1" t="str">
        <f t="shared" si="623"/>
        <v>*</v>
      </c>
      <c r="J4480" s="1" t="str">
        <f t="shared" si="624"/>
        <v>*</v>
      </c>
      <c r="P4480" s="1">
        <v>17</v>
      </c>
      <c r="Q4480" s="1">
        <f t="shared" si="629"/>
        <v>0.02</v>
      </c>
      <c r="T4480" s="4">
        <v>438.60849999999999</v>
      </c>
      <c r="U4480" s="9">
        <f t="shared" si="625"/>
        <v>0</v>
      </c>
      <c r="V4480" s="4">
        <f t="shared" si="626"/>
        <v>25.8005</v>
      </c>
      <c r="W4480" s="1" t="s">
        <v>21</v>
      </c>
      <c r="X4480" s="1">
        <v>8.59</v>
      </c>
      <c r="Y4480" s="4">
        <f t="shared" si="627"/>
        <v>447.19849999999997</v>
      </c>
      <c r="Z4480" s="1" t="s">
        <v>51</v>
      </c>
      <c r="AA4480" s="1" t="s">
        <v>37</v>
      </c>
      <c r="AB4480" s="1" t="s">
        <v>24</v>
      </c>
      <c r="AC4480" s="1" t="s">
        <v>25</v>
      </c>
      <c r="AD4480" s="1" t="s">
        <v>26</v>
      </c>
      <c r="AE4480" s="2">
        <v>40579</v>
      </c>
    </row>
    <row r="4481" spans="1:31" x14ac:dyDescent="0.25">
      <c r="A4481">
        <f t="shared" si="628"/>
        <v>4480</v>
      </c>
      <c r="B4481" s="1">
        <v>14503</v>
      </c>
      <c r="C4481" s="2">
        <v>40579</v>
      </c>
      <c r="D4481" s="1" t="s">
        <v>27</v>
      </c>
      <c r="E4481" s="1" t="str">
        <f t="shared" si="621"/>
        <v>*</v>
      </c>
      <c r="F4481" s="1" t="str">
        <f t="shared" si="622"/>
        <v>*</v>
      </c>
      <c r="G4481" s="1" t="str">
        <f t="shared" si="623"/>
        <v>*</v>
      </c>
      <c r="J4481" s="1" t="str">
        <f t="shared" si="624"/>
        <v>*</v>
      </c>
      <c r="P4481" s="1">
        <v>14</v>
      </c>
      <c r="Q4481" s="1">
        <f t="shared" si="629"/>
        <v>0.02</v>
      </c>
      <c r="T4481" s="4">
        <v>438.47</v>
      </c>
      <c r="U4481" s="9">
        <f t="shared" si="625"/>
        <v>0</v>
      </c>
      <c r="V4481" s="4">
        <f t="shared" si="626"/>
        <v>31.319285714285716</v>
      </c>
      <c r="W4481" s="1" t="s">
        <v>14</v>
      </c>
      <c r="X4481" s="1">
        <v>2.99</v>
      </c>
      <c r="Y4481" s="4">
        <f t="shared" si="627"/>
        <v>441.46000000000004</v>
      </c>
      <c r="Z4481" s="1" t="s">
        <v>51</v>
      </c>
      <c r="AA4481" s="1" t="s">
        <v>28</v>
      </c>
      <c r="AB4481" s="1" t="s">
        <v>29</v>
      </c>
      <c r="AC4481" s="1" t="s">
        <v>43</v>
      </c>
      <c r="AD4481" s="1" t="s">
        <v>19</v>
      </c>
      <c r="AE4481" s="2">
        <v>40580</v>
      </c>
    </row>
    <row r="4482" spans="1:31" x14ac:dyDescent="0.25">
      <c r="A4482">
        <f t="shared" si="628"/>
        <v>4481</v>
      </c>
      <c r="B4482" s="1">
        <v>41926</v>
      </c>
      <c r="C4482" s="2">
        <v>40579</v>
      </c>
      <c r="D4482" s="1" t="s">
        <v>20</v>
      </c>
      <c r="E4482" s="1" t="str">
        <f t="shared" si="621"/>
        <v>*</v>
      </c>
      <c r="F4482" s="1" t="str">
        <f t="shared" si="622"/>
        <v>**</v>
      </c>
      <c r="G4482" s="1" t="str">
        <f t="shared" si="623"/>
        <v>**</v>
      </c>
      <c r="J4482" s="1" t="str">
        <f t="shared" si="624"/>
        <v>**</v>
      </c>
      <c r="P4482" s="1">
        <v>17</v>
      </c>
      <c r="Q4482" s="1">
        <f t="shared" si="629"/>
        <v>0.02</v>
      </c>
      <c r="T4482" s="4">
        <v>112.57</v>
      </c>
      <c r="U4482" s="9">
        <f t="shared" si="625"/>
        <v>0</v>
      </c>
      <c r="V4482" s="4">
        <f t="shared" si="626"/>
        <v>6.6217647058823523</v>
      </c>
      <c r="W4482" s="1" t="s">
        <v>21</v>
      </c>
      <c r="X4482" s="1">
        <v>5.14</v>
      </c>
      <c r="Y4482" s="4">
        <f t="shared" si="627"/>
        <v>117.71</v>
      </c>
      <c r="Z4482" s="1" t="s">
        <v>22</v>
      </c>
      <c r="AA4482" s="1" t="s">
        <v>23</v>
      </c>
      <c r="AB4482" s="1" t="s">
        <v>29</v>
      </c>
      <c r="AC4482" s="1" t="s">
        <v>40</v>
      </c>
      <c r="AD4482" s="1" t="s">
        <v>19</v>
      </c>
      <c r="AE4482" s="2">
        <v>40580</v>
      </c>
    </row>
    <row r="4483" spans="1:31" x14ac:dyDescent="0.25">
      <c r="A4483">
        <f t="shared" si="628"/>
        <v>4482</v>
      </c>
      <c r="B4483" s="1">
        <v>21155</v>
      </c>
      <c r="C4483" s="2">
        <v>40579</v>
      </c>
      <c r="D4483" s="1" t="s">
        <v>20</v>
      </c>
      <c r="E4483" s="1" t="str">
        <f t="shared" ref="E4483:E4546" si="630">IF(D4483="Critical","***","*")</f>
        <v>*</v>
      </c>
      <c r="F4483" s="1" t="str">
        <f t="shared" ref="F4483:F4546" si="631">IF(D4483="Critical","***",IF(D4483="High","**","*"))</f>
        <v>**</v>
      </c>
      <c r="G4483" s="1" t="str">
        <f t="shared" ref="G4483:G4546" si="632">VLOOKUP(D4483,$H$6:$I$10,2,FALSE)</f>
        <v>**</v>
      </c>
      <c r="J4483" s="1" t="str">
        <f t="shared" ref="J4483:J4546" si="633">HLOOKUP(D4483,$K$5:$O$6,2,FALSE)</f>
        <v>**</v>
      </c>
      <c r="P4483" s="1">
        <v>4</v>
      </c>
      <c r="Q4483" s="1">
        <f t="shared" si="629"/>
        <v>0.01</v>
      </c>
      <c r="T4483" s="4">
        <v>81.78</v>
      </c>
      <c r="U4483" s="9">
        <f t="shared" ref="U4483:U4546" si="634">IF(T4483&gt;1000,1,0)</f>
        <v>0</v>
      </c>
      <c r="V4483" s="4">
        <f t="shared" ref="V4483:V4546" si="635">T4483/P4483</f>
        <v>20.445</v>
      </c>
      <c r="W4483" s="1" t="s">
        <v>21</v>
      </c>
      <c r="X4483" s="1">
        <v>5.97</v>
      </c>
      <c r="Y4483" s="4">
        <f t="shared" ref="Y4483:Y4546" si="636">X4483+T4483</f>
        <v>87.75</v>
      </c>
      <c r="Z4483" s="1" t="s">
        <v>54</v>
      </c>
      <c r="AA4483" s="1" t="s">
        <v>16</v>
      </c>
      <c r="AB4483" s="1" t="s">
        <v>29</v>
      </c>
      <c r="AC4483" s="1" t="s">
        <v>40</v>
      </c>
      <c r="AD4483" s="1" t="s">
        <v>19</v>
      </c>
      <c r="AE4483" s="2">
        <v>40580</v>
      </c>
    </row>
    <row r="4484" spans="1:31" x14ac:dyDescent="0.25">
      <c r="A4484">
        <f t="shared" ref="A4484:A4547" si="637">A4483+1</f>
        <v>4483</v>
      </c>
      <c r="B4484" s="1">
        <v>2053</v>
      </c>
      <c r="C4484" s="2">
        <v>40580</v>
      </c>
      <c r="D4484" s="1" t="s">
        <v>32</v>
      </c>
      <c r="E4484" s="1" t="str">
        <f t="shared" si="630"/>
        <v>***</v>
      </c>
      <c r="F4484" s="1" t="str">
        <f t="shared" si="631"/>
        <v>***</v>
      </c>
      <c r="G4484" s="1" t="str">
        <f t="shared" si="632"/>
        <v>***</v>
      </c>
      <c r="J4484" s="1" t="str">
        <f t="shared" si="633"/>
        <v>***</v>
      </c>
      <c r="P4484" s="1">
        <v>39</v>
      </c>
      <c r="Q4484" s="1">
        <f t="shared" ref="Q4484:Q4547" si="638">VLOOKUP(P4484,$R$5:$S$10,2,TRUE)</f>
        <v>0.04</v>
      </c>
      <c r="T4484" s="4">
        <v>19342.84</v>
      </c>
      <c r="U4484" s="9">
        <f t="shared" si="634"/>
        <v>1</v>
      </c>
      <c r="V4484" s="4">
        <f t="shared" si="635"/>
        <v>495.97025641025641</v>
      </c>
      <c r="W4484" s="1" t="s">
        <v>33</v>
      </c>
      <c r="X4484" s="1">
        <v>126</v>
      </c>
      <c r="Y4484" s="4">
        <f t="shared" si="636"/>
        <v>19468.84</v>
      </c>
      <c r="Z4484" s="1" t="s">
        <v>22</v>
      </c>
      <c r="AA4484" s="1" t="s">
        <v>16</v>
      </c>
      <c r="AB4484" s="1" t="s">
        <v>17</v>
      </c>
      <c r="AC4484" s="1" t="s">
        <v>34</v>
      </c>
      <c r="AD4484" s="1" t="s">
        <v>35</v>
      </c>
      <c r="AE4484" s="2">
        <v>40581</v>
      </c>
    </row>
    <row r="4485" spans="1:31" x14ac:dyDescent="0.25">
      <c r="A4485">
        <f t="shared" si="637"/>
        <v>4484</v>
      </c>
      <c r="B4485" s="1">
        <v>12066</v>
      </c>
      <c r="C4485" s="2">
        <v>40580</v>
      </c>
      <c r="D4485" s="1" t="s">
        <v>36</v>
      </c>
      <c r="E4485" s="1" t="str">
        <f t="shared" si="630"/>
        <v>*</v>
      </c>
      <c r="F4485" s="1" t="str">
        <f t="shared" si="631"/>
        <v>*</v>
      </c>
      <c r="G4485" s="1" t="str">
        <f t="shared" si="632"/>
        <v>*</v>
      </c>
      <c r="J4485" s="1" t="str">
        <f t="shared" si="633"/>
        <v>*</v>
      </c>
      <c r="P4485" s="1">
        <v>27</v>
      </c>
      <c r="Q4485" s="1">
        <f t="shared" si="638"/>
        <v>3.5000000000000003E-2</v>
      </c>
      <c r="T4485" s="4">
        <v>4442.049</v>
      </c>
      <c r="U4485" s="9">
        <f t="shared" si="634"/>
        <v>1</v>
      </c>
      <c r="V4485" s="4">
        <f t="shared" si="635"/>
        <v>164.52033333333333</v>
      </c>
      <c r="W4485" s="1" t="s">
        <v>21</v>
      </c>
      <c r="X4485" s="1">
        <v>8.08</v>
      </c>
      <c r="Y4485" s="4">
        <f t="shared" si="636"/>
        <v>4450.1289999999999</v>
      </c>
      <c r="Z4485" s="1" t="s">
        <v>42</v>
      </c>
      <c r="AA4485" s="1" t="s">
        <v>23</v>
      </c>
      <c r="AB4485" s="1" t="s">
        <v>24</v>
      </c>
      <c r="AC4485" s="1" t="s">
        <v>25</v>
      </c>
      <c r="AD4485" s="1" t="s">
        <v>19</v>
      </c>
      <c r="AE4485" s="2">
        <v>40581</v>
      </c>
    </row>
    <row r="4486" spans="1:31" x14ac:dyDescent="0.25">
      <c r="A4486">
        <f t="shared" si="637"/>
        <v>4485</v>
      </c>
      <c r="B4486" s="1">
        <v>43110</v>
      </c>
      <c r="C4486" s="2">
        <v>40580</v>
      </c>
      <c r="D4486" s="1" t="s">
        <v>20</v>
      </c>
      <c r="E4486" s="1" t="str">
        <f t="shared" si="630"/>
        <v>*</v>
      </c>
      <c r="F4486" s="1" t="str">
        <f t="shared" si="631"/>
        <v>**</v>
      </c>
      <c r="G4486" s="1" t="str">
        <f t="shared" si="632"/>
        <v>**</v>
      </c>
      <c r="J4486" s="1" t="str">
        <f t="shared" si="633"/>
        <v>**</v>
      </c>
      <c r="P4486" s="1">
        <v>1</v>
      </c>
      <c r="Q4486" s="1">
        <f t="shared" si="638"/>
        <v>0.01</v>
      </c>
      <c r="T4486" s="4">
        <v>3457.99</v>
      </c>
      <c r="U4486" s="9">
        <f t="shared" si="634"/>
        <v>1</v>
      </c>
      <c r="V4486" s="4">
        <f t="shared" si="635"/>
        <v>3457.99</v>
      </c>
      <c r="W4486" s="1" t="s">
        <v>21</v>
      </c>
      <c r="X4486" s="1">
        <v>24.49</v>
      </c>
      <c r="Y4486" s="4">
        <f t="shared" si="636"/>
        <v>3482.4799999999996</v>
      </c>
      <c r="Z4486" s="1" t="s">
        <v>49</v>
      </c>
      <c r="AA4486" s="1" t="s">
        <v>28</v>
      </c>
      <c r="AB4486" s="1" t="s">
        <v>24</v>
      </c>
      <c r="AC4486" s="1" t="s">
        <v>47</v>
      </c>
      <c r="AD4486" s="1" t="s">
        <v>48</v>
      </c>
      <c r="AE4486" s="2">
        <v>40582</v>
      </c>
    </row>
    <row r="4487" spans="1:31" x14ac:dyDescent="0.25">
      <c r="A4487">
        <f t="shared" si="637"/>
        <v>4486</v>
      </c>
      <c r="B4487" s="1">
        <v>27622</v>
      </c>
      <c r="C4487" s="2">
        <v>40580</v>
      </c>
      <c r="D4487" s="1" t="s">
        <v>36</v>
      </c>
      <c r="E4487" s="1" t="str">
        <f t="shared" si="630"/>
        <v>*</v>
      </c>
      <c r="F4487" s="1" t="str">
        <f t="shared" si="631"/>
        <v>*</v>
      </c>
      <c r="G4487" s="1" t="str">
        <f t="shared" si="632"/>
        <v>*</v>
      </c>
      <c r="J4487" s="1" t="str">
        <f t="shared" si="633"/>
        <v>*</v>
      </c>
      <c r="P4487" s="1">
        <v>4</v>
      </c>
      <c r="Q4487" s="1">
        <f t="shared" si="638"/>
        <v>0.01</v>
      </c>
      <c r="T4487" s="4">
        <v>1280.73</v>
      </c>
      <c r="U4487" s="9">
        <f t="shared" si="634"/>
        <v>1</v>
      </c>
      <c r="V4487" s="4">
        <f t="shared" si="635"/>
        <v>320.1825</v>
      </c>
      <c r="W4487" s="1" t="s">
        <v>33</v>
      </c>
      <c r="X4487" s="1">
        <v>43.57</v>
      </c>
      <c r="Y4487" s="4">
        <f t="shared" si="636"/>
        <v>1324.3</v>
      </c>
      <c r="Z4487" s="1" t="s">
        <v>44</v>
      </c>
      <c r="AA4487" s="1" t="s">
        <v>16</v>
      </c>
      <c r="AB4487" s="1" t="s">
        <v>17</v>
      </c>
      <c r="AC4487" s="1" t="s">
        <v>52</v>
      </c>
      <c r="AD4487" s="1" t="s">
        <v>59</v>
      </c>
      <c r="AE4487" s="2">
        <v>40581</v>
      </c>
    </row>
    <row r="4488" spans="1:31" x14ac:dyDescent="0.25">
      <c r="A4488">
        <f t="shared" si="637"/>
        <v>4487</v>
      </c>
      <c r="B4488" s="1">
        <v>56711</v>
      </c>
      <c r="C4488" s="2">
        <v>40580</v>
      </c>
      <c r="D4488" s="1" t="s">
        <v>13</v>
      </c>
      <c r="E4488" s="1" t="str">
        <f t="shared" si="630"/>
        <v>*</v>
      </c>
      <c r="F4488" s="1" t="str">
        <f t="shared" si="631"/>
        <v>*</v>
      </c>
      <c r="G4488" s="1" t="str">
        <f t="shared" si="632"/>
        <v>*</v>
      </c>
      <c r="J4488" s="1" t="str">
        <f t="shared" si="633"/>
        <v>*</v>
      </c>
      <c r="P4488" s="1">
        <v>25</v>
      </c>
      <c r="Q4488" s="1">
        <f t="shared" si="638"/>
        <v>3.5000000000000003E-2</v>
      </c>
      <c r="T4488" s="4">
        <v>1279.45</v>
      </c>
      <c r="U4488" s="9">
        <f t="shared" si="634"/>
        <v>1</v>
      </c>
      <c r="V4488" s="4">
        <f t="shared" si="635"/>
        <v>51.178000000000004</v>
      </c>
      <c r="W4488" s="1" t="s">
        <v>21</v>
      </c>
      <c r="X4488" s="1">
        <v>7.23</v>
      </c>
      <c r="Y4488" s="4">
        <f t="shared" si="636"/>
        <v>1286.68</v>
      </c>
      <c r="Z4488" s="1" t="s">
        <v>42</v>
      </c>
      <c r="AA4488" s="1" t="s">
        <v>16</v>
      </c>
      <c r="AB4488" s="1" t="s">
        <v>29</v>
      </c>
      <c r="AC4488" s="1" t="s">
        <v>40</v>
      </c>
      <c r="AD4488" s="1" t="s">
        <v>19</v>
      </c>
      <c r="AE4488" s="2">
        <v>40585</v>
      </c>
    </row>
    <row r="4489" spans="1:31" x14ac:dyDescent="0.25">
      <c r="A4489">
        <f t="shared" si="637"/>
        <v>4488</v>
      </c>
      <c r="B4489" s="1">
        <v>46307</v>
      </c>
      <c r="C4489" s="2">
        <v>40580</v>
      </c>
      <c r="D4489" s="1" t="s">
        <v>36</v>
      </c>
      <c r="E4489" s="1" t="str">
        <f t="shared" si="630"/>
        <v>*</v>
      </c>
      <c r="F4489" s="1" t="str">
        <f t="shared" si="631"/>
        <v>*</v>
      </c>
      <c r="G4489" s="1" t="str">
        <f t="shared" si="632"/>
        <v>*</v>
      </c>
      <c r="J4489" s="1" t="str">
        <f t="shared" si="633"/>
        <v>*</v>
      </c>
      <c r="P4489" s="1">
        <v>27</v>
      </c>
      <c r="Q4489" s="1">
        <f t="shared" si="638"/>
        <v>3.5000000000000003E-2</v>
      </c>
      <c r="T4489" s="4">
        <v>1217.77</v>
      </c>
      <c r="U4489" s="9">
        <f t="shared" si="634"/>
        <v>1</v>
      </c>
      <c r="V4489" s="4">
        <f t="shared" si="635"/>
        <v>45.102592592592593</v>
      </c>
      <c r="W4489" s="1" t="s">
        <v>21</v>
      </c>
      <c r="X4489" s="1">
        <v>6.22</v>
      </c>
      <c r="Y4489" s="4">
        <f t="shared" si="636"/>
        <v>1223.99</v>
      </c>
      <c r="Z4489" s="1" t="s">
        <v>22</v>
      </c>
      <c r="AA4489" s="1" t="s">
        <v>16</v>
      </c>
      <c r="AB4489" s="1" t="s">
        <v>29</v>
      </c>
      <c r="AC4489" s="1" t="s">
        <v>55</v>
      </c>
      <c r="AD4489" s="1" t="s">
        <v>19</v>
      </c>
      <c r="AE4489" s="2">
        <v>40583</v>
      </c>
    </row>
    <row r="4490" spans="1:31" x14ac:dyDescent="0.25">
      <c r="A4490">
        <f t="shared" si="637"/>
        <v>4489</v>
      </c>
      <c r="B4490" s="1">
        <v>2053</v>
      </c>
      <c r="C4490" s="2">
        <v>40580</v>
      </c>
      <c r="D4490" s="1" t="s">
        <v>32</v>
      </c>
      <c r="E4490" s="1" t="str">
        <f t="shared" si="630"/>
        <v>***</v>
      </c>
      <c r="F4490" s="1" t="str">
        <f t="shared" si="631"/>
        <v>***</v>
      </c>
      <c r="G4490" s="1" t="str">
        <f t="shared" si="632"/>
        <v>***</v>
      </c>
      <c r="J4490" s="1" t="str">
        <f t="shared" si="633"/>
        <v>***</v>
      </c>
      <c r="P4490" s="1">
        <v>7</v>
      </c>
      <c r="Q4490" s="1">
        <f t="shared" si="638"/>
        <v>0.01</v>
      </c>
      <c r="T4490" s="4">
        <v>771.78300000000002</v>
      </c>
      <c r="U4490" s="9">
        <f t="shared" si="634"/>
        <v>0</v>
      </c>
      <c r="V4490" s="4">
        <f t="shared" si="635"/>
        <v>110.25471428571429</v>
      </c>
      <c r="W4490" s="1" t="s">
        <v>21</v>
      </c>
      <c r="X4490" s="1">
        <v>4.2</v>
      </c>
      <c r="Y4490" s="4">
        <f t="shared" si="636"/>
        <v>775.98300000000006</v>
      </c>
      <c r="Z4490" s="1" t="s">
        <v>22</v>
      </c>
      <c r="AA4490" s="1" t="s">
        <v>16</v>
      </c>
      <c r="AB4490" s="1" t="s">
        <v>24</v>
      </c>
      <c r="AC4490" s="1" t="s">
        <v>25</v>
      </c>
      <c r="AD4490" s="1" t="s">
        <v>19</v>
      </c>
      <c r="AE4490" s="2">
        <v>40582</v>
      </c>
    </row>
    <row r="4491" spans="1:31" x14ac:dyDescent="0.25">
      <c r="A4491">
        <f t="shared" si="637"/>
        <v>4490</v>
      </c>
      <c r="B4491" s="1">
        <v>30497</v>
      </c>
      <c r="C4491" s="2">
        <v>40580</v>
      </c>
      <c r="D4491" s="1" t="s">
        <v>32</v>
      </c>
      <c r="E4491" s="1" t="str">
        <f t="shared" si="630"/>
        <v>***</v>
      </c>
      <c r="F4491" s="1" t="str">
        <f t="shared" si="631"/>
        <v>***</v>
      </c>
      <c r="G4491" s="1" t="str">
        <f t="shared" si="632"/>
        <v>***</v>
      </c>
      <c r="J4491" s="1" t="str">
        <f t="shared" si="633"/>
        <v>***</v>
      </c>
      <c r="P4491" s="1">
        <v>34</v>
      </c>
      <c r="Q4491" s="1">
        <f t="shared" si="638"/>
        <v>0.04</v>
      </c>
      <c r="T4491" s="4">
        <v>706.91</v>
      </c>
      <c r="U4491" s="9">
        <f t="shared" si="634"/>
        <v>0</v>
      </c>
      <c r="V4491" s="4">
        <f t="shared" si="635"/>
        <v>20.791470588235292</v>
      </c>
      <c r="W4491" s="1" t="s">
        <v>14</v>
      </c>
      <c r="X4491" s="1">
        <v>8.83</v>
      </c>
      <c r="Y4491" s="4">
        <f t="shared" si="636"/>
        <v>715.74</v>
      </c>
      <c r="Z4491" s="1" t="s">
        <v>51</v>
      </c>
      <c r="AA4491" s="1" t="s">
        <v>28</v>
      </c>
      <c r="AB4491" s="1" t="s">
        <v>29</v>
      </c>
      <c r="AC4491" s="1" t="s">
        <v>43</v>
      </c>
      <c r="AD4491" s="1" t="s">
        <v>19</v>
      </c>
      <c r="AE4491" s="2">
        <v>40582</v>
      </c>
    </row>
    <row r="4492" spans="1:31" x14ac:dyDescent="0.25">
      <c r="A4492">
        <f t="shared" si="637"/>
        <v>4491</v>
      </c>
      <c r="B4492" s="1">
        <v>46307</v>
      </c>
      <c r="C4492" s="2">
        <v>40580</v>
      </c>
      <c r="D4492" s="1" t="s">
        <v>36</v>
      </c>
      <c r="E4492" s="1" t="str">
        <f t="shared" si="630"/>
        <v>*</v>
      </c>
      <c r="F4492" s="1" t="str">
        <f t="shared" si="631"/>
        <v>*</v>
      </c>
      <c r="G4492" s="1" t="str">
        <f t="shared" si="632"/>
        <v>*</v>
      </c>
      <c r="J4492" s="1" t="str">
        <f t="shared" si="633"/>
        <v>*</v>
      </c>
      <c r="P4492" s="1">
        <v>32</v>
      </c>
      <c r="Q4492" s="1">
        <f t="shared" si="638"/>
        <v>0.04</v>
      </c>
      <c r="T4492" s="4">
        <v>643.53</v>
      </c>
      <c r="U4492" s="9">
        <f t="shared" si="634"/>
        <v>0</v>
      </c>
      <c r="V4492" s="4">
        <f t="shared" si="635"/>
        <v>20.110312499999999</v>
      </c>
      <c r="W4492" s="1" t="s">
        <v>21</v>
      </c>
      <c r="X4492" s="1">
        <v>5.77</v>
      </c>
      <c r="Y4492" s="4">
        <f t="shared" si="636"/>
        <v>649.29999999999995</v>
      </c>
      <c r="Z4492" s="1" t="s">
        <v>22</v>
      </c>
      <c r="AA4492" s="1" t="s">
        <v>16</v>
      </c>
      <c r="AB4492" s="1" t="s">
        <v>29</v>
      </c>
      <c r="AC4492" s="1" t="s">
        <v>40</v>
      </c>
      <c r="AD4492" s="1" t="s">
        <v>19</v>
      </c>
      <c r="AE4492" s="2">
        <v>40580</v>
      </c>
    </row>
    <row r="4493" spans="1:31" x14ac:dyDescent="0.25">
      <c r="A4493">
        <f t="shared" si="637"/>
        <v>4492</v>
      </c>
      <c r="B4493" s="1">
        <v>57633</v>
      </c>
      <c r="C4493" s="2">
        <v>40580</v>
      </c>
      <c r="D4493" s="1" t="s">
        <v>20</v>
      </c>
      <c r="E4493" s="1" t="str">
        <f t="shared" si="630"/>
        <v>*</v>
      </c>
      <c r="F4493" s="1" t="str">
        <f t="shared" si="631"/>
        <v>**</v>
      </c>
      <c r="G4493" s="1" t="str">
        <f t="shared" si="632"/>
        <v>**</v>
      </c>
      <c r="J4493" s="1" t="str">
        <f t="shared" si="633"/>
        <v>**</v>
      </c>
      <c r="P4493" s="1">
        <v>12</v>
      </c>
      <c r="Q4493" s="1">
        <f t="shared" si="638"/>
        <v>0.02</v>
      </c>
      <c r="T4493" s="4">
        <v>351.12</v>
      </c>
      <c r="U4493" s="9">
        <f t="shared" si="634"/>
        <v>0</v>
      </c>
      <c r="V4493" s="4">
        <f t="shared" si="635"/>
        <v>29.26</v>
      </c>
      <c r="W4493" s="1" t="s">
        <v>14</v>
      </c>
      <c r="X4493" s="1">
        <v>3.92</v>
      </c>
      <c r="Y4493" s="4">
        <f t="shared" si="636"/>
        <v>355.04</v>
      </c>
      <c r="Z4493" s="1" t="s">
        <v>15</v>
      </c>
      <c r="AA4493" s="1" t="s">
        <v>28</v>
      </c>
      <c r="AB4493" s="1" t="s">
        <v>17</v>
      </c>
      <c r="AC4493" s="1" t="s">
        <v>18</v>
      </c>
      <c r="AD4493" s="1" t="s">
        <v>41</v>
      </c>
      <c r="AE4493" s="2">
        <v>40581</v>
      </c>
    </row>
    <row r="4494" spans="1:31" x14ac:dyDescent="0.25">
      <c r="A4494">
        <f t="shared" si="637"/>
        <v>4493</v>
      </c>
      <c r="B4494" s="1">
        <v>30497</v>
      </c>
      <c r="C4494" s="2">
        <v>40580</v>
      </c>
      <c r="D4494" s="1" t="s">
        <v>32</v>
      </c>
      <c r="E4494" s="1" t="str">
        <f t="shared" si="630"/>
        <v>***</v>
      </c>
      <c r="F4494" s="1" t="str">
        <f t="shared" si="631"/>
        <v>***</v>
      </c>
      <c r="G4494" s="1" t="str">
        <f t="shared" si="632"/>
        <v>***</v>
      </c>
      <c r="J4494" s="1" t="str">
        <f t="shared" si="633"/>
        <v>***</v>
      </c>
      <c r="P4494" s="1">
        <v>31</v>
      </c>
      <c r="Q4494" s="1">
        <f t="shared" si="638"/>
        <v>0.04</v>
      </c>
      <c r="T4494" s="4">
        <v>190.06</v>
      </c>
      <c r="U4494" s="9">
        <f t="shared" si="634"/>
        <v>0</v>
      </c>
      <c r="V4494" s="4">
        <f t="shared" si="635"/>
        <v>6.1309677419354838</v>
      </c>
      <c r="W4494" s="1" t="s">
        <v>21</v>
      </c>
      <c r="X4494" s="1">
        <v>5.35</v>
      </c>
      <c r="Y4494" s="4">
        <f t="shared" si="636"/>
        <v>195.41</v>
      </c>
      <c r="Z4494" s="1" t="s">
        <v>51</v>
      </c>
      <c r="AA4494" s="1" t="s">
        <v>28</v>
      </c>
      <c r="AB4494" s="1" t="s">
        <v>29</v>
      </c>
      <c r="AC4494" s="1" t="s">
        <v>40</v>
      </c>
      <c r="AD4494" s="1" t="s">
        <v>19</v>
      </c>
      <c r="AE4494" s="2">
        <v>40582</v>
      </c>
    </row>
    <row r="4495" spans="1:31" x14ac:dyDescent="0.25">
      <c r="A4495">
        <f t="shared" si="637"/>
        <v>4494</v>
      </c>
      <c r="B4495" s="1">
        <v>54882</v>
      </c>
      <c r="C4495" s="2">
        <v>40580</v>
      </c>
      <c r="D4495" s="1" t="s">
        <v>32</v>
      </c>
      <c r="E4495" s="1" t="str">
        <f t="shared" si="630"/>
        <v>***</v>
      </c>
      <c r="F4495" s="1" t="str">
        <f t="shared" si="631"/>
        <v>***</v>
      </c>
      <c r="G4495" s="1" t="str">
        <f t="shared" si="632"/>
        <v>***</v>
      </c>
      <c r="J4495" s="1" t="str">
        <f t="shared" si="633"/>
        <v>***</v>
      </c>
      <c r="P4495" s="1">
        <v>2</v>
      </c>
      <c r="Q4495" s="1">
        <f t="shared" si="638"/>
        <v>0.01</v>
      </c>
      <c r="T4495" s="4">
        <v>86.92</v>
      </c>
      <c r="U4495" s="9">
        <f t="shared" si="634"/>
        <v>0</v>
      </c>
      <c r="V4495" s="4">
        <f t="shared" si="635"/>
        <v>43.46</v>
      </c>
      <c r="W4495" s="1" t="s">
        <v>21</v>
      </c>
      <c r="X4495" s="1">
        <v>13.89</v>
      </c>
      <c r="Y4495" s="4">
        <f t="shared" si="636"/>
        <v>100.81</v>
      </c>
      <c r="Z4495" s="1" t="s">
        <v>51</v>
      </c>
      <c r="AA4495" s="1" t="s">
        <v>16</v>
      </c>
      <c r="AB4495" s="1" t="s">
        <v>29</v>
      </c>
      <c r="AC4495" s="1" t="s">
        <v>30</v>
      </c>
      <c r="AD4495" s="1" t="s">
        <v>31</v>
      </c>
      <c r="AE4495" s="2">
        <v>40582</v>
      </c>
    </row>
    <row r="4496" spans="1:31" x14ac:dyDescent="0.25">
      <c r="A4496">
        <f t="shared" si="637"/>
        <v>4495</v>
      </c>
      <c r="B4496" s="1">
        <v>54882</v>
      </c>
      <c r="C4496" s="2">
        <v>40580</v>
      </c>
      <c r="D4496" s="1" t="s">
        <v>32</v>
      </c>
      <c r="E4496" s="1" t="str">
        <f t="shared" si="630"/>
        <v>***</v>
      </c>
      <c r="F4496" s="1" t="str">
        <f t="shared" si="631"/>
        <v>***</v>
      </c>
      <c r="G4496" s="1" t="str">
        <f t="shared" si="632"/>
        <v>***</v>
      </c>
      <c r="J4496" s="1" t="str">
        <f t="shared" si="633"/>
        <v>***</v>
      </c>
      <c r="P4496" s="1">
        <v>17</v>
      </c>
      <c r="Q4496" s="1">
        <f t="shared" si="638"/>
        <v>0.02</v>
      </c>
      <c r="T4496" s="4">
        <v>86.29</v>
      </c>
      <c r="U4496" s="9">
        <f t="shared" si="634"/>
        <v>0</v>
      </c>
      <c r="V4496" s="4">
        <f t="shared" si="635"/>
        <v>5.0758823529411767</v>
      </c>
      <c r="W4496" s="1" t="s">
        <v>21</v>
      </c>
      <c r="X4496" s="1">
        <v>0.49</v>
      </c>
      <c r="Y4496" s="4">
        <f t="shared" si="636"/>
        <v>86.78</v>
      </c>
      <c r="Z4496" s="1" t="s">
        <v>51</v>
      </c>
      <c r="AA4496" s="1" t="s">
        <v>16</v>
      </c>
      <c r="AB4496" s="1" t="s">
        <v>29</v>
      </c>
      <c r="AC4496" s="1" t="s">
        <v>58</v>
      </c>
      <c r="AD4496" s="1" t="s">
        <v>19</v>
      </c>
      <c r="AE4496" s="2">
        <v>40583</v>
      </c>
    </row>
    <row r="4497" spans="1:31" x14ac:dyDescent="0.25">
      <c r="A4497">
        <f t="shared" si="637"/>
        <v>4496</v>
      </c>
      <c r="B4497" s="1">
        <v>39270</v>
      </c>
      <c r="C4497" s="2">
        <v>40580</v>
      </c>
      <c r="D4497" s="1" t="s">
        <v>20</v>
      </c>
      <c r="E4497" s="1" t="str">
        <f t="shared" si="630"/>
        <v>*</v>
      </c>
      <c r="F4497" s="1" t="str">
        <f t="shared" si="631"/>
        <v>**</v>
      </c>
      <c r="G4497" s="1" t="str">
        <f t="shared" si="632"/>
        <v>**</v>
      </c>
      <c r="J4497" s="1" t="str">
        <f t="shared" si="633"/>
        <v>**</v>
      </c>
      <c r="P4497" s="1">
        <v>11</v>
      </c>
      <c r="Q4497" s="1">
        <f t="shared" si="638"/>
        <v>0.02</v>
      </c>
      <c r="T4497" s="4">
        <v>65.78</v>
      </c>
      <c r="U4497" s="9">
        <f t="shared" si="634"/>
        <v>0</v>
      </c>
      <c r="V4497" s="4">
        <f t="shared" si="635"/>
        <v>5.98</v>
      </c>
      <c r="W4497" s="1" t="s">
        <v>21</v>
      </c>
      <c r="X4497" s="1">
        <v>3.37</v>
      </c>
      <c r="Y4497" s="4">
        <f t="shared" si="636"/>
        <v>69.150000000000006</v>
      </c>
      <c r="Z4497" s="1" t="s">
        <v>15</v>
      </c>
      <c r="AA4497" s="1" t="s">
        <v>37</v>
      </c>
      <c r="AB4497" s="1" t="s">
        <v>29</v>
      </c>
      <c r="AC4497" s="1" t="s">
        <v>61</v>
      </c>
      <c r="AD4497" s="1" t="s">
        <v>31</v>
      </c>
      <c r="AE4497" s="2">
        <v>40580</v>
      </c>
    </row>
    <row r="4498" spans="1:31" x14ac:dyDescent="0.25">
      <c r="A4498">
        <f t="shared" si="637"/>
        <v>4497</v>
      </c>
      <c r="B4498" s="1">
        <v>43110</v>
      </c>
      <c r="C4498" s="2">
        <v>40580</v>
      </c>
      <c r="D4498" s="1" t="s">
        <v>20</v>
      </c>
      <c r="E4498" s="1" t="str">
        <f t="shared" si="630"/>
        <v>*</v>
      </c>
      <c r="F4498" s="1" t="str">
        <f t="shared" si="631"/>
        <v>**</v>
      </c>
      <c r="G4498" s="1" t="str">
        <f t="shared" si="632"/>
        <v>**</v>
      </c>
      <c r="J4498" s="1" t="str">
        <f t="shared" si="633"/>
        <v>**</v>
      </c>
      <c r="P4498" s="1">
        <v>3</v>
      </c>
      <c r="Q4498" s="1">
        <f t="shared" si="638"/>
        <v>0.01</v>
      </c>
      <c r="T4498" s="4">
        <v>21.01</v>
      </c>
      <c r="U4498" s="9">
        <f t="shared" si="634"/>
        <v>0</v>
      </c>
      <c r="V4498" s="4">
        <f t="shared" si="635"/>
        <v>7.0033333333333339</v>
      </c>
      <c r="W4498" s="1" t="s">
        <v>21</v>
      </c>
      <c r="X4498" s="1">
        <v>5.0199999999999996</v>
      </c>
      <c r="Y4498" s="4">
        <f t="shared" si="636"/>
        <v>26.03</v>
      </c>
      <c r="Z4498" s="1" t="s">
        <v>49</v>
      </c>
      <c r="AA4498" s="1" t="s">
        <v>28</v>
      </c>
      <c r="AB4498" s="1" t="s">
        <v>29</v>
      </c>
      <c r="AC4498" s="1" t="s">
        <v>40</v>
      </c>
      <c r="AD4498" s="1" t="s">
        <v>19</v>
      </c>
      <c r="AE4498" s="2">
        <v>40580</v>
      </c>
    </row>
    <row r="4499" spans="1:31" x14ac:dyDescent="0.25">
      <c r="A4499">
        <f t="shared" si="637"/>
        <v>4498</v>
      </c>
      <c r="B4499" s="1">
        <v>31046</v>
      </c>
      <c r="C4499" s="2">
        <v>40581</v>
      </c>
      <c r="D4499" s="1" t="s">
        <v>32</v>
      </c>
      <c r="E4499" s="1" t="str">
        <f t="shared" si="630"/>
        <v>***</v>
      </c>
      <c r="F4499" s="1" t="str">
        <f t="shared" si="631"/>
        <v>***</v>
      </c>
      <c r="G4499" s="1" t="str">
        <f t="shared" si="632"/>
        <v>***</v>
      </c>
      <c r="J4499" s="1" t="str">
        <f t="shared" si="633"/>
        <v>***</v>
      </c>
      <c r="P4499" s="1">
        <v>42</v>
      </c>
      <c r="Q4499" s="1">
        <f t="shared" si="638"/>
        <v>0.05</v>
      </c>
      <c r="T4499" s="4">
        <v>3900.5309999999999</v>
      </c>
      <c r="U4499" s="9">
        <f t="shared" si="634"/>
        <v>1</v>
      </c>
      <c r="V4499" s="4">
        <f t="shared" si="635"/>
        <v>92.869785714285712</v>
      </c>
      <c r="W4499" s="1" t="s">
        <v>21</v>
      </c>
      <c r="X4499" s="1">
        <v>2.5</v>
      </c>
      <c r="Y4499" s="4">
        <f t="shared" si="636"/>
        <v>3903.0309999999999</v>
      </c>
      <c r="Z4499" s="1" t="s">
        <v>22</v>
      </c>
      <c r="AA4499" s="1" t="s">
        <v>28</v>
      </c>
      <c r="AB4499" s="1" t="s">
        <v>24</v>
      </c>
      <c r="AC4499" s="1" t="s">
        <v>25</v>
      </c>
      <c r="AD4499" s="1" t="s">
        <v>19</v>
      </c>
      <c r="AE4499" s="2">
        <v>40582</v>
      </c>
    </row>
    <row r="4500" spans="1:31" x14ac:dyDescent="0.25">
      <c r="A4500">
        <f t="shared" si="637"/>
        <v>4499</v>
      </c>
      <c r="B4500" s="1">
        <v>21824</v>
      </c>
      <c r="C4500" s="2">
        <v>40581</v>
      </c>
      <c r="D4500" s="1" t="s">
        <v>13</v>
      </c>
      <c r="E4500" s="1" t="str">
        <f t="shared" si="630"/>
        <v>*</v>
      </c>
      <c r="F4500" s="1" t="str">
        <f t="shared" si="631"/>
        <v>*</v>
      </c>
      <c r="G4500" s="1" t="str">
        <f t="shared" si="632"/>
        <v>*</v>
      </c>
      <c r="J4500" s="1" t="str">
        <f t="shared" si="633"/>
        <v>*</v>
      </c>
      <c r="P4500" s="1">
        <v>37</v>
      </c>
      <c r="Q4500" s="1">
        <f t="shared" si="638"/>
        <v>0.04</v>
      </c>
      <c r="T4500" s="4">
        <v>3351.55</v>
      </c>
      <c r="U4500" s="9">
        <f t="shared" si="634"/>
        <v>1</v>
      </c>
      <c r="V4500" s="4">
        <f t="shared" si="635"/>
        <v>90.582432432432441</v>
      </c>
      <c r="W4500" s="1" t="s">
        <v>14</v>
      </c>
      <c r="X4500" s="1">
        <v>56.2</v>
      </c>
      <c r="Y4500" s="4">
        <f t="shared" si="636"/>
        <v>3407.75</v>
      </c>
      <c r="Z4500" s="1" t="s">
        <v>22</v>
      </c>
      <c r="AA4500" s="1" t="s">
        <v>37</v>
      </c>
      <c r="AB4500" s="1" t="s">
        <v>17</v>
      </c>
      <c r="AC4500" s="1" t="s">
        <v>18</v>
      </c>
      <c r="AD4500" s="1" t="s">
        <v>26</v>
      </c>
      <c r="AE4500" s="2">
        <v>40588</v>
      </c>
    </row>
    <row r="4501" spans="1:31" x14ac:dyDescent="0.25">
      <c r="A4501">
        <f t="shared" si="637"/>
        <v>4500</v>
      </c>
      <c r="B4501" s="1">
        <v>1637</v>
      </c>
      <c r="C4501" s="2">
        <v>40581</v>
      </c>
      <c r="D4501" s="1" t="s">
        <v>27</v>
      </c>
      <c r="E4501" s="1" t="str">
        <f t="shared" si="630"/>
        <v>*</v>
      </c>
      <c r="F4501" s="1" t="str">
        <f t="shared" si="631"/>
        <v>*</v>
      </c>
      <c r="G4501" s="1" t="str">
        <f t="shared" si="632"/>
        <v>*</v>
      </c>
      <c r="J4501" s="1" t="str">
        <f t="shared" si="633"/>
        <v>*</v>
      </c>
      <c r="P4501" s="1">
        <v>47</v>
      </c>
      <c r="Q4501" s="1">
        <f t="shared" si="638"/>
        <v>0.05</v>
      </c>
      <c r="T4501" s="4">
        <v>1348.57</v>
      </c>
      <c r="U4501" s="9">
        <f t="shared" si="634"/>
        <v>1</v>
      </c>
      <c r="V4501" s="4">
        <f t="shared" si="635"/>
        <v>28.692978723404256</v>
      </c>
      <c r="W4501" s="1" t="s">
        <v>21</v>
      </c>
      <c r="X4501" s="1">
        <v>8.99</v>
      </c>
      <c r="Y4501" s="4">
        <f t="shared" si="636"/>
        <v>1357.56</v>
      </c>
      <c r="Z4501" s="1" t="s">
        <v>42</v>
      </c>
      <c r="AA4501" s="1" t="s">
        <v>28</v>
      </c>
      <c r="AB4501" s="1" t="s">
        <v>29</v>
      </c>
      <c r="AC4501" s="1" t="s">
        <v>30</v>
      </c>
      <c r="AD4501" s="1" t="s">
        <v>41</v>
      </c>
      <c r="AE4501" s="2">
        <v>40583</v>
      </c>
    </row>
    <row r="4502" spans="1:31" x14ac:dyDescent="0.25">
      <c r="A4502">
        <f t="shared" si="637"/>
        <v>4501</v>
      </c>
      <c r="B4502" s="1">
        <v>1637</v>
      </c>
      <c r="C4502" s="2">
        <v>40581</v>
      </c>
      <c r="D4502" s="1" t="s">
        <v>27</v>
      </c>
      <c r="E4502" s="1" t="str">
        <f t="shared" si="630"/>
        <v>*</v>
      </c>
      <c r="F4502" s="1" t="str">
        <f t="shared" si="631"/>
        <v>*</v>
      </c>
      <c r="G4502" s="1" t="str">
        <f t="shared" si="632"/>
        <v>*</v>
      </c>
      <c r="J4502" s="1" t="str">
        <f t="shared" si="633"/>
        <v>*</v>
      </c>
      <c r="P4502" s="1">
        <v>36</v>
      </c>
      <c r="Q4502" s="1">
        <f t="shared" si="638"/>
        <v>0.04</v>
      </c>
      <c r="T4502" s="4">
        <v>1225.52</v>
      </c>
      <c r="U4502" s="9">
        <f t="shared" si="634"/>
        <v>1</v>
      </c>
      <c r="V4502" s="4">
        <f t="shared" si="635"/>
        <v>34.042222222222222</v>
      </c>
      <c r="W4502" s="1" t="s">
        <v>14</v>
      </c>
      <c r="X4502" s="1">
        <v>35</v>
      </c>
      <c r="Y4502" s="4">
        <f t="shared" si="636"/>
        <v>1260.52</v>
      </c>
      <c r="Z4502" s="1" t="s">
        <v>42</v>
      </c>
      <c r="AA4502" s="1" t="s">
        <v>28</v>
      </c>
      <c r="AB4502" s="1" t="s">
        <v>29</v>
      </c>
      <c r="AC4502" s="1" t="s">
        <v>55</v>
      </c>
      <c r="AD4502" s="1" t="s">
        <v>48</v>
      </c>
      <c r="AE4502" s="2">
        <v>40581</v>
      </c>
    </row>
    <row r="4503" spans="1:31" x14ac:dyDescent="0.25">
      <c r="A4503">
        <f t="shared" si="637"/>
        <v>4502</v>
      </c>
      <c r="B4503" s="1">
        <v>1637</v>
      </c>
      <c r="C4503" s="2">
        <v>40581</v>
      </c>
      <c r="D4503" s="1" t="s">
        <v>27</v>
      </c>
      <c r="E4503" s="1" t="str">
        <f t="shared" si="630"/>
        <v>*</v>
      </c>
      <c r="F4503" s="1" t="str">
        <f t="shared" si="631"/>
        <v>*</v>
      </c>
      <c r="G4503" s="1" t="str">
        <f t="shared" si="632"/>
        <v>*</v>
      </c>
      <c r="J4503" s="1" t="str">
        <f t="shared" si="633"/>
        <v>*</v>
      </c>
      <c r="P4503" s="1">
        <v>10</v>
      </c>
      <c r="Q4503" s="1">
        <f t="shared" si="638"/>
        <v>0.02</v>
      </c>
      <c r="T4503" s="4">
        <v>1024.29</v>
      </c>
      <c r="U4503" s="9">
        <f t="shared" si="634"/>
        <v>1</v>
      </c>
      <c r="V4503" s="4">
        <f t="shared" si="635"/>
        <v>102.429</v>
      </c>
      <c r="W4503" s="1" t="s">
        <v>21</v>
      </c>
      <c r="X4503" s="1">
        <v>19.989999999999998</v>
      </c>
      <c r="Y4503" s="4">
        <f t="shared" si="636"/>
        <v>1044.28</v>
      </c>
      <c r="Z4503" s="1" t="s">
        <v>42</v>
      </c>
      <c r="AA4503" s="1" t="s">
        <v>28</v>
      </c>
      <c r="AB4503" s="1" t="s">
        <v>24</v>
      </c>
      <c r="AC4503" s="1" t="s">
        <v>38</v>
      </c>
      <c r="AD4503" s="1" t="s">
        <v>19</v>
      </c>
      <c r="AE4503" s="2">
        <v>40581</v>
      </c>
    </row>
    <row r="4504" spans="1:31" x14ac:dyDescent="0.25">
      <c r="A4504">
        <f t="shared" si="637"/>
        <v>4503</v>
      </c>
      <c r="B4504" s="1">
        <v>29953</v>
      </c>
      <c r="C4504" s="2">
        <v>40581</v>
      </c>
      <c r="D4504" s="1" t="s">
        <v>32</v>
      </c>
      <c r="E4504" s="1" t="str">
        <f t="shared" si="630"/>
        <v>***</v>
      </c>
      <c r="F4504" s="1" t="str">
        <f t="shared" si="631"/>
        <v>***</v>
      </c>
      <c r="G4504" s="1" t="str">
        <f t="shared" si="632"/>
        <v>***</v>
      </c>
      <c r="J4504" s="1" t="str">
        <f t="shared" si="633"/>
        <v>***</v>
      </c>
      <c r="P4504" s="1">
        <v>42</v>
      </c>
      <c r="Q4504" s="1">
        <f t="shared" si="638"/>
        <v>0.05</v>
      </c>
      <c r="T4504" s="4">
        <v>619.77</v>
      </c>
      <c r="U4504" s="9">
        <f t="shared" si="634"/>
        <v>0</v>
      </c>
      <c r="V4504" s="4">
        <f t="shared" si="635"/>
        <v>14.756428571428572</v>
      </c>
      <c r="W4504" s="1" t="s">
        <v>21</v>
      </c>
      <c r="X4504" s="1">
        <v>7.17</v>
      </c>
      <c r="Y4504" s="4">
        <f t="shared" si="636"/>
        <v>626.93999999999994</v>
      </c>
      <c r="Z4504" s="1" t="s">
        <v>22</v>
      </c>
      <c r="AA4504" s="1" t="s">
        <v>37</v>
      </c>
      <c r="AB4504" s="1" t="s">
        <v>29</v>
      </c>
      <c r="AC4504" s="1" t="s">
        <v>43</v>
      </c>
      <c r="AD4504" s="1" t="s">
        <v>19</v>
      </c>
      <c r="AE4504" s="2">
        <v>40584</v>
      </c>
    </row>
    <row r="4505" spans="1:31" x14ac:dyDescent="0.25">
      <c r="A4505">
        <f t="shared" si="637"/>
        <v>4504</v>
      </c>
      <c r="B4505" s="1">
        <v>31046</v>
      </c>
      <c r="C4505" s="2">
        <v>40581</v>
      </c>
      <c r="D4505" s="1" t="s">
        <v>32</v>
      </c>
      <c r="E4505" s="1" t="str">
        <f t="shared" si="630"/>
        <v>***</v>
      </c>
      <c r="F4505" s="1" t="str">
        <f t="shared" si="631"/>
        <v>***</v>
      </c>
      <c r="G4505" s="1" t="str">
        <f t="shared" si="632"/>
        <v>***</v>
      </c>
      <c r="J4505" s="1" t="str">
        <f t="shared" si="633"/>
        <v>***</v>
      </c>
      <c r="P4505" s="1">
        <v>35</v>
      </c>
      <c r="Q4505" s="1">
        <f t="shared" si="638"/>
        <v>0.04</v>
      </c>
      <c r="T4505" s="4">
        <v>248.42</v>
      </c>
      <c r="U4505" s="9">
        <f t="shared" si="634"/>
        <v>0</v>
      </c>
      <c r="V4505" s="4">
        <f t="shared" si="635"/>
        <v>7.097714285714285</v>
      </c>
      <c r="W4505" s="1" t="s">
        <v>21</v>
      </c>
      <c r="X4505" s="1">
        <v>4.42</v>
      </c>
      <c r="Y4505" s="4">
        <f t="shared" si="636"/>
        <v>252.83999999999997</v>
      </c>
      <c r="Z4505" s="1" t="s">
        <v>22</v>
      </c>
      <c r="AA4505" s="1" t="s">
        <v>28</v>
      </c>
      <c r="AB4505" s="1" t="s">
        <v>29</v>
      </c>
      <c r="AC4505" s="1" t="s">
        <v>45</v>
      </c>
      <c r="AD4505" s="1" t="s">
        <v>41</v>
      </c>
      <c r="AE4505" s="2">
        <v>40584</v>
      </c>
    </row>
    <row r="4506" spans="1:31" x14ac:dyDescent="0.25">
      <c r="A4506">
        <f t="shared" si="637"/>
        <v>4505</v>
      </c>
      <c r="B4506" s="1">
        <v>34881</v>
      </c>
      <c r="C4506" s="2">
        <v>40581</v>
      </c>
      <c r="D4506" s="1" t="s">
        <v>36</v>
      </c>
      <c r="E4506" s="1" t="str">
        <f t="shared" si="630"/>
        <v>*</v>
      </c>
      <c r="F4506" s="1" t="str">
        <f t="shared" si="631"/>
        <v>*</v>
      </c>
      <c r="G4506" s="1" t="str">
        <f t="shared" si="632"/>
        <v>*</v>
      </c>
      <c r="J4506" s="1" t="str">
        <f t="shared" si="633"/>
        <v>*</v>
      </c>
      <c r="P4506" s="1">
        <v>37</v>
      </c>
      <c r="Q4506" s="1">
        <f t="shared" si="638"/>
        <v>0.04</v>
      </c>
      <c r="T4506" s="4">
        <v>187.37</v>
      </c>
      <c r="U4506" s="9">
        <f t="shared" si="634"/>
        <v>0</v>
      </c>
      <c r="V4506" s="4">
        <f t="shared" si="635"/>
        <v>5.0640540540540542</v>
      </c>
      <c r="W4506" s="1" t="s">
        <v>21</v>
      </c>
      <c r="X4506" s="1">
        <v>4.95</v>
      </c>
      <c r="Y4506" s="4">
        <f t="shared" si="636"/>
        <v>192.32</v>
      </c>
      <c r="Z4506" s="1" t="s">
        <v>44</v>
      </c>
      <c r="AA4506" s="1" t="s">
        <v>28</v>
      </c>
      <c r="AB4506" s="1" t="s">
        <v>29</v>
      </c>
      <c r="AC4506" s="1" t="s">
        <v>43</v>
      </c>
      <c r="AD4506" s="1" t="s">
        <v>19</v>
      </c>
      <c r="AE4506" s="2">
        <v>40583</v>
      </c>
    </row>
    <row r="4507" spans="1:31" x14ac:dyDescent="0.25">
      <c r="A4507">
        <f t="shared" si="637"/>
        <v>4506</v>
      </c>
      <c r="B4507" s="1">
        <v>57922</v>
      </c>
      <c r="C4507" s="2">
        <v>40582</v>
      </c>
      <c r="D4507" s="1" t="s">
        <v>32</v>
      </c>
      <c r="E4507" s="1" t="str">
        <f t="shared" si="630"/>
        <v>***</v>
      </c>
      <c r="F4507" s="1" t="str">
        <f t="shared" si="631"/>
        <v>***</v>
      </c>
      <c r="G4507" s="1" t="str">
        <f t="shared" si="632"/>
        <v>***</v>
      </c>
      <c r="J4507" s="1" t="str">
        <f t="shared" si="633"/>
        <v>***</v>
      </c>
      <c r="P4507" s="1">
        <v>50</v>
      </c>
      <c r="Q4507" s="1">
        <f t="shared" si="638"/>
        <v>0.06</v>
      </c>
      <c r="T4507" s="4">
        <v>343.26</v>
      </c>
      <c r="U4507" s="9">
        <f t="shared" si="634"/>
        <v>0</v>
      </c>
      <c r="V4507" s="4">
        <f t="shared" si="635"/>
        <v>6.8651999999999997</v>
      </c>
      <c r="W4507" s="1" t="s">
        <v>21</v>
      </c>
      <c r="X4507" s="1">
        <v>8.3699999999999992</v>
      </c>
      <c r="Y4507" s="4">
        <f t="shared" si="636"/>
        <v>351.63</v>
      </c>
      <c r="Z4507" s="1" t="s">
        <v>51</v>
      </c>
      <c r="AA4507" s="1" t="s">
        <v>28</v>
      </c>
      <c r="AB4507" s="1" t="s">
        <v>29</v>
      </c>
      <c r="AC4507" s="1" t="s">
        <v>45</v>
      </c>
      <c r="AD4507" s="1" t="s">
        <v>41</v>
      </c>
      <c r="AE4507" s="2">
        <v>40582</v>
      </c>
    </row>
    <row r="4508" spans="1:31" x14ac:dyDescent="0.25">
      <c r="A4508">
        <f t="shared" si="637"/>
        <v>4507</v>
      </c>
      <c r="B4508" s="1">
        <v>15300</v>
      </c>
      <c r="C4508" s="2">
        <v>40582</v>
      </c>
      <c r="D4508" s="1" t="s">
        <v>20</v>
      </c>
      <c r="E4508" s="1" t="str">
        <f t="shared" si="630"/>
        <v>*</v>
      </c>
      <c r="F4508" s="1" t="str">
        <f t="shared" si="631"/>
        <v>**</v>
      </c>
      <c r="G4508" s="1" t="str">
        <f t="shared" si="632"/>
        <v>**</v>
      </c>
      <c r="J4508" s="1" t="str">
        <f t="shared" si="633"/>
        <v>**</v>
      </c>
      <c r="P4508" s="1">
        <v>42</v>
      </c>
      <c r="Q4508" s="1">
        <f t="shared" si="638"/>
        <v>0.05</v>
      </c>
      <c r="T4508" s="4">
        <v>229.88</v>
      </c>
      <c r="U4508" s="9">
        <f t="shared" si="634"/>
        <v>0</v>
      </c>
      <c r="V4508" s="4">
        <f t="shared" si="635"/>
        <v>5.4733333333333336</v>
      </c>
      <c r="W4508" s="1" t="s">
        <v>14</v>
      </c>
      <c r="X4508" s="1">
        <v>5.0599999999999996</v>
      </c>
      <c r="Y4508" s="4">
        <f t="shared" si="636"/>
        <v>234.94</v>
      </c>
      <c r="Z4508" s="1" t="s">
        <v>46</v>
      </c>
      <c r="AA4508" s="1" t="s">
        <v>37</v>
      </c>
      <c r="AB4508" s="1" t="s">
        <v>29</v>
      </c>
      <c r="AC4508" s="1" t="s">
        <v>40</v>
      </c>
      <c r="AD4508" s="1" t="s">
        <v>19</v>
      </c>
      <c r="AE4508" s="2">
        <v>40584</v>
      </c>
    </row>
    <row r="4509" spans="1:31" x14ac:dyDescent="0.25">
      <c r="A4509">
        <f t="shared" si="637"/>
        <v>4508</v>
      </c>
      <c r="B4509" s="1">
        <v>22532</v>
      </c>
      <c r="C4509" s="2">
        <v>40582</v>
      </c>
      <c r="D4509" s="1" t="s">
        <v>32</v>
      </c>
      <c r="E4509" s="1" t="str">
        <f t="shared" si="630"/>
        <v>***</v>
      </c>
      <c r="F4509" s="1" t="str">
        <f t="shared" si="631"/>
        <v>***</v>
      </c>
      <c r="G4509" s="1" t="str">
        <f t="shared" si="632"/>
        <v>***</v>
      </c>
      <c r="J4509" s="1" t="str">
        <f t="shared" si="633"/>
        <v>***</v>
      </c>
      <c r="P4509" s="1">
        <v>13</v>
      </c>
      <c r="Q4509" s="1">
        <f t="shared" si="638"/>
        <v>0.02</v>
      </c>
      <c r="T4509" s="4">
        <v>121.66</v>
      </c>
      <c r="U4509" s="9">
        <f t="shared" si="634"/>
        <v>0</v>
      </c>
      <c r="V4509" s="4">
        <f t="shared" si="635"/>
        <v>9.3584615384615386</v>
      </c>
      <c r="W4509" s="1" t="s">
        <v>21</v>
      </c>
      <c r="X4509" s="1">
        <v>5.6</v>
      </c>
      <c r="Y4509" s="4">
        <f t="shared" si="636"/>
        <v>127.25999999999999</v>
      </c>
      <c r="Z4509" s="1" t="s">
        <v>39</v>
      </c>
      <c r="AA4509" s="1" t="s">
        <v>16</v>
      </c>
      <c r="AB4509" s="1" t="s">
        <v>29</v>
      </c>
      <c r="AC4509" s="1" t="s">
        <v>43</v>
      </c>
      <c r="AD4509" s="1" t="s">
        <v>19</v>
      </c>
      <c r="AE4509" s="2">
        <v>40582</v>
      </c>
    </row>
    <row r="4510" spans="1:31" x14ac:dyDescent="0.25">
      <c r="A4510">
        <f t="shared" si="637"/>
        <v>4509</v>
      </c>
      <c r="B4510" s="1">
        <v>15428</v>
      </c>
      <c r="C4510" s="2">
        <v>40583</v>
      </c>
      <c r="D4510" s="1" t="s">
        <v>32</v>
      </c>
      <c r="E4510" s="1" t="str">
        <f t="shared" si="630"/>
        <v>***</v>
      </c>
      <c r="F4510" s="1" t="str">
        <f t="shared" si="631"/>
        <v>***</v>
      </c>
      <c r="G4510" s="1" t="str">
        <f t="shared" si="632"/>
        <v>***</v>
      </c>
      <c r="J4510" s="1" t="str">
        <f t="shared" si="633"/>
        <v>***</v>
      </c>
      <c r="P4510" s="1">
        <v>50</v>
      </c>
      <c r="Q4510" s="1">
        <f t="shared" si="638"/>
        <v>0.06</v>
      </c>
      <c r="T4510" s="4">
        <v>1444.96</v>
      </c>
      <c r="U4510" s="9">
        <f t="shared" si="634"/>
        <v>1</v>
      </c>
      <c r="V4510" s="4">
        <f t="shared" si="635"/>
        <v>28.8992</v>
      </c>
      <c r="W4510" s="1" t="s">
        <v>14</v>
      </c>
      <c r="X4510" s="1">
        <v>4</v>
      </c>
      <c r="Y4510" s="4">
        <f t="shared" si="636"/>
        <v>1448.96</v>
      </c>
      <c r="Z4510" s="1" t="s">
        <v>46</v>
      </c>
      <c r="AA4510" s="1" t="s">
        <v>23</v>
      </c>
      <c r="AB4510" s="1" t="s">
        <v>24</v>
      </c>
      <c r="AC4510" s="1" t="s">
        <v>38</v>
      </c>
      <c r="AD4510" s="1" t="s">
        <v>19</v>
      </c>
      <c r="AE4510" s="2">
        <v>40584</v>
      </c>
    </row>
    <row r="4511" spans="1:31" x14ac:dyDescent="0.25">
      <c r="A4511">
        <f t="shared" si="637"/>
        <v>4510</v>
      </c>
      <c r="B4511" s="1">
        <v>15428</v>
      </c>
      <c r="C4511" s="2">
        <v>40583</v>
      </c>
      <c r="D4511" s="1" t="s">
        <v>32</v>
      </c>
      <c r="E4511" s="1" t="str">
        <f t="shared" si="630"/>
        <v>***</v>
      </c>
      <c r="F4511" s="1" t="str">
        <f t="shared" si="631"/>
        <v>***</v>
      </c>
      <c r="G4511" s="1" t="str">
        <f t="shared" si="632"/>
        <v>***</v>
      </c>
      <c r="J4511" s="1" t="str">
        <f t="shared" si="633"/>
        <v>***</v>
      </c>
      <c r="P4511" s="1">
        <v>10</v>
      </c>
      <c r="Q4511" s="1">
        <f t="shared" si="638"/>
        <v>0.02</v>
      </c>
      <c r="T4511" s="4">
        <v>941.62149999999997</v>
      </c>
      <c r="U4511" s="9">
        <f t="shared" si="634"/>
        <v>0</v>
      </c>
      <c r="V4511" s="4">
        <f t="shared" si="635"/>
        <v>94.162149999999997</v>
      </c>
      <c r="W4511" s="1" t="s">
        <v>21</v>
      </c>
      <c r="X4511" s="1">
        <v>8.99</v>
      </c>
      <c r="Y4511" s="4">
        <f t="shared" si="636"/>
        <v>950.61149999999998</v>
      </c>
      <c r="Z4511" s="1" t="s">
        <v>46</v>
      </c>
      <c r="AA4511" s="1" t="s">
        <v>23</v>
      </c>
      <c r="AB4511" s="1" t="s">
        <v>24</v>
      </c>
      <c r="AC4511" s="1" t="s">
        <v>25</v>
      </c>
      <c r="AD4511" s="1" t="s">
        <v>19</v>
      </c>
      <c r="AE4511" s="2">
        <v>40586</v>
      </c>
    </row>
    <row r="4512" spans="1:31" x14ac:dyDescent="0.25">
      <c r="A4512">
        <f t="shared" si="637"/>
        <v>4511</v>
      </c>
      <c r="B4512" s="1">
        <v>21989</v>
      </c>
      <c r="C4512" s="2">
        <v>40584</v>
      </c>
      <c r="D4512" s="1" t="s">
        <v>13</v>
      </c>
      <c r="E4512" s="1" t="str">
        <f t="shared" si="630"/>
        <v>*</v>
      </c>
      <c r="F4512" s="1" t="str">
        <f t="shared" si="631"/>
        <v>*</v>
      </c>
      <c r="G4512" s="1" t="str">
        <f t="shared" si="632"/>
        <v>*</v>
      </c>
      <c r="J4512" s="1" t="str">
        <f t="shared" si="633"/>
        <v>*</v>
      </c>
      <c r="P4512" s="1">
        <v>35</v>
      </c>
      <c r="Q4512" s="1">
        <f t="shared" si="638"/>
        <v>0.04</v>
      </c>
      <c r="T4512" s="4">
        <v>3814.1709999999998</v>
      </c>
      <c r="U4512" s="9">
        <f t="shared" si="634"/>
        <v>1</v>
      </c>
      <c r="V4512" s="4">
        <f t="shared" si="635"/>
        <v>108.97631428571428</v>
      </c>
      <c r="W4512" s="1" t="s">
        <v>21</v>
      </c>
      <c r="X4512" s="1">
        <v>4.2</v>
      </c>
      <c r="Y4512" s="4">
        <f t="shared" si="636"/>
        <v>3818.3709999999996</v>
      </c>
      <c r="Z4512" s="1" t="s">
        <v>22</v>
      </c>
      <c r="AA4512" s="1" t="s">
        <v>37</v>
      </c>
      <c r="AB4512" s="1" t="s">
        <v>24</v>
      </c>
      <c r="AC4512" s="1" t="s">
        <v>25</v>
      </c>
      <c r="AD4512" s="1" t="s">
        <v>19</v>
      </c>
      <c r="AE4512" s="2">
        <v>40584</v>
      </c>
    </row>
    <row r="4513" spans="1:31" x14ac:dyDescent="0.25">
      <c r="A4513">
        <f t="shared" si="637"/>
        <v>4512</v>
      </c>
      <c r="B4513" s="1">
        <v>28773</v>
      </c>
      <c r="C4513" s="2">
        <v>40584</v>
      </c>
      <c r="D4513" s="1" t="s">
        <v>13</v>
      </c>
      <c r="E4513" s="1" t="str">
        <f t="shared" si="630"/>
        <v>*</v>
      </c>
      <c r="F4513" s="1" t="str">
        <f t="shared" si="631"/>
        <v>*</v>
      </c>
      <c r="G4513" s="1" t="str">
        <f t="shared" si="632"/>
        <v>*</v>
      </c>
      <c r="J4513" s="1" t="str">
        <f t="shared" si="633"/>
        <v>*</v>
      </c>
      <c r="P4513" s="1">
        <v>48</v>
      </c>
      <c r="Q4513" s="1">
        <f t="shared" si="638"/>
        <v>0.05</v>
      </c>
      <c r="T4513" s="4">
        <v>2174.4189999999999</v>
      </c>
      <c r="U4513" s="9">
        <f t="shared" si="634"/>
        <v>1</v>
      </c>
      <c r="V4513" s="4">
        <f t="shared" si="635"/>
        <v>45.300395833333333</v>
      </c>
      <c r="W4513" s="1" t="s">
        <v>21</v>
      </c>
      <c r="X4513" s="1">
        <v>5</v>
      </c>
      <c r="Y4513" s="4">
        <f t="shared" si="636"/>
        <v>2179.4189999999999</v>
      </c>
      <c r="Z4513" s="1" t="s">
        <v>46</v>
      </c>
      <c r="AA4513" s="1" t="s">
        <v>23</v>
      </c>
      <c r="AB4513" s="1" t="s">
        <v>24</v>
      </c>
      <c r="AC4513" s="1" t="s">
        <v>25</v>
      </c>
      <c r="AD4513" s="1" t="s">
        <v>41</v>
      </c>
      <c r="AE4513" s="2">
        <v>40591</v>
      </c>
    </row>
    <row r="4514" spans="1:31" x14ac:dyDescent="0.25">
      <c r="A4514">
        <f t="shared" si="637"/>
        <v>4513</v>
      </c>
      <c r="B4514" s="1">
        <v>33764</v>
      </c>
      <c r="C4514" s="2">
        <v>40584</v>
      </c>
      <c r="D4514" s="1" t="s">
        <v>32</v>
      </c>
      <c r="E4514" s="1" t="str">
        <f t="shared" si="630"/>
        <v>***</v>
      </c>
      <c r="F4514" s="1" t="str">
        <f t="shared" si="631"/>
        <v>***</v>
      </c>
      <c r="G4514" s="1" t="str">
        <f t="shared" si="632"/>
        <v>***</v>
      </c>
      <c r="J4514" s="1" t="str">
        <f t="shared" si="633"/>
        <v>***</v>
      </c>
      <c r="P4514" s="1">
        <v>6</v>
      </c>
      <c r="Q4514" s="1">
        <f t="shared" si="638"/>
        <v>0.01</v>
      </c>
      <c r="T4514" s="4">
        <v>1029.8855000000001</v>
      </c>
      <c r="U4514" s="9">
        <f t="shared" si="634"/>
        <v>1</v>
      </c>
      <c r="V4514" s="4">
        <f t="shared" si="635"/>
        <v>171.64758333333336</v>
      </c>
      <c r="W4514" s="1" t="s">
        <v>14</v>
      </c>
      <c r="X4514" s="1">
        <v>8.99</v>
      </c>
      <c r="Y4514" s="4">
        <f t="shared" si="636"/>
        <v>1038.8755000000001</v>
      </c>
      <c r="Z4514" s="1" t="s">
        <v>46</v>
      </c>
      <c r="AA4514" s="1" t="s">
        <v>23</v>
      </c>
      <c r="AB4514" s="1" t="s">
        <v>24</v>
      </c>
      <c r="AC4514" s="1" t="s">
        <v>25</v>
      </c>
      <c r="AD4514" s="1" t="s">
        <v>19</v>
      </c>
      <c r="AE4514" s="2">
        <v>40585</v>
      </c>
    </row>
    <row r="4515" spans="1:31" x14ac:dyDescent="0.25">
      <c r="A4515">
        <f t="shared" si="637"/>
        <v>4514</v>
      </c>
      <c r="B4515" s="1">
        <v>51461</v>
      </c>
      <c r="C4515" s="2">
        <v>40584</v>
      </c>
      <c r="D4515" s="1" t="s">
        <v>27</v>
      </c>
      <c r="E4515" s="1" t="str">
        <f t="shared" si="630"/>
        <v>*</v>
      </c>
      <c r="F4515" s="1" t="str">
        <f t="shared" si="631"/>
        <v>*</v>
      </c>
      <c r="G4515" s="1" t="str">
        <f t="shared" si="632"/>
        <v>*</v>
      </c>
      <c r="J4515" s="1" t="str">
        <f t="shared" si="633"/>
        <v>*</v>
      </c>
      <c r="P4515" s="1">
        <v>43</v>
      </c>
      <c r="Q4515" s="1">
        <f t="shared" si="638"/>
        <v>0.05</v>
      </c>
      <c r="T4515" s="4">
        <v>858.53</v>
      </c>
      <c r="U4515" s="9">
        <f t="shared" si="634"/>
        <v>0</v>
      </c>
      <c r="V4515" s="4">
        <f t="shared" si="635"/>
        <v>19.965813953488372</v>
      </c>
      <c r="W4515" s="1" t="s">
        <v>21</v>
      </c>
      <c r="X4515" s="1">
        <v>11.17</v>
      </c>
      <c r="Y4515" s="4">
        <f t="shared" si="636"/>
        <v>869.69999999999993</v>
      </c>
      <c r="Z4515" s="1" t="s">
        <v>51</v>
      </c>
      <c r="AA4515" s="1" t="s">
        <v>28</v>
      </c>
      <c r="AB4515" s="1" t="s">
        <v>17</v>
      </c>
      <c r="AC4515" s="1" t="s">
        <v>18</v>
      </c>
      <c r="AD4515" s="1" t="s">
        <v>48</v>
      </c>
      <c r="AE4515" s="2">
        <v>40586</v>
      </c>
    </row>
    <row r="4516" spans="1:31" x14ac:dyDescent="0.25">
      <c r="A4516">
        <f t="shared" si="637"/>
        <v>4515</v>
      </c>
      <c r="B4516" s="1">
        <v>33764</v>
      </c>
      <c r="C4516" s="2">
        <v>40584</v>
      </c>
      <c r="D4516" s="1" t="s">
        <v>32</v>
      </c>
      <c r="E4516" s="1" t="str">
        <f t="shared" si="630"/>
        <v>***</v>
      </c>
      <c r="F4516" s="1" t="str">
        <f t="shared" si="631"/>
        <v>***</v>
      </c>
      <c r="G4516" s="1" t="str">
        <f t="shared" si="632"/>
        <v>***</v>
      </c>
      <c r="J4516" s="1" t="str">
        <f t="shared" si="633"/>
        <v>***</v>
      </c>
      <c r="P4516" s="1">
        <v>4</v>
      </c>
      <c r="Q4516" s="1">
        <f t="shared" si="638"/>
        <v>0.01</v>
      </c>
      <c r="T4516" s="4">
        <v>539.82000000000005</v>
      </c>
      <c r="U4516" s="9">
        <f t="shared" si="634"/>
        <v>0</v>
      </c>
      <c r="V4516" s="4">
        <f t="shared" si="635"/>
        <v>134.95500000000001</v>
      </c>
      <c r="W4516" s="1" t="s">
        <v>21</v>
      </c>
      <c r="X4516" s="1">
        <v>19.989999999999998</v>
      </c>
      <c r="Y4516" s="4">
        <f t="shared" si="636"/>
        <v>559.81000000000006</v>
      </c>
      <c r="Z4516" s="1" t="s">
        <v>46</v>
      </c>
      <c r="AA4516" s="1" t="s">
        <v>23</v>
      </c>
      <c r="AB4516" s="1" t="s">
        <v>29</v>
      </c>
      <c r="AC4516" s="1" t="s">
        <v>55</v>
      </c>
      <c r="AD4516" s="1" t="s">
        <v>19</v>
      </c>
      <c r="AE4516" s="2">
        <v>40586</v>
      </c>
    </row>
    <row r="4517" spans="1:31" x14ac:dyDescent="0.25">
      <c r="A4517">
        <f t="shared" si="637"/>
        <v>4516</v>
      </c>
      <c r="B4517" s="1">
        <v>33764</v>
      </c>
      <c r="C4517" s="2">
        <v>40584</v>
      </c>
      <c r="D4517" s="1" t="s">
        <v>32</v>
      </c>
      <c r="E4517" s="1" t="str">
        <f t="shared" si="630"/>
        <v>***</v>
      </c>
      <c r="F4517" s="1" t="str">
        <f t="shared" si="631"/>
        <v>***</v>
      </c>
      <c r="G4517" s="1" t="str">
        <f t="shared" si="632"/>
        <v>***</v>
      </c>
      <c r="J4517" s="1" t="str">
        <f t="shared" si="633"/>
        <v>***</v>
      </c>
      <c r="P4517" s="1">
        <v>31</v>
      </c>
      <c r="Q4517" s="1">
        <f t="shared" si="638"/>
        <v>0.04</v>
      </c>
      <c r="T4517" s="4">
        <v>226.15</v>
      </c>
      <c r="U4517" s="9">
        <f t="shared" si="634"/>
        <v>0</v>
      </c>
      <c r="V4517" s="4">
        <f t="shared" si="635"/>
        <v>7.2951612903225804</v>
      </c>
      <c r="W4517" s="1" t="s">
        <v>21</v>
      </c>
      <c r="X4517" s="1">
        <v>2.35</v>
      </c>
      <c r="Y4517" s="4">
        <f t="shared" si="636"/>
        <v>228.5</v>
      </c>
      <c r="Z4517" s="1" t="s">
        <v>44</v>
      </c>
      <c r="AA4517" s="1" t="s">
        <v>23</v>
      </c>
      <c r="AB4517" s="1" t="s">
        <v>29</v>
      </c>
      <c r="AC4517" s="1" t="s">
        <v>30</v>
      </c>
      <c r="AD4517" s="1" t="s">
        <v>31</v>
      </c>
      <c r="AE4517" s="2">
        <v>40585</v>
      </c>
    </row>
    <row r="4518" spans="1:31" x14ac:dyDescent="0.25">
      <c r="A4518">
        <f t="shared" si="637"/>
        <v>4517</v>
      </c>
      <c r="B4518" s="1">
        <v>49892</v>
      </c>
      <c r="C4518" s="2">
        <v>40584</v>
      </c>
      <c r="D4518" s="1" t="s">
        <v>13</v>
      </c>
      <c r="E4518" s="1" t="str">
        <f t="shared" si="630"/>
        <v>*</v>
      </c>
      <c r="F4518" s="1" t="str">
        <f t="shared" si="631"/>
        <v>*</v>
      </c>
      <c r="G4518" s="1" t="str">
        <f t="shared" si="632"/>
        <v>*</v>
      </c>
      <c r="J4518" s="1" t="str">
        <f t="shared" si="633"/>
        <v>*</v>
      </c>
      <c r="P4518" s="1">
        <v>26</v>
      </c>
      <c r="Q4518" s="1">
        <f t="shared" si="638"/>
        <v>3.5000000000000003E-2</v>
      </c>
      <c r="T4518" s="4">
        <v>171.14</v>
      </c>
      <c r="U4518" s="9">
        <f t="shared" si="634"/>
        <v>0</v>
      </c>
      <c r="V4518" s="4">
        <f t="shared" si="635"/>
        <v>6.5823076923076922</v>
      </c>
      <c r="W4518" s="1" t="s">
        <v>21</v>
      </c>
      <c r="X4518" s="1">
        <v>49</v>
      </c>
      <c r="Y4518" s="4">
        <f t="shared" si="636"/>
        <v>220.14</v>
      </c>
      <c r="Z4518" s="1" t="s">
        <v>44</v>
      </c>
      <c r="AA4518" s="1" t="s">
        <v>28</v>
      </c>
      <c r="AB4518" s="1" t="s">
        <v>29</v>
      </c>
      <c r="AC4518" s="1" t="s">
        <v>63</v>
      </c>
      <c r="AD4518" s="1" t="s">
        <v>48</v>
      </c>
      <c r="AE4518" s="2">
        <v>40584</v>
      </c>
    </row>
    <row r="4519" spans="1:31" x14ac:dyDescent="0.25">
      <c r="A4519">
        <f t="shared" si="637"/>
        <v>4518</v>
      </c>
      <c r="B4519" s="1">
        <v>21989</v>
      </c>
      <c r="C4519" s="2">
        <v>40584</v>
      </c>
      <c r="D4519" s="1" t="s">
        <v>13</v>
      </c>
      <c r="E4519" s="1" t="str">
        <f t="shared" si="630"/>
        <v>*</v>
      </c>
      <c r="F4519" s="1" t="str">
        <f t="shared" si="631"/>
        <v>*</v>
      </c>
      <c r="G4519" s="1" t="str">
        <f t="shared" si="632"/>
        <v>*</v>
      </c>
      <c r="J4519" s="1" t="str">
        <f t="shared" si="633"/>
        <v>*</v>
      </c>
      <c r="P4519" s="1">
        <v>9</v>
      </c>
      <c r="Q4519" s="1">
        <f t="shared" si="638"/>
        <v>0.01</v>
      </c>
      <c r="T4519" s="4">
        <v>118.95</v>
      </c>
      <c r="U4519" s="9">
        <f t="shared" si="634"/>
        <v>0</v>
      </c>
      <c r="V4519" s="4">
        <f t="shared" si="635"/>
        <v>13.216666666666667</v>
      </c>
      <c r="W4519" s="1" t="s">
        <v>21</v>
      </c>
      <c r="X4519" s="1">
        <v>6.2</v>
      </c>
      <c r="Y4519" s="4">
        <f t="shared" si="636"/>
        <v>125.15</v>
      </c>
      <c r="Z4519" s="1" t="s">
        <v>22</v>
      </c>
      <c r="AA4519" s="1" t="s">
        <v>37</v>
      </c>
      <c r="AB4519" s="1" t="s">
        <v>17</v>
      </c>
      <c r="AC4519" s="1" t="s">
        <v>18</v>
      </c>
      <c r="AD4519" s="1" t="s">
        <v>31</v>
      </c>
      <c r="AE4519" s="2">
        <v>40584</v>
      </c>
    </row>
    <row r="4520" spans="1:31" x14ac:dyDescent="0.25">
      <c r="A4520">
        <f t="shared" si="637"/>
        <v>4519</v>
      </c>
      <c r="B4520" s="1">
        <v>6403</v>
      </c>
      <c r="C4520" s="2">
        <v>40585</v>
      </c>
      <c r="D4520" s="1" t="s">
        <v>13</v>
      </c>
      <c r="E4520" s="1" t="str">
        <f t="shared" si="630"/>
        <v>*</v>
      </c>
      <c r="F4520" s="1" t="str">
        <f t="shared" si="631"/>
        <v>*</v>
      </c>
      <c r="G4520" s="1" t="str">
        <f t="shared" si="632"/>
        <v>*</v>
      </c>
      <c r="J4520" s="1" t="str">
        <f t="shared" si="633"/>
        <v>*</v>
      </c>
      <c r="P4520" s="1">
        <v>41</v>
      </c>
      <c r="Q4520" s="1">
        <f t="shared" si="638"/>
        <v>0.05</v>
      </c>
      <c r="T4520" s="4">
        <v>17874.259999999998</v>
      </c>
      <c r="U4520" s="9">
        <f t="shared" si="634"/>
        <v>1</v>
      </c>
      <c r="V4520" s="4">
        <f t="shared" si="635"/>
        <v>435.95756097560974</v>
      </c>
      <c r="W4520" s="1" t="s">
        <v>21</v>
      </c>
      <c r="X4520" s="1">
        <v>19.989999999999998</v>
      </c>
      <c r="Y4520" s="4">
        <f t="shared" si="636"/>
        <v>17894.25</v>
      </c>
      <c r="Z4520" s="1" t="s">
        <v>22</v>
      </c>
      <c r="AA4520" s="1" t="s">
        <v>23</v>
      </c>
      <c r="AB4520" s="1" t="s">
        <v>29</v>
      </c>
      <c r="AC4520" s="1" t="s">
        <v>55</v>
      </c>
      <c r="AD4520" s="1" t="s">
        <v>19</v>
      </c>
      <c r="AE4520" s="2">
        <v>40587</v>
      </c>
    </row>
    <row r="4521" spans="1:31" x14ac:dyDescent="0.25">
      <c r="A4521">
        <f t="shared" si="637"/>
        <v>4520</v>
      </c>
      <c r="B4521" s="1">
        <v>34243</v>
      </c>
      <c r="C4521" s="2">
        <v>40585</v>
      </c>
      <c r="D4521" s="1" t="s">
        <v>20</v>
      </c>
      <c r="E4521" s="1" t="str">
        <f t="shared" si="630"/>
        <v>*</v>
      </c>
      <c r="F4521" s="1" t="str">
        <f t="shared" si="631"/>
        <v>**</v>
      </c>
      <c r="G4521" s="1" t="str">
        <f t="shared" si="632"/>
        <v>**</v>
      </c>
      <c r="J4521" s="1" t="str">
        <f t="shared" si="633"/>
        <v>**</v>
      </c>
      <c r="P4521" s="1">
        <v>35</v>
      </c>
      <c r="Q4521" s="1">
        <f t="shared" si="638"/>
        <v>0.04</v>
      </c>
      <c r="T4521" s="4">
        <v>1264.1300000000001</v>
      </c>
      <c r="U4521" s="9">
        <f t="shared" si="634"/>
        <v>1</v>
      </c>
      <c r="V4521" s="4">
        <f t="shared" si="635"/>
        <v>36.118000000000002</v>
      </c>
      <c r="W4521" s="1" t="s">
        <v>21</v>
      </c>
      <c r="X4521" s="1">
        <v>35</v>
      </c>
      <c r="Y4521" s="4">
        <f t="shared" si="636"/>
        <v>1299.1300000000001</v>
      </c>
      <c r="Z4521" s="1" t="s">
        <v>15</v>
      </c>
      <c r="AA4521" s="1" t="s">
        <v>37</v>
      </c>
      <c r="AB4521" s="1" t="s">
        <v>29</v>
      </c>
      <c r="AC4521" s="1" t="s">
        <v>55</v>
      </c>
      <c r="AD4521" s="1" t="s">
        <v>48</v>
      </c>
      <c r="AE4521" s="2">
        <v>40587</v>
      </c>
    </row>
    <row r="4522" spans="1:31" x14ac:dyDescent="0.25">
      <c r="A4522">
        <f t="shared" si="637"/>
        <v>4521</v>
      </c>
      <c r="B4522" s="1">
        <v>34243</v>
      </c>
      <c r="C4522" s="2">
        <v>40585</v>
      </c>
      <c r="D4522" s="1" t="s">
        <v>20</v>
      </c>
      <c r="E4522" s="1" t="str">
        <f t="shared" si="630"/>
        <v>*</v>
      </c>
      <c r="F4522" s="1" t="str">
        <f t="shared" si="631"/>
        <v>**</v>
      </c>
      <c r="G4522" s="1" t="str">
        <f t="shared" si="632"/>
        <v>**</v>
      </c>
      <c r="J4522" s="1" t="str">
        <f t="shared" si="633"/>
        <v>**</v>
      </c>
      <c r="P4522" s="1">
        <v>40</v>
      </c>
      <c r="Q4522" s="1">
        <f t="shared" si="638"/>
        <v>0.05</v>
      </c>
      <c r="T4522" s="4">
        <v>297.33999999999997</v>
      </c>
      <c r="U4522" s="9">
        <f t="shared" si="634"/>
        <v>0</v>
      </c>
      <c r="V4522" s="4">
        <f t="shared" si="635"/>
        <v>7.4334999999999996</v>
      </c>
      <c r="W4522" s="1" t="s">
        <v>14</v>
      </c>
      <c r="X4522" s="1">
        <v>11.15</v>
      </c>
      <c r="Y4522" s="4">
        <f t="shared" si="636"/>
        <v>308.48999999999995</v>
      </c>
      <c r="Z4522" s="1" t="s">
        <v>15</v>
      </c>
      <c r="AA4522" s="1" t="s">
        <v>37</v>
      </c>
      <c r="AB4522" s="1" t="s">
        <v>29</v>
      </c>
      <c r="AC4522" s="1" t="s">
        <v>40</v>
      </c>
      <c r="AD4522" s="1" t="s">
        <v>19</v>
      </c>
      <c r="AE4522" s="2">
        <v>40586</v>
      </c>
    </row>
    <row r="4523" spans="1:31" x14ac:dyDescent="0.25">
      <c r="A4523">
        <f t="shared" si="637"/>
        <v>4522</v>
      </c>
      <c r="B4523" s="1">
        <v>18244</v>
      </c>
      <c r="C4523" s="2">
        <v>40585</v>
      </c>
      <c r="D4523" s="1" t="s">
        <v>32</v>
      </c>
      <c r="E4523" s="1" t="str">
        <f t="shared" si="630"/>
        <v>***</v>
      </c>
      <c r="F4523" s="1" t="str">
        <f t="shared" si="631"/>
        <v>***</v>
      </c>
      <c r="G4523" s="1" t="str">
        <f t="shared" si="632"/>
        <v>***</v>
      </c>
      <c r="J4523" s="1" t="str">
        <f t="shared" si="633"/>
        <v>***</v>
      </c>
      <c r="P4523" s="1">
        <v>1</v>
      </c>
      <c r="Q4523" s="1">
        <f t="shared" si="638"/>
        <v>0.01</v>
      </c>
      <c r="T4523" s="4">
        <v>172.34</v>
      </c>
      <c r="U4523" s="9">
        <f t="shared" si="634"/>
        <v>0</v>
      </c>
      <c r="V4523" s="4">
        <f t="shared" si="635"/>
        <v>172.34</v>
      </c>
      <c r="W4523" s="1" t="s">
        <v>21</v>
      </c>
      <c r="X4523" s="1">
        <v>24.49</v>
      </c>
      <c r="Y4523" s="4">
        <f t="shared" si="636"/>
        <v>196.83</v>
      </c>
      <c r="Z4523" s="1" t="s">
        <v>22</v>
      </c>
      <c r="AA4523" s="1" t="s">
        <v>37</v>
      </c>
      <c r="AB4523" s="1" t="s">
        <v>17</v>
      </c>
      <c r="AC4523" s="1" t="s">
        <v>34</v>
      </c>
      <c r="AD4523" s="1" t="s">
        <v>48</v>
      </c>
      <c r="AE4523" s="2">
        <v>40587</v>
      </c>
    </row>
    <row r="4524" spans="1:31" x14ac:dyDescent="0.25">
      <c r="A4524">
        <f t="shared" si="637"/>
        <v>4523</v>
      </c>
      <c r="B4524" s="1">
        <v>34243</v>
      </c>
      <c r="C4524" s="2">
        <v>40585</v>
      </c>
      <c r="D4524" s="1" t="s">
        <v>20</v>
      </c>
      <c r="E4524" s="1" t="str">
        <f t="shared" si="630"/>
        <v>*</v>
      </c>
      <c r="F4524" s="1" t="str">
        <f t="shared" si="631"/>
        <v>**</v>
      </c>
      <c r="G4524" s="1" t="str">
        <f t="shared" si="632"/>
        <v>**</v>
      </c>
      <c r="J4524" s="1" t="str">
        <f t="shared" si="633"/>
        <v>**</v>
      </c>
      <c r="P4524" s="1">
        <v>10</v>
      </c>
      <c r="Q4524" s="1">
        <f t="shared" si="638"/>
        <v>0.02</v>
      </c>
      <c r="T4524" s="4">
        <v>89.04</v>
      </c>
      <c r="U4524" s="9">
        <f t="shared" si="634"/>
        <v>0</v>
      </c>
      <c r="V4524" s="4">
        <f t="shared" si="635"/>
        <v>8.9039999999999999</v>
      </c>
      <c r="W4524" s="1" t="s">
        <v>21</v>
      </c>
      <c r="X4524" s="1">
        <v>8.5399999999999991</v>
      </c>
      <c r="Y4524" s="4">
        <f t="shared" si="636"/>
        <v>97.580000000000013</v>
      </c>
      <c r="Z4524" s="1" t="s">
        <v>15</v>
      </c>
      <c r="AA4524" s="1" t="s">
        <v>37</v>
      </c>
      <c r="AB4524" s="1" t="s">
        <v>17</v>
      </c>
      <c r="AC4524" s="1" t="s">
        <v>18</v>
      </c>
      <c r="AD4524" s="1" t="s">
        <v>41</v>
      </c>
      <c r="AE4524" s="2">
        <v>40587</v>
      </c>
    </row>
    <row r="4525" spans="1:31" x14ac:dyDescent="0.25">
      <c r="A4525">
        <f t="shared" si="637"/>
        <v>4524</v>
      </c>
      <c r="B4525" s="1">
        <v>46562</v>
      </c>
      <c r="C4525" s="2">
        <v>40586</v>
      </c>
      <c r="D4525" s="1" t="s">
        <v>27</v>
      </c>
      <c r="E4525" s="1" t="str">
        <f t="shared" si="630"/>
        <v>*</v>
      </c>
      <c r="F4525" s="1" t="str">
        <f t="shared" si="631"/>
        <v>*</v>
      </c>
      <c r="G4525" s="1" t="str">
        <f t="shared" si="632"/>
        <v>*</v>
      </c>
      <c r="J4525" s="1" t="str">
        <f t="shared" si="633"/>
        <v>*</v>
      </c>
      <c r="P4525" s="1">
        <v>35</v>
      </c>
      <c r="Q4525" s="1">
        <f t="shared" si="638"/>
        <v>0.04</v>
      </c>
      <c r="T4525" s="4">
        <v>5407.9</v>
      </c>
      <c r="U4525" s="9">
        <f t="shared" si="634"/>
        <v>1</v>
      </c>
      <c r="V4525" s="4">
        <f t="shared" si="635"/>
        <v>154.51142857142855</v>
      </c>
      <c r="W4525" s="1" t="s">
        <v>33</v>
      </c>
      <c r="X4525" s="1">
        <v>46.2</v>
      </c>
      <c r="Y4525" s="4">
        <f t="shared" si="636"/>
        <v>5454.0999999999995</v>
      </c>
      <c r="Z4525" s="1" t="s">
        <v>44</v>
      </c>
      <c r="AA4525" s="1" t="s">
        <v>37</v>
      </c>
      <c r="AB4525" s="1" t="s">
        <v>17</v>
      </c>
      <c r="AC4525" s="1" t="s">
        <v>52</v>
      </c>
      <c r="AD4525" s="1" t="s">
        <v>59</v>
      </c>
      <c r="AE4525" s="2">
        <v>40588</v>
      </c>
    </row>
    <row r="4526" spans="1:31" x14ac:dyDescent="0.25">
      <c r="A4526">
        <f t="shared" si="637"/>
        <v>4525</v>
      </c>
      <c r="B4526" s="1">
        <v>45156</v>
      </c>
      <c r="C4526" s="2">
        <v>40586</v>
      </c>
      <c r="D4526" s="1" t="s">
        <v>13</v>
      </c>
      <c r="E4526" s="1" t="str">
        <f t="shared" si="630"/>
        <v>*</v>
      </c>
      <c r="F4526" s="1" t="str">
        <f t="shared" si="631"/>
        <v>*</v>
      </c>
      <c r="G4526" s="1" t="str">
        <f t="shared" si="632"/>
        <v>*</v>
      </c>
      <c r="J4526" s="1" t="str">
        <f t="shared" si="633"/>
        <v>*</v>
      </c>
      <c r="P4526" s="1">
        <v>30</v>
      </c>
      <c r="Q4526" s="1">
        <f t="shared" si="638"/>
        <v>0.04</v>
      </c>
      <c r="T4526" s="4">
        <v>663.24</v>
      </c>
      <c r="U4526" s="9">
        <f t="shared" si="634"/>
        <v>0</v>
      </c>
      <c r="V4526" s="4">
        <f t="shared" si="635"/>
        <v>22.108000000000001</v>
      </c>
      <c r="W4526" s="1" t="s">
        <v>21</v>
      </c>
      <c r="X4526" s="1">
        <v>6.32</v>
      </c>
      <c r="Y4526" s="4">
        <f t="shared" si="636"/>
        <v>669.56000000000006</v>
      </c>
      <c r="Z4526" s="1" t="s">
        <v>49</v>
      </c>
      <c r="AA4526" s="1" t="s">
        <v>37</v>
      </c>
      <c r="AB4526" s="1" t="s">
        <v>29</v>
      </c>
      <c r="AC4526" s="1" t="s">
        <v>63</v>
      </c>
      <c r="AD4526" s="1" t="s">
        <v>19</v>
      </c>
      <c r="AE4526" s="2">
        <v>40586</v>
      </c>
    </row>
    <row r="4527" spans="1:31" x14ac:dyDescent="0.25">
      <c r="A4527">
        <f t="shared" si="637"/>
        <v>4526</v>
      </c>
      <c r="B4527" s="1">
        <v>45156</v>
      </c>
      <c r="C4527" s="2">
        <v>40586</v>
      </c>
      <c r="D4527" s="1" t="s">
        <v>13</v>
      </c>
      <c r="E4527" s="1" t="str">
        <f t="shared" si="630"/>
        <v>*</v>
      </c>
      <c r="F4527" s="1" t="str">
        <f t="shared" si="631"/>
        <v>*</v>
      </c>
      <c r="G4527" s="1" t="str">
        <f t="shared" si="632"/>
        <v>*</v>
      </c>
      <c r="J4527" s="1" t="str">
        <f t="shared" si="633"/>
        <v>*</v>
      </c>
      <c r="P4527" s="1">
        <v>35</v>
      </c>
      <c r="Q4527" s="1">
        <f t="shared" si="638"/>
        <v>0.04</v>
      </c>
      <c r="T4527" s="4">
        <v>238.08</v>
      </c>
      <c r="U4527" s="9">
        <f t="shared" si="634"/>
        <v>0</v>
      </c>
      <c r="V4527" s="4">
        <f t="shared" si="635"/>
        <v>6.8022857142857145</v>
      </c>
      <c r="W4527" s="1" t="s">
        <v>21</v>
      </c>
      <c r="X4527" s="1">
        <v>2.99</v>
      </c>
      <c r="Y4527" s="4">
        <f t="shared" si="636"/>
        <v>241.07000000000002</v>
      </c>
      <c r="Z4527" s="1" t="s">
        <v>49</v>
      </c>
      <c r="AA4527" s="1" t="s">
        <v>37</v>
      </c>
      <c r="AB4527" s="1" t="s">
        <v>29</v>
      </c>
      <c r="AC4527" s="1" t="s">
        <v>43</v>
      </c>
      <c r="AD4527" s="1" t="s">
        <v>19</v>
      </c>
      <c r="AE4527" s="2">
        <v>40593</v>
      </c>
    </row>
    <row r="4528" spans="1:31" x14ac:dyDescent="0.25">
      <c r="A4528">
        <f t="shared" si="637"/>
        <v>4527</v>
      </c>
      <c r="B4528" s="1">
        <v>45156</v>
      </c>
      <c r="C4528" s="2">
        <v>40586</v>
      </c>
      <c r="D4528" s="1" t="s">
        <v>13</v>
      </c>
      <c r="E4528" s="1" t="str">
        <f t="shared" si="630"/>
        <v>*</v>
      </c>
      <c r="F4528" s="1" t="str">
        <f t="shared" si="631"/>
        <v>*</v>
      </c>
      <c r="G4528" s="1" t="str">
        <f t="shared" si="632"/>
        <v>*</v>
      </c>
      <c r="J4528" s="1" t="str">
        <f t="shared" si="633"/>
        <v>*</v>
      </c>
      <c r="P4528" s="1">
        <v>14</v>
      </c>
      <c r="Q4528" s="1">
        <f t="shared" si="638"/>
        <v>0.02</v>
      </c>
      <c r="T4528" s="4">
        <v>174.3</v>
      </c>
      <c r="U4528" s="9">
        <f t="shared" si="634"/>
        <v>0</v>
      </c>
      <c r="V4528" s="4">
        <f t="shared" si="635"/>
        <v>12.450000000000001</v>
      </c>
      <c r="W4528" s="1" t="s">
        <v>21</v>
      </c>
      <c r="X4528" s="1">
        <v>0.5</v>
      </c>
      <c r="Y4528" s="4">
        <f t="shared" si="636"/>
        <v>174.8</v>
      </c>
      <c r="Z4528" s="1" t="s">
        <v>49</v>
      </c>
      <c r="AA4528" s="1" t="s">
        <v>37</v>
      </c>
      <c r="AB4528" s="1" t="s">
        <v>29</v>
      </c>
      <c r="AC4528" s="1" t="s">
        <v>58</v>
      </c>
      <c r="AD4528" s="1" t="s">
        <v>19</v>
      </c>
      <c r="AE4528" s="2">
        <v>40591</v>
      </c>
    </row>
    <row r="4529" spans="1:31" x14ac:dyDescent="0.25">
      <c r="A4529">
        <f t="shared" si="637"/>
        <v>4528</v>
      </c>
      <c r="B4529" s="1">
        <v>47015</v>
      </c>
      <c r="C4529" s="2">
        <v>40587</v>
      </c>
      <c r="D4529" s="1" t="s">
        <v>27</v>
      </c>
      <c r="E4529" s="1" t="str">
        <f t="shared" si="630"/>
        <v>*</v>
      </c>
      <c r="F4529" s="1" t="str">
        <f t="shared" si="631"/>
        <v>*</v>
      </c>
      <c r="G4529" s="1" t="str">
        <f t="shared" si="632"/>
        <v>*</v>
      </c>
      <c r="J4529" s="1" t="str">
        <f t="shared" si="633"/>
        <v>*</v>
      </c>
      <c r="P4529" s="1">
        <v>19</v>
      </c>
      <c r="Q4529" s="1">
        <f t="shared" si="638"/>
        <v>0.02</v>
      </c>
      <c r="T4529" s="4">
        <v>5441.06</v>
      </c>
      <c r="U4529" s="9">
        <f t="shared" si="634"/>
        <v>1</v>
      </c>
      <c r="V4529" s="4">
        <f t="shared" si="635"/>
        <v>286.37157894736845</v>
      </c>
      <c r="W4529" s="1" t="s">
        <v>33</v>
      </c>
      <c r="X4529" s="1">
        <v>61.76</v>
      </c>
      <c r="Y4529" s="4">
        <f t="shared" si="636"/>
        <v>5502.8200000000006</v>
      </c>
      <c r="Z4529" s="1" t="s">
        <v>49</v>
      </c>
      <c r="AA4529" s="1" t="s">
        <v>28</v>
      </c>
      <c r="AB4529" s="1" t="s">
        <v>17</v>
      </c>
      <c r="AC4529" s="1" t="s">
        <v>52</v>
      </c>
      <c r="AD4529" s="1" t="s">
        <v>59</v>
      </c>
      <c r="AE4529" s="2">
        <v>40588</v>
      </c>
    </row>
    <row r="4530" spans="1:31" x14ac:dyDescent="0.25">
      <c r="A4530">
        <f t="shared" si="637"/>
        <v>4529</v>
      </c>
      <c r="B4530" s="1">
        <v>10245</v>
      </c>
      <c r="C4530" s="2">
        <v>40587</v>
      </c>
      <c r="D4530" s="1" t="s">
        <v>36</v>
      </c>
      <c r="E4530" s="1" t="str">
        <f t="shared" si="630"/>
        <v>*</v>
      </c>
      <c r="F4530" s="1" t="str">
        <f t="shared" si="631"/>
        <v>*</v>
      </c>
      <c r="G4530" s="1" t="str">
        <f t="shared" si="632"/>
        <v>*</v>
      </c>
      <c r="J4530" s="1" t="str">
        <f t="shared" si="633"/>
        <v>*</v>
      </c>
      <c r="P4530" s="1">
        <v>27</v>
      </c>
      <c r="Q4530" s="1">
        <f t="shared" si="638"/>
        <v>3.5000000000000003E-2</v>
      </c>
      <c r="T4530" s="4">
        <v>2645.88</v>
      </c>
      <c r="U4530" s="9">
        <f t="shared" si="634"/>
        <v>1</v>
      </c>
      <c r="V4530" s="4">
        <f t="shared" si="635"/>
        <v>97.995555555555555</v>
      </c>
      <c r="W4530" s="1" t="s">
        <v>33</v>
      </c>
      <c r="X4530" s="1">
        <v>57.38</v>
      </c>
      <c r="Y4530" s="4">
        <f t="shared" si="636"/>
        <v>2703.26</v>
      </c>
      <c r="Z4530" s="1" t="s">
        <v>42</v>
      </c>
      <c r="AA4530" s="1" t="s">
        <v>28</v>
      </c>
      <c r="AB4530" s="1" t="s">
        <v>17</v>
      </c>
      <c r="AC4530" s="1" t="s">
        <v>62</v>
      </c>
      <c r="AD4530" s="1" t="s">
        <v>59</v>
      </c>
      <c r="AE4530" s="2">
        <v>40588</v>
      </c>
    </row>
    <row r="4531" spans="1:31" x14ac:dyDescent="0.25">
      <c r="A4531">
        <f t="shared" si="637"/>
        <v>4530</v>
      </c>
      <c r="B4531" s="1">
        <v>10245</v>
      </c>
      <c r="C4531" s="2">
        <v>40587</v>
      </c>
      <c r="D4531" s="1" t="s">
        <v>36</v>
      </c>
      <c r="E4531" s="1" t="str">
        <f t="shared" si="630"/>
        <v>*</v>
      </c>
      <c r="F4531" s="1" t="str">
        <f t="shared" si="631"/>
        <v>*</v>
      </c>
      <c r="G4531" s="1" t="str">
        <f t="shared" si="632"/>
        <v>*</v>
      </c>
      <c r="J4531" s="1" t="str">
        <f t="shared" si="633"/>
        <v>*</v>
      </c>
      <c r="P4531" s="1">
        <v>20</v>
      </c>
      <c r="Q4531" s="1">
        <f t="shared" si="638"/>
        <v>3.5000000000000003E-2</v>
      </c>
      <c r="T4531" s="4">
        <v>2573.29</v>
      </c>
      <c r="U4531" s="9">
        <f t="shared" si="634"/>
        <v>1</v>
      </c>
      <c r="V4531" s="4">
        <f t="shared" si="635"/>
        <v>128.6645</v>
      </c>
      <c r="W4531" s="1" t="s">
        <v>33</v>
      </c>
      <c r="X4531" s="1">
        <v>70.2</v>
      </c>
      <c r="Y4531" s="4">
        <f t="shared" si="636"/>
        <v>2643.49</v>
      </c>
      <c r="Z4531" s="1" t="s">
        <v>22</v>
      </c>
      <c r="AA4531" s="1" t="s">
        <v>28</v>
      </c>
      <c r="AB4531" s="1" t="s">
        <v>17</v>
      </c>
      <c r="AC4531" s="1" t="s">
        <v>34</v>
      </c>
      <c r="AD4531" s="1" t="s">
        <v>35</v>
      </c>
      <c r="AE4531" s="2">
        <v>40588</v>
      </c>
    </row>
    <row r="4532" spans="1:31" x14ac:dyDescent="0.25">
      <c r="A4532">
        <f t="shared" si="637"/>
        <v>4531</v>
      </c>
      <c r="B4532" s="1">
        <v>49763</v>
      </c>
      <c r="C4532" s="2">
        <v>40587</v>
      </c>
      <c r="D4532" s="1" t="s">
        <v>32</v>
      </c>
      <c r="E4532" s="1" t="str">
        <f t="shared" si="630"/>
        <v>***</v>
      </c>
      <c r="F4532" s="1" t="str">
        <f t="shared" si="631"/>
        <v>***</v>
      </c>
      <c r="G4532" s="1" t="str">
        <f t="shared" si="632"/>
        <v>***</v>
      </c>
      <c r="J4532" s="1" t="str">
        <f t="shared" si="633"/>
        <v>***</v>
      </c>
      <c r="P4532" s="1">
        <v>6</v>
      </c>
      <c r="Q4532" s="1">
        <f t="shared" si="638"/>
        <v>0.01</v>
      </c>
      <c r="T4532" s="4">
        <v>2320.35</v>
      </c>
      <c r="U4532" s="9">
        <f t="shared" si="634"/>
        <v>1</v>
      </c>
      <c r="V4532" s="4">
        <f t="shared" si="635"/>
        <v>386.72499999999997</v>
      </c>
      <c r="W4532" s="1" t="s">
        <v>33</v>
      </c>
      <c r="X4532" s="1">
        <v>84.84</v>
      </c>
      <c r="Y4532" s="4">
        <f t="shared" si="636"/>
        <v>2405.19</v>
      </c>
      <c r="Z4532" s="1" t="s">
        <v>51</v>
      </c>
      <c r="AA4532" s="1" t="s">
        <v>28</v>
      </c>
      <c r="AB4532" s="1" t="s">
        <v>17</v>
      </c>
      <c r="AC4532" s="1" t="s">
        <v>52</v>
      </c>
      <c r="AD4532" s="1" t="s">
        <v>59</v>
      </c>
      <c r="AE4532" s="2">
        <v>40587</v>
      </c>
    </row>
    <row r="4533" spans="1:31" x14ac:dyDescent="0.25">
      <c r="A4533">
        <f t="shared" si="637"/>
        <v>4532</v>
      </c>
      <c r="B4533" s="1">
        <v>7171</v>
      </c>
      <c r="C4533" s="2">
        <v>40587</v>
      </c>
      <c r="D4533" s="1" t="s">
        <v>36</v>
      </c>
      <c r="E4533" s="1" t="str">
        <f t="shared" si="630"/>
        <v>*</v>
      </c>
      <c r="F4533" s="1" t="str">
        <f t="shared" si="631"/>
        <v>*</v>
      </c>
      <c r="G4533" s="1" t="str">
        <f t="shared" si="632"/>
        <v>*</v>
      </c>
      <c r="J4533" s="1" t="str">
        <f t="shared" si="633"/>
        <v>*</v>
      </c>
      <c r="P4533" s="1">
        <v>28</v>
      </c>
      <c r="Q4533" s="1">
        <f t="shared" si="638"/>
        <v>3.5000000000000003E-2</v>
      </c>
      <c r="T4533" s="4">
        <v>1703.8505</v>
      </c>
      <c r="U4533" s="9">
        <f t="shared" si="634"/>
        <v>1</v>
      </c>
      <c r="V4533" s="4">
        <f t="shared" si="635"/>
        <v>60.851803571428569</v>
      </c>
      <c r="W4533" s="1" t="s">
        <v>21</v>
      </c>
      <c r="X4533" s="1">
        <v>8.99</v>
      </c>
      <c r="Y4533" s="4">
        <f t="shared" si="636"/>
        <v>1712.8405</v>
      </c>
      <c r="Z4533" s="1" t="s">
        <v>49</v>
      </c>
      <c r="AA4533" s="1" t="s">
        <v>16</v>
      </c>
      <c r="AB4533" s="1" t="s">
        <v>24</v>
      </c>
      <c r="AC4533" s="1" t="s">
        <v>25</v>
      </c>
      <c r="AD4533" s="1" t="s">
        <v>19</v>
      </c>
      <c r="AE4533" s="2">
        <v>40589</v>
      </c>
    </row>
    <row r="4534" spans="1:31" x14ac:dyDescent="0.25">
      <c r="A4534">
        <f t="shared" si="637"/>
        <v>4533</v>
      </c>
      <c r="B4534" s="1">
        <v>9537</v>
      </c>
      <c r="C4534" s="2">
        <v>40587</v>
      </c>
      <c r="D4534" s="1" t="s">
        <v>27</v>
      </c>
      <c r="E4534" s="1" t="str">
        <f t="shared" si="630"/>
        <v>*</v>
      </c>
      <c r="F4534" s="1" t="str">
        <f t="shared" si="631"/>
        <v>*</v>
      </c>
      <c r="G4534" s="1" t="str">
        <f t="shared" si="632"/>
        <v>*</v>
      </c>
      <c r="J4534" s="1" t="str">
        <f t="shared" si="633"/>
        <v>*</v>
      </c>
      <c r="P4534" s="1">
        <v>6</v>
      </c>
      <c r="Q4534" s="1">
        <f t="shared" si="638"/>
        <v>0.01</v>
      </c>
      <c r="T4534" s="4">
        <v>906.02</v>
      </c>
      <c r="U4534" s="9">
        <f t="shared" si="634"/>
        <v>0</v>
      </c>
      <c r="V4534" s="4">
        <f t="shared" si="635"/>
        <v>151.00333333333333</v>
      </c>
      <c r="W4534" s="1" t="s">
        <v>33</v>
      </c>
      <c r="X4534" s="1">
        <v>66.27</v>
      </c>
      <c r="Y4534" s="4">
        <f t="shared" si="636"/>
        <v>972.29</v>
      </c>
      <c r="Z4534" s="1" t="s">
        <v>50</v>
      </c>
      <c r="AA4534" s="1" t="s">
        <v>23</v>
      </c>
      <c r="AB4534" s="1" t="s">
        <v>17</v>
      </c>
      <c r="AC4534" s="1" t="s">
        <v>62</v>
      </c>
      <c r="AD4534" s="1" t="s">
        <v>59</v>
      </c>
      <c r="AE4534" s="2">
        <v>40589</v>
      </c>
    </row>
    <row r="4535" spans="1:31" x14ac:dyDescent="0.25">
      <c r="A4535">
        <f t="shared" si="637"/>
        <v>4534</v>
      </c>
      <c r="B4535" s="1">
        <v>7171</v>
      </c>
      <c r="C4535" s="2">
        <v>40587</v>
      </c>
      <c r="D4535" s="1" t="s">
        <v>36</v>
      </c>
      <c r="E4535" s="1" t="str">
        <f t="shared" si="630"/>
        <v>*</v>
      </c>
      <c r="F4535" s="1" t="str">
        <f t="shared" si="631"/>
        <v>*</v>
      </c>
      <c r="G4535" s="1" t="str">
        <f t="shared" si="632"/>
        <v>*</v>
      </c>
      <c r="J4535" s="1" t="str">
        <f t="shared" si="633"/>
        <v>*</v>
      </c>
      <c r="P4535" s="1">
        <v>17</v>
      </c>
      <c r="Q4535" s="1">
        <f t="shared" si="638"/>
        <v>0.02</v>
      </c>
      <c r="T4535" s="4">
        <v>303.18650000000002</v>
      </c>
      <c r="U4535" s="9">
        <f t="shared" si="634"/>
        <v>0</v>
      </c>
      <c r="V4535" s="4">
        <f t="shared" si="635"/>
        <v>17.834500000000002</v>
      </c>
      <c r="W4535" s="1" t="s">
        <v>21</v>
      </c>
      <c r="X4535" s="1">
        <v>0.99</v>
      </c>
      <c r="Y4535" s="4">
        <f t="shared" si="636"/>
        <v>304.17650000000003</v>
      </c>
      <c r="Z4535" s="1" t="s">
        <v>49</v>
      </c>
      <c r="AA4535" s="1" t="s">
        <v>16</v>
      </c>
      <c r="AB4535" s="1" t="s">
        <v>24</v>
      </c>
      <c r="AC4535" s="1" t="s">
        <v>25</v>
      </c>
      <c r="AD4535" s="1" t="s">
        <v>31</v>
      </c>
      <c r="AE4535" s="2">
        <v>40589</v>
      </c>
    </row>
    <row r="4536" spans="1:31" x14ac:dyDescent="0.25">
      <c r="A4536">
        <f t="shared" si="637"/>
        <v>4535</v>
      </c>
      <c r="B4536" s="1">
        <v>9537</v>
      </c>
      <c r="C4536" s="2">
        <v>40587</v>
      </c>
      <c r="D4536" s="1" t="s">
        <v>27</v>
      </c>
      <c r="E4536" s="1" t="str">
        <f t="shared" si="630"/>
        <v>*</v>
      </c>
      <c r="F4536" s="1" t="str">
        <f t="shared" si="631"/>
        <v>*</v>
      </c>
      <c r="G4536" s="1" t="str">
        <f t="shared" si="632"/>
        <v>*</v>
      </c>
      <c r="J4536" s="1" t="str">
        <f t="shared" si="633"/>
        <v>*</v>
      </c>
      <c r="P4536" s="1">
        <v>43</v>
      </c>
      <c r="Q4536" s="1">
        <f t="shared" si="638"/>
        <v>0.05</v>
      </c>
      <c r="T4536" s="4">
        <v>170.88</v>
      </c>
      <c r="U4536" s="9">
        <f t="shared" si="634"/>
        <v>0</v>
      </c>
      <c r="V4536" s="4">
        <f t="shared" si="635"/>
        <v>3.9739534883720928</v>
      </c>
      <c r="W4536" s="1" t="s">
        <v>21</v>
      </c>
      <c r="X4536" s="1">
        <v>5.44</v>
      </c>
      <c r="Y4536" s="4">
        <f t="shared" si="636"/>
        <v>176.32</v>
      </c>
      <c r="Z4536" s="1" t="s">
        <v>50</v>
      </c>
      <c r="AA4536" s="1" t="s">
        <v>23</v>
      </c>
      <c r="AB4536" s="1" t="s">
        <v>29</v>
      </c>
      <c r="AC4536" s="1" t="s">
        <v>43</v>
      </c>
      <c r="AD4536" s="1" t="s">
        <v>19</v>
      </c>
      <c r="AE4536" s="2">
        <v>40589</v>
      </c>
    </row>
    <row r="4537" spans="1:31" x14ac:dyDescent="0.25">
      <c r="A4537">
        <f t="shared" si="637"/>
        <v>4536</v>
      </c>
      <c r="B4537" s="1">
        <v>59045</v>
      </c>
      <c r="C4537" s="2">
        <v>40587</v>
      </c>
      <c r="D4537" s="1" t="s">
        <v>32</v>
      </c>
      <c r="E4537" s="1" t="str">
        <f t="shared" si="630"/>
        <v>***</v>
      </c>
      <c r="F4537" s="1" t="str">
        <f t="shared" si="631"/>
        <v>***</v>
      </c>
      <c r="G4537" s="1" t="str">
        <f t="shared" si="632"/>
        <v>***</v>
      </c>
      <c r="J4537" s="1" t="str">
        <f t="shared" si="633"/>
        <v>***</v>
      </c>
      <c r="P4537" s="1">
        <v>30</v>
      </c>
      <c r="Q4537" s="1">
        <f t="shared" si="638"/>
        <v>0.04</v>
      </c>
      <c r="T4537" s="4">
        <v>140.24</v>
      </c>
      <c r="U4537" s="9">
        <f t="shared" si="634"/>
        <v>0</v>
      </c>
      <c r="V4537" s="4">
        <f t="shared" si="635"/>
        <v>4.674666666666667</v>
      </c>
      <c r="W4537" s="1" t="s">
        <v>21</v>
      </c>
      <c r="X4537" s="1">
        <v>1.49</v>
      </c>
      <c r="Y4537" s="4">
        <f t="shared" si="636"/>
        <v>141.73000000000002</v>
      </c>
      <c r="Z4537" s="1" t="s">
        <v>50</v>
      </c>
      <c r="AA4537" s="1" t="s">
        <v>23</v>
      </c>
      <c r="AB4537" s="1" t="s">
        <v>29</v>
      </c>
      <c r="AC4537" s="1" t="s">
        <v>43</v>
      </c>
      <c r="AD4537" s="1" t="s">
        <v>19</v>
      </c>
      <c r="AE4537" s="2">
        <v>40589</v>
      </c>
    </row>
    <row r="4538" spans="1:31" x14ac:dyDescent="0.25">
      <c r="A4538">
        <f t="shared" si="637"/>
        <v>4537</v>
      </c>
      <c r="B4538" s="1">
        <v>10245</v>
      </c>
      <c r="C4538" s="2">
        <v>40587</v>
      </c>
      <c r="D4538" s="1" t="s">
        <v>36</v>
      </c>
      <c r="E4538" s="1" t="str">
        <f t="shared" si="630"/>
        <v>*</v>
      </c>
      <c r="F4538" s="1" t="str">
        <f t="shared" si="631"/>
        <v>*</v>
      </c>
      <c r="G4538" s="1" t="str">
        <f t="shared" si="632"/>
        <v>*</v>
      </c>
      <c r="J4538" s="1" t="str">
        <f t="shared" si="633"/>
        <v>*</v>
      </c>
      <c r="P4538" s="1">
        <v>23</v>
      </c>
      <c r="Q4538" s="1">
        <f t="shared" si="638"/>
        <v>3.5000000000000003E-2</v>
      </c>
      <c r="T4538" s="4">
        <v>127.17</v>
      </c>
      <c r="U4538" s="9">
        <f t="shared" si="634"/>
        <v>0</v>
      </c>
      <c r="V4538" s="4">
        <f t="shared" si="635"/>
        <v>5.5291304347826085</v>
      </c>
      <c r="W4538" s="1" t="s">
        <v>21</v>
      </c>
      <c r="X4538" s="1">
        <v>6.98</v>
      </c>
      <c r="Y4538" s="4">
        <f t="shared" si="636"/>
        <v>134.15</v>
      </c>
      <c r="Z4538" s="1" t="s">
        <v>53</v>
      </c>
      <c r="AA4538" s="1" t="s">
        <v>28</v>
      </c>
      <c r="AB4538" s="1" t="s">
        <v>29</v>
      </c>
      <c r="AC4538" s="1" t="s">
        <v>43</v>
      </c>
      <c r="AD4538" s="1" t="s">
        <v>19</v>
      </c>
      <c r="AE4538" s="2">
        <v>40589</v>
      </c>
    </row>
    <row r="4539" spans="1:31" x14ac:dyDescent="0.25">
      <c r="A4539">
        <f t="shared" si="637"/>
        <v>4538</v>
      </c>
      <c r="B4539" s="1">
        <v>49763</v>
      </c>
      <c r="C4539" s="2">
        <v>40587</v>
      </c>
      <c r="D4539" s="1" t="s">
        <v>32</v>
      </c>
      <c r="E4539" s="1" t="str">
        <f t="shared" si="630"/>
        <v>***</v>
      </c>
      <c r="F4539" s="1" t="str">
        <f t="shared" si="631"/>
        <v>***</v>
      </c>
      <c r="G4539" s="1" t="str">
        <f t="shared" si="632"/>
        <v>***</v>
      </c>
      <c r="J4539" s="1" t="str">
        <f t="shared" si="633"/>
        <v>***</v>
      </c>
      <c r="P4539" s="1">
        <v>8</v>
      </c>
      <c r="Q4539" s="1">
        <f t="shared" si="638"/>
        <v>0.01</v>
      </c>
      <c r="T4539" s="4">
        <v>49.04</v>
      </c>
      <c r="U4539" s="9">
        <f t="shared" si="634"/>
        <v>0</v>
      </c>
      <c r="V4539" s="4">
        <f t="shared" si="635"/>
        <v>6.13</v>
      </c>
      <c r="W4539" s="1" t="s">
        <v>21</v>
      </c>
      <c r="X4539" s="1">
        <v>1.39</v>
      </c>
      <c r="Y4539" s="4">
        <f t="shared" si="636"/>
        <v>50.43</v>
      </c>
      <c r="Z4539" s="1" t="s">
        <v>51</v>
      </c>
      <c r="AA4539" s="1" t="s">
        <v>28</v>
      </c>
      <c r="AB4539" s="1" t="s">
        <v>29</v>
      </c>
      <c r="AC4539" s="1" t="s">
        <v>57</v>
      </c>
      <c r="AD4539" s="1" t="s">
        <v>19</v>
      </c>
      <c r="AE4539" s="2">
        <v>40588</v>
      </c>
    </row>
    <row r="4540" spans="1:31" x14ac:dyDescent="0.25">
      <c r="A4540">
        <f t="shared" si="637"/>
        <v>4539</v>
      </c>
      <c r="B4540" s="1">
        <v>22849</v>
      </c>
      <c r="C4540" s="2">
        <v>40588</v>
      </c>
      <c r="D4540" s="1" t="s">
        <v>27</v>
      </c>
      <c r="E4540" s="1" t="str">
        <f t="shared" si="630"/>
        <v>*</v>
      </c>
      <c r="F4540" s="1" t="str">
        <f t="shared" si="631"/>
        <v>*</v>
      </c>
      <c r="G4540" s="1" t="str">
        <f t="shared" si="632"/>
        <v>*</v>
      </c>
      <c r="J4540" s="1" t="str">
        <f t="shared" si="633"/>
        <v>*</v>
      </c>
      <c r="P4540" s="1">
        <v>25</v>
      </c>
      <c r="Q4540" s="1">
        <f t="shared" si="638"/>
        <v>3.5000000000000003E-2</v>
      </c>
      <c r="T4540" s="4">
        <v>4366.348</v>
      </c>
      <c r="U4540" s="9">
        <f t="shared" si="634"/>
        <v>1</v>
      </c>
      <c r="V4540" s="4">
        <f t="shared" si="635"/>
        <v>174.65392</v>
      </c>
      <c r="W4540" s="1" t="s">
        <v>21</v>
      </c>
      <c r="X4540" s="1">
        <v>3</v>
      </c>
      <c r="Y4540" s="4">
        <f t="shared" si="636"/>
        <v>4369.348</v>
      </c>
      <c r="Z4540" s="1" t="s">
        <v>22</v>
      </c>
      <c r="AA4540" s="1" t="s">
        <v>28</v>
      </c>
      <c r="AB4540" s="1" t="s">
        <v>24</v>
      </c>
      <c r="AC4540" s="1" t="s">
        <v>25</v>
      </c>
      <c r="AD4540" s="1" t="s">
        <v>19</v>
      </c>
      <c r="AE4540" s="2">
        <v>40590</v>
      </c>
    </row>
    <row r="4541" spans="1:31" x14ac:dyDescent="0.25">
      <c r="A4541">
        <f t="shared" si="637"/>
        <v>4540</v>
      </c>
      <c r="B4541" s="1">
        <v>35494</v>
      </c>
      <c r="C4541" s="2">
        <v>40588</v>
      </c>
      <c r="D4541" s="1" t="s">
        <v>36</v>
      </c>
      <c r="E4541" s="1" t="str">
        <f t="shared" si="630"/>
        <v>*</v>
      </c>
      <c r="F4541" s="1" t="str">
        <f t="shared" si="631"/>
        <v>*</v>
      </c>
      <c r="G4541" s="1" t="str">
        <f t="shared" si="632"/>
        <v>*</v>
      </c>
      <c r="J4541" s="1" t="str">
        <f t="shared" si="633"/>
        <v>*</v>
      </c>
      <c r="P4541" s="1">
        <v>18</v>
      </c>
      <c r="Q4541" s="1">
        <f t="shared" si="638"/>
        <v>0.02</v>
      </c>
      <c r="T4541" s="4">
        <v>1731.104</v>
      </c>
      <c r="U4541" s="9">
        <f t="shared" si="634"/>
        <v>1</v>
      </c>
      <c r="V4541" s="4">
        <f t="shared" si="635"/>
        <v>96.172444444444452</v>
      </c>
      <c r="W4541" s="1" t="s">
        <v>21</v>
      </c>
      <c r="X4541" s="1">
        <v>69</v>
      </c>
      <c r="Y4541" s="4">
        <f t="shared" si="636"/>
        <v>1800.104</v>
      </c>
      <c r="Z4541" s="1" t="s">
        <v>44</v>
      </c>
      <c r="AA4541" s="1" t="s">
        <v>16</v>
      </c>
      <c r="AB4541" s="1" t="s">
        <v>17</v>
      </c>
      <c r="AC4541" s="1" t="s">
        <v>52</v>
      </c>
      <c r="AD4541" s="1" t="s">
        <v>48</v>
      </c>
      <c r="AE4541" s="2">
        <v>40589</v>
      </c>
    </row>
    <row r="4542" spans="1:31" x14ac:dyDescent="0.25">
      <c r="A4542">
        <f t="shared" si="637"/>
        <v>4541</v>
      </c>
      <c r="B4542" s="1">
        <v>58500</v>
      </c>
      <c r="C4542" s="2">
        <v>40588</v>
      </c>
      <c r="D4542" s="1" t="s">
        <v>13</v>
      </c>
      <c r="E4542" s="1" t="str">
        <f t="shared" si="630"/>
        <v>*</v>
      </c>
      <c r="F4542" s="1" t="str">
        <f t="shared" si="631"/>
        <v>*</v>
      </c>
      <c r="G4542" s="1" t="str">
        <f t="shared" si="632"/>
        <v>*</v>
      </c>
      <c r="J4542" s="1" t="str">
        <f t="shared" si="633"/>
        <v>*</v>
      </c>
      <c r="P4542" s="1">
        <v>17</v>
      </c>
      <c r="Q4542" s="1">
        <f t="shared" si="638"/>
        <v>0.02</v>
      </c>
      <c r="T4542" s="4">
        <v>1529.0139999999999</v>
      </c>
      <c r="U4542" s="9">
        <f t="shared" si="634"/>
        <v>1</v>
      </c>
      <c r="V4542" s="4">
        <f t="shared" si="635"/>
        <v>89.941999999999993</v>
      </c>
      <c r="W4542" s="1" t="s">
        <v>21</v>
      </c>
      <c r="X4542" s="1">
        <v>8.99</v>
      </c>
      <c r="Y4542" s="4">
        <f t="shared" si="636"/>
        <v>1538.0039999999999</v>
      </c>
      <c r="Z4542" s="1" t="s">
        <v>15</v>
      </c>
      <c r="AA4542" s="1" t="s">
        <v>37</v>
      </c>
      <c r="AB4542" s="1" t="s">
        <v>24</v>
      </c>
      <c r="AC4542" s="1" t="s">
        <v>25</v>
      </c>
      <c r="AD4542" s="1" t="s">
        <v>19</v>
      </c>
      <c r="AE4542" s="2">
        <v>40588</v>
      </c>
    </row>
    <row r="4543" spans="1:31" x14ac:dyDescent="0.25">
      <c r="A4543">
        <f t="shared" si="637"/>
        <v>4542</v>
      </c>
      <c r="B4543" s="1">
        <v>55808</v>
      </c>
      <c r="C4543" s="2">
        <v>40588</v>
      </c>
      <c r="D4543" s="1" t="s">
        <v>27</v>
      </c>
      <c r="E4543" s="1" t="str">
        <f t="shared" si="630"/>
        <v>*</v>
      </c>
      <c r="F4543" s="1" t="str">
        <f t="shared" si="631"/>
        <v>*</v>
      </c>
      <c r="G4543" s="1" t="str">
        <f t="shared" si="632"/>
        <v>*</v>
      </c>
      <c r="J4543" s="1" t="str">
        <f t="shared" si="633"/>
        <v>*</v>
      </c>
      <c r="P4543" s="1">
        <v>45</v>
      </c>
      <c r="Q4543" s="1">
        <f t="shared" si="638"/>
        <v>0.05</v>
      </c>
      <c r="T4543" s="4">
        <v>837.38599999999997</v>
      </c>
      <c r="U4543" s="9">
        <f t="shared" si="634"/>
        <v>0</v>
      </c>
      <c r="V4543" s="4">
        <f t="shared" si="635"/>
        <v>18.608577777777779</v>
      </c>
      <c r="W4543" s="1" t="s">
        <v>21</v>
      </c>
      <c r="X4543" s="1">
        <v>4.8099999999999996</v>
      </c>
      <c r="Y4543" s="4">
        <f t="shared" si="636"/>
        <v>842.19599999999991</v>
      </c>
      <c r="Z4543" s="1" t="s">
        <v>51</v>
      </c>
      <c r="AA4543" s="1" t="s">
        <v>37</v>
      </c>
      <c r="AB4543" s="1" t="s">
        <v>24</v>
      </c>
      <c r="AC4543" s="1" t="s">
        <v>25</v>
      </c>
      <c r="AD4543" s="1" t="s">
        <v>26</v>
      </c>
      <c r="AE4543" s="2">
        <v>40590</v>
      </c>
    </row>
    <row r="4544" spans="1:31" x14ac:dyDescent="0.25">
      <c r="A4544">
        <f t="shared" si="637"/>
        <v>4543</v>
      </c>
      <c r="B4544" s="1">
        <v>55808</v>
      </c>
      <c r="C4544" s="2">
        <v>40588</v>
      </c>
      <c r="D4544" s="1" t="s">
        <v>27</v>
      </c>
      <c r="E4544" s="1" t="str">
        <f t="shared" si="630"/>
        <v>*</v>
      </c>
      <c r="F4544" s="1" t="str">
        <f t="shared" si="631"/>
        <v>*</v>
      </c>
      <c r="G4544" s="1" t="str">
        <f t="shared" si="632"/>
        <v>*</v>
      </c>
      <c r="J4544" s="1" t="str">
        <f t="shared" si="633"/>
        <v>*</v>
      </c>
      <c r="P4544" s="1">
        <v>6</v>
      </c>
      <c r="Q4544" s="1">
        <f t="shared" si="638"/>
        <v>0.01</v>
      </c>
      <c r="T4544" s="4">
        <v>830.28</v>
      </c>
      <c r="U4544" s="9">
        <f t="shared" si="634"/>
        <v>0</v>
      </c>
      <c r="V4544" s="4">
        <f t="shared" si="635"/>
        <v>138.38</v>
      </c>
      <c r="W4544" s="1" t="s">
        <v>33</v>
      </c>
      <c r="X4544" s="1">
        <v>70.2</v>
      </c>
      <c r="Y4544" s="4">
        <f t="shared" si="636"/>
        <v>900.48</v>
      </c>
      <c r="Z4544" s="1" t="s">
        <v>51</v>
      </c>
      <c r="AA4544" s="1" t="s">
        <v>37</v>
      </c>
      <c r="AB4544" s="1" t="s">
        <v>17</v>
      </c>
      <c r="AC4544" s="1" t="s">
        <v>34</v>
      </c>
      <c r="AD4544" s="1" t="s">
        <v>35</v>
      </c>
      <c r="AE4544" s="2">
        <v>40590</v>
      </c>
    </row>
    <row r="4545" spans="1:31" x14ac:dyDescent="0.25">
      <c r="A4545">
        <f t="shared" si="637"/>
        <v>4544</v>
      </c>
      <c r="B4545" s="1">
        <v>50276</v>
      </c>
      <c r="C4545" s="2">
        <v>40588</v>
      </c>
      <c r="D4545" s="1" t="s">
        <v>27</v>
      </c>
      <c r="E4545" s="1" t="str">
        <f t="shared" si="630"/>
        <v>*</v>
      </c>
      <c r="F4545" s="1" t="str">
        <f t="shared" si="631"/>
        <v>*</v>
      </c>
      <c r="G4545" s="1" t="str">
        <f t="shared" si="632"/>
        <v>*</v>
      </c>
      <c r="J4545" s="1" t="str">
        <f t="shared" si="633"/>
        <v>*</v>
      </c>
      <c r="P4545" s="1">
        <v>34</v>
      </c>
      <c r="Q4545" s="1">
        <f t="shared" si="638"/>
        <v>0.04</v>
      </c>
      <c r="T4545" s="4">
        <v>390.35</v>
      </c>
      <c r="U4545" s="9">
        <f t="shared" si="634"/>
        <v>0</v>
      </c>
      <c r="V4545" s="4">
        <f t="shared" si="635"/>
        <v>11.480882352941178</v>
      </c>
      <c r="W4545" s="1" t="s">
        <v>21</v>
      </c>
      <c r="X4545" s="1">
        <v>2.36</v>
      </c>
      <c r="Y4545" s="4">
        <f t="shared" si="636"/>
        <v>392.71000000000004</v>
      </c>
      <c r="Z4545" s="1" t="s">
        <v>53</v>
      </c>
      <c r="AA4545" s="1" t="s">
        <v>23</v>
      </c>
      <c r="AB4545" s="1" t="s">
        <v>29</v>
      </c>
      <c r="AC4545" s="1" t="s">
        <v>30</v>
      </c>
      <c r="AD4545" s="1" t="s">
        <v>31</v>
      </c>
      <c r="AE4545" s="2">
        <v>40589</v>
      </c>
    </row>
    <row r="4546" spans="1:31" x14ac:dyDescent="0.25">
      <c r="A4546">
        <f t="shared" si="637"/>
        <v>4545</v>
      </c>
      <c r="B4546" s="1">
        <v>22849</v>
      </c>
      <c r="C4546" s="2">
        <v>40588</v>
      </c>
      <c r="D4546" s="1" t="s">
        <v>27</v>
      </c>
      <c r="E4546" s="1" t="str">
        <f t="shared" si="630"/>
        <v>*</v>
      </c>
      <c r="F4546" s="1" t="str">
        <f t="shared" si="631"/>
        <v>*</v>
      </c>
      <c r="G4546" s="1" t="str">
        <f t="shared" si="632"/>
        <v>*</v>
      </c>
      <c r="J4546" s="1" t="str">
        <f t="shared" si="633"/>
        <v>*</v>
      </c>
      <c r="P4546" s="1">
        <v>27</v>
      </c>
      <c r="Q4546" s="1">
        <f t="shared" si="638"/>
        <v>3.5000000000000003E-2</v>
      </c>
      <c r="T4546" s="4">
        <v>304.98</v>
      </c>
      <c r="U4546" s="9">
        <f t="shared" si="634"/>
        <v>0</v>
      </c>
      <c r="V4546" s="4">
        <f t="shared" si="635"/>
        <v>11.295555555555556</v>
      </c>
      <c r="W4546" s="1" t="s">
        <v>21</v>
      </c>
      <c r="X4546" s="1">
        <v>5.63</v>
      </c>
      <c r="Y4546" s="4">
        <f t="shared" si="636"/>
        <v>310.61</v>
      </c>
      <c r="Z4546" s="1" t="s">
        <v>22</v>
      </c>
      <c r="AA4546" s="1" t="s">
        <v>28</v>
      </c>
      <c r="AB4546" s="1" t="s">
        <v>29</v>
      </c>
      <c r="AC4546" s="1" t="s">
        <v>43</v>
      </c>
      <c r="AD4546" s="1" t="s">
        <v>19</v>
      </c>
      <c r="AE4546" s="2">
        <v>40589</v>
      </c>
    </row>
    <row r="4547" spans="1:31" x14ac:dyDescent="0.25">
      <c r="A4547">
        <f t="shared" si="637"/>
        <v>4546</v>
      </c>
      <c r="B4547" s="1">
        <v>22849</v>
      </c>
      <c r="C4547" s="2">
        <v>40588</v>
      </c>
      <c r="D4547" s="1" t="s">
        <v>27</v>
      </c>
      <c r="E4547" s="1" t="str">
        <f t="shared" ref="E4547:E4610" si="639">IF(D4547="Critical","***","*")</f>
        <v>*</v>
      </c>
      <c r="F4547" s="1" t="str">
        <f t="shared" ref="F4547:F4610" si="640">IF(D4547="Critical","***",IF(D4547="High","**","*"))</f>
        <v>*</v>
      </c>
      <c r="G4547" s="1" t="str">
        <f t="shared" ref="G4547:G4610" si="641">VLOOKUP(D4547,$H$6:$I$10,2,FALSE)</f>
        <v>*</v>
      </c>
      <c r="J4547" s="1" t="str">
        <f t="shared" ref="J4547:J4610" si="642">HLOOKUP(D4547,$K$5:$O$6,2,FALSE)</f>
        <v>*</v>
      </c>
      <c r="P4547" s="1">
        <v>27</v>
      </c>
      <c r="Q4547" s="1">
        <f t="shared" si="638"/>
        <v>3.5000000000000003E-2</v>
      </c>
      <c r="T4547" s="4">
        <v>198.13</v>
      </c>
      <c r="U4547" s="9">
        <f t="shared" ref="U4547:U4610" si="643">IF(T4547&gt;1000,1,0)</f>
        <v>0</v>
      </c>
      <c r="V4547" s="4">
        <f t="shared" ref="V4547:V4610" si="644">T4547/P4547</f>
        <v>7.3381481481481483</v>
      </c>
      <c r="W4547" s="1" t="s">
        <v>21</v>
      </c>
      <c r="X4547" s="1">
        <v>9.69</v>
      </c>
      <c r="Y4547" s="4">
        <f t="shared" ref="Y4547:Y4610" si="645">X4547+T4547</f>
        <v>207.82</v>
      </c>
      <c r="Z4547" s="1" t="s">
        <v>22</v>
      </c>
      <c r="AA4547" s="1" t="s">
        <v>28</v>
      </c>
      <c r="AB4547" s="1" t="s">
        <v>29</v>
      </c>
      <c r="AC4547" s="1" t="s">
        <v>55</v>
      </c>
      <c r="AD4547" s="1" t="s">
        <v>19</v>
      </c>
      <c r="AE4547" s="2">
        <v>40590</v>
      </c>
    </row>
    <row r="4548" spans="1:31" x14ac:dyDescent="0.25">
      <c r="A4548">
        <f t="shared" ref="A4548:A4611" si="646">A4547+1</f>
        <v>4547</v>
      </c>
      <c r="B4548" s="1">
        <v>45991</v>
      </c>
      <c r="C4548" s="2">
        <v>40588</v>
      </c>
      <c r="D4548" s="1" t="s">
        <v>13</v>
      </c>
      <c r="E4548" s="1" t="str">
        <f t="shared" si="639"/>
        <v>*</v>
      </c>
      <c r="F4548" s="1" t="str">
        <f t="shared" si="640"/>
        <v>*</v>
      </c>
      <c r="G4548" s="1" t="str">
        <f t="shared" si="641"/>
        <v>*</v>
      </c>
      <c r="J4548" s="1" t="str">
        <f t="shared" si="642"/>
        <v>*</v>
      </c>
      <c r="P4548" s="1">
        <v>50</v>
      </c>
      <c r="Q4548" s="1">
        <f t="shared" ref="Q4548:Q4611" si="647">VLOOKUP(P4548,$R$5:$S$10,2,TRUE)</f>
        <v>0.06</v>
      </c>
      <c r="T4548" s="4">
        <v>196.39</v>
      </c>
      <c r="U4548" s="9">
        <f t="shared" si="643"/>
        <v>0</v>
      </c>
      <c r="V4548" s="4">
        <f t="shared" si="644"/>
        <v>3.9277999999999995</v>
      </c>
      <c r="W4548" s="1" t="s">
        <v>21</v>
      </c>
      <c r="X4548" s="1">
        <v>0.5</v>
      </c>
      <c r="Y4548" s="4">
        <f t="shared" si="645"/>
        <v>196.89</v>
      </c>
      <c r="Z4548" s="1" t="s">
        <v>22</v>
      </c>
      <c r="AA4548" s="1" t="s">
        <v>16</v>
      </c>
      <c r="AB4548" s="1" t="s">
        <v>29</v>
      </c>
      <c r="AC4548" s="1" t="s">
        <v>58</v>
      </c>
      <c r="AD4548" s="1" t="s">
        <v>19</v>
      </c>
      <c r="AE4548" s="2">
        <v>40592</v>
      </c>
    </row>
    <row r="4549" spans="1:31" x14ac:dyDescent="0.25">
      <c r="A4549">
        <f t="shared" si="646"/>
        <v>4548</v>
      </c>
      <c r="B4549" s="1">
        <v>45991</v>
      </c>
      <c r="C4549" s="2">
        <v>40588</v>
      </c>
      <c r="D4549" s="1" t="s">
        <v>13</v>
      </c>
      <c r="E4549" s="1" t="str">
        <f t="shared" si="639"/>
        <v>*</v>
      </c>
      <c r="F4549" s="1" t="str">
        <f t="shared" si="640"/>
        <v>*</v>
      </c>
      <c r="G4549" s="1" t="str">
        <f t="shared" si="641"/>
        <v>*</v>
      </c>
      <c r="J4549" s="1" t="str">
        <f t="shared" si="642"/>
        <v>*</v>
      </c>
      <c r="P4549" s="1">
        <v>1</v>
      </c>
      <c r="Q4549" s="1">
        <f t="shared" si="647"/>
        <v>0.01</v>
      </c>
      <c r="T4549" s="4">
        <v>131.27000000000001</v>
      </c>
      <c r="U4549" s="9">
        <f t="shared" si="643"/>
        <v>0</v>
      </c>
      <c r="V4549" s="4">
        <f t="shared" si="644"/>
        <v>131.27000000000001</v>
      </c>
      <c r="W4549" s="1" t="s">
        <v>33</v>
      </c>
      <c r="X4549" s="1">
        <v>35.840000000000003</v>
      </c>
      <c r="Y4549" s="4">
        <f t="shared" si="645"/>
        <v>167.11</v>
      </c>
      <c r="Z4549" s="1" t="s">
        <v>22</v>
      </c>
      <c r="AA4549" s="1" t="s">
        <v>16</v>
      </c>
      <c r="AB4549" s="1" t="s">
        <v>17</v>
      </c>
      <c r="AC4549" s="1" t="s">
        <v>62</v>
      </c>
      <c r="AD4549" s="1" t="s">
        <v>59</v>
      </c>
      <c r="AE4549" s="2">
        <v>40590</v>
      </c>
    </row>
    <row r="4550" spans="1:31" x14ac:dyDescent="0.25">
      <c r="A4550">
        <f t="shared" si="646"/>
        <v>4549</v>
      </c>
      <c r="B4550" s="1">
        <v>22849</v>
      </c>
      <c r="C4550" s="2">
        <v>40588</v>
      </c>
      <c r="D4550" s="1" t="s">
        <v>27</v>
      </c>
      <c r="E4550" s="1" t="str">
        <f t="shared" si="639"/>
        <v>*</v>
      </c>
      <c r="F4550" s="1" t="str">
        <f t="shared" si="640"/>
        <v>*</v>
      </c>
      <c r="G4550" s="1" t="str">
        <f t="shared" si="641"/>
        <v>*</v>
      </c>
      <c r="J4550" s="1" t="str">
        <f t="shared" si="642"/>
        <v>*</v>
      </c>
      <c r="P4550" s="1">
        <v>34</v>
      </c>
      <c r="Q4550" s="1">
        <f t="shared" si="647"/>
        <v>0.04</v>
      </c>
      <c r="T4550" s="4">
        <v>104.24</v>
      </c>
      <c r="U4550" s="9">
        <f t="shared" si="643"/>
        <v>0</v>
      </c>
      <c r="V4550" s="4">
        <f t="shared" si="644"/>
        <v>3.0658823529411765</v>
      </c>
      <c r="W4550" s="1" t="s">
        <v>14</v>
      </c>
      <c r="X4550" s="1">
        <v>1.34</v>
      </c>
      <c r="Y4550" s="4">
        <f t="shared" si="645"/>
        <v>105.58</v>
      </c>
      <c r="Z4550" s="1" t="s">
        <v>22</v>
      </c>
      <c r="AA4550" s="1" t="s">
        <v>28</v>
      </c>
      <c r="AB4550" s="1" t="s">
        <v>29</v>
      </c>
      <c r="AC4550" s="1" t="s">
        <v>30</v>
      </c>
      <c r="AD4550" s="1" t="s">
        <v>31</v>
      </c>
      <c r="AE4550" s="2">
        <v>40590</v>
      </c>
    </row>
    <row r="4551" spans="1:31" x14ac:dyDescent="0.25">
      <c r="A4551">
        <f t="shared" si="646"/>
        <v>4550</v>
      </c>
      <c r="B4551" s="1">
        <v>30981</v>
      </c>
      <c r="C4551" s="2">
        <v>40589</v>
      </c>
      <c r="D4551" s="1" t="s">
        <v>13</v>
      </c>
      <c r="E4551" s="1" t="str">
        <f t="shared" si="639"/>
        <v>*</v>
      </c>
      <c r="F4551" s="1" t="str">
        <f t="shared" si="640"/>
        <v>*</v>
      </c>
      <c r="G4551" s="1" t="str">
        <f t="shared" si="641"/>
        <v>*</v>
      </c>
      <c r="J4551" s="1" t="str">
        <f t="shared" si="642"/>
        <v>*</v>
      </c>
      <c r="P4551" s="1">
        <v>29</v>
      </c>
      <c r="Q4551" s="1">
        <f t="shared" si="647"/>
        <v>3.5000000000000003E-2</v>
      </c>
      <c r="T4551" s="4">
        <v>7837.44</v>
      </c>
      <c r="U4551" s="9">
        <f t="shared" si="643"/>
        <v>1</v>
      </c>
      <c r="V4551" s="4">
        <f t="shared" si="644"/>
        <v>270.25655172413792</v>
      </c>
      <c r="W4551" s="1" t="s">
        <v>33</v>
      </c>
      <c r="X4551" s="1">
        <v>23.19</v>
      </c>
      <c r="Y4551" s="4">
        <f t="shared" si="645"/>
        <v>7860.6299999999992</v>
      </c>
      <c r="Z4551" s="1" t="s">
        <v>22</v>
      </c>
      <c r="AA4551" s="1" t="s">
        <v>37</v>
      </c>
      <c r="AB4551" s="1" t="s">
        <v>29</v>
      </c>
      <c r="AC4551" s="1" t="s">
        <v>63</v>
      </c>
      <c r="AD4551" s="1" t="s">
        <v>35</v>
      </c>
      <c r="AE4551" s="2">
        <v>40593</v>
      </c>
    </row>
    <row r="4552" spans="1:31" x14ac:dyDescent="0.25">
      <c r="A4552">
        <f t="shared" si="646"/>
        <v>4551</v>
      </c>
      <c r="B4552" s="1">
        <v>14434</v>
      </c>
      <c r="C4552" s="2">
        <v>40589</v>
      </c>
      <c r="D4552" s="1" t="s">
        <v>27</v>
      </c>
      <c r="E4552" s="1" t="str">
        <f t="shared" si="639"/>
        <v>*</v>
      </c>
      <c r="F4552" s="1" t="str">
        <f t="shared" si="640"/>
        <v>*</v>
      </c>
      <c r="G4552" s="1" t="str">
        <f t="shared" si="641"/>
        <v>*</v>
      </c>
      <c r="J4552" s="1" t="str">
        <f t="shared" si="642"/>
        <v>*</v>
      </c>
      <c r="P4552" s="1">
        <v>39</v>
      </c>
      <c r="Q4552" s="1">
        <f t="shared" si="647"/>
        <v>0.04</v>
      </c>
      <c r="T4552" s="4">
        <v>4733.88</v>
      </c>
      <c r="U4552" s="9">
        <f t="shared" si="643"/>
        <v>1</v>
      </c>
      <c r="V4552" s="4">
        <f t="shared" si="644"/>
        <v>121.38153846153847</v>
      </c>
      <c r="W4552" s="1" t="s">
        <v>33</v>
      </c>
      <c r="X4552" s="1">
        <v>56.14</v>
      </c>
      <c r="Y4552" s="4">
        <f t="shared" si="645"/>
        <v>4790.0200000000004</v>
      </c>
      <c r="Z4552" s="1" t="s">
        <v>42</v>
      </c>
      <c r="AA4552" s="1" t="s">
        <v>28</v>
      </c>
      <c r="AB4552" s="1" t="s">
        <v>24</v>
      </c>
      <c r="AC4552" s="1" t="s">
        <v>56</v>
      </c>
      <c r="AD4552" s="1" t="s">
        <v>59</v>
      </c>
      <c r="AE4552" s="2">
        <v>40591</v>
      </c>
    </row>
    <row r="4553" spans="1:31" x14ac:dyDescent="0.25">
      <c r="A4553">
        <f t="shared" si="646"/>
        <v>4552</v>
      </c>
      <c r="B4553" s="1">
        <v>30981</v>
      </c>
      <c r="C4553" s="2">
        <v>40589</v>
      </c>
      <c r="D4553" s="1" t="s">
        <v>13</v>
      </c>
      <c r="E4553" s="1" t="str">
        <f t="shared" si="639"/>
        <v>*</v>
      </c>
      <c r="F4553" s="1" t="str">
        <f t="shared" si="640"/>
        <v>*</v>
      </c>
      <c r="G4553" s="1" t="str">
        <f t="shared" si="641"/>
        <v>*</v>
      </c>
      <c r="J4553" s="1" t="str">
        <f t="shared" si="642"/>
        <v>*</v>
      </c>
      <c r="P4553" s="1">
        <v>22</v>
      </c>
      <c r="Q4553" s="1">
        <f t="shared" si="647"/>
        <v>3.5000000000000003E-2</v>
      </c>
      <c r="T4553" s="4">
        <v>3653.22</v>
      </c>
      <c r="U4553" s="9">
        <f t="shared" si="643"/>
        <v>1</v>
      </c>
      <c r="V4553" s="4">
        <f t="shared" si="644"/>
        <v>166.05545454545452</v>
      </c>
      <c r="W4553" s="1" t="s">
        <v>33</v>
      </c>
      <c r="X4553" s="1">
        <v>30</v>
      </c>
      <c r="Y4553" s="4">
        <f t="shared" si="645"/>
        <v>3683.22</v>
      </c>
      <c r="Z4553" s="1" t="s">
        <v>22</v>
      </c>
      <c r="AA4553" s="1" t="s">
        <v>37</v>
      </c>
      <c r="AB4553" s="1" t="s">
        <v>17</v>
      </c>
      <c r="AC4553" s="1" t="s">
        <v>34</v>
      </c>
      <c r="AD4553" s="1" t="s">
        <v>35</v>
      </c>
      <c r="AE4553" s="2">
        <v>40591</v>
      </c>
    </row>
    <row r="4554" spans="1:31" x14ac:dyDescent="0.25">
      <c r="A4554">
        <f t="shared" si="646"/>
        <v>4553</v>
      </c>
      <c r="B4554" s="1">
        <v>45155</v>
      </c>
      <c r="C4554" s="2">
        <v>40589</v>
      </c>
      <c r="D4554" s="1" t="s">
        <v>13</v>
      </c>
      <c r="E4554" s="1" t="str">
        <f t="shared" si="639"/>
        <v>*</v>
      </c>
      <c r="F4554" s="1" t="str">
        <f t="shared" si="640"/>
        <v>*</v>
      </c>
      <c r="G4554" s="1" t="str">
        <f t="shared" si="641"/>
        <v>*</v>
      </c>
      <c r="J4554" s="1" t="str">
        <f t="shared" si="642"/>
        <v>*</v>
      </c>
      <c r="P4554" s="1">
        <v>44</v>
      </c>
      <c r="Q4554" s="1">
        <f t="shared" si="647"/>
        <v>0.05</v>
      </c>
      <c r="T4554" s="4">
        <v>181.61</v>
      </c>
      <c r="U4554" s="9">
        <f t="shared" si="643"/>
        <v>0</v>
      </c>
      <c r="V4554" s="4">
        <f t="shared" si="644"/>
        <v>4.1275000000000004</v>
      </c>
      <c r="W4554" s="1" t="s">
        <v>21</v>
      </c>
      <c r="X4554" s="1">
        <v>5.34</v>
      </c>
      <c r="Y4554" s="4">
        <f t="shared" si="645"/>
        <v>186.95000000000002</v>
      </c>
      <c r="Z4554" s="1" t="s">
        <v>53</v>
      </c>
      <c r="AA4554" s="1" t="s">
        <v>28</v>
      </c>
      <c r="AB4554" s="1" t="s">
        <v>29</v>
      </c>
      <c r="AC4554" s="1" t="s">
        <v>43</v>
      </c>
      <c r="AD4554" s="1" t="s">
        <v>19</v>
      </c>
      <c r="AE4554" s="2">
        <v>40596</v>
      </c>
    </row>
    <row r="4555" spans="1:31" x14ac:dyDescent="0.25">
      <c r="A4555">
        <f t="shared" si="646"/>
        <v>4554</v>
      </c>
      <c r="B4555" s="1">
        <v>5636</v>
      </c>
      <c r="C4555" s="2">
        <v>40589</v>
      </c>
      <c r="D4555" s="1" t="s">
        <v>36</v>
      </c>
      <c r="E4555" s="1" t="str">
        <f t="shared" si="639"/>
        <v>*</v>
      </c>
      <c r="F4555" s="1" t="str">
        <f t="shared" si="640"/>
        <v>*</v>
      </c>
      <c r="G4555" s="1" t="str">
        <f t="shared" si="641"/>
        <v>*</v>
      </c>
      <c r="J4555" s="1" t="str">
        <f t="shared" si="642"/>
        <v>*</v>
      </c>
      <c r="P4555" s="1">
        <v>23</v>
      </c>
      <c r="Q4555" s="1">
        <f t="shared" si="647"/>
        <v>3.5000000000000003E-2</v>
      </c>
      <c r="T4555" s="4">
        <v>138.16999999999999</v>
      </c>
      <c r="U4555" s="9">
        <f t="shared" si="643"/>
        <v>0</v>
      </c>
      <c r="V4555" s="4">
        <f t="shared" si="644"/>
        <v>6.0073913043478253</v>
      </c>
      <c r="W4555" s="1" t="s">
        <v>21</v>
      </c>
      <c r="X4555" s="1">
        <v>2.27</v>
      </c>
      <c r="Y4555" s="4">
        <f t="shared" si="645"/>
        <v>140.44</v>
      </c>
      <c r="Z4555" s="1" t="s">
        <v>44</v>
      </c>
      <c r="AA4555" s="1" t="s">
        <v>23</v>
      </c>
      <c r="AB4555" s="1" t="s">
        <v>29</v>
      </c>
      <c r="AC4555" s="1" t="s">
        <v>30</v>
      </c>
      <c r="AD4555" s="1" t="s">
        <v>31</v>
      </c>
      <c r="AE4555" s="2">
        <v>40591</v>
      </c>
    </row>
    <row r="4556" spans="1:31" x14ac:dyDescent="0.25">
      <c r="A4556">
        <f t="shared" si="646"/>
        <v>4555</v>
      </c>
      <c r="B4556" s="1">
        <v>45155</v>
      </c>
      <c r="C4556" s="2">
        <v>40589</v>
      </c>
      <c r="D4556" s="1" t="s">
        <v>13</v>
      </c>
      <c r="E4556" s="1" t="str">
        <f t="shared" si="639"/>
        <v>*</v>
      </c>
      <c r="F4556" s="1" t="str">
        <f t="shared" si="640"/>
        <v>*</v>
      </c>
      <c r="G4556" s="1" t="str">
        <f t="shared" si="641"/>
        <v>*</v>
      </c>
      <c r="J4556" s="1" t="str">
        <f t="shared" si="642"/>
        <v>*</v>
      </c>
      <c r="P4556" s="1">
        <v>35</v>
      </c>
      <c r="Q4556" s="1">
        <f t="shared" si="647"/>
        <v>0.04</v>
      </c>
      <c r="T4556" s="4">
        <v>111.55</v>
      </c>
      <c r="U4556" s="9">
        <f t="shared" si="643"/>
        <v>0</v>
      </c>
      <c r="V4556" s="4">
        <f t="shared" si="644"/>
        <v>3.1871428571428573</v>
      </c>
      <c r="W4556" s="1" t="s">
        <v>21</v>
      </c>
      <c r="X4556" s="1">
        <v>1.92</v>
      </c>
      <c r="Y4556" s="4">
        <f t="shared" si="645"/>
        <v>113.47</v>
      </c>
      <c r="Z4556" s="1" t="s">
        <v>53</v>
      </c>
      <c r="AA4556" s="1" t="s">
        <v>28</v>
      </c>
      <c r="AB4556" s="1" t="s">
        <v>29</v>
      </c>
      <c r="AC4556" s="1" t="s">
        <v>45</v>
      </c>
      <c r="AD4556" s="1" t="s">
        <v>31</v>
      </c>
      <c r="AE4556" s="2">
        <v>40589</v>
      </c>
    </row>
    <row r="4557" spans="1:31" x14ac:dyDescent="0.25">
      <c r="A4557">
        <f t="shared" si="646"/>
        <v>4556</v>
      </c>
      <c r="B4557" s="1">
        <v>23426</v>
      </c>
      <c r="C4557" s="2">
        <v>40590</v>
      </c>
      <c r="D4557" s="1" t="s">
        <v>32</v>
      </c>
      <c r="E4557" s="1" t="str">
        <f t="shared" si="639"/>
        <v>***</v>
      </c>
      <c r="F4557" s="1" t="str">
        <f t="shared" si="640"/>
        <v>***</v>
      </c>
      <c r="G4557" s="1" t="str">
        <f t="shared" si="641"/>
        <v>***</v>
      </c>
      <c r="J4557" s="1" t="str">
        <f t="shared" si="642"/>
        <v>***</v>
      </c>
      <c r="P4557" s="1">
        <v>45</v>
      </c>
      <c r="Q4557" s="1">
        <f t="shared" si="647"/>
        <v>0.05</v>
      </c>
      <c r="T4557" s="4">
        <v>1009.8</v>
      </c>
      <c r="U4557" s="9">
        <f t="shared" si="643"/>
        <v>1</v>
      </c>
      <c r="V4557" s="4">
        <f t="shared" si="644"/>
        <v>22.439999999999998</v>
      </c>
      <c r="W4557" s="1" t="s">
        <v>21</v>
      </c>
      <c r="X4557" s="1">
        <v>1.99</v>
      </c>
      <c r="Y4557" s="4">
        <f t="shared" si="645"/>
        <v>1011.79</v>
      </c>
      <c r="Z4557" s="1" t="s">
        <v>22</v>
      </c>
      <c r="AA4557" s="1" t="s">
        <v>16</v>
      </c>
      <c r="AB4557" s="1" t="s">
        <v>24</v>
      </c>
      <c r="AC4557" s="1" t="s">
        <v>38</v>
      </c>
      <c r="AD4557" s="1" t="s">
        <v>41</v>
      </c>
      <c r="AE4557" s="2">
        <v>40592</v>
      </c>
    </row>
    <row r="4558" spans="1:31" x14ac:dyDescent="0.25">
      <c r="A4558">
        <f t="shared" si="646"/>
        <v>4557</v>
      </c>
      <c r="B4558" s="1">
        <v>27105</v>
      </c>
      <c r="C4558" s="2">
        <v>40590</v>
      </c>
      <c r="D4558" s="1" t="s">
        <v>27</v>
      </c>
      <c r="E4558" s="1" t="str">
        <f t="shared" si="639"/>
        <v>*</v>
      </c>
      <c r="F4558" s="1" t="str">
        <f t="shared" si="640"/>
        <v>*</v>
      </c>
      <c r="G4558" s="1" t="str">
        <f t="shared" si="641"/>
        <v>*</v>
      </c>
      <c r="J4558" s="1" t="str">
        <f t="shared" si="642"/>
        <v>*</v>
      </c>
      <c r="P4558" s="1">
        <v>37</v>
      </c>
      <c r="Q4558" s="1">
        <f t="shared" si="647"/>
        <v>0.04</v>
      </c>
      <c r="T4558" s="4">
        <v>223.74</v>
      </c>
      <c r="U4558" s="9">
        <f t="shared" si="643"/>
        <v>0</v>
      </c>
      <c r="V4558" s="4">
        <f t="shared" si="644"/>
        <v>6.0470270270270277</v>
      </c>
      <c r="W4558" s="1" t="s">
        <v>21</v>
      </c>
      <c r="X4558" s="1">
        <v>2.5</v>
      </c>
      <c r="Y4558" s="4">
        <f t="shared" si="645"/>
        <v>226.24</v>
      </c>
      <c r="Z4558" s="1" t="s">
        <v>15</v>
      </c>
      <c r="AA4558" s="1" t="s">
        <v>37</v>
      </c>
      <c r="AB4558" s="1" t="s">
        <v>29</v>
      </c>
      <c r="AC4558" s="1" t="s">
        <v>57</v>
      </c>
      <c r="AD4558" s="1" t="s">
        <v>19</v>
      </c>
      <c r="AE4558" s="2">
        <v>40591</v>
      </c>
    </row>
    <row r="4559" spans="1:31" x14ac:dyDescent="0.25">
      <c r="A4559">
        <f t="shared" si="646"/>
        <v>4558</v>
      </c>
      <c r="B4559" s="1">
        <v>52868</v>
      </c>
      <c r="C4559" s="2">
        <v>40590</v>
      </c>
      <c r="D4559" s="1" t="s">
        <v>13</v>
      </c>
      <c r="E4559" s="1" t="str">
        <f t="shared" si="639"/>
        <v>*</v>
      </c>
      <c r="F4559" s="1" t="str">
        <f t="shared" si="640"/>
        <v>*</v>
      </c>
      <c r="G4559" s="1" t="str">
        <f t="shared" si="641"/>
        <v>*</v>
      </c>
      <c r="J4559" s="1" t="str">
        <f t="shared" si="642"/>
        <v>*</v>
      </c>
      <c r="P4559" s="1">
        <v>19</v>
      </c>
      <c r="Q4559" s="1">
        <f t="shared" si="647"/>
        <v>0.02</v>
      </c>
      <c r="T4559" s="4">
        <v>138.05000000000001</v>
      </c>
      <c r="U4559" s="9">
        <f t="shared" si="643"/>
        <v>0</v>
      </c>
      <c r="V4559" s="4">
        <f t="shared" si="644"/>
        <v>7.2657894736842108</v>
      </c>
      <c r="W4559" s="1" t="s">
        <v>21</v>
      </c>
      <c r="X4559" s="1">
        <v>5.53</v>
      </c>
      <c r="Y4559" s="4">
        <f t="shared" si="645"/>
        <v>143.58000000000001</v>
      </c>
      <c r="Z4559" s="1" t="s">
        <v>51</v>
      </c>
      <c r="AA4559" s="1" t="s">
        <v>28</v>
      </c>
      <c r="AB4559" s="1" t="s">
        <v>24</v>
      </c>
      <c r="AC4559" s="1" t="s">
        <v>38</v>
      </c>
      <c r="AD4559" s="1" t="s">
        <v>41</v>
      </c>
      <c r="AE4559" s="2">
        <v>40592</v>
      </c>
    </row>
    <row r="4560" spans="1:31" x14ac:dyDescent="0.25">
      <c r="A4560">
        <f t="shared" si="646"/>
        <v>4559</v>
      </c>
      <c r="B4560" s="1">
        <v>23426</v>
      </c>
      <c r="C4560" s="2">
        <v>40590</v>
      </c>
      <c r="D4560" s="1" t="s">
        <v>32</v>
      </c>
      <c r="E4560" s="1" t="str">
        <f t="shared" si="639"/>
        <v>***</v>
      </c>
      <c r="F4560" s="1" t="str">
        <f t="shared" si="640"/>
        <v>***</v>
      </c>
      <c r="G4560" s="1" t="str">
        <f t="shared" si="641"/>
        <v>***</v>
      </c>
      <c r="J4560" s="1" t="str">
        <f t="shared" si="642"/>
        <v>***</v>
      </c>
      <c r="P4560" s="1">
        <v>12</v>
      </c>
      <c r="Q4560" s="1">
        <f t="shared" si="647"/>
        <v>0.02</v>
      </c>
      <c r="T4560" s="4">
        <v>29.71</v>
      </c>
      <c r="U4560" s="9">
        <f t="shared" si="643"/>
        <v>0</v>
      </c>
      <c r="V4560" s="4">
        <f t="shared" si="644"/>
        <v>2.4758333333333336</v>
      </c>
      <c r="W4560" s="1" t="s">
        <v>21</v>
      </c>
      <c r="X4560" s="1">
        <v>1.92</v>
      </c>
      <c r="Y4560" s="4">
        <f t="shared" si="645"/>
        <v>31.630000000000003</v>
      </c>
      <c r="Z4560" s="1" t="s">
        <v>22</v>
      </c>
      <c r="AA4560" s="1" t="s">
        <v>16</v>
      </c>
      <c r="AB4560" s="1" t="s">
        <v>29</v>
      </c>
      <c r="AC4560" s="1" t="s">
        <v>45</v>
      </c>
      <c r="AD4560" s="1" t="s">
        <v>31</v>
      </c>
      <c r="AE4560" s="2">
        <v>40591</v>
      </c>
    </row>
    <row r="4561" spans="1:31" x14ac:dyDescent="0.25">
      <c r="A4561">
        <f t="shared" si="646"/>
        <v>4560</v>
      </c>
      <c r="B4561" s="1">
        <v>27105</v>
      </c>
      <c r="C4561" s="2">
        <v>40590</v>
      </c>
      <c r="D4561" s="1" t="s">
        <v>27</v>
      </c>
      <c r="E4561" s="1" t="str">
        <f t="shared" si="639"/>
        <v>*</v>
      </c>
      <c r="F4561" s="1" t="str">
        <f t="shared" si="640"/>
        <v>*</v>
      </c>
      <c r="G4561" s="1" t="str">
        <f t="shared" si="641"/>
        <v>*</v>
      </c>
      <c r="J4561" s="1" t="str">
        <f t="shared" si="642"/>
        <v>*</v>
      </c>
      <c r="P4561" s="1">
        <v>2</v>
      </c>
      <c r="Q4561" s="1">
        <f t="shared" si="647"/>
        <v>0.01</v>
      </c>
      <c r="T4561" s="4">
        <v>26.82</v>
      </c>
      <c r="U4561" s="9">
        <f t="shared" si="643"/>
        <v>0</v>
      </c>
      <c r="V4561" s="4">
        <f t="shared" si="644"/>
        <v>13.41</v>
      </c>
      <c r="W4561" s="1" t="s">
        <v>21</v>
      </c>
      <c r="X4561" s="1">
        <v>5.4</v>
      </c>
      <c r="Y4561" s="4">
        <f t="shared" si="645"/>
        <v>32.22</v>
      </c>
      <c r="Z4561" s="1" t="s">
        <v>15</v>
      </c>
      <c r="AA4561" s="1" t="s">
        <v>37</v>
      </c>
      <c r="AB4561" s="1" t="s">
        <v>17</v>
      </c>
      <c r="AC4561" s="1" t="s">
        <v>18</v>
      </c>
      <c r="AD4561" s="1" t="s">
        <v>41</v>
      </c>
      <c r="AE4561" s="2">
        <v>40591</v>
      </c>
    </row>
    <row r="4562" spans="1:31" x14ac:dyDescent="0.25">
      <c r="A4562">
        <f t="shared" si="646"/>
        <v>4561</v>
      </c>
      <c r="B4562" s="1">
        <v>49921</v>
      </c>
      <c r="C4562" s="2">
        <v>40591</v>
      </c>
      <c r="D4562" s="1" t="s">
        <v>13</v>
      </c>
      <c r="E4562" s="1" t="str">
        <f t="shared" si="639"/>
        <v>*</v>
      </c>
      <c r="F4562" s="1" t="str">
        <f t="shared" si="640"/>
        <v>*</v>
      </c>
      <c r="G4562" s="1" t="str">
        <f t="shared" si="641"/>
        <v>*</v>
      </c>
      <c r="J4562" s="1" t="str">
        <f t="shared" si="642"/>
        <v>*</v>
      </c>
      <c r="P4562" s="1">
        <v>5</v>
      </c>
      <c r="Q4562" s="1">
        <f t="shared" si="647"/>
        <v>0.01</v>
      </c>
      <c r="T4562" s="4">
        <v>756.15</v>
      </c>
      <c r="U4562" s="9">
        <f t="shared" si="643"/>
        <v>0</v>
      </c>
      <c r="V4562" s="4">
        <f t="shared" si="644"/>
        <v>151.22999999999999</v>
      </c>
      <c r="W4562" s="1" t="s">
        <v>33</v>
      </c>
      <c r="X4562" s="1">
        <v>17.850000000000001</v>
      </c>
      <c r="Y4562" s="4">
        <f t="shared" si="645"/>
        <v>774</v>
      </c>
      <c r="Z4562" s="1" t="s">
        <v>39</v>
      </c>
      <c r="AA4562" s="1" t="s">
        <v>23</v>
      </c>
      <c r="AB4562" s="1" t="s">
        <v>24</v>
      </c>
      <c r="AC4562" s="1" t="s">
        <v>56</v>
      </c>
      <c r="AD4562" s="1" t="s">
        <v>35</v>
      </c>
      <c r="AE4562" s="2">
        <v>40595</v>
      </c>
    </row>
    <row r="4563" spans="1:31" x14ac:dyDescent="0.25">
      <c r="A4563">
        <f t="shared" si="646"/>
        <v>4562</v>
      </c>
      <c r="B4563" s="1">
        <v>10213</v>
      </c>
      <c r="C4563" s="2">
        <v>40591</v>
      </c>
      <c r="D4563" s="1" t="s">
        <v>20</v>
      </c>
      <c r="E4563" s="1" t="str">
        <f t="shared" si="639"/>
        <v>*</v>
      </c>
      <c r="F4563" s="1" t="str">
        <f t="shared" si="640"/>
        <v>**</v>
      </c>
      <c r="G4563" s="1" t="str">
        <f t="shared" si="641"/>
        <v>**</v>
      </c>
      <c r="J4563" s="1" t="str">
        <f t="shared" si="642"/>
        <v>**</v>
      </c>
      <c r="P4563" s="1">
        <v>12</v>
      </c>
      <c r="Q4563" s="1">
        <f t="shared" si="647"/>
        <v>0.02</v>
      </c>
      <c r="T4563" s="4">
        <v>464.57</v>
      </c>
      <c r="U4563" s="9">
        <f t="shared" si="643"/>
        <v>0</v>
      </c>
      <c r="V4563" s="4">
        <f t="shared" si="644"/>
        <v>38.714166666666664</v>
      </c>
      <c r="W4563" s="1" t="s">
        <v>21</v>
      </c>
      <c r="X4563" s="1">
        <v>4</v>
      </c>
      <c r="Y4563" s="4">
        <f t="shared" si="645"/>
        <v>468.57</v>
      </c>
      <c r="Z4563" s="1" t="s">
        <v>42</v>
      </c>
      <c r="AA4563" s="1" t="s">
        <v>28</v>
      </c>
      <c r="AB4563" s="1" t="s">
        <v>24</v>
      </c>
      <c r="AC4563" s="1" t="s">
        <v>38</v>
      </c>
      <c r="AD4563" s="1" t="s">
        <v>19</v>
      </c>
      <c r="AE4563" s="2">
        <v>40593</v>
      </c>
    </row>
    <row r="4564" spans="1:31" x14ac:dyDescent="0.25">
      <c r="A4564">
        <f t="shared" si="646"/>
        <v>4563</v>
      </c>
      <c r="B4564" s="1">
        <v>49921</v>
      </c>
      <c r="C4564" s="2">
        <v>40591</v>
      </c>
      <c r="D4564" s="1" t="s">
        <v>13</v>
      </c>
      <c r="E4564" s="1" t="str">
        <f t="shared" si="639"/>
        <v>*</v>
      </c>
      <c r="F4564" s="1" t="str">
        <f t="shared" si="640"/>
        <v>*</v>
      </c>
      <c r="G4564" s="1" t="str">
        <f t="shared" si="641"/>
        <v>*</v>
      </c>
      <c r="J4564" s="1" t="str">
        <f t="shared" si="642"/>
        <v>*</v>
      </c>
      <c r="P4564" s="1">
        <v>1</v>
      </c>
      <c r="Q4564" s="1">
        <f t="shared" si="647"/>
        <v>0.01</v>
      </c>
      <c r="T4564" s="4">
        <v>18.149999999999999</v>
      </c>
      <c r="U4564" s="9">
        <f t="shared" si="643"/>
        <v>0</v>
      </c>
      <c r="V4564" s="4">
        <f t="shared" si="644"/>
        <v>18.149999999999999</v>
      </c>
      <c r="W4564" s="1" t="s">
        <v>21</v>
      </c>
      <c r="X4564" s="1">
        <v>6.13</v>
      </c>
      <c r="Y4564" s="4">
        <f t="shared" si="645"/>
        <v>24.279999999999998</v>
      </c>
      <c r="Z4564" s="1" t="s">
        <v>39</v>
      </c>
      <c r="AA4564" s="1" t="s">
        <v>23</v>
      </c>
      <c r="AB4564" s="1" t="s">
        <v>29</v>
      </c>
      <c r="AC4564" s="1" t="s">
        <v>55</v>
      </c>
      <c r="AD4564" s="1" t="s">
        <v>19</v>
      </c>
      <c r="AE4564" s="2">
        <v>40593</v>
      </c>
    </row>
    <row r="4565" spans="1:31" x14ac:dyDescent="0.25">
      <c r="A4565">
        <f t="shared" si="646"/>
        <v>4564</v>
      </c>
      <c r="B4565" s="1">
        <v>16481</v>
      </c>
      <c r="C4565" s="2">
        <v>40592</v>
      </c>
      <c r="D4565" s="1" t="s">
        <v>13</v>
      </c>
      <c r="E4565" s="1" t="str">
        <f t="shared" si="639"/>
        <v>*</v>
      </c>
      <c r="F4565" s="1" t="str">
        <f t="shared" si="640"/>
        <v>*</v>
      </c>
      <c r="G4565" s="1" t="str">
        <f t="shared" si="641"/>
        <v>*</v>
      </c>
      <c r="J4565" s="1" t="str">
        <f t="shared" si="642"/>
        <v>*</v>
      </c>
      <c r="P4565" s="1">
        <v>47</v>
      </c>
      <c r="Q4565" s="1">
        <f t="shared" si="647"/>
        <v>0.05</v>
      </c>
      <c r="T4565" s="4">
        <v>20265.22</v>
      </c>
      <c r="U4565" s="9">
        <f t="shared" si="643"/>
        <v>1</v>
      </c>
      <c r="V4565" s="4">
        <f t="shared" si="644"/>
        <v>431.17489361702133</v>
      </c>
      <c r="W4565" s="1" t="s">
        <v>33</v>
      </c>
      <c r="X4565" s="1">
        <v>14.7</v>
      </c>
      <c r="Y4565" s="4">
        <f t="shared" si="645"/>
        <v>20279.920000000002</v>
      </c>
      <c r="Z4565" s="1" t="s">
        <v>42</v>
      </c>
      <c r="AA4565" s="1" t="s">
        <v>28</v>
      </c>
      <c r="AB4565" s="1" t="s">
        <v>24</v>
      </c>
      <c r="AC4565" s="1" t="s">
        <v>56</v>
      </c>
      <c r="AD4565" s="1" t="s">
        <v>35</v>
      </c>
      <c r="AE4565" s="2">
        <v>40597</v>
      </c>
    </row>
    <row r="4566" spans="1:31" x14ac:dyDescent="0.25">
      <c r="A4566">
        <f t="shared" si="646"/>
        <v>4565</v>
      </c>
      <c r="B4566" s="1">
        <v>16481</v>
      </c>
      <c r="C4566" s="2">
        <v>40592</v>
      </c>
      <c r="D4566" s="1" t="s">
        <v>13</v>
      </c>
      <c r="E4566" s="1" t="str">
        <f t="shared" si="639"/>
        <v>*</v>
      </c>
      <c r="F4566" s="1" t="str">
        <f t="shared" si="640"/>
        <v>*</v>
      </c>
      <c r="G4566" s="1" t="str">
        <f t="shared" si="641"/>
        <v>*</v>
      </c>
      <c r="J4566" s="1" t="str">
        <f t="shared" si="642"/>
        <v>*</v>
      </c>
      <c r="P4566" s="1">
        <v>50</v>
      </c>
      <c r="Q4566" s="1">
        <f t="shared" si="647"/>
        <v>0.06</v>
      </c>
      <c r="T4566" s="4">
        <v>3089.06</v>
      </c>
      <c r="U4566" s="9">
        <f t="shared" si="643"/>
        <v>1</v>
      </c>
      <c r="V4566" s="4">
        <f t="shared" si="644"/>
        <v>61.781199999999998</v>
      </c>
      <c r="W4566" s="1" t="s">
        <v>21</v>
      </c>
      <c r="X4566" s="1">
        <v>13.22</v>
      </c>
      <c r="Y4566" s="4">
        <f t="shared" si="645"/>
        <v>3102.2799999999997</v>
      </c>
      <c r="Z4566" s="1" t="s">
        <v>42</v>
      </c>
      <c r="AA4566" s="1" t="s">
        <v>28</v>
      </c>
      <c r="AB4566" s="1" t="s">
        <v>29</v>
      </c>
      <c r="AC4566" s="1" t="s">
        <v>63</v>
      </c>
      <c r="AD4566" s="1" t="s">
        <v>19</v>
      </c>
      <c r="AE4566" s="2">
        <v>40597</v>
      </c>
    </row>
    <row r="4567" spans="1:31" x14ac:dyDescent="0.25">
      <c r="A4567">
        <f t="shared" si="646"/>
        <v>4566</v>
      </c>
      <c r="B4567" s="1">
        <v>40386</v>
      </c>
      <c r="C4567" s="2">
        <v>40592</v>
      </c>
      <c r="D4567" s="1" t="s">
        <v>20</v>
      </c>
      <c r="E4567" s="1" t="str">
        <f t="shared" si="639"/>
        <v>*</v>
      </c>
      <c r="F4567" s="1" t="str">
        <f t="shared" si="640"/>
        <v>**</v>
      </c>
      <c r="G4567" s="1" t="str">
        <f t="shared" si="641"/>
        <v>**</v>
      </c>
      <c r="J4567" s="1" t="str">
        <f t="shared" si="642"/>
        <v>**</v>
      </c>
      <c r="P4567" s="1">
        <v>28</v>
      </c>
      <c r="Q4567" s="1">
        <f t="shared" si="647"/>
        <v>3.5000000000000003E-2</v>
      </c>
      <c r="T4567" s="4">
        <v>2905.3</v>
      </c>
      <c r="U4567" s="9">
        <f t="shared" si="643"/>
        <v>1</v>
      </c>
      <c r="V4567" s="4">
        <f t="shared" si="644"/>
        <v>103.76071428571429</v>
      </c>
      <c r="W4567" s="1" t="s">
        <v>14</v>
      </c>
      <c r="X4567" s="1">
        <v>0.49</v>
      </c>
      <c r="Y4567" s="4">
        <f t="shared" si="645"/>
        <v>2905.79</v>
      </c>
      <c r="Z4567" s="1" t="s">
        <v>22</v>
      </c>
      <c r="AA4567" s="1" t="s">
        <v>23</v>
      </c>
      <c r="AB4567" s="1" t="s">
        <v>29</v>
      </c>
      <c r="AC4567" s="1" t="s">
        <v>58</v>
      </c>
      <c r="AD4567" s="1" t="s">
        <v>19</v>
      </c>
      <c r="AE4567" s="2">
        <v>40594</v>
      </c>
    </row>
    <row r="4568" spans="1:31" x14ac:dyDescent="0.25">
      <c r="A4568">
        <f t="shared" si="646"/>
        <v>4567</v>
      </c>
      <c r="B4568" s="1">
        <v>36454</v>
      </c>
      <c r="C4568" s="2">
        <v>40592</v>
      </c>
      <c r="D4568" s="1" t="s">
        <v>32</v>
      </c>
      <c r="E4568" s="1" t="str">
        <f t="shared" si="639"/>
        <v>***</v>
      </c>
      <c r="F4568" s="1" t="str">
        <f t="shared" si="640"/>
        <v>***</v>
      </c>
      <c r="G4568" s="1" t="str">
        <f t="shared" si="641"/>
        <v>***</v>
      </c>
      <c r="J4568" s="1" t="str">
        <f t="shared" si="642"/>
        <v>***</v>
      </c>
      <c r="P4568" s="1">
        <v>8</v>
      </c>
      <c r="Q4568" s="1">
        <f t="shared" si="647"/>
        <v>0.01</v>
      </c>
      <c r="T4568" s="4">
        <v>69.569999999999993</v>
      </c>
      <c r="U4568" s="9">
        <f t="shared" si="643"/>
        <v>0</v>
      </c>
      <c r="V4568" s="4">
        <f t="shared" si="644"/>
        <v>8.6962499999999991</v>
      </c>
      <c r="W4568" s="1" t="s">
        <v>21</v>
      </c>
      <c r="X4568" s="1">
        <v>6.5</v>
      </c>
      <c r="Y4568" s="4">
        <f t="shared" si="645"/>
        <v>76.069999999999993</v>
      </c>
      <c r="Z4568" s="1" t="s">
        <v>53</v>
      </c>
      <c r="AA4568" s="1" t="s">
        <v>23</v>
      </c>
      <c r="AB4568" s="1" t="s">
        <v>29</v>
      </c>
      <c r="AC4568" s="1" t="s">
        <v>55</v>
      </c>
      <c r="AD4568" s="1" t="s">
        <v>26</v>
      </c>
      <c r="AE4568" s="2">
        <v>40595</v>
      </c>
    </row>
    <row r="4569" spans="1:31" x14ac:dyDescent="0.25">
      <c r="A4569">
        <f t="shared" si="646"/>
        <v>4568</v>
      </c>
      <c r="B4569" s="1">
        <v>51777</v>
      </c>
      <c r="C4569" s="2">
        <v>40593</v>
      </c>
      <c r="D4569" s="1" t="s">
        <v>36</v>
      </c>
      <c r="E4569" s="1" t="str">
        <f t="shared" si="639"/>
        <v>*</v>
      </c>
      <c r="F4569" s="1" t="str">
        <f t="shared" si="640"/>
        <v>*</v>
      </c>
      <c r="G4569" s="1" t="str">
        <f t="shared" si="641"/>
        <v>*</v>
      </c>
      <c r="J4569" s="1" t="str">
        <f t="shared" si="642"/>
        <v>*</v>
      </c>
      <c r="P4569" s="1">
        <v>4</v>
      </c>
      <c r="Q4569" s="1">
        <f t="shared" si="647"/>
        <v>0.01</v>
      </c>
      <c r="T4569" s="4">
        <v>3465.97</v>
      </c>
      <c r="U4569" s="9">
        <f t="shared" si="643"/>
        <v>1</v>
      </c>
      <c r="V4569" s="4">
        <f t="shared" si="644"/>
        <v>866.49249999999995</v>
      </c>
      <c r="W4569" s="1" t="s">
        <v>21</v>
      </c>
      <c r="X4569" s="1">
        <v>19.989999999999998</v>
      </c>
      <c r="Y4569" s="4">
        <f t="shared" si="645"/>
        <v>3485.9599999999996</v>
      </c>
      <c r="Z4569" s="1" t="s">
        <v>51</v>
      </c>
      <c r="AA4569" s="1" t="s">
        <v>23</v>
      </c>
      <c r="AB4569" s="1" t="s">
        <v>29</v>
      </c>
      <c r="AC4569" s="1" t="s">
        <v>43</v>
      </c>
      <c r="AD4569" s="1" t="s">
        <v>19</v>
      </c>
      <c r="AE4569" s="2">
        <v>40594</v>
      </c>
    </row>
    <row r="4570" spans="1:31" x14ac:dyDescent="0.25">
      <c r="A4570">
        <f t="shared" si="646"/>
        <v>4569</v>
      </c>
      <c r="B4570" s="1">
        <v>9696</v>
      </c>
      <c r="C4570" s="2">
        <v>40593</v>
      </c>
      <c r="D4570" s="1" t="s">
        <v>27</v>
      </c>
      <c r="E4570" s="1" t="str">
        <f t="shared" si="639"/>
        <v>*</v>
      </c>
      <c r="F4570" s="1" t="str">
        <f t="shared" si="640"/>
        <v>*</v>
      </c>
      <c r="G4570" s="1" t="str">
        <f t="shared" si="641"/>
        <v>*</v>
      </c>
      <c r="J4570" s="1" t="str">
        <f t="shared" si="642"/>
        <v>*</v>
      </c>
      <c r="P4570" s="1">
        <v>13</v>
      </c>
      <c r="Q4570" s="1">
        <f t="shared" si="647"/>
        <v>0.02</v>
      </c>
      <c r="T4570" s="4">
        <v>3335.27</v>
      </c>
      <c r="U4570" s="9">
        <f t="shared" si="643"/>
        <v>1</v>
      </c>
      <c r="V4570" s="4">
        <f t="shared" si="644"/>
        <v>256.55923076923079</v>
      </c>
      <c r="W4570" s="1" t="s">
        <v>33</v>
      </c>
      <c r="X4570" s="1">
        <v>43.32</v>
      </c>
      <c r="Y4570" s="4">
        <f t="shared" si="645"/>
        <v>3378.59</v>
      </c>
      <c r="Z4570" s="1" t="s">
        <v>46</v>
      </c>
      <c r="AA4570" s="1" t="s">
        <v>28</v>
      </c>
      <c r="AB4570" s="1" t="s">
        <v>17</v>
      </c>
      <c r="AC4570" s="1" t="s">
        <v>34</v>
      </c>
      <c r="AD4570" s="1" t="s">
        <v>35</v>
      </c>
      <c r="AE4570" s="2">
        <v>40595</v>
      </c>
    </row>
    <row r="4571" spans="1:31" x14ac:dyDescent="0.25">
      <c r="A4571">
        <f t="shared" si="646"/>
        <v>4570</v>
      </c>
      <c r="B4571" s="1">
        <v>51777</v>
      </c>
      <c r="C4571" s="2">
        <v>40593</v>
      </c>
      <c r="D4571" s="1" t="s">
        <v>36</v>
      </c>
      <c r="E4571" s="1" t="str">
        <f t="shared" si="639"/>
        <v>*</v>
      </c>
      <c r="F4571" s="1" t="str">
        <f t="shared" si="640"/>
        <v>*</v>
      </c>
      <c r="G4571" s="1" t="str">
        <f t="shared" si="641"/>
        <v>*</v>
      </c>
      <c r="J4571" s="1" t="str">
        <f t="shared" si="642"/>
        <v>*</v>
      </c>
      <c r="P4571" s="1">
        <v>13</v>
      </c>
      <c r="Q4571" s="1">
        <f t="shared" si="647"/>
        <v>0.02</v>
      </c>
      <c r="T4571" s="4">
        <v>1307.8800000000001</v>
      </c>
      <c r="U4571" s="9">
        <f t="shared" si="643"/>
        <v>1</v>
      </c>
      <c r="V4571" s="4">
        <f t="shared" si="644"/>
        <v>100.60615384615386</v>
      </c>
      <c r="W4571" s="1" t="s">
        <v>21</v>
      </c>
      <c r="X4571" s="1">
        <v>7.18</v>
      </c>
      <c r="Y4571" s="4">
        <f t="shared" si="645"/>
        <v>1315.0600000000002</v>
      </c>
      <c r="Z4571" s="1" t="s">
        <v>51</v>
      </c>
      <c r="AA4571" s="1" t="s">
        <v>23</v>
      </c>
      <c r="AB4571" s="1" t="s">
        <v>24</v>
      </c>
      <c r="AC4571" s="1" t="s">
        <v>38</v>
      </c>
      <c r="AD4571" s="1" t="s">
        <v>19</v>
      </c>
      <c r="AE4571" s="2">
        <v>40595</v>
      </c>
    </row>
    <row r="4572" spans="1:31" x14ac:dyDescent="0.25">
      <c r="A4572">
        <f t="shared" si="646"/>
        <v>4571</v>
      </c>
      <c r="B4572" s="1">
        <v>9696</v>
      </c>
      <c r="C4572" s="2">
        <v>40593</v>
      </c>
      <c r="D4572" s="1" t="s">
        <v>27</v>
      </c>
      <c r="E4572" s="1" t="str">
        <f t="shared" si="639"/>
        <v>*</v>
      </c>
      <c r="F4572" s="1" t="str">
        <f t="shared" si="640"/>
        <v>*</v>
      </c>
      <c r="G4572" s="1" t="str">
        <f t="shared" si="641"/>
        <v>*</v>
      </c>
      <c r="J4572" s="1" t="str">
        <f t="shared" si="642"/>
        <v>*</v>
      </c>
      <c r="P4572" s="1">
        <v>15</v>
      </c>
      <c r="Q4572" s="1">
        <f t="shared" si="647"/>
        <v>0.02</v>
      </c>
      <c r="T4572" s="4">
        <v>110.15</v>
      </c>
      <c r="U4572" s="9">
        <f t="shared" si="643"/>
        <v>0</v>
      </c>
      <c r="V4572" s="4">
        <f t="shared" si="644"/>
        <v>7.3433333333333337</v>
      </c>
      <c r="W4572" s="1" t="s">
        <v>21</v>
      </c>
      <c r="X4572" s="1">
        <v>2.99</v>
      </c>
      <c r="Y4572" s="4">
        <f t="shared" si="645"/>
        <v>113.14</v>
      </c>
      <c r="Z4572" s="1" t="s">
        <v>46</v>
      </c>
      <c r="AA4572" s="1" t="s">
        <v>28</v>
      </c>
      <c r="AB4572" s="1" t="s">
        <v>29</v>
      </c>
      <c r="AC4572" s="1" t="s">
        <v>43</v>
      </c>
      <c r="AD4572" s="1" t="s">
        <v>19</v>
      </c>
      <c r="AE4572" s="2">
        <v>40595</v>
      </c>
    </row>
    <row r="4573" spans="1:31" x14ac:dyDescent="0.25">
      <c r="A4573">
        <f t="shared" si="646"/>
        <v>4572</v>
      </c>
      <c r="B4573" s="1">
        <v>21475</v>
      </c>
      <c r="C4573" s="2">
        <v>40594</v>
      </c>
      <c r="D4573" s="1" t="s">
        <v>32</v>
      </c>
      <c r="E4573" s="1" t="str">
        <f t="shared" si="639"/>
        <v>***</v>
      </c>
      <c r="F4573" s="1" t="str">
        <f t="shared" si="640"/>
        <v>***</v>
      </c>
      <c r="G4573" s="1" t="str">
        <f t="shared" si="641"/>
        <v>***</v>
      </c>
      <c r="J4573" s="1" t="str">
        <f t="shared" si="642"/>
        <v>***</v>
      </c>
      <c r="P4573" s="1">
        <v>15</v>
      </c>
      <c r="Q4573" s="1">
        <f t="shared" si="647"/>
        <v>0.02</v>
      </c>
      <c r="T4573" s="4">
        <v>4956.7839999999997</v>
      </c>
      <c r="U4573" s="9">
        <f t="shared" si="643"/>
        <v>1</v>
      </c>
      <c r="V4573" s="4">
        <f t="shared" si="644"/>
        <v>330.45226666666662</v>
      </c>
      <c r="W4573" s="1" t="s">
        <v>33</v>
      </c>
      <c r="X4573" s="1">
        <v>75.23</v>
      </c>
      <c r="Y4573" s="4">
        <f t="shared" si="645"/>
        <v>5032.0139999999992</v>
      </c>
      <c r="Z4573" s="1" t="s">
        <v>42</v>
      </c>
      <c r="AA4573" s="1" t="s">
        <v>16</v>
      </c>
      <c r="AB4573" s="1" t="s">
        <v>17</v>
      </c>
      <c r="AC4573" s="1" t="s">
        <v>52</v>
      </c>
      <c r="AD4573" s="1" t="s">
        <v>59</v>
      </c>
      <c r="AE4573" s="2">
        <v>40595</v>
      </c>
    </row>
    <row r="4574" spans="1:31" x14ac:dyDescent="0.25">
      <c r="A4574">
        <f t="shared" si="646"/>
        <v>4573</v>
      </c>
      <c r="B4574" s="1">
        <v>40962</v>
      </c>
      <c r="C4574" s="2">
        <v>40594</v>
      </c>
      <c r="D4574" s="1" t="s">
        <v>32</v>
      </c>
      <c r="E4574" s="1" t="str">
        <f t="shared" si="639"/>
        <v>***</v>
      </c>
      <c r="F4574" s="1" t="str">
        <f t="shared" si="640"/>
        <v>***</v>
      </c>
      <c r="G4574" s="1" t="str">
        <f t="shared" si="641"/>
        <v>***</v>
      </c>
      <c r="J4574" s="1" t="str">
        <f t="shared" si="642"/>
        <v>***</v>
      </c>
      <c r="P4574" s="1">
        <v>30</v>
      </c>
      <c r="Q4574" s="1">
        <f t="shared" si="647"/>
        <v>0.04</v>
      </c>
      <c r="T4574" s="4">
        <v>3276.9965000000002</v>
      </c>
      <c r="U4574" s="9">
        <f t="shared" si="643"/>
        <v>1</v>
      </c>
      <c r="V4574" s="4">
        <f t="shared" si="644"/>
        <v>109.23321666666668</v>
      </c>
      <c r="W4574" s="1" t="s">
        <v>21</v>
      </c>
      <c r="X4574" s="1">
        <v>8.99</v>
      </c>
      <c r="Y4574" s="4">
        <f t="shared" si="645"/>
        <v>3285.9865</v>
      </c>
      <c r="Z4574" s="1" t="s">
        <v>22</v>
      </c>
      <c r="AA4574" s="1" t="s">
        <v>28</v>
      </c>
      <c r="AB4574" s="1" t="s">
        <v>24</v>
      </c>
      <c r="AC4574" s="1" t="s">
        <v>25</v>
      </c>
      <c r="AD4574" s="1" t="s">
        <v>19</v>
      </c>
      <c r="AE4574" s="2">
        <v>40595</v>
      </c>
    </row>
    <row r="4575" spans="1:31" x14ac:dyDescent="0.25">
      <c r="A4575">
        <f t="shared" si="646"/>
        <v>4574</v>
      </c>
      <c r="B4575" s="1">
        <v>12486</v>
      </c>
      <c r="C4575" s="2">
        <v>40594</v>
      </c>
      <c r="D4575" s="1" t="s">
        <v>20</v>
      </c>
      <c r="E4575" s="1" t="str">
        <f t="shared" si="639"/>
        <v>*</v>
      </c>
      <c r="F4575" s="1" t="str">
        <f t="shared" si="640"/>
        <v>**</v>
      </c>
      <c r="G4575" s="1" t="str">
        <f t="shared" si="641"/>
        <v>**</v>
      </c>
      <c r="J4575" s="1" t="str">
        <f t="shared" si="642"/>
        <v>**</v>
      </c>
      <c r="P4575" s="1">
        <v>31</v>
      </c>
      <c r="Q4575" s="1">
        <f t="shared" si="647"/>
        <v>0.04</v>
      </c>
      <c r="T4575" s="4">
        <v>3081.33</v>
      </c>
      <c r="U4575" s="9">
        <f t="shared" si="643"/>
        <v>1</v>
      </c>
      <c r="V4575" s="4">
        <f t="shared" si="644"/>
        <v>99.397741935483864</v>
      </c>
      <c r="W4575" s="1" t="s">
        <v>33</v>
      </c>
      <c r="X4575" s="1">
        <v>57.38</v>
      </c>
      <c r="Y4575" s="4">
        <f t="shared" si="645"/>
        <v>3138.71</v>
      </c>
      <c r="Z4575" s="1" t="s">
        <v>42</v>
      </c>
      <c r="AA4575" s="1" t="s">
        <v>28</v>
      </c>
      <c r="AB4575" s="1" t="s">
        <v>17</v>
      </c>
      <c r="AC4575" s="1" t="s">
        <v>62</v>
      </c>
      <c r="AD4575" s="1" t="s">
        <v>59</v>
      </c>
      <c r="AE4575" s="2">
        <v>40595</v>
      </c>
    </row>
    <row r="4576" spans="1:31" x14ac:dyDescent="0.25">
      <c r="A4576">
        <f t="shared" si="646"/>
        <v>4575</v>
      </c>
      <c r="B4576" s="1">
        <v>12486</v>
      </c>
      <c r="C4576" s="2">
        <v>40594</v>
      </c>
      <c r="D4576" s="1" t="s">
        <v>20</v>
      </c>
      <c r="E4576" s="1" t="str">
        <f t="shared" si="639"/>
        <v>*</v>
      </c>
      <c r="F4576" s="1" t="str">
        <f t="shared" si="640"/>
        <v>**</v>
      </c>
      <c r="G4576" s="1" t="str">
        <f t="shared" si="641"/>
        <v>**</v>
      </c>
      <c r="J4576" s="1" t="str">
        <f t="shared" si="642"/>
        <v>**</v>
      </c>
      <c r="P4576" s="1">
        <v>42</v>
      </c>
      <c r="Q4576" s="1">
        <f t="shared" si="647"/>
        <v>0.05</v>
      </c>
      <c r="T4576" s="4">
        <v>1692.56</v>
      </c>
      <c r="U4576" s="9">
        <f t="shared" si="643"/>
        <v>1</v>
      </c>
      <c r="V4576" s="4">
        <f t="shared" si="644"/>
        <v>40.29904761904762</v>
      </c>
      <c r="W4576" s="1" t="s">
        <v>21</v>
      </c>
      <c r="X4576" s="1">
        <v>7.2</v>
      </c>
      <c r="Y4576" s="4">
        <f t="shared" si="645"/>
        <v>1699.76</v>
      </c>
      <c r="Z4576" s="1" t="s">
        <v>42</v>
      </c>
      <c r="AA4576" s="1" t="s">
        <v>28</v>
      </c>
      <c r="AB4576" s="1" t="s">
        <v>29</v>
      </c>
      <c r="AC4576" s="1" t="s">
        <v>63</v>
      </c>
      <c r="AD4576" s="1" t="s">
        <v>19</v>
      </c>
      <c r="AE4576" s="2">
        <v>40595</v>
      </c>
    </row>
    <row r="4577" spans="1:31" x14ac:dyDescent="0.25">
      <c r="A4577">
        <f t="shared" si="646"/>
        <v>4576</v>
      </c>
      <c r="B4577" s="1">
        <v>40962</v>
      </c>
      <c r="C4577" s="2">
        <v>40594</v>
      </c>
      <c r="D4577" s="1" t="s">
        <v>32</v>
      </c>
      <c r="E4577" s="1" t="str">
        <f t="shared" si="639"/>
        <v>***</v>
      </c>
      <c r="F4577" s="1" t="str">
        <f t="shared" si="640"/>
        <v>***</v>
      </c>
      <c r="G4577" s="1" t="str">
        <f t="shared" si="641"/>
        <v>***</v>
      </c>
      <c r="J4577" s="1" t="str">
        <f t="shared" si="642"/>
        <v>***</v>
      </c>
      <c r="P4577" s="1">
        <v>28</v>
      </c>
      <c r="Q4577" s="1">
        <f t="shared" si="647"/>
        <v>3.5000000000000003E-2</v>
      </c>
      <c r="T4577" s="4">
        <v>1553.66</v>
      </c>
      <c r="U4577" s="9">
        <f t="shared" si="643"/>
        <v>1</v>
      </c>
      <c r="V4577" s="4">
        <f t="shared" si="644"/>
        <v>55.487857142857145</v>
      </c>
      <c r="W4577" s="1" t="s">
        <v>21</v>
      </c>
      <c r="X4577" s="1">
        <v>0.99</v>
      </c>
      <c r="Y4577" s="4">
        <f t="shared" si="645"/>
        <v>1554.65</v>
      </c>
      <c r="Z4577" s="1" t="s">
        <v>22</v>
      </c>
      <c r="AA4577" s="1" t="s">
        <v>28</v>
      </c>
      <c r="AB4577" s="1" t="s">
        <v>29</v>
      </c>
      <c r="AC4577" s="1" t="s">
        <v>63</v>
      </c>
      <c r="AD4577" s="1" t="s">
        <v>19</v>
      </c>
      <c r="AE4577" s="2">
        <v>40595</v>
      </c>
    </row>
    <row r="4578" spans="1:31" x14ac:dyDescent="0.25">
      <c r="A4578">
        <f t="shared" si="646"/>
        <v>4577</v>
      </c>
      <c r="B4578" s="1">
        <v>21475</v>
      </c>
      <c r="C4578" s="2">
        <v>40594</v>
      </c>
      <c r="D4578" s="1" t="s">
        <v>32</v>
      </c>
      <c r="E4578" s="1" t="str">
        <f t="shared" si="639"/>
        <v>***</v>
      </c>
      <c r="F4578" s="1" t="str">
        <f t="shared" si="640"/>
        <v>***</v>
      </c>
      <c r="G4578" s="1" t="str">
        <f t="shared" si="641"/>
        <v>***</v>
      </c>
      <c r="J4578" s="1" t="str">
        <f t="shared" si="642"/>
        <v>***</v>
      </c>
      <c r="P4578" s="1">
        <v>39</v>
      </c>
      <c r="Q4578" s="1">
        <f t="shared" si="647"/>
        <v>0.04</v>
      </c>
      <c r="T4578" s="4">
        <v>538.14</v>
      </c>
      <c r="U4578" s="9">
        <f t="shared" si="643"/>
        <v>0</v>
      </c>
      <c r="V4578" s="4">
        <f t="shared" si="644"/>
        <v>13.798461538461538</v>
      </c>
      <c r="W4578" s="1" t="s">
        <v>21</v>
      </c>
      <c r="X4578" s="1">
        <v>1.99</v>
      </c>
      <c r="Y4578" s="4">
        <f t="shared" si="645"/>
        <v>540.13</v>
      </c>
      <c r="Z4578" s="1" t="s">
        <v>42</v>
      </c>
      <c r="AA4578" s="1" t="s">
        <v>16</v>
      </c>
      <c r="AB4578" s="1" t="s">
        <v>24</v>
      </c>
      <c r="AC4578" s="1" t="s">
        <v>38</v>
      </c>
      <c r="AD4578" s="1" t="s">
        <v>41</v>
      </c>
      <c r="AE4578" s="2">
        <v>40596</v>
      </c>
    </row>
    <row r="4579" spans="1:31" x14ac:dyDescent="0.25">
      <c r="A4579">
        <f t="shared" si="646"/>
        <v>4578</v>
      </c>
      <c r="B4579" s="1">
        <v>58117</v>
      </c>
      <c r="C4579" s="2">
        <v>40594</v>
      </c>
      <c r="D4579" s="1" t="s">
        <v>32</v>
      </c>
      <c r="E4579" s="1" t="str">
        <f t="shared" si="639"/>
        <v>***</v>
      </c>
      <c r="F4579" s="1" t="str">
        <f t="shared" si="640"/>
        <v>***</v>
      </c>
      <c r="G4579" s="1" t="str">
        <f t="shared" si="641"/>
        <v>***</v>
      </c>
      <c r="J4579" s="1" t="str">
        <f t="shared" si="642"/>
        <v>***</v>
      </c>
      <c r="P4579" s="1">
        <v>42</v>
      </c>
      <c r="Q4579" s="1">
        <f t="shared" si="647"/>
        <v>0.05</v>
      </c>
      <c r="T4579" s="4">
        <v>134.86000000000001</v>
      </c>
      <c r="U4579" s="9">
        <f t="shared" si="643"/>
        <v>0</v>
      </c>
      <c r="V4579" s="4">
        <f t="shared" si="644"/>
        <v>3.2109523809523814</v>
      </c>
      <c r="W4579" s="1" t="s">
        <v>21</v>
      </c>
      <c r="X4579" s="1">
        <v>1.92</v>
      </c>
      <c r="Y4579" s="4">
        <f t="shared" si="645"/>
        <v>136.78</v>
      </c>
      <c r="Z4579" s="1" t="s">
        <v>51</v>
      </c>
      <c r="AA4579" s="1" t="s">
        <v>28</v>
      </c>
      <c r="AB4579" s="1" t="s">
        <v>29</v>
      </c>
      <c r="AC4579" s="1" t="s">
        <v>45</v>
      </c>
      <c r="AD4579" s="1" t="s">
        <v>31</v>
      </c>
      <c r="AE4579" s="2">
        <v>40595</v>
      </c>
    </row>
    <row r="4580" spans="1:31" x14ac:dyDescent="0.25">
      <c r="A4580">
        <f t="shared" si="646"/>
        <v>4579</v>
      </c>
      <c r="B4580" s="1">
        <v>7462</v>
      </c>
      <c r="C4580" s="2">
        <v>40594</v>
      </c>
      <c r="D4580" s="1" t="s">
        <v>20</v>
      </c>
      <c r="E4580" s="1" t="str">
        <f t="shared" si="639"/>
        <v>*</v>
      </c>
      <c r="F4580" s="1" t="str">
        <f t="shared" si="640"/>
        <v>**</v>
      </c>
      <c r="G4580" s="1" t="str">
        <f t="shared" si="641"/>
        <v>**</v>
      </c>
      <c r="J4580" s="1" t="str">
        <f t="shared" si="642"/>
        <v>**</v>
      </c>
      <c r="P4580" s="1">
        <v>3</v>
      </c>
      <c r="Q4580" s="1">
        <f t="shared" si="647"/>
        <v>0.01</v>
      </c>
      <c r="T4580" s="4">
        <v>72.63</v>
      </c>
      <c r="U4580" s="9">
        <f t="shared" si="643"/>
        <v>0</v>
      </c>
      <c r="V4580" s="4">
        <f t="shared" si="644"/>
        <v>24.209999999999997</v>
      </c>
      <c r="W4580" s="1" t="s">
        <v>14</v>
      </c>
      <c r="X4580" s="1">
        <v>5.53</v>
      </c>
      <c r="Y4580" s="4">
        <f t="shared" si="645"/>
        <v>78.16</v>
      </c>
      <c r="Z4580" s="1" t="s">
        <v>22</v>
      </c>
      <c r="AA4580" s="1" t="s">
        <v>23</v>
      </c>
      <c r="AB4580" s="1" t="s">
        <v>29</v>
      </c>
      <c r="AC4580" s="1" t="s">
        <v>30</v>
      </c>
      <c r="AD4580" s="1" t="s">
        <v>41</v>
      </c>
      <c r="AE4580" s="2">
        <v>40595</v>
      </c>
    </row>
    <row r="4581" spans="1:31" x14ac:dyDescent="0.25">
      <c r="A4581">
        <f t="shared" si="646"/>
        <v>4580</v>
      </c>
      <c r="B4581" s="1">
        <v>49312</v>
      </c>
      <c r="C4581" s="2">
        <v>40595</v>
      </c>
      <c r="D4581" s="1" t="s">
        <v>32</v>
      </c>
      <c r="E4581" s="1" t="str">
        <f t="shared" si="639"/>
        <v>***</v>
      </c>
      <c r="F4581" s="1" t="str">
        <f t="shared" si="640"/>
        <v>***</v>
      </c>
      <c r="G4581" s="1" t="str">
        <f t="shared" si="641"/>
        <v>***</v>
      </c>
      <c r="J4581" s="1" t="str">
        <f t="shared" si="642"/>
        <v>***</v>
      </c>
      <c r="P4581" s="1">
        <v>19</v>
      </c>
      <c r="Q4581" s="1">
        <f t="shared" si="647"/>
        <v>0.02</v>
      </c>
      <c r="T4581" s="4">
        <v>1882.18</v>
      </c>
      <c r="U4581" s="9">
        <f t="shared" si="643"/>
        <v>1</v>
      </c>
      <c r="V4581" s="4">
        <f t="shared" si="644"/>
        <v>99.062105263157903</v>
      </c>
      <c r="W4581" s="1" t="s">
        <v>14</v>
      </c>
      <c r="X4581" s="1">
        <v>5.81</v>
      </c>
      <c r="Y4581" s="4">
        <f t="shared" si="645"/>
        <v>1887.99</v>
      </c>
      <c r="Z4581" s="1" t="s">
        <v>53</v>
      </c>
      <c r="AA4581" s="1" t="s">
        <v>28</v>
      </c>
      <c r="AB4581" s="1" t="s">
        <v>17</v>
      </c>
      <c r="AC4581" s="1" t="s">
        <v>18</v>
      </c>
      <c r="AD4581" s="1" t="s">
        <v>26</v>
      </c>
      <c r="AE4581" s="2">
        <v>40597</v>
      </c>
    </row>
    <row r="4582" spans="1:31" x14ac:dyDescent="0.25">
      <c r="A4582">
        <f t="shared" si="646"/>
        <v>4581</v>
      </c>
      <c r="B4582" s="1">
        <v>3814</v>
      </c>
      <c r="C4582" s="2">
        <v>40595</v>
      </c>
      <c r="D4582" s="1" t="s">
        <v>13</v>
      </c>
      <c r="E4582" s="1" t="str">
        <f t="shared" si="639"/>
        <v>*</v>
      </c>
      <c r="F4582" s="1" t="str">
        <f t="shared" si="640"/>
        <v>*</v>
      </c>
      <c r="G4582" s="1" t="str">
        <f t="shared" si="641"/>
        <v>*</v>
      </c>
      <c r="J4582" s="1" t="str">
        <f t="shared" si="642"/>
        <v>*</v>
      </c>
      <c r="P4582" s="1">
        <v>43</v>
      </c>
      <c r="Q4582" s="1">
        <f t="shared" si="647"/>
        <v>0.05</v>
      </c>
      <c r="T4582" s="4">
        <v>1225.4100000000001</v>
      </c>
      <c r="U4582" s="9">
        <f t="shared" si="643"/>
        <v>1</v>
      </c>
      <c r="V4582" s="4">
        <f t="shared" si="644"/>
        <v>28.497906976744186</v>
      </c>
      <c r="W4582" s="1" t="s">
        <v>14</v>
      </c>
      <c r="X4582" s="1">
        <v>13.99</v>
      </c>
      <c r="Y4582" s="4">
        <f t="shared" si="645"/>
        <v>1239.4000000000001</v>
      </c>
      <c r="Z4582" s="1" t="s">
        <v>42</v>
      </c>
      <c r="AA4582" s="1" t="s">
        <v>16</v>
      </c>
      <c r="AB4582" s="1" t="s">
        <v>29</v>
      </c>
      <c r="AC4582" s="1" t="s">
        <v>55</v>
      </c>
      <c r="AD4582" s="1" t="s">
        <v>26</v>
      </c>
      <c r="AE4582" s="2">
        <v>40601</v>
      </c>
    </row>
    <row r="4583" spans="1:31" x14ac:dyDescent="0.25">
      <c r="A4583">
        <f t="shared" si="646"/>
        <v>4582</v>
      </c>
      <c r="B4583" s="1">
        <v>5347</v>
      </c>
      <c r="C4583" s="2">
        <v>40595</v>
      </c>
      <c r="D4583" s="1" t="s">
        <v>36</v>
      </c>
      <c r="E4583" s="1" t="str">
        <f t="shared" si="639"/>
        <v>*</v>
      </c>
      <c r="F4583" s="1" t="str">
        <f t="shared" si="640"/>
        <v>*</v>
      </c>
      <c r="G4583" s="1" t="str">
        <f t="shared" si="641"/>
        <v>*</v>
      </c>
      <c r="J4583" s="1" t="str">
        <f t="shared" si="642"/>
        <v>*</v>
      </c>
      <c r="P4583" s="1">
        <v>7</v>
      </c>
      <c r="Q4583" s="1">
        <f t="shared" si="647"/>
        <v>0.01</v>
      </c>
      <c r="T4583" s="4">
        <v>525.55499999999995</v>
      </c>
      <c r="U4583" s="9">
        <f t="shared" si="643"/>
        <v>0</v>
      </c>
      <c r="V4583" s="4">
        <f t="shared" si="644"/>
        <v>75.079285714285703</v>
      </c>
      <c r="W4583" s="1" t="s">
        <v>21</v>
      </c>
      <c r="X4583" s="1">
        <v>1.25</v>
      </c>
      <c r="Y4583" s="4">
        <f t="shared" si="645"/>
        <v>526.80499999999995</v>
      </c>
      <c r="Z4583" s="1" t="s">
        <v>46</v>
      </c>
      <c r="AA4583" s="1" t="s">
        <v>28</v>
      </c>
      <c r="AB4583" s="1" t="s">
        <v>24</v>
      </c>
      <c r="AC4583" s="1" t="s">
        <v>25</v>
      </c>
      <c r="AD4583" s="1" t="s">
        <v>41</v>
      </c>
      <c r="AE4583" s="2">
        <v>40597</v>
      </c>
    </row>
    <row r="4584" spans="1:31" x14ac:dyDescent="0.25">
      <c r="A4584">
        <f t="shared" si="646"/>
        <v>4583</v>
      </c>
      <c r="B4584" s="1">
        <v>5347</v>
      </c>
      <c r="C4584" s="2">
        <v>40595</v>
      </c>
      <c r="D4584" s="1" t="s">
        <v>36</v>
      </c>
      <c r="E4584" s="1" t="str">
        <f t="shared" si="639"/>
        <v>*</v>
      </c>
      <c r="F4584" s="1" t="str">
        <f t="shared" si="640"/>
        <v>*</v>
      </c>
      <c r="G4584" s="1" t="str">
        <f t="shared" si="641"/>
        <v>*</v>
      </c>
      <c r="J4584" s="1" t="str">
        <f t="shared" si="642"/>
        <v>*</v>
      </c>
      <c r="P4584" s="1">
        <v>39</v>
      </c>
      <c r="Q4584" s="1">
        <f t="shared" si="647"/>
        <v>0.04</v>
      </c>
      <c r="T4584" s="4">
        <v>276.029</v>
      </c>
      <c r="U4584" s="9">
        <f t="shared" si="643"/>
        <v>0</v>
      </c>
      <c r="V4584" s="4">
        <f t="shared" si="644"/>
        <v>7.0776666666666666</v>
      </c>
      <c r="W4584" s="1" t="s">
        <v>21</v>
      </c>
      <c r="X4584" s="1">
        <v>5.03</v>
      </c>
      <c r="Y4584" s="4">
        <f t="shared" si="645"/>
        <v>281.05899999999997</v>
      </c>
      <c r="Z4584" s="1" t="s">
        <v>46</v>
      </c>
      <c r="AA4584" s="1" t="s">
        <v>28</v>
      </c>
      <c r="AB4584" s="1" t="s">
        <v>24</v>
      </c>
      <c r="AC4584" s="1" t="s">
        <v>25</v>
      </c>
      <c r="AD4584" s="1" t="s">
        <v>26</v>
      </c>
      <c r="AE4584" s="2">
        <v>40598</v>
      </c>
    </row>
    <row r="4585" spans="1:31" x14ac:dyDescent="0.25">
      <c r="A4585">
        <f t="shared" si="646"/>
        <v>4584</v>
      </c>
      <c r="B4585" s="1">
        <v>5347</v>
      </c>
      <c r="C4585" s="2">
        <v>40595</v>
      </c>
      <c r="D4585" s="1" t="s">
        <v>36</v>
      </c>
      <c r="E4585" s="1" t="str">
        <f t="shared" si="639"/>
        <v>*</v>
      </c>
      <c r="F4585" s="1" t="str">
        <f t="shared" si="640"/>
        <v>*</v>
      </c>
      <c r="G4585" s="1" t="str">
        <f t="shared" si="641"/>
        <v>*</v>
      </c>
      <c r="J4585" s="1" t="str">
        <f t="shared" si="642"/>
        <v>*</v>
      </c>
      <c r="P4585" s="1">
        <v>1</v>
      </c>
      <c r="Q4585" s="1">
        <f t="shared" si="647"/>
        <v>0.01</v>
      </c>
      <c r="T4585" s="4">
        <v>187.20400000000001</v>
      </c>
      <c r="U4585" s="9">
        <f t="shared" si="643"/>
        <v>0</v>
      </c>
      <c r="V4585" s="4">
        <f t="shared" si="644"/>
        <v>187.20400000000001</v>
      </c>
      <c r="W4585" s="1" t="s">
        <v>21</v>
      </c>
      <c r="X4585" s="1">
        <v>5.26</v>
      </c>
      <c r="Y4585" s="4">
        <f t="shared" si="645"/>
        <v>192.464</v>
      </c>
      <c r="Z4585" s="1" t="s">
        <v>46</v>
      </c>
      <c r="AA4585" s="1" t="s">
        <v>28</v>
      </c>
      <c r="AB4585" s="1" t="s">
        <v>24</v>
      </c>
      <c r="AC4585" s="1" t="s">
        <v>25</v>
      </c>
      <c r="AD4585" s="1" t="s">
        <v>19</v>
      </c>
      <c r="AE4585" s="2">
        <v>40596</v>
      </c>
    </row>
    <row r="4586" spans="1:31" x14ac:dyDescent="0.25">
      <c r="A4586">
        <f t="shared" si="646"/>
        <v>4585</v>
      </c>
      <c r="B4586" s="1">
        <v>49312</v>
      </c>
      <c r="C4586" s="2">
        <v>40595</v>
      </c>
      <c r="D4586" s="1" t="s">
        <v>32</v>
      </c>
      <c r="E4586" s="1" t="str">
        <f t="shared" si="639"/>
        <v>***</v>
      </c>
      <c r="F4586" s="1" t="str">
        <f t="shared" si="640"/>
        <v>***</v>
      </c>
      <c r="G4586" s="1" t="str">
        <f t="shared" si="641"/>
        <v>***</v>
      </c>
      <c r="J4586" s="1" t="str">
        <f t="shared" si="642"/>
        <v>***</v>
      </c>
      <c r="P4586" s="1">
        <v>30</v>
      </c>
      <c r="Q4586" s="1">
        <f t="shared" si="647"/>
        <v>0.04</v>
      </c>
      <c r="T4586" s="4">
        <v>164.41</v>
      </c>
      <c r="U4586" s="9">
        <f t="shared" si="643"/>
        <v>0</v>
      </c>
      <c r="V4586" s="4">
        <f t="shared" si="644"/>
        <v>5.4803333333333333</v>
      </c>
      <c r="W4586" s="1" t="s">
        <v>21</v>
      </c>
      <c r="X4586" s="1">
        <v>7.54</v>
      </c>
      <c r="Y4586" s="4">
        <f t="shared" si="645"/>
        <v>171.95</v>
      </c>
      <c r="Z4586" s="1" t="s">
        <v>53</v>
      </c>
      <c r="AA4586" s="1" t="s">
        <v>28</v>
      </c>
      <c r="AB4586" s="1" t="s">
        <v>29</v>
      </c>
      <c r="AC4586" s="1" t="s">
        <v>40</v>
      </c>
      <c r="AD4586" s="1" t="s">
        <v>19</v>
      </c>
      <c r="AE4586" s="2">
        <v>40596</v>
      </c>
    </row>
    <row r="4587" spans="1:31" x14ac:dyDescent="0.25">
      <c r="A4587">
        <f t="shared" si="646"/>
        <v>4586</v>
      </c>
      <c r="B4587" s="1">
        <v>12641</v>
      </c>
      <c r="C4587" s="2">
        <v>40596</v>
      </c>
      <c r="D4587" s="1" t="s">
        <v>13</v>
      </c>
      <c r="E4587" s="1" t="str">
        <f t="shared" si="639"/>
        <v>*</v>
      </c>
      <c r="F4587" s="1" t="str">
        <f t="shared" si="640"/>
        <v>*</v>
      </c>
      <c r="G4587" s="1" t="str">
        <f t="shared" si="641"/>
        <v>*</v>
      </c>
      <c r="J4587" s="1" t="str">
        <f t="shared" si="642"/>
        <v>*</v>
      </c>
      <c r="P4587" s="1">
        <v>24</v>
      </c>
      <c r="Q4587" s="1">
        <f t="shared" si="647"/>
        <v>3.5000000000000003E-2</v>
      </c>
      <c r="T4587" s="4">
        <v>3668.6</v>
      </c>
      <c r="U4587" s="9">
        <f t="shared" si="643"/>
        <v>1</v>
      </c>
      <c r="V4587" s="4">
        <f t="shared" si="644"/>
        <v>152.85833333333332</v>
      </c>
      <c r="W4587" s="1" t="s">
        <v>21</v>
      </c>
      <c r="X4587" s="1">
        <v>7.07</v>
      </c>
      <c r="Y4587" s="4">
        <f t="shared" si="645"/>
        <v>3675.67</v>
      </c>
      <c r="Z4587" s="1" t="s">
        <v>46</v>
      </c>
      <c r="AA4587" s="1" t="s">
        <v>37</v>
      </c>
      <c r="AB4587" s="1" t="s">
        <v>29</v>
      </c>
      <c r="AC4587" s="1" t="s">
        <v>55</v>
      </c>
      <c r="AD4587" s="1" t="s">
        <v>19</v>
      </c>
      <c r="AE4587" s="2">
        <v>40600</v>
      </c>
    </row>
    <row r="4588" spans="1:31" x14ac:dyDescent="0.25">
      <c r="A4588">
        <f t="shared" si="646"/>
        <v>4587</v>
      </c>
      <c r="B4588" s="1">
        <v>12641</v>
      </c>
      <c r="C4588" s="2">
        <v>40596</v>
      </c>
      <c r="D4588" s="1" t="s">
        <v>13</v>
      </c>
      <c r="E4588" s="1" t="str">
        <f t="shared" si="639"/>
        <v>*</v>
      </c>
      <c r="F4588" s="1" t="str">
        <f t="shared" si="640"/>
        <v>*</v>
      </c>
      <c r="G4588" s="1" t="str">
        <f t="shared" si="641"/>
        <v>*</v>
      </c>
      <c r="J4588" s="1" t="str">
        <f t="shared" si="642"/>
        <v>*</v>
      </c>
      <c r="P4588" s="1">
        <v>25</v>
      </c>
      <c r="Q4588" s="1">
        <f t="shared" si="647"/>
        <v>3.5000000000000003E-2</v>
      </c>
      <c r="T4588" s="4">
        <v>676.24</v>
      </c>
      <c r="U4588" s="9">
        <f t="shared" si="643"/>
        <v>0</v>
      </c>
      <c r="V4588" s="4">
        <f t="shared" si="644"/>
        <v>27.049600000000002</v>
      </c>
      <c r="W4588" s="1" t="s">
        <v>21</v>
      </c>
      <c r="X4588" s="1">
        <v>5.86</v>
      </c>
      <c r="Y4588" s="4">
        <f t="shared" si="645"/>
        <v>682.1</v>
      </c>
      <c r="Z4588" s="1" t="s">
        <v>46</v>
      </c>
      <c r="AA4588" s="1" t="s">
        <v>37</v>
      </c>
      <c r="AB4588" s="1" t="s">
        <v>29</v>
      </c>
      <c r="AC4588" s="1" t="s">
        <v>40</v>
      </c>
      <c r="AD4588" s="1" t="s">
        <v>19</v>
      </c>
      <c r="AE4588" s="2">
        <v>40600</v>
      </c>
    </row>
    <row r="4589" spans="1:31" x14ac:dyDescent="0.25">
      <c r="A4589">
        <f t="shared" si="646"/>
        <v>4588</v>
      </c>
      <c r="B4589" s="1">
        <v>12641</v>
      </c>
      <c r="C4589" s="2">
        <v>40596</v>
      </c>
      <c r="D4589" s="1" t="s">
        <v>13</v>
      </c>
      <c r="E4589" s="1" t="str">
        <f t="shared" si="639"/>
        <v>*</v>
      </c>
      <c r="F4589" s="1" t="str">
        <f t="shared" si="640"/>
        <v>*</v>
      </c>
      <c r="G4589" s="1" t="str">
        <f t="shared" si="641"/>
        <v>*</v>
      </c>
      <c r="J4589" s="1" t="str">
        <f t="shared" si="642"/>
        <v>*</v>
      </c>
      <c r="P4589" s="1">
        <v>2</v>
      </c>
      <c r="Q4589" s="1">
        <f t="shared" si="647"/>
        <v>0.01</v>
      </c>
      <c r="T4589" s="4">
        <v>107.12</v>
      </c>
      <c r="U4589" s="9">
        <f t="shared" si="643"/>
        <v>0</v>
      </c>
      <c r="V4589" s="4">
        <f t="shared" si="644"/>
        <v>53.56</v>
      </c>
      <c r="W4589" s="1" t="s">
        <v>21</v>
      </c>
      <c r="X4589" s="1">
        <v>4.8600000000000003</v>
      </c>
      <c r="Y4589" s="4">
        <f t="shared" si="645"/>
        <v>111.98</v>
      </c>
      <c r="Z4589" s="1" t="s">
        <v>46</v>
      </c>
      <c r="AA4589" s="1" t="s">
        <v>37</v>
      </c>
      <c r="AB4589" s="1" t="s">
        <v>29</v>
      </c>
      <c r="AC4589" s="1" t="s">
        <v>40</v>
      </c>
      <c r="AD4589" s="1" t="s">
        <v>19</v>
      </c>
      <c r="AE4589" s="2">
        <v>40602</v>
      </c>
    </row>
    <row r="4590" spans="1:31" x14ac:dyDescent="0.25">
      <c r="A4590">
        <f t="shared" si="646"/>
        <v>4589</v>
      </c>
      <c r="B4590" s="1">
        <v>33794</v>
      </c>
      <c r="C4590" s="2">
        <v>40596</v>
      </c>
      <c r="D4590" s="1" t="s">
        <v>32</v>
      </c>
      <c r="E4590" s="1" t="str">
        <f t="shared" si="639"/>
        <v>***</v>
      </c>
      <c r="F4590" s="1" t="str">
        <f t="shared" si="640"/>
        <v>***</v>
      </c>
      <c r="G4590" s="1" t="str">
        <f t="shared" si="641"/>
        <v>***</v>
      </c>
      <c r="J4590" s="1" t="str">
        <f t="shared" si="642"/>
        <v>***</v>
      </c>
      <c r="P4590" s="1">
        <v>18</v>
      </c>
      <c r="Q4590" s="1">
        <f t="shared" si="647"/>
        <v>0.02</v>
      </c>
      <c r="T4590" s="4">
        <v>92.77</v>
      </c>
      <c r="U4590" s="9">
        <f t="shared" si="643"/>
        <v>0</v>
      </c>
      <c r="V4590" s="4">
        <f t="shared" si="644"/>
        <v>5.153888888888889</v>
      </c>
      <c r="W4590" s="1" t="s">
        <v>21</v>
      </c>
      <c r="X4590" s="1">
        <v>3.05</v>
      </c>
      <c r="Y4590" s="4">
        <f t="shared" si="645"/>
        <v>95.82</v>
      </c>
      <c r="Z4590" s="1" t="s">
        <v>51</v>
      </c>
      <c r="AA4590" s="1" t="s">
        <v>23</v>
      </c>
      <c r="AB4590" s="1" t="s">
        <v>17</v>
      </c>
      <c r="AC4590" s="1" t="s">
        <v>18</v>
      </c>
      <c r="AD4590" s="1" t="s">
        <v>41</v>
      </c>
      <c r="AE4590" s="2">
        <v>40598</v>
      </c>
    </row>
    <row r="4591" spans="1:31" x14ac:dyDescent="0.25">
      <c r="A4591">
        <f t="shared" si="646"/>
        <v>4590</v>
      </c>
      <c r="B4591" s="1">
        <v>11651</v>
      </c>
      <c r="C4591" s="2">
        <v>40596</v>
      </c>
      <c r="D4591" s="1" t="s">
        <v>36</v>
      </c>
      <c r="E4591" s="1" t="str">
        <f t="shared" si="639"/>
        <v>*</v>
      </c>
      <c r="F4591" s="1" t="str">
        <f t="shared" si="640"/>
        <v>*</v>
      </c>
      <c r="G4591" s="1" t="str">
        <f t="shared" si="641"/>
        <v>*</v>
      </c>
      <c r="J4591" s="1" t="str">
        <f t="shared" si="642"/>
        <v>*</v>
      </c>
      <c r="P4591" s="1">
        <v>19</v>
      </c>
      <c r="Q4591" s="1">
        <f t="shared" si="647"/>
        <v>0.02</v>
      </c>
      <c r="T4591" s="4">
        <v>65.849999999999994</v>
      </c>
      <c r="U4591" s="9">
        <f t="shared" si="643"/>
        <v>0</v>
      </c>
      <c r="V4591" s="4">
        <f t="shared" si="644"/>
        <v>3.4657894736842101</v>
      </c>
      <c r="W4591" s="1" t="s">
        <v>14</v>
      </c>
      <c r="X4591" s="1">
        <v>0.98</v>
      </c>
      <c r="Y4591" s="4">
        <f t="shared" si="645"/>
        <v>66.83</v>
      </c>
      <c r="Z4591" s="1" t="s">
        <v>46</v>
      </c>
      <c r="AA4591" s="1" t="s">
        <v>23</v>
      </c>
      <c r="AB4591" s="1" t="s">
        <v>29</v>
      </c>
      <c r="AC4591" s="1" t="s">
        <v>30</v>
      </c>
      <c r="AD4591" s="1" t="s">
        <v>31</v>
      </c>
      <c r="AE4591" s="2">
        <v>40598</v>
      </c>
    </row>
    <row r="4592" spans="1:31" x14ac:dyDescent="0.25">
      <c r="A4592">
        <f t="shared" si="646"/>
        <v>4591</v>
      </c>
      <c r="B4592" s="1">
        <v>3749</v>
      </c>
      <c r="C4592" s="2">
        <v>40597</v>
      </c>
      <c r="D4592" s="1" t="s">
        <v>36</v>
      </c>
      <c r="E4592" s="1" t="str">
        <f t="shared" si="639"/>
        <v>*</v>
      </c>
      <c r="F4592" s="1" t="str">
        <f t="shared" si="640"/>
        <v>*</v>
      </c>
      <c r="G4592" s="1" t="str">
        <f t="shared" si="641"/>
        <v>*</v>
      </c>
      <c r="J4592" s="1" t="str">
        <f t="shared" si="642"/>
        <v>*</v>
      </c>
      <c r="P4592" s="1">
        <v>27</v>
      </c>
      <c r="Q4592" s="1">
        <f t="shared" si="647"/>
        <v>3.5000000000000003E-2</v>
      </c>
      <c r="T4592" s="4">
        <v>353.62</v>
      </c>
      <c r="U4592" s="9">
        <f t="shared" si="643"/>
        <v>0</v>
      </c>
      <c r="V4592" s="4">
        <f t="shared" si="644"/>
        <v>13.097037037037037</v>
      </c>
      <c r="W4592" s="1" t="s">
        <v>21</v>
      </c>
      <c r="X4592" s="1">
        <v>1.49</v>
      </c>
      <c r="Y4592" s="4">
        <f t="shared" si="645"/>
        <v>355.11</v>
      </c>
      <c r="Z4592" s="1" t="s">
        <v>51</v>
      </c>
      <c r="AA4592" s="1" t="s">
        <v>16</v>
      </c>
      <c r="AB4592" s="1" t="s">
        <v>29</v>
      </c>
      <c r="AC4592" s="1" t="s">
        <v>43</v>
      </c>
      <c r="AD4592" s="1" t="s">
        <v>19</v>
      </c>
      <c r="AE4592" s="2">
        <v>40599</v>
      </c>
    </row>
    <row r="4593" spans="1:31" x14ac:dyDescent="0.25">
      <c r="A4593">
        <f t="shared" si="646"/>
        <v>4592</v>
      </c>
      <c r="B4593" s="1">
        <v>39909</v>
      </c>
      <c r="C4593" s="2">
        <v>40598</v>
      </c>
      <c r="D4593" s="1" t="s">
        <v>13</v>
      </c>
      <c r="E4593" s="1" t="str">
        <f t="shared" si="639"/>
        <v>*</v>
      </c>
      <c r="F4593" s="1" t="str">
        <f t="shared" si="640"/>
        <v>*</v>
      </c>
      <c r="G4593" s="1" t="str">
        <f t="shared" si="641"/>
        <v>*</v>
      </c>
      <c r="J4593" s="1" t="str">
        <f t="shared" si="642"/>
        <v>*</v>
      </c>
      <c r="P4593" s="1">
        <v>50</v>
      </c>
      <c r="Q4593" s="1">
        <f t="shared" si="647"/>
        <v>0.06</v>
      </c>
      <c r="T4593" s="4">
        <v>7778.7579999999998</v>
      </c>
      <c r="U4593" s="9">
        <f t="shared" si="643"/>
        <v>1</v>
      </c>
      <c r="V4593" s="4">
        <f t="shared" si="644"/>
        <v>155.57515999999998</v>
      </c>
      <c r="W4593" s="1" t="s">
        <v>21</v>
      </c>
      <c r="X4593" s="1">
        <v>4.99</v>
      </c>
      <c r="Y4593" s="4">
        <f t="shared" si="645"/>
        <v>7783.7479999999996</v>
      </c>
      <c r="Z4593" s="1" t="s">
        <v>22</v>
      </c>
      <c r="AA4593" s="1" t="s">
        <v>37</v>
      </c>
      <c r="AB4593" s="1" t="s">
        <v>24</v>
      </c>
      <c r="AC4593" s="1" t="s">
        <v>25</v>
      </c>
      <c r="AD4593" s="1" t="s">
        <v>19</v>
      </c>
      <c r="AE4593" s="2">
        <v>40606</v>
      </c>
    </row>
    <row r="4594" spans="1:31" x14ac:dyDescent="0.25">
      <c r="A4594">
        <f t="shared" si="646"/>
        <v>4593</v>
      </c>
      <c r="B4594" s="1">
        <v>18023</v>
      </c>
      <c r="C4594" s="2">
        <v>40598</v>
      </c>
      <c r="D4594" s="1" t="s">
        <v>36</v>
      </c>
      <c r="E4594" s="1" t="str">
        <f t="shared" si="639"/>
        <v>*</v>
      </c>
      <c r="F4594" s="1" t="str">
        <f t="shared" si="640"/>
        <v>*</v>
      </c>
      <c r="G4594" s="1" t="str">
        <f t="shared" si="641"/>
        <v>*</v>
      </c>
      <c r="J4594" s="1" t="str">
        <f t="shared" si="642"/>
        <v>*</v>
      </c>
      <c r="P4594" s="1">
        <v>38</v>
      </c>
      <c r="Q4594" s="1">
        <f t="shared" si="647"/>
        <v>0.04</v>
      </c>
      <c r="T4594" s="4">
        <v>4502.26</v>
      </c>
      <c r="U4594" s="9">
        <f t="shared" si="643"/>
        <v>1</v>
      </c>
      <c r="V4594" s="4">
        <f t="shared" si="644"/>
        <v>118.48052631578948</v>
      </c>
      <c r="W4594" s="1" t="s">
        <v>33</v>
      </c>
      <c r="X4594" s="1">
        <v>26.3</v>
      </c>
      <c r="Y4594" s="4">
        <f t="shared" si="645"/>
        <v>4528.5600000000004</v>
      </c>
      <c r="Z4594" s="1" t="s">
        <v>44</v>
      </c>
      <c r="AA4594" s="1" t="s">
        <v>37</v>
      </c>
      <c r="AB4594" s="1" t="s">
        <v>24</v>
      </c>
      <c r="AC4594" s="1" t="s">
        <v>56</v>
      </c>
      <c r="AD4594" s="1" t="s">
        <v>35</v>
      </c>
      <c r="AE4594" s="2">
        <v>40599</v>
      </c>
    </row>
    <row r="4595" spans="1:31" x14ac:dyDescent="0.25">
      <c r="A4595">
        <f t="shared" si="646"/>
        <v>4594</v>
      </c>
      <c r="B4595" s="1">
        <v>32965</v>
      </c>
      <c r="C4595" s="2">
        <v>40598</v>
      </c>
      <c r="D4595" s="1" t="s">
        <v>20</v>
      </c>
      <c r="E4595" s="1" t="str">
        <f t="shared" si="639"/>
        <v>*</v>
      </c>
      <c r="F4595" s="1" t="str">
        <f t="shared" si="640"/>
        <v>**</v>
      </c>
      <c r="G4595" s="1" t="str">
        <f t="shared" si="641"/>
        <v>**</v>
      </c>
      <c r="J4595" s="1" t="str">
        <f t="shared" si="642"/>
        <v>**</v>
      </c>
      <c r="P4595" s="1">
        <v>25</v>
      </c>
      <c r="Q4595" s="1">
        <f t="shared" si="647"/>
        <v>3.5000000000000003E-2</v>
      </c>
      <c r="T4595" s="4">
        <v>2427.25</v>
      </c>
      <c r="U4595" s="9">
        <f t="shared" si="643"/>
        <v>1</v>
      </c>
      <c r="V4595" s="4">
        <f t="shared" si="644"/>
        <v>97.09</v>
      </c>
      <c r="W4595" s="1" t="s">
        <v>21</v>
      </c>
      <c r="X4595" s="1">
        <v>19.989999999999998</v>
      </c>
      <c r="Y4595" s="4">
        <f t="shared" si="645"/>
        <v>2447.2399999999998</v>
      </c>
      <c r="Z4595" s="1" t="s">
        <v>44</v>
      </c>
      <c r="AA4595" s="1" t="s">
        <v>23</v>
      </c>
      <c r="AB4595" s="1" t="s">
        <v>24</v>
      </c>
      <c r="AC4595" s="1" t="s">
        <v>38</v>
      </c>
      <c r="AD4595" s="1" t="s">
        <v>19</v>
      </c>
      <c r="AE4595" s="2">
        <v>40599</v>
      </c>
    </row>
    <row r="4596" spans="1:31" x14ac:dyDescent="0.25">
      <c r="A4596">
        <f t="shared" si="646"/>
        <v>4595</v>
      </c>
      <c r="B4596" s="1">
        <v>40001</v>
      </c>
      <c r="C4596" s="2">
        <v>40598</v>
      </c>
      <c r="D4596" s="1" t="s">
        <v>36</v>
      </c>
      <c r="E4596" s="1" t="str">
        <f t="shared" si="639"/>
        <v>*</v>
      </c>
      <c r="F4596" s="1" t="str">
        <f t="shared" si="640"/>
        <v>*</v>
      </c>
      <c r="G4596" s="1" t="str">
        <f t="shared" si="641"/>
        <v>*</v>
      </c>
      <c r="J4596" s="1" t="str">
        <f t="shared" si="642"/>
        <v>*</v>
      </c>
      <c r="P4596" s="1">
        <v>46</v>
      </c>
      <c r="Q4596" s="1">
        <f t="shared" si="647"/>
        <v>0.05</v>
      </c>
      <c r="T4596" s="4">
        <v>1736.53</v>
      </c>
      <c r="U4596" s="9">
        <f t="shared" si="643"/>
        <v>1</v>
      </c>
      <c r="V4596" s="4">
        <f t="shared" si="644"/>
        <v>37.750652173913046</v>
      </c>
      <c r="W4596" s="1" t="s">
        <v>21</v>
      </c>
      <c r="X4596" s="1">
        <v>3.99</v>
      </c>
      <c r="Y4596" s="4">
        <f t="shared" si="645"/>
        <v>1740.52</v>
      </c>
      <c r="Z4596" s="1" t="s">
        <v>22</v>
      </c>
      <c r="AA4596" s="1" t="s">
        <v>37</v>
      </c>
      <c r="AB4596" s="1" t="s">
        <v>29</v>
      </c>
      <c r="AC4596" s="1" t="s">
        <v>63</v>
      </c>
      <c r="AD4596" s="1" t="s">
        <v>19</v>
      </c>
      <c r="AE4596" s="2">
        <v>40600</v>
      </c>
    </row>
    <row r="4597" spans="1:31" x14ac:dyDescent="0.25">
      <c r="A4597">
        <f t="shared" si="646"/>
        <v>4596</v>
      </c>
      <c r="B4597" s="1">
        <v>37863</v>
      </c>
      <c r="C4597" s="2">
        <v>40598</v>
      </c>
      <c r="D4597" s="1" t="s">
        <v>20</v>
      </c>
      <c r="E4597" s="1" t="str">
        <f t="shared" si="639"/>
        <v>*</v>
      </c>
      <c r="F4597" s="1" t="str">
        <f t="shared" si="640"/>
        <v>**</v>
      </c>
      <c r="G4597" s="1" t="str">
        <f t="shared" si="641"/>
        <v>**</v>
      </c>
      <c r="J4597" s="1" t="str">
        <f t="shared" si="642"/>
        <v>**</v>
      </c>
      <c r="P4597" s="1">
        <v>27</v>
      </c>
      <c r="Q4597" s="1">
        <f t="shared" si="647"/>
        <v>3.5000000000000003E-2</v>
      </c>
      <c r="T4597" s="4">
        <v>305.05</v>
      </c>
      <c r="U4597" s="9">
        <f t="shared" si="643"/>
        <v>0</v>
      </c>
      <c r="V4597" s="4">
        <f t="shared" si="644"/>
        <v>11.298148148148149</v>
      </c>
      <c r="W4597" s="1" t="s">
        <v>21</v>
      </c>
      <c r="X4597" s="1">
        <v>3.37</v>
      </c>
      <c r="Y4597" s="4">
        <f t="shared" si="645"/>
        <v>308.42</v>
      </c>
      <c r="Z4597" s="1" t="s">
        <v>22</v>
      </c>
      <c r="AA4597" s="1" t="s">
        <v>37</v>
      </c>
      <c r="AB4597" s="1" t="s">
        <v>29</v>
      </c>
      <c r="AC4597" s="1" t="s">
        <v>45</v>
      </c>
      <c r="AD4597" s="1" t="s">
        <v>41</v>
      </c>
      <c r="AE4597" s="2">
        <v>40600</v>
      </c>
    </row>
    <row r="4598" spans="1:31" x14ac:dyDescent="0.25">
      <c r="A4598">
        <f t="shared" si="646"/>
        <v>4597</v>
      </c>
      <c r="B4598" s="1">
        <v>21350</v>
      </c>
      <c r="C4598" s="2">
        <v>40598</v>
      </c>
      <c r="D4598" s="1" t="s">
        <v>36</v>
      </c>
      <c r="E4598" s="1" t="str">
        <f t="shared" si="639"/>
        <v>*</v>
      </c>
      <c r="F4598" s="1" t="str">
        <f t="shared" si="640"/>
        <v>*</v>
      </c>
      <c r="G4598" s="1" t="str">
        <f t="shared" si="641"/>
        <v>*</v>
      </c>
      <c r="J4598" s="1" t="str">
        <f t="shared" si="642"/>
        <v>*</v>
      </c>
      <c r="P4598" s="1">
        <v>30</v>
      </c>
      <c r="Q4598" s="1">
        <f t="shared" si="647"/>
        <v>0.04</v>
      </c>
      <c r="T4598" s="4">
        <v>278.94</v>
      </c>
      <c r="U4598" s="9">
        <f t="shared" si="643"/>
        <v>0</v>
      </c>
      <c r="V4598" s="4">
        <f t="shared" si="644"/>
        <v>9.298</v>
      </c>
      <c r="W4598" s="1" t="s">
        <v>21</v>
      </c>
      <c r="X4598" s="1">
        <v>9.86</v>
      </c>
      <c r="Y4598" s="4">
        <f t="shared" si="645"/>
        <v>288.8</v>
      </c>
      <c r="Z4598" s="1" t="s">
        <v>15</v>
      </c>
      <c r="AA4598" s="1" t="s">
        <v>28</v>
      </c>
      <c r="AB4598" s="1" t="s">
        <v>29</v>
      </c>
      <c r="AC4598" s="1" t="s">
        <v>40</v>
      </c>
      <c r="AD4598" s="1" t="s">
        <v>19</v>
      </c>
      <c r="AE4598" s="2">
        <v>40599</v>
      </c>
    </row>
    <row r="4599" spans="1:31" x14ac:dyDescent="0.25">
      <c r="A4599">
        <f t="shared" si="646"/>
        <v>4598</v>
      </c>
      <c r="B4599" s="1">
        <v>18023</v>
      </c>
      <c r="C4599" s="2">
        <v>40598</v>
      </c>
      <c r="D4599" s="1" t="s">
        <v>36</v>
      </c>
      <c r="E4599" s="1" t="str">
        <f t="shared" si="639"/>
        <v>*</v>
      </c>
      <c r="F4599" s="1" t="str">
        <f t="shared" si="640"/>
        <v>*</v>
      </c>
      <c r="G4599" s="1" t="str">
        <f t="shared" si="641"/>
        <v>*</v>
      </c>
      <c r="J4599" s="1" t="str">
        <f t="shared" si="642"/>
        <v>*</v>
      </c>
      <c r="P4599" s="1">
        <v>34</v>
      </c>
      <c r="Q4599" s="1">
        <f t="shared" si="647"/>
        <v>0.04</v>
      </c>
      <c r="T4599" s="4">
        <v>192.23</v>
      </c>
      <c r="U4599" s="9">
        <f t="shared" si="643"/>
        <v>0</v>
      </c>
      <c r="V4599" s="4">
        <f t="shared" si="644"/>
        <v>5.6538235294117642</v>
      </c>
      <c r="W4599" s="1" t="s">
        <v>21</v>
      </c>
      <c r="X4599" s="1">
        <v>7.64</v>
      </c>
      <c r="Y4599" s="4">
        <f t="shared" si="645"/>
        <v>199.86999999999998</v>
      </c>
      <c r="Z4599" s="1" t="s">
        <v>44</v>
      </c>
      <c r="AA4599" s="1" t="s">
        <v>37</v>
      </c>
      <c r="AB4599" s="1" t="s">
        <v>29</v>
      </c>
      <c r="AC4599" s="1" t="s">
        <v>40</v>
      </c>
      <c r="AD4599" s="1" t="s">
        <v>19</v>
      </c>
      <c r="AE4599" s="2">
        <v>40599</v>
      </c>
    </row>
    <row r="4600" spans="1:31" x14ac:dyDescent="0.25">
      <c r="A4600">
        <f t="shared" si="646"/>
        <v>4599</v>
      </c>
      <c r="B4600" s="1">
        <v>54787</v>
      </c>
      <c r="C4600" s="2">
        <v>40598</v>
      </c>
      <c r="D4600" s="1" t="s">
        <v>20</v>
      </c>
      <c r="E4600" s="1" t="str">
        <f t="shared" si="639"/>
        <v>*</v>
      </c>
      <c r="F4600" s="1" t="str">
        <f t="shared" si="640"/>
        <v>**</v>
      </c>
      <c r="G4600" s="1" t="str">
        <f t="shared" si="641"/>
        <v>**</v>
      </c>
      <c r="J4600" s="1" t="str">
        <f t="shared" si="642"/>
        <v>**</v>
      </c>
      <c r="P4600" s="1">
        <v>7</v>
      </c>
      <c r="Q4600" s="1">
        <f t="shared" si="647"/>
        <v>0.01</v>
      </c>
      <c r="T4600" s="4">
        <v>170.02</v>
      </c>
      <c r="U4600" s="9">
        <f t="shared" si="643"/>
        <v>0</v>
      </c>
      <c r="V4600" s="4">
        <f t="shared" si="644"/>
        <v>24.28857142857143</v>
      </c>
      <c r="W4600" s="1" t="s">
        <v>21</v>
      </c>
      <c r="X4600" s="1">
        <v>16.87</v>
      </c>
      <c r="Y4600" s="4">
        <f t="shared" si="645"/>
        <v>186.89000000000001</v>
      </c>
      <c r="Z4600" s="1" t="s">
        <v>46</v>
      </c>
      <c r="AA4600" s="1" t="s">
        <v>37</v>
      </c>
      <c r="AB4600" s="1" t="s">
        <v>29</v>
      </c>
      <c r="AC4600" s="1" t="s">
        <v>40</v>
      </c>
      <c r="AD4600" s="1" t="s">
        <v>19</v>
      </c>
      <c r="AE4600" s="2">
        <v>40599</v>
      </c>
    </row>
    <row r="4601" spans="1:31" x14ac:dyDescent="0.25">
      <c r="A4601">
        <f t="shared" si="646"/>
        <v>4600</v>
      </c>
      <c r="B4601" s="1">
        <v>25799</v>
      </c>
      <c r="C4601" s="2">
        <v>40598</v>
      </c>
      <c r="D4601" s="1" t="s">
        <v>13</v>
      </c>
      <c r="E4601" s="1" t="str">
        <f t="shared" si="639"/>
        <v>*</v>
      </c>
      <c r="F4601" s="1" t="str">
        <f t="shared" si="640"/>
        <v>*</v>
      </c>
      <c r="G4601" s="1" t="str">
        <f t="shared" si="641"/>
        <v>*</v>
      </c>
      <c r="J4601" s="1" t="str">
        <f t="shared" si="642"/>
        <v>*</v>
      </c>
      <c r="P4601" s="1">
        <v>38</v>
      </c>
      <c r="Q4601" s="1">
        <f t="shared" si="647"/>
        <v>0.04</v>
      </c>
      <c r="T4601" s="4">
        <v>136.5</v>
      </c>
      <c r="U4601" s="9">
        <f t="shared" si="643"/>
        <v>0</v>
      </c>
      <c r="V4601" s="4">
        <f t="shared" si="644"/>
        <v>3.5921052631578947</v>
      </c>
      <c r="W4601" s="1" t="s">
        <v>21</v>
      </c>
      <c r="X4601" s="1">
        <v>7.49</v>
      </c>
      <c r="Y4601" s="4">
        <f t="shared" si="645"/>
        <v>143.99</v>
      </c>
      <c r="Z4601" s="1" t="s">
        <v>49</v>
      </c>
      <c r="AA4601" s="1" t="s">
        <v>28</v>
      </c>
      <c r="AB4601" s="1" t="s">
        <v>29</v>
      </c>
      <c r="AC4601" s="1" t="s">
        <v>30</v>
      </c>
      <c r="AD4601" s="1" t="s">
        <v>31</v>
      </c>
      <c r="AE4601" s="2">
        <v>40601</v>
      </c>
    </row>
    <row r="4602" spans="1:31" x14ac:dyDescent="0.25">
      <c r="A4602">
        <f t="shared" si="646"/>
        <v>4601</v>
      </c>
      <c r="B4602" s="1">
        <v>32965</v>
      </c>
      <c r="C4602" s="2">
        <v>40598</v>
      </c>
      <c r="D4602" s="1" t="s">
        <v>20</v>
      </c>
      <c r="E4602" s="1" t="str">
        <f t="shared" si="639"/>
        <v>*</v>
      </c>
      <c r="F4602" s="1" t="str">
        <f t="shared" si="640"/>
        <v>**</v>
      </c>
      <c r="G4602" s="1" t="str">
        <f t="shared" si="641"/>
        <v>**</v>
      </c>
      <c r="J4602" s="1" t="str">
        <f t="shared" si="642"/>
        <v>**</v>
      </c>
      <c r="P4602" s="1">
        <v>2</v>
      </c>
      <c r="Q4602" s="1">
        <f t="shared" si="647"/>
        <v>0.01</v>
      </c>
      <c r="T4602" s="4">
        <v>11.15</v>
      </c>
      <c r="U4602" s="9">
        <f t="shared" si="643"/>
        <v>0</v>
      </c>
      <c r="V4602" s="4">
        <f t="shared" si="644"/>
        <v>5.5750000000000002</v>
      </c>
      <c r="W4602" s="1" t="s">
        <v>21</v>
      </c>
      <c r="X4602" s="1">
        <v>2.97</v>
      </c>
      <c r="Y4602" s="4">
        <f t="shared" si="645"/>
        <v>14.120000000000001</v>
      </c>
      <c r="Z4602" s="1" t="s">
        <v>53</v>
      </c>
      <c r="AA4602" s="1" t="s">
        <v>23</v>
      </c>
      <c r="AB4602" s="1" t="s">
        <v>29</v>
      </c>
      <c r="AC4602" s="1" t="s">
        <v>40</v>
      </c>
      <c r="AD4602" s="1" t="s">
        <v>31</v>
      </c>
      <c r="AE4602" s="2">
        <v>40599</v>
      </c>
    </row>
    <row r="4603" spans="1:31" x14ac:dyDescent="0.25">
      <c r="A4603">
        <f t="shared" si="646"/>
        <v>4602</v>
      </c>
      <c r="B4603" s="1">
        <v>4960</v>
      </c>
      <c r="C4603" s="2">
        <v>40599</v>
      </c>
      <c r="D4603" s="1" t="s">
        <v>13</v>
      </c>
      <c r="E4603" s="1" t="str">
        <f t="shared" si="639"/>
        <v>*</v>
      </c>
      <c r="F4603" s="1" t="str">
        <f t="shared" si="640"/>
        <v>*</v>
      </c>
      <c r="G4603" s="1" t="str">
        <f t="shared" si="641"/>
        <v>*</v>
      </c>
      <c r="J4603" s="1" t="str">
        <f t="shared" si="642"/>
        <v>*</v>
      </c>
      <c r="P4603" s="1">
        <v>30</v>
      </c>
      <c r="Q4603" s="1">
        <f t="shared" si="647"/>
        <v>0.04</v>
      </c>
      <c r="T4603" s="4">
        <v>8363.65</v>
      </c>
      <c r="U4603" s="9">
        <f t="shared" si="643"/>
        <v>1</v>
      </c>
      <c r="V4603" s="4">
        <f t="shared" si="644"/>
        <v>278.7883333333333</v>
      </c>
      <c r="W4603" s="1" t="s">
        <v>33</v>
      </c>
      <c r="X4603" s="1">
        <v>64.73</v>
      </c>
      <c r="Y4603" s="4">
        <f t="shared" si="645"/>
        <v>8428.3799999999992</v>
      </c>
      <c r="Z4603" s="1" t="s">
        <v>64</v>
      </c>
      <c r="AA4603" s="1" t="s">
        <v>28</v>
      </c>
      <c r="AB4603" s="1" t="s">
        <v>17</v>
      </c>
      <c r="AC4603" s="1" t="s">
        <v>34</v>
      </c>
      <c r="AD4603" s="1" t="s">
        <v>35</v>
      </c>
      <c r="AE4603" s="2">
        <v>40603</v>
      </c>
    </row>
    <row r="4604" spans="1:31" x14ac:dyDescent="0.25">
      <c r="A4604">
        <f t="shared" si="646"/>
        <v>4603</v>
      </c>
      <c r="B4604" s="1">
        <v>4960</v>
      </c>
      <c r="C4604" s="2">
        <v>40599</v>
      </c>
      <c r="D4604" s="1" t="s">
        <v>13</v>
      </c>
      <c r="E4604" s="1" t="str">
        <f t="shared" si="639"/>
        <v>*</v>
      </c>
      <c r="F4604" s="1" t="str">
        <f t="shared" si="640"/>
        <v>*</v>
      </c>
      <c r="G4604" s="1" t="str">
        <f t="shared" si="641"/>
        <v>*</v>
      </c>
      <c r="J4604" s="1" t="str">
        <f t="shared" si="642"/>
        <v>*</v>
      </c>
      <c r="P4604" s="1">
        <v>4</v>
      </c>
      <c r="Q4604" s="1">
        <f t="shared" si="647"/>
        <v>0.01</v>
      </c>
      <c r="T4604" s="4">
        <v>40.869999999999997</v>
      </c>
      <c r="U4604" s="9">
        <f t="shared" si="643"/>
        <v>0</v>
      </c>
      <c r="V4604" s="4">
        <f t="shared" si="644"/>
        <v>10.217499999999999</v>
      </c>
      <c r="W4604" s="1" t="s">
        <v>14</v>
      </c>
      <c r="X4604" s="1">
        <v>8.74</v>
      </c>
      <c r="Y4604" s="4">
        <f t="shared" si="645"/>
        <v>49.61</v>
      </c>
      <c r="Z4604" s="1" t="s">
        <v>44</v>
      </c>
      <c r="AA4604" s="1" t="s">
        <v>28</v>
      </c>
      <c r="AB4604" s="1" t="s">
        <v>29</v>
      </c>
      <c r="AC4604" s="1" t="s">
        <v>40</v>
      </c>
      <c r="AD4604" s="1" t="s">
        <v>19</v>
      </c>
      <c r="AE4604" s="2">
        <v>40601</v>
      </c>
    </row>
    <row r="4605" spans="1:31" x14ac:dyDescent="0.25">
      <c r="A4605">
        <f t="shared" si="646"/>
        <v>4604</v>
      </c>
      <c r="B4605" s="1">
        <v>19558</v>
      </c>
      <c r="C4605" s="2">
        <v>40599</v>
      </c>
      <c r="D4605" s="1" t="s">
        <v>13</v>
      </c>
      <c r="E4605" s="1" t="str">
        <f t="shared" si="639"/>
        <v>*</v>
      </c>
      <c r="F4605" s="1" t="str">
        <f t="shared" si="640"/>
        <v>*</v>
      </c>
      <c r="G4605" s="1" t="str">
        <f t="shared" si="641"/>
        <v>*</v>
      </c>
      <c r="J4605" s="1" t="str">
        <f t="shared" si="642"/>
        <v>*</v>
      </c>
      <c r="P4605" s="1">
        <v>2</v>
      </c>
      <c r="Q4605" s="1">
        <f t="shared" si="647"/>
        <v>0.01</v>
      </c>
      <c r="T4605" s="4">
        <v>7.98</v>
      </c>
      <c r="U4605" s="9">
        <f t="shared" si="643"/>
        <v>0</v>
      </c>
      <c r="V4605" s="4">
        <f t="shared" si="644"/>
        <v>3.99</v>
      </c>
      <c r="W4605" s="1" t="s">
        <v>21</v>
      </c>
      <c r="X4605" s="1">
        <v>1.35</v>
      </c>
      <c r="Y4605" s="4">
        <f t="shared" si="645"/>
        <v>9.33</v>
      </c>
      <c r="Z4605" s="1" t="s">
        <v>44</v>
      </c>
      <c r="AA4605" s="1" t="s">
        <v>28</v>
      </c>
      <c r="AB4605" s="1" t="s">
        <v>29</v>
      </c>
      <c r="AC4605" s="1" t="s">
        <v>61</v>
      </c>
      <c r="AD4605" s="1" t="s">
        <v>31</v>
      </c>
      <c r="AE4605" s="2">
        <v>40602</v>
      </c>
    </row>
    <row r="4606" spans="1:31" x14ac:dyDescent="0.25">
      <c r="A4606">
        <f t="shared" si="646"/>
        <v>4605</v>
      </c>
      <c r="B4606" s="1">
        <v>43137</v>
      </c>
      <c r="C4606" s="2">
        <v>40600</v>
      </c>
      <c r="D4606" s="1" t="s">
        <v>20</v>
      </c>
      <c r="E4606" s="1" t="str">
        <f t="shared" si="639"/>
        <v>*</v>
      </c>
      <c r="F4606" s="1" t="str">
        <f t="shared" si="640"/>
        <v>**</v>
      </c>
      <c r="G4606" s="1" t="str">
        <f t="shared" si="641"/>
        <v>**</v>
      </c>
      <c r="J4606" s="1" t="str">
        <f t="shared" si="642"/>
        <v>**</v>
      </c>
      <c r="P4606" s="1">
        <v>40</v>
      </c>
      <c r="Q4606" s="1">
        <f t="shared" si="647"/>
        <v>0.05</v>
      </c>
      <c r="T4606" s="4">
        <v>6069.05</v>
      </c>
      <c r="U4606" s="9">
        <f t="shared" si="643"/>
        <v>1</v>
      </c>
      <c r="V4606" s="4">
        <f t="shared" si="644"/>
        <v>151.72624999999999</v>
      </c>
      <c r="W4606" s="1" t="s">
        <v>21</v>
      </c>
      <c r="X4606" s="1">
        <v>7.07</v>
      </c>
      <c r="Y4606" s="4">
        <f t="shared" si="645"/>
        <v>6076.12</v>
      </c>
      <c r="Z4606" s="1" t="s">
        <v>51</v>
      </c>
      <c r="AA4606" s="1" t="s">
        <v>16</v>
      </c>
      <c r="AB4606" s="1" t="s">
        <v>29</v>
      </c>
      <c r="AC4606" s="1" t="s">
        <v>55</v>
      </c>
      <c r="AD4606" s="1" t="s">
        <v>19</v>
      </c>
      <c r="AE4606" s="2">
        <v>40601</v>
      </c>
    </row>
    <row r="4607" spans="1:31" x14ac:dyDescent="0.25">
      <c r="A4607">
        <f t="shared" si="646"/>
        <v>4606</v>
      </c>
      <c r="B4607" s="1">
        <v>15462</v>
      </c>
      <c r="C4607" s="2">
        <v>40600</v>
      </c>
      <c r="D4607" s="1" t="s">
        <v>32</v>
      </c>
      <c r="E4607" s="1" t="str">
        <f t="shared" si="639"/>
        <v>***</v>
      </c>
      <c r="F4607" s="1" t="str">
        <f t="shared" si="640"/>
        <v>***</v>
      </c>
      <c r="G4607" s="1" t="str">
        <f t="shared" si="641"/>
        <v>***</v>
      </c>
      <c r="J4607" s="1" t="str">
        <f t="shared" si="642"/>
        <v>***</v>
      </c>
      <c r="P4607" s="1">
        <v>20</v>
      </c>
      <c r="Q4607" s="1">
        <f t="shared" si="647"/>
        <v>3.5000000000000003E-2</v>
      </c>
      <c r="T4607" s="4">
        <v>862.64</v>
      </c>
      <c r="U4607" s="9">
        <f t="shared" si="643"/>
        <v>0</v>
      </c>
      <c r="V4607" s="4">
        <f t="shared" si="644"/>
        <v>43.131999999999998</v>
      </c>
      <c r="W4607" s="1" t="s">
        <v>21</v>
      </c>
      <c r="X4607" s="1">
        <v>2.99</v>
      </c>
      <c r="Y4607" s="4">
        <f t="shared" si="645"/>
        <v>865.63</v>
      </c>
      <c r="Z4607" s="1" t="s">
        <v>49</v>
      </c>
      <c r="AA4607" s="1" t="s">
        <v>37</v>
      </c>
      <c r="AB4607" s="1" t="s">
        <v>29</v>
      </c>
      <c r="AC4607" s="1" t="s">
        <v>43</v>
      </c>
      <c r="AD4607" s="1" t="s">
        <v>19</v>
      </c>
      <c r="AE4607" s="2">
        <v>40601</v>
      </c>
    </row>
    <row r="4608" spans="1:31" x14ac:dyDescent="0.25">
      <c r="A4608">
        <f t="shared" si="646"/>
        <v>4607</v>
      </c>
      <c r="B4608" s="1">
        <v>50145</v>
      </c>
      <c r="C4608" s="2">
        <v>40600</v>
      </c>
      <c r="D4608" s="1" t="s">
        <v>20</v>
      </c>
      <c r="E4608" s="1" t="str">
        <f t="shared" si="639"/>
        <v>*</v>
      </c>
      <c r="F4608" s="1" t="str">
        <f t="shared" si="640"/>
        <v>**</v>
      </c>
      <c r="G4608" s="1" t="str">
        <f t="shared" si="641"/>
        <v>**</v>
      </c>
      <c r="J4608" s="1" t="str">
        <f t="shared" si="642"/>
        <v>**</v>
      </c>
      <c r="P4608" s="1">
        <v>9</v>
      </c>
      <c r="Q4608" s="1">
        <f t="shared" si="647"/>
        <v>0.01</v>
      </c>
      <c r="T4608" s="4">
        <v>458.8</v>
      </c>
      <c r="U4608" s="9">
        <f t="shared" si="643"/>
        <v>0</v>
      </c>
      <c r="V4608" s="4">
        <f t="shared" si="644"/>
        <v>50.977777777777781</v>
      </c>
      <c r="W4608" s="1" t="s">
        <v>21</v>
      </c>
      <c r="X4608" s="1">
        <v>6.77</v>
      </c>
      <c r="Y4608" s="4">
        <f t="shared" si="645"/>
        <v>465.57</v>
      </c>
      <c r="Z4608" s="1" t="s">
        <v>49</v>
      </c>
      <c r="AA4608" s="1" t="s">
        <v>28</v>
      </c>
      <c r="AB4608" s="1" t="s">
        <v>17</v>
      </c>
      <c r="AC4608" s="1" t="s">
        <v>18</v>
      </c>
      <c r="AD4608" s="1" t="s">
        <v>19</v>
      </c>
      <c r="AE4608" s="2">
        <v>40600</v>
      </c>
    </row>
    <row r="4609" spans="1:31" x14ac:dyDescent="0.25">
      <c r="A4609">
        <f t="shared" si="646"/>
        <v>4608</v>
      </c>
      <c r="B4609" s="1">
        <v>8133</v>
      </c>
      <c r="C4609" s="2">
        <v>40600</v>
      </c>
      <c r="D4609" s="1" t="s">
        <v>36</v>
      </c>
      <c r="E4609" s="1" t="str">
        <f t="shared" si="639"/>
        <v>*</v>
      </c>
      <c r="F4609" s="1" t="str">
        <f t="shared" si="640"/>
        <v>*</v>
      </c>
      <c r="G4609" s="1" t="str">
        <f t="shared" si="641"/>
        <v>*</v>
      </c>
      <c r="J4609" s="1" t="str">
        <f t="shared" si="642"/>
        <v>*</v>
      </c>
      <c r="P4609" s="1">
        <v>11</v>
      </c>
      <c r="Q4609" s="1">
        <f t="shared" si="647"/>
        <v>0.02</v>
      </c>
      <c r="T4609" s="4">
        <v>405.53</v>
      </c>
      <c r="U4609" s="9">
        <f t="shared" si="643"/>
        <v>0</v>
      </c>
      <c r="V4609" s="4">
        <f t="shared" si="644"/>
        <v>36.866363636363637</v>
      </c>
      <c r="W4609" s="1" t="s">
        <v>21</v>
      </c>
      <c r="X4609" s="1">
        <v>5.09</v>
      </c>
      <c r="Y4609" s="4">
        <f t="shared" si="645"/>
        <v>410.61999999999995</v>
      </c>
      <c r="Z4609" s="1" t="s">
        <v>49</v>
      </c>
      <c r="AA4609" s="1" t="s">
        <v>28</v>
      </c>
      <c r="AB4609" s="1" t="s">
        <v>29</v>
      </c>
      <c r="AC4609" s="1" t="s">
        <v>40</v>
      </c>
      <c r="AD4609" s="1" t="s">
        <v>19</v>
      </c>
      <c r="AE4609" s="2">
        <v>40601</v>
      </c>
    </row>
    <row r="4610" spans="1:31" x14ac:dyDescent="0.25">
      <c r="A4610">
        <f t="shared" si="646"/>
        <v>4609</v>
      </c>
      <c r="B4610" s="1">
        <v>46372</v>
      </c>
      <c r="C4610" s="2">
        <v>40600</v>
      </c>
      <c r="D4610" s="1" t="s">
        <v>20</v>
      </c>
      <c r="E4610" s="1" t="str">
        <f t="shared" si="639"/>
        <v>*</v>
      </c>
      <c r="F4610" s="1" t="str">
        <f t="shared" si="640"/>
        <v>**</v>
      </c>
      <c r="G4610" s="1" t="str">
        <f t="shared" si="641"/>
        <v>**</v>
      </c>
      <c r="J4610" s="1" t="str">
        <f t="shared" si="642"/>
        <v>**</v>
      </c>
      <c r="P4610" s="1">
        <v>7</v>
      </c>
      <c r="Q4610" s="1">
        <f t="shared" si="647"/>
        <v>0.01</v>
      </c>
      <c r="T4610" s="4">
        <v>375.57</v>
      </c>
      <c r="U4610" s="9">
        <f t="shared" si="643"/>
        <v>0</v>
      </c>
      <c r="V4610" s="4">
        <f t="shared" si="644"/>
        <v>53.652857142857144</v>
      </c>
      <c r="W4610" s="1" t="s">
        <v>21</v>
      </c>
      <c r="X4610" s="1">
        <v>16.11</v>
      </c>
      <c r="Y4610" s="4">
        <f t="shared" si="645"/>
        <v>391.68</v>
      </c>
      <c r="Z4610" s="1" t="s">
        <v>51</v>
      </c>
      <c r="AA4610" s="1" t="s">
        <v>16</v>
      </c>
      <c r="AB4610" s="1" t="s">
        <v>29</v>
      </c>
      <c r="AC4610" s="1" t="s">
        <v>43</v>
      </c>
      <c r="AD4610" s="1" t="s">
        <v>19</v>
      </c>
      <c r="AE4610" s="2">
        <v>40600</v>
      </c>
    </row>
    <row r="4611" spans="1:31" x14ac:dyDescent="0.25">
      <c r="A4611">
        <f t="shared" si="646"/>
        <v>4610</v>
      </c>
      <c r="B4611" s="1">
        <v>50145</v>
      </c>
      <c r="C4611" s="2">
        <v>40600</v>
      </c>
      <c r="D4611" s="1" t="s">
        <v>20</v>
      </c>
      <c r="E4611" s="1" t="str">
        <f t="shared" ref="E4611:E4674" si="648">IF(D4611="Critical","***","*")</f>
        <v>*</v>
      </c>
      <c r="F4611" s="1" t="str">
        <f t="shared" ref="F4611:F4674" si="649">IF(D4611="Critical","***",IF(D4611="High","**","*"))</f>
        <v>**</v>
      </c>
      <c r="G4611" s="1" t="str">
        <f t="shared" ref="G4611:G4674" si="650">VLOOKUP(D4611,$H$6:$I$10,2,FALSE)</f>
        <v>**</v>
      </c>
      <c r="J4611" s="1" t="str">
        <f t="shared" ref="J4611:J4674" si="651">HLOOKUP(D4611,$K$5:$O$6,2,FALSE)</f>
        <v>**</v>
      </c>
      <c r="P4611" s="1">
        <v>18</v>
      </c>
      <c r="Q4611" s="1">
        <f t="shared" si="647"/>
        <v>0.02</v>
      </c>
      <c r="T4611" s="4">
        <v>325.58</v>
      </c>
      <c r="U4611" s="9">
        <f t="shared" ref="U4611:U4674" si="652">IF(T4611&gt;1000,1,0)</f>
        <v>0</v>
      </c>
      <c r="V4611" s="4">
        <f t="shared" ref="V4611:V4674" si="653">T4611/P4611</f>
        <v>18.087777777777777</v>
      </c>
      <c r="W4611" s="1" t="s">
        <v>21</v>
      </c>
      <c r="X4611" s="1">
        <v>3.62</v>
      </c>
      <c r="Y4611" s="4">
        <f t="shared" ref="Y4611:Y4674" si="654">X4611+T4611</f>
        <v>329.2</v>
      </c>
      <c r="Z4611" s="1" t="s">
        <v>49</v>
      </c>
      <c r="AA4611" s="1" t="s">
        <v>28</v>
      </c>
      <c r="AB4611" s="1" t="s">
        <v>17</v>
      </c>
      <c r="AC4611" s="1" t="s">
        <v>18</v>
      </c>
      <c r="AD4611" s="1" t="s">
        <v>31</v>
      </c>
      <c r="AE4611" s="2">
        <v>40601</v>
      </c>
    </row>
    <row r="4612" spans="1:31" x14ac:dyDescent="0.25">
      <c r="A4612">
        <f t="shared" ref="A4612:A4675" si="655">A4611+1</f>
        <v>4611</v>
      </c>
      <c r="B4612" s="1">
        <v>4642</v>
      </c>
      <c r="C4612" s="2">
        <v>40600</v>
      </c>
      <c r="D4612" s="1" t="s">
        <v>32</v>
      </c>
      <c r="E4612" s="1" t="str">
        <f t="shared" si="648"/>
        <v>***</v>
      </c>
      <c r="F4612" s="1" t="str">
        <f t="shared" si="649"/>
        <v>***</v>
      </c>
      <c r="G4612" s="1" t="str">
        <f t="shared" si="650"/>
        <v>***</v>
      </c>
      <c r="J4612" s="1" t="str">
        <f t="shared" si="651"/>
        <v>***</v>
      </c>
      <c r="P4612" s="1">
        <v>21</v>
      </c>
      <c r="Q4612" s="1">
        <f t="shared" ref="Q4612:Q4675" si="656">VLOOKUP(P4612,$R$5:$S$10,2,TRUE)</f>
        <v>3.5000000000000003E-2</v>
      </c>
      <c r="T4612" s="4">
        <v>309.62</v>
      </c>
      <c r="U4612" s="9">
        <f t="shared" si="652"/>
        <v>0</v>
      </c>
      <c r="V4612" s="4">
        <f t="shared" si="653"/>
        <v>14.743809523809524</v>
      </c>
      <c r="W4612" s="1" t="s">
        <v>14</v>
      </c>
      <c r="X4612" s="1">
        <v>9.3699999999999992</v>
      </c>
      <c r="Y4612" s="4">
        <f t="shared" si="654"/>
        <v>318.99</v>
      </c>
      <c r="Z4612" s="1" t="s">
        <v>15</v>
      </c>
      <c r="AA4612" s="1" t="s">
        <v>28</v>
      </c>
      <c r="AB4612" s="1" t="s">
        <v>29</v>
      </c>
      <c r="AC4612" s="1" t="s">
        <v>55</v>
      </c>
      <c r="AD4612" s="1" t="s">
        <v>19</v>
      </c>
      <c r="AE4612" s="2">
        <v>40600</v>
      </c>
    </row>
    <row r="4613" spans="1:31" x14ac:dyDescent="0.25">
      <c r="A4613">
        <f t="shared" si="655"/>
        <v>4612</v>
      </c>
      <c r="B4613" s="1">
        <v>21125</v>
      </c>
      <c r="C4613" s="2">
        <v>40600</v>
      </c>
      <c r="D4613" s="1" t="s">
        <v>27</v>
      </c>
      <c r="E4613" s="1" t="str">
        <f t="shared" si="648"/>
        <v>*</v>
      </c>
      <c r="F4613" s="1" t="str">
        <f t="shared" si="649"/>
        <v>*</v>
      </c>
      <c r="G4613" s="1" t="str">
        <f t="shared" si="650"/>
        <v>*</v>
      </c>
      <c r="J4613" s="1" t="str">
        <f t="shared" si="651"/>
        <v>*</v>
      </c>
      <c r="P4613" s="1">
        <v>17</v>
      </c>
      <c r="Q4613" s="1">
        <f t="shared" si="656"/>
        <v>0.02</v>
      </c>
      <c r="T4613" s="4">
        <v>155.16999999999999</v>
      </c>
      <c r="U4613" s="9">
        <f t="shared" si="652"/>
        <v>0</v>
      </c>
      <c r="V4613" s="4">
        <f t="shared" si="653"/>
        <v>9.1276470588235288</v>
      </c>
      <c r="W4613" s="1" t="s">
        <v>21</v>
      </c>
      <c r="X4613" s="1">
        <v>4.3899999999999997</v>
      </c>
      <c r="Y4613" s="4">
        <f t="shared" si="654"/>
        <v>159.55999999999997</v>
      </c>
      <c r="Z4613" s="1" t="s">
        <v>22</v>
      </c>
      <c r="AA4613" s="1" t="s">
        <v>37</v>
      </c>
      <c r="AB4613" s="1" t="s">
        <v>29</v>
      </c>
      <c r="AC4613" s="1" t="s">
        <v>40</v>
      </c>
      <c r="AD4613" s="1" t="s">
        <v>31</v>
      </c>
      <c r="AE4613" s="2">
        <v>40601</v>
      </c>
    </row>
    <row r="4614" spans="1:31" x14ac:dyDescent="0.25">
      <c r="A4614">
        <f t="shared" si="655"/>
        <v>4613</v>
      </c>
      <c r="B4614" s="1">
        <v>46372</v>
      </c>
      <c r="C4614" s="2">
        <v>40600</v>
      </c>
      <c r="D4614" s="1" t="s">
        <v>20</v>
      </c>
      <c r="E4614" s="1" t="str">
        <f t="shared" si="648"/>
        <v>*</v>
      </c>
      <c r="F4614" s="1" t="str">
        <f t="shared" si="649"/>
        <v>**</v>
      </c>
      <c r="G4614" s="1" t="str">
        <f t="shared" si="650"/>
        <v>**</v>
      </c>
      <c r="J4614" s="1" t="str">
        <f t="shared" si="651"/>
        <v>**</v>
      </c>
      <c r="P4614" s="1">
        <v>15</v>
      </c>
      <c r="Q4614" s="1">
        <f t="shared" si="656"/>
        <v>0.02</v>
      </c>
      <c r="T4614" s="4">
        <v>81.97</v>
      </c>
      <c r="U4614" s="9">
        <f t="shared" si="652"/>
        <v>0</v>
      </c>
      <c r="V4614" s="4">
        <f t="shared" si="653"/>
        <v>5.464666666666667</v>
      </c>
      <c r="W4614" s="1" t="s">
        <v>21</v>
      </c>
      <c r="X4614" s="1">
        <v>8.33</v>
      </c>
      <c r="Y4614" s="4">
        <f t="shared" si="654"/>
        <v>90.3</v>
      </c>
      <c r="Z4614" s="1" t="s">
        <v>51</v>
      </c>
      <c r="AA4614" s="1" t="s">
        <v>16</v>
      </c>
      <c r="AB4614" s="1" t="s">
        <v>29</v>
      </c>
      <c r="AC4614" s="1" t="s">
        <v>40</v>
      </c>
      <c r="AD4614" s="1" t="s">
        <v>19</v>
      </c>
      <c r="AE4614" s="2">
        <v>40601</v>
      </c>
    </row>
    <row r="4615" spans="1:31" x14ac:dyDescent="0.25">
      <c r="A4615">
        <f t="shared" si="655"/>
        <v>4614</v>
      </c>
      <c r="B4615" s="1">
        <v>4642</v>
      </c>
      <c r="C4615" s="2">
        <v>40600</v>
      </c>
      <c r="D4615" s="1" t="s">
        <v>32</v>
      </c>
      <c r="E4615" s="1" t="str">
        <f t="shared" si="648"/>
        <v>***</v>
      </c>
      <c r="F4615" s="1" t="str">
        <f t="shared" si="649"/>
        <v>***</v>
      </c>
      <c r="G4615" s="1" t="str">
        <f t="shared" si="650"/>
        <v>***</v>
      </c>
      <c r="J4615" s="1" t="str">
        <f t="shared" si="651"/>
        <v>***</v>
      </c>
      <c r="P4615" s="1">
        <v>9</v>
      </c>
      <c r="Q4615" s="1">
        <f t="shared" si="656"/>
        <v>0.01</v>
      </c>
      <c r="T4615" s="4">
        <v>65.61</v>
      </c>
      <c r="U4615" s="9">
        <f t="shared" si="652"/>
        <v>0</v>
      </c>
      <c r="V4615" s="4">
        <f t="shared" si="653"/>
        <v>7.29</v>
      </c>
      <c r="W4615" s="1" t="s">
        <v>21</v>
      </c>
      <c r="X4615" s="1">
        <v>3.52</v>
      </c>
      <c r="Y4615" s="4">
        <f t="shared" si="654"/>
        <v>69.13</v>
      </c>
      <c r="Z4615" s="1" t="s">
        <v>15</v>
      </c>
      <c r="AA4615" s="1" t="s">
        <v>28</v>
      </c>
      <c r="AB4615" s="1" t="s">
        <v>24</v>
      </c>
      <c r="AC4615" s="1" t="s">
        <v>38</v>
      </c>
      <c r="AD4615" s="1" t="s">
        <v>41</v>
      </c>
      <c r="AE4615" s="2">
        <v>40601</v>
      </c>
    </row>
    <row r="4616" spans="1:31" x14ac:dyDescent="0.25">
      <c r="A4616">
        <f t="shared" si="655"/>
        <v>4615</v>
      </c>
      <c r="B4616" s="1">
        <v>7521</v>
      </c>
      <c r="C4616" s="2">
        <v>40601</v>
      </c>
      <c r="D4616" s="1" t="s">
        <v>13</v>
      </c>
      <c r="E4616" s="1" t="str">
        <f t="shared" si="648"/>
        <v>*</v>
      </c>
      <c r="F4616" s="1" t="str">
        <f t="shared" si="649"/>
        <v>*</v>
      </c>
      <c r="G4616" s="1" t="str">
        <f t="shared" si="650"/>
        <v>*</v>
      </c>
      <c r="J4616" s="1" t="str">
        <f t="shared" si="651"/>
        <v>*</v>
      </c>
      <c r="P4616" s="1">
        <v>19</v>
      </c>
      <c r="Q4616" s="1">
        <f t="shared" si="656"/>
        <v>0.02</v>
      </c>
      <c r="T4616" s="4">
        <v>1942.1735000000001</v>
      </c>
      <c r="U4616" s="9">
        <f t="shared" si="652"/>
        <v>1</v>
      </c>
      <c r="V4616" s="4">
        <f t="shared" si="653"/>
        <v>102.21965789473684</v>
      </c>
      <c r="W4616" s="1" t="s">
        <v>14</v>
      </c>
      <c r="X4616" s="1">
        <v>2.5</v>
      </c>
      <c r="Y4616" s="4">
        <f t="shared" si="654"/>
        <v>1944.6735000000001</v>
      </c>
      <c r="Z4616" s="1" t="s">
        <v>22</v>
      </c>
      <c r="AA4616" s="1" t="s">
        <v>23</v>
      </c>
      <c r="AB4616" s="1" t="s">
        <v>24</v>
      </c>
      <c r="AC4616" s="1" t="s">
        <v>25</v>
      </c>
      <c r="AD4616" s="1" t="s">
        <v>19</v>
      </c>
      <c r="AE4616" s="2">
        <v>40607</v>
      </c>
    </row>
    <row r="4617" spans="1:31" x14ac:dyDescent="0.25">
      <c r="A4617">
        <f t="shared" si="655"/>
        <v>4616</v>
      </c>
      <c r="B4617" s="1">
        <v>28741</v>
      </c>
      <c r="C4617" s="2">
        <v>40602</v>
      </c>
      <c r="D4617" s="1" t="s">
        <v>27</v>
      </c>
      <c r="E4617" s="1" t="str">
        <f t="shared" si="648"/>
        <v>*</v>
      </c>
      <c r="F4617" s="1" t="str">
        <f t="shared" si="649"/>
        <v>*</v>
      </c>
      <c r="G4617" s="1" t="str">
        <f t="shared" si="650"/>
        <v>*</v>
      </c>
      <c r="J4617" s="1" t="str">
        <f t="shared" si="651"/>
        <v>*</v>
      </c>
      <c r="P4617" s="1">
        <v>13</v>
      </c>
      <c r="Q4617" s="1">
        <f t="shared" si="656"/>
        <v>0.02</v>
      </c>
      <c r="T4617" s="4">
        <v>70.13</v>
      </c>
      <c r="U4617" s="9">
        <f t="shared" si="652"/>
        <v>0</v>
      </c>
      <c r="V4617" s="4">
        <f t="shared" si="653"/>
        <v>5.3946153846153839</v>
      </c>
      <c r="W4617" s="1" t="s">
        <v>21</v>
      </c>
      <c r="X4617" s="1">
        <v>0.95</v>
      </c>
      <c r="Y4617" s="4">
        <f t="shared" si="654"/>
        <v>71.08</v>
      </c>
      <c r="Z4617" s="1" t="s">
        <v>51</v>
      </c>
      <c r="AA4617" s="1" t="s">
        <v>23</v>
      </c>
      <c r="AB4617" s="1" t="s">
        <v>29</v>
      </c>
      <c r="AC4617" s="1" t="s">
        <v>40</v>
      </c>
      <c r="AD4617" s="1" t="s">
        <v>31</v>
      </c>
      <c r="AE4617" s="2">
        <v>40603</v>
      </c>
    </row>
    <row r="4618" spans="1:31" x14ac:dyDescent="0.25">
      <c r="A4618">
        <f t="shared" si="655"/>
        <v>4617</v>
      </c>
      <c r="B4618" s="1">
        <v>28741</v>
      </c>
      <c r="C4618" s="2">
        <v>40602</v>
      </c>
      <c r="D4618" s="1" t="s">
        <v>27</v>
      </c>
      <c r="E4618" s="1" t="str">
        <f t="shared" si="648"/>
        <v>*</v>
      </c>
      <c r="F4618" s="1" t="str">
        <f t="shared" si="649"/>
        <v>*</v>
      </c>
      <c r="G4618" s="1" t="str">
        <f t="shared" si="650"/>
        <v>*</v>
      </c>
      <c r="J4618" s="1" t="str">
        <f t="shared" si="651"/>
        <v>*</v>
      </c>
      <c r="P4618" s="1">
        <v>5</v>
      </c>
      <c r="Q4618" s="1">
        <f t="shared" si="656"/>
        <v>0.01</v>
      </c>
      <c r="T4618" s="4">
        <v>59.76</v>
      </c>
      <c r="U4618" s="9">
        <f t="shared" si="652"/>
        <v>0</v>
      </c>
      <c r="V4618" s="4">
        <f t="shared" si="653"/>
        <v>11.952</v>
      </c>
      <c r="W4618" s="1" t="s">
        <v>21</v>
      </c>
      <c r="X4618" s="1">
        <v>3.37</v>
      </c>
      <c r="Y4618" s="4">
        <f t="shared" si="654"/>
        <v>63.129999999999995</v>
      </c>
      <c r="Z4618" s="1" t="s">
        <v>51</v>
      </c>
      <c r="AA4618" s="1" t="s">
        <v>23</v>
      </c>
      <c r="AB4618" s="1" t="s">
        <v>29</v>
      </c>
      <c r="AC4618" s="1" t="s">
        <v>45</v>
      </c>
      <c r="AD4618" s="1" t="s">
        <v>41</v>
      </c>
      <c r="AE4618" s="2">
        <v>40603</v>
      </c>
    </row>
    <row r="4619" spans="1:31" x14ac:dyDescent="0.25">
      <c r="A4619">
        <f t="shared" si="655"/>
        <v>4618</v>
      </c>
      <c r="B4619" s="1">
        <v>20068</v>
      </c>
      <c r="C4619" s="2">
        <v>40602</v>
      </c>
      <c r="D4619" s="1" t="s">
        <v>32</v>
      </c>
      <c r="E4619" s="1" t="str">
        <f t="shared" si="648"/>
        <v>***</v>
      </c>
      <c r="F4619" s="1" t="str">
        <f t="shared" si="649"/>
        <v>***</v>
      </c>
      <c r="G4619" s="1" t="str">
        <f t="shared" si="650"/>
        <v>***</v>
      </c>
      <c r="J4619" s="1" t="str">
        <f t="shared" si="651"/>
        <v>***</v>
      </c>
      <c r="P4619" s="1">
        <v>9</v>
      </c>
      <c r="Q4619" s="1">
        <f t="shared" si="656"/>
        <v>0.01</v>
      </c>
      <c r="T4619" s="4">
        <v>53.18</v>
      </c>
      <c r="U4619" s="9">
        <f t="shared" si="652"/>
        <v>0</v>
      </c>
      <c r="V4619" s="4">
        <f t="shared" si="653"/>
        <v>5.9088888888888889</v>
      </c>
      <c r="W4619" s="1" t="s">
        <v>21</v>
      </c>
      <c r="X4619" s="1">
        <v>6.98</v>
      </c>
      <c r="Y4619" s="4">
        <f t="shared" si="654"/>
        <v>60.16</v>
      </c>
      <c r="Z4619" s="1" t="s">
        <v>44</v>
      </c>
      <c r="AA4619" s="1" t="s">
        <v>37</v>
      </c>
      <c r="AB4619" s="1" t="s">
        <v>29</v>
      </c>
      <c r="AC4619" s="1" t="s">
        <v>43</v>
      </c>
      <c r="AD4619" s="1" t="s">
        <v>19</v>
      </c>
      <c r="AE4619" s="2">
        <v>40603</v>
      </c>
    </row>
    <row r="4620" spans="1:31" x14ac:dyDescent="0.25">
      <c r="A4620">
        <f t="shared" si="655"/>
        <v>4619</v>
      </c>
      <c r="B4620" s="1">
        <v>40612</v>
      </c>
      <c r="C4620" s="2">
        <v>40602</v>
      </c>
      <c r="D4620" s="1" t="s">
        <v>20</v>
      </c>
      <c r="E4620" s="1" t="str">
        <f t="shared" si="648"/>
        <v>*</v>
      </c>
      <c r="F4620" s="1" t="str">
        <f t="shared" si="649"/>
        <v>**</v>
      </c>
      <c r="G4620" s="1" t="str">
        <f t="shared" si="650"/>
        <v>**</v>
      </c>
      <c r="J4620" s="1" t="str">
        <f t="shared" si="651"/>
        <v>**</v>
      </c>
      <c r="P4620" s="1">
        <v>9</v>
      </c>
      <c r="Q4620" s="1">
        <f t="shared" si="656"/>
        <v>0.01</v>
      </c>
      <c r="T4620" s="4">
        <v>19.2</v>
      </c>
      <c r="U4620" s="9">
        <f t="shared" si="652"/>
        <v>0</v>
      </c>
      <c r="V4620" s="4">
        <f t="shared" si="653"/>
        <v>2.1333333333333333</v>
      </c>
      <c r="W4620" s="1" t="s">
        <v>21</v>
      </c>
      <c r="X4620" s="1">
        <v>1.1200000000000001</v>
      </c>
      <c r="Y4620" s="4">
        <f t="shared" si="654"/>
        <v>20.32</v>
      </c>
      <c r="Z4620" s="1" t="s">
        <v>46</v>
      </c>
      <c r="AA4620" s="1" t="s">
        <v>28</v>
      </c>
      <c r="AB4620" s="1" t="s">
        <v>29</v>
      </c>
      <c r="AC4620" s="1" t="s">
        <v>30</v>
      </c>
      <c r="AD4620" s="1" t="s">
        <v>31</v>
      </c>
      <c r="AE4620" s="2">
        <v>40603</v>
      </c>
    </row>
    <row r="4621" spans="1:31" x14ac:dyDescent="0.25">
      <c r="A4621">
        <f t="shared" si="655"/>
        <v>4620</v>
      </c>
      <c r="B4621" s="1">
        <v>12194</v>
      </c>
      <c r="C4621" s="2">
        <v>40603</v>
      </c>
      <c r="D4621" s="1" t="s">
        <v>32</v>
      </c>
      <c r="E4621" s="1" t="str">
        <f t="shared" si="648"/>
        <v>***</v>
      </c>
      <c r="F4621" s="1" t="str">
        <f t="shared" si="649"/>
        <v>***</v>
      </c>
      <c r="G4621" s="1" t="str">
        <f t="shared" si="650"/>
        <v>***</v>
      </c>
      <c r="J4621" s="1" t="str">
        <f t="shared" si="651"/>
        <v>***</v>
      </c>
      <c r="P4621" s="1">
        <v>19</v>
      </c>
      <c r="Q4621" s="1">
        <f t="shared" si="656"/>
        <v>0.02</v>
      </c>
      <c r="T4621" s="4">
        <v>3355.154</v>
      </c>
      <c r="U4621" s="9">
        <f t="shared" si="652"/>
        <v>1</v>
      </c>
      <c r="V4621" s="4">
        <f t="shared" si="653"/>
        <v>176.58705263157896</v>
      </c>
      <c r="W4621" s="1" t="s">
        <v>21</v>
      </c>
      <c r="X4621" s="1">
        <v>3.99</v>
      </c>
      <c r="Y4621" s="4">
        <f t="shared" si="654"/>
        <v>3359.1439999999998</v>
      </c>
      <c r="Z4621" s="1" t="s">
        <v>49</v>
      </c>
      <c r="AA4621" s="1" t="s">
        <v>28</v>
      </c>
      <c r="AB4621" s="1" t="s">
        <v>24</v>
      </c>
      <c r="AC4621" s="1" t="s">
        <v>25</v>
      </c>
      <c r="AD4621" s="1" t="s">
        <v>19</v>
      </c>
      <c r="AE4621" s="2">
        <v>40604</v>
      </c>
    </row>
    <row r="4622" spans="1:31" x14ac:dyDescent="0.25">
      <c r="A4622">
        <f t="shared" si="655"/>
        <v>4621</v>
      </c>
      <c r="B4622" s="1">
        <v>928</v>
      </c>
      <c r="C4622" s="2">
        <v>40603</v>
      </c>
      <c r="D4622" s="1" t="s">
        <v>13</v>
      </c>
      <c r="E4622" s="1" t="str">
        <f t="shared" si="648"/>
        <v>*</v>
      </c>
      <c r="F4622" s="1" t="str">
        <f t="shared" si="649"/>
        <v>*</v>
      </c>
      <c r="G4622" s="1" t="str">
        <f t="shared" si="650"/>
        <v>*</v>
      </c>
      <c r="J4622" s="1" t="str">
        <f t="shared" si="651"/>
        <v>*</v>
      </c>
      <c r="P4622" s="1">
        <v>21</v>
      </c>
      <c r="Q4622" s="1">
        <f t="shared" si="656"/>
        <v>3.5000000000000003E-2</v>
      </c>
      <c r="T4622" s="4">
        <v>1222.68</v>
      </c>
      <c r="U4622" s="9">
        <f t="shared" si="652"/>
        <v>1</v>
      </c>
      <c r="V4622" s="4">
        <f t="shared" si="653"/>
        <v>58.222857142857144</v>
      </c>
      <c r="W4622" s="1" t="s">
        <v>14</v>
      </c>
      <c r="X4622" s="1">
        <v>3.99</v>
      </c>
      <c r="Y4622" s="4">
        <f t="shared" si="654"/>
        <v>1226.67</v>
      </c>
      <c r="Z4622" s="1" t="s">
        <v>15</v>
      </c>
      <c r="AA4622" s="1" t="s">
        <v>16</v>
      </c>
      <c r="AB4622" s="1" t="s">
        <v>29</v>
      </c>
      <c r="AC4622" s="1" t="s">
        <v>63</v>
      </c>
      <c r="AD4622" s="1" t="s">
        <v>19</v>
      </c>
      <c r="AE4622" s="2">
        <v>40608</v>
      </c>
    </row>
    <row r="4623" spans="1:31" x14ac:dyDescent="0.25">
      <c r="A4623">
        <f t="shared" si="655"/>
        <v>4622</v>
      </c>
      <c r="B4623" s="1">
        <v>928</v>
      </c>
      <c r="C4623" s="2">
        <v>40603</v>
      </c>
      <c r="D4623" s="1" t="s">
        <v>13</v>
      </c>
      <c r="E4623" s="1" t="str">
        <f t="shared" si="648"/>
        <v>*</v>
      </c>
      <c r="F4623" s="1" t="str">
        <f t="shared" si="649"/>
        <v>*</v>
      </c>
      <c r="G4623" s="1" t="str">
        <f t="shared" si="650"/>
        <v>*</v>
      </c>
      <c r="J4623" s="1" t="str">
        <f t="shared" si="651"/>
        <v>*</v>
      </c>
      <c r="P4623" s="1">
        <v>26</v>
      </c>
      <c r="Q4623" s="1">
        <f t="shared" si="656"/>
        <v>3.5000000000000003E-2</v>
      </c>
      <c r="T4623" s="4">
        <v>390.2</v>
      </c>
      <c r="U4623" s="9">
        <f t="shared" si="652"/>
        <v>0</v>
      </c>
      <c r="V4623" s="4">
        <f t="shared" si="653"/>
        <v>15.007692307692308</v>
      </c>
      <c r="W4623" s="1" t="s">
        <v>14</v>
      </c>
      <c r="X4623" s="1">
        <v>7.4</v>
      </c>
      <c r="Y4623" s="4">
        <f t="shared" si="654"/>
        <v>397.59999999999997</v>
      </c>
      <c r="Z4623" s="1" t="s">
        <v>15</v>
      </c>
      <c r="AA4623" s="1" t="s">
        <v>16</v>
      </c>
      <c r="AB4623" s="1" t="s">
        <v>17</v>
      </c>
      <c r="AC4623" s="1" t="s">
        <v>18</v>
      </c>
      <c r="AD4623" s="1" t="s">
        <v>19</v>
      </c>
      <c r="AE4623" s="2">
        <v>40605</v>
      </c>
    </row>
    <row r="4624" spans="1:31" x14ac:dyDescent="0.25">
      <c r="A4624">
        <f t="shared" si="655"/>
        <v>4623</v>
      </c>
      <c r="B4624" s="1">
        <v>5188</v>
      </c>
      <c r="C4624" s="2">
        <v>40603</v>
      </c>
      <c r="D4624" s="1" t="s">
        <v>27</v>
      </c>
      <c r="E4624" s="1" t="str">
        <f t="shared" si="648"/>
        <v>*</v>
      </c>
      <c r="F4624" s="1" t="str">
        <f t="shared" si="649"/>
        <v>*</v>
      </c>
      <c r="G4624" s="1" t="str">
        <f t="shared" si="650"/>
        <v>*</v>
      </c>
      <c r="J4624" s="1" t="str">
        <f t="shared" si="651"/>
        <v>*</v>
      </c>
      <c r="P4624" s="1">
        <v>24</v>
      </c>
      <c r="Q4624" s="1">
        <f t="shared" si="656"/>
        <v>3.5000000000000003E-2</v>
      </c>
      <c r="T4624" s="4">
        <v>192.8</v>
      </c>
      <c r="U4624" s="9">
        <f t="shared" si="652"/>
        <v>0</v>
      </c>
      <c r="V4624" s="4">
        <f t="shared" si="653"/>
        <v>8.0333333333333332</v>
      </c>
      <c r="W4624" s="1" t="s">
        <v>21</v>
      </c>
      <c r="X4624" s="1">
        <v>2.87</v>
      </c>
      <c r="Y4624" s="4">
        <f t="shared" si="654"/>
        <v>195.67000000000002</v>
      </c>
      <c r="Z4624" s="1" t="s">
        <v>42</v>
      </c>
      <c r="AA4624" s="1" t="s">
        <v>23</v>
      </c>
      <c r="AB4624" s="1" t="s">
        <v>29</v>
      </c>
      <c r="AC4624" s="1" t="s">
        <v>40</v>
      </c>
      <c r="AD4624" s="1" t="s">
        <v>31</v>
      </c>
      <c r="AE4624" s="2">
        <v>40606</v>
      </c>
    </row>
    <row r="4625" spans="1:31" x14ac:dyDescent="0.25">
      <c r="A4625">
        <f t="shared" si="655"/>
        <v>4624</v>
      </c>
      <c r="B4625" s="1">
        <v>12868</v>
      </c>
      <c r="C4625" s="2">
        <v>40603</v>
      </c>
      <c r="D4625" s="1" t="s">
        <v>32</v>
      </c>
      <c r="E4625" s="1" t="str">
        <f t="shared" si="648"/>
        <v>***</v>
      </c>
      <c r="F4625" s="1" t="str">
        <f t="shared" si="649"/>
        <v>***</v>
      </c>
      <c r="G4625" s="1" t="str">
        <f t="shared" si="650"/>
        <v>***</v>
      </c>
      <c r="J4625" s="1" t="str">
        <f t="shared" si="651"/>
        <v>***</v>
      </c>
      <c r="P4625" s="1">
        <v>31</v>
      </c>
      <c r="Q4625" s="1">
        <f t="shared" si="656"/>
        <v>0.04</v>
      </c>
      <c r="T4625" s="4">
        <v>53.33</v>
      </c>
      <c r="U4625" s="9">
        <f t="shared" si="652"/>
        <v>0</v>
      </c>
      <c r="V4625" s="4">
        <f t="shared" si="653"/>
        <v>1.7203225806451612</v>
      </c>
      <c r="W4625" s="1" t="s">
        <v>21</v>
      </c>
      <c r="X4625" s="1">
        <v>0.7</v>
      </c>
      <c r="Y4625" s="4">
        <f t="shared" si="654"/>
        <v>54.03</v>
      </c>
      <c r="Z4625" s="1" t="s">
        <v>44</v>
      </c>
      <c r="AA4625" s="1" t="s">
        <v>16</v>
      </c>
      <c r="AB4625" s="1" t="s">
        <v>29</v>
      </c>
      <c r="AC4625" s="1" t="s">
        <v>30</v>
      </c>
      <c r="AD4625" s="1" t="s">
        <v>31</v>
      </c>
      <c r="AE4625" s="2">
        <v>40604</v>
      </c>
    </row>
    <row r="4626" spans="1:31" x14ac:dyDescent="0.25">
      <c r="A4626">
        <f t="shared" si="655"/>
        <v>4625</v>
      </c>
      <c r="B4626" s="1">
        <v>12868</v>
      </c>
      <c r="C4626" s="2">
        <v>40603</v>
      </c>
      <c r="D4626" s="1" t="s">
        <v>32</v>
      </c>
      <c r="E4626" s="1" t="str">
        <f t="shared" si="648"/>
        <v>***</v>
      </c>
      <c r="F4626" s="1" t="str">
        <f t="shared" si="649"/>
        <v>***</v>
      </c>
      <c r="G4626" s="1" t="str">
        <f t="shared" si="650"/>
        <v>***</v>
      </c>
      <c r="J4626" s="1" t="str">
        <f t="shared" si="651"/>
        <v>***</v>
      </c>
      <c r="P4626" s="1">
        <v>2</v>
      </c>
      <c r="Q4626" s="1">
        <f t="shared" si="656"/>
        <v>0.01</v>
      </c>
      <c r="T4626" s="4">
        <v>9.3699999999999992</v>
      </c>
      <c r="U4626" s="9">
        <f t="shared" si="652"/>
        <v>0</v>
      </c>
      <c r="V4626" s="4">
        <f t="shared" si="653"/>
        <v>4.6849999999999996</v>
      </c>
      <c r="W4626" s="1" t="s">
        <v>21</v>
      </c>
      <c r="X4626" s="1">
        <v>1.22</v>
      </c>
      <c r="Y4626" s="4">
        <f t="shared" si="654"/>
        <v>10.59</v>
      </c>
      <c r="Z4626" s="1" t="s">
        <v>64</v>
      </c>
      <c r="AA4626" s="1" t="s">
        <v>16</v>
      </c>
      <c r="AB4626" s="1" t="s">
        <v>29</v>
      </c>
      <c r="AC4626" s="1" t="s">
        <v>40</v>
      </c>
      <c r="AD4626" s="1" t="s">
        <v>31</v>
      </c>
      <c r="AE4626" s="2">
        <v>40605</v>
      </c>
    </row>
    <row r="4627" spans="1:31" x14ac:dyDescent="0.25">
      <c r="A4627">
        <f t="shared" si="655"/>
        <v>4626</v>
      </c>
      <c r="B4627" s="1">
        <v>16642</v>
      </c>
      <c r="C4627" s="2">
        <v>40604</v>
      </c>
      <c r="D4627" s="1" t="s">
        <v>27</v>
      </c>
      <c r="E4627" s="1" t="str">
        <f t="shared" si="648"/>
        <v>*</v>
      </c>
      <c r="F4627" s="1" t="str">
        <f t="shared" si="649"/>
        <v>*</v>
      </c>
      <c r="G4627" s="1" t="str">
        <f t="shared" si="650"/>
        <v>*</v>
      </c>
      <c r="J4627" s="1" t="str">
        <f t="shared" si="651"/>
        <v>*</v>
      </c>
      <c r="P4627" s="1">
        <v>46</v>
      </c>
      <c r="Q4627" s="1">
        <f t="shared" si="656"/>
        <v>0.05</v>
      </c>
      <c r="T4627" s="4">
        <v>7640.2250000000004</v>
      </c>
      <c r="U4627" s="9">
        <f t="shared" si="652"/>
        <v>1</v>
      </c>
      <c r="V4627" s="4">
        <f t="shared" si="653"/>
        <v>166.09184782608696</v>
      </c>
      <c r="W4627" s="1" t="s">
        <v>21</v>
      </c>
      <c r="X4627" s="1">
        <v>2.5</v>
      </c>
      <c r="Y4627" s="4">
        <f t="shared" si="654"/>
        <v>7642.7250000000004</v>
      </c>
      <c r="Z4627" s="1" t="s">
        <v>42</v>
      </c>
      <c r="AA4627" s="1" t="s">
        <v>28</v>
      </c>
      <c r="AB4627" s="1" t="s">
        <v>24</v>
      </c>
      <c r="AC4627" s="1" t="s">
        <v>25</v>
      </c>
      <c r="AD4627" s="1" t="s">
        <v>19</v>
      </c>
      <c r="AE4627" s="2">
        <v>40606</v>
      </c>
    </row>
    <row r="4628" spans="1:31" x14ac:dyDescent="0.25">
      <c r="A4628">
        <f t="shared" si="655"/>
        <v>4627</v>
      </c>
      <c r="B4628" s="1">
        <v>46115</v>
      </c>
      <c r="C4628" s="2">
        <v>40604</v>
      </c>
      <c r="D4628" s="1" t="s">
        <v>32</v>
      </c>
      <c r="E4628" s="1" t="str">
        <f t="shared" si="648"/>
        <v>***</v>
      </c>
      <c r="F4628" s="1" t="str">
        <f t="shared" si="649"/>
        <v>***</v>
      </c>
      <c r="G4628" s="1" t="str">
        <f t="shared" si="650"/>
        <v>***</v>
      </c>
      <c r="J4628" s="1" t="str">
        <f t="shared" si="651"/>
        <v>***</v>
      </c>
      <c r="P4628" s="1">
        <v>35</v>
      </c>
      <c r="Q4628" s="1">
        <f t="shared" si="656"/>
        <v>0.04</v>
      </c>
      <c r="T4628" s="4">
        <v>677.43</v>
      </c>
      <c r="U4628" s="9">
        <f t="shared" si="652"/>
        <v>0</v>
      </c>
      <c r="V4628" s="4">
        <f t="shared" si="653"/>
        <v>19.355142857142855</v>
      </c>
      <c r="W4628" s="1" t="s">
        <v>21</v>
      </c>
      <c r="X4628" s="1">
        <v>4</v>
      </c>
      <c r="Y4628" s="4">
        <f t="shared" si="654"/>
        <v>681.43</v>
      </c>
      <c r="Z4628" s="1" t="s">
        <v>44</v>
      </c>
      <c r="AA4628" s="1" t="s">
        <v>23</v>
      </c>
      <c r="AB4628" s="1" t="s">
        <v>24</v>
      </c>
      <c r="AC4628" s="1" t="s">
        <v>38</v>
      </c>
      <c r="AD4628" s="1" t="s">
        <v>19</v>
      </c>
      <c r="AE4628" s="2">
        <v>40606</v>
      </c>
    </row>
    <row r="4629" spans="1:31" x14ac:dyDescent="0.25">
      <c r="A4629">
        <f t="shared" si="655"/>
        <v>4628</v>
      </c>
      <c r="B4629" s="1">
        <v>46115</v>
      </c>
      <c r="C4629" s="2">
        <v>40604</v>
      </c>
      <c r="D4629" s="1" t="s">
        <v>32</v>
      </c>
      <c r="E4629" s="1" t="str">
        <f t="shared" si="648"/>
        <v>***</v>
      </c>
      <c r="F4629" s="1" t="str">
        <f t="shared" si="649"/>
        <v>***</v>
      </c>
      <c r="G4629" s="1" t="str">
        <f t="shared" si="650"/>
        <v>***</v>
      </c>
      <c r="J4629" s="1" t="str">
        <f t="shared" si="651"/>
        <v>***</v>
      </c>
      <c r="P4629" s="1">
        <v>38</v>
      </c>
      <c r="Q4629" s="1">
        <f t="shared" si="656"/>
        <v>0.04</v>
      </c>
      <c r="T4629" s="4">
        <v>491.78</v>
      </c>
      <c r="U4629" s="9">
        <f t="shared" si="652"/>
        <v>0</v>
      </c>
      <c r="V4629" s="4">
        <f t="shared" si="653"/>
        <v>12.94157894736842</v>
      </c>
      <c r="W4629" s="1" t="s">
        <v>21</v>
      </c>
      <c r="X4629" s="1">
        <v>6.47</v>
      </c>
      <c r="Y4629" s="4">
        <f t="shared" si="654"/>
        <v>498.25</v>
      </c>
      <c r="Z4629" s="1" t="s">
        <v>44</v>
      </c>
      <c r="AA4629" s="1" t="s">
        <v>23</v>
      </c>
      <c r="AB4629" s="1" t="s">
        <v>29</v>
      </c>
      <c r="AC4629" s="1" t="s">
        <v>40</v>
      </c>
      <c r="AD4629" s="1" t="s">
        <v>19</v>
      </c>
      <c r="AE4629" s="2">
        <v>40604</v>
      </c>
    </row>
    <row r="4630" spans="1:31" x14ac:dyDescent="0.25">
      <c r="A4630">
        <f t="shared" si="655"/>
        <v>4629</v>
      </c>
      <c r="B4630" s="1">
        <v>40165</v>
      </c>
      <c r="C4630" s="2">
        <v>40604</v>
      </c>
      <c r="D4630" s="1" t="s">
        <v>20</v>
      </c>
      <c r="E4630" s="1" t="str">
        <f t="shared" si="648"/>
        <v>*</v>
      </c>
      <c r="F4630" s="1" t="str">
        <f t="shared" si="649"/>
        <v>**</v>
      </c>
      <c r="G4630" s="1" t="str">
        <f t="shared" si="650"/>
        <v>**</v>
      </c>
      <c r="J4630" s="1" t="str">
        <f t="shared" si="651"/>
        <v>**</v>
      </c>
      <c r="P4630" s="1">
        <v>50</v>
      </c>
      <c r="Q4630" s="1">
        <f t="shared" si="656"/>
        <v>0.06</v>
      </c>
      <c r="T4630" s="4">
        <v>421.36</v>
      </c>
      <c r="U4630" s="9">
        <f t="shared" si="652"/>
        <v>0</v>
      </c>
      <c r="V4630" s="4">
        <f t="shared" si="653"/>
        <v>8.4272000000000009</v>
      </c>
      <c r="W4630" s="1" t="s">
        <v>21</v>
      </c>
      <c r="X4630" s="1">
        <v>4.5</v>
      </c>
      <c r="Y4630" s="4">
        <f t="shared" si="654"/>
        <v>425.86</v>
      </c>
      <c r="Z4630" s="1" t="s">
        <v>44</v>
      </c>
      <c r="AA4630" s="1" t="s">
        <v>16</v>
      </c>
      <c r="AB4630" s="1" t="s">
        <v>29</v>
      </c>
      <c r="AC4630" s="1" t="s">
        <v>63</v>
      </c>
      <c r="AD4630" s="1" t="s">
        <v>19</v>
      </c>
      <c r="AE4630" s="2">
        <v>40607</v>
      </c>
    </row>
    <row r="4631" spans="1:31" x14ac:dyDescent="0.25">
      <c r="A4631">
        <f t="shared" si="655"/>
        <v>4630</v>
      </c>
      <c r="B4631" s="1">
        <v>33824</v>
      </c>
      <c r="C4631" s="2">
        <v>40604</v>
      </c>
      <c r="D4631" s="1" t="s">
        <v>32</v>
      </c>
      <c r="E4631" s="1" t="str">
        <f t="shared" si="648"/>
        <v>***</v>
      </c>
      <c r="F4631" s="1" t="str">
        <f t="shared" si="649"/>
        <v>***</v>
      </c>
      <c r="G4631" s="1" t="str">
        <f t="shared" si="650"/>
        <v>***</v>
      </c>
      <c r="J4631" s="1" t="str">
        <f t="shared" si="651"/>
        <v>***</v>
      </c>
      <c r="P4631" s="1">
        <v>19</v>
      </c>
      <c r="Q4631" s="1">
        <f t="shared" si="656"/>
        <v>0.02</v>
      </c>
      <c r="T4631" s="4">
        <v>50.99</v>
      </c>
      <c r="U4631" s="9">
        <f t="shared" si="652"/>
        <v>0</v>
      </c>
      <c r="V4631" s="4">
        <f t="shared" si="653"/>
        <v>2.6836842105263159</v>
      </c>
      <c r="W4631" s="1" t="s">
        <v>21</v>
      </c>
      <c r="X4631" s="1">
        <v>1.34</v>
      </c>
      <c r="Y4631" s="4">
        <f t="shared" si="654"/>
        <v>52.330000000000005</v>
      </c>
      <c r="Z4631" s="1" t="s">
        <v>46</v>
      </c>
      <c r="AA4631" s="1" t="s">
        <v>28</v>
      </c>
      <c r="AB4631" s="1" t="s">
        <v>29</v>
      </c>
      <c r="AC4631" s="1" t="s">
        <v>30</v>
      </c>
      <c r="AD4631" s="1" t="s">
        <v>31</v>
      </c>
      <c r="AE4631" s="2">
        <v>40605</v>
      </c>
    </row>
    <row r="4632" spans="1:31" x14ac:dyDescent="0.25">
      <c r="A4632">
        <f t="shared" si="655"/>
        <v>4631</v>
      </c>
      <c r="B4632" s="1">
        <v>22433</v>
      </c>
      <c r="C4632" s="2">
        <v>40605</v>
      </c>
      <c r="D4632" s="1" t="s">
        <v>32</v>
      </c>
      <c r="E4632" s="1" t="str">
        <f t="shared" si="648"/>
        <v>***</v>
      </c>
      <c r="F4632" s="1" t="str">
        <f t="shared" si="649"/>
        <v>***</v>
      </c>
      <c r="G4632" s="1" t="str">
        <f t="shared" si="650"/>
        <v>***</v>
      </c>
      <c r="J4632" s="1" t="str">
        <f t="shared" si="651"/>
        <v>***</v>
      </c>
      <c r="P4632" s="1">
        <v>44</v>
      </c>
      <c r="Q4632" s="1">
        <f t="shared" si="656"/>
        <v>0.05</v>
      </c>
      <c r="T4632" s="4">
        <v>797.98</v>
      </c>
      <c r="U4632" s="9">
        <f t="shared" si="652"/>
        <v>0</v>
      </c>
      <c r="V4632" s="4">
        <f t="shared" si="653"/>
        <v>18.135909090909092</v>
      </c>
      <c r="W4632" s="1" t="s">
        <v>21</v>
      </c>
      <c r="X4632" s="1">
        <v>0.99</v>
      </c>
      <c r="Y4632" s="4">
        <f t="shared" si="654"/>
        <v>798.97</v>
      </c>
      <c r="Z4632" s="1" t="s">
        <v>42</v>
      </c>
      <c r="AA4632" s="1" t="s">
        <v>37</v>
      </c>
      <c r="AB4632" s="1" t="s">
        <v>24</v>
      </c>
      <c r="AC4632" s="1" t="s">
        <v>25</v>
      </c>
      <c r="AD4632" s="1" t="s">
        <v>31</v>
      </c>
      <c r="AE4632" s="2">
        <v>40607</v>
      </c>
    </row>
    <row r="4633" spans="1:31" x14ac:dyDescent="0.25">
      <c r="A4633">
        <f t="shared" si="655"/>
        <v>4632</v>
      </c>
      <c r="B4633" s="1">
        <v>47525</v>
      </c>
      <c r="C4633" s="2">
        <v>40605</v>
      </c>
      <c r="D4633" s="1" t="s">
        <v>36</v>
      </c>
      <c r="E4633" s="1" t="str">
        <f t="shared" si="648"/>
        <v>*</v>
      </c>
      <c r="F4633" s="1" t="str">
        <f t="shared" si="649"/>
        <v>*</v>
      </c>
      <c r="G4633" s="1" t="str">
        <f t="shared" si="650"/>
        <v>*</v>
      </c>
      <c r="J4633" s="1" t="str">
        <f t="shared" si="651"/>
        <v>*</v>
      </c>
      <c r="P4633" s="1">
        <v>40</v>
      </c>
      <c r="Q4633" s="1">
        <f t="shared" si="656"/>
        <v>0.05</v>
      </c>
      <c r="T4633" s="4">
        <v>649.46</v>
      </c>
      <c r="U4633" s="9">
        <f t="shared" si="652"/>
        <v>0</v>
      </c>
      <c r="V4633" s="4">
        <f t="shared" si="653"/>
        <v>16.236499999999999</v>
      </c>
      <c r="W4633" s="1" t="s">
        <v>21</v>
      </c>
      <c r="X4633" s="1">
        <v>4</v>
      </c>
      <c r="Y4633" s="4">
        <f t="shared" si="654"/>
        <v>653.46</v>
      </c>
      <c r="Z4633" s="1" t="s">
        <v>15</v>
      </c>
      <c r="AA4633" s="1" t="s">
        <v>23</v>
      </c>
      <c r="AB4633" s="1" t="s">
        <v>24</v>
      </c>
      <c r="AC4633" s="1" t="s">
        <v>38</v>
      </c>
      <c r="AD4633" s="1" t="s">
        <v>19</v>
      </c>
      <c r="AE4633" s="2">
        <v>40606</v>
      </c>
    </row>
    <row r="4634" spans="1:31" x14ac:dyDescent="0.25">
      <c r="A4634">
        <f t="shared" si="655"/>
        <v>4633</v>
      </c>
      <c r="B4634" s="1">
        <v>26723</v>
      </c>
      <c r="C4634" s="2">
        <v>40605</v>
      </c>
      <c r="D4634" s="1" t="s">
        <v>13</v>
      </c>
      <c r="E4634" s="1" t="str">
        <f t="shared" si="648"/>
        <v>*</v>
      </c>
      <c r="F4634" s="1" t="str">
        <f t="shared" si="649"/>
        <v>*</v>
      </c>
      <c r="G4634" s="1" t="str">
        <f t="shared" si="650"/>
        <v>*</v>
      </c>
      <c r="J4634" s="1" t="str">
        <f t="shared" si="651"/>
        <v>*</v>
      </c>
      <c r="P4634" s="1">
        <v>8</v>
      </c>
      <c r="Q4634" s="1">
        <f t="shared" si="656"/>
        <v>0.01</v>
      </c>
      <c r="T4634" s="4">
        <v>441.80450000000002</v>
      </c>
      <c r="U4634" s="9">
        <f t="shared" si="652"/>
        <v>0</v>
      </c>
      <c r="V4634" s="4">
        <f t="shared" si="653"/>
        <v>55.225562500000002</v>
      </c>
      <c r="W4634" s="1" t="s">
        <v>21</v>
      </c>
      <c r="X4634" s="1">
        <v>7.69</v>
      </c>
      <c r="Y4634" s="4">
        <f t="shared" si="654"/>
        <v>449.49450000000002</v>
      </c>
      <c r="Z4634" s="1" t="s">
        <v>46</v>
      </c>
      <c r="AA4634" s="1" t="s">
        <v>16</v>
      </c>
      <c r="AB4634" s="1" t="s">
        <v>24</v>
      </c>
      <c r="AC4634" s="1" t="s">
        <v>25</v>
      </c>
      <c r="AD4634" s="1" t="s">
        <v>19</v>
      </c>
      <c r="AE4634" s="2">
        <v>40610</v>
      </c>
    </row>
    <row r="4635" spans="1:31" x14ac:dyDescent="0.25">
      <c r="A4635">
        <f t="shared" si="655"/>
        <v>4634</v>
      </c>
      <c r="B4635" s="1">
        <v>48071</v>
      </c>
      <c r="C4635" s="2">
        <v>40605</v>
      </c>
      <c r="D4635" s="1" t="s">
        <v>13</v>
      </c>
      <c r="E4635" s="1" t="str">
        <f t="shared" si="648"/>
        <v>*</v>
      </c>
      <c r="F4635" s="1" t="str">
        <f t="shared" si="649"/>
        <v>*</v>
      </c>
      <c r="G4635" s="1" t="str">
        <f t="shared" si="650"/>
        <v>*</v>
      </c>
      <c r="J4635" s="1" t="str">
        <f t="shared" si="651"/>
        <v>*</v>
      </c>
      <c r="P4635" s="1">
        <v>1</v>
      </c>
      <c r="Q4635" s="1">
        <f t="shared" si="656"/>
        <v>0.01</v>
      </c>
      <c r="T4635" s="4">
        <v>22.74</v>
      </c>
      <c r="U4635" s="9">
        <f t="shared" si="652"/>
        <v>0</v>
      </c>
      <c r="V4635" s="4">
        <f t="shared" si="653"/>
        <v>22.74</v>
      </c>
      <c r="W4635" s="1" t="s">
        <v>14</v>
      </c>
      <c r="X4635" s="1">
        <v>4.9800000000000004</v>
      </c>
      <c r="Y4635" s="4">
        <f t="shared" si="654"/>
        <v>27.72</v>
      </c>
      <c r="Z4635" s="1" t="s">
        <v>53</v>
      </c>
      <c r="AA4635" s="1" t="s">
        <v>37</v>
      </c>
      <c r="AB4635" s="1" t="s">
        <v>17</v>
      </c>
      <c r="AC4635" s="1" t="s">
        <v>18</v>
      </c>
      <c r="AD4635" s="1" t="s">
        <v>41</v>
      </c>
      <c r="AE4635" s="2">
        <v>40614</v>
      </c>
    </row>
    <row r="4636" spans="1:31" x14ac:dyDescent="0.25">
      <c r="A4636">
        <f t="shared" si="655"/>
        <v>4635</v>
      </c>
      <c r="B4636" s="1">
        <v>35555</v>
      </c>
      <c r="C4636" s="2">
        <v>40606</v>
      </c>
      <c r="D4636" s="1" t="s">
        <v>36</v>
      </c>
      <c r="E4636" s="1" t="str">
        <f t="shared" si="648"/>
        <v>*</v>
      </c>
      <c r="F4636" s="1" t="str">
        <f t="shared" si="649"/>
        <v>*</v>
      </c>
      <c r="G4636" s="1" t="str">
        <f t="shared" si="650"/>
        <v>*</v>
      </c>
      <c r="J4636" s="1" t="str">
        <f t="shared" si="651"/>
        <v>*</v>
      </c>
      <c r="P4636" s="1">
        <v>50</v>
      </c>
      <c r="Q4636" s="1">
        <f t="shared" si="656"/>
        <v>0.06</v>
      </c>
      <c r="T4636" s="4">
        <v>11266.4</v>
      </c>
      <c r="U4636" s="9">
        <f t="shared" si="652"/>
        <v>1</v>
      </c>
      <c r="V4636" s="4">
        <f t="shared" si="653"/>
        <v>225.328</v>
      </c>
      <c r="W4636" s="1" t="s">
        <v>33</v>
      </c>
      <c r="X4636" s="1">
        <v>43.32</v>
      </c>
      <c r="Y4636" s="4">
        <f t="shared" si="654"/>
        <v>11309.72</v>
      </c>
      <c r="Z4636" s="1" t="s">
        <v>22</v>
      </c>
      <c r="AA4636" s="1" t="s">
        <v>28</v>
      </c>
      <c r="AB4636" s="1" t="s">
        <v>17</v>
      </c>
      <c r="AC4636" s="1" t="s">
        <v>34</v>
      </c>
      <c r="AD4636" s="1" t="s">
        <v>35</v>
      </c>
      <c r="AE4636" s="2">
        <v>40607</v>
      </c>
    </row>
    <row r="4637" spans="1:31" x14ac:dyDescent="0.25">
      <c r="A4637">
        <f t="shared" si="655"/>
        <v>4636</v>
      </c>
      <c r="B4637" s="1">
        <v>53955</v>
      </c>
      <c r="C4637" s="2">
        <v>40606</v>
      </c>
      <c r="D4637" s="1" t="s">
        <v>32</v>
      </c>
      <c r="E4637" s="1" t="str">
        <f t="shared" si="648"/>
        <v>***</v>
      </c>
      <c r="F4637" s="1" t="str">
        <f t="shared" si="649"/>
        <v>***</v>
      </c>
      <c r="G4637" s="1" t="str">
        <f t="shared" si="650"/>
        <v>***</v>
      </c>
      <c r="J4637" s="1" t="str">
        <f t="shared" si="651"/>
        <v>***</v>
      </c>
      <c r="P4637" s="1">
        <v>43</v>
      </c>
      <c r="Q4637" s="1">
        <f t="shared" si="656"/>
        <v>0.05</v>
      </c>
      <c r="T4637" s="4">
        <v>5544.99</v>
      </c>
      <c r="U4637" s="9">
        <f t="shared" si="652"/>
        <v>1</v>
      </c>
      <c r="V4637" s="4">
        <f t="shared" si="653"/>
        <v>128.95325581395349</v>
      </c>
      <c r="W4637" s="1" t="s">
        <v>33</v>
      </c>
      <c r="X4637" s="1">
        <v>130</v>
      </c>
      <c r="Y4637" s="4">
        <f t="shared" si="654"/>
        <v>5674.99</v>
      </c>
      <c r="Z4637" s="1" t="s">
        <v>51</v>
      </c>
      <c r="AA4637" s="1" t="s">
        <v>37</v>
      </c>
      <c r="AB4637" s="1" t="s">
        <v>17</v>
      </c>
      <c r="AC4637" s="1" t="s">
        <v>34</v>
      </c>
      <c r="AD4637" s="1" t="s">
        <v>35</v>
      </c>
      <c r="AE4637" s="2">
        <v>40608</v>
      </c>
    </row>
    <row r="4638" spans="1:31" x14ac:dyDescent="0.25">
      <c r="A4638">
        <f t="shared" si="655"/>
        <v>4637</v>
      </c>
      <c r="B4638" s="1">
        <v>450</v>
      </c>
      <c r="C4638" s="2">
        <v>40606</v>
      </c>
      <c r="D4638" s="1" t="s">
        <v>27</v>
      </c>
      <c r="E4638" s="1" t="str">
        <f t="shared" si="648"/>
        <v>*</v>
      </c>
      <c r="F4638" s="1" t="str">
        <f t="shared" si="649"/>
        <v>*</v>
      </c>
      <c r="G4638" s="1" t="str">
        <f t="shared" si="650"/>
        <v>*</v>
      </c>
      <c r="J4638" s="1" t="str">
        <f t="shared" si="651"/>
        <v>*</v>
      </c>
      <c r="P4638" s="1">
        <v>29</v>
      </c>
      <c r="Q4638" s="1">
        <f t="shared" si="656"/>
        <v>3.5000000000000003E-2</v>
      </c>
      <c r="T4638" s="4">
        <v>1000.78</v>
      </c>
      <c r="U4638" s="9">
        <f t="shared" si="652"/>
        <v>1</v>
      </c>
      <c r="V4638" s="4">
        <f t="shared" si="653"/>
        <v>34.509655172413794</v>
      </c>
      <c r="W4638" s="1" t="s">
        <v>14</v>
      </c>
      <c r="X4638" s="1">
        <v>8.99</v>
      </c>
      <c r="Y4638" s="4">
        <f t="shared" si="654"/>
        <v>1009.77</v>
      </c>
      <c r="Z4638" s="1" t="s">
        <v>15</v>
      </c>
      <c r="AA4638" s="1" t="s">
        <v>16</v>
      </c>
      <c r="AB4638" s="1" t="s">
        <v>29</v>
      </c>
      <c r="AC4638" s="1" t="s">
        <v>30</v>
      </c>
      <c r="AD4638" s="1" t="s">
        <v>41</v>
      </c>
      <c r="AE4638" s="2">
        <v>40607</v>
      </c>
    </row>
    <row r="4639" spans="1:31" x14ac:dyDescent="0.25">
      <c r="A4639">
        <f t="shared" si="655"/>
        <v>4638</v>
      </c>
      <c r="B4639" s="1">
        <v>450</v>
      </c>
      <c r="C4639" s="2">
        <v>40606</v>
      </c>
      <c r="D4639" s="1" t="s">
        <v>27</v>
      </c>
      <c r="E4639" s="1" t="str">
        <f t="shared" si="648"/>
        <v>*</v>
      </c>
      <c r="F4639" s="1" t="str">
        <f t="shared" si="649"/>
        <v>*</v>
      </c>
      <c r="G4639" s="1" t="str">
        <f t="shared" si="650"/>
        <v>*</v>
      </c>
      <c r="J4639" s="1" t="str">
        <f t="shared" si="651"/>
        <v>*</v>
      </c>
      <c r="P4639" s="1">
        <v>35</v>
      </c>
      <c r="Q4639" s="1">
        <f t="shared" si="656"/>
        <v>0.04</v>
      </c>
      <c r="T4639" s="4">
        <v>543.72</v>
      </c>
      <c r="U4639" s="9">
        <f t="shared" si="652"/>
        <v>0</v>
      </c>
      <c r="V4639" s="4">
        <f t="shared" si="653"/>
        <v>15.534857142857144</v>
      </c>
      <c r="W4639" s="1" t="s">
        <v>21</v>
      </c>
      <c r="X4639" s="1">
        <v>11.25</v>
      </c>
      <c r="Y4639" s="4">
        <f t="shared" si="654"/>
        <v>554.97</v>
      </c>
      <c r="Z4639" s="1" t="s">
        <v>15</v>
      </c>
      <c r="AA4639" s="1" t="s">
        <v>16</v>
      </c>
      <c r="AB4639" s="1" t="s">
        <v>29</v>
      </c>
      <c r="AC4639" s="1" t="s">
        <v>55</v>
      </c>
      <c r="AD4639" s="1" t="s">
        <v>19</v>
      </c>
      <c r="AE4639" s="2">
        <v>40608</v>
      </c>
    </row>
    <row r="4640" spans="1:31" x14ac:dyDescent="0.25">
      <c r="A4640">
        <f t="shared" si="655"/>
        <v>4639</v>
      </c>
      <c r="B4640" s="1">
        <v>27811</v>
      </c>
      <c r="C4640" s="2">
        <v>40606</v>
      </c>
      <c r="D4640" s="1" t="s">
        <v>27</v>
      </c>
      <c r="E4640" s="1" t="str">
        <f t="shared" si="648"/>
        <v>*</v>
      </c>
      <c r="F4640" s="1" t="str">
        <f t="shared" si="649"/>
        <v>*</v>
      </c>
      <c r="G4640" s="1" t="str">
        <f t="shared" si="650"/>
        <v>*</v>
      </c>
      <c r="J4640" s="1" t="str">
        <f t="shared" si="651"/>
        <v>*</v>
      </c>
      <c r="P4640" s="1">
        <v>31</v>
      </c>
      <c r="Q4640" s="1">
        <f t="shared" si="656"/>
        <v>0.04</v>
      </c>
      <c r="T4640" s="4">
        <v>197.59</v>
      </c>
      <c r="U4640" s="9">
        <f t="shared" si="652"/>
        <v>0</v>
      </c>
      <c r="V4640" s="4">
        <f t="shared" si="653"/>
        <v>6.3738709677419356</v>
      </c>
      <c r="W4640" s="1" t="s">
        <v>21</v>
      </c>
      <c r="X4640" s="1">
        <v>5.48</v>
      </c>
      <c r="Y4640" s="4">
        <f t="shared" si="654"/>
        <v>203.07</v>
      </c>
      <c r="Z4640" s="1" t="s">
        <v>22</v>
      </c>
      <c r="AA4640" s="1" t="s">
        <v>23</v>
      </c>
      <c r="AB4640" s="1" t="s">
        <v>29</v>
      </c>
      <c r="AC4640" s="1" t="s">
        <v>43</v>
      </c>
      <c r="AD4640" s="1" t="s">
        <v>19</v>
      </c>
      <c r="AE4640" s="2">
        <v>40608</v>
      </c>
    </row>
    <row r="4641" spans="1:31" x14ac:dyDescent="0.25">
      <c r="A4641">
        <f t="shared" si="655"/>
        <v>4640</v>
      </c>
      <c r="B4641" s="1">
        <v>23968</v>
      </c>
      <c r="C4641" s="2">
        <v>40606</v>
      </c>
      <c r="D4641" s="1" t="s">
        <v>32</v>
      </c>
      <c r="E4641" s="1" t="str">
        <f t="shared" si="648"/>
        <v>***</v>
      </c>
      <c r="F4641" s="1" t="str">
        <f t="shared" si="649"/>
        <v>***</v>
      </c>
      <c r="G4641" s="1" t="str">
        <f t="shared" si="650"/>
        <v>***</v>
      </c>
      <c r="J4641" s="1" t="str">
        <f t="shared" si="651"/>
        <v>***</v>
      </c>
      <c r="P4641" s="1">
        <v>19</v>
      </c>
      <c r="Q4641" s="1">
        <f t="shared" si="656"/>
        <v>0.02</v>
      </c>
      <c r="T4641" s="4">
        <v>127.48</v>
      </c>
      <c r="U4641" s="9">
        <f t="shared" si="652"/>
        <v>0</v>
      </c>
      <c r="V4641" s="4">
        <f t="shared" si="653"/>
        <v>6.7094736842105265</v>
      </c>
      <c r="W4641" s="1" t="s">
        <v>21</v>
      </c>
      <c r="X4641" s="1">
        <v>5.84</v>
      </c>
      <c r="Y4641" s="4">
        <f t="shared" si="654"/>
        <v>133.32</v>
      </c>
      <c r="Z4641" s="1" t="s">
        <v>44</v>
      </c>
      <c r="AA4641" s="1" t="s">
        <v>28</v>
      </c>
      <c r="AB4641" s="1" t="s">
        <v>29</v>
      </c>
      <c r="AC4641" s="1" t="s">
        <v>40</v>
      </c>
      <c r="AD4641" s="1" t="s">
        <v>19</v>
      </c>
      <c r="AE4641" s="2">
        <v>40609</v>
      </c>
    </row>
    <row r="4642" spans="1:31" x14ac:dyDescent="0.25">
      <c r="A4642">
        <f t="shared" si="655"/>
        <v>4641</v>
      </c>
      <c r="B4642" s="1">
        <v>27811</v>
      </c>
      <c r="C4642" s="2">
        <v>40606</v>
      </c>
      <c r="D4642" s="1" t="s">
        <v>27</v>
      </c>
      <c r="E4642" s="1" t="str">
        <f t="shared" si="648"/>
        <v>*</v>
      </c>
      <c r="F4642" s="1" t="str">
        <f t="shared" si="649"/>
        <v>*</v>
      </c>
      <c r="G4642" s="1" t="str">
        <f t="shared" si="650"/>
        <v>*</v>
      </c>
      <c r="J4642" s="1" t="str">
        <f t="shared" si="651"/>
        <v>*</v>
      </c>
      <c r="P4642" s="1">
        <v>4</v>
      </c>
      <c r="Q4642" s="1">
        <f t="shared" si="656"/>
        <v>0.01</v>
      </c>
      <c r="T4642" s="4">
        <v>73.900000000000006</v>
      </c>
      <c r="U4642" s="9">
        <f t="shared" si="652"/>
        <v>0</v>
      </c>
      <c r="V4642" s="4">
        <f t="shared" si="653"/>
        <v>18.475000000000001</v>
      </c>
      <c r="W4642" s="1" t="s">
        <v>21</v>
      </c>
      <c r="X4642" s="1">
        <v>13.18</v>
      </c>
      <c r="Y4642" s="4">
        <f t="shared" si="654"/>
        <v>87.080000000000013</v>
      </c>
      <c r="Z4642" s="1" t="s">
        <v>22</v>
      </c>
      <c r="AA4642" s="1" t="s">
        <v>23</v>
      </c>
      <c r="AB4642" s="1" t="s">
        <v>29</v>
      </c>
      <c r="AC4642" s="1" t="s">
        <v>43</v>
      </c>
      <c r="AD4642" s="1" t="s">
        <v>19</v>
      </c>
      <c r="AE4642" s="2">
        <v>40607</v>
      </c>
    </row>
    <row r="4643" spans="1:31" x14ac:dyDescent="0.25">
      <c r="A4643">
        <f t="shared" si="655"/>
        <v>4642</v>
      </c>
      <c r="B4643" s="1">
        <v>35555</v>
      </c>
      <c r="C4643" s="2">
        <v>40606</v>
      </c>
      <c r="D4643" s="1" t="s">
        <v>36</v>
      </c>
      <c r="E4643" s="1" t="str">
        <f t="shared" si="648"/>
        <v>*</v>
      </c>
      <c r="F4643" s="1" t="str">
        <f t="shared" si="649"/>
        <v>*</v>
      </c>
      <c r="G4643" s="1" t="str">
        <f t="shared" si="650"/>
        <v>*</v>
      </c>
      <c r="J4643" s="1" t="str">
        <f t="shared" si="651"/>
        <v>*</v>
      </c>
      <c r="P4643" s="1">
        <v>15</v>
      </c>
      <c r="Q4643" s="1">
        <f t="shared" si="656"/>
        <v>0.02</v>
      </c>
      <c r="T4643" s="4">
        <v>71.61</v>
      </c>
      <c r="U4643" s="9">
        <f t="shared" si="652"/>
        <v>0</v>
      </c>
      <c r="V4643" s="4">
        <f t="shared" si="653"/>
        <v>4.774</v>
      </c>
      <c r="W4643" s="1" t="s">
        <v>21</v>
      </c>
      <c r="X4643" s="1">
        <v>4.93</v>
      </c>
      <c r="Y4643" s="4">
        <f t="shared" si="654"/>
        <v>76.539999999999992</v>
      </c>
      <c r="Z4643" s="1" t="s">
        <v>22</v>
      </c>
      <c r="AA4643" s="1" t="s">
        <v>28</v>
      </c>
      <c r="AB4643" s="1" t="s">
        <v>24</v>
      </c>
      <c r="AC4643" s="1" t="s">
        <v>38</v>
      </c>
      <c r="AD4643" s="1" t="s">
        <v>41</v>
      </c>
      <c r="AE4643" s="2">
        <v>40608</v>
      </c>
    </row>
    <row r="4644" spans="1:31" x14ac:dyDescent="0.25">
      <c r="A4644">
        <f t="shared" si="655"/>
        <v>4643</v>
      </c>
      <c r="B4644" s="1">
        <v>35555</v>
      </c>
      <c r="C4644" s="2">
        <v>40606</v>
      </c>
      <c r="D4644" s="1" t="s">
        <v>36</v>
      </c>
      <c r="E4644" s="1" t="str">
        <f t="shared" si="648"/>
        <v>*</v>
      </c>
      <c r="F4644" s="1" t="str">
        <f t="shared" si="649"/>
        <v>*</v>
      </c>
      <c r="G4644" s="1" t="str">
        <f t="shared" si="650"/>
        <v>*</v>
      </c>
      <c r="J4644" s="1" t="str">
        <f t="shared" si="651"/>
        <v>*</v>
      </c>
      <c r="P4644" s="1">
        <v>2</v>
      </c>
      <c r="Q4644" s="1">
        <f t="shared" si="656"/>
        <v>0.01</v>
      </c>
      <c r="T4644" s="4">
        <v>10.43</v>
      </c>
      <c r="U4644" s="9">
        <f t="shared" si="652"/>
        <v>0</v>
      </c>
      <c r="V4644" s="4">
        <f t="shared" si="653"/>
        <v>5.2149999999999999</v>
      </c>
      <c r="W4644" s="1" t="s">
        <v>21</v>
      </c>
      <c r="X4644" s="1">
        <v>0.8</v>
      </c>
      <c r="Y4644" s="4">
        <f t="shared" si="654"/>
        <v>11.23</v>
      </c>
      <c r="Z4644" s="1" t="s">
        <v>22</v>
      </c>
      <c r="AA4644" s="1" t="s">
        <v>28</v>
      </c>
      <c r="AB4644" s="1" t="s">
        <v>29</v>
      </c>
      <c r="AC4644" s="1" t="s">
        <v>40</v>
      </c>
      <c r="AD4644" s="1" t="s">
        <v>31</v>
      </c>
      <c r="AE4644" s="2">
        <v>40606</v>
      </c>
    </row>
    <row r="4645" spans="1:31" x14ac:dyDescent="0.25">
      <c r="A4645">
        <f t="shared" si="655"/>
        <v>4644</v>
      </c>
      <c r="B4645" s="1">
        <v>18688</v>
      </c>
      <c r="C4645" s="2">
        <v>40607</v>
      </c>
      <c r="D4645" s="1" t="s">
        <v>27</v>
      </c>
      <c r="E4645" s="1" t="str">
        <f t="shared" si="648"/>
        <v>*</v>
      </c>
      <c r="F4645" s="1" t="str">
        <f t="shared" si="649"/>
        <v>*</v>
      </c>
      <c r="G4645" s="1" t="str">
        <f t="shared" si="650"/>
        <v>*</v>
      </c>
      <c r="J4645" s="1" t="str">
        <f t="shared" si="651"/>
        <v>*</v>
      </c>
      <c r="P4645" s="1">
        <v>49</v>
      </c>
      <c r="Q4645" s="1">
        <f t="shared" si="656"/>
        <v>0.05</v>
      </c>
      <c r="T4645" s="4">
        <v>14346.73</v>
      </c>
      <c r="U4645" s="9">
        <f t="shared" si="652"/>
        <v>1</v>
      </c>
      <c r="V4645" s="4">
        <f t="shared" si="653"/>
        <v>292.79040816326528</v>
      </c>
      <c r="W4645" s="1" t="s">
        <v>21</v>
      </c>
      <c r="X4645" s="1">
        <v>19.989999999999998</v>
      </c>
      <c r="Y4645" s="4">
        <f t="shared" si="654"/>
        <v>14366.72</v>
      </c>
      <c r="Z4645" s="1" t="s">
        <v>46</v>
      </c>
      <c r="AA4645" s="1" t="s">
        <v>37</v>
      </c>
      <c r="AB4645" s="1" t="s">
        <v>29</v>
      </c>
      <c r="AC4645" s="1" t="s">
        <v>43</v>
      </c>
      <c r="AD4645" s="1" t="s">
        <v>19</v>
      </c>
      <c r="AE4645" s="2">
        <v>40609</v>
      </c>
    </row>
    <row r="4646" spans="1:31" x14ac:dyDescent="0.25">
      <c r="A4646">
        <f t="shared" si="655"/>
        <v>4645</v>
      </c>
      <c r="B4646" s="1">
        <v>39878</v>
      </c>
      <c r="C4646" s="2">
        <v>40607</v>
      </c>
      <c r="D4646" s="1" t="s">
        <v>27</v>
      </c>
      <c r="E4646" s="1" t="str">
        <f t="shared" si="648"/>
        <v>*</v>
      </c>
      <c r="F4646" s="1" t="str">
        <f t="shared" si="649"/>
        <v>*</v>
      </c>
      <c r="G4646" s="1" t="str">
        <f t="shared" si="650"/>
        <v>*</v>
      </c>
      <c r="J4646" s="1" t="str">
        <f t="shared" si="651"/>
        <v>*</v>
      </c>
      <c r="P4646" s="1">
        <v>50</v>
      </c>
      <c r="Q4646" s="1">
        <f t="shared" si="656"/>
        <v>0.06</v>
      </c>
      <c r="T4646" s="4">
        <v>7663.74</v>
      </c>
      <c r="U4646" s="9">
        <f t="shared" si="652"/>
        <v>1</v>
      </c>
      <c r="V4646" s="4">
        <f t="shared" si="653"/>
        <v>153.2748</v>
      </c>
      <c r="W4646" s="1" t="s">
        <v>33</v>
      </c>
      <c r="X4646" s="1">
        <v>39.25</v>
      </c>
      <c r="Y4646" s="4">
        <f t="shared" si="654"/>
        <v>7702.99</v>
      </c>
      <c r="Z4646" s="1" t="s">
        <v>44</v>
      </c>
      <c r="AA4646" s="1" t="s">
        <v>28</v>
      </c>
      <c r="AB4646" s="1" t="s">
        <v>17</v>
      </c>
      <c r="AC4646" s="1" t="s">
        <v>52</v>
      </c>
      <c r="AD4646" s="1" t="s">
        <v>59</v>
      </c>
      <c r="AE4646" s="2">
        <v>40609</v>
      </c>
    </row>
    <row r="4647" spans="1:31" x14ac:dyDescent="0.25">
      <c r="A4647">
        <f t="shared" si="655"/>
        <v>4646</v>
      </c>
      <c r="B4647" s="1">
        <v>18688</v>
      </c>
      <c r="C4647" s="2">
        <v>40607</v>
      </c>
      <c r="D4647" s="1" t="s">
        <v>27</v>
      </c>
      <c r="E4647" s="1" t="str">
        <f t="shared" si="648"/>
        <v>*</v>
      </c>
      <c r="F4647" s="1" t="str">
        <f t="shared" si="649"/>
        <v>*</v>
      </c>
      <c r="G4647" s="1" t="str">
        <f t="shared" si="650"/>
        <v>*</v>
      </c>
      <c r="J4647" s="1" t="str">
        <f t="shared" si="651"/>
        <v>*</v>
      </c>
      <c r="P4647" s="1">
        <v>41</v>
      </c>
      <c r="Q4647" s="1">
        <f t="shared" si="656"/>
        <v>0.05</v>
      </c>
      <c r="T4647" s="4">
        <v>3951.6754999999998</v>
      </c>
      <c r="U4647" s="9">
        <f t="shared" si="652"/>
        <v>1</v>
      </c>
      <c r="V4647" s="4">
        <f t="shared" si="653"/>
        <v>96.382329268292679</v>
      </c>
      <c r="W4647" s="1" t="s">
        <v>21</v>
      </c>
      <c r="X4647" s="1">
        <v>4.2</v>
      </c>
      <c r="Y4647" s="4">
        <f t="shared" si="654"/>
        <v>3955.8754999999996</v>
      </c>
      <c r="Z4647" s="1" t="s">
        <v>46</v>
      </c>
      <c r="AA4647" s="1" t="s">
        <v>37</v>
      </c>
      <c r="AB4647" s="1" t="s">
        <v>24</v>
      </c>
      <c r="AC4647" s="1" t="s">
        <v>25</v>
      </c>
      <c r="AD4647" s="1" t="s">
        <v>19</v>
      </c>
      <c r="AE4647" s="2">
        <v>40608</v>
      </c>
    </row>
    <row r="4648" spans="1:31" x14ac:dyDescent="0.25">
      <c r="A4648">
        <f t="shared" si="655"/>
        <v>4647</v>
      </c>
      <c r="B4648" s="1">
        <v>25603</v>
      </c>
      <c r="C4648" s="2">
        <v>40607</v>
      </c>
      <c r="D4648" s="1" t="s">
        <v>13</v>
      </c>
      <c r="E4648" s="1" t="str">
        <f t="shared" si="648"/>
        <v>*</v>
      </c>
      <c r="F4648" s="1" t="str">
        <f t="shared" si="649"/>
        <v>*</v>
      </c>
      <c r="G4648" s="1" t="str">
        <f t="shared" si="650"/>
        <v>*</v>
      </c>
      <c r="J4648" s="1" t="str">
        <f t="shared" si="651"/>
        <v>*</v>
      </c>
      <c r="P4648" s="1">
        <v>23</v>
      </c>
      <c r="Q4648" s="1">
        <f t="shared" si="656"/>
        <v>3.5000000000000003E-2</v>
      </c>
      <c r="T4648" s="4">
        <v>862.64</v>
      </c>
      <c r="U4648" s="9">
        <f t="shared" si="652"/>
        <v>0</v>
      </c>
      <c r="V4648" s="4">
        <f t="shared" si="653"/>
        <v>37.506086956521742</v>
      </c>
      <c r="W4648" s="1" t="s">
        <v>21</v>
      </c>
      <c r="X4648" s="1">
        <v>14.72</v>
      </c>
      <c r="Y4648" s="4">
        <f t="shared" si="654"/>
        <v>877.36</v>
      </c>
      <c r="Z4648" s="1" t="s">
        <v>46</v>
      </c>
      <c r="AA4648" s="1" t="s">
        <v>28</v>
      </c>
      <c r="AB4648" s="1" t="s">
        <v>29</v>
      </c>
      <c r="AC4648" s="1" t="s">
        <v>57</v>
      </c>
      <c r="AD4648" s="1" t="s">
        <v>19</v>
      </c>
      <c r="AE4648" s="2">
        <v>40609</v>
      </c>
    </row>
    <row r="4649" spans="1:31" x14ac:dyDescent="0.25">
      <c r="A4649">
        <f t="shared" si="655"/>
        <v>4648</v>
      </c>
      <c r="B4649" s="1">
        <v>20486</v>
      </c>
      <c r="C4649" s="2">
        <v>40607</v>
      </c>
      <c r="D4649" s="1" t="s">
        <v>20</v>
      </c>
      <c r="E4649" s="1" t="str">
        <f t="shared" si="648"/>
        <v>*</v>
      </c>
      <c r="F4649" s="1" t="str">
        <f t="shared" si="649"/>
        <v>**</v>
      </c>
      <c r="G4649" s="1" t="str">
        <f t="shared" si="650"/>
        <v>**</v>
      </c>
      <c r="J4649" s="1" t="str">
        <f t="shared" si="651"/>
        <v>**</v>
      </c>
      <c r="P4649" s="1">
        <v>34</v>
      </c>
      <c r="Q4649" s="1">
        <f t="shared" si="656"/>
        <v>0.04</v>
      </c>
      <c r="T4649" s="4">
        <v>306.3</v>
      </c>
      <c r="U4649" s="9">
        <f t="shared" si="652"/>
        <v>0</v>
      </c>
      <c r="V4649" s="4">
        <f t="shared" si="653"/>
        <v>9.0088235294117656</v>
      </c>
      <c r="W4649" s="1" t="s">
        <v>21</v>
      </c>
      <c r="X4649" s="1">
        <v>4.3899999999999997</v>
      </c>
      <c r="Y4649" s="4">
        <f t="shared" si="654"/>
        <v>310.69</v>
      </c>
      <c r="Z4649" s="1" t="s">
        <v>22</v>
      </c>
      <c r="AA4649" s="1" t="s">
        <v>28</v>
      </c>
      <c r="AB4649" s="1" t="s">
        <v>29</v>
      </c>
      <c r="AC4649" s="1" t="s">
        <v>40</v>
      </c>
      <c r="AD4649" s="1" t="s">
        <v>31</v>
      </c>
      <c r="AE4649" s="2">
        <v>40608</v>
      </c>
    </row>
    <row r="4650" spans="1:31" x14ac:dyDescent="0.25">
      <c r="A4650">
        <f t="shared" si="655"/>
        <v>4649</v>
      </c>
      <c r="B4650" s="1">
        <v>20486</v>
      </c>
      <c r="C4650" s="2">
        <v>40607</v>
      </c>
      <c r="D4650" s="1" t="s">
        <v>20</v>
      </c>
      <c r="E4650" s="1" t="str">
        <f t="shared" si="648"/>
        <v>*</v>
      </c>
      <c r="F4650" s="1" t="str">
        <f t="shared" si="649"/>
        <v>**</v>
      </c>
      <c r="G4650" s="1" t="str">
        <f t="shared" si="650"/>
        <v>**</v>
      </c>
      <c r="J4650" s="1" t="str">
        <f t="shared" si="651"/>
        <v>**</v>
      </c>
      <c r="P4650" s="1">
        <v>42</v>
      </c>
      <c r="Q4650" s="1">
        <f t="shared" si="656"/>
        <v>0.05</v>
      </c>
      <c r="T4650" s="4">
        <v>163.98</v>
      </c>
      <c r="U4650" s="9">
        <f t="shared" si="652"/>
        <v>0</v>
      </c>
      <c r="V4650" s="4">
        <f t="shared" si="653"/>
        <v>3.9042857142857139</v>
      </c>
      <c r="W4650" s="1" t="s">
        <v>21</v>
      </c>
      <c r="X4650" s="1">
        <v>0.7</v>
      </c>
      <c r="Y4650" s="4">
        <f t="shared" si="654"/>
        <v>164.67999999999998</v>
      </c>
      <c r="Z4650" s="1" t="s">
        <v>22</v>
      </c>
      <c r="AA4650" s="1" t="s">
        <v>28</v>
      </c>
      <c r="AB4650" s="1" t="s">
        <v>29</v>
      </c>
      <c r="AC4650" s="1" t="s">
        <v>30</v>
      </c>
      <c r="AD4650" s="1" t="s">
        <v>31</v>
      </c>
      <c r="AE4650" s="2">
        <v>40608</v>
      </c>
    </row>
    <row r="4651" spans="1:31" x14ac:dyDescent="0.25">
      <c r="A4651">
        <f t="shared" si="655"/>
        <v>4650</v>
      </c>
      <c r="B4651" s="1">
        <v>18688</v>
      </c>
      <c r="C4651" s="2">
        <v>40607</v>
      </c>
      <c r="D4651" s="1" t="s">
        <v>27</v>
      </c>
      <c r="E4651" s="1" t="str">
        <f t="shared" si="648"/>
        <v>*</v>
      </c>
      <c r="F4651" s="1" t="str">
        <f t="shared" si="649"/>
        <v>*</v>
      </c>
      <c r="G4651" s="1" t="str">
        <f t="shared" si="650"/>
        <v>*</v>
      </c>
      <c r="J4651" s="1" t="str">
        <f t="shared" si="651"/>
        <v>*</v>
      </c>
      <c r="P4651" s="1">
        <v>15</v>
      </c>
      <c r="Q4651" s="1">
        <f t="shared" si="656"/>
        <v>0.02</v>
      </c>
      <c r="T4651" s="4">
        <v>40.340000000000003</v>
      </c>
      <c r="U4651" s="9">
        <f t="shared" si="652"/>
        <v>0</v>
      </c>
      <c r="V4651" s="4">
        <f t="shared" si="653"/>
        <v>2.6893333333333334</v>
      </c>
      <c r="W4651" s="1" t="s">
        <v>21</v>
      </c>
      <c r="X4651" s="1">
        <v>0.5</v>
      </c>
      <c r="Y4651" s="4">
        <f t="shared" si="654"/>
        <v>40.840000000000003</v>
      </c>
      <c r="Z4651" s="1" t="s">
        <v>46</v>
      </c>
      <c r="AA4651" s="1" t="s">
        <v>37</v>
      </c>
      <c r="AB4651" s="1" t="s">
        <v>29</v>
      </c>
      <c r="AC4651" s="1" t="s">
        <v>58</v>
      </c>
      <c r="AD4651" s="1" t="s">
        <v>19</v>
      </c>
      <c r="AE4651" s="2">
        <v>40609</v>
      </c>
    </row>
    <row r="4652" spans="1:31" x14ac:dyDescent="0.25">
      <c r="A4652">
        <f t="shared" si="655"/>
        <v>4651</v>
      </c>
      <c r="B4652" s="1">
        <v>52578</v>
      </c>
      <c r="C4652" s="2">
        <v>40609</v>
      </c>
      <c r="D4652" s="1" t="s">
        <v>32</v>
      </c>
      <c r="E4652" s="1" t="str">
        <f t="shared" si="648"/>
        <v>***</v>
      </c>
      <c r="F4652" s="1" t="str">
        <f t="shared" si="649"/>
        <v>***</v>
      </c>
      <c r="G4652" s="1" t="str">
        <f t="shared" si="650"/>
        <v>***</v>
      </c>
      <c r="J4652" s="1" t="str">
        <f t="shared" si="651"/>
        <v>***</v>
      </c>
      <c r="P4652" s="1">
        <v>38</v>
      </c>
      <c r="Q4652" s="1">
        <f t="shared" si="656"/>
        <v>0.04</v>
      </c>
      <c r="T4652" s="4">
        <v>6230.68</v>
      </c>
      <c r="U4652" s="9">
        <f t="shared" si="652"/>
        <v>1</v>
      </c>
      <c r="V4652" s="4">
        <f t="shared" si="653"/>
        <v>163.96526315789475</v>
      </c>
      <c r="W4652" s="1" t="s">
        <v>33</v>
      </c>
      <c r="X4652" s="1">
        <v>29.1</v>
      </c>
      <c r="Y4652" s="4">
        <f t="shared" si="654"/>
        <v>6259.7800000000007</v>
      </c>
      <c r="Z4652" s="1" t="s">
        <v>46</v>
      </c>
      <c r="AA4652" s="1" t="s">
        <v>16</v>
      </c>
      <c r="AB4652" s="1" t="s">
        <v>17</v>
      </c>
      <c r="AC4652" s="1" t="s">
        <v>52</v>
      </c>
      <c r="AD4652" s="1" t="s">
        <v>59</v>
      </c>
      <c r="AE4652" s="2">
        <v>40611</v>
      </c>
    </row>
    <row r="4653" spans="1:31" x14ac:dyDescent="0.25">
      <c r="A4653">
        <f t="shared" si="655"/>
        <v>4652</v>
      </c>
      <c r="B4653" s="1">
        <v>49600</v>
      </c>
      <c r="C4653" s="2">
        <v>40609</v>
      </c>
      <c r="D4653" s="1" t="s">
        <v>13</v>
      </c>
      <c r="E4653" s="1" t="str">
        <f t="shared" si="648"/>
        <v>*</v>
      </c>
      <c r="F4653" s="1" t="str">
        <f t="shared" si="649"/>
        <v>*</v>
      </c>
      <c r="G4653" s="1" t="str">
        <f t="shared" si="650"/>
        <v>*</v>
      </c>
      <c r="J4653" s="1" t="str">
        <f t="shared" si="651"/>
        <v>*</v>
      </c>
      <c r="P4653" s="1">
        <v>33</v>
      </c>
      <c r="Q4653" s="1">
        <f t="shared" si="656"/>
        <v>0.04</v>
      </c>
      <c r="T4653" s="4">
        <v>1692.03</v>
      </c>
      <c r="U4653" s="9">
        <f t="shared" si="652"/>
        <v>1</v>
      </c>
      <c r="V4653" s="4">
        <f t="shared" si="653"/>
        <v>51.273636363636363</v>
      </c>
      <c r="W4653" s="1" t="s">
        <v>21</v>
      </c>
      <c r="X4653" s="1">
        <v>10.75</v>
      </c>
      <c r="Y4653" s="4">
        <f t="shared" si="654"/>
        <v>1702.78</v>
      </c>
      <c r="Z4653" s="1" t="s">
        <v>51</v>
      </c>
      <c r="AA4653" s="1" t="s">
        <v>37</v>
      </c>
      <c r="AB4653" s="1" t="s">
        <v>29</v>
      </c>
      <c r="AC4653" s="1" t="s">
        <v>40</v>
      </c>
      <c r="AD4653" s="1" t="s">
        <v>19</v>
      </c>
      <c r="AE4653" s="2">
        <v>40614</v>
      </c>
    </row>
    <row r="4654" spans="1:31" x14ac:dyDescent="0.25">
      <c r="A4654">
        <f t="shared" si="655"/>
        <v>4653</v>
      </c>
      <c r="B4654" s="1">
        <v>52578</v>
      </c>
      <c r="C4654" s="2">
        <v>40609</v>
      </c>
      <c r="D4654" s="1" t="s">
        <v>32</v>
      </c>
      <c r="E4654" s="1" t="str">
        <f t="shared" si="648"/>
        <v>***</v>
      </c>
      <c r="F4654" s="1" t="str">
        <f t="shared" si="649"/>
        <v>***</v>
      </c>
      <c r="G4654" s="1" t="str">
        <f t="shared" si="650"/>
        <v>***</v>
      </c>
      <c r="J4654" s="1" t="str">
        <f t="shared" si="651"/>
        <v>***</v>
      </c>
      <c r="P4654" s="1">
        <v>8</v>
      </c>
      <c r="Q4654" s="1">
        <f t="shared" si="656"/>
        <v>0.01</v>
      </c>
      <c r="T4654" s="4">
        <v>1391.816</v>
      </c>
      <c r="U4654" s="9">
        <f t="shared" si="652"/>
        <v>1</v>
      </c>
      <c r="V4654" s="4">
        <f t="shared" si="653"/>
        <v>173.977</v>
      </c>
      <c r="W4654" s="1" t="s">
        <v>21</v>
      </c>
      <c r="X4654" s="1">
        <v>69</v>
      </c>
      <c r="Y4654" s="4">
        <f t="shared" si="654"/>
        <v>1460.816</v>
      </c>
      <c r="Z4654" s="1" t="s">
        <v>46</v>
      </c>
      <c r="AA4654" s="1" t="s">
        <v>16</v>
      </c>
      <c r="AB4654" s="1" t="s">
        <v>17</v>
      </c>
      <c r="AC4654" s="1" t="s">
        <v>52</v>
      </c>
      <c r="AD4654" s="1" t="s">
        <v>48</v>
      </c>
      <c r="AE4654" s="2">
        <v>40612</v>
      </c>
    </row>
    <row r="4655" spans="1:31" x14ac:dyDescent="0.25">
      <c r="A4655">
        <f t="shared" si="655"/>
        <v>4654</v>
      </c>
      <c r="B4655" s="1">
        <v>49026</v>
      </c>
      <c r="C4655" s="2">
        <v>40609</v>
      </c>
      <c r="D4655" s="1" t="s">
        <v>13</v>
      </c>
      <c r="E4655" s="1" t="str">
        <f t="shared" si="648"/>
        <v>*</v>
      </c>
      <c r="F4655" s="1" t="str">
        <f t="shared" si="649"/>
        <v>*</v>
      </c>
      <c r="G4655" s="1" t="str">
        <f t="shared" si="650"/>
        <v>*</v>
      </c>
      <c r="J4655" s="1" t="str">
        <f t="shared" si="651"/>
        <v>*</v>
      </c>
      <c r="P4655" s="1">
        <v>36</v>
      </c>
      <c r="Q4655" s="1">
        <f t="shared" si="656"/>
        <v>0.04</v>
      </c>
      <c r="T4655" s="4">
        <v>411.75</v>
      </c>
      <c r="U4655" s="9">
        <f t="shared" si="652"/>
        <v>0</v>
      </c>
      <c r="V4655" s="4">
        <f t="shared" si="653"/>
        <v>11.4375</v>
      </c>
      <c r="W4655" s="1" t="s">
        <v>21</v>
      </c>
      <c r="X4655" s="1">
        <v>8.99</v>
      </c>
      <c r="Y4655" s="4">
        <f t="shared" si="654"/>
        <v>420.74</v>
      </c>
      <c r="Z4655" s="1" t="s">
        <v>15</v>
      </c>
      <c r="AA4655" s="1" t="s">
        <v>28</v>
      </c>
      <c r="AB4655" s="1" t="s">
        <v>29</v>
      </c>
      <c r="AC4655" s="1" t="s">
        <v>30</v>
      </c>
      <c r="AD4655" s="1" t="s">
        <v>41</v>
      </c>
      <c r="AE4655" s="2">
        <v>40614</v>
      </c>
    </row>
    <row r="4656" spans="1:31" x14ac:dyDescent="0.25">
      <c r="A4656">
        <f t="shared" si="655"/>
        <v>4655</v>
      </c>
      <c r="B4656" s="1">
        <v>16100</v>
      </c>
      <c r="C4656" s="2">
        <v>40609</v>
      </c>
      <c r="D4656" s="1" t="s">
        <v>36</v>
      </c>
      <c r="E4656" s="1" t="str">
        <f t="shared" si="648"/>
        <v>*</v>
      </c>
      <c r="F4656" s="1" t="str">
        <f t="shared" si="649"/>
        <v>*</v>
      </c>
      <c r="G4656" s="1" t="str">
        <f t="shared" si="650"/>
        <v>*</v>
      </c>
      <c r="J4656" s="1" t="str">
        <f t="shared" si="651"/>
        <v>*</v>
      </c>
      <c r="P4656" s="1">
        <v>44</v>
      </c>
      <c r="Q4656" s="1">
        <f t="shared" si="656"/>
        <v>0.05</v>
      </c>
      <c r="T4656" s="4">
        <v>226.18</v>
      </c>
      <c r="U4656" s="9">
        <f t="shared" si="652"/>
        <v>0</v>
      </c>
      <c r="V4656" s="4">
        <f t="shared" si="653"/>
        <v>5.1404545454545456</v>
      </c>
      <c r="W4656" s="1" t="s">
        <v>21</v>
      </c>
      <c r="X4656" s="1">
        <v>5.72</v>
      </c>
      <c r="Y4656" s="4">
        <f t="shared" si="654"/>
        <v>231.9</v>
      </c>
      <c r="Z4656" s="1" t="s">
        <v>50</v>
      </c>
      <c r="AA4656" s="1" t="s">
        <v>28</v>
      </c>
      <c r="AB4656" s="1" t="s">
        <v>17</v>
      </c>
      <c r="AC4656" s="1" t="s">
        <v>18</v>
      </c>
      <c r="AD4656" s="1" t="s">
        <v>41</v>
      </c>
      <c r="AE4656" s="2">
        <v>40610</v>
      </c>
    </row>
    <row r="4657" spans="1:31" x14ac:dyDescent="0.25">
      <c r="A4657">
        <f t="shared" si="655"/>
        <v>4656</v>
      </c>
      <c r="B4657" s="1">
        <v>14021</v>
      </c>
      <c r="C4657" s="2">
        <v>40609</v>
      </c>
      <c r="D4657" s="1" t="s">
        <v>20</v>
      </c>
      <c r="E4657" s="1" t="str">
        <f t="shared" si="648"/>
        <v>*</v>
      </c>
      <c r="F4657" s="1" t="str">
        <f t="shared" si="649"/>
        <v>**</v>
      </c>
      <c r="G4657" s="1" t="str">
        <f t="shared" si="650"/>
        <v>**</v>
      </c>
      <c r="J4657" s="1" t="str">
        <f t="shared" si="651"/>
        <v>**</v>
      </c>
      <c r="P4657" s="1">
        <v>12</v>
      </c>
      <c r="Q4657" s="1">
        <f t="shared" si="656"/>
        <v>0.02</v>
      </c>
      <c r="T4657" s="4">
        <v>27.05</v>
      </c>
      <c r="U4657" s="9">
        <f t="shared" si="652"/>
        <v>0</v>
      </c>
      <c r="V4657" s="4">
        <f t="shared" si="653"/>
        <v>2.2541666666666669</v>
      </c>
      <c r="W4657" s="1" t="s">
        <v>14</v>
      </c>
      <c r="X4657" s="1">
        <v>0.83</v>
      </c>
      <c r="Y4657" s="4">
        <f t="shared" si="654"/>
        <v>27.88</v>
      </c>
      <c r="Z4657" s="1" t="s">
        <v>53</v>
      </c>
      <c r="AA4657" s="1" t="s">
        <v>28</v>
      </c>
      <c r="AB4657" s="1" t="s">
        <v>29</v>
      </c>
      <c r="AC4657" s="1" t="s">
        <v>30</v>
      </c>
      <c r="AD4657" s="1" t="s">
        <v>31</v>
      </c>
      <c r="AE4657" s="2">
        <v>40610</v>
      </c>
    </row>
    <row r="4658" spans="1:31" x14ac:dyDescent="0.25">
      <c r="A4658">
        <f t="shared" si="655"/>
        <v>4657</v>
      </c>
      <c r="B4658" s="1">
        <v>59809</v>
      </c>
      <c r="C4658" s="2">
        <v>40610</v>
      </c>
      <c r="D4658" s="1" t="s">
        <v>27</v>
      </c>
      <c r="E4658" s="1" t="str">
        <f t="shared" si="648"/>
        <v>*</v>
      </c>
      <c r="F4658" s="1" t="str">
        <f t="shared" si="649"/>
        <v>*</v>
      </c>
      <c r="G4658" s="1" t="str">
        <f t="shared" si="650"/>
        <v>*</v>
      </c>
      <c r="J4658" s="1" t="str">
        <f t="shared" si="651"/>
        <v>*</v>
      </c>
      <c r="P4658" s="1">
        <v>16</v>
      </c>
      <c r="Q4658" s="1">
        <f t="shared" si="656"/>
        <v>0.02</v>
      </c>
      <c r="T4658" s="4">
        <v>506.84</v>
      </c>
      <c r="U4658" s="9">
        <f t="shared" si="652"/>
        <v>0</v>
      </c>
      <c r="V4658" s="4">
        <f t="shared" si="653"/>
        <v>31.677499999999998</v>
      </c>
      <c r="W4658" s="1" t="s">
        <v>21</v>
      </c>
      <c r="X4658" s="1">
        <v>6.5</v>
      </c>
      <c r="Y4658" s="4">
        <f t="shared" si="654"/>
        <v>513.33999999999992</v>
      </c>
      <c r="Z4658" s="1" t="s">
        <v>49</v>
      </c>
      <c r="AA4658" s="1" t="s">
        <v>37</v>
      </c>
      <c r="AB4658" s="1" t="s">
        <v>24</v>
      </c>
      <c r="AC4658" s="1" t="s">
        <v>38</v>
      </c>
      <c r="AD4658" s="1" t="s">
        <v>19</v>
      </c>
      <c r="AE4658" s="2">
        <v>40611</v>
      </c>
    </row>
    <row r="4659" spans="1:31" x14ac:dyDescent="0.25">
      <c r="A4659">
        <f t="shared" si="655"/>
        <v>4658</v>
      </c>
      <c r="B4659" s="1">
        <v>49797</v>
      </c>
      <c r="C4659" s="2">
        <v>40610</v>
      </c>
      <c r="D4659" s="1" t="s">
        <v>27</v>
      </c>
      <c r="E4659" s="1" t="str">
        <f t="shared" si="648"/>
        <v>*</v>
      </c>
      <c r="F4659" s="1" t="str">
        <f t="shared" si="649"/>
        <v>*</v>
      </c>
      <c r="G4659" s="1" t="str">
        <f t="shared" si="650"/>
        <v>*</v>
      </c>
      <c r="J4659" s="1" t="str">
        <f t="shared" si="651"/>
        <v>*</v>
      </c>
      <c r="P4659" s="1">
        <v>27</v>
      </c>
      <c r="Q4659" s="1">
        <f t="shared" si="656"/>
        <v>3.5000000000000003E-2</v>
      </c>
      <c r="T4659" s="4">
        <v>341.1</v>
      </c>
      <c r="U4659" s="9">
        <f t="shared" si="652"/>
        <v>0</v>
      </c>
      <c r="V4659" s="4">
        <f t="shared" si="653"/>
        <v>12.633333333333335</v>
      </c>
      <c r="W4659" s="1" t="s">
        <v>21</v>
      </c>
      <c r="X4659" s="1">
        <v>4.9800000000000004</v>
      </c>
      <c r="Y4659" s="4">
        <f t="shared" si="654"/>
        <v>346.08000000000004</v>
      </c>
      <c r="Z4659" s="1" t="s">
        <v>22</v>
      </c>
      <c r="AA4659" s="1" t="s">
        <v>23</v>
      </c>
      <c r="AB4659" s="1" t="s">
        <v>29</v>
      </c>
      <c r="AC4659" s="1" t="s">
        <v>63</v>
      </c>
      <c r="AD4659" s="1" t="s">
        <v>19</v>
      </c>
      <c r="AE4659" s="2">
        <v>40611</v>
      </c>
    </row>
    <row r="4660" spans="1:31" x14ac:dyDescent="0.25">
      <c r="A4660">
        <f t="shared" si="655"/>
        <v>4659</v>
      </c>
      <c r="B4660" s="1">
        <v>29095</v>
      </c>
      <c r="C4660" s="2">
        <v>40610</v>
      </c>
      <c r="D4660" s="1" t="s">
        <v>27</v>
      </c>
      <c r="E4660" s="1" t="str">
        <f t="shared" si="648"/>
        <v>*</v>
      </c>
      <c r="F4660" s="1" t="str">
        <f t="shared" si="649"/>
        <v>*</v>
      </c>
      <c r="G4660" s="1" t="str">
        <f t="shared" si="650"/>
        <v>*</v>
      </c>
      <c r="J4660" s="1" t="str">
        <f t="shared" si="651"/>
        <v>*</v>
      </c>
      <c r="P4660" s="1">
        <v>40</v>
      </c>
      <c r="Q4660" s="1">
        <f t="shared" si="656"/>
        <v>0.05</v>
      </c>
      <c r="T4660" s="4">
        <v>291.67</v>
      </c>
      <c r="U4660" s="9">
        <f t="shared" si="652"/>
        <v>0</v>
      </c>
      <c r="V4660" s="4">
        <f t="shared" si="653"/>
        <v>7.2917500000000004</v>
      </c>
      <c r="W4660" s="1" t="s">
        <v>21</v>
      </c>
      <c r="X4660" s="1">
        <v>2.99</v>
      </c>
      <c r="Y4660" s="4">
        <f t="shared" si="654"/>
        <v>294.66000000000003</v>
      </c>
      <c r="Z4660" s="1" t="s">
        <v>39</v>
      </c>
      <c r="AA4660" s="1" t="s">
        <v>23</v>
      </c>
      <c r="AB4660" s="1" t="s">
        <v>29</v>
      </c>
      <c r="AC4660" s="1" t="s">
        <v>43</v>
      </c>
      <c r="AD4660" s="1" t="s">
        <v>19</v>
      </c>
      <c r="AE4660" s="2">
        <v>40611</v>
      </c>
    </row>
    <row r="4661" spans="1:31" x14ac:dyDescent="0.25">
      <c r="A4661">
        <f t="shared" si="655"/>
        <v>4660</v>
      </c>
      <c r="B4661" s="1">
        <v>59686</v>
      </c>
      <c r="C4661" s="2">
        <v>40610</v>
      </c>
      <c r="D4661" s="1" t="s">
        <v>13</v>
      </c>
      <c r="E4661" s="1" t="str">
        <f t="shared" si="648"/>
        <v>*</v>
      </c>
      <c r="F4661" s="1" t="str">
        <f t="shared" si="649"/>
        <v>*</v>
      </c>
      <c r="G4661" s="1" t="str">
        <f t="shared" si="650"/>
        <v>*</v>
      </c>
      <c r="J4661" s="1" t="str">
        <f t="shared" si="651"/>
        <v>*</v>
      </c>
      <c r="P4661" s="1">
        <v>41</v>
      </c>
      <c r="Q4661" s="1">
        <f t="shared" si="656"/>
        <v>0.05</v>
      </c>
      <c r="T4661" s="4">
        <v>243.37</v>
      </c>
      <c r="U4661" s="9">
        <f t="shared" si="652"/>
        <v>0</v>
      </c>
      <c r="V4661" s="4">
        <f t="shared" si="653"/>
        <v>5.9358536585365851</v>
      </c>
      <c r="W4661" s="1" t="s">
        <v>21</v>
      </c>
      <c r="X4661" s="1">
        <v>5.59</v>
      </c>
      <c r="Y4661" s="4">
        <f t="shared" si="654"/>
        <v>248.96</v>
      </c>
      <c r="Z4661" s="1" t="s">
        <v>46</v>
      </c>
      <c r="AA4661" s="1" t="s">
        <v>28</v>
      </c>
      <c r="AB4661" s="1" t="s">
        <v>29</v>
      </c>
      <c r="AC4661" s="1" t="s">
        <v>43</v>
      </c>
      <c r="AD4661" s="1" t="s">
        <v>19</v>
      </c>
      <c r="AE4661" s="2">
        <v>40615</v>
      </c>
    </row>
    <row r="4662" spans="1:31" x14ac:dyDescent="0.25">
      <c r="A4662">
        <f t="shared" si="655"/>
        <v>4661</v>
      </c>
      <c r="B4662" s="1">
        <v>49797</v>
      </c>
      <c r="C4662" s="2">
        <v>40610</v>
      </c>
      <c r="D4662" s="1" t="s">
        <v>27</v>
      </c>
      <c r="E4662" s="1" t="str">
        <f t="shared" si="648"/>
        <v>*</v>
      </c>
      <c r="F4662" s="1" t="str">
        <f t="shared" si="649"/>
        <v>*</v>
      </c>
      <c r="G4662" s="1" t="str">
        <f t="shared" si="650"/>
        <v>*</v>
      </c>
      <c r="J4662" s="1" t="str">
        <f t="shared" si="651"/>
        <v>*</v>
      </c>
      <c r="P4662" s="1">
        <v>26</v>
      </c>
      <c r="Q4662" s="1">
        <f t="shared" si="656"/>
        <v>3.5000000000000003E-2</v>
      </c>
      <c r="T4662" s="4">
        <v>171.68</v>
      </c>
      <c r="U4662" s="9">
        <f t="shared" si="652"/>
        <v>0</v>
      </c>
      <c r="V4662" s="4">
        <f t="shared" si="653"/>
        <v>6.6030769230769231</v>
      </c>
      <c r="W4662" s="1" t="s">
        <v>14</v>
      </c>
      <c r="X4662" s="1">
        <v>8.19</v>
      </c>
      <c r="Y4662" s="4">
        <f t="shared" si="654"/>
        <v>179.87</v>
      </c>
      <c r="Z4662" s="1" t="s">
        <v>22</v>
      </c>
      <c r="AA4662" s="1" t="s">
        <v>23</v>
      </c>
      <c r="AB4662" s="1" t="s">
        <v>29</v>
      </c>
      <c r="AC4662" s="1" t="s">
        <v>40</v>
      </c>
      <c r="AD4662" s="1" t="s">
        <v>19</v>
      </c>
      <c r="AE4662" s="2">
        <v>40611</v>
      </c>
    </row>
    <row r="4663" spans="1:31" x14ac:dyDescent="0.25">
      <c r="A4663">
        <f t="shared" si="655"/>
        <v>4662</v>
      </c>
      <c r="B4663" s="1">
        <v>59809</v>
      </c>
      <c r="C4663" s="2">
        <v>40610</v>
      </c>
      <c r="D4663" s="1" t="s">
        <v>27</v>
      </c>
      <c r="E4663" s="1" t="str">
        <f t="shared" si="648"/>
        <v>*</v>
      </c>
      <c r="F4663" s="1" t="str">
        <f t="shared" si="649"/>
        <v>*</v>
      </c>
      <c r="G4663" s="1" t="str">
        <f t="shared" si="650"/>
        <v>*</v>
      </c>
      <c r="J4663" s="1" t="str">
        <f t="shared" si="651"/>
        <v>*</v>
      </c>
      <c r="P4663" s="1">
        <v>12</v>
      </c>
      <c r="Q4663" s="1">
        <f t="shared" si="656"/>
        <v>0.02</v>
      </c>
      <c r="T4663" s="4">
        <v>138.66999999999999</v>
      </c>
      <c r="U4663" s="9">
        <f t="shared" si="652"/>
        <v>0</v>
      </c>
      <c r="V4663" s="4">
        <f t="shared" si="653"/>
        <v>11.555833333333332</v>
      </c>
      <c r="W4663" s="1" t="s">
        <v>21</v>
      </c>
      <c r="X4663" s="1">
        <v>5.63</v>
      </c>
      <c r="Y4663" s="4">
        <f t="shared" si="654"/>
        <v>144.29999999999998</v>
      </c>
      <c r="Z4663" s="1" t="s">
        <v>49</v>
      </c>
      <c r="AA4663" s="1" t="s">
        <v>37</v>
      </c>
      <c r="AB4663" s="1" t="s">
        <v>29</v>
      </c>
      <c r="AC4663" s="1" t="s">
        <v>43</v>
      </c>
      <c r="AD4663" s="1" t="s">
        <v>19</v>
      </c>
      <c r="AE4663" s="2">
        <v>40612</v>
      </c>
    </row>
    <row r="4664" spans="1:31" x14ac:dyDescent="0.25">
      <c r="A4664">
        <f t="shared" si="655"/>
        <v>4663</v>
      </c>
      <c r="B4664" s="1">
        <v>57029</v>
      </c>
      <c r="C4664" s="2">
        <v>40610</v>
      </c>
      <c r="D4664" s="1" t="s">
        <v>32</v>
      </c>
      <c r="E4664" s="1" t="str">
        <f t="shared" si="648"/>
        <v>***</v>
      </c>
      <c r="F4664" s="1" t="str">
        <f t="shared" si="649"/>
        <v>***</v>
      </c>
      <c r="G4664" s="1" t="str">
        <f t="shared" si="650"/>
        <v>***</v>
      </c>
      <c r="J4664" s="1" t="str">
        <f t="shared" si="651"/>
        <v>***</v>
      </c>
      <c r="P4664" s="1">
        <v>17</v>
      </c>
      <c r="Q4664" s="1">
        <f t="shared" si="656"/>
        <v>0.02</v>
      </c>
      <c r="T4664" s="4">
        <v>74.25</v>
      </c>
      <c r="U4664" s="9">
        <f t="shared" si="652"/>
        <v>0</v>
      </c>
      <c r="V4664" s="4">
        <f t="shared" si="653"/>
        <v>4.367647058823529</v>
      </c>
      <c r="W4664" s="1" t="s">
        <v>21</v>
      </c>
      <c r="X4664" s="1">
        <v>5.26</v>
      </c>
      <c r="Y4664" s="4">
        <f t="shared" si="654"/>
        <v>79.510000000000005</v>
      </c>
      <c r="Z4664" s="1" t="s">
        <v>44</v>
      </c>
      <c r="AA4664" s="1" t="s">
        <v>16</v>
      </c>
      <c r="AB4664" s="1" t="s">
        <v>29</v>
      </c>
      <c r="AC4664" s="1" t="s">
        <v>43</v>
      </c>
      <c r="AD4664" s="1" t="s">
        <v>19</v>
      </c>
      <c r="AE4664" s="2">
        <v>40611</v>
      </c>
    </row>
    <row r="4665" spans="1:31" x14ac:dyDescent="0.25">
      <c r="A4665">
        <f t="shared" si="655"/>
        <v>4664</v>
      </c>
      <c r="B4665" s="1">
        <v>57029</v>
      </c>
      <c r="C4665" s="2">
        <v>40610</v>
      </c>
      <c r="D4665" s="1" t="s">
        <v>32</v>
      </c>
      <c r="E4665" s="1" t="str">
        <f t="shared" si="648"/>
        <v>***</v>
      </c>
      <c r="F4665" s="1" t="str">
        <f t="shared" si="649"/>
        <v>***</v>
      </c>
      <c r="G4665" s="1" t="str">
        <f t="shared" si="650"/>
        <v>***</v>
      </c>
      <c r="J4665" s="1" t="str">
        <f t="shared" si="651"/>
        <v>***</v>
      </c>
      <c r="P4665" s="1">
        <v>4</v>
      </c>
      <c r="Q4665" s="1">
        <f t="shared" si="656"/>
        <v>0.01</v>
      </c>
      <c r="T4665" s="4">
        <v>23.23</v>
      </c>
      <c r="U4665" s="9">
        <f t="shared" si="652"/>
        <v>0</v>
      </c>
      <c r="V4665" s="4">
        <f t="shared" si="653"/>
        <v>5.8075000000000001</v>
      </c>
      <c r="W4665" s="1" t="s">
        <v>21</v>
      </c>
      <c r="X4665" s="1">
        <v>6.72</v>
      </c>
      <c r="Y4665" s="4">
        <f t="shared" si="654"/>
        <v>29.95</v>
      </c>
      <c r="Z4665" s="1" t="s">
        <v>44</v>
      </c>
      <c r="AA4665" s="1" t="s">
        <v>16</v>
      </c>
      <c r="AB4665" s="1" t="s">
        <v>29</v>
      </c>
      <c r="AC4665" s="1" t="s">
        <v>40</v>
      </c>
      <c r="AD4665" s="1" t="s">
        <v>19</v>
      </c>
      <c r="AE4665" s="2">
        <v>40611</v>
      </c>
    </row>
    <row r="4666" spans="1:31" x14ac:dyDescent="0.25">
      <c r="A4666">
        <f t="shared" si="655"/>
        <v>4665</v>
      </c>
      <c r="B4666" s="1">
        <v>1539</v>
      </c>
      <c r="C4666" s="2">
        <v>40611</v>
      </c>
      <c r="D4666" s="1" t="s">
        <v>13</v>
      </c>
      <c r="E4666" s="1" t="str">
        <f t="shared" si="648"/>
        <v>*</v>
      </c>
      <c r="F4666" s="1" t="str">
        <f t="shared" si="649"/>
        <v>*</v>
      </c>
      <c r="G4666" s="1" t="str">
        <f t="shared" si="650"/>
        <v>*</v>
      </c>
      <c r="J4666" s="1" t="str">
        <f t="shared" si="651"/>
        <v>*</v>
      </c>
      <c r="P4666" s="1">
        <v>33</v>
      </c>
      <c r="Q4666" s="1">
        <f t="shared" si="656"/>
        <v>0.04</v>
      </c>
      <c r="T4666" s="4">
        <v>511.83</v>
      </c>
      <c r="U4666" s="9">
        <f t="shared" si="652"/>
        <v>0</v>
      </c>
      <c r="V4666" s="4">
        <f t="shared" si="653"/>
        <v>15.51</v>
      </c>
      <c r="W4666" s="1" t="s">
        <v>21</v>
      </c>
      <c r="X4666" s="1">
        <v>13.18</v>
      </c>
      <c r="Y4666" s="4">
        <f t="shared" si="654"/>
        <v>525.01</v>
      </c>
      <c r="Z4666" s="1" t="s">
        <v>60</v>
      </c>
      <c r="AA4666" s="1" t="s">
        <v>28</v>
      </c>
      <c r="AB4666" s="1" t="s">
        <v>29</v>
      </c>
      <c r="AC4666" s="1" t="s">
        <v>43</v>
      </c>
      <c r="AD4666" s="1" t="s">
        <v>19</v>
      </c>
      <c r="AE4666" s="2">
        <v>40613</v>
      </c>
    </row>
    <row r="4667" spans="1:31" x14ac:dyDescent="0.25">
      <c r="A4667">
        <f t="shared" si="655"/>
        <v>4666</v>
      </c>
      <c r="B4667" s="1">
        <v>1539</v>
      </c>
      <c r="C4667" s="2">
        <v>40611</v>
      </c>
      <c r="D4667" s="1" t="s">
        <v>13</v>
      </c>
      <c r="E4667" s="1" t="str">
        <f t="shared" si="648"/>
        <v>*</v>
      </c>
      <c r="F4667" s="1" t="str">
        <f t="shared" si="649"/>
        <v>*</v>
      </c>
      <c r="G4667" s="1" t="str">
        <f t="shared" si="650"/>
        <v>*</v>
      </c>
      <c r="J4667" s="1" t="str">
        <f t="shared" si="651"/>
        <v>*</v>
      </c>
      <c r="P4667" s="1">
        <v>38</v>
      </c>
      <c r="Q4667" s="1">
        <f t="shared" si="656"/>
        <v>0.04</v>
      </c>
      <c r="T4667" s="4">
        <v>184.99</v>
      </c>
      <c r="U4667" s="9">
        <f t="shared" si="652"/>
        <v>0</v>
      </c>
      <c r="V4667" s="4">
        <f t="shared" si="653"/>
        <v>4.868157894736842</v>
      </c>
      <c r="W4667" s="1" t="s">
        <v>21</v>
      </c>
      <c r="X4667" s="1">
        <v>4.93</v>
      </c>
      <c r="Y4667" s="4">
        <f t="shared" si="654"/>
        <v>189.92000000000002</v>
      </c>
      <c r="Z4667" s="1" t="s">
        <v>60</v>
      </c>
      <c r="AA4667" s="1" t="s">
        <v>28</v>
      </c>
      <c r="AB4667" s="1" t="s">
        <v>24</v>
      </c>
      <c r="AC4667" s="1" t="s">
        <v>38</v>
      </c>
      <c r="AD4667" s="1" t="s">
        <v>41</v>
      </c>
      <c r="AE4667" s="2">
        <v>40616</v>
      </c>
    </row>
    <row r="4668" spans="1:31" x14ac:dyDescent="0.25">
      <c r="A4668">
        <f t="shared" si="655"/>
        <v>4667</v>
      </c>
      <c r="B4668" s="1">
        <v>27554</v>
      </c>
      <c r="C4668" s="2">
        <v>40612</v>
      </c>
      <c r="D4668" s="1" t="s">
        <v>32</v>
      </c>
      <c r="E4668" s="1" t="str">
        <f t="shared" si="648"/>
        <v>***</v>
      </c>
      <c r="F4668" s="1" t="str">
        <f t="shared" si="649"/>
        <v>***</v>
      </c>
      <c r="G4668" s="1" t="str">
        <f t="shared" si="650"/>
        <v>***</v>
      </c>
      <c r="J4668" s="1" t="str">
        <f t="shared" si="651"/>
        <v>***</v>
      </c>
      <c r="P4668" s="1">
        <v>45</v>
      </c>
      <c r="Q4668" s="1">
        <f t="shared" si="656"/>
        <v>0.05</v>
      </c>
      <c r="T4668" s="4">
        <v>12685.544</v>
      </c>
      <c r="U4668" s="9">
        <f t="shared" si="652"/>
        <v>1</v>
      </c>
      <c r="V4668" s="4">
        <f t="shared" si="653"/>
        <v>281.90097777777777</v>
      </c>
      <c r="W4668" s="1" t="s">
        <v>33</v>
      </c>
      <c r="X4668" s="1">
        <v>40.19</v>
      </c>
      <c r="Y4668" s="4">
        <f t="shared" si="654"/>
        <v>12725.734</v>
      </c>
      <c r="Z4668" s="1" t="s">
        <v>42</v>
      </c>
      <c r="AA4668" s="1" t="s">
        <v>23</v>
      </c>
      <c r="AB4668" s="1" t="s">
        <v>17</v>
      </c>
      <c r="AC4668" s="1" t="s">
        <v>52</v>
      </c>
      <c r="AD4668" s="1" t="s">
        <v>59</v>
      </c>
      <c r="AE4668" s="2">
        <v>40614</v>
      </c>
    </row>
    <row r="4669" spans="1:31" x14ac:dyDescent="0.25">
      <c r="A4669">
        <f t="shared" si="655"/>
        <v>4668</v>
      </c>
      <c r="B4669" s="1">
        <v>47714</v>
      </c>
      <c r="C4669" s="2">
        <v>40612</v>
      </c>
      <c r="D4669" s="1" t="s">
        <v>36</v>
      </c>
      <c r="E4669" s="1" t="str">
        <f t="shared" si="648"/>
        <v>*</v>
      </c>
      <c r="F4669" s="1" t="str">
        <f t="shared" si="649"/>
        <v>*</v>
      </c>
      <c r="G4669" s="1" t="str">
        <f t="shared" si="650"/>
        <v>*</v>
      </c>
      <c r="J4669" s="1" t="str">
        <f t="shared" si="651"/>
        <v>*</v>
      </c>
      <c r="P4669" s="1">
        <v>29</v>
      </c>
      <c r="Q4669" s="1">
        <f t="shared" si="656"/>
        <v>3.5000000000000003E-2</v>
      </c>
      <c r="T4669" s="4">
        <v>2946.05</v>
      </c>
      <c r="U4669" s="9">
        <f t="shared" si="652"/>
        <v>1</v>
      </c>
      <c r="V4669" s="4">
        <f t="shared" si="653"/>
        <v>101.58793103448276</v>
      </c>
      <c r="W4669" s="1" t="s">
        <v>33</v>
      </c>
      <c r="X4669" s="1">
        <v>41.64</v>
      </c>
      <c r="Y4669" s="4">
        <f t="shared" si="654"/>
        <v>2987.69</v>
      </c>
      <c r="Z4669" s="1" t="s">
        <v>22</v>
      </c>
      <c r="AA4669" s="1" t="s">
        <v>28</v>
      </c>
      <c r="AB4669" s="1" t="s">
        <v>17</v>
      </c>
      <c r="AC4669" s="1" t="s">
        <v>52</v>
      </c>
      <c r="AD4669" s="1" t="s">
        <v>59</v>
      </c>
      <c r="AE4669" s="2">
        <v>40613</v>
      </c>
    </row>
    <row r="4670" spans="1:31" x14ac:dyDescent="0.25">
      <c r="A4670">
        <f t="shared" si="655"/>
        <v>4669</v>
      </c>
      <c r="B4670" s="1">
        <v>58086</v>
      </c>
      <c r="C4670" s="2">
        <v>40612</v>
      </c>
      <c r="D4670" s="1" t="s">
        <v>36</v>
      </c>
      <c r="E4670" s="1" t="str">
        <f t="shared" si="648"/>
        <v>*</v>
      </c>
      <c r="F4670" s="1" t="str">
        <f t="shared" si="649"/>
        <v>*</v>
      </c>
      <c r="G4670" s="1" t="str">
        <f t="shared" si="650"/>
        <v>*</v>
      </c>
      <c r="J4670" s="1" t="str">
        <f t="shared" si="651"/>
        <v>*</v>
      </c>
      <c r="P4670" s="1">
        <v>31</v>
      </c>
      <c r="Q4670" s="1">
        <f t="shared" si="656"/>
        <v>0.04</v>
      </c>
      <c r="T4670" s="4">
        <v>1638.2</v>
      </c>
      <c r="U4670" s="9">
        <f t="shared" si="652"/>
        <v>1</v>
      </c>
      <c r="V4670" s="4">
        <f t="shared" si="653"/>
        <v>52.845161290322579</v>
      </c>
      <c r="W4670" s="1" t="s">
        <v>21</v>
      </c>
      <c r="X4670" s="1">
        <v>13.88</v>
      </c>
      <c r="Y4670" s="4">
        <f t="shared" si="654"/>
        <v>1652.0800000000002</v>
      </c>
      <c r="Z4670" s="1" t="s">
        <v>51</v>
      </c>
      <c r="AA4670" s="1" t="s">
        <v>28</v>
      </c>
      <c r="AB4670" s="1" t="s">
        <v>29</v>
      </c>
      <c r="AC4670" s="1" t="s">
        <v>40</v>
      </c>
      <c r="AD4670" s="1" t="s">
        <v>19</v>
      </c>
      <c r="AE4670" s="2">
        <v>40613</v>
      </c>
    </row>
    <row r="4671" spans="1:31" x14ac:dyDescent="0.25">
      <c r="A4671">
        <f t="shared" si="655"/>
        <v>4670</v>
      </c>
      <c r="B4671" s="1">
        <v>20453</v>
      </c>
      <c r="C4671" s="2">
        <v>40612</v>
      </c>
      <c r="D4671" s="1" t="s">
        <v>36</v>
      </c>
      <c r="E4671" s="1" t="str">
        <f t="shared" si="648"/>
        <v>*</v>
      </c>
      <c r="F4671" s="1" t="str">
        <f t="shared" si="649"/>
        <v>*</v>
      </c>
      <c r="G4671" s="1" t="str">
        <f t="shared" si="650"/>
        <v>*</v>
      </c>
      <c r="J4671" s="1" t="str">
        <f t="shared" si="651"/>
        <v>*</v>
      </c>
      <c r="P4671" s="1">
        <v>17</v>
      </c>
      <c r="Q4671" s="1">
        <f t="shared" si="656"/>
        <v>0.02</v>
      </c>
      <c r="T4671" s="4">
        <v>1193.1195</v>
      </c>
      <c r="U4671" s="9">
        <f t="shared" si="652"/>
        <v>1</v>
      </c>
      <c r="V4671" s="4">
        <f t="shared" si="653"/>
        <v>70.183499999999995</v>
      </c>
      <c r="W4671" s="1" t="s">
        <v>14</v>
      </c>
      <c r="X4671" s="1">
        <v>0.99</v>
      </c>
      <c r="Y4671" s="4">
        <f t="shared" si="654"/>
        <v>1194.1095</v>
      </c>
      <c r="Z4671" s="1" t="s">
        <v>22</v>
      </c>
      <c r="AA4671" s="1" t="s">
        <v>37</v>
      </c>
      <c r="AB4671" s="1" t="s">
        <v>24</v>
      </c>
      <c r="AC4671" s="1" t="s">
        <v>25</v>
      </c>
      <c r="AD4671" s="1" t="s">
        <v>31</v>
      </c>
      <c r="AE4671" s="2">
        <v>40614</v>
      </c>
    </row>
    <row r="4672" spans="1:31" x14ac:dyDescent="0.25">
      <c r="A4672">
        <f t="shared" si="655"/>
        <v>4671</v>
      </c>
      <c r="B4672" s="1">
        <v>40034</v>
      </c>
      <c r="C4672" s="2">
        <v>40612</v>
      </c>
      <c r="D4672" s="1" t="s">
        <v>36</v>
      </c>
      <c r="E4672" s="1" t="str">
        <f t="shared" si="648"/>
        <v>*</v>
      </c>
      <c r="F4672" s="1" t="str">
        <f t="shared" si="649"/>
        <v>*</v>
      </c>
      <c r="G4672" s="1" t="str">
        <f t="shared" si="650"/>
        <v>*</v>
      </c>
      <c r="J4672" s="1" t="str">
        <f t="shared" si="651"/>
        <v>*</v>
      </c>
      <c r="P4672" s="1">
        <v>47</v>
      </c>
      <c r="Q4672" s="1">
        <f t="shared" si="656"/>
        <v>0.05</v>
      </c>
      <c r="T4672" s="4">
        <v>603.69000000000005</v>
      </c>
      <c r="U4672" s="9">
        <f t="shared" si="652"/>
        <v>0</v>
      </c>
      <c r="V4672" s="4">
        <f t="shared" si="653"/>
        <v>12.844468085106383</v>
      </c>
      <c r="W4672" s="1" t="s">
        <v>14</v>
      </c>
      <c r="X4672" s="1">
        <v>4.8600000000000003</v>
      </c>
      <c r="Y4672" s="4">
        <f t="shared" si="654"/>
        <v>608.55000000000007</v>
      </c>
      <c r="Z4672" s="1" t="s">
        <v>46</v>
      </c>
      <c r="AA4672" s="1" t="s">
        <v>16</v>
      </c>
      <c r="AB4672" s="1" t="s">
        <v>29</v>
      </c>
      <c r="AC4672" s="1" t="s">
        <v>40</v>
      </c>
      <c r="AD4672" s="1" t="s">
        <v>19</v>
      </c>
      <c r="AE4672" s="2">
        <v>40613</v>
      </c>
    </row>
    <row r="4673" spans="1:31" x14ac:dyDescent="0.25">
      <c r="A4673">
        <f t="shared" si="655"/>
        <v>4672</v>
      </c>
      <c r="B4673" s="1">
        <v>20453</v>
      </c>
      <c r="C4673" s="2">
        <v>40612</v>
      </c>
      <c r="D4673" s="1" t="s">
        <v>36</v>
      </c>
      <c r="E4673" s="1" t="str">
        <f t="shared" si="648"/>
        <v>*</v>
      </c>
      <c r="F4673" s="1" t="str">
        <f t="shared" si="649"/>
        <v>*</v>
      </c>
      <c r="G4673" s="1" t="str">
        <f t="shared" si="650"/>
        <v>*</v>
      </c>
      <c r="J4673" s="1" t="str">
        <f t="shared" si="651"/>
        <v>*</v>
      </c>
      <c r="P4673" s="1">
        <v>23</v>
      </c>
      <c r="Q4673" s="1">
        <f t="shared" si="656"/>
        <v>3.5000000000000003E-2</v>
      </c>
      <c r="T4673" s="4">
        <v>450.39</v>
      </c>
      <c r="U4673" s="9">
        <f t="shared" si="652"/>
        <v>0</v>
      </c>
      <c r="V4673" s="4">
        <f t="shared" si="653"/>
        <v>19.582173913043476</v>
      </c>
      <c r="W4673" s="1" t="s">
        <v>21</v>
      </c>
      <c r="X4673" s="1">
        <v>6.15</v>
      </c>
      <c r="Y4673" s="4">
        <f t="shared" si="654"/>
        <v>456.53999999999996</v>
      </c>
      <c r="Z4673" s="1" t="s">
        <v>22</v>
      </c>
      <c r="AA4673" s="1" t="s">
        <v>37</v>
      </c>
      <c r="AB4673" s="1" t="s">
        <v>17</v>
      </c>
      <c r="AC4673" s="1" t="s">
        <v>18</v>
      </c>
      <c r="AD4673" s="1" t="s">
        <v>41</v>
      </c>
      <c r="AE4673" s="2">
        <v>40614</v>
      </c>
    </row>
    <row r="4674" spans="1:31" x14ac:dyDescent="0.25">
      <c r="A4674">
        <f t="shared" si="655"/>
        <v>4673</v>
      </c>
      <c r="B4674" s="1">
        <v>47714</v>
      </c>
      <c r="C4674" s="2">
        <v>40612</v>
      </c>
      <c r="D4674" s="1" t="s">
        <v>36</v>
      </c>
      <c r="E4674" s="1" t="str">
        <f t="shared" si="648"/>
        <v>*</v>
      </c>
      <c r="F4674" s="1" t="str">
        <f t="shared" si="649"/>
        <v>*</v>
      </c>
      <c r="G4674" s="1" t="str">
        <f t="shared" si="650"/>
        <v>*</v>
      </c>
      <c r="J4674" s="1" t="str">
        <f t="shared" si="651"/>
        <v>*</v>
      </c>
      <c r="P4674" s="1">
        <v>30</v>
      </c>
      <c r="Q4674" s="1">
        <f t="shared" si="656"/>
        <v>0.04</v>
      </c>
      <c r="T4674" s="4">
        <v>176.15</v>
      </c>
      <c r="U4674" s="9">
        <f t="shared" si="652"/>
        <v>0</v>
      </c>
      <c r="V4674" s="4">
        <f t="shared" si="653"/>
        <v>5.871666666666667</v>
      </c>
      <c r="W4674" s="1" t="s">
        <v>21</v>
      </c>
      <c r="X4674" s="1">
        <v>6.98</v>
      </c>
      <c r="Y4674" s="4">
        <f t="shared" si="654"/>
        <v>183.13</v>
      </c>
      <c r="Z4674" s="1" t="s">
        <v>50</v>
      </c>
      <c r="AA4674" s="1" t="s">
        <v>28</v>
      </c>
      <c r="AB4674" s="1" t="s">
        <v>29</v>
      </c>
      <c r="AC4674" s="1" t="s">
        <v>43</v>
      </c>
      <c r="AD4674" s="1" t="s">
        <v>19</v>
      </c>
      <c r="AE4674" s="2">
        <v>40613</v>
      </c>
    </row>
    <row r="4675" spans="1:31" x14ac:dyDescent="0.25">
      <c r="A4675">
        <f t="shared" si="655"/>
        <v>4674</v>
      </c>
      <c r="B4675" s="1">
        <v>58086</v>
      </c>
      <c r="C4675" s="2">
        <v>40612</v>
      </c>
      <c r="D4675" s="1" t="s">
        <v>36</v>
      </c>
      <c r="E4675" s="1" t="str">
        <f t="shared" ref="E4675:E4738" si="657">IF(D4675="Critical","***","*")</f>
        <v>*</v>
      </c>
      <c r="F4675" s="1" t="str">
        <f t="shared" ref="F4675:F4738" si="658">IF(D4675="Critical","***",IF(D4675="High","**","*"))</f>
        <v>*</v>
      </c>
      <c r="G4675" s="1" t="str">
        <f t="shared" ref="G4675:G4738" si="659">VLOOKUP(D4675,$H$6:$I$10,2,FALSE)</f>
        <v>*</v>
      </c>
      <c r="J4675" s="1" t="str">
        <f t="shared" ref="J4675:J4738" si="660">HLOOKUP(D4675,$K$5:$O$6,2,FALSE)</f>
        <v>*</v>
      </c>
      <c r="P4675" s="1">
        <v>27</v>
      </c>
      <c r="Q4675" s="1">
        <f t="shared" si="656"/>
        <v>3.5000000000000003E-2</v>
      </c>
      <c r="T4675" s="4">
        <v>154.62</v>
      </c>
      <c r="U4675" s="9">
        <f t="shared" ref="U4675:U4738" si="661">IF(T4675&gt;1000,1,0)</f>
        <v>0</v>
      </c>
      <c r="V4675" s="4">
        <f t="shared" ref="V4675:V4738" si="662">T4675/P4675</f>
        <v>5.7266666666666666</v>
      </c>
      <c r="W4675" s="1" t="s">
        <v>21</v>
      </c>
      <c r="X4675" s="1">
        <v>6.98</v>
      </c>
      <c r="Y4675" s="4">
        <f t="shared" ref="Y4675:Y4738" si="663">X4675+T4675</f>
        <v>161.6</v>
      </c>
      <c r="Z4675" s="1" t="s">
        <v>51</v>
      </c>
      <c r="AA4675" s="1" t="s">
        <v>28</v>
      </c>
      <c r="AB4675" s="1" t="s">
        <v>29</v>
      </c>
      <c r="AC4675" s="1" t="s">
        <v>43</v>
      </c>
      <c r="AD4675" s="1" t="s">
        <v>19</v>
      </c>
      <c r="AE4675" s="2">
        <v>40613</v>
      </c>
    </row>
    <row r="4676" spans="1:31" x14ac:dyDescent="0.25">
      <c r="A4676">
        <f t="shared" ref="A4676:A4739" si="664">A4675+1</f>
        <v>4675</v>
      </c>
      <c r="B4676" s="1">
        <v>10916</v>
      </c>
      <c r="C4676" s="2">
        <v>40612</v>
      </c>
      <c r="D4676" s="1" t="s">
        <v>36</v>
      </c>
      <c r="E4676" s="1" t="str">
        <f t="shared" si="657"/>
        <v>*</v>
      </c>
      <c r="F4676" s="1" t="str">
        <f t="shared" si="658"/>
        <v>*</v>
      </c>
      <c r="G4676" s="1" t="str">
        <f t="shared" si="659"/>
        <v>*</v>
      </c>
      <c r="J4676" s="1" t="str">
        <f t="shared" si="660"/>
        <v>*</v>
      </c>
      <c r="P4676" s="1">
        <v>23</v>
      </c>
      <c r="Q4676" s="1">
        <f t="shared" ref="Q4676:Q4739" si="665">VLOOKUP(P4676,$R$5:$S$10,2,TRUE)</f>
        <v>3.5000000000000003E-2</v>
      </c>
      <c r="T4676" s="4">
        <v>135.31</v>
      </c>
      <c r="U4676" s="9">
        <f t="shared" si="661"/>
        <v>0</v>
      </c>
      <c r="V4676" s="4">
        <f t="shared" si="662"/>
        <v>5.8830434782608698</v>
      </c>
      <c r="W4676" s="1" t="s">
        <v>21</v>
      </c>
      <c r="X4676" s="1">
        <v>5.01</v>
      </c>
      <c r="Y4676" s="4">
        <f t="shared" si="663"/>
        <v>140.32</v>
      </c>
      <c r="Z4676" s="1" t="s">
        <v>15</v>
      </c>
      <c r="AA4676" s="1" t="s">
        <v>23</v>
      </c>
      <c r="AB4676" s="1" t="s">
        <v>29</v>
      </c>
      <c r="AC4676" s="1" t="s">
        <v>43</v>
      </c>
      <c r="AD4676" s="1" t="s">
        <v>19</v>
      </c>
      <c r="AE4676" s="2">
        <v>40612</v>
      </c>
    </row>
    <row r="4677" spans="1:31" x14ac:dyDescent="0.25">
      <c r="A4677">
        <f t="shared" si="664"/>
        <v>4676</v>
      </c>
      <c r="B4677" s="1">
        <v>44610</v>
      </c>
      <c r="C4677" s="2">
        <v>40612</v>
      </c>
      <c r="D4677" s="1" t="s">
        <v>20</v>
      </c>
      <c r="E4677" s="1" t="str">
        <f t="shared" si="657"/>
        <v>*</v>
      </c>
      <c r="F4677" s="1" t="str">
        <f t="shared" si="658"/>
        <v>**</v>
      </c>
      <c r="G4677" s="1" t="str">
        <f t="shared" si="659"/>
        <v>**</v>
      </c>
      <c r="J4677" s="1" t="str">
        <f t="shared" si="660"/>
        <v>**</v>
      </c>
      <c r="P4677" s="1">
        <v>31</v>
      </c>
      <c r="Q4677" s="1">
        <f t="shared" si="665"/>
        <v>0.04</v>
      </c>
      <c r="T4677" s="4">
        <v>127.9</v>
      </c>
      <c r="U4677" s="9">
        <f t="shared" si="661"/>
        <v>0</v>
      </c>
      <c r="V4677" s="4">
        <f t="shared" si="662"/>
        <v>4.1258064516129034</v>
      </c>
      <c r="W4677" s="1" t="s">
        <v>21</v>
      </c>
      <c r="X4677" s="1">
        <v>0.5</v>
      </c>
      <c r="Y4677" s="4">
        <f t="shared" si="663"/>
        <v>128.4</v>
      </c>
      <c r="Z4677" s="1" t="s">
        <v>15</v>
      </c>
      <c r="AA4677" s="1" t="s">
        <v>16</v>
      </c>
      <c r="AB4677" s="1" t="s">
        <v>29</v>
      </c>
      <c r="AC4677" s="1" t="s">
        <v>58</v>
      </c>
      <c r="AD4677" s="1" t="s">
        <v>19</v>
      </c>
      <c r="AE4677" s="2">
        <v>40612</v>
      </c>
    </row>
    <row r="4678" spans="1:31" x14ac:dyDescent="0.25">
      <c r="A4678">
        <f t="shared" si="664"/>
        <v>4677</v>
      </c>
      <c r="B4678" s="1">
        <v>54081</v>
      </c>
      <c r="C4678" s="2">
        <v>40612</v>
      </c>
      <c r="D4678" s="1" t="s">
        <v>13</v>
      </c>
      <c r="E4678" s="1" t="str">
        <f t="shared" si="657"/>
        <v>*</v>
      </c>
      <c r="F4678" s="1" t="str">
        <f t="shared" si="658"/>
        <v>*</v>
      </c>
      <c r="G4678" s="1" t="str">
        <f t="shared" si="659"/>
        <v>*</v>
      </c>
      <c r="J4678" s="1" t="str">
        <f t="shared" si="660"/>
        <v>*</v>
      </c>
      <c r="P4678" s="1">
        <v>2</v>
      </c>
      <c r="Q4678" s="1">
        <f t="shared" si="665"/>
        <v>0.01</v>
      </c>
      <c r="T4678" s="4">
        <v>57.5</v>
      </c>
      <c r="U4678" s="9">
        <f t="shared" si="661"/>
        <v>0</v>
      </c>
      <c r="V4678" s="4">
        <f t="shared" si="662"/>
        <v>28.75</v>
      </c>
      <c r="W4678" s="1" t="s">
        <v>21</v>
      </c>
      <c r="X4678" s="1">
        <v>1.99</v>
      </c>
      <c r="Y4678" s="4">
        <f t="shared" si="663"/>
        <v>59.49</v>
      </c>
      <c r="Z4678" s="1" t="s">
        <v>15</v>
      </c>
      <c r="AA4678" s="1" t="s">
        <v>37</v>
      </c>
      <c r="AB4678" s="1" t="s">
        <v>24</v>
      </c>
      <c r="AC4678" s="1" t="s">
        <v>38</v>
      </c>
      <c r="AD4678" s="1" t="s">
        <v>41</v>
      </c>
      <c r="AE4678" s="2">
        <v>40614</v>
      </c>
    </row>
    <row r="4679" spans="1:31" x14ac:dyDescent="0.25">
      <c r="A4679">
        <f t="shared" si="664"/>
        <v>4678</v>
      </c>
      <c r="B4679" s="1">
        <v>55271</v>
      </c>
      <c r="C4679" s="2">
        <v>40613</v>
      </c>
      <c r="D4679" s="1" t="s">
        <v>36</v>
      </c>
      <c r="E4679" s="1" t="str">
        <f t="shared" si="657"/>
        <v>*</v>
      </c>
      <c r="F4679" s="1" t="str">
        <f t="shared" si="658"/>
        <v>*</v>
      </c>
      <c r="G4679" s="1" t="str">
        <f t="shared" si="659"/>
        <v>*</v>
      </c>
      <c r="J4679" s="1" t="str">
        <f t="shared" si="660"/>
        <v>*</v>
      </c>
      <c r="P4679" s="1">
        <v>16</v>
      </c>
      <c r="Q4679" s="1">
        <f t="shared" si="665"/>
        <v>0.02</v>
      </c>
      <c r="T4679" s="4">
        <v>1648.33</v>
      </c>
      <c r="U4679" s="9">
        <f t="shared" si="661"/>
        <v>1</v>
      </c>
      <c r="V4679" s="4">
        <f t="shared" si="662"/>
        <v>103.020625</v>
      </c>
      <c r="W4679" s="1" t="s">
        <v>33</v>
      </c>
      <c r="X4679" s="1">
        <v>42</v>
      </c>
      <c r="Y4679" s="4">
        <f t="shared" si="663"/>
        <v>1690.33</v>
      </c>
      <c r="Z4679" s="1" t="s">
        <v>51</v>
      </c>
      <c r="AA4679" s="1" t="s">
        <v>16</v>
      </c>
      <c r="AB4679" s="1" t="s">
        <v>17</v>
      </c>
      <c r="AC4679" s="1" t="s">
        <v>34</v>
      </c>
      <c r="AD4679" s="1" t="s">
        <v>35</v>
      </c>
      <c r="AE4679" s="2">
        <v>40615</v>
      </c>
    </row>
    <row r="4680" spans="1:31" x14ac:dyDescent="0.25">
      <c r="A4680">
        <f t="shared" si="664"/>
        <v>4679</v>
      </c>
      <c r="B4680" s="1">
        <v>50465</v>
      </c>
      <c r="C4680" s="2">
        <v>40613</v>
      </c>
      <c r="D4680" s="1" t="s">
        <v>36</v>
      </c>
      <c r="E4680" s="1" t="str">
        <f t="shared" si="657"/>
        <v>*</v>
      </c>
      <c r="F4680" s="1" t="str">
        <f t="shared" si="658"/>
        <v>*</v>
      </c>
      <c r="G4680" s="1" t="str">
        <f t="shared" si="659"/>
        <v>*</v>
      </c>
      <c r="J4680" s="1" t="str">
        <f t="shared" si="660"/>
        <v>*</v>
      </c>
      <c r="P4680" s="1">
        <v>29</v>
      </c>
      <c r="Q4680" s="1">
        <f t="shared" si="665"/>
        <v>3.5000000000000003E-2</v>
      </c>
      <c r="T4680" s="4">
        <v>1337.08</v>
      </c>
      <c r="U4680" s="9">
        <f t="shared" si="661"/>
        <v>1</v>
      </c>
      <c r="V4680" s="4">
        <f t="shared" si="662"/>
        <v>46.106206896551718</v>
      </c>
      <c r="W4680" s="1" t="s">
        <v>21</v>
      </c>
      <c r="X4680" s="1">
        <v>35</v>
      </c>
      <c r="Y4680" s="4">
        <f t="shared" si="663"/>
        <v>1372.08</v>
      </c>
      <c r="Z4680" s="1" t="s">
        <v>51</v>
      </c>
      <c r="AA4680" s="1" t="s">
        <v>23</v>
      </c>
      <c r="AB4680" s="1" t="s">
        <v>29</v>
      </c>
      <c r="AC4680" s="1" t="s">
        <v>55</v>
      </c>
      <c r="AD4680" s="1" t="s">
        <v>48</v>
      </c>
      <c r="AE4680" s="2">
        <v>40615</v>
      </c>
    </row>
    <row r="4681" spans="1:31" x14ac:dyDescent="0.25">
      <c r="A4681">
        <f t="shared" si="664"/>
        <v>4680</v>
      </c>
      <c r="B4681" s="1">
        <v>12867</v>
      </c>
      <c r="C4681" s="2">
        <v>40613</v>
      </c>
      <c r="D4681" s="1" t="s">
        <v>27</v>
      </c>
      <c r="E4681" s="1" t="str">
        <f t="shared" si="657"/>
        <v>*</v>
      </c>
      <c r="F4681" s="1" t="str">
        <f t="shared" si="658"/>
        <v>*</v>
      </c>
      <c r="G4681" s="1" t="str">
        <f t="shared" si="659"/>
        <v>*</v>
      </c>
      <c r="J4681" s="1" t="str">
        <f t="shared" si="660"/>
        <v>*</v>
      </c>
      <c r="P4681" s="1">
        <v>6</v>
      </c>
      <c r="Q4681" s="1">
        <f t="shared" si="665"/>
        <v>0.01</v>
      </c>
      <c r="T4681" s="4">
        <v>127.49</v>
      </c>
      <c r="U4681" s="9">
        <f t="shared" si="661"/>
        <v>0</v>
      </c>
      <c r="V4681" s="4">
        <f t="shared" si="662"/>
        <v>21.248333333333331</v>
      </c>
      <c r="W4681" s="1" t="s">
        <v>14</v>
      </c>
      <c r="X4681" s="1">
        <v>4</v>
      </c>
      <c r="Y4681" s="4">
        <f t="shared" si="663"/>
        <v>131.49</v>
      </c>
      <c r="Z4681" s="1" t="s">
        <v>51</v>
      </c>
      <c r="AA4681" s="1" t="s">
        <v>28</v>
      </c>
      <c r="AB4681" s="1" t="s">
        <v>24</v>
      </c>
      <c r="AC4681" s="1" t="s">
        <v>38</v>
      </c>
      <c r="AD4681" s="1" t="s">
        <v>19</v>
      </c>
      <c r="AE4681" s="2">
        <v>40613</v>
      </c>
    </row>
    <row r="4682" spans="1:31" x14ac:dyDescent="0.25">
      <c r="A4682">
        <f t="shared" si="664"/>
        <v>4681</v>
      </c>
      <c r="B4682" s="1">
        <v>50789</v>
      </c>
      <c r="C4682" s="2">
        <v>40614</v>
      </c>
      <c r="D4682" s="1" t="s">
        <v>27</v>
      </c>
      <c r="E4682" s="1" t="str">
        <f t="shared" si="657"/>
        <v>*</v>
      </c>
      <c r="F4682" s="1" t="str">
        <f t="shared" si="658"/>
        <v>*</v>
      </c>
      <c r="G4682" s="1" t="str">
        <f t="shared" si="659"/>
        <v>*</v>
      </c>
      <c r="J4682" s="1" t="str">
        <f t="shared" si="660"/>
        <v>*</v>
      </c>
      <c r="P4682" s="1">
        <v>23</v>
      </c>
      <c r="Q4682" s="1">
        <f t="shared" si="665"/>
        <v>3.5000000000000003E-2</v>
      </c>
      <c r="T4682" s="4">
        <v>8673.9</v>
      </c>
      <c r="U4682" s="9">
        <f t="shared" si="661"/>
        <v>1</v>
      </c>
      <c r="V4682" s="4">
        <f t="shared" si="662"/>
        <v>377.1260869565217</v>
      </c>
      <c r="W4682" s="1" t="s">
        <v>21</v>
      </c>
      <c r="X4682" s="1">
        <v>19.989999999999998</v>
      </c>
      <c r="Y4682" s="4">
        <f t="shared" si="663"/>
        <v>8693.89</v>
      </c>
      <c r="Z4682" s="1" t="s">
        <v>51</v>
      </c>
      <c r="AA4682" s="1" t="s">
        <v>16</v>
      </c>
      <c r="AB4682" s="1" t="s">
        <v>29</v>
      </c>
      <c r="AC4682" s="1" t="s">
        <v>43</v>
      </c>
      <c r="AD4682" s="1" t="s">
        <v>19</v>
      </c>
      <c r="AE4682" s="2">
        <v>40616</v>
      </c>
    </row>
    <row r="4683" spans="1:31" x14ac:dyDescent="0.25">
      <c r="A4683">
        <f t="shared" si="664"/>
        <v>4682</v>
      </c>
      <c r="B4683" s="1">
        <v>18432</v>
      </c>
      <c r="C4683" s="2">
        <v>40614</v>
      </c>
      <c r="D4683" s="1" t="s">
        <v>20</v>
      </c>
      <c r="E4683" s="1" t="str">
        <f t="shared" si="657"/>
        <v>*</v>
      </c>
      <c r="F4683" s="1" t="str">
        <f t="shared" si="658"/>
        <v>**</v>
      </c>
      <c r="G4683" s="1" t="str">
        <f t="shared" si="659"/>
        <v>**</v>
      </c>
      <c r="J4683" s="1" t="str">
        <f t="shared" si="660"/>
        <v>**</v>
      </c>
      <c r="P4683" s="1">
        <v>5</v>
      </c>
      <c r="Q4683" s="1">
        <f t="shared" si="665"/>
        <v>0.01</v>
      </c>
      <c r="T4683" s="4">
        <v>1374.67</v>
      </c>
      <c r="U4683" s="9">
        <f t="shared" si="661"/>
        <v>1</v>
      </c>
      <c r="V4683" s="4">
        <f t="shared" si="662"/>
        <v>274.93400000000003</v>
      </c>
      <c r="W4683" s="1" t="s">
        <v>33</v>
      </c>
      <c r="X4683" s="1">
        <v>23.19</v>
      </c>
      <c r="Y4683" s="4">
        <f t="shared" si="663"/>
        <v>1397.8600000000001</v>
      </c>
      <c r="Z4683" s="1" t="s">
        <v>53</v>
      </c>
      <c r="AA4683" s="1" t="s">
        <v>28</v>
      </c>
      <c r="AB4683" s="1" t="s">
        <v>29</v>
      </c>
      <c r="AC4683" s="1" t="s">
        <v>63</v>
      </c>
      <c r="AD4683" s="1" t="s">
        <v>35</v>
      </c>
      <c r="AE4683" s="2">
        <v>40616</v>
      </c>
    </row>
    <row r="4684" spans="1:31" x14ac:dyDescent="0.25">
      <c r="A4684">
        <f t="shared" si="664"/>
        <v>4683</v>
      </c>
      <c r="B4684" s="1">
        <v>20134</v>
      </c>
      <c r="C4684" s="2">
        <v>40614</v>
      </c>
      <c r="D4684" s="1" t="s">
        <v>13</v>
      </c>
      <c r="E4684" s="1" t="str">
        <f t="shared" si="657"/>
        <v>*</v>
      </c>
      <c r="F4684" s="1" t="str">
        <f t="shared" si="658"/>
        <v>*</v>
      </c>
      <c r="G4684" s="1" t="str">
        <f t="shared" si="659"/>
        <v>*</v>
      </c>
      <c r="J4684" s="1" t="str">
        <f t="shared" si="660"/>
        <v>*</v>
      </c>
      <c r="P4684" s="1">
        <v>26</v>
      </c>
      <c r="Q4684" s="1">
        <f t="shared" si="665"/>
        <v>3.5000000000000003E-2</v>
      </c>
      <c r="T4684" s="4">
        <v>583.55999999999995</v>
      </c>
      <c r="U4684" s="9">
        <f t="shared" si="661"/>
        <v>0</v>
      </c>
      <c r="V4684" s="4">
        <f t="shared" si="662"/>
        <v>22.444615384615382</v>
      </c>
      <c r="W4684" s="1" t="s">
        <v>21</v>
      </c>
      <c r="X4684" s="1">
        <v>6.5</v>
      </c>
      <c r="Y4684" s="4">
        <f t="shared" si="663"/>
        <v>590.05999999999995</v>
      </c>
      <c r="Z4684" s="1" t="s">
        <v>22</v>
      </c>
      <c r="AA4684" s="1" t="s">
        <v>28</v>
      </c>
      <c r="AB4684" s="1" t="s">
        <v>24</v>
      </c>
      <c r="AC4684" s="1" t="s">
        <v>38</v>
      </c>
      <c r="AD4684" s="1" t="s">
        <v>19</v>
      </c>
      <c r="AE4684" s="2">
        <v>40618</v>
      </c>
    </row>
    <row r="4685" spans="1:31" x14ac:dyDescent="0.25">
      <c r="A4685">
        <f t="shared" si="664"/>
        <v>4684</v>
      </c>
      <c r="B4685" s="1">
        <v>18432</v>
      </c>
      <c r="C4685" s="2">
        <v>40614</v>
      </c>
      <c r="D4685" s="1" t="s">
        <v>20</v>
      </c>
      <c r="E4685" s="1" t="str">
        <f t="shared" si="657"/>
        <v>*</v>
      </c>
      <c r="F4685" s="1" t="str">
        <f t="shared" si="658"/>
        <v>**</v>
      </c>
      <c r="G4685" s="1" t="str">
        <f t="shared" si="659"/>
        <v>**</v>
      </c>
      <c r="J4685" s="1" t="str">
        <f t="shared" si="660"/>
        <v>**</v>
      </c>
      <c r="P4685" s="1">
        <v>42</v>
      </c>
      <c r="Q4685" s="1">
        <f t="shared" si="665"/>
        <v>0.05</v>
      </c>
      <c r="T4685" s="4">
        <v>451.32</v>
      </c>
      <c r="U4685" s="9">
        <f t="shared" si="661"/>
        <v>0</v>
      </c>
      <c r="V4685" s="4">
        <f t="shared" si="662"/>
        <v>10.745714285714286</v>
      </c>
      <c r="W4685" s="1" t="s">
        <v>21</v>
      </c>
      <c r="X4685" s="1">
        <v>5.16</v>
      </c>
      <c r="Y4685" s="4">
        <f t="shared" si="663"/>
        <v>456.48</v>
      </c>
      <c r="Z4685" s="1" t="s">
        <v>53</v>
      </c>
      <c r="AA4685" s="1" t="s">
        <v>28</v>
      </c>
      <c r="AB4685" s="1" t="s">
        <v>17</v>
      </c>
      <c r="AC4685" s="1" t="s">
        <v>18</v>
      </c>
      <c r="AD4685" s="1" t="s">
        <v>19</v>
      </c>
      <c r="AE4685" s="2">
        <v>40614</v>
      </c>
    </row>
    <row r="4686" spans="1:31" x14ac:dyDescent="0.25">
      <c r="A4686">
        <f t="shared" si="664"/>
        <v>4685</v>
      </c>
      <c r="B4686" s="1">
        <v>20134</v>
      </c>
      <c r="C4686" s="2">
        <v>40614</v>
      </c>
      <c r="D4686" s="1" t="s">
        <v>13</v>
      </c>
      <c r="E4686" s="1" t="str">
        <f t="shared" si="657"/>
        <v>*</v>
      </c>
      <c r="F4686" s="1" t="str">
        <f t="shared" si="658"/>
        <v>*</v>
      </c>
      <c r="G4686" s="1" t="str">
        <f t="shared" si="659"/>
        <v>*</v>
      </c>
      <c r="J4686" s="1" t="str">
        <f t="shared" si="660"/>
        <v>*</v>
      </c>
      <c r="P4686" s="1">
        <v>47</v>
      </c>
      <c r="Q4686" s="1">
        <f t="shared" si="665"/>
        <v>0.05</v>
      </c>
      <c r="T4686" s="4">
        <v>281.47000000000003</v>
      </c>
      <c r="U4686" s="9">
        <f t="shared" si="661"/>
        <v>0</v>
      </c>
      <c r="V4686" s="4">
        <f t="shared" si="662"/>
        <v>5.9887234042553201</v>
      </c>
      <c r="W4686" s="1" t="s">
        <v>21</v>
      </c>
      <c r="X4686" s="1">
        <v>7.37</v>
      </c>
      <c r="Y4686" s="4">
        <f t="shared" si="663"/>
        <v>288.84000000000003</v>
      </c>
      <c r="Z4686" s="1" t="s">
        <v>22</v>
      </c>
      <c r="AA4686" s="1" t="s">
        <v>28</v>
      </c>
      <c r="AB4686" s="1" t="s">
        <v>29</v>
      </c>
      <c r="AC4686" s="1" t="s">
        <v>40</v>
      </c>
      <c r="AD4686" s="1" t="s">
        <v>19</v>
      </c>
      <c r="AE4686" s="2">
        <v>40621</v>
      </c>
    </row>
    <row r="4687" spans="1:31" x14ac:dyDescent="0.25">
      <c r="A4687">
        <f t="shared" si="664"/>
        <v>4686</v>
      </c>
      <c r="B4687" s="1">
        <v>18432</v>
      </c>
      <c r="C4687" s="2">
        <v>40614</v>
      </c>
      <c r="D4687" s="1" t="s">
        <v>20</v>
      </c>
      <c r="E4687" s="1" t="str">
        <f t="shared" si="657"/>
        <v>*</v>
      </c>
      <c r="F4687" s="1" t="str">
        <f t="shared" si="658"/>
        <v>**</v>
      </c>
      <c r="G4687" s="1" t="str">
        <f t="shared" si="659"/>
        <v>**</v>
      </c>
      <c r="J4687" s="1" t="str">
        <f t="shared" si="660"/>
        <v>**</v>
      </c>
      <c r="P4687" s="1">
        <v>15</v>
      </c>
      <c r="Q4687" s="1">
        <f t="shared" si="665"/>
        <v>0.02</v>
      </c>
      <c r="T4687" s="4">
        <v>217.66</v>
      </c>
      <c r="U4687" s="9">
        <f t="shared" si="661"/>
        <v>0</v>
      </c>
      <c r="V4687" s="4">
        <f t="shared" si="662"/>
        <v>14.510666666666667</v>
      </c>
      <c r="W4687" s="1" t="s">
        <v>14</v>
      </c>
      <c r="X4687" s="1">
        <v>6.75</v>
      </c>
      <c r="Y4687" s="4">
        <f t="shared" si="663"/>
        <v>224.41</v>
      </c>
      <c r="Z4687" s="1" t="s">
        <v>53</v>
      </c>
      <c r="AA4687" s="1" t="s">
        <v>28</v>
      </c>
      <c r="AB4687" s="1" t="s">
        <v>29</v>
      </c>
      <c r="AC4687" s="1" t="s">
        <v>63</v>
      </c>
      <c r="AD4687" s="1" t="s">
        <v>26</v>
      </c>
      <c r="AE4687" s="2">
        <v>40614</v>
      </c>
    </row>
    <row r="4688" spans="1:31" x14ac:dyDescent="0.25">
      <c r="A4688">
        <f t="shared" si="664"/>
        <v>4687</v>
      </c>
      <c r="B4688" s="1">
        <v>18432</v>
      </c>
      <c r="C4688" s="2">
        <v>40614</v>
      </c>
      <c r="D4688" s="1" t="s">
        <v>20</v>
      </c>
      <c r="E4688" s="1" t="str">
        <f t="shared" si="657"/>
        <v>*</v>
      </c>
      <c r="F4688" s="1" t="str">
        <f t="shared" si="658"/>
        <v>**</v>
      </c>
      <c r="G4688" s="1" t="str">
        <f t="shared" si="659"/>
        <v>**</v>
      </c>
      <c r="J4688" s="1" t="str">
        <f t="shared" si="660"/>
        <v>**</v>
      </c>
      <c r="P4688" s="1">
        <v>12</v>
      </c>
      <c r="Q4688" s="1">
        <f t="shared" si="665"/>
        <v>0.02</v>
      </c>
      <c r="T4688" s="4">
        <v>76.42</v>
      </c>
      <c r="U4688" s="9">
        <f t="shared" si="661"/>
        <v>0</v>
      </c>
      <c r="V4688" s="4">
        <f t="shared" si="662"/>
        <v>6.3683333333333332</v>
      </c>
      <c r="W4688" s="1" t="s">
        <v>14</v>
      </c>
      <c r="X4688" s="1">
        <v>0.83</v>
      </c>
      <c r="Y4688" s="4">
        <f t="shared" si="663"/>
        <v>77.25</v>
      </c>
      <c r="Z4688" s="1" t="s">
        <v>53</v>
      </c>
      <c r="AA4688" s="1" t="s">
        <v>28</v>
      </c>
      <c r="AB4688" s="1" t="s">
        <v>29</v>
      </c>
      <c r="AC4688" s="1" t="s">
        <v>30</v>
      </c>
      <c r="AD4688" s="1" t="s">
        <v>31</v>
      </c>
      <c r="AE4688" s="2">
        <v>40616</v>
      </c>
    </row>
    <row r="4689" spans="1:31" x14ac:dyDescent="0.25">
      <c r="A4689">
        <f t="shared" si="664"/>
        <v>4688</v>
      </c>
      <c r="B4689" s="1">
        <v>23270</v>
      </c>
      <c r="C4689" s="2">
        <v>40615</v>
      </c>
      <c r="D4689" s="1" t="s">
        <v>13</v>
      </c>
      <c r="E4689" s="1" t="str">
        <f t="shared" si="657"/>
        <v>*</v>
      </c>
      <c r="F4689" s="1" t="str">
        <f t="shared" si="658"/>
        <v>*</v>
      </c>
      <c r="G4689" s="1" t="str">
        <f t="shared" si="659"/>
        <v>*</v>
      </c>
      <c r="J4689" s="1" t="str">
        <f t="shared" si="660"/>
        <v>*</v>
      </c>
      <c r="P4689" s="1">
        <v>42</v>
      </c>
      <c r="Q4689" s="1">
        <f t="shared" si="665"/>
        <v>0.05</v>
      </c>
      <c r="T4689" s="4">
        <v>6659.7415000000001</v>
      </c>
      <c r="U4689" s="9">
        <f t="shared" si="661"/>
        <v>1</v>
      </c>
      <c r="V4689" s="4">
        <f t="shared" si="662"/>
        <v>158.5652738095238</v>
      </c>
      <c r="W4689" s="1" t="s">
        <v>14</v>
      </c>
      <c r="X4689" s="1">
        <v>3.99</v>
      </c>
      <c r="Y4689" s="4">
        <f t="shared" si="663"/>
        <v>6663.7314999999999</v>
      </c>
      <c r="Z4689" s="1" t="s">
        <v>51</v>
      </c>
      <c r="AA4689" s="1" t="s">
        <v>37</v>
      </c>
      <c r="AB4689" s="1" t="s">
        <v>24</v>
      </c>
      <c r="AC4689" s="1" t="s">
        <v>25</v>
      </c>
      <c r="AD4689" s="1" t="s">
        <v>19</v>
      </c>
      <c r="AE4689" s="2">
        <v>40620</v>
      </c>
    </row>
    <row r="4690" spans="1:31" x14ac:dyDescent="0.25">
      <c r="A4690">
        <f t="shared" si="664"/>
        <v>4689</v>
      </c>
      <c r="B4690" s="1">
        <v>23270</v>
      </c>
      <c r="C4690" s="2">
        <v>40615</v>
      </c>
      <c r="D4690" s="1" t="s">
        <v>13</v>
      </c>
      <c r="E4690" s="1" t="str">
        <f t="shared" si="657"/>
        <v>*</v>
      </c>
      <c r="F4690" s="1" t="str">
        <f t="shared" si="658"/>
        <v>*</v>
      </c>
      <c r="G4690" s="1" t="str">
        <f t="shared" si="659"/>
        <v>*</v>
      </c>
      <c r="J4690" s="1" t="str">
        <f t="shared" si="660"/>
        <v>*</v>
      </c>
      <c r="P4690" s="1">
        <v>20</v>
      </c>
      <c r="Q4690" s="1">
        <f t="shared" si="665"/>
        <v>3.5000000000000003E-2</v>
      </c>
      <c r="T4690" s="4">
        <v>1460.42</v>
      </c>
      <c r="U4690" s="9">
        <f t="shared" si="661"/>
        <v>1</v>
      </c>
      <c r="V4690" s="4">
        <f t="shared" si="662"/>
        <v>73.021000000000001</v>
      </c>
      <c r="W4690" s="1" t="s">
        <v>33</v>
      </c>
      <c r="X4690" s="1">
        <v>60</v>
      </c>
      <c r="Y4690" s="4">
        <f t="shared" si="663"/>
        <v>1520.42</v>
      </c>
      <c r="Z4690" s="1" t="s">
        <v>51</v>
      </c>
      <c r="AA4690" s="1" t="s">
        <v>37</v>
      </c>
      <c r="AB4690" s="1" t="s">
        <v>29</v>
      </c>
      <c r="AC4690" s="1" t="s">
        <v>63</v>
      </c>
      <c r="AD4690" s="1" t="s">
        <v>35</v>
      </c>
      <c r="AE4690" s="2">
        <v>40619</v>
      </c>
    </row>
    <row r="4691" spans="1:31" x14ac:dyDescent="0.25">
      <c r="A4691">
        <f t="shared" si="664"/>
        <v>4690</v>
      </c>
      <c r="B4691" s="1">
        <v>44612</v>
      </c>
      <c r="C4691" s="2">
        <v>40615</v>
      </c>
      <c r="D4691" s="1" t="s">
        <v>20</v>
      </c>
      <c r="E4691" s="1" t="str">
        <f t="shared" si="657"/>
        <v>*</v>
      </c>
      <c r="F4691" s="1" t="str">
        <f t="shared" si="658"/>
        <v>**</v>
      </c>
      <c r="G4691" s="1" t="str">
        <f t="shared" si="659"/>
        <v>**</v>
      </c>
      <c r="J4691" s="1" t="str">
        <f t="shared" si="660"/>
        <v>**</v>
      </c>
      <c r="P4691" s="1">
        <v>6</v>
      </c>
      <c r="Q4691" s="1">
        <f t="shared" si="665"/>
        <v>0.01</v>
      </c>
      <c r="T4691" s="4">
        <v>428.72300000000001</v>
      </c>
      <c r="U4691" s="9">
        <f t="shared" si="661"/>
        <v>0</v>
      </c>
      <c r="V4691" s="4">
        <f t="shared" si="662"/>
        <v>71.453833333333336</v>
      </c>
      <c r="W4691" s="1" t="s">
        <v>21</v>
      </c>
      <c r="X4691" s="1">
        <v>1.25</v>
      </c>
      <c r="Y4691" s="4">
        <f t="shared" si="663"/>
        <v>429.97300000000001</v>
      </c>
      <c r="Z4691" s="1" t="s">
        <v>22</v>
      </c>
      <c r="AA4691" s="1" t="s">
        <v>28</v>
      </c>
      <c r="AB4691" s="1" t="s">
        <v>24</v>
      </c>
      <c r="AC4691" s="1" t="s">
        <v>25</v>
      </c>
      <c r="AD4691" s="1" t="s">
        <v>41</v>
      </c>
      <c r="AE4691" s="2">
        <v>40617</v>
      </c>
    </row>
    <row r="4692" spans="1:31" x14ac:dyDescent="0.25">
      <c r="A4692">
        <f t="shared" si="664"/>
        <v>4691</v>
      </c>
      <c r="B4692" s="1">
        <v>34727</v>
      </c>
      <c r="C4692" s="2">
        <v>40615</v>
      </c>
      <c r="D4692" s="1" t="s">
        <v>13</v>
      </c>
      <c r="E4692" s="1" t="str">
        <f t="shared" si="657"/>
        <v>*</v>
      </c>
      <c r="F4692" s="1" t="str">
        <f t="shared" si="658"/>
        <v>*</v>
      </c>
      <c r="G4692" s="1" t="str">
        <f t="shared" si="659"/>
        <v>*</v>
      </c>
      <c r="J4692" s="1" t="str">
        <f t="shared" si="660"/>
        <v>*</v>
      </c>
      <c r="P4692" s="1">
        <v>20</v>
      </c>
      <c r="Q4692" s="1">
        <f t="shared" si="665"/>
        <v>3.5000000000000003E-2</v>
      </c>
      <c r="T4692" s="4">
        <v>159.71</v>
      </c>
      <c r="U4692" s="9">
        <f t="shared" si="661"/>
        <v>0</v>
      </c>
      <c r="V4692" s="4">
        <f t="shared" si="662"/>
        <v>7.9855</v>
      </c>
      <c r="W4692" s="1" t="s">
        <v>14</v>
      </c>
      <c r="X4692" s="1">
        <v>8.94</v>
      </c>
      <c r="Y4692" s="4">
        <f t="shared" si="663"/>
        <v>168.65</v>
      </c>
      <c r="Z4692" s="1" t="s">
        <v>44</v>
      </c>
      <c r="AA4692" s="1" t="s">
        <v>28</v>
      </c>
      <c r="AB4692" s="1" t="s">
        <v>29</v>
      </c>
      <c r="AC4692" s="1" t="s">
        <v>43</v>
      </c>
      <c r="AD4692" s="1" t="s">
        <v>19</v>
      </c>
      <c r="AE4692" s="2">
        <v>40619</v>
      </c>
    </row>
    <row r="4693" spans="1:31" x14ac:dyDescent="0.25">
      <c r="A4693">
        <f t="shared" si="664"/>
        <v>4692</v>
      </c>
      <c r="B4693" s="1">
        <v>1767</v>
      </c>
      <c r="C4693" s="2">
        <v>40615</v>
      </c>
      <c r="D4693" s="1" t="s">
        <v>20</v>
      </c>
      <c r="E4693" s="1" t="str">
        <f t="shared" si="657"/>
        <v>*</v>
      </c>
      <c r="F4693" s="1" t="str">
        <f t="shared" si="658"/>
        <v>**</v>
      </c>
      <c r="G4693" s="1" t="str">
        <f t="shared" si="659"/>
        <v>**</v>
      </c>
      <c r="J4693" s="1" t="str">
        <f t="shared" si="660"/>
        <v>**</v>
      </c>
      <c r="P4693" s="1">
        <v>10</v>
      </c>
      <c r="Q4693" s="1">
        <f t="shared" si="665"/>
        <v>0.02</v>
      </c>
      <c r="T4693" s="4">
        <v>46.34</v>
      </c>
      <c r="U4693" s="9">
        <f t="shared" si="661"/>
        <v>0</v>
      </c>
      <c r="V4693" s="4">
        <f t="shared" si="662"/>
        <v>4.6340000000000003</v>
      </c>
      <c r="W4693" s="1" t="s">
        <v>21</v>
      </c>
      <c r="X4693" s="1">
        <v>0.7</v>
      </c>
      <c r="Y4693" s="4">
        <f t="shared" si="663"/>
        <v>47.040000000000006</v>
      </c>
      <c r="Z4693" s="1" t="s">
        <v>46</v>
      </c>
      <c r="AA4693" s="1" t="s">
        <v>28</v>
      </c>
      <c r="AB4693" s="1" t="s">
        <v>29</v>
      </c>
      <c r="AC4693" s="1" t="s">
        <v>61</v>
      </c>
      <c r="AD4693" s="1" t="s">
        <v>31</v>
      </c>
      <c r="AE4693" s="2">
        <v>40617</v>
      </c>
    </row>
    <row r="4694" spans="1:31" x14ac:dyDescent="0.25">
      <c r="A4694">
        <f t="shared" si="664"/>
        <v>4693</v>
      </c>
      <c r="B4694" s="1">
        <v>24548</v>
      </c>
      <c r="C4694" s="2">
        <v>40616</v>
      </c>
      <c r="D4694" s="1" t="s">
        <v>20</v>
      </c>
      <c r="E4694" s="1" t="str">
        <f t="shared" si="657"/>
        <v>*</v>
      </c>
      <c r="F4694" s="1" t="str">
        <f t="shared" si="658"/>
        <v>**</v>
      </c>
      <c r="G4694" s="1" t="str">
        <f t="shared" si="659"/>
        <v>**</v>
      </c>
      <c r="J4694" s="1" t="str">
        <f t="shared" si="660"/>
        <v>**</v>
      </c>
      <c r="P4694" s="1">
        <v>32</v>
      </c>
      <c r="Q4694" s="1">
        <f t="shared" si="665"/>
        <v>0.04</v>
      </c>
      <c r="T4694" s="4">
        <v>269.3</v>
      </c>
      <c r="U4694" s="9">
        <f t="shared" si="661"/>
        <v>0</v>
      </c>
      <c r="V4694" s="4">
        <f t="shared" si="662"/>
        <v>8.4156250000000004</v>
      </c>
      <c r="W4694" s="1" t="s">
        <v>14</v>
      </c>
      <c r="X4694" s="1">
        <v>4.95</v>
      </c>
      <c r="Y4694" s="4">
        <f t="shared" si="663"/>
        <v>274.25</v>
      </c>
      <c r="Z4694" s="1" t="s">
        <v>42</v>
      </c>
      <c r="AA4694" s="1" t="s">
        <v>28</v>
      </c>
      <c r="AB4694" s="1" t="s">
        <v>17</v>
      </c>
      <c r="AC4694" s="1" t="s">
        <v>18</v>
      </c>
      <c r="AD4694" s="1" t="s">
        <v>19</v>
      </c>
      <c r="AE4694" s="2">
        <v>40617</v>
      </c>
    </row>
    <row r="4695" spans="1:31" x14ac:dyDescent="0.25">
      <c r="A4695">
        <f t="shared" si="664"/>
        <v>4694</v>
      </c>
      <c r="B4695" s="1">
        <v>20967</v>
      </c>
      <c r="C4695" s="2">
        <v>40617</v>
      </c>
      <c r="D4695" s="1" t="s">
        <v>20</v>
      </c>
      <c r="E4695" s="1" t="str">
        <f t="shared" si="657"/>
        <v>*</v>
      </c>
      <c r="F4695" s="1" t="str">
        <f t="shared" si="658"/>
        <v>**</v>
      </c>
      <c r="G4695" s="1" t="str">
        <f t="shared" si="659"/>
        <v>**</v>
      </c>
      <c r="J4695" s="1" t="str">
        <f t="shared" si="660"/>
        <v>**</v>
      </c>
      <c r="P4695" s="1">
        <v>50</v>
      </c>
      <c r="Q4695" s="1">
        <f t="shared" si="665"/>
        <v>0.06</v>
      </c>
      <c r="T4695" s="4">
        <v>28664.52</v>
      </c>
      <c r="U4695" s="9">
        <f t="shared" si="661"/>
        <v>1</v>
      </c>
      <c r="V4695" s="4">
        <f t="shared" si="662"/>
        <v>573.29039999999998</v>
      </c>
      <c r="W4695" s="1" t="s">
        <v>21</v>
      </c>
      <c r="X4695" s="1">
        <v>24.49</v>
      </c>
      <c r="Y4695" s="4">
        <f t="shared" si="663"/>
        <v>28689.010000000002</v>
      </c>
      <c r="Z4695" s="1" t="s">
        <v>51</v>
      </c>
      <c r="AA4695" s="1" t="s">
        <v>23</v>
      </c>
      <c r="AB4695" s="1" t="s">
        <v>24</v>
      </c>
      <c r="AC4695" s="1" t="s">
        <v>47</v>
      </c>
      <c r="AD4695" s="1" t="s">
        <v>48</v>
      </c>
      <c r="AE4695" s="2">
        <v>40617</v>
      </c>
    </row>
    <row r="4696" spans="1:31" x14ac:dyDescent="0.25">
      <c r="A4696">
        <f t="shared" si="664"/>
        <v>4695</v>
      </c>
      <c r="B4696" s="1">
        <v>37121</v>
      </c>
      <c r="C4696" s="2">
        <v>40617</v>
      </c>
      <c r="D4696" s="1" t="s">
        <v>27</v>
      </c>
      <c r="E4696" s="1" t="str">
        <f t="shared" si="657"/>
        <v>*</v>
      </c>
      <c r="F4696" s="1" t="str">
        <f t="shared" si="658"/>
        <v>*</v>
      </c>
      <c r="G4696" s="1" t="str">
        <f t="shared" si="659"/>
        <v>*</v>
      </c>
      <c r="J4696" s="1" t="str">
        <f t="shared" si="660"/>
        <v>*</v>
      </c>
      <c r="P4696" s="1">
        <v>44</v>
      </c>
      <c r="Q4696" s="1">
        <f t="shared" si="665"/>
        <v>0.05</v>
      </c>
      <c r="T4696" s="4">
        <v>9499.2999999999993</v>
      </c>
      <c r="U4696" s="9">
        <f t="shared" si="661"/>
        <v>1</v>
      </c>
      <c r="V4696" s="4">
        <f t="shared" si="662"/>
        <v>215.8931818181818</v>
      </c>
      <c r="W4696" s="1" t="s">
        <v>33</v>
      </c>
      <c r="X4696" s="1">
        <v>64.2</v>
      </c>
      <c r="Y4696" s="4">
        <f t="shared" si="663"/>
        <v>9563.5</v>
      </c>
      <c r="Z4696" s="1" t="s">
        <v>22</v>
      </c>
      <c r="AA4696" s="1" t="s">
        <v>28</v>
      </c>
      <c r="AB4696" s="1" t="s">
        <v>17</v>
      </c>
      <c r="AC4696" s="1" t="s">
        <v>34</v>
      </c>
      <c r="AD4696" s="1" t="s">
        <v>35</v>
      </c>
      <c r="AE4696" s="2">
        <v>40618</v>
      </c>
    </row>
    <row r="4697" spans="1:31" x14ac:dyDescent="0.25">
      <c r="A4697">
        <f t="shared" si="664"/>
        <v>4696</v>
      </c>
      <c r="B4697" s="1">
        <v>55621</v>
      </c>
      <c r="C4697" s="2">
        <v>40617</v>
      </c>
      <c r="D4697" s="1" t="s">
        <v>13</v>
      </c>
      <c r="E4697" s="1" t="str">
        <f t="shared" si="657"/>
        <v>*</v>
      </c>
      <c r="F4697" s="1" t="str">
        <f t="shared" si="658"/>
        <v>*</v>
      </c>
      <c r="G4697" s="1" t="str">
        <f t="shared" si="659"/>
        <v>*</v>
      </c>
      <c r="J4697" s="1" t="str">
        <f t="shared" si="660"/>
        <v>*</v>
      </c>
      <c r="P4697" s="1">
        <v>50</v>
      </c>
      <c r="Q4697" s="1">
        <f t="shared" si="665"/>
        <v>0.06</v>
      </c>
      <c r="T4697" s="4">
        <v>6356.68</v>
      </c>
      <c r="U4697" s="9">
        <f t="shared" si="661"/>
        <v>1</v>
      </c>
      <c r="V4697" s="4">
        <f t="shared" si="662"/>
        <v>127.1336</v>
      </c>
      <c r="W4697" s="1" t="s">
        <v>21</v>
      </c>
      <c r="X4697" s="1">
        <v>12.65</v>
      </c>
      <c r="Y4697" s="4">
        <f t="shared" si="663"/>
        <v>6369.33</v>
      </c>
      <c r="Z4697" s="1" t="s">
        <v>49</v>
      </c>
      <c r="AA4697" s="1" t="s">
        <v>37</v>
      </c>
      <c r="AB4697" s="1" t="s">
        <v>17</v>
      </c>
      <c r="AC4697" s="1" t="s">
        <v>34</v>
      </c>
      <c r="AD4697" s="1" t="s">
        <v>26</v>
      </c>
      <c r="AE4697" s="2">
        <v>40619</v>
      </c>
    </row>
    <row r="4698" spans="1:31" x14ac:dyDescent="0.25">
      <c r="A4698">
        <f t="shared" si="664"/>
        <v>4697</v>
      </c>
      <c r="B4698" s="1">
        <v>20967</v>
      </c>
      <c r="C4698" s="2">
        <v>40617</v>
      </c>
      <c r="D4698" s="1" t="s">
        <v>20</v>
      </c>
      <c r="E4698" s="1" t="str">
        <f t="shared" si="657"/>
        <v>*</v>
      </c>
      <c r="F4698" s="1" t="str">
        <f t="shared" si="658"/>
        <v>**</v>
      </c>
      <c r="G4698" s="1" t="str">
        <f t="shared" si="659"/>
        <v>**</v>
      </c>
      <c r="J4698" s="1" t="str">
        <f t="shared" si="660"/>
        <v>**</v>
      </c>
      <c r="P4698" s="1">
        <v>6</v>
      </c>
      <c r="Q4698" s="1">
        <f t="shared" si="665"/>
        <v>0.01</v>
      </c>
      <c r="T4698" s="4">
        <v>635.7405</v>
      </c>
      <c r="U4698" s="9">
        <f t="shared" si="661"/>
        <v>0</v>
      </c>
      <c r="V4698" s="4">
        <f t="shared" si="662"/>
        <v>105.95675</v>
      </c>
      <c r="W4698" s="1" t="s">
        <v>21</v>
      </c>
      <c r="X4698" s="1">
        <v>8.08</v>
      </c>
      <c r="Y4698" s="4">
        <f t="shared" si="663"/>
        <v>643.82050000000004</v>
      </c>
      <c r="Z4698" s="1" t="s">
        <v>51</v>
      </c>
      <c r="AA4698" s="1" t="s">
        <v>23</v>
      </c>
      <c r="AB4698" s="1" t="s">
        <v>24</v>
      </c>
      <c r="AC4698" s="1" t="s">
        <v>25</v>
      </c>
      <c r="AD4698" s="1" t="s">
        <v>19</v>
      </c>
      <c r="AE4698" s="2">
        <v>40618</v>
      </c>
    </row>
    <row r="4699" spans="1:31" x14ac:dyDescent="0.25">
      <c r="A4699">
        <f t="shared" si="664"/>
        <v>4698</v>
      </c>
      <c r="B4699" s="1">
        <v>24070</v>
      </c>
      <c r="C4699" s="2">
        <v>40617</v>
      </c>
      <c r="D4699" s="1" t="s">
        <v>20</v>
      </c>
      <c r="E4699" s="1" t="str">
        <f t="shared" si="657"/>
        <v>*</v>
      </c>
      <c r="F4699" s="1" t="str">
        <f t="shared" si="658"/>
        <v>**</v>
      </c>
      <c r="G4699" s="1" t="str">
        <f t="shared" si="659"/>
        <v>**</v>
      </c>
      <c r="J4699" s="1" t="str">
        <f t="shared" si="660"/>
        <v>**</v>
      </c>
      <c r="P4699" s="1">
        <v>3</v>
      </c>
      <c r="Q4699" s="1">
        <f t="shared" si="665"/>
        <v>0.01</v>
      </c>
      <c r="T4699" s="4">
        <v>431.29</v>
      </c>
      <c r="U4699" s="9">
        <f t="shared" si="661"/>
        <v>0</v>
      </c>
      <c r="V4699" s="4">
        <f t="shared" si="662"/>
        <v>143.76333333333335</v>
      </c>
      <c r="W4699" s="1" t="s">
        <v>21</v>
      </c>
      <c r="X4699" s="1">
        <v>24.49</v>
      </c>
      <c r="Y4699" s="4">
        <f t="shared" si="663"/>
        <v>455.78000000000003</v>
      </c>
      <c r="Z4699" s="1" t="s">
        <v>15</v>
      </c>
      <c r="AA4699" s="1" t="s">
        <v>28</v>
      </c>
      <c r="AB4699" s="1" t="s">
        <v>17</v>
      </c>
      <c r="AC4699" s="1" t="s">
        <v>34</v>
      </c>
      <c r="AD4699" s="1" t="s">
        <v>48</v>
      </c>
      <c r="AE4699" s="2">
        <v>40618</v>
      </c>
    </row>
    <row r="4700" spans="1:31" x14ac:dyDescent="0.25">
      <c r="A4700">
        <f t="shared" si="664"/>
        <v>4699</v>
      </c>
      <c r="B4700" s="1">
        <v>24070</v>
      </c>
      <c r="C4700" s="2">
        <v>40617</v>
      </c>
      <c r="D4700" s="1" t="s">
        <v>20</v>
      </c>
      <c r="E4700" s="1" t="str">
        <f t="shared" si="657"/>
        <v>*</v>
      </c>
      <c r="F4700" s="1" t="str">
        <f t="shared" si="658"/>
        <v>**</v>
      </c>
      <c r="G4700" s="1" t="str">
        <f t="shared" si="659"/>
        <v>**</v>
      </c>
      <c r="J4700" s="1" t="str">
        <f t="shared" si="660"/>
        <v>**</v>
      </c>
      <c r="P4700" s="1">
        <v>48</v>
      </c>
      <c r="Q4700" s="1">
        <f t="shared" si="665"/>
        <v>0.05</v>
      </c>
      <c r="T4700" s="4">
        <v>294.26</v>
      </c>
      <c r="U4700" s="9">
        <f t="shared" si="661"/>
        <v>0</v>
      </c>
      <c r="V4700" s="4">
        <f t="shared" si="662"/>
        <v>6.1304166666666662</v>
      </c>
      <c r="W4700" s="1" t="s">
        <v>14</v>
      </c>
      <c r="X4700" s="1">
        <v>0.7</v>
      </c>
      <c r="Y4700" s="4">
        <f t="shared" si="663"/>
        <v>294.95999999999998</v>
      </c>
      <c r="Z4700" s="1" t="s">
        <v>15</v>
      </c>
      <c r="AA4700" s="1" t="s">
        <v>28</v>
      </c>
      <c r="AB4700" s="1" t="s">
        <v>29</v>
      </c>
      <c r="AC4700" s="1" t="s">
        <v>30</v>
      </c>
      <c r="AD4700" s="1" t="s">
        <v>31</v>
      </c>
      <c r="AE4700" s="2">
        <v>40618</v>
      </c>
    </row>
    <row r="4701" spans="1:31" x14ac:dyDescent="0.25">
      <c r="A4701">
        <f t="shared" si="664"/>
        <v>4700</v>
      </c>
      <c r="B4701" s="1">
        <v>3526</v>
      </c>
      <c r="C4701" s="2">
        <v>40617</v>
      </c>
      <c r="D4701" s="1" t="s">
        <v>13</v>
      </c>
      <c r="E4701" s="1" t="str">
        <f t="shared" si="657"/>
        <v>*</v>
      </c>
      <c r="F4701" s="1" t="str">
        <f t="shared" si="658"/>
        <v>*</v>
      </c>
      <c r="G4701" s="1" t="str">
        <f t="shared" si="659"/>
        <v>*</v>
      </c>
      <c r="J4701" s="1" t="str">
        <f t="shared" si="660"/>
        <v>*</v>
      </c>
      <c r="P4701" s="1">
        <v>20</v>
      </c>
      <c r="Q4701" s="1">
        <f t="shared" si="665"/>
        <v>3.5000000000000003E-2</v>
      </c>
      <c r="T4701" s="4">
        <v>246.06</v>
      </c>
      <c r="U4701" s="9">
        <f t="shared" si="661"/>
        <v>0</v>
      </c>
      <c r="V4701" s="4">
        <f t="shared" si="662"/>
        <v>12.303000000000001</v>
      </c>
      <c r="W4701" s="1" t="s">
        <v>21</v>
      </c>
      <c r="X4701" s="1">
        <v>6.2</v>
      </c>
      <c r="Y4701" s="4">
        <f t="shared" si="663"/>
        <v>252.26</v>
      </c>
      <c r="Z4701" s="1" t="s">
        <v>42</v>
      </c>
      <c r="AA4701" s="1" t="s">
        <v>23</v>
      </c>
      <c r="AB4701" s="1" t="s">
        <v>17</v>
      </c>
      <c r="AC4701" s="1" t="s">
        <v>18</v>
      </c>
      <c r="AD4701" s="1" t="s">
        <v>31</v>
      </c>
      <c r="AE4701" s="2">
        <v>40619</v>
      </c>
    </row>
    <row r="4702" spans="1:31" x14ac:dyDescent="0.25">
      <c r="A4702">
        <f t="shared" si="664"/>
        <v>4701</v>
      </c>
      <c r="B4702" s="1">
        <v>50309</v>
      </c>
      <c r="C4702" s="2">
        <v>40617</v>
      </c>
      <c r="D4702" s="1" t="s">
        <v>13</v>
      </c>
      <c r="E4702" s="1" t="str">
        <f t="shared" si="657"/>
        <v>*</v>
      </c>
      <c r="F4702" s="1" t="str">
        <f t="shared" si="658"/>
        <v>*</v>
      </c>
      <c r="G4702" s="1" t="str">
        <f t="shared" si="659"/>
        <v>*</v>
      </c>
      <c r="J4702" s="1" t="str">
        <f t="shared" si="660"/>
        <v>*</v>
      </c>
      <c r="P4702" s="1">
        <v>36</v>
      </c>
      <c r="Q4702" s="1">
        <f t="shared" si="665"/>
        <v>0.04</v>
      </c>
      <c r="T4702" s="4">
        <v>243.18</v>
      </c>
      <c r="U4702" s="9">
        <f t="shared" si="661"/>
        <v>0</v>
      </c>
      <c r="V4702" s="4">
        <f t="shared" si="662"/>
        <v>6.7549999999999999</v>
      </c>
      <c r="W4702" s="1" t="s">
        <v>21</v>
      </c>
      <c r="X4702" s="1">
        <v>9.69</v>
      </c>
      <c r="Y4702" s="4">
        <f t="shared" si="663"/>
        <v>252.87</v>
      </c>
      <c r="Z4702" s="1" t="s">
        <v>22</v>
      </c>
      <c r="AA4702" s="1" t="s">
        <v>23</v>
      </c>
      <c r="AB4702" s="1" t="s">
        <v>29</v>
      </c>
      <c r="AC4702" s="1" t="s">
        <v>55</v>
      </c>
      <c r="AD4702" s="1" t="s">
        <v>19</v>
      </c>
      <c r="AE4702" s="2">
        <v>40624</v>
      </c>
    </row>
    <row r="4703" spans="1:31" x14ac:dyDescent="0.25">
      <c r="A4703">
        <f t="shared" si="664"/>
        <v>4702</v>
      </c>
      <c r="B4703" s="1">
        <v>55621</v>
      </c>
      <c r="C4703" s="2">
        <v>40617</v>
      </c>
      <c r="D4703" s="1" t="s">
        <v>13</v>
      </c>
      <c r="E4703" s="1" t="str">
        <f t="shared" si="657"/>
        <v>*</v>
      </c>
      <c r="F4703" s="1" t="str">
        <f t="shared" si="658"/>
        <v>*</v>
      </c>
      <c r="G4703" s="1" t="str">
        <f t="shared" si="659"/>
        <v>*</v>
      </c>
      <c r="J4703" s="1" t="str">
        <f t="shared" si="660"/>
        <v>*</v>
      </c>
      <c r="P4703" s="1">
        <v>47</v>
      </c>
      <c r="Q4703" s="1">
        <f t="shared" si="665"/>
        <v>0.05</v>
      </c>
      <c r="T4703" s="4">
        <v>193.15</v>
      </c>
      <c r="U4703" s="9">
        <f t="shared" si="661"/>
        <v>0</v>
      </c>
      <c r="V4703" s="4">
        <f t="shared" si="662"/>
        <v>4.1095744680851061</v>
      </c>
      <c r="W4703" s="1" t="s">
        <v>21</v>
      </c>
      <c r="X4703" s="1">
        <v>0.94</v>
      </c>
      <c r="Y4703" s="4">
        <f t="shared" si="663"/>
        <v>194.09</v>
      </c>
      <c r="Z4703" s="1" t="s">
        <v>49</v>
      </c>
      <c r="AA4703" s="1" t="s">
        <v>37</v>
      </c>
      <c r="AB4703" s="1" t="s">
        <v>29</v>
      </c>
      <c r="AC4703" s="1" t="s">
        <v>30</v>
      </c>
      <c r="AD4703" s="1" t="s">
        <v>31</v>
      </c>
      <c r="AE4703" s="2">
        <v>40624</v>
      </c>
    </row>
    <row r="4704" spans="1:31" x14ac:dyDescent="0.25">
      <c r="A4704">
        <f t="shared" si="664"/>
        <v>4703</v>
      </c>
      <c r="B4704" s="1">
        <v>24070</v>
      </c>
      <c r="C4704" s="2">
        <v>40617</v>
      </c>
      <c r="D4704" s="1" t="s">
        <v>20</v>
      </c>
      <c r="E4704" s="1" t="str">
        <f t="shared" si="657"/>
        <v>*</v>
      </c>
      <c r="F4704" s="1" t="str">
        <f t="shared" si="658"/>
        <v>**</v>
      </c>
      <c r="G4704" s="1" t="str">
        <f t="shared" si="659"/>
        <v>**</v>
      </c>
      <c r="J4704" s="1" t="str">
        <f t="shared" si="660"/>
        <v>**</v>
      </c>
      <c r="P4704" s="1">
        <v>36</v>
      </c>
      <c r="Q4704" s="1">
        <f t="shared" si="665"/>
        <v>0.04</v>
      </c>
      <c r="T4704" s="4">
        <v>170.42</v>
      </c>
      <c r="U4704" s="9">
        <f t="shared" si="661"/>
        <v>0</v>
      </c>
      <c r="V4704" s="4">
        <f t="shared" si="662"/>
        <v>4.7338888888888881</v>
      </c>
      <c r="W4704" s="1" t="s">
        <v>21</v>
      </c>
      <c r="X4704" s="1">
        <v>4.97</v>
      </c>
      <c r="Y4704" s="4">
        <f t="shared" si="663"/>
        <v>175.39</v>
      </c>
      <c r="Z4704" s="1" t="s">
        <v>15</v>
      </c>
      <c r="AA4704" s="1" t="s">
        <v>28</v>
      </c>
      <c r="AB4704" s="1" t="s">
        <v>29</v>
      </c>
      <c r="AC4704" s="1" t="s">
        <v>43</v>
      </c>
      <c r="AD4704" s="1" t="s">
        <v>19</v>
      </c>
      <c r="AE4704" s="2">
        <v>40618</v>
      </c>
    </row>
    <row r="4705" spans="1:31" x14ac:dyDescent="0.25">
      <c r="A4705">
        <f t="shared" si="664"/>
        <v>4704</v>
      </c>
      <c r="B4705" s="1">
        <v>57479</v>
      </c>
      <c r="C4705" s="2">
        <v>40617</v>
      </c>
      <c r="D4705" s="1" t="s">
        <v>20</v>
      </c>
      <c r="E4705" s="1" t="str">
        <f t="shared" si="657"/>
        <v>*</v>
      </c>
      <c r="F4705" s="1" t="str">
        <f t="shared" si="658"/>
        <v>**</v>
      </c>
      <c r="G4705" s="1" t="str">
        <f t="shared" si="659"/>
        <v>**</v>
      </c>
      <c r="J4705" s="1" t="str">
        <f t="shared" si="660"/>
        <v>**</v>
      </c>
      <c r="P4705" s="1">
        <v>37</v>
      </c>
      <c r="Q4705" s="1">
        <f t="shared" si="665"/>
        <v>0.04</v>
      </c>
      <c r="T4705" s="4">
        <v>132.12</v>
      </c>
      <c r="U4705" s="9">
        <f t="shared" si="661"/>
        <v>0</v>
      </c>
      <c r="V4705" s="4">
        <f t="shared" si="662"/>
        <v>3.5708108108108108</v>
      </c>
      <c r="W4705" s="1" t="s">
        <v>21</v>
      </c>
      <c r="X4705" s="1">
        <v>0.5</v>
      </c>
      <c r="Y4705" s="4">
        <f t="shared" si="663"/>
        <v>132.62</v>
      </c>
      <c r="Z4705" s="1" t="s">
        <v>22</v>
      </c>
      <c r="AA4705" s="1" t="s">
        <v>28</v>
      </c>
      <c r="AB4705" s="1" t="s">
        <v>29</v>
      </c>
      <c r="AC4705" s="1" t="s">
        <v>58</v>
      </c>
      <c r="AD4705" s="1" t="s">
        <v>19</v>
      </c>
      <c r="AE4705" s="2">
        <v>40618</v>
      </c>
    </row>
    <row r="4706" spans="1:31" x14ac:dyDescent="0.25">
      <c r="A4706">
        <f t="shared" si="664"/>
        <v>4705</v>
      </c>
      <c r="B4706" s="1">
        <v>11109</v>
      </c>
      <c r="C4706" s="2">
        <v>40617</v>
      </c>
      <c r="D4706" s="1" t="s">
        <v>36</v>
      </c>
      <c r="E4706" s="1" t="str">
        <f t="shared" si="657"/>
        <v>*</v>
      </c>
      <c r="F4706" s="1" t="str">
        <f t="shared" si="658"/>
        <v>*</v>
      </c>
      <c r="G4706" s="1" t="str">
        <f t="shared" si="659"/>
        <v>*</v>
      </c>
      <c r="J4706" s="1" t="str">
        <f t="shared" si="660"/>
        <v>*</v>
      </c>
      <c r="P4706" s="1">
        <v>18</v>
      </c>
      <c r="Q4706" s="1">
        <f t="shared" si="665"/>
        <v>0.02</v>
      </c>
      <c r="T4706" s="4">
        <v>130.38</v>
      </c>
      <c r="U4706" s="9">
        <f t="shared" si="661"/>
        <v>0</v>
      </c>
      <c r="V4706" s="4">
        <f t="shared" si="662"/>
        <v>7.2433333333333332</v>
      </c>
      <c r="W4706" s="1" t="s">
        <v>21</v>
      </c>
      <c r="X4706" s="1">
        <v>1.71</v>
      </c>
      <c r="Y4706" s="4">
        <f t="shared" si="663"/>
        <v>132.09</v>
      </c>
      <c r="Z4706" s="1" t="s">
        <v>49</v>
      </c>
      <c r="AA4706" s="1" t="s">
        <v>16</v>
      </c>
      <c r="AB4706" s="1" t="s">
        <v>29</v>
      </c>
      <c r="AC4706" s="1" t="s">
        <v>40</v>
      </c>
      <c r="AD4706" s="1" t="s">
        <v>31</v>
      </c>
      <c r="AE4706" s="2">
        <v>40618</v>
      </c>
    </row>
    <row r="4707" spans="1:31" x14ac:dyDescent="0.25">
      <c r="A4707">
        <f t="shared" si="664"/>
        <v>4706</v>
      </c>
      <c r="B4707" s="1">
        <v>18789</v>
      </c>
      <c r="C4707" s="2">
        <v>40618</v>
      </c>
      <c r="D4707" s="1" t="s">
        <v>20</v>
      </c>
      <c r="E4707" s="1" t="str">
        <f t="shared" si="657"/>
        <v>*</v>
      </c>
      <c r="F4707" s="1" t="str">
        <f t="shared" si="658"/>
        <v>**</v>
      </c>
      <c r="G4707" s="1" t="str">
        <f t="shared" si="659"/>
        <v>**</v>
      </c>
      <c r="J4707" s="1" t="str">
        <f t="shared" si="660"/>
        <v>**</v>
      </c>
      <c r="P4707" s="1">
        <v>50</v>
      </c>
      <c r="Q4707" s="1">
        <f t="shared" si="665"/>
        <v>0.06</v>
      </c>
      <c r="T4707" s="4">
        <v>1558.18</v>
      </c>
      <c r="U4707" s="9">
        <f t="shared" si="661"/>
        <v>1</v>
      </c>
      <c r="V4707" s="4">
        <f t="shared" si="662"/>
        <v>31.163600000000002</v>
      </c>
      <c r="W4707" s="1" t="s">
        <v>21</v>
      </c>
      <c r="X4707" s="1">
        <v>9.18</v>
      </c>
      <c r="Y4707" s="4">
        <f t="shared" si="663"/>
        <v>1567.3600000000001</v>
      </c>
      <c r="Z4707" s="1" t="s">
        <v>49</v>
      </c>
      <c r="AA4707" s="1" t="s">
        <v>23</v>
      </c>
      <c r="AB4707" s="1" t="s">
        <v>29</v>
      </c>
      <c r="AC4707" s="1" t="s">
        <v>40</v>
      </c>
      <c r="AD4707" s="1" t="s">
        <v>19</v>
      </c>
      <c r="AE4707" s="2">
        <v>40620</v>
      </c>
    </row>
    <row r="4708" spans="1:31" x14ac:dyDescent="0.25">
      <c r="A4708">
        <f t="shared" si="664"/>
        <v>4707</v>
      </c>
      <c r="B4708" s="1">
        <v>3911</v>
      </c>
      <c r="C4708" s="2">
        <v>40618</v>
      </c>
      <c r="D4708" s="1" t="s">
        <v>27</v>
      </c>
      <c r="E4708" s="1" t="str">
        <f t="shared" si="657"/>
        <v>*</v>
      </c>
      <c r="F4708" s="1" t="str">
        <f t="shared" si="658"/>
        <v>*</v>
      </c>
      <c r="G4708" s="1" t="str">
        <f t="shared" si="659"/>
        <v>*</v>
      </c>
      <c r="J4708" s="1" t="str">
        <f t="shared" si="660"/>
        <v>*</v>
      </c>
      <c r="P4708" s="1">
        <v>24</v>
      </c>
      <c r="Q4708" s="1">
        <f t="shared" si="665"/>
        <v>3.5000000000000003E-2</v>
      </c>
      <c r="T4708" s="4">
        <v>370.72</v>
      </c>
      <c r="U4708" s="9">
        <f t="shared" si="661"/>
        <v>0</v>
      </c>
      <c r="V4708" s="4">
        <f t="shared" si="662"/>
        <v>15.446666666666667</v>
      </c>
      <c r="W4708" s="1" t="s">
        <v>21</v>
      </c>
      <c r="X4708" s="1">
        <v>11.25</v>
      </c>
      <c r="Y4708" s="4">
        <f t="shared" si="663"/>
        <v>381.97</v>
      </c>
      <c r="Z4708" s="1" t="s">
        <v>42</v>
      </c>
      <c r="AA4708" s="1" t="s">
        <v>23</v>
      </c>
      <c r="AB4708" s="1" t="s">
        <v>29</v>
      </c>
      <c r="AC4708" s="1" t="s">
        <v>55</v>
      </c>
      <c r="AD4708" s="1" t="s">
        <v>19</v>
      </c>
      <c r="AE4708" s="2">
        <v>40618</v>
      </c>
    </row>
    <row r="4709" spans="1:31" x14ac:dyDescent="0.25">
      <c r="A4709">
        <f t="shared" si="664"/>
        <v>4708</v>
      </c>
      <c r="B4709" s="1">
        <v>43239</v>
      </c>
      <c r="C4709" s="2">
        <v>40618</v>
      </c>
      <c r="D4709" s="1" t="s">
        <v>27</v>
      </c>
      <c r="E4709" s="1" t="str">
        <f t="shared" si="657"/>
        <v>*</v>
      </c>
      <c r="F4709" s="1" t="str">
        <f t="shared" si="658"/>
        <v>*</v>
      </c>
      <c r="G4709" s="1" t="str">
        <f t="shared" si="659"/>
        <v>*</v>
      </c>
      <c r="J4709" s="1" t="str">
        <f t="shared" si="660"/>
        <v>*</v>
      </c>
      <c r="P4709" s="1">
        <v>14</v>
      </c>
      <c r="Q4709" s="1">
        <f t="shared" si="665"/>
        <v>0.02</v>
      </c>
      <c r="T4709" s="4">
        <v>270.25</v>
      </c>
      <c r="U4709" s="9">
        <f t="shared" si="661"/>
        <v>0</v>
      </c>
      <c r="V4709" s="4">
        <f t="shared" si="662"/>
        <v>19.303571428571427</v>
      </c>
      <c r="W4709" s="1" t="s">
        <v>21</v>
      </c>
      <c r="X4709" s="1">
        <v>1.49</v>
      </c>
      <c r="Y4709" s="4">
        <f t="shared" si="663"/>
        <v>271.74</v>
      </c>
      <c r="Z4709" s="1" t="s">
        <v>49</v>
      </c>
      <c r="AA4709" s="1" t="s">
        <v>37</v>
      </c>
      <c r="AB4709" s="1" t="s">
        <v>29</v>
      </c>
      <c r="AC4709" s="1" t="s">
        <v>43</v>
      </c>
      <c r="AD4709" s="1" t="s">
        <v>19</v>
      </c>
      <c r="AE4709" s="2">
        <v>40620</v>
      </c>
    </row>
    <row r="4710" spans="1:31" x14ac:dyDescent="0.25">
      <c r="A4710">
        <f t="shared" si="664"/>
        <v>4709</v>
      </c>
      <c r="B4710" s="1">
        <v>11968</v>
      </c>
      <c r="C4710" s="2">
        <v>40618</v>
      </c>
      <c r="D4710" s="1" t="s">
        <v>13</v>
      </c>
      <c r="E4710" s="1" t="str">
        <f t="shared" si="657"/>
        <v>*</v>
      </c>
      <c r="F4710" s="1" t="str">
        <f t="shared" si="658"/>
        <v>*</v>
      </c>
      <c r="G4710" s="1" t="str">
        <f t="shared" si="659"/>
        <v>*</v>
      </c>
      <c r="J4710" s="1" t="str">
        <f t="shared" si="660"/>
        <v>*</v>
      </c>
      <c r="P4710" s="1">
        <v>31</v>
      </c>
      <c r="Q4710" s="1">
        <f t="shared" si="665"/>
        <v>0.04</v>
      </c>
      <c r="T4710" s="4">
        <v>109.49</v>
      </c>
      <c r="U4710" s="9">
        <f t="shared" si="661"/>
        <v>0</v>
      </c>
      <c r="V4710" s="4">
        <f t="shared" si="662"/>
        <v>3.5319354838709676</v>
      </c>
      <c r="W4710" s="1" t="s">
        <v>21</v>
      </c>
      <c r="X4710" s="1">
        <v>0.85</v>
      </c>
      <c r="Y4710" s="4">
        <f t="shared" si="663"/>
        <v>110.33999999999999</v>
      </c>
      <c r="Z4710" s="1" t="s">
        <v>50</v>
      </c>
      <c r="AA4710" s="1" t="s">
        <v>28</v>
      </c>
      <c r="AB4710" s="1" t="s">
        <v>29</v>
      </c>
      <c r="AC4710" s="1" t="s">
        <v>30</v>
      </c>
      <c r="AD4710" s="1" t="s">
        <v>31</v>
      </c>
      <c r="AE4710" s="2">
        <v>40618</v>
      </c>
    </row>
    <row r="4711" spans="1:31" x14ac:dyDescent="0.25">
      <c r="A4711">
        <f t="shared" si="664"/>
        <v>4710</v>
      </c>
      <c r="B4711" s="1">
        <v>3266</v>
      </c>
      <c r="C4711" s="2">
        <v>40618</v>
      </c>
      <c r="D4711" s="1" t="s">
        <v>13</v>
      </c>
      <c r="E4711" s="1" t="str">
        <f t="shared" si="657"/>
        <v>*</v>
      </c>
      <c r="F4711" s="1" t="str">
        <f t="shared" si="658"/>
        <v>*</v>
      </c>
      <c r="G4711" s="1" t="str">
        <f t="shared" si="659"/>
        <v>*</v>
      </c>
      <c r="J4711" s="1" t="str">
        <f t="shared" si="660"/>
        <v>*</v>
      </c>
      <c r="P4711" s="1">
        <v>4</v>
      </c>
      <c r="Q4711" s="1">
        <f t="shared" si="665"/>
        <v>0.01</v>
      </c>
      <c r="T4711" s="4">
        <v>17.12</v>
      </c>
      <c r="U4711" s="9">
        <f t="shared" si="661"/>
        <v>0</v>
      </c>
      <c r="V4711" s="4">
        <f t="shared" si="662"/>
        <v>4.28</v>
      </c>
      <c r="W4711" s="1" t="s">
        <v>21</v>
      </c>
      <c r="X4711" s="1">
        <v>1.49</v>
      </c>
      <c r="Y4711" s="4">
        <f t="shared" si="663"/>
        <v>18.61</v>
      </c>
      <c r="Z4711" s="1" t="s">
        <v>22</v>
      </c>
      <c r="AA4711" s="1" t="s">
        <v>28</v>
      </c>
      <c r="AB4711" s="1" t="s">
        <v>29</v>
      </c>
      <c r="AC4711" s="1" t="s">
        <v>43</v>
      </c>
      <c r="AD4711" s="1" t="s">
        <v>19</v>
      </c>
      <c r="AE4711" s="2">
        <v>40622</v>
      </c>
    </row>
    <row r="4712" spans="1:31" x14ac:dyDescent="0.25">
      <c r="A4712">
        <f t="shared" si="664"/>
        <v>4711</v>
      </c>
      <c r="B4712" s="1">
        <v>15205</v>
      </c>
      <c r="C4712" s="2">
        <v>40619</v>
      </c>
      <c r="D4712" s="1" t="s">
        <v>32</v>
      </c>
      <c r="E4712" s="1" t="str">
        <f t="shared" si="657"/>
        <v>***</v>
      </c>
      <c r="F4712" s="1" t="str">
        <f t="shared" si="658"/>
        <v>***</v>
      </c>
      <c r="G4712" s="1" t="str">
        <f t="shared" si="659"/>
        <v>***</v>
      </c>
      <c r="J4712" s="1" t="str">
        <f t="shared" si="660"/>
        <v>***</v>
      </c>
      <c r="P4712" s="1">
        <v>18</v>
      </c>
      <c r="Q4712" s="1">
        <f t="shared" si="665"/>
        <v>0.02</v>
      </c>
      <c r="T4712" s="4">
        <v>4605.3599999999997</v>
      </c>
      <c r="U4712" s="9">
        <f t="shared" si="661"/>
        <v>1</v>
      </c>
      <c r="V4712" s="4">
        <f t="shared" si="662"/>
        <v>255.85333333333332</v>
      </c>
      <c r="W4712" s="1" t="s">
        <v>33</v>
      </c>
      <c r="X4712" s="1">
        <v>43.32</v>
      </c>
      <c r="Y4712" s="4">
        <f t="shared" si="663"/>
        <v>4648.6799999999994</v>
      </c>
      <c r="Z4712" s="1" t="s">
        <v>39</v>
      </c>
      <c r="AA4712" s="1" t="s">
        <v>28</v>
      </c>
      <c r="AB4712" s="1" t="s">
        <v>17</v>
      </c>
      <c r="AC4712" s="1" t="s">
        <v>34</v>
      </c>
      <c r="AD4712" s="1" t="s">
        <v>35</v>
      </c>
      <c r="AE4712" s="2">
        <v>40621</v>
      </c>
    </row>
    <row r="4713" spans="1:31" x14ac:dyDescent="0.25">
      <c r="A4713">
        <f t="shared" si="664"/>
        <v>4712</v>
      </c>
      <c r="B4713" s="1">
        <v>65</v>
      </c>
      <c r="C4713" s="2">
        <v>40619</v>
      </c>
      <c r="D4713" s="1" t="s">
        <v>32</v>
      </c>
      <c r="E4713" s="1" t="str">
        <f t="shared" si="657"/>
        <v>***</v>
      </c>
      <c r="F4713" s="1" t="str">
        <f t="shared" si="658"/>
        <v>***</v>
      </c>
      <c r="G4713" s="1" t="str">
        <f t="shared" si="659"/>
        <v>***</v>
      </c>
      <c r="J4713" s="1" t="str">
        <f t="shared" si="660"/>
        <v>***</v>
      </c>
      <c r="P4713" s="1">
        <v>32</v>
      </c>
      <c r="Q4713" s="1">
        <f t="shared" si="665"/>
        <v>0.04</v>
      </c>
      <c r="T4713" s="4">
        <v>3812.73</v>
      </c>
      <c r="U4713" s="9">
        <f t="shared" si="661"/>
        <v>1</v>
      </c>
      <c r="V4713" s="4">
        <f t="shared" si="662"/>
        <v>119.1478125</v>
      </c>
      <c r="W4713" s="1" t="s">
        <v>21</v>
      </c>
      <c r="X4713" s="1">
        <v>1.99</v>
      </c>
      <c r="Y4713" s="4">
        <f t="shared" si="663"/>
        <v>3814.72</v>
      </c>
      <c r="Z4713" s="1" t="s">
        <v>22</v>
      </c>
      <c r="AA4713" s="1" t="s">
        <v>28</v>
      </c>
      <c r="AB4713" s="1" t="s">
        <v>24</v>
      </c>
      <c r="AC4713" s="1" t="s">
        <v>38</v>
      </c>
      <c r="AD4713" s="1" t="s">
        <v>41</v>
      </c>
      <c r="AE4713" s="2">
        <v>40620</v>
      </c>
    </row>
    <row r="4714" spans="1:31" x14ac:dyDescent="0.25">
      <c r="A4714">
        <f t="shared" si="664"/>
        <v>4713</v>
      </c>
      <c r="B4714" s="1">
        <v>15205</v>
      </c>
      <c r="C4714" s="2">
        <v>40619</v>
      </c>
      <c r="D4714" s="1" t="s">
        <v>32</v>
      </c>
      <c r="E4714" s="1" t="str">
        <f t="shared" si="657"/>
        <v>***</v>
      </c>
      <c r="F4714" s="1" t="str">
        <f t="shared" si="658"/>
        <v>***</v>
      </c>
      <c r="G4714" s="1" t="str">
        <f t="shared" si="659"/>
        <v>***</v>
      </c>
      <c r="J4714" s="1" t="str">
        <f t="shared" si="660"/>
        <v>***</v>
      </c>
      <c r="P4714" s="1">
        <v>42</v>
      </c>
      <c r="Q4714" s="1">
        <f t="shared" si="665"/>
        <v>0.05</v>
      </c>
      <c r="T4714" s="4">
        <v>1753.51</v>
      </c>
      <c r="U4714" s="9">
        <f t="shared" si="661"/>
        <v>1</v>
      </c>
      <c r="V4714" s="4">
        <f t="shared" si="662"/>
        <v>41.750238095238096</v>
      </c>
      <c r="W4714" s="1" t="s">
        <v>21</v>
      </c>
      <c r="X4714" s="1">
        <v>9.1999999999999993</v>
      </c>
      <c r="Y4714" s="4">
        <f t="shared" si="663"/>
        <v>1762.71</v>
      </c>
      <c r="Z4714" s="1" t="s">
        <v>39</v>
      </c>
      <c r="AA4714" s="1" t="s">
        <v>28</v>
      </c>
      <c r="AB4714" s="1" t="s">
        <v>17</v>
      </c>
      <c r="AC4714" s="1" t="s">
        <v>18</v>
      </c>
      <c r="AD4714" s="1" t="s">
        <v>31</v>
      </c>
      <c r="AE4714" s="2">
        <v>40620</v>
      </c>
    </row>
    <row r="4715" spans="1:31" x14ac:dyDescent="0.25">
      <c r="A4715">
        <f t="shared" si="664"/>
        <v>4714</v>
      </c>
      <c r="B4715" s="1">
        <v>5444</v>
      </c>
      <c r="C4715" s="2">
        <v>40619</v>
      </c>
      <c r="D4715" s="1" t="s">
        <v>32</v>
      </c>
      <c r="E4715" s="1" t="str">
        <f t="shared" si="657"/>
        <v>***</v>
      </c>
      <c r="F4715" s="1" t="str">
        <f t="shared" si="658"/>
        <v>***</v>
      </c>
      <c r="G4715" s="1" t="str">
        <f t="shared" si="659"/>
        <v>***</v>
      </c>
      <c r="J4715" s="1" t="str">
        <f t="shared" si="660"/>
        <v>***</v>
      </c>
      <c r="P4715" s="1">
        <v>2</v>
      </c>
      <c r="Q4715" s="1">
        <f t="shared" si="665"/>
        <v>0.01</v>
      </c>
      <c r="T4715" s="4">
        <v>885.94</v>
      </c>
      <c r="U4715" s="9">
        <f t="shared" si="661"/>
        <v>0</v>
      </c>
      <c r="V4715" s="4">
        <f t="shared" si="662"/>
        <v>442.97</v>
      </c>
      <c r="W4715" s="1" t="s">
        <v>21</v>
      </c>
      <c r="X4715" s="1">
        <v>24.49</v>
      </c>
      <c r="Y4715" s="4">
        <f t="shared" si="663"/>
        <v>910.43000000000006</v>
      </c>
      <c r="Z4715" s="1" t="s">
        <v>22</v>
      </c>
      <c r="AA4715" s="1" t="s">
        <v>23</v>
      </c>
      <c r="AB4715" s="1" t="s">
        <v>24</v>
      </c>
      <c r="AC4715" s="1" t="s">
        <v>47</v>
      </c>
      <c r="AD4715" s="1" t="s">
        <v>48</v>
      </c>
      <c r="AE4715" s="2">
        <v>40621</v>
      </c>
    </row>
    <row r="4716" spans="1:31" x14ac:dyDescent="0.25">
      <c r="A4716">
        <f t="shared" si="664"/>
        <v>4715</v>
      </c>
      <c r="B4716" s="1">
        <v>53637</v>
      </c>
      <c r="C4716" s="2">
        <v>40619</v>
      </c>
      <c r="D4716" s="1" t="s">
        <v>20</v>
      </c>
      <c r="E4716" s="1" t="str">
        <f t="shared" si="657"/>
        <v>*</v>
      </c>
      <c r="F4716" s="1" t="str">
        <f t="shared" si="658"/>
        <v>**</v>
      </c>
      <c r="G4716" s="1" t="str">
        <f t="shared" si="659"/>
        <v>**</v>
      </c>
      <c r="J4716" s="1" t="str">
        <f t="shared" si="660"/>
        <v>**</v>
      </c>
      <c r="P4716" s="1">
        <v>12</v>
      </c>
      <c r="Q4716" s="1">
        <f t="shared" si="665"/>
        <v>0.02</v>
      </c>
      <c r="T4716" s="4">
        <v>451.09</v>
      </c>
      <c r="U4716" s="9">
        <f t="shared" si="661"/>
        <v>0</v>
      </c>
      <c r="V4716" s="4">
        <f t="shared" si="662"/>
        <v>37.590833333333329</v>
      </c>
      <c r="W4716" s="1" t="s">
        <v>14</v>
      </c>
      <c r="X4716" s="1">
        <v>9.83</v>
      </c>
      <c r="Y4716" s="4">
        <f t="shared" si="663"/>
        <v>460.91999999999996</v>
      </c>
      <c r="Z4716" s="1" t="s">
        <v>22</v>
      </c>
      <c r="AA4716" s="1" t="s">
        <v>16</v>
      </c>
      <c r="AB4716" s="1" t="s">
        <v>29</v>
      </c>
      <c r="AC4716" s="1" t="s">
        <v>57</v>
      </c>
      <c r="AD4716" s="1" t="s">
        <v>19</v>
      </c>
      <c r="AE4716" s="2">
        <v>40620</v>
      </c>
    </row>
    <row r="4717" spans="1:31" x14ac:dyDescent="0.25">
      <c r="A4717">
        <f t="shared" si="664"/>
        <v>4716</v>
      </c>
      <c r="B4717" s="1">
        <v>775</v>
      </c>
      <c r="C4717" s="2">
        <v>40619</v>
      </c>
      <c r="D4717" s="1" t="s">
        <v>32</v>
      </c>
      <c r="E4717" s="1" t="str">
        <f t="shared" si="657"/>
        <v>***</v>
      </c>
      <c r="F4717" s="1" t="str">
        <f t="shared" si="658"/>
        <v>***</v>
      </c>
      <c r="G4717" s="1" t="str">
        <f t="shared" si="659"/>
        <v>***</v>
      </c>
      <c r="J4717" s="1" t="str">
        <f t="shared" si="660"/>
        <v>***</v>
      </c>
      <c r="P4717" s="1">
        <v>35</v>
      </c>
      <c r="Q4717" s="1">
        <f t="shared" si="665"/>
        <v>0.04</v>
      </c>
      <c r="T4717" s="4">
        <v>43.57</v>
      </c>
      <c r="U4717" s="9">
        <f t="shared" si="661"/>
        <v>0</v>
      </c>
      <c r="V4717" s="4">
        <f t="shared" si="662"/>
        <v>1.2448571428571429</v>
      </c>
      <c r="W4717" s="1" t="s">
        <v>21</v>
      </c>
      <c r="X4717" s="1">
        <v>0.7</v>
      </c>
      <c r="Y4717" s="4">
        <f t="shared" si="663"/>
        <v>44.27</v>
      </c>
      <c r="Z4717" s="1" t="s">
        <v>53</v>
      </c>
      <c r="AA4717" s="1" t="s">
        <v>23</v>
      </c>
      <c r="AB4717" s="1" t="s">
        <v>29</v>
      </c>
      <c r="AC4717" s="1" t="s">
        <v>61</v>
      </c>
      <c r="AD4717" s="1" t="s">
        <v>31</v>
      </c>
      <c r="AE4717" s="2">
        <v>40620</v>
      </c>
    </row>
    <row r="4718" spans="1:31" x14ac:dyDescent="0.25">
      <c r="A4718">
        <f t="shared" si="664"/>
        <v>4717</v>
      </c>
      <c r="B4718" s="1">
        <v>775</v>
      </c>
      <c r="C4718" s="2">
        <v>40619</v>
      </c>
      <c r="D4718" s="1" t="s">
        <v>32</v>
      </c>
      <c r="E4718" s="1" t="str">
        <f t="shared" si="657"/>
        <v>***</v>
      </c>
      <c r="F4718" s="1" t="str">
        <f t="shared" si="658"/>
        <v>***</v>
      </c>
      <c r="G4718" s="1" t="str">
        <f t="shared" si="659"/>
        <v>***</v>
      </c>
      <c r="J4718" s="1" t="str">
        <f t="shared" si="660"/>
        <v>***</v>
      </c>
      <c r="P4718" s="1">
        <v>8</v>
      </c>
      <c r="Q4718" s="1">
        <f t="shared" si="665"/>
        <v>0.01</v>
      </c>
      <c r="T4718" s="4">
        <v>31.87</v>
      </c>
      <c r="U4718" s="9">
        <f t="shared" si="661"/>
        <v>0</v>
      </c>
      <c r="V4718" s="4">
        <f t="shared" si="662"/>
        <v>3.9837500000000001</v>
      </c>
      <c r="W4718" s="1" t="s">
        <v>21</v>
      </c>
      <c r="X4718" s="1">
        <v>1.2</v>
      </c>
      <c r="Y4718" s="4">
        <f t="shared" si="663"/>
        <v>33.07</v>
      </c>
      <c r="Z4718" s="1" t="s">
        <v>53</v>
      </c>
      <c r="AA4718" s="1" t="s">
        <v>23</v>
      </c>
      <c r="AB4718" s="1" t="s">
        <v>29</v>
      </c>
      <c r="AC4718" s="1" t="s">
        <v>30</v>
      </c>
      <c r="AD4718" s="1" t="s">
        <v>31</v>
      </c>
      <c r="AE4718" s="2">
        <v>40621</v>
      </c>
    </row>
    <row r="4719" spans="1:31" x14ac:dyDescent="0.25">
      <c r="A4719">
        <f t="shared" si="664"/>
        <v>4718</v>
      </c>
      <c r="B4719" s="1">
        <v>51361</v>
      </c>
      <c r="C4719" s="2">
        <v>40620</v>
      </c>
      <c r="D4719" s="1" t="s">
        <v>32</v>
      </c>
      <c r="E4719" s="1" t="str">
        <f t="shared" si="657"/>
        <v>***</v>
      </c>
      <c r="F4719" s="1" t="str">
        <f t="shared" si="658"/>
        <v>***</v>
      </c>
      <c r="G4719" s="1" t="str">
        <f t="shared" si="659"/>
        <v>***</v>
      </c>
      <c r="J4719" s="1" t="str">
        <f t="shared" si="660"/>
        <v>***</v>
      </c>
      <c r="P4719" s="1">
        <v>50</v>
      </c>
      <c r="Q4719" s="1">
        <f t="shared" si="665"/>
        <v>0.06</v>
      </c>
      <c r="T4719" s="4">
        <v>18056.68</v>
      </c>
      <c r="U4719" s="9">
        <f t="shared" si="661"/>
        <v>1</v>
      </c>
      <c r="V4719" s="4">
        <f t="shared" si="662"/>
        <v>361.1336</v>
      </c>
      <c r="W4719" s="1" t="s">
        <v>33</v>
      </c>
      <c r="X4719" s="1">
        <v>60</v>
      </c>
      <c r="Y4719" s="4">
        <f t="shared" si="663"/>
        <v>18116.68</v>
      </c>
      <c r="Z4719" s="1" t="s">
        <v>22</v>
      </c>
      <c r="AA4719" s="1" t="s">
        <v>28</v>
      </c>
      <c r="AB4719" s="1" t="s">
        <v>17</v>
      </c>
      <c r="AC4719" s="1" t="s">
        <v>52</v>
      </c>
      <c r="AD4719" s="1" t="s">
        <v>35</v>
      </c>
      <c r="AE4719" s="2">
        <v>40624</v>
      </c>
    </row>
    <row r="4720" spans="1:31" x14ac:dyDescent="0.25">
      <c r="A4720">
        <f t="shared" si="664"/>
        <v>4719</v>
      </c>
      <c r="B4720" s="1">
        <v>48261</v>
      </c>
      <c r="C4720" s="2">
        <v>40620</v>
      </c>
      <c r="D4720" s="1" t="s">
        <v>36</v>
      </c>
      <c r="E4720" s="1" t="str">
        <f t="shared" si="657"/>
        <v>*</v>
      </c>
      <c r="F4720" s="1" t="str">
        <f t="shared" si="658"/>
        <v>*</v>
      </c>
      <c r="G4720" s="1" t="str">
        <f t="shared" si="659"/>
        <v>*</v>
      </c>
      <c r="J4720" s="1" t="str">
        <f t="shared" si="660"/>
        <v>*</v>
      </c>
      <c r="P4720" s="1">
        <v>15</v>
      </c>
      <c r="Q4720" s="1">
        <f t="shared" si="665"/>
        <v>0.02</v>
      </c>
      <c r="T4720" s="4">
        <v>2130.66</v>
      </c>
      <c r="U4720" s="9">
        <f t="shared" si="661"/>
        <v>1</v>
      </c>
      <c r="V4720" s="4">
        <f t="shared" si="662"/>
        <v>142.04399999999998</v>
      </c>
      <c r="W4720" s="1" t="s">
        <v>33</v>
      </c>
      <c r="X4720" s="1">
        <v>30</v>
      </c>
      <c r="Y4720" s="4">
        <f t="shared" si="663"/>
        <v>2160.66</v>
      </c>
      <c r="Z4720" s="1" t="s">
        <v>22</v>
      </c>
      <c r="AA4720" s="1" t="s">
        <v>37</v>
      </c>
      <c r="AB4720" s="1" t="s">
        <v>17</v>
      </c>
      <c r="AC4720" s="1" t="s">
        <v>34</v>
      </c>
      <c r="AD4720" s="1" t="s">
        <v>35</v>
      </c>
      <c r="AE4720" s="2">
        <v>40621</v>
      </c>
    </row>
    <row r="4721" spans="1:31" x14ac:dyDescent="0.25">
      <c r="A4721">
        <f t="shared" si="664"/>
        <v>4720</v>
      </c>
      <c r="B4721" s="1">
        <v>3588</v>
      </c>
      <c r="C4721" s="2">
        <v>40620</v>
      </c>
      <c r="D4721" s="1" t="s">
        <v>27</v>
      </c>
      <c r="E4721" s="1" t="str">
        <f t="shared" si="657"/>
        <v>*</v>
      </c>
      <c r="F4721" s="1" t="str">
        <f t="shared" si="658"/>
        <v>*</v>
      </c>
      <c r="G4721" s="1" t="str">
        <f t="shared" si="659"/>
        <v>*</v>
      </c>
      <c r="J4721" s="1" t="str">
        <f t="shared" si="660"/>
        <v>*</v>
      </c>
      <c r="P4721" s="1">
        <v>21</v>
      </c>
      <c r="Q4721" s="1">
        <f t="shared" si="665"/>
        <v>3.5000000000000003E-2</v>
      </c>
      <c r="T4721" s="4">
        <v>1557.42</v>
      </c>
      <c r="U4721" s="9">
        <f t="shared" si="661"/>
        <v>1</v>
      </c>
      <c r="V4721" s="4">
        <f t="shared" si="662"/>
        <v>74.162857142857149</v>
      </c>
      <c r="W4721" s="1" t="s">
        <v>21</v>
      </c>
      <c r="X4721" s="1">
        <v>4</v>
      </c>
      <c r="Y4721" s="4">
        <f t="shared" si="663"/>
        <v>1561.42</v>
      </c>
      <c r="Z4721" s="1" t="s">
        <v>54</v>
      </c>
      <c r="AA4721" s="1" t="s">
        <v>37</v>
      </c>
      <c r="AB4721" s="1" t="s">
        <v>24</v>
      </c>
      <c r="AC4721" s="1" t="s">
        <v>38</v>
      </c>
      <c r="AD4721" s="1" t="s">
        <v>19</v>
      </c>
      <c r="AE4721" s="2">
        <v>40622</v>
      </c>
    </row>
    <row r="4722" spans="1:31" x14ac:dyDescent="0.25">
      <c r="A4722">
        <f t="shared" si="664"/>
        <v>4721</v>
      </c>
      <c r="B4722" s="1">
        <v>3588</v>
      </c>
      <c r="C4722" s="2">
        <v>40620</v>
      </c>
      <c r="D4722" s="1" t="s">
        <v>27</v>
      </c>
      <c r="E4722" s="1" t="str">
        <f t="shared" si="657"/>
        <v>*</v>
      </c>
      <c r="F4722" s="1" t="str">
        <f t="shared" si="658"/>
        <v>*</v>
      </c>
      <c r="G4722" s="1" t="str">
        <f t="shared" si="659"/>
        <v>*</v>
      </c>
      <c r="J4722" s="1" t="str">
        <f t="shared" si="660"/>
        <v>*</v>
      </c>
      <c r="P4722" s="1">
        <v>18</v>
      </c>
      <c r="Q4722" s="1">
        <f t="shared" si="665"/>
        <v>0.02</v>
      </c>
      <c r="T4722" s="4">
        <v>1531.93</v>
      </c>
      <c r="U4722" s="9">
        <f t="shared" si="661"/>
        <v>1</v>
      </c>
      <c r="V4722" s="4">
        <f t="shared" si="662"/>
        <v>85.107222222222219</v>
      </c>
      <c r="W4722" s="1" t="s">
        <v>33</v>
      </c>
      <c r="X4722" s="1">
        <v>14</v>
      </c>
      <c r="Y4722" s="4">
        <f t="shared" si="663"/>
        <v>1545.93</v>
      </c>
      <c r="Z4722" s="1" t="s">
        <v>54</v>
      </c>
      <c r="AA4722" s="1" t="s">
        <v>37</v>
      </c>
      <c r="AB4722" s="1" t="s">
        <v>24</v>
      </c>
      <c r="AC4722" s="1" t="s">
        <v>56</v>
      </c>
      <c r="AD4722" s="1" t="s">
        <v>35</v>
      </c>
      <c r="AE4722" s="2">
        <v>40620</v>
      </c>
    </row>
    <row r="4723" spans="1:31" x14ac:dyDescent="0.25">
      <c r="A4723">
        <f t="shared" si="664"/>
        <v>4722</v>
      </c>
      <c r="B4723" s="1">
        <v>32546</v>
      </c>
      <c r="C4723" s="2">
        <v>40620</v>
      </c>
      <c r="D4723" s="1" t="s">
        <v>32</v>
      </c>
      <c r="E4723" s="1" t="str">
        <f t="shared" si="657"/>
        <v>***</v>
      </c>
      <c r="F4723" s="1" t="str">
        <f t="shared" si="658"/>
        <v>***</v>
      </c>
      <c r="G4723" s="1" t="str">
        <f t="shared" si="659"/>
        <v>***</v>
      </c>
      <c r="J4723" s="1" t="str">
        <f t="shared" si="660"/>
        <v>***</v>
      </c>
      <c r="P4723" s="1">
        <v>47</v>
      </c>
      <c r="Q4723" s="1">
        <f t="shared" si="665"/>
        <v>0.05</v>
      </c>
      <c r="T4723" s="4">
        <v>1294.0229999999999</v>
      </c>
      <c r="U4723" s="9">
        <f t="shared" si="661"/>
        <v>1</v>
      </c>
      <c r="V4723" s="4">
        <f t="shared" si="662"/>
        <v>27.532404255319147</v>
      </c>
      <c r="W4723" s="1" t="s">
        <v>21</v>
      </c>
      <c r="X4723" s="1">
        <v>1.25</v>
      </c>
      <c r="Y4723" s="4">
        <f t="shared" si="663"/>
        <v>1295.2729999999999</v>
      </c>
      <c r="Z4723" s="1" t="s">
        <v>44</v>
      </c>
      <c r="AA4723" s="1" t="s">
        <v>37</v>
      </c>
      <c r="AB4723" s="1" t="s">
        <v>24</v>
      </c>
      <c r="AC4723" s="1" t="s">
        <v>25</v>
      </c>
      <c r="AD4723" s="1" t="s">
        <v>41</v>
      </c>
      <c r="AE4723" s="2">
        <v>40621</v>
      </c>
    </row>
    <row r="4724" spans="1:31" x14ac:dyDescent="0.25">
      <c r="A4724">
        <f t="shared" si="664"/>
        <v>4723</v>
      </c>
      <c r="B4724" s="1">
        <v>3588</v>
      </c>
      <c r="C4724" s="2">
        <v>40620</v>
      </c>
      <c r="D4724" s="1" t="s">
        <v>27</v>
      </c>
      <c r="E4724" s="1" t="str">
        <f t="shared" si="657"/>
        <v>*</v>
      </c>
      <c r="F4724" s="1" t="str">
        <f t="shared" si="658"/>
        <v>*</v>
      </c>
      <c r="G4724" s="1" t="str">
        <f t="shared" si="659"/>
        <v>*</v>
      </c>
      <c r="J4724" s="1" t="str">
        <f t="shared" si="660"/>
        <v>*</v>
      </c>
      <c r="P4724" s="1">
        <v>14</v>
      </c>
      <c r="Q4724" s="1">
        <f t="shared" si="665"/>
        <v>0.02</v>
      </c>
      <c r="T4724" s="4">
        <v>410.27</v>
      </c>
      <c r="U4724" s="9">
        <f t="shared" si="661"/>
        <v>0</v>
      </c>
      <c r="V4724" s="4">
        <f t="shared" si="662"/>
        <v>29.305</v>
      </c>
      <c r="W4724" s="1" t="s">
        <v>21</v>
      </c>
      <c r="X4724" s="1">
        <v>3.92</v>
      </c>
      <c r="Y4724" s="4">
        <f t="shared" si="663"/>
        <v>414.19</v>
      </c>
      <c r="Z4724" s="1" t="s">
        <v>54</v>
      </c>
      <c r="AA4724" s="1" t="s">
        <v>37</v>
      </c>
      <c r="AB4724" s="1" t="s">
        <v>17</v>
      </c>
      <c r="AC4724" s="1" t="s">
        <v>18</v>
      </c>
      <c r="AD4724" s="1" t="s">
        <v>41</v>
      </c>
      <c r="AE4724" s="2">
        <v>40622</v>
      </c>
    </row>
    <row r="4725" spans="1:31" x14ac:dyDescent="0.25">
      <c r="A4725">
        <f t="shared" si="664"/>
        <v>4724</v>
      </c>
      <c r="B4725" s="1">
        <v>3588</v>
      </c>
      <c r="C4725" s="2">
        <v>40620</v>
      </c>
      <c r="D4725" s="1" t="s">
        <v>27</v>
      </c>
      <c r="E4725" s="1" t="str">
        <f t="shared" si="657"/>
        <v>*</v>
      </c>
      <c r="F4725" s="1" t="str">
        <f t="shared" si="658"/>
        <v>*</v>
      </c>
      <c r="G4725" s="1" t="str">
        <f t="shared" si="659"/>
        <v>*</v>
      </c>
      <c r="J4725" s="1" t="str">
        <f t="shared" si="660"/>
        <v>*</v>
      </c>
      <c r="P4725" s="1">
        <v>42</v>
      </c>
      <c r="Q4725" s="1">
        <f t="shared" si="665"/>
        <v>0.05</v>
      </c>
      <c r="T4725" s="4">
        <v>374.38</v>
      </c>
      <c r="U4725" s="9">
        <f t="shared" si="661"/>
        <v>0</v>
      </c>
      <c r="V4725" s="4">
        <f t="shared" si="662"/>
        <v>8.9138095238095243</v>
      </c>
      <c r="W4725" s="1" t="s">
        <v>21</v>
      </c>
      <c r="X4725" s="1">
        <v>3.5</v>
      </c>
      <c r="Y4725" s="4">
        <f t="shared" si="663"/>
        <v>377.88</v>
      </c>
      <c r="Z4725" s="1" t="s">
        <v>54</v>
      </c>
      <c r="AA4725" s="1" t="s">
        <v>37</v>
      </c>
      <c r="AB4725" s="1" t="s">
        <v>29</v>
      </c>
      <c r="AC4725" s="1" t="s">
        <v>63</v>
      </c>
      <c r="AD4725" s="1" t="s">
        <v>19</v>
      </c>
      <c r="AE4725" s="2">
        <v>40621</v>
      </c>
    </row>
    <row r="4726" spans="1:31" x14ac:dyDescent="0.25">
      <c r="A4726">
        <f t="shared" si="664"/>
        <v>4725</v>
      </c>
      <c r="B4726" s="1">
        <v>32546</v>
      </c>
      <c r="C4726" s="2">
        <v>40620</v>
      </c>
      <c r="D4726" s="1" t="s">
        <v>32</v>
      </c>
      <c r="E4726" s="1" t="str">
        <f t="shared" si="657"/>
        <v>***</v>
      </c>
      <c r="F4726" s="1" t="str">
        <f t="shared" si="658"/>
        <v>***</v>
      </c>
      <c r="G4726" s="1" t="str">
        <f t="shared" si="659"/>
        <v>***</v>
      </c>
      <c r="J4726" s="1" t="str">
        <f t="shared" si="660"/>
        <v>***</v>
      </c>
      <c r="P4726" s="1">
        <v>6</v>
      </c>
      <c r="Q4726" s="1">
        <f t="shared" si="665"/>
        <v>0.01</v>
      </c>
      <c r="T4726" s="4">
        <v>156.09</v>
      </c>
      <c r="U4726" s="9">
        <f t="shared" si="661"/>
        <v>0</v>
      </c>
      <c r="V4726" s="4">
        <f t="shared" si="662"/>
        <v>26.015000000000001</v>
      </c>
      <c r="W4726" s="1" t="s">
        <v>21</v>
      </c>
      <c r="X4726" s="1">
        <v>15.1</v>
      </c>
      <c r="Y4726" s="4">
        <f t="shared" si="663"/>
        <v>171.19</v>
      </c>
      <c r="Z4726" s="1" t="s">
        <v>44</v>
      </c>
      <c r="AA4726" s="1" t="s">
        <v>37</v>
      </c>
      <c r="AB4726" s="1" t="s">
        <v>29</v>
      </c>
      <c r="AC4726" s="1" t="s">
        <v>43</v>
      </c>
      <c r="AD4726" s="1" t="s">
        <v>19</v>
      </c>
      <c r="AE4726" s="2">
        <v>40622</v>
      </c>
    </row>
    <row r="4727" spans="1:31" x14ac:dyDescent="0.25">
      <c r="A4727">
        <f t="shared" si="664"/>
        <v>4726</v>
      </c>
      <c r="B4727" s="1">
        <v>51361</v>
      </c>
      <c r="C4727" s="2">
        <v>40620</v>
      </c>
      <c r="D4727" s="1" t="s">
        <v>13</v>
      </c>
      <c r="E4727" s="1" t="str">
        <f t="shared" si="657"/>
        <v>*</v>
      </c>
      <c r="F4727" s="1" t="str">
        <f t="shared" si="658"/>
        <v>*</v>
      </c>
      <c r="G4727" s="1" t="str">
        <f t="shared" si="659"/>
        <v>*</v>
      </c>
      <c r="J4727" s="1" t="str">
        <f t="shared" si="660"/>
        <v>*</v>
      </c>
      <c r="P4727" s="1">
        <v>14</v>
      </c>
      <c r="Q4727" s="1">
        <f t="shared" si="665"/>
        <v>0.02</v>
      </c>
      <c r="T4727" s="4">
        <v>76.06</v>
      </c>
      <c r="U4727" s="9">
        <f t="shared" si="661"/>
        <v>0</v>
      </c>
      <c r="V4727" s="4">
        <f t="shared" si="662"/>
        <v>5.4328571428571433</v>
      </c>
      <c r="W4727" s="1" t="s">
        <v>14</v>
      </c>
      <c r="X4727" s="1">
        <v>5.68</v>
      </c>
      <c r="Y4727" s="4">
        <f t="shared" si="663"/>
        <v>81.740000000000009</v>
      </c>
      <c r="Z4727" s="1" t="s">
        <v>22</v>
      </c>
      <c r="AA4727" s="1" t="s">
        <v>28</v>
      </c>
      <c r="AB4727" s="1" t="s">
        <v>29</v>
      </c>
      <c r="AC4727" s="1" t="s">
        <v>40</v>
      </c>
      <c r="AD4727" s="1" t="s">
        <v>19</v>
      </c>
      <c r="AE4727" s="2">
        <v>40622</v>
      </c>
    </row>
    <row r="4728" spans="1:31" x14ac:dyDescent="0.25">
      <c r="A4728">
        <f t="shared" si="664"/>
        <v>4727</v>
      </c>
      <c r="B4728" s="1">
        <v>26304</v>
      </c>
      <c r="C4728" s="2">
        <v>40621</v>
      </c>
      <c r="D4728" s="1" t="s">
        <v>36</v>
      </c>
      <c r="E4728" s="1" t="str">
        <f t="shared" si="657"/>
        <v>*</v>
      </c>
      <c r="F4728" s="1" t="str">
        <f t="shared" si="658"/>
        <v>*</v>
      </c>
      <c r="G4728" s="1" t="str">
        <f t="shared" si="659"/>
        <v>*</v>
      </c>
      <c r="J4728" s="1" t="str">
        <f t="shared" si="660"/>
        <v>*</v>
      </c>
      <c r="P4728" s="1">
        <v>43</v>
      </c>
      <c r="Q4728" s="1">
        <f t="shared" si="665"/>
        <v>0.05</v>
      </c>
      <c r="T4728" s="4">
        <v>7452.1369999999997</v>
      </c>
      <c r="U4728" s="9">
        <f t="shared" si="661"/>
        <v>1</v>
      </c>
      <c r="V4728" s="4">
        <f t="shared" si="662"/>
        <v>173.30551162790698</v>
      </c>
      <c r="W4728" s="1" t="s">
        <v>21</v>
      </c>
      <c r="X4728" s="1">
        <v>5.99</v>
      </c>
      <c r="Y4728" s="4">
        <f t="shared" si="663"/>
        <v>7458.1269999999995</v>
      </c>
      <c r="Z4728" s="1" t="s">
        <v>53</v>
      </c>
      <c r="AA4728" s="1" t="s">
        <v>28</v>
      </c>
      <c r="AB4728" s="1" t="s">
        <v>24</v>
      </c>
      <c r="AC4728" s="1" t="s">
        <v>25</v>
      </c>
      <c r="AD4728" s="1" t="s">
        <v>19</v>
      </c>
      <c r="AE4728" s="2">
        <v>40622</v>
      </c>
    </row>
    <row r="4729" spans="1:31" x14ac:dyDescent="0.25">
      <c r="A4729">
        <f t="shared" si="664"/>
        <v>4728</v>
      </c>
      <c r="B4729" s="1">
        <v>28003</v>
      </c>
      <c r="C4729" s="2">
        <v>40621</v>
      </c>
      <c r="D4729" s="1" t="s">
        <v>32</v>
      </c>
      <c r="E4729" s="1" t="str">
        <f t="shared" si="657"/>
        <v>***</v>
      </c>
      <c r="F4729" s="1" t="str">
        <f t="shared" si="658"/>
        <v>***</v>
      </c>
      <c r="G4729" s="1" t="str">
        <f t="shared" si="659"/>
        <v>***</v>
      </c>
      <c r="J4729" s="1" t="str">
        <f t="shared" si="660"/>
        <v>***</v>
      </c>
      <c r="P4729" s="1">
        <v>31</v>
      </c>
      <c r="Q4729" s="1">
        <f t="shared" si="665"/>
        <v>0.04</v>
      </c>
      <c r="T4729" s="4">
        <v>157.79</v>
      </c>
      <c r="U4729" s="9">
        <f t="shared" si="661"/>
        <v>0</v>
      </c>
      <c r="V4729" s="4">
        <f t="shared" si="662"/>
        <v>5.09</v>
      </c>
      <c r="W4729" s="1" t="s">
        <v>21</v>
      </c>
      <c r="X4729" s="1">
        <v>6.07</v>
      </c>
      <c r="Y4729" s="4">
        <f t="shared" si="663"/>
        <v>163.85999999999999</v>
      </c>
      <c r="Z4729" s="1" t="s">
        <v>39</v>
      </c>
      <c r="AA4729" s="1" t="s">
        <v>28</v>
      </c>
      <c r="AB4729" s="1" t="s">
        <v>29</v>
      </c>
      <c r="AC4729" s="1" t="s">
        <v>40</v>
      </c>
      <c r="AD4729" s="1" t="s">
        <v>19</v>
      </c>
      <c r="AE4729" s="2">
        <v>40623</v>
      </c>
    </row>
    <row r="4730" spans="1:31" x14ac:dyDescent="0.25">
      <c r="A4730">
        <f t="shared" si="664"/>
        <v>4729</v>
      </c>
      <c r="B4730" s="1">
        <v>51713</v>
      </c>
      <c r="C4730" s="2">
        <v>40621</v>
      </c>
      <c r="D4730" s="1" t="s">
        <v>27</v>
      </c>
      <c r="E4730" s="1" t="str">
        <f t="shared" si="657"/>
        <v>*</v>
      </c>
      <c r="F4730" s="1" t="str">
        <f t="shared" si="658"/>
        <v>*</v>
      </c>
      <c r="G4730" s="1" t="str">
        <f t="shared" si="659"/>
        <v>*</v>
      </c>
      <c r="J4730" s="1" t="str">
        <f t="shared" si="660"/>
        <v>*</v>
      </c>
      <c r="P4730" s="1">
        <v>35</v>
      </c>
      <c r="Q4730" s="1">
        <f t="shared" si="665"/>
        <v>0.04</v>
      </c>
      <c r="T4730" s="4">
        <v>133.07</v>
      </c>
      <c r="U4730" s="9">
        <f t="shared" si="661"/>
        <v>0</v>
      </c>
      <c r="V4730" s="4">
        <f t="shared" si="662"/>
        <v>3.8019999999999996</v>
      </c>
      <c r="W4730" s="1" t="s">
        <v>21</v>
      </c>
      <c r="X4730" s="1">
        <v>0.94</v>
      </c>
      <c r="Y4730" s="4">
        <f t="shared" si="663"/>
        <v>134.01</v>
      </c>
      <c r="Z4730" s="1" t="s">
        <v>22</v>
      </c>
      <c r="AA4730" s="1" t="s">
        <v>28</v>
      </c>
      <c r="AB4730" s="1" t="s">
        <v>29</v>
      </c>
      <c r="AC4730" s="1" t="s">
        <v>61</v>
      </c>
      <c r="AD4730" s="1" t="s">
        <v>31</v>
      </c>
      <c r="AE4730" s="2">
        <v>40622</v>
      </c>
    </row>
    <row r="4731" spans="1:31" x14ac:dyDescent="0.25">
      <c r="A4731">
        <f t="shared" si="664"/>
        <v>4730</v>
      </c>
      <c r="B4731" s="1">
        <v>28550</v>
      </c>
      <c r="C4731" s="2">
        <v>40622</v>
      </c>
      <c r="D4731" s="1" t="s">
        <v>27</v>
      </c>
      <c r="E4731" s="1" t="str">
        <f t="shared" si="657"/>
        <v>*</v>
      </c>
      <c r="F4731" s="1" t="str">
        <f t="shared" si="658"/>
        <v>*</v>
      </c>
      <c r="G4731" s="1" t="str">
        <f t="shared" si="659"/>
        <v>*</v>
      </c>
      <c r="J4731" s="1" t="str">
        <f t="shared" si="660"/>
        <v>*</v>
      </c>
      <c r="P4731" s="1">
        <v>44</v>
      </c>
      <c r="Q4731" s="1">
        <f t="shared" si="665"/>
        <v>0.05</v>
      </c>
      <c r="T4731" s="4">
        <v>21532.26</v>
      </c>
      <c r="U4731" s="9">
        <f t="shared" si="661"/>
        <v>1</v>
      </c>
      <c r="V4731" s="4">
        <f t="shared" si="662"/>
        <v>489.3695454545454</v>
      </c>
      <c r="W4731" s="1" t="s">
        <v>33</v>
      </c>
      <c r="X4731" s="1">
        <v>69.3</v>
      </c>
      <c r="Y4731" s="4">
        <f t="shared" si="663"/>
        <v>21601.559999999998</v>
      </c>
      <c r="Z4731" s="1" t="s">
        <v>49</v>
      </c>
      <c r="AA4731" s="1" t="s">
        <v>28</v>
      </c>
      <c r="AB4731" s="1" t="s">
        <v>24</v>
      </c>
      <c r="AC4731" s="1" t="s">
        <v>56</v>
      </c>
      <c r="AD4731" s="1" t="s">
        <v>35</v>
      </c>
      <c r="AE4731" s="2">
        <v>40625</v>
      </c>
    </row>
    <row r="4732" spans="1:31" x14ac:dyDescent="0.25">
      <c r="A4732">
        <f t="shared" si="664"/>
        <v>4731</v>
      </c>
      <c r="B4732" s="1">
        <v>9062</v>
      </c>
      <c r="C4732" s="2">
        <v>40622</v>
      </c>
      <c r="D4732" s="1" t="s">
        <v>20</v>
      </c>
      <c r="E4732" s="1" t="str">
        <f t="shared" si="657"/>
        <v>*</v>
      </c>
      <c r="F4732" s="1" t="str">
        <f t="shared" si="658"/>
        <v>**</v>
      </c>
      <c r="G4732" s="1" t="str">
        <f t="shared" si="659"/>
        <v>**</v>
      </c>
      <c r="J4732" s="1" t="str">
        <f t="shared" si="660"/>
        <v>**</v>
      </c>
      <c r="P4732" s="1">
        <v>19</v>
      </c>
      <c r="Q4732" s="1">
        <f t="shared" si="665"/>
        <v>0.02</v>
      </c>
      <c r="T4732" s="4">
        <v>1825.42</v>
      </c>
      <c r="U4732" s="9">
        <f t="shared" si="661"/>
        <v>1</v>
      </c>
      <c r="V4732" s="4">
        <f t="shared" si="662"/>
        <v>96.074736842105267</v>
      </c>
      <c r="W4732" s="1" t="s">
        <v>21</v>
      </c>
      <c r="X4732" s="1">
        <v>8.99</v>
      </c>
      <c r="Y4732" s="4">
        <f t="shared" si="663"/>
        <v>1834.41</v>
      </c>
      <c r="Z4732" s="1" t="s">
        <v>64</v>
      </c>
      <c r="AA4732" s="1" t="s">
        <v>16</v>
      </c>
      <c r="AB4732" s="1" t="s">
        <v>17</v>
      </c>
      <c r="AC4732" s="1" t="s">
        <v>18</v>
      </c>
      <c r="AD4732" s="1" t="s">
        <v>41</v>
      </c>
      <c r="AE4732" s="2">
        <v>40625</v>
      </c>
    </row>
    <row r="4733" spans="1:31" x14ac:dyDescent="0.25">
      <c r="A4733">
        <f t="shared" si="664"/>
        <v>4732</v>
      </c>
      <c r="B4733" s="1">
        <v>31303</v>
      </c>
      <c r="C4733" s="2">
        <v>40622</v>
      </c>
      <c r="D4733" s="1" t="s">
        <v>13</v>
      </c>
      <c r="E4733" s="1" t="str">
        <f t="shared" si="657"/>
        <v>*</v>
      </c>
      <c r="F4733" s="1" t="str">
        <f t="shared" si="658"/>
        <v>*</v>
      </c>
      <c r="G4733" s="1" t="str">
        <f t="shared" si="659"/>
        <v>*</v>
      </c>
      <c r="J4733" s="1" t="str">
        <f t="shared" si="660"/>
        <v>*</v>
      </c>
      <c r="P4733" s="1">
        <v>50</v>
      </c>
      <c r="Q4733" s="1">
        <f t="shared" si="665"/>
        <v>0.06</v>
      </c>
      <c r="T4733" s="4">
        <v>306.13</v>
      </c>
      <c r="U4733" s="9">
        <f t="shared" si="661"/>
        <v>0</v>
      </c>
      <c r="V4733" s="4">
        <f t="shared" si="662"/>
        <v>6.1226000000000003</v>
      </c>
      <c r="W4733" s="1" t="s">
        <v>14</v>
      </c>
      <c r="X4733" s="1">
        <v>1.49</v>
      </c>
      <c r="Y4733" s="4">
        <f t="shared" si="663"/>
        <v>307.62</v>
      </c>
      <c r="Z4733" s="1" t="s">
        <v>53</v>
      </c>
      <c r="AA4733" s="1" t="s">
        <v>37</v>
      </c>
      <c r="AB4733" s="1" t="s">
        <v>29</v>
      </c>
      <c r="AC4733" s="1" t="s">
        <v>43</v>
      </c>
      <c r="AD4733" s="1" t="s">
        <v>19</v>
      </c>
      <c r="AE4733" s="2">
        <v>40624</v>
      </c>
    </row>
    <row r="4734" spans="1:31" x14ac:dyDescent="0.25">
      <c r="A4734">
        <f t="shared" si="664"/>
        <v>4733</v>
      </c>
      <c r="B4734" s="1">
        <v>9062</v>
      </c>
      <c r="C4734" s="2">
        <v>40622</v>
      </c>
      <c r="D4734" s="1" t="s">
        <v>20</v>
      </c>
      <c r="E4734" s="1" t="str">
        <f t="shared" si="657"/>
        <v>*</v>
      </c>
      <c r="F4734" s="1" t="str">
        <f t="shared" si="658"/>
        <v>**</v>
      </c>
      <c r="G4734" s="1" t="str">
        <f t="shared" si="659"/>
        <v>**</v>
      </c>
      <c r="J4734" s="1" t="str">
        <f t="shared" si="660"/>
        <v>**</v>
      </c>
      <c r="P4734" s="1">
        <v>32</v>
      </c>
      <c r="Q4734" s="1">
        <f t="shared" si="665"/>
        <v>0.04</v>
      </c>
      <c r="T4734" s="4">
        <v>119.2</v>
      </c>
      <c r="U4734" s="9">
        <f t="shared" si="661"/>
        <v>0</v>
      </c>
      <c r="V4734" s="4">
        <f t="shared" si="662"/>
        <v>3.7250000000000001</v>
      </c>
      <c r="W4734" s="1" t="s">
        <v>21</v>
      </c>
      <c r="X4734" s="1">
        <v>0.99</v>
      </c>
      <c r="Y4734" s="4">
        <f t="shared" si="663"/>
        <v>120.19</v>
      </c>
      <c r="Z4734" s="1" t="s">
        <v>53</v>
      </c>
      <c r="AA4734" s="1" t="s">
        <v>16</v>
      </c>
      <c r="AB4734" s="1" t="s">
        <v>29</v>
      </c>
      <c r="AC4734" s="1" t="s">
        <v>61</v>
      </c>
      <c r="AD4734" s="1" t="s">
        <v>31</v>
      </c>
      <c r="AE4734" s="2">
        <v>40623</v>
      </c>
    </row>
    <row r="4735" spans="1:31" x14ac:dyDescent="0.25">
      <c r="A4735">
        <f t="shared" si="664"/>
        <v>4734</v>
      </c>
      <c r="B4735" s="1">
        <v>28550</v>
      </c>
      <c r="C4735" s="2">
        <v>40622</v>
      </c>
      <c r="D4735" s="1" t="s">
        <v>27</v>
      </c>
      <c r="E4735" s="1" t="str">
        <f t="shared" si="657"/>
        <v>*</v>
      </c>
      <c r="F4735" s="1" t="str">
        <f t="shared" si="658"/>
        <v>*</v>
      </c>
      <c r="G4735" s="1" t="str">
        <f t="shared" si="659"/>
        <v>*</v>
      </c>
      <c r="J4735" s="1" t="str">
        <f t="shared" si="660"/>
        <v>*</v>
      </c>
      <c r="P4735" s="1">
        <v>1</v>
      </c>
      <c r="Q4735" s="1">
        <f t="shared" si="665"/>
        <v>0.01</v>
      </c>
      <c r="T4735" s="4">
        <v>7.64</v>
      </c>
      <c r="U4735" s="9">
        <f t="shared" si="661"/>
        <v>0</v>
      </c>
      <c r="V4735" s="4">
        <f t="shared" si="662"/>
        <v>7.64</v>
      </c>
      <c r="W4735" s="1" t="s">
        <v>21</v>
      </c>
      <c r="X4735" s="1">
        <v>3.01</v>
      </c>
      <c r="Y4735" s="4">
        <f t="shared" si="663"/>
        <v>10.649999999999999</v>
      </c>
      <c r="Z4735" s="1" t="s">
        <v>49</v>
      </c>
      <c r="AA4735" s="1" t="s">
        <v>28</v>
      </c>
      <c r="AB4735" s="1" t="s">
        <v>29</v>
      </c>
      <c r="AC4735" s="1" t="s">
        <v>40</v>
      </c>
      <c r="AD4735" s="1" t="s">
        <v>31</v>
      </c>
      <c r="AE4735" s="2">
        <v>40623</v>
      </c>
    </row>
    <row r="4736" spans="1:31" x14ac:dyDescent="0.25">
      <c r="A4736">
        <f t="shared" si="664"/>
        <v>4735</v>
      </c>
      <c r="B4736" s="1">
        <v>58884</v>
      </c>
      <c r="C4736" s="2">
        <v>40623</v>
      </c>
      <c r="D4736" s="1" t="s">
        <v>13</v>
      </c>
      <c r="E4736" s="1" t="str">
        <f t="shared" si="657"/>
        <v>*</v>
      </c>
      <c r="F4736" s="1" t="str">
        <f t="shared" si="658"/>
        <v>*</v>
      </c>
      <c r="G4736" s="1" t="str">
        <f t="shared" si="659"/>
        <v>*</v>
      </c>
      <c r="J4736" s="1" t="str">
        <f t="shared" si="660"/>
        <v>*</v>
      </c>
      <c r="P4736" s="1">
        <v>46</v>
      </c>
      <c r="Q4736" s="1">
        <f t="shared" si="665"/>
        <v>0.05</v>
      </c>
      <c r="T4736" s="4">
        <v>3732.25</v>
      </c>
      <c r="U4736" s="9">
        <f t="shared" si="661"/>
        <v>1</v>
      </c>
      <c r="V4736" s="4">
        <f t="shared" si="662"/>
        <v>81.135869565217391</v>
      </c>
      <c r="W4736" s="1" t="s">
        <v>33</v>
      </c>
      <c r="X4736" s="1">
        <v>60</v>
      </c>
      <c r="Y4736" s="4">
        <f t="shared" si="663"/>
        <v>3792.25</v>
      </c>
      <c r="Z4736" s="1" t="s">
        <v>53</v>
      </c>
      <c r="AA4736" s="1" t="s">
        <v>28</v>
      </c>
      <c r="AB4736" s="1" t="s">
        <v>17</v>
      </c>
      <c r="AC4736" s="1" t="s">
        <v>52</v>
      </c>
      <c r="AD4736" s="1" t="s">
        <v>35</v>
      </c>
      <c r="AE4736" s="2">
        <v>40628</v>
      </c>
    </row>
    <row r="4737" spans="1:31" x14ac:dyDescent="0.25">
      <c r="A4737">
        <f t="shared" si="664"/>
        <v>4736</v>
      </c>
      <c r="B4737" s="1">
        <v>35296</v>
      </c>
      <c r="C4737" s="2">
        <v>40623</v>
      </c>
      <c r="D4737" s="1" t="s">
        <v>13</v>
      </c>
      <c r="E4737" s="1" t="str">
        <f t="shared" si="657"/>
        <v>*</v>
      </c>
      <c r="F4737" s="1" t="str">
        <f t="shared" si="658"/>
        <v>*</v>
      </c>
      <c r="G4737" s="1" t="str">
        <f t="shared" si="659"/>
        <v>*</v>
      </c>
      <c r="J4737" s="1" t="str">
        <f t="shared" si="660"/>
        <v>*</v>
      </c>
      <c r="P4737" s="1">
        <v>7</v>
      </c>
      <c r="Q4737" s="1">
        <f t="shared" si="665"/>
        <v>0.01</v>
      </c>
      <c r="T4737" s="4">
        <v>407.8725</v>
      </c>
      <c r="U4737" s="9">
        <f t="shared" si="661"/>
        <v>0</v>
      </c>
      <c r="V4737" s="4">
        <f t="shared" si="662"/>
        <v>58.267499999999998</v>
      </c>
      <c r="W4737" s="1" t="s">
        <v>21</v>
      </c>
      <c r="X4737" s="1">
        <v>3.99</v>
      </c>
      <c r="Y4737" s="4">
        <f t="shared" si="663"/>
        <v>411.86250000000001</v>
      </c>
      <c r="Z4737" s="1" t="s">
        <v>44</v>
      </c>
      <c r="AA4737" s="1" t="s">
        <v>28</v>
      </c>
      <c r="AB4737" s="1" t="s">
        <v>24</v>
      </c>
      <c r="AC4737" s="1" t="s">
        <v>25</v>
      </c>
      <c r="AD4737" s="1" t="s">
        <v>19</v>
      </c>
      <c r="AE4737" s="2">
        <v>40625</v>
      </c>
    </row>
    <row r="4738" spans="1:31" x14ac:dyDescent="0.25">
      <c r="A4738">
        <f t="shared" si="664"/>
        <v>4737</v>
      </c>
      <c r="B4738" s="1">
        <v>42213</v>
      </c>
      <c r="C4738" s="2">
        <v>40623</v>
      </c>
      <c r="D4738" s="1" t="s">
        <v>32</v>
      </c>
      <c r="E4738" s="1" t="str">
        <f t="shared" si="657"/>
        <v>***</v>
      </c>
      <c r="F4738" s="1" t="str">
        <f t="shared" si="658"/>
        <v>***</v>
      </c>
      <c r="G4738" s="1" t="str">
        <f t="shared" si="659"/>
        <v>***</v>
      </c>
      <c r="J4738" s="1" t="str">
        <f t="shared" si="660"/>
        <v>***</v>
      </c>
      <c r="P4738" s="1">
        <v>46</v>
      </c>
      <c r="Q4738" s="1">
        <f t="shared" si="665"/>
        <v>0.05</v>
      </c>
      <c r="T4738" s="4">
        <v>110.96</v>
      </c>
      <c r="U4738" s="9">
        <f t="shared" si="661"/>
        <v>0</v>
      </c>
      <c r="V4738" s="4">
        <f t="shared" si="662"/>
        <v>2.4121739130434783</v>
      </c>
      <c r="W4738" s="1" t="s">
        <v>21</v>
      </c>
      <c r="X4738" s="1">
        <v>0.5</v>
      </c>
      <c r="Y4738" s="4">
        <f t="shared" si="663"/>
        <v>111.46</v>
      </c>
      <c r="Z4738" s="1" t="s">
        <v>53</v>
      </c>
      <c r="AA4738" s="1" t="s">
        <v>23</v>
      </c>
      <c r="AB4738" s="1" t="s">
        <v>29</v>
      </c>
      <c r="AC4738" s="1" t="s">
        <v>58</v>
      </c>
      <c r="AD4738" s="1" t="s">
        <v>19</v>
      </c>
      <c r="AE4738" s="2">
        <v>40625</v>
      </c>
    </row>
    <row r="4739" spans="1:31" x14ac:dyDescent="0.25">
      <c r="A4739">
        <f t="shared" si="664"/>
        <v>4738</v>
      </c>
      <c r="B4739" s="1">
        <v>58884</v>
      </c>
      <c r="C4739" s="2">
        <v>40623</v>
      </c>
      <c r="D4739" s="1" t="s">
        <v>13</v>
      </c>
      <c r="E4739" s="1" t="str">
        <f t="shared" ref="E4739:E4802" si="666">IF(D4739="Critical","***","*")</f>
        <v>*</v>
      </c>
      <c r="F4739" s="1" t="str">
        <f t="shared" ref="F4739:F4802" si="667">IF(D4739="Critical","***",IF(D4739="High","**","*"))</f>
        <v>*</v>
      </c>
      <c r="G4739" s="1" t="str">
        <f t="shared" ref="G4739:G4802" si="668">VLOOKUP(D4739,$H$6:$I$10,2,FALSE)</f>
        <v>*</v>
      </c>
      <c r="J4739" s="1" t="str">
        <f t="shared" ref="J4739:J4802" si="669">HLOOKUP(D4739,$K$5:$O$6,2,FALSE)</f>
        <v>*</v>
      </c>
      <c r="P4739" s="1">
        <v>29</v>
      </c>
      <c r="Q4739" s="1">
        <f t="shared" si="665"/>
        <v>3.5000000000000003E-2</v>
      </c>
      <c r="T4739" s="4">
        <v>87.68</v>
      </c>
      <c r="U4739" s="9">
        <f t="shared" ref="U4739:U4802" si="670">IF(T4739&gt;1000,1,0)</f>
        <v>0</v>
      </c>
      <c r="V4739" s="4">
        <f t="shared" ref="V4739:V4802" si="671">T4739/P4739</f>
        <v>3.0234482758620693</v>
      </c>
      <c r="W4739" s="1" t="s">
        <v>21</v>
      </c>
      <c r="X4739" s="1">
        <v>0.99</v>
      </c>
      <c r="Y4739" s="4">
        <f t="shared" ref="Y4739:Y4802" si="672">X4739+T4739</f>
        <v>88.67</v>
      </c>
      <c r="Z4739" s="1" t="s">
        <v>53</v>
      </c>
      <c r="AA4739" s="1" t="s">
        <v>28</v>
      </c>
      <c r="AB4739" s="1" t="s">
        <v>29</v>
      </c>
      <c r="AC4739" s="1" t="s">
        <v>58</v>
      </c>
      <c r="AD4739" s="1" t="s">
        <v>19</v>
      </c>
      <c r="AE4739" s="2">
        <v>40628</v>
      </c>
    </row>
    <row r="4740" spans="1:31" x14ac:dyDescent="0.25">
      <c r="A4740">
        <f t="shared" ref="A4740:A4803" si="673">A4739+1</f>
        <v>4739</v>
      </c>
      <c r="B4740" s="1">
        <v>49824</v>
      </c>
      <c r="C4740" s="2">
        <v>40624</v>
      </c>
      <c r="D4740" s="1" t="s">
        <v>20</v>
      </c>
      <c r="E4740" s="1" t="str">
        <f t="shared" si="666"/>
        <v>*</v>
      </c>
      <c r="F4740" s="1" t="str">
        <f t="shared" si="667"/>
        <v>**</v>
      </c>
      <c r="G4740" s="1" t="str">
        <f t="shared" si="668"/>
        <v>**</v>
      </c>
      <c r="J4740" s="1" t="str">
        <f t="shared" si="669"/>
        <v>**</v>
      </c>
      <c r="P4740" s="1">
        <v>33</v>
      </c>
      <c r="Q4740" s="1">
        <f t="shared" ref="Q4740:Q4803" si="674">VLOOKUP(P4740,$R$5:$S$10,2,TRUE)</f>
        <v>0.04</v>
      </c>
      <c r="T4740" s="4">
        <v>1900.2260000000001</v>
      </c>
      <c r="U4740" s="9">
        <f t="shared" si="670"/>
        <v>1</v>
      </c>
      <c r="V4740" s="4">
        <f t="shared" si="671"/>
        <v>57.582606060606061</v>
      </c>
      <c r="W4740" s="1" t="s">
        <v>14</v>
      </c>
      <c r="X4740" s="1">
        <v>5.31</v>
      </c>
      <c r="Y4740" s="4">
        <f t="shared" si="672"/>
        <v>1905.5360000000001</v>
      </c>
      <c r="Z4740" s="1" t="s">
        <v>44</v>
      </c>
      <c r="AA4740" s="1" t="s">
        <v>23</v>
      </c>
      <c r="AB4740" s="1" t="s">
        <v>24</v>
      </c>
      <c r="AC4740" s="1" t="s">
        <v>25</v>
      </c>
      <c r="AD4740" s="1" t="s">
        <v>19</v>
      </c>
      <c r="AE4740" s="2">
        <v>40625</v>
      </c>
    </row>
    <row r="4741" spans="1:31" x14ac:dyDescent="0.25">
      <c r="A4741">
        <f t="shared" si="673"/>
        <v>4740</v>
      </c>
      <c r="B4741" s="1">
        <v>8580</v>
      </c>
      <c r="C4741" s="2">
        <v>40624</v>
      </c>
      <c r="D4741" s="1" t="s">
        <v>20</v>
      </c>
      <c r="E4741" s="1" t="str">
        <f t="shared" si="666"/>
        <v>*</v>
      </c>
      <c r="F4741" s="1" t="str">
        <f t="shared" si="667"/>
        <v>**</v>
      </c>
      <c r="G4741" s="1" t="str">
        <f t="shared" si="668"/>
        <v>**</v>
      </c>
      <c r="J4741" s="1" t="str">
        <f t="shared" si="669"/>
        <v>**</v>
      </c>
      <c r="P4741" s="1">
        <v>37</v>
      </c>
      <c r="Q4741" s="1">
        <f t="shared" si="674"/>
        <v>0.04</v>
      </c>
      <c r="T4741" s="4">
        <v>308.22000000000003</v>
      </c>
      <c r="U4741" s="9">
        <f t="shared" si="670"/>
        <v>0</v>
      </c>
      <c r="V4741" s="4">
        <f t="shared" si="671"/>
        <v>8.3302702702702707</v>
      </c>
      <c r="W4741" s="1" t="s">
        <v>21</v>
      </c>
      <c r="X4741" s="1">
        <v>9.23</v>
      </c>
      <c r="Y4741" s="4">
        <f t="shared" si="672"/>
        <v>317.45000000000005</v>
      </c>
      <c r="Z4741" s="1" t="s">
        <v>51</v>
      </c>
      <c r="AA4741" s="1" t="s">
        <v>16</v>
      </c>
      <c r="AB4741" s="1" t="s">
        <v>29</v>
      </c>
      <c r="AC4741" s="1" t="s">
        <v>63</v>
      </c>
      <c r="AD4741" s="1" t="s">
        <v>19</v>
      </c>
      <c r="AE4741" s="2">
        <v>40625</v>
      </c>
    </row>
    <row r="4742" spans="1:31" x14ac:dyDescent="0.25">
      <c r="A4742">
        <f t="shared" si="673"/>
        <v>4741</v>
      </c>
      <c r="B4742" s="1">
        <v>8580</v>
      </c>
      <c r="C4742" s="2">
        <v>40624</v>
      </c>
      <c r="D4742" s="1" t="s">
        <v>20</v>
      </c>
      <c r="E4742" s="1" t="str">
        <f t="shared" si="666"/>
        <v>*</v>
      </c>
      <c r="F4742" s="1" t="str">
        <f t="shared" si="667"/>
        <v>**</v>
      </c>
      <c r="G4742" s="1" t="str">
        <f t="shared" si="668"/>
        <v>**</v>
      </c>
      <c r="J4742" s="1" t="str">
        <f t="shared" si="669"/>
        <v>**</v>
      </c>
      <c r="P4742" s="1">
        <v>12</v>
      </c>
      <c r="Q4742" s="1">
        <f t="shared" si="674"/>
        <v>0.02</v>
      </c>
      <c r="T4742" s="4">
        <v>151.49</v>
      </c>
      <c r="U4742" s="9">
        <f t="shared" si="670"/>
        <v>0</v>
      </c>
      <c r="V4742" s="4">
        <f t="shared" si="671"/>
        <v>12.624166666666667</v>
      </c>
      <c r="W4742" s="1" t="s">
        <v>21</v>
      </c>
      <c r="X4742" s="1">
        <v>6.97</v>
      </c>
      <c r="Y4742" s="4">
        <f t="shared" si="672"/>
        <v>158.46</v>
      </c>
      <c r="Z4742" s="1" t="s">
        <v>51</v>
      </c>
      <c r="AA4742" s="1" t="s">
        <v>16</v>
      </c>
      <c r="AB4742" s="1" t="s">
        <v>29</v>
      </c>
      <c r="AC4742" s="1" t="s">
        <v>57</v>
      </c>
      <c r="AD4742" s="1" t="s">
        <v>19</v>
      </c>
      <c r="AE4742" s="2">
        <v>40624</v>
      </c>
    </row>
    <row r="4743" spans="1:31" x14ac:dyDescent="0.25">
      <c r="A4743">
        <f t="shared" si="673"/>
        <v>4742</v>
      </c>
      <c r="B4743" s="1">
        <v>38304</v>
      </c>
      <c r="C4743" s="2">
        <v>40624</v>
      </c>
      <c r="D4743" s="1" t="s">
        <v>20</v>
      </c>
      <c r="E4743" s="1" t="str">
        <f t="shared" si="666"/>
        <v>*</v>
      </c>
      <c r="F4743" s="1" t="str">
        <f t="shared" si="667"/>
        <v>**</v>
      </c>
      <c r="G4743" s="1" t="str">
        <f t="shared" si="668"/>
        <v>**</v>
      </c>
      <c r="J4743" s="1" t="str">
        <f t="shared" si="669"/>
        <v>**</v>
      </c>
      <c r="P4743" s="1">
        <v>7</v>
      </c>
      <c r="Q4743" s="1">
        <f t="shared" si="674"/>
        <v>0.01</v>
      </c>
      <c r="T4743" s="4">
        <v>30.1</v>
      </c>
      <c r="U4743" s="9">
        <f t="shared" si="670"/>
        <v>0</v>
      </c>
      <c r="V4743" s="4">
        <f t="shared" si="671"/>
        <v>4.3</v>
      </c>
      <c r="W4743" s="1" t="s">
        <v>21</v>
      </c>
      <c r="X4743" s="1">
        <v>5.47</v>
      </c>
      <c r="Y4743" s="4">
        <f t="shared" si="672"/>
        <v>35.57</v>
      </c>
      <c r="Z4743" s="1" t="s">
        <v>49</v>
      </c>
      <c r="AA4743" s="1" t="s">
        <v>16</v>
      </c>
      <c r="AB4743" s="1" t="s">
        <v>29</v>
      </c>
      <c r="AC4743" s="1" t="s">
        <v>43</v>
      </c>
      <c r="AD4743" s="1" t="s">
        <v>19</v>
      </c>
      <c r="AE4743" s="2">
        <v>40626</v>
      </c>
    </row>
    <row r="4744" spans="1:31" x14ac:dyDescent="0.25">
      <c r="A4744">
        <f t="shared" si="673"/>
        <v>4743</v>
      </c>
      <c r="B4744" s="1">
        <v>55361</v>
      </c>
      <c r="C4744" s="2">
        <v>40625</v>
      </c>
      <c r="D4744" s="1" t="s">
        <v>27</v>
      </c>
      <c r="E4744" s="1" t="str">
        <f t="shared" si="666"/>
        <v>*</v>
      </c>
      <c r="F4744" s="1" t="str">
        <f t="shared" si="667"/>
        <v>*</v>
      </c>
      <c r="G4744" s="1" t="str">
        <f t="shared" si="668"/>
        <v>*</v>
      </c>
      <c r="J4744" s="1" t="str">
        <f t="shared" si="669"/>
        <v>*</v>
      </c>
      <c r="P4744" s="1">
        <v>31</v>
      </c>
      <c r="Q4744" s="1">
        <f t="shared" si="674"/>
        <v>0.04</v>
      </c>
      <c r="T4744" s="4">
        <v>293.52</v>
      </c>
      <c r="U4744" s="9">
        <f t="shared" si="670"/>
        <v>0</v>
      </c>
      <c r="V4744" s="4">
        <f t="shared" si="671"/>
        <v>9.4683870967741921</v>
      </c>
      <c r="W4744" s="1" t="s">
        <v>21</v>
      </c>
      <c r="X4744" s="1">
        <v>7.28</v>
      </c>
      <c r="Y4744" s="4">
        <f t="shared" si="672"/>
        <v>300.79999999999995</v>
      </c>
      <c r="Z4744" s="1" t="s">
        <v>44</v>
      </c>
      <c r="AA4744" s="1" t="s">
        <v>23</v>
      </c>
      <c r="AB4744" s="1" t="s">
        <v>29</v>
      </c>
      <c r="AC4744" s="1" t="s">
        <v>55</v>
      </c>
      <c r="AD4744" s="1" t="s">
        <v>19</v>
      </c>
      <c r="AE4744" s="2">
        <v>40626</v>
      </c>
    </row>
    <row r="4745" spans="1:31" x14ac:dyDescent="0.25">
      <c r="A4745">
        <f t="shared" si="673"/>
        <v>4744</v>
      </c>
      <c r="B4745" s="1">
        <v>57095</v>
      </c>
      <c r="C4745" s="2">
        <v>40625</v>
      </c>
      <c r="D4745" s="1" t="s">
        <v>36</v>
      </c>
      <c r="E4745" s="1" t="str">
        <f t="shared" si="666"/>
        <v>*</v>
      </c>
      <c r="F4745" s="1" t="str">
        <f t="shared" si="667"/>
        <v>*</v>
      </c>
      <c r="G4745" s="1" t="str">
        <f t="shared" si="668"/>
        <v>*</v>
      </c>
      <c r="J4745" s="1" t="str">
        <f t="shared" si="669"/>
        <v>*</v>
      </c>
      <c r="P4745" s="1">
        <v>37</v>
      </c>
      <c r="Q4745" s="1">
        <f t="shared" si="674"/>
        <v>0.04</v>
      </c>
      <c r="T4745" s="4">
        <v>254.93</v>
      </c>
      <c r="U4745" s="9">
        <f t="shared" si="670"/>
        <v>0</v>
      </c>
      <c r="V4745" s="4">
        <f t="shared" si="671"/>
        <v>6.8900000000000006</v>
      </c>
      <c r="W4745" s="1" t="s">
        <v>21</v>
      </c>
      <c r="X4745" s="1">
        <v>5.48</v>
      </c>
      <c r="Y4745" s="4">
        <f t="shared" si="672"/>
        <v>260.41000000000003</v>
      </c>
      <c r="Z4745" s="1" t="s">
        <v>49</v>
      </c>
      <c r="AA4745" s="1" t="s">
        <v>28</v>
      </c>
      <c r="AB4745" s="1" t="s">
        <v>29</v>
      </c>
      <c r="AC4745" s="1" t="s">
        <v>43</v>
      </c>
      <c r="AD4745" s="1" t="s">
        <v>19</v>
      </c>
      <c r="AE4745" s="2">
        <v>40628</v>
      </c>
    </row>
    <row r="4746" spans="1:31" x14ac:dyDescent="0.25">
      <c r="A4746">
        <f t="shared" si="673"/>
        <v>4745</v>
      </c>
      <c r="B4746" s="1">
        <v>24871</v>
      </c>
      <c r="C4746" s="2">
        <v>40625</v>
      </c>
      <c r="D4746" s="1" t="s">
        <v>36</v>
      </c>
      <c r="E4746" s="1" t="str">
        <f t="shared" si="666"/>
        <v>*</v>
      </c>
      <c r="F4746" s="1" t="str">
        <f t="shared" si="667"/>
        <v>*</v>
      </c>
      <c r="G4746" s="1" t="str">
        <f t="shared" si="668"/>
        <v>*</v>
      </c>
      <c r="J4746" s="1" t="str">
        <f t="shared" si="669"/>
        <v>*</v>
      </c>
      <c r="P4746" s="1">
        <v>6</v>
      </c>
      <c r="Q4746" s="1">
        <f t="shared" si="674"/>
        <v>0.01</v>
      </c>
      <c r="T4746" s="4">
        <v>143.78</v>
      </c>
      <c r="U4746" s="9">
        <f t="shared" si="670"/>
        <v>0</v>
      </c>
      <c r="V4746" s="4">
        <f t="shared" si="671"/>
        <v>23.963333333333335</v>
      </c>
      <c r="W4746" s="1" t="s">
        <v>21</v>
      </c>
      <c r="X4746" s="1">
        <v>8.99</v>
      </c>
      <c r="Y4746" s="4">
        <f t="shared" si="672"/>
        <v>152.77000000000001</v>
      </c>
      <c r="Z4746" s="1" t="s">
        <v>39</v>
      </c>
      <c r="AA4746" s="1" t="s">
        <v>28</v>
      </c>
      <c r="AB4746" s="1" t="s">
        <v>17</v>
      </c>
      <c r="AC4746" s="1" t="s">
        <v>18</v>
      </c>
      <c r="AD4746" s="1" t="s">
        <v>41</v>
      </c>
      <c r="AE4746" s="2">
        <v>40626</v>
      </c>
    </row>
    <row r="4747" spans="1:31" x14ac:dyDescent="0.25">
      <c r="A4747">
        <f t="shared" si="673"/>
        <v>4746</v>
      </c>
      <c r="B4747" s="1">
        <v>55361</v>
      </c>
      <c r="C4747" s="2">
        <v>40625</v>
      </c>
      <c r="D4747" s="1" t="s">
        <v>27</v>
      </c>
      <c r="E4747" s="1" t="str">
        <f t="shared" si="666"/>
        <v>*</v>
      </c>
      <c r="F4747" s="1" t="str">
        <f t="shared" si="667"/>
        <v>*</v>
      </c>
      <c r="G4747" s="1" t="str">
        <f t="shared" si="668"/>
        <v>*</v>
      </c>
      <c r="J4747" s="1" t="str">
        <f t="shared" si="669"/>
        <v>*</v>
      </c>
      <c r="P4747" s="1">
        <v>22</v>
      </c>
      <c r="Q4747" s="1">
        <f t="shared" si="674"/>
        <v>3.5000000000000003E-2</v>
      </c>
      <c r="T4747" s="4">
        <v>51.39</v>
      </c>
      <c r="U4747" s="9">
        <f t="shared" si="670"/>
        <v>0</v>
      </c>
      <c r="V4747" s="4">
        <f t="shared" si="671"/>
        <v>2.3359090909090909</v>
      </c>
      <c r="W4747" s="1" t="s">
        <v>14</v>
      </c>
      <c r="X4747" s="1">
        <v>4.8600000000000003</v>
      </c>
      <c r="Y4747" s="4">
        <f t="shared" si="672"/>
        <v>56.25</v>
      </c>
      <c r="Z4747" s="1" t="s">
        <v>44</v>
      </c>
      <c r="AA4747" s="1" t="s">
        <v>23</v>
      </c>
      <c r="AB4747" s="1" t="s">
        <v>17</v>
      </c>
      <c r="AC4747" s="1" t="s">
        <v>18</v>
      </c>
      <c r="AD4747" s="1" t="s">
        <v>19</v>
      </c>
      <c r="AE4747" s="2">
        <v>40626</v>
      </c>
    </row>
    <row r="4748" spans="1:31" x14ac:dyDescent="0.25">
      <c r="A4748">
        <f t="shared" si="673"/>
        <v>4747</v>
      </c>
      <c r="B4748" s="1">
        <v>643</v>
      </c>
      <c r="C4748" s="2">
        <v>40626</v>
      </c>
      <c r="D4748" s="1" t="s">
        <v>20</v>
      </c>
      <c r="E4748" s="1" t="str">
        <f t="shared" si="666"/>
        <v>*</v>
      </c>
      <c r="F4748" s="1" t="str">
        <f t="shared" si="667"/>
        <v>**</v>
      </c>
      <c r="G4748" s="1" t="str">
        <f t="shared" si="668"/>
        <v>**</v>
      </c>
      <c r="J4748" s="1" t="str">
        <f t="shared" si="669"/>
        <v>**</v>
      </c>
      <c r="P4748" s="1">
        <v>21</v>
      </c>
      <c r="Q4748" s="1">
        <f t="shared" si="674"/>
        <v>3.5000000000000003E-2</v>
      </c>
      <c r="T4748" s="4">
        <v>2781.82</v>
      </c>
      <c r="U4748" s="9">
        <f t="shared" si="670"/>
        <v>1</v>
      </c>
      <c r="V4748" s="4">
        <f t="shared" si="671"/>
        <v>132.46761904761905</v>
      </c>
      <c r="W4748" s="1" t="s">
        <v>14</v>
      </c>
      <c r="X4748" s="1">
        <v>35</v>
      </c>
      <c r="Y4748" s="4">
        <f t="shared" si="672"/>
        <v>2816.82</v>
      </c>
      <c r="Z4748" s="1" t="s">
        <v>60</v>
      </c>
      <c r="AA4748" s="1" t="s">
        <v>28</v>
      </c>
      <c r="AB4748" s="1" t="s">
        <v>29</v>
      </c>
      <c r="AC4748" s="1" t="s">
        <v>55</v>
      </c>
      <c r="AD4748" s="1" t="s">
        <v>48</v>
      </c>
      <c r="AE4748" s="2">
        <v>40627</v>
      </c>
    </row>
    <row r="4749" spans="1:31" x14ac:dyDescent="0.25">
      <c r="A4749">
        <f t="shared" si="673"/>
        <v>4748</v>
      </c>
      <c r="B4749" s="1">
        <v>4257</v>
      </c>
      <c r="C4749" s="2">
        <v>40626</v>
      </c>
      <c r="D4749" s="1" t="s">
        <v>36</v>
      </c>
      <c r="E4749" s="1" t="str">
        <f t="shared" si="666"/>
        <v>*</v>
      </c>
      <c r="F4749" s="1" t="str">
        <f t="shared" si="667"/>
        <v>*</v>
      </c>
      <c r="G4749" s="1" t="str">
        <f t="shared" si="668"/>
        <v>*</v>
      </c>
      <c r="J4749" s="1" t="str">
        <f t="shared" si="669"/>
        <v>*</v>
      </c>
      <c r="P4749" s="1">
        <v>45</v>
      </c>
      <c r="Q4749" s="1">
        <f t="shared" si="674"/>
        <v>0.05</v>
      </c>
      <c r="T4749" s="4">
        <v>253.89</v>
      </c>
      <c r="U4749" s="9">
        <f t="shared" si="670"/>
        <v>0</v>
      </c>
      <c r="V4749" s="4">
        <f t="shared" si="671"/>
        <v>5.6419999999999995</v>
      </c>
      <c r="W4749" s="1" t="s">
        <v>21</v>
      </c>
      <c r="X4749" s="1">
        <v>5.3</v>
      </c>
      <c r="Y4749" s="4">
        <f t="shared" si="672"/>
        <v>259.19</v>
      </c>
      <c r="Z4749" s="1" t="s">
        <v>15</v>
      </c>
      <c r="AA4749" s="1" t="s">
        <v>16</v>
      </c>
      <c r="AB4749" s="1" t="s">
        <v>29</v>
      </c>
      <c r="AC4749" s="1" t="s">
        <v>57</v>
      </c>
      <c r="AD4749" s="1" t="s">
        <v>19</v>
      </c>
      <c r="AE4749" s="2">
        <v>40628</v>
      </c>
    </row>
    <row r="4750" spans="1:31" x14ac:dyDescent="0.25">
      <c r="A4750">
        <f t="shared" si="673"/>
        <v>4749</v>
      </c>
      <c r="B4750" s="1">
        <v>30369</v>
      </c>
      <c r="C4750" s="2">
        <v>40626</v>
      </c>
      <c r="D4750" s="1" t="s">
        <v>32</v>
      </c>
      <c r="E4750" s="1" t="str">
        <f t="shared" si="666"/>
        <v>***</v>
      </c>
      <c r="F4750" s="1" t="str">
        <f t="shared" si="667"/>
        <v>***</v>
      </c>
      <c r="G4750" s="1" t="str">
        <f t="shared" si="668"/>
        <v>***</v>
      </c>
      <c r="J4750" s="1" t="str">
        <f t="shared" si="669"/>
        <v>***</v>
      </c>
      <c r="P4750" s="1">
        <v>21</v>
      </c>
      <c r="Q4750" s="1">
        <f t="shared" si="674"/>
        <v>3.5000000000000003E-2</v>
      </c>
      <c r="T4750" s="4">
        <v>174.22</v>
      </c>
      <c r="U4750" s="9">
        <f t="shared" si="670"/>
        <v>0</v>
      </c>
      <c r="V4750" s="4">
        <f t="shared" si="671"/>
        <v>8.2961904761904766</v>
      </c>
      <c r="W4750" s="1" t="s">
        <v>21</v>
      </c>
      <c r="X4750" s="1">
        <v>2.64</v>
      </c>
      <c r="Y4750" s="4">
        <f t="shared" si="672"/>
        <v>176.85999999999999</v>
      </c>
      <c r="Z4750" s="1" t="s">
        <v>22</v>
      </c>
      <c r="AA4750" s="1" t="s">
        <v>37</v>
      </c>
      <c r="AB4750" s="1" t="s">
        <v>29</v>
      </c>
      <c r="AC4750" s="1" t="s">
        <v>45</v>
      </c>
      <c r="AD4750" s="1" t="s">
        <v>41</v>
      </c>
      <c r="AE4750" s="2">
        <v>40627</v>
      </c>
    </row>
    <row r="4751" spans="1:31" x14ac:dyDescent="0.25">
      <c r="A4751">
        <f t="shared" si="673"/>
        <v>4750</v>
      </c>
      <c r="B4751" s="1">
        <v>54245</v>
      </c>
      <c r="C4751" s="2">
        <v>40626</v>
      </c>
      <c r="D4751" s="1" t="s">
        <v>36</v>
      </c>
      <c r="E4751" s="1" t="str">
        <f t="shared" si="666"/>
        <v>*</v>
      </c>
      <c r="F4751" s="1" t="str">
        <f t="shared" si="667"/>
        <v>*</v>
      </c>
      <c r="G4751" s="1" t="str">
        <f t="shared" si="668"/>
        <v>*</v>
      </c>
      <c r="J4751" s="1" t="str">
        <f t="shared" si="669"/>
        <v>*</v>
      </c>
      <c r="P4751" s="1">
        <v>5</v>
      </c>
      <c r="Q4751" s="1">
        <f t="shared" si="674"/>
        <v>0.01</v>
      </c>
      <c r="T4751" s="4">
        <v>83.3</v>
      </c>
      <c r="U4751" s="9">
        <f t="shared" si="670"/>
        <v>0</v>
      </c>
      <c r="V4751" s="4">
        <f t="shared" si="671"/>
        <v>16.66</v>
      </c>
      <c r="W4751" s="1" t="s">
        <v>21</v>
      </c>
      <c r="X4751" s="1">
        <v>2.5</v>
      </c>
      <c r="Y4751" s="4">
        <f t="shared" si="672"/>
        <v>85.8</v>
      </c>
      <c r="Z4751" s="1" t="s">
        <v>22</v>
      </c>
      <c r="AA4751" s="1" t="s">
        <v>28</v>
      </c>
      <c r="AB4751" s="1" t="s">
        <v>24</v>
      </c>
      <c r="AC4751" s="1" t="s">
        <v>25</v>
      </c>
      <c r="AD4751" s="1" t="s">
        <v>31</v>
      </c>
      <c r="AE4751" s="2">
        <v>40627</v>
      </c>
    </row>
    <row r="4752" spans="1:31" x14ac:dyDescent="0.25">
      <c r="A4752">
        <f t="shared" si="673"/>
        <v>4751</v>
      </c>
      <c r="B4752" s="1">
        <v>30369</v>
      </c>
      <c r="C4752" s="2">
        <v>40626</v>
      </c>
      <c r="D4752" s="1" t="s">
        <v>32</v>
      </c>
      <c r="E4752" s="1" t="str">
        <f t="shared" si="666"/>
        <v>***</v>
      </c>
      <c r="F4752" s="1" t="str">
        <f t="shared" si="667"/>
        <v>***</v>
      </c>
      <c r="G4752" s="1" t="str">
        <f t="shared" si="668"/>
        <v>***</v>
      </c>
      <c r="J4752" s="1" t="str">
        <f t="shared" si="669"/>
        <v>***</v>
      </c>
      <c r="P4752" s="1">
        <v>13</v>
      </c>
      <c r="Q4752" s="1">
        <f t="shared" si="674"/>
        <v>0.02</v>
      </c>
      <c r="T4752" s="4">
        <v>76.81</v>
      </c>
      <c r="U4752" s="9">
        <f t="shared" si="670"/>
        <v>0</v>
      </c>
      <c r="V4752" s="4">
        <f t="shared" si="671"/>
        <v>5.9084615384615384</v>
      </c>
      <c r="W4752" s="1" t="s">
        <v>21</v>
      </c>
      <c r="X4752" s="1">
        <v>7.54</v>
      </c>
      <c r="Y4752" s="4">
        <f t="shared" si="672"/>
        <v>84.350000000000009</v>
      </c>
      <c r="Z4752" s="1" t="s">
        <v>22</v>
      </c>
      <c r="AA4752" s="1" t="s">
        <v>37</v>
      </c>
      <c r="AB4752" s="1" t="s">
        <v>29</v>
      </c>
      <c r="AC4752" s="1" t="s">
        <v>40</v>
      </c>
      <c r="AD4752" s="1" t="s">
        <v>19</v>
      </c>
      <c r="AE4752" s="2">
        <v>40627</v>
      </c>
    </row>
    <row r="4753" spans="1:31" x14ac:dyDescent="0.25">
      <c r="A4753">
        <f t="shared" si="673"/>
        <v>4752</v>
      </c>
      <c r="B4753" s="1">
        <v>55686</v>
      </c>
      <c r="C4753" s="2">
        <v>40627</v>
      </c>
      <c r="D4753" s="1" t="s">
        <v>32</v>
      </c>
      <c r="E4753" s="1" t="str">
        <f t="shared" si="666"/>
        <v>***</v>
      </c>
      <c r="F4753" s="1" t="str">
        <f t="shared" si="667"/>
        <v>***</v>
      </c>
      <c r="G4753" s="1" t="str">
        <f t="shared" si="668"/>
        <v>***</v>
      </c>
      <c r="J4753" s="1" t="str">
        <f t="shared" si="669"/>
        <v>***</v>
      </c>
      <c r="P4753" s="1">
        <v>22</v>
      </c>
      <c r="Q4753" s="1">
        <f t="shared" si="674"/>
        <v>3.5000000000000003E-2</v>
      </c>
      <c r="T4753" s="4">
        <v>628.39</v>
      </c>
      <c r="U4753" s="9">
        <f t="shared" si="670"/>
        <v>0</v>
      </c>
      <c r="V4753" s="4">
        <f t="shared" si="671"/>
        <v>28.563181818181818</v>
      </c>
      <c r="W4753" s="1" t="s">
        <v>14</v>
      </c>
      <c r="X4753" s="1">
        <v>5.09</v>
      </c>
      <c r="Y4753" s="4">
        <f t="shared" si="672"/>
        <v>633.48</v>
      </c>
      <c r="Z4753" s="1" t="s">
        <v>49</v>
      </c>
      <c r="AA4753" s="1" t="s">
        <v>28</v>
      </c>
      <c r="AB4753" s="1" t="s">
        <v>29</v>
      </c>
      <c r="AC4753" s="1" t="s">
        <v>40</v>
      </c>
      <c r="AD4753" s="1" t="s">
        <v>19</v>
      </c>
      <c r="AE4753" s="2">
        <v>40629</v>
      </c>
    </row>
    <row r="4754" spans="1:31" x14ac:dyDescent="0.25">
      <c r="A4754">
        <f t="shared" si="673"/>
        <v>4753</v>
      </c>
      <c r="B4754" s="1">
        <v>55686</v>
      </c>
      <c r="C4754" s="2">
        <v>40627</v>
      </c>
      <c r="D4754" s="1" t="s">
        <v>32</v>
      </c>
      <c r="E4754" s="1" t="str">
        <f t="shared" si="666"/>
        <v>***</v>
      </c>
      <c r="F4754" s="1" t="str">
        <f t="shared" si="667"/>
        <v>***</v>
      </c>
      <c r="G4754" s="1" t="str">
        <f t="shared" si="668"/>
        <v>***</v>
      </c>
      <c r="J4754" s="1" t="str">
        <f t="shared" si="669"/>
        <v>***</v>
      </c>
      <c r="P4754" s="1">
        <v>26</v>
      </c>
      <c r="Q4754" s="1">
        <f t="shared" si="674"/>
        <v>3.5000000000000003E-2</v>
      </c>
      <c r="T4754" s="4">
        <v>423.14</v>
      </c>
      <c r="U4754" s="9">
        <f t="shared" si="670"/>
        <v>0</v>
      </c>
      <c r="V4754" s="4">
        <f t="shared" si="671"/>
        <v>16.274615384615384</v>
      </c>
      <c r="W4754" s="1" t="s">
        <v>21</v>
      </c>
      <c r="X4754" s="1">
        <v>4</v>
      </c>
      <c r="Y4754" s="4">
        <f t="shared" si="672"/>
        <v>427.14</v>
      </c>
      <c r="Z4754" s="1" t="s">
        <v>49</v>
      </c>
      <c r="AA4754" s="1" t="s">
        <v>28</v>
      </c>
      <c r="AB4754" s="1" t="s">
        <v>24</v>
      </c>
      <c r="AC4754" s="1" t="s">
        <v>38</v>
      </c>
      <c r="AD4754" s="1" t="s">
        <v>19</v>
      </c>
      <c r="AE4754" s="2">
        <v>40629</v>
      </c>
    </row>
    <row r="4755" spans="1:31" x14ac:dyDescent="0.25">
      <c r="A4755">
        <f t="shared" si="673"/>
        <v>4754</v>
      </c>
      <c r="B4755" s="1">
        <v>55686</v>
      </c>
      <c r="C4755" s="2">
        <v>40627</v>
      </c>
      <c r="D4755" s="1" t="s">
        <v>32</v>
      </c>
      <c r="E4755" s="1" t="str">
        <f t="shared" si="666"/>
        <v>***</v>
      </c>
      <c r="F4755" s="1" t="str">
        <f t="shared" si="667"/>
        <v>***</v>
      </c>
      <c r="G4755" s="1" t="str">
        <f t="shared" si="668"/>
        <v>***</v>
      </c>
      <c r="J4755" s="1" t="str">
        <f t="shared" si="669"/>
        <v>***</v>
      </c>
      <c r="P4755" s="1">
        <v>2</v>
      </c>
      <c r="Q4755" s="1">
        <f t="shared" si="674"/>
        <v>0.01</v>
      </c>
      <c r="T4755" s="4">
        <v>162.49</v>
      </c>
      <c r="U4755" s="9">
        <f t="shared" si="670"/>
        <v>0</v>
      </c>
      <c r="V4755" s="4">
        <f t="shared" si="671"/>
        <v>81.245000000000005</v>
      </c>
      <c r="W4755" s="1" t="s">
        <v>21</v>
      </c>
      <c r="X4755" s="1">
        <v>0.99</v>
      </c>
      <c r="Y4755" s="4">
        <f t="shared" si="672"/>
        <v>163.48000000000002</v>
      </c>
      <c r="Z4755" s="1" t="s">
        <v>49</v>
      </c>
      <c r="AA4755" s="1" t="s">
        <v>28</v>
      </c>
      <c r="AB4755" s="1" t="s">
        <v>29</v>
      </c>
      <c r="AC4755" s="1" t="s">
        <v>63</v>
      </c>
      <c r="AD4755" s="1" t="s">
        <v>19</v>
      </c>
      <c r="AE4755" s="2">
        <v>40630</v>
      </c>
    </row>
    <row r="4756" spans="1:31" x14ac:dyDescent="0.25">
      <c r="A4756">
        <f t="shared" si="673"/>
        <v>4755</v>
      </c>
      <c r="B4756" s="1">
        <v>30658</v>
      </c>
      <c r="C4756" s="2">
        <v>40628</v>
      </c>
      <c r="D4756" s="1" t="s">
        <v>36</v>
      </c>
      <c r="E4756" s="1" t="str">
        <f t="shared" si="666"/>
        <v>*</v>
      </c>
      <c r="F4756" s="1" t="str">
        <f t="shared" si="667"/>
        <v>*</v>
      </c>
      <c r="G4756" s="1" t="str">
        <f t="shared" si="668"/>
        <v>*</v>
      </c>
      <c r="J4756" s="1" t="str">
        <f t="shared" si="669"/>
        <v>*</v>
      </c>
      <c r="P4756" s="1">
        <v>35</v>
      </c>
      <c r="Q4756" s="1">
        <f t="shared" si="674"/>
        <v>0.04</v>
      </c>
      <c r="T4756" s="4">
        <v>17387.650000000001</v>
      </c>
      <c r="U4756" s="9">
        <f t="shared" si="670"/>
        <v>1</v>
      </c>
      <c r="V4756" s="4">
        <f t="shared" si="671"/>
        <v>496.79</v>
      </c>
      <c r="W4756" s="1" t="s">
        <v>21</v>
      </c>
      <c r="X4756" s="1">
        <v>24.49</v>
      </c>
      <c r="Y4756" s="4">
        <f t="shared" si="672"/>
        <v>17412.140000000003</v>
      </c>
      <c r="Z4756" s="1" t="s">
        <v>39</v>
      </c>
      <c r="AA4756" s="1" t="s">
        <v>28</v>
      </c>
      <c r="AB4756" s="1" t="s">
        <v>24</v>
      </c>
      <c r="AC4756" s="1" t="s">
        <v>47</v>
      </c>
      <c r="AD4756" s="1" t="s">
        <v>48</v>
      </c>
      <c r="AE4756" s="2">
        <v>40629</v>
      </c>
    </row>
    <row r="4757" spans="1:31" x14ac:dyDescent="0.25">
      <c r="A4757">
        <f t="shared" si="673"/>
        <v>4756</v>
      </c>
      <c r="B4757" s="1">
        <v>30658</v>
      </c>
      <c r="C4757" s="2">
        <v>40628</v>
      </c>
      <c r="D4757" s="1" t="s">
        <v>36</v>
      </c>
      <c r="E4757" s="1" t="str">
        <f t="shared" si="666"/>
        <v>*</v>
      </c>
      <c r="F4757" s="1" t="str">
        <f t="shared" si="667"/>
        <v>*</v>
      </c>
      <c r="G4757" s="1" t="str">
        <f t="shared" si="668"/>
        <v>*</v>
      </c>
      <c r="J4757" s="1" t="str">
        <f t="shared" si="669"/>
        <v>*</v>
      </c>
      <c r="P4757" s="1">
        <v>44</v>
      </c>
      <c r="Q4757" s="1">
        <f t="shared" si="674"/>
        <v>0.05</v>
      </c>
      <c r="T4757" s="4">
        <v>6040.22</v>
      </c>
      <c r="U4757" s="9">
        <f t="shared" si="670"/>
        <v>1</v>
      </c>
      <c r="V4757" s="4">
        <f t="shared" si="671"/>
        <v>137.27772727272728</v>
      </c>
      <c r="W4757" s="1" t="s">
        <v>21</v>
      </c>
      <c r="X4757" s="1">
        <v>35</v>
      </c>
      <c r="Y4757" s="4">
        <f t="shared" si="672"/>
        <v>6075.22</v>
      </c>
      <c r="Z4757" s="1" t="s">
        <v>39</v>
      </c>
      <c r="AA4757" s="1" t="s">
        <v>28</v>
      </c>
      <c r="AB4757" s="1" t="s">
        <v>29</v>
      </c>
      <c r="AC4757" s="1" t="s">
        <v>55</v>
      </c>
      <c r="AD4757" s="1" t="s">
        <v>48</v>
      </c>
      <c r="AE4757" s="2">
        <v>40630</v>
      </c>
    </row>
    <row r="4758" spans="1:31" x14ac:dyDescent="0.25">
      <c r="A4758">
        <f t="shared" si="673"/>
        <v>4757</v>
      </c>
      <c r="B4758" s="1">
        <v>24384</v>
      </c>
      <c r="C4758" s="2">
        <v>40628</v>
      </c>
      <c r="D4758" s="1" t="s">
        <v>36</v>
      </c>
      <c r="E4758" s="1" t="str">
        <f t="shared" si="666"/>
        <v>*</v>
      </c>
      <c r="F4758" s="1" t="str">
        <f t="shared" si="667"/>
        <v>*</v>
      </c>
      <c r="G4758" s="1" t="str">
        <f t="shared" si="668"/>
        <v>*</v>
      </c>
      <c r="J4758" s="1" t="str">
        <f t="shared" si="669"/>
        <v>*</v>
      </c>
      <c r="P4758" s="1">
        <v>21</v>
      </c>
      <c r="Q4758" s="1">
        <f t="shared" si="674"/>
        <v>3.5000000000000003E-2</v>
      </c>
      <c r="T4758" s="4">
        <v>3981.23</v>
      </c>
      <c r="U4758" s="9">
        <f t="shared" si="670"/>
        <v>1</v>
      </c>
      <c r="V4758" s="4">
        <f t="shared" si="671"/>
        <v>189.58238095238096</v>
      </c>
      <c r="W4758" s="1" t="s">
        <v>21</v>
      </c>
      <c r="X4758" s="1">
        <v>19.989999999999998</v>
      </c>
      <c r="Y4758" s="4">
        <f t="shared" si="672"/>
        <v>4001.22</v>
      </c>
      <c r="Z4758" s="1" t="s">
        <v>51</v>
      </c>
      <c r="AA4758" s="1" t="s">
        <v>16</v>
      </c>
      <c r="AB4758" s="1" t="s">
        <v>29</v>
      </c>
      <c r="AC4758" s="1" t="s">
        <v>55</v>
      </c>
      <c r="AD4758" s="1" t="s">
        <v>19</v>
      </c>
      <c r="AE4758" s="2">
        <v>40630</v>
      </c>
    </row>
    <row r="4759" spans="1:31" x14ac:dyDescent="0.25">
      <c r="A4759">
        <f t="shared" si="673"/>
        <v>4758</v>
      </c>
      <c r="B4759" s="1">
        <v>50404</v>
      </c>
      <c r="C4759" s="2">
        <v>40628</v>
      </c>
      <c r="D4759" s="1" t="s">
        <v>20</v>
      </c>
      <c r="E4759" s="1" t="str">
        <f t="shared" si="666"/>
        <v>*</v>
      </c>
      <c r="F4759" s="1" t="str">
        <f t="shared" si="667"/>
        <v>**</v>
      </c>
      <c r="G4759" s="1" t="str">
        <f t="shared" si="668"/>
        <v>**</v>
      </c>
      <c r="J4759" s="1" t="str">
        <f t="shared" si="669"/>
        <v>**</v>
      </c>
      <c r="P4759" s="1">
        <v>18</v>
      </c>
      <c r="Q4759" s="1">
        <f t="shared" si="674"/>
        <v>0.02</v>
      </c>
      <c r="T4759" s="4">
        <v>3780.43</v>
      </c>
      <c r="U4759" s="9">
        <f t="shared" si="670"/>
        <v>1</v>
      </c>
      <c r="V4759" s="4">
        <f t="shared" si="671"/>
        <v>210.02388888888888</v>
      </c>
      <c r="W4759" s="1" t="s">
        <v>21</v>
      </c>
      <c r="X4759" s="1">
        <v>9.99</v>
      </c>
      <c r="Y4759" s="4">
        <f t="shared" si="672"/>
        <v>3790.4199999999996</v>
      </c>
      <c r="Z4759" s="1" t="s">
        <v>51</v>
      </c>
      <c r="AA4759" s="1" t="s">
        <v>28</v>
      </c>
      <c r="AB4759" s="1" t="s">
        <v>29</v>
      </c>
      <c r="AC4759" s="1" t="s">
        <v>55</v>
      </c>
      <c r="AD4759" s="1" t="s">
        <v>19</v>
      </c>
      <c r="AE4759" s="2">
        <v>40629</v>
      </c>
    </row>
    <row r="4760" spans="1:31" x14ac:dyDescent="0.25">
      <c r="A4760">
        <f t="shared" si="673"/>
        <v>4759</v>
      </c>
      <c r="B4760" s="1">
        <v>24384</v>
      </c>
      <c r="C4760" s="2">
        <v>40628</v>
      </c>
      <c r="D4760" s="1" t="s">
        <v>36</v>
      </c>
      <c r="E4760" s="1" t="str">
        <f t="shared" si="666"/>
        <v>*</v>
      </c>
      <c r="F4760" s="1" t="str">
        <f t="shared" si="667"/>
        <v>*</v>
      </c>
      <c r="G4760" s="1" t="str">
        <f t="shared" si="668"/>
        <v>*</v>
      </c>
      <c r="J4760" s="1" t="str">
        <f t="shared" si="669"/>
        <v>*</v>
      </c>
      <c r="P4760" s="1">
        <v>20</v>
      </c>
      <c r="Q4760" s="1">
        <f t="shared" si="674"/>
        <v>3.5000000000000003E-2</v>
      </c>
      <c r="T4760" s="4">
        <v>2458.2424999999998</v>
      </c>
      <c r="U4760" s="9">
        <f t="shared" si="670"/>
        <v>1</v>
      </c>
      <c r="V4760" s="4">
        <f t="shared" si="671"/>
        <v>122.91212499999999</v>
      </c>
      <c r="W4760" s="1" t="s">
        <v>21</v>
      </c>
      <c r="X4760" s="1">
        <v>8.99</v>
      </c>
      <c r="Y4760" s="4">
        <f t="shared" si="672"/>
        <v>2467.2324999999996</v>
      </c>
      <c r="Z4760" s="1" t="s">
        <v>51</v>
      </c>
      <c r="AA4760" s="1" t="s">
        <v>16</v>
      </c>
      <c r="AB4760" s="1" t="s">
        <v>24</v>
      </c>
      <c r="AC4760" s="1" t="s">
        <v>25</v>
      </c>
      <c r="AD4760" s="1" t="s">
        <v>19</v>
      </c>
      <c r="AE4760" s="2">
        <v>40630</v>
      </c>
    </row>
    <row r="4761" spans="1:31" x14ac:dyDescent="0.25">
      <c r="A4761">
        <f t="shared" si="673"/>
        <v>4760</v>
      </c>
      <c r="B4761" s="1">
        <v>50404</v>
      </c>
      <c r="C4761" s="2">
        <v>40628</v>
      </c>
      <c r="D4761" s="1" t="s">
        <v>20</v>
      </c>
      <c r="E4761" s="1" t="str">
        <f t="shared" si="666"/>
        <v>*</v>
      </c>
      <c r="F4761" s="1" t="str">
        <f t="shared" si="667"/>
        <v>**</v>
      </c>
      <c r="G4761" s="1" t="str">
        <f t="shared" si="668"/>
        <v>**</v>
      </c>
      <c r="J4761" s="1" t="str">
        <f t="shared" si="669"/>
        <v>**</v>
      </c>
      <c r="P4761" s="1">
        <v>10</v>
      </c>
      <c r="Q4761" s="1">
        <f t="shared" si="674"/>
        <v>0.02</v>
      </c>
      <c r="T4761" s="4">
        <v>1961.68</v>
      </c>
      <c r="U4761" s="9">
        <f t="shared" si="670"/>
        <v>1</v>
      </c>
      <c r="V4761" s="4">
        <f t="shared" si="671"/>
        <v>196.16800000000001</v>
      </c>
      <c r="W4761" s="1" t="s">
        <v>21</v>
      </c>
      <c r="X4761" s="1">
        <v>69</v>
      </c>
      <c r="Y4761" s="4">
        <f t="shared" si="672"/>
        <v>2030.68</v>
      </c>
      <c r="Z4761" s="1" t="s">
        <v>51</v>
      </c>
      <c r="AA4761" s="1" t="s">
        <v>28</v>
      </c>
      <c r="AB4761" s="1" t="s">
        <v>17</v>
      </c>
      <c r="AC4761" s="1" t="s">
        <v>52</v>
      </c>
      <c r="AD4761" s="1" t="s">
        <v>48</v>
      </c>
      <c r="AE4761" s="2">
        <v>40630</v>
      </c>
    </row>
    <row r="4762" spans="1:31" x14ac:dyDescent="0.25">
      <c r="A4762">
        <f t="shared" si="673"/>
        <v>4761</v>
      </c>
      <c r="B4762" s="1">
        <v>24384</v>
      </c>
      <c r="C4762" s="2">
        <v>40628</v>
      </c>
      <c r="D4762" s="1" t="s">
        <v>36</v>
      </c>
      <c r="E4762" s="1" t="str">
        <f t="shared" si="666"/>
        <v>*</v>
      </c>
      <c r="F4762" s="1" t="str">
        <f t="shared" si="667"/>
        <v>*</v>
      </c>
      <c r="G4762" s="1" t="str">
        <f t="shared" si="668"/>
        <v>*</v>
      </c>
      <c r="J4762" s="1" t="str">
        <f t="shared" si="669"/>
        <v>*</v>
      </c>
      <c r="P4762" s="1">
        <v>44</v>
      </c>
      <c r="Q4762" s="1">
        <f t="shared" si="674"/>
        <v>0.05</v>
      </c>
      <c r="T4762" s="4">
        <v>205.11</v>
      </c>
      <c r="U4762" s="9">
        <f t="shared" si="670"/>
        <v>0</v>
      </c>
      <c r="V4762" s="4">
        <f t="shared" si="671"/>
        <v>4.6615909090909096</v>
      </c>
      <c r="W4762" s="1" t="s">
        <v>21</v>
      </c>
      <c r="X4762" s="1">
        <v>0.5</v>
      </c>
      <c r="Y4762" s="4">
        <f t="shared" si="672"/>
        <v>205.61</v>
      </c>
      <c r="Z4762" s="1" t="s">
        <v>51</v>
      </c>
      <c r="AA4762" s="1" t="s">
        <v>16</v>
      </c>
      <c r="AB4762" s="1" t="s">
        <v>29</v>
      </c>
      <c r="AC4762" s="1" t="s">
        <v>58</v>
      </c>
      <c r="AD4762" s="1" t="s">
        <v>19</v>
      </c>
      <c r="AE4762" s="2">
        <v>40630</v>
      </c>
    </row>
    <row r="4763" spans="1:31" x14ac:dyDescent="0.25">
      <c r="A4763">
        <f t="shared" si="673"/>
        <v>4762</v>
      </c>
      <c r="B4763" s="1">
        <v>25376</v>
      </c>
      <c r="C4763" s="2">
        <v>40628</v>
      </c>
      <c r="D4763" s="1" t="s">
        <v>32</v>
      </c>
      <c r="E4763" s="1" t="str">
        <f t="shared" si="666"/>
        <v>***</v>
      </c>
      <c r="F4763" s="1" t="str">
        <f t="shared" si="667"/>
        <v>***</v>
      </c>
      <c r="G4763" s="1" t="str">
        <f t="shared" si="668"/>
        <v>***</v>
      </c>
      <c r="J4763" s="1" t="str">
        <f t="shared" si="669"/>
        <v>***</v>
      </c>
      <c r="P4763" s="1">
        <v>12</v>
      </c>
      <c r="Q4763" s="1">
        <f t="shared" si="674"/>
        <v>0.02</v>
      </c>
      <c r="T4763" s="4">
        <v>76.61</v>
      </c>
      <c r="U4763" s="9">
        <f t="shared" si="670"/>
        <v>0</v>
      </c>
      <c r="V4763" s="4">
        <f t="shared" si="671"/>
        <v>6.3841666666666663</v>
      </c>
      <c r="W4763" s="1" t="s">
        <v>21</v>
      </c>
      <c r="X4763" s="1">
        <v>5.29</v>
      </c>
      <c r="Y4763" s="4">
        <f t="shared" si="672"/>
        <v>81.900000000000006</v>
      </c>
      <c r="Z4763" s="1" t="s">
        <v>50</v>
      </c>
      <c r="AA4763" s="1" t="s">
        <v>28</v>
      </c>
      <c r="AB4763" s="1" t="s">
        <v>17</v>
      </c>
      <c r="AC4763" s="1" t="s">
        <v>18</v>
      </c>
      <c r="AD4763" s="1" t="s">
        <v>19</v>
      </c>
      <c r="AE4763" s="2">
        <v>40629</v>
      </c>
    </row>
    <row r="4764" spans="1:31" x14ac:dyDescent="0.25">
      <c r="A4764">
        <f t="shared" si="673"/>
        <v>4763</v>
      </c>
      <c r="B4764" s="1">
        <v>48548</v>
      </c>
      <c r="C4764" s="2">
        <v>40628</v>
      </c>
      <c r="D4764" s="1" t="s">
        <v>32</v>
      </c>
      <c r="E4764" s="1" t="str">
        <f t="shared" si="666"/>
        <v>***</v>
      </c>
      <c r="F4764" s="1" t="str">
        <f t="shared" si="667"/>
        <v>***</v>
      </c>
      <c r="G4764" s="1" t="str">
        <f t="shared" si="668"/>
        <v>***</v>
      </c>
      <c r="J4764" s="1" t="str">
        <f t="shared" si="669"/>
        <v>***</v>
      </c>
      <c r="P4764" s="1">
        <v>3</v>
      </c>
      <c r="Q4764" s="1">
        <f t="shared" si="674"/>
        <v>0.01</v>
      </c>
      <c r="T4764" s="4">
        <v>13.71</v>
      </c>
      <c r="U4764" s="9">
        <f t="shared" si="670"/>
        <v>0</v>
      </c>
      <c r="V4764" s="4">
        <f t="shared" si="671"/>
        <v>4.57</v>
      </c>
      <c r="W4764" s="1" t="s">
        <v>21</v>
      </c>
      <c r="X4764" s="1">
        <v>3.97</v>
      </c>
      <c r="Y4764" s="4">
        <f t="shared" si="672"/>
        <v>17.68</v>
      </c>
      <c r="Z4764" s="1" t="s">
        <v>44</v>
      </c>
      <c r="AA4764" s="1" t="s">
        <v>28</v>
      </c>
      <c r="AB4764" s="1" t="s">
        <v>29</v>
      </c>
      <c r="AC4764" s="1" t="s">
        <v>30</v>
      </c>
      <c r="AD4764" s="1" t="s">
        <v>31</v>
      </c>
      <c r="AE4764" s="2">
        <v>40629</v>
      </c>
    </row>
    <row r="4765" spans="1:31" x14ac:dyDescent="0.25">
      <c r="A4765">
        <f t="shared" si="673"/>
        <v>4764</v>
      </c>
      <c r="B4765" s="1">
        <v>56804</v>
      </c>
      <c r="C4765" s="2">
        <v>40629</v>
      </c>
      <c r="D4765" s="1" t="s">
        <v>32</v>
      </c>
      <c r="E4765" s="1" t="str">
        <f t="shared" si="666"/>
        <v>***</v>
      </c>
      <c r="F4765" s="1" t="str">
        <f t="shared" si="667"/>
        <v>***</v>
      </c>
      <c r="G4765" s="1" t="str">
        <f t="shared" si="668"/>
        <v>***</v>
      </c>
      <c r="J4765" s="1" t="str">
        <f t="shared" si="669"/>
        <v>***</v>
      </c>
      <c r="P4765" s="1">
        <v>41</v>
      </c>
      <c r="Q4765" s="1">
        <f t="shared" si="674"/>
        <v>0.05</v>
      </c>
      <c r="T4765" s="4">
        <v>136.44999999999999</v>
      </c>
      <c r="U4765" s="9">
        <f t="shared" si="670"/>
        <v>0</v>
      </c>
      <c r="V4765" s="4">
        <f t="shared" si="671"/>
        <v>3.3280487804878045</v>
      </c>
      <c r="W4765" s="1" t="s">
        <v>21</v>
      </c>
      <c r="X4765" s="1">
        <v>6.27</v>
      </c>
      <c r="Y4765" s="4">
        <f t="shared" si="672"/>
        <v>142.72</v>
      </c>
      <c r="Z4765" s="1" t="s">
        <v>49</v>
      </c>
      <c r="AA4765" s="1" t="s">
        <v>37</v>
      </c>
      <c r="AB4765" s="1" t="s">
        <v>29</v>
      </c>
      <c r="AC4765" s="1" t="s">
        <v>43</v>
      </c>
      <c r="AD4765" s="1" t="s">
        <v>19</v>
      </c>
      <c r="AE4765" s="2">
        <v>40631</v>
      </c>
    </row>
    <row r="4766" spans="1:31" x14ac:dyDescent="0.25">
      <c r="A4766">
        <f t="shared" si="673"/>
        <v>4765</v>
      </c>
      <c r="B4766" s="1">
        <v>56804</v>
      </c>
      <c r="C4766" s="2">
        <v>40629</v>
      </c>
      <c r="D4766" s="1" t="s">
        <v>32</v>
      </c>
      <c r="E4766" s="1" t="str">
        <f t="shared" si="666"/>
        <v>***</v>
      </c>
      <c r="F4766" s="1" t="str">
        <f t="shared" si="667"/>
        <v>***</v>
      </c>
      <c r="G4766" s="1" t="str">
        <f t="shared" si="668"/>
        <v>***</v>
      </c>
      <c r="J4766" s="1" t="str">
        <f t="shared" si="669"/>
        <v>***</v>
      </c>
      <c r="P4766" s="1">
        <v>24</v>
      </c>
      <c r="Q4766" s="1">
        <f t="shared" si="674"/>
        <v>3.5000000000000003E-2</v>
      </c>
      <c r="T4766" s="4">
        <v>121.81</v>
      </c>
      <c r="U4766" s="9">
        <f t="shared" si="670"/>
        <v>0</v>
      </c>
      <c r="V4766" s="4">
        <f t="shared" si="671"/>
        <v>5.0754166666666665</v>
      </c>
      <c r="W4766" s="1" t="s">
        <v>21</v>
      </c>
      <c r="X4766" s="1">
        <v>4.8600000000000003</v>
      </c>
      <c r="Y4766" s="4">
        <f t="shared" si="672"/>
        <v>126.67</v>
      </c>
      <c r="Z4766" s="1" t="s">
        <v>49</v>
      </c>
      <c r="AA4766" s="1" t="s">
        <v>37</v>
      </c>
      <c r="AB4766" s="1" t="s">
        <v>29</v>
      </c>
      <c r="AC4766" s="1" t="s">
        <v>40</v>
      </c>
      <c r="AD4766" s="1" t="s">
        <v>19</v>
      </c>
      <c r="AE4766" s="2">
        <v>40630</v>
      </c>
    </row>
    <row r="4767" spans="1:31" x14ac:dyDescent="0.25">
      <c r="A4767">
        <f t="shared" si="673"/>
        <v>4766</v>
      </c>
      <c r="B4767" s="1">
        <v>36001</v>
      </c>
      <c r="C4767" s="2">
        <v>40630</v>
      </c>
      <c r="D4767" s="1" t="s">
        <v>13</v>
      </c>
      <c r="E4767" s="1" t="str">
        <f t="shared" si="666"/>
        <v>*</v>
      </c>
      <c r="F4767" s="1" t="str">
        <f t="shared" si="667"/>
        <v>*</v>
      </c>
      <c r="G4767" s="1" t="str">
        <f t="shared" si="668"/>
        <v>*</v>
      </c>
      <c r="J4767" s="1" t="str">
        <f t="shared" si="669"/>
        <v>*</v>
      </c>
      <c r="P4767" s="1">
        <v>45</v>
      </c>
      <c r="Q4767" s="1">
        <f t="shared" si="674"/>
        <v>0.05</v>
      </c>
      <c r="T4767" s="4">
        <v>1038.82</v>
      </c>
      <c r="U4767" s="9">
        <f t="shared" si="670"/>
        <v>1</v>
      </c>
      <c r="V4767" s="4">
        <f t="shared" si="671"/>
        <v>23.084888888888887</v>
      </c>
      <c r="W4767" s="1" t="s">
        <v>21</v>
      </c>
      <c r="X4767" s="1">
        <v>15.1</v>
      </c>
      <c r="Y4767" s="4">
        <f t="shared" si="672"/>
        <v>1053.9199999999998</v>
      </c>
      <c r="Z4767" s="1" t="s">
        <v>39</v>
      </c>
      <c r="AA4767" s="1" t="s">
        <v>37</v>
      </c>
      <c r="AB4767" s="1" t="s">
        <v>29</v>
      </c>
      <c r="AC4767" s="1" t="s">
        <v>43</v>
      </c>
      <c r="AD4767" s="1" t="s">
        <v>19</v>
      </c>
      <c r="AE4767" s="2">
        <v>40632</v>
      </c>
    </row>
    <row r="4768" spans="1:31" x14ac:dyDescent="0.25">
      <c r="A4768">
        <f t="shared" si="673"/>
        <v>4767</v>
      </c>
      <c r="B4768" s="1">
        <v>36001</v>
      </c>
      <c r="C4768" s="2">
        <v>40630</v>
      </c>
      <c r="D4768" s="1" t="s">
        <v>13</v>
      </c>
      <c r="E4768" s="1" t="str">
        <f t="shared" si="666"/>
        <v>*</v>
      </c>
      <c r="F4768" s="1" t="str">
        <f t="shared" si="667"/>
        <v>*</v>
      </c>
      <c r="G4768" s="1" t="str">
        <f t="shared" si="668"/>
        <v>*</v>
      </c>
      <c r="J4768" s="1" t="str">
        <f t="shared" si="669"/>
        <v>*</v>
      </c>
      <c r="P4768" s="1">
        <v>47</v>
      </c>
      <c r="Q4768" s="1">
        <f t="shared" si="674"/>
        <v>0.05</v>
      </c>
      <c r="T4768" s="4">
        <v>564.39</v>
      </c>
      <c r="U4768" s="9">
        <f t="shared" si="670"/>
        <v>0</v>
      </c>
      <c r="V4768" s="4">
        <f t="shared" si="671"/>
        <v>12.008297872340425</v>
      </c>
      <c r="W4768" s="1" t="s">
        <v>21</v>
      </c>
      <c r="X4768" s="1">
        <v>4.9800000000000004</v>
      </c>
      <c r="Y4768" s="4">
        <f t="shared" si="672"/>
        <v>569.37</v>
      </c>
      <c r="Z4768" s="1" t="s">
        <v>39</v>
      </c>
      <c r="AA4768" s="1" t="s">
        <v>37</v>
      </c>
      <c r="AB4768" s="1" t="s">
        <v>29</v>
      </c>
      <c r="AC4768" s="1" t="s">
        <v>43</v>
      </c>
      <c r="AD4768" s="1" t="s">
        <v>19</v>
      </c>
      <c r="AE4768" s="2">
        <v>40634</v>
      </c>
    </row>
    <row r="4769" spans="1:31" x14ac:dyDescent="0.25">
      <c r="A4769">
        <f t="shared" si="673"/>
        <v>4768</v>
      </c>
      <c r="B4769" s="1">
        <v>34048</v>
      </c>
      <c r="C4769" s="2">
        <v>40630</v>
      </c>
      <c r="D4769" s="1" t="s">
        <v>13</v>
      </c>
      <c r="E4769" s="1" t="str">
        <f t="shared" si="666"/>
        <v>*</v>
      </c>
      <c r="F4769" s="1" t="str">
        <f t="shared" si="667"/>
        <v>*</v>
      </c>
      <c r="G4769" s="1" t="str">
        <f t="shared" si="668"/>
        <v>*</v>
      </c>
      <c r="J4769" s="1" t="str">
        <f t="shared" si="669"/>
        <v>*</v>
      </c>
      <c r="P4769" s="1">
        <v>1</v>
      </c>
      <c r="Q4769" s="1">
        <f t="shared" si="674"/>
        <v>0.01</v>
      </c>
      <c r="T4769" s="4">
        <v>26.68</v>
      </c>
      <c r="U4769" s="9">
        <f t="shared" si="670"/>
        <v>0</v>
      </c>
      <c r="V4769" s="4">
        <f t="shared" si="671"/>
        <v>26.68</v>
      </c>
      <c r="W4769" s="1" t="s">
        <v>21</v>
      </c>
      <c r="X4769" s="1">
        <v>3.63</v>
      </c>
      <c r="Y4769" s="4">
        <f t="shared" si="672"/>
        <v>30.31</v>
      </c>
      <c r="Z4769" s="1" t="s">
        <v>50</v>
      </c>
      <c r="AA4769" s="1" t="s">
        <v>28</v>
      </c>
      <c r="AB4769" s="1" t="s">
        <v>17</v>
      </c>
      <c r="AC4769" s="1" t="s">
        <v>18</v>
      </c>
      <c r="AD4769" s="1" t="s">
        <v>41</v>
      </c>
      <c r="AE4769" s="2">
        <v>40632</v>
      </c>
    </row>
    <row r="4770" spans="1:31" x14ac:dyDescent="0.25">
      <c r="A4770">
        <f t="shared" si="673"/>
        <v>4769</v>
      </c>
      <c r="B4770" s="1">
        <v>24965</v>
      </c>
      <c r="C4770" s="2">
        <v>40631</v>
      </c>
      <c r="D4770" s="1" t="s">
        <v>13</v>
      </c>
      <c r="E4770" s="1" t="str">
        <f t="shared" si="666"/>
        <v>*</v>
      </c>
      <c r="F4770" s="1" t="str">
        <f t="shared" si="667"/>
        <v>*</v>
      </c>
      <c r="G4770" s="1" t="str">
        <f t="shared" si="668"/>
        <v>*</v>
      </c>
      <c r="J4770" s="1" t="str">
        <f t="shared" si="669"/>
        <v>*</v>
      </c>
      <c r="P4770" s="1">
        <v>6</v>
      </c>
      <c r="Q4770" s="1">
        <f t="shared" si="674"/>
        <v>0.01</v>
      </c>
      <c r="T4770" s="4">
        <v>2528.4899999999998</v>
      </c>
      <c r="U4770" s="9">
        <f t="shared" si="670"/>
        <v>1</v>
      </c>
      <c r="V4770" s="4">
        <f t="shared" si="671"/>
        <v>421.41499999999996</v>
      </c>
      <c r="W4770" s="1" t="s">
        <v>14</v>
      </c>
      <c r="X4770" s="1">
        <v>19.989999999999998</v>
      </c>
      <c r="Y4770" s="4">
        <f t="shared" si="672"/>
        <v>2548.4799999999996</v>
      </c>
      <c r="Z4770" s="1" t="s">
        <v>50</v>
      </c>
      <c r="AA4770" s="1" t="s">
        <v>28</v>
      </c>
      <c r="AB4770" s="1" t="s">
        <v>29</v>
      </c>
      <c r="AC4770" s="1" t="s">
        <v>43</v>
      </c>
      <c r="AD4770" s="1" t="s">
        <v>19</v>
      </c>
      <c r="AE4770" s="2">
        <v>40636</v>
      </c>
    </row>
    <row r="4771" spans="1:31" x14ac:dyDescent="0.25">
      <c r="A4771">
        <f t="shared" si="673"/>
        <v>4770</v>
      </c>
      <c r="B4771" s="1">
        <v>24965</v>
      </c>
      <c r="C4771" s="2">
        <v>40631</v>
      </c>
      <c r="D4771" s="1" t="s">
        <v>13</v>
      </c>
      <c r="E4771" s="1" t="str">
        <f t="shared" si="666"/>
        <v>*</v>
      </c>
      <c r="F4771" s="1" t="str">
        <f t="shared" si="667"/>
        <v>*</v>
      </c>
      <c r="G4771" s="1" t="str">
        <f t="shared" si="668"/>
        <v>*</v>
      </c>
      <c r="J4771" s="1" t="str">
        <f t="shared" si="669"/>
        <v>*</v>
      </c>
      <c r="P4771" s="1">
        <v>42</v>
      </c>
      <c r="Q4771" s="1">
        <f t="shared" si="674"/>
        <v>0.05</v>
      </c>
      <c r="T4771" s="4">
        <v>1146.1099999999999</v>
      </c>
      <c r="U4771" s="9">
        <f t="shared" si="670"/>
        <v>1</v>
      </c>
      <c r="V4771" s="4">
        <f t="shared" si="671"/>
        <v>27.28833333333333</v>
      </c>
      <c r="W4771" s="1" t="s">
        <v>21</v>
      </c>
      <c r="X4771" s="1">
        <v>8.5500000000000007</v>
      </c>
      <c r="Y4771" s="4">
        <f t="shared" si="672"/>
        <v>1154.6599999999999</v>
      </c>
      <c r="Z4771" s="1" t="s">
        <v>50</v>
      </c>
      <c r="AA4771" s="1" t="s">
        <v>28</v>
      </c>
      <c r="AB4771" s="1" t="s">
        <v>17</v>
      </c>
      <c r="AC4771" s="1" t="s">
        <v>18</v>
      </c>
      <c r="AD4771" s="1" t="s">
        <v>19</v>
      </c>
      <c r="AE4771" s="2">
        <v>40631</v>
      </c>
    </row>
    <row r="4772" spans="1:31" x14ac:dyDescent="0.25">
      <c r="A4772">
        <f t="shared" si="673"/>
        <v>4771</v>
      </c>
      <c r="B4772" s="1">
        <v>25191</v>
      </c>
      <c r="C4772" s="2">
        <v>40632</v>
      </c>
      <c r="D4772" s="1" t="s">
        <v>36</v>
      </c>
      <c r="E4772" s="1" t="str">
        <f t="shared" si="666"/>
        <v>*</v>
      </c>
      <c r="F4772" s="1" t="str">
        <f t="shared" si="667"/>
        <v>*</v>
      </c>
      <c r="G4772" s="1" t="str">
        <f t="shared" si="668"/>
        <v>*</v>
      </c>
      <c r="J4772" s="1" t="str">
        <f t="shared" si="669"/>
        <v>*</v>
      </c>
      <c r="P4772" s="1">
        <v>42</v>
      </c>
      <c r="Q4772" s="1">
        <f t="shared" si="674"/>
        <v>0.05</v>
      </c>
      <c r="T4772" s="4">
        <v>4091.152</v>
      </c>
      <c r="U4772" s="9">
        <f t="shared" si="670"/>
        <v>1</v>
      </c>
      <c r="V4772" s="4">
        <f t="shared" si="671"/>
        <v>97.408380952380952</v>
      </c>
      <c r="W4772" s="1" t="s">
        <v>21</v>
      </c>
      <c r="X4772" s="1">
        <v>2.5</v>
      </c>
      <c r="Y4772" s="4">
        <f t="shared" si="672"/>
        <v>4093.652</v>
      </c>
      <c r="Z4772" s="1" t="s">
        <v>46</v>
      </c>
      <c r="AA4772" s="1" t="s">
        <v>23</v>
      </c>
      <c r="AB4772" s="1" t="s">
        <v>24</v>
      </c>
      <c r="AC4772" s="1" t="s">
        <v>25</v>
      </c>
      <c r="AD4772" s="1" t="s">
        <v>19</v>
      </c>
      <c r="AE4772" s="2">
        <v>40632</v>
      </c>
    </row>
    <row r="4773" spans="1:31" x14ac:dyDescent="0.25">
      <c r="A4773">
        <f t="shared" si="673"/>
        <v>4772</v>
      </c>
      <c r="B4773" s="1">
        <v>20646</v>
      </c>
      <c r="C4773" s="2">
        <v>40632</v>
      </c>
      <c r="D4773" s="1" t="s">
        <v>36</v>
      </c>
      <c r="E4773" s="1" t="str">
        <f t="shared" si="666"/>
        <v>*</v>
      </c>
      <c r="F4773" s="1" t="str">
        <f t="shared" si="667"/>
        <v>*</v>
      </c>
      <c r="G4773" s="1" t="str">
        <f t="shared" si="668"/>
        <v>*</v>
      </c>
      <c r="J4773" s="1" t="str">
        <f t="shared" si="669"/>
        <v>*</v>
      </c>
      <c r="P4773" s="1">
        <v>41</v>
      </c>
      <c r="Q4773" s="1">
        <f t="shared" si="674"/>
        <v>0.05</v>
      </c>
      <c r="T4773" s="4">
        <v>1204.0844999999999</v>
      </c>
      <c r="U4773" s="9">
        <f t="shared" si="670"/>
        <v>1</v>
      </c>
      <c r="V4773" s="4">
        <f t="shared" si="671"/>
        <v>29.367914634146342</v>
      </c>
      <c r="W4773" s="1" t="s">
        <v>21</v>
      </c>
      <c r="X4773" s="1">
        <v>1.1000000000000001</v>
      </c>
      <c r="Y4773" s="4">
        <f t="shared" si="672"/>
        <v>1205.1844999999998</v>
      </c>
      <c r="Z4773" s="1" t="s">
        <v>15</v>
      </c>
      <c r="AA4773" s="1" t="s">
        <v>28</v>
      </c>
      <c r="AB4773" s="1" t="s">
        <v>24</v>
      </c>
      <c r="AC4773" s="1" t="s">
        <v>25</v>
      </c>
      <c r="AD4773" s="1" t="s">
        <v>19</v>
      </c>
      <c r="AE4773" s="2">
        <v>40634</v>
      </c>
    </row>
    <row r="4774" spans="1:31" x14ac:dyDescent="0.25">
      <c r="A4774">
        <f t="shared" si="673"/>
        <v>4773</v>
      </c>
      <c r="B4774" s="1">
        <v>40961</v>
      </c>
      <c r="C4774" s="2">
        <v>40632</v>
      </c>
      <c r="D4774" s="1" t="s">
        <v>36</v>
      </c>
      <c r="E4774" s="1" t="str">
        <f t="shared" si="666"/>
        <v>*</v>
      </c>
      <c r="F4774" s="1" t="str">
        <f t="shared" si="667"/>
        <v>*</v>
      </c>
      <c r="G4774" s="1" t="str">
        <f t="shared" si="668"/>
        <v>*</v>
      </c>
      <c r="J4774" s="1" t="str">
        <f t="shared" si="669"/>
        <v>*</v>
      </c>
      <c r="P4774" s="1">
        <v>7</v>
      </c>
      <c r="Q4774" s="1">
        <f t="shared" si="674"/>
        <v>0.01</v>
      </c>
      <c r="T4774" s="4">
        <v>23.84</v>
      </c>
      <c r="U4774" s="9">
        <f t="shared" si="670"/>
        <v>0</v>
      </c>
      <c r="V4774" s="4">
        <f t="shared" si="671"/>
        <v>3.4057142857142857</v>
      </c>
      <c r="W4774" s="1" t="s">
        <v>21</v>
      </c>
      <c r="X4774" s="1">
        <v>0.5</v>
      </c>
      <c r="Y4774" s="4">
        <f t="shared" si="672"/>
        <v>24.34</v>
      </c>
      <c r="Z4774" s="1" t="s">
        <v>22</v>
      </c>
      <c r="AA4774" s="1" t="s">
        <v>28</v>
      </c>
      <c r="AB4774" s="1" t="s">
        <v>29</v>
      </c>
      <c r="AC4774" s="1" t="s">
        <v>58</v>
      </c>
      <c r="AD4774" s="1" t="s">
        <v>19</v>
      </c>
      <c r="AE4774" s="2">
        <v>40633</v>
      </c>
    </row>
    <row r="4775" spans="1:31" x14ac:dyDescent="0.25">
      <c r="A4775">
        <f t="shared" si="673"/>
        <v>4774</v>
      </c>
      <c r="B4775" s="1">
        <v>32454</v>
      </c>
      <c r="C4775" s="2">
        <v>40633</v>
      </c>
      <c r="D4775" s="1" t="s">
        <v>32</v>
      </c>
      <c r="E4775" s="1" t="str">
        <f t="shared" si="666"/>
        <v>***</v>
      </c>
      <c r="F4775" s="1" t="str">
        <f t="shared" si="667"/>
        <v>***</v>
      </c>
      <c r="G4775" s="1" t="str">
        <f t="shared" si="668"/>
        <v>***</v>
      </c>
      <c r="J4775" s="1" t="str">
        <f t="shared" si="669"/>
        <v>***</v>
      </c>
      <c r="P4775" s="1">
        <v>12</v>
      </c>
      <c r="Q4775" s="1">
        <f t="shared" si="674"/>
        <v>0.02</v>
      </c>
      <c r="T4775" s="4">
        <v>83.89</v>
      </c>
      <c r="U4775" s="9">
        <f t="shared" si="670"/>
        <v>0</v>
      </c>
      <c r="V4775" s="4">
        <f t="shared" si="671"/>
        <v>6.9908333333333337</v>
      </c>
      <c r="W4775" s="1" t="s">
        <v>21</v>
      </c>
      <c r="X4775" s="1">
        <v>5.48</v>
      </c>
      <c r="Y4775" s="4">
        <f t="shared" si="672"/>
        <v>89.37</v>
      </c>
      <c r="Z4775" s="1" t="s">
        <v>22</v>
      </c>
      <c r="AA4775" s="1" t="s">
        <v>16</v>
      </c>
      <c r="AB4775" s="1" t="s">
        <v>29</v>
      </c>
      <c r="AC4775" s="1" t="s">
        <v>43</v>
      </c>
      <c r="AD4775" s="1" t="s">
        <v>19</v>
      </c>
      <c r="AE4775" s="2">
        <v>40634</v>
      </c>
    </row>
    <row r="4776" spans="1:31" x14ac:dyDescent="0.25">
      <c r="A4776">
        <f t="shared" si="673"/>
        <v>4775</v>
      </c>
      <c r="B4776" s="1">
        <v>28807</v>
      </c>
      <c r="C4776" s="2">
        <v>40633</v>
      </c>
      <c r="D4776" s="1" t="s">
        <v>20</v>
      </c>
      <c r="E4776" s="1" t="str">
        <f t="shared" si="666"/>
        <v>*</v>
      </c>
      <c r="F4776" s="1" t="str">
        <f t="shared" si="667"/>
        <v>**</v>
      </c>
      <c r="G4776" s="1" t="str">
        <f t="shared" si="668"/>
        <v>**</v>
      </c>
      <c r="J4776" s="1" t="str">
        <f t="shared" si="669"/>
        <v>**</v>
      </c>
      <c r="P4776" s="1">
        <v>9</v>
      </c>
      <c r="Q4776" s="1">
        <f t="shared" si="674"/>
        <v>0.01</v>
      </c>
      <c r="T4776" s="4">
        <v>59.35</v>
      </c>
      <c r="U4776" s="9">
        <f t="shared" si="670"/>
        <v>0</v>
      </c>
      <c r="V4776" s="4">
        <f t="shared" si="671"/>
        <v>6.594444444444445</v>
      </c>
      <c r="W4776" s="1" t="s">
        <v>14</v>
      </c>
      <c r="X4776" s="1">
        <v>8.33</v>
      </c>
      <c r="Y4776" s="4">
        <f t="shared" si="672"/>
        <v>67.680000000000007</v>
      </c>
      <c r="Z4776" s="1" t="s">
        <v>42</v>
      </c>
      <c r="AA4776" s="1" t="s">
        <v>16</v>
      </c>
      <c r="AB4776" s="1" t="s">
        <v>29</v>
      </c>
      <c r="AC4776" s="1" t="s">
        <v>40</v>
      </c>
      <c r="AD4776" s="1" t="s">
        <v>19</v>
      </c>
      <c r="AE4776" s="2">
        <v>40634</v>
      </c>
    </row>
    <row r="4777" spans="1:31" x14ac:dyDescent="0.25">
      <c r="A4777">
        <f t="shared" si="673"/>
        <v>4776</v>
      </c>
      <c r="B4777" s="1">
        <v>58342</v>
      </c>
      <c r="C4777" s="2">
        <v>40634</v>
      </c>
      <c r="D4777" s="1" t="s">
        <v>20</v>
      </c>
      <c r="E4777" s="1" t="str">
        <f t="shared" si="666"/>
        <v>*</v>
      </c>
      <c r="F4777" s="1" t="str">
        <f t="shared" si="667"/>
        <v>**</v>
      </c>
      <c r="G4777" s="1" t="str">
        <f t="shared" si="668"/>
        <v>**</v>
      </c>
      <c r="J4777" s="1" t="str">
        <f t="shared" si="669"/>
        <v>**</v>
      </c>
      <c r="P4777" s="1">
        <v>40</v>
      </c>
      <c r="Q4777" s="1">
        <f t="shared" si="674"/>
        <v>0.05</v>
      </c>
      <c r="T4777" s="4">
        <v>1718.87</v>
      </c>
      <c r="U4777" s="9">
        <f t="shared" si="670"/>
        <v>1</v>
      </c>
      <c r="V4777" s="4">
        <f t="shared" si="671"/>
        <v>42.97175</v>
      </c>
      <c r="W4777" s="1" t="s">
        <v>21</v>
      </c>
      <c r="X4777" s="1">
        <v>1.99</v>
      </c>
      <c r="Y4777" s="4">
        <f t="shared" si="672"/>
        <v>1720.86</v>
      </c>
      <c r="Z4777" s="1" t="s">
        <v>51</v>
      </c>
      <c r="AA4777" s="1" t="s">
        <v>16</v>
      </c>
      <c r="AB4777" s="1" t="s">
        <v>24</v>
      </c>
      <c r="AC4777" s="1" t="s">
        <v>38</v>
      </c>
      <c r="AD4777" s="1" t="s">
        <v>41</v>
      </c>
      <c r="AE4777" s="2">
        <v>40634</v>
      </c>
    </row>
    <row r="4778" spans="1:31" x14ac:dyDescent="0.25">
      <c r="A4778">
        <f t="shared" si="673"/>
        <v>4777</v>
      </c>
      <c r="B4778" s="1">
        <v>37380</v>
      </c>
      <c r="C4778" s="2">
        <v>40634</v>
      </c>
      <c r="D4778" s="1" t="s">
        <v>32</v>
      </c>
      <c r="E4778" s="1" t="str">
        <f t="shared" si="666"/>
        <v>***</v>
      </c>
      <c r="F4778" s="1" t="str">
        <f t="shared" si="667"/>
        <v>***</v>
      </c>
      <c r="G4778" s="1" t="str">
        <f t="shared" si="668"/>
        <v>***</v>
      </c>
      <c r="J4778" s="1" t="str">
        <f t="shared" si="669"/>
        <v>***</v>
      </c>
      <c r="P4778" s="1">
        <v>29</v>
      </c>
      <c r="Q4778" s="1">
        <f t="shared" si="674"/>
        <v>3.5000000000000003E-2</v>
      </c>
      <c r="T4778" s="4">
        <v>737.38</v>
      </c>
      <c r="U4778" s="9">
        <f t="shared" si="670"/>
        <v>0</v>
      </c>
      <c r="V4778" s="4">
        <f t="shared" si="671"/>
        <v>25.426896551724138</v>
      </c>
      <c r="W4778" s="1" t="s">
        <v>21</v>
      </c>
      <c r="X4778" s="1">
        <v>5.3</v>
      </c>
      <c r="Y4778" s="4">
        <f t="shared" si="672"/>
        <v>742.68</v>
      </c>
      <c r="Z4778" s="1" t="s">
        <v>15</v>
      </c>
      <c r="AA4778" s="1" t="s">
        <v>37</v>
      </c>
      <c r="AB4778" s="1" t="s">
        <v>17</v>
      </c>
      <c r="AC4778" s="1" t="s">
        <v>34</v>
      </c>
      <c r="AD4778" s="1" t="s">
        <v>26</v>
      </c>
      <c r="AE4778" s="2">
        <v>40635</v>
      </c>
    </row>
    <row r="4779" spans="1:31" x14ac:dyDescent="0.25">
      <c r="A4779">
        <f t="shared" si="673"/>
        <v>4778</v>
      </c>
      <c r="B4779" s="1">
        <v>37380</v>
      </c>
      <c r="C4779" s="2">
        <v>40634</v>
      </c>
      <c r="D4779" s="1" t="s">
        <v>32</v>
      </c>
      <c r="E4779" s="1" t="str">
        <f t="shared" si="666"/>
        <v>***</v>
      </c>
      <c r="F4779" s="1" t="str">
        <f t="shared" si="667"/>
        <v>***</v>
      </c>
      <c r="G4779" s="1" t="str">
        <f t="shared" si="668"/>
        <v>***</v>
      </c>
      <c r="J4779" s="1" t="str">
        <f t="shared" si="669"/>
        <v>***</v>
      </c>
      <c r="P4779" s="1">
        <v>47</v>
      </c>
      <c r="Q4779" s="1">
        <f t="shared" si="674"/>
        <v>0.05</v>
      </c>
      <c r="T4779" s="4">
        <v>507.18</v>
      </c>
      <c r="U4779" s="9">
        <f t="shared" si="670"/>
        <v>0</v>
      </c>
      <c r="V4779" s="4">
        <f t="shared" si="671"/>
        <v>10.791063829787234</v>
      </c>
      <c r="W4779" s="1" t="s">
        <v>21</v>
      </c>
      <c r="X4779" s="1">
        <v>4.78</v>
      </c>
      <c r="Y4779" s="4">
        <f t="shared" si="672"/>
        <v>511.96</v>
      </c>
      <c r="Z4779" s="1" t="s">
        <v>15</v>
      </c>
      <c r="AA4779" s="1" t="s">
        <v>37</v>
      </c>
      <c r="AB4779" s="1" t="s">
        <v>29</v>
      </c>
      <c r="AC4779" s="1" t="s">
        <v>40</v>
      </c>
      <c r="AD4779" s="1" t="s">
        <v>19</v>
      </c>
      <c r="AE4779" s="2">
        <v>40635</v>
      </c>
    </row>
    <row r="4780" spans="1:31" x14ac:dyDescent="0.25">
      <c r="A4780">
        <f t="shared" si="673"/>
        <v>4779</v>
      </c>
      <c r="B4780" s="1">
        <v>37380</v>
      </c>
      <c r="C4780" s="2">
        <v>40634</v>
      </c>
      <c r="D4780" s="1" t="s">
        <v>32</v>
      </c>
      <c r="E4780" s="1" t="str">
        <f t="shared" si="666"/>
        <v>***</v>
      </c>
      <c r="F4780" s="1" t="str">
        <f t="shared" si="667"/>
        <v>***</v>
      </c>
      <c r="G4780" s="1" t="str">
        <f t="shared" si="668"/>
        <v>***</v>
      </c>
      <c r="J4780" s="1" t="str">
        <f t="shared" si="669"/>
        <v>***</v>
      </c>
      <c r="P4780" s="1">
        <v>42</v>
      </c>
      <c r="Q4780" s="1">
        <f t="shared" si="674"/>
        <v>0.05</v>
      </c>
      <c r="T4780" s="4">
        <v>151.19</v>
      </c>
      <c r="U4780" s="9">
        <f t="shared" si="670"/>
        <v>0</v>
      </c>
      <c r="V4780" s="4">
        <f t="shared" si="671"/>
        <v>3.5997619047619045</v>
      </c>
      <c r="W4780" s="1" t="s">
        <v>21</v>
      </c>
      <c r="X4780" s="1">
        <v>1.43</v>
      </c>
      <c r="Y4780" s="4">
        <f t="shared" si="672"/>
        <v>152.62</v>
      </c>
      <c r="Z4780" s="1" t="s">
        <v>15</v>
      </c>
      <c r="AA4780" s="1" t="s">
        <v>37</v>
      </c>
      <c r="AB4780" s="1" t="s">
        <v>29</v>
      </c>
      <c r="AC4780" s="1" t="s">
        <v>61</v>
      </c>
      <c r="AD4780" s="1" t="s">
        <v>31</v>
      </c>
      <c r="AE4780" s="2">
        <v>40635</v>
      </c>
    </row>
    <row r="4781" spans="1:31" x14ac:dyDescent="0.25">
      <c r="A4781">
        <f t="shared" si="673"/>
        <v>4780</v>
      </c>
      <c r="B4781" s="1">
        <v>12323</v>
      </c>
      <c r="C4781" s="2">
        <v>40635</v>
      </c>
      <c r="D4781" s="1" t="s">
        <v>27</v>
      </c>
      <c r="E4781" s="1" t="str">
        <f t="shared" si="666"/>
        <v>*</v>
      </c>
      <c r="F4781" s="1" t="str">
        <f t="shared" si="667"/>
        <v>*</v>
      </c>
      <c r="G4781" s="1" t="str">
        <f t="shared" si="668"/>
        <v>*</v>
      </c>
      <c r="J4781" s="1" t="str">
        <f t="shared" si="669"/>
        <v>*</v>
      </c>
      <c r="P4781" s="1">
        <v>32</v>
      </c>
      <c r="Q4781" s="1">
        <f t="shared" si="674"/>
        <v>0.04</v>
      </c>
      <c r="T4781" s="4">
        <v>513.74</v>
      </c>
      <c r="U4781" s="9">
        <f t="shared" si="670"/>
        <v>0</v>
      </c>
      <c r="V4781" s="4">
        <f t="shared" si="671"/>
        <v>16.054375</v>
      </c>
      <c r="W4781" s="1" t="s">
        <v>21</v>
      </c>
      <c r="X4781" s="1">
        <v>10.130000000000001</v>
      </c>
      <c r="Y4781" s="4">
        <f t="shared" si="672"/>
        <v>523.87</v>
      </c>
      <c r="Z4781" s="1" t="s">
        <v>22</v>
      </c>
      <c r="AA4781" s="1" t="s">
        <v>28</v>
      </c>
      <c r="AB4781" s="1" t="s">
        <v>29</v>
      </c>
      <c r="AC4781" s="1" t="s">
        <v>43</v>
      </c>
      <c r="AD4781" s="1" t="s">
        <v>19</v>
      </c>
      <c r="AE4781" s="2">
        <v>40636</v>
      </c>
    </row>
    <row r="4782" spans="1:31" x14ac:dyDescent="0.25">
      <c r="A4782">
        <f t="shared" si="673"/>
        <v>4781</v>
      </c>
      <c r="B4782" s="1">
        <v>28805</v>
      </c>
      <c r="C4782" s="2">
        <v>40635</v>
      </c>
      <c r="D4782" s="1" t="s">
        <v>36</v>
      </c>
      <c r="E4782" s="1" t="str">
        <f t="shared" si="666"/>
        <v>*</v>
      </c>
      <c r="F4782" s="1" t="str">
        <f t="shared" si="667"/>
        <v>*</v>
      </c>
      <c r="G4782" s="1" t="str">
        <f t="shared" si="668"/>
        <v>*</v>
      </c>
      <c r="J4782" s="1" t="str">
        <f t="shared" si="669"/>
        <v>*</v>
      </c>
      <c r="P4782" s="1">
        <v>46</v>
      </c>
      <c r="Q4782" s="1">
        <f t="shared" si="674"/>
        <v>0.05</v>
      </c>
      <c r="T4782" s="4">
        <v>487.5</v>
      </c>
      <c r="U4782" s="9">
        <f t="shared" si="670"/>
        <v>0</v>
      </c>
      <c r="V4782" s="4">
        <f t="shared" si="671"/>
        <v>10.597826086956522</v>
      </c>
      <c r="W4782" s="1" t="s">
        <v>21</v>
      </c>
      <c r="X4782" s="1">
        <v>4.68</v>
      </c>
      <c r="Y4782" s="4">
        <f t="shared" si="672"/>
        <v>492.18</v>
      </c>
      <c r="Z4782" s="1" t="s">
        <v>22</v>
      </c>
      <c r="AA4782" s="1" t="s">
        <v>28</v>
      </c>
      <c r="AB4782" s="1" t="s">
        <v>29</v>
      </c>
      <c r="AC4782" s="1" t="s">
        <v>45</v>
      </c>
      <c r="AD4782" s="1" t="s">
        <v>41</v>
      </c>
      <c r="AE4782" s="2">
        <v>40637</v>
      </c>
    </row>
    <row r="4783" spans="1:31" x14ac:dyDescent="0.25">
      <c r="A4783">
        <f t="shared" si="673"/>
        <v>4782</v>
      </c>
      <c r="B4783" s="1">
        <v>58372</v>
      </c>
      <c r="C4783" s="2">
        <v>40635</v>
      </c>
      <c r="D4783" s="1" t="s">
        <v>13</v>
      </c>
      <c r="E4783" s="1" t="str">
        <f t="shared" si="666"/>
        <v>*</v>
      </c>
      <c r="F4783" s="1" t="str">
        <f t="shared" si="667"/>
        <v>*</v>
      </c>
      <c r="G4783" s="1" t="str">
        <f t="shared" si="668"/>
        <v>*</v>
      </c>
      <c r="J4783" s="1" t="str">
        <f t="shared" si="669"/>
        <v>*</v>
      </c>
      <c r="P4783" s="1">
        <v>48</v>
      </c>
      <c r="Q4783" s="1">
        <f t="shared" si="674"/>
        <v>0.05</v>
      </c>
      <c r="T4783" s="4">
        <v>184.1</v>
      </c>
      <c r="U4783" s="9">
        <f t="shared" si="670"/>
        <v>0</v>
      </c>
      <c r="V4783" s="4">
        <f t="shared" si="671"/>
        <v>3.8354166666666667</v>
      </c>
      <c r="W4783" s="1" t="s">
        <v>21</v>
      </c>
      <c r="X4783" s="1">
        <v>0.7</v>
      </c>
      <c r="Y4783" s="4">
        <f t="shared" si="672"/>
        <v>184.79999999999998</v>
      </c>
      <c r="Z4783" s="1" t="s">
        <v>53</v>
      </c>
      <c r="AA4783" s="1" t="s">
        <v>28</v>
      </c>
      <c r="AB4783" s="1" t="s">
        <v>29</v>
      </c>
      <c r="AC4783" s="1" t="s">
        <v>30</v>
      </c>
      <c r="AD4783" s="1" t="s">
        <v>31</v>
      </c>
      <c r="AE4783" s="2">
        <v>40640</v>
      </c>
    </row>
    <row r="4784" spans="1:31" x14ac:dyDescent="0.25">
      <c r="A4784">
        <f t="shared" si="673"/>
        <v>4783</v>
      </c>
      <c r="B4784" s="1">
        <v>55715</v>
      </c>
      <c r="C4784" s="2">
        <v>40635</v>
      </c>
      <c r="D4784" s="1" t="s">
        <v>32</v>
      </c>
      <c r="E4784" s="1" t="str">
        <f t="shared" si="666"/>
        <v>***</v>
      </c>
      <c r="F4784" s="1" t="str">
        <f t="shared" si="667"/>
        <v>***</v>
      </c>
      <c r="G4784" s="1" t="str">
        <f t="shared" si="668"/>
        <v>***</v>
      </c>
      <c r="J4784" s="1" t="str">
        <f t="shared" si="669"/>
        <v>***</v>
      </c>
      <c r="P4784" s="1">
        <v>28</v>
      </c>
      <c r="Q4784" s="1">
        <f t="shared" si="674"/>
        <v>3.5000000000000003E-2</v>
      </c>
      <c r="T4784" s="4">
        <v>168.57</v>
      </c>
      <c r="U4784" s="9">
        <f t="shared" si="670"/>
        <v>0</v>
      </c>
      <c r="V4784" s="4">
        <f t="shared" si="671"/>
        <v>6.0203571428571427</v>
      </c>
      <c r="W4784" s="1" t="s">
        <v>14</v>
      </c>
      <c r="X4784" s="1">
        <v>2.99</v>
      </c>
      <c r="Y4784" s="4">
        <f t="shared" si="672"/>
        <v>171.56</v>
      </c>
      <c r="Z4784" s="1" t="s">
        <v>39</v>
      </c>
      <c r="AA4784" s="1" t="s">
        <v>28</v>
      </c>
      <c r="AB4784" s="1" t="s">
        <v>29</v>
      </c>
      <c r="AC4784" s="1" t="s">
        <v>43</v>
      </c>
      <c r="AD4784" s="1" t="s">
        <v>19</v>
      </c>
      <c r="AE4784" s="2">
        <v>40637</v>
      </c>
    </row>
    <row r="4785" spans="1:31" x14ac:dyDescent="0.25">
      <c r="A4785">
        <f t="shared" si="673"/>
        <v>4784</v>
      </c>
      <c r="B4785" s="1">
        <v>28805</v>
      </c>
      <c r="C4785" s="2">
        <v>40635</v>
      </c>
      <c r="D4785" s="1" t="s">
        <v>36</v>
      </c>
      <c r="E4785" s="1" t="str">
        <f t="shared" si="666"/>
        <v>*</v>
      </c>
      <c r="F4785" s="1" t="str">
        <f t="shared" si="667"/>
        <v>*</v>
      </c>
      <c r="G4785" s="1" t="str">
        <f t="shared" si="668"/>
        <v>*</v>
      </c>
      <c r="J4785" s="1" t="str">
        <f t="shared" si="669"/>
        <v>*</v>
      </c>
      <c r="P4785" s="1">
        <v>14</v>
      </c>
      <c r="Q4785" s="1">
        <f t="shared" si="674"/>
        <v>0.02</v>
      </c>
      <c r="T4785" s="4">
        <v>97.93</v>
      </c>
      <c r="U4785" s="9">
        <f t="shared" si="670"/>
        <v>0</v>
      </c>
      <c r="V4785" s="4">
        <f t="shared" si="671"/>
        <v>6.9950000000000001</v>
      </c>
      <c r="W4785" s="1" t="s">
        <v>21</v>
      </c>
      <c r="X4785" s="1">
        <v>49</v>
      </c>
      <c r="Y4785" s="4">
        <f t="shared" si="672"/>
        <v>146.93</v>
      </c>
      <c r="Z4785" s="1" t="s">
        <v>22</v>
      </c>
      <c r="AA4785" s="1" t="s">
        <v>28</v>
      </c>
      <c r="AB4785" s="1" t="s">
        <v>29</v>
      </c>
      <c r="AC4785" s="1" t="s">
        <v>63</v>
      </c>
      <c r="AD4785" s="1" t="s">
        <v>48</v>
      </c>
      <c r="AE4785" s="2">
        <v>40637</v>
      </c>
    </row>
    <row r="4786" spans="1:31" x14ac:dyDescent="0.25">
      <c r="A4786">
        <f t="shared" si="673"/>
        <v>4785</v>
      </c>
      <c r="B4786" s="1">
        <v>58372</v>
      </c>
      <c r="C4786" s="2">
        <v>40635</v>
      </c>
      <c r="D4786" s="1" t="s">
        <v>13</v>
      </c>
      <c r="E4786" s="1" t="str">
        <f t="shared" si="666"/>
        <v>*</v>
      </c>
      <c r="F4786" s="1" t="str">
        <f t="shared" si="667"/>
        <v>*</v>
      </c>
      <c r="G4786" s="1" t="str">
        <f t="shared" si="668"/>
        <v>*</v>
      </c>
      <c r="J4786" s="1" t="str">
        <f t="shared" si="669"/>
        <v>*</v>
      </c>
      <c r="P4786" s="1">
        <v>16</v>
      </c>
      <c r="Q4786" s="1">
        <f t="shared" si="674"/>
        <v>0.02</v>
      </c>
      <c r="T4786" s="4">
        <v>38.200000000000003</v>
      </c>
      <c r="U4786" s="9">
        <f t="shared" si="670"/>
        <v>0</v>
      </c>
      <c r="V4786" s="4">
        <f t="shared" si="671"/>
        <v>2.3875000000000002</v>
      </c>
      <c r="W4786" s="1" t="s">
        <v>14</v>
      </c>
      <c r="X4786" s="1">
        <v>1</v>
      </c>
      <c r="Y4786" s="4">
        <f t="shared" si="672"/>
        <v>39.200000000000003</v>
      </c>
      <c r="Z4786" s="1" t="s">
        <v>22</v>
      </c>
      <c r="AA4786" s="1" t="s">
        <v>28</v>
      </c>
      <c r="AB4786" s="1" t="s">
        <v>29</v>
      </c>
      <c r="AC4786" s="1" t="s">
        <v>30</v>
      </c>
      <c r="AD4786" s="1" t="s">
        <v>31</v>
      </c>
      <c r="AE4786" s="2">
        <v>40639</v>
      </c>
    </row>
    <row r="4787" spans="1:31" x14ac:dyDescent="0.25">
      <c r="A4787">
        <f t="shared" si="673"/>
        <v>4786</v>
      </c>
      <c r="B4787" s="1">
        <v>12323</v>
      </c>
      <c r="C4787" s="2">
        <v>40635</v>
      </c>
      <c r="D4787" s="1" t="s">
        <v>27</v>
      </c>
      <c r="E4787" s="1" t="str">
        <f t="shared" si="666"/>
        <v>*</v>
      </c>
      <c r="F4787" s="1" t="str">
        <f t="shared" si="667"/>
        <v>*</v>
      </c>
      <c r="G4787" s="1" t="str">
        <f t="shared" si="668"/>
        <v>*</v>
      </c>
      <c r="J4787" s="1" t="str">
        <f t="shared" si="669"/>
        <v>*</v>
      </c>
      <c r="P4787" s="1">
        <v>4</v>
      </c>
      <c r="Q4787" s="1">
        <f t="shared" si="674"/>
        <v>0.01</v>
      </c>
      <c r="T4787" s="4">
        <v>36.799999999999997</v>
      </c>
      <c r="U4787" s="9">
        <f t="shared" si="670"/>
        <v>0</v>
      </c>
      <c r="V4787" s="4">
        <f t="shared" si="671"/>
        <v>9.1999999999999993</v>
      </c>
      <c r="W4787" s="1" t="s">
        <v>21</v>
      </c>
      <c r="X4787" s="1">
        <v>5.21</v>
      </c>
      <c r="Y4787" s="4">
        <f t="shared" si="672"/>
        <v>42.01</v>
      </c>
      <c r="Z4787" s="1" t="s">
        <v>22</v>
      </c>
      <c r="AA4787" s="1" t="s">
        <v>28</v>
      </c>
      <c r="AB4787" s="1" t="s">
        <v>17</v>
      </c>
      <c r="AC4787" s="1" t="s">
        <v>18</v>
      </c>
      <c r="AD4787" s="1" t="s">
        <v>19</v>
      </c>
      <c r="AE4787" s="2">
        <v>40637</v>
      </c>
    </row>
    <row r="4788" spans="1:31" x14ac:dyDescent="0.25">
      <c r="A4788">
        <f t="shared" si="673"/>
        <v>4787</v>
      </c>
      <c r="B4788" s="1">
        <v>28805</v>
      </c>
      <c r="C4788" s="2">
        <v>40635</v>
      </c>
      <c r="D4788" s="1" t="s">
        <v>36</v>
      </c>
      <c r="E4788" s="1" t="str">
        <f t="shared" si="666"/>
        <v>*</v>
      </c>
      <c r="F4788" s="1" t="str">
        <f t="shared" si="667"/>
        <v>*</v>
      </c>
      <c r="G4788" s="1" t="str">
        <f t="shared" si="668"/>
        <v>*</v>
      </c>
      <c r="J4788" s="1" t="str">
        <f t="shared" si="669"/>
        <v>*</v>
      </c>
      <c r="P4788" s="1">
        <v>4</v>
      </c>
      <c r="Q4788" s="1">
        <f t="shared" si="674"/>
        <v>0.01</v>
      </c>
      <c r="T4788" s="4">
        <v>25.52</v>
      </c>
      <c r="U4788" s="9">
        <f t="shared" si="670"/>
        <v>0</v>
      </c>
      <c r="V4788" s="4">
        <f t="shared" si="671"/>
        <v>6.38</v>
      </c>
      <c r="W4788" s="1" t="s">
        <v>21</v>
      </c>
      <c r="X4788" s="1">
        <v>1.49</v>
      </c>
      <c r="Y4788" s="4">
        <f t="shared" si="672"/>
        <v>27.009999999999998</v>
      </c>
      <c r="Z4788" s="1" t="s">
        <v>22</v>
      </c>
      <c r="AA4788" s="1" t="s">
        <v>28</v>
      </c>
      <c r="AB4788" s="1" t="s">
        <v>29</v>
      </c>
      <c r="AC4788" s="1" t="s">
        <v>43</v>
      </c>
      <c r="AD4788" s="1" t="s">
        <v>19</v>
      </c>
      <c r="AE4788" s="2">
        <v>40637</v>
      </c>
    </row>
    <row r="4789" spans="1:31" x14ac:dyDescent="0.25">
      <c r="A4789">
        <f t="shared" si="673"/>
        <v>4788</v>
      </c>
      <c r="B4789" s="1">
        <v>9922</v>
      </c>
      <c r="C4789" s="2">
        <v>40636</v>
      </c>
      <c r="D4789" s="1" t="s">
        <v>27</v>
      </c>
      <c r="E4789" s="1" t="str">
        <f t="shared" si="666"/>
        <v>*</v>
      </c>
      <c r="F4789" s="1" t="str">
        <f t="shared" si="667"/>
        <v>*</v>
      </c>
      <c r="G4789" s="1" t="str">
        <f t="shared" si="668"/>
        <v>*</v>
      </c>
      <c r="J4789" s="1" t="str">
        <f t="shared" si="669"/>
        <v>*</v>
      </c>
      <c r="P4789" s="1">
        <v>24</v>
      </c>
      <c r="Q4789" s="1">
        <f t="shared" si="674"/>
        <v>3.5000000000000003E-2</v>
      </c>
      <c r="T4789" s="4">
        <v>6408.3</v>
      </c>
      <c r="U4789" s="9">
        <f t="shared" si="670"/>
        <v>1</v>
      </c>
      <c r="V4789" s="4">
        <f t="shared" si="671"/>
        <v>267.01249999999999</v>
      </c>
      <c r="W4789" s="1" t="s">
        <v>33</v>
      </c>
      <c r="X4789" s="1">
        <v>35.67</v>
      </c>
      <c r="Y4789" s="4">
        <f t="shared" si="672"/>
        <v>6443.97</v>
      </c>
      <c r="Z4789" s="1" t="s">
        <v>53</v>
      </c>
      <c r="AA4789" s="1" t="s">
        <v>16</v>
      </c>
      <c r="AB4789" s="1" t="s">
        <v>17</v>
      </c>
      <c r="AC4789" s="1" t="s">
        <v>52</v>
      </c>
      <c r="AD4789" s="1" t="s">
        <v>59</v>
      </c>
      <c r="AE4789" s="2">
        <v>40637</v>
      </c>
    </row>
    <row r="4790" spans="1:31" x14ac:dyDescent="0.25">
      <c r="A4790">
        <f t="shared" si="673"/>
        <v>4789</v>
      </c>
      <c r="B4790" s="1">
        <v>9922</v>
      </c>
      <c r="C4790" s="2">
        <v>40636</v>
      </c>
      <c r="D4790" s="1" t="s">
        <v>27</v>
      </c>
      <c r="E4790" s="1" t="str">
        <f t="shared" si="666"/>
        <v>*</v>
      </c>
      <c r="F4790" s="1" t="str">
        <f t="shared" si="667"/>
        <v>*</v>
      </c>
      <c r="G4790" s="1" t="str">
        <f t="shared" si="668"/>
        <v>*</v>
      </c>
      <c r="J4790" s="1" t="str">
        <f t="shared" si="669"/>
        <v>*</v>
      </c>
      <c r="P4790" s="1">
        <v>21</v>
      </c>
      <c r="Q4790" s="1">
        <f t="shared" si="674"/>
        <v>3.5000000000000003E-2</v>
      </c>
      <c r="T4790" s="4">
        <v>1176.8589999999999</v>
      </c>
      <c r="U4790" s="9">
        <f t="shared" si="670"/>
        <v>1</v>
      </c>
      <c r="V4790" s="4">
        <f t="shared" si="671"/>
        <v>56.040904761904756</v>
      </c>
      <c r="W4790" s="1" t="s">
        <v>21</v>
      </c>
      <c r="X4790" s="1">
        <v>3.99</v>
      </c>
      <c r="Y4790" s="4">
        <f t="shared" si="672"/>
        <v>1180.8489999999999</v>
      </c>
      <c r="Z4790" s="1" t="s">
        <v>49</v>
      </c>
      <c r="AA4790" s="1" t="s">
        <v>16</v>
      </c>
      <c r="AB4790" s="1" t="s">
        <v>24</v>
      </c>
      <c r="AC4790" s="1" t="s">
        <v>25</v>
      </c>
      <c r="AD4790" s="1" t="s">
        <v>19</v>
      </c>
      <c r="AE4790" s="2">
        <v>40637</v>
      </c>
    </row>
    <row r="4791" spans="1:31" x14ac:dyDescent="0.25">
      <c r="A4791">
        <f t="shared" si="673"/>
        <v>4790</v>
      </c>
      <c r="B4791" s="1">
        <v>9922</v>
      </c>
      <c r="C4791" s="2">
        <v>40636</v>
      </c>
      <c r="D4791" s="1" t="s">
        <v>27</v>
      </c>
      <c r="E4791" s="1" t="str">
        <f t="shared" si="666"/>
        <v>*</v>
      </c>
      <c r="F4791" s="1" t="str">
        <f t="shared" si="667"/>
        <v>*</v>
      </c>
      <c r="G4791" s="1" t="str">
        <f t="shared" si="668"/>
        <v>*</v>
      </c>
      <c r="J4791" s="1" t="str">
        <f t="shared" si="669"/>
        <v>*</v>
      </c>
      <c r="P4791" s="1">
        <v>26</v>
      </c>
      <c r="Q4791" s="1">
        <f t="shared" si="674"/>
        <v>3.5000000000000003E-2</v>
      </c>
      <c r="T4791" s="4">
        <v>1075.9100000000001</v>
      </c>
      <c r="U4791" s="9">
        <f t="shared" si="670"/>
        <v>1</v>
      </c>
      <c r="V4791" s="4">
        <f t="shared" si="671"/>
        <v>41.38115384615385</v>
      </c>
      <c r="W4791" s="1" t="s">
        <v>21</v>
      </c>
      <c r="X4791" s="1">
        <v>7.12</v>
      </c>
      <c r="Y4791" s="4">
        <f t="shared" si="672"/>
        <v>1083.03</v>
      </c>
      <c r="Z4791" s="1" t="s">
        <v>49</v>
      </c>
      <c r="AA4791" s="1" t="s">
        <v>16</v>
      </c>
      <c r="AB4791" s="1" t="s">
        <v>24</v>
      </c>
      <c r="AC4791" s="1" t="s">
        <v>38</v>
      </c>
      <c r="AD4791" s="1" t="s">
        <v>19</v>
      </c>
      <c r="AE4791" s="2">
        <v>40637</v>
      </c>
    </row>
    <row r="4792" spans="1:31" x14ac:dyDescent="0.25">
      <c r="A4792">
        <f t="shared" si="673"/>
        <v>4791</v>
      </c>
      <c r="B4792" s="1">
        <v>38370</v>
      </c>
      <c r="C4792" s="2">
        <v>40636</v>
      </c>
      <c r="D4792" s="1" t="s">
        <v>20</v>
      </c>
      <c r="E4792" s="1" t="str">
        <f t="shared" si="666"/>
        <v>*</v>
      </c>
      <c r="F4792" s="1" t="str">
        <f t="shared" si="667"/>
        <v>**</v>
      </c>
      <c r="G4792" s="1" t="str">
        <f t="shared" si="668"/>
        <v>**</v>
      </c>
      <c r="J4792" s="1" t="str">
        <f t="shared" si="669"/>
        <v>**</v>
      </c>
      <c r="P4792" s="1">
        <v>50</v>
      </c>
      <c r="Q4792" s="1">
        <f t="shared" si="674"/>
        <v>0.06</v>
      </c>
      <c r="T4792" s="4">
        <v>169.13</v>
      </c>
      <c r="U4792" s="9">
        <f t="shared" si="670"/>
        <v>0</v>
      </c>
      <c r="V4792" s="4">
        <f t="shared" si="671"/>
        <v>3.3826000000000001</v>
      </c>
      <c r="W4792" s="1" t="s">
        <v>21</v>
      </c>
      <c r="X4792" s="1">
        <v>1.1399999999999999</v>
      </c>
      <c r="Y4792" s="4">
        <f t="shared" si="672"/>
        <v>170.26999999999998</v>
      </c>
      <c r="Z4792" s="1" t="s">
        <v>22</v>
      </c>
      <c r="AA4792" s="1" t="s">
        <v>28</v>
      </c>
      <c r="AB4792" s="1" t="s">
        <v>29</v>
      </c>
      <c r="AC4792" s="1" t="s">
        <v>40</v>
      </c>
      <c r="AD4792" s="1" t="s">
        <v>31</v>
      </c>
      <c r="AE4792" s="2">
        <v>40638</v>
      </c>
    </row>
    <row r="4793" spans="1:31" x14ac:dyDescent="0.25">
      <c r="A4793">
        <f t="shared" si="673"/>
        <v>4792</v>
      </c>
      <c r="B4793" s="1">
        <v>9286</v>
      </c>
      <c r="C4793" s="2">
        <v>40636</v>
      </c>
      <c r="D4793" s="1" t="s">
        <v>32</v>
      </c>
      <c r="E4793" s="1" t="str">
        <f t="shared" si="666"/>
        <v>***</v>
      </c>
      <c r="F4793" s="1" t="str">
        <f t="shared" si="667"/>
        <v>***</v>
      </c>
      <c r="G4793" s="1" t="str">
        <f t="shared" si="668"/>
        <v>***</v>
      </c>
      <c r="J4793" s="1" t="str">
        <f t="shared" si="669"/>
        <v>***</v>
      </c>
      <c r="P4793" s="1">
        <v>26</v>
      </c>
      <c r="Q4793" s="1">
        <f t="shared" si="674"/>
        <v>3.5000000000000003E-2</v>
      </c>
      <c r="T4793" s="4">
        <v>123.16</v>
      </c>
      <c r="U4793" s="9">
        <f t="shared" si="670"/>
        <v>0</v>
      </c>
      <c r="V4793" s="4">
        <f t="shared" si="671"/>
        <v>4.7369230769230768</v>
      </c>
      <c r="W4793" s="1" t="s">
        <v>21</v>
      </c>
      <c r="X4793" s="1">
        <v>0.8</v>
      </c>
      <c r="Y4793" s="4">
        <f t="shared" si="672"/>
        <v>123.96</v>
      </c>
      <c r="Z4793" s="1" t="s">
        <v>46</v>
      </c>
      <c r="AA4793" s="1" t="s">
        <v>16</v>
      </c>
      <c r="AB4793" s="1" t="s">
        <v>29</v>
      </c>
      <c r="AC4793" s="1" t="s">
        <v>40</v>
      </c>
      <c r="AD4793" s="1" t="s">
        <v>31</v>
      </c>
      <c r="AE4793" s="2">
        <v>40638</v>
      </c>
    </row>
    <row r="4794" spans="1:31" x14ac:dyDescent="0.25">
      <c r="A4794">
        <f t="shared" si="673"/>
        <v>4793</v>
      </c>
      <c r="B4794" s="1">
        <v>45377</v>
      </c>
      <c r="C4794" s="2">
        <v>40636</v>
      </c>
      <c r="D4794" s="1" t="s">
        <v>13</v>
      </c>
      <c r="E4794" s="1" t="str">
        <f t="shared" si="666"/>
        <v>*</v>
      </c>
      <c r="F4794" s="1" t="str">
        <f t="shared" si="667"/>
        <v>*</v>
      </c>
      <c r="G4794" s="1" t="str">
        <f t="shared" si="668"/>
        <v>*</v>
      </c>
      <c r="J4794" s="1" t="str">
        <f t="shared" si="669"/>
        <v>*</v>
      </c>
      <c r="P4794" s="1">
        <v>47</v>
      </c>
      <c r="Q4794" s="1">
        <f t="shared" si="674"/>
        <v>0.05</v>
      </c>
      <c r="T4794" s="4">
        <v>91.43</v>
      </c>
      <c r="U4794" s="9">
        <f t="shared" si="670"/>
        <v>0</v>
      </c>
      <c r="V4794" s="4">
        <f t="shared" si="671"/>
        <v>1.9453191489361703</v>
      </c>
      <c r="W4794" s="1" t="s">
        <v>21</v>
      </c>
      <c r="X4794" s="1">
        <v>1.49</v>
      </c>
      <c r="Y4794" s="4">
        <f t="shared" si="672"/>
        <v>92.92</v>
      </c>
      <c r="Z4794" s="1" t="s">
        <v>15</v>
      </c>
      <c r="AA4794" s="1" t="s">
        <v>37</v>
      </c>
      <c r="AB4794" s="1" t="s">
        <v>29</v>
      </c>
      <c r="AC4794" s="1" t="s">
        <v>43</v>
      </c>
      <c r="AD4794" s="1" t="s">
        <v>19</v>
      </c>
      <c r="AE4794" s="2">
        <v>40638</v>
      </c>
    </row>
    <row r="4795" spans="1:31" x14ac:dyDescent="0.25">
      <c r="A4795">
        <f t="shared" si="673"/>
        <v>4794</v>
      </c>
      <c r="B4795" s="1">
        <v>38212</v>
      </c>
      <c r="C4795" s="2">
        <v>40637</v>
      </c>
      <c r="D4795" s="1" t="s">
        <v>36</v>
      </c>
      <c r="E4795" s="1" t="str">
        <f t="shared" si="666"/>
        <v>*</v>
      </c>
      <c r="F4795" s="1" t="str">
        <f t="shared" si="667"/>
        <v>*</v>
      </c>
      <c r="G4795" s="1" t="str">
        <f t="shared" si="668"/>
        <v>*</v>
      </c>
      <c r="J4795" s="1" t="str">
        <f t="shared" si="669"/>
        <v>*</v>
      </c>
      <c r="P4795" s="1">
        <v>38</v>
      </c>
      <c r="Q4795" s="1">
        <f t="shared" si="674"/>
        <v>0.04</v>
      </c>
      <c r="T4795" s="4">
        <v>3821.4045000000001</v>
      </c>
      <c r="U4795" s="9">
        <f t="shared" si="670"/>
        <v>1</v>
      </c>
      <c r="V4795" s="4">
        <f t="shared" si="671"/>
        <v>100.56327631578948</v>
      </c>
      <c r="W4795" s="1" t="s">
        <v>21</v>
      </c>
      <c r="X4795" s="1">
        <v>2.5</v>
      </c>
      <c r="Y4795" s="4">
        <f t="shared" si="672"/>
        <v>3823.9045000000001</v>
      </c>
      <c r="Z4795" s="1" t="s">
        <v>15</v>
      </c>
      <c r="AA4795" s="1" t="s">
        <v>37</v>
      </c>
      <c r="AB4795" s="1" t="s">
        <v>24</v>
      </c>
      <c r="AC4795" s="1" t="s">
        <v>25</v>
      </c>
      <c r="AD4795" s="1" t="s">
        <v>19</v>
      </c>
      <c r="AE4795" s="2">
        <v>40639</v>
      </c>
    </row>
    <row r="4796" spans="1:31" x14ac:dyDescent="0.25">
      <c r="A4796">
        <f t="shared" si="673"/>
        <v>4795</v>
      </c>
      <c r="B4796" s="1">
        <v>38212</v>
      </c>
      <c r="C4796" s="2">
        <v>40637</v>
      </c>
      <c r="D4796" s="1" t="s">
        <v>36</v>
      </c>
      <c r="E4796" s="1" t="str">
        <f t="shared" si="666"/>
        <v>*</v>
      </c>
      <c r="F4796" s="1" t="str">
        <f t="shared" si="667"/>
        <v>*</v>
      </c>
      <c r="G4796" s="1" t="str">
        <f t="shared" si="668"/>
        <v>*</v>
      </c>
      <c r="J4796" s="1" t="str">
        <f t="shared" si="669"/>
        <v>*</v>
      </c>
      <c r="P4796" s="1">
        <v>46</v>
      </c>
      <c r="Q4796" s="1">
        <f t="shared" si="674"/>
        <v>0.05</v>
      </c>
      <c r="T4796" s="4">
        <v>3533.97</v>
      </c>
      <c r="U4796" s="9">
        <f t="shared" si="670"/>
        <v>1</v>
      </c>
      <c r="V4796" s="4">
        <f t="shared" si="671"/>
        <v>76.825434782608696</v>
      </c>
      <c r="W4796" s="1" t="s">
        <v>21</v>
      </c>
      <c r="X4796" s="1">
        <v>35</v>
      </c>
      <c r="Y4796" s="4">
        <f t="shared" si="672"/>
        <v>3568.97</v>
      </c>
      <c r="Z4796" s="1" t="s">
        <v>15</v>
      </c>
      <c r="AA4796" s="1" t="s">
        <v>37</v>
      </c>
      <c r="AB4796" s="1" t="s">
        <v>29</v>
      </c>
      <c r="AC4796" s="1" t="s">
        <v>55</v>
      </c>
      <c r="AD4796" s="1" t="s">
        <v>48</v>
      </c>
      <c r="AE4796" s="2">
        <v>40639</v>
      </c>
    </row>
    <row r="4797" spans="1:31" x14ac:dyDescent="0.25">
      <c r="A4797">
        <f t="shared" si="673"/>
        <v>4796</v>
      </c>
      <c r="B4797" s="1">
        <v>38212</v>
      </c>
      <c r="C4797" s="2">
        <v>40637</v>
      </c>
      <c r="D4797" s="1" t="s">
        <v>36</v>
      </c>
      <c r="E4797" s="1" t="str">
        <f t="shared" si="666"/>
        <v>*</v>
      </c>
      <c r="F4797" s="1" t="str">
        <f t="shared" si="667"/>
        <v>*</v>
      </c>
      <c r="G4797" s="1" t="str">
        <f t="shared" si="668"/>
        <v>*</v>
      </c>
      <c r="J4797" s="1" t="str">
        <f t="shared" si="669"/>
        <v>*</v>
      </c>
      <c r="P4797" s="1">
        <v>24</v>
      </c>
      <c r="Q4797" s="1">
        <f t="shared" si="674"/>
        <v>3.5000000000000003E-2</v>
      </c>
      <c r="T4797" s="4">
        <v>123.75</v>
      </c>
      <c r="U4797" s="9">
        <f t="shared" si="670"/>
        <v>0</v>
      </c>
      <c r="V4797" s="4">
        <f t="shared" si="671"/>
        <v>5.15625</v>
      </c>
      <c r="W4797" s="1" t="s">
        <v>14</v>
      </c>
      <c r="X4797" s="1">
        <v>0.49</v>
      </c>
      <c r="Y4797" s="4">
        <f t="shared" si="672"/>
        <v>124.24</v>
      </c>
      <c r="Z4797" s="1" t="s">
        <v>15</v>
      </c>
      <c r="AA4797" s="1" t="s">
        <v>37</v>
      </c>
      <c r="AB4797" s="1" t="s">
        <v>29</v>
      </c>
      <c r="AC4797" s="1" t="s">
        <v>58</v>
      </c>
      <c r="AD4797" s="1" t="s">
        <v>19</v>
      </c>
      <c r="AE4797" s="2">
        <v>40638</v>
      </c>
    </row>
    <row r="4798" spans="1:31" x14ac:dyDescent="0.25">
      <c r="A4798">
        <f t="shared" si="673"/>
        <v>4797</v>
      </c>
      <c r="B4798" s="1">
        <v>17287</v>
      </c>
      <c r="C4798" s="2">
        <v>40638</v>
      </c>
      <c r="D4798" s="1" t="s">
        <v>20</v>
      </c>
      <c r="E4798" s="1" t="str">
        <f t="shared" si="666"/>
        <v>*</v>
      </c>
      <c r="F4798" s="1" t="str">
        <f t="shared" si="667"/>
        <v>**</v>
      </c>
      <c r="G4798" s="1" t="str">
        <f t="shared" si="668"/>
        <v>**</v>
      </c>
      <c r="J4798" s="1" t="str">
        <f t="shared" si="669"/>
        <v>**</v>
      </c>
      <c r="P4798" s="1">
        <v>38</v>
      </c>
      <c r="Q4798" s="1">
        <f t="shared" si="674"/>
        <v>0.04</v>
      </c>
      <c r="T4798" s="4">
        <v>5793.46</v>
      </c>
      <c r="U4798" s="9">
        <f t="shared" si="670"/>
        <v>1</v>
      </c>
      <c r="V4798" s="4">
        <f t="shared" si="671"/>
        <v>152.45947368421054</v>
      </c>
      <c r="W4798" s="1" t="s">
        <v>21</v>
      </c>
      <c r="X4798" s="1">
        <v>13.99</v>
      </c>
      <c r="Y4798" s="4">
        <f t="shared" si="672"/>
        <v>5807.45</v>
      </c>
      <c r="Z4798" s="1" t="s">
        <v>46</v>
      </c>
      <c r="AA4798" s="1" t="s">
        <v>37</v>
      </c>
      <c r="AB4798" s="1" t="s">
        <v>24</v>
      </c>
      <c r="AC4798" s="1" t="s">
        <v>56</v>
      </c>
      <c r="AD4798" s="1" t="s">
        <v>26</v>
      </c>
      <c r="AE4798" s="2">
        <v>40639</v>
      </c>
    </row>
    <row r="4799" spans="1:31" x14ac:dyDescent="0.25">
      <c r="A4799">
        <f t="shared" si="673"/>
        <v>4798</v>
      </c>
      <c r="B4799" s="1">
        <v>17287</v>
      </c>
      <c r="C4799" s="2">
        <v>40638</v>
      </c>
      <c r="D4799" s="1" t="s">
        <v>20</v>
      </c>
      <c r="E4799" s="1" t="str">
        <f t="shared" si="666"/>
        <v>*</v>
      </c>
      <c r="F4799" s="1" t="str">
        <f t="shared" si="667"/>
        <v>**</v>
      </c>
      <c r="G4799" s="1" t="str">
        <f t="shared" si="668"/>
        <v>**</v>
      </c>
      <c r="J4799" s="1" t="str">
        <f t="shared" si="669"/>
        <v>**</v>
      </c>
      <c r="P4799" s="1">
        <v>11</v>
      </c>
      <c r="Q4799" s="1">
        <f t="shared" si="674"/>
        <v>0.02</v>
      </c>
      <c r="T4799" s="4">
        <v>4558.21</v>
      </c>
      <c r="U4799" s="9">
        <f t="shared" si="670"/>
        <v>1</v>
      </c>
      <c r="V4799" s="4">
        <f t="shared" si="671"/>
        <v>414.38272727272727</v>
      </c>
      <c r="W4799" s="1" t="s">
        <v>21</v>
      </c>
      <c r="X4799" s="1">
        <v>11.37</v>
      </c>
      <c r="Y4799" s="4">
        <f t="shared" si="672"/>
        <v>4569.58</v>
      </c>
      <c r="Z4799" s="1" t="s">
        <v>46</v>
      </c>
      <c r="AA4799" s="1" t="s">
        <v>37</v>
      </c>
      <c r="AB4799" s="1" t="s">
        <v>29</v>
      </c>
      <c r="AC4799" s="1" t="s">
        <v>55</v>
      </c>
      <c r="AD4799" s="1" t="s">
        <v>19</v>
      </c>
      <c r="AE4799" s="2">
        <v>40640</v>
      </c>
    </row>
    <row r="4800" spans="1:31" x14ac:dyDescent="0.25">
      <c r="A4800">
        <f t="shared" si="673"/>
        <v>4799</v>
      </c>
      <c r="B4800" s="1">
        <v>17287</v>
      </c>
      <c r="C4800" s="2">
        <v>40638</v>
      </c>
      <c r="D4800" s="1" t="s">
        <v>20</v>
      </c>
      <c r="E4800" s="1" t="str">
        <f t="shared" si="666"/>
        <v>*</v>
      </c>
      <c r="F4800" s="1" t="str">
        <f t="shared" si="667"/>
        <v>**</v>
      </c>
      <c r="G4800" s="1" t="str">
        <f t="shared" si="668"/>
        <v>**</v>
      </c>
      <c r="J4800" s="1" t="str">
        <f t="shared" si="669"/>
        <v>**</v>
      </c>
      <c r="P4800" s="1">
        <v>26</v>
      </c>
      <c r="Q4800" s="1">
        <f t="shared" si="674"/>
        <v>3.5000000000000003E-2</v>
      </c>
      <c r="T4800" s="4">
        <v>4361.6985000000004</v>
      </c>
      <c r="U4800" s="9">
        <f t="shared" si="670"/>
        <v>1</v>
      </c>
      <c r="V4800" s="4">
        <f t="shared" si="671"/>
        <v>167.75763461538463</v>
      </c>
      <c r="W4800" s="1" t="s">
        <v>21</v>
      </c>
      <c r="X4800" s="1">
        <v>4.2</v>
      </c>
      <c r="Y4800" s="4">
        <f t="shared" si="672"/>
        <v>4365.8985000000002</v>
      </c>
      <c r="Z4800" s="1" t="s">
        <v>46</v>
      </c>
      <c r="AA4800" s="1" t="s">
        <v>37</v>
      </c>
      <c r="AB4800" s="1" t="s">
        <v>24</v>
      </c>
      <c r="AC4800" s="1" t="s">
        <v>25</v>
      </c>
      <c r="AD4800" s="1" t="s">
        <v>19</v>
      </c>
      <c r="AE4800" s="2">
        <v>40640</v>
      </c>
    </row>
    <row r="4801" spans="1:31" x14ac:dyDescent="0.25">
      <c r="A4801">
        <f t="shared" si="673"/>
        <v>4800</v>
      </c>
      <c r="B4801" s="1">
        <v>40643</v>
      </c>
      <c r="C4801" s="2">
        <v>40638</v>
      </c>
      <c r="D4801" s="1" t="s">
        <v>32</v>
      </c>
      <c r="E4801" s="1" t="str">
        <f t="shared" si="666"/>
        <v>***</v>
      </c>
      <c r="F4801" s="1" t="str">
        <f t="shared" si="667"/>
        <v>***</v>
      </c>
      <c r="G4801" s="1" t="str">
        <f t="shared" si="668"/>
        <v>***</v>
      </c>
      <c r="J4801" s="1" t="str">
        <f t="shared" si="669"/>
        <v>***</v>
      </c>
      <c r="P4801" s="1">
        <v>23</v>
      </c>
      <c r="Q4801" s="1">
        <f t="shared" si="674"/>
        <v>3.5000000000000003E-2</v>
      </c>
      <c r="T4801" s="4">
        <v>258.74</v>
      </c>
      <c r="U4801" s="9">
        <f t="shared" si="670"/>
        <v>0</v>
      </c>
      <c r="V4801" s="4">
        <f t="shared" si="671"/>
        <v>11.249565217391305</v>
      </c>
      <c r="W4801" s="1" t="s">
        <v>21</v>
      </c>
      <c r="X4801" s="1">
        <v>5.72</v>
      </c>
      <c r="Y4801" s="4">
        <f t="shared" si="672"/>
        <v>264.46000000000004</v>
      </c>
      <c r="Z4801" s="1" t="s">
        <v>44</v>
      </c>
      <c r="AA4801" s="1" t="s">
        <v>37</v>
      </c>
      <c r="AB4801" s="1" t="s">
        <v>29</v>
      </c>
      <c r="AC4801" s="1" t="s">
        <v>57</v>
      </c>
      <c r="AD4801" s="1" t="s">
        <v>19</v>
      </c>
      <c r="AE4801" s="2">
        <v>40640</v>
      </c>
    </row>
    <row r="4802" spans="1:31" x14ac:dyDescent="0.25">
      <c r="A4802">
        <f t="shared" si="673"/>
        <v>4801</v>
      </c>
      <c r="B4802" s="1">
        <v>37988</v>
      </c>
      <c r="C4802" s="2">
        <v>40638</v>
      </c>
      <c r="D4802" s="1" t="s">
        <v>27</v>
      </c>
      <c r="E4802" s="1" t="str">
        <f t="shared" si="666"/>
        <v>*</v>
      </c>
      <c r="F4802" s="1" t="str">
        <f t="shared" si="667"/>
        <v>*</v>
      </c>
      <c r="G4802" s="1" t="str">
        <f t="shared" si="668"/>
        <v>*</v>
      </c>
      <c r="J4802" s="1" t="str">
        <f t="shared" si="669"/>
        <v>*</v>
      </c>
      <c r="P4802" s="1">
        <v>12</v>
      </c>
      <c r="Q4802" s="1">
        <f t="shared" si="674"/>
        <v>0.02</v>
      </c>
      <c r="T4802" s="4">
        <v>189.19</v>
      </c>
      <c r="U4802" s="9">
        <f t="shared" si="670"/>
        <v>0</v>
      </c>
      <c r="V4802" s="4">
        <f t="shared" si="671"/>
        <v>15.765833333333333</v>
      </c>
      <c r="W4802" s="1" t="s">
        <v>21</v>
      </c>
      <c r="X4802" s="1">
        <v>8.34</v>
      </c>
      <c r="Y4802" s="4">
        <f t="shared" si="672"/>
        <v>197.53</v>
      </c>
      <c r="Z4802" s="1" t="s">
        <v>15</v>
      </c>
      <c r="AA4802" s="1" t="s">
        <v>37</v>
      </c>
      <c r="AB4802" s="1" t="s">
        <v>29</v>
      </c>
      <c r="AC4802" s="1" t="s">
        <v>55</v>
      </c>
      <c r="AD4802" s="1" t="s">
        <v>19</v>
      </c>
      <c r="AE4802" s="2">
        <v>40638</v>
      </c>
    </row>
    <row r="4803" spans="1:31" x14ac:dyDescent="0.25">
      <c r="A4803">
        <f t="shared" si="673"/>
        <v>4802</v>
      </c>
      <c r="B4803" s="1">
        <v>22787</v>
      </c>
      <c r="C4803" s="2">
        <v>40638</v>
      </c>
      <c r="D4803" s="1" t="s">
        <v>36</v>
      </c>
      <c r="E4803" s="1" t="str">
        <f t="shared" ref="E4803:E4866" si="675">IF(D4803="Critical","***","*")</f>
        <v>*</v>
      </c>
      <c r="F4803" s="1" t="str">
        <f t="shared" ref="F4803:F4866" si="676">IF(D4803="Critical","***",IF(D4803="High","**","*"))</f>
        <v>*</v>
      </c>
      <c r="G4803" s="1" t="str">
        <f t="shared" ref="G4803:G4866" si="677">VLOOKUP(D4803,$H$6:$I$10,2,FALSE)</f>
        <v>*</v>
      </c>
      <c r="J4803" s="1" t="str">
        <f t="shared" ref="J4803:J4866" si="678">HLOOKUP(D4803,$K$5:$O$6,2,FALSE)</f>
        <v>*</v>
      </c>
      <c r="P4803" s="1">
        <v>35</v>
      </c>
      <c r="Q4803" s="1">
        <f t="shared" si="674"/>
        <v>0.04</v>
      </c>
      <c r="T4803" s="4">
        <v>46.44</v>
      </c>
      <c r="U4803" s="9">
        <f t="shared" ref="U4803:U4866" si="679">IF(T4803&gt;1000,1,0)</f>
        <v>0</v>
      </c>
      <c r="V4803" s="4">
        <f t="shared" ref="V4803:V4866" si="680">T4803/P4803</f>
        <v>1.3268571428571427</v>
      </c>
      <c r="W4803" s="1" t="s">
        <v>14</v>
      </c>
      <c r="X4803" s="1">
        <v>0.7</v>
      </c>
      <c r="Y4803" s="4">
        <f t="shared" ref="Y4803:Y4866" si="681">X4803+T4803</f>
        <v>47.14</v>
      </c>
      <c r="Z4803" s="1" t="s">
        <v>46</v>
      </c>
      <c r="AA4803" s="1" t="s">
        <v>28</v>
      </c>
      <c r="AB4803" s="1" t="s">
        <v>29</v>
      </c>
      <c r="AC4803" s="1" t="s">
        <v>61</v>
      </c>
      <c r="AD4803" s="1" t="s">
        <v>31</v>
      </c>
      <c r="AE4803" s="2">
        <v>40638</v>
      </c>
    </row>
    <row r="4804" spans="1:31" x14ac:dyDescent="0.25">
      <c r="A4804">
        <f t="shared" ref="A4804:A4867" si="682">A4803+1</f>
        <v>4803</v>
      </c>
      <c r="B4804" s="1">
        <v>21601</v>
      </c>
      <c r="C4804" s="2">
        <v>40639</v>
      </c>
      <c r="D4804" s="1" t="s">
        <v>13</v>
      </c>
      <c r="E4804" s="1" t="str">
        <f t="shared" si="675"/>
        <v>*</v>
      </c>
      <c r="F4804" s="1" t="str">
        <f t="shared" si="676"/>
        <v>*</v>
      </c>
      <c r="G4804" s="1" t="str">
        <f t="shared" si="677"/>
        <v>*</v>
      </c>
      <c r="J4804" s="1" t="str">
        <f t="shared" si="678"/>
        <v>*</v>
      </c>
      <c r="P4804" s="1">
        <v>20</v>
      </c>
      <c r="Q4804" s="1">
        <f t="shared" ref="Q4804:Q4867" si="683">VLOOKUP(P4804,$R$5:$S$10,2,TRUE)</f>
        <v>3.5000000000000003E-2</v>
      </c>
      <c r="T4804" s="4">
        <v>2227.34</v>
      </c>
      <c r="U4804" s="9">
        <f t="shared" si="679"/>
        <v>1</v>
      </c>
      <c r="V4804" s="4">
        <f t="shared" si="680"/>
        <v>111.367</v>
      </c>
      <c r="W4804" s="1" t="s">
        <v>21</v>
      </c>
      <c r="X4804" s="1">
        <v>35</v>
      </c>
      <c r="Y4804" s="4">
        <f t="shared" si="681"/>
        <v>2262.34</v>
      </c>
      <c r="Z4804" s="1" t="s">
        <v>22</v>
      </c>
      <c r="AA4804" s="1" t="s">
        <v>16</v>
      </c>
      <c r="AB4804" s="1" t="s">
        <v>29</v>
      </c>
      <c r="AC4804" s="1" t="s">
        <v>55</v>
      </c>
      <c r="AD4804" s="1" t="s">
        <v>48</v>
      </c>
      <c r="AE4804" s="2">
        <v>40639</v>
      </c>
    </row>
    <row r="4805" spans="1:31" x14ac:dyDescent="0.25">
      <c r="A4805">
        <f t="shared" si="682"/>
        <v>4804</v>
      </c>
      <c r="B4805" s="1">
        <v>197</v>
      </c>
      <c r="C4805" s="2">
        <v>40639</v>
      </c>
      <c r="D4805" s="1" t="s">
        <v>20</v>
      </c>
      <c r="E4805" s="1" t="str">
        <f t="shared" si="675"/>
        <v>*</v>
      </c>
      <c r="F4805" s="1" t="str">
        <f t="shared" si="676"/>
        <v>**</v>
      </c>
      <c r="G4805" s="1" t="str">
        <f t="shared" si="677"/>
        <v>**</v>
      </c>
      <c r="J4805" s="1" t="str">
        <f t="shared" si="678"/>
        <v>**</v>
      </c>
      <c r="P4805" s="1">
        <v>23</v>
      </c>
      <c r="Q4805" s="1">
        <f t="shared" si="683"/>
        <v>3.5000000000000003E-2</v>
      </c>
      <c r="T4805" s="4">
        <v>310.52</v>
      </c>
      <c r="U4805" s="9">
        <f t="shared" si="679"/>
        <v>0</v>
      </c>
      <c r="V4805" s="4">
        <f t="shared" si="680"/>
        <v>13.500869565217391</v>
      </c>
      <c r="W4805" s="1" t="s">
        <v>21</v>
      </c>
      <c r="X4805" s="1">
        <v>3.14</v>
      </c>
      <c r="Y4805" s="4">
        <f t="shared" si="681"/>
        <v>313.65999999999997</v>
      </c>
      <c r="Z4805" s="1" t="s">
        <v>51</v>
      </c>
      <c r="AA4805" s="1" t="s">
        <v>37</v>
      </c>
      <c r="AB4805" s="1" t="s">
        <v>29</v>
      </c>
      <c r="AC4805" s="1" t="s">
        <v>45</v>
      </c>
      <c r="AD4805" s="1" t="s">
        <v>41</v>
      </c>
      <c r="AE4805" s="2">
        <v>40641</v>
      </c>
    </row>
    <row r="4806" spans="1:31" x14ac:dyDescent="0.25">
      <c r="A4806">
        <f t="shared" si="682"/>
        <v>4805</v>
      </c>
      <c r="B4806" s="1">
        <v>17860</v>
      </c>
      <c r="C4806" s="2">
        <v>40639</v>
      </c>
      <c r="D4806" s="1" t="s">
        <v>32</v>
      </c>
      <c r="E4806" s="1" t="str">
        <f t="shared" si="675"/>
        <v>***</v>
      </c>
      <c r="F4806" s="1" t="str">
        <f t="shared" si="676"/>
        <v>***</v>
      </c>
      <c r="G4806" s="1" t="str">
        <f t="shared" si="677"/>
        <v>***</v>
      </c>
      <c r="J4806" s="1" t="str">
        <f t="shared" si="678"/>
        <v>***</v>
      </c>
      <c r="P4806" s="1">
        <v>16</v>
      </c>
      <c r="Q4806" s="1">
        <f t="shared" si="683"/>
        <v>0.02</v>
      </c>
      <c r="T4806" s="4">
        <v>139</v>
      </c>
      <c r="U4806" s="9">
        <f t="shared" si="679"/>
        <v>0</v>
      </c>
      <c r="V4806" s="4">
        <f t="shared" si="680"/>
        <v>8.6875</v>
      </c>
      <c r="W4806" s="1" t="s">
        <v>14</v>
      </c>
      <c r="X4806" s="1">
        <v>9.23</v>
      </c>
      <c r="Y4806" s="4">
        <f t="shared" si="681"/>
        <v>148.22999999999999</v>
      </c>
      <c r="Z4806" s="1" t="s">
        <v>46</v>
      </c>
      <c r="AA4806" s="1" t="s">
        <v>23</v>
      </c>
      <c r="AB4806" s="1" t="s">
        <v>29</v>
      </c>
      <c r="AC4806" s="1" t="s">
        <v>63</v>
      </c>
      <c r="AD4806" s="1" t="s">
        <v>19</v>
      </c>
      <c r="AE4806" s="2">
        <v>40641</v>
      </c>
    </row>
    <row r="4807" spans="1:31" x14ac:dyDescent="0.25">
      <c r="A4807">
        <f t="shared" si="682"/>
        <v>4806</v>
      </c>
      <c r="B4807" s="1">
        <v>22375</v>
      </c>
      <c r="C4807" s="2">
        <v>40640</v>
      </c>
      <c r="D4807" s="1" t="s">
        <v>27</v>
      </c>
      <c r="E4807" s="1" t="str">
        <f t="shared" si="675"/>
        <v>*</v>
      </c>
      <c r="F4807" s="1" t="str">
        <f t="shared" si="676"/>
        <v>*</v>
      </c>
      <c r="G4807" s="1" t="str">
        <f t="shared" si="677"/>
        <v>*</v>
      </c>
      <c r="J4807" s="1" t="str">
        <f t="shared" si="678"/>
        <v>*</v>
      </c>
      <c r="P4807" s="1">
        <v>43</v>
      </c>
      <c r="Q4807" s="1">
        <f t="shared" si="683"/>
        <v>0.05</v>
      </c>
      <c r="T4807" s="4">
        <v>816.11</v>
      </c>
      <c r="U4807" s="9">
        <f t="shared" si="679"/>
        <v>0</v>
      </c>
      <c r="V4807" s="4">
        <f t="shared" si="680"/>
        <v>18.979302325581397</v>
      </c>
      <c r="W4807" s="1" t="s">
        <v>21</v>
      </c>
      <c r="X4807" s="1">
        <v>9.5399999999999991</v>
      </c>
      <c r="Y4807" s="4">
        <f t="shared" si="681"/>
        <v>825.65</v>
      </c>
      <c r="Z4807" s="1" t="s">
        <v>46</v>
      </c>
      <c r="AA4807" s="1" t="s">
        <v>28</v>
      </c>
      <c r="AB4807" s="1" t="s">
        <v>29</v>
      </c>
      <c r="AC4807" s="1" t="s">
        <v>40</v>
      </c>
      <c r="AD4807" s="1" t="s">
        <v>19</v>
      </c>
      <c r="AE4807" s="2">
        <v>40641</v>
      </c>
    </row>
    <row r="4808" spans="1:31" x14ac:dyDescent="0.25">
      <c r="A4808">
        <f t="shared" si="682"/>
        <v>4807</v>
      </c>
      <c r="B4808" s="1">
        <v>33700</v>
      </c>
      <c r="C4808" s="2">
        <v>40640</v>
      </c>
      <c r="D4808" s="1" t="s">
        <v>13</v>
      </c>
      <c r="E4808" s="1" t="str">
        <f t="shared" si="675"/>
        <v>*</v>
      </c>
      <c r="F4808" s="1" t="str">
        <f t="shared" si="676"/>
        <v>*</v>
      </c>
      <c r="G4808" s="1" t="str">
        <f t="shared" si="677"/>
        <v>*</v>
      </c>
      <c r="J4808" s="1" t="str">
        <f t="shared" si="678"/>
        <v>*</v>
      </c>
      <c r="P4808" s="1">
        <v>36</v>
      </c>
      <c r="Q4808" s="1">
        <f t="shared" si="683"/>
        <v>0.04</v>
      </c>
      <c r="T4808" s="4">
        <v>260.13</v>
      </c>
      <c r="U4808" s="9">
        <f t="shared" si="679"/>
        <v>0</v>
      </c>
      <c r="V4808" s="4">
        <f t="shared" si="680"/>
        <v>7.2258333333333331</v>
      </c>
      <c r="W4808" s="1" t="s">
        <v>21</v>
      </c>
      <c r="X4808" s="1">
        <v>8.19</v>
      </c>
      <c r="Y4808" s="4">
        <f t="shared" si="681"/>
        <v>268.32</v>
      </c>
      <c r="Z4808" s="1" t="s">
        <v>46</v>
      </c>
      <c r="AA4808" s="1" t="s">
        <v>28</v>
      </c>
      <c r="AB4808" s="1" t="s">
        <v>29</v>
      </c>
      <c r="AC4808" s="1" t="s">
        <v>40</v>
      </c>
      <c r="AD4808" s="1" t="s">
        <v>19</v>
      </c>
      <c r="AE4808" s="2">
        <v>40644</v>
      </c>
    </row>
    <row r="4809" spans="1:31" x14ac:dyDescent="0.25">
      <c r="A4809">
        <f t="shared" si="682"/>
        <v>4808</v>
      </c>
      <c r="B4809" s="1">
        <v>50083</v>
      </c>
      <c r="C4809" s="2">
        <v>40641</v>
      </c>
      <c r="D4809" s="1" t="s">
        <v>27</v>
      </c>
      <c r="E4809" s="1" t="str">
        <f t="shared" si="675"/>
        <v>*</v>
      </c>
      <c r="F4809" s="1" t="str">
        <f t="shared" si="676"/>
        <v>*</v>
      </c>
      <c r="G4809" s="1" t="str">
        <f t="shared" si="677"/>
        <v>*</v>
      </c>
      <c r="J4809" s="1" t="str">
        <f t="shared" si="678"/>
        <v>*</v>
      </c>
      <c r="P4809" s="1">
        <v>33</v>
      </c>
      <c r="Q4809" s="1">
        <f t="shared" si="683"/>
        <v>0.04</v>
      </c>
      <c r="T4809" s="4">
        <v>13671.94</v>
      </c>
      <c r="U4809" s="9">
        <f t="shared" si="679"/>
        <v>1</v>
      </c>
      <c r="V4809" s="4">
        <f t="shared" si="680"/>
        <v>414.30121212121213</v>
      </c>
      <c r="W4809" s="1" t="s">
        <v>33</v>
      </c>
      <c r="X4809" s="1">
        <v>48.26</v>
      </c>
      <c r="Y4809" s="4">
        <f t="shared" si="681"/>
        <v>13720.2</v>
      </c>
      <c r="Z4809" s="1" t="s">
        <v>22</v>
      </c>
      <c r="AA4809" s="1" t="s">
        <v>23</v>
      </c>
      <c r="AB4809" s="1" t="s">
        <v>24</v>
      </c>
      <c r="AC4809" s="1" t="s">
        <v>56</v>
      </c>
      <c r="AD4809" s="1" t="s">
        <v>59</v>
      </c>
      <c r="AE4809" s="2">
        <v>40643</v>
      </c>
    </row>
    <row r="4810" spans="1:31" x14ac:dyDescent="0.25">
      <c r="A4810">
        <f t="shared" si="682"/>
        <v>4809</v>
      </c>
      <c r="B4810" s="1">
        <v>23940</v>
      </c>
      <c r="C4810" s="2">
        <v>40641</v>
      </c>
      <c r="D4810" s="1" t="s">
        <v>36</v>
      </c>
      <c r="E4810" s="1" t="str">
        <f t="shared" si="675"/>
        <v>*</v>
      </c>
      <c r="F4810" s="1" t="str">
        <f t="shared" si="676"/>
        <v>*</v>
      </c>
      <c r="G4810" s="1" t="str">
        <f t="shared" si="677"/>
        <v>*</v>
      </c>
      <c r="J4810" s="1" t="str">
        <f t="shared" si="678"/>
        <v>*</v>
      </c>
      <c r="P4810" s="1">
        <v>11</v>
      </c>
      <c r="Q4810" s="1">
        <f t="shared" si="683"/>
        <v>0.02</v>
      </c>
      <c r="T4810" s="4">
        <v>1735.59</v>
      </c>
      <c r="U4810" s="9">
        <f t="shared" si="679"/>
        <v>1</v>
      </c>
      <c r="V4810" s="4">
        <f t="shared" si="680"/>
        <v>157.78090909090909</v>
      </c>
      <c r="W4810" s="1" t="s">
        <v>33</v>
      </c>
      <c r="X4810" s="1">
        <v>60.2</v>
      </c>
      <c r="Y4810" s="4">
        <f t="shared" si="681"/>
        <v>1795.79</v>
      </c>
      <c r="Z4810" s="1" t="s">
        <v>15</v>
      </c>
      <c r="AA4810" s="1" t="s">
        <v>37</v>
      </c>
      <c r="AB4810" s="1" t="s">
        <v>17</v>
      </c>
      <c r="AC4810" s="1" t="s">
        <v>34</v>
      </c>
      <c r="AD4810" s="1" t="s">
        <v>35</v>
      </c>
      <c r="AE4810" s="2">
        <v>40644</v>
      </c>
    </row>
    <row r="4811" spans="1:31" x14ac:dyDescent="0.25">
      <c r="A4811">
        <f t="shared" si="682"/>
        <v>4810</v>
      </c>
      <c r="B4811" s="1">
        <v>7680</v>
      </c>
      <c r="C4811" s="2">
        <v>40641</v>
      </c>
      <c r="D4811" s="1" t="s">
        <v>27</v>
      </c>
      <c r="E4811" s="1" t="str">
        <f t="shared" si="675"/>
        <v>*</v>
      </c>
      <c r="F4811" s="1" t="str">
        <f t="shared" si="676"/>
        <v>*</v>
      </c>
      <c r="G4811" s="1" t="str">
        <f t="shared" si="677"/>
        <v>*</v>
      </c>
      <c r="J4811" s="1" t="str">
        <f t="shared" si="678"/>
        <v>*</v>
      </c>
      <c r="P4811" s="1">
        <v>32</v>
      </c>
      <c r="Q4811" s="1">
        <f t="shared" si="683"/>
        <v>0.04</v>
      </c>
      <c r="T4811" s="4">
        <v>1141.3699999999999</v>
      </c>
      <c r="U4811" s="9">
        <f t="shared" si="679"/>
        <v>1</v>
      </c>
      <c r="V4811" s="4">
        <f t="shared" si="680"/>
        <v>35.667812499999997</v>
      </c>
      <c r="W4811" s="1" t="s">
        <v>21</v>
      </c>
      <c r="X4811" s="1">
        <v>19.989999999999998</v>
      </c>
      <c r="Y4811" s="4">
        <f t="shared" si="681"/>
        <v>1161.3599999999999</v>
      </c>
      <c r="Z4811" s="1" t="s">
        <v>46</v>
      </c>
      <c r="AA4811" s="1" t="s">
        <v>23</v>
      </c>
      <c r="AB4811" s="1" t="s">
        <v>29</v>
      </c>
      <c r="AC4811" s="1" t="s">
        <v>40</v>
      </c>
      <c r="AD4811" s="1" t="s">
        <v>19</v>
      </c>
      <c r="AE4811" s="2">
        <v>40641</v>
      </c>
    </row>
    <row r="4812" spans="1:31" x14ac:dyDescent="0.25">
      <c r="A4812">
        <f t="shared" si="682"/>
        <v>4811</v>
      </c>
      <c r="B4812" s="1">
        <v>16291</v>
      </c>
      <c r="C4812" s="2">
        <v>40641</v>
      </c>
      <c r="D4812" s="1" t="s">
        <v>27</v>
      </c>
      <c r="E4812" s="1" t="str">
        <f t="shared" si="675"/>
        <v>*</v>
      </c>
      <c r="F4812" s="1" t="str">
        <f t="shared" si="676"/>
        <v>*</v>
      </c>
      <c r="G4812" s="1" t="str">
        <f t="shared" si="677"/>
        <v>*</v>
      </c>
      <c r="J4812" s="1" t="str">
        <f t="shared" si="678"/>
        <v>*</v>
      </c>
      <c r="P4812" s="1">
        <v>31</v>
      </c>
      <c r="Q4812" s="1">
        <f t="shared" si="683"/>
        <v>0.04</v>
      </c>
      <c r="T4812" s="4">
        <v>894.64</v>
      </c>
      <c r="U4812" s="9">
        <f t="shared" si="679"/>
        <v>0</v>
      </c>
      <c r="V4812" s="4">
        <f t="shared" si="680"/>
        <v>28.859354838709677</v>
      </c>
      <c r="W4812" s="1" t="s">
        <v>21</v>
      </c>
      <c r="X4812" s="1">
        <v>19.46</v>
      </c>
      <c r="Y4812" s="4">
        <f t="shared" si="681"/>
        <v>914.1</v>
      </c>
      <c r="Z4812" s="1" t="s">
        <v>22</v>
      </c>
      <c r="AA4812" s="1" t="s">
        <v>16</v>
      </c>
      <c r="AB4812" s="1" t="s">
        <v>17</v>
      </c>
      <c r="AC4812" s="1" t="s">
        <v>18</v>
      </c>
      <c r="AD4812" s="1" t="s">
        <v>19</v>
      </c>
      <c r="AE4812" s="2">
        <v>40642</v>
      </c>
    </row>
    <row r="4813" spans="1:31" x14ac:dyDescent="0.25">
      <c r="A4813">
        <f t="shared" si="682"/>
        <v>4812</v>
      </c>
      <c r="B4813" s="1">
        <v>56550</v>
      </c>
      <c r="C4813" s="2">
        <v>40641</v>
      </c>
      <c r="D4813" s="1" t="s">
        <v>27</v>
      </c>
      <c r="E4813" s="1" t="str">
        <f t="shared" si="675"/>
        <v>*</v>
      </c>
      <c r="F4813" s="1" t="str">
        <f t="shared" si="676"/>
        <v>*</v>
      </c>
      <c r="G4813" s="1" t="str">
        <f t="shared" si="677"/>
        <v>*</v>
      </c>
      <c r="J4813" s="1" t="str">
        <f t="shared" si="678"/>
        <v>*</v>
      </c>
      <c r="P4813" s="1">
        <v>37</v>
      </c>
      <c r="Q4813" s="1">
        <f t="shared" si="683"/>
        <v>0.04</v>
      </c>
      <c r="T4813" s="4">
        <v>823.78</v>
      </c>
      <c r="U4813" s="9">
        <f t="shared" si="679"/>
        <v>0</v>
      </c>
      <c r="V4813" s="4">
        <f t="shared" si="680"/>
        <v>22.264324324324324</v>
      </c>
      <c r="W4813" s="1" t="s">
        <v>14</v>
      </c>
      <c r="X4813" s="1">
        <v>5.08</v>
      </c>
      <c r="Y4813" s="4">
        <f t="shared" si="681"/>
        <v>828.86</v>
      </c>
      <c r="Z4813" s="1" t="s">
        <v>46</v>
      </c>
      <c r="AA4813" s="1" t="s">
        <v>37</v>
      </c>
      <c r="AB4813" s="1" t="s">
        <v>17</v>
      </c>
      <c r="AC4813" s="1" t="s">
        <v>18</v>
      </c>
      <c r="AD4813" s="1" t="s">
        <v>41</v>
      </c>
      <c r="AE4813" s="2">
        <v>40643</v>
      </c>
    </row>
    <row r="4814" spans="1:31" x14ac:dyDescent="0.25">
      <c r="A4814">
        <f t="shared" si="682"/>
        <v>4813</v>
      </c>
      <c r="B4814" s="1">
        <v>52929</v>
      </c>
      <c r="C4814" s="2">
        <v>40641</v>
      </c>
      <c r="D4814" s="1" t="s">
        <v>20</v>
      </c>
      <c r="E4814" s="1" t="str">
        <f t="shared" si="675"/>
        <v>*</v>
      </c>
      <c r="F4814" s="1" t="str">
        <f t="shared" si="676"/>
        <v>**</v>
      </c>
      <c r="G4814" s="1" t="str">
        <f t="shared" si="677"/>
        <v>**</v>
      </c>
      <c r="J4814" s="1" t="str">
        <f t="shared" si="678"/>
        <v>**</v>
      </c>
      <c r="P4814" s="1">
        <v>43</v>
      </c>
      <c r="Q4814" s="1">
        <f t="shared" si="683"/>
        <v>0.05</v>
      </c>
      <c r="T4814" s="4">
        <v>701.46</v>
      </c>
      <c r="U4814" s="9">
        <f t="shared" si="679"/>
        <v>0</v>
      </c>
      <c r="V4814" s="4">
        <f t="shared" si="680"/>
        <v>16.313023255813956</v>
      </c>
      <c r="W4814" s="1" t="s">
        <v>14</v>
      </c>
      <c r="X4814" s="1">
        <v>9.4</v>
      </c>
      <c r="Y4814" s="4">
        <f t="shared" si="681"/>
        <v>710.86</v>
      </c>
      <c r="Z4814" s="1" t="s">
        <v>39</v>
      </c>
      <c r="AA4814" s="1" t="s">
        <v>23</v>
      </c>
      <c r="AB4814" s="1" t="s">
        <v>24</v>
      </c>
      <c r="AC4814" s="1" t="s">
        <v>56</v>
      </c>
      <c r="AD4814" s="1" t="s">
        <v>19</v>
      </c>
      <c r="AE4814" s="2">
        <v>40642</v>
      </c>
    </row>
    <row r="4815" spans="1:31" x14ac:dyDescent="0.25">
      <c r="A4815">
        <f t="shared" si="682"/>
        <v>4814</v>
      </c>
      <c r="B4815" s="1">
        <v>56550</v>
      </c>
      <c r="C4815" s="2">
        <v>40641</v>
      </c>
      <c r="D4815" s="1" t="s">
        <v>27</v>
      </c>
      <c r="E4815" s="1" t="str">
        <f t="shared" si="675"/>
        <v>*</v>
      </c>
      <c r="F4815" s="1" t="str">
        <f t="shared" si="676"/>
        <v>*</v>
      </c>
      <c r="G4815" s="1" t="str">
        <f t="shared" si="677"/>
        <v>*</v>
      </c>
      <c r="J4815" s="1" t="str">
        <f t="shared" si="678"/>
        <v>*</v>
      </c>
      <c r="P4815" s="1">
        <v>33</v>
      </c>
      <c r="Q4815" s="1">
        <f t="shared" si="683"/>
        <v>0.04</v>
      </c>
      <c r="T4815" s="4">
        <v>647.77</v>
      </c>
      <c r="U4815" s="9">
        <f t="shared" si="679"/>
        <v>0</v>
      </c>
      <c r="V4815" s="4">
        <f t="shared" si="680"/>
        <v>19.629393939393939</v>
      </c>
      <c r="W4815" s="1" t="s">
        <v>21</v>
      </c>
      <c r="X4815" s="1">
        <v>5.77</v>
      </c>
      <c r="Y4815" s="4">
        <f t="shared" si="681"/>
        <v>653.54</v>
      </c>
      <c r="Z4815" s="1" t="s">
        <v>22</v>
      </c>
      <c r="AA4815" s="1" t="s">
        <v>37</v>
      </c>
      <c r="AB4815" s="1" t="s">
        <v>29</v>
      </c>
      <c r="AC4815" s="1" t="s">
        <v>40</v>
      </c>
      <c r="AD4815" s="1" t="s">
        <v>19</v>
      </c>
      <c r="AE4815" s="2">
        <v>40644</v>
      </c>
    </row>
    <row r="4816" spans="1:31" x14ac:dyDescent="0.25">
      <c r="A4816">
        <f t="shared" si="682"/>
        <v>4815</v>
      </c>
      <c r="B4816" s="1">
        <v>56550</v>
      </c>
      <c r="C4816" s="2">
        <v>40641</v>
      </c>
      <c r="D4816" s="1" t="s">
        <v>27</v>
      </c>
      <c r="E4816" s="1" t="str">
        <f t="shared" si="675"/>
        <v>*</v>
      </c>
      <c r="F4816" s="1" t="str">
        <f t="shared" si="676"/>
        <v>*</v>
      </c>
      <c r="G4816" s="1" t="str">
        <f t="shared" si="677"/>
        <v>*</v>
      </c>
      <c r="J4816" s="1" t="str">
        <f t="shared" si="678"/>
        <v>*</v>
      </c>
      <c r="P4816" s="1">
        <v>8</v>
      </c>
      <c r="Q4816" s="1">
        <f t="shared" si="683"/>
        <v>0.01</v>
      </c>
      <c r="T4816" s="4">
        <v>469.83749999999998</v>
      </c>
      <c r="U4816" s="9">
        <f t="shared" si="679"/>
        <v>0</v>
      </c>
      <c r="V4816" s="4">
        <f t="shared" si="680"/>
        <v>58.729687499999997</v>
      </c>
      <c r="W4816" s="1" t="s">
        <v>21</v>
      </c>
      <c r="X4816" s="1">
        <v>8.99</v>
      </c>
      <c r="Y4816" s="4">
        <f t="shared" si="681"/>
        <v>478.82749999999999</v>
      </c>
      <c r="Z4816" s="1" t="s">
        <v>46</v>
      </c>
      <c r="AA4816" s="1" t="s">
        <v>37</v>
      </c>
      <c r="AB4816" s="1" t="s">
        <v>24</v>
      </c>
      <c r="AC4816" s="1" t="s">
        <v>25</v>
      </c>
      <c r="AD4816" s="1" t="s">
        <v>19</v>
      </c>
      <c r="AE4816" s="2">
        <v>40642</v>
      </c>
    </row>
    <row r="4817" spans="1:31" x14ac:dyDescent="0.25">
      <c r="A4817">
        <f t="shared" si="682"/>
        <v>4816</v>
      </c>
      <c r="B4817" s="1">
        <v>23940</v>
      </c>
      <c r="C4817" s="2">
        <v>40641</v>
      </c>
      <c r="D4817" s="1" t="s">
        <v>36</v>
      </c>
      <c r="E4817" s="1" t="str">
        <f t="shared" si="675"/>
        <v>*</v>
      </c>
      <c r="F4817" s="1" t="str">
        <f t="shared" si="676"/>
        <v>*</v>
      </c>
      <c r="G4817" s="1" t="str">
        <f t="shared" si="677"/>
        <v>*</v>
      </c>
      <c r="J4817" s="1" t="str">
        <f t="shared" si="678"/>
        <v>*</v>
      </c>
      <c r="P4817" s="1">
        <v>20</v>
      </c>
      <c r="Q4817" s="1">
        <f t="shared" si="683"/>
        <v>3.5000000000000003E-2</v>
      </c>
      <c r="T4817" s="4">
        <v>138.52000000000001</v>
      </c>
      <c r="U4817" s="9">
        <f t="shared" si="679"/>
        <v>0</v>
      </c>
      <c r="V4817" s="4">
        <f t="shared" si="680"/>
        <v>6.9260000000000002</v>
      </c>
      <c r="W4817" s="1" t="s">
        <v>21</v>
      </c>
      <c r="X4817" s="1">
        <v>49</v>
      </c>
      <c r="Y4817" s="4">
        <f t="shared" si="681"/>
        <v>187.52</v>
      </c>
      <c r="Z4817" s="1" t="s">
        <v>15</v>
      </c>
      <c r="AA4817" s="1" t="s">
        <v>37</v>
      </c>
      <c r="AB4817" s="1" t="s">
        <v>29</v>
      </c>
      <c r="AC4817" s="1" t="s">
        <v>63</v>
      </c>
      <c r="AD4817" s="1" t="s">
        <v>48</v>
      </c>
      <c r="AE4817" s="2">
        <v>40642</v>
      </c>
    </row>
    <row r="4818" spans="1:31" x14ac:dyDescent="0.25">
      <c r="A4818">
        <f t="shared" si="682"/>
        <v>4817</v>
      </c>
      <c r="B4818" s="1">
        <v>52929</v>
      </c>
      <c r="C4818" s="2">
        <v>40641</v>
      </c>
      <c r="D4818" s="1" t="s">
        <v>20</v>
      </c>
      <c r="E4818" s="1" t="str">
        <f t="shared" si="675"/>
        <v>*</v>
      </c>
      <c r="F4818" s="1" t="str">
        <f t="shared" si="676"/>
        <v>**</v>
      </c>
      <c r="G4818" s="1" t="str">
        <f t="shared" si="677"/>
        <v>**</v>
      </c>
      <c r="J4818" s="1" t="str">
        <f t="shared" si="678"/>
        <v>**</v>
      </c>
      <c r="P4818" s="1">
        <v>20</v>
      </c>
      <c r="Q4818" s="1">
        <f t="shared" si="683"/>
        <v>3.5000000000000003E-2</v>
      </c>
      <c r="T4818" s="4">
        <v>77.989999999999995</v>
      </c>
      <c r="U4818" s="9">
        <f t="shared" si="679"/>
        <v>0</v>
      </c>
      <c r="V4818" s="4">
        <f t="shared" si="680"/>
        <v>3.8994999999999997</v>
      </c>
      <c r="W4818" s="1" t="s">
        <v>21</v>
      </c>
      <c r="X4818" s="1">
        <v>0.99</v>
      </c>
      <c r="Y4818" s="4">
        <f t="shared" si="681"/>
        <v>78.97999999999999</v>
      </c>
      <c r="Z4818" s="1" t="s">
        <v>39</v>
      </c>
      <c r="AA4818" s="1" t="s">
        <v>23</v>
      </c>
      <c r="AB4818" s="1" t="s">
        <v>29</v>
      </c>
      <c r="AC4818" s="1" t="s">
        <v>61</v>
      </c>
      <c r="AD4818" s="1" t="s">
        <v>31</v>
      </c>
      <c r="AE4818" s="2">
        <v>40642</v>
      </c>
    </row>
    <row r="4819" spans="1:31" x14ac:dyDescent="0.25">
      <c r="A4819">
        <f t="shared" si="682"/>
        <v>4818</v>
      </c>
      <c r="B4819" s="1">
        <v>52929</v>
      </c>
      <c r="C4819" s="2">
        <v>40641</v>
      </c>
      <c r="D4819" s="1" t="s">
        <v>20</v>
      </c>
      <c r="E4819" s="1" t="str">
        <f t="shared" si="675"/>
        <v>*</v>
      </c>
      <c r="F4819" s="1" t="str">
        <f t="shared" si="676"/>
        <v>**</v>
      </c>
      <c r="G4819" s="1" t="str">
        <f t="shared" si="677"/>
        <v>**</v>
      </c>
      <c r="J4819" s="1" t="str">
        <f t="shared" si="678"/>
        <v>**</v>
      </c>
      <c r="P4819" s="1">
        <v>19</v>
      </c>
      <c r="Q4819" s="1">
        <f t="shared" si="683"/>
        <v>0.02</v>
      </c>
      <c r="T4819" s="4">
        <v>53.94</v>
      </c>
      <c r="U4819" s="9">
        <f t="shared" si="679"/>
        <v>0</v>
      </c>
      <c r="V4819" s="4">
        <f t="shared" si="680"/>
        <v>2.8389473684210524</v>
      </c>
      <c r="W4819" s="1" t="s">
        <v>21</v>
      </c>
      <c r="X4819" s="1">
        <v>1.25</v>
      </c>
      <c r="Y4819" s="4">
        <f t="shared" si="681"/>
        <v>55.19</v>
      </c>
      <c r="Z4819" s="1" t="s">
        <v>39</v>
      </c>
      <c r="AA4819" s="1" t="s">
        <v>23</v>
      </c>
      <c r="AB4819" s="1" t="s">
        <v>29</v>
      </c>
      <c r="AC4819" s="1" t="s">
        <v>30</v>
      </c>
      <c r="AD4819" s="1" t="s">
        <v>31</v>
      </c>
      <c r="AE4819" s="2">
        <v>40642</v>
      </c>
    </row>
    <row r="4820" spans="1:31" x14ac:dyDescent="0.25">
      <c r="A4820">
        <f t="shared" si="682"/>
        <v>4819</v>
      </c>
      <c r="B4820" s="1">
        <v>52929</v>
      </c>
      <c r="C4820" s="2">
        <v>40641</v>
      </c>
      <c r="D4820" s="1" t="s">
        <v>20</v>
      </c>
      <c r="E4820" s="1" t="str">
        <f t="shared" si="675"/>
        <v>*</v>
      </c>
      <c r="F4820" s="1" t="str">
        <f t="shared" si="676"/>
        <v>**</v>
      </c>
      <c r="G4820" s="1" t="str">
        <f t="shared" si="677"/>
        <v>**</v>
      </c>
      <c r="J4820" s="1" t="str">
        <f t="shared" si="678"/>
        <v>**</v>
      </c>
      <c r="P4820" s="1">
        <v>7</v>
      </c>
      <c r="Q4820" s="1">
        <f t="shared" si="683"/>
        <v>0.01</v>
      </c>
      <c r="T4820" s="4">
        <v>46.94</v>
      </c>
      <c r="U4820" s="9">
        <f t="shared" si="679"/>
        <v>0</v>
      </c>
      <c r="V4820" s="4">
        <f t="shared" si="680"/>
        <v>6.7057142857142855</v>
      </c>
      <c r="W4820" s="1" t="s">
        <v>21</v>
      </c>
      <c r="X4820" s="1">
        <v>1.22</v>
      </c>
      <c r="Y4820" s="4">
        <f t="shared" si="681"/>
        <v>48.16</v>
      </c>
      <c r="Z4820" s="1" t="s">
        <v>39</v>
      </c>
      <c r="AA4820" s="1" t="s">
        <v>23</v>
      </c>
      <c r="AB4820" s="1" t="s">
        <v>29</v>
      </c>
      <c r="AC4820" s="1" t="s">
        <v>30</v>
      </c>
      <c r="AD4820" s="1" t="s">
        <v>31</v>
      </c>
      <c r="AE4820" s="2">
        <v>40642</v>
      </c>
    </row>
    <row r="4821" spans="1:31" x14ac:dyDescent="0.25">
      <c r="A4821">
        <f t="shared" si="682"/>
        <v>4820</v>
      </c>
      <c r="B4821" s="1">
        <v>51652</v>
      </c>
      <c r="C4821" s="2">
        <v>40642</v>
      </c>
      <c r="D4821" s="1" t="s">
        <v>27</v>
      </c>
      <c r="E4821" s="1" t="str">
        <f t="shared" si="675"/>
        <v>*</v>
      </c>
      <c r="F4821" s="1" t="str">
        <f t="shared" si="676"/>
        <v>*</v>
      </c>
      <c r="G4821" s="1" t="str">
        <f t="shared" si="677"/>
        <v>*</v>
      </c>
      <c r="J4821" s="1" t="str">
        <f t="shared" si="678"/>
        <v>*</v>
      </c>
      <c r="P4821" s="1">
        <v>38</v>
      </c>
      <c r="Q4821" s="1">
        <f t="shared" si="683"/>
        <v>0.04</v>
      </c>
      <c r="T4821" s="4">
        <v>4992.63</v>
      </c>
      <c r="U4821" s="9">
        <f t="shared" si="679"/>
        <v>1</v>
      </c>
      <c r="V4821" s="4">
        <f t="shared" si="680"/>
        <v>131.38499999999999</v>
      </c>
      <c r="W4821" s="1" t="s">
        <v>14</v>
      </c>
      <c r="X4821" s="1">
        <v>19.989999999999998</v>
      </c>
      <c r="Y4821" s="4">
        <f t="shared" si="681"/>
        <v>5012.62</v>
      </c>
      <c r="Z4821" s="1" t="s">
        <v>51</v>
      </c>
      <c r="AA4821" s="1" t="s">
        <v>37</v>
      </c>
      <c r="AB4821" s="1" t="s">
        <v>29</v>
      </c>
      <c r="AC4821" s="1" t="s">
        <v>55</v>
      </c>
      <c r="AD4821" s="1" t="s">
        <v>19</v>
      </c>
      <c r="AE4821" s="2">
        <v>40643</v>
      </c>
    </row>
    <row r="4822" spans="1:31" x14ac:dyDescent="0.25">
      <c r="A4822">
        <f t="shared" si="682"/>
        <v>4821</v>
      </c>
      <c r="B4822" s="1">
        <v>53825</v>
      </c>
      <c r="C4822" s="2">
        <v>40642</v>
      </c>
      <c r="D4822" s="1" t="s">
        <v>13</v>
      </c>
      <c r="E4822" s="1" t="str">
        <f t="shared" si="675"/>
        <v>*</v>
      </c>
      <c r="F4822" s="1" t="str">
        <f t="shared" si="676"/>
        <v>*</v>
      </c>
      <c r="G4822" s="1" t="str">
        <f t="shared" si="677"/>
        <v>*</v>
      </c>
      <c r="J4822" s="1" t="str">
        <f t="shared" si="678"/>
        <v>*</v>
      </c>
      <c r="P4822" s="1">
        <v>36</v>
      </c>
      <c r="Q4822" s="1">
        <f t="shared" si="683"/>
        <v>0.04</v>
      </c>
      <c r="T4822" s="4">
        <v>1646.05</v>
      </c>
      <c r="U4822" s="9">
        <f t="shared" si="679"/>
        <v>1</v>
      </c>
      <c r="V4822" s="4">
        <f t="shared" si="680"/>
        <v>45.723611111111111</v>
      </c>
      <c r="W4822" s="1" t="s">
        <v>21</v>
      </c>
      <c r="X4822" s="1">
        <v>7.23</v>
      </c>
      <c r="Y4822" s="4">
        <f t="shared" si="681"/>
        <v>1653.28</v>
      </c>
      <c r="Z4822" s="1" t="s">
        <v>15</v>
      </c>
      <c r="AA4822" s="1" t="s">
        <v>16</v>
      </c>
      <c r="AB4822" s="1" t="s">
        <v>29</v>
      </c>
      <c r="AC4822" s="1" t="s">
        <v>40</v>
      </c>
      <c r="AD4822" s="1" t="s">
        <v>19</v>
      </c>
      <c r="AE4822" s="2">
        <v>40644</v>
      </c>
    </row>
    <row r="4823" spans="1:31" x14ac:dyDescent="0.25">
      <c r="A4823">
        <f t="shared" si="682"/>
        <v>4822</v>
      </c>
      <c r="B4823" s="1">
        <v>19424</v>
      </c>
      <c r="C4823" s="2">
        <v>40642</v>
      </c>
      <c r="D4823" s="1" t="s">
        <v>27</v>
      </c>
      <c r="E4823" s="1" t="str">
        <f t="shared" si="675"/>
        <v>*</v>
      </c>
      <c r="F4823" s="1" t="str">
        <f t="shared" si="676"/>
        <v>*</v>
      </c>
      <c r="G4823" s="1" t="str">
        <f t="shared" si="677"/>
        <v>*</v>
      </c>
      <c r="J4823" s="1" t="str">
        <f t="shared" si="678"/>
        <v>*</v>
      </c>
      <c r="P4823" s="1">
        <v>37</v>
      </c>
      <c r="Q4823" s="1">
        <f t="shared" si="683"/>
        <v>0.04</v>
      </c>
      <c r="T4823" s="4">
        <v>1129.0550000000001</v>
      </c>
      <c r="U4823" s="9">
        <f t="shared" si="679"/>
        <v>1</v>
      </c>
      <c r="V4823" s="4">
        <f t="shared" si="680"/>
        <v>30.515000000000001</v>
      </c>
      <c r="W4823" s="1" t="s">
        <v>21</v>
      </c>
      <c r="X4823" s="1">
        <v>1.1000000000000001</v>
      </c>
      <c r="Y4823" s="4">
        <f t="shared" si="681"/>
        <v>1130.155</v>
      </c>
      <c r="Z4823" s="1" t="s">
        <v>46</v>
      </c>
      <c r="AA4823" s="1" t="s">
        <v>23</v>
      </c>
      <c r="AB4823" s="1" t="s">
        <v>24</v>
      </c>
      <c r="AC4823" s="1" t="s">
        <v>25</v>
      </c>
      <c r="AD4823" s="1" t="s">
        <v>19</v>
      </c>
      <c r="AE4823" s="2">
        <v>40643</v>
      </c>
    </row>
    <row r="4824" spans="1:31" x14ac:dyDescent="0.25">
      <c r="A4824">
        <f t="shared" si="682"/>
        <v>4823</v>
      </c>
      <c r="B4824" s="1">
        <v>11648</v>
      </c>
      <c r="C4824" s="2">
        <v>40642</v>
      </c>
      <c r="D4824" s="1" t="s">
        <v>13</v>
      </c>
      <c r="E4824" s="1" t="str">
        <f t="shared" si="675"/>
        <v>*</v>
      </c>
      <c r="F4824" s="1" t="str">
        <f t="shared" si="676"/>
        <v>*</v>
      </c>
      <c r="G4824" s="1" t="str">
        <f t="shared" si="677"/>
        <v>*</v>
      </c>
      <c r="J4824" s="1" t="str">
        <f t="shared" si="678"/>
        <v>*</v>
      </c>
      <c r="P4824" s="1">
        <v>33</v>
      </c>
      <c r="Q4824" s="1">
        <f t="shared" si="683"/>
        <v>0.04</v>
      </c>
      <c r="T4824" s="4">
        <v>570.51</v>
      </c>
      <c r="U4824" s="9">
        <f t="shared" si="679"/>
        <v>0</v>
      </c>
      <c r="V4824" s="4">
        <f t="shared" si="680"/>
        <v>17.288181818181819</v>
      </c>
      <c r="W4824" s="1" t="s">
        <v>21</v>
      </c>
      <c r="X4824" s="1">
        <v>7.04</v>
      </c>
      <c r="Y4824" s="4">
        <f t="shared" si="681"/>
        <v>577.54999999999995</v>
      </c>
      <c r="Z4824" s="1" t="s">
        <v>46</v>
      </c>
      <c r="AA4824" s="1" t="s">
        <v>28</v>
      </c>
      <c r="AB4824" s="1" t="s">
        <v>29</v>
      </c>
      <c r="AC4824" s="1" t="s">
        <v>55</v>
      </c>
      <c r="AD4824" s="1" t="s">
        <v>19</v>
      </c>
      <c r="AE4824" s="2">
        <v>40642</v>
      </c>
    </row>
    <row r="4825" spans="1:31" x14ac:dyDescent="0.25">
      <c r="A4825">
        <f t="shared" si="682"/>
        <v>4824</v>
      </c>
      <c r="B4825" s="1">
        <v>51652</v>
      </c>
      <c r="C4825" s="2">
        <v>40642</v>
      </c>
      <c r="D4825" s="1" t="s">
        <v>27</v>
      </c>
      <c r="E4825" s="1" t="str">
        <f t="shared" si="675"/>
        <v>*</v>
      </c>
      <c r="F4825" s="1" t="str">
        <f t="shared" si="676"/>
        <v>*</v>
      </c>
      <c r="G4825" s="1" t="str">
        <f t="shared" si="677"/>
        <v>*</v>
      </c>
      <c r="J4825" s="1" t="str">
        <f t="shared" si="678"/>
        <v>*</v>
      </c>
      <c r="P4825" s="1">
        <v>37</v>
      </c>
      <c r="Q4825" s="1">
        <f t="shared" si="683"/>
        <v>0.04</v>
      </c>
      <c r="T4825" s="4">
        <v>195.51</v>
      </c>
      <c r="U4825" s="9">
        <f t="shared" si="679"/>
        <v>0</v>
      </c>
      <c r="V4825" s="4">
        <f t="shared" si="680"/>
        <v>5.2840540540540539</v>
      </c>
      <c r="W4825" s="1" t="s">
        <v>14</v>
      </c>
      <c r="X4825" s="1">
        <v>0.49</v>
      </c>
      <c r="Y4825" s="4">
        <f t="shared" si="681"/>
        <v>196</v>
      </c>
      <c r="Z4825" s="1" t="s">
        <v>51</v>
      </c>
      <c r="AA4825" s="1" t="s">
        <v>37</v>
      </c>
      <c r="AB4825" s="1" t="s">
        <v>29</v>
      </c>
      <c r="AC4825" s="1" t="s">
        <v>58</v>
      </c>
      <c r="AD4825" s="1" t="s">
        <v>19</v>
      </c>
      <c r="AE4825" s="2">
        <v>40644</v>
      </c>
    </row>
    <row r="4826" spans="1:31" x14ac:dyDescent="0.25">
      <c r="A4826">
        <f t="shared" si="682"/>
        <v>4825</v>
      </c>
      <c r="B4826" s="1">
        <v>23104</v>
      </c>
      <c r="C4826" s="2">
        <v>40642</v>
      </c>
      <c r="D4826" s="1" t="s">
        <v>36</v>
      </c>
      <c r="E4826" s="1" t="str">
        <f t="shared" si="675"/>
        <v>*</v>
      </c>
      <c r="F4826" s="1" t="str">
        <f t="shared" si="676"/>
        <v>*</v>
      </c>
      <c r="G4826" s="1" t="str">
        <f t="shared" si="677"/>
        <v>*</v>
      </c>
      <c r="J4826" s="1" t="str">
        <f t="shared" si="678"/>
        <v>*</v>
      </c>
      <c r="P4826" s="1">
        <v>24</v>
      </c>
      <c r="Q4826" s="1">
        <f t="shared" si="683"/>
        <v>3.5000000000000003E-2</v>
      </c>
      <c r="T4826" s="4">
        <v>142.80000000000001</v>
      </c>
      <c r="U4826" s="9">
        <f t="shared" si="679"/>
        <v>0</v>
      </c>
      <c r="V4826" s="4">
        <f t="shared" si="680"/>
        <v>5.95</v>
      </c>
      <c r="W4826" s="1" t="s">
        <v>21</v>
      </c>
      <c r="X4826" s="1">
        <v>3.37</v>
      </c>
      <c r="Y4826" s="4">
        <f t="shared" si="681"/>
        <v>146.17000000000002</v>
      </c>
      <c r="Z4826" s="1" t="s">
        <v>49</v>
      </c>
      <c r="AA4826" s="1" t="s">
        <v>23</v>
      </c>
      <c r="AB4826" s="1" t="s">
        <v>29</v>
      </c>
      <c r="AC4826" s="1" t="s">
        <v>61</v>
      </c>
      <c r="AD4826" s="1" t="s">
        <v>31</v>
      </c>
      <c r="AE4826" s="2">
        <v>40645</v>
      </c>
    </row>
    <row r="4827" spans="1:31" x14ac:dyDescent="0.25">
      <c r="A4827">
        <f t="shared" si="682"/>
        <v>4826</v>
      </c>
      <c r="B4827" s="1">
        <v>19424</v>
      </c>
      <c r="C4827" s="2">
        <v>40642</v>
      </c>
      <c r="D4827" s="1" t="s">
        <v>27</v>
      </c>
      <c r="E4827" s="1" t="str">
        <f t="shared" si="675"/>
        <v>*</v>
      </c>
      <c r="F4827" s="1" t="str">
        <f t="shared" si="676"/>
        <v>*</v>
      </c>
      <c r="G4827" s="1" t="str">
        <f t="shared" si="677"/>
        <v>*</v>
      </c>
      <c r="J4827" s="1" t="str">
        <f t="shared" si="678"/>
        <v>*</v>
      </c>
      <c r="P4827" s="1">
        <v>29</v>
      </c>
      <c r="Q4827" s="1">
        <f t="shared" si="683"/>
        <v>3.5000000000000003E-2</v>
      </c>
      <c r="T4827" s="4">
        <v>60.68</v>
      </c>
      <c r="U4827" s="9">
        <f t="shared" si="679"/>
        <v>0</v>
      </c>
      <c r="V4827" s="4">
        <f t="shared" si="680"/>
        <v>2.0924137931034483</v>
      </c>
      <c r="W4827" s="1" t="s">
        <v>21</v>
      </c>
      <c r="X4827" s="1">
        <v>4.7699999999999996</v>
      </c>
      <c r="Y4827" s="4">
        <f t="shared" si="681"/>
        <v>65.45</v>
      </c>
      <c r="Z4827" s="1" t="s">
        <v>46</v>
      </c>
      <c r="AA4827" s="1" t="s">
        <v>23</v>
      </c>
      <c r="AB4827" s="1" t="s">
        <v>29</v>
      </c>
      <c r="AC4827" s="1" t="s">
        <v>43</v>
      </c>
      <c r="AD4827" s="1" t="s">
        <v>19</v>
      </c>
      <c r="AE4827" s="2">
        <v>40642</v>
      </c>
    </row>
    <row r="4828" spans="1:31" x14ac:dyDescent="0.25">
      <c r="A4828">
        <f t="shared" si="682"/>
        <v>4827</v>
      </c>
      <c r="B4828" s="1">
        <v>30820</v>
      </c>
      <c r="C4828" s="2">
        <v>40642</v>
      </c>
      <c r="D4828" s="1" t="s">
        <v>32</v>
      </c>
      <c r="E4828" s="1" t="str">
        <f t="shared" si="675"/>
        <v>***</v>
      </c>
      <c r="F4828" s="1" t="str">
        <f t="shared" si="676"/>
        <v>***</v>
      </c>
      <c r="G4828" s="1" t="str">
        <f t="shared" si="677"/>
        <v>***</v>
      </c>
      <c r="J4828" s="1" t="str">
        <f t="shared" si="678"/>
        <v>***</v>
      </c>
      <c r="P4828" s="1">
        <v>21</v>
      </c>
      <c r="Q4828" s="1">
        <f t="shared" si="683"/>
        <v>3.5000000000000003E-2</v>
      </c>
      <c r="T4828" s="4">
        <v>48.01</v>
      </c>
      <c r="U4828" s="9">
        <f t="shared" si="679"/>
        <v>0</v>
      </c>
      <c r="V4828" s="4">
        <f t="shared" si="680"/>
        <v>2.2861904761904759</v>
      </c>
      <c r="W4828" s="1" t="s">
        <v>14</v>
      </c>
      <c r="X4828" s="1">
        <v>1.1200000000000001</v>
      </c>
      <c r="Y4828" s="4">
        <f t="shared" si="681"/>
        <v>49.129999999999995</v>
      </c>
      <c r="Z4828" s="1" t="s">
        <v>22</v>
      </c>
      <c r="AA4828" s="1" t="s">
        <v>23</v>
      </c>
      <c r="AB4828" s="1" t="s">
        <v>29</v>
      </c>
      <c r="AC4828" s="1" t="s">
        <v>30</v>
      </c>
      <c r="AD4828" s="1" t="s">
        <v>31</v>
      </c>
      <c r="AE4828" s="2">
        <v>40643</v>
      </c>
    </row>
    <row r="4829" spans="1:31" x14ac:dyDescent="0.25">
      <c r="A4829">
        <f t="shared" si="682"/>
        <v>4828</v>
      </c>
      <c r="B4829" s="1">
        <v>11648</v>
      </c>
      <c r="C4829" s="2">
        <v>40642</v>
      </c>
      <c r="D4829" s="1" t="s">
        <v>13</v>
      </c>
      <c r="E4829" s="1" t="str">
        <f t="shared" si="675"/>
        <v>*</v>
      </c>
      <c r="F4829" s="1" t="str">
        <f t="shared" si="676"/>
        <v>*</v>
      </c>
      <c r="G4829" s="1" t="str">
        <f t="shared" si="677"/>
        <v>*</v>
      </c>
      <c r="J4829" s="1" t="str">
        <f t="shared" si="678"/>
        <v>*</v>
      </c>
      <c r="P4829" s="1">
        <v>1</v>
      </c>
      <c r="Q4829" s="1">
        <f t="shared" si="683"/>
        <v>0.01</v>
      </c>
      <c r="T4829" s="4">
        <v>32.51</v>
      </c>
      <c r="U4829" s="9">
        <f t="shared" si="679"/>
        <v>0</v>
      </c>
      <c r="V4829" s="4">
        <f t="shared" si="680"/>
        <v>32.51</v>
      </c>
      <c r="W4829" s="1" t="s">
        <v>21</v>
      </c>
      <c r="X4829" s="1">
        <v>1.99</v>
      </c>
      <c r="Y4829" s="4">
        <f t="shared" si="681"/>
        <v>34.5</v>
      </c>
      <c r="Z4829" s="1" t="s">
        <v>46</v>
      </c>
      <c r="AA4829" s="1" t="s">
        <v>28</v>
      </c>
      <c r="AB4829" s="1" t="s">
        <v>24</v>
      </c>
      <c r="AC4829" s="1" t="s">
        <v>38</v>
      </c>
      <c r="AD4829" s="1" t="s">
        <v>41</v>
      </c>
      <c r="AE4829" s="2">
        <v>40649</v>
      </c>
    </row>
    <row r="4830" spans="1:31" x14ac:dyDescent="0.25">
      <c r="A4830">
        <f t="shared" si="682"/>
        <v>4829</v>
      </c>
      <c r="B4830" s="1">
        <v>23104</v>
      </c>
      <c r="C4830" s="2">
        <v>40642</v>
      </c>
      <c r="D4830" s="1" t="s">
        <v>36</v>
      </c>
      <c r="E4830" s="1" t="str">
        <f t="shared" si="675"/>
        <v>*</v>
      </c>
      <c r="F4830" s="1" t="str">
        <f t="shared" si="676"/>
        <v>*</v>
      </c>
      <c r="G4830" s="1" t="str">
        <f t="shared" si="677"/>
        <v>*</v>
      </c>
      <c r="J4830" s="1" t="str">
        <f t="shared" si="678"/>
        <v>*</v>
      </c>
      <c r="P4830" s="1">
        <v>3</v>
      </c>
      <c r="Q4830" s="1">
        <f t="shared" si="683"/>
        <v>0.01</v>
      </c>
      <c r="T4830" s="4">
        <v>30.92</v>
      </c>
      <c r="U4830" s="9">
        <f t="shared" si="679"/>
        <v>0</v>
      </c>
      <c r="V4830" s="4">
        <f t="shared" si="680"/>
        <v>10.306666666666667</v>
      </c>
      <c r="W4830" s="1" t="s">
        <v>14</v>
      </c>
      <c r="X4830" s="1">
        <v>2.83</v>
      </c>
      <c r="Y4830" s="4">
        <f t="shared" si="681"/>
        <v>33.75</v>
      </c>
      <c r="Z4830" s="1" t="s">
        <v>49</v>
      </c>
      <c r="AA4830" s="1" t="s">
        <v>23</v>
      </c>
      <c r="AB4830" s="1" t="s">
        <v>17</v>
      </c>
      <c r="AC4830" s="1" t="s">
        <v>18</v>
      </c>
      <c r="AD4830" s="1" t="s">
        <v>41</v>
      </c>
      <c r="AE4830" s="2">
        <v>40643</v>
      </c>
    </row>
    <row r="4831" spans="1:31" x14ac:dyDescent="0.25">
      <c r="A4831">
        <f t="shared" si="682"/>
        <v>4830</v>
      </c>
      <c r="B4831" s="1">
        <v>18182</v>
      </c>
      <c r="C4831" s="2">
        <v>40643</v>
      </c>
      <c r="D4831" s="1" t="s">
        <v>36</v>
      </c>
      <c r="E4831" s="1" t="str">
        <f t="shared" si="675"/>
        <v>*</v>
      </c>
      <c r="F4831" s="1" t="str">
        <f t="shared" si="676"/>
        <v>*</v>
      </c>
      <c r="G4831" s="1" t="str">
        <f t="shared" si="677"/>
        <v>*</v>
      </c>
      <c r="J4831" s="1" t="str">
        <f t="shared" si="678"/>
        <v>*</v>
      </c>
      <c r="P4831" s="1">
        <v>45</v>
      </c>
      <c r="Q4831" s="1">
        <f t="shared" si="683"/>
        <v>0.05</v>
      </c>
      <c r="T4831" s="4">
        <v>4598.7299999999996</v>
      </c>
      <c r="U4831" s="9">
        <f t="shared" si="679"/>
        <v>1</v>
      </c>
      <c r="V4831" s="4">
        <f t="shared" si="680"/>
        <v>102.19399999999999</v>
      </c>
      <c r="W4831" s="1" t="s">
        <v>21</v>
      </c>
      <c r="X4831" s="1">
        <v>19.989999999999998</v>
      </c>
      <c r="Y4831" s="4">
        <f t="shared" si="681"/>
        <v>4618.7199999999993</v>
      </c>
      <c r="Z4831" s="1" t="s">
        <v>22</v>
      </c>
      <c r="AA4831" s="1" t="s">
        <v>28</v>
      </c>
      <c r="AB4831" s="1" t="s">
        <v>24</v>
      </c>
      <c r="AC4831" s="1" t="s">
        <v>38</v>
      </c>
      <c r="AD4831" s="1" t="s">
        <v>19</v>
      </c>
      <c r="AE4831" s="2">
        <v>40645</v>
      </c>
    </row>
    <row r="4832" spans="1:31" x14ac:dyDescent="0.25">
      <c r="A4832">
        <f t="shared" si="682"/>
        <v>4831</v>
      </c>
      <c r="B4832" s="1">
        <v>18182</v>
      </c>
      <c r="C4832" s="2">
        <v>40643</v>
      </c>
      <c r="D4832" s="1" t="s">
        <v>36</v>
      </c>
      <c r="E4832" s="1" t="str">
        <f t="shared" si="675"/>
        <v>*</v>
      </c>
      <c r="F4832" s="1" t="str">
        <f t="shared" si="676"/>
        <v>*</v>
      </c>
      <c r="G4832" s="1" t="str">
        <f t="shared" si="677"/>
        <v>*</v>
      </c>
      <c r="J4832" s="1" t="str">
        <f t="shared" si="678"/>
        <v>*</v>
      </c>
      <c r="P4832" s="1">
        <v>45</v>
      </c>
      <c r="Q4832" s="1">
        <f t="shared" si="683"/>
        <v>0.05</v>
      </c>
      <c r="T4832" s="4">
        <v>2673.08</v>
      </c>
      <c r="U4832" s="9">
        <f t="shared" si="679"/>
        <v>1</v>
      </c>
      <c r="V4832" s="4">
        <f t="shared" si="680"/>
        <v>59.401777777777774</v>
      </c>
      <c r="W4832" s="1" t="s">
        <v>21</v>
      </c>
      <c r="X4832" s="1">
        <v>52.2</v>
      </c>
      <c r="Y4832" s="4">
        <f t="shared" si="681"/>
        <v>2725.2799999999997</v>
      </c>
      <c r="Z4832" s="1" t="s">
        <v>22</v>
      </c>
      <c r="AA4832" s="1" t="s">
        <v>28</v>
      </c>
      <c r="AB4832" s="1" t="s">
        <v>17</v>
      </c>
      <c r="AC4832" s="1" t="s">
        <v>18</v>
      </c>
      <c r="AD4832" s="1" t="s">
        <v>26</v>
      </c>
      <c r="AE4832" s="2">
        <v>40644</v>
      </c>
    </row>
    <row r="4833" spans="1:31" x14ac:dyDescent="0.25">
      <c r="A4833">
        <f t="shared" si="682"/>
        <v>4832</v>
      </c>
      <c r="B4833" s="1">
        <v>13795</v>
      </c>
      <c r="C4833" s="2">
        <v>40643</v>
      </c>
      <c r="D4833" s="1" t="s">
        <v>27</v>
      </c>
      <c r="E4833" s="1" t="str">
        <f t="shared" si="675"/>
        <v>*</v>
      </c>
      <c r="F4833" s="1" t="str">
        <f t="shared" si="676"/>
        <v>*</v>
      </c>
      <c r="G4833" s="1" t="str">
        <f t="shared" si="677"/>
        <v>*</v>
      </c>
      <c r="J4833" s="1" t="str">
        <f t="shared" si="678"/>
        <v>*</v>
      </c>
      <c r="P4833" s="1">
        <v>37</v>
      </c>
      <c r="Q4833" s="1">
        <f t="shared" si="683"/>
        <v>0.04</v>
      </c>
      <c r="T4833" s="4">
        <v>1302.99</v>
      </c>
      <c r="U4833" s="9">
        <f t="shared" si="679"/>
        <v>1</v>
      </c>
      <c r="V4833" s="4">
        <f t="shared" si="680"/>
        <v>35.215945945945947</v>
      </c>
      <c r="W4833" s="1" t="s">
        <v>21</v>
      </c>
      <c r="X4833" s="1">
        <v>5.09</v>
      </c>
      <c r="Y4833" s="4">
        <f t="shared" si="681"/>
        <v>1308.08</v>
      </c>
      <c r="Z4833" s="1" t="s">
        <v>39</v>
      </c>
      <c r="AA4833" s="1" t="s">
        <v>23</v>
      </c>
      <c r="AB4833" s="1" t="s">
        <v>29</v>
      </c>
      <c r="AC4833" s="1" t="s">
        <v>40</v>
      </c>
      <c r="AD4833" s="1" t="s">
        <v>19</v>
      </c>
      <c r="AE4833" s="2">
        <v>40644</v>
      </c>
    </row>
    <row r="4834" spans="1:31" x14ac:dyDescent="0.25">
      <c r="A4834">
        <f t="shared" si="682"/>
        <v>4833</v>
      </c>
      <c r="B4834" s="1">
        <v>13569</v>
      </c>
      <c r="C4834" s="2">
        <v>40643</v>
      </c>
      <c r="D4834" s="1" t="s">
        <v>32</v>
      </c>
      <c r="E4834" s="1" t="str">
        <f t="shared" si="675"/>
        <v>***</v>
      </c>
      <c r="F4834" s="1" t="str">
        <f t="shared" si="676"/>
        <v>***</v>
      </c>
      <c r="G4834" s="1" t="str">
        <f t="shared" si="677"/>
        <v>***</v>
      </c>
      <c r="J4834" s="1" t="str">
        <f t="shared" si="678"/>
        <v>***</v>
      </c>
      <c r="P4834" s="1">
        <v>13</v>
      </c>
      <c r="Q4834" s="1">
        <f t="shared" si="683"/>
        <v>0.02</v>
      </c>
      <c r="T4834" s="4">
        <v>563.17999999999995</v>
      </c>
      <c r="U4834" s="9">
        <f t="shared" si="679"/>
        <v>0</v>
      </c>
      <c r="V4834" s="4">
        <f t="shared" si="680"/>
        <v>43.321538461538459</v>
      </c>
      <c r="W4834" s="1" t="s">
        <v>14</v>
      </c>
      <c r="X4834" s="1">
        <v>7.2</v>
      </c>
      <c r="Y4834" s="4">
        <f t="shared" si="681"/>
        <v>570.38</v>
      </c>
      <c r="Z4834" s="1" t="s">
        <v>42</v>
      </c>
      <c r="AA4834" s="1" t="s">
        <v>28</v>
      </c>
      <c r="AB4834" s="1" t="s">
        <v>29</v>
      </c>
      <c r="AC4834" s="1" t="s">
        <v>63</v>
      </c>
      <c r="AD4834" s="1" t="s">
        <v>19</v>
      </c>
      <c r="AE4834" s="2">
        <v>40645</v>
      </c>
    </row>
    <row r="4835" spans="1:31" x14ac:dyDescent="0.25">
      <c r="A4835">
        <f t="shared" si="682"/>
        <v>4834</v>
      </c>
      <c r="B4835" s="1">
        <v>13795</v>
      </c>
      <c r="C4835" s="2">
        <v>40643</v>
      </c>
      <c r="D4835" s="1" t="s">
        <v>27</v>
      </c>
      <c r="E4835" s="1" t="str">
        <f t="shared" si="675"/>
        <v>*</v>
      </c>
      <c r="F4835" s="1" t="str">
        <f t="shared" si="676"/>
        <v>*</v>
      </c>
      <c r="G4835" s="1" t="str">
        <f t="shared" si="677"/>
        <v>*</v>
      </c>
      <c r="J4835" s="1" t="str">
        <f t="shared" si="678"/>
        <v>*</v>
      </c>
      <c r="P4835" s="1">
        <v>30</v>
      </c>
      <c r="Q4835" s="1">
        <f t="shared" si="683"/>
        <v>0.04</v>
      </c>
      <c r="T4835" s="4">
        <v>501.32</v>
      </c>
      <c r="U4835" s="9">
        <f t="shared" si="679"/>
        <v>0</v>
      </c>
      <c r="V4835" s="4">
        <f t="shared" si="680"/>
        <v>16.710666666666665</v>
      </c>
      <c r="W4835" s="1" t="s">
        <v>21</v>
      </c>
      <c r="X4835" s="1">
        <v>13.18</v>
      </c>
      <c r="Y4835" s="4">
        <f t="shared" si="681"/>
        <v>514.5</v>
      </c>
      <c r="Z4835" s="1" t="s">
        <v>39</v>
      </c>
      <c r="AA4835" s="1" t="s">
        <v>23</v>
      </c>
      <c r="AB4835" s="1" t="s">
        <v>29</v>
      </c>
      <c r="AC4835" s="1" t="s">
        <v>43</v>
      </c>
      <c r="AD4835" s="1" t="s">
        <v>19</v>
      </c>
      <c r="AE4835" s="2">
        <v>40646</v>
      </c>
    </row>
    <row r="4836" spans="1:31" x14ac:dyDescent="0.25">
      <c r="A4836">
        <f t="shared" si="682"/>
        <v>4835</v>
      </c>
      <c r="B4836" s="1">
        <v>18182</v>
      </c>
      <c r="C4836" s="2">
        <v>40643</v>
      </c>
      <c r="D4836" s="1" t="s">
        <v>36</v>
      </c>
      <c r="E4836" s="1" t="str">
        <f t="shared" si="675"/>
        <v>*</v>
      </c>
      <c r="F4836" s="1" t="str">
        <f t="shared" si="676"/>
        <v>*</v>
      </c>
      <c r="G4836" s="1" t="str">
        <f t="shared" si="677"/>
        <v>*</v>
      </c>
      <c r="J4836" s="1" t="str">
        <f t="shared" si="678"/>
        <v>*</v>
      </c>
      <c r="P4836" s="1">
        <v>12</v>
      </c>
      <c r="Q4836" s="1">
        <f t="shared" si="683"/>
        <v>0.02</v>
      </c>
      <c r="T4836" s="4">
        <v>396.69</v>
      </c>
      <c r="U4836" s="9">
        <f t="shared" si="679"/>
        <v>0</v>
      </c>
      <c r="V4836" s="4">
        <f t="shared" si="680"/>
        <v>33.057499999999997</v>
      </c>
      <c r="W4836" s="1" t="s">
        <v>14</v>
      </c>
      <c r="X4836" s="1">
        <v>8.74</v>
      </c>
      <c r="Y4836" s="4">
        <f t="shared" si="681"/>
        <v>405.43</v>
      </c>
      <c r="Z4836" s="1" t="s">
        <v>22</v>
      </c>
      <c r="AA4836" s="1" t="s">
        <v>28</v>
      </c>
      <c r="AB4836" s="1" t="s">
        <v>29</v>
      </c>
      <c r="AC4836" s="1" t="s">
        <v>55</v>
      </c>
      <c r="AD4836" s="1" t="s">
        <v>19</v>
      </c>
      <c r="AE4836" s="2">
        <v>40645</v>
      </c>
    </row>
    <row r="4837" spans="1:31" x14ac:dyDescent="0.25">
      <c r="A4837">
        <f t="shared" si="682"/>
        <v>4836</v>
      </c>
      <c r="B4837" s="1">
        <v>13795</v>
      </c>
      <c r="C4837" s="2">
        <v>40643</v>
      </c>
      <c r="D4837" s="1" t="s">
        <v>27</v>
      </c>
      <c r="E4837" s="1" t="str">
        <f t="shared" si="675"/>
        <v>*</v>
      </c>
      <c r="F4837" s="1" t="str">
        <f t="shared" si="676"/>
        <v>*</v>
      </c>
      <c r="G4837" s="1" t="str">
        <f t="shared" si="677"/>
        <v>*</v>
      </c>
      <c r="J4837" s="1" t="str">
        <f t="shared" si="678"/>
        <v>*</v>
      </c>
      <c r="P4837" s="1">
        <v>23</v>
      </c>
      <c r="Q4837" s="1">
        <f t="shared" si="683"/>
        <v>3.5000000000000003E-2</v>
      </c>
      <c r="T4837" s="4">
        <v>275.16000000000003</v>
      </c>
      <c r="U4837" s="9">
        <f t="shared" si="679"/>
        <v>0</v>
      </c>
      <c r="V4837" s="4">
        <f t="shared" si="680"/>
        <v>11.963478260869566</v>
      </c>
      <c r="W4837" s="1" t="s">
        <v>14</v>
      </c>
      <c r="X4837" s="1">
        <v>5.01</v>
      </c>
      <c r="Y4837" s="4">
        <f t="shared" si="681"/>
        <v>280.17</v>
      </c>
      <c r="Z4837" s="1" t="s">
        <v>39</v>
      </c>
      <c r="AA4837" s="1" t="s">
        <v>23</v>
      </c>
      <c r="AB4837" s="1" t="s">
        <v>29</v>
      </c>
      <c r="AC4837" s="1" t="s">
        <v>40</v>
      </c>
      <c r="AD4837" s="1" t="s">
        <v>19</v>
      </c>
      <c r="AE4837" s="2">
        <v>40646</v>
      </c>
    </row>
    <row r="4838" spans="1:31" x14ac:dyDescent="0.25">
      <c r="A4838">
        <f t="shared" si="682"/>
        <v>4837</v>
      </c>
      <c r="B4838" s="1">
        <v>13569</v>
      </c>
      <c r="C4838" s="2">
        <v>40643</v>
      </c>
      <c r="D4838" s="1" t="s">
        <v>32</v>
      </c>
      <c r="E4838" s="1" t="str">
        <f t="shared" si="675"/>
        <v>***</v>
      </c>
      <c r="F4838" s="1" t="str">
        <f t="shared" si="676"/>
        <v>***</v>
      </c>
      <c r="G4838" s="1" t="str">
        <f t="shared" si="677"/>
        <v>***</v>
      </c>
      <c r="J4838" s="1" t="str">
        <f t="shared" si="678"/>
        <v>***</v>
      </c>
      <c r="P4838" s="1">
        <v>16</v>
      </c>
      <c r="Q4838" s="1">
        <f t="shared" si="683"/>
        <v>0.02</v>
      </c>
      <c r="T4838" s="4">
        <v>47.45</v>
      </c>
      <c r="U4838" s="9">
        <f t="shared" si="679"/>
        <v>0</v>
      </c>
      <c r="V4838" s="4">
        <f t="shared" si="680"/>
        <v>2.9656250000000002</v>
      </c>
      <c r="W4838" s="1" t="s">
        <v>21</v>
      </c>
      <c r="X4838" s="1">
        <v>1.49</v>
      </c>
      <c r="Y4838" s="4">
        <f t="shared" si="681"/>
        <v>48.940000000000005</v>
      </c>
      <c r="Z4838" s="1" t="s">
        <v>42</v>
      </c>
      <c r="AA4838" s="1" t="s">
        <v>28</v>
      </c>
      <c r="AB4838" s="1" t="s">
        <v>29</v>
      </c>
      <c r="AC4838" s="1" t="s">
        <v>43</v>
      </c>
      <c r="AD4838" s="1" t="s">
        <v>19</v>
      </c>
      <c r="AE4838" s="2">
        <v>40644</v>
      </c>
    </row>
    <row r="4839" spans="1:31" x14ac:dyDescent="0.25">
      <c r="A4839">
        <f t="shared" si="682"/>
        <v>4838</v>
      </c>
      <c r="B4839" s="1">
        <v>5251</v>
      </c>
      <c r="C4839" s="2">
        <v>40644</v>
      </c>
      <c r="D4839" s="1" t="s">
        <v>36</v>
      </c>
      <c r="E4839" s="1" t="str">
        <f t="shared" si="675"/>
        <v>*</v>
      </c>
      <c r="F4839" s="1" t="str">
        <f t="shared" si="676"/>
        <v>*</v>
      </c>
      <c r="G4839" s="1" t="str">
        <f t="shared" si="677"/>
        <v>*</v>
      </c>
      <c r="J4839" s="1" t="str">
        <f t="shared" si="678"/>
        <v>*</v>
      </c>
      <c r="P4839" s="1">
        <v>38</v>
      </c>
      <c r="Q4839" s="1">
        <f t="shared" si="683"/>
        <v>0.04</v>
      </c>
      <c r="T4839" s="4">
        <v>3821.0390000000002</v>
      </c>
      <c r="U4839" s="9">
        <f t="shared" si="679"/>
        <v>1</v>
      </c>
      <c r="V4839" s="4">
        <f t="shared" si="680"/>
        <v>100.55365789473684</v>
      </c>
      <c r="W4839" s="1" t="s">
        <v>14</v>
      </c>
      <c r="X4839" s="1">
        <v>5.99</v>
      </c>
      <c r="Y4839" s="4">
        <f t="shared" si="681"/>
        <v>3827.029</v>
      </c>
      <c r="Z4839" s="1" t="s">
        <v>22</v>
      </c>
      <c r="AA4839" s="1" t="s">
        <v>28</v>
      </c>
      <c r="AB4839" s="1" t="s">
        <v>24</v>
      </c>
      <c r="AC4839" s="1" t="s">
        <v>25</v>
      </c>
      <c r="AD4839" s="1" t="s">
        <v>19</v>
      </c>
      <c r="AE4839" s="2">
        <v>40646</v>
      </c>
    </row>
    <row r="4840" spans="1:31" x14ac:dyDescent="0.25">
      <c r="A4840">
        <f t="shared" si="682"/>
        <v>4839</v>
      </c>
      <c r="B4840" s="1">
        <v>15907</v>
      </c>
      <c r="C4840" s="2">
        <v>40644</v>
      </c>
      <c r="D4840" s="1" t="s">
        <v>20</v>
      </c>
      <c r="E4840" s="1" t="str">
        <f t="shared" si="675"/>
        <v>*</v>
      </c>
      <c r="F4840" s="1" t="str">
        <f t="shared" si="676"/>
        <v>**</v>
      </c>
      <c r="G4840" s="1" t="str">
        <f t="shared" si="677"/>
        <v>**</v>
      </c>
      <c r="J4840" s="1" t="str">
        <f t="shared" si="678"/>
        <v>**</v>
      </c>
      <c r="P4840" s="1">
        <v>36</v>
      </c>
      <c r="Q4840" s="1">
        <f t="shared" si="683"/>
        <v>0.04</v>
      </c>
      <c r="T4840" s="4">
        <v>3722.29</v>
      </c>
      <c r="U4840" s="9">
        <f t="shared" si="679"/>
        <v>1</v>
      </c>
      <c r="V4840" s="4">
        <f t="shared" si="680"/>
        <v>103.39694444444444</v>
      </c>
      <c r="W4840" s="1" t="s">
        <v>14</v>
      </c>
      <c r="X4840" s="1">
        <v>13.99</v>
      </c>
      <c r="Y4840" s="4">
        <f t="shared" si="681"/>
        <v>3736.2799999999997</v>
      </c>
      <c r="Z4840" s="1" t="s">
        <v>39</v>
      </c>
      <c r="AA4840" s="1" t="s">
        <v>37</v>
      </c>
      <c r="AB4840" s="1" t="s">
        <v>17</v>
      </c>
      <c r="AC4840" s="1" t="s">
        <v>18</v>
      </c>
      <c r="AD4840" s="1" t="s">
        <v>26</v>
      </c>
      <c r="AE4840" s="2">
        <v>40647</v>
      </c>
    </row>
    <row r="4841" spans="1:31" x14ac:dyDescent="0.25">
      <c r="A4841">
        <f t="shared" si="682"/>
        <v>4840</v>
      </c>
      <c r="B4841" s="1">
        <v>23522</v>
      </c>
      <c r="C4841" s="2">
        <v>40644</v>
      </c>
      <c r="D4841" s="1" t="s">
        <v>32</v>
      </c>
      <c r="E4841" s="1" t="str">
        <f t="shared" si="675"/>
        <v>***</v>
      </c>
      <c r="F4841" s="1" t="str">
        <f t="shared" si="676"/>
        <v>***</v>
      </c>
      <c r="G4841" s="1" t="str">
        <f t="shared" si="677"/>
        <v>***</v>
      </c>
      <c r="J4841" s="1" t="str">
        <f t="shared" si="678"/>
        <v>***</v>
      </c>
      <c r="P4841" s="1">
        <v>19</v>
      </c>
      <c r="Q4841" s="1">
        <f t="shared" si="683"/>
        <v>0.02</v>
      </c>
      <c r="T4841" s="4">
        <v>2899.98</v>
      </c>
      <c r="U4841" s="9">
        <f t="shared" si="679"/>
        <v>1</v>
      </c>
      <c r="V4841" s="4">
        <f t="shared" si="680"/>
        <v>152.63052631578947</v>
      </c>
      <c r="W4841" s="1" t="s">
        <v>21</v>
      </c>
      <c r="X4841" s="1">
        <v>5.5</v>
      </c>
      <c r="Y4841" s="4">
        <f t="shared" si="681"/>
        <v>2905.48</v>
      </c>
      <c r="Z4841" s="1" t="s">
        <v>44</v>
      </c>
      <c r="AA4841" s="1" t="s">
        <v>23</v>
      </c>
      <c r="AB4841" s="1" t="s">
        <v>24</v>
      </c>
      <c r="AC4841" s="1" t="s">
        <v>38</v>
      </c>
      <c r="AD4841" s="1" t="s">
        <v>19</v>
      </c>
      <c r="AE4841" s="2">
        <v>40645</v>
      </c>
    </row>
    <row r="4842" spans="1:31" x14ac:dyDescent="0.25">
      <c r="A4842">
        <f t="shared" si="682"/>
        <v>4841</v>
      </c>
      <c r="B4842" s="1">
        <v>6180</v>
      </c>
      <c r="C4842" s="2">
        <v>40644</v>
      </c>
      <c r="D4842" s="1" t="s">
        <v>36</v>
      </c>
      <c r="E4842" s="1" t="str">
        <f t="shared" si="675"/>
        <v>*</v>
      </c>
      <c r="F4842" s="1" t="str">
        <f t="shared" si="676"/>
        <v>*</v>
      </c>
      <c r="G4842" s="1" t="str">
        <f t="shared" si="677"/>
        <v>*</v>
      </c>
      <c r="J4842" s="1" t="str">
        <f t="shared" si="678"/>
        <v>*</v>
      </c>
      <c r="P4842" s="1">
        <v>44</v>
      </c>
      <c r="Q4842" s="1">
        <f t="shared" si="683"/>
        <v>0.05</v>
      </c>
      <c r="T4842" s="4">
        <v>2443.3420000000001</v>
      </c>
      <c r="U4842" s="9">
        <f t="shared" si="679"/>
        <v>1</v>
      </c>
      <c r="V4842" s="4">
        <f t="shared" si="680"/>
        <v>55.530500000000004</v>
      </c>
      <c r="W4842" s="1" t="s">
        <v>21</v>
      </c>
      <c r="X4842" s="1">
        <v>3.99</v>
      </c>
      <c r="Y4842" s="4">
        <f t="shared" si="681"/>
        <v>2447.3319999999999</v>
      </c>
      <c r="Z4842" s="1" t="s">
        <v>46</v>
      </c>
      <c r="AA4842" s="1" t="s">
        <v>37</v>
      </c>
      <c r="AB4842" s="1" t="s">
        <v>24</v>
      </c>
      <c r="AC4842" s="1" t="s">
        <v>25</v>
      </c>
      <c r="AD4842" s="1" t="s">
        <v>19</v>
      </c>
      <c r="AE4842" s="2">
        <v>40646</v>
      </c>
    </row>
    <row r="4843" spans="1:31" x14ac:dyDescent="0.25">
      <c r="A4843">
        <f t="shared" si="682"/>
        <v>4842</v>
      </c>
      <c r="B4843" s="1">
        <v>15907</v>
      </c>
      <c r="C4843" s="2">
        <v>40644</v>
      </c>
      <c r="D4843" s="1" t="s">
        <v>20</v>
      </c>
      <c r="E4843" s="1" t="str">
        <f t="shared" si="675"/>
        <v>*</v>
      </c>
      <c r="F4843" s="1" t="str">
        <f t="shared" si="676"/>
        <v>**</v>
      </c>
      <c r="G4843" s="1" t="str">
        <f t="shared" si="677"/>
        <v>**</v>
      </c>
      <c r="J4843" s="1" t="str">
        <f t="shared" si="678"/>
        <v>**</v>
      </c>
      <c r="P4843" s="1">
        <v>36</v>
      </c>
      <c r="Q4843" s="1">
        <f t="shared" si="683"/>
        <v>0.04</v>
      </c>
      <c r="T4843" s="4">
        <v>1837.44</v>
      </c>
      <c r="U4843" s="9">
        <f t="shared" si="679"/>
        <v>1</v>
      </c>
      <c r="V4843" s="4">
        <f t="shared" si="680"/>
        <v>51.04</v>
      </c>
      <c r="W4843" s="1" t="s">
        <v>33</v>
      </c>
      <c r="X4843" s="1">
        <v>54.11</v>
      </c>
      <c r="Y4843" s="4">
        <f t="shared" si="681"/>
        <v>1891.55</v>
      </c>
      <c r="Z4843" s="1" t="s">
        <v>39</v>
      </c>
      <c r="AA4843" s="1" t="s">
        <v>37</v>
      </c>
      <c r="AB4843" s="1" t="s">
        <v>17</v>
      </c>
      <c r="AC4843" s="1" t="s">
        <v>62</v>
      </c>
      <c r="AD4843" s="1" t="s">
        <v>59</v>
      </c>
      <c r="AE4843" s="2">
        <v>40646</v>
      </c>
    </row>
    <row r="4844" spans="1:31" x14ac:dyDescent="0.25">
      <c r="A4844">
        <f t="shared" si="682"/>
        <v>4843</v>
      </c>
      <c r="B4844" s="1">
        <v>52423</v>
      </c>
      <c r="C4844" s="2">
        <v>40644</v>
      </c>
      <c r="D4844" s="1" t="s">
        <v>32</v>
      </c>
      <c r="E4844" s="1" t="str">
        <f t="shared" si="675"/>
        <v>***</v>
      </c>
      <c r="F4844" s="1" t="str">
        <f t="shared" si="676"/>
        <v>***</v>
      </c>
      <c r="G4844" s="1" t="str">
        <f t="shared" si="677"/>
        <v>***</v>
      </c>
      <c r="J4844" s="1" t="str">
        <f t="shared" si="678"/>
        <v>***</v>
      </c>
      <c r="P4844" s="1">
        <v>49</v>
      </c>
      <c r="Q4844" s="1">
        <f t="shared" si="683"/>
        <v>0.05</v>
      </c>
      <c r="T4844" s="4">
        <v>1734.4</v>
      </c>
      <c r="U4844" s="9">
        <f t="shared" si="679"/>
        <v>1</v>
      </c>
      <c r="V4844" s="4">
        <f t="shared" si="680"/>
        <v>35.395918367346944</v>
      </c>
      <c r="W4844" s="1" t="s">
        <v>21</v>
      </c>
      <c r="X4844" s="1">
        <v>1.99</v>
      </c>
      <c r="Y4844" s="4">
        <f t="shared" si="681"/>
        <v>1736.39</v>
      </c>
      <c r="Z4844" s="1" t="s">
        <v>15</v>
      </c>
      <c r="AA4844" s="1" t="s">
        <v>37</v>
      </c>
      <c r="AB4844" s="1" t="s">
        <v>24</v>
      </c>
      <c r="AC4844" s="1" t="s">
        <v>38</v>
      </c>
      <c r="AD4844" s="1" t="s">
        <v>41</v>
      </c>
      <c r="AE4844" s="2">
        <v>40646</v>
      </c>
    </row>
    <row r="4845" spans="1:31" x14ac:dyDescent="0.25">
      <c r="A4845">
        <f t="shared" si="682"/>
        <v>4844</v>
      </c>
      <c r="B4845" s="1">
        <v>52423</v>
      </c>
      <c r="C4845" s="2">
        <v>40644</v>
      </c>
      <c r="D4845" s="1" t="s">
        <v>32</v>
      </c>
      <c r="E4845" s="1" t="str">
        <f t="shared" si="675"/>
        <v>***</v>
      </c>
      <c r="F4845" s="1" t="str">
        <f t="shared" si="676"/>
        <v>***</v>
      </c>
      <c r="G4845" s="1" t="str">
        <f t="shared" si="677"/>
        <v>***</v>
      </c>
      <c r="J4845" s="1" t="str">
        <f t="shared" si="678"/>
        <v>***</v>
      </c>
      <c r="P4845" s="1">
        <v>25</v>
      </c>
      <c r="Q4845" s="1">
        <f t="shared" si="683"/>
        <v>3.5000000000000003E-2</v>
      </c>
      <c r="T4845" s="4">
        <v>1128.03</v>
      </c>
      <c r="U4845" s="9">
        <f t="shared" si="679"/>
        <v>1</v>
      </c>
      <c r="V4845" s="4">
        <f t="shared" si="680"/>
        <v>45.121200000000002</v>
      </c>
      <c r="W4845" s="1" t="s">
        <v>21</v>
      </c>
      <c r="X4845" s="1">
        <v>6.22</v>
      </c>
      <c r="Y4845" s="4">
        <f t="shared" si="681"/>
        <v>1134.25</v>
      </c>
      <c r="Z4845" s="1" t="s">
        <v>15</v>
      </c>
      <c r="AA4845" s="1" t="s">
        <v>37</v>
      </c>
      <c r="AB4845" s="1" t="s">
        <v>29</v>
      </c>
      <c r="AC4845" s="1" t="s">
        <v>55</v>
      </c>
      <c r="AD4845" s="1" t="s">
        <v>19</v>
      </c>
      <c r="AE4845" s="2">
        <v>40645</v>
      </c>
    </row>
    <row r="4846" spans="1:31" x14ac:dyDescent="0.25">
      <c r="A4846">
        <f t="shared" si="682"/>
        <v>4845</v>
      </c>
      <c r="B4846" s="1">
        <v>23522</v>
      </c>
      <c r="C4846" s="2">
        <v>40644</v>
      </c>
      <c r="D4846" s="1" t="s">
        <v>32</v>
      </c>
      <c r="E4846" s="1" t="str">
        <f t="shared" si="675"/>
        <v>***</v>
      </c>
      <c r="F4846" s="1" t="str">
        <f t="shared" si="676"/>
        <v>***</v>
      </c>
      <c r="G4846" s="1" t="str">
        <f t="shared" si="677"/>
        <v>***</v>
      </c>
      <c r="J4846" s="1" t="str">
        <f t="shared" si="678"/>
        <v>***</v>
      </c>
      <c r="P4846" s="1">
        <v>20</v>
      </c>
      <c r="Q4846" s="1">
        <f t="shared" si="683"/>
        <v>3.5000000000000003E-2</v>
      </c>
      <c r="T4846" s="4">
        <v>1077.8085000000001</v>
      </c>
      <c r="U4846" s="9">
        <f t="shared" si="679"/>
        <v>1</v>
      </c>
      <c r="V4846" s="4">
        <f t="shared" si="680"/>
        <v>53.890425000000008</v>
      </c>
      <c r="W4846" s="1" t="s">
        <v>14</v>
      </c>
      <c r="X4846" s="1">
        <v>8.99</v>
      </c>
      <c r="Y4846" s="4">
        <f t="shared" si="681"/>
        <v>1086.7985000000001</v>
      </c>
      <c r="Z4846" s="1" t="s">
        <v>44</v>
      </c>
      <c r="AA4846" s="1" t="s">
        <v>23</v>
      </c>
      <c r="AB4846" s="1" t="s">
        <v>24</v>
      </c>
      <c r="AC4846" s="1" t="s">
        <v>25</v>
      </c>
      <c r="AD4846" s="1" t="s">
        <v>19</v>
      </c>
      <c r="AE4846" s="2">
        <v>40646</v>
      </c>
    </row>
    <row r="4847" spans="1:31" x14ac:dyDescent="0.25">
      <c r="A4847">
        <f t="shared" si="682"/>
        <v>4846</v>
      </c>
      <c r="B4847" s="1">
        <v>49027</v>
      </c>
      <c r="C4847" s="2">
        <v>40644</v>
      </c>
      <c r="D4847" s="1" t="s">
        <v>20</v>
      </c>
      <c r="E4847" s="1" t="str">
        <f t="shared" si="675"/>
        <v>*</v>
      </c>
      <c r="F4847" s="1" t="str">
        <f t="shared" si="676"/>
        <v>**</v>
      </c>
      <c r="G4847" s="1" t="str">
        <f t="shared" si="677"/>
        <v>**</v>
      </c>
      <c r="J4847" s="1" t="str">
        <f t="shared" si="678"/>
        <v>**</v>
      </c>
      <c r="P4847" s="1">
        <v>41</v>
      </c>
      <c r="Q4847" s="1">
        <f t="shared" si="683"/>
        <v>0.05</v>
      </c>
      <c r="T4847" s="4">
        <v>708.83</v>
      </c>
      <c r="U4847" s="9">
        <f t="shared" si="679"/>
        <v>0</v>
      </c>
      <c r="V4847" s="4">
        <f t="shared" si="680"/>
        <v>17.288536585365854</v>
      </c>
      <c r="W4847" s="1" t="s">
        <v>21</v>
      </c>
      <c r="X4847" s="1">
        <v>8.99</v>
      </c>
      <c r="Y4847" s="4">
        <f t="shared" si="681"/>
        <v>717.82</v>
      </c>
      <c r="Z4847" s="1" t="s">
        <v>15</v>
      </c>
      <c r="AA4847" s="1" t="s">
        <v>37</v>
      </c>
      <c r="AB4847" s="1" t="s">
        <v>17</v>
      </c>
      <c r="AC4847" s="1" t="s">
        <v>18</v>
      </c>
      <c r="AD4847" s="1" t="s">
        <v>41</v>
      </c>
      <c r="AE4847" s="2">
        <v>40645</v>
      </c>
    </row>
    <row r="4848" spans="1:31" x14ac:dyDescent="0.25">
      <c r="A4848">
        <f t="shared" si="682"/>
        <v>4847</v>
      </c>
      <c r="B4848" s="1">
        <v>23522</v>
      </c>
      <c r="C4848" s="2">
        <v>40644</v>
      </c>
      <c r="D4848" s="1" t="s">
        <v>32</v>
      </c>
      <c r="E4848" s="1" t="str">
        <f t="shared" si="675"/>
        <v>***</v>
      </c>
      <c r="F4848" s="1" t="str">
        <f t="shared" si="676"/>
        <v>***</v>
      </c>
      <c r="G4848" s="1" t="str">
        <f t="shared" si="677"/>
        <v>***</v>
      </c>
      <c r="J4848" s="1" t="str">
        <f t="shared" si="678"/>
        <v>***</v>
      </c>
      <c r="P4848" s="1">
        <v>36</v>
      </c>
      <c r="Q4848" s="1">
        <f t="shared" si="683"/>
        <v>0.04</v>
      </c>
      <c r="T4848" s="4">
        <v>233.38</v>
      </c>
      <c r="U4848" s="9">
        <f t="shared" si="679"/>
        <v>0</v>
      </c>
      <c r="V4848" s="4">
        <f t="shared" si="680"/>
        <v>6.4827777777777778</v>
      </c>
      <c r="W4848" s="1" t="s">
        <v>21</v>
      </c>
      <c r="X4848" s="1">
        <v>8.73</v>
      </c>
      <c r="Y4848" s="4">
        <f t="shared" si="681"/>
        <v>242.10999999999999</v>
      </c>
      <c r="Z4848" s="1" t="s">
        <v>44</v>
      </c>
      <c r="AA4848" s="1" t="s">
        <v>23</v>
      </c>
      <c r="AB4848" s="1" t="s">
        <v>29</v>
      </c>
      <c r="AC4848" s="1" t="s">
        <v>40</v>
      </c>
      <c r="AD4848" s="1" t="s">
        <v>19</v>
      </c>
      <c r="AE4848" s="2">
        <v>40646</v>
      </c>
    </row>
    <row r="4849" spans="1:31" x14ac:dyDescent="0.25">
      <c r="A4849">
        <f t="shared" si="682"/>
        <v>4848</v>
      </c>
      <c r="B4849" s="1">
        <v>23522</v>
      </c>
      <c r="C4849" s="2">
        <v>40644</v>
      </c>
      <c r="D4849" s="1" t="s">
        <v>32</v>
      </c>
      <c r="E4849" s="1" t="str">
        <f t="shared" si="675"/>
        <v>***</v>
      </c>
      <c r="F4849" s="1" t="str">
        <f t="shared" si="676"/>
        <v>***</v>
      </c>
      <c r="G4849" s="1" t="str">
        <f t="shared" si="677"/>
        <v>***</v>
      </c>
      <c r="J4849" s="1" t="str">
        <f t="shared" si="678"/>
        <v>***</v>
      </c>
      <c r="P4849" s="1">
        <v>8</v>
      </c>
      <c r="Q4849" s="1">
        <f t="shared" si="683"/>
        <v>0.01</v>
      </c>
      <c r="T4849" s="4">
        <v>180.43</v>
      </c>
      <c r="U4849" s="9">
        <f t="shared" si="679"/>
        <v>0</v>
      </c>
      <c r="V4849" s="4">
        <f t="shared" si="680"/>
        <v>22.553750000000001</v>
      </c>
      <c r="W4849" s="1" t="s">
        <v>21</v>
      </c>
      <c r="X4849" s="1">
        <v>11.17</v>
      </c>
      <c r="Y4849" s="4">
        <f t="shared" si="681"/>
        <v>191.6</v>
      </c>
      <c r="Z4849" s="1" t="s">
        <v>22</v>
      </c>
      <c r="AA4849" s="1" t="s">
        <v>23</v>
      </c>
      <c r="AB4849" s="1" t="s">
        <v>17</v>
      </c>
      <c r="AC4849" s="1" t="s">
        <v>18</v>
      </c>
      <c r="AD4849" s="1" t="s">
        <v>48</v>
      </c>
      <c r="AE4849" s="2">
        <v>40645</v>
      </c>
    </row>
    <row r="4850" spans="1:31" x14ac:dyDescent="0.25">
      <c r="A4850">
        <f t="shared" si="682"/>
        <v>4849</v>
      </c>
      <c r="B4850" s="1">
        <v>45025</v>
      </c>
      <c r="C4850" s="2">
        <v>40644</v>
      </c>
      <c r="D4850" s="1" t="s">
        <v>20</v>
      </c>
      <c r="E4850" s="1" t="str">
        <f t="shared" si="675"/>
        <v>*</v>
      </c>
      <c r="F4850" s="1" t="str">
        <f t="shared" si="676"/>
        <v>**</v>
      </c>
      <c r="G4850" s="1" t="str">
        <f t="shared" si="677"/>
        <v>**</v>
      </c>
      <c r="J4850" s="1" t="str">
        <f t="shared" si="678"/>
        <v>**</v>
      </c>
      <c r="P4850" s="1">
        <v>26</v>
      </c>
      <c r="Q4850" s="1">
        <f t="shared" si="683"/>
        <v>3.5000000000000003E-2</v>
      </c>
      <c r="T4850" s="4">
        <v>73.819999999999993</v>
      </c>
      <c r="U4850" s="9">
        <f t="shared" si="679"/>
        <v>0</v>
      </c>
      <c r="V4850" s="4">
        <f t="shared" si="680"/>
        <v>2.839230769230769</v>
      </c>
      <c r="W4850" s="1" t="s">
        <v>21</v>
      </c>
      <c r="X4850" s="1">
        <v>1.49</v>
      </c>
      <c r="Y4850" s="4">
        <f t="shared" si="681"/>
        <v>75.309999999999988</v>
      </c>
      <c r="Z4850" s="1" t="s">
        <v>51</v>
      </c>
      <c r="AA4850" s="1" t="s">
        <v>28</v>
      </c>
      <c r="AB4850" s="1" t="s">
        <v>29</v>
      </c>
      <c r="AC4850" s="1" t="s">
        <v>43</v>
      </c>
      <c r="AD4850" s="1" t="s">
        <v>19</v>
      </c>
      <c r="AE4850" s="2">
        <v>40647</v>
      </c>
    </row>
    <row r="4851" spans="1:31" x14ac:dyDescent="0.25">
      <c r="A4851">
        <f t="shared" si="682"/>
        <v>4850</v>
      </c>
      <c r="B4851" s="1">
        <v>15907</v>
      </c>
      <c r="C4851" s="2">
        <v>40644</v>
      </c>
      <c r="D4851" s="1" t="s">
        <v>20</v>
      </c>
      <c r="E4851" s="1" t="str">
        <f t="shared" si="675"/>
        <v>*</v>
      </c>
      <c r="F4851" s="1" t="str">
        <f t="shared" si="676"/>
        <v>**</v>
      </c>
      <c r="G4851" s="1" t="str">
        <f t="shared" si="677"/>
        <v>**</v>
      </c>
      <c r="J4851" s="1" t="str">
        <f t="shared" si="678"/>
        <v>**</v>
      </c>
      <c r="P4851" s="1">
        <v>4</v>
      </c>
      <c r="Q4851" s="1">
        <f t="shared" si="683"/>
        <v>0.01</v>
      </c>
      <c r="T4851" s="4">
        <v>28.05</v>
      </c>
      <c r="U4851" s="9">
        <f t="shared" si="679"/>
        <v>0</v>
      </c>
      <c r="V4851" s="4">
        <f t="shared" si="680"/>
        <v>7.0125000000000002</v>
      </c>
      <c r="W4851" s="1" t="s">
        <v>21</v>
      </c>
      <c r="X4851" s="1">
        <v>2.17</v>
      </c>
      <c r="Y4851" s="4">
        <f t="shared" si="681"/>
        <v>30.22</v>
      </c>
      <c r="Z4851" s="1" t="s">
        <v>39</v>
      </c>
      <c r="AA4851" s="1" t="s">
        <v>37</v>
      </c>
      <c r="AB4851" s="1" t="s">
        <v>29</v>
      </c>
      <c r="AC4851" s="1" t="s">
        <v>40</v>
      </c>
      <c r="AD4851" s="1" t="s">
        <v>31</v>
      </c>
      <c r="AE4851" s="2">
        <v>40645</v>
      </c>
    </row>
    <row r="4852" spans="1:31" x14ac:dyDescent="0.25">
      <c r="A4852">
        <f t="shared" si="682"/>
        <v>4851</v>
      </c>
      <c r="B4852" s="1">
        <v>17985</v>
      </c>
      <c r="C4852" s="2">
        <v>40645</v>
      </c>
      <c r="D4852" s="1" t="s">
        <v>36</v>
      </c>
      <c r="E4852" s="1" t="str">
        <f t="shared" si="675"/>
        <v>*</v>
      </c>
      <c r="F4852" s="1" t="str">
        <f t="shared" si="676"/>
        <v>*</v>
      </c>
      <c r="G4852" s="1" t="str">
        <f t="shared" si="677"/>
        <v>*</v>
      </c>
      <c r="J4852" s="1" t="str">
        <f t="shared" si="678"/>
        <v>*</v>
      </c>
      <c r="P4852" s="1">
        <v>50</v>
      </c>
      <c r="Q4852" s="1">
        <f t="shared" si="683"/>
        <v>0.06</v>
      </c>
      <c r="T4852" s="4">
        <v>849.03099999999995</v>
      </c>
      <c r="U4852" s="9">
        <f t="shared" si="679"/>
        <v>0</v>
      </c>
      <c r="V4852" s="4">
        <f t="shared" si="680"/>
        <v>16.980619999999998</v>
      </c>
      <c r="W4852" s="1" t="s">
        <v>21</v>
      </c>
      <c r="X4852" s="1">
        <v>3.3</v>
      </c>
      <c r="Y4852" s="4">
        <f t="shared" si="681"/>
        <v>852.3309999999999</v>
      </c>
      <c r="Z4852" s="1" t="s">
        <v>22</v>
      </c>
      <c r="AA4852" s="1" t="s">
        <v>37</v>
      </c>
      <c r="AB4852" s="1" t="s">
        <v>24</v>
      </c>
      <c r="AC4852" s="1" t="s">
        <v>25</v>
      </c>
      <c r="AD4852" s="1" t="s">
        <v>41</v>
      </c>
      <c r="AE4852" s="2">
        <v>40647</v>
      </c>
    </row>
    <row r="4853" spans="1:31" x14ac:dyDescent="0.25">
      <c r="A4853">
        <f t="shared" si="682"/>
        <v>4852</v>
      </c>
      <c r="B4853" s="1">
        <v>17985</v>
      </c>
      <c r="C4853" s="2">
        <v>40645</v>
      </c>
      <c r="D4853" s="1" t="s">
        <v>36</v>
      </c>
      <c r="E4853" s="1" t="str">
        <f t="shared" si="675"/>
        <v>*</v>
      </c>
      <c r="F4853" s="1" t="str">
        <f t="shared" si="676"/>
        <v>*</v>
      </c>
      <c r="G4853" s="1" t="str">
        <f t="shared" si="677"/>
        <v>*</v>
      </c>
      <c r="J4853" s="1" t="str">
        <f t="shared" si="678"/>
        <v>*</v>
      </c>
      <c r="P4853" s="1">
        <v>4</v>
      </c>
      <c r="Q4853" s="1">
        <f t="shared" si="683"/>
        <v>0.01</v>
      </c>
      <c r="T4853" s="4">
        <v>473.88</v>
      </c>
      <c r="U4853" s="9">
        <f t="shared" si="679"/>
        <v>0</v>
      </c>
      <c r="V4853" s="4">
        <f t="shared" si="680"/>
        <v>118.47</v>
      </c>
      <c r="W4853" s="1" t="s">
        <v>33</v>
      </c>
      <c r="X4853" s="1">
        <v>30</v>
      </c>
      <c r="Y4853" s="4">
        <f t="shared" si="681"/>
        <v>503.88</v>
      </c>
      <c r="Z4853" s="1" t="s">
        <v>22</v>
      </c>
      <c r="AA4853" s="1" t="s">
        <v>37</v>
      </c>
      <c r="AB4853" s="1" t="s">
        <v>17</v>
      </c>
      <c r="AC4853" s="1" t="s">
        <v>34</v>
      </c>
      <c r="AD4853" s="1" t="s">
        <v>35</v>
      </c>
      <c r="AE4853" s="2">
        <v>40646</v>
      </c>
    </row>
    <row r="4854" spans="1:31" x14ac:dyDescent="0.25">
      <c r="A4854">
        <f t="shared" si="682"/>
        <v>4853</v>
      </c>
      <c r="B4854" s="1">
        <v>26406</v>
      </c>
      <c r="C4854" s="2">
        <v>40645</v>
      </c>
      <c r="D4854" s="1" t="s">
        <v>27</v>
      </c>
      <c r="E4854" s="1" t="str">
        <f t="shared" si="675"/>
        <v>*</v>
      </c>
      <c r="F4854" s="1" t="str">
        <f t="shared" si="676"/>
        <v>*</v>
      </c>
      <c r="G4854" s="1" t="str">
        <f t="shared" si="677"/>
        <v>*</v>
      </c>
      <c r="J4854" s="1" t="str">
        <f t="shared" si="678"/>
        <v>*</v>
      </c>
      <c r="P4854" s="1">
        <v>40</v>
      </c>
      <c r="Q4854" s="1">
        <f t="shared" si="683"/>
        <v>0.05</v>
      </c>
      <c r="T4854" s="4">
        <v>167.46</v>
      </c>
      <c r="U4854" s="9">
        <f t="shared" si="679"/>
        <v>0</v>
      </c>
      <c r="V4854" s="4">
        <f t="shared" si="680"/>
        <v>4.1865000000000006</v>
      </c>
      <c r="W4854" s="1" t="s">
        <v>21</v>
      </c>
      <c r="X4854" s="1">
        <v>5.41</v>
      </c>
      <c r="Y4854" s="4">
        <f t="shared" si="681"/>
        <v>172.87</v>
      </c>
      <c r="Z4854" s="1" t="s">
        <v>22</v>
      </c>
      <c r="AA4854" s="1" t="s">
        <v>37</v>
      </c>
      <c r="AB4854" s="1" t="s">
        <v>29</v>
      </c>
      <c r="AC4854" s="1" t="s">
        <v>43</v>
      </c>
      <c r="AD4854" s="1" t="s">
        <v>19</v>
      </c>
      <c r="AE4854" s="2">
        <v>40648</v>
      </c>
    </row>
    <row r="4855" spans="1:31" x14ac:dyDescent="0.25">
      <c r="A4855">
        <f t="shared" si="682"/>
        <v>4854</v>
      </c>
      <c r="B4855" s="1">
        <v>40803</v>
      </c>
      <c r="C4855" s="2">
        <v>40646</v>
      </c>
      <c r="D4855" s="1" t="s">
        <v>13</v>
      </c>
      <c r="E4855" s="1" t="str">
        <f t="shared" si="675"/>
        <v>*</v>
      </c>
      <c r="F4855" s="1" t="str">
        <f t="shared" si="676"/>
        <v>*</v>
      </c>
      <c r="G4855" s="1" t="str">
        <f t="shared" si="677"/>
        <v>*</v>
      </c>
      <c r="J4855" s="1" t="str">
        <f t="shared" si="678"/>
        <v>*</v>
      </c>
      <c r="P4855" s="1">
        <v>35</v>
      </c>
      <c r="Q4855" s="1">
        <f t="shared" si="683"/>
        <v>0.04</v>
      </c>
      <c r="T4855" s="4">
        <v>10278.790000000001</v>
      </c>
      <c r="U4855" s="9">
        <f t="shared" si="679"/>
        <v>1</v>
      </c>
      <c r="V4855" s="4">
        <f t="shared" si="680"/>
        <v>293.67971428571428</v>
      </c>
      <c r="W4855" s="1" t="s">
        <v>33</v>
      </c>
      <c r="X4855" s="1">
        <v>64.73</v>
      </c>
      <c r="Y4855" s="4">
        <f t="shared" si="681"/>
        <v>10343.52</v>
      </c>
      <c r="Z4855" s="1" t="s">
        <v>15</v>
      </c>
      <c r="AA4855" s="1" t="s">
        <v>23</v>
      </c>
      <c r="AB4855" s="1" t="s">
        <v>17</v>
      </c>
      <c r="AC4855" s="1" t="s">
        <v>34</v>
      </c>
      <c r="AD4855" s="1" t="s">
        <v>35</v>
      </c>
      <c r="AE4855" s="2">
        <v>40648</v>
      </c>
    </row>
    <row r="4856" spans="1:31" x14ac:dyDescent="0.25">
      <c r="A4856">
        <f t="shared" si="682"/>
        <v>4855</v>
      </c>
      <c r="B4856" s="1">
        <v>11975</v>
      </c>
      <c r="C4856" s="2">
        <v>40646</v>
      </c>
      <c r="D4856" s="1" t="s">
        <v>32</v>
      </c>
      <c r="E4856" s="1" t="str">
        <f t="shared" si="675"/>
        <v>***</v>
      </c>
      <c r="F4856" s="1" t="str">
        <f t="shared" si="676"/>
        <v>***</v>
      </c>
      <c r="G4856" s="1" t="str">
        <f t="shared" si="677"/>
        <v>***</v>
      </c>
      <c r="J4856" s="1" t="str">
        <f t="shared" si="678"/>
        <v>***</v>
      </c>
      <c r="P4856" s="1">
        <v>43</v>
      </c>
      <c r="Q4856" s="1">
        <f t="shared" si="683"/>
        <v>0.05</v>
      </c>
      <c r="T4856" s="4">
        <v>210.66</v>
      </c>
      <c r="U4856" s="9">
        <f t="shared" si="679"/>
        <v>0</v>
      </c>
      <c r="V4856" s="4">
        <f t="shared" si="680"/>
        <v>4.8990697674418602</v>
      </c>
      <c r="W4856" s="1" t="s">
        <v>21</v>
      </c>
      <c r="X4856" s="1">
        <v>5.74</v>
      </c>
      <c r="Y4856" s="4">
        <f t="shared" si="681"/>
        <v>216.4</v>
      </c>
      <c r="Z4856" s="1" t="s">
        <v>22</v>
      </c>
      <c r="AA4856" s="1" t="s">
        <v>37</v>
      </c>
      <c r="AB4856" s="1" t="s">
        <v>29</v>
      </c>
      <c r="AC4856" s="1" t="s">
        <v>43</v>
      </c>
      <c r="AD4856" s="1" t="s">
        <v>19</v>
      </c>
      <c r="AE4856" s="2">
        <v>40648</v>
      </c>
    </row>
    <row r="4857" spans="1:31" x14ac:dyDescent="0.25">
      <c r="A4857">
        <f t="shared" si="682"/>
        <v>4856</v>
      </c>
      <c r="B4857" s="1">
        <v>4769</v>
      </c>
      <c r="C4857" s="2">
        <v>40646</v>
      </c>
      <c r="D4857" s="1" t="s">
        <v>27</v>
      </c>
      <c r="E4857" s="1" t="str">
        <f t="shared" si="675"/>
        <v>*</v>
      </c>
      <c r="F4857" s="1" t="str">
        <f t="shared" si="676"/>
        <v>*</v>
      </c>
      <c r="G4857" s="1" t="str">
        <f t="shared" si="677"/>
        <v>*</v>
      </c>
      <c r="J4857" s="1" t="str">
        <f t="shared" si="678"/>
        <v>*</v>
      </c>
      <c r="P4857" s="1">
        <v>41</v>
      </c>
      <c r="Q4857" s="1">
        <f t="shared" si="683"/>
        <v>0.05</v>
      </c>
      <c r="T4857" s="4">
        <v>117.4</v>
      </c>
      <c r="U4857" s="9">
        <f t="shared" si="679"/>
        <v>0</v>
      </c>
      <c r="V4857" s="4">
        <f t="shared" si="680"/>
        <v>2.8634146341463418</v>
      </c>
      <c r="W4857" s="1" t="s">
        <v>21</v>
      </c>
      <c r="X4857" s="1">
        <v>0.5</v>
      </c>
      <c r="Y4857" s="4">
        <f t="shared" si="681"/>
        <v>117.9</v>
      </c>
      <c r="Z4857" s="1" t="s">
        <v>44</v>
      </c>
      <c r="AA4857" s="1" t="s">
        <v>37</v>
      </c>
      <c r="AB4857" s="1" t="s">
        <v>29</v>
      </c>
      <c r="AC4857" s="1" t="s">
        <v>58</v>
      </c>
      <c r="AD4857" s="1" t="s">
        <v>19</v>
      </c>
      <c r="AE4857" s="2">
        <v>40647</v>
      </c>
    </row>
    <row r="4858" spans="1:31" x14ac:dyDescent="0.25">
      <c r="A4858">
        <f t="shared" si="682"/>
        <v>4857</v>
      </c>
      <c r="B4858" s="1">
        <v>40803</v>
      </c>
      <c r="C4858" s="2">
        <v>40646</v>
      </c>
      <c r="D4858" s="1" t="s">
        <v>13</v>
      </c>
      <c r="E4858" s="1" t="str">
        <f t="shared" si="675"/>
        <v>*</v>
      </c>
      <c r="F4858" s="1" t="str">
        <f t="shared" si="676"/>
        <v>*</v>
      </c>
      <c r="G4858" s="1" t="str">
        <f t="shared" si="677"/>
        <v>*</v>
      </c>
      <c r="J4858" s="1" t="str">
        <f t="shared" si="678"/>
        <v>*</v>
      </c>
      <c r="P4858" s="1">
        <v>22</v>
      </c>
      <c r="Q4858" s="1">
        <f t="shared" si="683"/>
        <v>3.5000000000000003E-2</v>
      </c>
      <c r="T4858" s="4">
        <v>83.02</v>
      </c>
      <c r="U4858" s="9">
        <f t="shared" si="679"/>
        <v>0</v>
      </c>
      <c r="V4858" s="4">
        <f t="shared" si="680"/>
        <v>3.7736363636363635</v>
      </c>
      <c r="W4858" s="1" t="s">
        <v>21</v>
      </c>
      <c r="X4858" s="1">
        <v>1.49</v>
      </c>
      <c r="Y4858" s="4">
        <f t="shared" si="681"/>
        <v>84.509999999999991</v>
      </c>
      <c r="Z4858" s="1" t="s">
        <v>15</v>
      </c>
      <c r="AA4858" s="1" t="s">
        <v>23</v>
      </c>
      <c r="AB4858" s="1" t="s">
        <v>29</v>
      </c>
      <c r="AC4858" s="1" t="s">
        <v>43</v>
      </c>
      <c r="AD4858" s="1" t="s">
        <v>19</v>
      </c>
      <c r="AE4858" s="2">
        <v>40651</v>
      </c>
    </row>
    <row r="4859" spans="1:31" x14ac:dyDescent="0.25">
      <c r="A4859">
        <f t="shared" si="682"/>
        <v>4858</v>
      </c>
      <c r="B4859" s="1">
        <v>15780</v>
      </c>
      <c r="C4859" s="2">
        <v>40646</v>
      </c>
      <c r="D4859" s="1" t="s">
        <v>32</v>
      </c>
      <c r="E4859" s="1" t="str">
        <f t="shared" si="675"/>
        <v>***</v>
      </c>
      <c r="F4859" s="1" t="str">
        <f t="shared" si="676"/>
        <v>***</v>
      </c>
      <c r="G4859" s="1" t="str">
        <f t="shared" si="677"/>
        <v>***</v>
      </c>
      <c r="J4859" s="1" t="str">
        <f t="shared" si="678"/>
        <v>***</v>
      </c>
      <c r="P4859" s="1">
        <v>19</v>
      </c>
      <c r="Q4859" s="1">
        <f t="shared" si="683"/>
        <v>0.02</v>
      </c>
      <c r="T4859" s="4">
        <v>71.77</v>
      </c>
      <c r="U4859" s="9">
        <f t="shared" si="679"/>
        <v>0</v>
      </c>
      <c r="V4859" s="4">
        <f t="shared" si="680"/>
        <v>3.7773684210526315</v>
      </c>
      <c r="W4859" s="1" t="s">
        <v>21</v>
      </c>
      <c r="X4859" s="1">
        <v>0.71</v>
      </c>
      <c r="Y4859" s="4">
        <f t="shared" si="681"/>
        <v>72.47999999999999</v>
      </c>
      <c r="Z4859" s="1" t="s">
        <v>22</v>
      </c>
      <c r="AA4859" s="1" t="s">
        <v>28</v>
      </c>
      <c r="AB4859" s="1" t="s">
        <v>29</v>
      </c>
      <c r="AC4859" s="1" t="s">
        <v>61</v>
      </c>
      <c r="AD4859" s="1" t="s">
        <v>31</v>
      </c>
      <c r="AE4859" s="2">
        <v>40648</v>
      </c>
    </row>
    <row r="4860" spans="1:31" x14ac:dyDescent="0.25">
      <c r="A4860">
        <f t="shared" si="682"/>
        <v>4859</v>
      </c>
      <c r="B4860" s="1">
        <v>9216</v>
      </c>
      <c r="C4860" s="2">
        <v>40647</v>
      </c>
      <c r="D4860" s="1" t="s">
        <v>36</v>
      </c>
      <c r="E4860" s="1" t="str">
        <f t="shared" si="675"/>
        <v>*</v>
      </c>
      <c r="F4860" s="1" t="str">
        <f t="shared" si="676"/>
        <v>*</v>
      </c>
      <c r="G4860" s="1" t="str">
        <f t="shared" si="677"/>
        <v>*</v>
      </c>
      <c r="J4860" s="1" t="str">
        <f t="shared" si="678"/>
        <v>*</v>
      </c>
      <c r="P4860" s="1">
        <v>36</v>
      </c>
      <c r="Q4860" s="1">
        <f t="shared" si="683"/>
        <v>0.04</v>
      </c>
      <c r="T4860" s="4">
        <v>5977.63</v>
      </c>
      <c r="U4860" s="9">
        <f t="shared" si="679"/>
        <v>1</v>
      </c>
      <c r="V4860" s="4">
        <f t="shared" si="680"/>
        <v>166.04527777777778</v>
      </c>
      <c r="W4860" s="1" t="s">
        <v>33</v>
      </c>
      <c r="X4860" s="1">
        <v>55.24</v>
      </c>
      <c r="Y4860" s="4">
        <f t="shared" si="681"/>
        <v>6032.87</v>
      </c>
      <c r="Z4860" s="1" t="s">
        <v>50</v>
      </c>
      <c r="AA4860" s="1" t="s">
        <v>16</v>
      </c>
      <c r="AB4860" s="1" t="s">
        <v>29</v>
      </c>
      <c r="AC4860" s="1" t="s">
        <v>63</v>
      </c>
      <c r="AD4860" s="1" t="s">
        <v>35</v>
      </c>
      <c r="AE4860" s="2">
        <v>40649</v>
      </c>
    </row>
    <row r="4861" spans="1:31" x14ac:dyDescent="0.25">
      <c r="A4861">
        <f t="shared" si="682"/>
        <v>4860</v>
      </c>
      <c r="B4861" s="1">
        <v>21063</v>
      </c>
      <c r="C4861" s="2">
        <v>40648</v>
      </c>
      <c r="D4861" s="1" t="s">
        <v>13</v>
      </c>
      <c r="E4861" s="1" t="str">
        <f t="shared" si="675"/>
        <v>*</v>
      </c>
      <c r="F4861" s="1" t="str">
        <f t="shared" si="676"/>
        <v>*</v>
      </c>
      <c r="G4861" s="1" t="str">
        <f t="shared" si="677"/>
        <v>*</v>
      </c>
      <c r="J4861" s="1" t="str">
        <f t="shared" si="678"/>
        <v>*</v>
      </c>
      <c r="P4861" s="1">
        <v>48</v>
      </c>
      <c r="Q4861" s="1">
        <f t="shared" si="683"/>
        <v>0.05</v>
      </c>
      <c r="T4861" s="4">
        <v>7339.24</v>
      </c>
      <c r="U4861" s="9">
        <f t="shared" si="679"/>
        <v>1</v>
      </c>
      <c r="V4861" s="4">
        <f t="shared" si="680"/>
        <v>152.90083333333334</v>
      </c>
      <c r="W4861" s="1" t="s">
        <v>33</v>
      </c>
      <c r="X4861" s="1">
        <v>51.92</v>
      </c>
      <c r="Y4861" s="4">
        <f t="shared" si="681"/>
        <v>7391.16</v>
      </c>
      <c r="Z4861" s="1" t="s">
        <v>51</v>
      </c>
      <c r="AA4861" s="1" t="s">
        <v>16</v>
      </c>
      <c r="AB4861" s="1" t="s">
        <v>17</v>
      </c>
      <c r="AC4861" s="1" t="s">
        <v>52</v>
      </c>
      <c r="AD4861" s="1" t="s">
        <v>59</v>
      </c>
      <c r="AE4861" s="2">
        <v>40648</v>
      </c>
    </row>
    <row r="4862" spans="1:31" x14ac:dyDescent="0.25">
      <c r="A4862">
        <f t="shared" si="682"/>
        <v>4861</v>
      </c>
      <c r="B4862" s="1">
        <v>29510</v>
      </c>
      <c r="C4862" s="2">
        <v>40648</v>
      </c>
      <c r="D4862" s="1" t="s">
        <v>32</v>
      </c>
      <c r="E4862" s="1" t="str">
        <f t="shared" si="675"/>
        <v>***</v>
      </c>
      <c r="F4862" s="1" t="str">
        <f t="shared" si="676"/>
        <v>***</v>
      </c>
      <c r="G4862" s="1" t="str">
        <f t="shared" si="677"/>
        <v>***</v>
      </c>
      <c r="J4862" s="1" t="str">
        <f t="shared" si="678"/>
        <v>***</v>
      </c>
      <c r="P4862" s="1">
        <v>22</v>
      </c>
      <c r="Q4862" s="1">
        <f t="shared" si="683"/>
        <v>3.5000000000000003E-2</v>
      </c>
      <c r="T4862" s="4">
        <v>6123.94</v>
      </c>
      <c r="U4862" s="9">
        <f t="shared" si="679"/>
        <v>1</v>
      </c>
      <c r="V4862" s="4">
        <f t="shared" si="680"/>
        <v>278.36090909090905</v>
      </c>
      <c r="W4862" s="1" t="s">
        <v>33</v>
      </c>
      <c r="X4862" s="1">
        <v>41.91</v>
      </c>
      <c r="Y4862" s="4">
        <f t="shared" si="681"/>
        <v>6165.8499999999995</v>
      </c>
      <c r="Z4862" s="1" t="s">
        <v>39</v>
      </c>
      <c r="AA4862" s="1" t="s">
        <v>37</v>
      </c>
      <c r="AB4862" s="1" t="s">
        <v>17</v>
      </c>
      <c r="AC4862" s="1" t="s">
        <v>62</v>
      </c>
      <c r="AD4862" s="1" t="s">
        <v>59</v>
      </c>
      <c r="AE4862" s="2">
        <v>40650</v>
      </c>
    </row>
    <row r="4863" spans="1:31" x14ac:dyDescent="0.25">
      <c r="A4863">
        <f t="shared" si="682"/>
        <v>4862</v>
      </c>
      <c r="B4863" s="1">
        <v>24646</v>
      </c>
      <c r="C4863" s="2">
        <v>40648</v>
      </c>
      <c r="D4863" s="1" t="s">
        <v>27</v>
      </c>
      <c r="E4863" s="1" t="str">
        <f t="shared" si="675"/>
        <v>*</v>
      </c>
      <c r="F4863" s="1" t="str">
        <f t="shared" si="676"/>
        <v>*</v>
      </c>
      <c r="G4863" s="1" t="str">
        <f t="shared" si="677"/>
        <v>*</v>
      </c>
      <c r="J4863" s="1" t="str">
        <f t="shared" si="678"/>
        <v>*</v>
      </c>
      <c r="P4863" s="1">
        <v>46</v>
      </c>
      <c r="Q4863" s="1">
        <f t="shared" si="683"/>
        <v>0.05</v>
      </c>
      <c r="T4863" s="4">
        <v>662.51</v>
      </c>
      <c r="U4863" s="9">
        <f t="shared" si="679"/>
        <v>0</v>
      </c>
      <c r="V4863" s="4">
        <f t="shared" si="680"/>
        <v>14.402391304347827</v>
      </c>
      <c r="W4863" s="1" t="s">
        <v>21</v>
      </c>
      <c r="X4863" s="1">
        <v>1.39</v>
      </c>
      <c r="Y4863" s="4">
        <f t="shared" si="681"/>
        <v>663.9</v>
      </c>
      <c r="Z4863" s="1" t="s">
        <v>49</v>
      </c>
      <c r="AA4863" s="1" t="s">
        <v>23</v>
      </c>
      <c r="AB4863" s="1" t="s">
        <v>29</v>
      </c>
      <c r="AC4863" s="1" t="s">
        <v>57</v>
      </c>
      <c r="AD4863" s="1" t="s">
        <v>19</v>
      </c>
      <c r="AE4863" s="2">
        <v>40649</v>
      </c>
    </row>
    <row r="4864" spans="1:31" x14ac:dyDescent="0.25">
      <c r="A4864">
        <f t="shared" si="682"/>
        <v>4863</v>
      </c>
      <c r="B4864" s="1">
        <v>21063</v>
      </c>
      <c r="C4864" s="2">
        <v>40648</v>
      </c>
      <c r="D4864" s="1" t="s">
        <v>13</v>
      </c>
      <c r="E4864" s="1" t="str">
        <f t="shared" si="675"/>
        <v>*</v>
      </c>
      <c r="F4864" s="1" t="str">
        <f t="shared" si="676"/>
        <v>*</v>
      </c>
      <c r="G4864" s="1" t="str">
        <f t="shared" si="677"/>
        <v>*</v>
      </c>
      <c r="J4864" s="1" t="str">
        <f t="shared" si="678"/>
        <v>*</v>
      </c>
      <c r="P4864" s="1">
        <v>49</v>
      </c>
      <c r="Q4864" s="1">
        <f t="shared" si="683"/>
        <v>0.05</v>
      </c>
      <c r="T4864" s="4">
        <v>377.02</v>
      </c>
      <c r="U4864" s="9">
        <f t="shared" si="679"/>
        <v>0</v>
      </c>
      <c r="V4864" s="4">
        <f t="shared" si="680"/>
        <v>7.694285714285714</v>
      </c>
      <c r="W4864" s="1" t="s">
        <v>21</v>
      </c>
      <c r="X4864" s="1">
        <v>2.35</v>
      </c>
      <c r="Y4864" s="4">
        <f t="shared" si="681"/>
        <v>379.37</v>
      </c>
      <c r="Z4864" s="1" t="s">
        <v>51</v>
      </c>
      <c r="AA4864" s="1" t="s">
        <v>16</v>
      </c>
      <c r="AB4864" s="1" t="s">
        <v>29</v>
      </c>
      <c r="AC4864" s="1" t="s">
        <v>30</v>
      </c>
      <c r="AD4864" s="1" t="s">
        <v>31</v>
      </c>
      <c r="AE4864" s="2">
        <v>40652</v>
      </c>
    </row>
    <row r="4865" spans="1:31" x14ac:dyDescent="0.25">
      <c r="A4865">
        <f t="shared" si="682"/>
        <v>4864</v>
      </c>
      <c r="B4865" s="1">
        <v>24646</v>
      </c>
      <c r="C4865" s="2">
        <v>40648</v>
      </c>
      <c r="D4865" s="1" t="s">
        <v>27</v>
      </c>
      <c r="E4865" s="1" t="str">
        <f t="shared" si="675"/>
        <v>*</v>
      </c>
      <c r="F4865" s="1" t="str">
        <f t="shared" si="676"/>
        <v>*</v>
      </c>
      <c r="G4865" s="1" t="str">
        <f t="shared" si="677"/>
        <v>*</v>
      </c>
      <c r="J4865" s="1" t="str">
        <f t="shared" si="678"/>
        <v>*</v>
      </c>
      <c r="P4865" s="1">
        <v>21</v>
      </c>
      <c r="Q4865" s="1">
        <f t="shared" si="683"/>
        <v>3.5000000000000003E-2</v>
      </c>
      <c r="T4865" s="4">
        <v>61.18</v>
      </c>
      <c r="U4865" s="9">
        <f t="shared" si="679"/>
        <v>0</v>
      </c>
      <c r="V4865" s="4">
        <f t="shared" si="680"/>
        <v>2.9133333333333331</v>
      </c>
      <c r="W4865" s="1" t="s">
        <v>21</v>
      </c>
      <c r="X4865" s="1">
        <v>0.7</v>
      </c>
      <c r="Y4865" s="4">
        <f t="shared" si="681"/>
        <v>61.88</v>
      </c>
      <c r="Z4865" s="1" t="s">
        <v>49</v>
      </c>
      <c r="AA4865" s="1" t="s">
        <v>23</v>
      </c>
      <c r="AB4865" s="1" t="s">
        <v>29</v>
      </c>
      <c r="AC4865" s="1" t="s">
        <v>30</v>
      </c>
      <c r="AD4865" s="1" t="s">
        <v>31</v>
      </c>
      <c r="AE4865" s="2">
        <v>40650</v>
      </c>
    </row>
    <row r="4866" spans="1:31" x14ac:dyDescent="0.25">
      <c r="A4866">
        <f t="shared" si="682"/>
        <v>4865</v>
      </c>
      <c r="B4866" s="1">
        <v>21444</v>
      </c>
      <c r="C4866" s="2">
        <v>40648</v>
      </c>
      <c r="D4866" s="1" t="s">
        <v>36</v>
      </c>
      <c r="E4866" s="1" t="str">
        <f t="shared" si="675"/>
        <v>*</v>
      </c>
      <c r="F4866" s="1" t="str">
        <f t="shared" si="676"/>
        <v>*</v>
      </c>
      <c r="G4866" s="1" t="str">
        <f t="shared" si="677"/>
        <v>*</v>
      </c>
      <c r="J4866" s="1" t="str">
        <f t="shared" si="678"/>
        <v>*</v>
      </c>
      <c r="P4866" s="1">
        <v>17</v>
      </c>
      <c r="Q4866" s="1">
        <f t="shared" si="683"/>
        <v>0.02</v>
      </c>
      <c r="T4866" s="4">
        <v>34.159999999999997</v>
      </c>
      <c r="U4866" s="9">
        <f t="shared" si="679"/>
        <v>0</v>
      </c>
      <c r="V4866" s="4">
        <f t="shared" si="680"/>
        <v>2.0094117647058822</v>
      </c>
      <c r="W4866" s="1" t="s">
        <v>21</v>
      </c>
      <c r="X4866" s="1">
        <v>0.7</v>
      </c>
      <c r="Y4866" s="4">
        <f t="shared" si="681"/>
        <v>34.86</v>
      </c>
      <c r="Z4866" s="1" t="s">
        <v>51</v>
      </c>
      <c r="AA4866" s="1" t="s">
        <v>28</v>
      </c>
      <c r="AB4866" s="1" t="s">
        <v>29</v>
      </c>
      <c r="AC4866" s="1" t="s">
        <v>30</v>
      </c>
      <c r="AD4866" s="1" t="s">
        <v>31</v>
      </c>
      <c r="AE4866" s="2">
        <v>40649</v>
      </c>
    </row>
    <row r="4867" spans="1:31" x14ac:dyDescent="0.25">
      <c r="A4867">
        <f t="shared" si="682"/>
        <v>4866</v>
      </c>
      <c r="B4867" s="1">
        <v>52293</v>
      </c>
      <c r="C4867" s="2">
        <v>40648</v>
      </c>
      <c r="D4867" s="1" t="s">
        <v>20</v>
      </c>
      <c r="E4867" s="1" t="str">
        <f t="shared" ref="E4867:E4930" si="684">IF(D4867="Critical","***","*")</f>
        <v>*</v>
      </c>
      <c r="F4867" s="1" t="str">
        <f t="shared" ref="F4867:F4930" si="685">IF(D4867="Critical","***",IF(D4867="High","**","*"))</f>
        <v>**</v>
      </c>
      <c r="G4867" s="1" t="str">
        <f t="shared" ref="G4867:G4930" si="686">VLOOKUP(D4867,$H$6:$I$10,2,FALSE)</f>
        <v>**</v>
      </c>
      <c r="J4867" s="1" t="str">
        <f t="shared" ref="J4867:J4930" si="687">HLOOKUP(D4867,$K$5:$O$6,2,FALSE)</f>
        <v>**</v>
      </c>
      <c r="P4867" s="1">
        <v>4</v>
      </c>
      <c r="Q4867" s="1">
        <f t="shared" si="683"/>
        <v>0.01</v>
      </c>
      <c r="T4867" s="4">
        <v>31.14</v>
      </c>
      <c r="U4867" s="9">
        <f t="shared" ref="U4867:U4930" si="688">IF(T4867&gt;1000,1,0)</f>
        <v>0</v>
      </c>
      <c r="V4867" s="4">
        <f t="shared" ref="V4867:V4930" si="689">T4867/P4867</f>
        <v>7.7850000000000001</v>
      </c>
      <c r="W4867" s="1" t="s">
        <v>21</v>
      </c>
      <c r="X4867" s="1">
        <v>5.86</v>
      </c>
      <c r="Y4867" s="4">
        <f t="shared" ref="Y4867:Y4930" si="690">X4867+T4867</f>
        <v>37</v>
      </c>
      <c r="Z4867" s="1" t="s">
        <v>46</v>
      </c>
      <c r="AA4867" s="1" t="s">
        <v>16</v>
      </c>
      <c r="AB4867" s="1" t="s">
        <v>29</v>
      </c>
      <c r="AC4867" s="1" t="s">
        <v>40</v>
      </c>
      <c r="AD4867" s="1" t="s">
        <v>19</v>
      </c>
      <c r="AE4867" s="2">
        <v>40649</v>
      </c>
    </row>
    <row r="4868" spans="1:31" x14ac:dyDescent="0.25">
      <c r="A4868">
        <f t="shared" ref="A4868:A4931" si="691">A4867+1</f>
        <v>4867</v>
      </c>
      <c r="B4868" s="1">
        <v>45248</v>
      </c>
      <c r="C4868" s="2">
        <v>40649</v>
      </c>
      <c r="D4868" s="1" t="s">
        <v>36</v>
      </c>
      <c r="E4868" s="1" t="str">
        <f t="shared" si="684"/>
        <v>*</v>
      </c>
      <c r="F4868" s="1" t="str">
        <f t="shared" si="685"/>
        <v>*</v>
      </c>
      <c r="G4868" s="1" t="str">
        <f t="shared" si="686"/>
        <v>*</v>
      </c>
      <c r="J4868" s="1" t="str">
        <f t="shared" si="687"/>
        <v>*</v>
      </c>
      <c r="P4868" s="1">
        <v>32</v>
      </c>
      <c r="Q4868" s="1">
        <f t="shared" ref="Q4868:Q4931" si="692">VLOOKUP(P4868,$R$5:$S$10,2,TRUE)</f>
        <v>0.04</v>
      </c>
      <c r="T4868" s="4">
        <v>4941.7725</v>
      </c>
      <c r="U4868" s="9">
        <f t="shared" si="688"/>
        <v>1</v>
      </c>
      <c r="V4868" s="4">
        <f t="shared" si="689"/>
        <v>154.430390625</v>
      </c>
      <c r="W4868" s="1" t="s">
        <v>21</v>
      </c>
      <c r="X4868" s="1">
        <v>8.99</v>
      </c>
      <c r="Y4868" s="4">
        <f t="shared" si="690"/>
        <v>4950.7624999999998</v>
      </c>
      <c r="Z4868" s="1" t="s">
        <v>51</v>
      </c>
      <c r="AA4868" s="1" t="s">
        <v>28</v>
      </c>
      <c r="AB4868" s="1" t="s">
        <v>24</v>
      </c>
      <c r="AC4868" s="1" t="s">
        <v>25</v>
      </c>
      <c r="AD4868" s="1" t="s">
        <v>19</v>
      </c>
      <c r="AE4868" s="2">
        <v>40651</v>
      </c>
    </row>
    <row r="4869" spans="1:31" x14ac:dyDescent="0.25">
      <c r="A4869">
        <f t="shared" si="691"/>
        <v>4868</v>
      </c>
      <c r="B4869" s="1">
        <v>41157</v>
      </c>
      <c r="C4869" s="2">
        <v>40649</v>
      </c>
      <c r="D4869" s="1" t="s">
        <v>36</v>
      </c>
      <c r="E4869" s="1" t="str">
        <f t="shared" si="684"/>
        <v>*</v>
      </c>
      <c r="F4869" s="1" t="str">
        <f t="shared" si="685"/>
        <v>*</v>
      </c>
      <c r="G4869" s="1" t="str">
        <f t="shared" si="686"/>
        <v>*</v>
      </c>
      <c r="J4869" s="1" t="str">
        <f t="shared" si="687"/>
        <v>*</v>
      </c>
      <c r="P4869" s="1">
        <v>39</v>
      </c>
      <c r="Q4869" s="1">
        <f t="shared" si="692"/>
        <v>0.04</v>
      </c>
      <c r="T4869" s="4">
        <v>3854.4</v>
      </c>
      <c r="U4869" s="9">
        <f t="shared" si="688"/>
        <v>1</v>
      </c>
      <c r="V4869" s="4">
        <f t="shared" si="689"/>
        <v>98.830769230769235</v>
      </c>
      <c r="W4869" s="1" t="s">
        <v>21</v>
      </c>
      <c r="X4869" s="1">
        <v>5.81</v>
      </c>
      <c r="Y4869" s="4">
        <f t="shared" si="690"/>
        <v>3860.21</v>
      </c>
      <c r="Z4869" s="1" t="s">
        <v>15</v>
      </c>
      <c r="AA4869" s="1" t="s">
        <v>37</v>
      </c>
      <c r="AB4869" s="1" t="s">
        <v>17</v>
      </c>
      <c r="AC4869" s="1" t="s">
        <v>18</v>
      </c>
      <c r="AD4869" s="1" t="s">
        <v>26</v>
      </c>
      <c r="AE4869" s="2">
        <v>40651</v>
      </c>
    </row>
    <row r="4870" spans="1:31" x14ac:dyDescent="0.25">
      <c r="A4870">
        <f t="shared" si="691"/>
        <v>4869</v>
      </c>
      <c r="B4870" s="1">
        <v>40770</v>
      </c>
      <c r="C4870" s="2">
        <v>40649</v>
      </c>
      <c r="D4870" s="1" t="s">
        <v>13</v>
      </c>
      <c r="E4870" s="1" t="str">
        <f t="shared" si="684"/>
        <v>*</v>
      </c>
      <c r="F4870" s="1" t="str">
        <f t="shared" si="685"/>
        <v>*</v>
      </c>
      <c r="G4870" s="1" t="str">
        <f t="shared" si="686"/>
        <v>*</v>
      </c>
      <c r="J4870" s="1" t="str">
        <f t="shared" si="687"/>
        <v>*</v>
      </c>
      <c r="P4870" s="1">
        <v>19</v>
      </c>
      <c r="Q4870" s="1">
        <f t="shared" si="692"/>
        <v>0.02</v>
      </c>
      <c r="T4870" s="4">
        <v>217.69</v>
      </c>
      <c r="U4870" s="9">
        <f t="shared" si="688"/>
        <v>0</v>
      </c>
      <c r="V4870" s="4">
        <f t="shared" si="689"/>
        <v>11.457368421052632</v>
      </c>
      <c r="W4870" s="1" t="s">
        <v>21</v>
      </c>
      <c r="X4870" s="1">
        <v>6.12</v>
      </c>
      <c r="Y4870" s="4">
        <f t="shared" si="690"/>
        <v>223.81</v>
      </c>
      <c r="Z4870" s="1" t="s">
        <v>46</v>
      </c>
      <c r="AA4870" s="1" t="s">
        <v>37</v>
      </c>
      <c r="AB4870" s="1" t="s">
        <v>29</v>
      </c>
      <c r="AC4870" s="1" t="s">
        <v>63</v>
      </c>
      <c r="AD4870" s="1" t="s">
        <v>26</v>
      </c>
      <c r="AE4870" s="2">
        <v>40654</v>
      </c>
    </row>
    <row r="4871" spans="1:31" x14ac:dyDescent="0.25">
      <c r="A4871">
        <f t="shared" si="691"/>
        <v>4870</v>
      </c>
      <c r="B4871" s="1">
        <v>45248</v>
      </c>
      <c r="C4871" s="2">
        <v>40649</v>
      </c>
      <c r="D4871" s="1" t="s">
        <v>36</v>
      </c>
      <c r="E4871" s="1" t="str">
        <f t="shared" si="684"/>
        <v>*</v>
      </c>
      <c r="F4871" s="1" t="str">
        <f t="shared" si="685"/>
        <v>*</v>
      </c>
      <c r="G4871" s="1" t="str">
        <f t="shared" si="686"/>
        <v>*</v>
      </c>
      <c r="J4871" s="1" t="str">
        <f t="shared" si="687"/>
        <v>*</v>
      </c>
      <c r="P4871" s="1">
        <v>38</v>
      </c>
      <c r="Q4871" s="1">
        <f t="shared" si="692"/>
        <v>0.04</v>
      </c>
      <c r="T4871" s="4">
        <v>154.85</v>
      </c>
      <c r="U4871" s="9">
        <f t="shared" si="688"/>
        <v>0</v>
      </c>
      <c r="V4871" s="4">
        <f t="shared" si="689"/>
        <v>4.0750000000000002</v>
      </c>
      <c r="W4871" s="1" t="s">
        <v>21</v>
      </c>
      <c r="X4871" s="1">
        <v>5.13</v>
      </c>
      <c r="Y4871" s="4">
        <f t="shared" si="690"/>
        <v>159.97999999999999</v>
      </c>
      <c r="Z4871" s="1" t="s">
        <v>51</v>
      </c>
      <c r="AA4871" s="1" t="s">
        <v>28</v>
      </c>
      <c r="AB4871" s="1" t="s">
        <v>29</v>
      </c>
      <c r="AC4871" s="1" t="s">
        <v>63</v>
      </c>
      <c r="AD4871" s="1" t="s">
        <v>19</v>
      </c>
      <c r="AE4871" s="2">
        <v>40651</v>
      </c>
    </row>
    <row r="4872" spans="1:31" x14ac:dyDescent="0.25">
      <c r="A4872">
        <f t="shared" si="691"/>
        <v>4871</v>
      </c>
      <c r="B4872" s="1">
        <v>47367</v>
      </c>
      <c r="C4872" s="2">
        <v>40649</v>
      </c>
      <c r="D4872" s="1" t="s">
        <v>36</v>
      </c>
      <c r="E4872" s="1" t="str">
        <f t="shared" si="684"/>
        <v>*</v>
      </c>
      <c r="F4872" s="1" t="str">
        <f t="shared" si="685"/>
        <v>*</v>
      </c>
      <c r="G4872" s="1" t="str">
        <f t="shared" si="686"/>
        <v>*</v>
      </c>
      <c r="J4872" s="1" t="str">
        <f t="shared" si="687"/>
        <v>*</v>
      </c>
      <c r="P4872" s="1">
        <v>7</v>
      </c>
      <c r="Q4872" s="1">
        <f t="shared" si="692"/>
        <v>0.01</v>
      </c>
      <c r="T4872" s="4">
        <v>27.99</v>
      </c>
      <c r="U4872" s="9">
        <f t="shared" si="688"/>
        <v>0</v>
      </c>
      <c r="V4872" s="4">
        <f t="shared" si="689"/>
        <v>3.9985714285714282</v>
      </c>
      <c r="W4872" s="1" t="s">
        <v>21</v>
      </c>
      <c r="X4872" s="1">
        <v>1.49</v>
      </c>
      <c r="Y4872" s="4">
        <f t="shared" si="690"/>
        <v>29.479999999999997</v>
      </c>
      <c r="Z4872" s="1" t="s">
        <v>15</v>
      </c>
      <c r="AA4872" s="1" t="s">
        <v>28</v>
      </c>
      <c r="AB4872" s="1" t="s">
        <v>29</v>
      </c>
      <c r="AC4872" s="1" t="s">
        <v>43</v>
      </c>
      <c r="AD4872" s="1" t="s">
        <v>19</v>
      </c>
      <c r="AE4872" s="2">
        <v>40649</v>
      </c>
    </row>
    <row r="4873" spans="1:31" x14ac:dyDescent="0.25">
      <c r="A4873">
        <f t="shared" si="691"/>
        <v>4872</v>
      </c>
      <c r="B4873" s="1">
        <v>47367</v>
      </c>
      <c r="C4873" s="2">
        <v>40649</v>
      </c>
      <c r="D4873" s="1" t="s">
        <v>36</v>
      </c>
      <c r="E4873" s="1" t="str">
        <f t="shared" si="684"/>
        <v>*</v>
      </c>
      <c r="F4873" s="1" t="str">
        <f t="shared" si="685"/>
        <v>*</v>
      </c>
      <c r="G4873" s="1" t="str">
        <f t="shared" si="686"/>
        <v>*</v>
      </c>
      <c r="J4873" s="1" t="str">
        <f t="shared" si="687"/>
        <v>*</v>
      </c>
      <c r="P4873" s="1">
        <v>6</v>
      </c>
      <c r="Q4873" s="1">
        <f t="shared" si="692"/>
        <v>0.01</v>
      </c>
      <c r="T4873" s="4">
        <v>21.07</v>
      </c>
      <c r="U4873" s="9">
        <f t="shared" si="688"/>
        <v>0</v>
      </c>
      <c r="V4873" s="4">
        <f t="shared" si="689"/>
        <v>3.5116666666666667</v>
      </c>
      <c r="W4873" s="1" t="s">
        <v>21</v>
      </c>
      <c r="X4873" s="1">
        <v>0.5</v>
      </c>
      <c r="Y4873" s="4">
        <f t="shared" si="690"/>
        <v>21.57</v>
      </c>
      <c r="Z4873" s="1" t="s">
        <v>15</v>
      </c>
      <c r="AA4873" s="1" t="s">
        <v>28</v>
      </c>
      <c r="AB4873" s="1" t="s">
        <v>29</v>
      </c>
      <c r="AC4873" s="1" t="s">
        <v>58</v>
      </c>
      <c r="AD4873" s="1" t="s">
        <v>19</v>
      </c>
      <c r="AE4873" s="2">
        <v>40650</v>
      </c>
    </row>
    <row r="4874" spans="1:31" x14ac:dyDescent="0.25">
      <c r="A4874">
        <f t="shared" si="691"/>
        <v>4873</v>
      </c>
      <c r="B4874" s="1">
        <v>39492</v>
      </c>
      <c r="C4874" s="2">
        <v>40650</v>
      </c>
      <c r="D4874" s="1" t="s">
        <v>27</v>
      </c>
      <c r="E4874" s="1" t="str">
        <f t="shared" si="684"/>
        <v>*</v>
      </c>
      <c r="F4874" s="1" t="str">
        <f t="shared" si="685"/>
        <v>*</v>
      </c>
      <c r="G4874" s="1" t="str">
        <f t="shared" si="686"/>
        <v>*</v>
      </c>
      <c r="J4874" s="1" t="str">
        <f t="shared" si="687"/>
        <v>*</v>
      </c>
      <c r="P4874" s="1">
        <v>31</v>
      </c>
      <c r="Q4874" s="1">
        <f t="shared" si="692"/>
        <v>0.04</v>
      </c>
      <c r="T4874" s="4">
        <v>5347.9875000000002</v>
      </c>
      <c r="U4874" s="9">
        <f t="shared" si="688"/>
        <v>1</v>
      </c>
      <c r="V4874" s="4">
        <f t="shared" si="689"/>
        <v>172.51572580645163</v>
      </c>
      <c r="W4874" s="1" t="s">
        <v>21</v>
      </c>
      <c r="X4874" s="1">
        <v>4.2</v>
      </c>
      <c r="Y4874" s="4">
        <f t="shared" si="690"/>
        <v>5352.1875</v>
      </c>
      <c r="Z4874" s="1" t="s">
        <v>46</v>
      </c>
      <c r="AA4874" s="1" t="s">
        <v>28</v>
      </c>
      <c r="AB4874" s="1" t="s">
        <v>24</v>
      </c>
      <c r="AC4874" s="1" t="s">
        <v>25</v>
      </c>
      <c r="AD4874" s="1" t="s">
        <v>19</v>
      </c>
      <c r="AE4874" s="2">
        <v>40653</v>
      </c>
    </row>
    <row r="4875" spans="1:31" x14ac:dyDescent="0.25">
      <c r="A4875">
        <f t="shared" si="691"/>
        <v>4874</v>
      </c>
      <c r="B4875" s="1">
        <v>38530</v>
      </c>
      <c r="C4875" s="2">
        <v>40650</v>
      </c>
      <c r="D4875" s="1" t="s">
        <v>32</v>
      </c>
      <c r="E4875" s="1" t="str">
        <f t="shared" si="684"/>
        <v>***</v>
      </c>
      <c r="F4875" s="1" t="str">
        <f t="shared" si="685"/>
        <v>***</v>
      </c>
      <c r="G4875" s="1" t="str">
        <f t="shared" si="686"/>
        <v>***</v>
      </c>
      <c r="J4875" s="1" t="str">
        <f t="shared" si="687"/>
        <v>***</v>
      </c>
      <c r="P4875" s="1">
        <v>47</v>
      </c>
      <c r="Q4875" s="1">
        <f t="shared" si="692"/>
        <v>0.05</v>
      </c>
      <c r="T4875" s="4">
        <v>1980.37</v>
      </c>
      <c r="U4875" s="9">
        <f t="shared" si="688"/>
        <v>1</v>
      </c>
      <c r="V4875" s="4">
        <f t="shared" si="689"/>
        <v>42.135531914893612</v>
      </c>
      <c r="W4875" s="1" t="s">
        <v>21</v>
      </c>
      <c r="X4875" s="1">
        <v>2.99</v>
      </c>
      <c r="Y4875" s="4">
        <f t="shared" si="690"/>
        <v>1983.36</v>
      </c>
      <c r="Z4875" s="1" t="s">
        <v>22</v>
      </c>
      <c r="AA4875" s="1" t="s">
        <v>37</v>
      </c>
      <c r="AB4875" s="1" t="s">
        <v>29</v>
      </c>
      <c r="AC4875" s="1" t="s">
        <v>43</v>
      </c>
      <c r="AD4875" s="1" t="s">
        <v>19</v>
      </c>
      <c r="AE4875" s="2">
        <v>40650</v>
      </c>
    </row>
    <row r="4876" spans="1:31" x14ac:dyDescent="0.25">
      <c r="A4876">
        <f t="shared" si="691"/>
        <v>4875</v>
      </c>
      <c r="B4876" s="1">
        <v>39492</v>
      </c>
      <c r="C4876" s="2">
        <v>40650</v>
      </c>
      <c r="D4876" s="1" t="s">
        <v>27</v>
      </c>
      <c r="E4876" s="1" t="str">
        <f t="shared" si="684"/>
        <v>*</v>
      </c>
      <c r="F4876" s="1" t="str">
        <f t="shared" si="685"/>
        <v>*</v>
      </c>
      <c r="G4876" s="1" t="str">
        <f t="shared" si="686"/>
        <v>*</v>
      </c>
      <c r="J4876" s="1" t="str">
        <f t="shared" si="687"/>
        <v>*</v>
      </c>
      <c r="P4876" s="1">
        <v>38</v>
      </c>
      <c r="Q4876" s="1">
        <f t="shared" si="692"/>
        <v>0.04</v>
      </c>
      <c r="T4876" s="4">
        <v>1541.92</v>
      </c>
      <c r="U4876" s="9">
        <f t="shared" si="688"/>
        <v>1</v>
      </c>
      <c r="V4876" s="4">
        <f t="shared" si="689"/>
        <v>40.576842105263161</v>
      </c>
      <c r="W4876" s="1" t="s">
        <v>21</v>
      </c>
      <c r="X4876" s="1">
        <v>19.989999999999998</v>
      </c>
      <c r="Y4876" s="4">
        <f t="shared" si="690"/>
        <v>1561.91</v>
      </c>
      <c r="Z4876" s="1" t="s">
        <v>22</v>
      </c>
      <c r="AA4876" s="1" t="s">
        <v>28</v>
      </c>
      <c r="AB4876" s="1" t="s">
        <v>24</v>
      </c>
      <c r="AC4876" s="1" t="s">
        <v>38</v>
      </c>
      <c r="AD4876" s="1" t="s">
        <v>19</v>
      </c>
      <c r="AE4876" s="2">
        <v>40652</v>
      </c>
    </row>
    <row r="4877" spans="1:31" x14ac:dyDescent="0.25">
      <c r="A4877">
        <f t="shared" si="691"/>
        <v>4876</v>
      </c>
      <c r="B4877" s="1">
        <v>38530</v>
      </c>
      <c r="C4877" s="2">
        <v>40650</v>
      </c>
      <c r="D4877" s="1" t="s">
        <v>32</v>
      </c>
      <c r="E4877" s="1" t="str">
        <f t="shared" si="684"/>
        <v>***</v>
      </c>
      <c r="F4877" s="1" t="str">
        <f t="shared" si="685"/>
        <v>***</v>
      </c>
      <c r="G4877" s="1" t="str">
        <f t="shared" si="686"/>
        <v>***</v>
      </c>
      <c r="J4877" s="1" t="str">
        <f t="shared" si="687"/>
        <v>***</v>
      </c>
      <c r="P4877" s="1">
        <v>13</v>
      </c>
      <c r="Q4877" s="1">
        <f t="shared" si="692"/>
        <v>0.02</v>
      </c>
      <c r="T4877" s="4">
        <v>642.66</v>
      </c>
      <c r="U4877" s="9">
        <f t="shared" si="688"/>
        <v>0</v>
      </c>
      <c r="V4877" s="4">
        <f t="shared" si="689"/>
        <v>49.435384615384613</v>
      </c>
      <c r="W4877" s="1" t="s">
        <v>21</v>
      </c>
      <c r="X4877" s="1">
        <v>19.989999999999998</v>
      </c>
      <c r="Y4877" s="4">
        <f t="shared" si="690"/>
        <v>662.65</v>
      </c>
      <c r="Z4877" s="1" t="s">
        <v>22</v>
      </c>
      <c r="AA4877" s="1" t="s">
        <v>37</v>
      </c>
      <c r="AB4877" s="1" t="s">
        <v>29</v>
      </c>
      <c r="AC4877" s="1" t="s">
        <v>63</v>
      </c>
      <c r="AD4877" s="1" t="s">
        <v>19</v>
      </c>
      <c r="AE4877" s="2">
        <v>40650</v>
      </c>
    </row>
    <row r="4878" spans="1:31" x14ac:dyDescent="0.25">
      <c r="A4878">
        <f t="shared" si="691"/>
        <v>4877</v>
      </c>
      <c r="B4878" s="1">
        <v>39527</v>
      </c>
      <c r="C4878" s="2">
        <v>40650</v>
      </c>
      <c r="D4878" s="1" t="s">
        <v>13</v>
      </c>
      <c r="E4878" s="1" t="str">
        <f t="shared" si="684"/>
        <v>*</v>
      </c>
      <c r="F4878" s="1" t="str">
        <f t="shared" si="685"/>
        <v>*</v>
      </c>
      <c r="G4878" s="1" t="str">
        <f t="shared" si="686"/>
        <v>*</v>
      </c>
      <c r="J4878" s="1" t="str">
        <f t="shared" si="687"/>
        <v>*</v>
      </c>
      <c r="P4878" s="1">
        <v>29</v>
      </c>
      <c r="Q4878" s="1">
        <f t="shared" si="692"/>
        <v>3.5000000000000003E-2</v>
      </c>
      <c r="T4878" s="4">
        <v>213.35</v>
      </c>
      <c r="U4878" s="9">
        <f t="shared" si="688"/>
        <v>0</v>
      </c>
      <c r="V4878" s="4">
        <f t="shared" si="689"/>
        <v>7.3568965517241374</v>
      </c>
      <c r="W4878" s="1" t="s">
        <v>21</v>
      </c>
      <c r="X4878" s="1">
        <v>2</v>
      </c>
      <c r="Y4878" s="4">
        <f t="shared" si="690"/>
        <v>215.35</v>
      </c>
      <c r="Z4878" s="1" t="s">
        <v>15</v>
      </c>
      <c r="AA4878" s="1" t="s">
        <v>28</v>
      </c>
      <c r="AB4878" s="1" t="s">
        <v>29</v>
      </c>
      <c r="AC4878" s="1" t="s">
        <v>40</v>
      </c>
      <c r="AD4878" s="1" t="s">
        <v>31</v>
      </c>
      <c r="AE4878" s="2">
        <v>40659</v>
      </c>
    </row>
    <row r="4879" spans="1:31" x14ac:dyDescent="0.25">
      <c r="A4879">
        <f t="shared" si="691"/>
        <v>4878</v>
      </c>
      <c r="B4879" s="1">
        <v>39492</v>
      </c>
      <c r="C4879" s="2">
        <v>40650</v>
      </c>
      <c r="D4879" s="1" t="s">
        <v>27</v>
      </c>
      <c r="E4879" s="1" t="str">
        <f t="shared" si="684"/>
        <v>*</v>
      </c>
      <c r="F4879" s="1" t="str">
        <f t="shared" si="685"/>
        <v>*</v>
      </c>
      <c r="G4879" s="1" t="str">
        <f t="shared" si="686"/>
        <v>*</v>
      </c>
      <c r="J4879" s="1" t="str">
        <f t="shared" si="687"/>
        <v>*</v>
      </c>
      <c r="P4879" s="1">
        <v>40</v>
      </c>
      <c r="Q4879" s="1">
        <f t="shared" si="692"/>
        <v>0.05</v>
      </c>
      <c r="T4879" s="4">
        <v>169.48</v>
      </c>
      <c r="U4879" s="9">
        <f t="shared" si="688"/>
        <v>0</v>
      </c>
      <c r="V4879" s="4">
        <f t="shared" si="689"/>
        <v>4.2370000000000001</v>
      </c>
      <c r="W4879" s="1" t="s">
        <v>21</v>
      </c>
      <c r="X4879" s="1">
        <v>5.68</v>
      </c>
      <c r="Y4879" s="4">
        <f t="shared" si="690"/>
        <v>175.16</v>
      </c>
      <c r="Z4879" s="1" t="s">
        <v>22</v>
      </c>
      <c r="AA4879" s="1" t="s">
        <v>28</v>
      </c>
      <c r="AB4879" s="1" t="s">
        <v>29</v>
      </c>
      <c r="AC4879" s="1" t="s">
        <v>40</v>
      </c>
      <c r="AD4879" s="1" t="s">
        <v>19</v>
      </c>
      <c r="AE4879" s="2">
        <v>40652</v>
      </c>
    </row>
    <row r="4880" spans="1:31" x14ac:dyDescent="0.25">
      <c r="A4880">
        <f t="shared" si="691"/>
        <v>4879</v>
      </c>
      <c r="B4880" s="1">
        <v>29639</v>
      </c>
      <c r="C4880" s="2">
        <v>40650</v>
      </c>
      <c r="D4880" s="1" t="s">
        <v>32</v>
      </c>
      <c r="E4880" s="1" t="str">
        <f t="shared" si="684"/>
        <v>***</v>
      </c>
      <c r="F4880" s="1" t="str">
        <f t="shared" si="685"/>
        <v>***</v>
      </c>
      <c r="G4880" s="1" t="str">
        <f t="shared" si="686"/>
        <v>***</v>
      </c>
      <c r="J4880" s="1" t="str">
        <f t="shared" si="687"/>
        <v>***</v>
      </c>
      <c r="P4880" s="1">
        <v>8</v>
      </c>
      <c r="Q4880" s="1">
        <f t="shared" si="692"/>
        <v>0.01</v>
      </c>
      <c r="T4880" s="4">
        <v>22.37</v>
      </c>
      <c r="U4880" s="9">
        <f t="shared" si="688"/>
        <v>0</v>
      </c>
      <c r="V4880" s="4">
        <f t="shared" si="689"/>
        <v>2.7962500000000001</v>
      </c>
      <c r="W4880" s="1" t="s">
        <v>21</v>
      </c>
      <c r="X4880" s="1">
        <v>2.4</v>
      </c>
      <c r="Y4880" s="4">
        <f t="shared" si="690"/>
        <v>24.77</v>
      </c>
      <c r="Z4880" s="1" t="s">
        <v>49</v>
      </c>
      <c r="AA4880" s="1" t="s">
        <v>28</v>
      </c>
      <c r="AB4880" s="1" t="s">
        <v>29</v>
      </c>
      <c r="AC4880" s="1" t="s">
        <v>30</v>
      </c>
      <c r="AD4880" s="1" t="s">
        <v>31</v>
      </c>
      <c r="AE4880" s="2">
        <v>40652</v>
      </c>
    </row>
    <row r="4881" spans="1:31" x14ac:dyDescent="0.25">
      <c r="A4881">
        <f t="shared" si="691"/>
        <v>4880</v>
      </c>
      <c r="B4881" s="1">
        <v>13634</v>
      </c>
      <c r="C4881" s="2">
        <v>40651</v>
      </c>
      <c r="D4881" s="1" t="s">
        <v>20</v>
      </c>
      <c r="E4881" s="1" t="str">
        <f t="shared" si="684"/>
        <v>*</v>
      </c>
      <c r="F4881" s="1" t="str">
        <f t="shared" si="685"/>
        <v>**</v>
      </c>
      <c r="G4881" s="1" t="str">
        <f t="shared" si="686"/>
        <v>**</v>
      </c>
      <c r="J4881" s="1" t="str">
        <f t="shared" si="687"/>
        <v>**</v>
      </c>
      <c r="P4881" s="1">
        <v>46</v>
      </c>
      <c r="Q4881" s="1">
        <f t="shared" si="692"/>
        <v>0.05</v>
      </c>
      <c r="T4881" s="4">
        <v>1824.13</v>
      </c>
      <c r="U4881" s="9">
        <f t="shared" si="688"/>
        <v>1</v>
      </c>
      <c r="V4881" s="4">
        <f t="shared" si="689"/>
        <v>39.655000000000001</v>
      </c>
      <c r="W4881" s="1" t="s">
        <v>21</v>
      </c>
      <c r="X4881" s="1">
        <v>7.12</v>
      </c>
      <c r="Y4881" s="4">
        <f t="shared" si="690"/>
        <v>1831.25</v>
      </c>
      <c r="Z4881" s="1" t="s">
        <v>44</v>
      </c>
      <c r="AA4881" s="1" t="s">
        <v>16</v>
      </c>
      <c r="AB4881" s="1" t="s">
        <v>24</v>
      </c>
      <c r="AC4881" s="1" t="s">
        <v>38</v>
      </c>
      <c r="AD4881" s="1" t="s">
        <v>19</v>
      </c>
      <c r="AE4881" s="2">
        <v>40651</v>
      </c>
    </row>
    <row r="4882" spans="1:31" x14ac:dyDescent="0.25">
      <c r="A4882">
        <f t="shared" si="691"/>
        <v>4881</v>
      </c>
      <c r="B4882" s="1">
        <v>13634</v>
      </c>
      <c r="C4882" s="2">
        <v>40651</v>
      </c>
      <c r="D4882" s="1" t="s">
        <v>20</v>
      </c>
      <c r="E4882" s="1" t="str">
        <f t="shared" si="684"/>
        <v>*</v>
      </c>
      <c r="F4882" s="1" t="str">
        <f t="shared" si="685"/>
        <v>**</v>
      </c>
      <c r="G4882" s="1" t="str">
        <f t="shared" si="686"/>
        <v>**</v>
      </c>
      <c r="J4882" s="1" t="str">
        <f t="shared" si="687"/>
        <v>**</v>
      </c>
      <c r="P4882" s="1">
        <v>27</v>
      </c>
      <c r="Q4882" s="1">
        <f t="shared" si="692"/>
        <v>3.5000000000000003E-2</v>
      </c>
      <c r="T4882" s="4">
        <v>151.38</v>
      </c>
      <c r="U4882" s="9">
        <f t="shared" si="688"/>
        <v>0</v>
      </c>
      <c r="V4882" s="4">
        <f t="shared" si="689"/>
        <v>5.6066666666666665</v>
      </c>
      <c r="W4882" s="1" t="s">
        <v>21</v>
      </c>
      <c r="X4882" s="1">
        <v>5.3</v>
      </c>
      <c r="Y4882" s="4">
        <f t="shared" si="690"/>
        <v>156.68</v>
      </c>
      <c r="Z4882" s="1" t="s">
        <v>44</v>
      </c>
      <c r="AA4882" s="1" t="s">
        <v>16</v>
      </c>
      <c r="AB4882" s="1" t="s">
        <v>29</v>
      </c>
      <c r="AC4882" s="1" t="s">
        <v>57</v>
      </c>
      <c r="AD4882" s="1" t="s">
        <v>19</v>
      </c>
      <c r="AE4882" s="2">
        <v>40652</v>
      </c>
    </row>
    <row r="4883" spans="1:31" x14ac:dyDescent="0.25">
      <c r="A4883">
        <f t="shared" si="691"/>
        <v>4882</v>
      </c>
      <c r="B4883" s="1">
        <v>38118</v>
      </c>
      <c r="C4883" s="2">
        <v>40651</v>
      </c>
      <c r="D4883" s="1" t="s">
        <v>27</v>
      </c>
      <c r="E4883" s="1" t="str">
        <f t="shared" si="684"/>
        <v>*</v>
      </c>
      <c r="F4883" s="1" t="str">
        <f t="shared" si="685"/>
        <v>*</v>
      </c>
      <c r="G4883" s="1" t="str">
        <f t="shared" si="686"/>
        <v>*</v>
      </c>
      <c r="J4883" s="1" t="str">
        <f t="shared" si="687"/>
        <v>*</v>
      </c>
      <c r="P4883" s="1">
        <v>7</v>
      </c>
      <c r="Q4883" s="1">
        <f t="shared" si="692"/>
        <v>0.01</v>
      </c>
      <c r="T4883" s="4">
        <v>138.91</v>
      </c>
      <c r="U4883" s="9">
        <f t="shared" si="688"/>
        <v>0</v>
      </c>
      <c r="V4883" s="4">
        <f t="shared" si="689"/>
        <v>19.844285714285714</v>
      </c>
      <c r="W4883" s="1" t="s">
        <v>21</v>
      </c>
      <c r="X4883" s="1">
        <v>4</v>
      </c>
      <c r="Y4883" s="4">
        <f t="shared" si="690"/>
        <v>142.91</v>
      </c>
      <c r="Z4883" s="1" t="s">
        <v>49</v>
      </c>
      <c r="AA4883" s="1" t="s">
        <v>23</v>
      </c>
      <c r="AB4883" s="1" t="s">
        <v>24</v>
      </c>
      <c r="AC4883" s="1" t="s">
        <v>38</v>
      </c>
      <c r="AD4883" s="1" t="s">
        <v>19</v>
      </c>
      <c r="AE4883" s="2">
        <v>40653</v>
      </c>
    </row>
    <row r="4884" spans="1:31" x14ac:dyDescent="0.25">
      <c r="A4884">
        <f t="shared" si="691"/>
        <v>4883</v>
      </c>
      <c r="B4884" s="1">
        <v>35360</v>
      </c>
      <c r="C4884" s="2">
        <v>40651</v>
      </c>
      <c r="D4884" s="1" t="s">
        <v>32</v>
      </c>
      <c r="E4884" s="1" t="str">
        <f t="shared" si="684"/>
        <v>***</v>
      </c>
      <c r="F4884" s="1" t="str">
        <f t="shared" si="685"/>
        <v>***</v>
      </c>
      <c r="G4884" s="1" t="str">
        <f t="shared" si="686"/>
        <v>***</v>
      </c>
      <c r="J4884" s="1" t="str">
        <f t="shared" si="687"/>
        <v>***</v>
      </c>
      <c r="P4884" s="1">
        <v>4</v>
      </c>
      <c r="Q4884" s="1">
        <f t="shared" si="692"/>
        <v>0.01</v>
      </c>
      <c r="T4884" s="4">
        <v>41.06</v>
      </c>
      <c r="U4884" s="9">
        <f t="shared" si="688"/>
        <v>0</v>
      </c>
      <c r="V4884" s="4">
        <f t="shared" si="689"/>
        <v>10.265000000000001</v>
      </c>
      <c r="W4884" s="1" t="s">
        <v>21</v>
      </c>
      <c r="X4884" s="1">
        <v>6.28</v>
      </c>
      <c r="Y4884" s="4">
        <f t="shared" si="690"/>
        <v>47.34</v>
      </c>
      <c r="Z4884" s="1" t="s">
        <v>44</v>
      </c>
      <c r="AA4884" s="1" t="s">
        <v>28</v>
      </c>
      <c r="AB4884" s="1" t="s">
        <v>29</v>
      </c>
      <c r="AC4884" s="1" t="s">
        <v>43</v>
      </c>
      <c r="AD4884" s="1" t="s">
        <v>19</v>
      </c>
      <c r="AE4884" s="2">
        <v>40653</v>
      </c>
    </row>
    <row r="4885" spans="1:31" x14ac:dyDescent="0.25">
      <c r="A4885">
        <f t="shared" si="691"/>
        <v>4884</v>
      </c>
      <c r="B4885" s="1">
        <v>23301</v>
      </c>
      <c r="C4885" s="2">
        <v>40651</v>
      </c>
      <c r="D4885" s="1" t="s">
        <v>20</v>
      </c>
      <c r="E4885" s="1" t="str">
        <f t="shared" si="684"/>
        <v>*</v>
      </c>
      <c r="F4885" s="1" t="str">
        <f t="shared" si="685"/>
        <v>**</v>
      </c>
      <c r="G4885" s="1" t="str">
        <f t="shared" si="686"/>
        <v>**</v>
      </c>
      <c r="J4885" s="1" t="str">
        <f t="shared" si="687"/>
        <v>**</v>
      </c>
      <c r="P4885" s="1">
        <v>4</v>
      </c>
      <c r="Q4885" s="1">
        <f t="shared" si="692"/>
        <v>0.01</v>
      </c>
      <c r="T4885" s="4">
        <v>28.46</v>
      </c>
      <c r="U4885" s="9">
        <f t="shared" si="688"/>
        <v>0</v>
      </c>
      <c r="V4885" s="4">
        <f t="shared" si="689"/>
        <v>7.1150000000000002</v>
      </c>
      <c r="W4885" s="1" t="s">
        <v>21</v>
      </c>
      <c r="X4885" s="1">
        <v>3.85</v>
      </c>
      <c r="Y4885" s="4">
        <f t="shared" si="690"/>
        <v>32.31</v>
      </c>
      <c r="Z4885" s="1" t="s">
        <v>42</v>
      </c>
      <c r="AA4885" s="1" t="s">
        <v>28</v>
      </c>
      <c r="AB4885" s="1" t="s">
        <v>24</v>
      </c>
      <c r="AC4885" s="1" t="s">
        <v>38</v>
      </c>
      <c r="AD4885" s="1" t="s">
        <v>41</v>
      </c>
      <c r="AE4885" s="2">
        <v>40653</v>
      </c>
    </row>
    <row r="4886" spans="1:31" x14ac:dyDescent="0.25">
      <c r="A4886">
        <f t="shared" si="691"/>
        <v>4885</v>
      </c>
      <c r="B4886" s="1">
        <v>23301</v>
      </c>
      <c r="C4886" s="2">
        <v>40651</v>
      </c>
      <c r="D4886" s="1" t="s">
        <v>20</v>
      </c>
      <c r="E4886" s="1" t="str">
        <f t="shared" si="684"/>
        <v>*</v>
      </c>
      <c r="F4886" s="1" t="str">
        <f t="shared" si="685"/>
        <v>**</v>
      </c>
      <c r="G4886" s="1" t="str">
        <f t="shared" si="686"/>
        <v>**</v>
      </c>
      <c r="J4886" s="1" t="str">
        <f t="shared" si="687"/>
        <v>**</v>
      </c>
      <c r="P4886" s="1">
        <v>3</v>
      </c>
      <c r="Q4886" s="1">
        <f t="shared" si="692"/>
        <v>0.01</v>
      </c>
      <c r="T4886" s="4">
        <v>23.44</v>
      </c>
      <c r="U4886" s="9">
        <f t="shared" si="688"/>
        <v>0</v>
      </c>
      <c r="V4886" s="4">
        <f t="shared" si="689"/>
        <v>7.8133333333333335</v>
      </c>
      <c r="W4886" s="1" t="s">
        <v>21</v>
      </c>
      <c r="X4886" s="1">
        <v>5.2</v>
      </c>
      <c r="Y4886" s="4">
        <f t="shared" si="690"/>
        <v>28.64</v>
      </c>
      <c r="Z4886" s="1" t="s">
        <v>42</v>
      </c>
      <c r="AA4886" s="1" t="s">
        <v>28</v>
      </c>
      <c r="AB4886" s="1" t="s">
        <v>29</v>
      </c>
      <c r="AC4886" s="1" t="s">
        <v>40</v>
      </c>
      <c r="AD4886" s="1" t="s">
        <v>19</v>
      </c>
      <c r="AE4886" s="2">
        <v>40653</v>
      </c>
    </row>
    <row r="4887" spans="1:31" x14ac:dyDescent="0.25">
      <c r="A4887">
        <f t="shared" si="691"/>
        <v>4886</v>
      </c>
      <c r="B4887" s="1">
        <v>41026</v>
      </c>
      <c r="C4887" s="2">
        <v>40652</v>
      </c>
      <c r="D4887" s="1" t="s">
        <v>36</v>
      </c>
      <c r="E4887" s="1" t="str">
        <f t="shared" si="684"/>
        <v>*</v>
      </c>
      <c r="F4887" s="1" t="str">
        <f t="shared" si="685"/>
        <v>*</v>
      </c>
      <c r="G4887" s="1" t="str">
        <f t="shared" si="686"/>
        <v>*</v>
      </c>
      <c r="J4887" s="1" t="str">
        <f t="shared" si="687"/>
        <v>*</v>
      </c>
      <c r="P4887" s="1">
        <v>8</v>
      </c>
      <c r="Q4887" s="1">
        <f t="shared" si="692"/>
        <v>0.01</v>
      </c>
      <c r="T4887" s="4">
        <v>709.37</v>
      </c>
      <c r="U4887" s="9">
        <f t="shared" si="688"/>
        <v>0</v>
      </c>
      <c r="V4887" s="4">
        <f t="shared" si="689"/>
        <v>88.671250000000001</v>
      </c>
      <c r="W4887" s="1" t="s">
        <v>33</v>
      </c>
      <c r="X4887" s="1">
        <v>42</v>
      </c>
      <c r="Y4887" s="4">
        <f t="shared" si="690"/>
        <v>751.37</v>
      </c>
      <c r="Z4887" s="1" t="s">
        <v>22</v>
      </c>
      <c r="AA4887" s="1" t="s">
        <v>37</v>
      </c>
      <c r="AB4887" s="1" t="s">
        <v>17</v>
      </c>
      <c r="AC4887" s="1" t="s">
        <v>34</v>
      </c>
      <c r="AD4887" s="1" t="s">
        <v>35</v>
      </c>
      <c r="AE4887" s="2">
        <v>40653</v>
      </c>
    </row>
    <row r="4888" spans="1:31" x14ac:dyDescent="0.25">
      <c r="A4888">
        <f t="shared" si="691"/>
        <v>4887</v>
      </c>
      <c r="B4888" s="1">
        <v>21799</v>
      </c>
      <c r="C4888" s="2">
        <v>40652</v>
      </c>
      <c r="D4888" s="1" t="s">
        <v>27</v>
      </c>
      <c r="E4888" s="1" t="str">
        <f t="shared" si="684"/>
        <v>*</v>
      </c>
      <c r="F4888" s="1" t="str">
        <f t="shared" si="685"/>
        <v>*</v>
      </c>
      <c r="G4888" s="1" t="str">
        <f t="shared" si="686"/>
        <v>*</v>
      </c>
      <c r="J4888" s="1" t="str">
        <f t="shared" si="687"/>
        <v>*</v>
      </c>
      <c r="P4888" s="1">
        <v>42</v>
      </c>
      <c r="Q4888" s="1">
        <f t="shared" si="692"/>
        <v>0.05</v>
      </c>
      <c r="T4888" s="4">
        <v>115.99</v>
      </c>
      <c r="U4888" s="9">
        <f t="shared" si="688"/>
        <v>0</v>
      </c>
      <c r="V4888" s="4">
        <f t="shared" si="689"/>
        <v>2.7616666666666667</v>
      </c>
      <c r="W4888" s="1" t="s">
        <v>14</v>
      </c>
      <c r="X4888" s="1">
        <v>2.4</v>
      </c>
      <c r="Y4888" s="4">
        <f t="shared" si="690"/>
        <v>118.39</v>
      </c>
      <c r="Z4888" s="1" t="s">
        <v>54</v>
      </c>
      <c r="AA4888" s="1" t="s">
        <v>28</v>
      </c>
      <c r="AB4888" s="1" t="s">
        <v>29</v>
      </c>
      <c r="AC4888" s="1" t="s">
        <v>30</v>
      </c>
      <c r="AD4888" s="1" t="s">
        <v>31</v>
      </c>
      <c r="AE4888" s="2">
        <v>40653</v>
      </c>
    </row>
    <row r="4889" spans="1:31" x14ac:dyDescent="0.25">
      <c r="A4889">
        <f t="shared" si="691"/>
        <v>4888</v>
      </c>
      <c r="B4889" s="1">
        <v>41026</v>
      </c>
      <c r="C4889" s="2">
        <v>40652</v>
      </c>
      <c r="D4889" s="1" t="s">
        <v>36</v>
      </c>
      <c r="E4889" s="1" t="str">
        <f t="shared" si="684"/>
        <v>*</v>
      </c>
      <c r="F4889" s="1" t="str">
        <f t="shared" si="685"/>
        <v>*</v>
      </c>
      <c r="G4889" s="1" t="str">
        <f t="shared" si="686"/>
        <v>*</v>
      </c>
      <c r="J4889" s="1" t="str">
        <f t="shared" si="687"/>
        <v>*</v>
      </c>
      <c r="P4889" s="1">
        <v>19</v>
      </c>
      <c r="Q4889" s="1">
        <f t="shared" si="692"/>
        <v>0.02</v>
      </c>
      <c r="T4889" s="4">
        <v>59.76</v>
      </c>
      <c r="U4889" s="9">
        <f t="shared" si="688"/>
        <v>0</v>
      </c>
      <c r="V4889" s="4">
        <f t="shared" si="689"/>
        <v>3.1452631578947368</v>
      </c>
      <c r="W4889" s="1" t="s">
        <v>14</v>
      </c>
      <c r="X4889" s="1">
        <v>1.92</v>
      </c>
      <c r="Y4889" s="4">
        <f t="shared" si="690"/>
        <v>61.68</v>
      </c>
      <c r="Z4889" s="1" t="s">
        <v>22</v>
      </c>
      <c r="AA4889" s="1" t="s">
        <v>37</v>
      </c>
      <c r="AB4889" s="1" t="s">
        <v>29</v>
      </c>
      <c r="AC4889" s="1" t="s">
        <v>45</v>
      </c>
      <c r="AD4889" s="1" t="s">
        <v>31</v>
      </c>
      <c r="AE4889" s="2">
        <v>40652</v>
      </c>
    </row>
    <row r="4890" spans="1:31" x14ac:dyDescent="0.25">
      <c r="A4890">
        <f t="shared" si="691"/>
        <v>4889</v>
      </c>
      <c r="B4890" s="1">
        <v>10308</v>
      </c>
      <c r="C4890" s="2">
        <v>40653</v>
      </c>
      <c r="D4890" s="1" t="s">
        <v>20</v>
      </c>
      <c r="E4890" s="1" t="str">
        <f t="shared" si="684"/>
        <v>*</v>
      </c>
      <c r="F4890" s="1" t="str">
        <f t="shared" si="685"/>
        <v>**</v>
      </c>
      <c r="G4890" s="1" t="str">
        <f t="shared" si="686"/>
        <v>**</v>
      </c>
      <c r="J4890" s="1" t="str">
        <f t="shared" si="687"/>
        <v>**</v>
      </c>
      <c r="P4890" s="1">
        <v>40</v>
      </c>
      <c r="Q4890" s="1">
        <f t="shared" si="692"/>
        <v>0.05</v>
      </c>
      <c r="T4890" s="4">
        <v>5554.0360000000001</v>
      </c>
      <c r="U4890" s="9">
        <f t="shared" si="688"/>
        <v>1</v>
      </c>
      <c r="V4890" s="4">
        <f t="shared" si="689"/>
        <v>138.8509</v>
      </c>
      <c r="W4890" s="1" t="s">
        <v>21</v>
      </c>
      <c r="X4890" s="1">
        <v>8.99</v>
      </c>
      <c r="Y4890" s="4">
        <f t="shared" si="690"/>
        <v>5563.0259999999998</v>
      </c>
      <c r="Z4890" s="1" t="s">
        <v>49</v>
      </c>
      <c r="AA4890" s="1" t="s">
        <v>23</v>
      </c>
      <c r="AB4890" s="1" t="s">
        <v>24</v>
      </c>
      <c r="AC4890" s="1" t="s">
        <v>25</v>
      </c>
      <c r="AD4890" s="1" t="s">
        <v>19</v>
      </c>
      <c r="AE4890" s="2">
        <v>40655</v>
      </c>
    </row>
    <row r="4891" spans="1:31" x14ac:dyDescent="0.25">
      <c r="A4891">
        <f t="shared" si="691"/>
        <v>4890</v>
      </c>
      <c r="B4891" s="1">
        <v>7812</v>
      </c>
      <c r="C4891" s="2">
        <v>40653</v>
      </c>
      <c r="D4891" s="1" t="s">
        <v>13</v>
      </c>
      <c r="E4891" s="1" t="str">
        <f t="shared" si="684"/>
        <v>*</v>
      </c>
      <c r="F4891" s="1" t="str">
        <f t="shared" si="685"/>
        <v>*</v>
      </c>
      <c r="G4891" s="1" t="str">
        <f t="shared" si="686"/>
        <v>*</v>
      </c>
      <c r="J4891" s="1" t="str">
        <f t="shared" si="687"/>
        <v>*</v>
      </c>
      <c r="P4891" s="1">
        <v>12</v>
      </c>
      <c r="Q4891" s="1">
        <f t="shared" si="692"/>
        <v>0.02</v>
      </c>
      <c r="T4891" s="4">
        <v>3635.63</v>
      </c>
      <c r="U4891" s="9">
        <f t="shared" si="688"/>
        <v>1</v>
      </c>
      <c r="V4891" s="4">
        <f t="shared" si="689"/>
        <v>302.96916666666669</v>
      </c>
      <c r="W4891" s="1" t="s">
        <v>33</v>
      </c>
      <c r="X4891" s="1">
        <v>29.2</v>
      </c>
      <c r="Y4891" s="4">
        <f t="shared" si="690"/>
        <v>3664.83</v>
      </c>
      <c r="Z4891" s="1" t="s">
        <v>42</v>
      </c>
      <c r="AA4891" s="1" t="s">
        <v>28</v>
      </c>
      <c r="AB4891" s="1" t="s">
        <v>17</v>
      </c>
      <c r="AC4891" s="1" t="s">
        <v>52</v>
      </c>
      <c r="AD4891" s="1" t="s">
        <v>59</v>
      </c>
      <c r="AE4891" s="2">
        <v>40655</v>
      </c>
    </row>
    <row r="4892" spans="1:31" x14ac:dyDescent="0.25">
      <c r="A4892">
        <f t="shared" si="691"/>
        <v>4891</v>
      </c>
      <c r="B4892" s="1">
        <v>16802</v>
      </c>
      <c r="C4892" s="2">
        <v>40653</v>
      </c>
      <c r="D4892" s="1" t="s">
        <v>36</v>
      </c>
      <c r="E4892" s="1" t="str">
        <f t="shared" si="684"/>
        <v>*</v>
      </c>
      <c r="F4892" s="1" t="str">
        <f t="shared" si="685"/>
        <v>*</v>
      </c>
      <c r="G4892" s="1" t="str">
        <f t="shared" si="686"/>
        <v>*</v>
      </c>
      <c r="J4892" s="1" t="str">
        <f t="shared" si="687"/>
        <v>*</v>
      </c>
      <c r="P4892" s="1">
        <v>26</v>
      </c>
      <c r="Q4892" s="1">
        <f t="shared" si="692"/>
        <v>3.5000000000000003E-2</v>
      </c>
      <c r="T4892" s="4">
        <v>2703.45</v>
      </c>
      <c r="U4892" s="9">
        <f t="shared" si="688"/>
        <v>1</v>
      </c>
      <c r="V4892" s="4">
        <f t="shared" si="689"/>
        <v>103.97884615384615</v>
      </c>
      <c r="W4892" s="1" t="s">
        <v>21</v>
      </c>
      <c r="X4892" s="1">
        <v>35</v>
      </c>
      <c r="Y4892" s="4">
        <f t="shared" si="690"/>
        <v>2738.45</v>
      </c>
      <c r="Z4892" s="1" t="s">
        <v>54</v>
      </c>
      <c r="AA4892" s="1" t="s">
        <v>37</v>
      </c>
      <c r="AB4892" s="1" t="s">
        <v>29</v>
      </c>
      <c r="AC4892" s="1" t="s">
        <v>55</v>
      </c>
      <c r="AD4892" s="1" t="s">
        <v>48</v>
      </c>
      <c r="AE4892" s="2">
        <v>40655</v>
      </c>
    </row>
    <row r="4893" spans="1:31" x14ac:dyDescent="0.25">
      <c r="A4893">
        <f t="shared" si="691"/>
        <v>4892</v>
      </c>
      <c r="B4893" s="1">
        <v>48354</v>
      </c>
      <c r="C4893" s="2">
        <v>40653</v>
      </c>
      <c r="D4893" s="1" t="s">
        <v>36</v>
      </c>
      <c r="E4893" s="1" t="str">
        <f t="shared" si="684"/>
        <v>*</v>
      </c>
      <c r="F4893" s="1" t="str">
        <f t="shared" si="685"/>
        <v>*</v>
      </c>
      <c r="G4893" s="1" t="str">
        <f t="shared" si="686"/>
        <v>*</v>
      </c>
      <c r="J4893" s="1" t="str">
        <f t="shared" si="687"/>
        <v>*</v>
      </c>
      <c r="P4893" s="1">
        <v>25</v>
      </c>
      <c r="Q4893" s="1">
        <f t="shared" si="692"/>
        <v>3.5000000000000003E-2</v>
      </c>
      <c r="T4893" s="4">
        <v>1387.29</v>
      </c>
      <c r="U4893" s="9">
        <f t="shared" si="688"/>
        <v>1</v>
      </c>
      <c r="V4893" s="4">
        <f t="shared" si="689"/>
        <v>55.491599999999998</v>
      </c>
      <c r="W4893" s="1" t="s">
        <v>14</v>
      </c>
      <c r="X4893" s="1">
        <v>14.3</v>
      </c>
      <c r="Y4893" s="4">
        <f t="shared" si="690"/>
        <v>1401.59</v>
      </c>
      <c r="Z4893" s="1" t="s">
        <v>46</v>
      </c>
      <c r="AA4893" s="1" t="s">
        <v>37</v>
      </c>
      <c r="AB4893" s="1" t="s">
        <v>29</v>
      </c>
      <c r="AC4893" s="1" t="s">
        <v>40</v>
      </c>
      <c r="AD4893" s="1" t="s">
        <v>19</v>
      </c>
      <c r="AE4893" s="2">
        <v>40654</v>
      </c>
    </row>
    <row r="4894" spans="1:31" x14ac:dyDescent="0.25">
      <c r="A4894">
        <f t="shared" si="691"/>
        <v>4893</v>
      </c>
      <c r="B4894" s="1">
        <v>37828</v>
      </c>
      <c r="C4894" s="2">
        <v>40653</v>
      </c>
      <c r="D4894" s="1" t="s">
        <v>13</v>
      </c>
      <c r="E4894" s="1" t="str">
        <f t="shared" si="684"/>
        <v>*</v>
      </c>
      <c r="F4894" s="1" t="str">
        <f t="shared" si="685"/>
        <v>*</v>
      </c>
      <c r="G4894" s="1" t="str">
        <f t="shared" si="686"/>
        <v>*</v>
      </c>
      <c r="J4894" s="1" t="str">
        <f t="shared" si="687"/>
        <v>*</v>
      </c>
      <c r="P4894" s="1">
        <v>23</v>
      </c>
      <c r="Q4894" s="1">
        <f t="shared" si="692"/>
        <v>3.5000000000000003E-2</v>
      </c>
      <c r="T4894" s="4">
        <v>490.17</v>
      </c>
      <c r="U4894" s="9">
        <f t="shared" si="688"/>
        <v>0</v>
      </c>
      <c r="V4894" s="4">
        <f t="shared" si="689"/>
        <v>21.311739130434784</v>
      </c>
      <c r="W4894" s="1" t="s">
        <v>21</v>
      </c>
      <c r="X4894" s="1">
        <v>4</v>
      </c>
      <c r="Y4894" s="4">
        <f t="shared" si="690"/>
        <v>494.17</v>
      </c>
      <c r="Z4894" s="1" t="s">
        <v>22</v>
      </c>
      <c r="AA4894" s="1" t="s">
        <v>28</v>
      </c>
      <c r="AB4894" s="1" t="s">
        <v>24</v>
      </c>
      <c r="AC4894" s="1" t="s">
        <v>38</v>
      </c>
      <c r="AD4894" s="1" t="s">
        <v>19</v>
      </c>
      <c r="AE4894" s="2">
        <v>40658</v>
      </c>
    </row>
    <row r="4895" spans="1:31" x14ac:dyDescent="0.25">
      <c r="A4895">
        <f t="shared" si="691"/>
        <v>4894</v>
      </c>
      <c r="B4895" s="1">
        <v>7812</v>
      </c>
      <c r="C4895" s="2">
        <v>40653</v>
      </c>
      <c r="D4895" s="1" t="s">
        <v>13</v>
      </c>
      <c r="E4895" s="1" t="str">
        <f t="shared" si="684"/>
        <v>*</v>
      </c>
      <c r="F4895" s="1" t="str">
        <f t="shared" si="685"/>
        <v>*</v>
      </c>
      <c r="G4895" s="1" t="str">
        <f t="shared" si="686"/>
        <v>*</v>
      </c>
      <c r="J4895" s="1" t="str">
        <f t="shared" si="687"/>
        <v>*</v>
      </c>
      <c r="P4895" s="1">
        <v>17</v>
      </c>
      <c r="Q4895" s="1">
        <f t="shared" si="692"/>
        <v>0.02</v>
      </c>
      <c r="T4895" s="4">
        <v>475.9</v>
      </c>
      <c r="U4895" s="9">
        <f t="shared" si="688"/>
        <v>0</v>
      </c>
      <c r="V4895" s="4">
        <f t="shared" si="689"/>
        <v>27.994117647058822</v>
      </c>
      <c r="W4895" s="1" t="s">
        <v>21</v>
      </c>
      <c r="X4895" s="1">
        <v>19.46</v>
      </c>
      <c r="Y4895" s="4">
        <f t="shared" si="690"/>
        <v>495.35999999999996</v>
      </c>
      <c r="Z4895" s="1" t="s">
        <v>42</v>
      </c>
      <c r="AA4895" s="1" t="s">
        <v>28</v>
      </c>
      <c r="AB4895" s="1" t="s">
        <v>17</v>
      </c>
      <c r="AC4895" s="1" t="s">
        <v>18</v>
      </c>
      <c r="AD4895" s="1" t="s">
        <v>19</v>
      </c>
      <c r="AE4895" s="2">
        <v>40660</v>
      </c>
    </row>
    <row r="4896" spans="1:31" x14ac:dyDescent="0.25">
      <c r="A4896">
        <f t="shared" si="691"/>
        <v>4895</v>
      </c>
      <c r="B4896" s="1">
        <v>16802</v>
      </c>
      <c r="C4896" s="2">
        <v>40653</v>
      </c>
      <c r="D4896" s="1" t="s">
        <v>36</v>
      </c>
      <c r="E4896" s="1" t="str">
        <f t="shared" si="684"/>
        <v>*</v>
      </c>
      <c r="F4896" s="1" t="str">
        <f t="shared" si="685"/>
        <v>*</v>
      </c>
      <c r="G4896" s="1" t="str">
        <f t="shared" si="686"/>
        <v>*</v>
      </c>
      <c r="J4896" s="1" t="str">
        <f t="shared" si="687"/>
        <v>*</v>
      </c>
      <c r="P4896" s="1">
        <v>44</v>
      </c>
      <c r="Q4896" s="1">
        <f t="shared" si="692"/>
        <v>0.05</v>
      </c>
      <c r="T4896" s="4">
        <v>302.58999999999997</v>
      </c>
      <c r="U4896" s="9">
        <f t="shared" si="688"/>
        <v>0</v>
      </c>
      <c r="V4896" s="4">
        <f t="shared" si="689"/>
        <v>6.8770454545454536</v>
      </c>
      <c r="W4896" s="1" t="s">
        <v>14</v>
      </c>
      <c r="X4896" s="1">
        <v>6.93</v>
      </c>
      <c r="Y4896" s="4">
        <f t="shared" si="690"/>
        <v>309.52</v>
      </c>
      <c r="Z4896" s="1" t="s">
        <v>54</v>
      </c>
      <c r="AA4896" s="1" t="s">
        <v>37</v>
      </c>
      <c r="AB4896" s="1" t="s">
        <v>29</v>
      </c>
      <c r="AC4896" s="1" t="s">
        <v>40</v>
      </c>
      <c r="AD4896" s="1" t="s">
        <v>19</v>
      </c>
      <c r="AE4896" s="2">
        <v>40654</v>
      </c>
    </row>
    <row r="4897" spans="1:31" x14ac:dyDescent="0.25">
      <c r="A4897">
        <f t="shared" si="691"/>
        <v>4896</v>
      </c>
      <c r="B4897" s="1">
        <v>37828</v>
      </c>
      <c r="C4897" s="2">
        <v>40653</v>
      </c>
      <c r="D4897" s="1" t="s">
        <v>13</v>
      </c>
      <c r="E4897" s="1" t="str">
        <f t="shared" si="684"/>
        <v>*</v>
      </c>
      <c r="F4897" s="1" t="str">
        <f t="shared" si="685"/>
        <v>*</v>
      </c>
      <c r="G4897" s="1" t="str">
        <f t="shared" si="686"/>
        <v>*</v>
      </c>
      <c r="J4897" s="1" t="str">
        <f t="shared" si="687"/>
        <v>*</v>
      </c>
      <c r="P4897" s="1">
        <v>42</v>
      </c>
      <c r="Q4897" s="1">
        <f t="shared" si="692"/>
        <v>0.05</v>
      </c>
      <c r="T4897" s="4">
        <v>206.2</v>
      </c>
      <c r="U4897" s="9">
        <f t="shared" si="688"/>
        <v>0</v>
      </c>
      <c r="V4897" s="4">
        <f t="shared" si="689"/>
        <v>4.909523809523809</v>
      </c>
      <c r="W4897" s="1" t="s">
        <v>21</v>
      </c>
      <c r="X4897" s="1">
        <v>0.5</v>
      </c>
      <c r="Y4897" s="4">
        <f t="shared" si="690"/>
        <v>206.7</v>
      </c>
      <c r="Z4897" s="1" t="s">
        <v>22</v>
      </c>
      <c r="AA4897" s="1" t="s">
        <v>28</v>
      </c>
      <c r="AB4897" s="1" t="s">
        <v>29</v>
      </c>
      <c r="AC4897" s="1" t="s">
        <v>58</v>
      </c>
      <c r="AD4897" s="1" t="s">
        <v>19</v>
      </c>
      <c r="AE4897" s="2">
        <v>40655</v>
      </c>
    </row>
    <row r="4898" spans="1:31" x14ac:dyDescent="0.25">
      <c r="A4898">
        <f t="shared" si="691"/>
        <v>4897</v>
      </c>
      <c r="B4898" s="1">
        <v>55362</v>
      </c>
      <c r="C4898" s="2">
        <v>40653</v>
      </c>
      <c r="D4898" s="1" t="s">
        <v>20</v>
      </c>
      <c r="E4898" s="1" t="str">
        <f t="shared" si="684"/>
        <v>*</v>
      </c>
      <c r="F4898" s="1" t="str">
        <f t="shared" si="685"/>
        <v>**</v>
      </c>
      <c r="G4898" s="1" t="str">
        <f t="shared" si="686"/>
        <v>**</v>
      </c>
      <c r="J4898" s="1" t="str">
        <f t="shared" si="687"/>
        <v>**</v>
      </c>
      <c r="P4898" s="1">
        <v>24</v>
      </c>
      <c r="Q4898" s="1">
        <f t="shared" si="692"/>
        <v>3.5000000000000003E-2</v>
      </c>
      <c r="T4898" s="4">
        <v>67.84</v>
      </c>
      <c r="U4898" s="9">
        <f t="shared" si="688"/>
        <v>0</v>
      </c>
      <c r="V4898" s="4">
        <f t="shared" si="689"/>
        <v>2.8266666666666667</v>
      </c>
      <c r="W4898" s="1" t="s">
        <v>21</v>
      </c>
      <c r="X4898" s="1">
        <v>0.99</v>
      </c>
      <c r="Y4898" s="4">
        <f t="shared" si="690"/>
        <v>68.83</v>
      </c>
      <c r="Z4898" s="1" t="s">
        <v>49</v>
      </c>
      <c r="AA4898" s="1" t="s">
        <v>28</v>
      </c>
      <c r="AB4898" s="1" t="s">
        <v>29</v>
      </c>
      <c r="AC4898" s="1" t="s">
        <v>58</v>
      </c>
      <c r="AD4898" s="1" t="s">
        <v>19</v>
      </c>
      <c r="AE4898" s="2">
        <v>40655</v>
      </c>
    </row>
    <row r="4899" spans="1:31" x14ac:dyDescent="0.25">
      <c r="A4899">
        <f t="shared" si="691"/>
        <v>4898</v>
      </c>
      <c r="B4899" s="1">
        <v>31271</v>
      </c>
      <c r="C4899" s="2">
        <v>40653</v>
      </c>
      <c r="D4899" s="1" t="s">
        <v>13</v>
      </c>
      <c r="E4899" s="1" t="str">
        <f t="shared" si="684"/>
        <v>*</v>
      </c>
      <c r="F4899" s="1" t="str">
        <f t="shared" si="685"/>
        <v>*</v>
      </c>
      <c r="G4899" s="1" t="str">
        <f t="shared" si="686"/>
        <v>*</v>
      </c>
      <c r="J4899" s="1" t="str">
        <f t="shared" si="687"/>
        <v>*</v>
      </c>
      <c r="P4899" s="1">
        <v>4</v>
      </c>
      <c r="Q4899" s="1">
        <f t="shared" si="692"/>
        <v>0.01</v>
      </c>
      <c r="T4899" s="4">
        <v>43.29</v>
      </c>
      <c r="U4899" s="9">
        <f t="shared" si="688"/>
        <v>0</v>
      </c>
      <c r="V4899" s="4">
        <f t="shared" si="689"/>
        <v>10.8225</v>
      </c>
      <c r="W4899" s="1" t="s">
        <v>21</v>
      </c>
      <c r="X4899" s="1">
        <v>10.16</v>
      </c>
      <c r="Y4899" s="4">
        <f t="shared" si="690"/>
        <v>53.45</v>
      </c>
      <c r="Z4899" s="1" t="s">
        <v>46</v>
      </c>
      <c r="AA4899" s="1" t="s">
        <v>23</v>
      </c>
      <c r="AB4899" s="1" t="s">
        <v>17</v>
      </c>
      <c r="AC4899" s="1" t="s">
        <v>18</v>
      </c>
      <c r="AD4899" s="1" t="s">
        <v>48</v>
      </c>
      <c r="AE4899" s="2">
        <v>40660</v>
      </c>
    </row>
    <row r="4900" spans="1:31" x14ac:dyDescent="0.25">
      <c r="A4900">
        <f t="shared" si="691"/>
        <v>4899</v>
      </c>
      <c r="B4900" s="1">
        <v>52261</v>
      </c>
      <c r="C4900" s="2">
        <v>40654</v>
      </c>
      <c r="D4900" s="1" t="s">
        <v>27</v>
      </c>
      <c r="E4900" s="1" t="str">
        <f t="shared" si="684"/>
        <v>*</v>
      </c>
      <c r="F4900" s="1" t="str">
        <f t="shared" si="685"/>
        <v>*</v>
      </c>
      <c r="G4900" s="1" t="str">
        <f t="shared" si="686"/>
        <v>*</v>
      </c>
      <c r="J4900" s="1" t="str">
        <f t="shared" si="687"/>
        <v>*</v>
      </c>
      <c r="P4900" s="1">
        <v>49</v>
      </c>
      <c r="Q4900" s="1">
        <f t="shared" si="692"/>
        <v>0.05</v>
      </c>
      <c r="T4900" s="4">
        <v>10261.25</v>
      </c>
      <c r="U4900" s="9">
        <f t="shared" si="688"/>
        <v>1</v>
      </c>
      <c r="V4900" s="4">
        <f t="shared" si="689"/>
        <v>209.41326530612244</v>
      </c>
      <c r="W4900" s="1" t="s">
        <v>33</v>
      </c>
      <c r="X4900" s="1">
        <v>52.2</v>
      </c>
      <c r="Y4900" s="4">
        <f t="shared" si="690"/>
        <v>10313.450000000001</v>
      </c>
      <c r="Z4900" s="1" t="s">
        <v>42</v>
      </c>
      <c r="AA4900" s="1" t="s">
        <v>37</v>
      </c>
      <c r="AB4900" s="1" t="s">
        <v>17</v>
      </c>
      <c r="AC4900" s="1" t="s">
        <v>52</v>
      </c>
      <c r="AD4900" s="1" t="s">
        <v>59</v>
      </c>
      <c r="AE4900" s="2">
        <v>40655</v>
      </c>
    </row>
    <row r="4901" spans="1:31" x14ac:dyDescent="0.25">
      <c r="A4901">
        <f t="shared" si="691"/>
        <v>4900</v>
      </c>
      <c r="B4901" s="1">
        <v>40454</v>
      </c>
      <c r="C4901" s="2">
        <v>40654</v>
      </c>
      <c r="D4901" s="1" t="s">
        <v>27</v>
      </c>
      <c r="E4901" s="1" t="str">
        <f t="shared" si="684"/>
        <v>*</v>
      </c>
      <c r="F4901" s="1" t="str">
        <f t="shared" si="685"/>
        <v>*</v>
      </c>
      <c r="G4901" s="1" t="str">
        <f t="shared" si="686"/>
        <v>*</v>
      </c>
      <c r="J4901" s="1" t="str">
        <f t="shared" si="687"/>
        <v>*</v>
      </c>
      <c r="P4901" s="1">
        <v>43</v>
      </c>
      <c r="Q4901" s="1">
        <f t="shared" si="692"/>
        <v>0.05</v>
      </c>
      <c r="T4901" s="4">
        <v>1243.8800000000001</v>
      </c>
      <c r="U4901" s="9">
        <f t="shared" si="688"/>
        <v>1</v>
      </c>
      <c r="V4901" s="4">
        <f t="shared" si="689"/>
        <v>28.92744186046512</v>
      </c>
      <c r="W4901" s="1" t="s">
        <v>21</v>
      </c>
      <c r="X4901" s="1">
        <v>8.99</v>
      </c>
      <c r="Y4901" s="4">
        <f t="shared" si="690"/>
        <v>1252.8700000000001</v>
      </c>
      <c r="Z4901" s="1" t="s">
        <v>44</v>
      </c>
      <c r="AA4901" s="1" t="s">
        <v>28</v>
      </c>
      <c r="AB4901" s="1" t="s">
        <v>29</v>
      </c>
      <c r="AC4901" s="1" t="s">
        <v>30</v>
      </c>
      <c r="AD4901" s="1" t="s">
        <v>41</v>
      </c>
      <c r="AE4901" s="2">
        <v>40657</v>
      </c>
    </row>
    <row r="4902" spans="1:31" x14ac:dyDescent="0.25">
      <c r="A4902">
        <f t="shared" si="691"/>
        <v>4901</v>
      </c>
      <c r="B4902" s="1">
        <v>26503</v>
      </c>
      <c r="C4902" s="2">
        <v>40654</v>
      </c>
      <c r="D4902" s="1" t="s">
        <v>36</v>
      </c>
      <c r="E4902" s="1" t="str">
        <f t="shared" si="684"/>
        <v>*</v>
      </c>
      <c r="F4902" s="1" t="str">
        <f t="shared" si="685"/>
        <v>*</v>
      </c>
      <c r="G4902" s="1" t="str">
        <f t="shared" si="686"/>
        <v>*</v>
      </c>
      <c r="J4902" s="1" t="str">
        <f t="shared" si="687"/>
        <v>*</v>
      </c>
      <c r="P4902" s="1">
        <v>47</v>
      </c>
      <c r="Q4902" s="1">
        <f t="shared" si="692"/>
        <v>0.05</v>
      </c>
      <c r="T4902" s="4">
        <v>671.78</v>
      </c>
      <c r="U4902" s="9">
        <f t="shared" si="688"/>
        <v>0</v>
      </c>
      <c r="V4902" s="4">
        <f t="shared" si="689"/>
        <v>14.293191489361702</v>
      </c>
      <c r="W4902" s="1" t="s">
        <v>21</v>
      </c>
      <c r="X4902" s="1">
        <v>1.39</v>
      </c>
      <c r="Y4902" s="4">
        <f t="shared" si="690"/>
        <v>673.17</v>
      </c>
      <c r="Z4902" s="1" t="s">
        <v>51</v>
      </c>
      <c r="AA4902" s="1" t="s">
        <v>23</v>
      </c>
      <c r="AB4902" s="1" t="s">
        <v>29</v>
      </c>
      <c r="AC4902" s="1" t="s">
        <v>57</v>
      </c>
      <c r="AD4902" s="1" t="s">
        <v>19</v>
      </c>
      <c r="AE4902" s="2">
        <v>40656</v>
      </c>
    </row>
    <row r="4903" spans="1:31" x14ac:dyDescent="0.25">
      <c r="A4903">
        <f t="shared" si="691"/>
        <v>4902</v>
      </c>
      <c r="B4903" s="1">
        <v>26503</v>
      </c>
      <c r="C4903" s="2">
        <v>40654</v>
      </c>
      <c r="D4903" s="1" t="s">
        <v>36</v>
      </c>
      <c r="E4903" s="1" t="str">
        <f t="shared" si="684"/>
        <v>*</v>
      </c>
      <c r="F4903" s="1" t="str">
        <f t="shared" si="685"/>
        <v>*</v>
      </c>
      <c r="G4903" s="1" t="str">
        <f t="shared" si="686"/>
        <v>*</v>
      </c>
      <c r="J4903" s="1" t="str">
        <f t="shared" si="687"/>
        <v>*</v>
      </c>
      <c r="P4903" s="1">
        <v>12</v>
      </c>
      <c r="Q4903" s="1">
        <f t="shared" si="692"/>
        <v>0.02</v>
      </c>
      <c r="T4903" s="4">
        <v>262.08999999999997</v>
      </c>
      <c r="U4903" s="9">
        <f t="shared" si="688"/>
        <v>0</v>
      </c>
      <c r="V4903" s="4">
        <f t="shared" si="689"/>
        <v>21.840833333333332</v>
      </c>
      <c r="W4903" s="1" t="s">
        <v>21</v>
      </c>
      <c r="X4903" s="1">
        <v>10.49</v>
      </c>
      <c r="Y4903" s="4">
        <f t="shared" si="690"/>
        <v>272.58</v>
      </c>
      <c r="Z4903" s="1" t="s">
        <v>51</v>
      </c>
      <c r="AA4903" s="1" t="s">
        <v>23</v>
      </c>
      <c r="AB4903" s="1" t="s">
        <v>17</v>
      </c>
      <c r="AC4903" s="1" t="s">
        <v>18</v>
      </c>
      <c r="AD4903" s="1" t="s">
        <v>19</v>
      </c>
      <c r="AE4903" s="2">
        <v>40655</v>
      </c>
    </row>
    <row r="4904" spans="1:31" x14ac:dyDescent="0.25">
      <c r="A4904">
        <f t="shared" si="691"/>
        <v>4903</v>
      </c>
      <c r="B4904" s="1">
        <v>33287</v>
      </c>
      <c r="C4904" s="2">
        <v>40655</v>
      </c>
      <c r="D4904" s="1" t="s">
        <v>32</v>
      </c>
      <c r="E4904" s="1" t="str">
        <f t="shared" si="684"/>
        <v>***</v>
      </c>
      <c r="F4904" s="1" t="str">
        <f t="shared" si="685"/>
        <v>***</v>
      </c>
      <c r="G4904" s="1" t="str">
        <f t="shared" si="686"/>
        <v>***</v>
      </c>
      <c r="J4904" s="1" t="str">
        <f t="shared" si="687"/>
        <v>***</v>
      </c>
      <c r="P4904" s="1">
        <v>44</v>
      </c>
      <c r="Q4904" s="1">
        <f t="shared" si="692"/>
        <v>0.05</v>
      </c>
      <c r="T4904" s="4">
        <v>11904.55</v>
      </c>
      <c r="U4904" s="9">
        <f t="shared" si="688"/>
        <v>1</v>
      </c>
      <c r="V4904" s="4">
        <f t="shared" si="689"/>
        <v>270.55795454545455</v>
      </c>
      <c r="W4904" s="1" t="s">
        <v>33</v>
      </c>
      <c r="X4904" s="1">
        <v>28.06</v>
      </c>
      <c r="Y4904" s="4">
        <f t="shared" si="690"/>
        <v>11932.609999999999</v>
      </c>
      <c r="Z4904" s="1" t="s">
        <v>15</v>
      </c>
      <c r="AA4904" s="1" t="s">
        <v>23</v>
      </c>
      <c r="AB4904" s="1" t="s">
        <v>24</v>
      </c>
      <c r="AC4904" s="1" t="s">
        <v>56</v>
      </c>
      <c r="AD4904" s="1" t="s">
        <v>35</v>
      </c>
      <c r="AE4904" s="2">
        <v>40658</v>
      </c>
    </row>
    <row r="4905" spans="1:31" x14ac:dyDescent="0.25">
      <c r="A4905">
        <f t="shared" si="691"/>
        <v>4904</v>
      </c>
      <c r="B4905" s="1">
        <v>43013</v>
      </c>
      <c r="C4905" s="2">
        <v>40655</v>
      </c>
      <c r="D4905" s="1" t="s">
        <v>13</v>
      </c>
      <c r="E4905" s="1" t="str">
        <f t="shared" si="684"/>
        <v>*</v>
      </c>
      <c r="F4905" s="1" t="str">
        <f t="shared" si="685"/>
        <v>*</v>
      </c>
      <c r="G4905" s="1" t="str">
        <f t="shared" si="686"/>
        <v>*</v>
      </c>
      <c r="J4905" s="1" t="str">
        <f t="shared" si="687"/>
        <v>*</v>
      </c>
      <c r="P4905" s="1">
        <v>50</v>
      </c>
      <c r="Q4905" s="1">
        <f t="shared" si="692"/>
        <v>0.06</v>
      </c>
      <c r="T4905" s="4">
        <v>2437.67</v>
      </c>
      <c r="U4905" s="9">
        <f t="shared" si="688"/>
        <v>1</v>
      </c>
      <c r="V4905" s="4">
        <f t="shared" si="689"/>
        <v>48.753399999999999</v>
      </c>
      <c r="W4905" s="1" t="s">
        <v>21</v>
      </c>
      <c r="X4905" s="1">
        <v>22.24</v>
      </c>
      <c r="Y4905" s="4">
        <f t="shared" si="690"/>
        <v>2459.91</v>
      </c>
      <c r="Z4905" s="1" t="s">
        <v>46</v>
      </c>
      <c r="AA4905" s="1" t="s">
        <v>37</v>
      </c>
      <c r="AB4905" s="1" t="s">
        <v>17</v>
      </c>
      <c r="AC4905" s="1" t="s">
        <v>18</v>
      </c>
      <c r="AD4905" s="1" t="s">
        <v>48</v>
      </c>
      <c r="AE4905" s="2">
        <v>40659</v>
      </c>
    </row>
    <row r="4906" spans="1:31" x14ac:dyDescent="0.25">
      <c r="A4906">
        <f t="shared" si="691"/>
        <v>4905</v>
      </c>
      <c r="B4906" s="1">
        <v>43013</v>
      </c>
      <c r="C4906" s="2">
        <v>40655</v>
      </c>
      <c r="D4906" s="1" t="s">
        <v>13</v>
      </c>
      <c r="E4906" s="1" t="str">
        <f t="shared" si="684"/>
        <v>*</v>
      </c>
      <c r="F4906" s="1" t="str">
        <f t="shared" si="685"/>
        <v>*</v>
      </c>
      <c r="G4906" s="1" t="str">
        <f t="shared" si="686"/>
        <v>*</v>
      </c>
      <c r="J4906" s="1" t="str">
        <f t="shared" si="687"/>
        <v>*</v>
      </c>
      <c r="P4906" s="1">
        <v>43</v>
      </c>
      <c r="Q4906" s="1">
        <f t="shared" si="692"/>
        <v>0.05</v>
      </c>
      <c r="T4906" s="4">
        <v>1438.33</v>
      </c>
      <c r="U4906" s="9">
        <f t="shared" si="688"/>
        <v>1</v>
      </c>
      <c r="V4906" s="4">
        <f t="shared" si="689"/>
        <v>33.449534883720929</v>
      </c>
      <c r="W4906" s="1" t="s">
        <v>21</v>
      </c>
      <c r="X4906" s="1">
        <v>8.2200000000000006</v>
      </c>
      <c r="Y4906" s="4">
        <f t="shared" si="690"/>
        <v>1446.55</v>
      </c>
      <c r="Z4906" s="1" t="s">
        <v>15</v>
      </c>
      <c r="AA4906" s="1" t="s">
        <v>37</v>
      </c>
      <c r="AB4906" s="1" t="s">
        <v>29</v>
      </c>
      <c r="AC4906" s="1" t="s">
        <v>55</v>
      </c>
      <c r="AD4906" s="1" t="s">
        <v>19</v>
      </c>
      <c r="AE4906" s="2">
        <v>40660</v>
      </c>
    </row>
    <row r="4907" spans="1:31" x14ac:dyDescent="0.25">
      <c r="A4907">
        <f t="shared" si="691"/>
        <v>4906</v>
      </c>
      <c r="B4907" s="1">
        <v>25863</v>
      </c>
      <c r="C4907" s="2">
        <v>40655</v>
      </c>
      <c r="D4907" s="1" t="s">
        <v>27</v>
      </c>
      <c r="E4907" s="1" t="str">
        <f t="shared" si="684"/>
        <v>*</v>
      </c>
      <c r="F4907" s="1" t="str">
        <f t="shared" si="685"/>
        <v>*</v>
      </c>
      <c r="G4907" s="1" t="str">
        <f t="shared" si="686"/>
        <v>*</v>
      </c>
      <c r="J4907" s="1" t="str">
        <f t="shared" si="687"/>
        <v>*</v>
      </c>
      <c r="P4907" s="1">
        <v>18</v>
      </c>
      <c r="Q4907" s="1">
        <f t="shared" si="692"/>
        <v>0.02</v>
      </c>
      <c r="T4907" s="4">
        <v>340.68849999999998</v>
      </c>
      <c r="U4907" s="9">
        <f t="shared" si="688"/>
        <v>0</v>
      </c>
      <c r="V4907" s="4">
        <f t="shared" si="689"/>
        <v>18.927138888888887</v>
      </c>
      <c r="W4907" s="1" t="s">
        <v>14</v>
      </c>
      <c r="X4907" s="1">
        <v>4.8099999999999996</v>
      </c>
      <c r="Y4907" s="4">
        <f t="shared" si="690"/>
        <v>345.49849999999998</v>
      </c>
      <c r="Z4907" s="1" t="s">
        <v>22</v>
      </c>
      <c r="AA4907" s="1" t="s">
        <v>28</v>
      </c>
      <c r="AB4907" s="1" t="s">
        <v>24</v>
      </c>
      <c r="AC4907" s="1" t="s">
        <v>25</v>
      </c>
      <c r="AD4907" s="1" t="s">
        <v>26</v>
      </c>
      <c r="AE4907" s="2">
        <v>40657</v>
      </c>
    </row>
    <row r="4908" spans="1:31" x14ac:dyDescent="0.25">
      <c r="A4908">
        <f t="shared" si="691"/>
        <v>4907</v>
      </c>
      <c r="B4908" s="1">
        <v>39268</v>
      </c>
      <c r="C4908" s="2">
        <v>40655</v>
      </c>
      <c r="D4908" s="1" t="s">
        <v>27</v>
      </c>
      <c r="E4908" s="1" t="str">
        <f t="shared" si="684"/>
        <v>*</v>
      </c>
      <c r="F4908" s="1" t="str">
        <f t="shared" si="685"/>
        <v>*</v>
      </c>
      <c r="G4908" s="1" t="str">
        <f t="shared" si="686"/>
        <v>*</v>
      </c>
      <c r="J4908" s="1" t="str">
        <f t="shared" si="687"/>
        <v>*</v>
      </c>
      <c r="P4908" s="1">
        <v>44</v>
      </c>
      <c r="Q4908" s="1">
        <f t="shared" si="692"/>
        <v>0.05</v>
      </c>
      <c r="T4908" s="4">
        <v>324.2</v>
      </c>
      <c r="U4908" s="9">
        <f t="shared" si="688"/>
        <v>0</v>
      </c>
      <c r="V4908" s="4">
        <f t="shared" si="689"/>
        <v>7.3681818181818182</v>
      </c>
      <c r="W4908" s="1" t="s">
        <v>14</v>
      </c>
      <c r="X4908" s="1">
        <v>6.05</v>
      </c>
      <c r="Y4908" s="4">
        <f t="shared" si="690"/>
        <v>330.25</v>
      </c>
      <c r="Z4908" s="1" t="s">
        <v>22</v>
      </c>
      <c r="AA4908" s="1" t="s">
        <v>28</v>
      </c>
      <c r="AB4908" s="1" t="s">
        <v>29</v>
      </c>
      <c r="AC4908" s="1" t="s">
        <v>43</v>
      </c>
      <c r="AD4908" s="1" t="s">
        <v>19</v>
      </c>
      <c r="AE4908" s="2">
        <v>40657</v>
      </c>
    </row>
    <row r="4909" spans="1:31" x14ac:dyDescent="0.25">
      <c r="A4909">
        <f t="shared" si="691"/>
        <v>4908</v>
      </c>
      <c r="B4909" s="1">
        <v>39268</v>
      </c>
      <c r="C4909" s="2">
        <v>40655</v>
      </c>
      <c r="D4909" s="1" t="s">
        <v>27</v>
      </c>
      <c r="E4909" s="1" t="str">
        <f t="shared" si="684"/>
        <v>*</v>
      </c>
      <c r="F4909" s="1" t="str">
        <f t="shared" si="685"/>
        <v>*</v>
      </c>
      <c r="G4909" s="1" t="str">
        <f t="shared" si="686"/>
        <v>*</v>
      </c>
      <c r="J4909" s="1" t="str">
        <f t="shared" si="687"/>
        <v>*</v>
      </c>
      <c r="P4909" s="1">
        <v>45</v>
      </c>
      <c r="Q4909" s="1">
        <f t="shared" si="692"/>
        <v>0.05</v>
      </c>
      <c r="T4909" s="4">
        <v>156.94999999999999</v>
      </c>
      <c r="U4909" s="9">
        <f t="shared" si="688"/>
        <v>0</v>
      </c>
      <c r="V4909" s="4">
        <f t="shared" si="689"/>
        <v>3.4877777777777776</v>
      </c>
      <c r="W4909" s="1" t="s">
        <v>21</v>
      </c>
      <c r="X4909" s="1">
        <v>0.94</v>
      </c>
      <c r="Y4909" s="4">
        <f t="shared" si="690"/>
        <v>157.88999999999999</v>
      </c>
      <c r="Z4909" s="1" t="s">
        <v>22</v>
      </c>
      <c r="AA4909" s="1" t="s">
        <v>28</v>
      </c>
      <c r="AB4909" s="1" t="s">
        <v>29</v>
      </c>
      <c r="AC4909" s="1" t="s">
        <v>61</v>
      </c>
      <c r="AD4909" s="1" t="s">
        <v>31</v>
      </c>
      <c r="AE4909" s="2">
        <v>40658</v>
      </c>
    </row>
    <row r="4910" spans="1:31" x14ac:dyDescent="0.25">
      <c r="A4910">
        <f t="shared" si="691"/>
        <v>4909</v>
      </c>
      <c r="B4910" s="1">
        <v>24486</v>
      </c>
      <c r="C4910" s="2">
        <v>40655</v>
      </c>
      <c r="D4910" s="1" t="s">
        <v>36</v>
      </c>
      <c r="E4910" s="1" t="str">
        <f t="shared" si="684"/>
        <v>*</v>
      </c>
      <c r="F4910" s="1" t="str">
        <f t="shared" si="685"/>
        <v>*</v>
      </c>
      <c r="G4910" s="1" t="str">
        <f t="shared" si="686"/>
        <v>*</v>
      </c>
      <c r="J4910" s="1" t="str">
        <f t="shared" si="687"/>
        <v>*</v>
      </c>
      <c r="P4910" s="1">
        <v>3</v>
      </c>
      <c r="Q4910" s="1">
        <f t="shared" si="692"/>
        <v>0.01</v>
      </c>
      <c r="T4910" s="4">
        <v>28.11</v>
      </c>
      <c r="U4910" s="9">
        <f t="shared" si="688"/>
        <v>0</v>
      </c>
      <c r="V4910" s="4">
        <f t="shared" si="689"/>
        <v>9.3699999999999992</v>
      </c>
      <c r="W4910" s="1" t="s">
        <v>21</v>
      </c>
      <c r="X4910" s="1">
        <v>2.83</v>
      </c>
      <c r="Y4910" s="4">
        <f t="shared" si="690"/>
        <v>30.939999999999998</v>
      </c>
      <c r="Z4910" s="1" t="s">
        <v>22</v>
      </c>
      <c r="AA4910" s="1" t="s">
        <v>16</v>
      </c>
      <c r="AB4910" s="1" t="s">
        <v>24</v>
      </c>
      <c r="AC4910" s="1" t="s">
        <v>38</v>
      </c>
      <c r="AD4910" s="1" t="s">
        <v>41</v>
      </c>
      <c r="AE4910" s="2">
        <v>40656</v>
      </c>
    </row>
    <row r="4911" spans="1:31" x14ac:dyDescent="0.25">
      <c r="A4911">
        <f t="shared" si="691"/>
        <v>4910</v>
      </c>
      <c r="B4911" s="1">
        <v>24486</v>
      </c>
      <c r="C4911" s="2">
        <v>40655</v>
      </c>
      <c r="D4911" s="1" t="s">
        <v>36</v>
      </c>
      <c r="E4911" s="1" t="str">
        <f t="shared" si="684"/>
        <v>*</v>
      </c>
      <c r="F4911" s="1" t="str">
        <f t="shared" si="685"/>
        <v>*</v>
      </c>
      <c r="G4911" s="1" t="str">
        <f t="shared" si="686"/>
        <v>*</v>
      </c>
      <c r="J4911" s="1" t="str">
        <f t="shared" si="687"/>
        <v>*</v>
      </c>
      <c r="P4911" s="1">
        <v>14</v>
      </c>
      <c r="Q4911" s="1">
        <f t="shared" si="692"/>
        <v>0.02</v>
      </c>
      <c r="T4911" s="4">
        <v>27.06</v>
      </c>
      <c r="U4911" s="9">
        <f t="shared" si="688"/>
        <v>0</v>
      </c>
      <c r="V4911" s="4">
        <f t="shared" si="689"/>
        <v>1.9328571428571428</v>
      </c>
      <c r="W4911" s="1" t="s">
        <v>21</v>
      </c>
      <c r="X4911" s="1">
        <v>0.7</v>
      </c>
      <c r="Y4911" s="4">
        <f t="shared" si="690"/>
        <v>27.759999999999998</v>
      </c>
      <c r="Z4911" s="1" t="s">
        <v>22</v>
      </c>
      <c r="AA4911" s="1" t="s">
        <v>16</v>
      </c>
      <c r="AB4911" s="1" t="s">
        <v>29</v>
      </c>
      <c r="AC4911" s="1" t="s">
        <v>30</v>
      </c>
      <c r="AD4911" s="1" t="s">
        <v>31</v>
      </c>
      <c r="AE4911" s="2">
        <v>40656</v>
      </c>
    </row>
    <row r="4912" spans="1:31" x14ac:dyDescent="0.25">
      <c r="A4912">
        <f t="shared" si="691"/>
        <v>4911</v>
      </c>
      <c r="B4912" s="1">
        <v>38311</v>
      </c>
      <c r="C4912" s="2">
        <v>40656</v>
      </c>
      <c r="D4912" s="1" t="s">
        <v>36</v>
      </c>
      <c r="E4912" s="1" t="str">
        <f t="shared" si="684"/>
        <v>*</v>
      </c>
      <c r="F4912" s="1" t="str">
        <f t="shared" si="685"/>
        <v>*</v>
      </c>
      <c r="G4912" s="1" t="str">
        <f t="shared" si="686"/>
        <v>*</v>
      </c>
      <c r="J4912" s="1" t="str">
        <f t="shared" si="687"/>
        <v>*</v>
      </c>
      <c r="P4912" s="1">
        <v>9</v>
      </c>
      <c r="Q4912" s="1">
        <f t="shared" si="692"/>
        <v>0.01</v>
      </c>
      <c r="T4912" s="4">
        <v>1201.51</v>
      </c>
      <c r="U4912" s="9">
        <f t="shared" si="688"/>
        <v>1</v>
      </c>
      <c r="V4912" s="4">
        <f t="shared" si="689"/>
        <v>133.5011111111111</v>
      </c>
      <c r="W4912" s="1" t="s">
        <v>14</v>
      </c>
      <c r="X4912" s="1">
        <v>19.989999999999998</v>
      </c>
      <c r="Y4912" s="4">
        <f t="shared" si="690"/>
        <v>1221.5</v>
      </c>
      <c r="Z4912" s="1" t="s">
        <v>46</v>
      </c>
      <c r="AA4912" s="1" t="s">
        <v>16</v>
      </c>
      <c r="AB4912" s="1" t="s">
        <v>29</v>
      </c>
      <c r="AC4912" s="1" t="s">
        <v>55</v>
      </c>
      <c r="AD4912" s="1" t="s">
        <v>19</v>
      </c>
      <c r="AE4912" s="2">
        <v>40658</v>
      </c>
    </row>
    <row r="4913" spans="1:31" x14ac:dyDescent="0.25">
      <c r="A4913">
        <f t="shared" si="691"/>
        <v>4912</v>
      </c>
      <c r="B4913" s="1">
        <v>6402</v>
      </c>
      <c r="C4913" s="2">
        <v>40656</v>
      </c>
      <c r="D4913" s="1" t="s">
        <v>13</v>
      </c>
      <c r="E4913" s="1" t="str">
        <f t="shared" si="684"/>
        <v>*</v>
      </c>
      <c r="F4913" s="1" t="str">
        <f t="shared" si="685"/>
        <v>*</v>
      </c>
      <c r="G4913" s="1" t="str">
        <f t="shared" si="686"/>
        <v>*</v>
      </c>
      <c r="J4913" s="1" t="str">
        <f t="shared" si="687"/>
        <v>*</v>
      </c>
      <c r="P4913" s="1">
        <v>35</v>
      </c>
      <c r="Q4913" s="1">
        <f t="shared" si="692"/>
        <v>0.04</v>
      </c>
      <c r="T4913" s="4">
        <v>373.33</v>
      </c>
      <c r="U4913" s="9">
        <f t="shared" si="688"/>
        <v>0</v>
      </c>
      <c r="V4913" s="4">
        <f t="shared" si="689"/>
        <v>10.666571428571428</v>
      </c>
      <c r="W4913" s="1" t="s">
        <v>21</v>
      </c>
      <c r="X4913" s="1">
        <v>4.68</v>
      </c>
      <c r="Y4913" s="4">
        <f t="shared" si="690"/>
        <v>378.01</v>
      </c>
      <c r="Z4913" s="1" t="s">
        <v>54</v>
      </c>
      <c r="AA4913" s="1" t="s">
        <v>28</v>
      </c>
      <c r="AB4913" s="1" t="s">
        <v>29</v>
      </c>
      <c r="AC4913" s="1" t="s">
        <v>45</v>
      </c>
      <c r="AD4913" s="1" t="s">
        <v>41</v>
      </c>
      <c r="AE4913" s="2">
        <v>40661</v>
      </c>
    </row>
    <row r="4914" spans="1:31" x14ac:dyDescent="0.25">
      <c r="A4914">
        <f t="shared" si="691"/>
        <v>4913</v>
      </c>
      <c r="B4914" s="1">
        <v>37826</v>
      </c>
      <c r="C4914" s="2">
        <v>40656</v>
      </c>
      <c r="D4914" s="1" t="s">
        <v>36</v>
      </c>
      <c r="E4914" s="1" t="str">
        <f t="shared" si="684"/>
        <v>*</v>
      </c>
      <c r="F4914" s="1" t="str">
        <f t="shared" si="685"/>
        <v>*</v>
      </c>
      <c r="G4914" s="1" t="str">
        <f t="shared" si="686"/>
        <v>*</v>
      </c>
      <c r="J4914" s="1" t="str">
        <f t="shared" si="687"/>
        <v>*</v>
      </c>
      <c r="P4914" s="1">
        <v>45</v>
      </c>
      <c r="Q4914" s="1">
        <f t="shared" si="692"/>
        <v>0.05</v>
      </c>
      <c r="T4914" s="4">
        <v>325.8</v>
      </c>
      <c r="U4914" s="9">
        <f t="shared" si="688"/>
        <v>0</v>
      </c>
      <c r="V4914" s="4">
        <f t="shared" si="689"/>
        <v>7.24</v>
      </c>
      <c r="W4914" s="1" t="s">
        <v>21</v>
      </c>
      <c r="X4914" s="1">
        <v>6.18</v>
      </c>
      <c r="Y4914" s="4">
        <f t="shared" si="690"/>
        <v>331.98</v>
      </c>
      <c r="Z4914" s="1" t="s">
        <v>49</v>
      </c>
      <c r="AA4914" s="1" t="s">
        <v>16</v>
      </c>
      <c r="AB4914" s="1" t="s">
        <v>29</v>
      </c>
      <c r="AC4914" s="1" t="s">
        <v>40</v>
      </c>
      <c r="AD4914" s="1" t="s">
        <v>19</v>
      </c>
      <c r="AE4914" s="2">
        <v>40658</v>
      </c>
    </row>
    <row r="4915" spans="1:31" x14ac:dyDescent="0.25">
      <c r="A4915">
        <f t="shared" si="691"/>
        <v>4914</v>
      </c>
      <c r="B4915" s="1">
        <v>29539</v>
      </c>
      <c r="C4915" s="2">
        <v>40656</v>
      </c>
      <c r="D4915" s="1" t="s">
        <v>20</v>
      </c>
      <c r="E4915" s="1" t="str">
        <f t="shared" si="684"/>
        <v>*</v>
      </c>
      <c r="F4915" s="1" t="str">
        <f t="shared" si="685"/>
        <v>**</v>
      </c>
      <c r="G4915" s="1" t="str">
        <f t="shared" si="686"/>
        <v>**</v>
      </c>
      <c r="J4915" s="1" t="str">
        <f t="shared" si="687"/>
        <v>**</v>
      </c>
      <c r="P4915" s="1">
        <v>24</v>
      </c>
      <c r="Q4915" s="1">
        <f t="shared" si="692"/>
        <v>3.5000000000000003E-2</v>
      </c>
      <c r="T4915" s="4">
        <v>223.2</v>
      </c>
      <c r="U4915" s="9">
        <f t="shared" si="688"/>
        <v>0</v>
      </c>
      <c r="V4915" s="4">
        <f t="shared" si="689"/>
        <v>9.2999999999999989</v>
      </c>
      <c r="W4915" s="1" t="s">
        <v>21</v>
      </c>
      <c r="X4915" s="1">
        <v>1.39</v>
      </c>
      <c r="Y4915" s="4">
        <f t="shared" si="690"/>
        <v>224.58999999999997</v>
      </c>
      <c r="Z4915" s="1" t="s">
        <v>49</v>
      </c>
      <c r="AA4915" s="1" t="s">
        <v>28</v>
      </c>
      <c r="AB4915" s="1" t="s">
        <v>29</v>
      </c>
      <c r="AC4915" s="1" t="s">
        <v>57</v>
      </c>
      <c r="AD4915" s="1" t="s">
        <v>19</v>
      </c>
      <c r="AE4915" s="2">
        <v>40657</v>
      </c>
    </row>
    <row r="4916" spans="1:31" x14ac:dyDescent="0.25">
      <c r="A4916">
        <f t="shared" si="691"/>
        <v>4915</v>
      </c>
      <c r="B4916" s="1">
        <v>16710</v>
      </c>
      <c r="C4916" s="2">
        <v>40657</v>
      </c>
      <c r="D4916" s="1" t="s">
        <v>20</v>
      </c>
      <c r="E4916" s="1" t="str">
        <f t="shared" si="684"/>
        <v>*</v>
      </c>
      <c r="F4916" s="1" t="str">
        <f t="shared" si="685"/>
        <v>**</v>
      </c>
      <c r="G4916" s="1" t="str">
        <f t="shared" si="686"/>
        <v>**</v>
      </c>
      <c r="J4916" s="1" t="str">
        <f t="shared" si="687"/>
        <v>**</v>
      </c>
      <c r="P4916" s="1">
        <v>47</v>
      </c>
      <c r="Q4916" s="1">
        <f t="shared" si="692"/>
        <v>0.05</v>
      </c>
      <c r="T4916" s="4">
        <v>5549.79</v>
      </c>
      <c r="U4916" s="9">
        <f t="shared" si="688"/>
        <v>1</v>
      </c>
      <c r="V4916" s="4">
        <f t="shared" si="689"/>
        <v>118.08063829787234</v>
      </c>
      <c r="W4916" s="1" t="s">
        <v>33</v>
      </c>
      <c r="X4916" s="1">
        <v>17.850000000000001</v>
      </c>
      <c r="Y4916" s="4">
        <f t="shared" si="690"/>
        <v>5567.64</v>
      </c>
      <c r="Z4916" s="1" t="s">
        <v>53</v>
      </c>
      <c r="AA4916" s="1" t="s">
        <v>16</v>
      </c>
      <c r="AB4916" s="1" t="s">
        <v>24</v>
      </c>
      <c r="AC4916" s="1" t="s">
        <v>56</v>
      </c>
      <c r="AD4916" s="1" t="s">
        <v>35</v>
      </c>
      <c r="AE4916" s="2">
        <v>40659</v>
      </c>
    </row>
    <row r="4917" spans="1:31" x14ac:dyDescent="0.25">
      <c r="A4917">
        <f t="shared" si="691"/>
        <v>4916</v>
      </c>
      <c r="B4917" s="1">
        <v>43398</v>
      </c>
      <c r="C4917" s="2">
        <v>40657</v>
      </c>
      <c r="D4917" s="1" t="s">
        <v>27</v>
      </c>
      <c r="E4917" s="1" t="str">
        <f t="shared" si="684"/>
        <v>*</v>
      </c>
      <c r="F4917" s="1" t="str">
        <f t="shared" si="685"/>
        <v>*</v>
      </c>
      <c r="G4917" s="1" t="str">
        <f t="shared" si="686"/>
        <v>*</v>
      </c>
      <c r="J4917" s="1" t="str">
        <f t="shared" si="687"/>
        <v>*</v>
      </c>
      <c r="P4917" s="1">
        <v>10</v>
      </c>
      <c r="Q4917" s="1">
        <f t="shared" si="692"/>
        <v>0.02</v>
      </c>
      <c r="T4917" s="4">
        <v>1600.85</v>
      </c>
      <c r="U4917" s="9">
        <f t="shared" si="688"/>
        <v>1</v>
      </c>
      <c r="V4917" s="4">
        <f t="shared" si="689"/>
        <v>160.08499999999998</v>
      </c>
      <c r="W4917" s="1" t="s">
        <v>33</v>
      </c>
      <c r="X4917" s="1">
        <v>60</v>
      </c>
      <c r="Y4917" s="4">
        <f t="shared" si="690"/>
        <v>1660.85</v>
      </c>
      <c r="Z4917" s="1" t="s">
        <v>51</v>
      </c>
      <c r="AA4917" s="1" t="s">
        <v>28</v>
      </c>
      <c r="AB4917" s="1" t="s">
        <v>17</v>
      </c>
      <c r="AC4917" s="1" t="s">
        <v>52</v>
      </c>
      <c r="AD4917" s="1" t="s">
        <v>35</v>
      </c>
      <c r="AE4917" s="2">
        <v>40658</v>
      </c>
    </row>
    <row r="4918" spans="1:31" x14ac:dyDescent="0.25">
      <c r="A4918">
        <f t="shared" si="691"/>
        <v>4917</v>
      </c>
      <c r="B4918" s="1">
        <v>56162</v>
      </c>
      <c r="C4918" s="2">
        <v>40658</v>
      </c>
      <c r="D4918" s="1" t="s">
        <v>27</v>
      </c>
      <c r="E4918" s="1" t="str">
        <f t="shared" si="684"/>
        <v>*</v>
      </c>
      <c r="F4918" s="1" t="str">
        <f t="shared" si="685"/>
        <v>*</v>
      </c>
      <c r="G4918" s="1" t="str">
        <f t="shared" si="686"/>
        <v>*</v>
      </c>
      <c r="J4918" s="1" t="str">
        <f t="shared" si="687"/>
        <v>*</v>
      </c>
      <c r="P4918" s="1">
        <v>30</v>
      </c>
      <c r="Q4918" s="1">
        <f t="shared" si="692"/>
        <v>0.04</v>
      </c>
      <c r="T4918" s="4">
        <v>5217.79</v>
      </c>
      <c r="U4918" s="9">
        <f t="shared" si="688"/>
        <v>1</v>
      </c>
      <c r="V4918" s="4">
        <f t="shared" si="689"/>
        <v>173.92633333333333</v>
      </c>
      <c r="W4918" s="1" t="s">
        <v>33</v>
      </c>
      <c r="X4918" s="1">
        <v>30</v>
      </c>
      <c r="Y4918" s="4">
        <f t="shared" si="690"/>
        <v>5247.79</v>
      </c>
      <c r="Z4918" s="1" t="s">
        <v>15</v>
      </c>
      <c r="AA4918" s="1" t="s">
        <v>28</v>
      </c>
      <c r="AB4918" s="1" t="s">
        <v>17</v>
      </c>
      <c r="AC4918" s="1" t="s">
        <v>34</v>
      </c>
      <c r="AD4918" s="1" t="s">
        <v>35</v>
      </c>
      <c r="AE4918" s="2">
        <v>40660</v>
      </c>
    </row>
    <row r="4919" spans="1:31" x14ac:dyDescent="0.25">
      <c r="A4919">
        <f t="shared" si="691"/>
        <v>4918</v>
      </c>
      <c r="B4919" s="1">
        <v>59271</v>
      </c>
      <c r="C4919" s="2">
        <v>40658</v>
      </c>
      <c r="D4919" s="1" t="s">
        <v>27</v>
      </c>
      <c r="E4919" s="1" t="str">
        <f t="shared" si="684"/>
        <v>*</v>
      </c>
      <c r="F4919" s="1" t="str">
        <f t="shared" si="685"/>
        <v>*</v>
      </c>
      <c r="G4919" s="1" t="str">
        <f t="shared" si="686"/>
        <v>*</v>
      </c>
      <c r="J4919" s="1" t="str">
        <f t="shared" si="687"/>
        <v>*</v>
      </c>
      <c r="P4919" s="1">
        <v>40</v>
      </c>
      <c r="Q4919" s="1">
        <f t="shared" si="692"/>
        <v>0.05</v>
      </c>
      <c r="T4919" s="4">
        <v>630.38</v>
      </c>
      <c r="U4919" s="9">
        <f t="shared" si="688"/>
        <v>0</v>
      </c>
      <c r="V4919" s="4">
        <f t="shared" si="689"/>
        <v>15.759499999999999</v>
      </c>
      <c r="W4919" s="1" t="s">
        <v>14</v>
      </c>
      <c r="X4919" s="1">
        <v>13.32</v>
      </c>
      <c r="Y4919" s="4">
        <f t="shared" si="690"/>
        <v>643.70000000000005</v>
      </c>
      <c r="Z4919" s="1" t="s">
        <v>54</v>
      </c>
      <c r="AA4919" s="1" t="s">
        <v>28</v>
      </c>
      <c r="AB4919" s="1" t="s">
        <v>29</v>
      </c>
      <c r="AC4919" s="1" t="s">
        <v>63</v>
      </c>
      <c r="AD4919" s="1" t="s">
        <v>19</v>
      </c>
      <c r="AE4919" s="2">
        <v>40659</v>
      </c>
    </row>
    <row r="4920" spans="1:31" x14ac:dyDescent="0.25">
      <c r="A4920">
        <f t="shared" si="691"/>
        <v>4919</v>
      </c>
      <c r="B4920" s="1">
        <v>30626</v>
      </c>
      <c r="C4920" s="2">
        <v>40658</v>
      </c>
      <c r="D4920" s="1" t="s">
        <v>32</v>
      </c>
      <c r="E4920" s="1" t="str">
        <f t="shared" si="684"/>
        <v>***</v>
      </c>
      <c r="F4920" s="1" t="str">
        <f t="shared" si="685"/>
        <v>***</v>
      </c>
      <c r="G4920" s="1" t="str">
        <f t="shared" si="686"/>
        <v>***</v>
      </c>
      <c r="J4920" s="1" t="str">
        <f t="shared" si="687"/>
        <v>***</v>
      </c>
      <c r="P4920" s="1">
        <v>23</v>
      </c>
      <c r="Q4920" s="1">
        <f t="shared" si="692"/>
        <v>3.5000000000000003E-2</v>
      </c>
      <c r="T4920" s="4">
        <v>220.82</v>
      </c>
      <c r="U4920" s="9">
        <f t="shared" si="688"/>
        <v>0</v>
      </c>
      <c r="V4920" s="4">
        <f t="shared" si="689"/>
        <v>9.6008695652173905</v>
      </c>
      <c r="W4920" s="1" t="s">
        <v>14</v>
      </c>
      <c r="X4920" s="1">
        <v>1.0900000000000001</v>
      </c>
      <c r="Y4920" s="4">
        <f t="shared" si="690"/>
        <v>221.91</v>
      </c>
      <c r="Z4920" s="1" t="s">
        <v>54</v>
      </c>
      <c r="AA4920" s="1" t="s">
        <v>28</v>
      </c>
      <c r="AB4920" s="1" t="s">
        <v>29</v>
      </c>
      <c r="AC4920" s="1" t="s">
        <v>30</v>
      </c>
      <c r="AD4920" s="1" t="s">
        <v>31</v>
      </c>
      <c r="AE4920" s="2">
        <v>40659</v>
      </c>
    </row>
    <row r="4921" spans="1:31" x14ac:dyDescent="0.25">
      <c r="A4921">
        <f t="shared" si="691"/>
        <v>4920</v>
      </c>
      <c r="B4921" s="1">
        <v>59271</v>
      </c>
      <c r="C4921" s="2">
        <v>40658</v>
      </c>
      <c r="D4921" s="1" t="s">
        <v>27</v>
      </c>
      <c r="E4921" s="1" t="str">
        <f t="shared" si="684"/>
        <v>*</v>
      </c>
      <c r="F4921" s="1" t="str">
        <f t="shared" si="685"/>
        <v>*</v>
      </c>
      <c r="G4921" s="1" t="str">
        <f t="shared" si="686"/>
        <v>*</v>
      </c>
      <c r="J4921" s="1" t="str">
        <f t="shared" si="687"/>
        <v>*</v>
      </c>
      <c r="P4921" s="1">
        <v>23</v>
      </c>
      <c r="Q4921" s="1">
        <f t="shared" si="692"/>
        <v>3.5000000000000003E-2</v>
      </c>
      <c r="T4921" s="4">
        <v>144.03</v>
      </c>
      <c r="U4921" s="9">
        <f t="shared" si="688"/>
        <v>0</v>
      </c>
      <c r="V4921" s="4">
        <f t="shared" si="689"/>
        <v>6.2621739130434779</v>
      </c>
      <c r="W4921" s="1" t="s">
        <v>21</v>
      </c>
      <c r="X4921" s="1">
        <v>5.2</v>
      </c>
      <c r="Y4921" s="4">
        <f t="shared" si="690"/>
        <v>149.22999999999999</v>
      </c>
      <c r="Z4921" s="1" t="s">
        <v>54</v>
      </c>
      <c r="AA4921" s="1" t="s">
        <v>28</v>
      </c>
      <c r="AB4921" s="1" t="s">
        <v>29</v>
      </c>
      <c r="AC4921" s="1" t="s">
        <v>40</v>
      </c>
      <c r="AD4921" s="1" t="s">
        <v>19</v>
      </c>
      <c r="AE4921" s="2">
        <v>40660</v>
      </c>
    </row>
    <row r="4922" spans="1:31" x14ac:dyDescent="0.25">
      <c r="A4922">
        <f t="shared" si="691"/>
        <v>4921</v>
      </c>
      <c r="B4922" s="1">
        <v>2947</v>
      </c>
      <c r="C4922" s="2">
        <v>40658</v>
      </c>
      <c r="D4922" s="1" t="s">
        <v>32</v>
      </c>
      <c r="E4922" s="1" t="str">
        <f t="shared" si="684"/>
        <v>***</v>
      </c>
      <c r="F4922" s="1" t="str">
        <f t="shared" si="685"/>
        <v>***</v>
      </c>
      <c r="G4922" s="1" t="str">
        <f t="shared" si="686"/>
        <v>***</v>
      </c>
      <c r="J4922" s="1" t="str">
        <f t="shared" si="687"/>
        <v>***</v>
      </c>
      <c r="P4922" s="1">
        <v>8</v>
      </c>
      <c r="Q4922" s="1">
        <f t="shared" si="692"/>
        <v>0.01</v>
      </c>
      <c r="T4922" s="4">
        <v>57.04</v>
      </c>
      <c r="U4922" s="9">
        <f t="shared" si="688"/>
        <v>0</v>
      </c>
      <c r="V4922" s="4">
        <f t="shared" si="689"/>
        <v>7.13</v>
      </c>
      <c r="W4922" s="1" t="s">
        <v>21</v>
      </c>
      <c r="X4922" s="1">
        <v>6.81</v>
      </c>
      <c r="Y4922" s="4">
        <f t="shared" si="690"/>
        <v>63.85</v>
      </c>
      <c r="Z4922" s="1" t="s">
        <v>22</v>
      </c>
      <c r="AA4922" s="1" t="s">
        <v>16</v>
      </c>
      <c r="AB4922" s="1" t="s">
        <v>29</v>
      </c>
      <c r="AC4922" s="1" t="s">
        <v>40</v>
      </c>
      <c r="AD4922" s="1" t="s">
        <v>19</v>
      </c>
      <c r="AE4922" s="2">
        <v>40660</v>
      </c>
    </row>
    <row r="4923" spans="1:31" x14ac:dyDescent="0.25">
      <c r="A4923">
        <f t="shared" si="691"/>
        <v>4922</v>
      </c>
      <c r="B4923" s="1">
        <v>52611</v>
      </c>
      <c r="C4923" s="2">
        <v>40658</v>
      </c>
      <c r="D4923" s="1" t="s">
        <v>36</v>
      </c>
      <c r="E4923" s="1" t="str">
        <f t="shared" si="684"/>
        <v>*</v>
      </c>
      <c r="F4923" s="1" t="str">
        <f t="shared" si="685"/>
        <v>*</v>
      </c>
      <c r="G4923" s="1" t="str">
        <f t="shared" si="686"/>
        <v>*</v>
      </c>
      <c r="J4923" s="1" t="str">
        <f t="shared" si="687"/>
        <v>*</v>
      </c>
      <c r="P4923" s="1">
        <v>11</v>
      </c>
      <c r="Q4923" s="1">
        <f t="shared" si="692"/>
        <v>0.02</v>
      </c>
      <c r="T4923" s="4">
        <v>24.95</v>
      </c>
      <c r="U4923" s="9">
        <f t="shared" si="688"/>
        <v>0</v>
      </c>
      <c r="V4923" s="4">
        <f t="shared" si="689"/>
        <v>2.2681818181818181</v>
      </c>
      <c r="W4923" s="1" t="s">
        <v>21</v>
      </c>
      <c r="X4923" s="1">
        <v>1.38</v>
      </c>
      <c r="Y4923" s="4">
        <f t="shared" si="690"/>
        <v>26.33</v>
      </c>
      <c r="Z4923" s="1" t="s">
        <v>22</v>
      </c>
      <c r="AA4923" s="1" t="s">
        <v>28</v>
      </c>
      <c r="AB4923" s="1" t="s">
        <v>29</v>
      </c>
      <c r="AC4923" s="1" t="s">
        <v>61</v>
      </c>
      <c r="AD4923" s="1" t="s">
        <v>31</v>
      </c>
      <c r="AE4923" s="2">
        <v>40658</v>
      </c>
    </row>
    <row r="4924" spans="1:31" x14ac:dyDescent="0.25">
      <c r="A4924">
        <f t="shared" si="691"/>
        <v>4923</v>
      </c>
      <c r="B4924" s="1">
        <v>25697</v>
      </c>
      <c r="C4924" s="2">
        <v>40659</v>
      </c>
      <c r="D4924" s="1" t="s">
        <v>13</v>
      </c>
      <c r="E4924" s="1" t="str">
        <f t="shared" si="684"/>
        <v>*</v>
      </c>
      <c r="F4924" s="1" t="str">
        <f t="shared" si="685"/>
        <v>*</v>
      </c>
      <c r="G4924" s="1" t="str">
        <f t="shared" si="686"/>
        <v>*</v>
      </c>
      <c r="J4924" s="1" t="str">
        <f t="shared" si="687"/>
        <v>*</v>
      </c>
      <c r="P4924" s="1">
        <v>46</v>
      </c>
      <c r="Q4924" s="1">
        <f t="shared" si="692"/>
        <v>0.05</v>
      </c>
      <c r="T4924" s="4">
        <v>400.25</v>
      </c>
      <c r="U4924" s="9">
        <f t="shared" si="688"/>
        <v>0</v>
      </c>
      <c r="V4924" s="4">
        <f t="shared" si="689"/>
        <v>8.7010869565217384</v>
      </c>
      <c r="W4924" s="1" t="s">
        <v>21</v>
      </c>
      <c r="X4924" s="1">
        <v>3.62</v>
      </c>
      <c r="Y4924" s="4">
        <f t="shared" si="690"/>
        <v>403.87</v>
      </c>
      <c r="Z4924" s="1" t="s">
        <v>22</v>
      </c>
      <c r="AA4924" s="1" t="s">
        <v>16</v>
      </c>
      <c r="AB4924" s="1" t="s">
        <v>24</v>
      </c>
      <c r="AC4924" s="1" t="s">
        <v>38</v>
      </c>
      <c r="AD4924" s="1" t="s">
        <v>41</v>
      </c>
      <c r="AE4924" s="2">
        <v>40659</v>
      </c>
    </row>
    <row r="4925" spans="1:31" x14ac:dyDescent="0.25">
      <c r="A4925">
        <f t="shared" si="691"/>
        <v>4924</v>
      </c>
      <c r="B4925" s="1">
        <v>39008</v>
      </c>
      <c r="C4925" s="2">
        <v>40661</v>
      </c>
      <c r="D4925" s="1" t="s">
        <v>27</v>
      </c>
      <c r="E4925" s="1" t="str">
        <f t="shared" si="684"/>
        <v>*</v>
      </c>
      <c r="F4925" s="1" t="str">
        <f t="shared" si="685"/>
        <v>*</v>
      </c>
      <c r="G4925" s="1" t="str">
        <f t="shared" si="686"/>
        <v>*</v>
      </c>
      <c r="J4925" s="1" t="str">
        <f t="shared" si="687"/>
        <v>*</v>
      </c>
      <c r="P4925" s="1">
        <v>28</v>
      </c>
      <c r="Q4925" s="1">
        <f t="shared" si="692"/>
        <v>3.5000000000000003E-2</v>
      </c>
      <c r="T4925" s="4">
        <v>3582.79</v>
      </c>
      <c r="U4925" s="9">
        <f t="shared" si="688"/>
        <v>1</v>
      </c>
      <c r="V4925" s="4">
        <f t="shared" si="689"/>
        <v>127.95678571428572</v>
      </c>
      <c r="W4925" s="1" t="s">
        <v>33</v>
      </c>
      <c r="X4925" s="1">
        <v>70.2</v>
      </c>
      <c r="Y4925" s="4">
        <f t="shared" si="690"/>
        <v>3652.99</v>
      </c>
      <c r="Z4925" s="1" t="s">
        <v>51</v>
      </c>
      <c r="AA4925" s="1" t="s">
        <v>28</v>
      </c>
      <c r="AB4925" s="1" t="s">
        <v>17</v>
      </c>
      <c r="AC4925" s="1" t="s">
        <v>34</v>
      </c>
      <c r="AD4925" s="1" t="s">
        <v>35</v>
      </c>
      <c r="AE4925" s="2">
        <v>40663</v>
      </c>
    </row>
    <row r="4926" spans="1:31" x14ac:dyDescent="0.25">
      <c r="A4926">
        <f t="shared" si="691"/>
        <v>4925</v>
      </c>
      <c r="B4926" s="1">
        <v>35238</v>
      </c>
      <c r="C4926" s="2">
        <v>40661</v>
      </c>
      <c r="D4926" s="1" t="s">
        <v>13</v>
      </c>
      <c r="E4926" s="1" t="str">
        <f t="shared" si="684"/>
        <v>*</v>
      </c>
      <c r="F4926" s="1" t="str">
        <f t="shared" si="685"/>
        <v>*</v>
      </c>
      <c r="G4926" s="1" t="str">
        <f t="shared" si="686"/>
        <v>*</v>
      </c>
      <c r="J4926" s="1" t="str">
        <f t="shared" si="687"/>
        <v>*</v>
      </c>
      <c r="P4926" s="1">
        <v>27</v>
      </c>
      <c r="Q4926" s="1">
        <f t="shared" si="692"/>
        <v>3.5000000000000003E-2</v>
      </c>
      <c r="T4926" s="4">
        <v>1403.027</v>
      </c>
      <c r="U4926" s="9">
        <f t="shared" si="688"/>
        <v>1</v>
      </c>
      <c r="V4926" s="4">
        <f t="shared" si="689"/>
        <v>51.963962962962967</v>
      </c>
      <c r="W4926" s="1" t="s">
        <v>14</v>
      </c>
      <c r="X4926" s="1">
        <v>5.63</v>
      </c>
      <c r="Y4926" s="4">
        <f t="shared" si="690"/>
        <v>1408.6570000000002</v>
      </c>
      <c r="Z4926" s="1" t="s">
        <v>49</v>
      </c>
      <c r="AA4926" s="1" t="s">
        <v>23</v>
      </c>
      <c r="AB4926" s="1" t="s">
        <v>24</v>
      </c>
      <c r="AC4926" s="1" t="s">
        <v>25</v>
      </c>
      <c r="AD4926" s="1" t="s">
        <v>19</v>
      </c>
      <c r="AE4926" s="2">
        <v>40661</v>
      </c>
    </row>
    <row r="4927" spans="1:31" x14ac:dyDescent="0.25">
      <c r="A4927">
        <f t="shared" si="691"/>
        <v>4926</v>
      </c>
      <c r="B4927" s="1">
        <v>25479</v>
      </c>
      <c r="C4927" s="2">
        <v>40661</v>
      </c>
      <c r="D4927" s="1" t="s">
        <v>32</v>
      </c>
      <c r="E4927" s="1" t="str">
        <f t="shared" si="684"/>
        <v>***</v>
      </c>
      <c r="F4927" s="1" t="str">
        <f t="shared" si="685"/>
        <v>***</v>
      </c>
      <c r="G4927" s="1" t="str">
        <f t="shared" si="686"/>
        <v>***</v>
      </c>
      <c r="J4927" s="1" t="str">
        <f t="shared" si="687"/>
        <v>***</v>
      </c>
      <c r="P4927" s="1">
        <v>3</v>
      </c>
      <c r="Q4927" s="1">
        <f t="shared" si="692"/>
        <v>0.01</v>
      </c>
      <c r="T4927" s="4">
        <v>210.5025</v>
      </c>
      <c r="U4927" s="9">
        <f t="shared" si="688"/>
        <v>0</v>
      </c>
      <c r="V4927" s="4">
        <f t="shared" si="689"/>
        <v>70.167500000000004</v>
      </c>
      <c r="W4927" s="1" t="s">
        <v>21</v>
      </c>
      <c r="X4927" s="1">
        <v>1.25</v>
      </c>
      <c r="Y4927" s="4">
        <f t="shared" si="690"/>
        <v>211.7525</v>
      </c>
      <c r="Z4927" s="1" t="s">
        <v>44</v>
      </c>
      <c r="AA4927" s="1" t="s">
        <v>28</v>
      </c>
      <c r="AB4927" s="1" t="s">
        <v>24</v>
      </c>
      <c r="AC4927" s="1" t="s">
        <v>25</v>
      </c>
      <c r="AD4927" s="1" t="s">
        <v>41</v>
      </c>
      <c r="AE4927" s="2">
        <v>40661</v>
      </c>
    </row>
    <row r="4928" spans="1:31" x14ac:dyDescent="0.25">
      <c r="A4928">
        <f t="shared" si="691"/>
        <v>4927</v>
      </c>
      <c r="B4928" s="1">
        <v>10054</v>
      </c>
      <c r="C4928" s="2">
        <v>40661</v>
      </c>
      <c r="D4928" s="1" t="s">
        <v>20</v>
      </c>
      <c r="E4928" s="1" t="str">
        <f t="shared" si="684"/>
        <v>*</v>
      </c>
      <c r="F4928" s="1" t="str">
        <f t="shared" si="685"/>
        <v>**</v>
      </c>
      <c r="G4928" s="1" t="str">
        <f t="shared" si="686"/>
        <v>**</v>
      </c>
      <c r="J4928" s="1" t="str">
        <f t="shared" si="687"/>
        <v>**</v>
      </c>
      <c r="P4928" s="1">
        <v>2</v>
      </c>
      <c r="Q4928" s="1">
        <f t="shared" si="692"/>
        <v>0.01</v>
      </c>
      <c r="T4928" s="4">
        <v>203.3</v>
      </c>
      <c r="U4928" s="9">
        <f t="shared" si="688"/>
        <v>0</v>
      </c>
      <c r="V4928" s="4">
        <f t="shared" si="689"/>
        <v>101.65</v>
      </c>
      <c r="W4928" s="1" t="s">
        <v>21</v>
      </c>
      <c r="X4928" s="1">
        <v>48.2</v>
      </c>
      <c r="Y4928" s="4">
        <f t="shared" si="690"/>
        <v>251.5</v>
      </c>
      <c r="Z4928" s="1" t="s">
        <v>44</v>
      </c>
      <c r="AA4928" s="1" t="s">
        <v>37</v>
      </c>
      <c r="AB4928" s="1" t="s">
        <v>17</v>
      </c>
      <c r="AC4928" s="1" t="s">
        <v>18</v>
      </c>
      <c r="AD4928" s="1" t="s">
        <v>26</v>
      </c>
      <c r="AE4928" s="2">
        <v>40663</v>
      </c>
    </row>
    <row r="4929" spans="1:31" x14ac:dyDescent="0.25">
      <c r="A4929">
        <f t="shared" si="691"/>
        <v>4928</v>
      </c>
      <c r="B4929" s="1">
        <v>10054</v>
      </c>
      <c r="C4929" s="2">
        <v>40661</v>
      </c>
      <c r="D4929" s="1" t="s">
        <v>20</v>
      </c>
      <c r="E4929" s="1" t="str">
        <f t="shared" si="684"/>
        <v>*</v>
      </c>
      <c r="F4929" s="1" t="str">
        <f t="shared" si="685"/>
        <v>**</v>
      </c>
      <c r="G4929" s="1" t="str">
        <f t="shared" si="686"/>
        <v>**</v>
      </c>
      <c r="J4929" s="1" t="str">
        <f t="shared" si="687"/>
        <v>**</v>
      </c>
      <c r="P4929" s="1">
        <v>2</v>
      </c>
      <c r="Q4929" s="1">
        <f t="shared" si="692"/>
        <v>0.01</v>
      </c>
      <c r="T4929" s="4">
        <v>196.85149999999999</v>
      </c>
      <c r="U4929" s="9">
        <f t="shared" si="688"/>
        <v>0</v>
      </c>
      <c r="V4929" s="4">
        <f t="shared" si="689"/>
        <v>98.425749999999994</v>
      </c>
      <c r="W4929" s="1" t="s">
        <v>21</v>
      </c>
      <c r="X4929" s="1">
        <v>5.99</v>
      </c>
      <c r="Y4929" s="4">
        <f t="shared" si="690"/>
        <v>202.8415</v>
      </c>
      <c r="Z4929" s="1" t="s">
        <v>44</v>
      </c>
      <c r="AA4929" s="1" t="s">
        <v>37</v>
      </c>
      <c r="AB4929" s="1" t="s">
        <v>24</v>
      </c>
      <c r="AC4929" s="1" t="s">
        <v>25</v>
      </c>
      <c r="AD4929" s="1" t="s">
        <v>19</v>
      </c>
      <c r="AE4929" s="2">
        <v>40661</v>
      </c>
    </row>
    <row r="4930" spans="1:31" x14ac:dyDescent="0.25">
      <c r="A4930">
        <f t="shared" si="691"/>
        <v>4929</v>
      </c>
      <c r="B4930" s="1">
        <v>34694</v>
      </c>
      <c r="C4930" s="2">
        <v>40661</v>
      </c>
      <c r="D4930" s="1" t="s">
        <v>13</v>
      </c>
      <c r="E4930" s="1" t="str">
        <f t="shared" si="684"/>
        <v>*</v>
      </c>
      <c r="F4930" s="1" t="str">
        <f t="shared" si="685"/>
        <v>*</v>
      </c>
      <c r="G4930" s="1" t="str">
        <f t="shared" si="686"/>
        <v>*</v>
      </c>
      <c r="J4930" s="1" t="str">
        <f t="shared" si="687"/>
        <v>*</v>
      </c>
      <c r="P4930" s="1">
        <v>11</v>
      </c>
      <c r="Q4930" s="1">
        <f t="shared" si="692"/>
        <v>0.02</v>
      </c>
      <c r="T4930" s="4">
        <v>55.49</v>
      </c>
      <c r="U4930" s="9">
        <f t="shared" si="688"/>
        <v>0</v>
      </c>
      <c r="V4930" s="4">
        <f t="shared" si="689"/>
        <v>5.0445454545454549</v>
      </c>
      <c r="W4930" s="1" t="s">
        <v>21</v>
      </c>
      <c r="X4930" s="1">
        <v>7.24</v>
      </c>
      <c r="Y4930" s="4">
        <f t="shared" si="690"/>
        <v>62.730000000000004</v>
      </c>
      <c r="Z4930" s="1" t="s">
        <v>44</v>
      </c>
      <c r="AA4930" s="1" t="s">
        <v>16</v>
      </c>
      <c r="AB4930" s="1" t="s">
        <v>17</v>
      </c>
      <c r="AC4930" s="1" t="s">
        <v>18</v>
      </c>
      <c r="AD4930" s="1" t="s">
        <v>19</v>
      </c>
      <c r="AE4930" s="2">
        <v>40661</v>
      </c>
    </row>
    <row r="4931" spans="1:31" x14ac:dyDescent="0.25">
      <c r="A4931">
        <f t="shared" si="691"/>
        <v>4930</v>
      </c>
      <c r="B4931" s="1">
        <v>16674</v>
      </c>
      <c r="C4931" s="2">
        <v>40662</v>
      </c>
      <c r="D4931" s="1" t="s">
        <v>13</v>
      </c>
      <c r="E4931" s="1" t="str">
        <f t="shared" ref="E4931:E4994" si="693">IF(D4931="Critical","***","*")</f>
        <v>*</v>
      </c>
      <c r="F4931" s="1" t="str">
        <f t="shared" ref="F4931:F4994" si="694">IF(D4931="Critical","***",IF(D4931="High","**","*"))</f>
        <v>*</v>
      </c>
      <c r="G4931" s="1" t="str">
        <f t="shared" ref="G4931:G4994" si="695">VLOOKUP(D4931,$H$6:$I$10,2,FALSE)</f>
        <v>*</v>
      </c>
      <c r="J4931" s="1" t="str">
        <f t="shared" ref="J4931:J4994" si="696">HLOOKUP(D4931,$K$5:$O$6,2,FALSE)</f>
        <v>*</v>
      </c>
      <c r="P4931" s="1">
        <v>39</v>
      </c>
      <c r="Q4931" s="1">
        <f t="shared" si="692"/>
        <v>0.04</v>
      </c>
      <c r="T4931" s="4">
        <v>14072.64</v>
      </c>
      <c r="U4931" s="9">
        <f t="shared" ref="U4931:U4994" si="697">IF(T4931&gt;1000,1,0)</f>
        <v>1</v>
      </c>
      <c r="V4931" s="4">
        <f t="shared" ref="V4931:V4994" si="698">T4931/P4931</f>
        <v>360.83692307692309</v>
      </c>
      <c r="W4931" s="1" t="s">
        <v>33</v>
      </c>
      <c r="X4931" s="1">
        <v>58.92</v>
      </c>
      <c r="Y4931" s="4">
        <f t="shared" ref="Y4931:Y4994" si="699">X4931+T4931</f>
        <v>14131.56</v>
      </c>
      <c r="Z4931" s="1" t="s">
        <v>53</v>
      </c>
      <c r="AA4931" s="1" t="s">
        <v>23</v>
      </c>
      <c r="AB4931" s="1" t="s">
        <v>17</v>
      </c>
      <c r="AC4931" s="1" t="s">
        <v>34</v>
      </c>
      <c r="AD4931" s="1" t="s">
        <v>35</v>
      </c>
      <c r="AE4931" s="2">
        <v>40671</v>
      </c>
    </row>
    <row r="4932" spans="1:31" x14ac:dyDescent="0.25">
      <c r="A4932">
        <f t="shared" ref="A4932:A4995" si="700">A4931+1</f>
        <v>4931</v>
      </c>
      <c r="B4932" s="1">
        <v>17252</v>
      </c>
      <c r="C4932" s="2">
        <v>40662</v>
      </c>
      <c r="D4932" s="1" t="s">
        <v>27</v>
      </c>
      <c r="E4932" s="1" t="str">
        <f t="shared" si="693"/>
        <v>*</v>
      </c>
      <c r="F4932" s="1" t="str">
        <f t="shared" si="694"/>
        <v>*</v>
      </c>
      <c r="G4932" s="1" t="str">
        <f t="shared" si="695"/>
        <v>*</v>
      </c>
      <c r="J4932" s="1" t="str">
        <f t="shared" si="696"/>
        <v>*</v>
      </c>
      <c r="P4932" s="1">
        <v>49</v>
      </c>
      <c r="Q4932" s="1">
        <f t="shared" ref="Q4932:Q4995" si="701">VLOOKUP(P4932,$R$5:$S$10,2,TRUE)</f>
        <v>0.05</v>
      </c>
      <c r="T4932" s="4">
        <v>11365.616</v>
      </c>
      <c r="U4932" s="9">
        <f t="shared" si="697"/>
        <v>1</v>
      </c>
      <c r="V4932" s="4">
        <f t="shared" si="698"/>
        <v>231.95134693877552</v>
      </c>
      <c r="W4932" s="1" t="s">
        <v>33</v>
      </c>
      <c r="X4932" s="1">
        <v>54.12</v>
      </c>
      <c r="Y4932" s="4">
        <f t="shared" si="699"/>
        <v>11419.736000000001</v>
      </c>
      <c r="Z4932" s="1" t="s">
        <v>22</v>
      </c>
      <c r="AA4932" s="1" t="s">
        <v>16</v>
      </c>
      <c r="AB4932" s="1" t="s">
        <v>17</v>
      </c>
      <c r="AC4932" s="1" t="s">
        <v>52</v>
      </c>
      <c r="AD4932" s="1" t="s">
        <v>59</v>
      </c>
      <c r="AE4932" s="2">
        <v>40664</v>
      </c>
    </row>
    <row r="4933" spans="1:31" x14ac:dyDescent="0.25">
      <c r="A4933">
        <f t="shared" si="700"/>
        <v>4932</v>
      </c>
      <c r="B4933" s="1">
        <v>42727</v>
      </c>
      <c r="C4933" s="2">
        <v>40662</v>
      </c>
      <c r="D4933" s="1" t="s">
        <v>27</v>
      </c>
      <c r="E4933" s="1" t="str">
        <f t="shared" si="693"/>
        <v>*</v>
      </c>
      <c r="F4933" s="1" t="str">
        <f t="shared" si="694"/>
        <v>*</v>
      </c>
      <c r="G4933" s="1" t="str">
        <f t="shared" si="695"/>
        <v>*</v>
      </c>
      <c r="J4933" s="1" t="str">
        <f t="shared" si="696"/>
        <v>*</v>
      </c>
      <c r="P4933" s="1">
        <v>11</v>
      </c>
      <c r="Q4933" s="1">
        <f t="shared" si="701"/>
        <v>0.02</v>
      </c>
      <c r="T4933" s="4">
        <v>5510.23</v>
      </c>
      <c r="U4933" s="9">
        <f t="shared" si="697"/>
        <v>1</v>
      </c>
      <c r="V4933" s="4">
        <f t="shared" si="698"/>
        <v>500.92999999999995</v>
      </c>
      <c r="W4933" s="1" t="s">
        <v>33</v>
      </c>
      <c r="X4933" s="1">
        <v>26</v>
      </c>
      <c r="Y4933" s="4">
        <f t="shared" si="699"/>
        <v>5536.23</v>
      </c>
      <c r="Z4933" s="1" t="s">
        <v>49</v>
      </c>
      <c r="AA4933" s="1" t="s">
        <v>16</v>
      </c>
      <c r="AB4933" s="1" t="s">
        <v>17</v>
      </c>
      <c r="AC4933" s="1" t="s">
        <v>34</v>
      </c>
      <c r="AD4933" s="1" t="s">
        <v>35</v>
      </c>
      <c r="AE4933" s="2">
        <v>40663</v>
      </c>
    </row>
    <row r="4934" spans="1:31" x14ac:dyDescent="0.25">
      <c r="A4934">
        <f t="shared" si="700"/>
        <v>4933</v>
      </c>
      <c r="B4934" s="1">
        <v>17252</v>
      </c>
      <c r="C4934" s="2">
        <v>40662</v>
      </c>
      <c r="D4934" s="1" t="s">
        <v>27</v>
      </c>
      <c r="E4934" s="1" t="str">
        <f t="shared" si="693"/>
        <v>*</v>
      </c>
      <c r="F4934" s="1" t="str">
        <f t="shared" si="694"/>
        <v>*</v>
      </c>
      <c r="G4934" s="1" t="str">
        <f t="shared" si="695"/>
        <v>*</v>
      </c>
      <c r="J4934" s="1" t="str">
        <f t="shared" si="696"/>
        <v>*</v>
      </c>
      <c r="P4934" s="1">
        <v>48</v>
      </c>
      <c r="Q4934" s="1">
        <f t="shared" si="701"/>
        <v>0.05</v>
      </c>
      <c r="T4934" s="4">
        <v>2283.2199999999998</v>
      </c>
      <c r="U4934" s="9">
        <f t="shared" si="697"/>
        <v>1</v>
      </c>
      <c r="V4934" s="4">
        <f t="shared" si="698"/>
        <v>47.567083333333329</v>
      </c>
      <c r="W4934" s="1" t="s">
        <v>21</v>
      </c>
      <c r="X4934" s="1">
        <v>5.97</v>
      </c>
      <c r="Y4934" s="4">
        <f t="shared" si="699"/>
        <v>2289.1899999999996</v>
      </c>
      <c r="Z4934" s="1" t="s">
        <v>22</v>
      </c>
      <c r="AA4934" s="1" t="s">
        <v>16</v>
      </c>
      <c r="AB4934" s="1" t="s">
        <v>29</v>
      </c>
      <c r="AC4934" s="1" t="s">
        <v>40</v>
      </c>
      <c r="AD4934" s="1" t="s">
        <v>19</v>
      </c>
      <c r="AE4934" s="2">
        <v>40663</v>
      </c>
    </row>
    <row r="4935" spans="1:31" x14ac:dyDescent="0.25">
      <c r="A4935">
        <f t="shared" si="700"/>
        <v>4934</v>
      </c>
      <c r="B4935" s="1">
        <v>16674</v>
      </c>
      <c r="C4935" s="2">
        <v>40662</v>
      </c>
      <c r="D4935" s="1" t="s">
        <v>13</v>
      </c>
      <c r="E4935" s="1" t="str">
        <f t="shared" si="693"/>
        <v>*</v>
      </c>
      <c r="F4935" s="1" t="str">
        <f t="shared" si="694"/>
        <v>*</v>
      </c>
      <c r="G4935" s="1" t="str">
        <f t="shared" si="695"/>
        <v>*</v>
      </c>
      <c r="J4935" s="1" t="str">
        <f t="shared" si="696"/>
        <v>*</v>
      </c>
      <c r="P4935" s="1">
        <v>49</v>
      </c>
      <c r="Q4935" s="1">
        <f t="shared" si="701"/>
        <v>0.05</v>
      </c>
      <c r="T4935" s="4">
        <v>1959.43</v>
      </c>
      <c r="U4935" s="9">
        <f t="shared" si="697"/>
        <v>1</v>
      </c>
      <c r="V4935" s="4">
        <f t="shared" si="698"/>
        <v>39.98836734693878</v>
      </c>
      <c r="W4935" s="1" t="s">
        <v>21</v>
      </c>
      <c r="X4935" s="1">
        <v>4.62</v>
      </c>
      <c r="Y4935" s="4">
        <f t="shared" si="699"/>
        <v>1964.05</v>
      </c>
      <c r="Z4935" s="1" t="s">
        <v>53</v>
      </c>
      <c r="AA4935" s="1" t="s">
        <v>23</v>
      </c>
      <c r="AB4935" s="1" t="s">
        <v>29</v>
      </c>
      <c r="AC4935" s="1" t="s">
        <v>63</v>
      </c>
      <c r="AD4935" s="1" t="s">
        <v>19</v>
      </c>
      <c r="AE4935" s="2">
        <v>40669</v>
      </c>
    </row>
    <row r="4936" spans="1:31" x14ac:dyDescent="0.25">
      <c r="A4936">
        <f t="shared" si="700"/>
        <v>4935</v>
      </c>
      <c r="B4936" s="1">
        <v>26791</v>
      </c>
      <c r="C4936" s="2">
        <v>40662</v>
      </c>
      <c r="D4936" s="1" t="s">
        <v>13</v>
      </c>
      <c r="E4936" s="1" t="str">
        <f t="shared" si="693"/>
        <v>*</v>
      </c>
      <c r="F4936" s="1" t="str">
        <f t="shared" si="694"/>
        <v>*</v>
      </c>
      <c r="G4936" s="1" t="str">
        <f t="shared" si="695"/>
        <v>*</v>
      </c>
      <c r="J4936" s="1" t="str">
        <f t="shared" si="696"/>
        <v>*</v>
      </c>
      <c r="P4936" s="1">
        <v>45</v>
      </c>
      <c r="Q4936" s="1">
        <f t="shared" si="701"/>
        <v>0.05</v>
      </c>
      <c r="T4936" s="4">
        <v>500.48</v>
      </c>
      <c r="U4936" s="9">
        <f t="shared" si="697"/>
        <v>0</v>
      </c>
      <c r="V4936" s="4">
        <f t="shared" si="698"/>
        <v>11.121777777777778</v>
      </c>
      <c r="W4936" s="1" t="s">
        <v>21</v>
      </c>
      <c r="X4936" s="1">
        <v>5.03</v>
      </c>
      <c r="Y4936" s="4">
        <f t="shared" si="699"/>
        <v>505.51</v>
      </c>
      <c r="Z4936" s="1" t="s">
        <v>50</v>
      </c>
      <c r="AA4936" s="1" t="s">
        <v>37</v>
      </c>
      <c r="AB4936" s="1" t="s">
        <v>29</v>
      </c>
      <c r="AC4936" s="1" t="s">
        <v>55</v>
      </c>
      <c r="AD4936" s="1" t="s">
        <v>19</v>
      </c>
      <c r="AE4936" s="2">
        <v>40669</v>
      </c>
    </row>
    <row r="4937" spans="1:31" x14ac:dyDescent="0.25">
      <c r="A4937">
        <f t="shared" si="700"/>
        <v>4936</v>
      </c>
      <c r="B4937" s="1">
        <v>42727</v>
      </c>
      <c r="C4937" s="2">
        <v>40662</v>
      </c>
      <c r="D4937" s="1" t="s">
        <v>27</v>
      </c>
      <c r="E4937" s="1" t="str">
        <f t="shared" si="693"/>
        <v>*</v>
      </c>
      <c r="F4937" s="1" t="str">
        <f t="shared" si="694"/>
        <v>*</v>
      </c>
      <c r="G4937" s="1" t="str">
        <f t="shared" si="695"/>
        <v>*</v>
      </c>
      <c r="J4937" s="1" t="str">
        <f t="shared" si="696"/>
        <v>*</v>
      </c>
      <c r="P4937" s="1">
        <v>21</v>
      </c>
      <c r="Q4937" s="1">
        <f t="shared" si="701"/>
        <v>3.5000000000000003E-2</v>
      </c>
      <c r="T4937" s="4">
        <v>177.06</v>
      </c>
      <c r="U4937" s="9">
        <f t="shared" si="697"/>
        <v>0</v>
      </c>
      <c r="V4937" s="4">
        <f t="shared" si="698"/>
        <v>8.4314285714285724</v>
      </c>
      <c r="W4937" s="1" t="s">
        <v>21</v>
      </c>
      <c r="X4937" s="1">
        <v>7.77</v>
      </c>
      <c r="Y4937" s="4">
        <f t="shared" si="699"/>
        <v>184.83</v>
      </c>
      <c r="Z4937" s="1" t="s">
        <v>49</v>
      </c>
      <c r="AA4937" s="1" t="s">
        <v>16</v>
      </c>
      <c r="AB4937" s="1" t="s">
        <v>29</v>
      </c>
      <c r="AC4937" s="1" t="s">
        <v>45</v>
      </c>
      <c r="AD4937" s="1" t="s">
        <v>41</v>
      </c>
      <c r="AE4937" s="2">
        <v>40663</v>
      </c>
    </row>
    <row r="4938" spans="1:31" x14ac:dyDescent="0.25">
      <c r="A4938">
        <f t="shared" si="700"/>
        <v>4937</v>
      </c>
      <c r="B4938" s="1">
        <v>3750</v>
      </c>
      <c r="C4938" s="2">
        <v>40662</v>
      </c>
      <c r="D4938" s="1" t="s">
        <v>36</v>
      </c>
      <c r="E4938" s="1" t="str">
        <f t="shared" si="693"/>
        <v>*</v>
      </c>
      <c r="F4938" s="1" t="str">
        <f t="shared" si="694"/>
        <v>*</v>
      </c>
      <c r="G4938" s="1" t="str">
        <f t="shared" si="695"/>
        <v>*</v>
      </c>
      <c r="J4938" s="1" t="str">
        <f t="shared" si="696"/>
        <v>*</v>
      </c>
      <c r="P4938" s="1">
        <v>12</v>
      </c>
      <c r="Q4938" s="1">
        <f t="shared" si="701"/>
        <v>0.02</v>
      </c>
      <c r="T4938" s="4">
        <v>76.16</v>
      </c>
      <c r="U4938" s="9">
        <f t="shared" si="697"/>
        <v>0</v>
      </c>
      <c r="V4938" s="4">
        <f t="shared" si="698"/>
        <v>6.3466666666666667</v>
      </c>
      <c r="W4938" s="1" t="s">
        <v>21</v>
      </c>
      <c r="X4938" s="1">
        <v>5.2</v>
      </c>
      <c r="Y4938" s="4">
        <f t="shared" si="699"/>
        <v>81.36</v>
      </c>
      <c r="Z4938" s="1" t="s">
        <v>44</v>
      </c>
      <c r="AA4938" s="1" t="s">
        <v>23</v>
      </c>
      <c r="AB4938" s="1" t="s">
        <v>29</v>
      </c>
      <c r="AC4938" s="1" t="s">
        <v>40</v>
      </c>
      <c r="AD4938" s="1" t="s">
        <v>19</v>
      </c>
      <c r="AE4938" s="2">
        <v>40664</v>
      </c>
    </row>
    <row r="4939" spans="1:31" x14ac:dyDescent="0.25">
      <c r="A4939">
        <f t="shared" si="700"/>
        <v>4938</v>
      </c>
      <c r="B4939" s="1">
        <v>2208</v>
      </c>
      <c r="C4939" s="2">
        <v>40663</v>
      </c>
      <c r="D4939" s="1" t="s">
        <v>27</v>
      </c>
      <c r="E4939" s="1" t="str">
        <f t="shared" si="693"/>
        <v>*</v>
      </c>
      <c r="F4939" s="1" t="str">
        <f t="shared" si="694"/>
        <v>*</v>
      </c>
      <c r="G4939" s="1" t="str">
        <f t="shared" si="695"/>
        <v>*</v>
      </c>
      <c r="J4939" s="1" t="str">
        <f t="shared" si="696"/>
        <v>*</v>
      </c>
      <c r="P4939" s="1">
        <v>41</v>
      </c>
      <c r="Q4939" s="1">
        <f t="shared" si="701"/>
        <v>0.05</v>
      </c>
      <c r="T4939" s="4">
        <v>23281.05</v>
      </c>
      <c r="U4939" s="9">
        <f t="shared" si="697"/>
        <v>1</v>
      </c>
      <c r="V4939" s="4">
        <f t="shared" si="698"/>
        <v>567.83048780487798</v>
      </c>
      <c r="W4939" s="1" t="s">
        <v>21</v>
      </c>
      <c r="X4939" s="1">
        <v>24.49</v>
      </c>
      <c r="Y4939" s="4">
        <f t="shared" si="699"/>
        <v>23305.54</v>
      </c>
      <c r="Z4939" s="1" t="s">
        <v>53</v>
      </c>
      <c r="AA4939" s="1" t="s">
        <v>37</v>
      </c>
      <c r="AB4939" s="1" t="s">
        <v>24</v>
      </c>
      <c r="AC4939" s="1" t="s">
        <v>47</v>
      </c>
      <c r="AD4939" s="1" t="s">
        <v>48</v>
      </c>
      <c r="AE4939" s="2">
        <v>40664</v>
      </c>
    </row>
    <row r="4940" spans="1:31" x14ac:dyDescent="0.25">
      <c r="A4940">
        <f t="shared" si="700"/>
        <v>4939</v>
      </c>
      <c r="B4940" s="1">
        <v>513</v>
      </c>
      <c r="C4940" s="2">
        <v>40663</v>
      </c>
      <c r="D4940" s="1" t="s">
        <v>20</v>
      </c>
      <c r="E4940" s="1" t="str">
        <f t="shared" si="693"/>
        <v>*</v>
      </c>
      <c r="F4940" s="1" t="str">
        <f t="shared" si="694"/>
        <v>**</v>
      </c>
      <c r="G4940" s="1" t="str">
        <f t="shared" si="695"/>
        <v>**</v>
      </c>
      <c r="J4940" s="1" t="str">
        <f t="shared" si="696"/>
        <v>**</v>
      </c>
      <c r="P4940" s="1">
        <v>33</v>
      </c>
      <c r="Q4940" s="1">
        <f t="shared" si="701"/>
        <v>0.04</v>
      </c>
      <c r="T4940" s="4">
        <v>5437.92</v>
      </c>
      <c r="U4940" s="9">
        <f t="shared" si="697"/>
        <v>1</v>
      </c>
      <c r="V4940" s="4">
        <f t="shared" si="698"/>
        <v>164.78545454545454</v>
      </c>
      <c r="W4940" s="1" t="s">
        <v>33</v>
      </c>
      <c r="X4940" s="1">
        <v>60.2</v>
      </c>
      <c r="Y4940" s="4">
        <f t="shared" si="699"/>
        <v>5498.12</v>
      </c>
      <c r="Z4940" s="1" t="s">
        <v>22</v>
      </c>
      <c r="AA4940" s="1" t="s">
        <v>37</v>
      </c>
      <c r="AB4940" s="1" t="s">
        <v>17</v>
      </c>
      <c r="AC4940" s="1" t="s">
        <v>34</v>
      </c>
      <c r="AD4940" s="1" t="s">
        <v>35</v>
      </c>
      <c r="AE4940" s="2">
        <v>40663</v>
      </c>
    </row>
    <row r="4941" spans="1:31" x14ac:dyDescent="0.25">
      <c r="A4941">
        <f t="shared" si="700"/>
        <v>4940</v>
      </c>
      <c r="B4941" s="1">
        <v>38305</v>
      </c>
      <c r="C4941" s="2">
        <v>40663</v>
      </c>
      <c r="D4941" s="1" t="s">
        <v>32</v>
      </c>
      <c r="E4941" s="1" t="str">
        <f t="shared" si="693"/>
        <v>***</v>
      </c>
      <c r="F4941" s="1" t="str">
        <f t="shared" si="694"/>
        <v>***</v>
      </c>
      <c r="G4941" s="1" t="str">
        <f t="shared" si="695"/>
        <v>***</v>
      </c>
      <c r="J4941" s="1" t="str">
        <f t="shared" si="696"/>
        <v>***</v>
      </c>
      <c r="P4941" s="1">
        <v>21</v>
      </c>
      <c r="Q4941" s="1">
        <f t="shared" si="701"/>
        <v>3.5000000000000003E-2</v>
      </c>
      <c r="T4941" s="4">
        <v>2561.6705000000002</v>
      </c>
      <c r="U4941" s="9">
        <f t="shared" si="697"/>
        <v>1</v>
      </c>
      <c r="V4941" s="4">
        <f t="shared" si="698"/>
        <v>121.98430952380953</v>
      </c>
      <c r="W4941" s="1" t="s">
        <v>21</v>
      </c>
      <c r="X4941" s="1">
        <v>8.08</v>
      </c>
      <c r="Y4941" s="4">
        <f t="shared" si="699"/>
        <v>2569.7505000000001</v>
      </c>
      <c r="Z4941" s="1" t="s">
        <v>44</v>
      </c>
      <c r="AA4941" s="1" t="s">
        <v>16</v>
      </c>
      <c r="AB4941" s="1" t="s">
        <v>24</v>
      </c>
      <c r="AC4941" s="1" t="s">
        <v>25</v>
      </c>
      <c r="AD4941" s="1" t="s">
        <v>19</v>
      </c>
      <c r="AE4941" s="2">
        <v>40665</v>
      </c>
    </row>
    <row r="4942" spans="1:31" x14ac:dyDescent="0.25">
      <c r="A4942">
        <f t="shared" si="700"/>
        <v>4941</v>
      </c>
      <c r="B4942" s="1">
        <v>18528</v>
      </c>
      <c r="C4942" s="2">
        <v>40663</v>
      </c>
      <c r="D4942" s="1" t="s">
        <v>32</v>
      </c>
      <c r="E4942" s="1" t="str">
        <f t="shared" si="693"/>
        <v>***</v>
      </c>
      <c r="F4942" s="1" t="str">
        <f t="shared" si="694"/>
        <v>***</v>
      </c>
      <c r="G4942" s="1" t="str">
        <f t="shared" si="695"/>
        <v>***</v>
      </c>
      <c r="J4942" s="1" t="str">
        <f t="shared" si="696"/>
        <v>***</v>
      </c>
      <c r="P4942" s="1">
        <v>33</v>
      </c>
      <c r="Q4942" s="1">
        <f t="shared" si="701"/>
        <v>0.04</v>
      </c>
      <c r="T4942" s="4">
        <v>340.97</v>
      </c>
      <c r="U4942" s="9">
        <f t="shared" si="697"/>
        <v>0</v>
      </c>
      <c r="V4942" s="4">
        <f t="shared" si="698"/>
        <v>10.332424242424244</v>
      </c>
      <c r="W4942" s="1" t="s">
        <v>21</v>
      </c>
      <c r="X4942" s="1">
        <v>3.99</v>
      </c>
      <c r="Y4942" s="4">
        <f t="shared" si="699"/>
        <v>344.96000000000004</v>
      </c>
      <c r="Z4942" s="1" t="s">
        <v>22</v>
      </c>
      <c r="AA4942" s="1" t="s">
        <v>28</v>
      </c>
      <c r="AB4942" s="1" t="s">
        <v>29</v>
      </c>
      <c r="AC4942" s="1" t="s">
        <v>63</v>
      </c>
      <c r="AD4942" s="1" t="s">
        <v>19</v>
      </c>
      <c r="AE4942" s="2">
        <v>40664</v>
      </c>
    </row>
    <row r="4943" spans="1:31" x14ac:dyDescent="0.25">
      <c r="A4943">
        <f t="shared" si="700"/>
        <v>4942</v>
      </c>
      <c r="B4943" s="1">
        <v>18528</v>
      </c>
      <c r="C4943" s="2">
        <v>40663</v>
      </c>
      <c r="D4943" s="1" t="s">
        <v>32</v>
      </c>
      <c r="E4943" s="1" t="str">
        <f t="shared" si="693"/>
        <v>***</v>
      </c>
      <c r="F4943" s="1" t="str">
        <f t="shared" si="694"/>
        <v>***</v>
      </c>
      <c r="G4943" s="1" t="str">
        <f t="shared" si="695"/>
        <v>***</v>
      </c>
      <c r="J4943" s="1" t="str">
        <f t="shared" si="696"/>
        <v>***</v>
      </c>
      <c r="P4943" s="1">
        <v>22</v>
      </c>
      <c r="Q4943" s="1">
        <f t="shared" si="701"/>
        <v>3.5000000000000003E-2</v>
      </c>
      <c r="T4943" s="4">
        <v>136.24</v>
      </c>
      <c r="U4943" s="9">
        <f t="shared" si="697"/>
        <v>0</v>
      </c>
      <c r="V4943" s="4">
        <f t="shared" si="698"/>
        <v>6.1927272727272733</v>
      </c>
      <c r="W4943" s="1" t="s">
        <v>21</v>
      </c>
      <c r="X4943" s="1">
        <v>7.96</v>
      </c>
      <c r="Y4943" s="4">
        <f t="shared" si="699"/>
        <v>144.20000000000002</v>
      </c>
      <c r="Z4943" s="1" t="s">
        <v>22</v>
      </c>
      <c r="AA4943" s="1" t="s">
        <v>28</v>
      </c>
      <c r="AB4943" s="1" t="s">
        <v>29</v>
      </c>
      <c r="AC4943" s="1" t="s">
        <v>40</v>
      </c>
      <c r="AD4943" s="1" t="s">
        <v>19</v>
      </c>
      <c r="AE4943" s="2">
        <v>40665</v>
      </c>
    </row>
    <row r="4944" spans="1:31" x14ac:dyDescent="0.25">
      <c r="A4944">
        <f t="shared" si="700"/>
        <v>4943</v>
      </c>
      <c r="B4944" s="1">
        <v>22850</v>
      </c>
      <c r="C4944" s="2">
        <v>40663</v>
      </c>
      <c r="D4944" s="1" t="s">
        <v>36</v>
      </c>
      <c r="E4944" s="1" t="str">
        <f t="shared" si="693"/>
        <v>*</v>
      </c>
      <c r="F4944" s="1" t="str">
        <f t="shared" si="694"/>
        <v>*</v>
      </c>
      <c r="G4944" s="1" t="str">
        <f t="shared" si="695"/>
        <v>*</v>
      </c>
      <c r="J4944" s="1" t="str">
        <f t="shared" si="696"/>
        <v>*</v>
      </c>
      <c r="P4944" s="1">
        <v>4</v>
      </c>
      <c r="Q4944" s="1">
        <f t="shared" si="701"/>
        <v>0.01</v>
      </c>
      <c r="T4944" s="4">
        <v>105.13</v>
      </c>
      <c r="U4944" s="9">
        <f t="shared" si="697"/>
        <v>0</v>
      </c>
      <c r="V4944" s="4">
        <f t="shared" si="698"/>
        <v>26.282499999999999</v>
      </c>
      <c r="W4944" s="1" t="s">
        <v>21</v>
      </c>
      <c r="X4944" s="1">
        <v>4</v>
      </c>
      <c r="Y4944" s="4">
        <f t="shared" si="699"/>
        <v>109.13</v>
      </c>
      <c r="Z4944" s="1" t="s">
        <v>42</v>
      </c>
      <c r="AA4944" s="1" t="s">
        <v>37</v>
      </c>
      <c r="AB4944" s="1" t="s">
        <v>24</v>
      </c>
      <c r="AC4944" s="1" t="s">
        <v>38</v>
      </c>
      <c r="AD4944" s="1" t="s">
        <v>19</v>
      </c>
      <c r="AE4944" s="2">
        <v>40664</v>
      </c>
    </row>
    <row r="4945" spans="1:31" x14ac:dyDescent="0.25">
      <c r="A4945">
        <f t="shared" si="700"/>
        <v>4944</v>
      </c>
      <c r="B4945" s="1">
        <v>2208</v>
      </c>
      <c r="C4945" s="2">
        <v>40663</v>
      </c>
      <c r="D4945" s="1" t="s">
        <v>27</v>
      </c>
      <c r="E4945" s="1" t="str">
        <f t="shared" si="693"/>
        <v>*</v>
      </c>
      <c r="F4945" s="1" t="str">
        <f t="shared" si="694"/>
        <v>*</v>
      </c>
      <c r="G4945" s="1" t="str">
        <f t="shared" si="695"/>
        <v>*</v>
      </c>
      <c r="J4945" s="1" t="str">
        <f t="shared" si="696"/>
        <v>*</v>
      </c>
      <c r="P4945" s="1">
        <v>7</v>
      </c>
      <c r="Q4945" s="1">
        <f t="shared" si="701"/>
        <v>0.01</v>
      </c>
      <c r="T4945" s="4">
        <v>82.06</v>
      </c>
      <c r="U4945" s="9">
        <f t="shared" si="697"/>
        <v>0</v>
      </c>
      <c r="V4945" s="4">
        <f t="shared" si="698"/>
        <v>11.722857142857142</v>
      </c>
      <c r="W4945" s="1" t="s">
        <v>21</v>
      </c>
      <c r="X4945" s="1">
        <v>7.19</v>
      </c>
      <c r="Y4945" s="4">
        <f t="shared" si="699"/>
        <v>89.25</v>
      </c>
      <c r="Z4945" s="1" t="s">
        <v>53</v>
      </c>
      <c r="AA4945" s="1" t="s">
        <v>37</v>
      </c>
      <c r="AB4945" s="1" t="s">
        <v>29</v>
      </c>
      <c r="AC4945" s="1" t="s">
        <v>43</v>
      </c>
      <c r="AD4945" s="1" t="s">
        <v>19</v>
      </c>
      <c r="AE4945" s="2">
        <v>40665</v>
      </c>
    </row>
    <row r="4946" spans="1:31" x14ac:dyDescent="0.25">
      <c r="A4946">
        <f t="shared" si="700"/>
        <v>4945</v>
      </c>
      <c r="B4946" s="1">
        <v>30848</v>
      </c>
      <c r="C4946" s="2">
        <v>40664</v>
      </c>
      <c r="D4946" s="1" t="s">
        <v>36</v>
      </c>
      <c r="E4946" s="1" t="str">
        <f t="shared" si="693"/>
        <v>*</v>
      </c>
      <c r="F4946" s="1" t="str">
        <f t="shared" si="694"/>
        <v>*</v>
      </c>
      <c r="G4946" s="1" t="str">
        <f t="shared" si="695"/>
        <v>*</v>
      </c>
      <c r="J4946" s="1" t="str">
        <f t="shared" si="696"/>
        <v>*</v>
      </c>
      <c r="P4946" s="1">
        <v>13</v>
      </c>
      <c r="Q4946" s="1">
        <f t="shared" si="701"/>
        <v>0.02</v>
      </c>
      <c r="T4946" s="4">
        <v>4324.29</v>
      </c>
      <c r="U4946" s="9">
        <f t="shared" si="697"/>
        <v>1</v>
      </c>
      <c r="V4946" s="4">
        <f t="shared" si="698"/>
        <v>332.6376923076923</v>
      </c>
      <c r="W4946" s="1" t="s">
        <v>33</v>
      </c>
      <c r="X4946" s="1">
        <v>40.19</v>
      </c>
      <c r="Y4946" s="4">
        <f t="shared" si="699"/>
        <v>4364.4799999999996</v>
      </c>
      <c r="Z4946" s="1" t="s">
        <v>42</v>
      </c>
      <c r="AA4946" s="1" t="s">
        <v>28</v>
      </c>
      <c r="AB4946" s="1" t="s">
        <v>17</v>
      </c>
      <c r="AC4946" s="1" t="s">
        <v>52</v>
      </c>
      <c r="AD4946" s="1" t="s">
        <v>59</v>
      </c>
      <c r="AE4946" s="2">
        <v>40666</v>
      </c>
    </row>
    <row r="4947" spans="1:31" x14ac:dyDescent="0.25">
      <c r="A4947">
        <f t="shared" si="700"/>
        <v>4946</v>
      </c>
      <c r="B4947" s="1">
        <v>7878</v>
      </c>
      <c r="C4947" s="2">
        <v>40664</v>
      </c>
      <c r="D4947" s="1" t="s">
        <v>32</v>
      </c>
      <c r="E4947" s="1" t="str">
        <f t="shared" si="693"/>
        <v>***</v>
      </c>
      <c r="F4947" s="1" t="str">
        <f t="shared" si="694"/>
        <v>***</v>
      </c>
      <c r="G4947" s="1" t="str">
        <f t="shared" si="695"/>
        <v>***</v>
      </c>
      <c r="J4947" s="1" t="str">
        <f t="shared" si="696"/>
        <v>***</v>
      </c>
      <c r="P4947" s="1">
        <v>50</v>
      </c>
      <c r="Q4947" s="1">
        <f t="shared" si="701"/>
        <v>0.06</v>
      </c>
      <c r="T4947" s="4">
        <v>3904.12</v>
      </c>
      <c r="U4947" s="9">
        <f t="shared" si="697"/>
        <v>1</v>
      </c>
      <c r="V4947" s="4">
        <f t="shared" si="698"/>
        <v>78.082399999999993</v>
      </c>
      <c r="W4947" s="1" t="s">
        <v>33</v>
      </c>
      <c r="X4947" s="1">
        <v>55.81</v>
      </c>
      <c r="Y4947" s="4">
        <f t="shared" si="699"/>
        <v>3959.93</v>
      </c>
      <c r="Z4947" s="1" t="s">
        <v>51</v>
      </c>
      <c r="AA4947" s="1" t="s">
        <v>28</v>
      </c>
      <c r="AB4947" s="1" t="s">
        <v>17</v>
      </c>
      <c r="AC4947" s="1" t="s">
        <v>62</v>
      </c>
      <c r="AD4947" s="1" t="s">
        <v>59</v>
      </c>
      <c r="AE4947" s="2">
        <v>40669</v>
      </c>
    </row>
    <row r="4948" spans="1:31" x14ac:dyDescent="0.25">
      <c r="A4948">
        <f t="shared" si="700"/>
        <v>4947</v>
      </c>
      <c r="B4948" s="1">
        <v>42979</v>
      </c>
      <c r="C4948" s="2">
        <v>40664</v>
      </c>
      <c r="D4948" s="1" t="s">
        <v>27</v>
      </c>
      <c r="E4948" s="1" t="str">
        <f t="shared" si="693"/>
        <v>*</v>
      </c>
      <c r="F4948" s="1" t="str">
        <f t="shared" si="694"/>
        <v>*</v>
      </c>
      <c r="G4948" s="1" t="str">
        <f t="shared" si="695"/>
        <v>*</v>
      </c>
      <c r="J4948" s="1" t="str">
        <f t="shared" si="696"/>
        <v>*</v>
      </c>
      <c r="P4948" s="1">
        <v>29</v>
      </c>
      <c r="Q4948" s="1">
        <f t="shared" si="701"/>
        <v>3.5000000000000003E-2</v>
      </c>
      <c r="T4948" s="4">
        <v>2770.79</v>
      </c>
      <c r="U4948" s="9">
        <f t="shared" si="697"/>
        <v>1</v>
      </c>
      <c r="V4948" s="4">
        <f t="shared" si="698"/>
        <v>95.544482758620688</v>
      </c>
      <c r="W4948" s="1" t="s">
        <v>33</v>
      </c>
      <c r="X4948" s="1">
        <v>30</v>
      </c>
      <c r="Y4948" s="4">
        <f t="shared" si="699"/>
        <v>2800.79</v>
      </c>
      <c r="Z4948" s="1" t="s">
        <v>49</v>
      </c>
      <c r="AA4948" s="1" t="s">
        <v>28</v>
      </c>
      <c r="AB4948" s="1" t="s">
        <v>17</v>
      </c>
      <c r="AC4948" s="1" t="s">
        <v>34</v>
      </c>
      <c r="AD4948" s="1" t="s">
        <v>35</v>
      </c>
      <c r="AE4948" s="2">
        <v>40666</v>
      </c>
    </row>
    <row r="4949" spans="1:31" x14ac:dyDescent="0.25">
      <c r="A4949">
        <f t="shared" si="700"/>
        <v>4948</v>
      </c>
      <c r="B4949" s="1">
        <v>56834</v>
      </c>
      <c r="C4949" s="2">
        <v>40664</v>
      </c>
      <c r="D4949" s="1" t="s">
        <v>20</v>
      </c>
      <c r="E4949" s="1" t="str">
        <f t="shared" si="693"/>
        <v>*</v>
      </c>
      <c r="F4949" s="1" t="str">
        <f t="shared" si="694"/>
        <v>**</v>
      </c>
      <c r="G4949" s="1" t="str">
        <f t="shared" si="695"/>
        <v>**</v>
      </c>
      <c r="J4949" s="1" t="str">
        <f t="shared" si="696"/>
        <v>**</v>
      </c>
      <c r="P4949" s="1">
        <v>22</v>
      </c>
      <c r="Q4949" s="1">
        <f t="shared" si="701"/>
        <v>3.5000000000000003E-2</v>
      </c>
      <c r="T4949" s="4">
        <v>1900.47</v>
      </c>
      <c r="U4949" s="9">
        <f t="shared" si="697"/>
        <v>1</v>
      </c>
      <c r="V4949" s="4">
        <f t="shared" si="698"/>
        <v>86.385000000000005</v>
      </c>
      <c r="W4949" s="1" t="s">
        <v>33</v>
      </c>
      <c r="X4949" s="1">
        <v>30.06</v>
      </c>
      <c r="Y4949" s="4">
        <f t="shared" si="699"/>
        <v>1930.53</v>
      </c>
      <c r="Z4949" s="1" t="s">
        <v>46</v>
      </c>
      <c r="AA4949" s="1" t="s">
        <v>28</v>
      </c>
      <c r="AB4949" s="1" t="s">
        <v>24</v>
      </c>
      <c r="AC4949" s="1" t="s">
        <v>56</v>
      </c>
      <c r="AD4949" s="1" t="s">
        <v>59</v>
      </c>
      <c r="AE4949" s="2">
        <v>40666</v>
      </c>
    </row>
    <row r="4950" spans="1:31" x14ac:dyDescent="0.25">
      <c r="A4950">
        <f t="shared" si="700"/>
        <v>4949</v>
      </c>
      <c r="B4950" s="1">
        <v>2311</v>
      </c>
      <c r="C4950" s="2">
        <v>40664</v>
      </c>
      <c r="D4950" s="1" t="s">
        <v>20</v>
      </c>
      <c r="E4950" s="1" t="str">
        <f t="shared" si="693"/>
        <v>*</v>
      </c>
      <c r="F4950" s="1" t="str">
        <f t="shared" si="694"/>
        <v>**</v>
      </c>
      <c r="G4950" s="1" t="str">
        <f t="shared" si="695"/>
        <v>**</v>
      </c>
      <c r="J4950" s="1" t="str">
        <f t="shared" si="696"/>
        <v>**</v>
      </c>
      <c r="P4950" s="1">
        <v>31</v>
      </c>
      <c r="Q4950" s="1">
        <f t="shared" si="701"/>
        <v>0.04</v>
      </c>
      <c r="T4950" s="4">
        <v>1324.09</v>
      </c>
      <c r="U4950" s="9">
        <f t="shared" si="697"/>
        <v>1</v>
      </c>
      <c r="V4950" s="4">
        <f t="shared" si="698"/>
        <v>42.712580645161289</v>
      </c>
      <c r="W4950" s="1" t="s">
        <v>21</v>
      </c>
      <c r="X4950" s="1">
        <v>18.98</v>
      </c>
      <c r="Y4950" s="4">
        <f t="shared" si="699"/>
        <v>1343.07</v>
      </c>
      <c r="Z4950" s="1" t="s">
        <v>15</v>
      </c>
      <c r="AA4950" s="1" t="s">
        <v>37</v>
      </c>
      <c r="AB4950" s="1" t="s">
        <v>17</v>
      </c>
      <c r="AC4950" s="1" t="s">
        <v>18</v>
      </c>
      <c r="AD4950" s="1" t="s">
        <v>19</v>
      </c>
      <c r="AE4950" s="2">
        <v>40665</v>
      </c>
    </row>
    <row r="4951" spans="1:31" x14ac:dyDescent="0.25">
      <c r="A4951">
        <f t="shared" si="700"/>
        <v>4950</v>
      </c>
      <c r="B4951" s="1">
        <v>7878</v>
      </c>
      <c r="C4951" s="2">
        <v>40664</v>
      </c>
      <c r="D4951" s="1" t="s">
        <v>32</v>
      </c>
      <c r="E4951" s="1" t="str">
        <f t="shared" si="693"/>
        <v>***</v>
      </c>
      <c r="F4951" s="1" t="str">
        <f t="shared" si="694"/>
        <v>***</v>
      </c>
      <c r="G4951" s="1" t="str">
        <f t="shared" si="695"/>
        <v>***</v>
      </c>
      <c r="J4951" s="1" t="str">
        <f t="shared" si="696"/>
        <v>***</v>
      </c>
      <c r="P4951" s="1">
        <v>41</v>
      </c>
      <c r="Q4951" s="1">
        <f t="shared" si="701"/>
        <v>0.05</v>
      </c>
      <c r="T4951" s="4">
        <v>343.64</v>
      </c>
      <c r="U4951" s="9">
        <f t="shared" si="697"/>
        <v>0</v>
      </c>
      <c r="V4951" s="4">
        <f t="shared" si="698"/>
        <v>8.3814634146341458</v>
      </c>
      <c r="W4951" s="1" t="s">
        <v>21</v>
      </c>
      <c r="X4951" s="1">
        <v>3.44</v>
      </c>
      <c r="Y4951" s="4">
        <f t="shared" si="699"/>
        <v>347.08</v>
      </c>
      <c r="Z4951" s="1" t="s">
        <v>51</v>
      </c>
      <c r="AA4951" s="1" t="s">
        <v>28</v>
      </c>
      <c r="AB4951" s="1" t="s">
        <v>17</v>
      </c>
      <c r="AC4951" s="1" t="s">
        <v>18</v>
      </c>
      <c r="AD4951" s="1" t="s">
        <v>41</v>
      </c>
      <c r="AE4951" s="2">
        <v>40666</v>
      </c>
    </row>
    <row r="4952" spans="1:31" x14ac:dyDescent="0.25">
      <c r="A4952">
        <f t="shared" si="700"/>
        <v>4951</v>
      </c>
      <c r="B4952" s="1">
        <v>7878</v>
      </c>
      <c r="C4952" s="2">
        <v>40664</v>
      </c>
      <c r="D4952" s="1" t="s">
        <v>13</v>
      </c>
      <c r="E4952" s="1" t="str">
        <f t="shared" si="693"/>
        <v>*</v>
      </c>
      <c r="F4952" s="1" t="str">
        <f t="shared" si="694"/>
        <v>*</v>
      </c>
      <c r="G4952" s="1" t="str">
        <f t="shared" si="695"/>
        <v>*</v>
      </c>
      <c r="J4952" s="1" t="str">
        <f t="shared" si="696"/>
        <v>*</v>
      </c>
      <c r="P4952" s="1">
        <v>42</v>
      </c>
      <c r="Q4952" s="1">
        <f t="shared" si="701"/>
        <v>0.05</v>
      </c>
      <c r="T4952" s="4">
        <v>256.64</v>
      </c>
      <c r="U4952" s="9">
        <f t="shared" si="697"/>
        <v>0</v>
      </c>
      <c r="V4952" s="4">
        <f t="shared" si="698"/>
        <v>6.1104761904761897</v>
      </c>
      <c r="W4952" s="1" t="s">
        <v>21</v>
      </c>
      <c r="X4952" s="1">
        <v>3.37</v>
      </c>
      <c r="Y4952" s="4">
        <f t="shared" si="699"/>
        <v>260.01</v>
      </c>
      <c r="Z4952" s="1" t="s">
        <v>51</v>
      </c>
      <c r="AA4952" s="1" t="s">
        <v>28</v>
      </c>
      <c r="AB4952" s="1" t="s">
        <v>29</v>
      </c>
      <c r="AC4952" s="1" t="s">
        <v>61</v>
      </c>
      <c r="AD4952" s="1" t="s">
        <v>31</v>
      </c>
      <c r="AE4952" s="2">
        <v>40671</v>
      </c>
    </row>
    <row r="4953" spans="1:31" x14ac:dyDescent="0.25">
      <c r="A4953">
        <f t="shared" si="700"/>
        <v>4952</v>
      </c>
      <c r="B4953" s="1">
        <v>56834</v>
      </c>
      <c r="C4953" s="2">
        <v>40664</v>
      </c>
      <c r="D4953" s="1" t="s">
        <v>20</v>
      </c>
      <c r="E4953" s="1" t="str">
        <f t="shared" si="693"/>
        <v>*</v>
      </c>
      <c r="F4953" s="1" t="str">
        <f t="shared" si="694"/>
        <v>**</v>
      </c>
      <c r="G4953" s="1" t="str">
        <f t="shared" si="695"/>
        <v>**</v>
      </c>
      <c r="J4953" s="1" t="str">
        <f t="shared" si="696"/>
        <v>**</v>
      </c>
      <c r="P4953" s="1">
        <v>33</v>
      </c>
      <c r="Q4953" s="1">
        <f t="shared" si="701"/>
        <v>0.04</v>
      </c>
      <c r="T4953" s="4">
        <v>205.52</v>
      </c>
      <c r="U4953" s="9">
        <f t="shared" si="697"/>
        <v>0</v>
      </c>
      <c r="V4953" s="4">
        <f t="shared" si="698"/>
        <v>6.2278787878787885</v>
      </c>
      <c r="W4953" s="1" t="s">
        <v>21</v>
      </c>
      <c r="X4953" s="1">
        <v>7.03</v>
      </c>
      <c r="Y4953" s="4">
        <f t="shared" si="699"/>
        <v>212.55</v>
      </c>
      <c r="Z4953" s="1" t="s">
        <v>46</v>
      </c>
      <c r="AA4953" s="1" t="s">
        <v>28</v>
      </c>
      <c r="AB4953" s="1" t="s">
        <v>29</v>
      </c>
      <c r="AC4953" s="1" t="s">
        <v>40</v>
      </c>
      <c r="AD4953" s="1" t="s">
        <v>19</v>
      </c>
      <c r="AE4953" s="2">
        <v>40665</v>
      </c>
    </row>
    <row r="4954" spans="1:31" x14ac:dyDescent="0.25">
      <c r="A4954">
        <f t="shared" si="700"/>
        <v>4953</v>
      </c>
      <c r="B4954" s="1">
        <v>6755</v>
      </c>
      <c r="C4954" s="2">
        <v>40664</v>
      </c>
      <c r="D4954" s="1" t="s">
        <v>20</v>
      </c>
      <c r="E4954" s="1" t="str">
        <f t="shared" si="693"/>
        <v>*</v>
      </c>
      <c r="F4954" s="1" t="str">
        <f t="shared" si="694"/>
        <v>**</v>
      </c>
      <c r="G4954" s="1" t="str">
        <f t="shared" si="695"/>
        <v>**</v>
      </c>
      <c r="J4954" s="1" t="str">
        <f t="shared" si="696"/>
        <v>**</v>
      </c>
      <c r="P4954" s="1">
        <v>20</v>
      </c>
      <c r="Q4954" s="1">
        <f t="shared" si="701"/>
        <v>3.5000000000000003E-2</v>
      </c>
      <c r="T4954" s="4">
        <v>156.47</v>
      </c>
      <c r="U4954" s="9">
        <f t="shared" si="697"/>
        <v>0</v>
      </c>
      <c r="V4954" s="4">
        <f t="shared" si="698"/>
        <v>7.8235000000000001</v>
      </c>
      <c r="W4954" s="1" t="s">
        <v>21</v>
      </c>
      <c r="X4954" s="1">
        <v>6.05</v>
      </c>
      <c r="Y4954" s="4">
        <f t="shared" si="699"/>
        <v>162.52000000000001</v>
      </c>
      <c r="Z4954" s="1" t="s">
        <v>22</v>
      </c>
      <c r="AA4954" s="1" t="s">
        <v>37</v>
      </c>
      <c r="AB4954" s="1" t="s">
        <v>29</v>
      </c>
      <c r="AC4954" s="1" t="s">
        <v>43</v>
      </c>
      <c r="AD4954" s="1" t="s">
        <v>19</v>
      </c>
      <c r="AE4954" s="2">
        <v>40666</v>
      </c>
    </row>
    <row r="4955" spans="1:31" x14ac:dyDescent="0.25">
      <c r="A4955">
        <f t="shared" si="700"/>
        <v>4954</v>
      </c>
      <c r="B4955" s="1">
        <v>10695</v>
      </c>
      <c r="C4955" s="2">
        <v>40665</v>
      </c>
      <c r="D4955" s="1" t="s">
        <v>20</v>
      </c>
      <c r="E4955" s="1" t="str">
        <f t="shared" si="693"/>
        <v>*</v>
      </c>
      <c r="F4955" s="1" t="str">
        <f t="shared" si="694"/>
        <v>**</v>
      </c>
      <c r="G4955" s="1" t="str">
        <f t="shared" si="695"/>
        <v>**</v>
      </c>
      <c r="J4955" s="1" t="str">
        <f t="shared" si="696"/>
        <v>**</v>
      </c>
      <c r="P4955" s="1">
        <v>39</v>
      </c>
      <c r="Q4955" s="1">
        <f t="shared" si="701"/>
        <v>0.04</v>
      </c>
      <c r="T4955" s="4">
        <v>6330.0860000000002</v>
      </c>
      <c r="U4955" s="9">
        <f t="shared" si="697"/>
        <v>1</v>
      </c>
      <c r="V4955" s="4">
        <f t="shared" si="698"/>
        <v>162.30989743589745</v>
      </c>
      <c r="W4955" s="1" t="s">
        <v>21</v>
      </c>
      <c r="X4955" s="1">
        <v>2.5</v>
      </c>
      <c r="Y4955" s="4">
        <f t="shared" si="699"/>
        <v>6332.5860000000002</v>
      </c>
      <c r="Z4955" s="1" t="s">
        <v>51</v>
      </c>
      <c r="AA4955" s="1" t="s">
        <v>28</v>
      </c>
      <c r="AB4955" s="1" t="s">
        <v>24</v>
      </c>
      <c r="AC4955" s="1" t="s">
        <v>25</v>
      </c>
      <c r="AD4955" s="1" t="s">
        <v>19</v>
      </c>
      <c r="AE4955" s="2">
        <v>40666</v>
      </c>
    </row>
    <row r="4956" spans="1:31" x14ac:dyDescent="0.25">
      <c r="A4956">
        <f t="shared" si="700"/>
        <v>4955</v>
      </c>
      <c r="B4956" s="1">
        <v>2978</v>
      </c>
      <c r="C4956" s="2">
        <v>40665</v>
      </c>
      <c r="D4956" s="1" t="s">
        <v>32</v>
      </c>
      <c r="E4956" s="1" t="str">
        <f t="shared" si="693"/>
        <v>***</v>
      </c>
      <c r="F4956" s="1" t="str">
        <f t="shared" si="694"/>
        <v>***</v>
      </c>
      <c r="G4956" s="1" t="str">
        <f t="shared" si="695"/>
        <v>***</v>
      </c>
      <c r="J4956" s="1" t="str">
        <f t="shared" si="696"/>
        <v>***</v>
      </c>
      <c r="P4956" s="1">
        <v>34</v>
      </c>
      <c r="Q4956" s="1">
        <f t="shared" si="701"/>
        <v>0.04</v>
      </c>
      <c r="T4956" s="4">
        <v>6264.1854999999996</v>
      </c>
      <c r="U4956" s="9">
        <f t="shared" si="697"/>
        <v>1</v>
      </c>
      <c r="V4956" s="4">
        <f t="shared" si="698"/>
        <v>184.24074999999999</v>
      </c>
      <c r="W4956" s="1" t="s">
        <v>21</v>
      </c>
      <c r="X4956" s="1">
        <v>19.989999999999998</v>
      </c>
      <c r="Y4956" s="4">
        <f t="shared" si="699"/>
        <v>6284.1754999999994</v>
      </c>
      <c r="Z4956" s="1" t="s">
        <v>42</v>
      </c>
      <c r="AA4956" s="1" t="s">
        <v>28</v>
      </c>
      <c r="AB4956" s="1" t="s">
        <v>24</v>
      </c>
      <c r="AC4956" s="1" t="s">
        <v>25</v>
      </c>
      <c r="AD4956" s="1" t="s">
        <v>19</v>
      </c>
      <c r="AE4956" s="2">
        <v>40666</v>
      </c>
    </row>
    <row r="4957" spans="1:31" x14ac:dyDescent="0.25">
      <c r="A4957">
        <f t="shared" si="700"/>
        <v>4956</v>
      </c>
      <c r="B4957" s="1">
        <v>2978</v>
      </c>
      <c r="C4957" s="2">
        <v>40665</v>
      </c>
      <c r="D4957" s="1" t="s">
        <v>32</v>
      </c>
      <c r="E4957" s="1" t="str">
        <f t="shared" si="693"/>
        <v>***</v>
      </c>
      <c r="F4957" s="1" t="str">
        <f t="shared" si="694"/>
        <v>***</v>
      </c>
      <c r="G4957" s="1" t="str">
        <f t="shared" si="695"/>
        <v>***</v>
      </c>
      <c r="J4957" s="1" t="str">
        <f t="shared" si="696"/>
        <v>***</v>
      </c>
      <c r="P4957" s="1">
        <v>36</v>
      </c>
      <c r="Q4957" s="1">
        <f t="shared" si="701"/>
        <v>0.04</v>
      </c>
      <c r="T4957" s="4">
        <v>5410.95</v>
      </c>
      <c r="U4957" s="9">
        <f t="shared" si="697"/>
        <v>1</v>
      </c>
      <c r="V4957" s="4">
        <f t="shared" si="698"/>
        <v>150.30416666666667</v>
      </c>
      <c r="W4957" s="1" t="s">
        <v>21</v>
      </c>
      <c r="X4957" s="1">
        <v>19.989999999999998</v>
      </c>
      <c r="Y4957" s="4">
        <f t="shared" si="699"/>
        <v>5430.94</v>
      </c>
      <c r="Z4957" s="1" t="s">
        <v>42</v>
      </c>
      <c r="AA4957" s="1" t="s">
        <v>28</v>
      </c>
      <c r="AB4957" s="1" t="s">
        <v>29</v>
      </c>
      <c r="AC4957" s="1" t="s">
        <v>57</v>
      </c>
      <c r="AD4957" s="1" t="s">
        <v>19</v>
      </c>
      <c r="AE4957" s="2">
        <v>40667</v>
      </c>
    </row>
    <row r="4958" spans="1:31" x14ac:dyDescent="0.25">
      <c r="A4958">
        <f t="shared" si="700"/>
        <v>4957</v>
      </c>
      <c r="B4958" s="1">
        <v>2978</v>
      </c>
      <c r="C4958" s="2">
        <v>40665</v>
      </c>
      <c r="D4958" s="1" t="s">
        <v>32</v>
      </c>
      <c r="E4958" s="1" t="str">
        <f t="shared" si="693"/>
        <v>***</v>
      </c>
      <c r="F4958" s="1" t="str">
        <f t="shared" si="694"/>
        <v>***</v>
      </c>
      <c r="G4958" s="1" t="str">
        <f t="shared" si="695"/>
        <v>***</v>
      </c>
      <c r="J4958" s="1" t="str">
        <f t="shared" si="696"/>
        <v>***</v>
      </c>
      <c r="P4958" s="1">
        <v>28</v>
      </c>
      <c r="Q4958" s="1">
        <f t="shared" si="701"/>
        <v>3.5000000000000003E-2</v>
      </c>
      <c r="T4958" s="4">
        <v>4671.1495000000004</v>
      </c>
      <c r="U4958" s="9">
        <f t="shared" si="697"/>
        <v>1</v>
      </c>
      <c r="V4958" s="4">
        <f t="shared" si="698"/>
        <v>166.82676785714287</v>
      </c>
      <c r="W4958" s="1" t="s">
        <v>21</v>
      </c>
      <c r="X4958" s="1">
        <v>4.2</v>
      </c>
      <c r="Y4958" s="4">
        <f t="shared" si="699"/>
        <v>4675.3495000000003</v>
      </c>
      <c r="Z4958" s="1" t="s">
        <v>22</v>
      </c>
      <c r="AA4958" s="1" t="s">
        <v>28</v>
      </c>
      <c r="AB4958" s="1" t="s">
        <v>24</v>
      </c>
      <c r="AC4958" s="1" t="s">
        <v>25</v>
      </c>
      <c r="AD4958" s="1" t="s">
        <v>19</v>
      </c>
      <c r="AE4958" s="2">
        <v>40666</v>
      </c>
    </row>
    <row r="4959" spans="1:31" x14ac:dyDescent="0.25">
      <c r="A4959">
        <f t="shared" si="700"/>
        <v>4958</v>
      </c>
      <c r="B4959" s="1">
        <v>42725</v>
      </c>
      <c r="C4959" s="2">
        <v>40665</v>
      </c>
      <c r="D4959" s="1" t="s">
        <v>36</v>
      </c>
      <c r="E4959" s="1" t="str">
        <f t="shared" si="693"/>
        <v>*</v>
      </c>
      <c r="F4959" s="1" t="str">
        <f t="shared" si="694"/>
        <v>*</v>
      </c>
      <c r="G4959" s="1" t="str">
        <f t="shared" si="695"/>
        <v>*</v>
      </c>
      <c r="J4959" s="1" t="str">
        <f t="shared" si="696"/>
        <v>*</v>
      </c>
      <c r="P4959" s="1">
        <v>18</v>
      </c>
      <c r="Q4959" s="1">
        <f t="shared" si="701"/>
        <v>0.02</v>
      </c>
      <c r="T4959" s="4">
        <v>231.06</v>
      </c>
      <c r="U4959" s="9">
        <f t="shared" si="697"/>
        <v>0</v>
      </c>
      <c r="V4959" s="4">
        <f t="shared" si="698"/>
        <v>12.836666666666666</v>
      </c>
      <c r="W4959" s="1" t="s">
        <v>21</v>
      </c>
      <c r="X4959" s="1">
        <v>6.13</v>
      </c>
      <c r="Y4959" s="4">
        <f t="shared" si="699"/>
        <v>237.19</v>
      </c>
      <c r="Z4959" s="1" t="s">
        <v>46</v>
      </c>
      <c r="AA4959" s="1" t="s">
        <v>28</v>
      </c>
      <c r="AB4959" s="1" t="s">
        <v>29</v>
      </c>
      <c r="AC4959" s="1" t="s">
        <v>55</v>
      </c>
      <c r="AD4959" s="1" t="s">
        <v>19</v>
      </c>
      <c r="AE4959" s="2">
        <v>40666</v>
      </c>
    </row>
    <row r="4960" spans="1:31" x14ac:dyDescent="0.25">
      <c r="A4960">
        <f t="shared" si="700"/>
        <v>4959</v>
      </c>
      <c r="B4960" s="1">
        <v>32929</v>
      </c>
      <c r="C4960" s="2">
        <v>40665</v>
      </c>
      <c r="D4960" s="1" t="s">
        <v>13</v>
      </c>
      <c r="E4960" s="1" t="str">
        <f t="shared" si="693"/>
        <v>*</v>
      </c>
      <c r="F4960" s="1" t="str">
        <f t="shared" si="694"/>
        <v>*</v>
      </c>
      <c r="G4960" s="1" t="str">
        <f t="shared" si="695"/>
        <v>*</v>
      </c>
      <c r="J4960" s="1" t="str">
        <f t="shared" si="696"/>
        <v>*</v>
      </c>
      <c r="P4960" s="1">
        <v>13</v>
      </c>
      <c r="Q4960" s="1">
        <f t="shared" si="701"/>
        <v>0.02</v>
      </c>
      <c r="T4960" s="4">
        <v>152.13999999999999</v>
      </c>
      <c r="U4960" s="9">
        <f t="shared" si="697"/>
        <v>0</v>
      </c>
      <c r="V4960" s="4">
        <f t="shared" si="698"/>
        <v>11.703076923076923</v>
      </c>
      <c r="W4960" s="1" t="s">
        <v>21</v>
      </c>
      <c r="X4960" s="1">
        <v>4.8099999999999996</v>
      </c>
      <c r="Y4960" s="4">
        <f t="shared" si="699"/>
        <v>156.94999999999999</v>
      </c>
      <c r="Z4960" s="1" t="s">
        <v>54</v>
      </c>
      <c r="AA4960" s="1" t="s">
        <v>28</v>
      </c>
      <c r="AB4960" s="1" t="s">
        <v>29</v>
      </c>
      <c r="AC4960" s="1" t="s">
        <v>55</v>
      </c>
      <c r="AD4960" s="1" t="s">
        <v>19</v>
      </c>
      <c r="AE4960" s="2">
        <v>40670</v>
      </c>
    </row>
    <row r="4961" spans="1:31" x14ac:dyDescent="0.25">
      <c r="A4961">
        <f t="shared" si="700"/>
        <v>4960</v>
      </c>
      <c r="B4961" s="1">
        <v>32929</v>
      </c>
      <c r="C4961" s="2">
        <v>40665</v>
      </c>
      <c r="D4961" s="1" t="s">
        <v>13</v>
      </c>
      <c r="E4961" s="1" t="str">
        <f t="shared" si="693"/>
        <v>*</v>
      </c>
      <c r="F4961" s="1" t="str">
        <f t="shared" si="694"/>
        <v>*</v>
      </c>
      <c r="G4961" s="1" t="str">
        <f t="shared" si="695"/>
        <v>*</v>
      </c>
      <c r="J4961" s="1" t="str">
        <f t="shared" si="696"/>
        <v>*</v>
      </c>
      <c r="P4961" s="1">
        <v>8</v>
      </c>
      <c r="Q4961" s="1">
        <f t="shared" si="701"/>
        <v>0.01</v>
      </c>
      <c r="T4961" s="4">
        <v>44.56</v>
      </c>
      <c r="U4961" s="9">
        <f t="shared" si="697"/>
        <v>0</v>
      </c>
      <c r="V4961" s="4">
        <f t="shared" si="698"/>
        <v>5.57</v>
      </c>
      <c r="W4961" s="1" t="s">
        <v>21</v>
      </c>
      <c r="X4961" s="1">
        <v>1.39</v>
      </c>
      <c r="Y4961" s="4">
        <f t="shared" si="699"/>
        <v>45.95</v>
      </c>
      <c r="Z4961" s="1" t="s">
        <v>54</v>
      </c>
      <c r="AA4961" s="1" t="s">
        <v>28</v>
      </c>
      <c r="AB4961" s="1" t="s">
        <v>29</v>
      </c>
      <c r="AC4961" s="1" t="s">
        <v>57</v>
      </c>
      <c r="AD4961" s="1" t="s">
        <v>19</v>
      </c>
      <c r="AE4961" s="2">
        <v>40669</v>
      </c>
    </row>
    <row r="4962" spans="1:31" x14ac:dyDescent="0.25">
      <c r="A4962">
        <f t="shared" si="700"/>
        <v>4961</v>
      </c>
      <c r="B4962" s="1">
        <v>41539</v>
      </c>
      <c r="C4962" s="2">
        <v>40666</v>
      </c>
      <c r="D4962" s="1" t="s">
        <v>20</v>
      </c>
      <c r="E4962" s="1" t="str">
        <f t="shared" si="693"/>
        <v>*</v>
      </c>
      <c r="F4962" s="1" t="str">
        <f t="shared" si="694"/>
        <v>**</v>
      </c>
      <c r="G4962" s="1" t="str">
        <f t="shared" si="695"/>
        <v>**</v>
      </c>
      <c r="J4962" s="1" t="str">
        <f t="shared" si="696"/>
        <v>**</v>
      </c>
      <c r="P4962" s="1">
        <v>41</v>
      </c>
      <c r="Q4962" s="1">
        <f t="shared" si="701"/>
        <v>0.05</v>
      </c>
      <c r="T4962" s="4">
        <v>2303.7125000000001</v>
      </c>
      <c r="U4962" s="9">
        <f t="shared" si="697"/>
        <v>1</v>
      </c>
      <c r="V4962" s="4">
        <f t="shared" si="698"/>
        <v>56.18810975609756</v>
      </c>
      <c r="W4962" s="1" t="s">
        <v>21</v>
      </c>
      <c r="X4962" s="1">
        <v>8.99</v>
      </c>
      <c r="Y4962" s="4">
        <f t="shared" si="699"/>
        <v>2312.7024999999999</v>
      </c>
      <c r="Z4962" s="1" t="s">
        <v>15</v>
      </c>
      <c r="AA4962" s="1" t="s">
        <v>16</v>
      </c>
      <c r="AB4962" s="1" t="s">
        <v>24</v>
      </c>
      <c r="AC4962" s="1" t="s">
        <v>25</v>
      </c>
      <c r="AD4962" s="1" t="s">
        <v>19</v>
      </c>
      <c r="AE4962" s="2">
        <v>40667</v>
      </c>
    </row>
    <row r="4963" spans="1:31" x14ac:dyDescent="0.25">
      <c r="A4963">
        <f t="shared" si="700"/>
        <v>4962</v>
      </c>
      <c r="B4963" s="1">
        <v>5696</v>
      </c>
      <c r="C4963" s="2">
        <v>40666</v>
      </c>
      <c r="D4963" s="1" t="s">
        <v>32</v>
      </c>
      <c r="E4963" s="1" t="str">
        <f t="shared" si="693"/>
        <v>***</v>
      </c>
      <c r="F4963" s="1" t="str">
        <f t="shared" si="694"/>
        <v>***</v>
      </c>
      <c r="G4963" s="1" t="str">
        <f t="shared" si="695"/>
        <v>***</v>
      </c>
      <c r="J4963" s="1" t="str">
        <f t="shared" si="696"/>
        <v>***</v>
      </c>
      <c r="P4963" s="1">
        <v>4</v>
      </c>
      <c r="Q4963" s="1">
        <f t="shared" si="701"/>
        <v>0.01</v>
      </c>
      <c r="T4963" s="4">
        <v>2206.17</v>
      </c>
      <c r="U4963" s="9">
        <f t="shared" si="697"/>
        <v>1</v>
      </c>
      <c r="V4963" s="4">
        <f t="shared" si="698"/>
        <v>551.54250000000002</v>
      </c>
      <c r="W4963" s="1" t="s">
        <v>21</v>
      </c>
      <c r="X4963" s="1">
        <v>19.989999999999998</v>
      </c>
      <c r="Y4963" s="4">
        <f t="shared" si="699"/>
        <v>2226.16</v>
      </c>
      <c r="Z4963" s="1" t="s">
        <v>51</v>
      </c>
      <c r="AA4963" s="1" t="s">
        <v>16</v>
      </c>
      <c r="AB4963" s="1" t="s">
        <v>29</v>
      </c>
      <c r="AC4963" s="1" t="s">
        <v>43</v>
      </c>
      <c r="AD4963" s="1" t="s">
        <v>19</v>
      </c>
      <c r="AE4963" s="2">
        <v>40668</v>
      </c>
    </row>
    <row r="4964" spans="1:31" x14ac:dyDescent="0.25">
      <c r="A4964">
        <f t="shared" si="700"/>
        <v>4963</v>
      </c>
      <c r="B4964" s="1">
        <v>33925</v>
      </c>
      <c r="C4964" s="2">
        <v>40666</v>
      </c>
      <c r="D4964" s="1" t="s">
        <v>13</v>
      </c>
      <c r="E4964" s="1" t="str">
        <f t="shared" si="693"/>
        <v>*</v>
      </c>
      <c r="F4964" s="1" t="str">
        <f t="shared" si="694"/>
        <v>*</v>
      </c>
      <c r="G4964" s="1" t="str">
        <f t="shared" si="695"/>
        <v>*</v>
      </c>
      <c r="J4964" s="1" t="str">
        <f t="shared" si="696"/>
        <v>*</v>
      </c>
      <c r="P4964" s="1">
        <v>47</v>
      </c>
      <c r="Q4964" s="1">
        <f t="shared" si="701"/>
        <v>0.05</v>
      </c>
      <c r="T4964" s="4">
        <v>1488.86</v>
      </c>
      <c r="U4964" s="9">
        <f t="shared" si="697"/>
        <v>1</v>
      </c>
      <c r="V4964" s="4">
        <f t="shared" si="698"/>
        <v>31.67787234042553</v>
      </c>
      <c r="W4964" s="1" t="s">
        <v>21</v>
      </c>
      <c r="X4964" s="1">
        <v>19.989999999999998</v>
      </c>
      <c r="Y4964" s="4">
        <f t="shared" si="699"/>
        <v>1508.85</v>
      </c>
      <c r="Z4964" s="1" t="s">
        <v>46</v>
      </c>
      <c r="AA4964" s="1" t="s">
        <v>37</v>
      </c>
      <c r="AB4964" s="1" t="s">
        <v>29</v>
      </c>
      <c r="AC4964" s="1" t="s">
        <v>40</v>
      </c>
      <c r="AD4964" s="1" t="s">
        <v>19</v>
      </c>
      <c r="AE4964" s="2">
        <v>40670</v>
      </c>
    </row>
    <row r="4965" spans="1:31" x14ac:dyDescent="0.25">
      <c r="A4965">
        <f t="shared" si="700"/>
        <v>4964</v>
      </c>
      <c r="B4965" s="1">
        <v>5696</v>
      </c>
      <c r="C4965" s="2">
        <v>40666</v>
      </c>
      <c r="D4965" s="1" t="s">
        <v>32</v>
      </c>
      <c r="E4965" s="1" t="str">
        <f t="shared" si="693"/>
        <v>***</v>
      </c>
      <c r="F4965" s="1" t="str">
        <f t="shared" si="694"/>
        <v>***</v>
      </c>
      <c r="G4965" s="1" t="str">
        <f t="shared" si="695"/>
        <v>***</v>
      </c>
      <c r="J4965" s="1" t="str">
        <f t="shared" si="696"/>
        <v>***</v>
      </c>
      <c r="P4965" s="1">
        <v>40</v>
      </c>
      <c r="Q4965" s="1">
        <f t="shared" si="701"/>
        <v>0.05</v>
      </c>
      <c r="T4965" s="4">
        <v>621.12</v>
      </c>
      <c r="U4965" s="9">
        <f t="shared" si="697"/>
        <v>0</v>
      </c>
      <c r="V4965" s="4">
        <f t="shared" si="698"/>
        <v>15.528</v>
      </c>
      <c r="W4965" s="1" t="s">
        <v>21</v>
      </c>
      <c r="X4965" s="1">
        <v>2.99</v>
      </c>
      <c r="Y4965" s="4">
        <f t="shared" si="699"/>
        <v>624.11</v>
      </c>
      <c r="Z4965" s="1" t="s">
        <v>51</v>
      </c>
      <c r="AA4965" s="1" t="s">
        <v>16</v>
      </c>
      <c r="AB4965" s="1" t="s">
        <v>29</v>
      </c>
      <c r="AC4965" s="1" t="s">
        <v>43</v>
      </c>
      <c r="AD4965" s="1" t="s">
        <v>19</v>
      </c>
      <c r="AE4965" s="2">
        <v>40668</v>
      </c>
    </row>
    <row r="4966" spans="1:31" x14ac:dyDescent="0.25">
      <c r="A4966">
        <f t="shared" si="700"/>
        <v>4965</v>
      </c>
      <c r="B4966" s="1">
        <v>44960</v>
      </c>
      <c r="C4966" s="2">
        <v>40666</v>
      </c>
      <c r="D4966" s="1" t="s">
        <v>13</v>
      </c>
      <c r="E4966" s="1" t="str">
        <f t="shared" si="693"/>
        <v>*</v>
      </c>
      <c r="F4966" s="1" t="str">
        <f t="shared" si="694"/>
        <v>*</v>
      </c>
      <c r="G4966" s="1" t="str">
        <f t="shared" si="695"/>
        <v>*</v>
      </c>
      <c r="J4966" s="1" t="str">
        <f t="shared" si="696"/>
        <v>*</v>
      </c>
      <c r="P4966" s="1">
        <v>22</v>
      </c>
      <c r="Q4966" s="1">
        <f t="shared" si="701"/>
        <v>3.5000000000000003E-2</v>
      </c>
      <c r="T4966" s="4">
        <v>180.92</v>
      </c>
      <c r="U4966" s="9">
        <f t="shared" si="697"/>
        <v>0</v>
      </c>
      <c r="V4966" s="4">
        <f t="shared" si="698"/>
        <v>8.2236363636363627</v>
      </c>
      <c r="W4966" s="1" t="s">
        <v>21</v>
      </c>
      <c r="X4966" s="1">
        <v>6.14</v>
      </c>
      <c r="Y4966" s="4">
        <f t="shared" si="699"/>
        <v>187.05999999999997</v>
      </c>
      <c r="Z4966" s="1" t="s">
        <v>22</v>
      </c>
      <c r="AA4966" s="1" t="s">
        <v>16</v>
      </c>
      <c r="AB4966" s="1" t="s">
        <v>29</v>
      </c>
      <c r="AC4966" s="1" t="s">
        <v>45</v>
      </c>
      <c r="AD4966" s="1" t="s">
        <v>41</v>
      </c>
      <c r="AE4966" s="2">
        <v>40666</v>
      </c>
    </row>
    <row r="4967" spans="1:31" x14ac:dyDescent="0.25">
      <c r="A4967">
        <f t="shared" si="700"/>
        <v>4966</v>
      </c>
      <c r="B4967" s="1">
        <v>5696</v>
      </c>
      <c r="C4967" s="2">
        <v>40666</v>
      </c>
      <c r="D4967" s="1" t="s">
        <v>32</v>
      </c>
      <c r="E4967" s="1" t="str">
        <f t="shared" si="693"/>
        <v>***</v>
      </c>
      <c r="F4967" s="1" t="str">
        <f t="shared" si="694"/>
        <v>***</v>
      </c>
      <c r="G4967" s="1" t="str">
        <f t="shared" si="695"/>
        <v>***</v>
      </c>
      <c r="J4967" s="1" t="str">
        <f t="shared" si="696"/>
        <v>***</v>
      </c>
      <c r="P4967" s="1">
        <v>31</v>
      </c>
      <c r="Q4967" s="1">
        <f t="shared" si="701"/>
        <v>0.04</v>
      </c>
      <c r="T4967" s="4">
        <v>175.92</v>
      </c>
      <c r="U4967" s="9">
        <f t="shared" si="697"/>
        <v>0</v>
      </c>
      <c r="V4967" s="4">
        <f t="shared" si="698"/>
        <v>5.6748387096774193</v>
      </c>
      <c r="W4967" s="1" t="s">
        <v>21</v>
      </c>
      <c r="X4967" s="1">
        <v>3.85</v>
      </c>
      <c r="Y4967" s="4">
        <f t="shared" si="699"/>
        <v>179.76999999999998</v>
      </c>
      <c r="Z4967" s="1" t="s">
        <v>51</v>
      </c>
      <c r="AA4967" s="1" t="s">
        <v>16</v>
      </c>
      <c r="AB4967" s="1" t="s">
        <v>24</v>
      </c>
      <c r="AC4967" s="1" t="s">
        <v>38</v>
      </c>
      <c r="AD4967" s="1" t="s">
        <v>41</v>
      </c>
      <c r="AE4967" s="2">
        <v>40668</v>
      </c>
    </row>
    <row r="4968" spans="1:31" x14ac:dyDescent="0.25">
      <c r="A4968">
        <f t="shared" si="700"/>
        <v>4967</v>
      </c>
      <c r="B4968" s="1">
        <v>35584</v>
      </c>
      <c r="C4968" s="2">
        <v>40666</v>
      </c>
      <c r="D4968" s="1" t="s">
        <v>36</v>
      </c>
      <c r="E4968" s="1" t="str">
        <f t="shared" si="693"/>
        <v>*</v>
      </c>
      <c r="F4968" s="1" t="str">
        <f t="shared" si="694"/>
        <v>*</v>
      </c>
      <c r="G4968" s="1" t="str">
        <f t="shared" si="695"/>
        <v>*</v>
      </c>
      <c r="J4968" s="1" t="str">
        <f t="shared" si="696"/>
        <v>*</v>
      </c>
      <c r="P4968" s="1">
        <v>15</v>
      </c>
      <c r="Q4968" s="1">
        <f t="shared" si="701"/>
        <v>0.02</v>
      </c>
      <c r="T4968" s="4">
        <v>150.33000000000001</v>
      </c>
      <c r="U4968" s="9">
        <f t="shared" si="697"/>
        <v>0</v>
      </c>
      <c r="V4968" s="4">
        <f t="shared" si="698"/>
        <v>10.022</v>
      </c>
      <c r="W4968" s="1" t="s">
        <v>14</v>
      </c>
      <c r="X4968" s="1">
        <v>9.4499999999999993</v>
      </c>
      <c r="Y4968" s="4">
        <f t="shared" si="699"/>
        <v>159.78</v>
      </c>
      <c r="Z4968" s="1" t="s">
        <v>22</v>
      </c>
      <c r="AA4968" s="1" t="s">
        <v>28</v>
      </c>
      <c r="AB4968" s="1" t="s">
        <v>29</v>
      </c>
      <c r="AC4968" s="1" t="s">
        <v>55</v>
      </c>
      <c r="AD4968" s="1" t="s">
        <v>19</v>
      </c>
      <c r="AE4968" s="2">
        <v>40666</v>
      </c>
    </row>
    <row r="4969" spans="1:31" x14ac:dyDescent="0.25">
      <c r="A4969">
        <f t="shared" si="700"/>
        <v>4968</v>
      </c>
      <c r="B4969" s="1">
        <v>44960</v>
      </c>
      <c r="C4969" s="2">
        <v>40666</v>
      </c>
      <c r="D4969" s="1" t="s">
        <v>13</v>
      </c>
      <c r="E4969" s="1" t="str">
        <f t="shared" si="693"/>
        <v>*</v>
      </c>
      <c r="F4969" s="1" t="str">
        <f t="shared" si="694"/>
        <v>*</v>
      </c>
      <c r="G4969" s="1" t="str">
        <f t="shared" si="695"/>
        <v>*</v>
      </c>
      <c r="J4969" s="1" t="str">
        <f t="shared" si="696"/>
        <v>*</v>
      </c>
      <c r="P4969" s="1">
        <v>16</v>
      </c>
      <c r="Q4969" s="1">
        <f t="shared" si="701"/>
        <v>0.02</v>
      </c>
      <c r="T4969" s="4">
        <v>112.91</v>
      </c>
      <c r="U4969" s="9">
        <f t="shared" si="697"/>
        <v>0</v>
      </c>
      <c r="V4969" s="4">
        <f t="shared" si="698"/>
        <v>7.0568749999999998</v>
      </c>
      <c r="W4969" s="1" t="s">
        <v>21</v>
      </c>
      <c r="X4969" s="1">
        <v>8.4</v>
      </c>
      <c r="Y4969" s="4">
        <f t="shared" si="699"/>
        <v>121.31</v>
      </c>
      <c r="Z4969" s="1" t="s">
        <v>22</v>
      </c>
      <c r="AA4969" s="1" t="s">
        <v>16</v>
      </c>
      <c r="AB4969" s="1" t="s">
        <v>29</v>
      </c>
      <c r="AC4969" s="1" t="s">
        <v>40</v>
      </c>
      <c r="AD4969" s="1" t="s">
        <v>19</v>
      </c>
      <c r="AE4969" s="2">
        <v>40668</v>
      </c>
    </row>
    <row r="4970" spans="1:31" x14ac:dyDescent="0.25">
      <c r="A4970">
        <f t="shared" si="700"/>
        <v>4969</v>
      </c>
      <c r="B4970" s="1">
        <v>44871</v>
      </c>
      <c r="C4970" s="2">
        <v>40666</v>
      </c>
      <c r="D4970" s="1" t="s">
        <v>32</v>
      </c>
      <c r="E4970" s="1" t="str">
        <f t="shared" si="693"/>
        <v>***</v>
      </c>
      <c r="F4970" s="1" t="str">
        <f t="shared" si="694"/>
        <v>***</v>
      </c>
      <c r="G4970" s="1" t="str">
        <f t="shared" si="695"/>
        <v>***</v>
      </c>
      <c r="J4970" s="1" t="str">
        <f t="shared" si="696"/>
        <v>***</v>
      </c>
      <c r="P4970" s="1">
        <v>27</v>
      </c>
      <c r="Q4970" s="1">
        <f t="shared" si="701"/>
        <v>3.5000000000000003E-2</v>
      </c>
      <c r="T4970" s="4">
        <v>94.46</v>
      </c>
      <c r="U4970" s="9">
        <f t="shared" si="697"/>
        <v>0</v>
      </c>
      <c r="V4970" s="4">
        <f t="shared" si="698"/>
        <v>3.4985185185185181</v>
      </c>
      <c r="W4970" s="1" t="s">
        <v>21</v>
      </c>
      <c r="X4970" s="1">
        <v>4.2</v>
      </c>
      <c r="Y4970" s="4">
        <f t="shared" si="699"/>
        <v>98.66</v>
      </c>
      <c r="Z4970" s="1" t="s">
        <v>51</v>
      </c>
      <c r="AA4970" s="1" t="s">
        <v>37</v>
      </c>
      <c r="AB4970" s="1" t="s">
        <v>29</v>
      </c>
      <c r="AC4970" s="1" t="s">
        <v>30</v>
      </c>
      <c r="AD4970" s="1" t="s">
        <v>31</v>
      </c>
      <c r="AE4970" s="2">
        <v>40668</v>
      </c>
    </row>
    <row r="4971" spans="1:31" x14ac:dyDescent="0.25">
      <c r="A4971">
        <f t="shared" si="700"/>
        <v>4970</v>
      </c>
      <c r="B4971" s="1">
        <v>41539</v>
      </c>
      <c r="C4971" s="2">
        <v>40666</v>
      </c>
      <c r="D4971" s="1" t="s">
        <v>20</v>
      </c>
      <c r="E4971" s="1" t="str">
        <f t="shared" si="693"/>
        <v>*</v>
      </c>
      <c r="F4971" s="1" t="str">
        <f t="shared" si="694"/>
        <v>**</v>
      </c>
      <c r="G4971" s="1" t="str">
        <f t="shared" si="695"/>
        <v>**</v>
      </c>
      <c r="J4971" s="1" t="str">
        <f t="shared" si="696"/>
        <v>**</v>
      </c>
      <c r="P4971" s="1">
        <v>24</v>
      </c>
      <c r="Q4971" s="1">
        <f t="shared" si="701"/>
        <v>3.5000000000000003E-2</v>
      </c>
      <c r="T4971" s="4">
        <v>41.85</v>
      </c>
      <c r="U4971" s="9">
        <f t="shared" si="697"/>
        <v>0</v>
      </c>
      <c r="V4971" s="4">
        <f t="shared" si="698"/>
        <v>1.7437500000000001</v>
      </c>
      <c r="W4971" s="1" t="s">
        <v>14</v>
      </c>
      <c r="X4971" s="1">
        <v>1.29</v>
      </c>
      <c r="Y4971" s="4">
        <f t="shared" si="699"/>
        <v>43.14</v>
      </c>
      <c r="Z4971" s="1" t="s">
        <v>15</v>
      </c>
      <c r="AA4971" s="1" t="s">
        <v>16</v>
      </c>
      <c r="AB4971" s="1" t="s">
        <v>29</v>
      </c>
      <c r="AC4971" s="1" t="s">
        <v>30</v>
      </c>
      <c r="AD4971" s="1" t="s">
        <v>31</v>
      </c>
      <c r="AE4971" s="2">
        <v>40668</v>
      </c>
    </row>
    <row r="4972" spans="1:31" x14ac:dyDescent="0.25">
      <c r="A4972">
        <f t="shared" si="700"/>
        <v>4971</v>
      </c>
      <c r="B4972" s="1">
        <v>44960</v>
      </c>
      <c r="C4972" s="2">
        <v>40666</v>
      </c>
      <c r="D4972" s="1" t="s">
        <v>13</v>
      </c>
      <c r="E4972" s="1" t="str">
        <f t="shared" si="693"/>
        <v>*</v>
      </c>
      <c r="F4972" s="1" t="str">
        <f t="shared" si="694"/>
        <v>*</v>
      </c>
      <c r="G4972" s="1" t="str">
        <f t="shared" si="695"/>
        <v>*</v>
      </c>
      <c r="J4972" s="1" t="str">
        <f t="shared" si="696"/>
        <v>*</v>
      </c>
      <c r="P4972" s="1">
        <v>17</v>
      </c>
      <c r="Q4972" s="1">
        <f t="shared" si="701"/>
        <v>0.02</v>
      </c>
      <c r="T4972" s="4">
        <v>31.68</v>
      </c>
      <c r="U4972" s="9">
        <f t="shared" si="697"/>
        <v>0</v>
      </c>
      <c r="V4972" s="4">
        <f t="shared" si="698"/>
        <v>1.8635294117647059</v>
      </c>
      <c r="W4972" s="1" t="s">
        <v>21</v>
      </c>
      <c r="X4972" s="1">
        <v>1.99</v>
      </c>
      <c r="Y4972" s="4">
        <f t="shared" si="699"/>
        <v>33.67</v>
      </c>
      <c r="Z4972" s="1" t="s">
        <v>22</v>
      </c>
      <c r="AA4972" s="1" t="s">
        <v>16</v>
      </c>
      <c r="AB4972" s="1" t="s">
        <v>24</v>
      </c>
      <c r="AC4972" s="1" t="s">
        <v>38</v>
      </c>
      <c r="AD4972" s="1" t="s">
        <v>41</v>
      </c>
      <c r="AE4972" s="2">
        <v>40670</v>
      </c>
    </row>
    <row r="4973" spans="1:31" x14ac:dyDescent="0.25">
      <c r="A4973">
        <f t="shared" si="700"/>
        <v>4972</v>
      </c>
      <c r="B4973" s="1">
        <v>21414</v>
      </c>
      <c r="C4973" s="2">
        <v>40667</v>
      </c>
      <c r="D4973" s="1" t="s">
        <v>32</v>
      </c>
      <c r="E4973" s="1" t="str">
        <f t="shared" si="693"/>
        <v>***</v>
      </c>
      <c r="F4973" s="1" t="str">
        <f t="shared" si="694"/>
        <v>***</v>
      </c>
      <c r="G4973" s="1" t="str">
        <f t="shared" si="695"/>
        <v>***</v>
      </c>
      <c r="J4973" s="1" t="str">
        <f t="shared" si="696"/>
        <v>***</v>
      </c>
      <c r="P4973" s="1">
        <v>46</v>
      </c>
      <c r="Q4973" s="1">
        <f t="shared" si="701"/>
        <v>0.05</v>
      </c>
      <c r="T4973" s="4">
        <v>3644.6</v>
      </c>
      <c r="U4973" s="9">
        <f t="shared" si="697"/>
        <v>1</v>
      </c>
      <c r="V4973" s="4">
        <f t="shared" si="698"/>
        <v>79.230434782608697</v>
      </c>
      <c r="W4973" s="1" t="s">
        <v>21</v>
      </c>
      <c r="X4973" s="1">
        <v>35</v>
      </c>
      <c r="Y4973" s="4">
        <f t="shared" si="699"/>
        <v>3679.6</v>
      </c>
      <c r="Z4973" s="1" t="s">
        <v>22</v>
      </c>
      <c r="AA4973" s="1" t="s">
        <v>16</v>
      </c>
      <c r="AB4973" s="1" t="s">
        <v>29</v>
      </c>
      <c r="AC4973" s="1" t="s">
        <v>55</v>
      </c>
      <c r="AD4973" s="1" t="s">
        <v>48</v>
      </c>
      <c r="AE4973" s="2">
        <v>40669</v>
      </c>
    </row>
    <row r="4974" spans="1:31" x14ac:dyDescent="0.25">
      <c r="A4974">
        <f t="shared" si="700"/>
        <v>4973</v>
      </c>
      <c r="B4974" s="1">
        <v>21414</v>
      </c>
      <c r="C4974" s="2">
        <v>40667</v>
      </c>
      <c r="D4974" s="1" t="s">
        <v>32</v>
      </c>
      <c r="E4974" s="1" t="str">
        <f t="shared" si="693"/>
        <v>***</v>
      </c>
      <c r="F4974" s="1" t="str">
        <f t="shared" si="694"/>
        <v>***</v>
      </c>
      <c r="G4974" s="1" t="str">
        <f t="shared" si="695"/>
        <v>***</v>
      </c>
      <c r="J4974" s="1" t="str">
        <f t="shared" si="696"/>
        <v>***</v>
      </c>
      <c r="P4974" s="1">
        <v>33</v>
      </c>
      <c r="Q4974" s="1">
        <f t="shared" si="701"/>
        <v>0.04</v>
      </c>
      <c r="T4974" s="4">
        <v>3491.6129999999998</v>
      </c>
      <c r="U4974" s="9">
        <f t="shared" si="697"/>
        <v>1</v>
      </c>
      <c r="V4974" s="4">
        <f t="shared" si="698"/>
        <v>105.80645454545454</v>
      </c>
      <c r="W4974" s="1" t="s">
        <v>21</v>
      </c>
      <c r="X4974" s="1">
        <v>5.63</v>
      </c>
      <c r="Y4974" s="4">
        <f t="shared" si="699"/>
        <v>3497.2429999999999</v>
      </c>
      <c r="Z4974" s="1" t="s">
        <v>22</v>
      </c>
      <c r="AA4974" s="1" t="s">
        <v>16</v>
      </c>
      <c r="AB4974" s="1" t="s">
        <v>24</v>
      </c>
      <c r="AC4974" s="1" t="s">
        <v>25</v>
      </c>
      <c r="AD4974" s="1" t="s">
        <v>19</v>
      </c>
      <c r="AE4974" s="2">
        <v>40668</v>
      </c>
    </row>
    <row r="4975" spans="1:31" x14ac:dyDescent="0.25">
      <c r="A4975">
        <f t="shared" si="700"/>
        <v>4974</v>
      </c>
      <c r="B4975" s="1">
        <v>19649</v>
      </c>
      <c r="C4975" s="2">
        <v>40667</v>
      </c>
      <c r="D4975" s="1" t="s">
        <v>20</v>
      </c>
      <c r="E4975" s="1" t="str">
        <f t="shared" si="693"/>
        <v>*</v>
      </c>
      <c r="F4975" s="1" t="str">
        <f t="shared" si="694"/>
        <v>**</v>
      </c>
      <c r="G4975" s="1" t="str">
        <f t="shared" si="695"/>
        <v>**</v>
      </c>
      <c r="J4975" s="1" t="str">
        <f t="shared" si="696"/>
        <v>**</v>
      </c>
      <c r="P4975" s="1">
        <v>36</v>
      </c>
      <c r="Q4975" s="1">
        <f t="shared" si="701"/>
        <v>0.04</v>
      </c>
      <c r="T4975" s="4">
        <v>1095.1099999999999</v>
      </c>
      <c r="U4975" s="9">
        <f t="shared" si="697"/>
        <v>1</v>
      </c>
      <c r="V4975" s="4">
        <f t="shared" si="698"/>
        <v>30.419722222222219</v>
      </c>
      <c r="W4975" s="1" t="s">
        <v>33</v>
      </c>
      <c r="X4975" s="1">
        <v>45.51</v>
      </c>
      <c r="Y4975" s="4">
        <f t="shared" si="699"/>
        <v>1140.6199999999999</v>
      </c>
      <c r="Z4975" s="1" t="s">
        <v>49</v>
      </c>
      <c r="AA4975" s="1" t="s">
        <v>16</v>
      </c>
      <c r="AB4975" s="1" t="s">
        <v>17</v>
      </c>
      <c r="AC4975" s="1" t="s">
        <v>52</v>
      </c>
      <c r="AD4975" s="1" t="s">
        <v>59</v>
      </c>
      <c r="AE4975" s="2">
        <v>40668</v>
      </c>
    </row>
    <row r="4976" spans="1:31" x14ac:dyDescent="0.25">
      <c r="A4976">
        <f t="shared" si="700"/>
        <v>4975</v>
      </c>
      <c r="B4976" s="1">
        <v>39745</v>
      </c>
      <c r="C4976" s="2">
        <v>40667</v>
      </c>
      <c r="D4976" s="1" t="s">
        <v>27</v>
      </c>
      <c r="E4976" s="1" t="str">
        <f t="shared" si="693"/>
        <v>*</v>
      </c>
      <c r="F4976" s="1" t="str">
        <f t="shared" si="694"/>
        <v>*</v>
      </c>
      <c r="G4976" s="1" t="str">
        <f t="shared" si="695"/>
        <v>*</v>
      </c>
      <c r="J4976" s="1" t="str">
        <f t="shared" si="696"/>
        <v>*</v>
      </c>
      <c r="P4976" s="1">
        <v>8</v>
      </c>
      <c r="Q4976" s="1">
        <f t="shared" si="701"/>
        <v>0.01</v>
      </c>
      <c r="T4976" s="4">
        <v>955.29</v>
      </c>
      <c r="U4976" s="9">
        <f t="shared" si="697"/>
        <v>0</v>
      </c>
      <c r="V4976" s="4">
        <f t="shared" si="698"/>
        <v>119.41125</v>
      </c>
      <c r="W4976" s="1" t="s">
        <v>33</v>
      </c>
      <c r="X4976" s="1">
        <v>56.14</v>
      </c>
      <c r="Y4976" s="4">
        <f t="shared" si="699"/>
        <v>1011.43</v>
      </c>
      <c r="Z4976" s="1" t="s">
        <v>15</v>
      </c>
      <c r="AA4976" s="1" t="s">
        <v>28</v>
      </c>
      <c r="AB4976" s="1" t="s">
        <v>24</v>
      </c>
      <c r="AC4976" s="1" t="s">
        <v>56</v>
      </c>
      <c r="AD4976" s="1" t="s">
        <v>35</v>
      </c>
      <c r="AE4976" s="2">
        <v>40668</v>
      </c>
    </row>
    <row r="4977" spans="1:31" x14ac:dyDescent="0.25">
      <c r="A4977">
        <f t="shared" si="700"/>
        <v>4976</v>
      </c>
      <c r="B4977" s="1">
        <v>19649</v>
      </c>
      <c r="C4977" s="2">
        <v>40667</v>
      </c>
      <c r="D4977" s="1" t="s">
        <v>20</v>
      </c>
      <c r="E4977" s="1" t="str">
        <f t="shared" si="693"/>
        <v>*</v>
      </c>
      <c r="F4977" s="1" t="str">
        <f t="shared" si="694"/>
        <v>**</v>
      </c>
      <c r="G4977" s="1" t="str">
        <f t="shared" si="695"/>
        <v>**</v>
      </c>
      <c r="J4977" s="1" t="str">
        <f t="shared" si="696"/>
        <v>**</v>
      </c>
      <c r="P4977" s="1">
        <v>25</v>
      </c>
      <c r="Q4977" s="1">
        <f t="shared" si="701"/>
        <v>3.5000000000000003E-2</v>
      </c>
      <c r="T4977" s="4">
        <v>375.74</v>
      </c>
      <c r="U4977" s="9">
        <f t="shared" si="697"/>
        <v>0</v>
      </c>
      <c r="V4977" s="4">
        <f t="shared" si="698"/>
        <v>15.0296</v>
      </c>
      <c r="W4977" s="1" t="s">
        <v>14</v>
      </c>
      <c r="X4977" s="1">
        <v>6.75</v>
      </c>
      <c r="Y4977" s="4">
        <f t="shared" si="699"/>
        <v>382.49</v>
      </c>
      <c r="Z4977" s="1" t="s">
        <v>49</v>
      </c>
      <c r="AA4977" s="1" t="s">
        <v>16</v>
      </c>
      <c r="AB4977" s="1" t="s">
        <v>29</v>
      </c>
      <c r="AC4977" s="1" t="s">
        <v>63</v>
      </c>
      <c r="AD4977" s="1" t="s">
        <v>26</v>
      </c>
      <c r="AE4977" s="2">
        <v>40669</v>
      </c>
    </row>
    <row r="4978" spans="1:31" x14ac:dyDescent="0.25">
      <c r="A4978">
        <f t="shared" si="700"/>
        <v>4977</v>
      </c>
      <c r="B4978" s="1">
        <v>37314</v>
      </c>
      <c r="C4978" s="2">
        <v>40667</v>
      </c>
      <c r="D4978" s="1" t="s">
        <v>36</v>
      </c>
      <c r="E4978" s="1" t="str">
        <f t="shared" si="693"/>
        <v>*</v>
      </c>
      <c r="F4978" s="1" t="str">
        <f t="shared" si="694"/>
        <v>*</v>
      </c>
      <c r="G4978" s="1" t="str">
        <f t="shared" si="695"/>
        <v>*</v>
      </c>
      <c r="J4978" s="1" t="str">
        <f t="shared" si="696"/>
        <v>*</v>
      </c>
      <c r="P4978" s="1">
        <v>21</v>
      </c>
      <c r="Q4978" s="1">
        <f t="shared" si="701"/>
        <v>3.5000000000000003E-2</v>
      </c>
      <c r="T4978" s="4">
        <v>210.86</v>
      </c>
      <c r="U4978" s="9">
        <f t="shared" si="697"/>
        <v>0</v>
      </c>
      <c r="V4978" s="4">
        <f t="shared" si="698"/>
        <v>10.040952380952382</v>
      </c>
      <c r="W4978" s="1" t="s">
        <v>21</v>
      </c>
      <c r="X4978" s="1">
        <v>6.02</v>
      </c>
      <c r="Y4978" s="4">
        <f t="shared" si="699"/>
        <v>216.88000000000002</v>
      </c>
      <c r="Z4978" s="1" t="s">
        <v>22</v>
      </c>
      <c r="AA4978" s="1" t="s">
        <v>37</v>
      </c>
      <c r="AB4978" s="1" t="s">
        <v>17</v>
      </c>
      <c r="AC4978" s="1" t="s">
        <v>18</v>
      </c>
      <c r="AD4978" s="1" t="s">
        <v>26</v>
      </c>
      <c r="AE4978" s="2">
        <v>40668</v>
      </c>
    </row>
    <row r="4979" spans="1:31" x14ac:dyDescent="0.25">
      <c r="A4979">
        <f t="shared" si="700"/>
        <v>4978</v>
      </c>
      <c r="B4979" s="1">
        <v>25955</v>
      </c>
      <c r="C4979" s="2">
        <v>40667</v>
      </c>
      <c r="D4979" s="1" t="s">
        <v>27</v>
      </c>
      <c r="E4979" s="1" t="str">
        <f t="shared" si="693"/>
        <v>*</v>
      </c>
      <c r="F4979" s="1" t="str">
        <f t="shared" si="694"/>
        <v>*</v>
      </c>
      <c r="G4979" s="1" t="str">
        <f t="shared" si="695"/>
        <v>*</v>
      </c>
      <c r="J4979" s="1" t="str">
        <f t="shared" si="696"/>
        <v>*</v>
      </c>
      <c r="P4979" s="1">
        <v>10</v>
      </c>
      <c r="Q4979" s="1">
        <f t="shared" si="701"/>
        <v>0.02</v>
      </c>
      <c r="T4979" s="4">
        <v>170.35</v>
      </c>
      <c r="U4979" s="9">
        <f t="shared" si="697"/>
        <v>0</v>
      </c>
      <c r="V4979" s="4">
        <f t="shared" si="698"/>
        <v>17.035</v>
      </c>
      <c r="W4979" s="1" t="s">
        <v>21</v>
      </c>
      <c r="X4979" s="1">
        <v>8.34</v>
      </c>
      <c r="Y4979" s="4">
        <f t="shared" si="699"/>
        <v>178.69</v>
      </c>
      <c r="Z4979" s="1" t="s">
        <v>44</v>
      </c>
      <c r="AA4979" s="1" t="s">
        <v>28</v>
      </c>
      <c r="AB4979" s="1" t="s">
        <v>29</v>
      </c>
      <c r="AC4979" s="1" t="s">
        <v>55</v>
      </c>
      <c r="AD4979" s="1" t="s">
        <v>19</v>
      </c>
      <c r="AE4979" s="2">
        <v>40669</v>
      </c>
    </row>
    <row r="4980" spans="1:31" x14ac:dyDescent="0.25">
      <c r="A4980">
        <f t="shared" si="700"/>
        <v>4979</v>
      </c>
      <c r="B4980" s="1">
        <v>21414</v>
      </c>
      <c r="C4980" s="2">
        <v>40667</v>
      </c>
      <c r="D4980" s="1" t="s">
        <v>32</v>
      </c>
      <c r="E4980" s="1" t="str">
        <f t="shared" si="693"/>
        <v>***</v>
      </c>
      <c r="F4980" s="1" t="str">
        <f t="shared" si="694"/>
        <v>***</v>
      </c>
      <c r="G4980" s="1" t="str">
        <f t="shared" si="695"/>
        <v>***</v>
      </c>
      <c r="J4980" s="1" t="str">
        <f t="shared" si="696"/>
        <v>***</v>
      </c>
      <c r="P4980" s="1">
        <v>34</v>
      </c>
      <c r="Q4980" s="1">
        <f t="shared" si="701"/>
        <v>0.04</v>
      </c>
      <c r="T4980" s="4">
        <v>117.91</v>
      </c>
      <c r="U4980" s="9">
        <f t="shared" si="697"/>
        <v>0</v>
      </c>
      <c r="V4980" s="4">
        <f t="shared" si="698"/>
        <v>3.4679411764705881</v>
      </c>
      <c r="W4980" s="1" t="s">
        <v>21</v>
      </c>
      <c r="X4980" s="1">
        <v>1.0900000000000001</v>
      </c>
      <c r="Y4980" s="4">
        <f t="shared" si="699"/>
        <v>119</v>
      </c>
      <c r="Z4980" s="1" t="s">
        <v>22</v>
      </c>
      <c r="AA4980" s="1" t="s">
        <v>16</v>
      </c>
      <c r="AB4980" s="1" t="s">
        <v>29</v>
      </c>
      <c r="AC4980" s="1" t="s">
        <v>40</v>
      </c>
      <c r="AD4980" s="1" t="s">
        <v>31</v>
      </c>
      <c r="AE4980" s="2">
        <v>40669</v>
      </c>
    </row>
    <row r="4981" spans="1:31" x14ac:dyDescent="0.25">
      <c r="A4981">
        <f t="shared" si="700"/>
        <v>4980</v>
      </c>
      <c r="B4981" s="1">
        <v>21414</v>
      </c>
      <c r="C4981" s="2">
        <v>40667</v>
      </c>
      <c r="D4981" s="1" t="s">
        <v>32</v>
      </c>
      <c r="E4981" s="1" t="str">
        <f t="shared" si="693"/>
        <v>***</v>
      </c>
      <c r="F4981" s="1" t="str">
        <f t="shared" si="694"/>
        <v>***</v>
      </c>
      <c r="G4981" s="1" t="str">
        <f t="shared" si="695"/>
        <v>***</v>
      </c>
      <c r="J4981" s="1" t="str">
        <f t="shared" si="696"/>
        <v>***</v>
      </c>
      <c r="P4981" s="1">
        <v>43</v>
      </c>
      <c r="Q4981" s="1">
        <f t="shared" si="701"/>
        <v>0.05</v>
      </c>
      <c r="T4981" s="4">
        <v>103.6</v>
      </c>
      <c r="U4981" s="9">
        <f t="shared" si="697"/>
        <v>0</v>
      </c>
      <c r="V4981" s="4">
        <f t="shared" si="698"/>
        <v>2.409302325581395</v>
      </c>
      <c r="W4981" s="1" t="s">
        <v>14</v>
      </c>
      <c r="X4981" s="1">
        <v>1.92</v>
      </c>
      <c r="Y4981" s="4">
        <f t="shared" si="699"/>
        <v>105.52</v>
      </c>
      <c r="Z4981" s="1" t="s">
        <v>22</v>
      </c>
      <c r="AA4981" s="1" t="s">
        <v>16</v>
      </c>
      <c r="AB4981" s="1" t="s">
        <v>29</v>
      </c>
      <c r="AC4981" s="1" t="s">
        <v>45</v>
      </c>
      <c r="AD4981" s="1" t="s">
        <v>31</v>
      </c>
      <c r="AE4981" s="2">
        <v>40667</v>
      </c>
    </row>
    <row r="4982" spans="1:31" x14ac:dyDescent="0.25">
      <c r="A4982">
        <f t="shared" si="700"/>
        <v>4981</v>
      </c>
      <c r="B4982" s="1">
        <v>18503</v>
      </c>
      <c r="C4982" s="2">
        <v>40668</v>
      </c>
      <c r="D4982" s="1" t="s">
        <v>27</v>
      </c>
      <c r="E4982" s="1" t="str">
        <f t="shared" si="693"/>
        <v>*</v>
      </c>
      <c r="F4982" s="1" t="str">
        <f t="shared" si="694"/>
        <v>*</v>
      </c>
      <c r="G4982" s="1" t="str">
        <f t="shared" si="695"/>
        <v>*</v>
      </c>
      <c r="J4982" s="1" t="str">
        <f t="shared" si="696"/>
        <v>*</v>
      </c>
      <c r="P4982" s="1">
        <v>46</v>
      </c>
      <c r="Q4982" s="1">
        <f t="shared" si="701"/>
        <v>0.05</v>
      </c>
      <c r="T4982" s="4">
        <v>6637.63</v>
      </c>
      <c r="U4982" s="9">
        <f t="shared" si="697"/>
        <v>1</v>
      </c>
      <c r="V4982" s="4">
        <f t="shared" si="698"/>
        <v>144.29630434782609</v>
      </c>
      <c r="W4982" s="1" t="s">
        <v>33</v>
      </c>
      <c r="X4982" s="1">
        <v>17.850000000000001</v>
      </c>
      <c r="Y4982" s="4">
        <f t="shared" si="699"/>
        <v>6655.4800000000005</v>
      </c>
      <c r="Z4982" s="1" t="s">
        <v>46</v>
      </c>
      <c r="AA4982" s="1" t="s">
        <v>16</v>
      </c>
      <c r="AB4982" s="1" t="s">
        <v>24</v>
      </c>
      <c r="AC4982" s="1" t="s">
        <v>56</v>
      </c>
      <c r="AD4982" s="1" t="s">
        <v>35</v>
      </c>
      <c r="AE4982" s="2">
        <v>40670</v>
      </c>
    </row>
    <row r="4983" spans="1:31" x14ac:dyDescent="0.25">
      <c r="A4983">
        <f t="shared" si="700"/>
        <v>4982</v>
      </c>
      <c r="B4983" s="1">
        <v>42628</v>
      </c>
      <c r="C4983" s="2">
        <v>40668</v>
      </c>
      <c r="D4983" s="1" t="s">
        <v>27</v>
      </c>
      <c r="E4983" s="1" t="str">
        <f t="shared" si="693"/>
        <v>*</v>
      </c>
      <c r="F4983" s="1" t="str">
        <f t="shared" si="694"/>
        <v>*</v>
      </c>
      <c r="G4983" s="1" t="str">
        <f t="shared" si="695"/>
        <v>*</v>
      </c>
      <c r="J4983" s="1" t="str">
        <f t="shared" si="696"/>
        <v>*</v>
      </c>
      <c r="P4983" s="1">
        <v>4</v>
      </c>
      <c r="Q4983" s="1">
        <f t="shared" si="701"/>
        <v>0.01</v>
      </c>
      <c r="T4983" s="4">
        <v>1199.336</v>
      </c>
      <c r="U4983" s="9">
        <f t="shared" si="697"/>
        <v>1</v>
      </c>
      <c r="V4983" s="4">
        <f t="shared" si="698"/>
        <v>299.834</v>
      </c>
      <c r="W4983" s="1" t="s">
        <v>33</v>
      </c>
      <c r="X4983" s="1">
        <v>60</v>
      </c>
      <c r="Y4983" s="4">
        <f t="shared" si="699"/>
        <v>1259.336</v>
      </c>
      <c r="Z4983" s="1" t="s">
        <v>15</v>
      </c>
      <c r="AA4983" s="1" t="s">
        <v>16</v>
      </c>
      <c r="AB4983" s="1" t="s">
        <v>17</v>
      </c>
      <c r="AC4983" s="1" t="s">
        <v>52</v>
      </c>
      <c r="AD4983" s="1" t="s">
        <v>35</v>
      </c>
      <c r="AE4983" s="2">
        <v>40670</v>
      </c>
    </row>
    <row r="4984" spans="1:31" x14ac:dyDescent="0.25">
      <c r="A4984">
        <f t="shared" si="700"/>
        <v>4983</v>
      </c>
      <c r="B4984" s="1">
        <v>18503</v>
      </c>
      <c r="C4984" s="2">
        <v>40668</v>
      </c>
      <c r="D4984" s="1" t="s">
        <v>27</v>
      </c>
      <c r="E4984" s="1" t="str">
        <f t="shared" si="693"/>
        <v>*</v>
      </c>
      <c r="F4984" s="1" t="str">
        <f t="shared" si="694"/>
        <v>*</v>
      </c>
      <c r="G4984" s="1" t="str">
        <f t="shared" si="695"/>
        <v>*</v>
      </c>
      <c r="J4984" s="1" t="str">
        <f t="shared" si="696"/>
        <v>*</v>
      </c>
      <c r="P4984" s="1">
        <v>13</v>
      </c>
      <c r="Q4984" s="1">
        <f t="shared" si="701"/>
        <v>0.02</v>
      </c>
      <c r="T4984" s="4">
        <v>928.90549999999996</v>
      </c>
      <c r="U4984" s="9">
        <f t="shared" si="697"/>
        <v>0</v>
      </c>
      <c r="V4984" s="4">
        <f t="shared" si="698"/>
        <v>71.454269230769228</v>
      </c>
      <c r="W4984" s="1" t="s">
        <v>21</v>
      </c>
      <c r="X4984" s="1">
        <v>2.79</v>
      </c>
      <c r="Y4984" s="4">
        <f t="shared" si="699"/>
        <v>931.69549999999992</v>
      </c>
      <c r="Z4984" s="1" t="s">
        <v>46</v>
      </c>
      <c r="AA4984" s="1" t="s">
        <v>16</v>
      </c>
      <c r="AB4984" s="1" t="s">
        <v>24</v>
      </c>
      <c r="AC4984" s="1" t="s">
        <v>25</v>
      </c>
      <c r="AD4984" s="1" t="s">
        <v>19</v>
      </c>
      <c r="AE4984" s="2">
        <v>40670</v>
      </c>
    </row>
    <row r="4985" spans="1:31" x14ac:dyDescent="0.25">
      <c r="A4985">
        <f t="shared" si="700"/>
        <v>4984</v>
      </c>
      <c r="B4985" s="1">
        <v>49346</v>
      </c>
      <c r="C4985" s="2">
        <v>40668</v>
      </c>
      <c r="D4985" s="1" t="s">
        <v>27</v>
      </c>
      <c r="E4985" s="1" t="str">
        <f t="shared" si="693"/>
        <v>*</v>
      </c>
      <c r="F4985" s="1" t="str">
        <f t="shared" si="694"/>
        <v>*</v>
      </c>
      <c r="G4985" s="1" t="str">
        <f t="shared" si="695"/>
        <v>*</v>
      </c>
      <c r="J4985" s="1" t="str">
        <f t="shared" si="696"/>
        <v>*</v>
      </c>
      <c r="P4985" s="1">
        <v>50</v>
      </c>
      <c r="Q4985" s="1">
        <f t="shared" si="701"/>
        <v>0.06</v>
      </c>
      <c r="T4985" s="4">
        <v>276.75</v>
      </c>
      <c r="U4985" s="9">
        <f t="shared" si="697"/>
        <v>0</v>
      </c>
      <c r="V4985" s="4">
        <f t="shared" si="698"/>
        <v>5.5350000000000001</v>
      </c>
      <c r="W4985" s="1" t="s">
        <v>21</v>
      </c>
      <c r="X4985" s="1">
        <v>5.57</v>
      </c>
      <c r="Y4985" s="4">
        <f t="shared" si="699"/>
        <v>282.32</v>
      </c>
      <c r="Z4985" s="1" t="s">
        <v>49</v>
      </c>
      <c r="AA4985" s="1" t="s">
        <v>28</v>
      </c>
      <c r="AB4985" s="1" t="s">
        <v>29</v>
      </c>
      <c r="AC4985" s="1" t="s">
        <v>40</v>
      </c>
      <c r="AD4985" s="1" t="s">
        <v>19</v>
      </c>
      <c r="AE4985" s="2">
        <v>40669</v>
      </c>
    </row>
    <row r="4986" spans="1:31" x14ac:dyDescent="0.25">
      <c r="A4986">
        <f t="shared" si="700"/>
        <v>4985</v>
      </c>
      <c r="B4986" s="1">
        <v>23617</v>
      </c>
      <c r="C4986" s="2">
        <v>40668</v>
      </c>
      <c r="D4986" s="1" t="s">
        <v>27</v>
      </c>
      <c r="E4986" s="1" t="str">
        <f t="shared" si="693"/>
        <v>*</v>
      </c>
      <c r="F4986" s="1" t="str">
        <f t="shared" si="694"/>
        <v>*</v>
      </c>
      <c r="G4986" s="1" t="str">
        <f t="shared" si="695"/>
        <v>*</v>
      </c>
      <c r="J4986" s="1" t="str">
        <f t="shared" si="696"/>
        <v>*</v>
      </c>
      <c r="P4986" s="1">
        <v>6</v>
      </c>
      <c r="Q4986" s="1">
        <f t="shared" si="701"/>
        <v>0.01</v>
      </c>
      <c r="T4986" s="4">
        <v>247.34</v>
      </c>
      <c r="U4986" s="9">
        <f t="shared" si="697"/>
        <v>0</v>
      </c>
      <c r="V4986" s="4">
        <f t="shared" si="698"/>
        <v>41.223333333333336</v>
      </c>
      <c r="W4986" s="1" t="s">
        <v>14</v>
      </c>
      <c r="X4986" s="1">
        <v>2.99</v>
      </c>
      <c r="Y4986" s="4">
        <f t="shared" si="699"/>
        <v>250.33</v>
      </c>
      <c r="Z4986" s="1" t="s">
        <v>42</v>
      </c>
      <c r="AA4986" s="1" t="s">
        <v>16</v>
      </c>
      <c r="AB4986" s="1" t="s">
        <v>29</v>
      </c>
      <c r="AC4986" s="1" t="s">
        <v>43</v>
      </c>
      <c r="AD4986" s="1" t="s">
        <v>19</v>
      </c>
      <c r="AE4986" s="2">
        <v>40670</v>
      </c>
    </row>
    <row r="4987" spans="1:31" x14ac:dyDescent="0.25">
      <c r="A4987">
        <f t="shared" si="700"/>
        <v>4986</v>
      </c>
      <c r="B4987" s="1">
        <v>49346</v>
      </c>
      <c r="C4987" s="2">
        <v>40668</v>
      </c>
      <c r="D4987" s="1" t="s">
        <v>27</v>
      </c>
      <c r="E4987" s="1" t="str">
        <f t="shared" si="693"/>
        <v>*</v>
      </c>
      <c r="F4987" s="1" t="str">
        <f t="shared" si="694"/>
        <v>*</v>
      </c>
      <c r="G4987" s="1" t="str">
        <f t="shared" si="695"/>
        <v>*</v>
      </c>
      <c r="J4987" s="1" t="str">
        <f t="shared" si="696"/>
        <v>*</v>
      </c>
      <c r="P4987" s="1">
        <v>8</v>
      </c>
      <c r="Q4987" s="1">
        <f t="shared" si="701"/>
        <v>0.01</v>
      </c>
      <c r="T4987" s="4">
        <v>94.35</v>
      </c>
      <c r="U4987" s="9">
        <f t="shared" si="697"/>
        <v>0</v>
      </c>
      <c r="V4987" s="4">
        <f t="shared" si="698"/>
        <v>11.793749999999999</v>
      </c>
      <c r="W4987" s="1" t="s">
        <v>21</v>
      </c>
      <c r="X4987" s="1">
        <v>2.85</v>
      </c>
      <c r="Y4987" s="4">
        <f t="shared" si="699"/>
        <v>97.199999999999989</v>
      </c>
      <c r="Z4987" s="1" t="s">
        <v>49</v>
      </c>
      <c r="AA4987" s="1" t="s">
        <v>28</v>
      </c>
      <c r="AB4987" s="1" t="s">
        <v>17</v>
      </c>
      <c r="AC4987" s="1" t="s">
        <v>18</v>
      </c>
      <c r="AD4987" s="1" t="s">
        <v>41</v>
      </c>
      <c r="AE4987" s="2">
        <v>40671</v>
      </c>
    </row>
    <row r="4988" spans="1:31" x14ac:dyDescent="0.25">
      <c r="A4988">
        <f t="shared" si="700"/>
        <v>4987</v>
      </c>
      <c r="B4988" s="1">
        <v>14883</v>
      </c>
      <c r="C4988" s="2">
        <v>40669</v>
      </c>
      <c r="D4988" s="1" t="s">
        <v>13</v>
      </c>
      <c r="E4988" s="1" t="str">
        <f t="shared" si="693"/>
        <v>*</v>
      </c>
      <c r="F4988" s="1" t="str">
        <f t="shared" si="694"/>
        <v>*</v>
      </c>
      <c r="G4988" s="1" t="str">
        <f t="shared" si="695"/>
        <v>*</v>
      </c>
      <c r="J4988" s="1" t="str">
        <f t="shared" si="696"/>
        <v>*</v>
      </c>
      <c r="P4988" s="1">
        <v>47</v>
      </c>
      <c r="Q4988" s="1">
        <f t="shared" si="701"/>
        <v>0.05</v>
      </c>
      <c r="T4988" s="4">
        <v>5126.4179999999997</v>
      </c>
      <c r="U4988" s="9">
        <f t="shared" si="697"/>
        <v>1</v>
      </c>
      <c r="V4988" s="4">
        <f t="shared" si="698"/>
        <v>109.07272340425531</v>
      </c>
      <c r="W4988" s="1" t="s">
        <v>21</v>
      </c>
      <c r="X4988" s="1">
        <v>2.5</v>
      </c>
      <c r="Y4988" s="4">
        <f t="shared" si="699"/>
        <v>5128.9179999999997</v>
      </c>
      <c r="Z4988" s="1" t="s">
        <v>46</v>
      </c>
      <c r="AA4988" s="1" t="s">
        <v>28</v>
      </c>
      <c r="AB4988" s="1" t="s">
        <v>24</v>
      </c>
      <c r="AC4988" s="1" t="s">
        <v>25</v>
      </c>
      <c r="AD4988" s="1" t="s">
        <v>19</v>
      </c>
      <c r="AE4988" s="2">
        <v>40678</v>
      </c>
    </row>
    <row r="4989" spans="1:31" x14ac:dyDescent="0.25">
      <c r="A4989">
        <f t="shared" si="700"/>
        <v>4988</v>
      </c>
      <c r="B4989" s="1">
        <v>58407</v>
      </c>
      <c r="C4989" s="2">
        <v>40669</v>
      </c>
      <c r="D4989" s="1" t="s">
        <v>20</v>
      </c>
      <c r="E4989" s="1" t="str">
        <f t="shared" si="693"/>
        <v>*</v>
      </c>
      <c r="F4989" s="1" t="str">
        <f t="shared" si="694"/>
        <v>**</v>
      </c>
      <c r="G4989" s="1" t="str">
        <f t="shared" si="695"/>
        <v>**</v>
      </c>
      <c r="J4989" s="1" t="str">
        <f t="shared" si="696"/>
        <v>**</v>
      </c>
      <c r="P4989" s="1">
        <v>29</v>
      </c>
      <c r="Q4989" s="1">
        <f t="shared" si="701"/>
        <v>3.5000000000000003E-2</v>
      </c>
      <c r="T4989" s="4">
        <v>1669.88</v>
      </c>
      <c r="U4989" s="9">
        <f t="shared" si="697"/>
        <v>1</v>
      </c>
      <c r="V4989" s="4">
        <f t="shared" si="698"/>
        <v>57.582068965517244</v>
      </c>
      <c r="W4989" s="1" t="s">
        <v>21</v>
      </c>
      <c r="X4989" s="1">
        <v>14.3</v>
      </c>
      <c r="Y4989" s="4">
        <f t="shared" si="699"/>
        <v>1684.18</v>
      </c>
      <c r="Z4989" s="1" t="s">
        <v>53</v>
      </c>
      <c r="AA4989" s="1" t="s">
        <v>28</v>
      </c>
      <c r="AB4989" s="1" t="s">
        <v>29</v>
      </c>
      <c r="AC4989" s="1" t="s">
        <v>40</v>
      </c>
      <c r="AD4989" s="1" t="s">
        <v>19</v>
      </c>
      <c r="AE4989" s="2">
        <v>40672</v>
      </c>
    </row>
    <row r="4990" spans="1:31" x14ac:dyDescent="0.25">
      <c r="A4990">
        <f t="shared" si="700"/>
        <v>4989</v>
      </c>
      <c r="B4990" s="1">
        <v>14883</v>
      </c>
      <c r="C4990" s="2">
        <v>40669</v>
      </c>
      <c r="D4990" s="1" t="s">
        <v>13</v>
      </c>
      <c r="E4990" s="1" t="str">
        <f t="shared" si="693"/>
        <v>*</v>
      </c>
      <c r="F4990" s="1" t="str">
        <f t="shared" si="694"/>
        <v>*</v>
      </c>
      <c r="G4990" s="1" t="str">
        <f t="shared" si="695"/>
        <v>*</v>
      </c>
      <c r="J4990" s="1" t="str">
        <f t="shared" si="696"/>
        <v>*</v>
      </c>
      <c r="P4990" s="1">
        <v>38</v>
      </c>
      <c r="Q4990" s="1">
        <f t="shared" si="701"/>
        <v>0.04</v>
      </c>
      <c r="T4990" s="4">
        <v>978.4</v>
      </c>
      <c r="U4990" s="9">
        <f t="shared" si="697"/>
        <v>0</v>
      </c>
      <c r="V4990" s="4">
        <f t="shared" si="698"/>
        <v>25.747368421052631</v>
      </c>
      <c r="W4990" s="1" t="s">
        <v>33</v>
      </c>
      <c r="X4990" s="1">
        <v>14.36</v>
      </c>
      <c r="Y4990" s="4">
        <f t="shared" si="699"/>
        <v>992.76</v>
      </c>
      <c r="Z4990" s="1" t="s">
        <v>46</v>
      </c>
      <c r="AA4990" s="1" t="s">
        <v>28</v>
      </c>
      <c r="AB4990" s="1" t="s">
        <v>17</v>
      </c>
      <c r="AC4990" s="1" t="s">
        <v>34</v>
      </c>
      <c r="AD4990" s="1" t="s">
        <v>35</v>
      </c>
      <c r="AE4990" s="2">
        <v>40674</v>
      </c>
    </row>
    <row r="4991" spans="1:31" x14ac:dyDescent="0.25">
      <c r="A4991">
        <f t="shared" si="700"/>
        <v>4990</v>
      </c>
      <c r="B4991" s="1">
        <v>41857</v>
      </c>
      <c r="C4991" s="2">
        <v>40669</v>
      </c>
      <c r="D4991" s="1" t="s">
        <v>13</v>
      </c>
      <c r="E4991" s="1" t="str">
        <f t="shared" si="693"/>
        <v>*</v>
      </c>
      <c r="F4991" s="1" t="str">
        <f t="shared" si="694"/>
        <v>*</v>
      </c>
      <c r="G4991" s="1" t="str">
        <f t="shared" si="695"/>
        <v>*</v>
      </c>
      <c r="J4991" s="1" t="str">
        <f t="shared" si="696"/>
        <v>*</v>
      </c>
      <c r="P4991" s="1">
        <v>45</v>
      </c>
      <c r="Q4991" s="1">
        <f t="shared" si="701"/>
        <v>0.05</v>
      </c>
      <c r="T4991" s="4">
        <v>461.05</v>
      </c>
      <c r="U4991" s="9">
        <f t="shared" si="697"/>
        <v>0</v>
      </c>
      <c r="V4991" s="4">
        <f t="shared" si="698"/>
        <v>10.245555555555557</v>
      </c>
      <c r="W4991" s="1" t="s">
        <v>14</v>
      </c>
      <c r="X4991" s="1">
        <v>6.22</v>
      </c>
      <c r="Y4991" s="4">
        <f t="shared" si="699"/>
        <v>467.27000000000004</v>
      </c>
      <c r="Z4991" s="1" t="s">
        <v>49</v>
      </c>
      <c r="AA4991" s="1" t="s">
        <v>37</v>
      </c>
      <c r="AB4991" s="1" t="s">
        <v>17</v>
      </c>
      <c r="AC4991" s="1" t="s">
        <v>18</v>
      </c>
      <c r="AD4991" s="1" t="s">
        <v>19</v>
      </c>
      <c r="AE4991" s="2">
        <v>40674</v>
      </c>
    </row>
    <row r="4992" spans="1:31" x14ac:dyDescent="0.25">
      <c r="A4992">
        <f t="shared" si="700"/>
        <v>4991</v>
      </c>
      <c r="B4992" s="1">
        <v>1702</v>
      </c>
      <c r="C4992" s="2">
        <v>40669</v>
      </c>
      <c r="D4992" s="1" t="s">
        <v>20</v>
      </c>
      <c r="E4992" s="1" t="str">
        <f t="shared" si="693"/>
        <v>*</v>
      </c>
      <c r="F4992" s="1" t="str">
        <f t="shared" si="694"/>
        <v>**</v>
      </c>
      <c r="G4992" s="1" t="str">
        <f t="shared" si="695"/>
        <v>**</v>
      </c>
      <c r="J4992" s="1" t="str">
        <f t="shared" si="696"/>
        <v>**</v>
      </c>
      <c r="P4992" s="1">
        <v>23</v>
      </c>
      <c r="Q4992" s="1">
        <f t="shared" si="701"/>
        <v>3.5000000000000003E-2</v>
      </c>
      <c r="T4992" s="4">
        <v>67.239999999999995</v>
      </c>
      <c r="U4992" s="9">
        <f t="shared" si="697"/>
        <v>0</v>
      </c>
      <c r="V4992" s="4">
        <f t="shared" si="698"/>
        <v>2.9234782608695649</v>
      </c>
      <c r="W4992" s="1" t="s">
        <v>21</v>
      </c>
      <c r="X4992" s="1">
        <v>0.93</v>
      </c>
      <c r="Y4992" s="4">
        <f t="shared" si="699"/>
        <v>68.17</v>
      </c>
      <c r="Z4992" s="1" t="s">
        <v>60</v>
      </c>
      <c r="AA4992" s="1" t="s">
        <v>37</v>
      </c>
      <c r="AB4992" s="1" t="s">
        <v>29</v>
      </c>
      <c r="AC4992" s="1" t="s">
        <v>30</v>
      </c>
      <c r="AD4992" s="1" t="s">
        <v>31</v>
      </c>
      <c r="AE4992" s="2">
        <v>40670</v>
      </c>
    </row>
    <row r="4993" spans="1:31" x14ac:dyDescent="0.25">
      <c r="A4993">
        <f t="shared" si="700"/>
        <v>4992</v>
      </c>
      <c r="B4993" s="1">
        <v>43686</v>
      </c>
      <c r="C4993" s="2">
        <v>40670</v>
      </c>
      <c r="D4993" s="1" t="s">
        <v>36</v>
      </c>
      <c r="E4993" s="1" t="str">
        <f t="shared" si="693"/>
        <v>*</v>
      </c>
      <c r="F4993" s="1" t="str">
        <f t="shared" si="694"/>
        <v>*</v>
      </c>
      <c r="G4993" s="1" t="str">
        <f t="shared" si="695"/>
        <v>*</v>
      </c>
      <c r="J4993" s="1" t="str">
        <f t="shared" si="696"/>
        <v>*</v>
      </c>
      <c r="P4993" s="1">
        <v>16</v>
      </c>
      <c r="Q4993" s="1">
        <f t="shared" si="701"/>
        <v>0.02</v>
      </c>
      <c r="T4993" s="4">
        <v>1313.64</v>
      </c>
      <c r="U4993" s="9">
        <f t="shared" si="697"/>
        <v>1</v>
      </c>
      <c r="V4993" s="4">
        <f t="shared" si="698"/>
        <v>82.102500000000006</v>
      </c>
      <c r="W4993" s="1" t="s">
        <v>21</v>
      </c>
      <c r="X4993" s="1">
        <v>6.13</v>
      </c>
      <c r="Y4993" s="4">
        <f t="shared" si="699"/>
        <v>1319.7700000000002</v>
      </c>
      <c r="Z4993" s="1" t="s">
        <v>46</v>
      </c>
      <c r="AA4993" s="1" t="s">
        <v>28</v>
      </c>
      <c r="AB4993" s="1" t="s">
        <v>24</v>
      </c>
      <c r="AC4993" s="1" t="s">
        <v>38</v>
      </c>
      <c r="AD4993" s="1" t="s">
        <v>19</v>
      </c>
      <c r="AE4993" s="2">
        <v>40671</v>
      </c>
    </row>
    <row r="4994" spans="1:31" x14ac:dyDescent="0.25">
      <c r="A4994">
        <f t="shared" si="700"/>
        <v>4993</v>
      </c>
      <c r="B4994" s="1">
        <v>34791</v>
      </c>
      <c r="C4994" s="2">
        <v>40670</v>
      </c>
      <c r="D4994" s="1" t="s">
        <v>36</v>
      </c>
      <c r="E4994" s="1" t="str">
        <f t="shared" si="693"/>
        <v>*</v>
      </c>
      <c r="F4994" s="1" t="str">
        <f t="shared" si="694"/>
        <v>*</v>
      </c>
      <c r="G4994" s="1" t="str">
        <f t="shared" si="695"/>
        <v>*</v>
      </c>
      <c r="J4994" s="1" t="str">
        <f t="shared" si="696"/>
        <v>*</v>
      </c>
      <c r="P4994" s="1">
        <v>9</v>
      </c>
      <c r="Q4994" s="1">
        <f t="shared" si="701"/>
        <v>0.01</v>
      </c>
      <c r="T4994" s="4">
        <v>1010.26</v>
      </c>
      <c r="U4994" s="9">
        <f t="shared" si="697"/>
        <v>1</v>
      </c>
      <c r="V4994" s="4">
        <f t="shared" si="698"/>
        <v>112.25111111111111</v>
      </c>
      <c r="W4994" s="1" t="s">
        <v>21</v>
      </c>
      <c r="X4994" s="1">
        <v>19.989999999999998</v>
      </c>
      <c r="Y4994" s="4">
        <f t="shared" si="699"/>
        <v>1030.25</v>
      </c>
      <c r="Z4994" s="1" t="s">
        <v>15</v>
      </c>
      <c r="AA4994" s="1" t="s">
        <v>37</v>
      </c>
      <c r="AB4994" s="1" t="s">
        <v>29</v>
      </c>
      <c r="AC4994" s="1" t="s">
        <v>40</v>
      </c>
      <c r="AD4994" s="1" t="s">
        <v>19</v>
      </c>
      <c r="AE4994" s="2">
        <v>40670</v>
      </c>
    </row>
    <row r="4995" spans="1:31" x14ac:dyDescent="0.25">
      <c r="A4995">
        <f t="shared" si="700"/>
        <v>4994</v>
      </c>
      <c r="B4995" s="1">
        <v>31876</v>
      </c>
      <c r="C4995" s="2">
        <v>40670</v>
      </c>
      <c r="D4995" s="1" t="s">
        <v>20</v>
      </c>
      <c r="E4995" s="1" t="str">
        <f t="shared" ref="E4995:E5058" si="702">IF(D4995="Critical","***","*")</f>
        <v>*</v>
      </c>
      <c r="F4995" s="1" t="str">
        <f t="shared" ref="F4995:F5058" si="703">IF(D4995="Critical","***",IF(D4995="High","**","*"))</f>
        <v>**</v>
      </c>
      <c r="G4995" s="1" t="str">
        <f t="shared" ref="G4995:G5058" si="704">VLOOKUP(D4995,$H$6:$I$10,2,FALSE)</f>
        <v>**</v>
      </c>
      <c r="J4995" s="1" t="str">
        <f t="shared" ref="J4995:J5058" si="705">HLOOKUP(D4995,$K$5:$O$6,2,FALSE)</f>
        <v>**</v>
      </c>
      <c r="P4995" s="1">
        <v>8</v>
      </c>
      <c r="Q4995" s="1">
        <f t="shared" si="701"/>
        <v>0.01</v>
      </c>
      <c r="T4995" s="4">
        <v>741.49</v>
      </c>
      <c r="U4995" s="9">
        <f t="shared" ref="U4995:U5058" si="706">IF(T4995&gt;1000,1,0)</f>
        <v>0</v>
      </c>
      <c r="V4995" s="4">
        <f t="shared" ref="V4995:V5058" si="707">T4995/P4995</f>
        <v>92.686250000000001</v>
      </c>
      <c r="W4995" s="1" t="s">
        <v>21</v>
      </c>
      <c r="X4995" s="1">
        <v>35</v>
      </c>
      <c r="Y4995" s="4">
        <f t="shared" ref="Y4995:Y5058" si="708">X4995+T4995</f>
        <v>776.49</v>
      </c>
      <c r="Z4995" s="1" t="s">
        <v>49</v>
      </c>
      <c r="AA4995" s="1" t="s">
        <v>28</v>
      </c>
      <c r="AB4995" s="1" t="s">
        <v>29</v>
      </c>
      <c r="AC4995" s="1" t="s">
        <v>55</v>
      </c>
      <c r="AD4995" s="1" t="s">
        <v>48</v>
      </c>
      <c r="AE4995" s="2">
        <v>40671</v>
      </c>
    </row>
    <row r="4996" spans="1:31" x14ac:dyDescent="0.25">
      <c r="A4996">
        <f t="shared" ref="A4996:A5059" si="709">A4995+1</f>
        <v>4995</v>
      </c>
      <c r="B4996" s="1">
        <v>55520</v>
      </c>
      <c r="C4996" s="2">
        <v>40670</v>
      </c>
      <c r="D4996" s="1" t="s">
        <v>32</v>
      </c>
      <c r="E4996" s="1" t="str">
        <f t="shared" si="702"/>
        <v>***</v>
      </c>
      <c r="F4996" s="1" t="str">
        <f t="shared" si="703"/>
        <v>***</v>
      </c>
      <c r="G4996" s="1" t="str">
        <f t="shared" si="704"/>
        <v>***</v>
      </c>
      <c r="J4996" s="1" t="str">
        <f t="shared" si="705"/>
        <v>***</v>
      </c>
      <c r="P4996" s="1">
        <v>43</v>
      </c>
      <c r="Q4996" s="1">
        <f t="shared" ref="Q4996:Q5059" si="710">VLOOKUP(P4996,$R$5:$S$10,2,TRUE)</f>
        <v>0.05</v>
      </c>
      <c r="T4996" s="4">
        <v>525.77</v>
      </c>
      <c r="U4996" s="9">
        <f t="shared" si="706"/>
        <v>0</v>
      </c>
      <c r="V4996" s="4">
        <f t="shared" si="707"/>
        <v>12.227209302325582</v>
      </c>
      <c r="W4996" s="1" t="s">
        <v>14</v>
      </c>
      <c r="X4996" s="1">
        <v>5.99</v>
      </c>
      <c r="Y4996" s="4">
        <f t="shared" si="708"/>
        <v>531.76</v>
      </c>
      <c r="Z4996" s="1" t="s">
        <v>42</v>
      </c>
      <c r="AA4996" s="1" t="s">
        <v>23</v>
      </c>
      <c r="AB4996" s="1" t="s">
        <v>24</v>
      </c>
      <c r="AC4996" s="1" t="s">
        <v>56</v>
      </c>
      <c r="AD4996" s="1" t="s">
        <v>26</v>
      </c>
      <c r="AE4996" s="2">
        <v>40671</v>
      </c>
    </row>
    <row r="4997" spans="1:31" x14ac:dyDescent="0.25">
      <c r="A4997">
        <f t="shared" si="709"/>
        <v>4996</v>
      </c>
      <c r="B4997" s="1">
        <v>34791</v>
      </c>
      <c r="C4997" s="2">
        <v>40670</v>
      </c>
      <c r="D4997" s="1" t="s">
        <v>36</v>
      </c>
      <c r="E4997" s="1" t="str">
        <f t="shared" si="702"/>
        <v>*</v>
      </c>
      <c r="F4997" s="1" t="str">
        <f t="shared" si="703"/>
        <v>*</v>
      </c>
      <c r="G4997" s="1" t="str">
        <f t="shared" si="704"/>
        <v>*</v>
      </c>
      <c r="J4997" s="1" t="str">
        <f t="shared" si="705"/>
        <v>*</v>
      </c>
      <c r="P4997" s="1">
        <v>37</v>
      </c>
      <c r="Q4997" s="1">
        <f t="shared" si="710"/>
        <v>0.04</v>
      </c>
      <c r="T4997" s="4">
        <v>284.58</v>
      </c>
      <c r="U4997" s="9">
        <f t="shared" si="706"/>
        <v>0</v>
      </c>
      <c r="V4997" s="4">
        <f t="shared" si="707"/>
        <v>7.6913513513513507</v>
      </c>
      <c r="W4997" s="1" t="s">
        <v>21</v>
      </c>
      <c r="X4997" s="1">
        <v>4</v>
      </c>
      <c r="Y4997" s="4">
        <f t="shared" si="708"/>
        <v>288.58</v>
      </c>
      <c r="Z4997" s="1" t="s">
        <v>15</v>
      </c>
      <c r="AA4997" s="1" t="s">
        <v>37</v>
      </c>
      <c r="AB4997" s="1" t="s">
        <v>17</v>
      </c>
      <c r="AC4997" s="1" t="s">
        <v>18</v>
      </c>
      <c r="AD4997" s="1" t="s">
        <v>31</v>
      </c>
      <c r="AE4997" s="2">
        <v>40672</v>
      </c>
    </row>
    <row r="4998" spans="1:31" x14ac:dyDescent="0.25">
      <c r="A4998">
        <f t="shared" si="709"/>
        <v>4997</v>
      </c>
      <c r="B4998" s="1">
        <v>24679</v>
      </c>
      <c r="C4998" s="2">
        <v>40670</v>
      </c>
      <c r="D4998" s="1" t="s">
        <v>27</v>
      </c>
      <c r="E4998" s="1" t="str">
        <f t="shared" si="702"/>
        <v>*</v>
      </c>
      <c r="F4998" s="1" t="str">
        <f t="shared" si="703"/>
        <v>*</v>
      </c>
      <c r="G4998" s="1" t="str">
        <f t="shared" si="704"/>
        <v>*</v>
      </c>
      <c r="J4998" s="1" t="str">
        <f t="shared" si="705"/>
        <v>*</v>
      </c>
      <c r="P4998" s="1">
        <v>7</v>
      </c>
      <c r="Q4998" s="1">
        <f t="shared" si="710"/>
        <v>0.01</v>
      </c>
      <c r="T4998" s="4">
        <v>33.99</v>
      </c>
      <c r="U4998" s="9">
        <f t="shared" si="706"/>
        <v>0</v>
      </c>
      <c r="V4998" s="4">
        <f t="shared" si="707"/>
        <v>4.8557142857142859</v>
      </c>
      <c r="W4998" s="1" t="s">
        <v>21</v>
      </c>
      <c r="X4998" s="1">
        <v>2.39</v>
      </c>
      <c r="Y4998" s="4">
        <f t="shared" si="708"/>
        <v>36.380000000000003</v>
      </c>
      <c r="Z4998" s="1" t="s">
        <v>22</v>
      </c>
      <c r="AA4998" s="1" t="s">
        <v>28</v>
      </c>
      <c r="AB4998" s="1" t="s">
        <v>24</v>
      </c>
      <c r="AC4998" s="1" t="s">
        <v>38</v>
      </c>
      <c r="AD4998" s="1" t="s">
        <v>41</v>
      </c>
      <c r="AE4998" s="2">
        <v>40671</v>
      </c>
    </row>
    <row r="4999" spans="1:31" x14ac:dyDescent="0.25">
      <c r="A4999">
        <f t="shared" si="709"/>
        <v>4998</v>
      </c>
      <c r="B4999" s="1">
        <v>35841</v>
      </c>
      <c r="C4999" s="2">
        <v>40671</v>
      </c>
      <c r="D4999" s="1" t="s">
        <v>36</v>
      </c>
      <c r="E4999" s="1" t="str">
        <f t="shared" si="702"/>
        <v>*</v>
      </c>
      <c r="F4999" s="1" t="str">
        <f t="shared" si="703"/>
        <v>*</v>
      </c>
      <c r="G4999" s="1" t="str">
        <f t="shared" si="704"/>
        <v>*</v>
      </c>
      <c r="J4999" s="1" t="str">
        <f t="shared" si="705"/>
        <v>*</v>
      </c>
      <c r="P4999" s="1">
        <v>48</v>
      </c>
      <c r="Q4999" s="1">
        <f t="shared" si="710"/>
        <v>0.05</v>
      </c>
      <c r="T4999" s="4">
        <v>5163.0105000000003</v>
      </c>
      <c r="U4999" s="9">
        <f t="shared" si="706"/>
        <v>1</v>
      </c>
      <c r="V4999" s="4">
        <f t="shared" si="707"/>
        <v>107.56271875</v>
      </c>
      <c r="W4999" s="1" t="s">
        <v>21</v>
      </c>
      <c r="X4999" s="1">
        <v>8.08</v>
      </c>
      <c r="Y4999" s="4">
        <f t="shared" si="708"/>
        <v>5171.0905000000002</v>
      </c>
      <c r="Z4999" s="1" t="s">
        <v>44</v>
      </c>
      <c r="AA4999" s="1" t="s">
        <v>23</v>
      </c>
      <c r="AB4999" s="1" t="s">
        <v>24</v>
      </c>
      <c r="AC4999" s="1" t="s">
        <v>25</v>
      </c>
      <c r="AD4999" s="1" t="s">
        <v>19</v>
      </c>
      <c r="AE4999" s="2">
        <v>40672</v>
      </c>
    </row>
    <row r="5000" spans="1:31" x14ac:dyDescent="0.25">
      <c r="A5000">
        <f t="shared" si="709"/>
        <v>4999</v>
      </c>
      <c r="B5000" s="1">
        <v>16128</v>
      </c>
      <c r="C5000" s="2">
        <v>40671</v>
      </c>
      <c r="D5000" s="1" t="s">
        <v>20</v>
      </c>
      <c r="E5000" s="1" t="str">
        <f t="shared" si="702"/>
        <v>*</v>
      </c>
      <c r="F5000" s="1" t="str">
        <f t="shared" si="703"/>
        <v>**</v>
      </c>
      <c r="G5000" s="1" t="str">
        <f t="shared" si="704"/>
        <v>**</v>
      </c>
      <c r="J5000" s="1" t="str">
        <f t="shared" si="705"/>
        <v>**</v>
      </c>
      <c r="P5000" s="1">
        <v>46</v>
      </c>
      <c r="Q5000" s="1">
        <f t="shared" si="710"/>
        <v>0.05</v>
      </c>
      <c r="T5000" s="4">
        <v>2968.66</v>
      </c>
      <c r="U5000" s="9">
        <f t="shared" si="706"/>
        <v>1</v>
      </c>
      <c r="V5000" s="4">
        <f t="shared" si="707"/>
        <v>64.536086956521743</v>
      </c>
      <c r="W5000" s="1" t="s">
        <v>21</v>
      </c>
      <c r="X5000" s="1">
        <v>14.48</v>
      </c>
      <c r="Y5000" s="4">
        <f t="shared" si="708"/>
        <v>2983.14</v>
      </c>
      <c r="Z5000" s="1" t="s">
        <v>49</v>
      </c>
      <c r="AA5000" s="1" t="s">
        <v>28</v>
      </c>
      <c r="AB5000" s="1" t="s">
        <v>17</v>
      </c>
      <c r="AC5000" s="1" t="s">
        <v>18</v>
      </c>
      <c r="AD5000" s="1" t="s">
        <v>19</v>
      </c>
      <c r="AE5000" s="2">
        <v>40671</v>
      </c>
    </row>
    <row r="5001" spans="1:31" x14ac:dyDescent="0.25">
      <c r="A5001">
        <f t="shared" si="709"/>
        <v>5000</v>
      </c>
      <c r="B5001" s="1">
        <v>14242</v>
      </c>
      <c r="C5001" s="2">
        <v>40671</v>
      </c>
      <c r="D5001" s="1" t="s">
        <v>20</v>
      </c>
      <c r="E5001" s="1" t="str">
        <f t="shared" si="702"/>
        <v>*</v>
      </c>
      <c r="F5001" s="1" t="str">
        <f t="shared" si="703"/>
        <v>**</v>
      </c>
      <c r="G5001" s="1" t="str">
        <f t="shared" si="704"/>
        <v>**</v>
      </c>
      <c r="J5001" s="1" t="str">
        <f t="shared" si="705"/>
        <v>**</v>
      </c>
      <c r="P5001" s="1">
        <v>35</v>
      </c>
      <c r="Q5001" s="1">
        <f t="shared" si="710"/>
        <v>0.04</v>
      </c>
      <c r="T5001" s="4">
        <v>1078.58</v>
      </c>
      <c r="U5001" s="9">
        <f t="shared" si="706"/>
        <v>1</v>
      </c>
      <c r="V5001" s="4">
        <f t="shared" si="707"/>
        <v>30.816571428571425</v>
      </c>
      <c r="W5001" s="1" t="s">
        <v>21</v>
      </c>
      <c r="X5001" s="1">
        <v>4</v>
      </c>
      <c r="Y5001" s="4">
        <f t="shared" si="708"/>
        <v>1082.58</v>
      </c>
      <c r="Z5001" s="1" t="s">
        <v>49</v>
      </c>
      <c r="AA5001" s="1" t="s">
        <v>28</v>
      </c>
      <c r="AB5001" s="1" t="s">
        <v>24</v>
      </c>
      <c r="AC5001" s="1" t="s">
        <v>38</v>
      </c>
      <c r="AD5001" s="1" t="s">
        <v>19</v>
      </c>
      <c r="AE5001" s="2">
        <v>40673</v>
      </c>
    </row>
    <row r="5002" spans="1:31" x14ac:dyDescent="0.25">
      <c r="A5002">
        <f t="shared" si="709"/>
        <v>5001</v>
      </c>
      <c r="B5002" s="1">
        <v>55616</v>
      </c>
      <c r="C5002" s="2">
        <v>40671</v>
      </c>
      <c r="D5002" s="1" t="s">
        <v>20</v>
      </c>
      <c r="E5002" s="1" t="str">
        <f t="shared" si="702"/>
        <v>*</v>
      </c>
      <c r="F5002" s="1" t="str">
        <f t="shared" si="703"/>
        <v>**</v>
      </c>
      <c r="G5002" s="1" t="str">
        <f t="shared" si="704"/>
        <v>**</v>
      </c>
      <c r="J5002" s="1" t="str">
        <f t="shared" si="705"/>
        <v>**</v>
      </c>
      <c r="P5002" s="1">
        <v>24</v>
      </c>
      <c r="Q5002" s="1">
        <f t="shared" si="710"/>
        <v>3.5000000000000003E-2</v>
      </c>
      <c r="T5002" s="4">
        <v>437.47800000000001</v>
      </c>
      <c r="U5002" s="9">
        <f t="shared" si="706"/>
        <v>0</v>
      </c>
      <c r="V5002" s="4">
        <f t="shared" si="707"/>
        <v>18.228249999999999</v>
      </c>
      <c r="W5002" s="1" t="s">
        <v>21</v>
      </c>
      <c r="X5002" s="1">
        <v>1.25</v>
      </c>
      <c r="Y5002" s="4">
        <f t="shared" si="708"/>
        <v>438.72800000000001</v>
      </c>
      <c r="Z5002" s="1" t="s">
        <v>44</v>
      </c>
      <c r="AA5002" s="1" t="s">
        <v>16</v>
      </c>
      <c r="AB5002" s="1" t="s">
        <v>24</v>
      </c>
      <c r="AC5002" s="1" t="s">
        <v>25</v>
      </c>
      <c r="AD5002" s="1" t="s">
        <v>41</v>
      </c>
      <c r="AE5002" s="2">
        <v>40672</v>
      </c>
    </row>
    <row r="5003" spans="1:31" x14ac:dyDescent="0.25">
      <c r="A5003">
        <f t="shared" si="709"/>
        <v>5002</v>
      </c>
      <c r="B5003" s="1">
        <v>28035</v>
      </c>
      <c r="C5003" s="2">
        <v>40671</v>
      </c>
      <c r="D5003" s="1" t="s">
        <v>27</v>
      </c>
      <c r="E5003" s="1" t="str">
        <f t="shared" si="702"/>
        <v>*</v>
      </c>
      <c r="F5003" s="1" t="str">
        <f t="shared" si="703"/>
        <v>*</v>
      </c>
      <c r="G5003" s="1" t="str">
        <f t="shared" si="704"/>
        <v>*</v>
      </c>
      <c r="J5003" s="1" t="str">
        <f t="shared" si="705"/>
        <v>*</v>
      </c>
      <c r="P5003" s="1">
        <v>19</v>
      </c>
      <c r="Q5003" s="1">
        <f t="shared" si="710"/>
        <v>0.02</v>
      </c>
      <c r="T5003" s="4">
        <v>376.21</v>
      </c>
      <c r="U5003" s="9">
        <f t="shared" si="706"/>
        <v>0</v>
      </c>
      <c r="V5003" s="4">
        <f t="shared" si="707"/>
        <v>19.800526315789472</v>
      </c>
      <c r="W5003" s="1" t="s">
        <v>21</v>
      </c>
      <c r="X5003" s="1">
        <v>5.23</v>
      </c>
      <c r="Y5003" s="4">
        <f t="shared" si="708"/>
        <v>381.44</v>
      </c>
      <c r="Z5003" s="1" t="s">
        <v>39</v>
      </c>
      <c r="AA5003" s="1" t="s">
        <v>37</v>
      </c>
      <c r="AB5003" s="1" t="s">
        <v>29</v>
      </c>
      <c r="AC5003" s="1" t="s">
        <v>43</v>
      </c>
      <c r="AD5003" s="1" t="s">
        <v>19</v>
      </c>
      <c r="AE5003" s="2">
        <v>40673</v>
      </c>
    </row>
    <row r="5004" spans="1:31" x14ac:dyDescent="0.25">
      <c r="A5004">
        <f t="shared" si="709"/>
        <v>5003</v>
      </c>
      <c r="B5004" s="1">
        <v>35841</v>
      </c>
      <c r="C5004" s="2">
        <v>40671</v>
      </c>
      <c r="D5004" s="1" t="s">
        <v>36</v>
      </c>
      <c r="E5004" s="1" t="str">
        <f t="shared" si="702"/>
        <v>*</v>
      </c>
      <c r="F5004" s="1" t="str">
        <f t="shared" si="703"/>
        <v>*</v>
      </c>
      <c r="G5004" s="1" t="str">
        <f t="shared" si="704"/>
        <v>*</v>
      </c>
      <c r="J5004" s="1" t="str">
        <f t="shared" si="705"/>
        <v>*</v>
      </c>
      <c r="P5004" s="1">
        <v>23</v>
      </c>
      <c r="Q5004" s="1">
        <f t="shared" si="710"/>
        <v>3.5000000000000003E-2</v>
      </c>
      <c r="T5004" s="4">
        <v>230.41</v>
      </c>
      <c r="U5004" s="9">
        <f t="shared" si="706"/>
        <v>0</v>
      </c>
      <c r="V5004" s="4">
        <f t="shared" si="707"/>
        <v>10.017826086956521</v>
      </c>
      <c r="W5004" s="1" t="s">
        <v>21</v>
      </c>
      <c r="X5004" s="1">
        <v>1.39</v>
      </c>
      <c r="Y5004" s="4">
        <f t="shared" si="708"/>
        <v>231.79999999999998</v>
      </c>
      <c r="Z5004" s="1" t="s">
        <v>44</v>
      </c>
      <c r="AA5004" s="1" t="s">
        <v>23</v>
      </c>
      <c r="AB5004" s="1" t="s">
        <v>29</v>
      </c>
      <c r="AC5004" s="1" t="s">
        <v>57</v>
      </c>
      <c r="AD5004" s="1" t="s">
        <v>19</v>
      </c>
      <c r="AE5004" s="2">
        <v>40672</v>
      </c>
    </row>
    <row r="5005" spans="1:31" x14ac:dyDescent="0.25">
      <c r="A5005">
        <f t="shared" si="709"/>
        <v>5004</v>
      </c>
      <c r="B5005" s="1">
        <v>55616</v>
      </c>
      <c r="C5005" s="2">
        <v>40671</v>
      </c>
      <c r="D5005" s="1" t="s">
        <v>20</v>
      </c>
      <c r="E5005" s="1" t="str">
        <f t="shared" si="702"/>
        <v>*</v>
      </c>
      <c r="F5005" s="1" t="str">
        <f t="shared" si="703"/>
        <v>**</v>
      </c>
      <c r="G5005" s="1" t="str">
        <f t="shared" si="704"/>
        <v>**</v>
      </c>
      <c r="J5005" s="1" t="str">
        <f t="shared" si="705"/>
        <v>**</v>
      </c>
      <c r="P5005" s="1">
        <v>29</v>
      </c>
      <c r="Q5005" s="1">
        <f t="shared" si="710"/>
        <v>3.5000000000000003E-2</v>
      </c>
      <c r="T5005" s="4">
        <v>184.74</v>
      </c>
      <c r="U5005" s="9">
        <f t="shared" si="706"/>
        <v>0</v>
      </c>
      <c r="V5005" s="4">
        <f t="shared" si="707"/>
        <v>6.3703448275862069</v>
      </c>
      <c r="W5005" s="1" t="s">
        <v>21</v>
      </c>
      <c r="X5005" s="1">
        <v>4.38</v>
      </c>
      <c r="Y5005" s="4">
        <f t="shared" si="708"/>
        <v>189.12</v>
      </c>
      <c r="Z5005" s="1" t="s">
        <v>53</v>
      </c>
      <c r="AA5005" s="1" t="s">
        <v>16</v>
      </c>
      <c r="AB5005" s="1" t="s">
        <v>24</v>
      </c>
      <c r="AC5005" s="1" t="s">
        <v>38</v>
      </c>
      <c r="AD5005" s="1" t="s">
        <v>41</v>
      </c>
      <c r="AE5005" s="2">
        <v>40672</v>
      </c>
    </row>
    <row r="5006" spans="1:31" x14ac:dyDescent="0.25">
      <c r="A5006">
        <f t="shared" si="709"/>
        <v>5005</v>
      </c>
      <c r="B5006" s="1">
        <v>13730</v>
      </c>
      <c r="C5006" s="2">
        <v>40672</v>
      </c>
      <c r="D5006" s="1" t="s">
        <v>20</v>
      </c>
      <c r="E5006" s="1" t="str">
        <f t="shared" si="702"/>
        <v>*</v>
      </c>
      <c r="F5006" s="1" t="str">
        <f t="shared" si="703"/>
        <v>**</v>
      </c>
      <c r="G5006" s="1" t="str">
        <f t="shared" si="704"/>
        <v>**</v>
      </c>
      <c r="J5006" s="1" t="str">
        <f t="shared" si="705"/>
        <v>**</v>
      </c>
      <c r="P5006" s="1">
        <v>26</v>
      </c>
      <c r="Q5006" s="1">
        <f t="shared" si="710"/>
        <v>3.5000000000000003E-2</v>
      </c>
      <c r="T5006" s="4">
        <v>3617.64</v>
      </c>
      <c r="U5006" s="9">
        <f t="shared" si="706"/>
        <v>1</v>
      </c>
      <c r="V5006" s="4">
        <f t="shared" si="707"/>
        <v>139.13999999999999</v>
      </c>
      <c r="W5006" s="1" t="s">
        <v>33</v>
      </c>
      <c r="X5006" s="1">
        <v>43.75</v>
      </c>
      <c r="Y5006" s="4">
        <f t="shared" si="708"/>
        <v>3661.39</v>
      </c>
      <c r="Z5006" s="1" t="s">
        <v>44</v>
      </c>
      <c r="AA5006" s="1" t="s">
        <v>28</v>
      </c>
      <c r="AB5006" s="1" t="s">
        <v>17</v>
      </c>
      <c r="AC5006" s="1" t="s">
        <v>52</v>
      </c>
      <c r="AD5006" s="1" t="s">
        <v>59</v>
      </c>
      <c r="AE5006" s="2">
        <v>40674</v>
      </c>
    </row>
    <row r="5007" spans="1:31" x14ac:dyDescent="0.25">
      <c r="A5007">
        <f t="shared" si="709"/>
        <v>5006</v>
      </c>
      <c r="B5007" s="1">
        <v>8288</v>
      </c>
      <c r="C5007" s="2">
        <v>40672</v>
      </c>
      <c r="D5007" s="1" t="s">
        <v>32</v>
      </c>
      <c r="E5007" s="1" t="str">
        <f t="shared" si="702"/>
        <v>***</v>
      </c>
      <c r="F5007" s="1" t="str">
        <f t="shared" si="703"/>
        <v>***</v>
      </c>
      <c r="G5007" s="1" t="str">
        <f t="shared" si="704"/>
        <v>***</v>
      </c>
      <c r="J5007" s="1" t="str">
        <f t="shared" si="705"/>
        <v>***</v>
      </c>
      <c r="P5007" s="1">
        <v>22</v>
      </c>
      <c r="Q5007" s="1">
        <f t="shared" si="710"/>
        <v>3.5000000000000003E-2</v>
      </c>
      <c r="T5007" s="4">
        <v>1337.81</v>
      </c>
      <c r="U5007" s="9">
        <f t="shared" si="706"/>
        <v>1</v>
      </c>
      <c r="V5007" s="4">
        <f t="shared" si="707"/>
        <v>60.80954545454545</v>
      </c>
      <c r="W5007" s="1" t="s">
        <v>21</v>
      </c>
      <c r="X5007" s="1">
        <v>10.29</v>
      </c>
      <c r="Y5007" s="4">
        <f t="shared" si="708"/>
        <v>1348.1</v>
      </c>
      <c r="Z5007" s="1" t="s">
        <v>51</v>
      </c>
      <c r="AA5007" s="1" t="s">
        <v>28</v>
      </c>
      <c r="AB5007" s="1" t="s">
        <v>29</v>
      </c>
      <c r="AC5007" s="1" t="s">
        <v>43</v>
      </c>
      <c r="AD5007" s="1" t="s">
        <v>19</v>
      </c>
      <c r="AE5007" s="2">
        <v>40673</v>
      </c>
    </row>
    <row r="5008" spans="1:31" x14ac:dyDescent="0.25">
      <c r="A5008">
        <f t="shared" si="709"/>
        <v>5007</v>
      </c>
      <c r="B5008" s="1">
        <v>34434</v>
      </c>
      <c r="C5008" s="2">
        <v>40672</v>
      </c>
      <c r="D5008" s="1" t="s">
        <v>27</v>
      </c>
      <c r="E5008" s="1" t="str">
        <f t="shared" si="702"/>
        <v>*</v>
      </c>
      <c r="F5008" s="1" t="str">
        <f t="shared" si="703"/>
        <v>*</v>
      </c>
      <c r="G5008" s="1" t="str">
        <f t="shared" si="704"/>
        <v>*</v>
      </c>
      <c r="J5008" s="1" t="str">
        <f t="shared" si="705"/>
        <v>*</v>
      </c>
      <c r="P5008" s="1">
        <v>23</v>
      </c>
      <c r="Q5008" s="1">
        <f t="shared" si="710"/>
        <v>3.5000000000000003E-2</v>
      </c>
      <c r="T5008" s="4">
        <v>116.56</v>
      </c>
      <c r="U5008" s="9">
        <f t="shared" si="706"/>
        <v>0</v>
      </c>
      <c r="V5008" s="4">
        <f t="shared" si="707"/>
        <v>5.0678260869565221</v>
      </c>
      <c r="W5008" s="1" t="s">
        <v>21</v>
      </c>
      <c r="X5008" s="1">
        <v>0.49</v>
      </c>
      <c r="Y5008" s="4">
        <f t="shared" si="708"/>
        <v>117.05</v>
      </c>
      <c r="Z5008" s="1" t="s">
        <v>15</v>
      </c>
      <c r="AA5008" s="1" t="s">
        <v>23</v>
      </c>
      <c r="AB5008" s="1" t="s">
        <v>29</v>
      </c>
      <c r="AC5008" s="1" t="s">
        <v>58</v>
      </c>
      <c r="AD5008" s="1" t="s">
        <v>19</v>
      </c>
      <c r="AE5008" s="2">
        <v>40674</v>
      </c>
    </row>
    <row r="5009" spans="1:31" x14ac:dyDescent="0.25">
      <c r="A5009">
        <f t="shared" si="709"/>
        <v>5008</v>
      </c>
      <c r="B5009" s="1">
        <v>34434</v>
      </c>
      <c r="C5009" s="2">
        <v>40672</v>
      </c>
      <c r="D5009" s="1" t="s">
        <v>27</v>
      </c>
      <c r="E5009" s="1" t="str">
        <f t="shared" si="702"/>
        <v>*</v>
      </c>
      <c r="F5009" s="1" t="str">
        <f t="shared" si="703"/>
        <v>*</v>
      </c>
      <c r="G5009" s="1" t="str">
        <f t="shared" si="704"/>
        <v>*</v>
      </c>
      <c r="J5009" s="1" t="str">
        <f t="shared" si="705"/>
        <v>*</v>
      </c>
      <c r="P5009" s="1">
        <v>16</v>
      </c>
      <c r="Q5009" s="1">
        <f t="shared" si="710"/>
        <v>0.02</v>
      </c>
      <c r="T5009" s="4">
        <v>32.35</v>
      </c>
      <c r="U5009" s="9">
        <f t="shared" si="706"/>
        <v>0</v>
      </c>
      <c r="V5009" s="4">
        <f t="shared" si="707"/>
        <v>2.0218750000000001</v>
      </c>
      <c r="W5009" s="1" t="s">
        <v>21</v>
      </c>
      <c r="X5009" s="1">
        <v>4.79</v>
      </c>
      <c r="Y5009" s="4">
        <f t="shared" si="708"/>
        <v>37.14</v>
      </c>
      <c r="Z5009" s="1" t="s">
        <v>15</v>
      </c>
      <c r="AA5009" s="1" t="s">
        <v>23</v>
      </c>
      <c r="AB5009" s="1" t="s">
        <v>29</v>
      </c>
      <c r="AC5009" s="1" t="s">
        <v>43</v>
      </c>
      <c r="AD5009" s="1" t="s">
        <v>19</v>
      </c>
      <c r="AE5009" s="2">
        <v>40673</v>
      </c>
    </row>
    <row r="5010" spans="1:31" x14ac:dyDescent="0.25">
      <c r="A5010">
        <f t="shared" si="709"/>
        <v>5009</v>
      </c>
      <c r="B5010" s="1">
        <v>30657</v>
      </c>
      <c r="C5010" s="2">
        <v>40673</v>
      </c>
      <c r="D5010" s="1" t="s">
        <v>20</v>
      </c>
      <c r="E5010" s="1" t="str">
        <f t="shared" si="702"/>
        <v>*</v>
      </c>
      <c r="F5010" s="1" t="str">
        <f t="shared" si="703"/>
        <v>**</v>
      </c>
      <c r="G5010" s="1" t="str">
        <f t="shared" si="704"/>
        <v>**</v>
      </c>
      <c r="J5010" s="1" t="str">
        <f t="shared" si="705"/>
        <v>**</v>
      </c>
      <c r="P5010" s="1">
        <v>6</v>
      </c>
      <c r="Q5010" s="1">
        <f t="shared" si="710"/>
        <v>0.01</v>
      </c>
      <c r="T5010" s="4">
        <v>273.38</v>
      </c>
      <c r="U5010" s="9">
        <f t="shared" si="706"/>
        <v>0</v>
      </c>
      <c r="V5010" s="4">
        <f t="shared" si="707"/>
        <v>45.563333333333333</v>
      </c>
      <c r="W5010" s="1" t="s">
        <v>14</v>
      </c>
      <c r="X5010" s="1">
        <v>16.71</v>
      </c>
      <c r="Y5010" s="4">
        <f t="shared" si="708"/>
        <v>290.08999999999997</v>
      </c>
      <c r="Z5010" s="1" t="s">
        <v>49</v>
      </c>
      <c r="AA5010" s="1" t="s">
        <v>28</v>
      </c>
      <c r="AB5010" s="1" t="s">
        <v>24</v>
      </c>
      <c r="AC5010" s="1" t="s">
        <v>38</v>
      </c>
      <c r="AD5010" s="1" t="s">
        <v>19</v>
      </c>
      <c r="AE5010" s="2">
        <v>40674</v>
      </c>
    </row>
    <row r="5011" spans="1:31" x14ac:dyDescent="0.25">
      <c r="A5011">
        <f t="shared" si="709"/>
        <v>5010</v>
      </c>
      <c r="B5011" s="1">
        <v>30657</v>
      </c>
      <c r="C5011" s="2">
        <v>40673</v>
      </c>
      <c r="D5011" s="1" t="s">
        <v>20</v>
      </c>
      <c r="E5011" s="1" t="str">
        <f t="shared" si="702"/>
        <v>*</v>
      </c>
      <c r="F5011" s="1" t="str">
        <f t="shared" si="703"/>
        <v>**</v>
      </c>
      <c r="G5011" s="1" t="str">
        <f t="shared" si="704"/>
        <v>**</v>
      </c>
      <c r="J5011" s="1" t="str">
        <f t="shared" si="705"/>
        <v>**</v>
      </c>
      <c r="P5011" s="1">
        <v>8</v>
      </c>
      <c r="Q5011" s="1">
        <f t="shared" si="710"/>
        <v>0.01</v>
      </c>
      <c r="T5011" s="4">
        <v>179.66</v>
      </c>
      <c r="U5011" s="9">
        <f t="shared" si="706"/>
        <v>0</v>
      </c>
      <c r="V5011" s="4">
        <f t="shared" si="707"/>
        <v>22.4575</v>
      </c>
      <c r="W5011" s="1" t="s">
        <v>21</v>
      </c>
      <c r="X5011" s="1">
        <v>1.99</v>
      </c>
      <c r="Y5011" s="4">
        <f t="shared" si="708"/>
        <v>181.65</v>
      </c>
      <c r="Z5011" s="1" t="s">
        <v>49</v>
      </c>
      <c r="AA5011" s="1" t="s">
        <v>28</v>
      </c>
      <c r="AB5011" s="1" t="s">
        <v>24</v>
      </c>
      <c r="AC5011" s="1" t="s">
        <v>38</v>
      </c>
      <c r="AD5011" s="1" t="s">
        <v>41</v>
      </c>
      <c r="AE5011" s="2">
        <v>40675</v>
      </c>
    </row>
    <row r="5012" spans="1:31" x14ac:dyDescent="0.25">
      <c r="A5012">
        <f t="shared" si="709"/>
        <v>5011</v>
      </c>
      <c r="B5012" s="1">
        <v>12322</v>
      </c>
      <c r="C5012" s="2">
        <v>40674</v>
      </c>
      <c r="D5012" s="1" t="s">
        <v>32</v>
      </c>
      <c r="E5012" s="1" t="str">
        <f t="shared" si="702"/>
        <v>***</v>
      </c>
      <c r="F5012" s="1" t="str">
        <f t="shared" si="703"/>
        <v>***</v>
      </c>
      <c r="G5012" s="1" t="str">
        <f t="shared" si="704"/>
        <v>***</v>
      </c>
      <c r="J5012" s="1" t="str">
        <f t="shared" si="705"/>
        <v>***</v>
      </c>
      <c r="P5012" s="1">
        <v>36</v>
      </c>
      <c r="Q5012" s="1">
        <f t="shared" si="710"/>
        <v>0.04</v>
      </c>
      <c r="T5012" s="4">
        <v>3436.9</v>
      </c>
      <c r="U5012" s="9">
        <f t="shared" si="706"/>
        <v>1</v>
      </c>
      <c r="V5012" s="4">
        <f t="shared" si="707"/>
        <v>95.469444444444449</v>
      </c>
      <c r="W5012" s="1" t="s">
        <v>14</v>
      </c>
      <c r="X5012" s="1">
        <v>39.61</v>
      </c>
      <c r="Y5012" s="4">
        <f t="shared" si="708"/>
        <v>3476.51</v>
      </c>
      <c r="Z5012" s="1" t="s">
        <v>22</v>
      </c>
      <c r="AA5012" s="1" t="s">
        <v>23</v>
      </c>
      <c r="AB5012" s="1" t="s">
        <v>17</v>
      </c>
      <c r="AC5012" s="1" t="s">
        <v>18</v>
      </c>
      <c r="AD5012" s="1" t="s">
        <v>26</v>
      </c>
      <c r="AE5012" s="2">
        <v>40676</v>
      </c>
    </row>
    <row r="5013" spans="1:31" x14ac:dyDescent="0.25">
      <c r="A5013">
        <f t="shared" si="709"/>
        <v>5012</v>
      </c>
      <c r="B5013" s="1">
        <v>53127</v>
      </c>
      <c r="C5013" s="2">
        <v>40674</v>
      </c>
      <c r="D5013" s="1" t="s">
        <v>20</v>
      </c>
      <c r="E5013" s="1" t="str">
        <f t="shared" si="702"/>
        <v>*</v>
      </c>
      <c r="F5013" s="1" t="str">
        <f t="shared" si="703"/>
        <v>**</v>
      </c>
      <c r="G5013" s="1" t="str">
        <f t="shared" si="704"/>
        <v>**</v>
      </c>
      <c r="J5013" s="1" t="str">
        <f t="shared" si="705"/>
        <v>**</v>
      </c>
      <c r="P5013" s="1">
        <v>49</v>
      </c>
      <c r="Q5013" s="1">
        <f t="shared" si="710"/>
        <v>0.05</v>
      </c>
      <c r="T5013" s="4">
        <v>2628.047</v>
      </c>
      <c r="U5013" s="9">
        <f t="shared" si="706"/>
        <v>1</v>
      </c>
      <c r="V5013" s="4">
        <f t="shared" si="707"/>
        <v>53.633612244897961</v>
      </c>
      <c r="W5013" s="1" t="s">
        <v>21</v>
      </c>
      <c r="X5013" s="1">
        <v>19.989999999999998</v>
      </c>
      <c r="Y5013" s="4">
        <f t="shared" si="708"/>
        <v>2648.0369999999998</v>
      </c>
      <c r="Z5013" s="1" t="s">
        <v>22</v>
      </c>
      <c r="AA5013" s="1" t="s">
        <v>16</v>
      </c>
      <c r="AB5013" s="1" t="s">
        <v>24</v>
      </c>
      <c r="AC5013" s="1" t="s">
        <v>25</v>
      </c>
      <c r="AD5013" s="1" t="s">
        <v>19</v>
      </c>
      <c r="AE5013" s="2">
        <v>40676</v>
      </c>
    </row>
    <row r="5014" spans="1:31" x14ac:dyDescent="0.25">
      <c r="A5014">
        <f t="shared" si="709"/>
        <v>5013</v>
      </c>
      <c r="B5014" s="1">
        <v>53127</v>
      </c>
      <c r="C5014" s="2">
        <v>40674</v>
      </c>
      <c r="D5014" s="1" t="s">
        <v>20</v>
      </c>
      <c r="E5014" s="1" t="str">
        <f t="shared" si="702"/>
        <v>*</v>
      </c>
      <c r="F5014" s="1" t="str">
        <f t="shared" si="703"/>
        <v>**</v>
      </c>
      <c r="G5014" s="1" t="str">
        <f t="shared" si="704"/>
        <v>**</v>
      </c>
      <c r="J5014" s="1" t="str">
        <f t="shared" si="705"/>
        <v>**</v>
      </c>
      <c r="P5014" s="1">
        <v>50</v>
      </c>
      <c r="Q5014" s="1">
        <f t="shared" si="710"/>
        <v>0.06</v>
      </c>
      <c r="T5014" s="4">
        <v>1893.29</v>
      </c>
      <c r="U5014" s="9">
        <f t="shared" si="706"/>
        <v>1</v>
      </c>
      <c r="V5014" s="4">
        <f t="shared" si="707"/>
        <v>37.8658</v>
      </c>
      <c r="W5014" s="1" t="s">
        <v>21</v>
      </c>
      <c r="X5014" s="1">
        <v>2.99</v>
      </c>
      <c r="Y5014" s="4">
        <f t="shared" si="708"/>
        <v>1896.28</v>
      </c>
      <c r="Z5014" s="1" t="s">
        <v>22</v>
      </c>
      <c r="AA5014" s="1" t="s">
        <v>16</v>
      </c>
      <c r="AB5014" s="1" t="s">
        <v>29</v>
      </c>
      <c r="AC5014" s="1" t="s">
        <v>43</v>
      </c>
      <c r="AD5014" s="1" t="s">
        <v>19</v>
      </c>
      <c r="AE5014" s="2">
        <v>40675</v>
      </c>
    </row>
    <row r="5015" spans="1:31" x14ac:dyDescent="0.25">
      <c r="A5015">
        <f t="shared" si="709"/>
        <v>5014</v>
      </c>
      <c r="B5015" s="1">
        <v>8064</v>
      </c>
      <c r="C5015" s="2">
        <v>40675</v>
      </c>
      <c r="D5015" s="1" t="s">
        <v>20</v>
      </c>
      <c r="E5015" s="1" t="str">
        <f t="shared" si="702"/>
        <v>*</v>
      </c>
      <c r="F5015" s="1" t="str">
        <f t="shared" si="703"/>
        <v>**</v>
      </c>
      <c r="G5015" s="1" t="str">
        <f t="shared" si="704"/>
        <v>**</v>
      </c>
      <c r="J5015" s="1" t="str">
        <f t="shared" si="705"/>
        <v>**</v>
      </c>
      <c r="P5015" s="1">
        <v>44</v>
      </c>
      <c r="Q5015" s="1">
        <f t="shared" si="710"/>
        <v>0.05</v>
      </c>
      <c r="T5015" s="4">
        <v>10445.950000000001</v>
      </c>
      <c r="U5015" s="9">
        <f t="shared" si="706"/>
        <v>1</v>
      </c>
      <c r="V5015" s="4">
        <f t="shared" si="707"/>
        <v>237.40795454545457</v>
      </c>
      <c r="W5015" s="1" t="s">
        <v>33</v>
      </c>
      <c r="X5015" s="1">
        <v>62.94</v>
      </c>
      <c r="Y5015" s="4">
        <f t="shared" si="708"/>
        <v>10508.890000000001</v>
      </c>
      <c r="Z5015" s="1" t="s">
        <v>51</v>
      </c>
      <c r="AA5015" s="1" t="s">
        <v>37</v>
      </c>
      <c r="AB5015" s="1" t="s">
        <v>17</v>
      </c>
      <c r="AC5015" s="1" t="s">
        <v>34</v>
      </c>
      <c r="AD5015" s="1" t="s">
        <v>35</v>
      </c>
      <c r="AE5015" s="2">
        <v>40676</v>
      </c>
    </row>
    <row r="5016" spans="1:31" x14ac:dyDescent="0.25">
      <c r="A5016">
        <f t="shared" si="709"/>
        <v>5015</v>
      </c>
      <c r="B5016" s="1">
        <v>43397</v>
      </c>
      <c r="C5016" s="2">
        <v>40675</v>
      </c>
      <c r="D5016" s="1" t="s">
        <v>32</v>
      </c>
      <c r="E5016" s="1" t="str">
        <f t="shared" si="702"/>
        <v>***</v>
      </c>
      <c r="F5016" s="1" t="str">
        <f t="shared" si="703"/>
        <v>***</v>
      </c>
      <c r="G5016" s="1" t="str">
        <f t="shared" si="704"/>
        <v>***</v>
      </c>
      <c r="J5016" s="1" t="str">
        <f t="shared" si="705"/>
        <v>***</v>
      </c>
      <c r="P5016" s="1">
        <v>35</v>
      </c>
      <c r="Q5016" s="1">
        <f t="shared" si="710"/>
        <v>0.04</v>
      </c>
      <c r="T5016" s="4">
        <v>2130.31</v>
      </c>
      <c r="U5016" s="9">
        <f t="shared" si="706"/>
        <v>1</v>
      </c>
      <c r="V5016" s="4">
        <f t="shared" si="707"/>
        <v>60.866</v>
      </c>
      <c r="W5016" s="1" t="s">
        <v>33</v>
      </c>
      <c r="X5016" s="1">
        <v>32.409999999999997</v>
      </c>
      <c r="Y5016" s="4">
        <f t="shared" si="708"/>
        <v>2162.7199999999998</v>
      </c>
      <c r="Z5016" s="1" t="s">
        <v>15</v>
      </c>
      <c r="AA5016" s="1" t="s">
        <v>28</v>
      </c>
      <c r="AB5016" s="1" t="s">
        <v>17</v>
      </c>
      <c r="AC5016" s="1" t="s">
        <v>34</v>
      </c>
      <c r="AD5016" s="1" t="s">
        <v>35</v>
      </c>
      <c r="AE5016" s="2">
        <v>40676</v>
      </c>
    </row>
    <row r="5017" spans="1:31" x14ac:dyDescent="0.25">
      <c r="A5017">
        <f t="shared" si="709"/>
        <v>5016</v>
      </c>
      <c r="B5017" s="1">
        <v>31973</v>
      </c>
      <c r="C5017" s="2">
        <v>40675</v>
      </c>
      <c r="D5017" s="1" t="s">
        <v>27</v>
      </c>
      <c r="E5017" s="1" t="str">
        <f t="shared" si="702"/>
        <v>*</v>
      </c>
      <c r="F5017" s="1" t="str">
        <f t="shared" si="703"/>
        <v>*</v>
      </c>
      <c r="G5017" s="1" t="str">
        <f t="shared" si="704"/>
        <v>*</v>
      </c>
      <c r="J5017" s="1" t="str">
        <f t="shared" si="705"/>
        <v>*</v>
      </c>
      <c r="P5017" s="1">
        <v>15</v>
      </c>
      <c r="Q5017" s="1">
        <f t="shared" si="710"/>
        <v>0.02</v>
      </c>
      <c r="T5017" s="4">
        <v>404.54</v>
      </c>
      <c r="U5017" s="9">
        <f t="shared" si="706"/>
        <v>0</v>
      </c>
      <c r="V5017" s="4">
        <f t="shared" si="707"/>
        <v>26.969333333333335</v>
      </c>
      <c r="W5017" s="1" t="s">
        <v>21</v>
      </c>
      <c r="X5017" s="1">
        <v>5.3</v>
      </c>
      <c r="Y5017" s="4">
        <f t="shared" si="708"/>
        <v>409.84000000000003</v>
      </c>
      <c r="Z5017" s="1" t="s">
        <v>54</v>
      </c>
      <c r="AA5017" s="1" t="s">
        <v>23</v>
      </c>
      <c r="AB5017" s="1" t="s">
        <v>17</v>
      </c>
      <c r="AC5017" s="1" t="s">
        <v>34</v>
      </c>
      <c r="AD5017" s="1" t="s">
        <v>26</v>
      </c>
      <c r="AE5017" s="2">
        <v>40676</v>
      </c>
    </row>
    <row r="5018" spans="1:31" x14ac:dyDescent="0.25">
      <c r="A5018">
        <f t="shared" si="709"/>
        <v>5017</v>
      </c>
      <c r="B5018" s="1">
        <v>10662</v>
      </c>
      <c r="C5018" s="2">
        <v>40675</v>
      </c>
      <c r="D5018" s="1" t="s">
        <v>13</v>
      </c>
      <c r="E5018" s="1" t="str">
        <f t="shared" si="702"/>
        <v>*</v>
      </c>
      <c r="F5018" s="1" t="str">
        <f t="shared" si="703"/>
        <v>*</v>
      </c>
      <c r="G5018" s="1" t="str">
        <f t="shared" si="704"/>
        <v>*</v>
      </c>
      <c r="J5018" s="1" t="str">
        <f t="shared" si="705"/>
        <v>*</v>
      </c>
      <c r="P5018" s="1">
        <v>45</v>
      </c>
      <c r="Q5018" s="1">
        <f t="shared" si="710"/>
        <v>0.05</v>
      </c>
      <c r="T5018" s="4">
        <v>283.13</v>
      </c>
      <c r="U5018" s="9">
        <f t="shared" si="706"/>
        <v>0</v>
      </c>
      <c r="V5018" s="4">
        <f t="shared" si="707"/>
        <v>6.2917777777777779</v>
      </c>
      <c r="W5018" s="1" t="s">
        <v>21</v>
      </c>
      <c r="X5018" s="1">
        <v>6.81</v>
      </c>
      <c r="Y5018" s="4">
        <f t="shared" si="708"/>
        <v>289.94</v>
      </c>
      <c r="Z5018" s="1" t="s">
        <v>42</v>
      </c>
      <c r="AA5018" s="1" t="s">
        <v>37</v>
      </c>
      <c r="AB5018" s="1" t="s">
        <v>29</v>
      </c>
      <c r="AC5018" s="1" t="s">
        <v>40</v>
      </c>
      <c r="AD5018" s="1" t="s">
        <v>19</v>
      </c>
      <c r="AE5018" s="2">
        <v>40684</v>
      </c>
    </row>
    <row r="5019" spans="1:31" x14ac:dyDescent="0.25">
      <c r="A5019">
        <f t="shared" si="709"/>
        <v>5018</v>
      </c>
      <c r="B5019" s="1">
        <v>48486</v>
      </c>
      <c r="C5019" s="2">
        <v>40675</v>
      </c>
      <c r="D5019" s="1" t="s">
        <v>20</v>
      </c>
      <c r="E5019" s="1" t="str">
        <f t="shared" si="702"/>
        <v>*</v>
      </c>
      <c r="F5019" s="1" t="str">
        <f t="shared" si="703"/>
        <v>**</v>
      </c>
      <c r="G5019" s="1" t="str">
        <f t="shared" si="704"/>
        <v>**</v>
      </c>
      <c r="J5019" s="1" t="str">
        <f t="shared" si="705"/>
        <v>**</v>
      </c>
      <c r="P5019" s="1">
        <v>42</v>
      </c>
      <c r="Q5019" s="1">
        <f t="shared" si="710"/>
        <v>0.05</v>
      </c>
      <c r="T5019" s="4">
        <v>271.14</v>
      </c>
      <c r="U5019" s="9">
        <f t="shared" si="706"/>
        <v>0</v>
      </c>
      <c r="V5019" s="4">
        <f t="shared" si="707"/>
        <v>6.4557142857142855</v>
      </c>
      <c r="W5019" s="1" t="s">
        <v>21</v>
      </c>
      <c r="X5019" s="1">
        <v>7.91</v>
      </c>
      <c r="Y5019" s="4">
        <f t="shared" si="708"/>
        <v>279.05</v>
      </c>
      <c r="Z5019" s="1" t="s">
        <v>46</v>
      </c>
      <c r="AA5019" s="1" t="s">
        <v>28</v>
      </c>
      <c r="AB5019" s="1" t="s">
        <v>29</v>
      </c>
      <c r="AC5019" s="1" t="s">
        <v>40</v>
      </c>
      <c r="AD5019" s="1" t="s">
        <v>19</v>
      </c>
      <c r="AE5019" s="2">
        <v>40677</v>
      </c>
    </row>
    <row r="5020" spans="1:31" x14ac:dyDescent="0.25">
      <c r="A5020">
        <f t="shared" si="709"/>
        <v>5019</v>
      </c>
      <c r="B5020" s="1">
        <v>31973</v>
      </c>
      <c r="C5020" s="2">
        <v>40675</v>
      </c>
      <c r="D5020" s="1" t="s">
        <v>27</v>
      </c>
      <c r="E5020" s="1" t="str">
        <f t="shared" si="702"/>
        <v>*</v>
      </c>
      <c r="F5020" s="1" t="str">
        <f t="shared" si="703"/>
        <v>*</v>
      </c>
      <c r="G5020" s="1" t="str">
        <f t="shared" si="704"/>
        <v>*</v>
      </c>
      <c r="J5020" s="1" t="str">
        <f t="shared" si="705"/>
        <v>*</v>
      </c>
      <c r="P5020" s="1">
        <v>16</v>
      </c>
      <c r="Q5020" s="1">
        <f t="shared" si="710"/>
        <v>0.02</v>
      </c>
      <c r="T5020" s="4">
        <v>124.89</v>
      </c>
      <c r="U5020" s="9">
        <f t="shared" si="706"/>
        <v>0</v>
      </c>
      <c r="V5020" s="4">
        <f t="shared" si="707"/>
        <v>7.805625</v>
      </c>
      <c r="W5020" s="1" t="s">
        <v>21</v>
      </c>
      <c r="X5020" s="1">
        <v>11.15</v>
      </c>
      <c r="Y5020" s="4">
        <f t="shared" si="708"/>
        <v>136.04</v>
      </c>
      <c r="Z5020" s="1" t="s">
        <v>54</v>
      </c>
      <c r="AA5020" s="1" t="s">
        <v>23</v>
      </c>
      <c r="AB5020" s="1" t="s">
        <v>29</v>
      </c>
      <c r="AC5020" s="1" t="s">
        <v>40</v>
      </c>
      <c r="AD5020" s="1" t="s">
        <v>19</v>
      </c>
      <c r="AE5020" s="2">
        <v>40677</v>
      </c>
    </row>
    <row r="5021" spans="1:31" x14ac:dyDescent="0.25">
      <c r="A5021">
        <f t="shared" si="709"/>
        <v>5020</v>
      </c>
      <c r="B5021" s="1">
        <v>40327</v>
      </c>
      <c r="C5021" s="2">
        <v>40676</v>
      </c>
      <c r="D5021" s="1" t="s">
        <v>36</v>
      </c>
      <c r="E5021" s="1" t="str">
        <f t="shared" si="702"/>
        <v>*</v>
      </c>
      <c r="F5021" s="1" t="str">
        <f t="shared" si="703"/>
        <v>*</v>
      </c>
      <c r="G5021" s="1" t="str">
        <f t="shared" si="704"/>
        <v>*</v>
      </c>
      <c r="J5021" s="1" t="str">
        <f t="shared" si="705"/>
        <v>*</v>
      </c>
      <c r="P5021" s="1">
        <v>36</v>
      </c>
      <c r="Q5021" s="1">
        <f t="shared" si="710"/>
        <v>0.04</v>
      </c>
      <c r="T5021" s="4">
        <v>152.96</v>
      </c>
      <c r="U5021" s="9">
        <f t="shared" si="706"/>
        <v>0</v>
      </c>
      <c r="V5021" s="4">
        <f t="shared" si="707"/>
        <v>4.2488888888888887</v>
      </c>
      <c r="W5021" s="1" t="s">
        <v>21</v>
      </c>
      <c r="X5021" s="1">
        <v>5.74</v>
      </c>
      <c r="Y5021" s="4">
        <f t="shared" si="708"/>
        <v>158.70000000000002</v>
      </c>
      <c r="Z5021" s="1" t="s">
        <v>50</v>
      </c>
      <c r="AA5021" s="1" t="s">
        <v>28</v>
      </c>
      <c r="AB5021" s="1" t="s">
        <v>29</v>
      </c>
      <c r="AC5021" s="1" t="s">
        <v>40</v>
      </c>
      <c r="AD5021" s="1" t="s">
        <v>19</v>
      </c>
      <c r="AE5021" s="2">
        <v>40678</v>
      </c>
    </row>
    <row r="5022" spans="1:31" x14ac:dyDescent="0.25">
      <c r="A5022">
        <f t="shared" si="709"/>
        <v>5021</v>
      </c>
      <c r="B5022" s="1">
        <v>40327</v>
      </c>
      <c r="C5022" s="2">
        <v>40676</v>
      </c>
      <c r="D5022" s="1" t="s">
        <v>36</v>
      </c>
      <c r="E5022" s="1" t="str">
        <f t="shared" si="702"/>
        <v>*</v>
      </c>
      <c r="F5022" s="1" t="str">
        <f t="shared" si="703"/>
        <v>*</v>
      </c>
      <c r="G5022" s="1" t="str">
        <f t="shared" si="704"/>
        <v>*</v>
      </c>
      <c r="J5022" s="1" t="str">
        <f t="shared" si="705"/>
        <v>*</v>
      </c>
      <c r="P5022" s="1">
        <v>42</v>
      </c>
      <c r="Q5022" s="1">
        <f t="shared" si="710"/>
        <v>0.05</v>
      </c>
      <c r="T5022" s="4">
        <v>152.55000000000001</v>
      </c>
      <c r="U5022" s="9">
        <f t="shared" si="706"/>
        <v>0</v>
      </c>
      <c r="V5022" s="4">
        <f t="shared" si="707"/>
        <v>3.6321428571428576</v>
      </c>
      <c r="W5022" s="1" t="s">
        <v>21</v>
      </c>
      <c r="X5022" s="1">
        <v>2.5</v>
      </c>
      <c r="Y5022" s="4">
        <f t="shared" si="708"/>
        <v>155.05000000000001</v>
      </c>
      <c r="Z5022" s="1" t="s">
        <v>50</v>
      </c>
      <c r="AA5022" s="1" t="s">
        <v>28</v>
      </c>
      <c r="AB5022" s="1" t="s">
        <v>29</v>
      </c>
      <c r="AC5022" s="1" t="s">
        <v>57</v>
      </c>
      <c r="AD5022" s="1" t="s">
        <v>19</v>
      </c>
      <c r="AE5022" s="2">
        <v>40678</v>
      </c>
    </row>
    <row r="5023" spans="1:31" x14ac:dyDescent="0.25">
      <c r="A5023">
        <f t="shared" si="709"/>
        <v>5022</v>
      </c>
      <c r="B5023" s="1">
        <v>965</v>
      </c>
      <c r="C5023" s="2">
        <v>40677</v>
      </c>
      <c r="D5023" s="1" t="s">
        <v>13</v>
      </c>
      <c r="E5023" s="1" t="str">
        <f t="shared" si="702"/>
        <v>*</v>
      </c>
      <c r="F5023" s="1" t="str">
        <f t="shared" si="703"/>
        <v>*</v>
      </c>
      <c r="G5023" s="1" t="str">
        <f t="shared" si="704"/>
        <v>*</v>
      </c>
      <c r="J5023" s="1" t="str">
        <f t="shared" si="705"/>
        <v>*</v>
      </c>
      <c r="P5023" s="1">
        <v>42</v>
      </c>
      <c r="Q5023" s="1">
        <f t="shared" si="710"/>
        <v>0.05</v>
      </c>
      <c r="T5023" s="4">
        <v>11230.25</v>
      </c>
      <c r="U5023" s="9">
        <f t="shared" si="706"/>
        <v>1</v>
      </c>
      <c r="V5023" s="4">
        <f t="shared" si="707"/>
        <v>267.38690476190476</v>
      </c>
      <c r="W5023" s="1" t="s">
        <v>33</v>
      </c>
      <c r="X5023" s="1">
        <v>35.67</v>
      </c>
      <c r="Y5023" s="4">
        <f t="shared" si="708"/>
        <v>11265.92</v>
      </c>
      <c r="Z5023" s="1" t="s">
        <v>22</v>
      </c>
      <c r="AA5023" s="1" t="s">
        <v>28</v>
      </c>
      <c r="AB5023" s="1" t="s">
        <v>17</v>
      </c>
      <c r="AC5023" s="1" t="s">
        <v>52</v>
      </c>
      <c r="AD5023" s="1" t="s">
        <v>59</v>
      </c>
      <c r="AE5023" s="2">
        <v>40684</v>
      </c>
    </row>
    <row r="5024" spans="1:31" x14ac:dyDescent="0.25">
      <c r="A5024">
        <f t="shared" si="709"/>
        <v>5023</v>
      </c>
      <c r="B5024" s="1">
        <v>9921</v>
      </c>
      <c r="C5024" s="2">
        <v>40677</v>
      </c>
      <c r="D5024" s="1" t="s">
        <v>13</v>
      </c>
      <c r="E5024" s="1" t="str">
        <f t="shared" si="702"/>
        <v>*</v>
      </c>
      <c r="F5024" s="1" t="str">
        <f t="shared" si="703"/>
        <v>*</v>
      </c>
      <c r="G5024" s="1" t="str">
        <f t="shared" si="704"/>
        <v>*</v>
      </c>
      <c r="J5024" s="1" t="str">
        <f t="shared" si="705"/>
        <v>*</v>
      </c>
      <c r="P5024" s="1">
        <v>23</v>
      </c>
      <c r="Q5024" s="1">
        <f t="shared" si="710"/>
        <v>3.5000000000000003E-2</v>
      </c>
      <c r="T5024" s="4">
        <v>356.09</v>
      </c>
      <c r="U5024" s="9">
        <f t="shared" si="706"/>
        <v>0</v>
      </c>
      <c r="V5024" s="4">
        <f t="shared" si="707"/>
        <v>15.482173913043477</v>
      </c>
      <c r="W5024" s="1" t="s">
        <v>21</v>
      </c>
      <c r="X5024" s="1">
        <v>1.39</v>
      </c>
      <c r="Y5024" s="4">
        <f t="shared" si="708"/>
        <v>357.47999999999996</v>
      </c>
      <c r="Z5024" s="1" t="s">
        <v>49</v>
      </c>
      <c r="AA5024" s="1" t="s">
        <v>37</v>
      </c>
      <c r="AB5024" s="1" t="s">
        <v>29</v>
      </c>
      <c r="AC5024" s="1" t="s">
        <v>57</v>
      </c>
      <c r="AD5024" s="1" t="s">
        <v>19</v>
      </c>
      <c r="AE5024" s="2">
        <v>40677</v>
      </c>
    </row>
    <row r="5025" spans="1:31" x14ac:dyDescent="0.25">
      <c r="A5025">
        <f t="shared" si="709"/>
        <v>5024</v>
      </c>
      <c r="B5025" s="1">
        <v>57444</v>
      </c>
      <c r="C5025" s="2">
        <v>40677</v>
      </c>
      <c r="D5025" s="1" t="s">
        <v>32</v>
      </c>
      <c r="E5025" s="1" t="str">
        <f t="shared" si="702"/>
        <v>***</v>
      </c>
      <c r="F5025" s="1" t="str">
        <f t="shared" si="703"/>
        <v>***</v>
      </c>
      <c r="G5025" s="1" t="str">
        <f t="shared" si="704"/>
        <v>***</v>
      </c>
      <c r="J5025" s="1" t="str">
        <f t="shared" si="705"/>
        <v>***</v>
      </c>
      <c r="P5025" s="1">
        <v>24</v>
      </c>
      <c r="Q5025" s="1">
        <f t="shared" si="710"/>
        <v>3.5000000000000003E-2</v>
      </c>
      <c r="T5025" s="4">
        <v>178.92</v>
      </c>
      <c r="U5025" s="9">
        <f t="shared" si="706"/>
        <v>0</v>
      </c>
      <c r="V5025" s="4">
        <f t="shared" si="707"/>
        <v>7.4549999999999992</v>
      </c>
      <c r="W5025" s="1" t="s">
        <v>21</v>
      </c>
      <c r="X5025" s="1">
        <v>6.16</v>
      </c>
      <c r="Y5025" s="4">
        <f t="shared" si="708"/>
        <v>185.07999999999998</v>
      </c>
      <c r="Z5025" s="1" t="s">
        <v>15</v>
      </c>
      <c r="AA5025" s="1" t="s">
        <v>16</v>
      </c>
      <c r="AB5025" s="1" t="s">
        <v>29</v>
      </c>
      <c r="AC5025" s="1" t="s">
        <v>43</v>
      </c>
      <c r="AD5025" s="1" t="s">
        <v>19</v>
      </c>
      <c r="AE5025" s="2">
        <v>40678</v>
      </c>
    </row>
    <row r="5026" spans="1:31" x14ac:dyDescent="0.25">
      <c r="A5026">
        <f t="shared" si="709"/>
        <v>5025</v>
      </c>
      <c r="B5026" s="1">
        <v>39590</v>
      </c>
      <c r="C5026" s="2">
        <v>40677</v>
      </c>
      <c r="D5026" s="1" t="s">
        <v>13</v>
      </c>
      <c r="E5026" s="1" t="str">
        <f t="shared" si="702"/>
        <v>*</v>
      </c>
      <c r="F5026" s="1" t="str">
        <f t="shared" si="703"/>
        <v>*</v>
      </c>
      <c r="G5026" s="1" t="str">
        <f t="shared" si="704"/>
        <v>*</v>
      </c>
      <c r="J5026" s="1" t="str">
        <f t="shared" si="705"/>
        <v>*</v>
      </c>
      <c r="P5026" s="1">
        <v>9</v>
      </c>
      <c r="Q5026" s="1">
        <f t="shared" si="710"/>
        <v>0.01</v>
      </c>
      <c r="T5026" s="4">
        <v>79.25</v>
      </c>
      <c r="U5026" s="9">
        <f t="shared" si="706"/>
        <v>0</v>
      </c>
      <c r="V5026" s="4">
        <f t="shared" si="707"/>
        <v>8.8055555555555554</v>
      </c>
      <c r="W5026" s="1" t="s">
        <v>14</v>
      </c>
      <c r="X5026" s="1">
        <v>5.83</v>
      </c>
      <c r="Y5026" s="4">
        <f t="shared" si="708"/>
        <v>85.08</v>
      </c>
      <c r="Z5026" s="1" t="s">
        <v>22</v>
      </c>
      <c r="AA5026" s="1" t="s">
        <v>23</v>
      </c>
      <c r="AB5026" s="1" t="s">
        <v>29</v>
      </c>
      <c r="AC5026" s="1" t="s">
        <v>40</v>
      </c>
      <c r="AD5026" s="1" t="s">
        <v>31</v>
      </c>
      <c r="AE5026" s="2">
        <v>40684</v>
      </c>
    </row>
    <row r="5027" spans="1:31" x14ac:dyDescent="0.25">
      <c r="A5027">
        <f t="shared" si="709"/>
        <v>5026</v>
      </c>
      <c r="B5027" s="1">
        <v>34215</v>
      </c>
      <c r="C5027" s="2">
        <v>40677</v>
      </c>
      <c r="D5027" s="1" t="s">
        <v>20</v>
      </c>
      <c r="E5027" s="1" t="str">
        <f t="shared" si="702"/>
        <v>*</v>
      </c>
      <c r="F5027" s="1" t="str">
        <f t="shared" si="703"/>
        <v>**</v>
      </c>
      <c r="G5027" s="1" t="str">
        <f t="shared" si="704"/>
        <v>**</v>
      </c>
      <c r="J5027" s="1" t="str">
        <f t="shared" si="705"/>
        <v>**</v>
      </c>
      <c r="P5027" s="1">
        <v>6</v>
      </c>
      <c r="Q5027" s="1">
        <f t="shared" si="710"/>
        <v>0.01</v>
      </c>
      <c r="T5027" s="4">
        <v>35.65</v>
      </c>
      <c r="U5027" s="9">
        <f t="shared" si="706"/>
        <v>0</v>
      </c>
      <c r="V5027" s="4">
        <f t="shared" si="707"/>
        <v>5.9416666666666664</v>
      </c>
      <c r="W5027" s="1" t="s">
        <v>21</v>
      </c>
      <c r="X5027" s="1">
        <v>2.99</v>
      </c>
      <c r="Y5027" s="4">
        <f t="shared" si="708"/>
        <v>38.64</v>
      </c>
      <c r="Z5027" s="1" t="s">
        <v>39</v>
      </c>
      <c r="AA5027" s="1" t="s">
        <v>37</v>
      </c>
      <c r="AB5027" s="1" t="s">
        <v>29</v>
      </c>
      <c r="AC5027" s="1" t="s">
        <v>43</v>
      </c>
      <c r="AD5027" s="1" t="s">
        <v>19</v>
      </c>
      <c r="AE5027" s="2">
        <v>40678</v>
      </c>
    </row>
    <row r="5028" spans="1:31" x14ac:dyDescent="0.25">
      <c r="A5028">
        <f t="shared" si="709"/>
        <v>5027</v>
      </c>
      <c r="B5028" s="1">
        <v>26887</v>
      </c>
      <c r="C5028" s="2">
        <v>40678</v>
      </c>
      <c r="D5028" s="1" t="s">
        <v>32</v>
      </c>
      <c r="E5028" s="1" t="str">
        <f t="shared" si="702"/>
        <v>***</v>
      </c>
      <c r="F5028" s="1" t="str">
        <f t="shared" si="703"/>
        <v>***</v>
      </c>
      <c r="G5028" s="1" t="str">
        <f t="shared" si="704"/>
        <v>***</v>
      </c>
      <c r="J5028" s="1" t="str">
        <f t="shared" si="705"/>
        <v>***</v>
      </c>
      <c r="P5028" s="1">
        <v>38</v>
      </c>
      <c r="Q5028" s="1">
        <f t="shared" si="710"/>
        <v>0.04</v>
      </c>
      <c r="T5028" s="4">
        <v>1637.78</v>
      </c>
      <c r="U5028" s="9">
        <f t="shared" si="706"/>
        <v>1</v>
      </c>
      <c r="V5028" s="4">
        <f t="shared" si="707"/>
        <v>43.099473684210523</v>
      </c>
      <c r="W5028" s="1" t="s">
        <v>14</v>
      </c>
      <c r="X5028" s="1">
        <v>4.62</v>
      </c>
      <c r="Y5028" s="4">
        <f t="shared" si="708"/>
        <v>1642.3999999999999</v>
      </c>
      <c r="Z5028" s="1" t="s">
        <v>46</v>
      </c>
      <c r="AA5028" s="1" t="s">
        <v>23</v>
      </c>
      <c r="AB5028" s="1" t="s">
        <v>29</v>
      </c>
      <c r="AC5028" s="1" t="s">
        <v>63</v>
      </c>
      <c r="AD5028" s="1" t="s">
        <v>19</v>
      </c>
      <c r="AE5028" s="2">
        <v>40679</v>
      </c>
    </row>
    <row r="5029" spans="1:31" x14ac:dyDescent="0.25">
      <c r="A5029">
        <f t="shared" si="709"/>
        <v>5028</v>
      </c>
      <c r="B5029" s="1">
        <v>26887</v>
      </c>
      <c r="C5029" s="2">
        <v>40678</v>
      </c>
      <c r="D5029" s="1" t="s">
        <v>32</v>
      </c>
      <c r="E5029" s="1" t="str">
        <f t="shared" si="702"/>
        <v>***</v>
      </c>
      <c r="F5029" s="1" t="str">
        <f t="shared" si="703"/>
        <v>***</v>
      </c>
      <c r="G5029" s="1" t="str">
        <f t="shared" si="704"/>
        <v>***</v>
      </c>
      <c r="J5029" s="1" t="str">
        <f t="shared" si="705"/>
        <v>***</v>
      </c>
      <c r="P5029" s="1">
        <v>23</v>
      </c>
      <c r="Q5029" s="1">
        <f t="shared" si="710"/>
        <v>3.5000000000000003E-2</v>
      </c>
      <c r="T5029" s="4">
        <v>193.84</v>
      </c>
      <c r="U5029" s="9">
        <f t="shared" si="706"/>
        <v>0</v>
      </c>
      <c r="V5029" s="4">
        <f t="shared" si="707"/>
        <v>8.4278260869565216</v>
      </c>
      <c r="W5029" s="1" t="s">
        <v>14</v>
      </c>
      <c r="X5029" s="1">
        <v>8.94</v>
      </c>
      <c r="Y5029" s="4">
        <f t="shared" si="708"/>
        <v>202.78</v>
      </c>
      <c r="Z5029" s="1" t="s">
        <v>46</v>
      </c>
      <c r="AA5029" s="1" t="s">
        <v>23</v>
      </c>
      <c r="AB5029" s="1" t="s">
        <v>29</v>
      </c>
      <c r="AC5029" s="1" t="s">
        <v>43</v>
      </c>
      <c r="AD5029" s="1" t="s">
        <v>19</v>
      </c>
      <c r="AE5029" s="2">
        <v>40678</v>
      </c>
    </row>
    <row r="5030" spans="1:31" x14ac:dyDescent="0.25">
      <c r="A5030">
        <f t="shared" si="709"/>
        <v>5029</v>
      </c>
      <c r="B5030" s="1">
        <v>16450</v>
      </c>
      <c r="C5030" s="2">
        <v>40678</v>
      </c>
      <c r="D5030" s="1" t="s">
        <v>36</v>
      </c>
      <c r="E5030" s="1" t="str">
        <f t="shared" si="702"/>
        <v>*</v>
      </c>
      <c r="F5030" s="1" t="str">
        <f t="shared" si="703"/>
        <v>*</v>
      </c>
      <c r="G5030" s="1" t="str">
        <f t="shared" si="704"/>
        <v>*</v>
      </c>
      <c r="J5030" s="1" t="str">
        <f t="shared" si="705"/>
        <v>*</v>
      </c>
      <c r="P5030" s="1">
        <v>12</v>
      </c>
      <c r="Q5030" s="1">
        <f t="shared" si="710"/>
        <v>0.02</v>
      </c>
      <c r="T5030" s="4">
        <v>73.5</v>
      </c>
      <c r="U5030" s="9">
        <f t="shared" si="706"/>
        <v>0</v>
      </c>
      <c r="V5030" s="4">
        <f t="shared" si="707"/>
        <v>6.125</v>
      </c>
      <c r="W5030" s="1" t="s">
        <v>21</v>
      </c>
      <c r="X5030" s="1">
        <v>2.5</v>
      </c>
      <c r="Y5030" s="4">
        <f t="shared" si="708"/>
        <v>76</v>
      </c>
      <c r="Z5030" s="1" t="s">
        <v>22</v>
      </c>
      <c r="AA5030" s="1" t="s">
        <v>23</v>
      </c>
      <c r="AB5030" s="1" t="s">
        <v>29</v>
      </c>
      <c r="AC5030" s="1" t="s">
        <v>57</v>
      </c>
      <c r="AD5030" s="1" t="s">
        <v>19</v>
      </c>
      <c r="AE5030" s="2">
        <v>40678</v>
      </c>
    </row>
    <row r="5031" spans="1:31" x14ac:dyDescent="0.25">
      <c r="A5031">
        <f t="shared" si="709"/>
        <v>5030</v>
      </c>
      <c r="B5031" s="1">
        <v>43267</v>
      </c>
      <c r="C5031" s="2">
        <v>40679</v>
      </c>
      <c r="D5031" s="1" t="s">
        <v>32</v>
      </c>
      <c r="E5031" s="1" t="str">
        <f t="shared" si="702"/>
        <v>***</v>
      </c>
      <c r="F5031" s="1" t="str">
        <f t="shared" si="703"/>
        <v>***</v>
      </c>
      <c r="G5031" s="1" t="str">
        <f t="shared" si="704"/>
        <v>***</v>
      </c>
      <c r="J5031" s="1" t="str">
        <f t="shared" si="705"/>
        <v>***</v>
      </c>
      <c r="P5031" s="1">
        <v>17</v>
      </c>
      <c r="Q5031" s="1">
        <f t="shared" si="710"/>
        <v>0.02</v>
      </c>
      <c r="T5031" s="4">
        <v>1368.14</v>
      </c>
      <c r="U5031" s="9">
        <f t="shared" si="706"/>
        <v>1</v>
      </c>
      <c r="V5031" s="4">
        <f t="shared" si="707"/>
        <v>80.47882352941177</v>
      </c>
      <c r="W5031" s="1" t="s">
        <v>14</v>
      </c>
      <c r="X5031" s="1">
        <v>19.95</v>
      </c>
      <c r="Y5031" s="4">
        <f t="shared" si="708"/>
        <v>1388.0900000000001</v>
      </c>
      <c r="Z5031" s="1" t="s">
        <v>39</v>
      </c>
      <c r="AA5031" s="1" t="s">
        <v>37</v>
      </c>
      <c r="AB5031" s="1" t="s">
        <v>29</v>
      </c>
      <c r="AC5031" s="1" t="s">
        <v>63</v>
      </c>
      <c r="AD5031" s="1" t="s">
        <v>48</v>
      </c>
      <c r="AE5031" s="2">
        <v>40681</v>
      </c>
    </row>
    <row r="5032" spans="1:31" x14ac:dyDescent="0.25">
      <c r="A5032">
        <f t="shared" si="709"/>
        <v>5031</v>
      </c>
      <c r="B5032" s="1">
        <v>48544</v>
      </c>
      <c r="C5032" s="2">
        <v>40679</v>
      </c>
      <c r="D5032" s="1" t="s">
        <v>20</v>
      </c>
      <c r="E5032" s="1" t="str">
        <f t="shared" si="702"/>
        <v>*</v>
      </c>
      <c r="F5032" s="1" t="str">
        <f t="shared" si="703"/>
        <v>**</v>
      </c>
      <c r="G5032" s="1" t="str">
        <f t="shared" si="704"/>
        <v>**</v>
      </c>
      <c r="J5032" s="1" t="str">
        <f t="shared" si="705"/>
        <v>**</v>
      </c>
      <c r="P5032" s="1">
        <v>44</v>
      </c>
      <c r="Q5032" s="1">
        <f t="shared" si="710"/>
        <v>0.05</v>
      </c>
      <c r="T5032" s="4">
        <v>831.58050000000003</v>
      </c>
      <c r="U5032" s="9">
        <f t="shared" si="706"/>
        <v>0</v>
      </c>
      <c r="V5032" s="4">
        <f t="shared" si="707"/>
        <v>18.899556818181818</v>
      </c>
      <c r="W5032" s="1" t="s">
        <v>21</v>
      </c>
      <c r="X5032" s="1">
        <v>0.99</v>
      </c>
      <c r="Y5032" s="4">
        <f t="shared" si="708"/>
        <v>832.57050000000004</v>
      </c>
      <c r="Z5032" s="1" t="s">
        <v>49</v>
      </c>
      <c r="AA5032" s="1" t="s">
        <v>23</v>
      </c>
      <c r="AB5032" s="1" t="s">
        <v>24</v>
      </c>
      <c r="AC5032" s="1" t="s">
        <v>25</v>
      </c>
      <c r="AD5032" s="1" t="s">
        <v>31</v>
      </c>
      <c r="AE5032" s="2">
        <v>40681</v>
      </c>
    </row>
    <row r="5033" spans="1:31" x14ac:dyDescent="0.25">
      <c r="A5033">
        <f t="shared" si="709"/>
        <v>5032</v>
      </c>
      <c r="B5033" s="1">
        <v>8995</v>
      </c>
      <c r="C5033" s="2">
        <v>40680</v>
      </c>
      <c r="D5033" s="1" t="s">
        <v>20</v>
      </c>
      <c r="E5033" s="1" t="str">
        <f t="shared" si="702"/>
        <v>*</v>
      </c>
      <c r="F5033" s="1" t="str">
        <f t="shared" si="703"/>
        <v>**</v>
      </c>
      <c r="G5033" s="1" t="str">
        <f t="shared" si="704"/>
        <v>**</v>
      </c>
      <c r="J5033" s="1" t="str">
        <f t="shared" si="705"/>
        <v>**</v>
      </c>
      <c r="P5033" s="1">
        <v>35</v>
      </c>
      <c r="Q5033" s="1">
        <f t="shared" si="710"/>
        <v>0.04</v>
      </c>
      <c r="T5033" s="4">
        <v>3389.93</v>
      </c>
      <c r="U5033" s="9">
        <f t="shared" si="706"/>
        <v>1</v>
      </c>
      <c r="V5033" s="4">
        <f t="shared" si="707"/>
        <v>96.855142857142852</v>
      </c>
      <c r="W5033" s="1" t="s">
        <v>14</v>
      </c>
      <c r="X5033" s="1">
        <v>21.26</v>
      </c>
      <c r="Y5033" s="4">
        <f t="shared" si="708"/>
        <v>3411.19</v>
      </c>
      <c r="Z5033" s="1" t="s">
        <v>39</v>
      </c>
      <c r="AA5033" s="1" t="s">
        <v>16</v>
      </c>
      <c r="AB5033" s="1" t="s">
        <v>17</v>
      </c>
      <c r="AC5033" s="1" t="s">
        <v>18</v>
      </c>
      <c r="AD5033" s="1" t="s">
        <v>48</v>
      </c>
      <c r="AE5033" s="2">
        <v>40681</v>
      </c>
    </row>
    <row r="5034" spans="1:31" x14ac:dyDescent="0.25">
      <c r="A5034">
        <f t="shared" si="709"/>
        <v>5033</v>
      </c>
      <c r="B5034" s="1">
        <v>14951</v>
      </c>
      <c r="C5034" s="2">
        <v>40680</v>
      </c>
      <c r="D5034" s="1" t="s">
        <v>36</v>
      </c>
      <c r="E5034" s="1" t="str">
        <f t="shared" si="702"/>
        <v>*</v>
      </c>
      <c r="F5034" s="1" t="str">
        <f t="shared" si="703"/>
        <v>*</v>
      </c>
      <c r="G5034" s="1" t="str">
        <f t="shared" si="704"/>
        <v>*</v>
      </c>
      <c r="J5034" s="1" t="str">
        <f t="shared" si="705"/>
        <v>*</v>
      </c>
      <c r="P5034" s="1">
        <v>34</v>
      </c>
      <c r="Q5034" s="1">
        <f t="shared" si="710"/>
        <v>0.04</v>
      </c>
      <c r="T5034" s="4">
        <v>2779.2</v>
      </c>
      <c r="U5034" s="9">
        <f t="shared" si="706"/>
        <v>1</v>
      </c>
      <c r="V5034" s="4">
        <f t="shared" si="707"/>
        <v>81.741176470588229</v>
      </c>
      <c r="W5034" s="1" t="s">
        <v>21</v>
      </c>
      <c r="X5034" s="1">
        <v>7.18</v>
      </c>
      <c r="Y5034" s="4">
        <f t="shared" si="708"/>
        <v>2786.3799999999997</v>
      </c>
      <c r="Z5034" s="1" t="s">
        <v>49</v>
      </c>
      <c r="AA5034" s="1" t="s">
        <v>37</v>
      </c>
      <c r="AB5034" s="1" t="s">
        <v>24</v>
      </c>
      <c r="AC5034" s="1" t="s">
        <v>38</v>
      </c>
      <c r="AD5034" s="1" t="s">
        <v>19</v>
      </c>
      <c r="AE5034" s="2">
        <v>40682</v>
      </c>
    </row>
    <row r="5035" spans="1:31" x14ac:dyDescent="0.25">
      <c r="A5035">
        <f t="shared" si="709"/>
        <v>5034</v>
      </c>
      <c r="B5035" s="1">
        <v>51938</v>
      </c>
      <c r="C5035" s="2">
        <v>40680</v>
      </c>
      <c r="D5035" s="1" t="s">
        <v>13</v>
      </c>
      <c r="E5035" s="1" t="str">
        <f t="shared" si="702"/>
        <v>*</v>
      </c>
      <c r="F5035" s="1" t="str">
        <f t="shared" si="703"/>
        <v>*</v>
      </c>
      <c r="G5035" s="1" t="str">
        <f t="shared" si="704"/>
        <v>*</v>
      </c>
      <c r="J5035" s="1" t="str">
        <f t="shared" si="705"/>
        <v>*</v>
      </c>
      <c r="P5035" s="1">
        <v>5</v>
      </c>
      <c r="Q5035" s="1">
        <f t="shared" si="710"/>
        <v>0.01</v>
      </c>
      <c r="T5035" s="4">
        <v>503.32749999999999</v>
      </c>
      <c r="U5035" s="9">
        <f t="shared" si="706"/>
        <v>0</v>
      </c>
      <c r="V5035" s="4">
        <f t="shared" si="707"/>
        <v>100.66549999999999</v>
      </c>
      <c r="W5035" s="1" t="s">
        <v>21</v>
      </c>
      <c r="X5035" s="1">
        <v>5.63</v>
      </c>
      <c r="Y5035" s="4">
        <f t="shared" si="708"/>
        <v>508.95749999999998</v>
      </c>
      <c r="Z5035" s="1" t="s">
        <v>39</v>
      </c>
      <c r="AA5035" s="1" t="s">
        <v>28</v>
      </c>
      <c r="AB5035" s="1" t="s">
        <v>24</v>
      </c>
      <c r="AC5035" s="1" t="s">
        <v>25</v>
      </c>
      <c r="AD5035" s="1" t="s">
        <v>19</v>
      </c>
      <c r="AE5035" s="2">
        <v>40684</v>
      </c>
    </row>
    <row r="5036" spans="1:31" x14ac:dyDescent="0.25">
      <c r="A5036">
        <f t="shared" si="709"/>
        <v>5035</v>
      </c>
      <c r="B5036" s="1">
        <v>8995</v>
      </c>
      <c r="C5036" s="2">
        <v>40680</v>
      </c>
      <c r="D5036" s="1" t="s">
        <v>20</v>
      </c>
      <c r="E5036" s="1" t="str">
        <f t="shared" si="702"/>
        <v>*</v>
      </c>
      <c r="F5036" s="1" t="str">
        <f t="shared" si="703"/>
        <v>**</v>
      </c>
      <c r="G5036" s="1" t="str">
        <f t="shared" si="704"/>
        <v>**</v>
      </c>
      <c r="J5036" s="1" t="str">
        <f t="shared" si="705"/>
        <v>**</v>
      </c>
      <c r="P5036" s="1">
        <v>41</v>
      </c>
      <c r="Q5036" s="1">
        <f t="shared" si="710"/>
        <v>0.05</v>
      </c>
      <c r="T5036" s="4">
        <v>270.83999999999997</v>
      </c>
      <c r="U5036" s="9">
        <f t="shared" si="706"/>
        <v>0</v>
      </c>
      <c r="V5036" s="4">
        <f t="shared" si="707"/>
        <v>6.605853658536585</v>
      </c>
      <c r="W5036" s="1" t="s">
        <v>14</v>
      </c>
      <c r="X5036" s="1">
        <v>5.86</v>
      </c>
      <c r="Y5036" s="4">
        <f t="shared" si="708"/>
        <v>276.7</v>
      </c>
      <c r="Z5036" s="1" t="s">
        <v>39</v>
      </c>
      <c r="AA5036" s="1" t="s">
        <v>16</v>
      </c>
      <c r="AB5036" s="1" t="s">
        <v>29</v>
      </c>
      <c r="AC5036" s="1" t="s">
        <v>40</v>
      </c>
      <c r="AD5036" s="1" t="s">
        <v>19</v>
      </c>
      <c r="AE5036" s="2">
        <v>40681</v>
      </c>
    </row>
    <row r="5037" spans="1:31" x14ac:dyDescent="0.25">
      <c r="A5037">
        <f t="shared" si="709"/>
        <v>5036</v>
      </c>
      <c r="B5037" s="1">
        <v>8995</v>
      </c>
      <c r="C5037" s="2">
        <v>40680</v>
      </c>
      <c r="D5037" s="1" t="s">
        <v>20</v>
      </c>
      <c r="E5037" s="1" t="str">
        <f t="shared" si="702"/>
        <v>*</v>
      </c>
      <c r="F5037" s="1" t="str">
        <f t="shared" si="703"/>
        <v>**</v>
      </c>
      <c r="G5037" s="1" t="str">
        <f t="shared" si="704"/>
        <v>**</v>
      </c>
      <c r="J5037" s="1" t="str">
        <f t="shared" si="705"/>
        <v>**</v>
      </c>
      <c r="P5037" s="1">
        <v>42</v>
      </c>
      <c r="Q5037" s="1">
        <f t="shared" si="710"/>
        <v>0.05</v>
      </c>
      <c r="T5037" s="4">
        <v>266.36</v>
      </c>
      <c r="U5037" s="9">
        <f t="shared" si="706"/>
        <v>0</v>
      </c>
      <c r="V5037" s="4">
        <f t="shared" si="707"/>
        <v>6.3419047619047619</v>
      </c>
      <c r="W5037" s="1" t="s">
        <v>21</v>
      </c>
      <c r="X5037" s="1">
        <v>8.19</v>
      </c>
      <c r="Y5037" s="4">
        <f t="shared" si="708"/>
        <v>274.55</v>
      </c>
      <c r="Z5037" s="1" t="s">
        <v>39</v>
      </c>
      <c r="AA5037" s="1" t="s">
        <v>16</v>
      </c>
      <c r="AB5037" s="1" t="s">
        <v>29</v>
      </c>
      <c r="AC5037" s="1" t="s">
        <v>40</v>
      </c>
      <c r="AD5037" s="1" t="s">
        <v>19</v>
      </c>
      <c r="AE5037" s="2">
        <v>40681</v>
      </c>
    </row>
    <row r="5038" spans="1:31" x14ac:dyDescent="0.25">
      <c r="A5038">
        <f t="shared" si="709"/>
        <v>5037</v>
      </c>
      <c r="B5038" s="1">
        <v>8995</v>
      </c>
      <c r="C5038" s="2">
        <v>40680</v>
      </c>
      <c r="D5038" s="1" t="s">
        <v>20</v>
      </c>
      <c r="E5038" s="1" t="str">
        <f t="shared" si="702"/>
        <v>*</v>
      </c>
      <c r="F5038" s="1" t="str">
        <f t="shared" si="703"/>
        <v>**</v>
      </c>
      <c r="G5038" s="1" t="str">
        <f t="shared" si="704"/>
        <v>**</v>
      </c>
      <c r="J5038" s="1" t="str">
        <f t="shared" si="705"/>
        <v>**</v>
      </c>
      <c r="P5038" s="1">
        <v>46</v>
      </c>
      <c r="Q5038" s="1">
        <f t="shared" si="710"/>
        <v>0.05</v>
      </c>
      <c r="T5038" s="4">
        <v>89.41</v>
      </c>
      <c r="U5038" s="9">
        <f t="shared" si="706"/>
        <v>0</v>
      </c>
      <c r="V5038" s="4">
        <f t="shared" si="707"/>
        <v>1.943695652173913</v>
      </c>
      <c r="W5038" s="1" t="s">
        <v>21</v>
      </c>
      <c r="X5038" s="1">
        <v>0.76</v>
      </c>
      <c r="Y5038" s="4">
        <f t="shared" si="708"/>
        <v>90.17</v>
      </c>
      <c r="Z5038" s="1" t="s">
        <v>39</v>
      </c>
      <c r="AA5038" s="1" t="s">
        <v>16</v>
      </c>
      <c r="AB5038" s="1" t="s">
        <v>29</v>
      </c>
      <c r="AC5038" s="1" t="s">
        <v>61</v>
      </c>
      <c r="AD5038" s="1" t="s">
        <v>31</v>
      </c>
      <c r="AE5038" s="2">
        <v>40682</v>
      </c>
    </row>
    <row r="5039" spans="1:31" x14ac:dyDescent="0.25">
      <c r="A5039">
        <f t="shared" si="709"/>
        <v>5038</v>
      </c>
      <c r="B5039" s="1">
        <v>14951</v>
      </c>
      <c r="C5039" s="2">
        <v>40680</v>
      </c>
      <c r="D5039" s="1" t="s">
        <v>36</v>
      </c>
      <c r="E5039" s="1" t="str">
        <f t="shared" si="702"/>
        <v>*</v>
      </c>
      <c r="F5039" s="1" t="str">
        <f t="shared" si="703"/>
        <v>*</v>
      </c>
      <c r="G5039" s="1" t="str">
        <f t="shared" si="704"/>
        <v>*</v>
      </c>
      <c r="J5039" s="1" t="str">
        <f t="shared" si="705"/>
        <v>*</v>
      </c>
      <c r="P5039" s="1">
        <v>26</v>
      </c>
      <c r="Q5039" s="1">
        <f t="shared" si="710"/>
        <v>3.5000000000000003E-2</v>
      </c>
      <c r="T5039" s="4">
        <v>65.209999999999994</v>
      </c>
      <c r="U5039" s="9">
        <f t="shared" si="706"/>
        <v>0</v>
      </c>
      <c r="V5039" s="4">
        <f t="shared" si="707"/>
        <v>2.5080769230769229</v>
      </c>
      <c r="W5039" s="1" t="s">
        <v>21</v>
      </c>
      <c r="X5039" s="1">
        <v>2.4</v>
      </c>
      <c r="Y5039" s="4">
        <f t="shared" si="708"/>
        <v>67.61</v>
      </c>
      <c r="Z5039" s="1" t="s">
        <v>49</v>
      </c>
      <c r="AA5039" s="1" t="s">
        <v>37</v>
      </c>
      <c r="AB5039" s="1" t="s">
        <v>29</v>
      </c>
      <c r="AC5039" s="1" t="s">
        <v>30</v>
      </c>
      <c r="AD5039" s="1" t="s">
        <v>31</v>
      </c>
      <c r="AE5039" s="2">
        <v>40680</v>
      </c>
    </row>
    <row r="5040" spans="1:31" x14ac:dyDescent="0.25">
      <c r="A5040">
        <f t="shared" si="709"/>
        <v>5039</v>
      </c>
      <c r="B5040" s="1">
        <v>8995</v>
      </c>
      <c r="C5040" s="2">
        <v>40680</v>
      </c>
      <c r="D5040" s="1" t="s">
        <v>20</v>
      </c>
      <c r="E5040" s="1" t="str">
        <f t="shared" si="702"/>
        <v>*</v>
      </c>
      <c r="F5040" s="1" t="str">
        <f t="shared" si="703"/>
        <v>**</v>
      </c>
      <c r="G5040" s="1" t="str">
        <f t="shared" si="704"/>
        <v>**</v>
      </c>
      <c r="J5040" s="1" t="str">
        <f t="shared" si="705"/>
        <v>**</v>
      </c>
      <c r="P5040" s="1">
        <v>5</v>
      </c>
      <c r="Q5040" s="1">
        <f t="shared" si="710"/>
        <v>0.01</v>
      </c>
      <c r="T5040" s="4">
        <v>24.16</v>
      </c>
      <c r="U5040" s="9">
        <f t="shared" si="706"/>
        <v>0</v>
      </c>
      <c r="V5040" s="4">
        <f t="shared" si="707"/>
        <v>4.8319999999999999</v>
      </c>
      <c r="W5040" s="1" t="s">
        <v>14</v>
      </c>
      <c r="X5040" s="1">
        <v>1.49</v>
      </c>
      <c r="Y5040" s="4">
        <f t="shared" si="708"/>
        <v>25.65</v>
      </c>
      <c r="Z5040" s="1" t="s">
        <v>60</v>
      </c>
      <c r="AA5040" s="1" t="s">
        <v>16</v>
      </c>
      <c r="AB5040" s="1" t="s">
        <v>29</v>
      </c>
      <c r="AC5040" s="1" t="s">
        <v>43</v>
      </c>
      <c r="AD5040" s="1" t="s">
        <v>19</v>
      </c>
      <c r="AE5040" s="2">
        <v>40681</v>
      </c>
    </row>
    <row r="5041" spans="1:31" x14ac:dyDescent="0.25">
      <c r="A5041">
        <f t="shared" si="709"/>
        <v>5040</v>
      </c>
      <c r="B5041" s="1">
        <v>1317</v>
      </c>
      <c r="C5041" s="2">
        <v>40681</v>
      </c>
      <c r="D5041" s="1" t="s">
        <v>20</v>
      </c>
      <c r="E5041" s="1" t="str">
        <f t="shared" si="702"/>
        <v>*</v>
      </c>
      <c r="F5041" s="1" t="str">
        <f t="shared" si="703"/>
        <v>**</v>
      </c>
      <c r="G5041" s="1" t="str">
        <f t="shared" si="704"/>
        <v>**</v>
      </c>
      <c r="J5041" s="1" t="str">
        <f t="shared" si="705"/>
        <v>**</v>
      </c>
      <c r="P5041" s="1">
        <v>44</v>
      </c>
      <c r="Q5041" s="1">
        <f t="shared" si="710"/>
        <v>0.05</v>
      </c>
      <c r="T5041" s="4">
        <v>523.41999999999996</v>
      </c>
      <c r="U5041" s="9">
        <f t="shared" si="706"/>
        <v>0</v>
      </c>
      <c r="V5041" s="4">
        <f t="shared" si="707"/>
        <v>11.89590909090909</v>
      </c>
      <c r="W5041" s="1" t="s">
        <v>21</v>
      </c>
      <c r="X5041" s="1">
        <v>5.63</v>
      </c>
      <c r="Y5041" s="4">
        <f t="shared" si="708"/>
        <v>529.04999999999995</v>
      </c>
      <c r="Z5041" s="1" t="s">
        <v>49</v>
      </c>
      <c r="AA5041" s="1" t="s">
        <v>16</v>
      </c>
      <c r="AB5041" s="1" t="s">
        <v>29</v>
      </c>
      <c r="AC5041" s="1" t="s">
        <v>43</v>
      </c>
      <c r="AD5041" s="1" t="s">
        <v>19</v>
      </c>
      <c r="AE5041" s="2">
        <v>40683</v>
      </c>
    </row>
    <row r="5042" spans="1:31" x14ac:dyDescent="0.25">
      <c r="A5042">
        <f t="shared" si="709"/>
        <v>5041</v>
      </c>
      <c r="B5042" s="1">
        <v>1317</v>
      </c>
      <c r="C5042" s="2">
        <v>40681</v>
      </c>
      <c r="D5042" s="1" t="s">
        <v>20</v>
      </c>
      <c r="E5042" s="1" t="str">
        <f t="shared" si="702"/>
        <v>*</v>
      </c>
      <c r="F5042" s="1" t="str">
        <f t="shared" si="703"/>
        <v>**</v>
      </c>
      <c r="G5042" s="1" t="str">
        <f t="shared" si="704"/>
        <v>**</v>
      </c>
      <c r="J5042" s="1" t="str">
        <f t="shared" si="705"/>
        <v>**</v>
      </c>
      <c r="P5042" s="1">
        <v>40</v>
      </c>
      <c r="Q5042" s="1">
        <f t="shared" si="710"/>
        <v>0.05</v>
      </c>
      <c r="T5042" s="4">
        <v>192.54</v>
      </c>
      <c r="U5042" s="9">
        <f t="shared" si="706"/>
        <v>0</v>
      </c>
      <c r="V5042" s="4">
        <f t="shared" si="707"/>
        <v>4.8134999999999994</v>
      </c>
      <c r="W5042" s="1" t="s">
        <v>21</v>
      </c>
      <c r="X5042" s="1">
        <v>7.44</v>
      </c>
      <c r="Y5042" s="4">
        <f t="shared" si="708"/>
        <v>199.98</v>
      </c>
      <c r="Z5042" s="1" t="s">
        <v>49</v>
      </c>
      <c r="AA5042" s="1" t="s">
        <v>16</v>
      </c>
      <c r="AB5042" s="1" t="s">
        <v>29</v>
      </c>
      <c r="AC5042" s="1" t="s">
        <v>40</v>
      </c>
      <c r="AD5042" s="1" t="s">
        <v>19</v>
      </c>
      <c r="AE5042" s="2">
        <v>40682</v>
      </c>
    </row>
    <row r="5043" spans="1:31" x14ac:dyDescent="0.25">
      <c r="A5043">
        <f t="shared" si="709"/>
        <v>5042</v>
      </c>
      <c r="B5043" s="1">
        <v>1317</v>
      </c>
      <c r="C5043" s="2">
        <v>40681</v>
      </c>
      <c r="D5043" s="1" t="s">
        <v>20</v>
      </c>
      <c r="E5043" s="1" t="str">
        <f t="shared" si="702"/>
        <v>*</v>
      </c>
      <c r="F5043" s="1" t="str">
        <f t="shared" si="703"/>
        <v>**</v>
      </c>
      <c r="G5043" s="1" t="str">
        <f t="shared" si="704"/>
        <v>**</v>
      </c>
      <c r="J5043" s="1" t="str">
        <f t="shared" si="705"/>
        <v>**</v>
      </c>
      <c r="P5043" s="1">
        <v>29</v>
      </c>
      <c r="Q5043" s="1">
        <f t="shared" si="710"/>
        <v>3.5000000000000003E-2</v>
      </c>
      <c r="T5043" s="4">
        <v>156.69999999999999</v>
      </c>
      <c r="U5043" s="9">
        <f t="shared" si="706"/>
        <v>0</v>
      </c>
      <c r="V5043" s="4">
        <f t="shared" si="707"/>
        <v>5.4034482758620683</v>
      </c>
      <c r="W5043" s="1" t="s">
        <v>21</v>
      </c>
      <c r="X5043" s="1">
        <v>5.57</v>
      </c>
      <c r="Y5043" s="4">
        <f t="shared" si="708"/>
        <v>162.26999999999998</v>
      </c>
      <c r="Z5043" s="1" t="s">
        <v>49</v>
      </c>
      <c r="AA5043" s="1" t="s">
        <v>16</v>
      </c>
      <c r="AB5043" s="1" t="s">
        <v>29</v>
      </c>
      <c r="AC5043" s="1" t="s">
        <v>40</v>
      </c>
      <c r="AD5043" s="1" t="s">
        <v>19</v>
      </c>
      <c r="AE5043" s="2">
        <v>40683</v>
      </c>
    </row>
    <row r="5044" spans="1:31" x14ac:dyDescent="0.25">
      <c r="A5044">
        <f t="shared" si="709"/>
        <v>5043</v>
      </c>
      <c r="B5044" s="1">
        <v>512</v>
      </c>
      <c r="C5044" s="2">
        <v>40682</v>
      </c>
      <c r="D5044" s="1" t="s">
        <v>13</v>
      </c>
      <c r="E5044" s="1" t="str">
        <f t="shared" si="702"/>
        <v>*</v>
      </c>
      <c r="F5044" s="1" t="str">
        <f t="shared" si="703"/>
        <v>*</v>
      </c>
      <c r="G5044" s="1" t="str">
        <f t="shared" si="704"/>
        <v>*</v>
      </c>
      <c r="J5044" s="1" t="str">
        <f t="shared" si="705"/>
        <v>*</v>
      </c>
      <c r="P5044" s="1">
        <v>6</v>
      </c>
      <c r="Q5044" s="1">
        <f t="shared" si="710"/>
        <v>0.01</v>
      </c>
      <c r="T5044" s="4">
        <v>1309.53</v>
      </c>
      <c r="U5044" s="9">
        <f t="shared" si="706"/>
        <v>1</v>
      </c>
      <c r="V5044" s="4">
        <f t="shared" si="707"/>
        <v>218.255</v>
      </c>
      <c r="W5044" s="1" t="s">
        <v>21</v>
      </c>
      <c r="X5044" s="1">
        <v>18.059999999999999</v>
      </c>
      <c r="Y5044" s="4">
        <f t="shared" si="708"/>
        <v>1327.59</v>
      </c>
      <c r="Z5044" s="1" t="s">
        <v>49</v>
      </c>
      <c r="AA5044" s="1" t="s">
        <v>37</v>
      </c>
      <c r="AB5044" s="1" t="s">
        <v>17</v>
      </c>
      <c r="AC5044" s="1" t="s">
        <v>34</v>
      </c>
      <c r="AD5044" s="1" t="s">
        <v>48</v>
      </c>
      <c r="AE5044" s="2">
        <v>40682</v>
      </c>
    </row>
    <row r="5045" spans="1:31" x14ac:dyDescent="0.25">
      <c r="A5045">
        <f t="shared" si="709"/>
        <v>5044</v>
      </c>
      <c r="B5045" s="1">
        <v>512</v>
      </c>
      <c r="C5045" s="2">
        <v>40682</v>
      </c>
      <c r="D5045" s="1" t="s">
        <v>13</v>
      </c>
      <c r="E5045" s="1" t="str">
        <f t="shared" si="702"/>
        <v>*</v>
      </c>
      <c r="F5045" s="1" t="str">
        <f t="shared" si="703"/>
        <v>*</v>
      </c>
      <c r="G5045" s="1" t="str">
        <f t="shared" si="704"/>
        <v>*</v>
      </c>
      <c r="J5045" s="1" t="str">
        <f t="shared" si="705"/>
        <v>*</v>
      </c>
      <c r="P5045" s="1">
        <v>48</v>
      </c>
      <c r="Q5045" s="1">
        <f t="shared" si="710"/>
        <v>0.05</v>
      </c>
      <c r="T5045" s="4">
        <v>806.37</v>
      </c>
      <c r="U5045" s="9">
        <f t="shared" si="706"/>
        <v>0</v>
      </c>
      <c r="V5045" s="4">
        <f t="shared" si="707"/>
        <v>16.799375000000001</v>
      </c>
      <c r="W5045" s="1" t="s">
        <v>14</v>
      </c>
      <c r="X5045" s="1">
        <v>10.68</v>
      </c>
      <c r="Y5045" s="4">
        <f t="shared" si="708"/>
        <v>817.05</v>
      </c>
      <c r="Z5045" s="1" t="s">
        <v>49</v>
      </c>
      <c r="AA5045" s="1" t="s">
        <v>37</v>
      </c>
      <c r="AB5045" s="1" t="s">
        <v>29</v>
      </c>
      <c r="AC5045" s="1" t="s">
        <v>55</v>
      </c>
      <c r="AD5045" s="1" t="s">
        <v>19</v>
      </c>
      <c r="AE5045" s="2">
        <v>40684</v>
      </c>
    </row>
    <row r="5046" spans="1:31" x14ac:dyDescent="0.25">
      <c r="A5046">
        <f t="shared" si="709"/>
        <v>5045</v>
      </c>
      <c r="B5046" s="1">
        <v>7585</v>
      </c>
      <c r="C5046" s="2">
        <v>40682</v>
      </c>
      <c r="D5046" s="1" t="s">
        <v>20</v>
      </c>
      <c r="E5046" s="1" t="str">
        <f t="shared" si="702"/>
        <v>*</v>
      </c>
      <c r="F5046" s="1" t="str">
        <f t="shared" si="703"/>
        <v>**</v>
      </c>
      <c r="G5046" s="1" t="str">
        <f t="shared" si="704"/>
        <v>**</v>
      </c>
      <c r="J5046" s="1" t="str">
        <f t="shared" si="705"/>
        <v>**</v>
      </c>
      <c r="P5046" s="1">
        <v>34</v>
      </c>
      <c r="Q5046" s="1">
        <f t="shared" si="710"/>
        <v>0.04</v>
      </c>
      <c r="T5046" s="4">
        <v>650.1395</v>
      </c>
      <c r="U5046" s="9">
        <f t="shared" si="706"/>
        <v>0</v>
      </c>
      <c r="V5046" s="4">
        <f t="shared" si="707"/>
        <v>19.121749999999999</v>
      </c>
      <c r="W5046" s="1" t="s">
        <v>21</v>
      </c>
      <c r="X5046" s="1">
        <v>1.25</v>
      </c>
      <c r="Y5046" s="4">
        <f t="shared" si="708"/>
        <v>651.3895</v>
      </c>
      <c r="Z5046" s="1" t="s">
        <v>46</v>
      </c>
      <c r="AA5046" s="1" t="s">
        <v>16</v>
      </c>
      <c r="AB5046" s="1" t="s">
        <v>24</v>
      </c>
      <c r="AC5046" s="1" t="s">
        <v>25</v>
      </c>
      <c r="AD5046" s="1" t="s">
        <v>41</v>
      </c>
      <c r="AE5046" s="2">
        <v>40684</v>
      </c>
    </row>
    <row r="5047" spans="1:31" x14ac:dyDescent="0.25">
      <c r="A5047">
        <f t="shared" si="709"/>
        <v>5046</v>
      </c>
      <c r="B5047" s="1">
        <v>964</v>
      </c>
      <c r="C5047" s="2">
        <v>40682</v>
      </c>
      <c r="D5047" s="1" t="s">
        <v>36</v>
      </c>
      <c r="E5047" s="1" t="str">
        <f t="shared" si="702"/>
        <v>*</v>
      </c>
      <c r="F5047" s="1" t="str">
        <f t="shared" si="703"/>
        <v>*</v>
      </c>
      <c r="G5047" s="1" t="str">
        <f t="shared" si="704"/>
        <v>*</v>
      </c>
      <c r="J5047" s="1" t="str">
        <f t="shared" si="705"/>
        <v>*</v>
      </c>
      <c r="P5047" s="1">
        <v>50</v>
      </c>
      <c r="Q5047" s="1">
        <f t="shared" si="710"/>
        <v>0.06</v>
      </c>
      <c r="T5047" s="4">
        <v>315.02</v>
      </c>
      <c r="U5047" s="9">
        <f t="shared" si="706"/>
        <v>0</v>
      </c>
      <c r="V5047" s="4">
        <f t="shared" si="707"/>
        <v>6.3003999999999998</v>
      </c>
      <c r="W5047" s="1" t="s">
        <v>21</v>
      </c>
      <c r="X5047" s="1">
        <v>1.49</v>
      </c>
      <c r="Y5047" s="4">
        <f t="shared" si="708"/>
        <v>316.51</v>
      </c>
      <c r="Z5047" s="1" t="s">
        <v>44</v>
      </c>
      <c r="AA5047" s="1" t="s">
        <v>28</v>
      </c>
      <c r="AB5047" s="1" t="s">
        <v>29</v>
      </c>
      <c r="AC5047" s="1" t="s">
        <v>43</v>
      </c>
      <c r="AD5047" s="1" t="s">
        <v>19</v>
      </c>
      <c r="AE5047" s="2">
        <v>40684</v>
      </c>
    </row>
    <row r="5048" spans="1:31" x14ac:dyDescent="0.25">
      <c r="A5048">
        <f t="shared" si="709"/>
        <v>5047</v>
      </c>
      <c r="B5048" s="1">
        <v>31687</v>
      </c>
      <c r="C5048" s="2">
        <v>40682</v>
      </c>
      <c r="D5048" s="1" t="s">
        <v>20</v>
      </c>
      <c r="E5048" s="1" t="str">
        <f t="shared" si="702"/>
        <v>*</v>
      </c>
      <c r="F5048" s="1" t="str">
        <f t="shared" si="703"/>
        <v>**</v>
      </c>
      <c r="G5048" s="1" t="str">
        <f t="shared" si="704"/>
        <v>**</v>
      </c>
      <c r="J5048" s="1" t="str">
        <f t="shared" si="705"/>
        <v>**</v>
      </c>
      <c r="P5048" s="1">
        <v>44</v>
      </c>
      <c r="Q5048" s="1">
        <f t="shared" si="710"/>
        <v>0.05</v>
      </c>
      <c r="T5048" s="4">
        <v>123.06</v>
      </c>
      <c r="U5048" s="9">
        <f t="shared" si="706"/>
        <v>0</v>
      </c>
      <c r="V5048" s="4">
        <f t="shared" si="707"/>
        <v>2.7968181818181819</v>
      </c>
      <c r="W5048" s="1" t="s">
        <v>21</v>
      </c>
      <c r="X5048" s="1">
        <v>1.34</v>
      </c>
      <c r="Y5048" s="4">
        <f t="shared" si="708"/>
        <v>124.4</v>
      </c>
      <c r="Z5048" s="1" t="s">
        <v>49</v>
      </c>
      <c r="AA5048" s="1" t="s">
        <v>28</v>
      </c>
      <c r="AB5048" s="1" t="s">
        <v>29</v>
      </c>
      <c r="AC5048" s="1" t="s">
        <v>30</v>
      </c>
      <c r="AD5048" s="1" t="s">
        <v>31</v>
      </c>
      <c r="AE5048" s="2">
        <v>40682</v>
      </c>
    </row>
    <row r="5049" spans="1:31" x14ac:dyDescent="0.25">
      <c r="A5049">
        <f t="shared" si="709"/>
        <v>5048</v>
      </c>
      <c r="B5049" s="1">
        <v>964</v>
      </c>
      <c r="C5049" s="2">
        <v>40682</v>
      </c>
      <c r="D5049" s="1" t="s">
        <v>36</v>
      </c>
      <c r="E5049" s="1" t="str">
        <f t="shared" si="702"/>
        <v>*</v>
      </c>
      <c r="F5049" s="1" t="str">
        <f t="shared" si="703"/>
        <v>*</v>
      </c>
      <c r="G5049" s="1" t="str">
        <f t="shared" si="704"/>
        <v>*</v>
      </c>
      <c r="J5049" s="1" t="str">
        <f t="shared" si="705"/>
        <v>*</v>
      </c>
      <c r="P5049" s="1">
        <v>4</v>
      </c>
      <c r="Q5049" s="1">
        <f t="shared" si="710"/>
        <v>0.01</v>
      </c>
      <c r="T5049" s="4">
        <v>40.020000000000003</v>
      </c>
      <c r="U5049" s="9">
        <f t="shared" si="706"/>
        <v>0</v>
      </c>
      <c r="V5049" s="4">
        <f t="shared" si="707"/>
        <v>10.005000000000001</v>
      </c>
      <c r="W5049" s="1" t="s">
        <v>21</v>
      </c>
      <c r="X5049" s="1">
        <v>1.0900000000000001</v>
      </c>
      <c r="Y5049" s="4">
        <f t="shared" si="708"/>
        <v>41.110000000000007</v>
      </c>
      <c r="Z5049" s="1" t="s">
        <v>53</v>
      </c>
      <c r="AA5049" s="1" t="s">
        <v>28</v>
      </c>
      <c r="AB5049" s="1" t="s">
        <v>29</v>
      </c>
      <c r="AC5049" s="1" t="s">
        <v>30</v>
      </c>
      <c r="AD5049" s="1" t="s">
        <v>31</v>
      </c>
      <c r="AE5049" s="2">
        <v>40684</v>
      </c>
    </row>
    <row r="5050" spans="1:31" x14ac:dyDescent="0.25">
      <c r="A5050">
        <f t="shared" si="709"/>
        <v>5049</v>
      </c>
      <c r="B5050" s="1">
        <v>39586</v>
      </c>
      <c r="C5050" s="2">
        <v>40682</v>
      </c>
      <c r="D5050" s="1" t="s">
        <v>27</v>
      </c>
      <c r="E5050" s="1" t="str">
        <f t="shared" si="702"/>
        <v>*</v>
      </c>
      <c r="F5050" s="1" t="str">
        <f t="shared" si="703"/>
        <v>*</v>
      </c>
      <c r="G5050" s="1" t="str">
        <f t="shared" si="704"/>
        <v>*</v>
      </c>
      <c r="J5050" s="1" t="str">
        <f t="shared" si="705"/>
        <v>*</v>
      </c>
      <c r="P5050" s="1">
        <v>1</v>
      </c>
      <c r="Q5050" s="1">
        <f t="shared" si="710"/>
        <v>0.01</v>
      </c>
      <c r="T5050" s="4">
        <v>10.48</v>
      </c>
      <c r="U5050" s="9">
        <f t="shared" si="706"/>
        <v>0</v>
      </c>
      <c r="V5050" s="4">
        <f t="shared" si="707"/>
        <v>10.48</v>
      </c>
      <c r="W5050" s="1" t="s">
        <v>21</v>
      </c>
      <c r="X5050" s="1">
        <v>6.83</v>
      </c>
      <c r="Y5050" s="4">
        <f t="shared" si="708"/>
        <v>17.310000000000002</v>
      </c>
      <c r="Z5050" s="1" t="s">
        <v>15</v>
      </c>
      <c r="AA5050" s="1" t="s">
        <v>28</v>
      </c>
      <c r="AB5050" s="1" t="s">
        <v>29</v>
      </c>
      <c r="AC5050" s="1" t="s">
        <v>43</v>
      </c>
      <c r="AD5050" s="1" t="s">
        <v>19</v>
      </c>
      <c r="AE5050" s="2">
        <v>40684</v>
      </c>
    </row>
    <row r="5051" spans="1:31" x14ac:dyDescent="0.25">
      <c r="A5051">
        <f t="shared" si="709"/>
        <v>5050</v>
      </c>
      <c r="B5051" s="1">
        <v>17312</v>
      </c>
      <c r="C5051" s="2">
        <v>40683</v>
      </c>
      <c r="D5051" s="1" t="s">
        <v>27</v>
      </c>
      <c r="E5051" s="1" t="str">
        <f t="shared" si="702"/>
        <v>*</v>
      </c>
      <c r="F5051" s="1" t="str">
        <f t="shared" si="703"/>
        <v>*</v>
      </c>
      <c r="G5051" s="1" t="str">
        <f t="shared" si="704"/>
        <v>*</v>
      </c>
      <c r="J5051" s="1" t="str">
        <f t="shared" si="705"/>
        <v>*</v>
      </c>
      <c r="P5051" s="1">
        <v>41</v>
      </c>
      <c r="Q5051" s="1">
        <f t="shared" si="710"/>
        <v>0.05</v>
      </c>
      <c r="T5051" s="4">
        <v>4610.2894999999999</v>
      </c>
      <c r="U5051" s="9">
        <f t="shared" si="706"/>
        <v>1</v>
      </c>
      <c r="V5051" s="4">
        <f t="shared" si="707"/>
        <v>112.44608536585366</v>
      </c>
      <c r="W5051" s="1" t="s">
        <v>21</v>
      </c>
      <c r="X5051" s="1">
        <v>2.5</v>
      </c>
      <c r="Y5051" s="4">
        <f t="shared" si="708"/>
        <v>4612.7894999999999</v>
      </c>
      <c r="Z5051" s="1" t="s">
        <v>22</v>
      </c>
      <c r="AA5051" s="1" t="s">
        <v>37</v>
      </c>
      <c r="AB5051" s="1" t="s">
        <v>24</v>
      </c>
      <c r="AC5051" s="1" t="s">
        <v>25</v>
      </c>
      <c r="AD5051" s="1" t="s">
        <v>19</v>
      </c>
      <c r="AE5051" s="2">
        <v>40684</v>
      </c>
    </row>
    <row r="5052" spans="1:31" x14ac:dyDescent="0.25">
      <c r="A5052">
        <f t="shared" si="709"/>
        <v>5051</v>
      </c>
      <c r="B5052" s="1">
        <v>50306</v>
      </c>
      <c r="C5052" s="2">
        <v>40683</v>
      </c>
      <c r="D5052" s="1" t="s">
        <v>36</v>
      </c>
      <c r="E5052" s="1" t="str">
        <f t="shared" si="702"/>
        <v>*</v>
      </c>
      <c r="F5052" s="1" t="str">
        <f t="shared" si="703"/>
        <v>*</v>
      </c>
      <c r="G5052" s="1" t="str">
        <f t="shared" si="704"/>
        <v>*</v>
      </c>
      <c r="J5052" s="1" t="str">
        <f t="shared" si="705"/>
        <v>*</v>
      </c>
      <c r="P5052" s="1">
        <v>34</v>
      </c>
      <c r="Q5052" s="1">
        <f t="shared" si="710"/>
        <v>0.04</v>
      </c>
      <c r="T5052" s="4">
        <v>2010.89</v>
      </c>
      <c r="U5052" s="9">
        <f t="shared" si="706"/>
        <v>1</v>
      </c>
      <c r="V5052" s="4">
        <f t="shared" si="707"/>
        <v>59.143823529411769</v>
      </c>
      <c r="W5052" s="1" t="s">
        <v>21</v>
      </c>
      <c r="X5052" s="1">
        <v>11.55</v>
      </c>
      <c r="Y5052" s="4">
        <f t="shared" si="708"/>
        <v>2022.44</v>
      </c>
      <c r="Z5052" s="1" t="s">
        <v>22</v>
      </c>
      <c r="AA5052" s="1" t="s">
        <v>23</v>
      </c>
      <c r="AB5052" s="1" t="s">
        <v>29</v>
      </c>
      <c r="AC5052" s="1" t="s">
        <v>43</v>
      </c>
      <c r="AD5052" s="1" t="s">
        <v>19</v>
      </c>
      <c r="AE5052" s="2">
        <v>40685</v>
      </c>
    </row>
    <row r="5053" spans="1:31" x14ac:dyDescent="0.25">
      <c r="A5053">
        <f t="shared" si="709"/>
        <v>5052</v>
      </c>
      <c r="B5053" s="1">
        <v>27364</v>
      </c>
      <c r="C5053" s="2">
        <v>40683</v>
      </c>
      <c r="D5053" s="1" t="s">
        <v>36</v>
      </c>
      <c r="E5053" s="1" t="str">
        <f t="shared" si="702"/>
        <v>*</v>
      </c>
      <c r="F5053" s="1" t="str">
        <f t="shared" si="703"/>
        <v>*</v>
      </c>
      <c r="G5053" s="1" t="str">
        <f t="shared" si="704"/>
        <v>*</v>
      </c>
      <c r="J5053" s="1" t="str">
        <f t="shared" si="705"/>
        <v>*</v>
      </c>
      <c r="P5053" s="1">
        <v>29</v>
      </c>
      <c r="Q5053" s="1">
        <f t="shared" si="710"/>
        <v>3.5000000000000003E-2</v>
      </c>
      <c r="T5053" s="4">
        <v>1529.0564999999999</v>
      </c>
      <c r="U5053" s="9">
        <f t="shared" si="706"/>
        <v>1</v>
      </c>
      <c r="V5053" s="4">
        <f t="shared" si="707"/>
        <v>52.726086206896547</v>
      </c>
      <c r="W5053" s="1" t="s">
        <v>21</v>
      </c>
      <c r="X5053" s="1">
        <v>3.99</v>
      </c>
      <c r="Y5053" s="4">
        <f t="shared" si="708"/>
        <v>1533.0464999999999</v>
      </c>
      <c r="Z5053" s="1" t="s">
        <v>51</v>
      </c>
      <c r="AA5053" s="1" t="s">
        <v>28</v>
      </c>
      <c r="AB5053" s="1" t="s">
        <v>24</v>
      </c>
      <c r="AC5053" s="1" t="s">
        <v>25</v>
      </c>
      <c r="AD5053" s="1" t="s">
        <v>19</v>
      </c>
      <c r="AE5053" s="2">
        <v>40685</v>
      </c>
    </row>
    <row r="5054" spans="1:31" x14ac:dyDescent="0.25">
      <c r="A5054">
        <f t="shared" si="709"/>
        <v>5053</v>
      </c>
      <c r="B5054" s="1">
        <v>26976</v>
      </c>
      <c r="C5054" s="2">
        <v>40683</v>
      </c>
      <c r="D5054" s="1" t="s">
        <v>27</v>
      </c>
      <c r="E5054" s="1" t="str">
        <f t="shared" si="702"/>
        <v>*</v>
      </c>
      <c r="F5054" s="1" t="str">
        <f t="shared" si="703"/>
        <v>*</v>
      </c>
      <c r="G5054" s="1" t="str">
        <f t="shared" si="704"/>
        <v>*</v>
      </c>
      <c r="J5054" s="1" t="str">
        <f t="shared" si="705"/>
        <v>*</v>
      </c>
      <c r="P5054" s="1">
        <v>28</v>
      </c>
      <c r="Q5054" s="1">
        <f t="shared" si="710"/>
        <v>3.5000000000000003E-2</v>
      </c>
      <c r="T5054" s="4">
        <v>1417.21</v>
      </c>
      <c r="U5054" s="9">
        <f t="shared" si="706"/>
        <v>1</v>
      </c>
      <c r="V5054" s="4">
        <f t="shared" si="707"/>
        <v>50.614642857142861</v>
      </c>
      <c r="W5054" s="1" t="s">
        <v>21</v>
      </c>
      <c r="X5054" s="1">
        <v>18.45</v>
      </c>
      <c r="Y5054" s="4">
        <f t="shared" si="708"/>
        <v>1435.66</v>
      </c>
      <c r="Z5054" s="1" t="s">
        <v>42</v>
      </c>
      <c r="AA5054" s="1" t="s">
        <v>37</v>
      </c>
      <c r="AB5054" s="1" t="s">
        <v>17</v>
      </c>
      <c r="AC5054" s="1" t="s">
        <v>18</v>
      </c>
      <c r="AD5054" s="1" t="s">
        <v>26</v>
      </c>
      <c r="AE5054" s="2">
        <v>40685</v>
      </c>
    </row>
    <row r="5055" spans="1:31" x14ac:dyDescent="0.25">
      <c r="A5055">
        <f t="shared" si="709"/>
        <v>5054</v>
      </c>
      <c r="B5055" s="1">
        <v>26976</v>
      </c>
      <c r="C5055" s="2">
        <v>40683</v>
      </c>
      <c r="D5055" s="1" t="s">
        <v>27</v>
      </c>
      <c r="E5055" s="1" t="str">
        <f t="shared" si="702"/>
        <v>*</v>
      </c>
      <c r="F5055" s="1" t="str">
        <f t="shared" si="703"/>
        <v>*</v>
      </c>
      <c r="G5055" s="1" t="str">
        <f t="shared" si="704"/>
        <v>*</v>
      </c>
      <c r="J5055" s="1" t="str">
        <f t="shared" si="705"/>
        <v>*</v>
      </c>
      <c r="P5055" s="1">
        <v>11</v>
      </c>
      <c r="Q5055" s="1">
        <f t="shared" si="710"/>
        <v>0.02</v>
      </c>
      <c r="T5055" s="4">
        <v>1154.9375</v>
      </c>
      <c r="U5055" s="9">
        <f t="shared" si="706"/>
        <v>1</v>
      </c>
      <c r="V5055" s="4">
        <f t="shared" si="707"/>
        <v>104.99431818181819</v>
      </c>
      <c r="W5055" s="1" t="s">
        <v>14</v>
      </c>
      <c r="X5055" s="1">
        <v>8.99</v>
      </c>
      <c r="Y5055" s="4">
        <f t="shared" si="708"/>
        <v>1163.9275</v>
      </c>
      <c r="Z5055" s="1" t="s">
        <v>42</v>
      </c>
      <c r="AA5055" s="1" t="s">
        <v>37</v>
      </c>
      <c r="AB5055" s="1" t="s">
        <v>24</v>
      </c>
      <c r="AC5055" s="1" t="s">
        <v>25</v>
      </c>
      <c r="AD5055" s="1" t="s">
        <v>19</v>
      </c>
      <c r="AE5055" s="2">
        <v>40684</v>
      </c>
    </row>
    <row r="5056" spans="1:31" x14ac:dyDescent="0.25">
      <c r="A5056">
        <f t="shared" si="709"/>
        <v>5055</v>
      </c>
      <c r="B5056" s="1">
        <v>24099</v>
      </c>
      <c r="C5056" s="2">
        <v>40683</v>
      </c>
      <c r="D5056" s="1" t="s">
        <v>27</v>
      </c>
      <c r="E5056" s="1" t="str">
        <f t="shared" si="702"/>
        <v>*</v>
      </c>
      <c r="F5056" s="1" t="str">
        <f t="shared" si="703"/>
        <v>*</v>
      </c>
      <c r="G5056" s="1" t="str">
        <f t="shared" si="704"/>
        <v>*</v>
      </c>
      <c r="J5056" s="1" t="str">
        <f t="shared" si="705"/>
        <v>*</v>
      </c>
      <c r="P5056" s="1">
        <v>36</v>
      </c>
      <c r="Q5056" s="1">
        <f t="shared" si="710"/>
        <v>0.04</v>
      </c>
      <c r="T5056" s="4">
        <v>825.82</v>
      </c>
      <c r="U5056" s="9">
        <f t="shared" si="706"/>
        <v>0</v>
      </c>
      <c r="V5056" s="4">
        <f t="shared" si="707"/>
        <v>22.939444444444447</v>
      </c>
      <c r="W5056" s="1" t="s">
        <v>21</v>
      </c>
      <c r="X5056" s="1">
        <v>35</v>
      </c>
      <c r="Y5056" s="4">
        <f t="shared" si="708"/>
        <v>860.82</v>
      </c>
      <c r="Z5056" s="1" t="s">
        <v>44</v>
      </c>
      <c r="AA5056" s="1" t="s">
        <v>28</v>
      </c>
      <c r="AB5056" s="1" t="s">
        <v>29</v>
      </c>
      <c r="AC5056" s="1" t="s">
        <v>55</v>
      </c>
      <c r="AD5056" s="1" t="s">
        <v>48</v>
      </c>
      <c r="AE5056" s="2">
        <v>40684</v>
      </c>
    </row>
    <row r="5057" spans="1:31" x14ac:dyDescent="0.25">
      <c r="A5057">
        <f t="shared" si="709"/>
        <v>5056</v>
      </c>
      <c r="B5057" s="1">
        <v>26976</v>
      </c>
      <c r="C5057" s="2">
        <v>40683</v>
      </c>
      <c r="D5057" s="1" t="s">
        <v>27</v>
      </c>
      <c r="E5057" s="1" t="str">
        <f t="shared" si="702"/>
        <v>*</v>
      </c>
      <c r="F5057" s="1" t="str">
        <f t="shared" si="703"/>
        <v>*</v>
      </c>
      <c r="G5057" s="1" t="str">
        <f t="shared" si="704"/>
        <v>*</v>
      </c>
      <c r="J5057" s="1" t="str">
        <f t="shared" si="705"/>
        <v>*</v>
      </c>
      <c r="P5057" s="1">
        <v>44</v>
      </c>
      <c r="Q5057" s="1">
        <f t="shared" si="710"/>
        <v>0.05</v>
      </c>
      <c r="T5057" s="4">
        <v>729.75</v>
      </c>
      <c r="U5057" s="9">
        <f t="shared" si="706"/>
        <v>0</v>
      </c>
      <c r="V5057" s="4">
        <f t="shared" si="707"/>
        <v>16.585227272727273</v>
      </c>
      <c r="W5057" s="1" t="s">
        <v>21</v>
      </c>
      <c r="X5057" s="1">
        <v>1.39</v>
      </c>
      <c r="Y5057" s="4">
        <f t="shared" si="708"/>
        <v>731.14</v>
      </c>
      <c r="Z5057" s="1" t="s">
        <v>42</v>
      </c>
      <c r="AA5057" s="1" t="s">
        <v>37</v>
      </c>
      <c r="AB5057" s="1" t="s">
        <v>29</v>
      </c>
      <c r="AC5057" s="1" t="s">
        <v>57</v>
      </c>
      <c r="AD5057" s="1" t="s">
        <v>19</v>
      </c>
      <c r="AE5057" s="2">
        <v>40684</v>
      </c>
    </row>
    <row r="5058" spans="1:31" x14ac:dyDescent="0.25">
      <c r="A5058">
        <f t="shared" si="709"/>
        <v>5057</v>
      </c>
      <c r="B5058" s="1">
        <v>17312</v>
      </c>
      <c r="C5058" s="2">
        <v>40683</v>
      </c>
      <c r="D5058" s="1" t="s">
        <v>27</v>
      </c>
      <c r="E5058" s="1" t="str">
        <f t="shared" si="702"/>
        <v>*</v>
      </c>
      <c r="F5058" s="1" t="str">
        <f t="shared" si="703"/>
        <v>*</v>
      </c>
      <c r="G5058" s="1" t="str">
        <f t="shared" si="704"/>
        <v>*</v>
      </c>
      <c r="J5058" s="1" t="str">
        <f t="shared" si="705"/>
        <v>*</v>
      </c>
      <c r="P5058" s="1">
        <v>37</v>
      </c>
      <c r="Q5058" s="1">
        <f t="shared" si="710"/>
        <v>0.04</v>
      </c>
      <c r="T5058" s="4">
        <v>258.54000000000002</v>
      </c>
      <c r="U5058" s="9">
        <f t="shared" si="706"/>
        <v>0</v>
      </c>
      <c r="V5058" s="4">
        <f t="shared" si="707"/>
        <v>6.9875675675675684</v>
      </c>
      <c r="W5058" s="1" t="s">
        <v>21</v>
      </c>
      <c r="X5058" s="1">
        <v>7.3</v>
      </c>
      <c r="Y5058" s="4">
        <f t="shared" si="708"/>
        <v>265.84000000000003</v>
      </c>
      <c r="Z5058" s="1" t="s">
        <v>22</v>
      </c>
      <c r="AA5058" s="1" t="s">
        <v>37</v>
      </c>
      <c r="AB5058" s="1" t="s">
        <v>29</v>
      </c>
      <c r="AC5058" s="1" t="s">
        <v>40</v>
      </c>
      <c r="AD5058" s="1" t="s">
        <v>19</v>
      </c>
      <c r="AE5058" s="2">
        <v>40684</v>
      </c>
    </row>
    <row r="5059" spans="1:31" x14ac:dyDescent="0.25">
      <c r="A5059">
        <f t="shared" si="709"/>
        <v>5058</v>
      </c>
      <c r="B5059" s="1">
        <v>24099</v>
      </c>
      <c r="C5059" s="2">
        <v>40683</v>
      </c>
      <c r="D5059" s="1" t="s">
        <v>27</v>
      </c>
      <c r="E5059" s="1" t="str">
        <f t="shared" ref="E5059:E5122" si="711">IF(D5059="Critical","***","*")</f>
        <v>*</v>
      </c>
      <c r="F5059" s="1" t="str">
        <f t="shared" ref="F5059:F5122" si="712">IF(D5059="Critical","***",IF(D5059="High","**","*"))</f>
        <v>*</v>
      </c>
      <c r="G5059" s="1" t="str">
        <f t="shared" ref="G5059:G5122" si="713">VLOOKUP(D5059,$H$6:$I$10,2,FALSE)</f>
        <v>*</v>
      </c>
      <c r="J5059" s="1" t="str">
        <f t="shared" ref="J5059:J5122" si="714">HLOOKUP(D5059,$K$5:$O$6,2,FALSE)</f>
        <v>*</v>
      </c>
      <c r="P5059" s="1">
        <v>6</v>
      </c>
      <c r="Q5059" s="1">
        <f t="shared" si="710"/>
        <v>0.01</v>
      </c>
      <c r="T5059" s="4">
        <v>205.24</v>
      </c>
      <c r="U5059" s="9">
        <f t="shared" ref="U5059:U5122" si="715">IF(T5059&gt;1000,1,0)</f>
        <v>0</v>
      </c>
      <c r="V5059" s="4">
        <f t="shared" ref="V5059:V5122" si="716">T5059/P5059</f>
        <v>34.206666666666671</v>
      </c>
      <c r="W5059" s="1" t="s">
        <v>21</v>
      </c>
      <c r="X5059" s="1">
        <v>6.5</v>
      </c>
      <c r="Y5059" s="4">
        <f t="shared" ref="Y5059:Y5122" si="717">X5059+T5059</f>
        <v>211.74</v>
      </c>
      <c r="Z5059" s="1" t="s">
        <v>44</v>
      </c>
      <c r="AA5059" s="1" t="s">
        <v>28</v>
      </c>
      <c r="AB5059" s="1" t="s">
        <v>24</v>
      </c>
      <c r="AC5059" s="1" t="s">
        <v>38</v>
      </c>
      <c r="AD5059" s="1" t="s">
        <v>19</v>
      </c>
      <c r="AE5059" s="2">
        <v>40684</v>
      </c>
    </row>
    <row r="5060" spans="1:31" x14ac:dyDescent="0.25">
      <c r="A5060">
        <f t="shared" ref="A5060:A5123" si="718">A5059+1</f>
        <v>5059</v>
      </c>
      <c r="B5060" s="1">
        <v>56387</v>
      </c>
      <c r="C5060" s="2">
        <v>40683</v>
      </c>
      <c r="D5060" s="1" t="s">
        <v>36</v>
      </c>
      <c r="E5060" s="1" t="str">
        <f t="shared" si="711"/>
        <v>*</v>
      </c>
      <c r="F5060" s="1" t="str">
        <f t="shared" si="712"/>
        <v>*</v>
      </c>
      <c r="G5060" s="1" t="str">
        <f t="shared" si="713"/>
        <v>*</v>
      </c>
      <c r="J5060" s="1" t="str">
        <f t="shared" si="714"/>
        <v>*</v>
      </c>
      <c r="P5060" s="1">
        <v>32</v>
      </c>
      <c r="Q5060" s="1">
        <f t="shared" ref="Q5060:Q5123" si="719">VLOOKUP(P5060,$R$5:$S$10,2,TRUE)</f>
        <v>0.04</v>
      </c>
      <c r="T5060" s="4">
        <v>128.13999999999999</v>
      </c>
      <c r="U5060" s="9">
        <f t="shared" si="715"/>
        <v>0</v>
      </c>
      <c r="V5060" s="4">
        <f t="shared" si="716"/>
        <v>4.0043749999999996</v>
      </c>
      <c r="W5060" s="1" t="s">
        <v>14</v>
      </c>
      <c r="X5060" s="1">
        <v>7.01</v>
      </c>
      <c r="Y5060" s="4">
        <f t="shared" si="717"/>
        <v>135.14999999999998</v>
      </c>
      <c r="Z5060" s="1" t="s">
        <v>49</v>
      </c>
      <c r="AA5060" s="1" t="s">
        <v>23</v>
      </c>
      <c r="AB5060" s="1" t="s">
        <v>29</v>
      </c>
      <c r="AC5060" s="1" t="s">
        <v>43</v>
      </c>
      <c r="AD5060" s="1" t="s">
        <v>19</v>
      </c>
      <c r="AE5060" s="2">
        <v>40685</v>
      </c>
    </row>
    <row r="5061" spans="1:31" x14ac:dyDescent="0.25">
      <c r="A5061">
        <f t="shared" si="718"/>
        <v>5060</v>
      </c>
      <c r="B5061" s="1">
        <v>52900</v>
      </c>
      <c r="C5061" s="2">
        <v>40683</v>
      </c>
      <c r="D5061" s="1" t="s">
        <v>20</v>
      </c>
      <c r="E5061" s="1" t="str">
        <f t="shared" si="711"/>
        <v>*</v>
      </c>
      <c r="F5061" s="1" t="str">
        <f t="shared" si="712"/>
        <v>**</v>
      </c>
      <c r="G5061" s="1" t="str">
        <f t="shared" si="713"/>
        <v>**</v>
      </c>
      <c r="J5061" s="1" t="str">
        <f t="shared" si="714"/>
        <v>**</v>
      </c>
      <c r="P5061" s="1">
        <v>16</v>
      </c>
      <c r="Q5061" s="1">
        <f t="shared" si="719"/>
        <v>0.02</v>
      </c>
      <c r="T5061" s="4">
        <v>101.14</v>
      </c>
      <c r="U5061" s="9">
        <f t="shared" si="715"/>
        <v>0</v>
      </c>
      <c r="V5061" s="4">
        <f t="shared" si="716"/>
        <v>6.32125</v>
      </c>
      <c r="W5061" s="1" t="s">
        <v>21</v>
      </c>
      <c r="X5061" s="1">
        <v>5.46</v>
      </c>
      <c r="Y5061" s="4">
        <f t="shared" si="717"/>
        <v>106.6</v>
      </c>
      <c r="Z5061" s="1" t="s">
        <v>46</v>
      </c>
      <c r="AA5061" s="1" t="s">
        <v>37</v>
      </c>
      <c r="AB5061" s="1" t="s">
        <v>29</v>
      </c>
      <c r="AC5061" s="1" t="s">
        <v>40</v>
      </c>
      <c r="AD5061" s="1" t="s">
        <v>19</v>
      </c>
      <c r="AE5061" s="2">
        <v>40685</v>
      </c>
    </row>
    <row r="5062" spans="1:31" x14ac:dyDescent="0.25">
      <c r="A5062">
        <f t="shared" si="718"/>
        <v>5061</v>
      </c>
      <c r="B5062" s="1">
        <v>27364</v>
      </c>
      <c r="C5062" s="2">
        <v>40683</v>
      </c>
      <c r="D5062" s="1" t="s">
        <v>36</v>
      </c>
      <c r="E5062" s="1" t="str">
        <f t="shared" si="711"/>
        <v>*</v>
      </c>
      <c r="F5062" s="1" t="str">
        <f t="shared" si="712"/>
        <v>*</v>
      </c>
      <c r="G5062" s="1" t="str">
        <f t="shared" si="713"/>
        <v>*</v>
      </c>
      <c r="J5062" s="1" t="str">
        <f t="shared" si="714"/>
        <v>*</v>
      </c>
      <c r="P5062" s="1">
        <v>25</v>
      </c>
      <c r="Q5062" s="1">
        <f t="shared" si="719"/>
        <v>3.5000000000000003E-2</v>
      </c>
      <c r="T5062" s="4">
        <v>74.069999999999993</v>
      </c>
      <c r="U5062" s="9">
        <f t="shared" si="715"/>
        <v>0</v>
      </c>
      <c r="V5062" s="4">
        <f t="shared" si="716"/>
        <v>2.9627999999999997</v>
      </c>
      <c r="W5062" s="1" t="s">
        <v>21</v>
      </c>
      <c r="X5062" s="1">
        <v>1.49</v>
      </c>
      <c r="Y5062" s="4">
        <f t="shared" si="717"/>
        <v>75.559999999999988</v>
      </c>
      <c r="Z5062" s="1" t="s">
        <v>51</v>
      </c>
      <c r="AA5062" s="1" t="s">
        <v>28</v>
      </c>
      <c r="AB5062" s="1" t="s">
        <v>29</v>
      </c>
      <c r="AC5062" s="1" t="s">
        <v>43</v>
      </c>
      <c r="AD5062" s="1" t="s">
        <v>19</v>
      </c>
      <c r="AE5062" s="2">
        <v>40685</v>
      </c>
    </row>
    <row r="5063" spans="1:31" x14ac:dyDescent="0.25">
      <c r="A5063">
        <f t="shared" si="718"/>
        <v>5062</v>
      </c>
      <c r="B5063" s="1">
        <v>56387</v>
      </c>
      <c r="C5063" s="2">
        <v>40683</v>
      </c>
      <c r="D5063" s="1" t="s">
        <v>36</v>
      </c>
      <c r="E5063" s="1" t="str">
        <f t="shared" si="711"/>
        <v>*</v>
      </c>
      <c r="F5063" s="1" t="str">
        <f t="shared" si="712"/>
        <v>*</v>
      </c>
      <c r="G5063" s="1" t="str">
        <f t="shared" si="713"/>
        <v>*</v>
      </c>
      <c r="J5063" s="1" t="str">
        <f t="shared" si="714"/>
        <v>*</v>
      </c>
      <c r="P5063" s="1">
        <v>9</v>
      </c>
      <c r="Q5063" s="1">
        <f t="shared" si="719"/>
        <v>0.01</v>
      </c>
      <c r="T5063" s="4">
        <v>67.459999999999994</v>
      </c>
      <c r="U5063" s="9">
        <f t="shared" si="715"/>
        <v>0</v>
      </c>
      <c r="V5063" s="4">
        <f t="shared" si="716"/>
        <v>7.4955555555555549</v>
      </c>
      <c r="W5063" s="1" t="s">
        <v>21</v>
      </c>
      <c r="X5063" s="1">
        <v>10.050000000000001</v>
      </c>
      <c r="Y5063" s="4">
        <f t="shared" si="717"/>
        <v>77.509999999999991</v>
      </c>
      <c r="Z5063" s="1" t="s">
        <v>49</v>
      </c>
      <c r="AA5063" s="1" t="s">
        <v>23</v>
      </c>
      <c r="AB5063" s="1" t="s">
        <v>29</v>
      </c>
      <c r="AC5063" s="1" t="s">
        <v>40</v>
      </c>
      <c r="AD5063" s="1" t="s">
        <v>19</v>
      </c>
      <c r="AE5063" s="2">
        <v>40685</v>
      </c>
    </row>
    <row r="5064" spans="1:31" x14ac:dyDescent="0.25">
      <c r="A5064">
        <f t="shared" si="718"/>
        <v>5063</v>
      </c>
      <c r="B5064" s="1">
        <v>21542</v>
      </c>
      <c r="C5064" s="2">
        <v>40684</v>
      </c>
      <c r="D5064" s="1" t="s">
        <v>20</v>
      </c>
      <c r="E5064" s="1" t="str">
        <f t="shared" si="711"/>
        <v>*</v>
      </c>
      <c r="F5064" s="1" t="str">
        <f t="shared" si="712"/>
        <v>**</v>
      </c>
      <c r="G5064" s="1" t="str">
        <f t="shared" si="713"/>
        <v>**</v>
      </c>
      <c r="J5064" s="1" t="str">
        <f t="shared" si="714"/>
        <v>**</v>
      </c>
      <c r="P5064" s="1">
        <v>43</v>
      </c>
      <c r="Q5064" s="1">
        <f t="shared" si="719"/>
        <v>0.05</v>
      </c>
      <c r="T5064" s="4">
        <v>11674.968000000001</v>
      </c>
      <c r="U5064" s="9">
        <f t="shared" si="715"/>
        <v>1</v>
      </c>
      <c r="V5064" s="4">
        <f t="shared" si="716"/>
        <v>271.51088372093022</v>
      </c>
      <c r="W5064" s="1" t="s">
        <v>33</v>
      </c>
      <c r="X5064" s="1">
        <v>84.84</v>
      </c>
      <c r="Y5064" s="4">
        <f t="shared" si="717"/>
        <v>11759.808000000001</v>
      </c>
      <c r="Z5064" s="1" t="s">
        <v>50</v>
      </c>
      <c r="AA5064" s="1" t="s">
        <v>28</v>
      </c>
      <c r="AB5064" s="1" t="s">
        <v>17</v>
      </c>
      <c r="AC5064" s="1" t="s">
        <v>52</v>
      </c>
      <c r="AD5064" s="1" t="s">
        <v>59</v>
      </c>
      <c r="AE5064" s="2">
        <v>40685</v>
      </c>
    </row>
    <row r="5065" spans="1:31" x14ac:dyDescent="0.25">
      <c r="A5065">
        <f t="shared" si="718"/>
        <v>5064</v>
      </c>
      <c r="B5065" s="1">
        <v>6566</v>
      </c>
      <c r="C5065" s="2">
        <v>40684</v>
      </c>
      <c r="D5065" s="1" t="s">
        <v>32</v>
      </c>
      <c r="E5065" s="1" t="str">
        <f t="shared" si="711"/>
        <v>***</v>
      </c>
      <c r="F5065" s="1" t="str">
        <f t="shared" si="712"/>
        <v>***</v>
      </c>
      <c r="G5065" s="1" t="str">
        <f t="shared" si="713"/>
        <v>***</v>
      </c>
      <c r="J5065" s="1" t="str">
        <f t="shared" si="714"/>
        <v>***</v>
      </c>
      <c r="P5065" s="1">
        <v>21</v>
      </c>
      <c r="Q5065" s="1">
        <f t="shared" si="719"/>
        <v>3.5000000000000003E-2</v>
      </c>
      <c r="T5065" s="4">
        <v>748.83</v>
      </c>
      <c r="U5065" s="9">
        <f t="shared" si="715"/>
        <v>0</v>
      </c>
      <c r="V5065" s="4">
        <f t="shared" si="716"/>
        <v>35.658571428571427</v>
      </c>
      <c r="W5065" s="1" t="s">
        <v>21</v>
      </c>
      <c r="X5065" s="1">
        <v>1.99</v>
      </c>
      <c r="Y5065" s="4">
        <f t="shared" si="717"/>
        <v>750.82</v>
      </c>
      <c r="Z5065" s="1" t="s">
        <v>42</v>
      </c>
      <c r="AA5065" s="1" t="s">
        <v>28</v>
      </c>
      <c r="AB5065" s="1" t="s">
        <v>24</v>
      </c>
      <c r="AC5065" s="1" t="s">
        <v>38</v>
      </c>
      <c r="AD5065" s="1" t="s">
        <v>41</v>
      </c>
      <c r="AE5065" s="2">
        <v>40684</v>
      </c>
    </row>
    <row r="5066" spans="1:31" x14ac:dyDescent="0.25">
      <c r="A5066">
        <f t="shared" si="718"/>
        <v>5065</v>
      </c>
      <c r="B5066" s="1">
        <v>21542</v>
      </c>
      <c r="C5066" s="2">
        <v>40684</v>
      </c>
      <c r="D5066" s="1" t="s">
        <v>20</v>
      </c>
      <c r="E5066" s="1" t="str">
        <f t="shared" si="711"/>
        <v>*</v>
      </c>
      <c r="F5066" s="1" t="str">
        <f t="shared" si="712"/>
        <v>**</v>
      </c>
      <c r="G5066" s="1" t="str">
        <f t="shared" si="713"/>
        <v>**</v>
      </c>
      <c r="J5066" s="1" t="str">
        <f t="shared" si="714"/>
        <v>**</v>
      </c>
      <c r="P5066" s="1">
        <v>18</v>
      </c>
      <c r="Q5066" s="1">
        <f t="shared" si="719"/>
        <v>0.02</v>
      </c>
      <c r="T5066" s="4">
        <v>404.3</v>
      </c>
      <c r="U5066" s="9">
        <f t="shared" si="715"/>
        <v>0</v>
      </c>
      <c r="V5066" s="4">
        <f t="shared" si="716"/>
        <v>22.461111111111112</v>
      </c>
      <c r="W5066" s="1" t="s">
        <v>21</v>
      </c>
      <c r="X5066" s="1">
        <v>8.99</v>
      </c>
      <c r="Y5066" s="4">
        <f t="shared" si="717"/>
        <v>413.29</v>
      </c>
      <c r="Z5066" s="1" t="s">
        <v>50</v>
      </c>
      <c r="AA5066" s="1" t="s">
        <v>28</v>
      </c>
      <c r="AB5066" s="1" t="s">
        <v>29</v>
      </c>
      <c r="AC5066" s="1" t="s">
        <v>30</v>
      </c>
      <c r="AD5066" s="1" t="s">
        <v>41</v>
      </c>
      <c r="AE5066" s="2">
        <v>40685</v>
      </c>
    </row>
    <row r="5067" spans="1:31" x14ac:dyDescent="0.25">
      <c r="A5067">
        <f t="shared" si="718"/>
        <v>5066</v>
      </c>
      <c r="B5067" s="1">
        <v>4422</v>
      </c>
      <c r="C5067" s="2">
        <v>40684</v>
      </c>
      <c r="D5067" s="1" t="s">
        <v>36</v>
      </c>
      <c r="E5067" s="1" t="str">
        <f t="shared" si="711"/>
        <v>*</v>
      </c>
      <c r="F5067" s="1" t="str">
        <f t="shared" si="712"/>
        <v>*</v>
      </c>
      <c r="G5067" s="1" t="str">
        <f t="shared" si="713"/>
        <v>*</v>
      </c>
      <c r="J5067" s="1" t="str">
        <f t="shared" si="714"/>
        <v>*</v>
      </c>
      <c r="P5067" s="1">
        <v>17</v>
      </c>
      <c r="Q5067" s="1">
        <f t="shared" si="719"/>
        <v>0.02</v>
      </c>
      <c r="T5067" s="4">
        <v>390.11</v>
      </c>
      <c r="U5067" s="9">
        <f t="shared" si="715"/>
        <v>0</v>
      </c>
      <c r="V5067" s="4">
        <f t="shared" si="716"/>
        <v>22.947647058823531</v>
      </c>
      <c r="W5067" s="1" t="s">
        <v>21</v>
      </c>
      <c r="X5067" s="1">
        <v>8.99</v>
      </c>
      <c r="Y5067" s="4">
        <f t="shared" si="717"/>
        <v>399.1</v>
      </c>
      <c r="Z5067" s="1" t="s">
        <v>15</v>
      </c>
      <c r="AA5067" s="1" t="s">
        <v>16</v>
      </c>
      <c r="AB5067" s="1" t="s">
        <v>29</v>
      </c>
      <c r="AC5067" s="1" t="s">
        <v>30</v>
      </c>
      <c r="AD5067" s="1" t="s">
        <v>41</v>
      </c>
      <c r="AE5067" s="2">
        <v>40684</v>
      </c>
    </row>
    <row r="5068" spans="1:31" x14ac:dyDescent="0.25">
      <c r="A5068">
        <f t="shared" si="718"/>
        <v>5067</v>
      </c>
      <c r="B5068" s="1">
        <v>4422</v>
      </c>
      <c r="C5068" s="2">
        <v>40684</v>
      </c>
      <c r="D5068" s="1" t="s">
        <v>36</v>
      </c>
      <c r="E5068" s="1" t="str">
        <f t="shared" si="711"/>
        <v>*</v>
      </c>
      <c r="F5068" s="1" t="str">
        <f t="shared" si="712"/>
        <v>*</v>
      </c>
      <c r="G5068" s="1" t="str">
        <f t="shared" si="713"/>
        <v>*</v>
      </c>
      <c r="J5068" s="1" t="str">
        <f t="shared" si="714"/>
        <v>*</v>
      </c>
      <c r="P5068" s="1">
        <v>12</v>
      </c>
      <c r="Q5068" s="1">
        <f t="shared" si="719"/>
        <v>0.02</v>
      </c>
      <c r="T5068" s="4">
        <v>313.43</v>
      </c>
      <c r="U5068" s="9">
        <f t="shared" si="715"/>
        <v>0</v>
      </c>
      <c r="V5068" s="4">
        <f t="shared" si="716"/>
        <v>26.119166666666668</v>
      </c>
      <c r="W5068" s="1" t="s">
        <v>21</v>
      </c>
      <c r="X5068" s="1">
        <v>8.99</v>
      </c>
      <c r="Y5068" s="4">
        <f t="shared" si="717"/>
        <v>322.42</v>
      </c>
      <c r="Z5068" s="1" t="s">
        <v>15</v>
      </c>
      <c r="AA5068" s="1" t="s">
        <v>16</v>
      </c>
      <c r="AB5068" s="1" t="s">
        <v>17</v>
      </c>
      <c r="AC5068" s="1" t="s">
        <v>18</v>
      </c>
      <c r="AD5068" s="1" t="s">
        <v>41</v>
      </c>
      <c r="AE5068" s="2">
        <v>40684</v>
      </c>
    </row>
    <row r="5069" spans="1:31" x14ac:dyDescent="0.25">
      <c r="A5069">
        <f t="shared" si="718"/>
        <v>5068</v>
      </c>
      <c r="B5069" s="1">
        <v>21477</v>
      </c>
      <c r="C5069" s="2">
        <v>40684</v>
      </c>
      <c r="D5069" s="1" t="s">
        <v>13</v>
      </c>
      <c r="E5069" s="1" t="str">
        <f t="shared" si="711"/>
        <v>*</v>
      </c>
      <c r="F5069" s="1" t="str">
        <f t="shared" si="712"/>
        <v>*</v>
      </c>
      <c r="G5069" s="1" t="str">
        <f t="shared" si="713"/>
        <v>*</v>
      </c>
      <c r="J5069" s="1" t="str">
        <f t="shared" si="714"/>
        <v>*</v>
      </c>
      <c r="P5069" s="1">
        <v>40</v>
      </c>
      <c r="Q5069" s="1">
        <f t="shared" si="719"/>
        <v>0.05</v>
      </c>
      <c r="T5069" s="4">
        <v>278.8</v>
      </c>
      <c r="U5069" s="9">
        <f t="shared" si="715"/>
        <v>0</v>
      </c>
      <c r="V5069" s="4">
        <f t="shared" si="716"/>
        <v>6.9700000000000006</v>
      </c>
      <c r="W5069" s="1" t="s">
        <v>21</v>
      </c>
      <c r="X5069" s="1">
        <v>2</v>
      </c>
      <c r="Y5069" s="4">
        <f t="shared" si="717"/>
        <v>280.8</v>
      </c>
      <c r="Z5069" s="1" t="s">
        <v>49</v>
      </c>
      <c r="AA5069" s="1" t="s">
        <v>37</v>
      </c>
      <c r="AB5069" s="1" t="s">
        <v>29</v>
      </c>
      <c r="AC5069" s="1" t="s">
        <v>40</v>
      </c>
      <c r="AD5069" s="1" t="s">
        <v>31</v>
      </c>
      <c r="AE5069" s="2">
        <v>40686</v>
      </c>
    </row>
    <row r="5070" spans="1:31" x14ac:dyDescent="0.25">
      <c r="A5070">
        <f t="shared" si="718"/>
        <v>5069</v>
      </c>
      <c r="B5070" s="1">
        <v>25280</v>
      </c>
      <c r="C5070" s="2">
        <v>40684</v>
      </c>
      <c r="D5070" s="1" t="s">
        <v>27</v>
      </c>
      <c r="E5070" s="1" t="str">
        <f t="shared" si="711"/>
        <v>*</v>
      </c>
      <c r="F5070" s="1" t="str">
        <f t="shared" si="712"/>
        <v>*</v>
      </c>
      <c r="G5070" s="1" t="str">
        <f t="shared" si="713"/>
        <v>*</v>
      </c>
      <c r="J5070" s="1" t="str">
        <f t="shared" si="714"/>
        <v>*</v>
      </c>
      <c r="P5070" s="1">
        <v>47</v>
      </c>
      <c r="Q5070" s="1">
        <f t="shared" si="719"/>
        <v>0.05</v>
      </c>
      <c r="T5070" s="4">
        <v>202.64</v>
      </c>
      <c r="U5070" s="9">
        <f t="shared" si="715"/>
        <v>0</v>
      </c>
      <c r="V5070" s="4">
        <f t="shared" si="716"/>
        <v>4.3114893617021277</v>
      </c>
      <c r="W5070" s="1" t="s">
        <v>21</v>
      </c>
      <c r="X5070" s="1">
        <v>1.17</v>
      </c>
      <c r="Y5070" s="4">
        <f t="shared" si="717"/>
        <v>203.80999999999997</v>
      </c>
      <c r="Z5070" s="1" t="s">
        <v>53</v>
      </c>
      <c r="AA5070" s="1" t="s">
        <v>28</v>
      </c>
      <c r="AB5070" s="1" t="s">
        <v>29</v>
      </c>
      <c r="AC5070" s="1" t="s">
        <v>30</v>
      </c>
      <c r="AD5070" s="1" t="s">
        <v>31</v>
      </c>
      <c r="AE5070" s="2">
        <v>40685</v>
      </c>
    </row>
    <row r="5071" spans="1:31" x14ac:dyDescent="0.25">
      <c r="A5071">
        <f t="shared" si="718"/>
        <v>5070</v>
      </c>
      <c r="B5071" s="1">
        <v>21477</v>
      </c>
      <c r="C5071" s="2">
        <v>40684</v>
      </c>
      <c r="D5071" s="1" t="s">
        <v>13</v>
      </c>
      <c r="E5071" s="1" t="str">
        <f t="shared" si="711"/>
        <v>*</v>
      </c>
      <c r="F5071" s="1" t="str">
        <f t="shared" si="712"/>
        <v>*</v>
      </c>
      <c r="G5071" s="1" t="str">
        <f t="shared" si="713"/>
        <v>*</v>
      </c>
      <c r="J5071" s="1" t="str">
        <f t="shared" si="714"/>
        <v>*</v>
      </c>
      <c r="P5071" s="1">
        <v>7</v>
      </c>
      <c r="Q5071" s="1">
        <f t="shared" si="719"/>
        <v>0.01</v>
      </c>
      <c r="T5071" s="4">
        <v>189.73</v>
      </c>
      <c r="U5071" s="9">
        <f t="shared" si="715"/>
        <v>0</v>
      </c>
      <c r="V5071" s="4">
        <f t="shared" si="716"/>
        <v>27.104285714285712</v>
      </c>
      <c r="W5071" s="1" t="s">
        <v>21</v>
      </c>
      <c r="X5071" s="1">
        <v>2.99</v>
      </c>
      <c r="Y5071" s="4">
        <f t="shared" si="717"/>
        <v>192.72</v>
      </c>
      <c r="Z5071" s="1" t="s">
        <v>49</v>
      </c>
      <c r="AA5071" s="1" t="s">
        <v>37</v>
      </c>
      <c r="AB5071" s="1" t="s">
        <v>29</v>
      </c>
      <c r="AC5071" s="1" t="s">
        <v>43</v>
      </c>
      <c r="AD5071" s="1" t="s">
        <v>19</v>
      </c>
      <c r="AE5071" s="2">
        <v>40684</v>
      </c>
    </row>
    <row r="5072" spans="1:31" x14ac:dyDescent="0.25">
      <c r="A5072">
        <f t="shared" si="718"/>
        <v>5071</v>
      </c>
      <c r="B5072" s="1">
        <v>25280</v>
      </c>
      <c r="C5072" s="2">
        <v>40684</v>
      </c>
      <c r="D5072" s="1" t="s">
        <v>27</v>
      </c>
      <c r="E5072" s="1" t="str">
        <f t="shared" si="711"/>
        <v>*</v>
      </c>
      <c r="F5072" s="1" t="str">
        <f t="shared" si="712"/>
        <v>*</v>
      </c>
      <c r="G5072" s="1" t="str">
        <f t="shared" si="713"/>
        <v>*</v>
      </c>
      <c r="J5072" s="1" t="str">
        <f t="shared" si="714"/>
        <v>*</v>
      </c>
      <c r="P5072" s="1">
        <v>16</v>
      </c>
      <c r="Q5072" s="1">
        <f t="shared" si="719"/>
        <v>0.02</v>
      </c>
      <c r="T5072" s="4">
        <v>179.26</v>
      </c>
      <c r="U5072" s="9">
        <f t="shared" si="715"/>
        <v>0</v>
      </c>
      <c r="V5072" s="4">
        <f t="shared" si="716"/>
        <v>11.203749999999999</v>
      </c>
      <c r="W5072" s="1" t="s">
        <v>21</v>
      </c>
      <c r="X5072" s="1">
        <v>2.99</v>
      </c>
      <c r="Y5072" s="4">
        <f t="shared" si="717"/>
        <v>182.25</v>
      </c>
      <c r="Z5072" s="1" t="s">
        <v>22</v>
      </c>
      <c r="AA5072" s="1" t="s">
        <v>28</v>
      </c>
      <c r="AB5072" s="1" t="s">
        <v>29</v>
      </c>
      <c r="AC5072" s="1" t="s">
        <v>43</v>
      </c>
      <c r="AD5072" s="1" t="s">
        <v>19</v>
      </c>
      <c r="AE5072" s="2">
        <v>40686</v>
      </c>
    </row>
    <row r="5073" spans="1:31" x14ac:dyDescent="0.25">
      <c r="A5073">
        <f t="shared" si="718"/>
        <v>5072</v>
      </c>
      <c r="B5073" s="1">
        <v>38403</v>
      </c>
      <c r="C5073" s="2">
        <v>40684</v>
      </c>
      <c r="D5073" s="1" t="s">
        <v>13</v>
      </c>
      <c r="E5073" s="1" t="str">
        <f t="shared" si="711"/>
        <v>*</v>
      </c>
      <c r="F5073" s="1" t="str">
        <f t="shared" si="712"/>
        <v>*</v>
      </c>
      <c r="G5073" s="1" t="str">
        <f t="shared" si="713"/>
        <v>*</v>
      </c>
      <c r="J5073" s="1" t="str">
        <f t="shared" si="714"/>
        <v>*</v>
      </c>
      <c r="P5073" s="1">
        <v>49</v>
      </c>
      <c r="Q5073" s="1">
        <f t="shared" si="719"/>
        <v>0.05</v>
      </c>
      <c r="T5073" s="4">
        <v>142.1</v>
      </c>
      <c r="U5073" s="9">
        <f t="shared" si="715"/>
        <v>0</v>
      </c>
      <c r="V5073" s="4">
        <f t="shared" si="716"/>
        <v>2.9</v>
      </c>
      <c r="W5073" s="1" t="s">
        <v>21</v>
      </c>
      <c r="X5073" s="1">
        <v>0.99</v>
      </c>
      <c r="Y5073" s="4">
        <f t="shared" si="717"/>
        <v>143.09</v>
      </c>
      <c r="Z5073" s="1" t="s">
        <v>44</v>
      </c>
      <c r="AA5073" s="1" t="s">
        <v>37</v>
      </c>
      <c r="AB5073" s="1" t="s">
        <v>29</v>
      </c>
      <c r="AC5073" s="1" t="s">
        <v>58</v>
      </c>
      <c r="AD5073" s="1" t="s">
        <v>19</v>
      </c>
      <c r="AE5073" s="2">
        <v>40688</v>
      </c>
    </row>
    <row r="5074" spans="1:31" x14ac:dyDescent="0.25">
      <c r="A5074">
        <f t="shared" si="718"/>
        <v>5073</v>
      </c>
      <c r="B5074" s="1">
        <v>47553</v>
      </c>
      <c r="C5074" s="2">
        <v>40685</v>
      </c>
      <c r="D5074" s="1" t="s">
        <v>36</v>
      </c>
      <c r="E5074" s="1" t="str">
        <f t="shared" si="711"/>
        <v>*</v>
      </c>
      <c r="F5074" s="1" t="str">
        <f t="shared" si="712"/>
        <v>*</v>
      </c>
      <c r="G5074" s="1" t="str">
        <f t="shared" si="713"/>
        <v>*</v>
      </c>
      <c r="J5074" s="1" t="str">
        <f t="shared" si="714"/>
        <v>*</v>
      </c>
      <c r="P5074" s="1">
        <v>49</v>
      </c>
      <c r="Q5074" s="1">
        <f t="shared" si="719"/>
        <v>0.05</v>
      </c>
      <c r="T5074" s="4">
        <v>20701.928</v>
      </c>
      <c r="U5074" s="9">
        <f t="shared" si="715"/>
        <v>1</v>
      </c>
      <c r="V5074" s="4">
        <f t="shared" si="716"/>
        <v>422.48832653061226</v>
      </c>
      <c r="W5074" s="1" t="s">
        <v>33</v>
      </c>
      <c r="X5074" s="1">
        <v>45.7</v>
      </c>
      <c r="Y5074" s="4">
        <f t="shared" si="717"/>
        <v>20747.628000000001</v>
      </c>
      <c r="Z5074" s="1" t="s">
        <v>15</v>
      </c>
      <c r="AA5074" s="1" t="s">
        <v>28</v>
      </c>
      <c r="AB5074" s="1" t="s">
        <v>17</v>
      </c>
      <c r="AC5074" s="1" t="s">
        <v>52</v>
      </c>
      <c r="AD5074" s="1" t="s">
        <v>59</v>
      </c>
      <c r="AE5074" s="2">
        <v>40686</v>
      </c>
    </row>
    <row r="5075" spans="1:31" x14ac:dyDescent="0.25">
      <c r="A5075">
        <f t="shared" si="718"/>
        <v>5074</v>
      </c>
      <c r="B5075" s="1">
        <v>37152</v>
      </c>
      <c r="C5075" s="2">
        <v>40685</v>
      </c>
      <c r="D5075" s="1" t="s">
        <v>36</v>
      </c>
      <c r="E5075" s="1" t="str">
        <f t="shared" si="711"/>
        <v>*</v>
      </c>
      <c r="F5075" s="1" t="str">
        <f t="shared" si="712"/>
        <v>*</v>
      </c>
      <c r="G5075" s="1" t="str">
        <f t="shared" si="713"/>
        <v>*</v>
      </c>
      <c r="J5075" s="1" t="str">
        <f t="shared" si="714"/>
        <v>*</v>
      </c>
      <c r="P5075" s="1">
        <v>39</v>
      </c>
      <c r="Q5075" s="1">
        <f t="shared" si="719"/>
        <v>0.04</v>
      </c>
      <c r="T5075" s="4">
        <v>4647.6899999999996</v>
      </c>
      <c r="U5075" s="9">
        <f t="shared" si="715"/>
        <v>1</v>
      </c>
      <c r="V5075" s="4">
        <f t="shared" si="716"/>
        <v>119.17153846153845</v>
      </c>
      <c r="W5075" s="1" t="s">
        <v>33</v>
      </c>
      <c r="X5075" s="1">
        <v>30</v>
      </c>
      <c r="Y5075" s="4">
        <f t="shared" si="717"/>
        <v>4677.6899999999996</v>
      </c>
      <c r="Z5075" s="1" t="s">
        <v>22</v>
      </c>
      <c r="AA5075" s="1" t="s">
        <v>28</v>
      </c>
      <c r="AB5075" s="1" t="s">
        <v>17</v>
      </c>
      <c r="AC5075" s="1" t="s">
        <v>34</v>
      </c>
      <c r="AD5075" s="1" t="s">
        <v>35</v>
      </c>
      <c r="AE5075" s="2">
        <v>40687</v>
      </c>
    </row>
    <row r="5076" spans="1:31" x14ac:dyDescent="0.25">
      <c r="A5076">
        <f t="shared" si="718"/>
        <v>5075</v>
      </c>
      <c r="B5076" s="1">
        <v>37152</v>
      </c>
      <c r="C5076" s="2">
        <v>40685</v>
      </c>
      <c r="D5076" s="1" t="s">
        <v>36</v>
      </c>
      <c r="E5076" s="1" t="str">
        <f t="shared" si="711"/>
        <v>*</v>
      </c>
      <c r="F5076" s="1" t="str">
        <f t="shared" si="712"/>
        <v>*</v>
      </c>
      <c r="G5076" s="1" t="str">
        <f t="shared" si="713"/>
        <v>*</v>
      </c>
      <c r="J5076" s="1" t="str">
        <f t="shared" si="714"/>
        <v>*</v>
      </c>
      <c r="P5076" s="1">
        <v>45</v>
      </c>
      <c r="Q5076" s="1">
        <f t="shared" si="719"/>
        <v>0.05</v>
      </c>
      <c r="T5076" s="4">
        <v>2503.3265000000001</v>
      </c>
      <c r="U5076" s="9">
        <f t="shared" si="715"/>
        <v>1</v>
      </c>
      <c r="V5076" s="4">
        <f t="shared" si="716"/>
        <v>55.62947777777778</v>
      </c>
      <c r="W5076" s="1" t="s">
        <v>21</v>
      </c>
      <c r="X5076" s="1">
        <v>8.8000000000000007</v>
      </c>
      <c r="Y5076" s="4">
        <f t="shared" si="717"/>
        <v>2512.1265000000003</v>
      </c>
      <c r="Z5076" s="1" t="s">
        <v>22</v>
      </c>
      <c r="AA5076" s="1" t="s">
        <v>28</v>
      </c>
      <c r="AB5076" s="1" t="s">
        <v>24</v>
      </c>
      <c r="AC5076" s="1" t="s">
        <v>25</v>
      </c>
      <c r="AD5076" s="1" t="s">
        <v>19</v>
      </c>
      <c r="AE5076" s="2">
        <v>40687</v>
      </c>
    </row>
    <row r="5077" spans="1:31" x14ac:dyDescent="0.25">
      <c r="A5077">
        <f t="shared" si="718"/>
        <v>5076</v>
      </c>
      <c r="B5077" s="1">
        <v>46117</v>
      </c>
      <c r="C5077" s="2">
        <v>40685</v>
      </c>
      <c r="D5077" s="1" t="s">
        <v>13</v>
      </c>
      <c r="E5077" s="1" t="str">
        <f t="shared" si="711"/>
        <v>*</v>
      </c>
      <c r="F5077" s="1" t="str">
        <f t="shared" si="712"/>
        <v>*</v>
      </c>
      <c r="G5077" s="1" t="str">
        <f t="shared" si="713"/>
        <v>*</v>
      </c>
      <c r="J5077" s="1" t="str">
        <f t="shared" si="714"/>
        <v>*</v>
      </c>
      <c r="P5077" s="1">
        <v>22</v>
      </c>
      <c r="Q5077" s="1">
        <f t="shared" si="719"/>
        <v>3.5000000000000003E-2</v>
      </c>
      <c r="T5077" s="4">
        <v>1168.28</v>
      </c>
      <c r="U5077" s="9">
        <f t="shared" si="715"/>
        <v>1</v>
      </c>
      <c r="V5077" s="4">
        <f t="shared" si="716"/>
        <v>53.103636363636362</v>
      </c>
      <c r="W5077" s="1" t="s">
        <v>33</v>
      </c>
      <c r="X5077" s="1">
        <v>14.19</v>
      </c>
      <c r="Y5077" s="4">
        <f t="shared" si="717"/>
        <v>1182.47</v>
      </c>
      <c r="Z5077" s="1" t="s">
        <v>22</v>
      </c>
      <c r="AA5077" s="1" t="s">
        <v>37</v>
      </c>
      <c r="AB5077" s="1" t="s">
        <v>17</v>
      </c>
      <c r="AC5077" s="1" t="s">
        <v>34</v>
      </c>
      <c r="AD5077" s="1" t="s">
        <v>35</v>
      </c>
      <c r="AE5077" s="2">
        <v>40689</v>
      </c>
    </row>
    <row r="5078" spans="1:31" x14ac:dyDescent="0.25">
      <c r="A5078">
        <f t="shared" si="718"/>
        <v>5077</v>
      </c>
      <c r="B5078" s="1">
        <v>41891</v>
      </c>
      <c r="C5078" s="2">
        <v>40685</v>
      </c>
      <c r="D5078" s="1" t="s">
        <v>20</v>
      </c>
      <c r="E5078" s="1" t="str">
        <f t="shared" si="711"/>
        <v>*</v>
      </c>
      <c r="F5078" s="1" t="str">
        <f t="shared" si="712"/>
        <v>**</v>
      </c>
      <c r="G5078" s="1" t="str">
        <f t="shared" si="713"/>
        <v>**</v>
      </c>
      <c r="J5078" s="1" t="str">
        <f t="shared" si="714"/>
        <v>**</v>
      </c>
      <c r="P5078" s="1">
        <v>22</v>
      </c>
      <c r="Q5078" s="1">
        <f t="shared" si="719"/>
        <v>3.5000000000000003E-2</v>
      </c>
      <c r="T5078" s="4">
        <v>846.59</v>
      </c>
      <c r="U5078" s="9">
        <f t="shared" si="715"/>
        <v>0</v>
      </c>
      <c r="V5078" s="4">
        <f t="shared" si="716"/>
        <v>38.481363636363639</v>
      </c>
      <c r="W5078" s="1" t="s">
        <v>21</v>
      </c>
      <c r="X5078" s="1">
        <v>18.98</v>
      </c>
      <c r="Y5078" s="4">
        <f t="shared" si="717"/>
        <v>865.57</v>
      </c>
      <c r="Z5078" s="1" t="s">
        <v>22</v>
      </c>
      <c r="AA5078" s="1" t="s">
        <v>28</v>
      </c>
      <c r="AB5078" s="1" t="s">
        <v>17</v>
      </c>
      <c r="AC5078" s="1" t="s">
        <v>18</v>
      </c>
      <c r="AD5078" s="1" t="s">
        <v>19</v>
      </c>
      <c r="AE5078" s="2">
        <v>40686</v>
      </c>
    </row>
    <row r="5079" spans="1:31" x14ac:dyDescent="0.25">
      <c r="A5079">
        <f t="shared" si="718"/>
        <v>5078</v>
      </c>
      <c r="B5079" s="1">
        <v>42918</v>
      </c>
      <c r="C5079" s="2">
        <v>40685</v>
      </c>
      <c r="D5079" s="1" t="s">
        <v>20</v>
      </c>
      <c r="E5079" s="1" t="str">
        <f t="shared" si="711"/>
        <v>*</v>
      </c>
      <c r="F5079" s="1" t="str">
        <f t="shared" si="712"/>
        <v>**</v>
      </c>
      <c r="G5079" s="1" t="str">
        <f t="shared" si="713"/>
        <v>**</v>
      </c>
      <c r="J5079" s="1" t="str">
        <f t="shared" si="714"/>
        <v>**</v>
      </c>
      <c r="P5079" s="1">
        <v>46</v>
      </c>
      <c r="Q5079" s="1">
        <f t="shared" si="719"/>
        <v>0.05</v>
      </c>
      <c r="T5079" s="4">
        <v>648.26</v>
      </c>
      <c r="U5079" s="9">
        <f t="shared" si="715"/>
        <v>0</v>
      </c>
      <c r="V5079" s="4">
        <f t="shared" si="716"/>
        <v>14.092608695652174</v>
      </c>
      <c r="W5079" s="1" t="s">
        <v>21</v>
      </c>
      <c r="X5079" s="1">
        <v>7.27</v>
      </c>
      <c r="Y5079" s="4">
        <f t="shared" si="717"/>
        <v>655.53</v>
      </c>
      <c r="Z5079" s="1" t="s">
        <v>50</v>
      </c>
      <c r="AA5079" s="1" t="s">
        <v>28</v>
      </c>
      <c r="AB5079" s="1" t="s">
        <v>29</v>
      </c>
      <c r="AC5079" s="1" t="s">
        <v>43</v>
      </c>
      <c r="AD5079" s="1" t="s">
        <v>19</v>
      </c>
      <c r="AE5079" s="2">
        <v>40687</v>
      </c>
    </row>
    <row r="5080" spans="1:31" x14ac:dyDescent="0.25">
      <c r="A5080">
        <f t="shared" si="718"/>
        <v>5079</v>
      </c>
      <c r="B5080" s="1">
        <v>42918</v>
      </c>
      <c r="C5080" s="2">
        <v>40685</v>
      </c>
      <c r="D5080" s="1" t="s">
        <v>20</v>
      </c>
      <c r="E5080" s="1" t="str">
        <f t="shared" si="711"/>
        <v>*</v>
      </c>
      <c r="F5080" s="1" t="str">
        <f t="shared" si="712"/>
        <v>**</v>
      </c>
      <c r="G5080" s="1" t="str">
        <f t="shared" si="713"/>
        <v>**</v>
      </c>
      <c r="J5080" s="1" t="str">
        <f t="shared" si="714"/>
        <v>**</v>
      </c>
      <c r="P5080" s="1">
        <v>38</v>
      </c>
      <c r="Q5080" s="1">
        <f t="shared" si="719"/>
        <v>0.04</v>
      </c>
      <c r="T5080" s="4">
        <v>468.95</v>
      </c>
      <c r="U5080" s="9">
        <f t="shared" si="715"/>
        <v>0</v>
      </c>
      <c r="V5080" s="4">
        <f t="shared" si="716"/>
        <v>12.340789473684211</v>
      </c>
      <c r="W5080" s="1" t="s">
        <v>14</v>
      </c>
      <c r="X5080" s="1">
        <v>7.19</v>
      </c>
      <c r="Y5080" s="4">
        <f t="shared" si="717"/>
        <v>476.14</v>
      </c>
      <c r="Z5080" s="1" t="s">
        <v>44</v>
      </c>
      <c r="AA5080" s="1" t="s">
        <v>28</v>
      </c>
      <c r="AB5080" s="1" t="s">
        <v>29</v>
      </c>
      <c r="AC5080" s="1" t="s">
        <v>43</v>
      </c>
      <c r="AD5080" s="1" t="s">
        <v>19</v>
      </c>
      <c r="AE5080" s="2">
        <v>40687</v>
      </c>
    </row>
    <row r="5081" spans="1:31" x14ac:dyDescent="0.25">
      <c r="A5081">
        <f t="shared" si="718"/>
        <v>5080</v>
      </c>
      <c r="B5081" s="1">
        <v>42918</v>
      </c>
      <c r="C5081" s="2">
        <v>40685</v>
      </c>
      <c r="D5081" s="1" t="s">
        <v>20</v>
      </c>
      <c r="E5081" s="1" t="str">
        <f t="shared" si="711"/>
        <v>*</v>
      </c>
      <c r="F5081" s="1" t="str">
        <f t="shared" si="712"/>
        <v>**</v>
      </c>
      <c r="G5081" s="1" t="str">
        <f t="shared" si="713"/>
        <v>**</v>
      </c>
      <c r="J5081" s="1" t="str">
        <f t="shared" si="714"/>
        <v>**</v>
      </c>
      <c r="P5081" s="1">
        <v>46</v>
      </c>
      <c r="Q5081" s="1">
        <f t="shared" si="719"/>
        <v>0.05</v>
      </c>
      <c r="T5081" s="4">
        <v>410.43</v>
      </c>
      <c r="U5081" s="9">
        <f t="shared" si="715"/>
        <v>0</v>
      </c>
      <c r="V5081" s="4">
        <f t="shared" si="716"/>
        <v>8.9223913043478262</v>
      </c>
      <c r="W5081" s="1" t="s">
        <v>21</v>
      </c>
      <c r="X5081" s="1">
        <v>5.76</v>
      </c>
      <c r="Y5081" s="4">
        <f t="shared" si="717"/>
        <v>416.19</v>
      </c>
      <c r="Z5081" s="1" t="s">
        <v>50</v>
      </c>
      <c r="AA5081" s="1" t="s">
        <v>28</v>
      </c>
      <c r="AB5081" s="1" t="s">
        <v>24</v>
      </c>
      <c r="AC5081" s="1" t="s">
        <v>56</v>
      </c>
      <c r="AD5081" s="1" t="s">
        <v>26</v>
      </c>
      <c r="AE5081" s="2">
        <v>40687</v>
      </c>
    </row>
    <row r="5082" spans="1:31" x14ac:dyDescent="0.25">
      <c r="A5082">
        <f t="shared" si="718"/>
        <v>5081</v>
      </c>
      <c r="B5082" s="1">
        <v>48161</v>
      </c>
      <c r="C5082" s="2">
        <v>40686</v>
      </c>
      <c r="D5082" s="1" t="s">
        <v>27</v>
      </c>
      <c r="E5082" s="1" t="str">
        <f t="shared" si="711"/>
        <v>*</v>
      </c>
      <c r="F5082" s="1" t="str">
        <f t="shared" si="712"/>
        <v>*</v>
      </c>
      <c r="G5082" s="1" t="str">
        <f t="shared" si="713"/>
        <v>*</v>
      </c>
      <c r="J5082" s="1" t="str">
        <f t="shared" si="714"/>
        <v>*</v>
      </c>
      <c r="P5082" s="1">
        <v>39</v>
      </c>
      <c r="Q5082" s="1">
        <f t="shared" si="719"/>
        <v>0.04</v>
      </c>
      <c r="T5082" s="4">
        <v>6030.58</v>
      </c>
      <c r="U5082" s="9">
        <f t="shared" si="715"/>
        <v>1</v>
      </c>
      <c r="V5082" s="4">
        <f t="shared" si="716"/>
        <v>154.63025641025641</v>
      </c>
      <c r="W5082" s="1" t="s">
        <v>21</v>
      </c>
      <c r="X5082" s="1">
        <v>8.99</v>
      </c>
      <c r="Y5082" s="4">
        <f t="shared" si="717"/>
        <v>6039.57</v>
      </c>
      <c r="Z5082" s="1" t="s">
        <v>44</v>
      </c>
      <c r="AA5082" s="1" t="s">
        <v>37</v>
      </c>
      <c r="AB5082" s="1" t="s">
        <v>24</v>
      </c>
      <c r="AC5082" s="1" t="s">
        <v>25</v>
      </c>
      <c r="AD5082" s="1" t="s">
        <v>19</v>
      </c>
      <c r="AE5082" s="2">
        <v>40687</v>
      </c>
    </row>
    <row r="5083" spans="1:31" x14ac:dyDescent="0.25">
      <c r="A5083">
        <f t="shared" si="718"/>
        <v>5082</v>
      </c>
      <c r="B5083" s="1">
        <v>57185</v>
      </c>
      <c r="C5083" s="2">
        <v>40686</v>
      </c>
      <c r="D5083" s="1" t="s">
        <v>36</v>
      </c>
      <c r="E5083" s="1" t="str">
        <f t="shared" si="711"/>
        <v>*</v>
      </c>
      <c r="F5083" s="1" t="str">
        <f t="shared" si="712"/>
        <v>*</v>
      </c>
      <c r="G5083" s="1" t="str">
        <f t="shared" si="713"/>
        <v>*</v>
      </c>
      <c r="J5083" s="1" t="str">
        <f t="shared" si="714"/>
        <v>*</v>
      </c>
      <c r="P5083" s="1">
        <v>28</v>
      </c>
      <c r="Q5083" s="1">
        <f t="shared" si="719"/>
        <v>3.5000000000000003E-2</v>
      </c>
      <c r="T5083" s="4">
        <v>1360.82</v>
      </c>
      <c r="U5083" s="9">
        <f t="shared" si="715"/>
        <v>1</v>
      </c>
      <c r="V5083" s="4">
        <f t="shared" si="716"/>
        <v>48.600714285714282</v>
      </c>
      <c r="W5083" s="1" t="s">
        <v>21</v>
      </c>
      <c r="X5083" s="1">
        <v>10.25</v>
      </c>
      <c r="Y5083" s="4">
        <f t="shared" si="717"/>
        <v>1371.07</v>
      </c>
      <c r="Z5083" s="1" t="s">
        <v>22</v>
      </c>
      <c r="AA5083" s="1" t="s">
        <v>28</v>
      </c>
      <c r="AB5083" s="1" t="s">
        <v>17</v>
      </c>
      <c r="AC5083" s="1" t="s">
        <v>18</v>
      </c>
      <c r="AD5083" s="1" t="s">
        <v>48</v>
      </c>
      <c r="AE5083" s="2">
        <v>40688</v>
      </c>
    </row>
    <row r="5084" spans="1:31" x14ac:dyDescent="0.25">
      <c r="A5084">
        <f t="shared" si="718"/>
        <v>5083</v>
      </c>
      <c r="B5084" s="1">
        <v>40964</v>
      </c>
      <c r="C5084" s="2">
        <v>40686</v>
      </c>
      <c r="D5084" s="1" t="s">
        <v>32</v>
      </c>
      <c r="E5084" s="1" t="str">
        <f t="shared" si="711"/>
        <v>***</v>
      </c>
      <c r="F5084" s="1" t="str">
        <f t="shared" si="712"/>
        <v>***</v>
      </c>
      <c r="G5084" s="1" t="str">
        <f t="shared" si="713"/>
        <v>***</v>
      </c>
      <c r="J5084" s="1" t="str">
        <f t="shared" si="714"/>
        <v>***</v>
      </c>
      <c r="P5084" s="1">
        <v>40</v>
      </c>
      <c r="Q5084" s="1">
        <f t="shared" si="719"/>
        <v>0.05</v>
      </c>
      <c r="T5084" s="4">
        <v>301.12</v>
      </c>
      <c r="U5084" s="9">
        <f t="shared" si="715"/>
        <v>0</v>
      </c>
      <c r="V5084" s="4">
        <f t="shared" si="716"/>
        <v>7.5280000000000005</v>
      </c>
      <c r="W5084" s="1" t="s">
        <v>21</v>
      </c>
      <c r="X5084" s="1">
        <v>8.3699999999999992</v>
      </c>
      <c r="Y5084" s="4">
        <f t="shared" si="717"/>
        <v>309.49</v>
      </c>
      <c r="Z5084" s="1" t="s">
        <v>51</v>
      </c>
      <c r="AA5084" s="1" t="s">
        <v>28</v>
      </c>
      <c r="AB5084" s="1" t="s">
        <v>29</v>
      </c>
      <c r="AC5084" s="1" t="s">
        <v>45</v>
      </c>
      <c r="AD5084" s="1" t="s">
        <v>41</v>
      </c>
      <c r="AE5084" s="2">
        <v>40689</v>
      </c>
    </row>
    <row r="5085" spans="1:31" x14ac:dyDescent="0.25">
      <c r="A5085">
        <f t="shared" si="718"/>
        <v>5084</v>
      </c>
      <c r="B5085" s="1">
        <v>48161</v>
      </c>
      <c r="C5085" s="2">
        <v>40686</v>
      </c>
      <c r="D5085" s="1" t="s">
        <v>27</v>
      </c>
      <c r="E5085" s="1" t="str">
        <f t="shared" si="711"/>
        <v>*</v>
      </c>
      <c r="F5085" s="1" t="str">
        <f t="shared" si="712"/>
        <v>*</v>
      </c>
      <c r="G5085" s="1" t="str">
        <f t="shared" si="713"/>
        <v>*</v>
      </c>
      <c r="J5085" s="1" t="str">
        <f t="shared" si="714"/>
        <v>*</v>
      </c>
      <c r="P5085" s="1">
        <v>16</v>
      </c>
      <c r="Q5085" s="1">
        <f t="shared" si="719"/>
        <v>0.02</v>
      </c>
      <c r="T5085" s="4">
        <v>139.69</v>
      </c>
      <c r="U5085" s="9">
        <f t="shared" si="715"/>
        <v>0</v>
      </c>
      <c r="V5085" s="4">
        <f t="shared" si="716"/>
        <v>8.7306249999999999</v>
      </c>
      <c r="W5085" s="1" t="s">
        <v>21</v>
      </c>
      <c r="X5085" s="1">
        <v>9.23</v>
      </c>
      <c r="Y5085" s="4">
        <f t="shared" si="717"/>
        <v>148.91999999999999</v>
      </c>
      <c r="Z5085" s="1" t="s">
        <v>44</v>
      </c>
      <c r="AA5085" s="1" t="s">
        <v>37</v>
      </c>
      <c r="AB5085" s="1" t="s">
        <v>29</v>
      </c>
      <c r="AC5085" s="1" t="s">
        <v>63</v>
      </c>
      <c r="AD5085" s="1" t="s">
        <v>19</v>
      </c>
      <c r="AE5085" s="2">
        <v>40688</v>
      </c>
    </row>
    <row r="5086" spans="1:31" x14ac:dyDescent="0.25">
      <c r="A5086">
        <f t="shared" si="718"/>
        <v>5085</v>
      </c>
      <c r="B5086" s="1">
        <v>39937</v>
      </c>
      <c r="C5086" s="2">
        <v>40686</v>
      </c>
      <c r="D5086" s="1" t="s">
        <v>36</v>
      </c>
      <c r="E5086" s="1" t="str">
        <f t="shared" si="711"/>
        <v>*</v>
      </c>
      <c r="F5086" s="1" t="str">
        <f t="shared" si="712"/>
        <v>*</v>
      </c>
      <c r="G5086" s="1" t="str">
        <f t="shared" si="713"/>
        <v>*</v>
      </c>
      <c r="J5086" s="1" t="str">
        <f t="shared" si="714"/>
        <v>*</v>
      </c>
      <c r="P5086" s="1">
        <v>42</v>
      </c>
      <c r="Q5086" s="1">
        <f t="shared" si="719"/>
        <v>0.05</v>
      </c>
      <c r="T5086" s="4">
        <v>113.33</v>
      </c>
      <c r="U5086" s="9">
        <f t="shared" si="715"/>
        <v>0</v>
      </c>
      <c r="V5086" s="4">
        <f t="shared" si="716"/>
        <v>2.6983333333333333</v>
      </c>
      <c r="W5086" s="1" t="s">
        <v>21</v>
      </c>
      <c r="X5086" s="1">
        <v>1.49</v>
      </c>
      <c r="Y5086" s="4">
        <f t="shared" si="717"/>
        <v>114.82</v>
      </c>
      <c r="Z5086" s="1" t="s">
        <v>46</v>
      </c>
      <c r="AA5086" s="1" t="s">
        <v>16</v>
      </c>
      <c r="AB5086" s="1" t="s">
        <v>29</v>
      </c>
      <c r="AC5086" s="1" t="s">
        <v>43</v>
      </c>
      <c r="AD5086" s="1" t="s">
        <v>19</v>
      </c>
      <c r="AE5086" s="2">
        <v>40686</v>
      </c>
    </row>
    <row r="5087" spans="1:31" x14ac:dyDescent="0.25">
      <c r="A5087">
        <f t="shared" si="718"/>
        <v>5086</v>
      </c>
      <c r="B5087" s="1">
        <v>42214</v>
      </c>
      <c r="C5087" s="2">
        <v>40687</v>
      </c>
      <c r="D5087" s="1" t="s">
        <v>13</v>
      </c>
      <c r="E5087" s="1" t="str">
        <f t="shared" si="711"/>
        <v>*</v>
      </c>
      <c r="F5087" s="1" t="str">
        <f t="shared" si="712"/>
        <v>*</v>
      </c>
      <c r="G5087" s="1" t="str">
        <f t="shared" si="713"/>
        <v>*</v>
      </c>
      <c r="J5087" s="1" t="str">
        <f t="shared" si="714"/>
        <v>*</v>
      </c>
      <c r="P5087" s="1">
        <v>46</v>
      </c>
      <c r="Q5087" s="1">
        <f t="shared" si="719"/>
        <v>0.05</v>
      </c>
      <c r="T5087" s="4">
        <v>569.91999999999996</v>
      </c>
      <c r="U5087" s="9">
        <f t="shared" si="715"/>
        <v>0</v>
      </c>
      <c r="V5087" s="4">
        <f t="shared" si="716"/>
        <v>12.389565217391304</v>
      </c>
      <c r="W5087" s="1" t="s">
        <v>21</v>
      </c>
      <c r="X5087" s="1">
        <v>2.85</v>
      </c>
      <c r="Y5087" s="4">
        <f t="shared" si="717"/>
        <v>572.77</v>
      </c>
      <c r="Z5087" s="1" t="s">
        <v>49</v>
      </c>
      <c r="AA5087" s="1" t="s">
        <v>37</v>
      </c>
      <c r="AB5087" s="1" t="s">
        <v>17</v>
      </c>
      <c r="AC5087" s="1" t="s">
        <v>18</v>
      </c>
      <c r="AD5087" s="1" t="s">
        <v>41</v>
      </c>
      <c r="AE5087" s="2">
        <v>40694</v>
      </c>
    </row>
    <row r="5088" spans="1:31" x14ac:dyDescent="0.25">
      <c r="A5088">
        <f t="shared" si="718"/>
        <v>5087</v>
      </c>
      <c r="B5088" s="1">
        <v>20259</v>
      </c>
      <c r="C5088" s="2">
        <v>40687</v>
      </c>
      <c r="D5088" s="1" t="s">
        <v>32</v>
      </c>
      <c r="E5088" s="1" t="str">
        <f t="shared" si="711"/>
        <v>***</v>
      </c>
      <c r="F5088" s="1" t="str">
        <f t="shared" si="712"/>
        <v>***</v>
      </c>
      <c r="G5088" s="1" t="str">
        <f t="shared" si="713"/>
        <v>***</v>
      </c>
      <c r="J5088" s="1" t="str">
        <f t="shared" si="714"/>
        <v>***</v>
      </c>
      <c r="P5088" s="1">
        <v>42</v>
      </c>
      <c r="Q5088" s="1">
        <f t="shared" si="719"/>
        <v>0.05</v>
      </c>
      <c r="T5088" s="4">
        <v>539.05999999999995</v>
      </c>
      <c r="U5088" s="9">
        <f t="shared" si="715"/>
        <v>0</v>
      </c>
      <c r="V5088" s="4">
        <f t="shared" si="716"/>
        <v>12.834761904761903</v>
      </c>
      <c r="W5088" s="1" t="s">
        <v>21</v>
      </c>
      <c r="X5088" s="1">
        <v>4.59</v>
      </c>
      <c r="Y5088" s="4">
        <f t="shared" si="717"/>
        <v>543.65</v>
      </c>
      <c r="Z5088" s="1" t="s">
        <v>22</v>
      </c>
      <c r="AA5088" s="1" t="s">
        <v>28</v>
      </c>
      <c r="AB5088" s="1" t="s">
        <v>29</v>
      </c>
      <c r="AC5088" s="1" t="s">
        <v>45</v>
      </c>
      <c r="AD5088" s="1" t="s">
        <v>31</v>
      </c>
      <c r="AE5088" s="2">
        <v>40688</v>
      </c>
    </row>
    <row r="5089" spans="1:31" x14ac:dyDescent="0.25">
      <c r="A5089">
        <f t="shared" si="718"/>
        <v>5088</v>
      </c>
      <c r="B5089" s="1">
        <v>42214</v>
      </c>
      <c r="C5089" s="2">
        <v>40687</v>
      </c>
      <c r="D5089" s="1" t="s">
        <v>13</v>
      </c>
      <c r="E5089" s="1" t="str">
        <f t="shared" si="711"/>
        <v>*</v>
      </c>
      <c r="F5089" s="1" t="str">
        <f t="shared" si="712"/>
        <v>*</v>
      </c>
      <c r="G5089" s="1" t="str">
        <f t="shared" si="713"/>
        <v>*</v>
      </c>
      <c r="J5089" s="1" t="str">
        <f t="shared" si="714"/>
        <v>*</v>
      </c>
      <c r="P5089" s="1">
        <v>28</v>
      </c>
      <c r="Q5089" s="1">
        <f t="shared" si="719"/>
        <v>3.5000000000000003E-2</v>
      </c>
      <c r="T5089" s="4">
        <v>183.65</v>
      </c>
      <c r="U5089" s="9">
        <f t="shared" si="715"/>
        <v>0</v>
      </c>
      <c r="V5089" s="4">
        <f t="shared" si="716"/>
        <v>6.5589285714285719</v>
      </c>
      <c r="W5089" s="1" t="s">
        <v>21</v>
      </c>
      <c r="X5089" s="1">
        <v>5.84</v>
      </c>
      <c r="Y5089" s="4">
        <f t="shared" si="717"/>
        <v>189.49</v>
      </c>
      <c r="Z5089" s="1" t="s">
        <v>49</v>
      </c>
      <c r="AA5089" s="1" t="s">
        <v>37</v>
      </c>
      <c r="AB5089" s="1" t="s">
        <v>29</v>
      </c>
      <c r="AC5089" s="1" t="s">
        <v>40</v>
      </c>
      <c r="AD5089" s="1" t="s">
        <v>19</v>
      </c>
      <c r="AE5089" s="2">
        <v>40694</v>
      </c>
    </row>
    <row r="5090" spans="1:31" x14ac:dyDescent="0.25">
      <c r="A5090">
        <f t="shared" si="718"/>
        <v>5089</v>
      </c>
      <c r="B5090" s="1">
        <v>225</v>
      </c>
      <c r="C5090" s="2">
        <v>40687</v>
      </c>
      <c r="D5090" s="1" t="s">
        <v>32</v>
      </c>
      <c r="E5090" s="1" t="str">
        <f t="shared" si="711"/>
        <v>***</v>
      </c>
      <c r="F5090" s="1" t="str">
        <f t="shared" si="712"/>
        <v>***</v>
      </c>
      <c r="G5090" s="1" t="str">
        <f t="shared" si="713"/>
        <v>***</v>
      </c>
      <c r="J5090" s="1" t="str">
        <f t="shared" si="714"/>
        <v>***</v>
      </c>
      <c r="P5090" s="1">
        <v>24</v>
      </c>
      <c r="Q5090" s="1">
        <f t="shared" si="719"/>
        <v>3.5000000000000003E-2</v>
      </c>
      <c r="T5090" s="4">
        <v>126.58</v>
      </c>
      <c r="U5090" s="9">
        <f t="shared" si="715"/>
        <v>0</v>
      </c>
      <c r="V5090" s="4">
        <f t="shared" si="716"/>
        <v>5.2741666666666669</v>
      </c>
      <c r="W5090" s="1" t="s">
        <v>21</v>
      </c>
      <c r="X5090" s="1">
        <v>0.7</v>
      </c>
      <c r="Y5090" s="4">
        <f t="shared" si="717"/>
        <v>127.28</v>
      </c>
      <c r="Z5090" s="1" t="s">
        <v>44</v>
      </c>
      <c r="AA5090" s="1" t="s">
        <v>37</v>
      </c>
      <c r="AB5090" s="1" t="s">
        <v>29</v>
      </c>
      <c r="AC5090" s="1" t="s">
        <v>30</v>
      </c>
      <c r="AD5090" s="1" t="s">
        <v>31</v>
      </c>
      <c r="AE5090" s="2">
        <v>40688</v>
      </c>
    </row>
    <row r="5091" spans="1:31" x14ac:dyDescent="0.25">
      <c r="A5091">
        <f t="shared" si="718"/>
        <v>5090</v>
      </c>
      <c r="B5091" s="1">
        <v>225</v>
      </c>
      <c r="C5091" s="2">
        <v>40687</v>
      </c>
      <c r="D5091" s="1" t="s">
        <v>32</v>
      </c>
      <c r="E5091" s="1" t="str">
        <f t="shared" si="711"/>
        <v>***</v>
      </c>
      <c r="F5091" s="1" t="str">
        <f t="shared" si="712"/>
        <v>***</v>
      </c>
      <c r="G5091" s="1" t="str">
        <f t="shared" si="713"/>
        <v>***</v>
      </c>
      <c r="J5091" s="1" t="str">
        <f t="shared" si="714"/>
        <v>***</v>
      </c>
      <c r="P5091" s="1">
        <v>1</v>
      </c>
      <c r="Q5091" s="1">
        <f t="shared" si="719"/>
        <v>0.01</v>
      </c>
      <c r="T5091" s="4">
        <v>23.7</v>
      </c>
      <c r="U5091" s="9">
        <f t="shared" si="715"/>
        <v>0</v>
      </c>
      <c r="V5091" s="4">
        <f t="shared" si="716"/>
        <v>23.7</v>
      </c>
      <c r="W5091" s="1" t="s">
        <v>21</v>
      </c>
      <c r="X5091" s="1">
        <v>4.0999999999999996</v>
      </c>
      <c r="Y5091" s="4">
        <f t="shared" si="717"/>
        <v>27.799999999999997</v>
      </c>
      <c r="Z5091" s="1" t="s">
        <v>44</v>
      </c>
      <c r="AA5091" s="1" t="s">
        <v>37</v>
      </c>
      <c r="AB5091" s="1" t="s">
        <v>29</v>
      </c>
      <c r="AC5091" s="1" t="s">
        <v>30</v>
      </c>
      <c r="AD5091" s="1" t="s">
        <v>31</v>
      </c>
      <c r="AE5091" s="2">
        <v>40689</v>
      </c>
    </row>
    <row r="5092" spans="1:31" x14ac:dyDescent="0.25">
      <c r="A5092">
        <f t="shared" si="718"/>
        <v>5091</v>
      </c>
      <c r="B5092" s="1">
        <v>45958</v>
      </c>
      <c r="C5092" s="2">
        <v>40688</v>
      </c>
      <c r="D5092" s="1" t="s">
        <v>36</v>
      </c>
      <c r="E5092" s="1" t="str">
        <f t="shared" si="711"/>
        <v>*</v>
      </c>
      <c r="F5092" s="1" t="str">
        <f t="shared" si="712"/>
        <v>*</v>
      </c>
      <c r="G5092" s="1" t="str">
        <f t="shared" si="713"/>
        <v>*</v>
      </c>
      <c r="J5092" s="1" t="str">
        <f t="shared" si="714"/>
        <v>*</v>
      </c>
      <c r="P5092" s="1">
        <v>28</v>
      </c>
      <c r="Q5092" s="1">
        <f t="shared" si="719"/>
        <v>3.5000000000000003E-2</v>
      </c>
      <c r="T5092" s="4">
        <v>17599.39</v>
      </c>
      <c r="U5092" s="9">
        <f t="shared" si="715"/>
        <v>1</v>
      </c>
      <c r="V5092" s="4">
        <f t="shared" si="716"/>
        <v>628.54964285714289</v>
      </c>
      <c r="W5092" s="1" t="s">
        <v>21</v>
      </c>
      <c r="X5092" s="1">
        <v>24.49</v>
      </c>
      <c r="Y5092" s="4">
        <f t="shared" si="717"/>
        <v>17623.88</v>
      </c>
      <c r="Z5092" s="1" t="s">
        <v>42</v>
      </c>
      <c r="AA5092" s="1" t="s">
        <v>23</v>
      </c>
      <c r="AB5092" s="1" t="s">
        <v>24</v>
      </c>
      <c r="AC5092" s="1" t="s">
        <v>47</v>
      </c>
      <c r="AD5092" s="1" t="s">
        <v>48</v>
      </c>
      <c r="AE5092" s="2">
        <v>40689</v>
      </c>
    </row>
    <row r="5093" spans="1:31" x14ac:dyDescent="0.25">
      <c r="A5093">
        <f t="shared" si="718"/>
        <v>5092</v>
      </c>
      <c r="B5093" s="1">
        <v>33665</v>
      </c>
      <c r="C5093" s="2">
        <v>40688</v>
      </c>
      <c r="D5093" s="1" t="s">
        <v>13</v>
      </c>
      <c r="E5093" s="1" t="str">
        <f t="shared" si="711"/>
        <v>*</v>
      </c>
      <c r="F5093" s="1" t="str">
        <f t="shared" si="712"/>
        <v>*</v>
      </c>
      <c r="G5093" s="1" t="str">
        <f t="shared" si="713"/>
        <v>*</v>
      </c>
      <c r="J5093" s="1" t="str">
        <f t="shared" si="714"/>
        <v>*</v>
      </c>
      <c r="P5093" s="1">
        <v>45</v>
      </c>
      <c r="Q5093" s="1">
        <f t="shared" si="719"/>
        <v>0.05</v>
      </c>
      <c r="T5093" s="4">
        <v>12457.63</v>
      </c>
      <c r="U5093" s="9">
        <f t="shared" si="715"/>
        <v>1</v>
      </c>
      <c r="V5093" s="4">
        <f t="shared" si="716"/>
        <v>276.8362222222222</v>
      </c>
      <c r="W5093" s="1" t="s">
        <v>33</v>
      </c>
      <c r="X5093" s="1">
        <v>69.55</v>
      </c>
      <c r="Y5093" s="4">
        <f t="shared" si="717"/>
        <v>12527.179999999998</v>
      </c>
      <c r="Z5093" s="1" t="s">
        <v>15</v>
      </c>
      <c r="AA5093" s="1" t="s">
        <v>28</v>
      </c>
      <c r="AB5093" s="1" t="s">
        <v>17</v>
      </c>
      <c r="AC5093" s="1" t="s">
        <v>34</v>
      </c>
      <c r="AD5093" s="1" t="s">
        <v>35</v>
      </c>
      <c r="AE5093" s="2">
        <v>40693</v>
      </c>
    </row>
    <row r="5094" spans="1:31" x14ac:dyDescent="0.25">
      <c r="A5094">
        <f t="shared" si="718"/>
        <v>5093</v>
      </c>
      <c r="B5094" s="1">
        <v>57350</v>
      </c>
      <c r="C5094" s="2">
        <v>40688</v>
      </c>
      <c r="D5094" s="1" t="s">
        <v>20</v>
      </c>
      <c r="E5094" s="1" t="str">
        <f t="shared" si="711"/>
        <v>*</v>
      </c>
      <c r="F5094" s="1" t="str">
        <f t="shared" si="712"/>
        <v>**</v>
      </c>
      <c r="G5094" s="1" t="str">
        <f t="shared" si="713"/>
        <v>**</v>
      </c>
      <c r="J5094" s="1" t="str">
        <f t="shared" si="714"/>
        <v>**</v>
      </c>
      <c r="P5094" s="1">
        <v>50</v>
      </c>
      <c r="Q5094" s="1">
        <f t="shared" si="719"/>
        <v>0.06</v>
      </c>
      <c r="T5094" s="4">
        <v>4872.6674999999996</v>
      </c>
      <c r="U5094" s="9">
        <f t="shared" si="715"/>
        <v>1</v>
      </c>
      <c r="V5094" s="4">
        <f t="shared" si="716"/>
        <v>97.453349999999986</v>
      </c>
      <c r="W5094" s="1" t="s">
        <v>21</v>
      </c>
      <c r="X5094" s="1">
        <v>8.8000000000000007</v>
      </c>
      <c r="Y5094" s="4">
        <f t="shared" si="717"/>
        <v>4881.4674999999997</v>
      </c>
      <c r="Z5094" s="1" t="s">
        <v>15</v>
      </c>
      <c r="AA5094" s="1" t="s">
        <v>23</v>
      </c>
      <c r="AB5094" s="1" t="s">
        <v>24</v>
      </c>
      <c r="AC5094" s="1" t="s">
        <v>25</v>
      </c>
      <c r="AD5094" s="1" t="s">
        <v>19</v>
      </c>
      <c r="AE5094" s="2">
        <v>40689</v>
      </c>
    </row>
    <row r="5095" spans="1:31" x14ac:dyDescent="0.25">
      <c r="A5095">
        <f t="shared" si="718"/>
        <v>5094</v>
      </c>
      <c r="B5095" s="1">
        <v>49924</v>
      </c>
      <c r="C5095" s="2">
        <v>40688</v>
      </c>
      <c r="D5095" s="1" t="s">
        <v>32</v>
      </c>
      <c r="E5095" s="1" t="str">
        <f t="shared" si="711"/>
        <v>***</v>
      </c>
      <c r="F5095" s="1" t="str">
        <f t="shared" si="712"/>
        <v>***</v>
      </c>
      <c r="G5095" s="1" t="str">
        <f t="shared" si="713"/>
        <v>***</v>
      </c>
      <c r="J5095" s="1" t="str">
        <f t="shared" si="714"/>
        <v>***</v>
      </c>
      <c r="P5095" s="1">
        <v>48</v>
      </c>
      <c r="Q5095" s="1">
        <f t="shared" si="719"/>
        <v>0.05</v>
      </c>
      <c r="T5095" s="4">
        <v>204.15</v>
      </c>
      <c r="U5095" s="9">
        <f t="shared" si="715"/>
        <v>0</v>
      </c>
      <c r="V5095" s="4">
        <f t="shared" si="716"/>
        <v>4.2531249999999998</v>
      </c>
      <c r="W5095" s="1" t="s">
        <v>21</v>
      </c>
      <c r="X5095" s="1">
        <v>5.41</v>
      </c>
      <c r="Y5095" s="4">
        <f t="shared" si="717"/>
        <v>209.56</v>
      </c>
      <c r="Z5095" s="1" t="s">
        <v>22</v>
      </c>
      <c r="AA5095" s="1" t="s">
        <v>37</v>
      </c>
      <c r="AB5095" s="1" t="s">
        <v>29</v>
      </c>
      <c r="AC5095" s="1" t="s">
        <v>43</v>
      </c>
      <c r="AD5095" s="1" t="s">
        <v>19</v>
      </c>
      <c r="AE5095" s="2">
        <v>40690</v>
      </c>
    </row>
    <row r="5096" spans="1:31" x14ac:dyDescent="0.25">
      <c r="A5096">
        <f t="shared" si="718"/>
        <v>5095</v>
      </c>
      <c r="B5096" s="1">
        <v>57350</v>
      </c>
      <c r="C5096" s="2">
        <v>40688</v>
      </c>
      <c r="D5096" s="1" t="s">
        <v>20</v>
      </c>
      <c r="E5096" s="1" t="str">
        <f t="shared" si="711"/>
        <v>*</v>
      </c>
      <c r="F5096" s="1" t="str">
        <f t="shared" si="712"/>
        <v>**</v>
      </c>
      <c r="G5096" s="1" t="str">
        <f t="shared" si="713"/>
        <v>**</v>
      </c>
      <c r="J5096" s="1" t="str">
        <f t="shared" si="714"/>
        <v>**</v>
      </c>
      <c r="P5096" s="1">
        <v>33</v>
      </c>
      <c r="Q5096" s="1">
        <f t="shared" si="719"/>
        <v>0.04</v>
      </c>
      <c r="T5096" s="4">
        <v>140.63</v>
      </c>
      <c r="U5096" s="9">
        <f t="shared" si="715"/>
        <v>0</v>
      </c>
      <c r="V5096" s="4">
        <f t="shared" si="716"/>
        <v>4.2615151515151517</v>
      </c>
      <c r="W5096" s="1" t="s">
        <v>21</v>
      </c>
      <c r="X5096" s="1">
        <v>5.68</v>
      </c>
      <c r="Y5096" s="4">
        <f t="shared" si="717"/>
        <v>146.31</v>
      </c>
      <c r="Z5096" s="1" t="s">
        <v>15</v>
      </c>
      <c r="AA5096" s="1" t="s">
        <v>23</v>
      </c>
      <c r="AB5096" s="1" t="s">
        <v>29</v>
      </c>
      <c r="AC5096" s="1" t="s">
        <v>40</v>
      </c>
      <c r="AD5096" s="1" t="s">
        <v>19</v>
      </c>
      <c r="AE5096" s="2">
        <v>40689</v>
      </c>
    </row>
    <row r="5097" spans="1:31" x14ac:dyDescent="0.25">
      <c r="A5097">
        <f t="shared" si="718"/>
        <v>5096</v>
      </c>
      <c r="B5097" s="1">
        <v>45958</v>
      </c>
      <c r="C5097" s="2">
        <v>40688</v>
      </c>
      <c r="D5097" s="1" t="s">
        <v>36</v>
      </c>
      <c r="E5097" s="1" t="str">
        <f t="shared" si="711"/>
        <v>*</v>
      </c>
      <c r="F5097" s="1" t="str">
        <f t="shared" si="712"/>
        <v>*</v>
      </c>
      <c r="G5097" s="1" t="str">
        <f t="shared" si="713"/>
        <v>*</v>
      </c>
      <c r="J5097" s="1" t="str">
        <f t="shared" si="714"/>
        <v>*</v>
      </c>
      <c r="P5097" s="1">
        <v>16</v>
      </c>
      <c r="Q5097" s="1">
        <f t="shared" si="719"/>
        <v>0.02</v>
      </c>
      <c r="T5097" s="4">
        <v>115.34</v>
      </c>
      <c r="U5097" s="9">
        <f t="shared" si="715"/>
        <v>0</v>
      </c>
      <c r="V5097" s="4">
        <f t="shared" si="716"/>
        <v>7.2087500000000002</v>
      </c>
      <c r="W5097" s="1" t="s">
        <v>21</v>
      </c>
      <c r="X5097" s="1">
        <v>3.1</v>
      </c>
      <c r="Y5097" s="4">
        <f t="shared" si="717"/>
        <v>118.44</v>
      </c>
      <c r="Z5097" s="1" t="s">
        <v>42</v>
      </c>
      <c r="AA5097" s="1" t="s">
        <v>23</v>
      </c>
      <c r="AB5097" s="1" t="s">
        <v>29</v>
      </c>
      <c r="AC5097" s="1" t="s">
        <v>40</v>
      </c>
      <c r="AD5097" s="1" t="s">
        <v>31</v>
      </c>
      <c r="AE5097" s="2">
        <v>40690</v>
      </c>
    </row>
    <row r="5098" spans="1:31" x14ac:dyDescent="0.25">
      <c r="A5098">
        <f t="shared" si="718"/>
        <v>5097</v>
      </c>
      <c r="B5098" s="1">
        <v>49924</v>
      </c>
      <c r="C5098" s="2">
        <v>40688</v>
      </c>
      <c r="D5098" s="1" t="s">
        <v>32</v>
      </c>
      <c r="E5098" s="1" t="str">
        <f t="shared" si="711"/>
        <v>***</v>
      </c>
      <c r="F5098" s="1" t="str">
        <f t="shared" si="712"/>
        <v>***</v>
      </c>
      <c r="G5098" s="1" t="str">
        <f t="shared" si="713"/>
        <v>***</v>
      </c>
      <c r="J5098" s="1" t="str">
        <f t="shared" si="714"/>
        <v>***</v>
      </c>
      <c r="P5098" s="1">
        <v>13</v>
      </c>
      <c r="Q5098" s="1">
        <f t="shared" si="719"/>
        <v>0.02</v>
      </c>
      <c r="T5098" s="4">
        <v>33.11</v>
      </c>
      <c r="U5098" s="9">
        <f t="shared" si="715"/>
        <v>0</v>
      </c>
      <c r="V5098" s="4">
        <f t="shared" si="716"/>
        <v>2.5469230769230768</v>
      </c>
      <c r="W5098" s="1" t="s">
        <v>21</v>
      </c>
      <c r="X5098" s="1">
        <v>4.57</v>
      </c>
      <c r="Y5098" s="4">
        <f t="shared" si="717"/>
        <v>37.68</v>
      </c>
      <c r="Z5098" s="1" t="s">
        <v>22</v>
      </c>
      <c r="AA5098" s="1" t="s">
        <v>37</v>
      </c>
      <c r="AB5098" s="1" t="s">
        <v>17</v>
      </c>
      <c r="AC5098" s="1" t="s">
        <v>18</v>
      </c>
      <c r="AD5098" s="1" t="s">
        <v>41</v>
      </c>
      <c r="AE5098" s="2">
        <v>40690</v>
      </c>
    </row>
    <row r="5099" spans="1:31" x14ac:dyDescent="0.25">
      <c r="A5099">
        <f t="shared" si="718"/>
        <v>5098</v>
      </c>
      <c r="B5099" s="1">
        <v>14471</v>
      </c>
      <c r="C5099" s="2">
        <v>40689</v>
      </c>
      <c r="D5099" s="1" t="s">
        <v>27</v>
      </c>
      <c r="E5099" s="1" t="str">
        <f t="shared" si="711"/>
        <v>*</v>
      </c>
      <c r="F5099" s="1" t="str">
        <f t="shared" si="712"/>
        <v>*</v>
      </c>
      <c r="G5099" s="1" t="str">
        <f t="shared" si="713"/>
        <v>*</v>
      </c>
      <c r="J5099" s="1" t="str">
        <f t="shared" si="714"/>
        <v>*</v>
      </c>
      <c r="P5099" s="1">
        <v>44</v>
      </c>
      <c r="Q5099" s="1">
        <f t="shared" si="719"/>
        <v>0.05</v>
      </c>
      <c r="T5099" s="4">
        <v>823.63</v>
      </c>
      <c r="U5099" s="9">
        <f t="shared" si="715"/>
        <v>0</v>
      </c>
      <c r="V5099" s="4">
        <f t="shared" si="716"/>
        <v>18.718863636363636</v>
      </c>
      <c r="W5099" s="1" t="s">
        <v>21</v>
      </c>
      <c r="X5099" s="1">
        <v>3.77</v>
      </c>
      <c r="Y5099" s="4">
        <f t="shared" si="717"/>
        <v>827.4</v>
      </c>
      <c r="Z5099" s="1" t="s">
        <v>15</v>
      </c>
      <c r="AA5099" s="1" t="s">
        <v>28</v>
      </c>
      <c r="AB5099" s="1" t="s">
        <v>17</v>
      </c>
      <c r="AC5099" s="1" t="s">
        <v>18</v>
      </c>
      <c r="AD5099" s="1" t="s">
        <v>41</v>
      </c>
      <c r="AE5099" s="2">
        <v>40689</v>
      </c>
    </row>
    <row r="5100" spans="1:31" x14ac:dyDescent="0.25">
      <c r="A5100">
        <f t="shared" si="718"/>
        <v>5099</v>
      </c>
      <c r="B5100" s="1">
        <v>31751</v>
      </c>
      <c r="C5100" s="2">
        <v>40689</v>
      </c>
      <c r="D5100" s="1" t="s">
        <v>20</v>
      </c>
      <c r="E5100" s="1" t="str">
        <f t="shared" si="711"/>
        <v>*</v>
      </c>
      <c r="F5100" s="1" t="str">
        <f t="shared" si="712"/>
        <v>**</v>
      </c>
      <c r="G5100" s="1" t="str">
        <f t="shared" si="713"/>
        <v>**</v>
      </c>
      <c r="J5100" s="1" t="str">
        <f t="shared" si="714"/>
        <v>**</v>
      </c>
      <c r="P5100" s="1">
        <v>31</v>
      </c>
      <c r="Q5100" s="1">
        <f t="shared" si="719"/>
        <v>0.04</v>
      </c>
      <c r="T5100" s="4">
        <v>413.12</v>
      </c>
      <c r="U5100" s="9">
        <f t="shared" si="715"/>
        <v>0</v>
      </c>
      <c r="V5100" s="4">
        <f t="shared" si="716"/>
        <v>13.326451612903226</v>
      </c>
      <c r="W5100" s="1" t="s">
        <v>14</v>
      </c>
      <c r="X5100" s="1">
        <v>7.27</v>
      </c>
      <c r="Y5100" s="4">
        <f t="shared" si="717"/>
        <v>420.39</v>
      </c>
      <c r="Z5100" s="1" t="s">
        <v>22</v>
      </c>
      <c r="AA5100" s="1" t="s">
        <v>23</v>
      </c>
      <c r="AB5100" s="1" t="s">
        <v>29</v>
      </c>
      <c r="AC5100" s="1" t="s">
        <v>43</v>
      </c>
      <c r="AD5100" s="1" t="s">
        <v>19</v>
      </c>
      <c r="AE5100" s="2">
        <v>40691</v>
      </c>
    </row>
    <row r="5101" spans="1:31" x14ac:dyDescent="0.25">
      <c r="A5101">
        <f t="shared" si="718"/>
        <v>5100</v>
      </c>
      <c r="B5101" s="1">
        <v>14471</v>
      </c>
      <c r="C5101" s="2">
        <v>40689</v>
      </c>
      <c r="D5101" s="1" t="s">
        <v>27</v>
      </c>
      <c r="E5101" s="1" t="str">
        <f t="shared" si="711"/>
        <v>*</v>
      </c>
      <c r="F5101" s="1" t="str">
        <f t="shared" si="712"/>
        <v>*</v>
      </c>
      <c r="G5101" s="1" t="str">
        <f t="shared" si="713"/>
        <v>*</v>
      </c>
      <c r="J5101" s="1" t="str">
        <f t="shared" si="714"/>
        <v>*</v>
      </c>
      <c r="P5101" s="1">
        <v>42</v>
      </c>
      <c r="Q5101" s="1">
        <f t="shared" si="719"/>
        <v>0.05</v>
      </c>
      <c r="T5101" s="4">
        <v>286.73</v>
      </c>
      <c r="U5101" s="9">
        <f t="shared" si="715"/>
        <v>0</v>
      </c>
      <c r="V5101" s="4">
        <f t="shared" si="716"/>
        <v>6.8269047619047623</v>
      </c>
      <c r="W5101" s="1" t="s">
        <v>21</v>
      </c>
      <c r="X5101" s="1">
        <v>7.49</v>
      </c>
      <c r="Y5101" s="4">
        <f t="shared" si="717"/>
        <v>294.22000000000003</v>
      </c>
      <c r="Z5101" s="1" t="s">
        <v>15</v>
      </c>
      <c r="AA5101" s="1" t="s">
        <v>28</v>
      </c>
      <c r="AB5101" s="1" t="s">
        <v>29</v>
      </c>
      <c r="AC5101" s="1" t="s">
        <v>40</v>
      </c>
      <c r="AD5101" s="1" t="s">
        <v>19</v>
      </c>
      <c r="AE5101" s="2">
        <v>40691</v>
      </c>
    </row>
    <row r="5102" spans="1:31" x14ac:dyDescent="0.25">
      <c r="A5102">
        <f t="shared" si="718"/>
        <v>5101</v>
      </c>
      <c r="B5102" s="1">
        <v>45893</v>
      </c>
      <c r="C5102" s="2">
        <v>40689</v>
      </c>
      <c r="D5102" s="1" t="s">
        <v>20</v>
      </c>
      <c r="E5102" s="1" t="str">
        <f t="shared" si="711"/>
        <v>*</v>
      </c>
      <c r="F5102" s="1" t="str">
        <f t="shared" si="712"/>
        <v>**</v>
      </c>
      <c r="G5102" s="1" t="str">
        <f t="shared" si="713"/>
        <v>**</v>
      </c>
      <c r="J5102" s="1" t="str">
        <f t="shared" si="714"/>
        <v>**</v>
      </c>
      <c r="P5102" s="1">
        <v>15</v>
      </c>
      <c r="Q5102" s="1">
        <f t="shared" si="719"/>
        <v>0.02</v>
      </c>
      <c r="T5102" s="4">
        <v>68.03</v>
      </c>
      <c r="U5102" s="9">
        <f t="shared" si="715"/>
        <v>0</v>
      </c>
      <c r="V5102" s="4">
        <f t="shared" si="716"/>
        <v>4.535333333333333</v>
      </c>
      <c r="W5102" s="1" t="s">
        <v>21</v>
      </c>
      <c r="X5102" s="1">
        <v>1.49</v>
      </c>
      <c r="Y5102" s="4">
        <f t="shared" si="717"/>
        <v>69.52</v>
      </c>
      <c r="Z5102" s="1" t="s">
        <v>49</v>
      </c>
      <c r="AA5102" s="1" t="s">
        <v>28</v>
      </c>
      <c r="AB5102" s="1" t="s">
        <v>29</v>
      </c>
      <c r="AC5102" s="1" t="s">
        <v>43</v>
      </c>
      <c r="AD5102" s="1" t="s">
        <v>19</v>
      </c>
      <c r="AE5102" s="2">
        <v>40690</v>
      </c>
    </row>
    <row r="5103" spans="1:31" x14ac:dyDescent="0.25">
      <c r="A5103">
        <f t="shared" si="718"/>
        <v>5102</v>
      </c>
      <c r="B5103" s="1">
        <v>56515</v>
      </c>
      <c r="C5103" s="2">
        <v>40690</v>
      </c>
      <c r="D5103" s="1" t="s">
        <v>36</v>
      </c>
      <c r="E5103" s="1" t="str">
        <f t="shared" si="711"/>
        <v>*</v>
      </c>
      <c r="F5103" s="1" t="str">
        <f t="shared" si="712"/>
        <v>*</v>
      </c>
      <c r="G5103" s="1" t="str">
        <f t="shared" si="713"/>
        <v>*</v>
      </c>
      <c r="J5103" s="1" t="str">
        <f t="shared" si="714"/>
        <v>*</v>
      </c>
      <c r="P5103" s="1">
        <v>17</v>
      </c>
      <c r="Q5103" s="1">
        <f t="shared" si="719"/>
        <v>0.02</v>
      </c>
      <c r="T5103" s="4">
        <v>979.52</v>
      </c>
      <c r="U5103" s="9">
        <f t="shared" si="715"/>
        <v>0</v>
      </c>
      <c r="V5103" s="4">
        <f t="shared" si="716"/>
        <v>57.618823529411763</v>
      </c>
      <c r="W5103" s="1" t="s">
        <v>33</v>
      </c>
      <c r="X5103" s="1">
        <v>36.61</v>
      </c>
      <c r="Y5103" s="4">
        <f t="shared" si="717"/>
        <v>1016.13</v>
      </c>
      <c r="Z5103" s="1" t="s">
        <v>53</v>
      </c>
      <c r="AA5103" s="1" t="s">
        <v>23</v>
      </c>
      <c r="AB5103" s="1" t="s">
        <v>17</v>
      </c>
      <c r="AC5103" s="1" t="s">
        <v>62</v>
      </c>
      <c r="AD5103" s="1" t="s">
        <v>59</v>
      </c>
      <c r="AE5103" s="2">
        <v>40692</v>
      </c>
    </row>
    <row r="5104" spans="1:31" x14ac:dyDescent="0.25">
      <c r="A5104">
        <f t="shared" si="718"/>
        <v>5103</v>
      </c>
      <c r="B5104" s="1">
        <v>41794</v>
      </c>
      <c r="C5104" s="2">
        <v>40690</v>
      </c>
      <c r="D5104" s="1" t="s">
        <v>32</v>
      </c>
      <c r="E5104" s="1" t="str">
        <f t="shared" si="711"/>
        <v>***</v>
      </c>
      <c r="F5104" s="1" t="str">
        <f t="shared" si="712"/>
        <v>***</v>
      </c>
      <c r="G5104" s="1" t="str">
        <f t="shared" si="713"/>
        <v>***</v>
      </c>
      <c r="J5104" s="1" t="str">
        <f t="shared" si="714"/>
        <v>***</v>
      </c>
      <c r="P5104" s="1">
        <v>49</v>
      </c>
      <c r="Q5104" s="1">
        <f t="shared" si="719"/>
        <v>0.05</v>
      </c>
      <c r="T5104" s="4">
        <v>891.60749999999996</v>
      </c>
      <c r="U5104" s="9">
        <f t="shared" si="715"/>
        <v>0</v>
      </c>
      <c r="V5104" s="4">
        <f t="shared" si="716"/>
        <v>18.196071428571429</v>
      </c>
      <c r="W5104" s="1" t="s">
        <v>21</v>
      </c>
      <c r="X5104" s="1">
        <v>4.8099999999999996</v>
      </c>
      <c r="Y5104" s="4">
        <f t="shared" si="717"/>
        <v>896.4174999999999</v>
      </c>
      <c r="Z5104" s="1" t="s">
        <v>46</v>
      </c>
      <c r="AA5104" s="1" t="s">
        <v>37</v>
      </c>
      <c r="AB5104" s="1" t="s">
        <v>24</v>
      </c>
      <c r="AC5104" s="1" t="s">
        <v>25</v>
      </c>
      <c r="AD5104" s="1" t="s">
        <v>26</v>
      </c>
      <c r="AE5104" s="2">
        <v>40692</v>
      </c>
    </row>
    <row r="5105" spans="1:31" x14ac:dyDescent="0.25">
      <c r="A5105">
        <f t="shared" si="718"/>
        <v>5104</v>
      </c>
      <c r="B5105" s="1">
        <v>10535</v>
      </c>
      <c r="C5105" s="2">
        <v>40690</v>
      </c>
      <c r="D5105" s="1" t="s">
        <v>13</v>
      </c>
      <c r="E5105" s="1" t="str">
        <f t="shared" si="711"/>
        <v>*</v>
      </c>
      <c r="F5105" s="1" t="str">
        <f t="shared" si="712"/>
        <v>*</v>
      </c>
      <c r="G5105" s="1" t="str">
        <f t="shared" si="713"/>
        <v>*</v>
      </c>
      <c r="J5105" s="1" t="str">
        <f t="shared" si="714"/>
        <v>*</v>
      </c>
      <c r="P5105" s="1">
        <v>25</v>
      </c>
      <c r="Q5105" s="1">
        <f t="shared" si="719"/>
        <v>3.5000000000000003E-2</v>
      </c>
      <c r="T5105" s="4">
        <v>854.88</v>
      </c>
      <c r="U5105" s="9">
        <f t="shared" si="715"/>
        <v>0</v>
      </c>
      <c r="V5105" s="4">
        <f t="shared" si="716"/>
        <v>34.1952</v>
      </c>
      <c r="W5105" s="1" t="s">
        <v>21</v>
      </c>
      <c r="X5105" s="1">
        <v>19.989999999999998</v>
      </c>
      <c r="Y5105" s="4">
        <f t="shared" si="717"/>
        <v>874.87</v>
      </c>
      <c r="Z5105" s="1" t="s">
        <v>39</v>
      </c>
      <c r="AA5105" s="1" t="s">
        <v>28</v>
      </c>
      <c r="AB5105" s="1" t="s">
        <v>17</v>
      </c>
      <c r="AC5105" s="1" t="s">
        <v>18</v>
      </c>
      <c r="AD5105" s="1" t="s">
        <v>19</v>
      </c>
      <c r="AE5105" s="2">
        <v>40692</v>
      </c>
    </row>
    <row r="5106" spans="1:31" x14ac:dyDescent="0.25">
      <c r="A5106">
        <f t="shared" si="718"/>
        <v>5105</v>
      </c>
      <c r="B5106" s="1">
        <v>41794</v>
      </c>
      <c r="C5106" s="2">
        <v>40690</v>
      </c>
      <c r="D5106" s="1" t="s">
        <v>32</v>
      </c>
      <c r="E5106" s="1" t="str">
        <f t="shared" si="711"/>
        <v>***</v>
      </c>
      <c r="F5106" s="1" t="str">
        <f t="shared" si="712"/>
        <v>***</v>
      </c>
      <c r="G5106" s="1" t="str">
        <f t="shared" si="713"/>
        <v>***</v>
      </c>
      <c r="J5106" s="1" t="str">
        <f t="shared" si="714"/>
        <v>***</v>
      </c>
      <c r="P5106" s="1">
        <v>48</v>
      </c>
      <c r="Q5106" s="1">
        <f t="shared" si="719"/>
        <v>0.05</v>
      </c>
      <c r="T5106" s="4">
        <v>836.59</v>
      </c>
      <c r="U5106" s="9">
        <f t="shared" si="715"/>
        <v>0</v>
      </c>
      <c r="V5106" s="4">
        <f t="shared" si="716"/>
        <v>17.428958333333334</v>
      </c>
      <c r="W5106" s="1" t="s">
        <v>21</v>
      </c>
      <c r="X5106" s="1">
        <v>8.65</v>
      </c>
      <c r="Y5106" s="4">
        <f t="shared" si="717"/>
        <v>845.24</v>
      </c>
      <c r="Z5106" s="1" t="s">
        <v>46</v>
      </c>
      <c r="AA5106" s="1" t="s">
        <v>37</v>
      </c>
      <c r="AB5106" s="1" t="s">
        <v>29</v>
      </c>
      <c r="AC5106" s="1" t="s">
        <v>30</v>
      </c>
      <c r="AD5106" s="1" t="s">
        <v>19</v>
      </c>
      <c r="AE5106" s="2">
        <v>40691</v>
      </c>
    </row>
    <row r="5107" spans="1:31" x14ac:dyDescent="0.25">
      <c r="A5107">
        <f t="shared" si="718"/>
        <v>5106</v>
      </c>
      <c r="B5107" s="1">
        <v>24804</v>
      </c>
      <c r="C5107" s="2">
        <v>40690</v>
      </c>
      <c r="D5107" s="1" t="s">
        <v>27</v>
      </c>
      <c r="E5107" s="1" t="str">
        <f t="shared" si="711"/>
        <v>*</v>
      </c>
      <c r="F5107" s="1" t="str">
        <f t="shared" si="712"/>
        <v>*</v>
      </c>
      <c r="G5107" s="1" t="str">
        <f t="shared" si="713"/>
        <v>*</v>
      </c>
      <c r="J5107" s="1" t="str">
        <f t="shared" si="714"/>
        <v>*</v>
      </c>
      <c r="P5107" s="1">
        <v>20</v>
      </c>
      <c r="Q5107" s="1">
        <f t="shared" si="719"/>
        <v>3.5000000000000003E-2</v>
      </c>
      <c r="T5107" s="4">
        <v>211.42</v>
      </c>
      <c r="U5107" s="9">
        <f t="shared" si="715"/>
        <v>0</v>
      </c>
      <c r="V5107" s="4">
        <f t="shared" si="716"/>
        <v>10.571</v>
      </c>
      <c r="W5107" s="1" t="s">
        <v>21</v>
      </c>
      <c r="X5107" s="1">
        <v>9.4499999999999993</v>
      </c>
      <c r="Y5107" s="4">
        <f t="shared" si="717"/>
        <v>220.86999999999998</v>
      </c>
      <c r="Z5107" s="1" t="s">
        <v>46</v>
      </c>
      <c r="AA5107" s="1" t="s">
        <v>37</v>
      </c>
      <c r="AB5107" s="1" t="s">
        <v>29</v>
      </c>
      <c r="AC5107" s="1" t="s">
        <v>55</v>
      </c>
      <c r="AD5107" s="1" t="s">
        <v>19</v>
      </c>
      <c r="AE5107" s="2">
        <v>40692</v>
      </c>
    </row>
    <row r="5108" spans="1:31" x14ac:dyDescent="0.25">
      <c r="A5108">
        <f t="shared" si="718"/>
        <v>5107</v>
      </c>
      <c r="B5108" s="1">
        <v>56515</v>
      </c>
      <c r="C5108" s="2">
        <v>40690</v>
      </c>
      <c r="D5108" s="1" t="s">
        <v>36</v>
      </c>
      <c r="E5108" s="1" t="str">
        <f t="shared" si="711"/>
        <v>*</v>
      </c>
      <c r="F5108" s="1" t="str">
        <f t="shared" si="712"/>
        <v>*</v>
      </c>
      <c r="G5108" s="1" t="str">
        <f t="shared" si="713"/>
        <v>*</v>
      </c>
      <c r="J5108" s="1" t="str">
        <f t="shared" si="714"/>
        <v>*</v>
      </c>
      <c r="P5108" s="1">
        <v>18</v>
      </c>
      <c r="Q5108" s="1">
        <f t="shared" si="719"/>
        <v>0.02</v>
      </c>
      <c r="T5108" s="4">
        <v>126.62</v>
      </c>
      <c r="U5108" s="9">
        <f t="shared" si="715"/>
        <v>0</v>
      </c>
      <c r="V5108" s="4">
        <f t="shared" si="716"/>
        <v>7.0344444444444445</v>
      </c>
      <c r="W5108" s="1" t="s">
        <v>14</v>
      </c>
      <c r="X5108" s="1">
        <v>0.5</v>
      </c>
      <c r="Y5108" s="4">
        <f t="shared" si="717"/>
        <v>127.12</v>
      </c>
      <c r="Z5108" s="1" t="s">
        <v>53</v>
      </c>
      <c r="AA5108" s="1" t="s">
        <v>23</v>
      </c>
      <c r="AB5108" s="1" t="s">
        <v>29</v>
      </c>
      <c r="AC5108" s="1" t="s">
        <v>58</v>
      </c>
      <c r="AD5108" s="1" t="s">
        <v>19</v>
      </c>
      <c r="AE5108" s="2">
        <v>40691</v>
      </c>
    </row>
    <row r="5109" spans="1:31" x14ac:dyDescent="0.25">
      <c r="A5109">
        <f t="shared" si="718"/>
        <v>5108</v>
      </c>
      <c r="B5109" s="1">
        <v>10535</v>
      </c>
      <c r="C5109" s="2">
        <v>40690</v>
      </c>
      <c r="D5109" s="1" t="s">
        <v>13</v>
      </c>
      <c r="E5109" s="1" t="str">
        <f t="shared" si="711"/>
        <v>*</v>
      </c>
      <c r="F5109" s="1" t="str">
        <f t="shared" si="712"/>
        <v>*</v>
      </c>
      <c r="G5109" s="1" t="str">
        <f t="shared" si="713"/>
        <v>*</v>
      </c>
      <c r="J5109" s="1" t="str">
        <f t="shared" si="714"/>
        <v>*</v>
      </c>
      <c r="P5109" s="1">
        <v>46</v>
      </c>
      <c r="Q5109" s="1">
        <f t="shared" si="719"/>
        <v>0.05</v>
      </c>
      <c r="T5109" s="4">
        <v>80.27</v>
      </c>
      <c r="U5109" s="9">
        <f t="shared" si="715"/>
        <v>0</v>
      </c>
      <c r="V5109" s="4">
        <f t="shared" si="716"/>
        <v>1.7449999999999999</v>
      </c>
      <c r="W5109" s="1" t="s">
        <v>21</v>
      </c>
      <c r="X5109" s="1">
        <v>0.7</v>
      </c>
      <c r="Y5109" s="4">
        <f t="shared" si="717"/>
        <v>80.97</v>
      </c>
      <c r="Z5109" s="1" t="s">
        <v>39</v>
      </c>
      <c r="AA5109" s="1" t="s">
        <v>28</v>
      </c>
      <c r="AB5109" s="1" t="s">
        <v>29</v>
      </c>
      <c r="AC5109" s="1" t="s">
        <v>30</v>
      </c>
      <c r="AD5109" s="1" t="s">
        <v>31</v>
      </c>
      <c r="AE5109" s="2">
        <v>40697</v>
      </c>
    </row>
    <row r="5110" spans="1:31" x14ac:dyDescent="0.25">
      <c r="A5110">
        <f t="shared" si="718"/>
        <v>5109</v>
      </c>
      <c r="B5110" s="1">
        <v>41794</v>
      </c>
      <c r="C5110" s="2">
        <v>40690</v>
      </c>
      <c r="D5110" s="1" t="s">
        <v>32</v>
      </c>
      <c r="E5110" s="1" t="str">
        <f t="shared" si="711"/>
        <v>***</v>
      </c>
      <c r="F5110" s="1" t="str">
        <f t="shared" si="712"/>
        <v>***</v>
      </c>
      <c r="G5110" s="1" t="str">
        <f t="shared" si="713"/>
        <v>***</v>
      </c>
      <c r="J5110" s="1" t="str">
        <f t="shared" si="714"/>
        <v>***</v>
      </c>
      <c r="P5110" s="1">
        <v>21</v>
      </c>
      <c r="Q5110" s="1">
        <f t="shared" si="719"/>
        <v>3.5000000000000003E-2</v>
      </c>
      <c r="T5110" s="4">
        <v>58.14</v>
      </c>
      <c r="U5110" s="9">
        <f t="shared" si="715"/>
        <v>0</v>
      </c>
      <c r="V5110" s="4">
        <f t="shared" si="716"/>
        <v>2.7685714285714287</v>
      </c>
      <c r="W5110" s="1" t="s">
        <v>21</v>
      </c>
      <c r="X5110" s="1">
        <v>0.97</v>
      </c>
      <c r="Y5110" s="4">
        <f t="shared" si="717"/>
        <v>59.11</v>
      </c>
      <c r="Z5110" s="1" t="s">
        <v>46</v>
      </c>
      <c r="AA5110" s="1" t="s">
        <v>37</v>
      </c>
      <c r="AB5110" s="1" t="s">
        <v>29</v>
      </c>
      <c r="AC5110" s="1" t="s">
        <v>30</v>
      </c>
      <c r="AD5110" s="1" t="s">
        <v>31</v>
      </c>
      <c r="AE5110" s="2">
        <v>40692</v>
      </c>
    </row>
    <row r="5111" spans="1:31" x14ac:dyDescent="0.25">
      <c r="A5111">
        <f t="shared" si="718"/>
        <v>5110</v>
      </c>
      <c r="B5111" s="1">
        <v>14948</v>
      </c>
      <c r="C5111" s="2">
        <v>40691</v>
      </c>
      <c r="D5111" s="1" t="s">
        <v>36</v>
      </c>
      <c r="E5111" s="1" t="str">
        <f t="shared" si="711"/>
        <v>*</v>
      </c>
      <c r="F5111" s="1" t="str">
        <f t="shared" si="712"/>
        <v>*</v>
      </c>
      <c r="G5111" s="1" t="str">
        <f t="shared" si="713"/>
        <v>*</v>
      </c>
      <c r="J5111" s="1" t="str">
        <f t="shared" si="714"/>
        <v>*</v>
      </c>
      <c r="P5111" s="1">
        <v>6</v>
      </c>
      <c r="Q5111" s="1">
        <f t="shared" si="719"/>
        <v>0.01</v>
      </c>
      <c r="T5111" s="4">
        <v>647.78</v>
      </c>
      <c r="U5111" s="9">
        <f t="shared" si="715"/>
        <v>0</v>
      </c>
      <c r="V5111" s="4">
        <f t="shared" si="716"/>
        <v>107.96333333333332</v>
      </c>
      <c r="W5111" s="1" t="s">
        <v>33</v>
      </c>
      <c r="X5111" s="1">
        <v>35.840000000000003</v>
      </c>
      <c r="Y5111" s="4">
        <f t="shared" si="717"/>
        <v>683.62</v>
      </c>
      <c r="Z5111" s="1" t="s">
        <v>15</v>
      </c>
      <c r="AA5111" s="1" t="s">
        <v>23</v>
      </c>
      <c r="AB5111" s="1" t="s">
        <v>17</v>
      </c>
      <c r="AC5111" s="1" t="s">
        <v>62</v>
      </c>
      <c r="AD5111" s="1" t="s">
        <v>59</v>
      </c>
      <c r="AE5111" s="2">
        <v>40692</v>
      </c>
    </row>
    <row r="5112" spans="1:31" x14ac:dyDescent="0.25">
      <c r="A5112">
        <f t="shared" si="718"/>
        <v>5111</v>
      </c>
      <c r="B5112" s="1">
        <v>28898</v>
      </c>
      <c r="C5112" s="2">
        <v>40691</v>
      </c>
      <c r="D5112" s="1" t="s">
        <v>13</v>
      </c>
      <c r="E5112" s="1" t="str">
        <f t="shared" si="711"/>
        <v>*</v>
      </c>
      <c r="F5112" s="1" t="str">
        <f t="shared" si="712"/>
        <v>*</v>
      </c>
      <c r="G5112" s="1" t="str">
        <f t="shared" si="713"/>
        <v>*</v>
      </c>
      <c r="J5112" s="1" t="str">
        <f t="shared" si="714"/>
        <v>*</v>
      </c>
      <c r="P5112" s="1">
        <v>44</v>
      </c>
      <c r="Q5112" s="1">
        <f t="shared" si="719"/>
        <v>0.05</v>
      </c>
      <c r="T5112" s="4">
        <v>246</v>
      </c>
      <c r="U5112" s="9">
        <f t="shared" si="715"/>
        <v>0</v>
      </c>
      <c r="V5112" s="4">
        <f t="shared" si="716"/>
        <v>5.5909090909090908</v>
      </c>
      <c r="W5112" s="1" t="s">
        <v>21</v>
      </c>
      <c r="X5112" s="1">
        <v>7.96</v>
      </c>
      <c r="Y5112" s="4">
        <f t="shared" si="717"/>
        <v>253.96</v>
      </c>
      <c r="Z5112" s="1" t="s">
        <v>15</v>
      </c>
      <c r="AA5112" s="1" t="s">
        <v>28</v>
      </c>
      <c r="AB5112" s="1" t="s">
        <v>29</v>
      </c>
      <c r="AC5112" s="1" t="s">
        <v>40</v>
      </c>
      <c r="AD5112" s="1" t="s">
        <v>19</v>
      </c>
      <c r="AE5112" s="2">
        <v>40691</v>
      </c>
    </row>
    <row r="5113" spans="1:31" x14ac:dyDescent="0.25">
      <c r="A5113">
        <f t="shared" si="718"/>
        <v>5112</v>
      </c>
      <c r="B5113" s="1">
        <v>12355</v>
      </c>
      <c r="C5113" s="2">
        <v>40691</v>
      </c>
      <c r="D5113" s="1" t="s">
        <v>27</v>
      </c>
      <c r="E5113" s="1" t="str">
        <f t="shared" si="711"/>
        <v>*</v>
      </c>
      <c r="F5113" s="1" t="str">
        <f t="shared" si="712"/>
        <v>*</v>
      </c>
      <c r="G5113" s="1" t="str">
        <f t="shared" si="713"/>
        <v>*</v>
      </c>
      <c r="J5113" s="1" t="str">
        <f t="shared" si="714"/>
        <v>*</v>
      </c>
      <c r="P5113" s="1">
        <v>14</v>
      </c>
      <c r="Q5113" s="1">
        <f t="shared" si="719"/>
        <v>0.02</v>
      </c>
      <c r="T5113" s="4">
        <v>225.47</v>
      </c>
      <c r="U5113" s="9">
        <f t="shared" si="715"/>
        <v>0</v>
      </c>
      <c r="V5113" s="4">
        <f t="shared" si="716"/>
        <v>16.105</v>
      </c>
      <c r="W5113" s="1" t="s">
        <v>21</v>
      </c>
      <c r="X5113" s="1">
        <v>7.51</v>
      </c>
      <c r="Y5113" s="4">
        <f t="shared" si="717"/>
        <v>232.98</v>
      </c>
      <c r="Z5113" s="1" t="s">
        <v>49</v>
      </c>
      <c r="AA5113" s="1" t="s">
        <v>28</v>
      </c>
      <c r="AB5113" s="1" t="s">
        <v>29</v>
      </c>
      <c r="AC5113" s="1" t="s">
        <v>55</v>
      </c>
      <c r="AD5113" s="1" t="s">
        <v>19</v>
      </c>
      <c r="AE5113" s="2">
        <v>40692</v>
      </c>
    </row>
    <row r="5114" spans="1:31" x14ac:dyDescent="0.25">
      <c r="A5114">
        <f t="shared" si="718"/>
        <v>5113</v>
      </c>
      <c r="B5114" s="1">
        <v>12355</v>
      </c>
      <c r="C5114" s="2">
        <v>40691</v>
      </c>
      <c r="D5114" s="1" t="s">
        <v>27</v>
      </c>
      <c r="E5114" s="1" t="str">
        <f t="shared" si="711"/>
        <v>*</v>
      </c>
      <c r="F5114" s="1" t="str">
        <f t="shared" si="712"/>
        <v>*</v>
      </c>
      <c r="G5114" s="1" t="str">
        <f t="shared" si="713"/>
        <v>*</v>
      </c>
      <c r="J5114" s="1" t="str">
        <f t="shared" si="714"/>
        <v>*</v>
      </c>
      <c r="P5114" s="1">
        <v>36</v>
      </c>
      <c r="Q5114" s="1">
        <f t="shared" si="719"/>
        <v>0.04</v>
      </c>
      <c r="T5114" s="4">
        <v>209.53</v>
      </c>
      <c r="U5114" s="9">
        <f t="shared" si="715"/>
        <v>0</v>
      </c>
      <c r="V5114" s="4">
        <f t="shared" si="716"/>
        <v>5.8202777777777781</v>
      </c>
      <c r="W5114" s="1" t="s">
        <v>21</v>
      </c>
      <c r="X5114" s="1">
        <v>5.67</v>
      </c>
      <c r="Y5114" s="4">
        <f t="shared" si="717"/>
        <v>215.2</v>
      </c>
      <c r="Z5114" s="1" t="s">
        <v>49</v>
      </c>
      <c r="AA5114" s="1" t="s">
        <v>28</v>
      </c>
      <c r="AB5114" s="1" t="s">
        <v>29</v>
      </c>
      <c r="AC5114" s="1" t="s">
        <v>40</v>
      </c>
      <c r="AD5114" s="1" t="s">
        <v>19</v>
      </c>
      <c r="AE5114" s="2">
        <v>40692</v>
      </c>
    </row>
    <row r="5115" spans="1:31" x14ac:dyDescent="0.25">
      <c r="A5115">
        <f t="shared" si="718"/>
        <v>5114</v>
      </c>
      <c r="B5115" s="1">
        <v>8993</v>
      </c>
      <c r="C5115" s="2">
        <v>40691</v>
      </c>
      <c r="D5115" s="1" t="s">
        <v>36</v>
      </c>
      <c r="E5115" s="1" t="str">
        <f t="shared" si="711"/>
        <v>*</v>
      </c>
      <c r="F5115" s="1" t="str">
        <f t="shared" si="712"/>
        <v>*</v>
      </c>
      <c r="G5115" s="1" t="str">
        <f t="shared" si="713"/>
        <v>*</v>
      </c>
      <c r="J5115" s="1" t="str">
        <f t="shared" si="714"/>
        <v>*</v>
      </c>
      <c r="P5115" s="1">
        <v>41</v>
      </c>
      <c r="Q5115" s="1">
        <f t="shared" si="719"/>
        <v>0.05</v>
      </c>
      <c r="T5115" s="4">
        <v>172.15</v>
      </c>
      <c r="U5115" s="9">
        <f t="shared" si="715"/>
        <v>0</v>
      </c>
      <c r="V5115" s="4">
        <f t="shared" si="716"/>
        <v>4.1987804878048784</v>
      </c>
      <c r="W5115" s="1" t="s">
        <v>14</v>
      </c>
      <c r="X5115" s="1">
        <v>0.5</v>
      </c>
      <c r="Y5115" s="4">
        <f t="shared" si="717"/>
        <v>172.65</v>
      </c>
      <c r="Z5115" s="1" t="s">
        <v>51</v>
      </c>
      <c r="AA5115" s="1" t="s">
        <v>28</v>
      </c>
      <c r="AB5115" s="1" t="s">
        <v>29</v>
      </c>
      <c r="AC5115" s="1" t="s">
        <v>58</v>
      </c>
      <c r="AD5115" s="1" t="s">
        <v>19</v>
      </c>
      <c r="AE5115" s="2">
        <v>40693</v>
      </c>
    </row>
    <row r="5116" spans="1:31" x14ac:dyDescent="0.25">
      <c r="A5116">
        <f t="shared" si="718"/>
        <v>5115</v>
      </c>
      <c r="B5116" s="1">
        <v>12355</v>
      </c>
      <c r="C5116" s="2">
        <v>40691</v>
      </c>
      <c r="D5116" s="1" t="s">
        <v>27</v>
      </c>
      <c r="E5116" s="1" t="str">
        <f t="shared" si="711"/>
        <v>*</v>
      </c>
      <c r="F5116" s="1" t="str">
        <f t="shared" si="712"/>
        <v>*</v>
      </c>
      <c r="G5116" s="1" t="str">
        <f t="shared" si="713"/>
        <v>*</v>
      </c>
      <c r="J5116" s="1" t="str">
        <f t="shared" si="714"/>
        <v>*</v>
      </c>
      <c r="P5116" s="1">
        <v>45</v>
      </c>
      <c r="Q5116" s="1">
        <f t="shared" si="719"/>
        <v>0.05</v>
      </c>
      <c r="T5116" s="4">
        <v>168.66</v>
      </c>
      <c r="U5116" s="9">
        <f t="shared" si="715"/>
        <v>0</v>
      </c>
      <c r="V5116" s="4">
        <f t="shared" si="716"/>
        <v>3.7479999999999998</v>
      </c>
      <c r="W5116" s="1" t="s">
        <v>21</v>
      </c>
      <c r="X5116" s="1">
        <v>5.13</v>
      </c>
      <c r="Y5116" s="4">
        <f t="shared" si="717"/>
        <v>173.79</v>
      </c>
      <c r="Z5116" s="1" t="s">
        <v>53</v>
      </c>
      <c r="AA5116" s="1" t="s">
        <v>28</v>
      </c>
      <c r="AB5116" s="1" t="s">
        <v>29</v>
      </c>
      <c r="AC5116" s="1" t="s">
        <v>63</v>
      </c>
      <c r="AD5116" s="1" t="s">
        <v>19</v>
      </c>
      <c r="AE5116" s="2">
        <v>40693</v>
      </c>
    </row>
    <row r="5117" spans="1:31" x14ac:dyDescent="0.25">
      <c r="A5117">
        <f t="shared" si="718"/>
        <v>5116</v>
      </c>
      <c r="B5117" s="1">
        <v>4132</v>
      </c>
      <c r="C5117" s="2">
        <v>40691</v>
      </c>
      <c r="D5117" s="1" t="s">
        <v>27</v>
      </c>
      <c r="E5117" s="1" t="str">
        <f t="shared" si="711"/>
        <v>*</v>
      </c>
      <c r="F5117" s="1" t="str">
        <f t="shared" si="712"/>
        <v>*</v>
      </c>
      <c r="G5117" s="1" t="str">
        <f t="shared" si="713"/>
        <v>*</v>
      </c>
      <c r="J5117" s="1" t="str">
        <f t="shared" si="714"/>
        <v>*</v>
      </c>
      <c r="P5117" s="1">
        <v>5</v>
      </c>
      <c r="Q5117" s="1">
        <f t="shared" si="719"/>
        <v>0.01</v>
      </c>
      <c r="T5117" s="4">
        <v>14.76</v>
      </c>
      <c r="U5117" s="9">
        <f t="shared" si="715"/>
        <v>0</v>
      </c>
      <c r="V5117" s="4">
        <f t="shared" si="716"/>
        <v>2.952</v>
      </c>
      <c r="W5117" s="1" t="s">
        <v>21</v>
      </c>
      <c r="X5117" s="1">
        <v>0.5</v>
      </c>
      <c r="Y5117" s="4">
        <f t="shared" si="717"/>
        <v>15.26</v>
      </c>
      <c r="Z5117" s="1" t="s">
        <v>60</v>
      </c>
      <c r="AA5117" s="1" t="s">
        <v>28</v>
      </c>
      <c r="AB5117" s="1" t="s">
        <v>29</v>
      </c>
      <c r="AC5117" s="1" t="s">
        <v>58</v>
      </c>
      <c r="AD5117" s="1" t="s">
        <v>19</v>
      </c>
      <c r="AE5117" s="2">
        <v>40693</v>
      </c>
    </row>
    <row r="5118" spans="1:31" x14ac:dyDescent="0.25">
      <c r="A5118">
        <f t="shared" si="718"/>
        <v>5117</v>
      </c>
      <c r="B5118" s="1">
        <v>995</v>
      </c>
      <c r="C5118" s="2">
        <v>40693</v>
      </c>
      <c r="D5118" s="1" t="s">
        <v>36</v>
      </c>
      <c r="E5118" s="1" t="str">
        <f t="shared" si="711"/>
        <v>*</v>
      </c>
      <c r="F5118" s="1" t="str">
        <f t="shared" si="712"/>
        <v>*</v>
      </c>
      <c r="G5118" s="1" t="str">
        <f t="shared" si="713"/>
        <v>*</v>
      </c>
      <c r="J5118" s="1" t="str">
        <f t="shared" si="714"/>
        <v>*</v>
      </c>
      <c r="P5118" s="1">
        <v>46</v>
      </c>
      <c r="Q5118" s="1">
        <f t="shared" si="719"/>
        <v>0.05</v>
      </c>
      <c r="T5118" s="4">
        <v>1815.49</v>
      </c>
      <c r="U5118" s="9">
        <f t="shared" si="715"/>
        <v>1</v>
      </c>
      <c r="V5118" s="4">
        <f t="shared" si="716"/>
        <v>39.467173913043482</v>
      </c>
      <c r="W5118" s="1" t="s">
        <v>21</v>
      </c>
      <c r="X5118" s="1">
        <v>3.04</v>
      </c>
      <c r="Y5118" s="4">
        <f t="shared" si="717"/>
        <v>1818.53</v>
      </c>
      <c r="Z5118" s="1" t="s">
        <v>60</v>
      </c>
      <c r="AA5118" s="1" t="s">
        <v>37</v>
      </c>
      <c r="AB5118" s="1" t="s">
        <v>17</v>
      </c>
      <c r="AC5118" s="1" t="s">
        <v>18</v>
      </c>
      <c r="AD5118" s="1" t="s">
        <v>31</v>
      </c>
      <c r="AE5118" s="2">
        <v>40694</v>
      </c>
    </row>
    <row r="5119" spans="1:31" x14ac:dyDescent="0.25">
      <c r="A5119">
        <f t="shared" si="718"/>
        <v>5118</v>
      </c>
      <c r="B5119" s="1">
        <v>36135</v>
      </c>
      <c r="C5119" s="2">
        <v>40693</v>
      </c>
      <c r="D5119" s="1" t="s">
        <v>27</v>
      </c>
      <c r="E5119" s="1" t="str">
        <f t="shared" si="711"/>
        <v>*</v>
      </c>
      <c r="F5119" s="1" t="str">
        <f t="shared" si="712"/>
        <v>*</v>
      </c>
      <c r="G5119" s="1" t="str">
        <f t="shared" si="713"/>
        <v>*</v>
      </c>
      <c r="J5119" s="1" t="str">
        <f t="shared" si="714"/>
        <v>*</v>
      </c>
      <c r="P5119" s="1">
        <v>33</v>
      </c>
      <c r="Q5119" s="1">
        <f t="shared" si="719"/>
        <v>0.04</v>
      </c>
      <c r="T5119" s="4">
        <v>999.226</v>
      </c>
      <c r="U5119" s="9">
        <f t="shared" si="715"/>
        <v>0</v>
      </c>
      <c r="V5119" s="4">
        <f t="shared" si="716"/>
        <v>30.279575757575756</v>
      </c>
      <c r="W5119" s="1" t="s">
        <v>21</v>
      </c>
      <c r="X5119" s="1">
        <v>3.3</v>
      </c>
      <c r="Y5119" s="4">
        <f t="shared" si="717"/>
        <v>1002.526</v>
      </c>
      <c r="Z5119" s="1" t="s">
        <v>39</v>
      </c>
      <c r="AA5119" s="1" t="s">
        <v>16</v>
      </c>
      <c r="AB5119" s="1" t="s">
        <v>24</v>
      </c>
      <c r="AC5119" s="1" t="s">
        <v>25</v>
      </c>
      <c r="AD5119" s="1" t="s">
        <v>41</v>
      </c>
      <c r="AE5119" s="2">
        <v>40694</v>
      </c>
    </row>
    <row r="5120" spans="1:31" x14ac:dyDescent="0.25">
      <c r="A5120">
        <f t="shared" si="718"/>
        <v>5119</v>
      </c>
      <c r="B5120" s="1">
        <v>44007</v>
      </c>
      <c r="C5120" s="2">
        <v>40693</v>
      </c>
      <c r="D5120" s="1" t="s">
        <v>36</v>
      </c>
      <c r="E5120" s="1" t="str">
        <f t="shared" si="711"/>
        <v>*</v>
      </c>
      <c r="F5120" s="1" t="str">
        <f t="shared" si="712"/>
        <v>*</v>
      </c>
      <c r="G5120" s="1" t="str">
        <f t="shared" si="713"/>
        <v>*</v>
      </c>
      <c r="J5120" s="1" t="str">
        <f t="shared" si="714"/>
        <v>*</v>
      </c>
      <c r="P5120" s="1">
        <v>50</v>
      </c>
      <c r="Q5120" s="1">
        <f t="shared" si="719"/>
        <v>0.06</v>
      </c>
      <c r="T5120" s="4">
        <v>281.81</v>
      </c>
      <c r="U5120" s="9">
        <f t="shared" si="715"/>
        <v>0</v>
      </c>
      <c r="V5120" s="4">
        <f t="shared" si="716"/>
        <v>5.6361999999999997</v>
      </c>
      <c r="W5120" s="1" t="s">
        <v>21</v>
      </c>
      <c r="X5120" s="1">
        <v>0.96</v>
      </c>
      <c r="Y5120" s="4">
        <f t="shared" si="717"/>
        <v>282.77</v>
      </c>
      <c r="Z5120" s="1" t="s">
        <v>15</v>
      </c>
      <c r="AA5120" s="1" t="s">
        <v>16</v>
      </c>
      <c r="AB5120" s="1" t="s">
        <v>29</v>
      </c>
      <c r="AC5120" s="1" t="s">
        <v>30</v>
      </c>
      <c r="AD5120" s="1" t="s">
        <v>31</v>
      </c>
      <c r="AE5120" s="2">
        <v>40693</v>
      </c>
    </row>
    <row r="5121" spans="1:31" x14ac:dyDescent="0.25">
      <c r="A5121">
        <f t="shared" si="718"/>
        <v>5120</v>
      </c>
      <c r="B5121" s="1">
        <v>50533</v>
      </c>
      <c r="C5121" s="2">
        <v>40694</v>
      </c>
      <c r="D5121" s="1" t="s">
        <v>27</v>
      </c>
      <c r="E5121" s="1" t="str">
        <f t="shared" si="711"/>
        <v>*</v>
      </c>
      <c r="F5121" s="1" t="str">
        <f t="shared" si="712"/>
        <v>*</v>
      </c>
      <c r="G5121" s="1" t="str">
        <f t="shared" si="713"/>
        <v>*</v>
      </c>
      <c r="J5121" s="1" t="str">
        <f t="shared" si="714"/>
        <v>*</v>
      </c>
      <c r="P5121" s="1">
        <v>32</v>
      </c>
      <c r="Q5121" s="1">
        <f t="shared" si="719"/>
        <v>0.04</v>
      </c>
      <c r="T5121" s="4">
        <v>1974.66</v>
      </c>
      <c r="U5121" s="9">
        <f t="shared" si="715"/>
        <v>1</v>
      </c>
      <c r="V5121" s="4">
        <f t="shared" si="716"/>
        <v>61.708125000000003</v>
      </c>
      <c r="W5121" s="1" t="s">
        <v>14</v>
      </c>
      <c r="X5121" s="1">
        <v>35</v>
      </c>
      <c r="Y5121" s="4">
        <f t="shared" si="717"/>
        <v>2009.66</v>
      </c>
      <c r="Z5121" s="1" t="s">
        <v>22</v>
      </c>
      <c r="AA5121" s="1" t="s">
        <v>23</v>
      </c>
      <c r="AB5121" s="1" t="s">
        <v>29</v>
      </c>
      <c r="AC5121" s="1" t="s">
        <v>55</v>
      </c>
      <c r="AD5121" s="1" t="s">
        <v>48</v>
      </c>
      <c r="AE5121" s="2">
        <v>40696</v>
      </c>
    </row>
    <row r="5122" spans="1:31" x14ac:dyDescent="0.25">
      <c r="A5122">
        <f t="shared" si="718"/>
        <v>5121</v>
      </c>
      <c r="B5122" s="1">
        <v>23557</v>
      </c>
      <c r="C5122" s="2">
        <v>40694</v>
      </c>
      <c r="D5122" s="1" t="s">
        <v>27</v>
      </c>
      <c r="E5122" s="1" t="str">
        <f t="shared" si="711"/>
        <v>*</v>
      </c>
      <c r="F5122" s="1" t="str">
        <f t="shared" si="712"/>
        <v>*</v>
      </c>
      <c r="G5122" s="1" t="str">
        <f t="shared" si="713"/>
        <v>*</v>
      </c>
      <c r="J5122" s="1" t="str">
        <f t="shared" si="714"/>
        <v>*</v>
      </c>
      <c r="P5122" s="1">
        <v>7</v>
      </c>
      <c r="Q5122" s="1">
        <f t="shared" si="719"/>
        <v>0.01</v>
      </c>
      <c r="T5122" s="4">
        <v>1011.16</v>
      </c>
      <c r="U5122" s="9">
        <f t="shared" si="715"/>
        <v>1</v>
      </c>
      <c r="V5122" s="4">
        <f t="shared" si="716"/>
        <v>144.45142857142858</v>
      </c>
      <c r="W5122" s="1" t="s">
        <v>21</v>
      </c>
      <c r="X5122" s="1">
        <v>24.49</v>
      </c>
      <c r="Y5122" s="4">
        <f t="shared" si="717"/>
        <v>1035.6499999999999</v>
      </c>
      <c r="Z5122" s="1" t="s">
        <v>51</v>
      </c>
      <c r="AA5122" s="1" t="s">
        <v>37</v>
      </c>
      <c r="AB5122" s="1" t="s">
        <v>17</v>
      </c>
      <c r="AC5122" s="1" t="s">
        <v>18</v>
      </c>
      <c r="AD5122" s="1" t="s">
        <v>48</v>
      </c>
      <c r="AE5122" s="2">
        <v>40695</v>
      </c>
    </row>
    <row r="5123" spans="1:31" x14ac:dyDescent="0.25">
      <c r="A5123">
        <f t="shared" si="718"/>
        <v>5122</v>
      </c>
      <c r="B5123" s="1">
        <v>38438</v>
      </c>
      <c r="C5123" s="2">
        <v>40694</v>
      </c>
      <c r="D5123" s="1" t="s">
        <v>32</v>
      </c>
      <c r="E5123" s="1" t="str">
        <f t="shared" ref="E5123:E5186" si="720">IF(D5123="Critical","***","*")</f>
        <v>***</v>
      </c>
      <c r="F5123" s="1" t="str">
        <f t="shared" ref="F5123:F5186" si="721">IF(D5123="Critical","***",IF(D5123="High","**","*"))</f>
        <v>***</v>
      </c>
      <c r="G5123" s="1" t="str">
        <f t="shared" ref="G5123:G5186" si="722">VLOOKUP(D5123,$H$6:$I$10,2,FALSE)</f>
        <v>***</v>
      </c>
      <c r="J5123" s="1" t="str">
        <f t="shared" ref="J5123:J5186" si="723">HLOOKUP(D5123,$K$5:$O$6,2,FALSE)</f>
        <v>***</v>
      </c>
      <c r="P5123" s="1">
        <v>16</v>
      </c>
      <c r="Q5123" s="1">
        <f t="shared" si="719"/>
        <v>0.02</v>
      </c>
      <c r="T5123" s="4">
        <v>621.92999999999995</v>
      </c>
      <c r="U5123" s="9">
        <f t="shared" ref="U5123:U5186" si="724">IF(T5123&gt;1000,1,0)</f>
        <v>0</v>
      </c>
      <c r="V5123" s="4">
        <f t="shared" ref="V5123:V5186" si="725">T5123/P5123</f>
        <v>38.870624999999997</v>
      </c>
      <c r="W5123" s="1" t="s">
        <v>21</v>
      </c>
      <c r="X5123" s="1">
        <v>4</v>
      </c>
      <c r="Y5123" s="4">
        <f t="shared" ref="Y5123:Y5186" si="726">X5123+T5123</f>
        <v>625.92999999999995</v>
      </c>
      <c r="Z5123" s="1" t="s">
        <v>46</v>
      </c>
      <c r="AA5123" s="1" t="s">
        <v>37</v>
      </c>
      <c r="AB5123" s="1" t="s">
        <v>24</v>
      </c>
      <c r="AC5123" s="1" t="s">
        <v>38</v>
      </c>
      <c r="AD5123" s="1" t="s">
        <v>19</v>
      </c>
      <c r="AE5123" s="2">
        <v>40696</v>
      </c>
    </row>
    <row r="5124" spans="1:31" x14ac:dyDescent="0.25">
      <c r="A5124">
        <f t="shared" ref="A5124:A5187" si="727">A5123+1</f>
        <v>5123</v>
      </c>
      <c r="B5124" s="1">
        <v>59971</v>
      </c>
      <c r="C5124" s="2">
        <v>40694</v>
      </c>
      <c r="D5124" s="1" t="s">
        <v>32</v>
      </c>
      <c r="E5124" s="1" t="str">
        <f t="shared" si="720"/>
        <v>***</v>
      </c>
      <c r="F5124" s="1" t="str">
        <f t="shared" si="721"/>
        <v>***</v>
      </c>
      <c r="G5124" s="1" t="str">
        <f t="shared" si="722"/>
        <v>***</v>
      </c>
      <c r="J5124" s="1" t="str">
        <f t="shared" si="723"/>
        <v>***</v>
      </c>
      <c r="P5124" s="1">
        <v>45</v>
      </c>
      <c r="Q5124" s="1">
        <f t="shared" ref="Q5124:Q5187" si="728">VLOOKUP(P5124,$R$5:$S$10,2,TRUE)</f>
        <v>0.05</v>
      </c>
      <c r="T5124" s="4">
        <v>514.86</v>
      </c>
      <c r="U5124" s="9">
        <f t="shared" si="724"/>
        <v>0</v>
      </c>
      <c r="V5124" s="4">
        <f t="shared" si="725"/>
        <v>11.441333333333334</v>
      </c>
      <c r="W5124" s="1" t="s">
        <v>21</v>
      </c>
      <c r="X5124" s="1">
        <v>6.47</v>
      </c>
      <c r="Y5124" s="4">
        <f t="shared" si="726"/>
        <v>521.33000000000004</v>
      </c>
      <c r="Z5124" s="1" t="s">
        <v>15</v>
      </c>
      <c r="AA5124" s="1" t="s">
        <v>37</v>
      </c>
      <c r="AB5124" s="1" t="s">
        <v>29</v>
      </c>
      <c r="AC5124" s="1" t="s">
        <v>40</v>
      </c>
      <c r="AD5124" s="1" t="s">
        <v>19</v>
      </c>
      <c r="AE5124" s="2">
        <v>40696</v>
      </c>
    </row>
    <row r="5125" spans="1:31" x14ac:dyDescent="0.25">
      <c r="A5125">
        <f t="shared" si="727"/>
        <v>5124</v>
      </c>
      <c r="B5125" s="1">
        <v>59971</v>
      </c>
      <c r="C5125" s="2">
        <v>40694</v>
      </c>
      <c r="D5125" s="1" t="s">
        <v>32</v>
      </c>
      <c r="E5125" s="1" t="str">
        <f t="shared" si="720"/>
        <v>***</v>
      </c>
      <c r="F5125" s="1" t="str">
        <f t="shared" si="721"/>
        <v>***</v>
      </c>
      <c r="G5125" s="1" t="str">
        <f t="shared" si="722"/>
        <v>***</v>
      </c>
      <c r="J5125" s="1" t="str">
        <f t="shared" si="723"/>
        <v>***</v>
      </c>
      <c r="P5125" s="1">
        <v>26</v>
      </c>
      <c r="Q5125" s="1">
        <f t="shared" si="728"/>
        <v>3.5000000000000003E-2</v>
      </c>
      <c r="T5125" s="4">
        <v>437.77</v>
      </c>
      <c r="U5125" s="9">
        <f t="shared" si="724"/>
        <v>0</v>
      </c>
      <c r="V5125" s="4">
        <f t="shared" si="725"/>
        <v>16.837307692307693</v>
      </c>
      <c r="W5125" s="1" t="s">
        <v>14</v>
      </c>
      <c r="X5125" s="1">
        <v>8.99</v>
      </c>
      <c r="Y5125" s="4">
        <f t="shared" si="726"/>
        <v>446.76</v>
      </c>
      <c r="Z5125" s="1" t="s">
        <v>15</v>
      </c>
      <c r="AA5125" s="1" t="s">
        <v>37</v>
      </c>
      <c r="AB5125" s="1" t="s">
        <v>24</v>
      </c>
      <c r="AC5125" s="1" t="s">
        <v>38</v>
      </c>
      <c r="AD5125" s="1" t="s">
        <v>41</v>
      </c>
      <c r="AE5125" s="2">
        <v>40696</v>
      </c>
    </row>
    <row r="5126" spans="1:31" x14ac:dyDescent="0.25">
      <c r="A5126">
        <f t="shared" si="727"/>
        <v>5125</v>
      </c>
      <c r="B5126" s="1">
        <v>13953</v>
      </c>
      <c r="C5126" s="2">
        <v>40694</v>
      </c>
      <c r="D5126" s="1" t="s">
        <v>32</v>
      </c>
      <c r="E5126" s="1" t="str">
        <f t="shared" si="720"/>
        <v>***</v>
      </c>
      <c r="F5126" s="1" t="str">
        <f t="shared" si="721"/>
        <v>***</v>
      </c>
      <c r="G5126" s="1" t="str">
        <f t="shared" si="722"/>
        <v>***</v>
      </c>
      <c r="J5126" s="1" t="str">
        <f t="shared" si="723"/>
        <v>***</v>
      </c>
      <c r="P5126" s="1">
        <v>32</v>
      </c>
      <c r="Q5126" s="1">
        <f t="shared" si="728"/>
        <v>0.04</v>
      </c>
      <c r="T5126" s="4">
        <v>381.24</v>
      </c>
      <c r="U5126" s="9">
        <f t="shared" si="724"/>
        <v>0</v>
      </c>
      <c r="V5126" s="4">
        <f t="shared" si="725"/>
        <v>11.91375</v>
      </c>
      <c r="W5126" s="1" t="s">
        <v>21</v>
      </c>
      <c r="X5126" s="1">
        <v>5.01</v>
      </c>
      <c r="Y5126" s="4">
        <f t="shared" si="726"/>
        <v>386.25</v>
      </c>
      <c r="Z5126" s="1" t="s">
        <v>22</v>
      </c>
      <c r="AA5126" s="1" t="s">
        <v>16</v>
      </c>
      <c r="AB5126" s="1" t="s">
        <v>29</v>
      </c>
      <c r="AC5126" s="1" t="s">
        <v>40</v>
      </c>
      <c r="AD5126" s="1" t="s">
        <v>19</v>
      </c>
      <c r="AE5126" s="2">
        <v>40696</v>
      </c>
    </row>
    <row r="5127" spans="1:31" x14ac:dyDescent="0.25">
      <c r="A5127">
        <f t="shared" si="727"/>
        <v>5126</v>
      </c>
      <c r="B5127" s="1">
        <v>59971</v>
      </c>
      <c r="C5127" s="2">
        <v>40694</v>
      </c>
      <c r="D5127" s="1" t="s">
        <v>32</v>
      </c>
      <c r="E5127" s="1" t="str">
        <f t="shared" si="720"/>
        <v>***</v>
      </c>
      <c r="F5127" s="1" t="str">
        <f t="shared" si="721"/>
        <v>***</v>
      </c>
      <c r="G5127" s="1" t="str">
        <f t="shared" si="722"/>
        <v>***</v>
      </c>
      <c r="J5127" s="1" t="str">
        <f t="shared" si="723"/>
        <v>***</v>
      </c>
      <c r="P5127" s="1">
        <v>12</v>
      </c>
      <c r="Q5127" s="1">
        <f t="shared" si="728"/>
        <v>0.02</v>
      </c>
      <c r="T5127" s="4">
        <v>356.27</v>
      </c>
      <c r="U5127" s="9">
        <f t="shared" si="724"/>
        <v>0</v>
      </c>
      <c r="V5127" s="4">
        <f t="shared" si="725"/>
        <v>29.689166666666665</v>
      </c>
      <c r="W5127" s="1" t="s">
        <v>14</v>
      </c>
      <c r="X5127" s="1">
        <v>5.09</v>
      </c>
      <c r="Y5127" s="4">
        <f t="shared" si="726"/>
        <v>361.35999999999996</v>
      </c>
      <c r="Z5127" s="1" t="s">
        <v>15</v>
      </c>
      <c r="AA5127" s="1" t="s">
        <v>37</v>
      </c>
      <c r="AB5127" s="1" t="s">
        <v>29</v>
      </c>
      <c r="AC5127" s="1" t="s">
        <v>40</v>
      </c>
      <c r="AD5127" s="1" t="s">
        <v>19</v>
      </c>
      <c r="AE5127" s="2">
        <v>40696</v>
      </c>
    </row>
    <row r="5128" spans="1:31" x14ac:dyDescent="0.25">
      <c r="A5128">
        <f t="shared" si="727"/>
        <v>5127</v>
      </c>
      <c r="B5128" s="1">
        <v>38438</v>
      </c>
      <c r="C5128" s="2">
        <v>40694</v>
      </c>
      <c r="D5128" s="1" t="s">
        <v>32</v>
      </c>
      <c r="E5128" s="1" t="str">
        <f t="shared" si="720"/>
        <v>***</v>
      </c>
      <c r="F5128" s="1" t="str">
        <f t="shared" si="721"/>
        <v>***</v>
      </c>
      <c r="G5128" s="1" t="str">
        <f t="shared" si="722"/>
        <v>***</v>
      </c>
      <c r="J5128" s="1" t="str">
        <f t="shared" si="723"/>
        <v>***</v>
      </c>
      <c r="P5128" s="1">
        <v>17</v>
      </c>
      <c r="Q5128" s="1">
        <f t="shared" si="728"/>
        <v>0.02</v>
      </c>
      <c r="T5128" s="4">
        <v>121.09</v>
      </c>
      <c r="U5128" s="9">
        <f t="shared" si="724"/>
        <v>0</v>
      </c>
      <c r="V5128" s="4">
        <f t="shared" si="725"/>
        <v>7.1229411764705883</v>
      </c>
      <c r="W5128" s="1" t="s">
        <v>21</v>
      </c>
      <c r="X5128" s="1">
        <v>5.66</v>
      </c>
      <c r="Y5128" s="4">
        <f t="shared" si="726"/>
        <v>126.75</v>
      </c>
      <c r="Z5128" s="1" t="s">
        <v>46</v>
      </c>
      <c r="AA5128" s="1" t="s">
        <v>37</v>
      </c>
      <c r="AB5128" s="1" t="s">
        <v>29</v>
      </c>
      <c r="AC5128" s="1" t="s">
        <v>40</v>
      </c>
      <c r="AD5128" s="1" t="s">
        <v>19</v>
      </c>
      <c r="AE5128" s="2">
        <v>40695</v>
      </c>
    </row>
    <row r="5129" spans="1:31" x14ac:dyDescent="0.25">
      <c r="A5129">
        <f t="shared" si="727"/>
        <v>5128</v>
      </c>
      <c r="B5129" s="1">
        <v>50533</v>
      </c>
      <c r="C5129" s="2">
        <v>40694</v>
      </c>
      <c r="D5129" s="1" t="s">
        <v>27</v>
      </c>
      <c r="E5129" s="1" t="str">
        <f t="shared" si="720"/>
        <v>*</v>
      </c>
      <c r="F5129" s="1" t="str">
        <f t="shared" si="721"/>
        <v>*</v>
      </c>
      <c r="G5129" s="1" t="str">
        <f t="shared" si="722"/>
        <v>*</v>
      </c>
      <c r="J5129" s="1" t="str">
        <f t="shared" si="723"/>
        <v>*</v>
      </c>
      <c r="P5129" s="1">
        <v>3</v>
      </c>
      <c r="Q5129" s="1">
        <f t="shared" si="728"/>
        <v>0.01</v>
      </c>
      <c r="T5129" s="4">
        <v>73.44</v>
      </c>
      <c r="U5129" s="9">
        <f t="shared" si="724"/>
        <v>0</v>
      </c>
      <c r="V5129" s="4">
        <f t="shared" si="725"/>
        <v>24.48</v>
      </c>
      <c r="W5129" s="1" t="s">
        <v>33</v>
      </c>
      <c r="X5129" s="1">
        <v>27.75</v>
      </c>
      <c r="Y5129" s="4">
        <f t="shared" si="726"/>
        <v>101.19</v>
      </c>
      <c r="Z5129" s="1" t="s">
        <v>22</v>
      </c>
      <c r="AA5129" s="1" t="s">
        <v>23</v>
      </c>
      <c r="AB5129" s="1" t="s">
        <v>17</v>
      </c>
      <c r="AC5129" s="1" t="s">
        <v>52</v>
      </c>
      <c r="AD5129" s="1" t="s">
        <v>59</v>
      </c>
      <c r="AE5129" s="2">
        <v>40695</v>
      </c>
    </row>
    <row r="5130" spans="1:31" x14ac:dyDescent="0.25">
      <c r="A5130">
        <f t="shared" si="727"/>
        <v>5129</v>
      </c>
      <c r="B5130" s="1">
        <v>51650</v>
      </c>
      <c r="C5130" s="2">
        <v>40695</v>
      </c>
      <c r="D5130" s="1" t="s">
        <v>20</v>
      </c>
      <c r="E5130" s="1" t="str">
        <f t="shared" si="720"/>
        <v>*</v>
      </c>
      <c r="F5130" s="1" t="str">
        <f t="shared" si="721"/>
        <v>**</v>
      </c>
      <c r="G5130" s="1" t="str">
        <f t="shared" si="722"/>
        <v>**</v>
      </c>
      <c r="J5130" s="1" t="str">
        <f t="shared" si="723"/>
        <v>**</v>
      </c>
      <c r="P5130" s="1">
        <v>43</v>
      </c>
      <c r="Q5130" s="1">
        <f t="shared" si="728"/>
        <v>0.05</v>
      </c>
      <c r="T5130" s="4">
        <v>10854.83</v>
      </c>
      <c r="U5130" s="9">
        <f t="shared" si="724"/>
        <v>1</v>
      </c>
      <c r="V5130" s="4">
        <f t="shared" si="725"/>
        <v>252.43790697674419</v>
      </c>
      <c r="W5130" s="1" t="s">
        <v>33</v>
      </c>
      <c r="X5130" s="1">
        <v>28.06</v>
      </c>
      <c r="Y5130" s="4">
        <f t="shared" si="726"/>
        <v>10882.89</v>
      </c>
      <c r="Z5130" s="1" t="s">
        <v>51</v>
      </c>
      <c r="AA5130" s="1" t="s">
        <v>16</v>
      </c>
      <c r="AB5130" s="1" t="s">
        <v>24</v>
      </c>
      <c r="AC5130" s="1" t="s">
        <v>56</v>
      </c>
      <c r="AD5130" s="1" t="s">
        <v>35</v>
      </c>
      <c r="AE5130" s="2">
        <v>40697</v>
      </c>
    </row>
    <row r="5131" spans="1:31" x14ac:dyDescent="0.25">
      <c r="A5131">
        <f t="shared" si="727"/>
        <v>5130</v>
      </c>
      <c r="B5131" s="1">
        <v>57059</v>
      </c>
      <c r="C5131" s="2">
        <v>40695</v>
      </c>
      <c r="D5131" s="1" t="s">
        <v>36</v>
      </c>
      <c r="E5131" s="1" t="str">
        <f t="shared" si="720"/>
        <v>*</v>
      </c>
      <c r="F5131" s="1" t="str">
        <f t="shared" si="721"/>
        <v>*</v>
      </c>
      <c r="G5131" s="1" t="str">
        <f t="shared" si="722"/>
        <v>*</v>
      </c>
      <c r="J5131" s="1" t="str">
        <f t="shared" si="723"/>
        <v>*</v>
      </c>
      <c r="P5131" s="1">
        <v>25</v>
      </c>
      <c r="Q5131" s="1">
        <f t="shared" si="728"/>
        <v>3.5000000000000003E-2</v>
      </c>
      <c r="T5131" s="4">
        <v>2455.54</v>
      </c>
      <c r="U5131" s="9">
        <f t="shared" si="724"/>
        <v>1</v>
      </c>
      <c r="V5131" s="4">
        <f t="shared" si="725"/>
        <v>98.221599999999995</v>
      </c>
      <c r="W5131" s="1" t="s">
        <v>21</v>
      </c>
      <c r="X5131" s="1">
        <v>0.49</v>
      </c>
      <c r="Y5131" s="4">
        <f t="shared" si="726"/>
        <v>2456.0299999999997</v>
      </c>
      <c r="Z5131" s="1" t="s">
        <v>54</v>
      </c>
      <c r="AA5131" s="1" t="s">
        <v>28</v>
      </c>
      <c r="AB5131" s="1" t="s">
        <v>29</v>
      </c>
      <c r="AC5131" s="1" t="s">
        <v>58</v>
      </c>
      <c r="AD5131" s="1" t="s">
        <v>19</v>
      </c>
      <c r="AE5131" s="2">
        <v>40697</v>
      </c>
    </row>
    <row r="5132" spans="1:31" x14ac:dyDescent="0.25">
      <c r="A5132">
        <f t="shared" si="727"/>
        <v>5131</v>
      </c>
      <c r="B5132" s="1">
        <v>49349</v>
      </c>
      <c r="C5132" s="2">
        <v>40695</v>
      </c>
      <c r="D5132" s="1" t="s">
        <v>20</v>
      </c>
      <c r="E5132" s="1" t="str">
        <f t="shared" si="720"/>
        <v>*</v>
      </c>
      <c r="F5132" s="1" t="str">
        <f t="shared" si="721"/>
        <v>**</v>
      </c>
      <c r="G5132" s="1" t="str">
        <f t="shared" si="722"/>
        <v>**</v>
      </c>
      <c r="J5132" s="1" t="str">
        <f t="shared" si="723"/>
        <v>**</v>
      </c>
      <c r="P5132" s="1">
        <v>23</v>
      </c>
      <c r="Q5132" s="1">
        <f t="shared" si="728"/>
        <v>3.5000000000000003E-2</v>
      </c>
      <c r="T5132" s="4">
        <v>1642.47</v>
      </c>
      <c r="U5132" s="9">
        <f t="shared" si="724"/>
        <v>1</v>
      </c>
      <c r="V5132" s="4">
        <f t="shared" si="725"/>
        <v>71.411739130434782</v>
      </c>
      <c r="W5132" s="1" t="s">
        <v>33</v>
      </c>
      <c r="X5132" s="1">
        <v>60</v>
      </c>
      <c r="Y5132" s="4">
        <f t="shared" si="726"/>
        <v>1702.47</v>
      </c>
      <c r="Z5132" s="1" t="s">
        <v>22</v>
      </c>
      <c r="AA5132" s="1" t="s">
        <v>37</v>
      </c>
      <c r="AB5132" s="1" t="s">
        <v>29</v>
      </c>
      <c r="AC5132" s="1" t="s">
        <v>63</v>
      </c>
      <c r="AD5132" s="1" t="s">
        <v>35</v>
      </c>
      <c r="AE5132" s="2">
        <v>40697</v>
      </c>
    </row>
    <row r="5133" spans="1:31" x14ac:dyDescent="0.25">
      <c r="A5133">
        <f t="shared" si="727"/>
        <v>5132</v>
      </c>
      <c r="B5133" s="1">
        <v>51650</v>
      </c>
      <c r="C5133" s="2">
        <v>40695</v>
      </c>
      <c r="D5133" s="1" t="s">
        <v>20</v>
      </c>
      <c r="E5133" s="1" t="str">
        <f t="shared" si="720"/>
        <v>*</v>
      </c>
      <c r="F5133" s="1" t="str">
        <f t="shared" si="721"/>
        <v>**</v>
      </c>
      <c r="G5133" s="1" t="str">
        <f t="shared" si="722"/>
        <v>**</v>
      </c>
      <c r="J5133" s="1" t="str">
        <f t="shared" si="723"/>
        <v>**</v>
      </c>
      <c r="P5133" s="1">
        <v>25</v>
      </c>
      <c r="Q5133" s="1">
        <f t="shared" si="728"/>
        <v>3.5000000000000003E-2</v>
      </c>
      <c r="T5133" s="4">
        <v>470.11</v>
      </c>
      <c r="U5133" s="9">
        <f t="shared" si="724"/>
        <v>0</v>
      </c>
      <c r="V5133" s="4">
        <f t="shared" si="725"/>
        <v>18.804400000000001</v>
      </c>
      <c r="W5133" s="1" t="s">
        <v>21</v>
      </c>
      <c r="X5133" s="1">
        <v>5.97</v>
      </c>
      <c r="Y5133" s="4">
        <f t="shared" si="726"/>
        <v>476.08000000000004</v>
      </c>
      <c r="Z5133" s="1" t="s">
        <v>51</v>
      </c>
      <c r="AA5133" s="1" t="s">
        <v>16</v>
      </c>
      <c r="AB5133" s="1" t="s">
        <v>29</v>
      </c>
      <c r="AC5133" s="1" t="s">
        <v>40</v>
      </c>
      <c r="AD5133" s="1" t="s">
        <v>19</v>
      </c>
      <c r="AE5133" s="2">
        <v>40697</v>
      </c>
    </row>
    <row r="5134" spans="1:31" x14ac:dyDescent="0.25">
      <c r="A5134">
        <f t="shared" si="727"/>
        <v>5133</v>
      </c>
      <c r="B5134" s="1">
        <v>57059</v>
      </c>
      <c r="C5134" s="2">
        <v>40695</v>
      </c>
      <c r="D5134" s="1" t="s">
        <v>36</v>
      </c>
      <c r="E5134" s="1" t="str">
        <f t="shared" si="720"/>
        <v>*</v>
      </c>
      <c r="F5134" s="1" t="str">
        <f t="shared" si="721"/>
        <v>*</v>
      </c>
      <c r="G5134" s="1" t="str">
        <f t="shared" si="722"/>
        <v>*</v>
      </c>
      <c r="J5134" s="1" t="str">
        <f t="shared" si="723"/>
        <v>*</v>
      </c>
      <c r="P5134" s="1">
        <v>50</v>
      </c>
      <c r="Q5134" s="1">
        <f t="shared" si="728"/>
        <v>0.06</v>
      </c>
      <c r="T5134" s="4">
        <v>212.12</v>
      </c>
      <c r="U5134" s="9">
        <f t="shared" si="724"/>
        <v>0</v>
      </c>
      <c r="V5134" s="4">
        <f t="shared" si="725"/>
        <v>4.2423999999999999</v>
      </c>
      <c r="W5134" s="1" t="s">
        <v>21</v>
      </c>
      <c r="X5134" s="1">
        <v>5.26</v>
      </c>
      <c r="Y5134" s="4">
        <f t="shared" si="726"/>
        <v>217.38</v>
      </c>
      <c r="Z5134" s="1" t="s">
        <v>54</v>
      </c>
      <c r="AA5134" s="1" t="s">
        <v>28</v>
      </c>
      <c r="AB5134" s="1" t="s">
        <v>29</v>
      </c>
      <c r="AC5134" s="1" t="s">
        <v>43</v>
      </c>
      <c r="AD5134" s="1" t="s">
        <v>19</v>
      </c>
      <c r="AE5134" s="2">
        <v>40697</v>
      </c>
    </row>
    <row r="5135" spans="1:31" x14ac:dyDescent="0.25">
      <c r="A5135">
        <f t="shared" si="727"/>
        <v>5134</v>
      </c>
      <c r="B5135" s="1">
        <v>49349</v>
      </c>
      <c r="C5135" s="2">
        <v>40695</v>
      </c>
      <c r="D5135" s="1" t="s">
        <v>20</v>
      </c>
      <c r="E5135" s="1" t="str">
        <f t="shared" si="720"/>
        <v>*</v>
      </c>
      <c r="F5135" s="1" t="str">
        <f t="shared" si="721"/>
        <v>**</v>
      </c>
      <c r="G5135" s="1" t="str">
        <f t="shared" si="722"/>
        <v>**</v>
      </c>
      <c r="J5135" s="1" t="str">
        <f t="shared" si="723"/>
        <v>**</v>
      </c>
      <c r="P5135" s="1">
        <v>11</v>
      </c>
      <c r="Q5135" s="1">
        <f t="shared" si="728"/>
        <v>0.02</v>
      </c>
      <c r="T5135" s="4">
        <v>123.34</v>
      </c>
      <c r="U5135" s="9">
        <f t="shared" si="724"/>
        <v>0</v>
      </c>
      <c r="V5135" s="4">
        <f t="shared" si="725"/>
        <v>11.212727272727273</v>
      </c>
      <c r="W5135" s="1" t="s">
        <v>21</v>
      </c>
      <c r="X5135" s="1">
        <v>5.01</v>
      </c>
      <c r="Y5135" s="4">
        <f t="shared" si="726"/>
        <v>128.35</v>
      </c>
      <c r="Z5135" s="1" t="s">
        <v>22</v>
      </c>
      <c r="AA5135" s="1" t="s">
        <v>37</v>
      </c>
      <c r="AB5135" s="1" t="s">
        <v>29</v>
      </c>
      <c r="AC5135" s="1" t="s">
        <v>40</v>
      </c>
      <c r="AD5135" s="1" t="s">
        <v>19</v>
      </c>
      <c r="AE5135" s="2">
        <v>40695</v>
      </c>
    </row>
    <row r="5136" spans="1:31" x14ac:dyDescent="0.25">
      <c r="A5136">
        <f t="shared" si="727"/>
        <v>5135</v>
      </c>
      <c r="B5136" s="1">
        <v>51650</v>
      </c>
      <c r="C5136" s="2">
        <v>40695</v>
      </c>
      <c r="D5136" s="1" t="s">
        <v>20</v>
      </c>
      <c r="E5136" s="1" t="str">
        <f t="shared" si="720"/>
        <v>*</v>
      </c>
      <c r="F5136" s="1" t="str">
        <f t="shared" si="721"/>
        <v>**</v>
      </c>
      <c r="G5136" s="1" t="str">
        <f t="shared" si="722"/>
        <v>**</v>
      </c>
      <c r="J5136" s="1" t="str">
        <f t="shared" si="723"/>
        <v>**</v>
      </c>
      <c r="P5136" s="1">
        <v>19</v>
      </c>
      <c r="Q5136" s="1">
        <f t="shared" si="728"/>
        <v>0.02</v>
      </c>
      <c r="T5136" s="4">
        <v>51.23</v>
      </c>
      <c r="U5136" s="9">
        <f t="shared" si="724"/>
        <v>0</v>
      </c>
      <c r="V5136" s="4">
        <f t="shared" si="725"/>
        <v>2.696315789473684</v>
      </c>
      <c r="W5136" s="1" t="s">
        <v>21</v>
      </c>
      <c r="X5136" s="1">
        <v>0.96</v>
      </c>
      <c r="Y5136" s="4">
        <f t="shared" si="726"/>
        <v>52.19</v>
      </c>
      <c r="Z5136" s="1" t="s">
        <v>51</v>
      </c>
      <c r="AA5136" s="1" t="s">
        <v>16</v>
      </c>
      <c r="AB5136" s="1" t="s">
        <v>29</v>
      </c>
      <c r="AC5136" s="1" t="s">
        <v>30</v>
      </c>
      <c r="AD5136" s="1" t="s">
        <v>31</v>
      </c>
      <c r="AE5136" s="2">
        <v>40697</v>
      </c>
    </row>
    <row r="5137" spans="1:31" x14ac:dyDescent="0.25">
      <c r="A5137">
        <f t="shared" si="727"/>
        <v>5136</v>
      </c>
      <c r="B5137" s="1">
        <v>39457</v>
      </c>
      <c r="C5137" s="2">
        <v>40696</v>
      </c>
      <c r="D5137" s="1" t="s">
        <v>32</v>
      </c>
      <c r="E5137" s="1" t="str">
        <f t="shared" si="720"/>
        <v>***</v>
      </c>
      <c r="F5137" s="1" t="str">
        <f t="shared" si="721"/>
        <v>***</v>
      </c>
      <c r="G5137" s="1" t="str">
        <f t="shared" si="722"/>
        <v>***</v>
      </c>
      <c r="J5137" s="1" t="str">
        <f t="shared" si="723"/>
        <v>***</v>
      </c>
      <c r="P5137" s="1">
        <v>40</v>
      </c>
      <c r="Q5137" s="1">
        <f t="shared" si="728"/>
        <v>0.05</v>
      </c>
      <c r="T5137" s="4">
        <v>4842.21</v>
      </c>
      <c r="U5137" s="9">
        <f t="shared" si="724"/>
        <v>1</v>
      </c>
      <c r="V5137" s="4">
        <f t="shared" si="725"/>
        <v>121.05525</v>
      </c>
      <c r="W5137" s="1" t="s">
        <v>33</v>
      </c>
      <c r="X5137" s="1">
        <v>70.2</v>
      </c>
      <c r="Y5137" s="4">
        <f t="shared" si="726"/>
        <v>4912.41</v>
      </c>
      <c r="Z5137" s="1" t="s">
        <v>39</v>
      </c>
      <c r="AA5137" s="1" t="s">
        <v>37</v>
      </c>
      <c r="AB5137" s="1" t="s">
        <v>17</v>
      </c>
      <c r="AC5137" s="1" t="s">
        <v>34</v>
      </c>
      <c r="AD5137" s="1" t="s">
        <v>35</v>
      </c>
      <c r="AE5137" s="2">
        <v>40696</v>
      </c>
    </row>
    <row r="5138" spans="1:31" x14ac:dyDescent="0.25">
      <c r="A5138">
        <f t="shared" si="727"/>
        <v>5137</v>
      </c>
      <c r="B5138" s="1">
        <v>8996</v>
      </c>
      <c r="C5138" s="2">
        <v>40696</v>
      </c>
      <c r="D5138" s="1" t="s">
        <v>13</v>
      </c>
      <c r="E5138" s="1" t="str">
        <f t="shared" si="720"/>
        <v>*</v>
      </c>
      <c r="F5138" s="1" t="str">
        <f t="shared" si="721"/>
        <v>*</v>
      </c>
      <c r="G5138" s="1" t="str">
        <f t="shared" si="722"/>
        <v>*</v>
      </c>
      <c r="J5138" s="1" t="str">
        <f t="shared" si="723"/>
        <v>*</v>
      </c>
      <c r="P5138" s="1">
        <v>13</v>
      </c>
      <c r="Q5138" s="1">
        <f t="shared" si="728"/>
        <v>0.02</v>
      </c>
      <c r="T5138" s="4">
        <v>772.26750000000004</v>
      </c>
      <c r="U5138" s="9">
        <f t="shared" si="724"/>
        <v>0</v>
      </c>
      <c r="V5138" s="4">
        <f t="shared" si="725"/>
        <v>59.40519230769231</v>
      </c>
      <c r="W5138" s="1" t="s">
        <v>21</v>
      </c>
      <c r="X5138" s="1">
        <v>8.99</v>
      </c>
      <c r="Y5138" s="4">
        <f t="shared" si="726"/>
        <v>781.25750000000005</v>
      </c>
      <c r="Z5138" s="1" t="s">
        <v>51</v>
      </c>
      <c r="AA5138" s="1" t="s">
        <v>28</v>
      </c>
      <c r="AB5138" s="1" t="s">
        <v>24</v>
      </c>
      <c r="AC5138" s="1" t="s">
        <v>25</v>
      </c>
      <c r="AD5138" s="1" t="s">
        <v>19</v>
      </c>
      <c r="AE5138" s="2">
        <v>40700</v>
      </c>
    </row>
    <row r="5139" spans="1:31" x14ac:dyDescent="0.25">
      <c r="A5139">
        <f t="shared" si="727"/>
        <v>5138</v>
      </c>
      <c r="B5139" s="1">
        <v>57063</v>
      </c>
      <c r="C5139" s="2">
        <v>40696</v>
      </c>
      <c r="D5139" s="1" t="s">
        <v>36</v>
      </c>
      <c r="E5139" s="1" t="str">
        <f t="shared" si="720"/>
        <v>*</v>
      </c>
      <c r="F5139" s="1" t="str">
        <f t="shared" si="721"/>
        <v>*</v>
      </c>
      <c r="G5139" s="1" t="str">
        <f t="shared" si="722"/>
        <v>*</v>
      </c>
      <c r="J5139" s="1" t="str">
        <f t="shared" si="723"/>
        <v>*</v>
      </c>
      <c r="P5139" s="1">
        <v>26</v>
      </c>
      <c r="Q5139" s="1">
        <f t="shared" si="728"/>
        <v>3.5000000000000003E-2</v>
      </c>
      <c r="T5139" s="4">
        <v>173.78</v>
      </c>
      <c r="U5139" s="9">
        <f t="shared" si="724"/>
        <v>0</v>
      </c>
      <c r="V5139" s="4">
        <f t="shared" si="725"/>
        <v>6.6838461538461535</v>
      </c>
      <c r="W5139" s="1" t="s">
        <v>21</v>
      </c>
      <c r="X5139" s="1">
        <v>7.49</v>
      </c>
      <c r="Y5139" s="4">
        <f t="shared" si="726"/>
        <v>181.27</v>
      </c>
      <c r="Z5139" s="1" t="s">
        <v>46</v>
      </c>
      <c r="AA5139" s="1" t="s">
        <v>23</v>
      </c>
      <c r="AB5139" s="1" t="s">
        <v>29</v>
      </c>
      <c r="AC5139" s="1" t="s">
        <v>40</v>
      </c>
      <c r="AD5139" s="1" t="s">
        <v>19</v>
      </c>
      <c r="AE5139" s="2">
        <v>40696</v>
      </c>
    </row>
    <row r="5140" spans="1:31" x14ac:dyDescent="0.25">
      <c r="A5140">
        <f t="shared" si="727"/>
        <v>5139</v>
      </c>
      <c r="B5140" s="1">
        <v>57063</v>
      </c>
      <c r="C5140" s="2">
        <v>40696</v>
      </c>
      <c r="D5140" s="1" t="s">
        <v>36</v>
      </c>
      <c r="E5140" s="1" t="str">
        <f t="shared" si="720"/>
        <v>*</v>
      </c>
      <c r="F5140" s="1" t="str">
        <f t="shared" si="721"/>
        <v>*</v>
      </c>
      <c r="G5140" s="1" t="str">
        <f t="shared" si="722"/>
        <v>*</v>
      </c>
      <c r="J5140" s="1" t="str">
        <f t="shared" si="723"/>
        <v>*</v>
      </c>
      <c r="P5140" s="1">
        <v>22</v>
      </c>
      <c r="Q5140" s="1">
        <f t="shared" si="728"/>
        <v>3.5000000000000003E-2</v>
      </c>
      <c r="T5140" s="4">
        <v>41.18</v>
      </c>
      <c r="U5140" s="9">
        <f t="shared" si="724"/>
        <v>0</v>
      </c>
      <c r="V5140" s="4">
        <f t="shared" si="725"/>
        <v>1.8718181818181818</v>
      </c>
      <c r="W5140" s="1" t="s">
        <v>21</v>
      </c>
      <c r="X5140" s="1">
        <v>0.79</v>
      </c>
      <c r="Y5140" s="4">
        <f t="shared" si="726"/>
        <v>41.97</v>
      </c>
      <c r="Z5140" s="1" t="s">
        <v>46</v>
      </c>
      <c r="AA5140" s="1" t="s">
        <v>23</v>
      </c>
      <c r="AB5140" s="1" t="s">
        <v>29</v>
      </c>
      <c r="AC5140" s="1" t="s">
        <v>61</v>
      </c>
      <c r="AD5140" s="1" t="s">
        <v>31</v>
      </c>
      <c r="AE5140" s="2">
        <v>40698</v>
      </c>
    </row>
    <row r="5141" spans="1:31" x14ac:dyDescent="0.25">
      <c r="A5141">
        <f t="shared" si="727"/>
        <v>5140</v>
      </c>
      <c r="B5141" s="1">
        <v>44579</v>
      </c>
      <c r="C5141" s="2">
        <v>40697</v>
      </c>
      <c r="D5141" s="1" t="s">
        <v>27</v>
      </c>
      <c r="E5141" s="1" t="str">
        <f t="shared" si="720"/>
        <v>*</v>
      </c>
      <c r="F5141" s="1" t="str">
        <f t="shared" si="721"/>
        <v>*</v>
      </c>
      <c r="G5141" s="1" t="str">
        <f t="shared" si="722"/>
        <v>*</v>
      </c>
      <c r="J5141" s="1" t="str">
        <f t="shared" si="723"/>
        <v>*</v>
      </c>
      <c r="P5141" s="1">
        <v>19</v>
      </c>
      <c r="Q5141" s="1">
        <f t="shared" si="728"/>
        <v>0.02</v>
      </c>
      <c r="T5141" s="4">
        <v>3896.39</v>
      </c>
      <c r="U5141" s="9">
        <f t="shared" si="724"/>
        <v>1</v>
      </c>
      <c r="V5141" s="4">
        <f t="shared" si="725"/>
        <v>205.07315789473682</v>
      </c>
      <c r="W5141" s="1" t="s">
        <v>21</v>
      </c>
      <c r="X5141" s="1">
        <v>18.059999999999999</v>
      </c>
      <c r="Y5141" s="4">
        <f t="shared" si="726"/>
        <v>3914.45</v>
      </c>
      <c r="Z5141" s="1" t="s">
        <v>22</v>
      </c>
      <c r="AA5141" s="1" t="s">
        <v>23</v>
      </c>
      <c r="AB5141" s="1" t="s">
        <v>17</v>
      </c>
      <c r="AC5141" s="1" t="s">
        <v>34</v>
      </c>
      <c r="AD5141" s="1" t="s">
        <v>48</v>
      </c>
      <c r="AE5141" s="2">
        <v>40698</v>
      </c>
    </row>
    <row r="5142" spans="1:31" x14ac:dyDescent="0.25">
      <c r="A5142">
        <f t="shared" si="727"/>
        <v>5141</v>
      </c>
      <c r="B5142" s="1">
        <v>37505</v>
      </c>
      <c r="C5142" s="2">
        <v>40697</v>
      </c>
      <c r="D5142" s="1" t="s">
        <v>13</v>
      </c>
      <c r="E5142" s="1" t="str">
        <f t="shared" si="720"/>
        <v>*</v>
      </c>
      <c r="F5142" s="1" t="str">
        <f t="shared" si="721"/>
        <v>*</v>
      </c>
      <c r="G5142" s="1" t="str">
        <f t="shared" si="722"/>
        <v>*</v>
      </c>
      <c r="J5142" s="1" t="str">
        <f t="shared" si="723"/>
        <v>*</v>
      </c>
      <c r="P5142" s="1">
        <v>9</v>
      </c>
      <c r="Q5142" s="1">
        <f t="shared" si="728"/>
        <v>0.01</v>
      </c>
      <c r="T5142" s="4">
        <v>2007.24</v>
      </c>
      <c r="U5142" s="9">
        <f t="shared" si="724"/>
        <v>1</v>
      </c>
      <c r="V5142" s="4">
        <f t="shared" si="725"/>
        <v>223.02666666666667</v>
      </c>
      <c r="W5142" s="1" t="s">
        <v>14</v>
      </c>
      <c r="X5142" s="1">
        <v>11.79</v>
      </c>
      <c r="Y5142" s="4">
        <f t="shared" si="726"/>
        <v>2019.03</v>
      </c>
      <c r="Z5142" s="1" t="s">
        <v>15</v>
      </c>
      <c r="AA5142" s="1" t="s">
        <v>37</v>
      </c>
      <c r="AB5142" s="1" t="s">
        <v>29</v>
      </c>
      <c r="AC5142" s="1" t="s">
        <v>63</v>
      </c>
      <c r="AD5142" s="1" t="s">
        <v>26</v>
      </c>
      <c r="AE5142" s="2">
        <v>40699</v>
      </c>
    </row>
    <row r="5143" spans="1:31" x14ac:dyDescent="0.25">
      <c r="A5143">
        <f t="shared" si="727"/>
        <v>5142</v>
      </c>
      <c r="B5143" s="1">
        <v>37505</v>
      </c>
      <c r="C5143" s="2">
        <v>40697</v>
      </c>
      <c r="D5143" s="1" t="s">
        <v>13</v>
      </c>
      <c r="E5143" s="1" t="str">
        <f t="shared" si="720"/>
        <v>*</v>
      </c>
      <c r="F5143" s="1" t="str">
        <f t="shared" si="721"/>
        <v>*</v>
      </c>
      <c r="G5143" s="1" t="str">
        <f t="shared" si="722"/>
        <v>*</v>
      </c>
      <c r="J5143" s="1" t="str">
        <f t="shared" si="723"/>
        <v>*</v>
      </c>
      <c r="P5143" s="1">
        <v>42</v>
      </c>
      <c r="Q5143" s="1">
        <f t="shared" si="728"/>
        <v>0.05</v>
      </c>
      <c r="T5143" s="4">
        <v>384.41</v>
      </c>
      <c r="U5143" s="9">
        <f t="shared" si="724"/>
        <v>0</v>
      </c>
      <c r="V5143" s="4">
        <f t="shared" si="725"/>
        <v>9.1526190476190479</v>
      </c>
      <c r="W5143" s="1" t="s">
        <v>21</v>
      </c>
      <c r="X5143" s="1">
        <v>5.76</v>
      </c>
      <c r="Y5143" s="4">
        <f t="shared" si="726"/>
        <v>390.17</v>
      </c>
      <c r="Z5143" s="1" t="s">
        <v>15</v>
      </c>
      <c r="AA5143" s="1" t="s">
        <v>37</v>
      </c>
      <c r="AB5143" s="1" t="s">
        <v>24</v>
      </c>
      <c r="AC5143" s="1" t="s">
        <v>56</v>
      </c>
      <c r="AD5143" s="1" t="s">
        <v>26</v>
      </c>
      <c r="AE5143" s="2">
        <v>40702</v>
      </c>
    </row>
    <row r="5144" spans="1:31" x14ac:dyDescent="0.25">
      <c r="A5144">
        <f t="shared" si="727"/>
        <v>5143</v>
      </c>
      <c r="B5144" s="1">
        <v>326</v>
      </c>
      <c r="C5144" s="2">
        <v>40697</v>
      </c>
      <c r="D5144" s="1" t="s">
        <v>20</v>
      </c>
      <c r="E5144" s="1" t="str">
        <f t="shared" si="720"/>
        <v>*</v>
      </c>
      <c r="F5144" s="1" t="str">
        <f t="shared" si="721"/>
        <v>**</v>
      </c>
      <c r="G5144" s="1" t="str">
        <f t="shared" si="722"/>
        <v>**</v>
      </c>
      <c r="J5144" s="1" t="str">
        <f t="shared" si="723"/>
        <v>**</v>
      </c>
      <c r="P5144" s="1">
        <v>34</v>
      </c>
      <c r="Q5144" s="1">
        <f t="shared" si="728"/>
        <v>0.04</v>
      </c>
      <c r="T5144" s="4">
        <v>218.27</v>
      </c>
      <c r="U5144" s="9">
        <f t="shared" si="724"/>
        <v>0</v>
      </c>
      <c r="V5144" s="4">
        <f t="shared" si="725"/>
        <v>6.4197058823529414</v>
      </c>
      <c r="W5144" s="1" t="s">
        <v>21</v>
      </c>
      <c r="X5144" s="1">
        <v>4.92</v>
      </c>
      <c r="Y5144" s="4">
        <f t="shared" si="726"/>
        <v>223.19</v>
      </c>
      <c r="Z5144" s="1" t="s">
        <v>44</v>
      </c>
      <c r="AA5144" s="1" t="s">
        <v>16</v>
      </c>
      <c r="AB5144" s="1" t="s">
        <v>29</v>
      </c>
      <c r="AC5144" s="1" t="s">
        <v>43</v>
      </c>
      <c r="AD5144" s="1" t="s">
        <v>19</v>
      </c>
      <c r="AE5144" s="2">
        <v>40698</v>
      </c>
    </row>
    <row r="5145" spans="1:31" x14ac:dyDescent="0.25">
      <c r="A5145">
        <f t="shared" si="727"/>
        <v>5144</v>
      </c>
      <c r="B5145" s="1">
        <v>8006</v>
      </c>
      <c r="C5145" s="2">
        <v>40697</v>
      </c>
      <c r="D5145" s="1" t="s">
        <v>36</v>
      </c>
      <c r="E5145" s="1" t="str">
        <f t="shared" si="720"/>
        <v>*</v>
      </c>
      <c r="F5145" s="1" t="str">
        <f t="shared" si="721"/>
        <v>*</v>
      </c>
      <c r="G5145" s="1" t="str">
        <f t="shared" si="722"/>
        <v>*</v>
      </c>
      <c r="J5145" s="1" t="str">
        <f t="shared" si="723"/>
        <v>*</v>
      </c>
      <c r="P5145" s="1">
        <v>27</v>
      </c>
      <c r="Q5145" s="1">
        <f t="shared" si="728"/>
        <v>3.5000000000000003E-2</v>
      </c>
      <c r="T5145" s="4">
        <v>197.15</v>
      </c>
      <c r="U5145" s="9">
        <f t="shared" si="724"/>
        <v>0</v>
      </c>
      <c r="V5145" s="4">
        <f t="shared" si="725"/>
        <v>7.3018518518518523</v>
      </c>
      <c r="W5145" s="1" t="s">
        <v>14</v>
      </c>
      <c r="X5145" s="1">
        <v>5.2</v>
      </c>
      <c r="Y5145" s="4">
        <f t="shared" si="726"/>
        <v>202.35</v>
      </c>
      <c r="Z5145" s="1" t="s">
        <v>22</v>
      </c>
      <c r="AA5145" s="1" t="s">
        <v>16</v>
      </c>
      <c r="AB5145" s="1" t="s">
        <v>29</v>
      </c>
      <c r="AC5145" s="1" t="s">
        <v>40</v>
      </c>
      <c r="AD5145" s="1" t="s">
        <v>19</v>
      </c>
      <c r="AE5145" s="2">
        <v>40699</v>
      </c>
    </row>
    <row r="5146" spans="1:31" x14ac:dyDescent="0.25">
      <c r="A5146">
        <f t="shared" si="727"/>
        <v>5145</v>
      </c>
      <c r="B5146" s="1">
        <v>326</v>
      </c>
      <c r="C5146" s="2">
        <v>40697</v>
      </c>
      <c r="D5146" s="1" t="s">
        <v>20</v>
      </c>
      <c r="E5146" s="1" t="str">
        <f t="shared" si="720"/>
        <v>*</v>
      </c>
      <c r="F5146" s="1" t="str">
        <f t="shared" si="721"/>
        <v>**</v>
      </c>
      <c r="G5146" s="1" t="str">
        <f t="shared" si="722"/>
        <v>**</v>
      </c>
      <c r="J5146" s="1" t="str">
        <f t="shared" si="723"/>
        <v>**</v>
      </c>
      <c r="P5146" s="1">
        <v>17</v>
      </c>
      <c r="Q5146" s="1">
        <f t="shared" si="728"/>
        <v>0.02</v>
      </c>
      <c r="T5146" s="4">
        <v>100.95</v>
      </c>
      <c r="U5146" s="9">
        <f t="shared" si="724"/>
        <v>0</v>
      </c>
      <c r="V5146" s="4">
        <f t="shared" si="725"/>
        <v>5.9382352941176473</v>
      </c>
      <c r="W5146" s="1" t="s">
        <v>21</v>
      </c>
      <c r="X5146" s="1">
        <v>3.37</v>
      </c>
      <c r="Y5146" s="4">
        <f t="shared" si="726"/>
        <v>104.32000000000001</v>
      </c>
      <c r="Z5146" s="1" t="s">
        <v>44</v>
      </c>
      <c r="AA5146" s="1" t="s">
        <v>16</v>
      </c>
      <c r="AB5146" s="1" t="s">
        <v>29</v>
      </c>
      <c r="AC5146" s="1" t="s">
        <v>61</v>
      </c>
      <c r="AD5146" s="1" t="s">
        <v>31</v>
      </c>
      <c r="AE5146" s="2">
        <v>40698</v>
      </c>
    </row>
    <row r="5147" spans="1:31" x14ac:dyDescent="0.25">
      <c r="A5147">
        <f t="shared" si="727"/>
        <v>5146</v>
      </c>
      <c r="B5147" s="1">
        <v>50117</v>
      </c>
      <c r="C5147" s="2">
        <v>40697</v>
      </c>
      <c r="D5147" s="1" t="s">
        <v>32</v>
      </c>
      <c r="E5147" s="1" t="str">
        <f t="shared" si="720"/>
        <v>***</v>
      </c>
      <c r="F5147" s="1" t="str">
        <f t="shared" si="721"/>
        <v>***</v>
      </c>
      <c r="G5147" s="1" t="str">
        <f t="shared" si="722"/>
        <v>***</v>
      </c>
      <c r="J5147" s="1" t="str">
        <f t="shared" si="723"/>
        <v>***</v>
      </c>
      <c r="P5147" s="1">
        <v>17</v>
      </c>
      <c r="Q5147" s="1">
        <f t="shared" si="728"/>
        <v>0.02</v>
      </c>
      <c r="T5147" s="4">
        <v>47.44</v>
      </c>
      <c r="U5147" s="9">
        <f t="shared" si="724"/>
        <v>0</v>
      </c>
      <c r="V5147" s="4">
        <f t="shared" si="725"/>
        <v>2.7905882352941176</v>
      </c>
      <c r="W5147" s="1" t="s">
        <v>21</v>
      </c>
      <c r="X5147" s="1">
        <v>0.5</v>
      </c>
      <c r="Y5147" s="4">
        <f t="shared" si="726"/>
        <v>47.94</v>
      </c>
      <c r="Z5147" s="1" t="s">
        <v>39</v>
      </c>
      <c r="AA5147" s="1" t="s">
        <v>23</v>
      </c>
      <c r="AB5147" s="1" t="s">
        <v>29</v>
      </c>
      <c r="AC5147" s="1" t="s">
        <v>58</v>
      </c>
      <c r="AD5147" s="1" t="s">
        <v>19</v>
      </c>
      <c r="AE5147" s="2">
        <v>40699</v>
      </c>
    </row>
    <row r="5148" spans="1:31" x14ac:dyDescent="0.25">
      <c r="A5148">
        <f t="shared" si="727"/>
        <v>5147</v>
      </c>
      <c r="B5148" s="1">
        <v>37505</v>
      </c>
      <c r="C5148" s="2">
        <v>40697</v>
      </c>
      <c r="D5148" s="1" t="s">
        <v>13</v>
      </c>
      <c r="E5148" s="1" t="str">
        <f t="shared" si="720"/>
        <v>*</v>
      </c>
      <c r="F5148" s="1" t="str">
        <f t="shared" si="721"/>
        <v>*</v>
      </c>
      <c r="G5148" s="1" t="str">
        <f t="shared" si="722"/>
        <v>*</v>
      </c>
      <c r="J5148" s="1" t="str">
        <f t="shared" si="723"/>
        <v>*</v>
      </c>
      <c r="P5148" s="1">
        <v>1</v>
      </c>
      <c r="Q5148" s="1">
        <f t="shared" si="728"/>
        <v>0.01</v>
      </c>
      <c r="T5148" s="4">
        <v>29.19</v>
      </c>
      <c r="U5148" s="9">
        <f t="shared" si="724"/>
        <v>0</v>
      </c>
      <c r="V5148" s="4">
        <f t="shared" si="725"/>
        <v>29.19</v>
      </c>
      <c r="W5148" s="1" t="s">
        <v>21</v>
      </c>
      <c r="X5148" s="1">
        <v>12.39</v>
      </c>
      <c r="Y5148" s="4">
        <f t="shared" si="726"/>
        <v>41.58</v>
      </c>
      <c r="Z5148" s="1" t="s">
        <v>15</v>
      </c>
      <c r="AA5148" s="1" t="s">
        <v>37</v>
      </c>
      <c r="AB5148" s="1" t="s">
        <v>29</v>
      </c>
      <c r="AC5148" s="1" t="s">
        <v>57</v>
      </c>
      <c r="AD5148" s="1" t="s">
        <v>19</v>
      </c>
      <c r="AE5148" s="2">
        <v>40699</v>
      </c>
    </row>
    <row r="5149" spans="1:31" x14ac:dyDescent="0.25">
      <c r="A5149">
        <f t="shared" si="727"/>
        <v>5148</v>
      </c>
      <c r="B5149" s="1">
        <v>27264</v>
      </c>
      <c r="C5149" s="2">
        <v>40698</v>
      </c>
      <c r="D5149" s="1" t="s">
        <v>13</v>
      </c>
      <c r="E5149" s="1" t="str">
        <f t="shared" si="720"/>
        <v>*</v>
      </c>
      <c r="F5149" s="1" t="str">
        <f t="shared" si="721"/>
        <v>*</v>
      </c>
      <c r="G5149" s="1" t="str">
        <f t="shared" si="722"/>
        <v>*</v>
      </c>
      <c r="J5149" s="1" t="str">
        <f t="shared" si="723"/>
        <v>*</v>
      </c>
      <c r="P5149" s="1">
        <v>3</v>
      </c>
      <c r="Q5149" s="1">
        <f t="shared" si="728"/>
        <v>0.01</v>
      </c>
      <c r="T5149" s="4">
        <v>74.05</v>
      </c>
      <c r="U5149" s="9">
        <f t="shared" si="724"/>
        <v>0</v>
      </c>
      <c r="V5149" s="4">
        <f t="shared" si="725"/>
        <v>24.683333333333334</v>
      </c>
      <c r="W5149" s="1" t="s">
        <v>21</v>
      </c>
      <c r="X5149" s="1">
        <v>11.17</v>
      </c>
      <c r="Y5149" s="4">
        <f t="shared" si="726"/>
        <v>85.22</v>
      </c>
      <c r="Z5149" s="1" t="s">
        <v>39</v>
      </c>
      <c r="AA5149" s="1" t="s">
        <v>23</v>
      </c>
      <c r="AB5149" s="1" t="s">
        <v>17</v>
      </c>
      <c r="AC5149" s="1" t="s">
        <v>18</v>
      </c>
      <c r="AD5149" s="1" t="s">
        <v>48</v>
      </c>
      <c r="AE5149" s="2">
        <v>40700</v>
      </c>
    </row>
    <row r="5150" spans="1:31" x14ac:dyDescent="0.25">
      <c r="A5150">
        <f t="shared" si="727"/>
        <v>5149</v>
      </c>
      <c r="B5150" s="1">
        <v>38948</v>
      </c>
      <c r="C5150" s="2">
        <v>40699</v>
      </c>
      <c r="D5150" s="1" t="s">
        <v>27</v>
      </c>
      <c r="E5150" s="1" t="str">
        <f t="shared" si="720"/>
        <v>*</v>
      </c>
      <c r="F5150" s="1" t="str">
        <f t="shared" si="721"/>
        <v>*</v>
      </c>
      <c r="G5150" s="1" t="str">
        <f t="shared" si="722"/>
        <v>*</v>
      </c>
      <c r="J5150" s="1" t="str">
        <f t="shared" si="723"/>
        <v>*</v>
      </c>
      <c r="P5150" s="1">
        <v>44</v>
      </c>
      <c r="Q5150" s="1">
        <f t="shared" si="728"/>
        <v>0.05</v>
      </c>
      <c r="T5150" s="4">
        <v>6862.2370000000001</v>
      </c>
      <c r="U5150" s="9">
        <f t="shared" si="724"/>
        <v>1</v>
      </c>
      <c r="V5150" s="4">
        <f t="shared" si="725"/>
        <v>155.95993181818181</v>
      </c>
      <c r="W5150" s="1" t="s">
        <v>14</v>
      </c>
      <c r="X5150" s="1">
        <v>13.99</v>
      </c>
      <c r="Y5150" s="4">
        <f t="shared" si="726"/>
        <v>6876.2269999999999</v>
      </c>
      <c r="Z5150" s="1" t="s">
        <v>15</v>
      </c>
      <c r="AA5150" s="1" t="s">
        <v>37</v>
      </c>
      <c r="AB5150" s="1" t="s">
        <v>24</v>
      </c>
      <c r="AC5150" s="1" t="s">
        <v>25</v>
      </c>
      <c r="AD5150" s="1" t="s">
        <v>26</v>
      </c>
      <c r="AE5150" s="2">
        <v>40700</v>
      </c>
    </row>
    <row r="5151" spans="1:31" x14ac:dyDescent="0.25">
      <c r="A5151">
        <f t="shared" si="727"/>
        <v>5150</v>
      </c>
      <c r="B5151" s="1">
        <v>38948</v>
      </c>
      <c r="C5151" s="2">
        <v>40699</v>
      </c>
      <c r="D5151" s="1" t="s">
        <v>27</v>
      </c>
      <c r="E5151" s="1" t="str">
        <f t="shared" si="720"/>
        <v>*</v>
      </c>
      <c r="F5151" s="1" t="str">
        <f t="shared" si="721"/>
        <v>*</v>
      </c>
      <c r="G5151" s="1" t="str">
        <f t="shared" si="722"/>
        <v>*</v>
      </c>
      <c r="J5151" s="1" t="str">
        <f t="shared" si="723"/>
        <v>*</v>
      </c>
      <c r="P5151" s="1">
        <v>9</v>
      </c>
      <c r="Q5151" s="1">
        <f t="shared" si="728"/>
        <v>0.01</v>
      </c>
      <c r="T5151" s="4">
        <v>1394.28</v>
      </c>
      <c r="U5151" s="9">
        <f t="shared" si="724"/>
        <v>1</v>
      </c>
      <c r="V5151" s="4">
        <f t="shared" si="725"/>
        <v>154.91999999999999</v>
      </c>
      <c r="W5151" s="1" t="s">
        <v>21</v>
      </c>
      <c r="X5151" s="1">
        <v>7.07</v>
      </c>
      <c r="Y5151" s="4">
        <f t="shared" si="726"/>
        <v>1401.35</v>
      </c>
      <c r="Z5151" s="1" t="s">
        <v>15</v>
      </c>
      <c r="AA5151" s="1" t="s">
        <v>37</v>
      </c>
      <c r="AB5151" s="1" t="s">
        <v>29</v>
      </c>
      <c r="AC5151" s="1" t="s">
        <v>55</v>
      </c>
      <c r="AD5151" s="1" t="s">
        <v>19</v>
      </c>
      <c r="AE5151" s="2">
        <v>40700</v>
      </c>
    </row>
    <row r="5152" spans="1:31" x14ac:dyDescent="0.25">
      <c r="A5152">
        <f t="shared" si="727"/>
        <v>5151</v>
      </c>
      <c r="B5152" s="1">
        <v>20102</v>
      </c>
      <c r="C5152" s="2">
        <v>40699</v>
      </c>
      <c r="D5152" s="1" t="s">
        <v>20</v>
      </c>
      <c r="E5152" s="1" t="str">
        <f t="shared" si="720"/>
        <v>*</v>
      </c>
      <c r="F5152" s="1" t="str">
        <f t="shared" si="721"/>
        <v>**</v>
      </c>
      <c r="G5152" s="1" t="str">
        <f t="shared" si="722"/>
        <v>**</v>
      </c>
      <c r="J5152" s="1" t="str">
        <f t="shared" si="723"/>
        <v>**</v>
      </c>
      <c r="P5152" s="1">
        <v>15</v>
      </c>
      <c r="Q5152" s="1">
        <f t="shared" si="728"/>
        <v>0.02</v>
      </c>
      <c r="T5152" s="4">
        <v>333.3</v>
      </c>
      <c r="U5152" s="9">
        <f t="shared" si="724"/>
        <v>0</v>
      </c>
      <c r="V5152" s="4">
        <f t="shared" si="725"/>
        <v>22.220000000000002</v>
      </c>
      <c r="W5152" s="1" t="s">
        <v>21</v>
      </c>
      <c r="X5152" s="1">
        <v>1.99</v>
      </c>
      <c r="Y5152" s="4">
        <f t="shared" si="726"/>
        <v>335.29</v>
      </c>
      <c r="Z5152" s="1" t="s">
        <v>51</v>
      </c>
      <c r="AA5152" s="1" t="s">
        <v>23</v>
      </c>
      <c r="AB5152" s="1" t="s">
        <v>24</v>
      </c>
      <c r="AC5152" s="1" t="s">
        <v>38</v>
      </c>
      <c r="AD5152" s="1" t="s">
        <v>41</v>
      </c>
      <c r="AE5152" s="2">
        <v>40700</v>
      </c>
    </row>
    <row r="5153" spans="1:31" x14ac:dyDescent="0.25">
      <c r="A5153">
        <f t="shared" si="727"/>
        <v>5152</v>
      </c>
      <c r="B5153" s="1">
        <v>7367</v>
      </c>
      <c r="C5153" s="2">
        <v>40699</v>
      </c>
      <c r="D5153" s="1" t="s">
        <v>13</v>
      </c>
      <c r="E5153" s="1" t="str">
        <f t="shared" si="720"/>
        <v>*</v>
      </c>
      <c r="F5153" s="1" t="str">
        <f t="shared" si="721"/>
        <v>*</v>
      </c>
      <c r="G5153" s="1" t="str">
        <f t="shared" si="722"/>
        <v>*</v>
      </c>
      <c r="J5153" s="1" t="str">
        <f t="shared" si="723"/>
        <v>*</v>
      </c>
      <c r="P5153" s="1">
        <v>46</v>
      </c>
      <c r="Q5153" s="1">
        <f t="shared" si="728"/>
        <v>0.05</v>
      </c>
      <c r="T5153" s="4">
        <v>303.62</v>
      </c>
      <c r="U5153" s="9">
        <f t="shared" si="724"/>
        <v>0</v>
      </c>
      <c r="V5153" s="4">
        <f t="shared" si="725"/>
        <v>6.600434782608696</v>
      </c>
      <c r="W5153" s="1" t="s">
        <v>21</v>
      </c>
      <c r="X5153" s="1">
        <v>2.74</v>
      </c>
      <c r="Y5153" s="4">
        <f t="shared" si="726"/>
        <v>306.36</v>
      </c>
      <c r="Z5153" s="1" t="s">
        <v>64</v>
      </c>
      <c r="AA5153" s="1" t="s">
        <v>23</v>
      </c>
      <c r="AB5153" s="1" t="s">
        <v>24</v>
      </c>
      <c r="AC5153" s="1" t="s">
        <v>38</v>
      </c>
      <c r="AD5153" s="1" t="s">
        <v>41</v>
      </c>
      <c r="AE5153" s="2">
        <v>40706</v>
      </c>
    </row>
    <row r="5154" spans="1:31" x14ac:dyDescent="0.25">
      <c r="A5154">
        <f t="shared" si="727"/>
        <v>5153</v>
      </c>
      <c r="B5154" s="1">
        <v>7367</v>
      </c>
      <c r="C5154" s="2">
        <v>40699</v>
      </c>
      <c r="D5154" s="1" t="s">
        <v>13</v>
      </c>
      <c r="E5154" s="1" t="str">
        <f t="shared" si="720"/>
        <v>*</v>
      </c>
      <c r="F5154" s="1" t="str">
        <f t="shared" si="721"/>
        <v>*</v>
      </c>
      <c r="G5154" s="1" t="str">
        <f t="shared" si="722"/>
        <v>*</v>
      </c>
      <c r="J5154" s="1" t="str">
        <f t="shared" si="723"/>
        <v>*</v>
      </c>
      <c r="P5154" s="1">
        <v>48</v>
      </c>
      <c r="Q5154" s="1">
        <f t="shared" si="728"/>
        <v>0.05</v>
      </c>
      <c r="T5154" s="4">
        <v>269.93</v>
      </c>
      <c r="U5154" s="9">
        <f t="shared" si="724"/>
        <v>0</v>
      </c>
      <c r="V5154" s="4">
        <f t="shared" si="725"/>
        <v>5.6235416666666671</v>
      </c>
      <c r="W5154" s="1" t="s">
        <v>14</v>
      </c>
      <c r="X5154" s="1">
        <v>0.95</v>
      </c>
      <c r="Y5154" s="4">
        <f t="shared" si="726"/>
        <v>270.88</v>
      </c>
      <c r="Z5154" s="1" t="s">
        <v>53</v>
      </c>
      <c r="AA5154" s="1" t="s">
        <v>23</v>
      </c>
      <c r="AB5154" s="1" t="s">
        <v>29</v>
      </c>
      <c r="AC5154" s="1" t="s">
        <v>40</v>
      </c>
      <c r="AD5154" s="1" t="s">
        <v>31</v>
      </c>
      <c r="AE5154" s="2">
        <v>40704</v>
      </c>
    </row>
    <row r="5155" spans="1:31" x14ac:dyDescent="0.25">
      <c r="A5155">
        <f t="shared" si="727"/>
        <v>5154</v>
      </c>
      <c r="B5155" s="1">
        <v>41571</v>
      </c>
      <c r="C5155" s="2">
        <v>40700</v>
      </c>
      <c r="D5155" s="1" t="s">
        <v>13</v>
      </c>
      <c r="E5155" s="1" t="str">
        <f t="shared" si="720"/>
        <v>*</v>
      </c>
      <c r="F5155" s="1" t="str">
        <f t="shared" si="721"/>
        <v>*</v>
      </c>
      <c r="G5155" s="1" t="str">
        <f t="shared" si="722"/>
        <v>*</v>
      </c>
      <c r="J5155" s="1" t="str">
        <f t="shared" si="723"/>
        <v>*</v>
      </c>
      <c r="P5155" s="1">
        <v>42</v>
      </c>
      <c r="Q5155" s="1">
        <f t="shared" si="728"/>
        <v>0.05</v>
      </c>
      <c r="T5155" s="4">
        <v>906.07</v>
      </c>
      <c r="U5155" s="9">
        <f t="shared" si="724"/>
        <v>0</v>
      </c>
      <c r="V5155" s="4">
        <f t="shared" si="725"/>
        <v>21.573095238095238</v>
      </c>
      <c r="W5155" s="1" t="s">
        <v>21</v>
      </c>
      <c r="X5155" s="1">
        <v>8.99</v>
      </c>
      <c r="Y5155" s="4">
        <f t="shared" si="726"/>
        <v>915.06000000000006</v>
      </c>
      <c r="Z5155" s="1" t="s">
        <v>22</v>
      </c>
      <c r="AA5155" s="1" t="s">
        <v>28</v>
      </c>
      <c r="AB5155" s="1" t="s">
        <v>29</v>
      </c>
      <c r="AC5155" s="1" t="s">
        <v>30</v>
      </c>
      <c r="AD5155" s="1" t="s">
        <v>41</v>
      </c>
      <c r="AE5155" s="2">
        <v>40709</v>
      </c>
    </row>
    <row r="5156" spans="1:31" x14ac:dyDescent="0.25">
      <c r="A5156">
        <f t="shared" si="727"/>
        <v>5155</v>
      </c>
      <c r="B5156" s="1">
        <v>33540</v>
      </c>
      <c r="C5156" s="2">
        <v>40700</v>
      </c>
      <c r="D5156" s="1" t="s">
        <v>13</v>
      </c>
      <c r="E5156" s="1" t="str">
        <f t="shared" si="720"/>
        <v>*</v>
      </c>
      <c r="F5156" s="1" t="str">
        <f t="shared" si="721"/>
        <v>*</v>
      </c>
      <c r="G5156" s="1" t="str">
        <f t="shared" si="722"/>
        <v>*</v>
      </c>
      <c r="J5156" s="1" t="str">
        <f t="shared" si="723"/>
        <v>*</v>
      </c>
      <c r="P5156" s="1">
        <v>21</v>
      </c>
      <c r="Q5156" s="1">
        <f t="shared" si="728"/>
        <v>3.5000000000000003E-2</v>
      </c>
      <c r="T5156" s="4">
        <v>190.99</v>
      </c>
      <c r="U5156" s="9">
        <f t="shared" si="724"/>
        <v>0</v>
      </c>
      <c r="V5156" s="4">
        <f t="shared" si="725"/>
        <v>9.0947619047619046</v>
      </c>
      <c r="W5156" s="1" t="s">
        <v>21</v>
      </c>
      <c r="X5156" s="1">
        <v>4.82</v>
      </c>
      <c r="Y5156" s="4">
        <f t="shared" si="726"/>
        <v>195.81</v>
      </c>
      <c r="Z5156" s="1" t="s">
        <v>44</v>
      </c>
      <c r="AA5156" s="1" t="s">
        <v>16</v>
      </c>
      <c r="AB5156" s="1" t="s">
        <v>29</v>
      </c>
      <c r="AC5156" s="1" t="s">
        <v>30</v>
      </c>
      <c r="AD5156" s="1" t="s">
        <v>31</v>
      </c>
      <c r="AE5156" s="2">
        <v>40704</v>
      </c>
    </row>
    <row r="5157" spans="1:31" x14ac:dyDescent="0.25">
      <c r="A5157">
        <f t="shared" si="727"/>
        <v>5156</v>
      </c>
      <c r="B5157" s="1">
        <v>25412</v>
      </c>
      <c r="C5157" s="2">
        <v>40700</v>
      </c>
      <c r="D5157" s="1" t="s">
        <v>27</v>
      </c>
      <c r="E5157" s="1" t="str">
        <f t="shared" si="720"/>
        <v>*</v>
      </c>
      <c r="F5157" s="1" t="str">
        <f t="shared" si="721"/>
        <v>*</v>
      </c>
      <c r="G5157" s="1" t="str">
        <f t="shared" si="722"/>
        <v>*</v>
      </c>
      <c r="J5157" s="1" t="str">
        <f t="shared" si="723"/>
        <v>*</v>
      </c>
      <c r="P5157" s="1">
        <v>18</v>
      </c>
      <c r="Q5157" s="1">
        <f t="shared" si="728"/>
        <v>0.02</v>
      </c>
      <c r="T5157" s="4">
        <v>129.77000000000001</v>
      </c>
      <c r="U5157" s="9">
        <f t="shared" si="724"/>
        <v>0</v>
      </c>
      <c r="V5157" s="4">
        <f t="shared" si="725"/>
        <v>7.2094444444444452</v>
      </c>
      <c r="W5157" s="1" t="s">
        <v>21</v>
      </c>
      <c r="X5157" s="1">
        <v>9.68</v>
      </c>
      <c r="Y5157" s="4">
        <f t="shared" si="726"/>
        <v>139.45000000000002</v>
      </c>
      <c r="Z5157" s="1" t="s">
        <v>46</v>
      </c>
      <c r="AA5157" s="1" t="s">
        <v>28</v>
      </c>
      <c r="AB5157" s="1" t="s">
        <v>29</v>
      </c>
      <c r="AC5157" s="1" t="s">
        <v>40</v>
      </c>
      <c r="AD5157" s="1" t="s">
        <v>19</v>
      </c>
      <c r="AE5157" s="2">
        <v>40702</v>
      </c>
    </row>
    <row r="5158" spans="1:31" x14ac:dyDescent="0.25">
      <c r="A5158">
        <f t="shared" si="727"/>
        <v>5157</v>
      </c>
      <c r="B5158" s="1">
        <v>5568</v>
      </c>
      <c r="C5158" s="2">
        <v>40700</v>
      </c>
      <c r="D5158" s="1" t="s">
        <v>36</v>
      </c>
      <c r="E5158" s="1" t="str">
        <f t="shared" si="720"/>
        <v>*</v>
      </c>
      <c r="F5158" s="1" t="str">
        <f t="shared" si="721"/>
        <v>*</v>
      </c>
      <c r="G5158" s="1" t="str">
        <f t="shared" si="722"/>
        <v>*</v>
      </c>
      <c r="J5158" s="1" t="str">
        <f t="shared" si="723"/>
        <v>*</v>
      </c>
      <c r="P5158" s="1">
        <v>8</v>
      </c>
      <c r="Q5158" s="1">
        <f t="shared" si="728"/>
        <v>0.01</v>
      </c>
      <c r="T5158" s="4">
        <v>120.22</v>
      </c>
      <c r="U5158" s="9">
        <f t="shared" si="724"/>
        <v>0</v>
      </c>
      <c r="V5158" s="4">
        <f t="shared" si="725"/>
        <v>15.0275</v>
      </c>
      <c r="W5158" s="1" t="s">
        <v>21</v>
      </c>
      <c r="X5158" s="1">
        <v>5</v>
      </c>
      <c r="Y5158" s="4">
        <f t="shared" si="726"/>
        <v>125.22</v>
      </c>
      <c r="Z5158" s="1" t="s">
        <v>49</v>
      </c>
      <c r="AA5158" s="1" t="s">
        <v>37</v>
      </c>
      <c r="AB5158" s="1" t="s">
        <v>17</v>
      </c>
      <c r="AC5158" s="1" t="s">
        <v>18</v>
      </c>
      <c r="AD5158" s="1" t="s">
        <v>41</v>
      </c>
      <c r="AE5158" s="2">
        <v>40701</v>
      </c>
    </row>
    <row r="5159" spans="1:31" x14ac:dyDescent="0.25">
      <c r="A5159">
        <f t="shared" si="727"/>
        <v>5158</v>
      </c>
      <c r="B5159" s="1">
        <v>46885</v>
      </c>
      <c r="C5159" s="2">
        <v>40701</v>
      </c>
      <c r="D5159" s="1" t="s">
        <v>13</v>
      </c>
      <c r="E5159" s="1" t="str">
        <f t="shared" si="720"/>
        <v>*</v>
      </c>
      <c r="F5159" s="1" t="str">
        <f t="shared" si="721"/>
        <v>*</v>
      </c>
      <c r="G5159" s="1" t="str">
        <f t="shared" si="722"/>
        <v>*</v>
      </c>
      <c r="J5159" s="1" t="str">
        <f t="shared" si="723"/>
        <v>*</v>
      </c>
      <c r="P5159" s="1">
        <v>32</v>
      </c>
      <c r="Q5159" s="1">
        <f t="shared" si="728"/>
        <v>0.04</v>
      </c>
      <c r="T5159" s="4">
        <v>1997.13</v>
      </c>
      <c r="U5159" s="9">
        <f t="shared" si="724"/>
        <v>1</v>
      </c>
      <c r="V5159" s="4">
        <f t="shared" si="725"/>
        <v>62.410312500000003</v>
      </c>
      <c r="W5159" s="1" t="s">
        <v>21</v>
      </c>
      <c r="X5159" s="1">
        <v>14.48</v>
      </c>
      <c r="Y5159" s="4">
        <f t="shared" si="726"/>
        <v>2011.6100000000001</v>
      </c>
      <c r="Z5159" s="1" t="s">
        <v>51</v>
      </c>
      <c r="AA5159" s="1" t="s">
        <v>28</v>
      </c>
      <c r="AB5159" s="1" t="s">
        <v>17</v>
      </c>
      <c r="AC5159" s="1" t="s">
        <v>18</v>
      </c>
      <c r="AD5159" s="1" t="s">
        <v>19</v>
      </c>
      <c r="AE5159" s="2">
        <v>40706</v>
      </c>
    </row>
    <row r="5160" spans="1:31" x14ac:dyDescent="0.25">
      <c r="A5160">
        <f t="shared" si="727"/>
        <v>5159</v>
      </c>
      <c r="B5160" s="1">
        <v>18144</v>
      </c>
      <c r="C5160" s="2">
        <v>40701</v>
      </c>
      <c r="D5160" s="1" t="s">
        <v>32</v>
      </c>
      <c r="E5160" s="1" t="str">
        <f t="shared" si="720"/>
        <v>***</v>
      </c>
      <c r="F5160" s="1" t="str">
        <f t="shared" si="721"/>
        <v>***</v>
      </c>
      <c r="G5160" s="1" t="str">
        <f t="shared" si="722"/>
        <v>***</v>
      </c>
      <c r="J5160" s="1" t="str">
        <f t="shared" si="723"/>
        <v>***</v>
      </c>
      <c r="P5160" s="1">
        <v>41</v>
      </c>
      <c r="Q5160" s="1">
        <f t="shared" si="728"/>
        <v>0.05</v>
      </c>
      <c r="T5160" s="4">
        <v>1779.8915</v>
      </c>
      <c r="U5160" s="9">
        <f t="shared" si="724"/>
        <v>1</v>
      </c>
      <c r="V5160" s="4">
        <f t="shared" si="725"/>
        <v>43.411987804878045</v>
      </c>
      <c r="W5160" s="1" t="s">
        <v>21</v>
      </c>
      <c r="X5160" s="1">
        <v>5</v>
      </c>
      <c r="Y5160" s="4">
        <f t="shared" si="726"/>
        <v>1784.8915</v>
      </c>
      <c r="Z5160" s="1" t="s">
        <v>39</v>
      </c>
      <c r="AA5160" s="1" t="s">
        <v>28</v>
      </c>
      <c r="AB5160" s="1" t="s">
        <v>24</v>
      </c>
      <c r="AC5160" s="1" t="s">
        <v>25</v>
      </c>
      <c r="AD5160" s="1" t="s">
        <v>41</v>
      </c>
      <c r="AE5160" s="2">
        <v>40703</v>
      </c>
    </row>
    <row r="5161" spans="1:31" x14ac:dyDescent="0.25">
      <c r="A5161">
        <f t="shared" si="727"/>
        <v>5160</v>
      </c>
      <c r="B5161" s="1">
        <v>46885</v>
      </c>
      <c r="C5161" s="2">
        <v>40701</v>
      </c>
      <c r="D5161" s="1" t="s">
        <v>13</v>
      </c>
      <c r="E5161" s="1" t="str">
        <f t="shared" si="720"/>
        <v>*</v>
      </c>
      <c r="F5161" s="1" t="str">
        <f t="shared" si="721"/>
        <v>*</v>
      </c>
      <c r="G5161" s="1" t="str">
        <f t="shared" si="722"/>
        <v>*</v>
      </c>
      <c r="J5161" s="1" t="str">
        <f t="shared" si="723"/>
        <v>*</v>
      </c>
      <c r="P5161" s="1">
        <v>27</v>
      </c>
      <c r="Q5161" s="1">
        <f t="shared" si="728"/>
        <v>3.5000000000000003E-2</v>
      </c>
      <c r="T5161" s="4">
        <v>632.54999999999995</v>
      </c>
      <c r="U5161" s="9">
        <f t="shared" si="724"/>
        <v>0</v>
      </c>
      <c r="V5161" s="4">
        <f t="shared" si="725"/>
        <v>23.427777777777777</v>
      </c>
      <c r="W5161" s="1" t="s">
        <v>21</v>
      </c>
      <c r="X5161" s="1">
        <v>8.99</v>
      </c>
      <c r="Y5161" s="4">
        <f t="shared" si="726"/>
        <v>641.54</v>
      </c>
      <c r="Z5161" s="1" t="s">
        <v>51</v>
      </c>
      <c r="AA5161" s="1" t="s">
        <v>28</v>
      </c>
      <c r="AB5161" s="1" t="s">
        <v>17</v>
      </c>
      <c r="AC5161" s="1" t="s">
        <v>18</v>
      </c>
      <c r="AD5161" s="1" t="s">
        <v>41</v>
      </c>
      <c r="AE5161" s="2">
        <v>40705</v>
      </c>
    </row>
    <row r="5162" spans="1:31" x14ac:dyDescent="0.25">
      <c r="A5162">
        <f t="shared" si="727"/>
        <v>5161</v>
      </c>
      <c r="B5162" s="1">
        <v>21346</v>
      </c>
      <c r="C5162" s="2">
        <v>40701</v>
      </c>
      <c r="D5162" s="1" t="s">
        <v>20</v>
      </c>
      <c r="E5162" s="1" t="str">
        <f t="shared" si="720"/>
        <v>*</v>
      </c>
      <c r="F5162" s="1" t="str">
        <f t="shared" si="721"/>
        <v>**</v>
      </c>
      <c r="G5162" s="1" t="str">
        <f t="shared" si="722"/>
        <v>**</v>
      </c>
      <c r="J5162" s="1" t="str">
        <f t="shared" si="723"/>
        <v>**</v>
      </c>
      <c r="P5162" s="1">
        <v>46</v>
      </c>
      <c r="Q5162" s="1">
        <f t="shared" si="728"/>
        <v>0.05</v>
      </c>
      <c r="T5162" s="4">
        <v>400.49</v>
      </c>
      <c r="U5162" s="9">
        <f t="shared" si="724"/>
        <v>0</v>
      </c>
      <c r="V5162" s="4">
        <f t="shared" si="725"/>
        <v>8.7063043478260873</v>
      </c>
      <c r="W5162" s="1" t="s">
        <v>21</v>
      </c>
      <c r="X5162" s="1">
        <v>9.86</v>
      </c>
      <c r="Y5162" s="4">
        <f t="shared" si="726"/>
        <v>410.35</v>
      </c>
      <c r="Z5162" s="1" t="s">
        <v>42</v>
      </c>
      <c r="AA5162" s="1" t="s">
        <v>16</v>
      </c>
      <c r="AB5162" s="1" t="s">
        <v>29</v>
      </c>
      <c r="AC5162" s="1" t="s">
        <v>40</v>
      </c>
      <c r="AD5162" s="1" t="s">
        <v>19</v>
      </c>
      <c r="AE5162" s="2">
        <v>40701</v>
      </c>
    </row>
    <row r="5163" spans="1:31" x14ac:dyDescent="0.25">
      <c r="A5163">
        <f t="shared" si="727"/>
        <v>5162</v>
      </c>
      <c r="B5163" s="1">
        <v>18144</v>
      </c>
      <c r="C5163" s="2">
        <v>40701</v>
      </c>
      <c r="D5163" s="1" t="s">
        <v>32</v>
      </c>
      <c r="E5163" s="1" t="str">
        <f t="shared" si="720"/>
        <v>***</v>
      </c>
      <c r="F5163" s="1" t="str">
        <f t="shared" si="721"/>
        <v>***</v>
      </c>
      <c r="G5163" s="1" t="str">
        <f t="shared" si="722"/>
        <v>***</v>
      </c>
      <c r="J5163" s="1" t="str">
        <f t="shared" si="723"/>
        <v>***</v>
      </c>
      <c r="P5163" s="1">
        <v>8</v>
      </c>
      <c r="Q5163" s="1">
        <f t="shared" si="728"/>
        <v>0.01</v>
      </c>
      <c r="T5163" s="4">
        <v>234.28</v>
      </c>
      <c r="U5163" s="9">
        <f t="shared" si="724"/>
        <v>0</v>
      </c>
      <c r="V5163" s="4">
        <f t="shared" si="725"/>
        <v>29.285</v>
      </c>
      <c r="W5163" s="1" t="s">
        <v>21</v>
      </c>
      <c r="X5163" s="1">
        <v>13.99</v>
      </c>
      <c r="Y5163" s="4">
        <f t="shared" si="726"/>
        <v>248.27</v>
      </c>
      <c r="Z5163" s="1" t="s">
        <v>39</v>
      </c>
      <c r="AA5163" s="1" t="s">
        <v>28</v>
      </c>
      <c r="AB5163" s="1" t="s">
        <v>29</v>
      </c>
      <c r="AC5163" s="1" t="s">
        <v>55</v>
      </c>
      <c r="AD5163" s="1" t="s">
        <v>26</v>
      </c>
      <c r="AE5163" s="2">
        <v>40703</v>
      </c>
    </row>
    <row r="5164" spans="1:31" x14ac:dyDescent="0.25">
      <c r="A5164">
        <f t="shared" si="727"/>
        <v>5163</v>
      </c>
      <c r="B5164" s="1">
        <v>18144</v>
      </c>
      <c r="C5164" s="2">
        <v>40701</v>
      </c>
      <c r="D5164" s="1" t="s">
        <v>32</v>
      </c>
      <c r="E5164" s="1" t="str">
        <f t="shared" si="720"/>
        <v>***</v>
      </c>
      <c r="F5164" s="1" t="str">
        <f t="shared" si="721"/>
        <v>***</v>
      </c>
      <c r="G5164" s="1" t="str">
        <f t="shared" si="722"/>
        <v>***</v>
      </c>
      <c r="J5164" s="1" t="str">
        <f t="shared" si="723"/>
        <v>***</v>
      </c>
      <c r="P5164" s="1">
        <v>48</v>
      </c>
      <c r="Q5164" s="1">
        <f t="shared" si="728"/>
        <v>0.05</v>
      </c>
      <c r="T5164" s="4">
        <v>207.08</v>
      </c>
      <c r="U5164" s="9">
        <f t="shared" si="724"/>
        <v>0</v>
      </c>
      <c r="V5164" s="4">
        <f t="shared" si="725"/>
        <v>4.3141666666666669</v>
      </c>
      <c r="W5164" s="1" t="s">
        <v>21</v>
      </c>
      <c r="X5164" s="1">
        <v>5.17</v>
      </c>
      <c r="Y5164" s="4">
        <f t="shared" si="726"/>
        <v>212.25</v>
      </c>
      <c r="Z5164" s="1" t="s">
        <v>39</v>
      </c>
      <c r="AA5164" s="1" t="s">
        <v>28</v>
      </c>
      <c r="AB5164" s="1" t="s">
        <v>29</v>
      </c>
      <c r="AC5164" s="1" t="s">
        <v>40</v>
      </c>
      <c r="AD5164" s="1" t="s">
        <v>19</v>
      </c>
      <c r="AE5164" s="2">
        <v>40703</v>
      </c>
    </row>
    <row r="5165" spans="1:31" x14ac:dyDescent="0.25">
      <c r="A5165">
        <f t="shared" si="727"/>
        <v>5164</v>
      </c>
      <c r="B5165" s="1">
        <v>46885</v>
      </c>
      <c r="C5165" s="2">
        <v>40701</v>
      </c>
      <c r="D5165" s="1" t="s">
        <v>13</v>
      </c>
      <c r="E5165" s="1" t="str">
        <f t="shared" si="720"/>
        <v>*</v>
      </c>
      <c r="F5165" s="1" t="str">
        <f t="shared" si="721"/>
        <v>*</v>
      </c>
      <c r="G5165" s="1" t="str">
        <f t="shared" si="722"/>
        <v>*</v>
      </c>
      <c r="J5165" s="1" t="str">
        <f t="shared" si="723"/>
        <v>*</v>
      </c>
      <c r="P5165" s="1">
        <v>48</v>
      </c>
      <c r="Q5165" s="1">
        <f t="shared" si="728"/>
        <v>0.05</v>
      </c>
      <c r="T5165" s="4">
        <v>90.96</v>
      </c>
      <c r="U5165" s="9">
        <f t="shared" si="724"/>
        <v>0</v>
      </c>
      <c r="V5165" s="4">
        <f t="shared" si="725"/>
        <v>1.8949999999999998</v>
      </c>
      <c r="W5165" s="1" t="s">
        <v>21</v>
      </c>
      <c r="X5165" s="1">
        <v>1.56</v>
      </c>
      <c r="Y5165" s="4">
        <f t="shared" si="726"/>
        <v>92.52</v>
      </c>
      <c r="Z5165" s="1" t="s">
        <v>51</v>
      </c>
      <c r="AA5165" s="1" t="s">
        <v>28</v>
      </c>
      <c r="AB5165" s="1" t="s">
        <v>29</v>
      </c>
      <c r="AC5165" s="1" t="s">
        <v>61</v>
      </c>
      <c r="AD5165" s="1" t="s">
        <v>31</v>
      </c>
      <c r="AE5165" s="2">
        <v>40705</v>
      </c>
    </row>
    <row r="5166" spans="1:31" x14ac:dyDescent="0.25">
      <c r="A5166">
        <f t="shared" si="727"/>
        <v>5165</v>
      </c>
      <c r="B5166" s="1">
        <v>21159</v>
      </c>
      <c r="C5166" s="2">
        <v>40701</v>
      </c>
      <c r="D5166" s="1" t="s">
        <v>13</v>
      </c>
      <c r="E5166" s="1" t="str">
        <f t="shared" si="720"/>
        <v>*</v>
      </c>
      <c r="F5166" s="1" t="str">
        <f t="shared" si="721"/>
        <v>*</v>
      </c>
      <c r="G5166" s="1" t="str">
        <f t="shared" si="722"/>
        <v>*</v>
      </c>
      <c r="J5166" s="1" t="str">
        <f t="shared" si="723"/>
        <v>*</v>
      </c>
      <c r="P5166" s="1">
        <v>5</v>
      </c>
      <c r="Q5166" s="1">
        <f t="shared" si="728"/>
        <v>0.01</v>
      </c>
      <c r="T5166" s="4">
        <v>20.28</v>
      </c>
      <c r="U5166" s="9">
        <f t="shared" si="724"/>
        <v>0</v>
      </c>
      <c r="V5166" s="4">
        <f t="shared" si="725"/>
        <v>4.056</v>
      </c>
      <c r="W5166" s="1" t="s">
        <v>14</v>
      </c>
      <c r="X5166" s="1">
        <v>2.0299999999999998</v>
      </c>
      <c r="Y5166" s="4">
        <f t="shared" si="726"/>
        <v>22.310000000000002</v>
      </c>
      <c r="Z5166" s="1" t="s">
        <v>42</v>
      </c>
      <c r="AA5166" s="1" t="s">
        <v>16</v>
      </c>
      <c r="AB5166" s="1" t="s">
        <v>29</v>
      </c>
      <c r="AC5166" s="1" t="s">
        <v>30</v>
      </c>
      <c r="AD5166" s="1" t="s">
        <v>31</v>
      </c>
      <c r="AE5166" s="2">
        <v>40705</v>
      </c>
    </row>
    <row r="5167" spans="1:31" x14ac:dyDescent="0.25">
      <c r="A5167">
        <f t="shared" si="727"/>
        <v>5166</v>
      </c>
      <c r="B5167" s="1">
        <v>58470</v>
      </c>
      <c r="C5167" s="2">
        <v>40702</v>
      </c>
      <c r="D5167" s="1" t="s">
        <v>20</v>
      </c>
      <c r="E5167" s="1" t="str">
        <f t="shared" si="720"/>
        <v>*</v>
      </c>
      <c r="F5167" s="1" t="str">
        <f t="shared" si="721"/>
        <v>**</v>
      </c>
      <c r="G5167" s="1" t="str">
        <f t="shared" si="722"/>
        <v>**</v>
      </c>
      <c r="J5167" s="1" t="str">
        <f t="shared" si="723"/>
        <v>**</v>
      </c>
      <c r="P5167" s="1">
        <v>24</v>
      </c>
      <c r="Q5167" s="1">
        <f t="shared" si="728"/>
        <v>3.5000000000000003E-2</v>
      </c>
      <c r="T5167" s="4">
        <v>1811.55</v>
      </c>
      <c r="U5167" s="9">
        <f t="shared" si="724"/>
        <v>1</v>
      </c>
      <c r="V5167" s="4">
        <f t="shared" si="725"/>
        <v>75.481250000000003</v>
      </c>
      <c r="W5167" s="1" t="s">
        <v>21</v>
      </c>
      <c r="X5167" s="1">
        <v>0.99</v>
      </c>
      <c r="Y5167" s="4">
        <f t="shared" si="726"/>
        <v>1812.54</v>
      </c>
      <c r="Z5167" s="1" t="s">
        <v>15</v>
      </c>
      <c r="AA5167" s="1" t="s">
        <v>23</v>
      </c>
      <c r="AB5167" s="1" t="s">
        <v>29</v>
      </c>
      <c r="AC5167" s="1" t="s">
        <v>63</v>
      </c>
      <c r="AD5167" s="1" t="s">
        <v>19</v>
      </c>
      <c r="AE5167" s="2">
        <v>40703</v>
      </c>
    </row>
    <row r="5168" spans="1:31" x14ac:dyDescent="0.25">
      <c r="A5168">
        <f t="shared" si="727"/>
        <v>5167</v>
      </c>
      <c r="B5168" s="1">
        <v>5221</v>
      </c>
      <c r="C5168" s="2">
        <v>40702</v>
      </c>
      <c r="D5168" s="1" t="s">
        <v>27</v>
      </c>
      <c r="E5168" s="1" t="str">
        <f t="shared" si="720"/>
        <v>*</v>
      </c>
      <c r="F5168" s="1" t="str">
        <f t="shared" si="721"/>
        <v>*</v>
      </c>
      <c r="G5168" s="1" t="str">
        <f t="shared" si="722"/>
        <v>*</v>
      </c>
      <c r="J5168" s="1" t="str">
        <f t="shared" si="723"/>
        <v>*</v>
      </c>
      <c r="P5168" s="1">
        <v>48</v>
      </c>
      <c r="Q5168" s="1">
        <f t="shared" si="728"/>
        <v>0.05</v>
      </c>
      <c r="T5168" s="4">
        <v>1347.63</v>
      </c>
      <c r="U5168" s="9">
        <f t="shared" si="724"/>
        <v>1</v>
      </c>
      <c r="V5168" s="4">
        <f t="shared" si="725"/>
        <v>28.075625000000002</v>
      </c>
      <c r="W5168" s="1" t="s">
        <v>21</v>
      </c>
      <c r="X5168" s="1">
        <v>1.99</v>
      </c>
      <c r="Y5168" s="4">
        <f t="shared" si="726"/>
        <v>1349.6200000000001</v>
      </c>
      <c r="Z5168" s="1" t="s">
        <v>49</v>
      </c>
      <c r="AA5168" s="1" t="s">
        <v>28</v>
      </c>
      <c r="AB5168" s="1" t="s">
        <v>24</v>
      </c>
      <c r="AC5168" s="1" t="s">
        <v>38</v>
      </c>
      <c r="AD5168" s="1" t="s">
        <v>41</v>
      </c>
      <c r="AE5168" s="2">
        <v>40704</v>
      </c>
    </row>
    <row r="5169" spans="1:31" x14ac:dyDescent="0.25">
      <c r="A5169">
        <f t="shared" si="727"/>
        <v>5168</v>
      </c>
      <c r="B5169" s="1">
        <v>58470</v>
      </c>
      <c r="C5169" s="2">
        <v>40702</v>
      </c>
      <c r="D5169" s="1" t="s">
        <v>20</v>
      </c>
      <c r="E5169" s="1" t="str">
        <f t="shared" si="720"/>
        <v>*</v>
      </c>
      <c r="F5169" s="1" t="str">
        <f t="shared" si="721"/>
        <v>**</v>
      </c>
      <c r="G5169" s="1" t="str">
        <f t="shared" si="722"/>
        <v>**</v>
      </c>
      <c r="J5169" s="1" t="str">
        <f t="shared" si="723"/>
        <v>**</v>
      </c>
      <c r="P5169" s="1">
        <v>45</v>
      </c>
      <c r="Q5169" s="1">
        <f t="shared" si="728"/>
        <v>0.05</v>
      </c>
      <c r="T5169" s="4">
        <v>854.14</v>
      </c>
      <c r="U5169" s="9">
        <f t="shared" si="724"/>
        <v>0</v>
      </c>
      <c r="V5169" s="4">
        <f t="shared" si="725"/>
        <v>18.980888888888888</v>
      </c>
      <c r="W5169" s="1" t="s">
        <v>21</v>
      </c>
      <c r="X5169" s="1">
        <v>9.0299999999999994</v>
      </c>
      <c r="Y5169" s="4">
        <f t="shared" si="726"/>
        <v>863.17</v>
      </c>
      <c r="Z5169" s="1" t="s">
        <v>15</v>
      </c>
      <c r="AA5169" s="1" t="s">
        <v>23</v>
      </c>
      <c r="AB5169" s="1" t="s">
        <v>29</v>
      </c>
      <c r="AC5169" s="1" t="s">
        <v>40</v>
      </c>
      <c r="AD5169" s="1" t="s">
        <v>19</v>
      </c>
      <c r="AE5169" s="2">
        <v>40704</v>
      </c>
    </row>
    <row r="5170" spans="1:31" x14ac:dyDescent="0.25">
      <c r="A5170">
        <f t="shared" si="727"/>
        <v>5169</v>
      </c>
      <c r="B5170" s="1">
        <v>58470</v>
      </c>
      <c r="C5170" s="2">
        <v>40702</v>
      </c>
      <c r="D5170" s="1" t="s">
        <v>20</v>
      </c>
      <c r="E5170" s="1" t="str">
        <f t="shared" si="720"/>
        <v>*</v>
      </c>
      <c r="F5170" s="1" t="str">
        <f t="shared" si="721"/>
        <v>**</v>
      </c>
      <c r="G5170" s="1" t="str">
        <f t="shared" si="722"/>
        <v>**</v>
      </c>
      <c r="J5170" s="1" t="str">
        <f t="shared" si="723"/>
        <v>**</v>
      </c>
      <c r="P5170" s="1">
        <v>36</v>
      </c>
      <c r="Q5170" s="1">
        <f t="shared" si="728"/>
        <v>0.04</v>
      </c>
      <c r="T5170" s="4">
        <v>236.19</v>
      </c>
      <c r="U5170" s="9">
        <f t="shared" si="724"/>
        <v>0</v>
      </c>
      <c r="V5170" s="4">
        <f t="shared" si="725"/>
        <v>6.5608333333333331</v>
      </c>
      <c r="W5170" s="1" t="s">
        <v>21</v>
      </c>
      <c r="X5170" s="1">
        <v>5.94</v>
      </c>
      <c r="Y5170" s="4">
        <f t="shared" si="726"/>
        <v>242.13</v>
      </c>
      <c r="Z5170" s="1" t="s">
        <v>15</v>
      </c>
      <c r="AA5170" s="1" t="s">
        <v>23</v>
      </c>
      <c r="AB5170" s="1" t="s">
        <v>29</v>
      </c>
      <c r="AC5170" s="1" t="s">
        <v>40</v>
      </c>
      <c r="AD5170" s="1" t="s">
        <v>19</v>
      </c>
      <c r="AE5170" s="2">
        <v>40703</v>
      </c>
    </row>
    <row r="5171" spans="1:31" x14ac:dyDescent="0.25">
      <c r="A5171">
        <f t="shared" si="727"/>
        <v>5170</v>
      </c>
      <c r="B5171" s="1">
        <v>58470</v>
      </c>
      <c r="C5171" s="2">
        <v>40702</v>
      </c>
      <c r="D5171" s="1" t="s">
        <v>20</v>
      </c>
      <c r="E5171" s="1" t="str">
        <f t="shared" si="720"/>
        <v>*</v>
      </c>
      <c r="F5171" s="1" t="str">
        <f t="shared" si="721"/>
        <v>**</v>
      </c>
      <c r="G5171" s="1" t="str">
        <f t="shared" si="722"/>
        <v>**</v>
      </c>
      <c r="J5171" s="1" t="str">
        <f t="shared" si="723"/>
        <v>**</v>
      </c>
      <c r="P5171" s="1">
        <v>5</v>
      </c>
      <c r="Q5171" s="1">
        <f t="shared" si="728"/>
        <v>0.01</v>
      </c>
      <c r="T5171" s="4">
        <v>159.5</v>
      </c>
      <c r="U5171" s="9">
        <f t="shared" si="724"/>
        <v>0</v>
      </c>
      <c r="V5171" s="4">
        <f t="shared" si="725"/>
        <v>31.9</v>
      </c>
      <c r="W5171" s="1" t="s">
        <v>21</v>
      </c>
      <c r="X5171" s="1">
        <v>6.72</v>
      </c>
      <c r="Y5171" s="4">
        <f t="shared" si="726"/>
        <v>166.22</v>
      </c>
      <c r="Z5171" s="1" t="s">
        <v>15</v>
      </c>
      <c r="AA5171" s="1" t="s">
        <v>23</v>
      </c>
      <c r="AB5171" s="1" t="s">
        <v>29</v>
      </c>
      <c r="AC5171" s="1" t="s">
        <v>55</v>
      </c>
      <c r="AD5171" s="1" t="s">
        <v>19</v>
      </c>
      <c r="AE5171" s="2">
        <v>40703</v>
      </c>
    </row>
    <row r="5172" spans="1:31" x14ac:dyDescent="0.25">
      <c r="A5172">
        <f t="shared" si="727"/>
        <v>5171</v>
      </c>
      <c r="B5172" s="1">
        <v>58470</v>
      </c>
      <c r="C5172" s="2">
        <v>40702</v>
      </c>
      <c r="D5172" s="1" t="s">
        <v>20</v>
      </c>
      <c r="E5172" s="1" t="str">
        <f t="shared" si="720"/>
        <v>*</v>
      </c>
      <c r="F5172" s="1" t="str">
        <f t="shared" si="721"/>
        <v>**</v>
      </c>
      <c r="G5172" s="1" t="str">
        <f t="shared" si="722"/>
        <v>**</v>
      </c>
      <c r="J5172" s="1" t="str">
        <f t="shared" si="723"/>
        <v>**</v>
      </c>
      <c r="P5172" s="1">
        <v>13</v>
      </c>
      <c r="Q5172" s="1">
        <f t="shared" si="728"/>
        <v>0.02</v>
      </c>
      <c r="T5172" s="4">
        <v>49.08</v>
      </c>
      <c r="U5172" s="9">
        <f t="shared" si="724"/>
        <v>0</v>
      </c>
      <c r="V5172" s="4">
        <f t="shared" si="725"/>
        <v>3.7753846153846151</v>
      </c>
      <c r="W5172" s="1" t="s">
        <v>21</v>
      </c>
      <c r="X5172" s="1">
        <v>1.93</v>
      </c>
      <c r="Y5172" s="4">
        <f t="shared" si="726"/>
        <v>51.01</v>
      </c>
      <c r="Z5172" s="1" t="s">
        <v>15</v>
      </c>
      <c r="AA5172" s="1" t="s">
        <v>23</v>
      </c>
      <c r="AB5172" s="1" t="s">
        <v>29</v>
      </c>
      <c r="AC5172" s="1" t="s">
        <v>40</v>
      </c>
      <c r="AD5172" s="1" t="s">
        <v>31</v>
      </c>
      <c r="AE5172" s="2">
        <v>40702</v>
      </c>
    </row>
    <row r="5173" spans="1:31" x14ac:dyDescent="0.25">
      <c r="A5173">
        <f t="shared" si="727"/>
        <v>5172</v>
      </c>
      <c r="B5173" s="1">
        <v>11074</v>
      </c>
      <c r="C5173" s="2">
        <v>40703</v>
      </c>
      <c r="D5173" s="1" t="s">
        <v>20</v>
      </c>
      <c r="E5173" s="1" t="str">
        <f t="shared" si="720"/>
        <v>*</v>
      </c>
      <c r="F5173" s="1" t="str">
        <f t="shared" si="721"/>
        <v>**</v>
      </c>
      <c r="G5173" s="1" t="str">
        <f t="shared" si="722"/>
        <v>**</v>
      </c>
      <c r="J5173" s="1" t="str">
        <f t="shared" si="723"/>
        <v>**</v>
      </c>
      <c r="P5173" s="1">
        <v>44</v>
      </c>
      <c r="Q5173" s="1">
        <f t="shared" si="728"/>
        <v>0.05</v>
      </c>
      <c r="T5173" s="4">
        <v>7164.7434999999996</v>
      </c>
      <c r="U5173" s="9">
        <f t="shared" si="724"/>
        <v>1</v>
      </c>
      <c r="V5173" s="4">
        <f t="shared" si="725"/>
        <v>162.83507954545453</v>
      </c>
      <c r="W5173" s="1" t="s">
        <v>21</v>
      </c>
      <c r="X5173" s="1">
        <v>5.99</v>
      </c>
      <c r="Y5173" s="4">
        <f t="shared" si="726"/>
        <v>7170.7334999999994</v>
      </c>
      <c r="Z5173" s="1" t="s">
        <v>15</v>
      </c>
      <c r="AA5173" s="1" t="s">
        <v>28</v>
      </c>
      <c r="AB5173" s="1" t="s">
        <v>24</v>
      </c>
      <c r="AC5173" s="1" t="s">
        <v>25</v>
      </c>
      <c r="AD5173" s="1" t="s">
        <v>19</v>
      </c>
      <c r="AE5173" s="2">
        <v>40704</v>
      </c>
    </row>
    <row r="5174" spans="1:31" x14ac:dyDescent="0.25">
      <c r="A5174">
        <f t="shared" si="727"/>
        <v>5173</v>
      </c>
      <c r="B5174" s="1">
        <v>31169</v>
      </c>
      <c r="C5174" s="2">
        <v>40703</v>
      </c>
      <c r="D5174" s="1" t="s">
        <v>13</v>
      </c>
      <c r="E5174" s="1" t="str">
        <f t="shared" si="720"/>
        <v>*</v>
      </c>
      <c r="F5174" s="1" t="str">
        <f t="shared" si="721"/>
        <v>*</v>
      </c>
      <c r="G5174" s="1" t="str">
        <f t="shared" si="722"/>
        <v>*</v>
      </c>
      <c r="J5174" s="1" t="str">
        <f t="shared" si="723"/>
        <v>*</v>
      </c>
      <c r="P5174" s="1">
        <v>6</v>
      </c>
      <c r="Q5174" s="1">
        <f t="shared" si="728"/>
        <v>0.01</v>
      </c>
      <c r="T5174" s="4">
        <v>254.76</v>
      </c>
      <c r="U5174" s="9">
        <f t="shared" si="724"/>
        <v>0</v>
      </c>
      <c r="V5174" s="4">
        <f t="shared" si="725"/>
        <v>42.46</v>
      </c>
      <c r="W5174" s="1" t="s">
        <v>21</v>
      </c>
      <c r="X5174" s="1">
        <v>14.45</v>
      </c>
      <c r="Y5174" s="4">
        <f t="shared" si="726"/>
        <v>269.20999999999998</v>
      </c>
      <c r="Z5174" s="1" t="s">
        <v>39</v>
      </c>
      <c r="AA5174" s="1" t="s">
        <v>37</v>
      </c>
      <c r="AB5174" s="1" t="s">
        <v>17</v>
      </c>
      <c r="AC5174" s="1" t="s">
        <v>18</v>
      </c>
      <c r="AD5174" s="1" t="s">
        <v>48</v>
      </c>
      <c r="AE5174" s="2">
        <v>40707</v>
      </c>
    </row>
    <row r="5175" spans="1:31" x14ac:dyDescent="0.25">
      <c r="A5175">
        <f t="shared" si="727"/>
        <v>5174</v>
      </c>
      <c r="B5175" s="1">
        <v>47462</v>
      </c>
      <c r="C5175" s="2">
        <v>40703</v>
      </c>
      <c r="D5175" s="1" t="s">
        <v>20</v>
      </c>
      <c r="E5175" s="1" t="str">
        <f t="shared" si="720"/>
        <v>*</v>
      </c>
      <c r="F5175" s="1" t="str">
        <f t="shared" si="721"/>
        <v>**</v>
      </c>
      <c r="G5175" s="1" t="str">
        <f t="shared" si="722"/>
        <v>**</v>
      </c>
      <c r="J5175" s="1" t="str">
        <f t="shared" si="723"/>
        <v>**</v>
      </c>
      <c r="P5175" s="1">
        <v>43</v>
      </c>
      <c r="Q5175" s="1">
        <f t="shared" si="728"/>
        <v>0.05</v>
      </c>
      <c r="T5175" s="4">
        <v>154.18</v>
      </c>
      <c r="U5175" s="9">
        <f t="shared" si="724"/>
        <v>0</v>
      </c>
      <c r="V5175" s="4">
        <f t="shared" si="725"/>
        <v>3.5855813953488376</v>
      </c>
      <c r="W5175" s="1" t="s">
        <v>21</v>
      </c>
      <c r="X5175" s="1">
        <v>5.47</v>
      </c>
      <c r="Y5175" s="4">
        <f t="shared" si="726"/>
        <v>159.65</v>
      </c>
      <c r="Z5175" s="1" t="s">
        <v>39</v>
      </c>
      <c r="AA5175" s="1" t="s">
        <v>28</v>
      </c>
      <c r="AB5175" s="1" t="s">
        <v>29</v>
      </c>
      <c r="AC5175" s="1" t="s">
        <v>43</v>
      </c>
      <c r="AD5175" s="1" t="s">
        <v>19</v>
      </c>
      <c r="AE5175" s="2">
        <v>40705</v>
      </c>
    </row>
    <row r="5176" spans="1:31" x14ac:dyDescent="0.25">
      <c r="A5176">
        <f t="shared" si="727"/>
        <v>5175</v>
      </c>
      <c r="B5176" s="1">
        <v>47462</v>
      </c>
      <c r="C5176" s="2">
        <v>40703</v>
      </c>
      <c r="D5176" s="1" t="s">
        <v>20</v>
      </c>
      <c r="E5176" s="1" t="str">
        <f t="shared" si="720"/>
        <v>*</v>
      </c>
      <c r="F5176" s="1" t="str">
        <f t="shared" si="721"/>
        <v>**</v>
      </c>
      <c r="G5176" s="1" t="str">
        <f t="shared" si="722"/>
        <v>**</v>
      </c>
      <c r="J5176" s="1" t="str">
        <f t="shared" si="723"/>
        <v>**</v>
      </c>
      <c r="P5176" s="1">
        <v>41</v>
      </c>
      <c r="Q5176" s="1">
        <f t="shared" si="728"/>
        <v>0.05</v>
      </c>
      <c r="T5176" s="4">
        <v>137.51</v>
      </c>
      <c r="U5176" s="9">
        <f t="shared" si="724"/>
        <v>0</v>
      </c>
      <c r="V5176" s="4">
        <f t="shared" si="725"/>
        <v>3.3539024390243899</v>
      </c>
      <c r="W5176" s="1" t="s">
        <v>21</v>
      </c>
      <c r="X5176" s="1">
        <v>1.35</v>
      </c>
      <c r="Y5176" s="4">
        <f t="shared" si="726"/>
        <v>138.85999999999999</v>
      </c>
      <c r="Z5176" s="1" t="s">
        <v>39</v>
      </c>
      <c r="AA5176" s="1" t="s">
        <v>28</v>
      </c>
      <c r="AB5176" s="1" t="s">
        <v>29</v>
      </c>
      <c r="AC5176" s="1" t="s">
        <v>61</v>
      </c>
      <c r="AD5176" s="1" t="s">
        <v>31</v>
      </c>
      <c r="AE5176" s="2">
        <v>40705</v>
      </c>
    </row>
    <row r="5177" spans="1:31" x14ac:dyDescent="0.25">
      <c r="A5177">
        <f t="shared" si="727"/>
        <v>5176</v>
      </c>
      <c r="B5177" s="1">
        <v>11074</v>
      </c>
      <c r="C5177" s="2">
        <v>40703</v>
      </c>
      <c r="D5177" s="1" t="s">
        <v>20</v>
      </c>
      <c r="E5177" s="1" t="str">
        <f t="shared" si="720"/>
        <v>*</v>
      </c>
      <c r="F5177" s="1" t="str">
        <f t="shared" si="721"/>
        <v>**</v>
      </c>
      <c r="G5177" s="1" t="str">
        <f t="shared" si="722"/>
        <v>**</v>
      </c>
      <c r="J5177" s="1" t="str">
        <f t="shared" si="723"/>
        <v>**</v>
      </c>
      <c r="P5177" s="1">
        <v>21</v>
      </c>
      <c r="Q5177" s="1">
        <f t="shared" si="728"/>
        <v>3.5000000000000003E-2</v>
      </c>
      <c r="T5177" s="4">
        <v>114.53</v>
      </c>
      <c r="U5177" s="9">
        <f t="shared" si="724"/>
        <v>0</v>
      </c>
      <c r="V5177" s="4">
        <f t="shared" si="725"/>
        <v>5.4538095238095234</v>
      </c>
      <c r="W5177" s="1" t="s">
        <v>21</v>
      </c>
      <c r="X5177" s="1">
        <v>3.6</v>
      </c>
      <c r="Y5177" s="4">
        <f t="shared" si="726"/>
        <v>118.13</v>
      </c>
      <c r="Z5177" s="1" t="s">
        <v>15</v>
      </c>
      <c r="AA5177" s="1" t="s">
        <v>28</v>
      </c>
      <c r="AB5177" s="1" t="s">
        <v>29</v>
      </c>
      <c r="AC5177" s="1" t="s">
        <v>45</v>
      </c>
      <c r="AD5177" s="1" t="s">
        <v>41</v>
      </c>
      <c r="AE5177" s="2">
        <v>40705</v>
      </c>
    </row>
    <row r="5178" spans="1:31" x14ac:dyDescent="0.25">
      <c r="A5178">
        <f t="shared" si="727"/>
        <v>5177</v>
      </c>
      <c r="B5178" s="1">
        <v>47462</v>
      </c>
      <c r="C5178" s="2">
        <v>40703</v>
      </c>
      <c r="D5178" s="1" t="s">
        <v>20</v>
      </c>
      <c r="E5178" s="1" t="str">
        <f t="shared" si="720"/>
        <v>*</v>
      </c>
      <c r="F5178" s="1" t="str">
        <f t="shared" si="721"/>
        <v>**</v>
      </c>
      <c r="G5178" s="1" t="str">
        <f t="shared" si="722"/>
        <v>**</v>
      </c>
      <c r="J5178" s="1" t="str">
        <f t="shared" si="723"/>
        <v>**</v>
      </c>
      <c r="P5178" s="1">
        <v>18</v>
      </c>
      <c r="Q5178" s="1">
        <f t="shared" si="728"/>
        <v>0.02</v>
      </c>
      <c r="T5178" s="4">
        <v>110.31</v>
      </c>
      <c r="U5178" s="9">
        <f t="shared" si="724"/>
        <v>0</v>
      </c>
      <c r="V5178" s="4">
        <f t="shared" si="725"/>
        <v>6.1283333333333339</v>
      </c>
      <c r="W5178" s="1" t="s">
        <v>21</v>
      </c>
      <c r="X5178" s="1">
        <v>2.27</v>
      </c>
      <c r="Y5178" s="4">
        <f t="shared" si="726"/>
        <v>112.58</v>
      </c>
      <c r="Z5178" s="1" t="s">
        <v>39</v>
      </c>
      <c r="AA5178" s="1" t="s">
        <v>28</v>
      </c>
      <c r="AB5178" s="1" t="s">
        <v>29</v>
      </c>
      <c r="AC5178" s="1" t="s">
        <v>30</v>
      </c>
      <c r="AD5178" s="1" t="s">
        <v>31</v>
      </c>
      <c r="AE5178" s="2">
        <v>40705</v>
      </c>
    </row>
    <row r="5179" spans="1:31" x14ac:dyDescent="0.25">
      <c r="A5179">
        <f t="shared" si="727"/>
        <v>5178</v>
      </c>
      <c r="B5179" s="1">
        <v>53671</v>
      </c>
      <c r="C5179" s="2">
        <v>40704</v>
      </c>
      <c r="D5179" s="1" t="s">
        <v>36</v>
      </c>
      <c r="E5179" s="1" t="str">
        <f t="shared" si="720"/>
        <v>*</v>
      </c>
      <c r="F5179" s="1" t="str">
        <f t="shared" si="721"/>
        <v>*</v>
      </c>
      <c r="G5179" s="1" t="str">
        <f t="shared" si="722"/>
        <v>*</v>
      </c>
      <c r="J5179" s="1" t="str">
        <f t="shared" si="723"/>
        <v>*</v>
      </c>
      <c r="P5179" s="1">
        <v>43</v>
      </c>
      <c r="Q5179" s="1">
        <f t="shared" si="728"/>
        <v>0.05</v>
      </c>
      <c r="T5179" s="4">
        <v>6255.81</v>
      </c>
      <c r="U5179" s="9">
        <f t="shared" si="724"/>
        <v>1</v>
      </c>
      <c r="V5179" s="4">
        <f t="shared" si="725"/>
        <v>145.48395348837209</v>
      </c>
      <c r="W5179" s="1" t="s">
        <v>21</v>
      </c>
      <c r="X5179" s="1">
        <v>19.989999999999998</v>
      </c>
      <c r="Y5179" s="4">
        <f t="shared" si="726"/>
        <v>6275.8</v>
      </c>
      <c r="Z5179" s="1" t="s">
        <v>22</v>
      </c>
      <c r="AA5179" s="1" t="s">
        <v>23</v>
      </c>
      <c r="AB5179" s="1" t="s">
        <v>29</v>
      </c>
      <c r="AC5179" s="1" t="s">
        <v>55</v>
      </c>
      <c r="AD5179" s="1" t="s">
        <v>19</v>
      </c>
      <c r="AE5179" s="2">
        <v>40705</v>
      </c>
    </row>
    <row r="5180" spans="1:31" x14ac:dyDescent="0.25">
      <c r="A5180">
        <f t="shared" si="727"/>
        <v>5179</v>
      </c>
      <c r="B5180" s="1">
        <v>38274</v>
      </c>
      <c r="C5180" s="2">
        <v>40704</v>
      </c>
      <c r="D5180" s="1" t="s">
        <v>20</v>
      </c>
      <c r="E5180" s="1" t="str">
        <f t="shared" si="720"/>
        <v>*</v>
      </c>
      <c r="F5180" s="1" t="str">
        <f t="shared" si="721"/>
        <v>**</v>
      </c>
      <c r="G5180" s="1" t="str">
        <f t="shared" si="722"/>
        <v>**</v>
      </c>
      <c r="J5180" s="1" t="str">
        <f t="shared" si="723"/>
        <v>**</v>
      </c>
      <c r="P5180" s="1">
        <v>9</v>
      </c>
      <c r="Q5180" s="1">
        <f t="shared" si="728"/>
        <v>0.01</v>
      </c>
      <c r="T5180" s="4">
        <v>1225.3699999999999</v>
      </c>
      <c r="U5180" s="9">
        <f t="shared" si="724"/>
        <v>1</v>
      </c>
      <c r="V5180" s="4">
        <f t="shared" si="725"/>
        <v>136.15222222222221</v>
      </c>
      <c r="W5180" s="1" t="s">
        <v>21</v>
      </c>
      <c r="X5180" s="1">
        <v>24.49</v>
      </c>
      <c r="Y5180" s="4">
        <f t="shared" si="726"/>
        <v>1249.8599999999999</v>
      </c>
      <c r="Z5180" s="1" t="s">
        <v>22</v>
      </c>
      <c r="AA5180" s="1" t="s">
        <v>16</v>
      </c>
      <c r="AB5180" s="1" t="s">
        <v>17</v>
      </c>
      <c r="AC5180" s="1" t="s">
        <v>34</v>
      </c>
      <c r="AD5180" s="1" t="s">
        <v>48</v>
      </c>
      <c r="AE5180" s="2">
        <v>40706</v>
      </c>
    </row>
    <row r="5181" spans="1:31" x14ac:dyDescent="0.25">
      <c r="A5181">
        <f t="shared" si="727"/>
        <v>5180</v>
      </c>
      <c r="B5181" s="1">
        <v>38274</v>
      </c>
      <c r="C5181" s="2">
        <v>40704</v>
      </c>
      <c r="D5181" s="1" t="s">
        <v>20</v>
      </c>
      <c r="E5181" s="1" t="str">
        <f t="shared" si="720"/>
        <v>*</v>
      </c>
      <c r="F5181" s="1" t="str">
        <f t="shared" si="721"/>
        <v>**</v>
      </c>
      <c r="G5181" s="1" t="str">
        <f t="shared" si="722"/>
        <v>**</v>
      </c>
      <c r="J5181" s="1" t="str">
        <f t="shared" si="723"/>
        <v>**</v>
      </c>
      <c r="P5181" s="1">
        <v>27</v>
      </c>
      <c r="Q5181" s="1">
        <f t="shared" si="728"/>
        <v>3.5000000000000003E-2</v>
      </c>
      <c r="T5181" s="4">
        <v>1199.57</v>
      </c>
      <c r="U5181" s="9">
        <f t="shared" si="724"/>
        <v>1</v>
      </c>
      <c r="V5181" s="4">
        <f t="shared" si="725"/>
        <v>44.428518518518516</v>
      </c>
      <c r="W5181" s="1" t="s">
        <v>21</v>
      </c>
      <c r="X5181" s="1">
        <v>16.36</v>
      </c>
      <c r="Y5181" s="4">
        <f t="shared" si="726"/>
        <v>1215.9299999999998</v>
      </c>
      <c r="Z5181" s="1" t="s">
        <v>22</v>
      </c>
      <c r="AA5181" s="1" t="s">
        <v>16</v>
      </c>
      <c r="AB5181" s="1" t="s">
        <v>29</v>
      </c>
      <c r="AC5181" s="1" t="s">
        <v>55</v>
      </c>
      <c r="AD5181" s="1" t="s">
        <v>19</v>
      </c>
      <c r="AE5181" s="2">
        <v>40706</v>
      </c>
    </row>
    <row r="5182" spans="1:31" x14ac:dyDescent="0.25">
      <c r="A5182">
        <f t="shared" si="727"/>
        <v>5181</v>
      </c>
      <c r="B5182" s="1">
        <v>53671</v>
      </c>
      <c r="C5182" s="2">
        <v>40704</v>
      </c>
      <c r="D5182" s="1" t="s">
        <v>36</v>
      </c>
      <c r="E5182" s="1" t="str">
        <f t="shared" si="720"/>
        <v>*</v>
      </c>
      <c r="F5182" s="1" t="str">
        <f t="shared" si="721"/>
        <v>*</v>
      </c>
      <c r="G5182" s="1" t="str">
        <f t="shared" si="722"/>
        <v>*</v>
      </c>
      <c r="J5182" s="1" t="str">
        <f t="shared" si="723"/>
        <v>*</v>
      </c>
      <c r="P5182" s="1">
        <v>39</v>
      </c>
      <c r="Q5182" s="1">
        <f t="shared" si="728"/>
        <v>0.04</v>
      </c>
      <c r="T5182" s="4">
        <v>616.5</v>
      </c>
      <c r="U5182" s="9">
        <f t="shared" si="724"/>
        <v>0</v>
      </c>
      <c r="V5182" s="4">
        <f t="shared" si="725"/>
        <v>15.807692307692308</v>
      </c>
      <c r="W5182" s="1" t="s">
        <v>21</v>
      </c>
      <c r="X5182" s="1">
        <v>8.4</v>
      </c>
      <c r="Y5182" s="4">
        <f t="shared" si="726"/>
        <v>624.9</v>
      </c>
      <c r="Z5182" s="1" t="s">
        <v>22</v>
      </c>
      <c r="AA5182" s="1" t="s">
        <v>23</v>
      </c>
      <c r="AB5182" s="1" t="s">
        <v>29</v>
      </c>
      <c r="AC5182" s="1" t="s">
        <v>43</v>
      </c>
      <c r="AD5182" s="1" t="s">
        <v>19</v>
      </c>
      <c r="AE5182" s="2">
        <v>40705</v>
      </c>
    </row>
    <row r="5183" spans="1:31" x14ac:dyDescent="0.25">
      <c r="A5183">
        <f t="shared" si="727"/>
        <v>5182</v>
      </c>
      <c r="B5183" s="1">
        <v>37702</v>
      </c>
      <c r="C5183" s="2">
        <v>40704</v>
      </c>
      <c r="D5183" s="1" t="s">
        <v>27</v>
      </c>
      <c r="E5183" s="1" t="str">
        <f t="shared" si="720"/>
        <v>*</v>
      </c>
      <c r="F5183" s="1" t="str">
        <f t="shared" si="721"/>
        <v>*</v>
      </c>
      <c r="G5183" s="1" t="str">
        <f t="shared" si="722"/>
        <v>*</v>
      </c>
      <c r="J5183" s="1" t="str">
        <f t="shared" si="723"/>
        <v>*</v>
      </c>
      <c r="P5183" s="1">
        <v>44</v>
      </c>
      <c r="Q5183" s="1">
        <f t="shared" si="728"/>
        <v>0.05</v>
      </c>
      <c r="T5183" s="4">
        <v>601.78</v>
      </c>
      <c r="U5183" s="9">
        <f t="shared" si="724"/>
        <v>0</v>
      </c>
      <c r="V5183" s="4">
        <f t="shared" si="725"/>
        <v>13.676818181818181</v>
      </c>
      <c r="W5183" s="1" t="s">
        <v>21</v>
      </c>
      <c r="X5183" s="1">
        <v>4.51</v>
      </c>
      <c r="Y5183" s="4">
        <f t="shared" si="726"/>
        <v>606.29</v>
      </c>
      <c r="Z5183" s="1" t="s">
        <v>51</v>
      </c>
      <c r="AA5183" s="1" t="s">
        <v>16</v>
      </c>
      <c r="AB5183" s="1" t="s">
        <v>29</v>
      </c>
      <c r="AC5183" s="1" t="s">
        <v>55</v>
      </c>
      <c r="AD5183" s="1" t="s">
        <v>19</v>
      </c>
      <c r="AE5183" s="2">
        <v>40706</v>
      </c>
    </row>
    <row r="5184" spans="1:31" x14ac:dyDescent="0.25">
      <c r="A5184">
        <f t="shared" si="727"/>
        <v>5183</v>
      </c>
      <c r="B5184" s="1">
        <v>38274</v>
      </c>
      <c r="C5184" s="2">
        <v>40704</v>
      </c>
      <c r="D5184" s="1" t="s">
        <v>20</v>
      </c>
      <c r="E5184" s="1" t="str">
        <f t="shared" si="720"/>
        <v>*</v>
      </c>
      <c r="F5184" s="1" t="str">
        <f t="shared" si="721"/>
        <v>**</v>
      </c>
      <c r="G5184" s="1" t="str">
        <f t="shared" si="722"/>
        <v>**</v>
      </c>
      <c r="J5184" s="1" t="str">
        <f t="shared" si="723"/>
        <v>**</v>
      </c>
      <c r="P5184" s="1">
        <v>10</v>
      </c>
      <c r="Q5184" s="1">
        <f t="shared" si="728"/>
        <v>0.02</v>
      </c>
      <c r="T5184" s="4">
        <v>484.21949999999998</v>
      </c>
      <c r="U5184" s="9">
        <f t="shared" si="724"/>
        <v>0</v>
      </c>
      <c r="V5184" s="4">
        <f t="shared" si="725"/>
        <v>48.421949999999995</v>
      </c>
      <c r="W5184" s="1" t="s">
        <v>14</v>
      </c>
      <c r="X5184" s="1">
        <v>1.25</v>
      </c>
      <c r="Y5184" s="4">
        <f t="shared" si="726"/>
        <v>485.46949999999998</v>
      </c>
      <c r="Z5184" s="1" t="s">
        <v>22</v>
      </c>
      <c r="AA5184" s="1" t="s">
        <v>16</v>
      </c>
      <c r="AB5184" s="1" t="s">
        <v>24</v>
      </c>
      <c r="AC5184" s="1" t="s">
        <v>25</v>
      </c>
      <c r="AD5184" s="1" t="s">
        <v>41</v>
      </c>
      <c r="AE5184" s="2">
        <v>40705</v>
      </c>
    </row>
    <row r="5185" spans="1:31" x14ac:dyDescent="0.25">
      <c r="A5185">
        <f t="shared" si="727"/>
        <v>5184</v>
      </c>
      <c r="B5185" s="1">
        <v>9095</v>
      </c>
      <c r="C5185" s="2">
        <v>40704</v>
      </c>
      <c r="D5185" s="1" t="s">
        <v>20</v>
      </c>
      <c r="E5185" s="1" t="str">
        <f t="shared" si="720"/>
        <v>*</v>
      </c>
      <c r="F5185" s="1" t="str">
        <f t="shared" si="721"/>
        <v>**</v>
      </c>
      <c r="G5185" s="1" t="str">
        <f t="shared" si="722"/>
        <v>**</v>
      </c>
      <c r="J5185" s="1" t="str">
        <f t="shared" si="723"/>
        <v>**</v>
      </c>
      <c r="P5185" s="1">
        <v>23</v>
      </c>
      <c r="Q5185" s="1">
        <f t="shared" si="728"/>
        <v>3.5000000000000003E-2</v>
      </c>
      <c r="T5185" s="4">
        <v>294.91000000000003</v>
      </c>
      <c r="U5185" s="9">
        <f t="shared" si="724"/>
        <v>0</v>
      </c>
      <c r="V5185" s="4">
        <f t="shared" si="725"/>
        <v>12.82217391304348</v>
      </c>
      <c r="W5185" s="1" t="s">
        <v>21</v>
      </c>
      <c r="X5185" s="1">
        <v>6.27</v>
      </c>
      <c r="Y5185" s="4">
        <f t="shared" si="726"/>
        <v>301.18</v>
      </c>
      <c r="Z5185" s="1" t="s">
        <v>49</v>
      </c>
      <c r="AA5185" s="1" t="s">
        <v>23</v>
      </c>
      <c r="AB5185" s="1" t="s">
        <v>29</v>
      </c>
      <c r="AC5185" s="1" t="s">
        <v>55</v>
      </c>
      <c r="AD5185" s="1" t="s">
        <v>26</v>
      </c>
      <c r="AE5185" s="2">
        <v>40706</v>
      </c>
    </row>
    <row r="5186" spans="1:31" x14ac:dyDescent="0.25">
      <c r="A5186">
        <f t="shared" si="727"/>
        <v>5185</v>
      </c>
      <c r="B5186" s="1">
        <v>53671</v>
      </c>
      <c r="C5186" s="2">
        <v>40704</v>
      </c>
      <c r="D5186" s="1" t="s">
        <v>36</v>
      </c>
      <c r="E5186" s="1" t="str">
        <f t="shared" si="720"/>
        <v>*</v>
      </c>
      <c r="F5186" s="1" t="str">
        <f t="shared" si="721"/>
        <v>*</v>
      </c>
      <c r="G5186" s="1" t="str">
        <f t="shared" si="722"/>
        <v>*</v>
      </c>
      <c r="J5186" s="1" t="str">
        <f t="shared" si="723"/>
        <v>*</v>
      </c>
      <c r="P5186" s="1">
        <v>41</v>
      </c>
      <c r="Q5186" s="1">
        <f t="shared" si="728"/>
        <v>0.05</v>
      </c>
      <c r="T5186" s="4">
        <v>236.68</v>
      </c>
      <c r="U5186" s="9">
        <f t="shared" si="724"/>
        <v>0</v>
      </c>
      <c r="V5186" s="4">
        <f t="shared" si="725"/>
        <v>5.7726829268292681</v>
      </c>
      <c r="W5186" s="1" t="s">
        <v>21</v>
      </c>
      <c r="X5186" s="1">
        <v>5.01</v>
      </c>
      <c r="Y5186" s="4">
        <f t="shared" si="726"/>
        <v>241.69</v>
      </c>
      <c r="Z5186" s="1" t="s">
        <v>22</v>
      </c>
      <c r="AA5186" s="1" t="s">
        <v>23</v>
      </c>
      <c r="AB5186" s="1" t="s">
        <v>29</v>
      </c>
      <c r="AC5186" s="1" t="s">
        <v>43</v>
      </c>
      <c r="AD5186" s="1" t="s">
        <v>19</v>
      </c>
      <c r="AE5186" s="2">
        <v>40705</v>
      </c>
    </row>
    <row r="5187" spans="1:31" x14ac:dyDescent="0.25">
      <c r="A5187">
        <f t="shared" si="727"/>
        <v>5186</v>
      </c>
      <c r="B5187" s="1">
        <v>16519</v>
      </c>
      <c r="C5187" s="2">
        <v>40704</v>
      </c>
      <c r="D5187" s="1" t="s">
        <v>36</v>
      </c>
      <c r="E5187" s="1" t="str">
        <f t="shared" ref="E5187:E5250" si="729">IF(D5187="Critical","***","*")</f>
        <v>*</v>
      </c>
      <c r="F5187" s="1" t="str">
        <f t="shared" ref="F5187:F5250" si="730">IF(D5187="Critical","***",IF(D5187="High","**","*"))</f>
        <v>*</v>
      </c>
      <c r="G5187" s="1" t="str">
        <f t="shared" ref="G5187:G5250" si="731">VLOOKUP(D5187,$H$6:$I$10,2,FALSE)</f>
        <v>*</v>
      </c>
      <c r="J5187" s="1" t="str">
        <f t="shared" ref="J5187:J5250" si="732">HLOOKUP(D5187,$K$5:$O$6,2,FALSE)</f>
        <v>*</v>
      </c>
      <c r="P5187" s="1">
        <v>39</v>
      </c>
      <c r="Q5187" s="1">
        <f t="shared" si="728"/>
        <v>0.04</v>
      </c>
      <c r="T5187" s="4">
        <v>158.97</v>
      </c>
      <c r="U5187" s="9">
        <f t="shared" ref="U5187:U5250" si="733">IF(T5187&gt;1000,1,0)</f>
        <v>0</v>
      </c>
      <c r="V5187" s="4">
        <f t="shared" ref="V5187:V5250" si="734">T5187/P5187</f>
        <v>4.0761538461538462</v>
      </c>
      <c r="W5187" s="1" t="s">
        <v>21</v>
      </c>
      <c r="X5187" s="1">
        <v>2.99</v>
      </c>
      <c r="Y5187" s="4">
        <f t="shared" ref="Y5187:Y5250" si="735">X5187+T5187</f>
        <v>161.96</v>
      </c>
      <c r="Z5187" s="1" t="s">
        <v>22</v>
      </c>
      <c r="AA5187" s="1" t="s">
        <v>23</v>
      </c>
      <c r="AB5187" s="1" t="s">
        <v>29</v>
      </c>
      <c r="AC5187" s="1" t="s">
        <v>43</v>
      </c>
      <c r="AD5187" s="1" t="s">
        <v>19</v>
      </c>
      <c r="AE5187" s="2">
        <v>40706</v>
      </c>
    </row>
    <row r="5188" spans="1:31" x14ac:dyDescent="0.25">
      <c r="A5188">
        <f t="shared" ref="A5188:A5251" si="736">A5187+1</f>
        <v>5187</v>
      </c>
      <c r="B5188" s="1">
        <v>16519</v>
      </c>
      <c r="C5188" s="2">
        <v>40704</v>
      </c>
      <c r="D5188" s="1" t="s">
        <v>36</v>
      </c>
      <c r="E5188" s="1" t="str">
        <f t="shared" si="729"/>
        <v>*</v>
      </c>
      <c r="F5188" s="1" t="str">
        <f t="shared" si="730"/>
        <v>*</v>
      </c>
      <c r="G5188" s="1" t="str">
        <f t="shared" si="731"/>
        <v>*</v>
      </c>
      <c r="J5188" s="1" t="str">
        <f t="shared" si="732"/>
        <v>*</v>
      </c>
      <c r="P5188" s="1">
        <v>49</v>
      </c>
      <c r="Q5188" s="1">
        <f t="shared" ref="Q5188:Q5251" si="737">VLOOKUP(P5188,$R$5:$S$10,2,TRUE)</f>
        <v>0.05</v>
      </c>
      <c r="T5188" s="4">
        <v>138.96</v>
      </c>
      <c r="U5188" s="9">
        <f t="shared" si="733"/>
        <v>0</v>
      </c>
      <c r="V5188" s="4">
        <f t="shared" si="734"/>
        <v>2.835918367346939</v>
      </c>
      <c r="W5188" s="1" t="s">
        <v>21</v>
      </c>
      <c r="X5188" s="1">
        <v>0.7</v>
      </c>
      <c r="Y5188" s="4">
        <f t="shared" si="735"/>
        <v>139.66</v>
      </c>
      <c r="Z5188" s="1" t="s">
        <v>22</v>
      </c>
      <c r="AA5188" s="1" t="s">
        <v>23</v>
      </c>
      <c r="AB5188" s="1" t="s">
        <v>29</v>
      </c>
      <c r="AC5188" s="1" t="s">
        <v>30</v>
      </c>
      <c r="AD5188" s="1" t="s">
        <v>31</v>
      </c>
      <c r="AE5188" s="2">
        <v>40706</v>
      </c>
    </row>
    <row r="5189" spans="1:31" x14ac:dyDescent="0.25">
      <c r="A5189">
        <f t="shared" si="736"/>
        <v>5188</v>
      </c>
      <c r="B5189" s="1">
        <v>4871</v>
      </c>
      <c r="C5189" s="2">
        <v>40705</v>
      </c>
      <c r="D5189" s="1" t="s">
        <v>32</v>
      </c>
      <c r="E5189" s="1" t="str">
        <f t="shared" si="729"/>
        <v>***</v>
      </c>
      <c r="F5189" s="1" t="str">
        <f t="shared" si="730"/>
        <v>***</v>
      </c>
      <c r="G5189" s="1" t="str">
        <f t="shared" si="731"/>
        <v>***</v>
      </c>
      <c r="J5189" s="1" t="str">
        <f t="shared" si="732"/>
        <v>***</v>
      </c>
      <c r="P5189" s="1">
        <v>8</v>
      </c>
      <c r="Q5189" s="1">
        <f t="shared" si="737"/>
        <v>0.01</v>
      </c>
      <c r="T5189" s="4">
        <v>775.74</v>
      </c>
      <c r="U5189" s="9">
        <f t="shared" si="733"/>
        <v>0</v>
      </c>
      <c r="V5189" s="4">
        <f t="shared" si="734"/>
        <v>96.967500000000001</v>
      </c>
      <c r="W5189" s="1" t="s">
        <v>33</v>
      </c>
      <c r="X5189" s="1">
        <v>42</v>
      </c>
      <c r="Y5189" s="4">
        <f t="shared" si="735"/>
        <v>817.74</v>
      </c>
      <c r="Z5189" s="1" t="s">
        <v>49</v>
      </c>
      <c r="AA5189" s="1" t="s">
        <v>16</v>
      </c>
      <c r="AB5189" s="1" t="s">
        <v>17</v>
      </c>
      <c r="AC5189" s="1" t="s">
        <v>34</v>
      </c>
      <c r="AD5189" s="1" t="s">
        <v>35</v>
      </c>
      <c r="AE5189" s="2">
        <v>40707</v>
      </c>
    </row>
    <row r="5190" spans="1:31" x14ac:dyDescent="0.25">
      <c r="A5190">
        <f t="shared" si="736"/>
        <v>5189</v>
      </c>
      <c r="B5190" s="1">
        <v>4070</v>
      </c>
      <c r="C5190" s="2">
        <v>40705</v>
      </c>
      <c r="D5190" s="1" t="s">
        <v>20</v>
      </c>
      <c r="E5190" s="1" t="str">
        <f t="shared" si="729"/>
        <v>*</v>
      </c>
      <c r="F5190" s="1" t="str">
        <f t="shared" si="730"/>
        <v>**</v>
      </c>
      <c r="G5190" s="1" t="str">
        <f t="shared" si="731"/>
        <v>**</v>
      </c>
      <c r="J5190" s="1" t="str">
        <f t="shared" si="732"/>
        <v>**</v>
      </c>
      <c r="P5190" s="1">
        <v>22</v>
      </c>
      <c r="Q5190" s="1">
        <f t="shared" si="737"/>
        <v>3.5000000000000003E-2</v>
      </c>
      <c r="T5190" s="4">
        <v>646.07000000000005</v>
      </c>
      <c r="U5190" s="9">
        <f t="shared" si="733"/>
        <v>0</v>
      </c>
      <c r="V5190" s="4">
        <f t="shared" si="734"/>
        <v>29.366818181818186</v>
      </c>
      <c r="W5190" s="1" t="s">
        <v>14</v>
      </c>
      <c r="X5190" s="1">
        <v>1.99</v>
      </c>
      <c r="Y5190" s="4">
        <f t="shared" si="735"/>
        <v>648.06000000000006</v>
      </c>
      <c r="Z5190" s="1" t="s">
        <v>51</v>
      </c>
      <c r="AA5190" s="1" t="s">
        <v>37</v>
      </c>
      <c r="AB5190" s="1" t="s">
        <v>24</v>
      </c>
      <c r="AC5190" s="1" t="s">
        <v>38</v>
      </c>
      <c r="AD5190" s="1" t="s">
        <v>41</v>
      </c>
      <c r="AE5190" s="2">
        <v>40705</v>
      </c>
    </row>
    <row r="5191" spans="1:31" x14ac:dyDescent="0.25">
      <c r="A5191">
        <f t="shared" si="736"/>
        <v>5190</v>
      </c>
      <c r="B5191" s="1">
        <v>4871</v>
      </c>
      <c r="C5191" s="2">
        <v>40705</v>
      </c>
      <c r="D5191" s="1" t="s">
        <v>32</v>
      </c>
      <c r="E5191" s="1" t="str">
        <f t="shared" si="729"/>
        <v>***</v>
      </c>
      <c r="F5191" s="1" t="str">
        <f t="shared" si="730"/>
        <v>***</v>
      </c>
      <c r="G5191" s="1" t="str">
        <f t="shared" si="731"/>
        <v>***</v>
      </c>
      <c r="J5191" s="1" t="str">
        <f t="shared" si="732"/>
        <v>***</v>
      </c>
      <c r="P5191" s="1">
        <v>26</v>
      </c>
      <c r="Q5191" s="1">
        <f t="shared" si="737"/>
        <v>3.5000000000000003E-2</v>
      </c>
      <c r="T5191" s="4">
        <v>238.34</v>
      </c>
      <c r="U5191" s="9">
        <f t="shared" si="733"/>
        <v>0</v>
      </c>
      <c r="V5191" s="4">
        <f t="shared" si="734"/>
        <v>9.1669230769230765</v>
      </c>
      <c r="W5191" s="1" t="s">
        <v>21</v>
      </c>
      <c r="X5191" s="1">
        <v>3.98</v>
      </c>
      <c r="Y5191" s="4">
        <f t="shared" si="735"/>
        <v>242.32</v>
      </c>
      <c r="Z5191" s="1" t="s">
        <v>49</v>
      </c>
      <c r="AA5191" s="1" t="s">
        <v>16</v>
      </c>
      <c r="AB5191" s="1" t="s">
        <v>29</v>
      </c>
      <c r="AC5191" s="1" t="s">
        <v>45</v>
      </c>
      <c r="AD5191" s="1" t="s">
        <v>41</v>
      </c>
      <c r="AE5191" s="2">
        <v>40708</v>
      </c>
    </row>
    <row r="5192" spans="1:31" x14ac:dyDescent="0.25">
      <c r="A5192">
        <f t="shared" si="736"/>
        <v>5191</v>
      </c>
      <c r="B5192" s="1">
        <v>58496</v>
      </c>
      <c r="C5192" s="2">
        <v>40705</v>
      </c>
      <c r="D5192" s="1" t="s">
        <v>27</v>
      </c>
      <c r="E5192" s="1" t="str">
        <f t="shared" si="729"/>
        <v>*</v>
      </c>
      <c r="F5192" s="1" t="str">
        <f t="shared" si="730"/>
        <v>*</v>
      </c>
      <c r="G5192" s="1" t="str">
        <f t="shared" si="731"/>
        <v>*</v>
      </c>
      <c r="J5192" s="1" t="str">
        <f t="shared" si="732"/>
        <v>*</v>
      </c>
      <c r="P5192" s="1">
        <v>20</v>
      </c>
      <c r="Q5192" s="1">
        <f t="shared" si="737"/>
        <v>3.5000000000000003E-2</v>
      </c>
      <c r="T5192" s="4">
        <v>137.97</v>
      </c>
      <c r="U5192" s="9">
        <f t="shared" si="733"/>
        <v>0</v>
      </c>
      <c r="V5192" s="4">
        <f t="shared" si="734"/>
        <v>6.8985000000000003</v>
      </c>
      <c r="W5192" s="1" t="s">
        <v>21</v>
      </c>
      <c r="X5192" s="1">
        <v>10.050000000000001</v>
      </c>
      <c r="Y5192" s="4">
        <f t="shared" si="735"/>
        <v>148.02000000000001</v>
      </c>
      <c r="Z5192" s="1" t="s">
        <v>44</v>
      </c>
      <c r="AA5192" s="1" t="s">
        <v>23</v>
      </c>
      <c r="AB5192" s="1" t="s">
        <v>29</v>
      </c>
      <c r="AC5192" s="1" t="s">
        <v>40</v>
      </c>
      <c r="AD5192" s="1" t="s">
        <v>19</v>
      </c>
      <c r="AE5192" s="2">
        <v>40707</v>
      </c>
    </row>
    <row r="5193" spans="1:31" x14ac:dyDescent="0.25">
      <c r="A5193">
        <f t="shared" si="736"/>
        <v>5192</v>
      </c>
      <c r="B5193" s="1">
        <v>24519</v>
      </c>
      <c r="C5193" s="2">
        <v>40705</v>
      </c>
      <c r="D5193" s="1" t="s">
        <v>32</v>
      </c>
      <c r="E5193" s="1" t="str">
        <f t="shared" si="729"/>
        <v>***</v>
      </c>
      <c r="F5193" s="1" t="str">
        <f t="shared" si="730"/>
        <v>***</v>
      </c>
      <c r="G5193" s="1" t="str">
        <f t="shared" si="731"/>
        <v>***</v>
      </c>
      <c r="J5193" s="1" t="str">
        <f t="shared" si="732"/>
        <v>***</v>
      </c>
      <c r="P5193" s="1">
        <v>22</v>
      </c>
      <c r="Q5193" s="1">
        <f t="shared" si="737"/>
        <v>3.5000000000000003E-2</v>
      </c>
      <c r="T5193" s="4">
        <v>127.56</v>
      </c>
      <c r="U5193" s="9">
        <f t="shared" si="733"/>
        <v>0</v>
      </c>
      <c r="V5193" s="4">
        <f t="shared" si="734"/>
        <v>5.7981818181818179</v>
      </c>
      <c r="W5193" s="1" t="s">
        <v>21</v>
      </c>
      <c r="X5193" s="1">
        <v>5.63</v>
      </c>
      <c r="Y5193" s="4">
        <f t="shared" si="735"/>
        <v>133.19</v>
      </c>
      <c r="Z5193" s="1" t="s">
        <v>22</v>
      </c>
      <c r="AA5193" s="1" t="s">
        <v>16</v>
      </c>
      <c r="AB5193" s="1" t="s">
        <v>29</v>
      </c>
      <c r="AC5193" s="1" t="s">
        <v>43</v>
      </c>
      <c r="AD5193" s="1" t="s">
        <v>19</v>
      </c>
      <c r="AE5193" s="2">
        <v>40706</v>
      </c>
    </row>
    <row r="5194" spans="1:31" x14ac:dyDescent="0.25">
      <c r="A5194">
        <f t="shared" si="736"/>
        <v>5193</v>
      </c>
      <c r="B5194" s="1">
        <v>23107</v>
      </c>
      <c r="C5194" s="2">
        <v>40705</v>
      </c>
      <c r="D5194" s="1" t="s">
        <v>36</v>
      </c>
      <c r="E5194" s="1" t="str">
        <f t="shared" si="729"/>
        <v>*</v>
      </c>
      <c r="F5194" s="1" t="str">
        <f t="shared" si="730"/>
        <v>*</v>
      </c>
      <c r="G5194" s="1" t="str">
        <f t="shared" si="731"/>
        <v>*</v>
      </c>
      <c r="J5194" s="1" t="str">
        <f t="shared" si="732"/>
        <v>*</v>
      </c>
      <c r="P5194" s="1">
        <v>7</v>
      </c>
      <c r="Q5194" s="1">
        <f t="shared" si="737"/>
        <v>0.01</v>
      </c>
      <c r="T5194" s="4">
        <v>43.29</v>
      </c>
      <c r="U5194" s="9">
        <f t="shared" si="733"/>
        <v>0</v>
      </c>
      <c r="V5194" s="4">
        <f t="shared" si="734"/>
        <v>6.1842857142857142</v>
      </c>
      <c r="W5194" s="1" t="s">
        <v>21</v>
      </c>
      <c r="X5194" s="1">
        <v>7.57</v>
      </c>
      <c r="Y5194" s="4">
        <f t="shared" si="735"/>
        <v>50.86</v>
      </c>
      <c r="Z5194" s="1" t="s">
        <v>54</v>
      </c>
      <c r="AA5194" s="1" t="s">
        <v>16</v>
      </c>
      <c r="AB5194" s="1" t="s">
        <v>29</v>
      </c>
      <c r="AC5194" s="1" t="s">
        <v>43</v>
      </c>
      <c r="AD5194" s="1" t="s">
        <v>19</v>
      </c>
      <c r="AE5194" s="2">
        <v>40708</v>
      </c>
    </row>
    <row r="5195" spans="1:31" x14ac:dyDescent="0.25">
      <c r="A5195">
        <f t="shared" si="736"/>
        <v>5194</v>
      </c>
      <c r="B5195" s="1">
        <v>54592</v>
      </c>
      <c r="C5195" s="2">
        <v>40706</v>
      </c>
      <c r="D5195" s="1" t="s">
        <v>13</v>
      </c>
      <c r="E5195" s="1" t="str">
        <f t="shared" si="729"/>
        <v>*</v>
      </c>
      <c r="F5195" s="1" t="str">
        <f t="shared" si="730"/>
        <v>*</v>
      </c>
      <c r="G5195" s="1" t="str">
        <f t="shared" si="731"/>
        <v>*</v>
      </c>
      <c r="J5195" s="1" t="str">
        <f t="shared" si="732"/>
        <v>*</v>
      </c>
      <c r="P5195" s="1">
        <v>28</v>
      </c>
      <c r="Q5195" s="1">
        <f t="shared" si="737"/>
        <v>3.5000000000000003E-2</v>
      </c>
      <c r="T5195" s="4">
        <v>1971.56</v>
      </c>
      <c r="U5195" s="9">
        <f t="shared" si="733"/>
        <v>1</v>
      </c>
      <c r="V5195" s="4">
        <f t="shared" si="734"/>
        <v>70.412857142857135</v>
      </c>
      <c r="W5195" s="1" t="s">
        <v>33</v>
      </c>
      <c r="X5195" s="1">
        <v>26.85</v>
      </c>
      <c r="Y5195" s="4">
        <f t="shared" si="735"/>
        <v>1998.4099999999999</v>
      </c>
      <c r="Z5195" s="1" t="s">
        <v>44</v>
      </c>
      <c r="AA5195" s="1" t="s">
        <v>23</v>
      </c>
      <c r="AB5195" s="1" t="s">
        <v>17</v>
      </c>
      <c r="AC5195" s="1" t="s">
        <v>62</v>
      </c>
      <c r="AD5195" s="1" t="s">
        <v>59</v>
      </c>
      <c r="AE5195" s="2">
        <v>40710</v>
      </c>
    </row>
    <row r="5196" spans="1:31" x14ac:dyDescent="0.25">
      <c r="A5196">
        <f t="shared" si="736"/>
        <v>5195</v>
      </c>
      <c r="B5196" s="1">
        <v>50852</v>
      </c>
      <c r="C5196" s="2">
        <v>40706</v>
      </c>
      <c r="D5196" s="1" t="s">
        <v>36</v>
      </c>
      <c r="E5196" s="1" t="str">
        <f t="shared" si="729"/>
        <v>*</v>
      </c>
      <c r="F5196" s="1" t="str">
        <f t="shared" si="730"/>
        <v>*</v>
      </c>
      <c r="G5196" s="1" t="str">
        <f t="shared" si="731"/>
        <v>*</v>
      </c>
      <c r="J5196" s="1" t="str">
        <f t="shared" si="732"/>
        <v>*</v>
      </c>
      <c r="P5196" s="1">
        <v>24</v>
      </c>
      <c r="Q5196" s="1">
        <f t="shared" si="737"/>
        <v>3.5000000000000003E-2</v>
      </c>
      <c r="T5196" s="4">
        <v>188.47</v>
      </c>
      <c r="U5196" s="9">
        <f t="shared" si="733"/>
        <v>0</v>
      </c>
      <c r="V5196" s="4">
        <f t="shared" si="734"/>
        <v>7.8529166666666663</v>
      </c>
      <c r="W5196" s="1" t="s">
        <v>21</v>
      </c>
      <c r="X5196" s="1">
        <v>11.51</v>
      </c>
      <c r="Y5196" s="4">
        <f t="shared" si="735"/>
        <v>199.98</v>
      </c>
      <c r="Z5196" s="1" t="s">
        <v>49</v>
      </c>
      <c r="AA5196" s="1" t="s">
        <v>23</v>
      </c>
      <c r="AB5196" s="1" t="s">
        <v>29</v>
      </c>
      <c r="AC5196" s="1" t="s">
        <v>43</v>
      </c>
      <c r="AD5196" s="1" t="s">
        <v>19</v>
      </c>
      <c r="AE5196" s="2">
        <v>40707</v>
      </c>
    </row>
    <row r="5197" spans="1:31" x14ac:dyDescent="0.25">
      <c r="A5197">
        <f t="shared" si="736"/>
        <v>5196</v>
      </c>
      <c r="B5197" s="1">
        <v>54592</v>
      </c>
      <c r="C5197" s="2">
        <v>40706</v>
      </c>
      <c r="D5197" s="1" t="s">
        <v>13</v>
      </c>
      <c r="E5197" s="1" t="str">
        <f t="shared" si="729"/>
        <v>*</v>
      </c>
      <c r="F5197" s="1" t="str">
        <f t="shared" si="730"/>
        <v>*</v>
      </c>
      <c r="G5197" s="1" t="str">
        <f t="shared" si="731"/>
        <v>*</v>
      </c>
      <c r="J5197" s="1" t="str">
        <f t="shared" si="732"/>
        <v>*</v>
      </c>
      <c r="P5197" s="1">
        <v>34</v>
      </c>
      <c r="Q5197" s="1">
        <f t="shared" si="737"/>
        <v>0.04</v>
      </c>
      <c r="T5197" s="4">
        <v>154.43</v>
      </c>
      <c r="U5197" s="9">
        <f t="shared" si="733"/>
        <v>0</v>
      </c>
      <c r="V5197" s="4">
        <f t="shared" si="734"/>
        <v>4.5420588235294117</v>
      </c>
      <c r="W5197" s="1" t="s">
        <v>21</v>
      </c>
      <c r="X5197" s="1">
        <v>6.92</v>
      </c>
      <c r="Y5197" s="4">
        <f t="shared" si="735"/>
        <v>161.35</v>
      </c>
      <c r="Z5197" s="1" t="s">
        <v>44</v>
      </c>
      <c r="AA5197" s="1" t="s">
        <v>23</v>
      </c>
      <c r="AB5197" s="1" t="s">
        <v>17</v>
      </c>
      <c r="AC5197" s="1" t="s">
        <v>18</v>
      </c>
      <c r="AD5197" s="1" t="s">
        <v>19</v>
      </c>
      <c r="AE5197" s="2">
        <v>40708</v>
      </c>
    </row>
    <row r="5198" spans="1:31" x14ac:dyDescent="0.25">
      <c r="A5198">
        <f t="shared" si="736"/>
        <v>5197</v>
      </c>
      <c r="B5198" s="1">
        <v>45671</v>
      </c>
      <c r="C5198" s="2">
        <v>40706</v>
      </c>
      <c r="D5198" s="1" t="s">
        <v>13</v>
      </c>
      <c r="E5198" s="1" t="str">
        <f t="shared" si="729"/>
        <v>*</v>
      </c>
      <c r="F5198" s="1" t="str">
        <f t="shared" si="730"/>
        <v>*</v>
      </c>
      <c r="G5198" s="1" t="str">
        <f t="shared" si="731"/>
        <v>*</v>
      </c>
      <c r="J5198" s="1" t="str">
        <f t="shared" si="732"/>
        <v>*</v>
      </c>
      <c r="P5198" s="1">
        <v>13</v>
      </c>
      <c r="Q5198" s="1">
        <f t="shared" si="737"/>
        <v>0.02</v>
      </c>
      <c r="T5198" s="4">
        <v>126.68</v>
      </c>
      <c r="U5198" s="9">
        <f t="shared" si="733"/>
        <v>0</v>
      </c>
      <c r="V5198" s="4">
        <f t="shared" si="734"/>
        <v>9.7446153846153845</v>
      </c>
      <c r="W5198" s="1" t="s">
        <v>21</v>
      </c>
      <c r="X5198" s="1">
        <v>6.02</v>
      </c>
      <c r="Y5198" s="4">
        <f t="shared" si="735"/>
        <v>132.70000000000002</v>
      </c>
      <c r="Z5198" s="1" t="s">
        <v>15</v>
      </c>
      <c r="AA5198" s="1" t="s">
        <v>16</v>
      </c>
      <c r="AB5198" s="1" t="s">
        <v>17</v>
      </c>
      <c r="AC5198" s="1" t="s">
        <v>18</v>
      </c>
      <c r="AD5198" s="1" t="s">
        <v>26</v>
      </c>
      <c r="AE5198" s="2">
        <v>40713</v>
      </c>
    </row>
    <row r="5199" spans="1:31" x14ac:dyDescent="0.25">
      <c r="A5199">
        <f t="shared" si="736"/>
        <v>5198</v>
      </c>
      <c r="B5199" s="1">
        <v>30048</v>
      </c>
      <c r="C5199" s="2">
        <v>40707</v>
      </c>
      <c r="D5199" s="1" t="s">
        <v>36</v>
      </c>
      <c r="E5199" s="1" t="str">
        <f t="shared" si="729"/>
        <v>*</v>
      </c>
      <c r="F5199" s="1" t="str">
        <f t="shared" si="730"/>
        <v>*</v>
      </c>
      <c r="G5199" s="1" t="str">
        <f t="shared" si="731"/>
        <v>*</v>
      </c>
      <c r="J5199" s="1" t="str">
        <f t="shared" si="732"/>
        <v>*</v>
      </c>
      <c r="P5199" s="1">
        <v>44</v>
      </c>
      <c r="Q5199" s="1">
        <f t="shared" si="737"/>
        <v>0.05</v>
      </c>
      <c r="T5199" s="4">
        <v>7765.13</v>
      </c>
      <c r="U5199" s="9">
        <f t="shared" si="733"/>
        <v>1</v>
      </c>
      <c r="V5199" s="4">
        <f t="shared" si="734"/>
        <v>176.48022727272726</v>
      </c>
      <c r="W5199" s="1" t="s">
        <v>33</v>
      </c>
      <c r="X5199" s="1">
        <v>55.24</v>
      </c>
      <c r="Y5199" s="4">
        <f t="shared" si="735"/>
        <v>7820.37</v>
      </c>
      <c r="Z5199" s="1" t="s">
        <v>50</v>
      </c>
      <c r="AA5199" s="1" t="s">
        <v>37</v>
      </c>
      <c r="AB5199" s="1" t="s">
        <v>29</v>
      </c>
      <c r="AC5199" s="1" t="s">
        <v>63</v>
      </c>
      <c r="AD5199" s="1" t="s">
        <v>35</v>
      </c>
      <c r="AE5199" s="2">
        <v>40709</v>
      </c>
    </row>
    <row r="5200" spans="1:31" x14ac:dyDescent="0.25">
      <c r="A5200">
        <f t="shared" si="736"/>
        <v>5199</v>
      </c>
      <c r="B5200" s="1">
        <v>29249</v>
      </c>
      <c r="C5200" s="2">
        <v>40707</v>
      </c>
      <c r="D5200" s="1" t="s">
        <v>13</v>
      </c>
      <c r="E5200" s="1" t="str">
        <f t="shared" si="729"/>
        <v>*</v>
      </c>
      <c r="F5200" s="1" t="str">
        <f t="shared" si="730"/>
        <v>*</v>
      </c>
      <c r="G5200" s="1" t="str">
        <f t="shared" si="731"/>
        <v>*</v>
      </c>
      <c r="J5200" s="1" t="str">
        <f t="shared" si="732"/>
        <v>*</v>
      </c>
      <c r="P5200" s="1">
        <v>12</v>
      </c>
      <c r="Q5200" s="1">
        <f t="shared" si="737"/>
        <v>0.02</v>
      </c>
      <c r="T5200" s="4">
        <v>3156.6</v>
      </c>
      <c r="U5200" s="9">
        <f t="shared" si="733"/>
        <v>1</v>
      </c>
      <c r="V5200" s="4">
        <f t="shared" si="734"/>
        <v>263.05</v>
      </c>
      <c r="W5200" s="1" t="s">
        <v>21</v>
      </c>
      <c r="X5200" s="1">
        <v>24.49</v>
      </c>
      <c r="Y5200" s="4">
        <f t="shared" si="735"/>
        <v>3181.0899999999997</v>
      </c>
      <c r="Z5200" s="1" t="s">
        <v>51</v>
      </c>
      <c r="AA5200" s="1" t="s">
        <v>28</v>
      </c>
      <c r="AB5200" s="1" t="s">
        <v>17</v>
      </c>
      <c r="AC5200" s="1" t="s">
        <v>34</v>
      </c>
      <c r="AD5200" s="1" t="s">
        <v>48</v>
      </c>
      <c r="AE5200" s="2">
        <v>40711</v>
      </c>
    </row>
    <row r="5201" spans="1:31" x14ac:dyDescent="0.25">
      <c r="A5201">
        <f t="shared" si="736"/>
        <v>5200</v>
      </c>
      <c r="B5201" s="1">
        <v>29249</v>
      </c>
      <c r="C5201" s="2">
        <v>40707</v>
      </c>
      <c r="D5201" s="1" t="s">
        <v>13</v>
      </c>
      <c r="E5201" s="1" t="str">
        <f t="shared" si="729"/>
        <v>*</v>
      </c>
      <c r="F5201" s="1" t="str">
        <f t="shared" si="730"/>
        <v>*</v>
      </c>
      <c r="G5201" s="1" t="str">
        <f t="shared" si="731"/>
        <v>*</v>
      </c>
      <c r="J5201" s="1" t="str">
        <f t="shared" si="732"/>
        <v>*</v>
      </c>
      <c r="P5201" s="1">
        <v>47</v>
      </c>
      <c r="Q5201" s="1">
        <f t="shared" si="737"/>
        <v>0.05</v>
      </c>
      <c r="T5201" s="4">
        <v>302.69</v>
      </c>
      <c r="U5201" s="9">
        <f t="shared" si="733"/>
        <v>0</v>
      </c>
      <c r="V5201" s="4">
        <f t="shared" si="734"/>
        <v>6.4402127659574466</v>
      </c>
      <c r="W5201" s="1" t="s">
        <v>14</v>
      </c>
      <c r="X5201" s="1">
        <v>1.02</v>
      </c>
      <c r="Y5201" s="4">
        <f t="shared" si="735"/>
        <v>303.70999999999998</v>
      </c>
      <c r="Z5201" s="1" t="s">
        <v>51</v>
      </c>
      <c r="AA5201" s="1" t="s">
        <v>28</v>
      </c>
      <c r="AB5201" s="1" t="s">
        <v>29</v>
      </c>
      <c r="AC5201" s="1" t="s">
        <v>40</v>
      </c>
      <c r="AD5201" s="1" t="s">
        <v>31</v>
      </c>
      <c r="AE5201" s="2">
        <v>40712</v>
      </c>
    </row>
    <row r="5202" spans="1:31" x14ac:dyDescent="0.25">
      <c r="A5202">
        <f t="shared" si="736"/>
        <v>5201</v>
      </c>
      <c r="B5202" s="1">
        <v>38693</v>
      </c>
      <c r="C5202" s="2">
        <v>40708</v>
      </c>
      <c r="D5202" s="1" t="s">
        <v>13</v>
      </c>
      <c r="E5202" s="1" t="str">
        <f t="shared" si="729"/>
        <v>*</v>
      </c>
      <c r="F5202" s="1" t="str">
        <f t="shared" si="730"/>
        <v>*</v>
      </c>
      <c r="G5202" s="1" t="str">
        <f t="shared" si="731"/>
        <v>*</v>
      </c>
      <c r="J5202" s="1" t="str">
        <f t="shared" si="732"/>
        <v>*</v>
      </c>
      <c r="P5202" s="1">
        <v>3</v>
      </c>
      <c r="Q5202" s="1">
        <f t="shared" si="737"/>
        <v>0.01</v>
      </c>
      <c r="T5202" s="4">
        <v>2222.61</v>
      </c>
      <c r="U5202" s="9">
        <f t="shared" si="733"/>
        <v>1</v>
      </c>
      <c r="V5202" s="4">
        <f t="shared" si="734"/>
        <v>740.87</v>
      </c>
      <c r="W5202" s="1" t="s">
        <v>21</v>
      </c>
      <c r="X5202" s="1">
        <v>24.49</v>
      </c>
      <c r="Y5202" s="4">
        <f t="shared" si="735"/>
        <v>2247.1</v>
      </c>
      <c r="Z5202" s="1" t="s">
        <v>22</v>
      </c>
      <c r="AA5202" s="1" t="s">
        <v>37</v>
      </c>
      <c r="AB5202" s="1" t="s">
        <v>24</v>
      </c>
      <c r="AC5202" s="1" t="s">
        <v>47</v>
      </c>
      <c r="AD5202" s="1" t="s">
        <v>48</v>
      </c>
      <c r="AE5202" s="2">
        <v>40715</v>
      </c>
    </row>
    <row r="5203" spans="1:31" x14ac:dyDescent="0.25">
      <c r="A5203">
        <f t="shared" si="736"/>
        <v>5202</v>
      </c>
      <c r="B5203" s="1">
        <v>52642</v>
      </c>
      <c r="C5203" s="2">
        <v>40708</v>
      </c>
      <c r="D5203" s="1" t="s">
        <v>13</v>
      </c>
      <c r="E5203" s="1" t="str">
        <f t="shared" si="729"/>
        <v>*</v>
      </c>
      <c r="F5203" s="1" t="str">
        <f t="shared" si="730"/>
        <v>*</v>
      </c>
      <c r="G5203" s="1" t="str">
        <f t="shared" si="731"/>
        <v>*</v>
      </c>
      <c r="J5203" s="1" t="str">
        <f t="shared" si="732"/>
        <v>*</v>
      </c>
      <c r="P5203" s="1">
        <v>14</v>
      </c>
      <c r="Q5203" s="1">
        <f t="shared" si="737"/>
        <v>0.02</v>
      </c>
      <c r="T5203" s="4">
        <v>2070.6799999999998</v>
      </c>
      <c r="U5203" s="9">
        <f t="shared" si="733"/>
        <v>1</v>
      </c>
      <c r="V5203" s="4">
        <f t="shared" si="734"/>
        <v>147.90571428571428</v>
      </c>
      <c r="W5203" s="1" t="s">
        <v>21</v>
      </c>
      <c r="X5203" s="1">
        <v>4</v>
      </c>
      <c r="Y5203" s="4">
        <f t="shared" si="735"/>
        <v>2074.6799999999998</v>
      </c>
      <c r="Z5203" s="1" t="s">
        <v>22</v>
      </c>
      <c r="AA5203" s="1" t="s">
        <v>37</v>
      </c>
      <c r="AB5203" s="1" t="s">
        <v>24</v>
      </c>
      <c r="AC5203" s="1" t="s">
        <v>38</v>
      </c>
      <c r="AD5203" s="1" t="s">
        <v>19</v>
      </c>
      <c r="AE5203" s="2">
        <v>40715</v>
      </c>
    </row>
    <row r="5204" spans="1:31" x14ac:dyDescent="0.25">
      <c r="A5204">
        <f t="shared" si="736"/>
        <v>5203</v>
      </c>
      <c r="B5204" s="1">
        <v>52642</v>
      </c>
      <c r="C5204" s="2">
        <v>40708</v>
      </c>
      <c r="D5204" s="1" t="s">
        <v>13</v>
      </c>
      <c r="E5204" s="1" t="str">
        <f t="shared" si="729"/>
        <v>*</v>
      </c>
      <c r="F5204" s="1" t="str">
        <f t="shared" si="730"/>
        <v>*</v>
      </c>
      <c r="G5204" s="1" t="str">
        <f t="shared" si="731"/>
        <v>*</v>
      </c>
      <c r="J5204" s="1" t="str">
        <f t="shared" si="732"/>
        <v>*</v>
      </c>
      <c r="P5204" s="1">
        <v>15</v>
      </c>
      <c r="Q5204" s="1">
        <f t="shared" si="737"/>
        <v>0.02</v>
      </c>
      <c r="T5204" s="4">
        <v>764.13</v>
      </c>
      <c r="U5204" s="9">
        <f t="shared" si="733"/>
        <v>0</v>
      </c>
      <c r="V5204" s="4">
        <f t="shared" si="734"/>
        <v>50.942</v>
      </c>
      <c r="W5204" s="1" t="s">
        <v>21</v>
      </c>
      <c r="X5204" s="1">
        <v>4.8600000000000003</v>
      </c>
      <c r="Y5204" s="4">
        <f t="shared" si="735"/>
        <v>768.99</v>
      </c>
      <c r="Z5204" s="1" t="s">
        <v>22</v>
      </c>
      <c r="AA5204" s="1" t="s">
        <v>37</v>
      </c>
      <c r="AB5204" s="1" t="s">
        <v>29</v>
      </c>
      <c r="AC5204" s="1" t="s">
        <v>40</v>
      </c>
      <c r="AD5204" s="1" t="s">
        <v>19</v>
      </c>
      <c r="AE5204" s="2">
        <v>40715</v>
      </c>
    </row>
    <row r="5205" spans="1:31" x14ac:dyDescent="0.25">
      <c r="A5205">
        <f t="shared" si="736"/>
        <v>5204</v>
      </c>
      <c r="B5205" s="1">
        <v>52642</v>
      </c>
      <c r="C5205" s="2">
        <v>40708</v>
      </c>
      <c r="D5205" s="1" t="s">
        <v>13</v>
      </c>
      <c r="E5205" s="1" t="str">
        <f t="shared" si="729"/>
        <v>*</v>
      </c>
      <c r="F5205" s="1" t="str">
        <f t="shared" si="730"/>
        <v>*</v>
      </c>
      <c r="G5205" s="1" t="str">
        <f t="shared" si="731"/>
        <v>*</v>
      </c>
      <c r="J5205" s="1" t="str">
        <f t="shared" si="732"/>
        <v>*</v>
      </c>
      <c r="P5205" s="1">
        <v>9</v>
      </c>
      <c r="Q5205" s="1">
        <f t="shared" si="737"/>
        <v>0.01</v>
      </c>
      <c r="T5205" s="4">
        <v>742.84</v>
      </c>
      <c r="U5205" s="9">
        <f t="shared" si="733"/>
        <v>0</v>
      </c>
      <c r="V5205" s="4">
        <f t="shared" si="734"/>
        <v>82.537777777777777</v>
      </c>
      <c r="W5205" s="1" t="s">
        <v>33</v>
      </c>
      <c r="X5205" s="1">
        <v>59.81</v>
      </c>
      <c r="Y5205" s="4">
        <f t="shared" si="735"/>
        <v>802.65000000000009</v>
      </c>
      <c r="Z5205" s="1" t="s">
        <v>22</v>
      </c>
      <c r="AA5205" s="1" t="s">
        <v>37</v>
      </c>
      <c r="AB5205" s="1" t="s">
        <v>17</v>
      </c>
      <c r="AC5205" s="1" t="s">
        <v>34</v>
      </c>
      <c r="AD5205" s="1" t="s">
        <v>35</v>
      </c>
      <c r="AE5205" s="2">
        <v>40712</v>
      </c>
    </row>
    <row r="5206" spans="1:31" x14ac:dyDescent="0.25">
      <c r="A5206">
        <f t="shared" si="736"/>
        <v>5205</v>
      </c>
      <c r="B5206" s="1">
        <v>35875</v>
      </c>
      <c r="C5206" s="2">
        <v>40708</v>
      </c>
      <c r="D5206" s="1" t="s">
        <v>20</v>
      </c>
      <c r="E5206" s="1" t="str">
        <f t="shared" si="729"/>
        <v>*</v>
      </c>
      <c r="F5206" s="1" t="str">
        <f t="shared" si="730"/>
        <v>**</v>
      </c>
      <c r="G5206" s="1" t="str">
        <f t="shared" si="731"/>
        <v>**</v>
      </c>
      <c r="J5206" s="1" t="str">
        <f t="shared" si="732"/>
        <v>**</v>
      </c>
      <c r="P5206" s="1">
        <v>31</v>
      </c>
      <c r="Q5206" s="1">
        <f t="shared" si="737"/>
        <v>0.04</v>
      </c>
      <c r="T5206" s="4">
        <v>348.92</v>
      </c>
      <c r="U5206" s="9">
        <f t="shared" si="733"/>
        <v>0</v>
      </c>
      <c r="V5206" s="4">
        <f t="shared" si="734"/>
        <v>11.255483870967742</v>
      </c>
      <c r="W5206" s="1" t="s">
        <v>21</v>
      </c>
      <c r="X5206" s="1">
        <v>3.37</v>
      </c>
      <c r="Y5206" s="4">
        <f t="shared" si="735"/>
        <v>352.29</v>
      </c>
      <c r="Z5206" s="1" t="s">
        <v>15</v>
      </c>
      <c r="AA5206" s="1" t="s">
        <v>28</v>
      </c>
      <c r="AB5206" s="1" t="s">
        <v>29</v>
      </c>
      <c r="AC5206" s="1" t="s">
        <v>45</v>
      </c>
      <c r="AD5206" s="1" t="s">
        <v>41</v>
      </c>
      <c r="AE5206" s="2">
        <v>40708</v>
      </c>
    </row>
    <row r="5207" spans="1:31" x14ac:dyDescent="0.25">
      <c r="A5207">
        <f t="shared" si="736"/>
        <v>5206</v>
      </c>
      <c r="B5207" s="1">
        <v>29506</v>
      </c>
      <c r="C5207" s="2">
        <v>40708</v>
      </c>
      <c r="D5207" s="1" t="s">
        <v>32</v>
      </c>
      <c r="E5207" s="1" t="str">
        <f t="shared" si="729"/>
        <v>***</v>
      </c>
      <c r="F5207" s="1" t="str">
        <f t="shared" si="730"/>
        <v>***</v>
      </c>
      <c r="G5207" s="1" t="str">
        <f t="shared" si="731"/>
        <v>***</v>
      </c>
      <c r="J5207" s="1" t="str">
        <f t="shared" si="732"/>
        <v>***</v>
      </c>
      <c r="P5207" s="1">
        <v>46</v>
      </c>
      <c r="Q5207" s="1">
        <f t="shared" si="737"/>
        <v>0.05</v>
      </c>
      <c r="T5207" s="4">
        <v>221.13</v>
      </c>
      <c r="U5207" s="9">
        <f t="shared" si="733"/>
        <v>0</v>
      </c>
      <c r="V5207" s="4">
        <f t="shared" si="734"/>
        <v>4.8071739130434779</v>
      </c>
      <c r="W5207" s="1" t="s">
        <v>21</v>
      </c>
      <c r="X5207" s="1">
        <v>1.49</v>
      </c>
      <c r="Y5207" s="4">
        <f t="shared" si="735"/>
        <v>222.62</v>
      </c>
      <c r="Z5207" s="1" t="s">
        <v>44</v>
      </c>
      <c r="AA5207" s="1" t="s">
        <v>16</v>
      </c>
      <c r="AB5207" s="1" t="s">
        <v>29</v>
      </c>
      <c r="AC5207" s="1" t="s">
        <v>43</v>
      </c>
      <c r="AD5207" s="1" t="s">
        <v>19</v>
      </c>
      <c r="AE5207" s="2">
        <v>40710</v>
      </c>
    </row>
    <row r="5208" spans="1:31" x14ac:dyDescent="0.25">
      <c r="A5208">
        <f t="shared" si="736"/>
        <v>5207</v>
      </c>
      <c r="B5208" s="1">
        <v>29506</v>
      </c>
      <c r="C5208" s="2">
        <v>40708</v>
      </c>
      <c r="D5208" s="1" t="s">
        <v>32</v>
      </c>
      <c r="E5208" s="1" t="str">
        <f t="shared" si="729"/>
        <v>***</v>
      </c>
      <c r="F5208" s="1" t="str">
        <f t="shared" si="730"/>
        <v>***</v>
      </c>
      <c r="G5208" s="1" t="str">
        <f t="shared" si="731"/>
        <v>***</v>
      </c>
      <c r="J5208" s="1" t="str">
        <f t="shared" si="732"/>
        <v>***</v>
      </c>
      <c r="P5208" s="1">
        <v>8</v>
      </c>
      <c r="Q5208" s="1">
        <f t="shared" si="737"/>
        <v>0.01</v>
      </c>
      <c r="T5208" s="4">
        <v>16.350000000000001</v>
      </c>
      <c r="U5208" s="9">
        <f t="shared" si="733"/>
        <v>0</v>
      </c>
      <c r="V5208" s="4">
        <f t="shared" si="734"/>
        <v>2.0437500000000002</v>
      </c>
      <c r="W5208" s="1" t="s">
        <v>21</v>
      </c>
      <c r="X5208" s="1">
        <v>1.49</v>
      </c>
      <c r="Y5208" s="4">
        <f t="shared" si="735"/>
        <v>17.84</v>
      </c>
      <c r="Z5208" s="1" t="s">
        <v>44</v>
      </c>
      <c r="AA5208" s="1" t="s">
        <v>16</v>
      </c>
      <c r="AB5208" s="1" t="s">
        <v>29</v>
      </c>
      <c r="AC5208" s="1" t="s">
        <v>43</v>
      </c>
      <c r="AD5208" s="1" t="s">
        <v>19</v>
      </c>
      <c r="AE5208" s="2">
        <v>40709</v>
      </c>
    </row>
    <row r="5209" spans="1:31" x14ac:dyDescent="0.25">
      <c r="A5209">
        <f t="shared" si="736"/>
        <v>5208</v>
      </c>
      <c r="B5209" s="1">
        <v>44292</v>
      </c>
      <c r="C5209" s="2">
        <v>40708</v>
      </c>
      <c r="D5209" s="1" t="s">
        <v>27</v>
      </c>
      <c r="E5209" s="1" t="str">
        <f t="shared" si="729"/>
        <v>*</v>
      </c>
      <c r="F5209" s="1" t="str">
        <f t="shared" si="730"/>
        <v>*</v>
      </c>
      <c r="G5209" s="1" t="str">
        <f t="shared" si="731"/>
        <v>*</v>
      </c>
      <c r="J5209" s="1" t="str">
        <f t="shared" si="732"/>
        <v>*</v>
      </c>
      <c r="P5209" s="1">
        <v>1</v>
      </c>
      <c r="Q5209" s="1">
        <f t="shared" si="737"/>
        <v>0.01</v>
      </c>
      <c r="T5209" s="4">
        <v>10.48</v>
      </c>
      <c r="U5209" s="9">
        <f t="shared" si="733"/>
        <v>0</v>
      </c>
      <c r="V5209" s="4">
        <f t="shared" si="734"/>
        <v>10.48</v>
      </c>
      <c r="W5209" s="1" t="s">
        <v>14</v>
      </c>
      <c r="X5209" s="1">
        <v>2.04</v>
      </c>
      <c r="Y5209" s="4">
        <f t="shared" si="735"/>
        <v>12.52</v>
      </c>
      <c r="Z5209" s="1" t="s">
        <v>53</v>
      </c>
      <c r="AA5209" s="1" t="s">
        <v>28</v>
      </c>
      <c r="AB5209" s="1" t="s">
        <v>29</v>
      </c>
      <c r="AC5209" s="1" t="s">
        <v>40</v>
      </c>
      <c r="AD5209" s="1" t="s">
        <v>31</v>
      </c>
      <c r="AE5209" s="2">
        <v>40709</v>
      </c>
    </row>
    <row r="5210" spans="1:31" x14ac:dyDescent="0.25">
      <c r="A5210">
        <f t="shared" si="736"/>
        <v>5209</v>
      </c>
      <c r="B5210" s="1">
        <v>49762</v>
      </c>
      <c r="C5210" s="2">
        <v>40709</v>
      </c>
      <c r="D5210" s="1" t="s">
        <v>20</v>
      </c>
      <c r="E5210" s="1" t="str">
        <f t="shared" si="729"/>
        <v>*</v>
      </c>
      <c r="F5210" s="1" t="str">
        <f t="shared" si="730"/>
        <v>**</v>
      </c>
      <c r="G5210" s="1" t="str">
        <f t="shared" si="731"/>
        <v>**</v>
      </c>
      <c r="J5210" s="1" t="str">
        <f t="shared" si="732"/>
        <v>**</v>
      </c>
      <c r="P5210" s="1">
        <v>35</v>
      </c>
      <c r="Q5210" s="1">
        <f t="shared" si="737"/>
        <v>0.04</v>
      </c>
      <c r="T5210" s="4">
        <v>99.13</v>
      </c>
      <c r="U5210" s="9">
        <f t="shared" si="733"/>
        <v>0</v>
      </c>
      <c r="V5210" s="4">
        <f t="shared" si="734"/>
        <v>2.8322857142857143</v>
      </c>
      <c r="W5210" s="1" t="s">
        <v>21</v>
      </c>
      <c r="X5210" s="1">
        <v>0.81</v>
      </c>
      <c r="Y5210" s="4">
        <f t="shared" si="735"/>
        <v>99.94</v>
      </c>
      <c r="Z5210" s="1" t="s">
        <v>44</v>
      </c>
      <c r="AA5210" s="1" t="s">
        <v>28</v>
      </c>
      <c r="AB5210" s="1" t="s">
        <v>29</v>
      </c>
      <c r="AC5210" s="1" t="s">
        <v>30</v>
      </c>
      <c r="AD5210" s="1" t="s">
        <v>31</v>
      </c>
      <c r="AE5210" s="2">
        <v>40711</v>
      </c>
    </row>
    <row r="5211" spans="1:31" x14ac:dyDescent="0.25">
      <c r="A5211">
        <f t="shared" si="736"/>
        <v>5210</v>
      </c>
      <c r="B5211" s="1">
        <v>11910</v>
      </c>
      <c r="C5211" s="2">
        <v>40709</v>
      </c>
      <c r="D5211" s="1" t="s">
        <v>20</v>
      </c>
      <c r="E5211" s="1" t="str">
        <f t="shared" si="729"/>
        <v>*</v>
      </c>
      <c r="F5211" s="1" t="str">
        <f t="shared" si="730"/>
        <v>**</v>
      </c>
      <c r="G5211" s="1" t="str">
        <f t="shared" si="731"/>
        <v>**</v>
      </c>
      <c r="J5211" s="1" t="str">
        <f t="shared" si="732"/>
        <v>**</v>
      </c>
      <c r="P5211" s="1">
        <v>21</v>
      </c>
      <c r="Q5211" s="1">
        <f t="shared" si="737"/>
        <v>3.5000000000000003E-2</v>
      </c>
      <c r="T5211" s="4">
        <v>49.23</v>
      </c>
      <c r="U5211" s="9">
        <f t="shared" si="733"/>
        <v>0</v>
      </c>
      <c r="V5211" s="4">
        <f t="shared" si="734"/>
        <v>2.3442857142857143</v>
      </c>
      <c r="W5211" s="1" t="s">
        <v>21</v>
      </c>
      <c r="X5211" s="1">
        <v>4.7699999999999996</v>
      </c>
      <c r="Y5211" s="4">
        <f t="shared" si="735"/>
        <v>54</v>
      </c>
      <c r="Z5211" s="1" t="s">
        <v>46</v>
      </c>
      <c r="AA5211" s="1" t="s">
        <v>37</v>
      </c>
      <c r="AB5211" s="1" t="s">
        <v>29</v>
      </c>
      <c r="AC5211" s="1" t="s">
        <v>43</v>
      </c>
      <c r="AD5211" s="1" t="s">
        <v>19</v>
      </c>
      <c r="AE5211" s="2">
        <v>40711</v>
      </c>
    </row>
    <row r="5212" spans="1:31" x14ac:dyDescent="0.25">
      <c r="A5212">
        <f t="shared" si="736"/>
        <v>5211</v>
      </c>
      <c r="B5212" s="1">
        <v>26050</v>
      </c>
      <c r="C5212" s="2">
        <v>40710</v>
      </c>
      <c r="D5212" s="1" t="s">
        <v>20</v>
      </c>
      <c r="E5212" s="1" t="str">
        <f t="shared" si="729"/>
        <v>*</v>
      </c>
      <c r="F5212" s="1" t="str">
        <f t="shared" si="730"/>
        <v>**</v>
      </c>
      <c r="G5212" s="1" t="str">
        <f t="shared" si="731"/>
        <v>**</v>
      </c>
      <c r="J5212" s="1" t="str">
        <f t="shared" si="732"/>
        <v>**</v>
      </c>
      <c r="P5212" s="1">
        <v>44</v>
      </c>
      <c r="Q5212" s="1">
        <f t="shared" si="737"/>
        <v>0.05</v>
      </c>
      <c r="T5212" s="4">
        <v>365.24</v>
      </c>
      <c r="U5212" s="9">
        <f t="shared" si="733"/>
        <v>0</v>
      </c>
      <c r="V5212" s="4">
        <f t="shared" si="734"/>
        <v>8.3009090909090908</v>
      </c>
      <c r="W5212" s="1" t="s">
        <v>21</v>
      </c>
      <c r="X5212" s="1">
        <v>8.2899999999999991</v>
      </c>
      <c r="Y5212" s="4">
        <f t="shared" si="735"/>
        <v>373.53000000000003</v>
      </c>
      <c r="Z5212" s="1" t="s">
        <v>22</v>
      </c>
      <c r="AA5212" s="1" t="s">
        <v>37</v>
      </c>
      <c r="AB5212" s="1" t="s">
        <v>29</v>
      </c>
      <c r="AC5212" s="1" t="s">
        <v>57</v>
      </c>
      <c r="AD5212" s="1" t="s">
        <v>19</v>
      </c>
      <c r="AE5212" s="2">
        <v>40711</v>
      </c>
    </row>
    <row r="5213" spans="1:31" x14ac:dyDescent="0.25">
      <c r="A5213">
        <f t="shared" si="736"/>
        <v>5212</v>
      </c>
      <c r="B5213" s="1">
        <v>3554</v>
      </c>
      <c r="C5213" s="2">
        <v>40710</v>
      </c>
      <c r="D5213" s="1" t="s">
        <v>13</v>
      </c>
      <c r="E5213" s="1" t="str">
        <f t="shared" si="729"/>
        <v>*</v>
      </c>
      <c r="F5213" s="1" t="str">
        <f t="shared" si="730"/>
        <v>*</v>
      </c>
      <c r="G5213" s="1" t="str">
        <f t="shared" si="731"/>
        <v>*</v>
      </c>
      <c r="J5213" s="1" t="str">
        <f t="shared" si="732"/>
        <v>*</v>
      </c>
      <c r="P5213" s="1">
        <v>25</v>
      </c>
      <c r="Q5213" s="1">
        <f t="shared" si="737"/>
        <v>3.5000000000000003E-2</v>
      </c>
      <c r="T5213" s="4">
        <v>288.91000000000003</v>
      </c>
      <c r="U5213" s="9">
        <f t="shared" si="733"/>
        <v>0</v>
      </c>
      <c r="V5213" s="4">
        <f t="shared" si="734"/>
        <v>11.556400000000002</v>
      </c>
      <c r="W5213" s="1" t="s">
        <v>21</v>
      </c>
      <c r="X5213" s="1">
        <v>6.47</v>
      </c>
      <c r="Y5213" s="4">
        <f t="shared" si="735"/>
        <v>295.38000000000005</v>
      </c>
      <c r="Z5213" s="1" t="s">
        <v>49</v>
      </c>
      <c r="AA5213" s="1" t="s">
        <v>28</v>
      </c>
      <c r="AB5213" s="1" t="s">
        <v>29</v>
      </c>
      <c r="AC5213" s="1" t="s">
        <v>40</v>
      </c>
      <c r="AD5213" s="1" t="s">
        <v>19</v>
      </c>
      <c r="AE5213" s="2">
        <v>40719</v>
      </c>
    </row>
    <row r="5214" spans="1:31" x14ac:dyDescent="0.25">
      <c r="A5214">
        <f t="shared" si="736"/>
        <v>5213</v>
      </c>
      <c r="B5214" s="1">
        <v>36704</v>
      </c>
      <c r="C5214" s="2">
        <v>40710</v>
      </c>
      <c r="D5214" s="1" t="s">
        <v>20</v>
      </c>
      <c r="E5214" s="1" t="str">
        <f t="shared" si="729"/>
        <v>*</v>
      </c>
      <c r="F5214" s="1" t="str">
        <f t="shared" si="730"/>
        <v>**</v>
      </c>
      <c r="G5214" s="1" t="str">
        <f t="shared" si="731"/>
        <v>**</v>
      </c>
      <c r="J5214" s="1" t="str">
        <f t="shared" si="732"/>
        <v>**</v>
      </c>
      <c r="P5214" s="1">
        <v>43</v>
      </c>
      <c r="Q5214" s="1">
        <f t="shared" si="737"/>
        <v>0.05</v>
      </c>
      <c r="T5214" s="4">
        <v>134.33000000000001</v>
      </c>
      <c r="U5214" s="9">
        <f t="shared" si="733"/>
        <v>0</v>
      </c>
      <c r="V5214" s="4">
        <f t="shared" si="734"/>
        <v>3.1239534883720932</v>
      </c>
      <c r="W5214" s="1" t="s">
        <v>14</v>
      </c>
      <c r="X5214" s="1">
        <v>1.1399999999999999</v>
      </c>
      <c r="Y5214" s="4">
        <f t="shared" si="735"/>
        <v>135.47</v>
      </c>
      <c r="Z5214" s="1" t="s">
        <v>46</v>
      </c>
      <c r="AA5214" s="1" t="s">
        <v>37</v>
      </c>
      <c r="AB5214" s="1" t="s">
        <v>29</v>
      </c>
      <c r="AC5214" s="1" t="s">
        <v>40</v>
      </c>
      <c r="AD5214" s="1" t="s">
        <v>31</v>
      </c>
      <c r="AE5214" s="2">
        <v>40711</v>
      </c>
    </row>
    <row r="5215" spans="1:31" x14ac:dyDescent="0.25">
      <c r="A5215">
        <f t="shared" si="736"/>
        <v>5214</v>
      </c>
      <c r="B5215" s="1">
        <v>771</v>
      </c>
      <c r="C5215" s="2">
        <v>40710</v>
      </c>
      <c r="D5215" s="1" t="s">
        <v>32</v>
      </c>
      <c r="E5215" s="1" t="str">
        <f t="shared" si="729"/>
        <v>***</v>
      </c>
      <c r="F5215" s="1" t="str">
        <f t="shared" si="730"/>
        <v>***</v>
      </c>
      <c r="G5215" s="1" t="str">
        <f t="shared" si="731"/>
        <v>***</v>
      </c>
      <c r="J5215" s="1" t="str">
        <f t="shared" si="732"/>
        <v>***</v>
      </c>
      <c r="P5215" s="1">
        <v>18</v>
      </c>
      <c r="Q5215" s="1">
        <f t="shared" si="737"/>
        <v>0.02</v>
      </c>
      <c r="T5215" s="4">
        <v>88.84</v>
      </c>
      <c r="U5215" s="9">
        <f t="shared" si="733"/>
        <v>0</v>
      </c>
      <c r="V5215" s="4">
        <f t="shared" si="734"/>
        <v>4.9355555555555561</v>
      </c>
      <c r="W5215" s="1" t="s">
        <v>21</v>
      </c>
      <c r="X5215" s="1">
        <v>4.72</v>
      </c>
      <c r="Y5215" s="4">
        <f t="shared" si="735"/>
        <v>93.56</v>
      </c>
      <c r="Z5215" s="1" t="s">
        <v>49</v>
      </c>
      <c r="AA5215" s="1" t="s">
        <v>37</v>
      </c>
      <c r="AB5215" s="1" t="s">
        <v>29</v>
      </c>
      <c r="AC5215" s="1" t="s">
        <v>40</v>
      </c>
      <c r="AD5215" s="1" t="s">
        <v>19</v>
      </c>
      <c r="AE5215" s="2">
        <v>40711</v>
      </c>
    </row>
    <row r="5216" spans="1:31" x14ac:dyDescent="0.25">
      <c r="A5216">
        <f t="shared" si="736"/>
        <v>5215</v>
      </c>
      <c r="B5216" s="1">
        <v>12579</v>
      </c>
      <c r="C5216" s="2">
        <v>40710</v>
      </c>
      <c r="D5216" s="1" t="s">
        <v>27</v>
      </c>
      <c r="E5216" s="1" t="str">
        <f t="shared" si="729"/>
        <v>*</v>
      </c>
      <c r="F5216" s="1" t="str">
        <f t="shared" si="730"/>
        <v>*</v>
      </c>
      <c r="G5216" s="1" t="str">
        <f t="shared" si="731"/>
        <v>*</v>
      </c>
      <c r="J5216" s="1" t="str">
        <f t="shared" si="732"/>
        <v>*</v>
      </c>
      <c r="P5216" s="1">
        <v>5</v>
      </c>
      <c r="Q5216" s="1">
        <f t="shared" si="737"/>
        <v>0.01</v>
      </c>
      <c r="T5216" s="4">
        <v>70.33</v>
      </c>
      <c r="U5216" s="9">
        <f t="shared" si="733"/>
        <v>0</v>
      </c>
      <c r="V5216" s="4">
        <f t="shared" si="734"/>
        <v>14.065999999999999</v>
      </c>
      <c r="W5216" s="1" t="s">
        <v>21</v>
      </c>
      <c r="X5216" s="1">
        <v>1.97</v>
      </c>
      <c r="Y5216" s="4">
        <f t="shared" si="735"/>
        <v>72.3</v>
      </c>
      <c r="Z5216" s="1" t="s">
        <v>15</v>
      </c>
      <c r="AA5216" s="1" t="s">
        <v>37</v>
      </c>
      <c r="AB5216" s="1" t="s">
        <v>29</v>
      </c>
      <c r="AC5216" s="1" t="s">
        <v>40</v>
      </c>
      <c r="AD5216" s="1" t="s">
        <v>31</v>
      </c>
      <c r="AE5216" s="2">
        <v>40710</v>
      </c>
    </row>
    <row r="5217" spans="1:31" x14ac:dyDescent="0.25">
      <c r="A5217">
        <f t="shared" si="736"/>
        <v>5216</v>
      </c>
      <c r="B5217" s="1">
        <v>36704</v>
      </c>
      <c r="C5217" s="2">
        <v>40710</v>
      </c>
      <c r="D5217" s="1" t="s">
        <v>20</v>
      </c>
      <c r="E5217" s="1" t="str">
        <f t="shared" si="729"/>
        <v>*</v>
      </c>
      <c r="F5217" s="1" t="str">
        <f t="shared" si="730"/>
        <v>**</v>
      </c>
      <c r="G5217" s="1" t="str">
        <f t="shared" si="731"/>
        <v>**</v>
      </c>
      <c r="J5217" s="1" t="str">
        <f t="shared" si="732"/>
        <v>**</v>
      </c>
      <c r="P5217" s="1">
        <v>19</v>
      </c>
      <c r="Q5217" s="1">
        <f t="shared" si="737"/>
        <v>0.02</v>
      </c>
      <c r="T5217" s="4">
        <v>70.319999999999993</v>
      </c>
      <c r="U5217" s="9">
        <f t="shared" si="733"/>
        <v>0</v>
      </c>
      <c r="V5217" s="4">
        <f t="shared" si="734"/>
        <v>3.7010526315789471</v>
      </c>
      <c r="W5217" s="1" t="s">
        <v>21</v>
      </c>
      <c r="X5217" s="1">
        <v>4.17</v>
      </c>
      <c r="Y5217" s="4">
        <f t="shared" si="735"/>
        <v>74.489999999999995</v>
      </c>
      <c r="Z5217" s="1" t="s">
        <v>46</v>
      </c>
      <c r="AA5217" s="1" t="s">
        <v>37</v>
      </c>
      <c r="AB5217" s="1" t="s">
        <v>29</v>
      </c>
      <c r="AC5217" s="1" t="s">
        <v>30</v>
      </c>
      <c r="AD5217" s="1" t="s">
        <v>41</v>
      </c>
      <c r="AE5217" s="2">
        <v>40712</v>
      </c>
    </row>
    <row r="5218" spans="1:31" x14ac:dyDescent="0.25">
      <c r="A5218">
        <f t="shared" si="736"/>
        <v>5217</v>
      </c>
      <c r="B5218" s="1">
        <v>9472</v>
      </c>
      <c r="C5218" s="2">
        <v>40710</v>
      </c>
      <c r="D5218" s="1" t="s">
        <v>32</v>
      </c>
      <c r="E5218" s="1" t="str">
        <f t="shared" si="729"/>
        <v>***</v>
      </c>
      <c r="F5218" s="1" t="str">
        <f t="shared" si="730"/>
        <v>***</v>
      </c>
      <c r="G5218" s="1" t="str">
        <f t="shared" si="731"/>
        <v>***</v>
      </c>
      <c r="J5218" s="1" t="str">
        <f t="shared" si="732"/>
        <v>***</v>
      </c>
      <c r="P5218" s="1">
        <v>17</v>
      </c>
      <c r="Q5218" s="1">
        <f t="shared" si="737"/>
        <v>0.02</v>
      </c>
      <c r="T5218" s="4">
        <v>53.91</v>
      </c>
      <c r="U5218" s="9">
        <f t="shared" si="733"/>
        <v>0</v>
      </c>
      <c r="V5218" s="4">
        <f t="shared" si="734"/>
        <v>3.171176470588235</v>
      </c>
      <c r="W5218" s="1" t="s">
        <v>21</v>
      </c>
      <c r="X5218" s="1">
        <v>0.49</v>
      </c>
      <c r="Y5218" s="4">
        <f t="shared" si="735"/>
        <v>54.4</v>
      </c>
      <c r="Z5218" s="1" t="s">
        <v>44</v>
      </c>
      <c r="AA5218" s="1" t="s">
        <v>37</v>
      </c>
      <c r="AB5218" s="1" t="s">
        <v>29</v>
      </c>
      <c r="AC5218" s="1" t="s">
        <v>58</v>
      </c>
      <c r="AD5218" s="1" t="s">
        <v>19</v>
      </c>
      <c r="AE5218" s="2">
        <v>40713</v>
      </c>
    </row>
    <row r="5219" spans="1:31" x14ac:dyDescent="0.25">
      <c r="A5219">
        <f t="shared" si="736"/>
        <v>5218</v>
      </c>
      <c r="B5219" s="1">
        <v>36994</v>
      </c>
      <c r="C5219" s="2">
        <v>40711</v>
      </c>
      <c r="D5219" s="1" t="s">
        <v>32</v>
      </c>
      <c r="E5219" s="1" t="str">
        <f t="shared" si="729"/>
        <v>***</v>
      </c>
      <c r="F5219" s="1" t="str">
        <f t="shared" si="730"/>
        <v>***</v>
      </c>
      <c r="G5219" s="1" t="str">
        <f t="shared" si="731"/>
        <v>***</v>
      </c>
      <c r="J5219" s="1" t="str">
        <f t="shared" si="732"/>
        <v>***</v>
      </c>
      <c r="P5219" s="1">
        <v>40</v>
      </c>
      <c r="Q5219" s="1">
        <f t="shared" si="737"/>
        <v>0.05</v>
      </c>
      <c r="T5219" s="4">
        <v>5264.48</v>
      </c>
      <c r="U5219" s="9">
        <f t="shared" si="733"/>
        <v>1</v>
      </c>
      <c r="V5219" s="4">
        <f t="shared" si="734"/>
        <v>131.61199999999999</v>
      </c>
      <c r="W5219" s="1" t="s">
        <v>33</v>
      </c>
      <c r="X5219" s="1">
        <v>30</v>
      </c>
      <c r="Y5219" s="4">
        <f t="shared" si="735"/>
        <v>5294.48</v>
      </c>
      <c r="Z5219" s="1" t="s">
        <v>46</v>
      </c>
      <c r="AA5219" s="1" t="s">
        <v>28</v>
      </c>
      <c r="AB5219" s="1" t="s">
        <v>17</v>
      </c>
      <c r="AC5219" s="1" t="s">
        <v>34</v>
      </c>
      <c r="AD5219" s="1" t="s">
        <v>35</v>
      </c>
      <c r="AE5219" s="2">
        <v>40711</v>
      </c>
    </row>
    <row r="5220" spans="1:31" x14ac:dyDescent="0.25">
      <c r="A5220">
        <f t="shared" si="736"/>
        <v>5219</v>
      </c>
      <c r="B5220" s="1">
        <v>47398</v>
      </c>
      <c r="C5220" s="2">
        <v>40711</v>
      </c>
      <c r="D5220" s="1" t="s">
        <v>36</v>
      </c>
      <c r="E5220" s="1" t="str">
        <f t="shared" si="729"/>
        <v>*</v>
      </c>
      <c r="F5220" s="1" t="str">
        <f t="shared" si="730"/>
        <v>*</v>
      </c>
      <c r="G5220" s="1" t="str">
        <f t="shared" si="731"/>
        <v>*</v>
      </c>
      <c r="J5220" s="1" t="str">
        <f t="shared" si="732"/>
        <v>*</v>
      </c>
      <c r="P5220" s="1">
        <v>6</v>
      </c>
      <c r="Q5220" s="1">
        <f t="shared" si="737"/>
        <v>0.01</v>
      </c>
      <c r="T5220" s="4">
        <v>1307.184</v>
      </c>
      <c r="U5220" s="9">
        <f t="shared" si="733"/>
        <v>1</v>
      </c>
      <c r="V5220" s="4">
        <f t="shared" si="734"/>
        <v>217.864</v>
      </c>
      <c r="W5220" s="1" t="s">
        <v>33</v>
      </c>
      <c r="X5220" s="1">
        <v>62.74</v>
      </c>
      <c r="Y5220" s="4">
        <f t="shared" si="735"/>
        <v>1369.924</v>
      </c>
      <c r="Z5220" s="1" t="s">
        <v>49</v>
      </c>
      <c r="AA5220" s="1" t="s">
        <v>28</v>
      </c>
      <c r="AB5220" s="1" t="s">
        <v>17</v>
      </c>
      <c r="AC5220" s="1" t="s">
        <v>52</v>
      </c>
      <c r="AD5220" s="1" t="s">
        <v>59</v>
      </c>
      <c r="AE5220" s="2">
        <v>40713</v>
      </c>
    </row>
    <row r="5221" spans="1:31" x14ac:dyDescent="0.25">
      <c r="A5221">
        <f t="shared" si="736"/>
        <v>5220</v>
      </c>
      <c r="B5221" s="1">
        <v>1538</v>
      </c>
      <c r="C5221" s="2">
        <v>40711</v>
      </c>
      <c r="D5221" s="1" t="s">
        <v>27</v>
      </c>
      <c r="E5221" s="1" t="str">
        <f t="shared" si="729"/>
        <v>*</v>
      </c>
      <c r="F5221" s="1" t="str">
        <f t="shared" si="730"/>
        <v>*</v>
      </c>
      <c r="G5221" s="1" t="str">
        <f t="shared" si="731"/>
        <v>*</v>
      </c>
      <c r="J5221" s="1" t="str">
        <f t="shared" si="732"/>
        <v>*</v>
      </c>
      <c r="P5221" s="1">
        <v>15</v>
      </c>
      <c r="Q5221" s="1">
        <f t="shared" si="737"/>
        <v>0.02</v>
      </c>
      <c r="T5221" s="4">
        <v>1297.3040000000001</v>
      </c>
      <c r="U5221" s="9">
        <f t="shared" si="733"/>
        <v>1</v>
      </c>
      <c r="V5221" s="4">
        <f t="shared" si="734"/>
        <v>86.48693333333334</v>
      </c>
      <c r="W5221" s="1" t="s">
        <v>21</v>
      </c>
      <c r="X5221" s="1">
        <v>4.9000000000000004</v>
      </c>
      <c r="Y5221" s="4">
        <f t="shared" si="735"/>
        <v>1302.2040000000002</v>
      </c>
      <c r="Z5221" s="1" t="s">
        <v>22</v>
      </c>
      <c r="AA5221" s="1" t="s">
        <v>28</v>
      </c>
      <c r="AB5221" s="1" t="s">
        <v>24</v>
      </c>
      <c r="AC5221" s="1" t="s">
        <v>25</v>
      </c>
      <c r="AD5221" s="1" t="s">
        <v>19</v>
      </c>
      <c r="AE5221" s="2">
        <v>40712</v>
      </c>
    </row>
    <row r="5222" spans="1:31" x14ac:dyDescent="0.25">
      <c r="A5222">
        <f t="shared" si="736"/>
        <v>5221</v>
      </c>
      <c r="B5222" s="1">
        <v>613</v>
      </c>
      <c r="C5222" s="2">
        <v>40711</v>
      </c>
      <c r="D5222" s="1" t="s">
        <v>20</v>
      </c>
      <c r="E5222" s="1" t="str">
        <f t="shared" si="729"/>
        <v>*</v>
      </c>
      <c r="F5222" s="1" t="str">
        <f t="shared" si="730"/>
        <v>**</v>
      </c>
      <c r="G5222" s="1" t="str">
        <f t="shared" si="731"/>
        <v>**</v>
      </c>
      <c r="J5222" s="1" t="str">
        <f t="shared" si="732"/>
        <v>**</v>
      </c>
      <c r="P5222" s="1">
        <v>22</v>
      </c>
      <c r="Q5222" s="1">
        <f t="shared" si="737"/>
        <v>3.5000000000000003E-2</v>
      </c>
      <c r="T5222" s="4">
        <v>905.08</v>
      </c>
      <c r="U5222" s="9">
        <f t="shared" si="733"/>
        <v>0</v>
      </c>
      <c r="V5222" s="4">
        <f t="shared" si="734"/>
        <v>41.14</v>
      </c>
      <c r="W5222" s="1" t="s">
        <v>21</v>
      </c>
      <c r="X5222" s="1">
        <v>6.22</v>
      </c>
      <c r="Y5222" s="4">
        <f t="shared" si="735"/>
        <v>911.30000000000007</v>
      </c>
      <c r="Z5222" s="1" t="s">
        <v>60</v>
      </c>
      <c r="AA5222" s="1" t="s">
        <v>28</v>
      </c>
      <c r="AB5222" s="1" t="s">
        <v>29</v>
      </c>
      <c r="AC5222" s="1" t="s">
        <v>55</v>
      </c>
      <c r="AD5222" s="1" t="s">
        <v>19</v>
      </c>
      <c r="AE5222" s="2">
        <v>40712</v>
      </c>
    </row>
    <row r="5223" spans="1:31" x14ac:dyDescent="0.25">
      <c r="A5223">
        <f t="shared" si="736"/>
        <v>5222</v>
      </c>
      <c r="B5223" s="1">
        <v>18340</v>
      </c>
      <c r="C5223" s="2">
        <v>40711</v>
      </c>
      <c r="D5223" s="1" t="s">
        <v>36</v>
      </c>
      <c r="E5223" s="1" t="str">
        <f t="shared" si="729"/>
        <v>*</v>
      </c>
      <c r="F5223" s="1" t="str">
        <f t="shared" si="730"/>
        <v>*</v>
      </c>
      <c r="G5223" s="1" t="str">
        <f t="shared" si="731"/>
        <v>*</v>
      </c>
      <c r="J5223" s="1" t="str">
        <f t="shared" si="732"/>
        <v>*</v>
      </c>
      <c r="P5223" s="1">
        <v>28</v>
      </c>
      <c r="Q5223" s="1">
        <f t="shared" si="737"/>
        <v>3.5000000000000003E-2</v>
      </c>
      <c r="T5223" s="4">
        <v>198.21</v>
      </c>
      <c r="U5223" s="9">
        <f t="shared" si="733"/>
        <v>0</v>
      </c>
      <c r="V5223" s="4">
        <f t="shared" si="734"/>
        <v>7.0789285714285715</v>
      </c>
      <c r="W5223" s="1" t="s">
        <v>14</v>
      </c>
      <c r="X5223" s="1">
        <v>10.050000000000001</v>
      </c>
      <c r="Y5223" s="4">
        <f t="shared" si="735"/>
        <v>208.26000000000002</v>
      </c>
      <c r="Z5223" s="1" t="s">
        <v>49</v>
      </c>
      <c r="AA5223" s="1" t="s">
        <v>16</v>
      </c>
      <c r="AB5223" s="1" t="s">
        <v>29</v>
      </c>
      <c r="AC5223" s="1" t="s">
        <v>40</v>
      </c>
      <c r="AD5223" s="1" t="s">
        <v>19</v>
      </c>
      <c r="AE5223" s="2">
        <v>40712</v>
      </c>
    </row>
    <row r="5224" spans="1:31" x14ac:dyDescent="0.25">
      <c r="A5224">
        <f t="shared" si="736"/>
        <v>5223</v>
      </c>
      <c r="B5224" s="1">
        <v>18340</v>
      </c>
      <c r="C5224" s="2">
        <v>40711</v>
      </c>
      <c r="D5224" s="1" t="s">
        <v>36</v>
      </c>
      <c r="E5224" s="1" t="str">
        <f t="shared" si="729"/>
        <v>*</v>
      </c>
      <c r="F5224" s="1" t="str">
        <f t="shared" si="730"/>
        <v>*</v>
      </c>
      <c r="G5224" s="1" t="str">
        <f t="shared" si="731"/>
        <v>*</v>
      </c>
      <c r="J5224" s="1" t="str">
        <f t="shared" si="732"/>
        <v>*</v>
      </c>
      <c r="P5224" s="1">
        <v>20</v>
      </c>
      <c r="Q5224" s="1">
        <f t="shared" si="737"/>
        <v>3.5000000000000003E-2</v>
      </c>
      <c r="T5224" s="4">
        <v>148.65</v>
      </c>
      <c r="U5224" s="9">
        <f t="shared" si="733"/>
        <v>0</v>
      </c>
      <c r="V5224" s="4">
        <f t="shared" si="734"/>
        <v>7.4325000000000001</v>
      </c>
      <c r="W5224" s="1" t="s">
        <v>14</v>
      </c>
      <c r="X5224" s="1">
        <v>11.15</v>
      </c>
      <c r="Y5224" s="4">
        <f t="shared" si="735"/>
        <v>159.80000000000001</v>
      </c>
      <c r="Z5224" s="1" t="s">
        <v>49</v>
      </c>
      <c r="AA5224" s="1" t="s">
        <v>16</v>
      </c>
      <c r="AB5224" s="1" t="s">
        <v>29</v>
      </c>
      <c r="AC5224" s="1" t="s">
        <v>40</v>
      </c>
      <c r="AD5224" s="1" t="s">
        <v>19</v>
      </c>
      <c r="AE5224" s="2">
        <v>40712</v>
      </c>
    </row>
    <row r="5225" spans="1:31" x14ac:dyDescent="0.25">
      <c r="A5225">
        <f t="shared" si="736"/>
        <v>5224</v>
      </c>
      <c r="B5225" s="1">
        <v>613</v>
      </c>
      <c r="C5225" s="2">
        <v>40711</v>
      </c>
      <c r="D5225" s="1" t="s">
        <v>20</v>
      </c>
      <c r="E5225" s="1" t="str">
        <f t="shared" si="729"/>
        <v>*</v>
      </c>
      <c r="F5225" s="1" t="str">
        <f t="shared" si="730"/>
        <v>**</v>
      </c>
      <c r="G5225" s="1" t="str">
        <f t="shared" si="731"/>
        <v>**</v>
      </c>
      <c r="J5225" s="1" t="str">
        <f t="shared" si="732"/>
        <v>**</v>
      </c>
      <c r="P5225" s="1">
        <v>12</v>
      </c>
      <c r="Q5225" s="1">
        <f t="shared" si="737"/>
        <v>0.02</v>
      </c>
      <c r="T5225" s="4">
        <v>93.54</v>
      </c>
      <c r="U5225" s="9">
        <f t="shared" si="733"/>
        <v>0</v>
      </c>
      <c r="V5225" s="4">
        <f t="shared" si="734"/>
        <v>7.7950000000000008</v>
      </c>
      <c r="W5225" s="1" t="s">
        <v>21</v>
      </c>
      <c r="X5225" s="1">
        <v>7.72</v>
      </c>
      <c r="Y5225" s="4">
        <f t="shared" si="735"/>
        <v>101.26</v>
      </c>
      <c r="Z5225" s="1" t="s">
        <v>60</v>
      </c>
      <c r="AA5225" s="1" t="s">
        <v>28</v>
      </c>
      <c r="AB5225" s="1" t="s">
        <v>29</v>
      </c>
      <c r="AC5225" s="1" t="s">
        <v>43</v>
      </c>
      <c r="AD5225" s="1" t="s">
        <v>19</v>
      </c>
      <c r="AE5225" s="2">
        <v>40711</v>
      </c>
    </row>
    <row r="5226" spans="1:31" x14ac:dyDescent="0.25">
      <c r="A5226">
        <f t="shared" si="736"/>
        <v>5225</v>
      </c>
      <c r="B5226" s="1">
        <v>44609</v>
      </c>
      <c r="C5226" s="2">
        <v>40712</v>
      </c>
      <c r="D5226" s="1" t="s">
        <v>13</v>
      </c>
      <c r="E5226" s="1" t="str">
        <f t="shared" si="729"/>
        <v>*</v>
      </c>
      <c r="F5226" s="1" t="str">
        <f t="shared" si="730"/>
        <v>*</v>
      </c>
      <c r="G5226" s="1" t="str">
        <f t="shared" si="731"/>
        <v>*</v>
      </c>
      <c r="J5226" s="1" t="str">
        <f t="shared" si="732"/>
        <v>*</v>
      </c>
      <c r="P5226" s="1">
        <v>28</v>
      </c>
      <c r="Q5226" s="1">
        <f t="shared" si="737"/>
        <v>3.5000000000000003E-2</v>
      </c>
      <c r="T5226" s="4">
        <v>525.4</v>
      </c>
      <c r="U5226" s="9">
        <f t="shared" si="733"/>
        <v>0</v>
      </c>
      <c r="V5226" s="4">
        <f t="shared" si="734"/>
        <v>18.764285714285712</v>
      </c>
      <c r="W5226" s="1" t="s">
        <v>21</v>
      </c>
      <c r="X5226" s="1">
        <v>4.0999999999999996</v>
      </c>
      <c r="Y5226" s="4">
        <f t="shared" si="735"/>
        <v>529.5</v>
      </c>
      <c r="Z5226" s="1" t="s">
        <v>51</v>
      </c>
      <c r="AA5226" s="1" t="s">
        <v>23</v>
      </c>
      <c r="AB5226" s="1" t="s">
        <v>29</v>
      </c>
      <c r="AC5226" s="1" t="s">
        <v>30</v>
      </c>
      <c r="AD5226" s="1" t="s">
        <v>31</v>
      </c>
      <c r="AE5226" s="2">
        <v>40717</v>
      </c>
    </row>
    <row r="5227" spans="1:31" x14ac:dyDescent="0.25">
      <c r="A5227">
        <f t="shared" si="736"/>
        <v>5226</v>
      </c>
      <c r="B5227" s="1">
        <v>12293</v>
      </c>
      <c r="C5227" s="2">
        <v>40712</v>
      </c>
      <c r="D5227" s="1" t="s">
        <v>20</v>
      </c>
      <c r="E5227" s="1" t="str">
        <f t="shared" si="729"/>
        <v>*</v>
      </c>
      <c r="F5227" s="1" t="str">
        <f t="shared" si="730"/>
        <v>**</v>
      </c>
      <c r="G5227" s="1" t="str">
        <f t="shared" si="731"/>
        <v>**</v>
      </c>
      <c r="J5227" s="1" t="str">
        <f t="shared" si="732"/>
        <v>**</v>
      </c>
      <c r="P5227" s="1">
        <v>31</v>
      </c>
      <c r="Q5227" s="1">
        <f t="shared" si="737"/>
        <v>0.04</v>
      </c>
      <c r="T5227" s="4">
        <v>283.17</v>
      </c>
      <c r="U5227" s="9">
        <f t="shared" si="733"/>
        <v>0</v>
      </c>
      <c r="V5227" s="4">
        <f t="shared" si="734"/>
        <v>9.1345161290322583</v>
      </c>
      <c r="W5227" s="1" t="s">
        <v>21</v>
      </c>
      <c r="X5227" s="1">
        <v>1.39</v>
      </c>
      <c r="Y5227" s="4">
        <f t="shared" si="735"/>
        <v>284.56</v>
      </c>
      <c r="Z5227" s="1" t="s">
        <v>50</v>
      </c>
      <c r="AA5227" s="1" t="s">
        <v>37</v>
      </c>
      <c r="AB5227" s="1" t="s">
        <v>29</v>
      </c>
      <c r="AC5227" s="1" t="s">
        <v>57</v>
      </c>
      <c r="AD5227" s="1" t="s">
        <v>19</v>
      </c>
      <c r="AE5227" s="2">
        <v>40713</v>
      </c>
    </row>
    <row r="5228" spans="1:31" x14ac:dyDescent="0.25">
      <c r="A5228">
        <f t="shared" si="736"/>
        <v>5227</v>
      </c>
      <c r="B5228" s="1">
        <v>38786</v>
      </c>
      <c r="C5228" s="2">
        <v>40712</v>
      </c>
      <c r="D5228" s="1" t="s">
        <v>36</v>
      </c>
      <c r="E5228" s="1" t="str">
        <f t="shared" si="729"/>
        <v>*</v>
      </c>
      <c r="F5228" s="1" t="str">
        <f t="shared" si="730"/>
        <v>*</v>
      </c>
      <c r="G5228" s="1" t="str">
        <f t="shared" si="731"/>
        <v>*</v>
      </c>
      <c r="J5228" s="1" t="str">
        <f t="shared" si="732"/>
        <v>*</v>
      </c>
      <c r="P5228" s="1">
        <v>10</v>
      </c>
      <c r="Q5228" s="1">
        <f t="shared" si="737"/>
        <v>0.02</v>
      </c>
      <c r="T5228" s="4">
        <v>236.17</v>
      </c>
      <c r="U5228" s="9">
        <f t="shared" si="733"/>
        <v>0</v>
      </c>
      <c r="V5228" s="4">
        <f t="shared" si="734"/>
        <v>23.616999999999997</v>
      </c>
      <c r="W5228" s="1" t="s">
        <v>33</v>
      </c>
      <c r="X5228" s="1">
        <v>15.68</v>
      </c>
      <c r="Y5228" s="4">
        <f t="shared" si="735"/>
        <v>251.85</v>
      </c>
      <c r="Z5228" s="1" t="s">
        <v>51</v>
      </c>
      <c r="AA5228" s="1" t="s">
        <v>16</v>
      </c>
      <c r="AB5228" s="1" t="s">
        <v>17</v>
      </c>
      <c r="AC5228" s="1" t="s">
        <v>18</v>
      </c>
      <c r="AD5228" s="1" t="s">
        <v>35</v>
      </c>
      <c r="AE5228" s="2">
        <v>40714</v>
      </c>
    </row>
    <row r="5229" spans="1:31" x14ac:dyDescent="0.25">
      <c r="A5229">
        <f t="shared" si="736"/>
        <v>5228</v>
      </c>
      <c r="B5229" s="1">
        <v>44609</v>
      </c>
      <c r="C5229" s="2">
        <v>40712</v>
      </c>
      <c r="D5229" s="1" t="s">
        <v>13</v>
      </c>
      <c r="E5229" s="1" t="str">
        <f t="shared" si="729"/>
        <v>*</v>
      </c>
      <c r="F5229" s="1" t="str">
        <f t="shared" si="730"/>
        <v>*</v>
      </c>
      <c r="G5229" s="1" t="str">
        <f t="shared" si="731"/>
        <v>*</v>
      </c>
      <c r="J5229" s="1" t="str">
        <f t="shared" si="732"/>
        <v>*</v>
      </c>
      <c r="P5229" s="1">
        <v>37</v>
      </c>
      <c r="Q5229" s="1">
        <f t="shared" si="737"/>
        <v>0.04</v>
      </c>
      <c r="T5229" s="4">
        <v>61.77</v>
      </c>
      <c r="U5229" s="9">
        <f t="shared" si="733"/>
        <v>0</v>
      </c>
      <c r="V5229" s="4">
        <f t="shared" si="734"/>
        <v>1.6694594594594596</v>
      </c>
      <c r="W5229" s="1" t="s">
        <v>14</v>
      </c>
      <c r="X5229" s="1">
        <v>0.7</v>
      </c>
      <c r="Y5229" s="4">
        <f t="shared" si="735"/>
        <v>62.470000000000006</v>
      </c>
      <c r="Z5229" s="1" t="s">
        <v>51</v>
      </c>
      <c r="AA5229" s="1" t="s">
        <v>23</v>
      </c>
      <c r="AB5229" s="1" t="s">
        <v>29</v>
      </c>
      <c r="AC5229" s="1" t="s">
        <v>61</v>
      </c>
      <c r="AD5229" s="1" t="s">
        <v>31</v>
      </c>
      <c r="AE5229" s="2">
        <v>40716</v>
      </c>
    </row>
    <row r="5230" spans="1:31" x14ac:dyDescent="0.25">
      <c r="A5230">
        <f t="shared" si="736"/>
        <v>5229</v>
      </c>
      <c r="B5230" s="1">
        <v>57376</v>
      </c>
      <c r="C5230" s="2">
        <v>40713</v>
      </c>
      <c r="D5230" s="1" t="s">
        <v>32</v>
      </c>
      <c r="E5230" s="1" t="str">
        <f t="shared" si="729"/>
        <v>***</v>
      </c>
      <c r="F5230" s="1" t="str">
        <f t="shared" si="730"/>
        <v>***</v>
      </c>
      <c r="G5230" s="1" t="str">
        <f t="shared" si="731"/>
        <v>***</v>
      </c>
      <c r="J5230" s="1" t="str">
        <f t="shared" si="732"/>
        <v>***</v>
      </c>
      <c r="P5230" s="1">
        <v>44</v>
      </c>
      <c r="Q5230" s="1">
        <f t="shared" si="737"/>
        <v>0.05</v>
      </c>
      <c r="T5230" s="4">
        <v>442.72</v>
      </c>
      <c r="U5230" s="9">
        <f t="shared" si="733"/>
        <v>0</v>
      </c>
      <c r="V5230" s="4">
        <f t="shared" si="734"/>
        <v>10.061818181818182</v>
      </c>
      <c r="W5230" s="1" t="s">
        <v>21</v>
      </c>
      <c r="X5230" s="1">
        <v>7.94</v>
      </c>
      <c r="Y5230" s="4">
        <f t="shared" si="735"/>
        <v>450.66</v>
      </c>
      <c r="Z5230" s="1" t="s">
        <v>53</v>
      </c>
      <c r="AA5230" s="1" t="s">
        <v>23</v>
      </c>
      <c r="AB5230" s="1" t="s">
        <v>17</v>
      </c>
      <c r="AC5230" s="1" t="s">
        <v>18</v>
      </c>
      <c r="AD5230" s="1" t="s">
        <v>41</v>
      </c>
      <c r="AE5230" s="2">
        <v>40715</v>
      </c>
    </row>
    <row r="5231" spans="1:31" x14ac:dyDescent="0.25">
      <c r="A5231">
        <f t="shared" si="736"/>
        <v>5230</v>
      </c>
      <c r="B5231" s="1">
        <v>57376</v>
      </c>
      <c r="C5231" s="2">
        <v>40713</v>
      </c>
      <c r="D5231" s="1" t="s">
        <v>32</v>
      </c>
      <c r="E5231" s="1" t="str">
        <f t="shared" si="729"/>
        <v>***</v>
      </c>
      <c r="F5231" s="1" t="str">
        <f t="shared" si="730"/>
        <v>***</v>
      </c>
      <c r="G5231" s="1" t="str">
        <f t="shared" si="731"/>
        <v>***</v>
      </c>
      <c r="J5231" s="1" t="str">
        <f t="shared" si="732"/>
        <v>***</v>
      </c>
      <c r="P5231" s="1">
        <v>6</v>
      </c>
      <c r="Q5231" s="1">
        <f t="shared" si="737"/>
        <v>0.01</v>
      </c>
      <c r="T5231" s="4">
        <v>326.89299999999997</v>
      </c>
      <c r="U5231" s="9">
        <f t="shared" si="733"/>
        <v>0</v>
      </c>
      <c r="V5231" s="4">
        <f t="shared" si="734"/>
        <v>54.482166666666664</v>
      </c>
      <c r="W5231" s="1" t="s">
        <v>21</v>
      </c>
      <c r="X5231" s="1">
        <v>5.31</v>
      </c>
      <c r="Y5231" s="4">
        <f t="shared" si="735"/>
        <v>332.20299999999997</v>
      </c>
      <c r="Z5231" s="1" t="s">
        <v>53</v>
      </c>
      <c r="AA5231" s="1" t="s">
        <v>23</v>
      </c>
      <c r="AB5231" s="1" t="s">
        <v>24</v>
      </c>
      <c r="AC5231" s="1" t="s">
        <v>25</v>
      </c>
      <c r="AD5231" s="1" t="s">
        <v>19</v>
      </c>
      <c r="AE5231" s="2">
        <v>40713</v>
      </c>
    </row>
    <row r="5232" spans="1:31" x14ac:dyDescent="0.25">
      <c r="A5232">
        <f t="shared" si="736"/>
        <v>5231</v>
      </c>
      <c r="B5232" s="1">
        <v>29862</v>
      </c>
      <c r="C5232" s="2">
        <v>40713</v>
      </c>
      <c r="D5232" s="1" t="s">
        <v>36</v>
      </c>
      <c r="E5232" s="1" t="str">
        <f t="shared" si="729"/>
        <v>*</v>
      </c>
      <c r="F5232" s="1" t="str">
        <f t="shared" si="730"/>
        <v>*</v>
      </c>
      <c r="G5232" s="1" t="str">
        <f t="shared" si="731"/>
        <v>*</v>
      </c>
      <c r="J5232" s="1" t="str">
        <f t="shared" si="732"/>
        <v>*</v>
      </c>
      <c r="P5232" s="1">
        <v>34</v>
      </c>
      <c r="Q5232" s="1">
        <f t="shared" si="737"/>
        <v>0.04</v>
      </c>
      <c r="T5232" s="4">
        <v>214.64</v>
      </c>
      <c r="U5232" s="9">
        <f t="shared" si="733"/>
        <v>0</v>
      </c>
      <c r="V5232" s="4">
        <f t="shared" si="734"/>
        <v>6.3129411764705878</v>
      </c>
      <c r="W5232" s="1" t="s">
        <v>21</v>
      </c>
      <c r="X5232" s="1">
        <v>5.86</v>
      </c>
      <c r="Y5232" s="4">
        <f t="shared" si="735"/>
        <v>220.5</v>
      </c>
      <c r="Z5232" s="1" t="s">
        <v>22</v>
      </c>
      <c r="AA5232" s="1" t="s">
        <v>28</v>
      </c>
      <c r="AB5232" s="1" t="s">
        <v>29</v>
      </c>
      <c r="AC5232" s="1" t="s">
        <v>40</v>
      </c>
      <c r="AD5232" s="1" t="s">
        <v>19</v>
      </c>
      <c r="AE5232" s="2">
        <v>40715</v>
      </c>
    </row>
    <row r="5233" spans="1:31" x14ac:dyDescent="0.25">
      <c r="A5233">
        <f t="shared" si="736"/>
        <v>5232</v>
      </c>
      <c r="B5233" s="1">
        <v>8902</v>
      </c>
      <c r="C5233" s="2">
        <v>40713</v>
      </c>
      <c r="D5233" s="1" t="s">
        <v>20</v>
      </c>
      <c r="E5233" s="1" t="str">
        <f t="shared" si="729"/>
        <v>*</v>
      </c>
      <c r="F5233" s="1" t="str">
        <f t="shared" si="730"/>
        <v>**</v>
      </c>
      <c r="G5233" s="1" t="str">
        <f t="shared" si="731"/>
        <v>**</v>
      </c>
      <c r="J5233" s="1" t="str">
        <f t="shared" si="732"/>
        <v>**</v>
      </c>
      <c r="P5233" s="1">
        <v>27</v>
      </c>
      <c r="Q5233" s="1">
        <f t="shared" si="737"/>
        <v>3.5000000000000003E-2</v>
      </c>
      <c r="T5233" s="4">
        <v>180.46</v>
      </c>
      <c r="U5233" s="9">
        <f t="shared" si="733"/>
        <v>0</v>
      </c>
      <c r="V5233" s="4">
        <f t="shared" si="734"/>
        <v>6.6837037037037037</v>
      </c>
      <c r="W5233" s="1" t="s">
        <v>21</v>
      </c>
      <c r="X5233" s="1">
        <v>5.94</v>
      </c>
      <c r="Y5233" s="4">
        <f t="shared" si="735"/>
        <v>186.4</v>
      </c>
      <c r="Z5233" s="1" t="s">
        <v>46</v>
      </c>
      <c r="AA5233" s="1" t="s">
        <v>16</v>
      </c>
      <c r="AB5233" s="1" t="s">
        <v>29</v>
      </c>
      <c r="AC5233" s="1" t="s">
        <v>40</v>
      </c>
      <c r="AD5233" s="1" t="s">
        <v>19</v>
      </c>
      <c r="AE5233" s="2">
        <v>40715</v>
      </c>
    </row>
    <row r="5234" spans="1:31" x14ac:dyDescent="0.25">
      <c r="A5234">
        <f t="shared" si="736"/>
        <v>5233</v>
      </c>
      <c r="B5234" s="1">
        <v>26531</v>
      </c>
      <c r="C5234" s="2">
        <v>40714</v>
      </c>
      <c r="D5234" s="1" t="s">
        <v>36</v>
      </c>
      <c r="E5234" s="1" t="str">
        <f t="shared" si="729"/>
        <v>*</v>
      </c>
      <c r="F5234" s="1" t="str">
        <f t="shared" si="730"/>
        <v>*</v>
      </c>
      <c r="G5234" s="1" t="str">
        <f t="shared" si="731"/>
        <v>*</v>
      </c>
      <c r="J5234" s="1" t="str">
        <f t="shared" si="732"/>
        <v>*</v>
      </c>
      <c r="P5234" s="1">
        <v>26</v>
      </c>
      <c r="Q5234" s="1">
        <f t="shared" si="737"/>
        <v>3.5000000000000003E-2</v>
      </c>
      <c r="T5234" s="4">
        <v>4688.9485000000004</v>
      </c>
      <c r="U5234" s="9">
        <f t="shared" si="733"/>
        <v>1</v>
      </c>
      <c r="V5234" s="4">
        <f t="shared" si="734"/>
        <v>180.34417307692308</v>
      </c>
      <c r="W5234" s="1" t="s">
        <v>21</v>
      </c>
      <c r="X5234" s="1">
        <v>5.26</v>
      </c>
      <c r="Y5234" s="4">
        <f t="shared" si="735"/>
        <v>4694.2085000000006</v>
      </c>
      <c r="Z5234" s="1" t="s">
        <v>39</v>
      </c>
      <c r="AA5234" s="1" t="s">
        <v>28</v>
      </c>
      <c r="AB5234" s="1" t="s">
        <v>24</v>
      </c>
      <c r="AC5234" s="1" t="s">
        <v>25</v>
      </c>
      <c r="AD5234" s="1" t="s">
        <v>19</v>
      </c>
      <c r="AE5234" s="2">
        <v>40716</v>
      </c>
    </row>
    <row r="5235" spans="1:31" x14ac:dyDescent="0.25">
      <c r="A5235">
        <f t="shared" si="736"/>
        <v>5234</v>
      </c>
      <c r="B5235" s="1">
        <v>16737</v>
      </c>
      <c r="C5235" s="2">
        <v>40714</v>
      </c>
      <c r="D5235" s="1" t="s">
        <v>27</v>
      </c>
      <c r="E5235" s="1" t="str">
        <f t="shared" si="729"/>
        <v>*</v>
      </c>
      <c r="F5235" s="1" t="str">
        <f t="shared" si="730"/>
        <v>*</v>
      </c>
      <c r="G5235" s="1" t="str">
        <f t="shared" si="731"/>
        <v>*</v>
      </c>
      <c r="J5235" s="1" t="str">
        <f t="shared" si="732"/>
        <v>*</v>
      </c>
      <c r="P5235" s="1">
        <v>15</v>
      </c>
      <c r="Q5235" s="1">
        <f t="shared" si="737"/>
        <v>0.02</v>
      </c>
      <c r="T5235" s="4">
        <v>1390.49</v>
      </c>
      <c r="U5235" s="9">
        <f t="shared" si="733"/>
        <v>1</v>
      </c>
      <c r="V5235" s="4">
        <f t="shared" si="734"/>
        <v>92.699333333333328</v>
      </c>
      <c r="W5235" s="1" t="s">
        <v>21</v>
      </c>
      <c r="X5235" s="1">
        <v>19.989999999999998</v>
      </c>
      <c r="Y5235" s="4">
        <f t="shared" si="735"/>
        <v>1410.48</v>
      </c>
      <c r="Z5235" s="1" t="s">
        <v>49</v>
      </c>
      <c r="AA5235" s="1" t="s">
        <v>37</v>
      </c>
      <c r="AB5235" s="1" t="s">
        <v>29</v>
      </c>
      <c r="AC5235" s="1" t="s">
        <v>57</v>
      </c>
      <c r="AD5235" s="1" t="s">
        <v>19</v>
      </c>
      <c r="AE5235" s="2">
        <v>40715</v>
      </c>
    </row>
    <row r="5236" spans="1:31" x14ac:dyDescent="0.25">
      <c r="A5236">
        <f t="shared" si="736"/>
        <v>5235</v>
      </c>
      <c r="B5236" s="1">
        <v>24038</v>
      </c>
      <c r="C5236" s="2">
        <v>40714</v>
      </c>
      <c r="D5236" s="1" t="s">
        <v>20</v>
      </c>
      <c r="E5236" s="1" t="str">
        <f t="shared" si="729"/>
        <v>*</v>
      </c>
      <c r="F5236" s="1" t="str">
        <f t="shared" si="730"/>
        <v>**</v>
      </c>
      <c r="G5236" s="1" t="str">
        <f t="shared" si="731"/>
        <v>**</v>
      </c>
      <c r="J5236" s="1" t="str">
        <f t="shared" si="732"/>
        <v>**</v>
      </c>
      <c r="P5236" s="1">
        <v>15</v>
      </c>
      <c r="Q5236" s="1">
        <f t="shared" si="737"/>
        <v>0.02</v>
      </c>
      <c r="T5236" s="4">
        <v>896.18050000000005</v>
      </c>
      <c r="U5236" s="9">
        <f t="shared" si="733"/>
        <v>0</v>
      </c>
      <c r="V5236" s="4">
        <f t="shared" si="734"/>
        <v>59.745366666666669</v>
      </c>
      <c r="W5236" s="1" t="s">
        <v>14</v>
      </c>
      <c r="X5236" s="1">
        <v>5.26</v>
      </c>
      <c r="Y5236" s="4">
        <f t="shared" si="735"/>
        <v>901.44050000000004</v>
      </c>
      <c r="Z5236" s="1" t="s">
        <v>50</v>
      </c>
      <c r="AA5236" s="1" t="s">
        <v>28</v>
      </c>
      <c r="AB5236" s="1" t="s">
        <v>24</v>
      </c>
      <c r="AC5236" s="1" t="s">
        <v>25</v>
      </c>
      <c r="AD5236" s="1" t="s">
        <v>19</v>
      </c>
      <c r="AE5236" s="2">
        <v>40716</v>
      </c>
    </row>
    <row r="5237" spans="1:31" x14ac:dyDescent="0.25">
      <c r="A5237">
        <f t="shared" si="736"/>
        <v>5236</v>
      </c>
      <c r="B5237" s="1">
        <v>24038</v>
      </c>
      <c r="C5237" s="2">
        <v>40714</v>
      </c>
      <c r="D5237" s="1" t="s">
        <v>20</v>
      </c>
      <c r="E5237" s="1" t="str">
        <f t="shared" si="729"/>
        <v>*</v>
      </c>
      <c r="F5237" s="1" t="str">
        <f t="shared" si="730"/>
        <v>**</v>
      </c>
      <c r="G5237" s="1" t="str">
        <f t="shared" si="731"/>
        <v>**</v>
      </c>
      <c r="J5237" s="1" t="str">
        <f t="shared" si="732"/>
        <v>**</v>
      </c>
      <c r="P5237" s="1">
        <v>38</v>
      </c>
      <c r="Q5237" s="1">
        <f t="shared" si="737"/>
        <v>0.04</v>
      </c>
      <c r="T5237" s="4">
        <v>103.07</v>
      </c>
      <c r="U5237" s="9">
        <f t="shared" si="733"/>
        <v>0</v>
      </c>
      <c r="V5237" s="4">
        <f t="shared" si="734"/>
        <v>2.7123684210526315</v>
      </c>
      <c r="W5237" s="1" t="s">
        <v>21</v>
      </c>
      <c r="X5237" s="1">
        <v>1.34</v>
      </c>
      <c r="Y5237" s="4">
        <f t="shared" si="735"/>
        <v>104.41</v>
      </c>
      <c r="Z5237" s="1" t="s">
        <v>39</v>
      </c>
      <c r="AA5237" s="1" t="s">
        <v>28</v>
      </c>
      <c r="AB5237" s="1" t="s">
        <v>29</v>
      </c>
      <c r="AC5237" s="1" t="s">
        <v>30</v>
      </c>
      <c r="AD5237" s="1" t="s">
        <v>31</v>
      </c>
      <c r="AE5237" s="2">
        <v>40716</v>
      </c>
    </row>
    <row r="5238" spans="1:31" x14ac:dyDescent="0.25">
      <c r="A5238">
        <f t="shared" si="736"/>
        <v>5237</v>
      </c>
      <c r="B5238" s="1">
        <v>51360</v>
      </c>
      <c r="C5238" s="2">
        <v>40714</v>
      </c>
      <c r="D5238" s="1" t="s">
        <v>36</v>
      </c>
      <c r="E5238" s="1" t="str">
        <f t="shared" si="729"/>
        <v>*</v>
      </c>
      <c r="F5238" s="1" t="str">
        <f t="shared" si="730"/>
        <v>*</v>
      </c>
      <c r="G5238" s="1" t="str">
        <f t="shared" si="731"/>
        <v>*</v>
      </c>
      <c r="J5238" s="1" t="str">
        <f t="shared" si="732"/>
        <v>*</v>
      </c>
      <c r="P5238" s="1">
        <v>12</v>
      </c>
      <c r="Q5238" s="1">
        <f t="shared" si="737"/>
        <v>0.02</v>
      </c>
      <c r="T5238" s="4">
        <v>46.55</v>
      </c>
      <c r="U5238" s="9">
        <f t="shared" si="733"/>
        <v>0</v>
      </c>
      <c r="V5238" s="4">
        <f t="shared" si="734"/>
        <v>3.8791666666666664</v>
      </c>
      <c r="W5238" s="1" t="s">
        <v>21</v>
      </c>
      <c r="X5238" s="1">
        <v>0.5</v>
      </c>
      <c r="Y5238" s="4">
        <f t="shared" si="735"/>
        <v>47.05</v>
      </c>
      <c r="Z5238" s="1" t="s">
        <v>49</v>
      </c>
      <c r="AA5238" s="1" t="s">
        <v>16</v>
      </c>
      <c r="AB5238" s="1" t="s">
        <v>29</v>
      </c>
      <c r="AC5238" s="1" t="s">
        <v>58</v>
      </c>
      <c r="AD5238" s="1" t="s">
        <v>19</v>
      </c>
      <c r="AE5238" s="2">
        <v>40716</v>
      </c>
    </row>
    <row r="5239" spans="1:31" x14ac:dyDescent="0.25">
      <c r="A5239">
        <f t="shared" si="736"/>
        <v>5238</v>
      </c>
      <c r="B5239" s="1">
        <v>42850</v>
      </c>
      <c r="C5239" s="2">
        <v>40715</v>
      </c>
      <c r="D5239" s="1" t="s">
        <v>36</v>
      </c>
      <c r="E5239" s="1" t="str">
        <f t="shared" si="729"/>
        <v>*</v>
      </c>
      <c r="F5239" s="1" t="str">
        <f t="shared" si="730"/>
        <v>*</v>
      </c>
      <c r="G5239" s="1" t="str">
        <f t="shared" si="731"/>
        <v>*</v>
      </c>
      <c r="J5239" s="1" t="str">
        <f t="shared" si="732"/>
        <v>*</v>
      </c>
      <c r="P5239" s="1">
        <v>27</v>
      </c>
      <c r="Q5239" s="1">
        <f t="shared" si="737"/>
        <v>3.5000000000000003E-2</v>
      </c>
      <c r="T5239" s="4">
        <v>822.7</v>
      </c>
      <c r="U5239" s="9">
        <f t="shared" si="733"/>
        <v>0</v>
      </c>
      <c r="V5239" s="4">
        <f t="shared" si="734"/>
        <v>30.470370370370372</v>
      </c>
      <c r="W5239" s="1" t="s">
        <v>14</v>
      </c>
      <c r="X5239" s="1">
        <v>5.5</v>
      </c>
      <c r="Y5239" s="4">
        <f t="shared" si="735"/>
        <v>828.2</v>
      </c>
      <c r="Z5239" s="1" t="s">
        <v>22</v>
      </c>
      <c r="AA5239" s="1" t="s">
        <v>37</v>
      </c>
      <c r="AB5239" s="1" t="s">
        <v>24</v>
      </c>
      <c r="AC5239" s="1" t="s">
        <v>38</v>
      </c>
      <c r="AD5239" s="1" t="s">
        <v>19</v>
      </c>
      <c r="AE5239" s="2">
        <v>40716</v>
      </c>
    </row>
    <row r="5240" spans="1:31" x14ac:dyDescent="0.25">
      <c r="A5240">
        <f t="shared" si="736"/>
        <v>5239</v>
      </c>
      <c r="B5240" s="1">
        <v>32806</v>
      </c>
      <c r="C5240" s="2">
        <v>40715</v>
      </c>
      <c r="D5240" s="1" t="s">
        <v>20</v>
      </c>
      <c r="E5240" s="1" t="str">
        <f t="shared" si="729"/>
        <v>*</v>
      </c>
      <c r="F5240" s="1" t="str">
        <f t="shared" si="730"/>
        <v>**</v>
      </c>
      <c r="G5240" s="1" t="str">
        <f t="shared" si="731"/>
        <v>**</v>
      </c>
      <c r="J5240" s="1" t="str">
        <f t="shared" si="732"/>
        <v>**</v>
      </c>
      <c r="P5240" s="1">
        <v>33</v>
      </c>
      <c r="Q5240" s="1">
        <f t="shared" si="737"/>
        <v>0.04</v>
      </c>
      <c r="T5240" s="4">
        <v>221.23</v>
      </c>
      <c r="U5240" s="9">
        <f t="shared" si="733"/>
        <v>0</v>
      </c>
      <c r="V5240" s="4">
        <f t="shared" si="734"/>
        <v>6.7039393939393932</v>
      </c>
      <c r="W5240" s="1" t="s">
        <v>21</v>
      </c>
      <c r="X5240" s="1">
        <v>5.2</v>
      </c>
      <c r="Y5240" s="4">
        <f t="shared" si="735"/>
        <v>226.42999999999998</v>
      </c>
      <c r="Z5240" s="1" t="s">
        <v>49</v>
      </c>
      <c r="AA5240" s="1" t="s">
        <v>37</v>
      </c>
      <c r="AB5240" s="1" t="s">
        <v>29</v>
      </c>
      <c r="AC5240" s="1" t="s">
        <v>40</v>
      </c>
      <c r="AD5240" s="1" t="s">
        <v>19</v>
      </c>
      <c r="AE5240" s="2">
        <v>40717</v>
      </c>
    </row>
    <row r="5241" spans="1:31" x14ac:dyDescent="0.25">
      <c r="A5241">
        <f t="shared" si="736"/>
        <v>5240</v>
      </c>
      <c r="B5241" s="1">
        <v>32806</v>
      </c>
      <c r="C5241" s="2">
        <v>40715</v>
      </c>
      <c r="D5241" s="1" t="s">
        <v>32</v>
      </c>
      <c r="E5241" s="1" t="str">
        <f t="shared" si="729"/>
        <v>***</v>
      </c>
      <c r="F5241" s="1" t="str">
        <f t="shared" si="730"/>
        <v>***</v>
      </c>
      <c r="G5241" s="1" t="str">
        <f t="shared" si="731"/>
        <v>***</v>
      </c>
      <c r="J5241" s="1" t="str">
        <f t="shared" si="732"/>
        <v>***</v>
      </c>
      <c r="P5241" s="1">
        <v>8</v>
      </c>
      <c r="Q5241" s="1">
        <f t="shared" si="737"/>
        <v>0.01</v>
      </c>
      <c r="T5241" s="4">
        <v>178.78</v>
      </c>
      <c r="U5241" s="9">
        <f t="shared" si="733"/>
        <v>0</v>
      </c>
      <c r="V5241" s="4">
        <f t="shared" si="734"/>
        <v>22.3475</v>
      </c>
      <c r="W5241" s="1" t="s">
        <v>21</v>
      </c>
      <c r="X5241" s="1">
        <v>8.99</v>
      </c>
      <c r="Y5241" s="4">
        <f t="shared" si="735"/>
        <v>187.77</v>
      </c>
      <c r="Z5241" s="1" t="s">
        <v>39</v>
      </c>
      <c r="AA5241" s="1" t="s">
        <v>37</v>
      </c>
      <c r="AB5241" s="1" t="s">
        <v>17</v>
      </c>
      <c r="AC5241" s="1" t="s">
        <v>18</v>
      </c>
      <c r="AD5241" s="1" t="s">
        <v>41</v>
      </c>
      <c r="AE5241" s="2">
        <v>40716</v>
      </c>
    </row>
    <row r="5242" spans="1:31" x14ac:dyDescent="0.25">
      <c r="A5242">
        <f t="shared" si="736"/>
        <v>5241</v>
      </c>
      <c r="B5242" s="1">
        <v>32806</v>
      </c>
      <c r="C5242" s="2">
        <v>40715</v>
      </c>
      <c r="D5242" s="1" t="s">
        <v>20</v>
      </c>
      <c r="E5242" s="1" t="str">
        <f t="shared" si="729"/>
        <v>*</v>
      </c>
      <c r="F5242" s="1" t="str">
        <f t="shared" si="730"/>
        <v>**</v>
      </c>
      <c r="G5242" s="1" t="str">
        <f t="shared" si="731"/>
        <v>**</v>
      </c>
      <c r="J5242" s="1" t="str">
        <f t="shared" si="732"/>
        <v>**</v>
      </c>
      <c r="P5242" s="1">
        <v>48</v>
      </c>
      <c r="Q5242" s="1">
        <f t="shared" si="737"/>
        <v>0.05</v>
      </c>
      <c r="T5242" s="4">
        <v>175.99</v>
      </c>
      <c r="U5242" s="9">
        <f t="shared" si="733"/>
        <v>0</v>
      </c>
      <c r="V5242" s="4">
        <f t="shared" si="734"/>
        <v>3.6664583333333334</v>
      </c>
      <c r="W5242" s="1" t="s">
        <v>14</v>
      </c>
      <c r="X5242" s="1">
        <v>0.5</v>
      </c>
      <c r="Y5242" s="4">
        <f t="shared" si="735"/>
        <v>176.49</v>
      </c>
      <c r="Z5242" s="1" t="s">
        <v>49</v>
      </c>
      <c r="AA5242" s="1" t="s">
        <v>37</v>
      </c>
      <c r="AB5242" s="1" t="s">
        <v>29</v>
      </c>
      <c r="AC5242" s="1" t="s">
        <v>58</v>
      </c>
      <c r="AD5242" s="1" t="s">
        <v>19</v>
      </c>
      <c r="AE5242" s="2">
        <v>40716</v>
      </c>
    </row>
    <row r="5243" spans="1:31" x14ac:dyDescent="0.25">
      <c r="A5243">
        <f t="shared" si="736"/>
        <v>5242</v>
      </c>
      <c r="B5243" s="1">
        <v>59812</v>
      </c>
      <c r="C5243" s="2">
        <v>40716</v>
      </c>
      <c r="D5243" s="1" t="s">
        <v>36</v>
      </c>
      <c r="E5243" s="1" t="str">
        <f t="shared" si="729"/>
        <v>*</v>
      </c>
      <c r="F5243" s="1" t="str">
        <f t="shared" si="730"/>
        <v>*</v>
      </c>
      <c r="G5243" s="1" t="str">
        <f t="shared" si="731"/>
        <v>*</v>
      </c>
      <c r="J5243" s="1" t="str">
        <f t="shared" si="732"/>
        <v>*</v>
      </c>
      <c r="P5243" s="1">
        <v>46</v>
      </c>
      <c r="Q5243" s="1">
        <f t="shared" si="737"/>
        <v>0.05</v>
      </c>
      <c r="T5243" s="4">
        <v>9261.24</v>
      </c>
      <c r="U5243" s="9">
        <f t="shared" si="733"/>
        <v>1</v>
      </c>
      <c r="V5243" s="4">
        <f t="shared" si="734"/>
        <v>201.33130434782609</v>
      </c>
      <c r="W5243" s="1" t="s">
        <v>21</v>
      </c>
      <c r="X5243" s="1">
        <v>19.989999999999998</v>
      </c>
      <c r="Y5243" s="4">
        <f t="shared" si="735"/>
        <v>9281.23</v>
      </c>
      <c r="Z5243" s="1" t="s">
        <v>15</v>
      </c>
      <c r="AA5243" s="1" t="s">
        <v>16</v>
      </c>
      <c r="AB5243" s="1" t="s">
        <v>29</v>
      </c>
      <c r="AC5243" s="1" t="s">
        <v>55</v>
      </c>
      <c r="AD5243" s="1" t="s">
        <v>19</v>
      </c>
      <c r="AE5243" s="2">
        <v>40716</v>
      </c>
    </row>
    <row r="5244" spans="1:31" x14ac:dyDescent="0.25">
      <c r="A5244">
        <f t="shared" si="736"/>
        <v>5243</v>
      </c>
      <c r="B5244" s="1">
        <v>10340</v>
      </c>
      <c r="C5244" s="2">
        <v>40716</v>
      </c>
      <c r="D5244" s="1" t="s">
        <v>20</v>
      </c>
      <c r="E5244" s="1" t="str">
        <f t="shared" si="729"/>
        <v>*</v>
      </c>
      <c r="F5244" s="1" t="str">
        <f t="shared" si="730"/>
        <v>**</v>
      </c>
      <c r="G5244" s="1" t="str">
        <f t="shared" si="731"/>
        <v>**</v>
      </c>
      <c r="J5244" s="1" t="str">
        <f t="shared" si="732"/>
        <v>**</v>
      </c>
      <c r="P5244" s="1">
        <v>24</v>
      </c>
      <c r="Q5244" s="1">
        <f t="shared" si="737"/>
        <v>3.5000000000000003E-2</v>
      </c>
      <c r="T5244" s="4">
        <v>7547.14</v>
      </c>
      <c r="U5244" s="9">
        <f t="shared" si="733"/>
        <v>1</v>
      </c>
      <c r="V5244" s="4">
        <f t="shared" si="734"/>
        <v>314.4641666666667</v>
      </c>
      <c r="W5244" s="1" t="s">
        <v>21</v>
      </c>
      <c r="X5244" s="1">
        <v>24.49</v>
      </c>
      <c r="Y5244" s="4">
        <f t="shared" si="735"/>
        <v>7571.63</v>
      </c>
      <c r="Z5244" s="1" t="s">
        <v>22</v>
      </c>
      <c r="AA5244" s="1" t="s">
        <v>37</v>
      </c>
      <c r="AB5244" s="1" t="s">
        <v>17</v>
      </c>
      <c r="AC5244" s="1" t="s">
        <v>34</v>
      </c>
      <c r="AD5244" s="1" t="s">
        <v>48</v>
      </c>
      <c r="AE5244" s="2">
        <v>40717</v>
      </c>
    </row>
    <row r="5245" spans="1:31" x14ac:dyDescent="0.25">
      <c r="A5245">
        <f t="shared" si="736"/>
        <v>5244</v>
      </c>
      <c r="B5245" s="1">
        <v>46565</v>
      </c>
      <c r="C5245" s="2">
        <v>40716</v>
      </c>
      <c r="D5245" s="1" t="s">
        <v>27</v>
      </c>
      <c r="E5245" s="1" t="str">
        <f t="shared" si="729"/>
        <v>*</v>
      </c>
      <c r="F5245" s="1" t="str">
        <f t="shared" si="730"/>
        <v>*</v>
      </c>
      <c r="G5245" s="1" t="str">
        <f t="shared" si="731"/>
        <v>*</v>
      </c>
      <c r="J5245" s="1" t="str">
        <f t="shared" si="732"/>
        <v>*</v>
      </c>
      <c r="P5245" s="1">
        <v>16</v>
      </c>
      <c r="Q5245" s="1">
        <f t="shared" si="737"/>
        <v>0.02</v>
      </c>
      <c r="T5245" s="4">
        <v>4691.2700000000004</v>
      </c>
      <c r="U5245" s="9">
        <f t="shared" si="733"/>
        <v>1</v>
      </c>
      <c r="V5245" s="4">
        <f t="shared" si="734"/>
        <v>293.20437500000003</v>
      </c>
      <c r="W5245" s="1" t="s">
        <v>14</v>
      </c>
      <c r="X5245" s="1">
        <v>24.49</v>
      </c>
      <c r="Y5245" s="4">
        <f t="shared" si="735"/>
        <v>4715.76</v>
      </c>
      <c r="Z5245" s="1" t="s">
        <v>54</v>
      </c>
      <c r="AA5245" s="1" t="s">
        <v>37</v>
      </c>
      <c r="AB5245" s="1" t="s">
        <v>29</v>
      </c>
      <c r="AC5245" s="1" t="s">
        <v>63</v>
      </c>
      <c r="AD5245" s="1" t="s">
        <v>48</v>
      </c>
      <c r="AE5245" s="2">
        <v>40716</v>
      </c>
    </row>
    <row r="5246" spans="1:31" x14ac:dyDescent="0.25">
      <c r="A5246">
        <f t="shared" si="736"/>
        <v>5245</v>
      </c>
      <c r="B5246" s="1">
        <v>11425</v>
      </c>
      <c r="C5246" s="2">
        <v>40716</v>
      </c>
      <c r="D5246" s="1" t="s">
        <v>32</v>
      </c>
      <c r="E5246" s="1" t="str">
        <f t="shared" si="729"/>
        <v>***</v>
      </c>
      <c r="F5246" s="1" t="str">
        <f t="shared" si="730"/>
        <v>***</v>
      </c>
      <c r="G5246" s="1" t="str">
        <f t="shared" si="731"/>
        <v>***</v>
      </c>
      <c r="J5246" s="1" t="str">
        <f t="shared" si="732"/>
        <v>***</v>
      </c>
      <c r="P5246" s="1">
        <v>23</v>
      </c>
      <c r="Q5246" s="1">
        <f t="shared" si="737"/>
        <v>3.5000000000000003E-2</v>
      </c>
      <c r="T5246" s="4">
        <v>2969.6365000000001</v>
      </c>
      <c r="U5246" s="9">
        <f t="shared" si="733"/>
        <v>1</v>
      </c>
      <c r="V5246" s="4">
        <f t="shared" si="734"/>
        <v>129.11463043478261</v>
      </c>
      <c r="W5246" s="1" t="s">
        <v>14</v>
      </c>
      <c r="X5246" s="1">
        <v>8.99</v>
      </c>
      <c r="Y5246" s="4">
        <f t="shared" si="735"/>
        <v>2978.6264999999999</v>
      </c>
      <c r="Z5246" s="1" t="s">
        <v>22</v>
      </c>
      <c r="AA5246" s="1" t="s">
        <v>16</v>
      </c>
      <c r="AB5246" s="1" t="s">
        <v>24</v>
      </c>
      <c r="AC5246" s="1" t="s">
        <v>25</v>
      </c>
      <c r="AD5246" s="1" t="s">
        <v>19</v>
      </c>
      <c r="AE5246" s="2">
        <v>40718</v>
      </c>
    </row>
    <row r="5247" spans="1:31" x14ac:dyDescent="0.25">
      <c r="A5247">
        <f t="shared" si="736"/>
        <v>5246</v>
      </c>
      <c r="B5247" s="1">
        <v>54150</v>
      </c>
      <c r="C5247" s="2">
        <v>40716</v>
      </c>
      <c r="D5247" s="1" t="s">
        <v>32</v>
      </c>
      <c r="E5247" s="1" t="str">
        <f t="shared" si="729"/>
        <v>***</v>
      </c>
      <c r="F5247" s="1" t="str">
        <f t="shared" si="730"/>
        <v>***</v>
      </c>
      <c r="G5247" s="1" t="str">
        <f t="shared" si="731"/>
        <v>***</v>
      </c>
      <c r="J5247" s="1" t="str">
        <f t="shared" si="732"/>
        <v>***</v>
      </c>
      <c r="P5247" s="1">
        <v>12</v>
      </c>
      <c r="Q5247" s="1">
        <f t="shared" si="737"/>
        <v>0.02</v>
      </c>
      <c r="T5247" s="4">
        <v>2011.6355000000001</v>
      </c>
      <c r="U5247" s="9">
        <f t="shared" si="733"/>
        <v>1</v>
      </c>
      <c r="V5247" s="4">
        <f t="shared" si="734"/>
        <v>167.63629166666666</v>
      </c>
      <c r="W5247" s="1" t="s">
        <v>14</v>
      </c>
      <c r="X5247" s="1">
        <v>3.99</v>
      </c>
      <c r="Y5247" s="4">
        <f t="shared" si="735"/>
        <v>2015.6255000000001</v>
      </c>
      <c r="Z5247" s="1" t="s">
        <v>51</v>
      </c>
      <c r="AA5247" s="1" t="s">
        <v>28</v>
      </c>
      <c r="AB5247" s="1" t="s">
        <v>24</v>
      </c>
      <c r="AC5247" s="1" t="s">
        <v>25</v>
      </c>
      <c r="AD5247" s="1" t="s">
        <v>19</v>
      </c>
      <c r="AE5247" s="2">
        <v>40716</v>
      </c>
    </row>
    <row r="5248" spans="1:31" x14ac:dyDescent="0.25">
      <c r="A5248">
        <f t="shared" si="736"/>
        <v>5247</v>
      </c>
      <c r="B5248" s="1">
        <v>46565</v>
      </c>
      <c r="C5248" s="2">
        <v>40716</v>
      </c>
      <c r="D5248" s="1" t="s">
        <v>27</v>
      </c>
      <c r="E5248" s="1" t="str">
        <f t="shared" si="729"/>
        <v>*</v>
      </c>
      <c r="F5248" s="1" t="str">
        <f t="shared" si="730"/>
        <v>*</v>
      </c>
      <c r="G5248" s="1" t="str">
        <f t="shared" si="731"/>
        <v>*</v>
      </c>
      <c r="J5248" s="1" t="str">
        <f t="shared" si="732"/>
        <v>*</v>
      </c>
      <c r="P5248" s="1">
        <v>50</v>
      </c>
      <c r="Q5248" s="1">
        <f t="shared" si="737"/>
        <v>0.06</v>
      </c>
      <c r="T5248" s="4">
        <v>804.14</v>
      </c>
      <c r="U5248" s="9">
        <f t="shared" si="733"/>
        <v>0</v>
      </c>
      <c r="V5248" s="4">
        <f t="shared" si="734"/>
        <v>16.082799999999999</v>
      </c>
      <c r="W5248" s="1" t="s">
        <v>21</v>
      </c>
      <c r="X5248" s="1">
        <v>8.99</v>
      </c>
      <c r="Y5248" s="4">
        <f t="shared" si="735"/>
        <v>813.13</v>
      </c>
      <c r="Z5248" s="1" t="s">
        <v>54</v>
      </c>
      <c r="AA5248" s="1" t="s">
        <v>37</v>
      </c>
      <c r="AB5248" s="1" t="s">
        <v>17</v>
      </c>
      <c r="AC5248" s="1" t="s">
        <v>18</v>
      </c>
      <c r="AD5248" s="1" t="s">
        <v>41</v>
      </c>
      <c r="AE5248" s="2">
        <v>40717</v>
      </c>
    </row>
    <row r="5249" spans="1:31" x14ac:dyDescent="0.25">
      <c r="A5249">
        <f t="shared" si="736"/>
        <v>5248</v>
      </c>
      <c r="B5249" s="1">
        <v>46565</v>
      </c>
      <c r="C5249" s="2">
        <v>40716</v>
      </c>
      <c r="D5249" s="1" t="s">
        <v>27</v>
      </c>
      <c r="E5249" s="1" t="str">
        <f t="shared" si="729"/>
        <v>*</v>
      </c>
      <c r="F5249" s="1" t="str">
        <f t="shared" si="730"/>
        <v>*</v>
      </c>
      <c r="G5249" s="1" t="str">
        <f t="shared" si="731"/>
        <v>*</v>
      </c>
      <c r="J5249" s="1" t="str">
        <f t="shared" si="732"/>
        <v>*</v>
      </c>
      <c r="P5249" s="1">
        <v>8</v>
      </c>
      <c r="Q5249" s="1">
        <f t="shared" si="737"/>
        <v>0.01</v>
      </c>
      <c r="T5249" s="4">
        <v>567.51</v>
      </c>
      <c r="U5249" s="9">
        <f t="shared" si="733"/>
        <v>0</v>
      </c>
      <c r="V5249" s="4">
        <f t="shared" si="734"/>
        <v>70.938749999999999</v>
      </c>
      <c r="W5249" s="1" t="s">
        <v>21</v>
      </c>
      <c r="X5249" s="1">
        <v>35</v>
      </c>
      <c r="Y5249" s="4">
        <f t="shared" si="735"/>
        <v>602.51</v>
      </c>
      <c r="Z5249" s="1" t="s">
        <v>54</v>
      </c>
      <c r="AA5249" s="1" t="s">
        <v>37</v>
      </c>
      <c r="AB5249" s="1" t="s">
        <v>29</v>
      </c>
      <c r="AC5249" s="1" t="s">
        <v>55</v>
      </c>
      <c r="AD5249" s="1" t="s">
        <v>48</v>
      </c>
      <c r="AE5249" s="2">
        <v>40718</v>
      </c>
    </row>
    <row r="5250" spans="1:31" x14ac:dyDescent="0.25">
      <c r="A5250">
        <f t="shared" si="736"/>
        <v>5249</v>
      </c>
      <c r="B5250" s="1">
        <v>30944</v>
      </c>
      <c r="C5250" s="2">
        <v>40716</v>
      </c>
      <c r="D5250" s="1" t="s">
        <v>32</v>
      </c>
      <c r="E5250" s="1" t="str">
        <f t="shared" si="729"/>
        <v>***</v>
      </c>
      <c r="F5250" s="1" t="str">
        <f t="shared" si="730"/>
        <v>***</v>
      </c>
      <c r="G5250" s="1" t="str">
        <f t="shared" si="731"/>
        <v>***</v>
      </c>
      <c r="J5250" s="1" t="str">
        <f t="shared" si="732"/>
        <v>***</v>
      </c>
      <c r="P5250" s="1">
        <v>32</v>
      </c>
      <c r="Q5250" s="1">
        <f t="shared" si="737"/>
        <v>0.04</v>
      </c>
      <c r="T5250" s="4">
        <v>546.01</v>
      </c>
      <c r="U5250" s="9">
        <f t="shared" si="733"/>
        <v>0</v>
      </c>
      <c r="V5250" s="4">
        <f t="shared" si="734"/>
        <v>17.0628125</v>
      </c>
      <c r="W5250" s="1" t="s">
        <v>21</v>
      </c>
      <c r="X5250" s="1">
        <v>5.08</v>
      </c>
      <c r="Y5250" s="4">
        <f t="shared" si="735"/>
        <v>551.09</v>
      </c>
      <c r="Z5250" s="1" t="s">
        <v>49</v>
      </c>
      <c r="AA5250" s="1" t="s">
        <v>16</v>
      </c>
      <c r="AB5250" s="1" t="s">
        <v>29</v>
      </c>
      <c r="AC5250" s="1" t="s">
        <v>43</v>
      </c>
      <c r="AD5250" s="1" t="s">
        <v>19</v>
      </c>
      <c r="AE5250" s="2">
        <v>40717</v>
      </c>
    </row>
    <row r="5251" spans="1:31" x14ac:dyDescent="0.25">
      <c r="A5251">
        <f t="shared" si="736"/>
        <v>5250</v>
      </c>
      <c r="B5251" s="1">
        <v>56743</v>
      </c>
      <c r="C5251" s="2">
        <v>40716</v>
      </c>
      <c r="D5251" s="1" t="s">
        <v>36</v>
      </c>
      <c r="E5251" s="1" t="str">
        <f t="shared" ref="E5251:E5314" si="738">IF(D5251="Critical","***","*")</f>
        <v>*</v>
      </c>
      <c r="F5251" s="1" t="str">
        <f t="shared" ref="F5251:F5314" si="739">IF(D5251="Critical","***",IF(D5251="High","**","*"))</f>
        <v>*</v>
      </c>
      <c r="G5251" s="1" t="str">
        <f t="shared" ref="G5251:G5314" si="740">VLOOKUP(D5251,$H$6:$I$10,2,FALSE)</f>
        <v>*</v>
      </c>
      <c r="J5251" s="1" t="str">
        <f t="shared" ref="J5251:J5314" si="741">HLOOKUP(D5251,$K$5:$O$6,2,FALSE)</f>
        <v>*</v>
      </c>
      <c r="P5251" s="1">
        <v>23</v>
      </c>
      <c r="Q5251" s="1">
        <f t="shared" si="737"/>
        <v>3.5000000000000003E-2</v>
      </c>
      <c r="T5251" s="4">
        <v>524.25</v>
      </c>
      <c r="U5251" s="9">
        <f t="shared" ref="U5251:U5314" si="742">IF(T5251&gt;1000,1,0)</f>
        <v>0</v>
      </c>
      <c r="V5251" s="4">
        <f t="shared" ref="V5251:V5314" si="743">T5251/P5251</f>
        <v>22.793478260869566</v>
      </c>
      <c r="W5251" s="1" t="s">
        <v>14</v>
      </c>
      <c r="X5251" s="1">
        <v>8.99</v>
      </c>
      <c r="Y5251" s="4">
        <f t="shared" ref="Y5251:Y5314" si="744">X5251+T5251</f>
        <v>533.24</v>
      </c>
      <c r="Z5251" s="1" t="s">
        <v>49</v>
      </c>
      <c r="AA5251" s="1" t="s">
        <v>28</v>
      </c>
      <c r="AB5251" s="1" t="s">
        <v>17</v>
      </c>
      <c r="AC5251" s="1" t="s">
        <v>18</v>
      </c>
      <c r="AD5251" s="1" t="s">
        <v>41</v>
      </c>
      <c r="AE5251" s="2">
        <v>40719</v>
      </c>
    </row>
    <row r="5252" spans="1:31" x14ac:dyDescent="0.25">
      <c r="A5252">
        <f t="shared" ref="A5252:A5315" si="745">A5251+1</f>
        <v>5251</v>
      </c>
      <c r="B5252" s="1">
        <v>11425</v>
      </c>
      <c r="C5252" s="2">
        <v>40716</v>
      </c>
      <c r="D5252" s="1" t="s">
        <v>32</v>
      </c>
      <c r="E5252" s="1" t="str">
        <f t="shared" si="738"/>
        <v>***</v>
      </c>
      <c r="F5252" s="1" t="str">
        <f t="shared" si="739"/>
        <v>***</v>
      </c>
      <c r="G5252" s="1" t="str">
        <f t="shared" si="740"/>
        <v>***</v>
      </c>
      <c r="J5252" s="1" t="str">
        <f t="shared" si="741"/>
        <v>***</v>
      </c>
      <c r="P5252" s="1">
        <v>29</v>
      </c>
      <c r="Q5252" s="1">
        <f t="shared" ref="Q5252:Q5315" si="746">VLOOKUP(P5252,$R$5:$S$10,2,TRUE)</f>
        <v>3.5000000000000003E-2</v>
      </c>
      <c r="T5252" s="4">
        <v>482.91</v>
      </c>
      <c r="U5252" s="9">
        <f t="shared" si="742"/>
        <v>0</v>
      </c>
      <c r="V5252" s="4">
        <f t="shared" si="743"/>
        <v>16.652068965517241</v>
      </c>
      <c r="W5252" s="1" t="s">
        <v>21</v>
      </c>
      <c r="X5252" s="1">
        <v>6.25</v>
      </c>
      <c r="Y5252" s="4">
        <f t="shared" si="744"/>
        <v>489.16</v>
      </c>
      <c r="Z5252" s="1" t="s">
        <v>22</v>
      </c>
      <c r="AA5252" s="1" t="s">
        <v>16</v>
      </c>
      <c r="AB5252" s="1" t="s">
        <v>29</v>
      </c>
      <c r="AC5252" s="1" t="s">
        <v>55</v>
      </c>
      <c r="AD5252" s="1" t="s">
        <v>19</v>
      </c>
      <c r="AE5252" s="2">
        <v>40717</v>
      </c>
    </row>
    <row r="5253" spans="1:31" x14ac:dyDescent="0.25">
      <c r="A5253">
        <f t="shared" si="745"/>
        <v>5252</v>
      </c>
      <c r="B5253" s="1">
        <v>51462</v>
      </c>
      <c r="C5253" s="2">
        <v>40716</v>
      </c>
      <c r="D5253" s="1" t="s">
        <v>36</v>
      </c>
      <c r="E5253" s="1" t="str">
        <f t="shared" si="738"/>
        <v>*</v>
      </c>
      <c r="F5253" s="1" t="str">
        <f t="shared" si="739"/>
        <v>*</v>
      </c>
      <c r="G5253" s="1" t="str">
        <f t="shared" si="740"/>
        <v>*</v>
      </c>
      <c r="J5253" s="1" t="str">
        <f t="shared" si="741"/>
        <v>*</v>
      </c>
      <c r="P5253" s="1">
        <v>15</v>
      </c>
      <c r="Q5253" s="1">
        <f t="shared" si="746"/>
        <v>0.02</v>
      </c>
      <c r="T5253" s="4">
        <v>417.88</v>
      </c>
      <c r="U5253" s="9">
        <f t="shared" si="742"/>
        <v>0</v>
      </c>
      <c r="V5253" s="4">
        <f t="shared" si="743"/>
        <v>27.858666666666668</v>
      </c>
      <c r="W5253" s="1" t="s">
        <v>14</v>
      </c>
      <c r="X5253" s="1">
        <v>8.99</v>
      </c>
      <c r="Y5253" s="4">
        <f t="shared" si="744"/>
        <v>426.87</v>
      </c>
      <c r="Z5253" s="1" t="s">
        <v>53</v>
      </c>
      <c r="AA5253" s="1" t="s">
        <v>23</v>
      </c>
      <c r="AB5253" s="1" t="s">
        <v>29</v>
      </c>
      <c r="AC5253" s="1" t="s">
        <v>30</v>
      </c>
      <c r="AD5253" s="1" t="s">
        <v>41</v>
      </c>
      <c r="AE5253" s="2">
        <v>40718</v>
      </c>
    </row>
    <row r="5254" spans="1:31" x14ac:dyDescent="0.25">
      <c r="A5254">
        <f t="shared" si="745"/>
        <v>5253</v>
      </c>
      <c r="B5254" s="1">
        <v>10340</v>
      </c>
      <c r="C5254" s="2">
        <v>40716</v>
      </c>
      <c r="D5254" s="1" t="s">
        <v>20</v>
      </c>
      <c r="E5254" s="1" t="str">
        <f t="shared" si="738"/>
        <v>*</v>
      </c>
      <c r="F5254" s="1" t="str">
        <f t="shared" si="739"/>
        <v>**</v>
      </c>
      <c r="G5254" s="1" t="str">
        <f t="shared" si="740"/>
        <v>**</v>
      </c>
      <c r="J5254" s="1" t="str">
        <f t="shared" si="741"/>
        <v>**</v>
      </c>
      <c r="P5254" s="1">
        <v>15</v>
      </c>
      <c r="Q5254" s="1">
        <f t="shared" si="746"/>
        <v>0.02</v>
      </c>
      <c r="T5254" s="4">
        <v>311.98</v>
      </c>
      <c r="U5254" s="9">
        <f t="shared" si="742"/>
        <v>0</v>
      </c>
      <c r="V5254" s="4">
        <f t="shared" si="743"/>
        <v>20.798666666666669</v>
      </c>
      <c r="W5254" s="1" t="s">
        <v>21</v>
      </c>
      <c r="X5254" s="1">
        <v>5.53</v>
      </c>
      <c r="Y5254" s="4">
        <f t="shared" si="744"/>
        <v>317.51</v>
      </c>
      <c r="Z5254" s="1" t="s">
        <v>22</v>
      </c>
      <c r="AA5254" s="1" t="s">
        <v>37</v>
      </c>
      <c r="AB5254" s="1" t="s">
        <v>29</v>
      </c>
      <c r="AC5254" s="1" t="s">
        <v>30</v>
      </c>
      <c r="AD5254" s="1" t="s">
        <v>41</v>
      </c>
      <c r="AE5254" s="2">
        <v>40719</v>
      </c>
    </row>
    <row r="5255" spans="1:31" x14ac:dyDescent="0.25">
      <c r="A5255">
        <f t="shared" si="745"/>
        <v>5254</v>
      </c>
      <c r="B5255" s="1">
        <v>10340</v>
      </c>
      <c r="C5255" s="2">
        <v>40716</v>
      </c>
      <c r="D5255" s="1" t="s">
        <v>20</v>
      </c>
      <c r="E5255" s="1" t="str">
        <f t="shared" si="738"/>
        <v>*</v>
      </c>
      <c r="F5255" s="1" t="str">
        <f t="shared" si="739"/>
        <v>**</v>
      </c>
      <c r="G5255" s="1" t="str">
        <f t="shared" si="740"/>
        <v>**</v>
      </c>
      <c r="J5255" s="1" t="str">
        <f t="shared" si="741"/>
        <v>**</v>
      </c>
      <c r="P5255" s="1">
        <v>2</v>
      </c>
      <c r="Q5255" s="1">
        <f t="shared" si="746"/>
        <v>0.01</v>
      </c>
      <c r="T5255" s="4">
        <v>224.32</v>
      </c>
      <c r="U5255" s="9">
        <f t="shared" si="742"/>
        <v>0</v>
      </c>
      <c r="V5255" s="4">
        <f t="shared" si="743"/>
        <v>112.16</v>
      </c>
      <c r="W5255" s="1" t="s">
        <v>21</v>
      </c>
      <c r="X5255" s="1">
        <v>13.99</v>
      </c>
      <c r="Y5255" s="4">
        <f t="shared" si="744"/>
        <v>238.31</v>
      </c>
      <c r="Z5255" s="1" t="s">
        <v>22</v>
      </c>
      <c r="AA5255" s="1" t="s">
        <v>37</v>
      </c>
      <c r="AB5255" s="1" t="s">
        <v>17</v>
      </c>
      <c r="AC5255" s="1" t="s">
        <v>18</v>
      </c>
      <c r="AD5255" s="1" t="s">
        <v>26</v>
      </c>
      <c r="AE5255" s="2">
        <v>40717</v>
      </c>
    </row>
    <row r="5256" spans="1:31" x14ac:dyDescent="0.25">
      <c r="A5256">
        <f t="shared" si="745"/>
        <v>5255</v>
      </c>
      <c r="B5256" s="1">
        <v>59812</v>
      </c>
      <c r="C5256" s="2">
        <v>40716</v>
      </c>
      <c r="D5256" s="1" t="s">
        <v>36</v>
      </c>
      <c r="E5256" s="1" t="str">
        <f t="shared" si="738"/>
        <v>*</v>
      </c>
      <c r="F5256" s="1" t="str">
        <f t="shared" si="739"/>
        <v>*</v>
      </c>
      <c r="G5256" s="1" t="str">
        <f t="shared" si="740"/>
        <v>*</v>
      </c>
      <c r="J5256" s="1" t="str">
        <f t="shared" si="741"/>
        <v>*</v>
      </c>
      <c r="P5256" s="1">
        <v>2</v>
      </c>
      <c r="Q5256" s="1">
        <f t="shared" si="746"/>
        <v>0.01</v>
      </c>
      <c r="T5256" s="4">
        <v>28.98</v>
      </c>
      <c r="U5256" s="9">
        <f t="shared" si="742"/>
        <v>0</v>
      </c>
      <c r="V5256" s="4">
        <f t="shared" si="743"/>
        <v>14.49</v>
      </c>
      <c r="W5256" s="1" t="s">
        <v>21</v>
      </c>
      <c r="X5256" s="1">
        <v>4.9800000000000004</v>
      </c>
      <c r="Y5256" s="4">
        <f t="shared" si="744"/>
        <v>33.96</v>
      </c>
      <c r="Z5256" s="1" t="s">
        <v>15</v>
      </c>
      <c r="AA5256" s="1" t="s">
        <v>16</v>
      </c>
      <c r="AB5256" s="1" t="s">
        <v>17</v>
      </c>
      <c r="AC5256" s="1" t="s">
        <v>18</v>
      </c>
      <c r="AD5256" s="1" t="s">
        <v>41</v>
      </c>
      <c r="AE5256" s="2">
        <v>40717</v>
      </c>
    </row>
    <row r="5257" spans="1:31" x14ac:dyDescent="0.25">
      <c r="A5257">
        <f t="shared" si="745"/>
        <v>5256</v>
      </c>
      <c r="B5257" s="1">
        <v>23169</v>
      </c>
      <c r="C5257" s="2">
        <v>40717</v>
      </c>
      <c r="D5257" s="1" t="s">
        <v>32</v>
      </c>
      <c r="E5257" s="1" t="str">
        <f t="shared" si="738"/>
        <v>***</v>
      </c>
      <c r="F5257" s="1" t="str">
        <f t="shared" si="739"/>
        <v>***</v>
      </c>
      <c r="G5257" s="1" t="str">
        <f t="shared" si="740"/>
        <v>***</v>
      </c>
      <c r="J5257" s="1" t="str">
        <f t="shared" si="741"/>
        <v>***</v>
      </c>
      <c r="P5257" s="1">
        <v>22</v>
      </c>
      <c r="Q5257" s="1">
        <f t="shared" si="746"/>
        <v>3.5000000000000003E-2</v>
      </c>
      <c r="T5257" s="4">
        <v>1683.57</v>
      </c>
      <c r="U5257" s="9">
        <f t="shared" si="742"/>
        <v>1</v>
      </c>
      <c r="V5257" s="4">
        <f t="shared" si="743"/>
        <v>76.525909090909082</v>
      </c>
      <c r="W5257" s="1" t="s">
        <v>21</v>
      </c>
      <c r="X5257" s="1">
        <v>7.18</v>
      </c>
      <c r="Y5257" s="4">
        <f t="shared" si="744"/>
        <v>1690.75</v>
      </c>
      <c r="Z5257" s="1" t="s">
        <v>22</v>
      </c>
      <c r="AA5257" s="1" t="s">
        <v>37</v>
      </c>
      <c r="AB5257" s="1" t="s">
        <v>24</v>
      </c>
      <c r="AC5257" s="1" t="s">
        <v>38</v>
      </c>
      <c r="AD5257" s="1" t="s">
        <v>19</v>
      </c>
      <c r="AE5257" s="2">
        <v>40719</v>
      </c>
    </row>
    <row r="5258" spans="1:31" x14ac:dyDescent="0.25">
      <c r="A5258">
        <f t="shared" si="745"/>
        <v>5257</v>
      </c>
      <c r="B5258" s="1">
        <v>2465</v>
      </c>
      <c r="C5258" s="2">
        <v>40717</v>
      </c>
      <c r="D5258" s="1" t="s">
        <v>32</v>
      </c>
      <c r="E5258" s="1" t="str">
        <f t="shared" si="738"/>
        <v>***</v>
      </c>
      <c r="F5258" s="1" t="str">
        <f t="shared" si="739"/>
        <v>***</v>
      </c>
      <c r="G5258" s="1" t="str">
        <f t="shared" si="740"/>
        <v>***</v>
      </c>
      <c r="J5258" s="1" t="str">
        <f t="shared" si="741"/>
        <v>***</v>
      </c>
      <c r="P5258" s="1">
        <v>28</v>
      </c>
      <c r="Q5258" s="1">
        <f t="shared" si="746"/>
        <v>3.5000000000000003E-2</v>
      </c>
      <c r="T5258" s="4">
        <v>1082.45</v>
      </c>
      <c r="U5258" s="9">
        <f t="shared" si="742"/>
        <v>1</v>
      </c>
      <c r="V5258" s="4">
        <f t="shared" si="743"/>
        <v>38.658928571428575</v>
      </c>
      <c r="W5258" s="1" t="s">
        <v>21</v>
      </c>
      <c r="X5258" s="1">
        <v>1.99</v>
      </c>
      <c r="Y5258" s="4">
        <f t="shared" si="744"/>
        <v>1084.44</v>
      </c>
      <c r="Z5258" s="1" t="s">
        <v>15</v>
      </c>
      <c r="AA5258" s="1" t="s">
        <v>16</v>
      </c>
      <c r="AB5258" s="1" t="s">
        <v>24</v>
      </c>
      <c r="AC5258" s="1" t="s">
        <v>38</v>
      </c>
      <c r="AD5258" s="1" t="s">
        <v>41</v>
      </c>
      <c r="AE5258" s="2">
        <v>40719</v>
      </c>
    </row>
    <row r="5259" spans="1:31" x14ac:dyDescent="0.25">
      <c r="A5259">
        <f t="shared" si="745"/>
        <v>5258</v>
      </c>
      <c r="B5259" s="1">
        <v>10210</v>
      </c>
      <c r="C5259" s="2">
        <v>40717</v>
      </c>
      <c r="D5259" s="1" t="s">
        <v>27</v>
      </c>
      <c r="E5259" s="1" t="str">
        <f t="shared" si="738"/>
        <v>*</v>
      </c>
      <c r="F5259" s="1" t="str">
        <f t="shared" si="739"/>
        <v>*</v>
      </c>
      <c r="G5259" s="1" t="str">
        <f t="shared" si="740"/>
        <v>*</v>
      </c>
      <c r="J5259" s="1" t="str">
        <f t="shared" si="741"/>
        <v>*</v>
      </c>
      <c r="P5259" s="1">
        <v>10</v>
      </c>
      <c r="Q5259" s="1">
        <f t="shared" si="746"/>
        <v>0.02</v>
      </c>
      <c r="T5259" s="4">
        <v>767.34</v>
      </c>
      <c r="U5259" s="9">
        <f t="shared" si="742"/>
        <v>0</v>
      </c>
      <c r="V5259" s="4">
        <f t="shared" si="743"/>
        <v>76.734000000000009</v>
      </c>
      <c r="W5259" s="1" t="s">
        <v>21</v>
      </c>
      <c r="X5259" s="1">
        <v>14.52</v>
      </c>
      <c r="Y5259" s="4">
        <f t="shared" si="744"/>
        <v>781.86</v>
      </c>
      <c r="Z5259" s="1" t="s">
        <v>49</v>
      </c>
      <c r="AA5259" s="1" t="s">
        <v>28</v>
      </c>
      <c r="AB5259" s="1" t="s">
        <v>24</v>
      </c>
      <c r="AC5259" s="1" t="s">
        <v>38</v>
      </c>
      <c r="AD5259" s="1" t="s">
        <v>19</v>
      </c>
      <c r="AE5259" s="2">
        <v>40718</v>
      </c>
    </row>
    <row r="5260" spans="1:31" x14ac:dyDescent="0.25">
      <c r="A5260">
        <f t="shared" si="745"/>
        <v>5259</v>
      </c>
      <c r="B5260" s="1">
        <v>23943</v>
      </c>
      <c r="C5260" s="2">
        <v>40717</v>
      </c>
      <c r="D5260" s="1" t="s">
        <v>32</v>
      </c>
      <c r="E5260" s="1" t="str">
        <f t="shared" si="738"/>
        <v>***</v>
      </c>
      <c r="F5260" s="1" t="str">
        <f t="shared" si="739"/>
        <v>***</v>
      </c>
      <c r="G5260" s="1" t="str">
        <f t="shared" si="740"/>
        <v>***</v>
      </c>
      <c r="J5260" s="1" t="str">
        <f t="shared" si="741"/>
        <v>***</v>
      </c>
      <c r="P5260" s="1">
        <v>24</v>
      </c>
      <c r="Q5260" s="1">
        <f t="shared" si="746"/>
        <v>3.5000000000000003E-2</v>
      </c>
      <c r="T5260" s="4">
        <v>376.53</v>
      </c>
      <c r="U5260" s="9">
        <f t="shared" si="742"/>
        <v>0</v>
      </c>
      <c r="V5260" s="4">
        <f t="shared" si="743"/>
        <v>15.688749999999999</v>
      </c>
      <c r="W5260" s="1" t="s">
        <v>21</v>
      </c>
      <c r="X5260" s="1">
        <v>5.45</v>
      </c>
      <c r="Y5260" s="4">
        <f t="shared" si="744"/>
        <v>381.97999999999996</v>
      </c>
      <c r="Z5260" s="1" t="s">
        <v>42</v>
      </c>
      <c r="AA5260" s="1" t="s">
        <v>28</v>
      </c>
      <c r="AB5260" s="1" t="s">
        <v>29</v>
      </c>
      <c r="AC5260" s="1" t="s">
        <v>30</v>
      </c>
      <c r="AD5260" s="1" t="s">
        <v>41</v>
      </c>
      <c r="AE5260" s="2">
        <v>40719</v>
      </c>
    </row>
    <row r="5261" spans="1:31" x14ac:dyDescent="0.25">
      <c r="A5261">
        <f t="shared" si="745"/>
        <v>5260</v>
      </c>
      <c r="B5261" s="1">
        <v>23169</v>
      </c>
      <c r="C5261" s="2">
        <v>40717</v>
      </c>
      <c r="D5261" s="1" t="s">
        <v>32</v>
      </c>
      <c r="E5261" s="1" t="str">
        <f t="shared" si="738"/>
        <v>***</v>
      </c>
      <c r="F5261" s="1" t="str">
        <f t="shared" si="739"/>
        <v>***</v>
      </c>
      <c r="G5261" s="1" t="str">
        <f t="shared" si="740"/>
        <v>***</v>
      </c>
      <c r="J5261" s="1" t="str">
        <f t="shared" si="741"/>
        <v>***</v>
      </c>
      <c r="P5261" s="1">
        <v>27</v>
      </c>
      <c r="Q5261" s="1">
        <f t="shared" si="746"/>
        <v>3.5000000000000003E-2</v>
      </c>
      <c r="T5261" s="4">
        <v>172.7</v>
      </c>
      <c r="U5261" s="9">
        <f t="shared" si="742"/>
        <v>0</v>
      </c>
      <c r="V5261" s="4">
        <f t="shared" si="743"/>
        <v>6.3962962962962955</v>
      </c>
      <c r="W5261" s="1" t="s">
        <v>21</v>
      </c>
      <c r="X5261" s="1">
        <v>5.1100000000000003</v>
      </c>
      <c r="Y5261" s="4">
        <f t="shared" si="744"/>
        <v>177.81</v>
      </c>
      <c r="Z5261" s="1" t="s">
        <v>22</v>
      </c>
      <c r="AA5261" s="1" t="s">
        <v>37</v>
      </c>
      <c r="AB5261" s="1" t="s">
        <v>29</v>
      </c>
      <c r="AC5261" s="1" t="s">
        <v>40</v>
      </c>
      <c r="AD5261" s="1" t="s">
        <v>19</v>
      </c>
      <c r="AE5261" s="2">
        <v>40719</v>
      </c>
    </row>
    <row r="5262" spans="1:31" x14ac:dyDescent="0.25">
      <c r="A5262">
        <f t="shared" si="745"/>
        <v>5261</v>
      </c>
      <c r="B5262" s="1">
        <v>18884</v>
      </c>
      <c r="C5262" s="2">
        <v>40718</v>
      </c>
      <c r="D5262" s="1" t="s">
        <v>27</v>
      </c>
      <c r="E5262" s="1" t="str">
        <f t="shared" si="738"/>
        <v>*</v>
      </c>
      <c r="F5262" s="1" t="str">
        <f t="shared" si="739"/>
        <v>*</v>
      </c>
      <c r="G5262" s="1" t="str">
        <f t="shared" si="740"/>
        <v>*</v>
      </c>
      <c r="J5262" s="1" t="str">
        <f t="shared" si="741"/>
        <v>*</v>
      </c>
      <c r="P5262" s="1">
        <v>29</v>
      </c>
      <c r="Q5262" s="1">
        <f t="shared" si="746"/>
        <v>3.5000000000000003E-2</v>
      </c>
      <c r="T5262" s="4">
        <v>13571.7</v>
      </c>
      <c r="U5262" s="9">
        <f t="shared" si="742"/>
        <v>1</v>
      </c>
      <c r="V5262" s="4">
        <f t="shared" si="743"/>
        <v>467.98965517241379</v>
      </c>
      <c r="W5262" s="1" t="s">
        <v>21</v>
      </c>
      <c r="X5262" s="1">
        <v>24.49</v>
      </c>
      <c r="Y5262" s="4">
        <f t="shared" si="744"/>
        <v>13596.19</v>
      </c>
      <c r="Z5262" s="1" t="s">
        <v>51</v>
      </c>
      <c r="AA5262" s="1" t="s">
        <v>37</v>
      </c>
      <c r="AB5262" s="1" t="s">
        <v>24</v>
      </c>
      <c r="AC5262" s="1" t="s">
        <v>47</v>
      </c>
      <c r="AD5262" s="1" t="s">
        <v>48</v>
      </c>
      <c r="AE5262" s="2">
        <v>40720</v>
      </c>
    </row>
    <row r="5263" spans="1:31" x14ac:dyDescent="0.25">
      <c r="A5263">
        <f t="shared" si="745"/>
        <v>5262</v>
      </c>
      <c r="B5263" s="1">
        <v>14500</v>
      </c>
      <c r="C5263" s="2">
        <v>40718</v>
      </c>
      <c r="D5263" s="1" t="s">
        <v>27</v>
      </c>
      <c r="E5263" s="1" t="str">
        <f t="shared" si="738"/>
        <v>*</v>
      </c>
      <c r="F5263" s="1" t="str">
        <f t="shared" si="739"/>
        <v>*</v>
      </c>
      <c r="G5263" s="1" t="str">
        <f t="shared" si="740"/>
        <v>*</v>
      </c>
      <c r="J5263" s="1" t="str">
        <f t="shared" si="741"/>
        <v>*</v>
      </c>
      <c r="P5263" s="1">
        <v>46</v>
      </c>
      <c r="Q5263" s="1">
        <f t="shared" si="746"/>
        <v>0.05</v>
      </c>
      <c r="T5263" s="4">
        <v>1662.5</v>
      </c>
      <c r="U5263" s="9">
        <f t="shared" si="742"/>
        <v>1</v>
      </c>
      <c r="V5263" s="4">
        <f t="shared" si="743"/>
        <v>36.141304347826086</v>
      </c>
      <c r="W5263" s="1" t="s">
        <v>21</v>
      </c>
      <c r="X5263" s="1">
        <v>8.99</v>
      </c>
      <c r="Y5263" s="4">
        <f t="shared" si="744"/>
        <v>1671.49</v>
      </c>
      <c r="Z5263" s="1" t="s">
        <v>51</v>
      </c>
      <c r="AA5263" s="1" t="s">
        <v>16</v>
      </c>
      <c r="AB5263" s="1" t="s">
        <v>29</v>
      </c>
      <c r="AC5263" s="1" t="s">
        <v>30</v>
      </c>
      <c r="AD5263" s="1" t="s">
        <v>41</v>
      </c>
      <c r="AE5263" s="2">
        <v>40719</v>
      </c>
    </row>
    <row r="5264" spans="1:31" x14ac:dyDescent="0.25">
      <c r="A5264">
        <f t="shared" si="745"/>
        <v>5263</v>
      </c>
      <c r="B5264" s="1">
        <v>14500</v>
      </c>
      <c r="C5264" s="2">
        <v>40718</v>
      </c>
      <c r="D5264" s="1" t="s">
        <v>27</v>
      </c>
      <c r="E5264" s="1" t="str">
        <f t="shared" si="738"/>
        <v>*</v>
      </c>
      <c r="F5264" s="1" t="str">
        <f t="shared" si="739"/>
        <v>*</v>
      </c>
      <c r="G5264" s="1" t="str">
        <f t="shared" si="740"/>
        <v>*</v>
      </c>
      <c r="J5264" s="1" t="str">
        <f t="shared" si="741"/>
        <v>*</v>
      </c>
      <c r="P5264" s="1">
        <v>44</v>
      </c>
      <c r="Q5264" s="1">
        <f t="shared" si="746"/>
        <v>0.05</v>
      </c>
      <c r="T5264" s="4">
        <v>839.7</v>
      </c>
      <c r="U5264" s="9">
        <f t="shared" si="742"/>
        <v>0</v>
      </c>
      <c r="V5264" s="4">
        <f t="shared" si="743"/>
        <v>19.084090909090911</v>
      </c>
      <c r="W5264" s="1" t="s">
        <v>21</v>
      </c>
      <c r="X5264" s="1">
        <v>5.77</v>
      </c>
      <c r="Y5264" s="4">
        <f t="shared" si="744"/>
        <v>845.47</v>
      </c>
      <c r="Z5264" s="1" t="s">
        <v>51</v>
      </c>
      <c r="AA5264" s="1" t="s">
        <v>16</v>
      </c>
      <c r="AB5264" s="1" t="s">
        <v>29</v>
      </c>
      <c r="AC5264" s="1" t="s">
        <v>40</v>
      </c>
      <c r="AD5264" s="1" t="s">
        <v>19</v>
      </c>
      <c r="AE5264" s="2">
        <v>40720</v>
      </c>
    </row>
    <row r="5265" spans="1:31" x14ac:dyDescent="0.25">
      <c r="A5265">
        <f t="shared" si="745"/>
        <v>5264</v>
      </c>
      <c r="B5265" s="1">
        <v>18884</v>
      </c>
      <c r="C5265" s="2">
        <v>40718</v>
      </c>
      <c r="D5265" s="1" t="s">
        <v>27</v>
      </c>
      <c r="E5265" s="1" t="str">
        <f t="shared" si="738"/>
        <v>*</v>
      </c>
      <c r="F5265" s="1" t="str">
        <f t="shared" si="739"/>
        <v>*</v>
      </c>
      <c r="G5265" s="1" t="str">
        <f t="shared" si="740"/>
        <v>*</v>
      </c>
      <c r="J5265" s="1" t="str">
        <f t="shared" si="741"/>
        <v>*</v>
      </c>
      <c r="P5265" s="1">
        <v>5</v>
      </c>
      <c r="Q5265" s="1">
        <f t="shared" si="746"/>
        <v>0.01</v>
      </c>
      <c r="T5265" s="4">
        <v>131.27000000000001</v>
      </c>
      <c r="U5265" s="9">
        <f t="shared" si="742"/>
        <v>0</v>
      </c>
      <c r="V5265" s="4">
        <f t="shared" si="743"/>
        <v>26.254000000000001</v>
      </c>
      <c r="W5265" s="1" t="s">
        <v>33</v>
      </c>
      <c r="X5265" s="1">
        <v>14.36</v>
      </c>
      <c r="Y5265" s="4">
        <f t="shared" si="744"/>
        <v>145.63</v>
      </c>
      <c r="Z5265" s="1" t="s">
        <v>51</v>
      </c>
      <c r="AA5265" s="1" t="s">
        <v>37</v>
      </c>
      <c r="AB5265" s="1" t="s">
        <v>17</v>
      </c>
      <c r="AC5265" s="1" t="s">
        <v>34</v>
      </c>
      <c r="AD5265" s="1" t="s">
        <v>35</v>
      </c>
      <c r="AE5265" s="2">
        <v>40719</v>
      </c>
    </row>
    <row r="5266" spans="1:31" x14ac:dyDescent="0.25">
      <c r="A5266">
        <f t="shared" si="745"/>
        <v>5265</v>
      </c>
      <c r="B5266" s="1">
        <v>7846</v>
      </c>
      <c r="C5266" s="2">
        <v>40719</v>
      </c>
      <c r="D5266" s="1" t="s">
        <v>13</v>
      </c>
      <c r="E5266" s="1" t="str">
        <f t="shared" si="738"/>
        <v>*</v>
      </c>
      <c r="F5266" s="1" t="str">
        <f t="shared" si="739"/>
        <v>*</v>
      </c>
      <c r="G5266" s="1" t="str">
        <f t="shared" si="740"/>
        <v>*</v>
      </c>
      <c r="J5266" s="1" t="str">
        <f t="shared" si="741"/>
        <v>*</v>
      </c>
      <c r="P5266" s="1">
        <v>47</v>
      </c>
      <c r="Q5266" s="1">
        <f t="shared" si="746"/>
        <v>0.05</v>
      </c>
      <c r="T5266" s="4">
        <v>2926.33</v>
      </c>
      <c r="U5266" s="9">
        <f t="shared" si="742"/>
        <v>1</v>
      </c>
      <c r="V5266" s="4">
        <f t="shared" si="743"/>
        <v>62.26234042553191</v>
      </c>
      <c r="W5266" s="1" t="s">
        <v>21</v>
      </c>
      <c r="X5266" s="1">
        <v>19.989999999999998</v>
      </c>
      <c r="Y5266" s="4">
        <f t="shared" si="744"/>
        <v>2946.3199999999997</v>
      </c>
      <c r="Z5266" s="1" t="s">
        <v>44</v>
      </c>
      <c r="AA5266" s="1" t="s">
        <v>28</v>
      </c>
      <c r="AB5266" s="1" t="s">
        <v>29</v>
      </c>
      <c r="AC5266" s="1" t="s">
        <v>43</v>
      </c>
      <c r="AD5266" s="1" t="s">
        <v>19</v>
      </c>
      <c r="AE5266" s="2">
        <v>40724</v>
      </c>
    </row>
    <row r="5267" spans="1:31" x14ac:dyDescent="0.25">
      <c r="A5267">
        <f t="shared" si="745"/>
        <v>5266</v>
      </c>
      <c r="B5267" s="1">
        <v>31939</v>
      </c>
      <c r="C5267" s="2">
        <v>40719</v>
      </c>
      <c r="D5267" s="1" t="s">
        <v>20</v>
      </c>
      <c r="E5267" s="1" t="str">
        <f t="shared" si="738"/>
        <v>*</v>
      </c>
      <c r="F5267" s="1" t="str">
        <f t="shared" si="739"/>
        <v>**</v>
      </c>
      <c r="G5267" s="1" t="str">
        <f t="shared" si="740"/>
        <v>**</v>
      </c>
      <c r="J5267" s="1" t="str">
        <f t="shared" si="741"/>
        <v>**</v>
      </c>
      <c r="P5267" s="1">
        <v>13</v>
      </c>
      <c r="Q5267" s="1">
        <f t="shared" si="746"/>
        <v>0.02</v>
      </c>
      <c r="T5267" s="4">
        <v>1506.8375000000001</v>
      </c>
      <c r="U5267" s="9">
        <f t="shared" si="742"/>
        <v>1</v>
      </c>
      <c r="V5267" s="4">
        <f t="shared" si="743"/>
        <v>115.91057692307693</v>
      </c>
      <c r="W5267" s="1" t="s">
        <v>21</v>
      </c>
      <c r="X5267" s="1">
        <v>4.2</v>
      </c>
      <c r="Y5267" s="4">
        <f t="shared" si="744"/>
        <v>1511.0375000000001</v>
      </c>
      <c r="Z5267" s="1" t="s">
        <v>42</v>
      </c>
      <c r="AA5267" s="1" t="s">
        <v>23</v>
      </c>
      <c r="AB5267" s="1" t="s">
        <v>24</v>
      </c>
      <c r="AC5267" s="1" t="s">
        <v>25</v>
      </c>
      <c r="AD5267" s="1" t="s">
        <v>19</v>
      </c>
      <c r="AE5267" s="2">
        <v>40721</v>
      </c>
    </row>
    <row r="5268" spans="1:31" x14ac:dyDescent="0.25">
      <c r="A5268">
        <f t="shared" si="745"/>
        <v>5267</v>
      </c>
      <c r="B5268" s="1">
        <v>7846</v>
      </c>
      <c r="C5268" s="2">
        <v>40719</v>
      </c>
      <c r="D5268" s="1" t="s">
        <v>13</v>
      </c>
      <c r="E5268" s="1" t="str">
        <f t="shared" si="738"/>
        <v>*</v>
      </c>
      <c r="F5268" s="1" t="str">
        <f t="shared" si="739"/>
        <v>*</v>
      </c>
      <c r="G5268" s="1" t="str">
        <f t="shared" si="740"/>
        <v>*</v>
      </c>
      <c r="J5268" s="1" t="str">
        <f t="shared" si="741"/>
        <v>*</v>
      </c>
      <c r="P5268" s="1">
        <v>20</v>
      </c>
      <c r="Q5268" s="1">
        <f t="shared" si="746"/>
        <v>3.5000000000000003E-2</v>
      </c>
      <c r="T5268" s="4">
        <v>552.87</v>
      </c>
      <c r="U5268" s="9">
        <f t="shared" si="742"/>
        <v>0</v>
      </c>
      <c r="V5268" s="4">
        <f t="shared" si="743"/>
        <v>27.6435</v>
      </c>
      <c r="W5268" s="1" t="s">
        <v>21</v>
      </c>
      <c r="X5268" s="1">
        <v>5.89</v>
      </c>
      <c r="Y5268" s="4">
        <f t="shared" si="744"/>
        <v>558.76</v>
      </c>
      <c r="Z5268" s="1" t="s">
        <v>44</v>
      </c>
      <c r="AA5268" s="1" t="s">
        <v>28</v>
      </c>
      <c r="AB5268" s="1" t="s">
        <v>24</v>
      </c>
      <c r="AC5268" s="1" t="s">
        <v>38</v>
      </c>
      <c r="AD5268" s="1" t="s">
        <v>19</v>
      </c>
      <c r="AE5268" s="2">
        <v>40726</v>
      </c>
    </row>
    <row r="5269" spans="1:31" x14ac:dyDescent="0.25">
      <c r="A5269">
        <f t="shared" si="745"/>
        <v>5268</v>
      </c>
      <c r="B5269" s="1">
        <v>7846</v>
      </c>
      <c r="C5269" s="2">
        <v>40719</v>
      </c>
      <c r="D5269" s="1" t="s">
        <v>13</v>
      </c>
      <c r="E5269" s="1" t="str">
        <f t="shared" si="738"/>
        <v>*</v>
      </c>
      <c r="F5269" s="1" t="str">
        <f t="shared" si="739"/>
        <v>*</v>
      </c>
      <c r="G5269" s="1" t="str">
        <f t="shared" si="740"/>
        <v>*</v>
      </c>
      <c r="J5269" s="1" t="str">
        <f t="shared" si="741"/>
        <v>*</v>
      </c>
      <c r="P5269" s="1">
        <v>20</v>
      </c>
      <c r="Q5269" s="1">
        <f t="shared" si="746"/>
        <v>3.5000000000000003E-2</v>
      </c>
      <c r="T5269" s="4">
        <v>40.049999999999997</v>
      </c>
      <c r="U5269" s="9">
        <f t="shared" si="742"/>
        <v>0</v>
      </c>
      <c r="V5269" s="4">
        <f t="shared" si="743"/>
        <v>2.0024999999999999</v>
      </c>
      <c r="W5269" s="1" t="s">
        <v>21</v>
      </c>
      <c r="X5269" s="1">
        <v>1.49</v>
      </c>
      <c r="Y5269" s="4">
        <f t="shared" si="744"/>
        <v>41.54</v>
      </c>
      <c r="Z5269" s="1" t="s">
        <v>44</v>
      </c>
      <c r="AA5269" s="1" t="s">
        <v>28</v>
      </c>
      <c r="AB5269" s="1" t="s">
        <v>29</v>
      </c>
      <c r="AC5269" s="1" t="s">
        <v>43</v>
      </c>
      <c r="AD5269" s="1" t="s">
        <v>19</v>
      </c>
      <c r="AE5269" s="2">
        <v>40724</v>
      </c>
    </row>
    <row r="5270" spans="1:31" x14ac:dyDescent="0.25">
      <c r="A5270">
        <f t="shared" si="745"/>
        <v>5269</v>
      </c>
      <c r="B5270" s="1">
        <v>7846</v>
      </c>
      <c r="C5270" s="2">
        <v>40719</v>
      </c>
      <c r="D5270" s="1" t="s">
        <v>13</v>
      </c>
      <c r="E5270" s="1" t="str">
        <f t="shared" si="738"/>
        <v>*</v>
      </c>
      <c r="F5270" s="1" t="str">
        <f t="shared" si="739"/>
        <v>*</v>
      </c>
      <c r="G5270" s="1" t="str">
        <f t="shared" si="740"/>
        <v>*</v>
      </c>
      <c r="J5270" s="1" t="str">
        <f t="shared" si="741"/>
        <v>*</v>
      </c>
      <c r="P5270" s="1">
        <v>12</v>
      </c>
      <c r="Q5270" s="1">
        <f t="shared" si="746"/>
        <v>0.02</v>
      </c>
      <c r="T5270" s="4">
        <v>26.33</v>
      </c>
      <c r="U5270" s="9">
        <f t="shared" si="742"/>
        <v>0</v>
      </c>
      <c r="V5270" s="4">
        <f t="shared" si="743"/>
        <v>2.1941666666666664</v>
      </c>
      <c r="W5270" s="1" t="s">
        <v>21</v>
      </c>
      <c r="X5270" s="1">
        <v>4.8600000000000003</v>
      </c>
      <c r="Y5270" s="4">
        <f t="shared" si="744"/>
        <v>31.189999999999998</v>
      </c>
      <c r="Z5270" s="1" t="s">
        <v>44</v>
      </c>
      <c r="AA5270" s="1" t="s">
        <v>28</v>
      </c>
      <c r="AB5270" s="1" t="s">
        <v>17</v>
      </c>
      <c r="AC5270" s="1" t="s">
        <v>18</v>
      </c>
      <c r="AD5270" s="1" t="s">
        <v>19</v>
      </c>
      <c r="AE5270" s="2">
        <v>40719</v>
      </c>
    </row>
    <row r="5271" spans="1:31" x14ac:dyDescent="0.25">
      <c r="A5271">
        <f t="shared" si="745"/>
        <v>5270</v>
      </c>
      <c r="B5271" s="1">
        <v>31524</v>
      </c>
      <c r="C5271" s="2">
        <v>40720</v>
      </c>
      <c r="D5271" s="1" t="s">
        <v>13</v>
      </c>
      <c r="E5271" s="1" t="str">
        <f t="shared" si="738"/>
        <v>*</v>
      </c>
      <c r="F5271" s="1" t="str">
        <f t="shared" si="739"/>
        <v>*</v>
      </c>
      <c r="G5271" s="1" t="str">
        <f t="shared" si="740"/>
        <v>*</v>
      </c>
      <c r="J5271" s="1" t="str">
        <f t="shared" si="741"/>
        <v>*</v>
      </c>
      <c r="P5271" s="1">
        <v>10</v>
      </c>
      <c r="Q5271" s="1">
        <f t="shared" si="746"/>
        <v>0.02</v>
      </c>
      <c r="T5271" s="4">
        <v>1025.8800000000001</v>
      </c>
      <c r="U5271" s="9">
        <f t="shared" si="742"/>
        <v>1</v>
      </c>
      <c r="V5271" s="4">
        <f t="shared" si="743"/>
        <v>102.58800000000001</v>
      </c>
      <c r="W5271" s="1" t="s">
        <v>33</v>
      </c>
      <c r="X5271" s="1">
        <v>42</v>
      </c>
      <c r="Y5271" s="4">
        <f t="shared" si="744"/>
        <v>1067.8800000000001</v>
      </c>
      <c r="Z5271" s="1" t="s">
        <v>42</v>
      </c>
      <c r="AA5271" s="1" t="s">
        <v>23</v>
      </c>
      <c r="AB5271" s="1" t="s">
        <v>17</v>
      </c>
      <c r="AC5271" s="1" t="s">
        <v>34</v>
      </c>
      <c r="AD5271" s="1" t="s">
        <v>35</v>
      </c>
      <c r="AE5271" s="2">
        <v>40722</v>
      </c>
    </row>
    <row r="5272" spans="1:31" x14ac:dyDescent="0.25">
      <c r="A5272">
        <f t="shared" si="745"/>
        <v>5271</v>
      </c>
      <c r="B5272" s="1">
        <v>8135</v>
      </c>
      <c r="C5272" s="2">
        <v>40720</v>
      </c>
      <c r="D5272" s="1" t="s">
        <v>27</v>
      </c>
      <c r="E5272" s="1" t="str">
        <f t="shared" si="738"/>
        <v>*</v>
      </c>
      <c r="F5272" s="1" t="str">
        <f t="shared" si="739"/>
        <v>*</v>
      </c>
      <c r="G5272" s="1" t="str">
        <f t="shared" si="740"/>
        <v>*</v>
      </c>
      <c r="J5272" s="1" t="str">
        <f t="shared" si="741"/>
        <v>*</v>
      </c>
      <c r="P5272" s="1">
        <v>16</v>
      </c>
      <c r="Q5272" s="1">
        <f t="shared" si="746"/>
        <v>0.02</v>
      </c>
      <c r="T5272" s="4">
        <v>772.41200000000003</v>
      </c>
      <c r="U5272" s="9">
        <f t="shared" si="742"/>
        <v>0</v>
      </c>
      <c r="V5272" s="4">
        <f t="shared" si="743"/>
        <v>48.275750000000002</v>
      </c>
      <c r="W5272" s="1" t="s">
        <v>21</v>
      </c>
      <c r="X5272" s="1">
        <v>5</v>
      </c>
      <c r="Y5272" s="4">
        <f t="shared" si="744"/>
        <v>777.41200000000003</v>
      </c>
      <c r="Z5272" s="1" t="s">
        <v>49</v>
      </c>
      <c r="AA5272" s="1" t="s">
        <v>16</v>
      </c>
      <c r="AB5272" s="1" t="s">
        <v>24</v>
      </c>
      <c r="AC5272" s="1" t="s">
        <v>25</v>
      </c>
      <c r="AD5272" s="1" t="s">
        <v>41</v>
      </c>
      <c r="AE5272" s="2">
        <v>40721</v>
      </c>
    </row>
    <row r="5273" spans="1:31" x14ac:dyDescent="0.25">
      <c r="A5273">
        <f t="shared" si="745"/>
        <v>5272</v>
      </c>
      <c r="B5273" s="1">
        <v>54176</v>
      </c>
      <c r="C5273" s="2">
        <v>40721</v>
      </c>
      <c r="D5273" s="1" t="s">
        <v>27</v>
      </c>
      <c r="E5273" s="1" t="str">
        <f t="shared" si="738"/>
        <v>*</v>
      </c>
      <c r="F5273" s="1" t="str">
        <f t="shared" si="739"/>
        <v>*</v>
      </c>
      <c r="G5273" s="1" t="str">
        <f t="shared" si="740"/>
        <v>*</v>
      </c>
      <c r="J5273" s="1" t="str">
        <f t="shared" si="741"/>
        <v>*</v>
      </c>
      <c r="P5273" s="1">
        <v>33</v>
      </c>
      <c r="Q5273" s="1">
        <f t="shared" si="746"/>
        <v>0.04</v>
      </c>
      <c r="T5273" s="4">
        <v>2492.9699999999998</v>
      </c>
      <c r="U5273" s="9">
        <f t="shared" si="742"/>
        <v>1</v>
      </c>
      <c r="V5273" s="4">
        <f t="shared" si="743"/>
        <v>75.544545454545442</v>
      </c>
      <c r="W5273" s="1" t="s">
        <v>21</v>
      </c>
      <c r="X5273" s="1">
        <v>14.52</v>
      </c>
      <c r="Y5273" s="4">
        <f t="shared" si="744"/>
        <v>2507.4899999999998</v>
      </c>
      <c r="Z5273" s="1" t="s">
        <v>49</v>
      </c>
      <c r="AA5273" s="1" t="s">
        <v>16</v>
      </c>
      <c r="AB5273" s="1" t="s">
        <v>24</v>
      </c>
      <c r="AC5273" s="1" t="s">
        <v>38</v>
      </c>
      <c r="AD5273" s="1" t="s">
        <v>19</v>
      </c>
      <c r="AE5273" s="2">
        <v>40722</v>
      </c>
    </row>
    <row r="5274" spans="1:31" x14ac:dyDescent="0.25">
      <c r="A5274">
        <f t="shared" si="745"/>
        <v>5273</v>
      </c>
      <c r="B5274" s="1">
        <v>31461</v>
      </c>
      <c r="C5274" s="2">
        <v>40721</v>
      </c>
      <c r="D5274" s="1" t="s">
        <v>36</v>
      </c>
      <c r="E5274" s="1" t="str">
        <f t="shared" si="738"/>
        <v>*</v>
      </c>
      <c r="F5274" s="1" t="str">
        <f t="shared" si="739"/>
        <v>*</v>
      </c>
      <c r="G5274" s="1" t="str">
        <f t="shared" si="740"/>
        <v>*</v>
      </c>
      <c r="J5274" s="1" t="str">
        <f t="shared" si="741"/>
        <v>*</v>
      </c>
      <c r="P5274" s="1">
        <v>26</v>
      </c>
      <c r="Q5274" s="1">
        <f t="shared" si="746"/>
        <v>3.5000000000000003E-2</v>
      </c>
      <c r="T5274" s="4">
        <v>1463.42</v>
      </c>
      <c r="U5274" s="9">
        <f t="shared" si="742"/>
        <v>1</v>
      </c>
      <c r="V5274" s="4">
        <f t="shared" si="743"/>
        <v>56.285384615384615</v>
      </c>
      <c r="W5274" s="1" t="s">
        <v>21</v>
      </c>
      <c r="X5274" s="1">
        <v>3.99</v>
      </c>
      <c r="Y5274" s="4">
        <f t="shared" si="744"/>
        <v>1467.41</v>
      </c>
      <c r="Z5274" s="1" t="s">
        <v>42</v>
      </c>
      <c r="AA5274" s="1" t="s">
        <v>28</v>
      </c>
      <c r="AB5274" s="1" t="s">
        <v>29</v>
      </c>
      <c r="AC5274" s="1" t="s">
        <v>63</v>
      </c>
      <c r="AD5274" s="1" t="s">
        <v>19</v>
      </c>
      <c r="AE5274" s="2">
        <v>40723</v>
      </c>
    </row>
    <row r="5275" spans="1:31" x14ac:dyDescent="0.25">
      <c r="A5275">
        <f t="shared" si="745"/>
        <v>5274</v>
      </c>
      <c r="B5275" s="1">
        <v>26277</v>
      </c>
      <c r="C5275" s="2">
        <v>40721</v>
      </c>
      <c r="D5275" s="1" t="s">
        <v>36</v>
      </c>
      <c r="E5275" s="1" t="str">
        <f t="shared" si="738"/>
        <v>*</v>
      </c>
      <c r="F5275" s="1" t="str">
        <f t="shared" si="739"/>
        <v>*</v>
      </c>
      <c r="G5275" s="1" t="str">
        <f t="shared" si="740"/>
        <v>*</v>
      </c>
      <c r="J5275" s="1" t="str">
        <f t="shared" si="741"/>
        <v>*</v>
      </c>
      <c r="P5275" s="1">
        <v>17</v>
      </c>
      <c r="Q5275" s="1">
        <f t="shared" si="746"/>
        <v>0.02</v>
      </c>
      <c r="T5275" s="4">
        <v>877.81</v>
      </c>
      <c r="U5275" s="9">
        <f t="shared" si="742"/>
        <v>0</v>
      </c>
      <c r="V5275" s="4">
        <f t="shared" si="743"/>
        <v>51.635882352941174</v>
      </c>
      <c r="W5275" s="1" t="s">
        <v>21</v>
      </c>
      <c r="X5275" s="1">
        <v>19.989999999999998</v>
      </c>
      <c r="Y5275" s="4">
        <f t="shared" si="744"/>
        <v>897.8</v>
      </c>
      <c r="Z5275" s="1" t="s">
        <v>15</v>
      </c>
      <c r="AA5275" s="1" t="s">
        <v>28</v>
      </c>
      <c r="AB5275" s="1" t="s">
        <v>24</v>
      </c>
      <c r="AC5275" s="1" t="s">
        <v>38</v>
      </c>
      <c r="AD5275" s="1" t="s">
        <v>19</v>
      </c>
      <c r="AE5275" s="2">
        <v>40722</v>
      </c>
    </row>
    <row r="5276" spans="1:31" x14ac:dyDescent="0.25">
      <c r="A5276">
        <f t="shared" si="745"/>
        <v>5275</v>
      </c>
      <c r="B5276" s="1">
        <v>8961</v>
      </c>
      <c r="C5276" s="2">
        <v>40722</v>
      </c>
      <c r="D5276" s="1" t="s">
        <v>13</v>
      </c>
      <c r="E5276" s="1" t="str">
        <f t="shared" si="738"/>
        <v>*</v>
      </c>
      <c r="F5276" s="1" t="str">
        <f t="shared" si="739"/>
        <v>*</v>
      </c>
      <c r="G5276" s="1" t="str">
        <f t="shared" si="740"/>
        <v>*</v>
      </c>
      <c r="J5276" s="1" t="str">
        <f t="shared" si="741"/>
        <v>*</v>
      </c>
      <c r="P5276" s="1">
        <v>48</v>
      </c>
      <c r="Q5276" s="1">
        <f t="shared" si="746"/>
        <v>0.05</v>
      </c>
      <c r="T5276" s="4">
        <v>4644.87</v>
      </c>
      <c r="U5276" s="9">
        <f t="shared" si="742"/>
        <v>1</v>
      </c>
      <c r="V5276" s="4">
        <f t="shared" si="743"/>
        <v>96.768124999999998</v>
      </c>
      <c r="W5276" s="1" t="s">
        <v>33</v>
      </c>
      <c r="X5276" s="1">
        <v>60</v>
      </c>
      <c r="Y5276" s="4">
        <f t="shared" si="744"/>
        <v>4704.87</v>
      </c>
      <c r="Z5276" s="1" t="s">
        <v>46</v>
      </c>
      <c r="AA5276" s="1" t="s">
        <v>23</v>
      </c>
      <c r="AB5276" s="1" t="s">
        <v>17</v>
      </c>
      <c r="AC5276" s="1" t="s">
        <v>52</v>
      </c>
      <c r="AD5276" s="1" t="s">
        <v>35</v>
      </c>
      <c r="AE5276" s="2">
        <v>40727</v>
      </c>
    </row>
    <row r="5277" spans="1:31" x14ac:dyDescent="0.25">
      <c r="A5277">
        <f t="shared" si="745"/>
        <v>5276</v>
      </c>
      <c r="B5277" s="1">
        <v>50983</v>
      </c>
      <c r="C5277" s="2">
        <v>40722</v>
      </c>
      <c r="D5277" s="1" t="s">
        <v>32</v>
      </c>
      <c r="E5277" s="1" t="str">
        <f t="shared" si="738"/>
        <v>***</v>
      </c>
      <c r="F5277" s="1" t="str">
        <f t="shared" si="739"/>
        <v>***</v>
      </c>
      <c r="G5277" s="1" t="str">
        <f t="shared" si="740"/>
        <v>***</v>
      </c>
      <c r="J5277" s="1" t="str">
        <f t="shared" si="741"/>
        <v>***</v>
      </c>
      <c r="P5277" s="1">
        <v>39</v>
      </c>
      <c r="Q5277" s="1">
        <f t="shared" si="746"/>
        <v>0.04</v>
      </c>
      <c r="T5277" s="4">
        <v>3063.1</v>
      </c>
      <c r="U5277" s="9">
        <f t="shared" si="742"/>
        <v>1</v>
      </c>
      <c r="V5277" s="4">
        <f t="shared" si="743"/>
        <v>78.541025641025641</v>
      </c>
      <c r="W5277" s="1" t="s">
        <v>21</v>
      </c>
      <c r="X5277" s="1">
        <v>35</v>
      </c>
      <c r="Y5277" s="4">
        <f t="shared" si="744"/>
        <v>3098.1</v>
      </c>
      <c r="Z5277" s="1" t="s">
        <v>42</v>
      </c>
      <c r="AA5277" s="1" t="s">
        <v>37</v>
      </c>
      <c r="AB5277" s="1" t="s">
        <v>29</v>
      </c>
      <c r="AC5277" s="1" t="s">
        <v>55</v>
      </c>
      <c r="AD5277" s="1" t="s">
        <v>48</v>
      </c>
      <c r="AE5277" s="2">
        <v>40723</v>
      </c>
    </row>
    <row r="5278" spans="1:31" x14ac:dyDescent="0.25">
      <c r="A5278">
        <f t="shared" si="745"/>
        <v>5277</v>
      </c>
      <c r="B5278" s="1">
        <v>15619</v>
      </c>
      <c r="C5278" s="2">
        <v>40722</v>
      </c>
      <c r="D5278" s="1" t="s">
        <v>13</v>
      </c>
      <c r="E5278" s="1" t="str">
        <f t="shared" si="738"/>
        <v>*</v>
      </c>
      <c r="F5278" s="1" t="str">
        <f t="shared" si="739"/>
        <v>*</v>
      </c>
      <c r="G5278" s="1" t="str">
        <f t="shared" si="740"/>
        <v>*</v>
      </c>
      <c r="J5278" s="1" t="str">
        <f t="shared" si="741"/>
        <v>*</v>
      </c>
      <c r="P5278" s="1">
        <v>9</v>
      </c>
      <c r="Q5278" s="1">
        <f t="shared" si="746"/>
        <v>0.01</v>
      </c>
      <c r="T5278" s="4">
        <v>1425.21</v>
      </c>
      <c r="U5278" s="9">
        <f t="shared" si="742"/>
        <v>1</v>
      </c>
      <c r="V5278" s="4">
        <f t="shared" si="743"/>
        <v>158.35666666666668</v>
      </c>
      <c r="W5278" s="1" t="s">
        <v>33</v>
      </c>
      <c r="X5278" s="1">
        <v>30</v>
      </c>
      <c r="Y5278" s="4">
        <f t="shared" si="744"/>
        <v>1455.21</v>
      </c>
      <c r="Z5278" s="1" t="s">
        <v>53</v>
      </c>
      <c r="AA5278" s="1" t="s">
        <v>28</v>
      </c>
      <c r="AB5278" s="1" t="s">
        <v>17</v>
      </c>
      <c r="AC5278" s="1" t="s">
        <v>34</v>
      </c>
      <c r="AD5278" s="1" t="s">
        <v>35</v>
      </c>
      <c r="AE5278" s="2">
        <v>40729</v>
      </c>
    </row>
    <row r="5279" spans="1:31" x14ac:dyDescent="0.25">
      <c r="A5279">
        <f t="shared" si="745"/>
        <v>5278</v>
      </c>
      <c r="B5279" s="1">
        <v>8961</v>
      </c>
      <c r="C5279" s="2">
        <v>40722</v>
      </c>
      <c r="D5279" s="1" t="s">
        <v>13</v>
      </c>
      <c r="E5279" s="1" t="str">
        <f t="shared" si="738"/>
        <v>*</v>
      </c>
      <c r="F5279" s="1" t="str">
        <f t="shared" si="739"/>
        <v>*</v>
      </c>
      <c r="G5279" s="1" t="str">
        <f t="shared" si="740"/>
        <v>*</v>
      </c>
      <c r="J5279" s="1" t="str">
        <f t="shared" si="741"/>
        <v>*</v>
      </c>
      <c r="P5279" s="1">
        <v>15</v>
      </c>
      <c r="Q5279" s="1">
        <f t="shared" si="746"/>
        <v>0.02</v>
      </c>
      <c r="T5279" s="4">
        <v>627.69000000000005</v>
      </c>
      <c r="U5279" s="9">
        <f t="shared" si="742"/>
        <v>0</v>
      </c>
      <c r="V5279" s="4">
        <f t="shared" si="743"/>
        <v>41.846000000000004</v>
      </c>
      <c r="W5279" s="1" t="s">
        <v>21</v>
      </c>
      <c r="X5279" s="1">
        <v>4</v>
      </c>
      <c r="Y5279" s="4">
        <f t="shared" si="744"/>
        <v>631.69000000000005</v>
      </c>
      <c r="Z5279" s="1" t="s">
        <v>22</v>
      </c>
      <c r="AA5279" s="1" t="s">
        <v>23</v>
      </c>
      <c r="AB5279" s="1" t="s">
        <v>24</v>
      </c>
      <c r="AC5279" s="1" t="s">
        <v>38</v>
      </c>
      <c r="AD5279" s="1" t="s">
        <v>19</v>
      </c>
      <c r="AE5279" s="2">
        <v>40727</v>
      </c>
    </row>
    <row r="5280" spans="1:31" x14ac:dyDescent="0.25">
      <c r="A5280">
        <f t="shared" si="745"/>
        <v>5279</v>
      </c>
      <c r="B5280" s="1">
        <v>50983</v>
      </c>
      <c r="C5280" s="2">
        <v>40722</v>
      </c>
      <c r="D5280" s="1" t="s">
        <v>32</v>
      </c>
      <c r="E5280" s="1" t="str">
        <f t="shared" si="738"/>
        <v>***</v>
      </c>
      <c r="F5280" s="1" t="str">
        <f t="shared" si="739"/>
        <v>***</v>
      </c>
      <c r="G5280" s="1" t="str">
        <f t="shared" si="740"/>
        <v>***</v>
      </c>
      <c r="J5280" s="1" t="str">
        <f t="shared" si="741"/>
        <v>***</v>
      </c>
      <c r="P5280" s="1">
        <v>15</v>
      </c>
      <c r="Q5280" s="1">
        <f t="shared" si="746"/>
        <v>0.02</v>
      </c>
      <c r="T5280" s="4">
        <v>229.03</v>
      </c>
      <c r="U5280" s="9">
        <f t="shared" si="742"/>
        <v>0</v>
      </c>
      <c r="V5280" s="4">
        <f t="shared" si="743"/>
        <v>15.268666666666666</v>
      </c>
      <c r="W5280" s="1" t="s">
        <v>21</v>
      </c>
      <c r="X5280" s="1">
        <v>5.8</v>
      </c>
      <c r="Y5280" s="4">
        <f t="shared" si="744"/>
        <v>234.83</v>
      </c>
      <c r="Z5280" s="1" t="s">
        <v>42</v>
      </c>
      <c r="AA5280" s="1" t="s">
        <v>37</v>
      </c>
      <c r="AB5280" s="1" t="s">
        <v>29</v>
      </c>
      <c r="AC5280" s="1" t="s">
        <v>55</v>
      </c>
      <c r="AD5280" s="1" t="s">
        <v>19</v>
      </c>
      <c r="AE5280" s="2">
        <v>40724</v>
      </c>
    </row>
    <row r="5281" spans="1:31" x14ac:dyDescent="0.25">
      <c r="A5281">
        <f t="shared" si="745"/>
        <v>5280</v>
      </c>
      <c r="B5281" s="1">
        <v>15619</v>
      </c>
      <c r="C5281" s="2">
        <v>40722</v>
      </c>
      <c r="D5281" s="1" t="s">
        <v>13</v>
      </c>
      <c r="E5281" s="1" t="str">
        <f t="shared" si="738"/>
        <v>*</v>
      </c>
      <c r="F5281" s="1" t="str">
        <f t="shared" si="739"/>
        <v>*</v>
      </c>
      <c r="G5281" s="1" t="str">
        <f t="shared" si="740"/>
        <v>*</v>
      </c>
      <c r="J5281" s="1" t="str">
        <f t="shared" si="741"/>
        <v>*</v>
      </c>
      <c r="P5281" s="1">
        <v>36</v>
      </c>
      <c r="Q5281" s="1">
        <f t="shared" si="746"/>
        <v>0.04</v>
      </c>
      <c r="T5281" s="4">
        <v>123.13</v>
      </c>
      <c r="U5281" s="9">
        <f t="shared" si="742"/>
        <v>0</v>
      </c>
      <c r="V5281" s="4">
        <f t="shared" si="743"/>
        <v>3.4202777777777778</v>
      </c>
      <c r="W5281" s="1" t="s">
        <v>14</v>
      </c>
      <c r="X5281" s="1">
        <v>1.35</v>
      </c>
      <c r="Y5281" s="4">
        <f t="shared" si="744"/>
        <v>124.47999999999999</v>
      </c>
      <c r="Z5281" s="1" t="s">
        <v>53</v>
      </c>
      <c r="AA5281" s="1" t="s">
        <v>28</v>
      </c>
      <c r="AB5281" s="1" t="s">
        <v>29</v>
      </c>
      <c r="AC5281" s="1" t="s">
        <v>61</v>
      </c>
      <c r="AD5281" s="1" t="s">
        <v>31</v>
      </c>
      <c r="AE5281" s="2">
        <v>40726</v>
      </c>
    </row>
    <row r="5282" spans="1:31" x14ac:dyDescent="0.25">
      <c r="A5282">
        <f t="shared" si="745"/>
        <v>5281</v>
      </c>
      <c r="B5282" s="1">
        <v>7239</v>
      </c>
      <c r="C5282" s="2">
        <v>40723</v>
      </c>
      <c r="D5282" s="1" t="s">
        <v>36</v>
      </c>
      <c r="E5282" s="1" t="str">
        <f t="shared" si="738"/>
        <v>*</v>
      </c>
      <c r="F5282" s="1" t="str">
        <f t="shared" si="739"/>
        <v>*</v>
      </c>
      <c r="G5282" s="1" t="str">
        <f t="shared" si="740"/>
        <v>*</v>
      </c>
      <c r="J5282" s="1" t="str">
        <f t="shared" si="741"/>
        <v>*</v>
      </c>
      <c r="P5282" s="1">
        <v>50</v>
      </c>
      <c r="Q5282" s="1">
        <f t="shared" si="746"/>
        <v>0.06</v>
      </c>
      <c r="T5282" s="4">
        <v>6206.16</v>
      </c>
      <c r="U5282" s="9">
        <f t="shared" si="742"/>
        <v>1</v>
      </c>
      <c r="V5282" s="4">
        <f t="shared" si="743"/>
        <v>124.1232</v>
      </c>
      <c r="W5282" s="1" t="s">
        <v>21</v>
      </c>
      <c r="X5282" s="1">
        <v>19.989999999999998</v>
      </c>
      <c r="Y5282" s="4">
        <f t="shared" si="744"/>
        <v>6226.15</v>
      </c>
      <c r="Z5282" s="1" t="s">
        <v>22</v>
      </c>
      <c r="AA5282" s="1" t="s">
        <v>23</v>
      </c>
      <c r="AB5282" s="1" t="s">
        <v>29</v>
      </c>
      <c r="AC5282" s="1" t="s">
        <v>55</v>
      </c>
      <c r="AD5282" s="1" t="s">
        <v>19</v>
      </c>
      <c r="AE5282" s="2">
        <v>40725</v>
      </c>
    </row>
    <row r="5283" spans="1:31" x14ac:dyDescent="0.25">
      <c r="A5283">
        <f t="shared" si="745"/>
        <v>5282</v>
      </c>
      <c r="B5283" s="1">
        <v>18951</v>
      </c>
      <c r="C5283" s="2">
        <v>40723</v>
      </c>
      <c r="D5283" s="1" t="s">
        <v>32</v>
      </c>
      <c r="E5283" s="1" t="str">
        <f t="shared" si="738"/>
        <v>***</v>
      </c>
      <c r="F5283" s="1" t="str">
        <f t="shared" si="739"/>
        <v>***</v>
      </c>
      <c r="G5283" s="1" t="str">
        <f t="shared" si="740"/>
        <v>***</v>
      </c>
      <c r="J5283" s="1" t="str">
        <f t="shared" si="741"/>
        <v>***</v>
      </c>
      <c r="P5283" s="1">
        <v>10</v>
      </c>
      <c r="Q5283" s="1">
        <f t="shared" si="746"/>
        <v>0.02</v>
      </c>
      <c r="T5283" s="4">
        <v>324.3175</v>
      </c>
      <c r="U5283" s="9">
        <f t="shared" si="742"/>
        <v>0</v>
      </c>
      <c r="V5283" s="4">
        <f t="shared" si="743"/>
        <v>32.431750000000001</v>
      </c>
      <c r="W5283" s="1" t="s">
        <v>14</v>
      </c>
      <c r="X5283" s="1">
        <v>5</v>
      </c>
      <c r="Y5283" s="4">
        <f t="shared" si="744"/>
        <v>329.3175</v>
      </c>
      <c r="Z5283" s="1" t="s">
        <v>53</v>
      </c>
      <c r="AA5283" s="1" t="s">
        <v>28</v>
      </c>
      <c r="AB5283" s="1" t="s">
        <v>24</v>
      </c>
      <c r="AC5283" s="1" t="s">
        <v>25</v>
      </c>
      <c r="AD5283" s="1" t="s">
        <v>19</v>
      </c>
      <c r="AE5283" s="2">
        <v>40725</v>
      </c>
    </row>
    <row r="5284" spans="1:31" x14ac:dyDescent="0.25">
      <c r="A5284">
        <f t="shared" si="745"/>
        <v>5283</v>
      </c>
      <c r="B5284" s="1">
        <v>27844</v>
      </c>
      <c r="C5284" s="2">
        <v>40723</v>
      </c>
      <c r="D5284" s="1" t="s">
        <v>13</v>
      </c>
      <c r="E5284" s="1" t="str">
        <f t="shared" si="738"/>
        <v>*</v>
      </c>
      <c r="F5284" s="1" t="str">
        <f t="shared" si="739"/>
        <v>*</v>
      </c>
      <c r="G5284" s="1" t="str">
        <f t="shared" si="740"/>
        <v>*</v>
      </c>
      <c r="J5284" s="1" t="str">
        <f t="shared" si="741"/>
        <v>*</v>
      </c>
      <c r="P5284" s="1">
        <v>27</v>
      </c>
      <c r="Q5284" s="1">
        <f t="shared" si="746"/>
        <v>3.5000000000000003E-2</v>
      </c>
      <c r="T5284" s="4">
        <v>135.86000000000001</v>
      </c>
      <c r="U5284" s="9">
        <f t="shared" si="742"/>
        <v>0</v>
      </c>
      <c r="V5284" s="4">
        <f t="shared" si="743"/>
        <v>5.0318518518518527</v>
      </c>
      <c r="W5284" s="1" t="s">
        <v>21</v>
      </c>
      <c r="X5284" s="1">
        <v>5.49</v>
      </c>
      <c r="Y5284" s="4">
        <f t="shared" si="744"/>
        <v>141.35000000000002</v>
      </c>
      <c r="Z5284" s="1" t="s">
        <v>22</v>
      </c>
      <c r="AA5284" s="1" t="s">
        <v>37</v>
      </c>
      <c r="AB5284" s="1" t="s">
        <v>29</v>
      </c>
      <c r="AC5284" s="1" t="s">
        <v>40</v>
      </c>
      <c r="AD5284" s="1" t="s">
        <v>19</v>
      </c>
      <c r="AE5284" s="2">
        <v>40725</v>
      </c>
    </row>
    <row r="5285" spans="1:31" x14ac:dyDescent="0.25">
      <c r="A5285">
        <f t="shared" si="745"/>
        <v>5284</v>
      </c>
      <c r="B5285" s="1">
        <v>18951</v>
      </c>
      <c r="C5285" s="2">
        <v>40723</v>
      </c>
      <c r="D5285" s="1" t="s">
        <v>32</v>
      </c>
      <c r="E5285" s="1" t="str">
        <f t="shared" si="738"/>
        <v>***</v>
      </c>
      <c r="F5285" s="1" t="str">
        <f t="shared" si="739"/>
        <v>***</v>
      </c>
      <c r="G5285" s="1" t="str">
        <f t="shared" si="740"/>
        <v>***</v>
      </c>
      <c r="J5285" s="1" t="str">
        <f t="shared" si="741"/>
        <v>***</v>
      </c>
      <c r="P5285" s="1">
        <v>16</v>
      </c>
      <c r="Q5285" s="1">
        <f t="shared" si="746"/>
        <v>0.02</v>
      </c>
      <c r="T5285" s="4">
        <v>61.5</v>
      </c>
      <c r="U5285" s="9">
        <f t="shared" si="742"/>
        <v>0</v>
      </c>
      <c r="V5285" s="4">
        <f t="shared" si="743"/>
        <v>3.84375</v>
      </c>
      <c r="W5285" s="1" t="s">
        <v>21</v>
      </c>
      <c r="X5285" s="1">
        <v>2.97</v>
      </c>
      <c r="Y5285" s="4">
        <f t="shared" si="744"/>
        <v>64.47</v>
      </c>
      <c r="Z5285" s="1" t="s">
        <v>53</v>
      </c>
      <c r="AA5285" s="1" t="s">
        <v>28</v>
      </c>
      <c r="AB5285" s="1" t="s">
        <v>29</v>
      </c>
      <c r="AC5285" s="1" t="s">
        <v>40</v>
      </c>
      <c r="AD5285" s="1" t="s">
        <v>31</v>
      </c>
      <c r="AE5285" s="2">
        <v>40724</v>
      </c>
    </row>
    <row r="5286" spans="1:31" x14ac:dyDescent="0.25">
      <c r="A5286">
        <f t="shared" si="745"/>
        <v>5285</v>
      </c>
      <c r="B5286" s="1">
        <v>44516</v>
      </c>
      <c r="C5286" s="2">
        <v>40723</v>
      </c>
      <c r="D5286" s="1" t="s">
        <v>32</v>
      </c>
      <c r="E5286" s="1" t="str">
        <f t="shared" si="738"/>
        <v>***</v>
      </c>
      <c r="F5286" s="1" t="str">
        <f t="shared" si="739"/>
        <v>***</v>
      </c>
      <c r="G5286" s="1" t="str">
        <f t="shared" si="740"/>
        <v>***</v>
      </c>
      <c r="J5286" s="1" t="str">
        <f t="shared" si="741"/>
        <v>***</v>
      </c>
      <c r="P5286" s="1">
        <v>17</v>
      </c>
      <c r="Q5286" s="1">
        <f t="shared" si="746"/>
        <v>0.02</v>
      </c>
      <c r="T5286" s="4">
        <v>57.96</v>
      </c>
      <c r="U5286" s="9">
        <f t="shared" si="742"/>
        <v>0</v>
      </c>
      <c r="V5286" s="4">
        <f t="shared" si="743"/>
        <v>3.4094117647058826</v>
      </c>
      <c r="W5286" s="1" t="s">
        <v>21</v>
      </c>
      <c r="X5286" s="1">
        <v>3.97</v>
      </c>
      <c r="Y5286" s="4">
        <f t="shared" si="744"/>
        <v>61.93</v>
      </c>
      <c r="Z5286" s="1" t="s">
        <v>46</v>
      </c>
      <c r="AA5286" s="1" t="s">
        <v>23</v>
      </c>
      <c r="AB5286" s="1" t="s">
        <v>29</v>
      </c>
      <c r="AC5286" s="1" t="s">
        <v>30</v>
      </c>
      <c r="AD5286" s="1" t="s">
        <v>31</v>
      </c>
      <c r="AE5286" s="2">
        <v>40723</v>
      </c>
    </row>
    <row r="5287" spans="1:31" x14ac:dyDescent="0.25">
      <c r="A5287">
        <f t="shared" si="745"/>
        <v>5286</v>
      </c>
      <c r="B5287" s="1">
        <v>27844</v>
      </c>
      <c r="C5287" s="2">
        <v>40723</v>
      </c>
      <c r="D5287" s="1" t="s">
        <v>13</v>
      </c>
      <c r="E5287" s="1" t="str">
        <f t="shared" si="738"/>
        <v>*</v>
      </c>
      <c r="F5287" s="1" t="str">
        <f t="shared" si="739"/>
        <v>*</v>
      </c>
      <c r="G5287" s="1" t="str">
        <f t="shared" si="740"/>
        <v>*</v>
      </c>
      <c r="J5287" s="1" t="str">
        <f t="shared" si="741"/>
        <v>*</v>
      </c>
      <c r="P5287" s="1">
        <v>1</v>
      </c>
      <c r="Q5287" s="1">
        <f t="shared" si="746"/>
        <v>0.01</v>
      </c>
      <c r="T5287" s="4">
        <v>11.08</v>
      </c>
      <c r="U5287" s="9">
        <f t="shared" si="742"/>
        <v>0</v>
      </c>
      <c r="V5287" s="4">
        <f t="shared" si="743"/>
        <v>11.08</v>
      </c>
      <c r="W5287" s="1" t="s">
        <v>21</v>
      </c>
      <c r="X5287" s="1">
        <v>5.59</v>
      </c>
      <c r="Y5287" s="4">
        <f t="shared" si="744"/>
        <v>16.670000000000002</v>
      </c>
      <c r="Z5287" s="1" t="s">
        <v>46</v>
      </c>
      <c r="AA5287" s="1" t="s">
        <v>37</v>
      </c>
      <c r="AB5287" s="1" t="s">
        <v>29</v>
      </c>
      <c r="AC5287" s="1" t="s">
        <v>43</v>
      </c>
      <c r="AD5287" s="1" t="s">
        <v>19</v>
      </c>
      <c r="AE5287" s="2">
        <v>40730</v>
      </c>
    </row>
    <row r="5288" spans="1:31" x14ac:dyDescent="0.25">
      <c r="A5288">
        <f t="shared" si="745"/>
        <v>5287</v>
      </c>
      <c r="B5288" s="1">
        <v>29318</v>
      </c>
      <c r="C5288" s="2">
        <v>40724</v>
      </c>
      <c r="D5288" s="1" t="s">
        <v>27</v>
      </c>
      <c r="E5288" s="1" t="str">
        <f t="shared" si="738"/>
        <v>*</v>
      </c>
      <c r="F5288" s="1" t="str">
        <f t="shared" si="739"/>
        <v>*</v>
      </c>
      <c r="G5288" s="1" t="str">
        <f t="shared" si="740"/>
        <v>*</v>
      </c>
      <c r="J5288" s="1" t="str">
        <f t="shared" si="741"/>
        <v>*</v>
      </c>
      <c r="P5288" s="1">
        <v>34</v>
      </c>
      <c r="Q5288" s="1">
        <f t="shared" si="746"/>
        <v>0.04</v>
      </c>
      <c r="T5288" s="4">
        <v>3375.3074999999999</v>
      </c>
      <c r="U5288" s="9">
        <f t="shared" si="742"/>
        <v>1</v>
      </c>
      <c r="V5288" s="4">
        <f t="shared" si="743"/>
        <v>99.273749999999993</v>
      </c>
      <c r="W5288" s="1" t="s">
        <v>21</v>
      </c>
      <c r="X5288" s="1">
        <v>8.08</v>
      </c>
      <c r="Y5288" s="4">
        <f t="shared" si="744"/>
        <v>3383.3874999999998</v>
      </c>
      <c r="Z5288" s="1" t="s">
        <v>22</v>
      </c>
      <c r="AA5288" s="1" t="s">
        <v>28</v>
      </c>
      <c r="AB5288" s="1" t="s">
        <v>24</v>
      </c>
      <c r="AC5288" s="1" t="s">
        <v>25</v>
      </c>
      <c r="AD5288" s="1" t="s">
        <v>19</v>
      </c>
      <c r="AE5288" s="2">
        <v>40725</v>
      </c>
    </row>
    <row r="5289" spans="1:31" x14ac:dyDescent="0.25">
      <c r="A5289">
        <f t="shared" si="745"/>
        <v>5288</v>
      </c>
      <c r="B5289" s="1">
        <v>29318</v>
      </c>
      <c r="C5289" s="2">
        <v>40724</v>
      </c>
      <c r="D5289" s="1" t="s">
        <v>27</v>
      </c>
      <c r="E5289" s="1" t="str">
        <f t="shared" si="738"/>
        <v>*</v>
      </c>
      <c r="F5289" s="1" t="str">
        <f t="shared" si="739"/>
        <v>*</v>
      </c>
      <c r="G5289" s="1" t="str">
        <f t="shared" si="740"/>
        <v>*</v>
      </c>
      <c r="J5289" s="1" t="str">
        <f t="shared" si="741"/>
        <v>*</v>
      </c>
      <c r="P5289" s="1">
        <v>21</v>
      </c>
      <c r="Q5289" s="1">
        <f t="shared" si="746"/>
        <v>3.5000000000000003E-2</v>
      </c>
      <c r="T5289" s="4">
        <v>2954.14</v>
      </c>
      <c r="U5289" s="9">
        <f t="shared" si="742"/>
        <v>1</v>
      </c>
      <c r="V5289" s="4">
        <f t="shared" si="743"/>
        <v>140.67333333333332</v>
      </c>
      <c r="W5289" s="1" t="s">
        <v>14</v>
      </c>
      <c r="X5289" s="1">
        <v>35</v>
      </c>
      <c r="Y5289" s="4">
        <f t="shared" si="744"/>
        <v>2989.14</v>
      </c>
      <c r="Z5289" s="1" t="s">
        <v>22</v>
      </c>
      <c r="AA5289" s="1" t="s">
        <v>28</v>
      </c>
      <c r="AB5289" s="1" t="s">
        <v>29</v>
      </c>
      <c r="AC5289" s="1" t="s">
        <v>55</v>
      </c>
      <c r="AD5289" s="1" t="s">
        <v>48</v>
      </c>
      <c r="AE5289" s="2">
        <v>40725</v>
      </c>
    </row>
    <row r="5290" spans="1:31" x14ac:dyDescent="0.25">
      <c r="A5290">
        <f t="shared" si="745"/>
        <v>5289</v>
      </c>
      <c r="B5290" s="1">
        <v>8704</v>
      </c>
      <c r="C5290" s="2">
        <v>40724</v>
      </c>
      <c r="D5290" s="1" t="s">
        <v>36</v>
      </c>
      <c r="E5290" s="1" t="str">
        <f t="shared" si="738"/>
        <v>*</v>
      </c>
      <c r="F5290" s="1" t="str">
        <f t="shared" si="739"/>
        <v>*</v>
      </c>
      <c r="G5290" s="1" t="str">
        <f t="shared" si="740"/>
        <v>*</v>
      </c>
      <c r="J5290" s="1" t="str">
        <f t="shared" si="741"/>
        <v>*</v>
      </c>
      <c r="P5290" s="1">
        <v>43</v>
      </c>
      <c r="Q5290" s="1">
        <f t="shared" si="746"/>
        <v>0.05</v>
      </c>
      <c r="T5290" s="4">
        <v>449.17</v>
      </c>
      <c r="U5290" s="9">
        <f t="shared" si="742"/>
        <v>0</v>
      </c>
      <c r="V5290" s="4">
        <f t="shared" si="743"/>
        <v>10.445813953488372</v>
      </c>
      <c r="W5290" s="1" t="s">
        <v>21</v>
      </c>
      <c r="X5290" s="1">
        <v>1.0900000000000001</v>
      </c>
      <c r="Y5290" s="4">
        <f t="shared" si="744"/>
        <v>450.26</v>
      </c>
      <c r="Z5290" s="1" t="s">
        <v>54</v>
      </c>
      <c r="AA5290" s="1" t="s">
        <v>37</v>
      </c>
      <c r="AB5290" s="1" t="s">
        <v>29</v>
      </c>
      <c r="AC5290" s="1" t="s">
        <v>30</v>
      </c>
      <c r="AD5290" s="1" t="s">
        <v>31</v>
      </c>
      <c r="AE5290" s="2">
        <v>40725</v>
      </c>
    </row>
    <row r="5291" spans="1:31" x14ac:dyDescent="0.25">
      <c r="A5291">
        <f t="shared" si="745"/>
        <v>5290</v>
      </c>
      <c r="B5291" s="1">
        <v>11270</v>
      </c>
      <c r="C5291" s="2">
        <v>40724</v>
      </c>
      <c r="D5291" s="1" t="s">
        <v>20</v>
      </c>
      <c r="E5291" s="1" t="str">
        <f t="shared" si="738"/>
        <v>*</v>
      </c>
      <c r="F5291" s="1" t="str">
        <f t="shared" si="739"/>
        <v>**</v>
      </c>
      <c r="G5291" s="1" t="str">
        <f t="shared" si="740"/>
        <v>**</v>
      </c>
      <c r="J5291" s="1" t="str">
        <f t="shared" si="741"/>
        <v>**</v>
      </c>
      <c r="P5291" s="1">
        <v>15</v>
      </c>
      <c r="Q5291" s="1">
        <f t="shared" si="746"/>
        <v>0.02</v>
      </c>
      <c r="T5291" s="4">
        <v>140.07</v>
      </c>
      <c r="U5291" s="9">
        <f t="shared" si="742"/>
        <v>0</v>
      </c>
      <c r="V5291" s="4">
        <f t="shared" si="743"/>
        <v>9.3379999999999992</v>
      </c>
      <c r="W5291" s="1" t="s">
        <v>14</v>
      </c>
      <c r="X5291" s="1">
        <v>6.19</v>
      </c>
      <c r="Y5291" s="4">
        <f t="shared" si="744"/>
        <v>146.26</v>
      </c>
      <c r="Z5291" s="1" t="s">
        <v>51</v>
      </c>
      <c r="AA5291" s="1" t="s">
        <v>28</v>
      </c>
      <c r="AB5291" s="1" t="s">
        <v>29</v>
      </c>
      <c r="AC5291" s="1" t="s">
        <v>43</v>
      </c>
      <c r="AD5291" s="1" t="s">
        <v>19</v>
      </c>
      <c r="AE5291" s="2">
        <v>40725</v>
      </c>
    </row>
    <row r="5292" spans="1:31" x14ac:dyDescent="0.25">
      <c r="A5292">
        <f t="shared" si="745"/>
        <v>5291</v>
      </c>
      <c r="B5292" s="1">
        <v>12037</v>
      </c>
      <c r="C5292" s="2">
        <v>40724</v>
      </c>
      <c r="D5292" s="1" t="s">
        <v>13</v>
      </c>
      <c r="E5292" s="1" t="str">
        <f t="shared" si="738"/>
        <v>*</v>
      </c>
      <c r="F5292" s="1" t="str">
        <f t="shared" si="739"/>
        <v>*</v>
      </c>
      <c r="G5292" s="1" t="str">
        <f t="shared" si="740"/>
        <v>*</v>
      </c>
      <c r="J5292" s="1" t="str">
        <f t="shared" si="741"/>
        <v>*</v>
      </c>
      <c r="P5292" s="1">
        <v>14</v>
      </c>
      <c r="Q5292" s="1">
        <f t="shared" si="746"/>
        <v>0.02</v>
      </c>
      <c r="T5292" s="4">
        <v>135.21</v>
      </c>
      <c r="U5292" s="9">
        <f t="shared" si="742"/>
        <v>0</v>
      </c>
      <c r="V5292" s="4">
        <f t="shared" si="743"/>
        <v>9.6578571428571429</v>
      </c>
      <c r="W5292" s="1" t="s">
        <v>21</v>
      </c>
      <c r="X5292" s="1">
        <v>4.3899999999999997</v>
      </c>
      <c r="Y5292" s="4">
        <f t="shared" si="744"/>
        <v>139.6</v>
      </c>
      <c r="Z5292" s="1" t="s">
        <v>54</v>
      </c>
      <c r="AA5292" s="1" t="s">
        <v>16</v>
      </c>
      <c r="AB5292" s="1" t="s">
        <v>29</v>
      </c>
      <c r="AC5292" s="1" t="s">
        <v>40</v>
      </c>
      <c r="AD5292" s="1" t="s">
        <v>31</v>
      </c>
      <c r="AE5292" s="2">
        <v>40729</v>
      </c>
    </row>
    <row r="5293" spans="1:31" x14ac:dyDescent="0.25">
      <c r="A5293">
        <f t="shared" si="745"/>
        <v>5292</v>
      </c>
      <c r="B5293" s="1">
        <v>8704</v>
      </c>
      <c r="C5293" s="2">
        <v>40724</v>
      </c>
      <c r="D5293" s="1" t="s">
        <v>36</v>
      </c>
      <c r="E5293" s="1" t="str">
        <f t="shared" si="738"/>
        <v>*</v>
      </c>
      <c r="F5293" s="1" t="str">
        <f t="shared" si="739"/>
        <v>*</v>
      </c>
      <c r="G5293" s="1" t="str">
        <f t="shared" si="740"/>
        <v>*</v>
      </c>
      <c r="J5293" s="1" t="str">
        <f t="shared" si="741"/>
        <v>*</v>
      </c>
      <c r="P5293" s="1">
        <v>38</v>
      </c>
      <c r="Q5293" s="1">
        <f t="shared" si="746"/>
        <v>0.04</v>
      </c>
      <c r="T5293" s="4">
        <v>79.81</v>
      </c>
      <c r="U5293" s="9">
        <f t="shared" si="742"/>
        <v>0</v>
      </c>
      <c r="V5293" s="4">
        <f t="shared" si="743"/>
        <v>2.1002631578947368</v>
      </c>
      <c r="W5293" s="1" t="s">
        <v>21</v>
      </c>
      <c r="X5293" s="1">
        <v>1</v>
      </c>
      <c r="Y5293" s="4">
        <f t="shared" si="744"/>
        <v>80.81</v>
      </c>
      <c r="Z5293" s="1" t="s">
        <v>54</v>
      </c>
      <c r="AA5293" s="1" t="s">
        <v>37</v>
      </c>
      <c r="AB5293" s="1" t="s">
        <v>29</v>
      </c>
      <c r="AC5293" s="1" t="s">
        <v>30</v>
      </c>
      <c r="AD5293" s="1" t="s">
        <v>31</v>
      </c>
      <c r="AE5293" s="2">
        <v>40725</v>
      </c>
    </row>
    <row r="5294" spans="1:31" x14ac:dyDescent="0.25">
      <c r="A5294">
        <f t="shared" si="745"/>
        <v>5293</v>
      </c>
      <c r="B5294" s="1">
        <v>58433</v>
      </c>
      <c r="C5294" s="2">
        <v>40725</v>
      </c>
      <c r="D5294" s="1" t="s">
        <v>20</v>
      </c>
      <c r="E5294" s="1" t="str">
        <f t="shared" si="738"/>
        <v>*</v>
      </c>
      <c r="F5294" s="1" t="str">
        <f t="shared" si="739"/>
        <v>**</v>
      </c>
      <c r="G5294" s="1" t="str">
        <f t="shared" si="740"/>
        <v>**</v>
      </c>
      <c r="J5294" s="1" t="str">
        <f t="shared" si="741"/>
        <v>**</v>
      </c>
      <c r="P5294" s="1">
        <v>20</v>
      </c>
      <c r="Q5294" s="1">
        <f t="shared" si="746"/>
        <v>3.5000000000000003E-2</v>
      </c>
      <c r="T5294" s="4">
        <v>5989.0479999999998</v>
      </c>
      <c r="U5294" s="9">
        <f t="shared" si="742"/>
        <v>1</v>
      </c>
      <c r="V5294" s="4">
        <f t="shared" si="743"/>
        <v>299.45240000000001</v>
      </c>
      <c r="W5294" s="1" t="s">
        <v>33</v>
      </c>
      <c r="X5294" s="1">
        <v>42.52</v>
      </c>
      <c r="Y5294" s="4">
        <f t="shared" si="744"/>
        <v>6031.5680000000002</v>
      </c>
      <c r="Z5294" s="1" t="s">
        <v>15</v>
      </c>
      <c r="AA5294" s="1" t="s">
        <v>37</v>
      </c>
      <c r="AB5294" s="1" t="s">
        <v>17</v>
      </c>
      <c r="AC5294" s="1" t="s">
        <v>52</v>
      </c>
      <c r="AD5294" s="1" t="s">
        <v>59</v>
      </c>
      <c r="AE5294" s="2">
        <v>40727</v>
      </c>
    </row>
    <row r="5295" spans="1:31" x14ac:dyDescent="0.25">
      <c r="A5295">
        <f t="shared" si="745"/>
        <v>5294</v>
      </c>
      <c r="B5295" s="1">
        <v>58433</v>
      </c>
      <c r="C5295" s="2">
        <v>40725</v>
      </c>
      <c r="D5295" s="1" t="s">
        <v>20</v>
      </c>
      <c r="E5295" s="1" t="str">
        <f t="shared" si="738"/>
        <v>*</v>
      </c>
      <c r="F5295" s="1" t="str">
        <f t="shared" si="739"/>
        <v>**</v>
      </c>
      <c r="G5295" s="1" t="str">
        <f t="shared" si="740"/>
        <v>**</v>
      </c>
      <c r="J5295" s="1" t="str">
        <f t="shared" si="741"/>
        <v>**</v>
      </c>
      <c r="P5295" s="1">
        <v>11</v>
      </c>
      <c r="Q5295" s="1">
        <f t="shared" si="746"/>
        <v>0.02</v>
      </c>
      <c r="T5295" s="4">
        <v>2020.58</v>
      </c>
      <c r="U5295" s="9">
        <f t="shared" si="742"/>
        <v>1</v>
      </c>
      <c r="V5295" s="4">
        <f t="shared" si="743"/>
        <v>183.68909090909091</v>
      </c>
      <c r="W5295" s="1" t="s">
        <v>33</v>
      </c>
      <c r="X5295" s="1">
        <v>30</v>
      </c>
      <c r="Y5295" s="4">
        <f t="shared" si="744"/>
        <v>2050.58</v>
      </c>
      <c r="Z5295" s="1" t="s">
        <v>15</v>
      </c>
      <c r="AA5295" s="1" t="s">
        <v>37</v>
      </c>
      <c r="AB5295" s="1" t="s">
        <v>17</v>
      </c>
      <c r="AC5295" s="1" t="s">
        <v>34</v>
      </c>
      <c r="AD5295" s="1" t="s">
        <v>35</v>
      </c>
      <c r="AE5295" s="2">
        <v>40726</v>
      </c>
    </row>
    <row r="5296" spans="1:31" x14ac:dyDescent="0.25">
      <c r="A5296">
        <f t="shared" si="745"/>
        <v>5295</v>
      </c>
      <c r="B5296" s="1">
        <v>6918</v>
      </c>
      <c r="C5296" s="2">
        <v>40725</v>
      </c>
      <c r="D5296" s="1" t="s">
        <v>32</v>
      </c>
      <c r="E5296" s="1" t="str">
        <f t="shared" si="738"/>
        <v>***</v>
      </c>
      <c r="F5296" s="1" t="str">
        <f t="shared" si="739"/>
        <v>***</v>
      </c>
      <c r="G5296" s="1" t="str">
        <f t="shared" si="740"/>
        <v>***</v>
      </c>
      <c r="J5296" s="1" t="str">
        <f t="shared" si="741"/>
        <v>***</v>
      </c>
      <c r="P5296" s="1">
        <v>38</v>
      </c>
      <c r="Q5296" s="1">
        <f t="shared" si="746"/>
        <v>0.04</v>
      </c>
      <c r="T5296" s="4">
        <v>1559.5</v>
      </c>
      <c r="U5296" s="9">
        <f t="shared" si="742"/>
        <v>1</v>
      </c>
      <c r="V5296" s="4">
        <f t="shared" si="743"/>
        <v>41.039473684210527</v>
      </c>
      <c r="W5296" s="1" t="s">
        <v>21</v>
      </c>
      <c r="X5296" s="1">
        <v>1.99</v>
      </c>
      <c r="Y5296" s="4">
        <f t="shared" si="744"/>
        <v>1561.49</v>
      </c>
      <c r="Z5296" s="1" t="s">
        <v>22</v>
      </c>
      <c r="AA5296" s="1" t="s">
        <v>16</v>
      </c>
      <c r="AB5296" s="1" t="s">
        <v>24</v>
      </c>
      <c r="AC5296" s="1" t="s">
        <v>38</v>
      </c>
      <c r="AD5296" s="1" t="s">
        <v>41</v>
      </c>
      <c r="AE5296" s="2">
        <v>40727</v>
      </c>
    </row>
    <row r="5297" spans="1:31" x14ac:dyDescent="0.25">
      <c r="A5297">
        <f t="shared" si="745"/>
        <v>5296</v>
      </c>
      <c r="B5297" s="1">
        <v>58433</v>
      </c>
      <c r="C5297" s="2">
        <v>40725</v>
      </c>
      <c r="D5297" s="1" t="s">
        <v>20</v>
      </c>
      <c r="E5297" s="1" t="str">
        <f t="shared" si="738"/>
        <v>*</v>
      </c>
      <c r="F5297" s="1" t="str">
        <f t="shared" si="739"/>
        <v>**</v>
      </c>
      <c r="G5297" s="1" t="str">
        <f t="shared" si="740"/>
        <v>**</v>
      </c>
      <c r="J5297" s="1" t="str">
        <f t="shared" si="741"/>
        <v>**</v>
      </c>
      <c r="P5297" s="1">
        <v>30</v>
      </c>
      <c r="Q5297" s="1">
        <f t="shared" si="746"/>
        <v>0.04</v>
      </c>
      <c r="T5297" s="4">
        <v>1533.46</v>
      </c>
      <c r="U5297" s="9">
        <f t="shared" si="742"/>
        <v>1</v>
      </c>
      <c r="V5297" s="4">
        <f t="shared" si="743"/>
        <v>51.115333333333332</v>
      </c>
      <c r="W5297" s="1" t="s">
        <v>21</v>
      </c>
      <c r="X5297" s="1">
        <v>5.79</v>
      </c>
      <c r="Y5297" s="4">
        <f t="shared" si="744"/>
        <v>1539.25</v>
      </c>
      <c r="Z5297" s="1" t="s">
        <v>15</v>
      </c>
      <c r="AA5297" s="1" t="s">
        <v>37</v>
      </c>
      <c r="AB5297" s="1" t="s">
        <v>29</v>
      </c>
      <c r="AC5297" s="1" t="s">
        <v>40</v>
      </c>
      <c r="AD5297" s="1" t="s">
        <v>19</v>
      </c>
      <c r="AE5297" s="2">
        <v>40727</v>
      </c>
    </row>
    <row r="5298" spans="1:31" x14ac:dyDescent="0.25">
      <c r="A5298">
        <f t="shared" si="745"/>
        <v>5297</v>
      </c>
      <c r="B5298" s="1">
        <v>30566</v>
      </c>
      <c r="C5298" s="2">
        <v>40725</v>
      </c>
      <c r="D5298" s="1" t="s">
        <v>13</v>
      </c>
      <c r="E5298" s="1" t="str">
        <f t="shared" si="738"/>
        <v>*</v>
      </c>
      <c r="F5298" s="1" t="str">
        <f t="shared" si="739"/>
        <v>*</v>
      </c>
      <c r="G5298" s="1" t="str">
        <f t="shared" si="740"/>
        <v>*</v>
      </c>
      <c r="J5298" s="1" t="str">
        <f t="shared" si="741"/>
        <v>*</v>
      </c>
      <c r="P5298" s="1">
        <v>34</v>
      </c>
      <c r="Q5298" s="1">
        <f t="shared" si="746"/>
        <v>0.04</v>
      </c>
      <c r="T5298" s="4">
        <v>225.45</v>
      </c>
      <c r="U5298" s="9">
        <f t="shared" si="742"/>
        <v>0</v>
      </c>
      <c r="V5298" s="4">
        <f t="shared" si="743"/>
        <v>6.6308823529411764</v>
      </c>
      <c r="W5298" s="1" t="s">
        <v>21</v>
      </c>
      <c r="X5298" s="1">
        <v>9.5399999999999991</v>
      </c>
      <c r="Y5298" s="4">
        <f t="shared" si="744"/>
        <v>234.98999999999998</v>
      </c>
      <c r="Z5298" s="1" t="s">
        <v>15</v>
      </c>
      <c r="AA5298" s="1" t="s">
        <v>23</v>
      </c>
      <c r="AB5298" s="1" t="s">
        <v>29</v>
      </c>
      <c r="AC5298" s="1" t="s">
        <v>40</v>
      </c>
      <c r="AD5298" s="1" t="s">
        <v>19</v>
      </c>
      <c r="AE5298" s="2">
        <v>40727</v>
      </c>
    </row>
    <row r="5299" spans="1:31" x14ac:dyDescent="0.25">
      <c r="A5299">
        <f t="shared" si="745"/>
        <v>5298</v>
      </c>
      <c r="B5299" s="1">
        <v>32129</v>
      </c>
      <c r="C5299" s="2">
        <v>40726</v>
      </c>
      <c r="D5299" s="1" t="s">
        <v>32</v>
      </c>
      <c r="E5299" s="1" t="str">
        <f t="shared" si="738"/>
        <v>***</v>
      </c>
      <c r="F5299" s="1" t="str">
        <f t="shared" si="739"/>
        <v>***</v>
      </c>
      <c r="G5299" s="1" t="str">
        <f t="shared" si="740"/>
        <v>***</v>
      </c>
      <c r="J5299" s="1" t="str">
        <f t="shared" si="741"/>
        <v>***</v>
      </c>
      <c r="P5299" s="1">
        <v>4</v>
      </c>
      <c r="Q5299" s="1">
        <f t="shared" si="746"/>
        <v>0.01</v>
      </c>
      <c r="T5299" s="4">
        <v>8467.68</v>
      </c>
      <c r="U5299" s="9">
        <f t="shared" si="742"/>
        <v>1</v>
      </c>
      <c r="V5299" s="4">
        <f t="shared" si="743"/>
        <v>2116.92</v>
      </c>
      <c r="W5299" s="1" t="s">
        <v>33</v>
      </c>
      <c r="X5299" s="1">
        <v>14.7</v>
      </c>
      <c r="Y5299" s="4">
        <f t="shared" si="744"/>
        <v>8482.380000000001</v>
      </c>
      <c r="Z5299" s="1" t="s">
        <v>15</v>
      </c>
      <c r="AA5299" s="1" t="s">
        <v>16</v>
      </c>
      <c r="AB5299" s="1" t="s">
        <v>24</v>
      </c>
      <c r="AC5299" s="1" t="s">
        <v>56</v>
      </c>
      <c r="AD5299" s="1" t="s">
        <v>35</v>
      </c>
      <c r="AE5299" s="2">
        <v>40728</v>
      </c>
    </row>
    <row r="5300" spans="1:31" x14ac:dyDescent="0.25">
      <c r="A5300">
        <f t="shared" si="745"/>
        <v>5299</v>
      </c>
      <c r="B5300" s="1">
        <v>31844</v>
      </c>
      <c r="C5300" s="2">
        <v>40726</v>
      </c>
      <c r="D5300" s="1" t="s">
        <v>27</v>
      </c>
      <c r="E5300" s="1" t="str">
        <f t="shared" si="738"/>
        <v>*</v>
      </c>
      <c r="F5300" s="1" t="str">
        <f t="shared" si="739"/>
        <v>*</v>
      </c>
      <c r="G5300" s="1" t="str">
        <f t="shared" si="740"/>
        <v>*</v>
      </c>
      <c r="J5300" s="1" t="str">
        <f t="shared" si="741"/>
        <v>*</v>
      </c>
      <c r="P5300" s="1">
        <v>14</v>
      </c>
      <c r="Q5300" s="1">
        <f t="shared" si="746"/>
        <v>0.02</v>
      </c>
      <c r="T5300" s="4">
        <v>2085.9299999999998</v>
      </c>
      <c r="U5300" s="9">
        <f t="shared" si="742"/>
        <v>1</v>
      </c>
      <c r="V5300" s="4">
        <f t="shared" si="743"/>
        <v>148.99499999999998</v>
      </c>
      <c r="W5300" s="1" t="s">
        <v>33</v>
      </c>
      <c r="X5300" s="1">
        <v>66.27</v>
      </c>
      <c r="Y5300" s="4">
        <f t="shared" si="744"/>
        <v>2152.1999999999998</v>
      </c>
      <c r="Z5300" s="1" t="s">
        <v>46</v>
      </c>
      <c r="AA5300" s="1" t="s">
        <v>23</v>
      </c>
      <c r="AB5300" s="1" t="s">
        <v>17</v>
      </c>
      <c r="AC5300" s="1" t="s">
        <v>62</v>
      </c>
      <c r="AD5300" s="1" t="s">
        <v>59</v>
      </c>
      <c r="AE5300" s="2">
        <v>40726</v>
      </c>
    </row>
    <row r="5301" spans="1:31" x14ac:dyDescent="0.25">
      <c r="A5301">
        <f t="shared" si="745"/>
        <v>5300</v>
      </c>
      <c r="B5301" s="1">
        <v>50405</v>
      </c>
      <c r="C5301" s="2">
        <v>40726</v>
      </c>
      <c r="D5301" s="1" t="s">
        <v>36</v>
      </c>
      <c r="E5301" s="1" t="str">
        <f t="shared" si="738"/>
        <v>*</v>
      </c>
      <c r="F5301" s="1" t="str">
        <f t="shared" si="739"/>
        <v>*</v>
      </c>
      <c r="G5301" s="1" t="str">
        <f t="shared" si="740"/>
        <v>*</v>
      </c>
      <c r="J5301" s="1" t="str">
        <f t="shared" si="741"/>
        <v>*</v>
      </c>
      <c r="P5301" s="1">
        <v>8</v>
      </c>
      <c r="Q5301" s="1">
        <f t="shared" si="746"/>
        <v>0.01</v>
      </c>
      <c r="T5301" s="4">
        <v>876.01</v>
      </c>
      <c r="U5301" s="9">
        <f t="shared" si="742"/>
        <v>0</v>
      </c>
      <c r="V5301" s="4">
        <f t="shared" si="743"/>
        <v>109.50125</v>
      </c>
      <c r="W5301" s="1" t="s">
        <v>21</v>
      </c>
      <c r="X5301" s="1">
        <v>8.64</v>
      </c>
      <c r="Y5301" s="4">
        <f t="shared" si="744"/>
        <v>884.65</v>
      </c>
      <c r="Z5301" s="1" t="s">
        <v>51</v>
      </c>
      <c r="AA5301" s="1" t="s">
        <v>23</v>
      </c>
      <c r="AB5301" s="1" t="s">
        <v>29</v>
      </c>
      <c r="AC5301" s="1" t="s">
        <v>55</v>
      </c>
      <c r="AD5301" s="1" t="s">
        <v>19</v>
      </c>
      <c r="AE5301" s="2">
        <v>40726</v>
      </c>
    </row>
    <row r="5302" spans="1:31" x14ac:dyDescent="0.25">
      <c r="A5302">
        <f t="shared" si="745"/>
        <v>5301</v>
      </c>
      <c r="B5302" s="1">
        <v>38950</v>
      </c>
      <c r="C5302" s="2">
        <v>40726</v>
      </c>
      <c r="D5302" s="1" t="s">
        <v>27</v>
      </c>
      <c r="E5302" s="1" t="str">
        <f t="shared" si="738"/>
        <v>*</v>
      </c>
      <c r="F5302" s="1" t="str">
        <f t="shared" si="739"/>
        <v>*</v>
      </c>
      <c r="G5302" s="1" t="str">
        <f t="shared" si="740"/>
        <v>*</v>
      </c>
      <c r="J5302" s="1" t="str">
        <f t="shared" si="741"/>
        <v>*</v>
      </c>
      <c r="P5302" s="1">
        <v>30</v>
      </c>
      <c r="Q5302" s="1">
        <f t="shared" si="746"/>
        <v>0.04</v>
      </c>
      <c r="T5302" s="4">
        <v>288.45</v>
      </c>
      <c r="U5302" s="9">
        <f t="shared" si="742"/>
        <v>0</v>
      </c>
      <c r="V5302" s="4">
        <f t="shared" si="743"/>
        <v>9.6150000000000002</v>
      </c>
      <c r="W5302" s="1" t="s">
        <v>21</v>
      </c>
      <c r="X5302" s="1">
        <v>3.98</v>
      </c>
      <c r="Y5302" s="4">
        <f t="shared" si="744"/>
        <v>292.43</v>
      </c>
      <c r="Z5302" s="1" t="s">
        <v>54</v>
      </c>
      <c r="AA5302" s="1" t="s">
        <v>23</v>
      </c>
      <c r="AB5302" s="1" t="s">
        <v>29</v>
      </c>
      <c r="AC5302" s="1" t="s">
        <v>45</v>
      </c>
      <c r="AD5302" s="1" t="s">
        <v>41</v>
      </c>
      <c r="AE5302" s="2">
        <v>40729</v>
      </c>
    </row>
    <row r="5303" spans="1:31" x14ac:dyDescent="0.25">
      <c r="A5303">
        <f t="shared" si="745"/>
        <v>5302</v>
      </c>
      <c r="B5303" s="1">
        <v>32129</v>
      </c>
      <c r="C5303" s="2">
        <v>40726</v>
      </c>
      <c r="D5303" s="1" t="s">
        <v>32</v>
      </c>
      <c r="E5303" s="1" t="str">
        <f t="shared" si="738"/>
        <v>***</v>
      </c>
      <c r="F5303" s="1" t="str">
        <f t="shared" si="739"/>
        <v>***</v>
      </c>
      <c r="G5303" s="1" t="str">
        <f t="shared" si="740"/>
        <v>***</v>
      </c>
      <c r="J5303" s="1" t="str">
        <f t="shared" si="741"/>
        <v>***</v>
      </c>
      <c r="P5303" s="1">
        <v>20</v>
      </c>
      <c r="Q5303" s="1">
        <f t="shared" si="746"/>
        <v>3.5000000000000003E-2</v>
      </c>
      <c r="T5303" s="4">
        <v>129.27000000000001</v>
      </c>
      <c r="U5303" s="9">
        <f t="shared" si="742"/>
        <v>0</v>
      </c>
      <c r="V5303" s="4">
        <f t="shared" si="743"/>
        <v>6.4635000000000007</v>
      </c>
      <c r="W5303" s="1" t="s">
        <v>21</v>
      </c>
      <c r="X5303" s="1">
        <v>8.74</v>
      </c>
      <c r="Y5303" s="4">
        <f t="shared" si="744"/>
        <v>138.01000000000002</v>
      </c>
      <c r="Z5303" s="1" t="s">
        <v>15</v>
      </c>
      <c r="AA5303" s="1" t="s">
        <v>16</v>
      </c>
      <c r="AB5303" s="1" t="s">
        <v>29</v>
      </c>
      <c r="AC5303" s="1" t="s">
        <v>40</v>
      </c>
      <c r="AD5303" s="1" t="s">
        <v>19</v>
      </c>
      <c r="AE5303" s="2">
        <v>40727</v>
      </c>
    </row>
    <row r="5304" spans="1:31" x14ac:dyDescent="0.25">
      <c r="A5304">
        <f t="shared" si="745"/>
        <v>5303</v>
      </c>
      <c r="B5304" s="1">
        <v>38950</v>
      </c>
      <c r="C5304" s="2">
        <v>40726</v>
      </c>
      <c r="D5304" s="1" t="s">
        <v>27</v>
      </c>
      <c r="E5304" s="1" t="str">
        <f t="shared" si="738"/>
        <v>*</v>
      </c>
      <c r="F5304" s="1" t="str">
        <f t="shared" si="739"/>
        <v>*</v>
      </c>
      <c r="G5304" s="1" t="str">
        <f t="shared" si="740"/>
        <v>*</v>
      </c>
      <c r="J5304" s="1" t="str">
        <f t="shared" si="741"/>
        <v>*</v>
      </c>
      <c r="P5304" s="1">
        <v>24</v>
      </c>
      <c r="Q5304" s="1">
        <f t="shared" si="746"/>
        <v>3.5000000000000003E-2</v>
      </c>
      <c r="T5304" s="4">
        <v>109.23</v>
      </c>
      <c r="U5304" s="9">
        <f t="shared" si="742"/>
        <v>0</v>
      </c>
      <c r="V5304" s="4">
        <f t="shared" si="743"/>
        <v>4.5512500000000005</v>
      </c>
      <c r="W5304" s="1" t="s">
        <v>21</v>
      </c>
      <c r="X5304" s="1">
        <v>6.21</v>
      </c>
      <c r="Y5304" s="4">
        <f t="shared" si="744"/>
        <v>115.44</v>
      </c>
      <c r="Z5304" s="1" t="s">
        <v>54</v>
      </c>
      <c r="AA5304" s="1" t="s">
        <v>23</v>
      </c>
      <c r="AB5304" s="1" t="s">
        <v>29</v>
      </c>
      <c r="AC5304" s="1" t="s">
        <v>43</v>
      </c>
      <c r="AD5304" s="1" t="s">
        <v>19</v>
      </c>
      <c r="AE5304" s="2">
        <v>40727</v>
      </c>
    </row>
    <row r="5305" spans="1:31" x14ac:dyDescent="0.25">
      <c r="A5305">
        <f t="shared" si="745"/>
        <v>5304</v>
      </c>
      <c r="B5305" s="1">
        <v>38950</v>
      </c>
      <c r="C5305" s="2">
        <v>40726</v>
      </c>
      <c r="D5305" s="1" t="s">
        <v>27</v>
      </c>
      <c r="E5305" s="1" t="str">
        <f t="shared" si="738"/>
        <v>*</v>
      </c>
      <c r="F5305" s="1" t="str">
        <f t="shared" si="739"/>
        <v>*</v>
      </c>
      <c r="G5305" s="1" t="str">
        <f t="shared" si="740"/>
        <v>*</v>
      </c>
      <c r="J5305" s="1" t="str">
        <f t="shared" si="741"/>
        <v>*</v>
      </c>
      <c r="P5305" s="1">
        <v>39</v>
      </c>
      <c r="Q5305" s="1">
        <f t="shared" si="746"/>
        <v>0.04</v>
      </c>
      <c r="T5305" s="4">
        <v>74</v>
      </c>
      <c r="U5305" s="9">
        <f t="shared" si="742"/>
        <v>0</v>
      </c>
      <c r="V5305" s="4">
        <f t="shared" si="743"/>
        <v>1.8974358974358974</v>
      </c>
      <c r="W5305" s="1" t="s">
        <v>21</v>
      </c>
      <c r="X5305" s="1">
        <v>0.76</v>
      </c>
      <c r="Y5305" s="4">
        <f t="shared" si="744"/>
        <v>74.760000000000005</v>
      </c>
      <c r="Z5305" s="1" t="s">
        <v>54</v>
      </c>
      <c r="AA5305" s="1" t="s">
        <v>23</v>
      </c>
      <c r="AB5305" s="1" t="s">
        <v>29</v>
      </c>
      <c r="AC5305" s="1" t="s">
        <v>61</v>
      </c>
      <c r="AD5305" s="1" t="s">
        <v>31</v>
      </c>
      <c r="AE5305" s="2">
        <v>40727</v>
      </c>
    </row>
    <row r="5306" spans="1:31" x14ac:dyDescent="0.25">
      <c r="A5306">
        <f t="shared" si="745"/>
        <v>5305</v>
      </c>
      <c r="B5306" s="1">
        <v>29569</v>
      </c>
      <c r="C5306" s="2">
        <v>40727</v>
      </c>
      <c r="D5306" s="1" t="s">
        <v>20</v>
      </c>
      <c r="E5306" s="1" t="str">
        <f t="shared" si="738"/>
        <v>*</v>
      </c>
      <c r="F5306" s="1" t="str">
        <f t="shared" si="739"/>
        <v>**</v>
      </c>
      <c r="G5306" s="1" t="str">
        <f t="shared" si="740"/>
        <v>**</v>
      </c>
      <c r="J5306" s="1" t="str">
        <f t="shared" si="741"/>
        <v>**</v>
      </c>
      <c r="P5306" s="1">
        <v>46</v>
      </c>
      <c r="Q5306" s="1">
        <f t="shared" si="746"/>
        <v>0.05</v>
      </c>
      <c r="T5306" s="4">
        <v>27720.98</v>
      </c>
      <c r="U5306" s="9">
        <f t="shared" si="742"/>
        <v>1</v>
      </c>
      <c r="V5306" s="4">
        <f t="shared" si="743"/>
        <v>602.63</v>
      </c>
      <c r="W5306" s="1" t="s">
        <v>21</v>
      </c>
      <c r="X5306" s="1">
        <v>24.49</v>
      </c>
      <c r="Y5306" s="4">
        <f t="shared" si="744"/>
        <v>27745.47</v>
      </c>
      <c r="Z5306" s="1" t="s">
        <v>46</v>
      </c>
      <c r="AA5306" s="1" t="s">
        <v>16</v>
      </c>
      <c r="AB5306" s="1" t="s">
        <v>24</v>
      </c>
      <c r="AC5306" s="1" t="s">
        <v>47</v>
      </c>
      <c r="AD5306" s="1" t="s">
        <v>48</v>
      </c>
      <c r="AE5306" s="2">
        <v>40728</v>
      </c>
    </row>
    <row r="5307" spans="1:31" x14ac:dyDescent="0.25">
      <c r="A5307">
        <f t="shared" si="745"/>
        <v>5306</v>
      </c>
      <c r="B5307" s="1">
        <v>11876</v>
      </c>
      <c r="C5307" s="2">
        <v>40727</v>
      </c>
      <c r="D5307" s="1" t="s">
        <v>20</v>
      </c>
      <c r="E5307" s="1" t="str">
        <f t="shared" si="738"/>
        <v>*</v>
      </c>
      <c r="F5307" s="1" t="str">
        <f t="shared" si="739"/>
        <v>**</v>
      </c>
      <c r="G5307" s="1" t="str">
        <f t="shared" si="740"/>
        <v>**</v>
      </c>
      <c r="J5307" s="1" t="str">
        <f t="shared" si="741"/>
        <v>**</v>
      </c>
      <c r="P5307" s="1">
        <v>47</v>
      </c>
      <c r="Q5307" s="1">
        <f t="shared" si="746"/>
        <v>0.05</v>
      </c>
      <c r="T5307" s="4">
        <v>5051.8900000000003</v>
      </c>
      <c r="U5307" s="9">
        <f t="shared" si="742"/>
        <v>1</v>
      </c>
      <c r="V5307" s="4">
        <f t="shared" si="743"/>
        <v>107.48702127659575</v>
      </c>
      <c r="W5307" s="1" t="s">
        <v>21</v>
      </c>
      <c r="X5307" s="1">
        <v>5.81</v>
      </c>
      <c r="Y5307" s="4">
        <f t="shared" si="744"/>
        <v>5057.7000000000007</v>
      </c>
      <c r="Z5307" s="1" t="s">
        <v>22</v>
      </c>
      <c r="AA5307" s="1" t="s">
        <v>37</v>
      </c>
      <c r="AB5307" s="1" t="s">
        <v>17</v>
      </c>
      <c r="AC5307" s="1" t="s">
        <v>18</v>
      </c>
      <c r="AD5307" s="1" t="s">
        <v>26</v>
      </c>
      <c r="AE5307" s="2">
        <v>40730</v>
      </c>
    </row>
    <row r="5308" spans="1:31" x14ac:dyDescent="0.25">
      <c r="A5308">
        <f t="shared" si="745"/>
        <v>5307</v>
      </c>
      <c r="B5308" s="1">
        <v>29986</v>
      </c>
      <c r="C5308" s="2">
        <v>40727</v>
      </c>
      <c r="D5308" s="1" t="s">
        <v>32</v>
      </c>
      <c r="E5308" s="1" t="str">
        <f t="shared" si="738"/>
        <v>***</v>
      </c>
      <c r="F5308" s="1" t="str">
        <f t="shared" si="739"/>
        <v>***</v>
      </c>
      <c r="G5308" s="1" t="str">
        <f t="shared" si="740"/>
        <v>***</v>
      </c>
      <c r="J5308" s="1" t="str">
        <f t="shared" si="741"/>
        <v>***</v>
      </c>
      <c r="P5308" s="1">
        <v>40</v>
      </c>
      <c r="Q5308" s="1">
        <f t="shared" si="746"/>
        <v>0.05</v>
      </c>
      <c r="T5308" s="4">
        <v>1477.39</v>
      </c>
      <c r="U5308" s="9">
        <f t="shared" si="742"/>
        <v>1</v>
      </c>
      <c r="V5308" s="4">
        <f t="shared" si="743"/>
        <v>36.934750000000001</v>
      </c>
      <c r="W5308" s="1" t="s">
        <v>21</v>
      </c>
      <c r="X5308" s="1">
        <v>2.99</v>
      </c>
      <c r="Y5308" s="4">
        <f t="shared" si="744"/>
        <v>1480.38</v>
      </c>
      <c r="Z5308" s="1" t="s">
        <v>15</v>
      </c>
      <c r="AA5308" s="1" t="s">
        <v>28</v>
      </c>
      <c r="AB5308" s="1" t="s">
        <v>29</v>
      </c>
      <c r="AC5308" s="1" t="s">
        <v>43</v>
      </c>
      <c r="AD5308" s="1" t="s">
        <v>19</v>
      </c>
      <c r="AE5308" s="2">
        <v>40727</v>
      </c>
    </row>
    <row r="5309" spans="1:31" x14ac:dyDescent="0.25">
      <c r="A5309">
        <f t="shared" si="745"/>
        <v>5308</v>
      </c>
      <c r="B5309" s="1">
        <v>52160</v>
      </c>
      <c r="C5309" s="2">
        <v>40727</v>
      </c>
      <c r="D5309" s="1" t="s">
        <v>32</v>
      </c>
      <c r="E5309" s="1" t="str">
        <f t="shared" si="738"/>
        <v>***</v>
      </c>
      <c r="F5309" s="1" t="str">
        <f t="shared" si="739"/>
        <v>***</v>
      </c>
      <c r="G5309" s="1" t="str">
        <f t="shared" si="740"/>
        <v>***</v>
      </c>
      <c r="J5309" s="1" t="str">
        <f t="shared" si="741"/>
        <v>***</v>
      </c>
      <c r="P5309" s="1">
        <v>6</v>
      </c>
      <c r="Q5309" s="1">
        <f t="shared" si="746"/>
        <v>0.01</v>
      </c>
      <c r="T5309" s="4">
        <v>631.49900000000002</v>
      </c>
      <c r="U5309" s="9">
        <f t="shared" si="742"/>
        <v>0</v>
      </c>
      <c r="V5309" s="4">
        <f t="shared" si="743"/>
        <v>105.24983333333334</v>
      </c>
      <c r="W5309" s="1" t="s">
        <v>21</v>
      </c>
      <c r="X5309" s="1">
        <v>8.08</v>
      </c>
      <c r="Y5309" s="4">
        <f t="shared" si="744"/>
        <v>639.57900000000006</v>
      </c>
      <c r="Z5309" s="1" t="s">
        <v>51</v>
      </c>
      <c r="AA5309" s="1" t="s">
        <v>28</v>
      </c>
      <c r="AB5309" s="1" t="s">
        <v>24</v>
      </c>
      <c r="AC5309" s="1" t="s">
        <v>25</v>
      </c>
      <c r="AD5309" s="1" t="s">
        <v>19</v>
      </c>
      <c r="AE5309" s="2">
        <v>40729</v>
      </c>
    </row>
    <row r="5310" spans="1:31" x14ac:dyDescent="0.25">
      <c r="A5310">
        <f t="shared" si="745"/>
        <v>5309</v>
      </c>
      <c r="B5310" s="1">
        <v>29569</v>
      </c>
      <c r="C5310" s="2">
        <v>40727</v>
      </c>
      <c r="D5310" s="1" t="s">
        <v>20</v>
      </c>
      <c r="E5310" s="1" t="str">
        <f t="shared" si="738"/>
        <v>*</v>
      </c>
      <c r="F5310" s="1" t="str">
        <f t="shared" si="739"/>
        <v>**</v>
      </c>
      <c r="G5310" s="1" t="str">
        <f t="shared" si="740"/>
        <v>**</v>
      </c>
      <c r="J5310" s="1" t="str">
        <f t="shared" si="741"/>
        <v>**</v>
      </c>
      <c r="P5310" s="1">
        <v>29</v>
      </c>
      <c r="Q5310" s="1">
        <f t="shared" si="746"/>
        <v>3.5000000000000003E-2</v>
      </c>
      <c r="T5310" s="4">
        <v>520.13</v>
      </c>
      <c r="U5310" s="9">
        <f t="shared" si="742"/>
        <v>0</v>
      </c>
      <c r="V5310" s="4">
        <f t="shared" si="743"/>
        <v>17.935517241379308</v>
      </c>
      <c r="W5310" s="1" t="s">
        <v>21</v>
      </c>
      <c r="X5310" s="1">
        <v>5.21</v>
      </c>
      <c r="Y5310" s="4">
        <f t="shared" si="744"/>
        <v>525.34</v>
      </c>
      <c r="Z5310" s="1" t="s">
        <v>46</v>
      </c>
      <c r="AA5310" s="1" t="s">
        <v>16</v>
      </c>
      <c r="AB5310" s="1" t="s">
        <v>29</v>
      </c>
      <c r="AC5310" s="1" t="s">
        <v>40</v>
      </c>
      <c r="AD5310" s="1" t="s">
        <v>19</v>
      </c>
      <c r="AE5310" s="2">
        <v>40729</v>
      </c>
    </row>
    <row r="5311" spans="1:31" x14ac:dyDescent="0.25">
      <c r="A5311">
        <f t="shared" si="745"/>
        <v>5310</v>
      </c>
      <c r="B5311" s="1">
        <v>3393</v>
      </c>
      <c r="C5311" s="2">
        <v>40727</v>
      </c>
      <c r="D5311" s="1" t="s">
        <v>20</v>
      </c>
      <c r="E5311" s="1" t="str">
        <f t="shared" si="738"/>
        <v>*</v>
      </c>
      <c r="F5311" s="1" t="str">
        <f t="shared" si="739"/>
        <v>**</v>
      </c>
      <c r="G5311" s="1" t="str">
        <f t="shared" si="740"/>
        <v>**</v>
      </c>
      <c r="J5311" s="1" t="str">
        <f t="shared" si="741"/>
        <v>**</v>
      </c>
      <c r="P5311" s="1">
        <v>33</v>
      </c>
      <c r="Q5311" s="1">
        <f t="shared" si="746"/>
        <v>0.04</v>
      </c>
      <c r="T5311" s="4">
        <v>325.92</v>
      </c>
      <c r="U5311" s="9">
        <f t="shared" si="742"/>
        <v>0</v>
      </c>
      <c r="V5311" s="4">
        <f t="shared" si="743"/>
        <v>9.8763636363636369</v>
      </c>
      <c r="W5311" s="1" t="s">
        <v>21</v>
      </c>
      <c r="X5311" s="1">
        <v>7.29</v>
      </c>
      <c r="Y5311" s="4">
        <f t="shared" si="744"/>
        <v>333.21000000000004</v>
      </c>
      <c r="Z5311" s="1" t="s">
        <v>53</v>
      </c>
      <c r="AA5311" s="1" t="s">
        <v>16</v>
      </c>
      <c r="AB5311" s="1" t="s">
        <v>17</v>
      </c>
      <c r="AC5311" s="1" t="s">
        <v>18</v>
      </c>
      <c r="AD5311" s="1" t="s">
        <v>41</v>
      </c>
      <c r="AE5311" s="2">
        <v>40727</v>
      </c>
    </row>
    <row r="5312" spans="1:31" x14ac:dyDescent="0.25">
      <c r="A5312">
        <f t="shared" si="745"/>
        <v>5311</v>
      </c>
      <c r="B5312" s="1">
        <v>22727</v>
      </c>
      <c r="C5312" s="2">
        <v>40727</v>
      </c>
      <c r="D5312" s="1" t="s">
        <v>27</v>
      </c>
      <c r="E5312" s="1" t="str">
        <f t="shared" si="738"/>
        <v>*</v>
      </c>
      <c r="F5312" s="1" t="str">
        <f t="shared" si="739"/>
        <v>*</v>
      </c>
      <c r="G5312" s="1" t="str">
        <f t="shared" si="740"/>
        <v>*</v>
      </c>
      <c r="J5312" s="1" t="str">
        <f t="shared" si="741"/>
        <v>*</v>
      </c>
      <c r="P5312" s="1">
        <v>45</v>
      </c>
      <c r="Q5312" s="1">
        <f t="shared" si="746"/>
        <v>0.05</v>
      </c>
      <c r="T5312" s="4">
        <v>296.82</v>
      </c>
      <c r="U5312" s="9">
        <f t="shared" si="742"/>
        <v>0</v>
      </c>
      <c r="V5312" s="4">
        <f t="shared" si="743"/>
        <v>6.5960000000000001</v>
      </c>
      <c r="W5312" s="1" t="s">
        <v>21</v>
      </c>
      <c r="X5312" s="1">
        <v>6.65</v>
      </c>
      <c r="Y5312" s="4">
        <f t="shared" si="744"/>
        <v>303.46999999999997</v>
      </c>
      <c r="Z5312" s="1" t="s">
        <v>49</v>
      </c>
      <c r="AA5312" s="1" t="s">
        <v>28</v>
      </c>
      <c r="AB5312" s="1" t="s">
        <v>29</v>
      </c>
      <c r="AC5312" s="1" t="s">
        <v>40</v>
      </c>
      <c r="AD5312" s="1" t="s">
        <v>19</v>
      </c>
      <c r="AE5312" s="2">
        <v>40727</v>
      </c>
    </row>
    <row r="5313" spans="1:31" x14ac:dyDescent="0.25">
      <c r="A5313">
        <f t="shared" si="745"/>
        <v>5312</v>
      </c>
      <c r="B5313" s="1">
        <v>3393</v>
      </c>
      <c r="C5313" s="2">
        <v>40727</v>
      </c>
      <c r="D5313" s="1" t="s">
        <v>20</v>
      </c>
      <c r="E5313" s="1" t="str">
        <f t="shared" si="738"/>
        <v>*</v>
      </c>
      <c r="F5313" s="1" t="str">
        <f t="shared" si="739"/>
        <v>**</v>
      </c>
      <c r="G5313" s="1" t="str">
        <f t="shared" si="740"/>
        <v>**</v>
      </c>
      <c r="J5313" s="1" t="str">
        <f t="shared" si="741"/>
        <v>**</v>
      </c>
      <c r="P5313" s="1">
        <v>7</v>
      </c>
      <c r="Q5313" s="1">
        <f t="shared" si="746"/>
        <v>0.01</v>
      </c>
      <c r="T5313" s="4">
        <v>127.74</v>
      </c>
      <c r="U5313" s="9">
        <f t="shared" si="742"/>
        <v>0</v>
      </c>
      <c r="V5313" s="4">
        <f t="shared" si="743"/>
        <v>18.248571428571427</v>
      </c>
      <c r="W5313" s="1" t="s">
        <v>14</v>
      </c>
      <c r="X5313" s="1">
        <v>4</v>
      </c>
      <c r="Y5313" s="4">
        <f t="shared" si="744"/>
        <v>131.74</v>
      </c>
      <c r="Z5313" s="1" t="s">
        <v>53</v>
      </c>
      <c r="AA5313" s="1" t="s">
        <v>16</v>
      </c>
      <c r="AB5313" s="1" t="s">
        <v>24</v>
      </c>
      <c r="AC5313" s="1" t="s">
        <v>38</v>
      </c>
      <c r="AD5313" s="1" t="s">
        <v>19</v>
      </c>
      <c r="AE5313" s="2">
        <v>40728</v>
      </c>
    </row>
    <row r="5314" spans="1:31" x14ac:dyDescent="0.25">
      <c r="A5314">
        <f t="shared" si="745"/>
        <v>5313</v>
      </c>
      <c r="B5314" s="1">
        <v>36675</v>
      </c>
      <c r="C5314" s="2">
        <v>40727</v>
      </c>
      <c r="D5314" s="1" t="s">
        <v>20</v>
      </c>
      <c r="E5314" s="1" t="str">
        <f t="shared" si="738"/>
        <v>*</v>
      </c>
      <c r="F5314" s="1" t="str">
        <f t="shared" si="739"/>
        <v>**</v>
      </c>
      <c r="G5314" s="1" t="str">
        <f t="shared" si="740"/>
        <v>**</v>
      </c>
      <c r="J5314" s="1" t="str">
        <f t="shared" si="741"/>
        <v>**</v>
      </c>
      <c r="P5314" s="1">
        <v>39</v>
      </c>
      <c r="Q5314" s="1">
        <f t="shared" si="746"/>
        <v>0.04</v>
      </c>
      <c r="T5314" s="4">
        <v>113.09</v>
      </c>
      <c r="U5314" s="9">
        <f t="shared" si="742"/>
        <v>0</v>
      </c>
      <c r="V5314" s="4">
        <f t="shared" si="743"/>
        <v>2.8997435897435899</v>
      </c>
      <c r="W5314" s="1" t="s">
        <v>21</v>
      </c>
      <c r="X5314" s="1">
        <v>0.81</v>
      </c>
      <c r="Y5314" s="4">
        <f t="shared" si="744"/>
        <v>113.9</v>
      </c>
      <c r="Z5314" s="1" t="s">
        <v>22</v>
      </c>
      <c r="AA5314" s="1" t="s">
        <v>23</v>
      </c>
      <c r="AB5314" s="1" t="s">
        <v>29</v>
      </c>
      <c r="AC5314" s="1" t="s">
        <v>30</v>
      </c>
      <c r="AD5314" s="1" t="s">
        <v>31</v>
      </c>
      <c r="AE5314" s="2">
        <v>40730</v>
      </c>
    </row>
    <row r="5315" spans="1:31" x14ac:dyDescent="0.25">
      <c r="A5315">
        <f t="shared" si="745"/>
        <v>5314</v>
      </c>
      <c r="B5315" s="1">
        <v>52160</v>
      </c>
      <c r="C5315" s="2">
        <v>40727</v>
      </c>
      <c r="D5315" s="1" t="s">
        <v>32</v>
      </c>
      <c r="E5315" s="1" t="str">
        <f t="shared" ref="E5315:E5378" si="747">IF(D5315="Critical","***","*")</f>
        <v>***</v>
      </c>
      <c r="F5315" s="1" t="str">
        <f t="shared" ref="F5315:F5378" si="748">IF(D5315="Critical","***",IF(D5315="High","**","*"))</f>
        <v>***</v>
      </c>
      <c r="G5315" s="1" t="str">
        <f t="shared" ref="G5315:G5378" si="749">VLOOKUP(D5315,$H$6:$I$10,2,FALSE)</f>
        <v>***</v>
      </c>
      <c r="J5315" s="1" t="str">
        <f t="shared" ref="J5315:J5378" si="750">HLOOKUP(D5315,$K$5:$O$6,2,FALSE)</f>
        <v>***</v>
      </c>
      <c r="P5315" s="1">
        <v>5</v>
      </c>
      <c r="Q5315" s="1">
        <f t="shared" si="746"/>
        <v>0.01</v>
      </c>
      <c r="T5315" s="4">
        <v>15.6</v>
      </c>
      <c r="U5315" s="9">
        <f t="shared" ref="U5315:U5378" si="751">IF(T5315&gt;1000,1,0)</f>
        <v>0</v>
      </c>
      <c r="V5315" s="4">
        <f t="shared" ref="V5315:V5378" si="752">T5315/P5315</f>
        <v>3.12</v>
      </c>
      <c r="W5315" s="1" t="s">
        <v>14</v>
      </c>
      <c r="X5315" s="1">
        <v>0.78</v>
      </c>
      <c r="Y5315" s="4">
        <f t="shared" ref="Y5315:Y5378" si="753">X5315+T5315</f>
        <v>16.38</v>
      </c>
      <c r="Z5315" s="1" t="s">
        <v>51</v>
      </c>
      <c r="AA5315" s="1" t="s">
        <v>28</v>
      </c>
      <c r="AB5315" s="1" t="s">
        <v>29</v>
      </c>
      <c r="AC5315" s="1" t="s">
        <v>61</v>
      </c>
      <c r="AD5315" s="1" t="s">
        <v>31</v>
      </c>
      <c r="AE5315" s="2">
        <v>40730</v>
      </c>
    </row>
    <row r="5316" spans="1:31" x14ac:dyDescent="0.25">
      <c r="A5316">
        <f t="shared" ref="A5316:A5379" si="754">A5315+1</f>
        <v>5315</v>
      </c>
      <c r="B5316" s="1">
        <v>17382</v>
      </c>
      <c r="C5316" s="2">
        <v>40728</v>
      </c>
      <c r="D5316" s="1" t="s">
        <v>27</v>
      </c>
      <c r="E5316" s="1" t="str">
        <f t="shared" si="747"/>
        <v>*</v>
      </c>
      <c r="F5316" s="1" t="str">
        <f t="shared" si="748"/>
        <v>*</v>
      </c>
      <c r="G5316" s="1" t="str">
        <f t="shared" si="749"/>
        <v>*</v>
      </c>
      <c r="J5316" s="1" t="str">
        <f t="shared" si="750"/>
        <v>*</v>
      </c>
      <c r="P5316" s="1">
        <v>20</v>
      </c>
      <c r="Q5316" s="1">
        <f t="shared" ref="Q5316:Q5379" si="755">VLOOKUP(P5316,$R$5:$S$10,2,TRUE)</f>
        <v>3.5000000000000003E-2</v>
      </c>
      <c r="T5316" s="4">
        <v>2162.8164999999999</v>
      </c>
      <c r="U5316" s="9">
        <f t="shared" si="751"/>
        <v>1</v>
      </c>
      <c r="V5316" s="4">
        <f t="shared" si="752"/>
        <v>108.14082499999999</v>
      </c>
      <c r="W5316" s="1" t="s">
        <v>21</v>
      </c>
      <c r="X5316" s="1">
        <v>8.99</v>
      </c>
      <c r="Y5316" s="4">
        <f t="shared" si="753"/>
        <v>2171.8064999999997</v>
      </c>
      <c r="Z5316" s="1" t="s">
        <v>15</v>
      </c>
      <c r="AA5316" s="1" t="s">
        <v>37</v>
      </c>
      <c r="AB5316" s="1" t="s">
        <v>24</v>
      </c>
      <c r="AC5316" s="1" t="s">
        <v>25</v>
      </c>
      <c r="AD5316" s="1" t="s">
        <v>19</v>
      </c>
      <c r="AE5316" s="2">
        <v>40729</v>
      </c>
    </row>
    <row r="5317" spans="1:31" x14ac:dyDescent="0.25">
      <c r="A5317">
        <f t="shared" si="754"/>
        <v>5316</v>
      </c>
      <c r="B5317" s="1">
        <v>11495</v>
      </c>
      <c r="C5317" s="2">
        <v>40728</v>
      </c>
      <c r="D5317" s="1" t="s">
        <v>20</v>
      </c>
      <c r="E5317" s="1" t="str">
        <f t="shared" si="747"/>
        <v>*</v>
      </c>
      <c r="F5317" s="1" t="str">
        <f t="shared" si="748"/>
        <v>**</v>
      </c>
      <c r="G5317" s="1" t="str">
        <f t="shared" si="749"/>
        <v>**</v>
      </c>
      <c r="J5317" s="1" t="str">
        <f t="shared" si="750"/>
        <v>**</v>
      </c>
      <c r="P5317" s="1">
        <v>6</v>
      </c>
      <c r="Q5317" s="1">
        <f t="shared" si="755"/>
        <v>0.01</v>
      </c>
      <c r="T5317" s="4">
        <v>965.69</v>
      </c>
      <c r="U5317" s="9">
        <f t="shared" si="751"/>
        <v>0</v>
      </c>
      <c r="V5317" s="4">
        <f t="shared" si="752"/>
        <v>160.94833333333335</v>
      </c>
      <c r="W5317" s="1" t="s">
        <v>33</v>
      </c>
      <c r="X5317" s="1">
        <v>43.75</v>
      </c>
      <c r="Y5317" s="4">
        <f t="shared" si="753"/>
        <v>1009.44</v>
      </c>
      <c r="Z5317" s="1" t="s">
        <v>39</v>
      </c>
      <c r="AA5317" s="1" t="s">
        <v>28</v>
      </c>
      <c r="AB5317" s="1" t="s">
        <v>17</v>
      </c>
      <c r="AC5317" s="1" t="s">
        <v>52</v>
      </c>
      <c r="AD5317" s="1" t="s">
        <v>59</v>
      </c>
      <c r="AE5317" s="2">
        <v>40729</v>
      </c>
    </row>
    <row r="5318" spans="1:31" x14ac:dyDescent="0.25">
      <c r="A5318">
        <f t="shared" si="754"/>
        <v>5317</v>
      </c>
      <c r="B5318" s="1">
        <v>26145</v>
      </c>
      <c r="C5318" s="2">
        <v>40728</v>
      </c>
      <c r="D5318" s="1" t="s">
        <v>13</v>
      </c>
      <c r="E5318" s="1" t="str">
        <f t="shared" si="747"/>
        <v>*</v>
      </c>
      <c r="F5318" s="1" t="str">
        <f t="shared" si="748"/>
        <v>*</v>
      </c>
      <c r="G5318" s="1" t="str">
        <f t="shared" si="749"/>
        <v>*</v>
      </c>
      <c r="J5318" s="1" t="str">
        <f t="shared" si="750"/>
        <v>*</v>
      </c>
      <c r="P5318" s="1">
        <v>27</v>
      </c>
      <c r="Q5318" s="1">
        <f t="shared" si="755"/>
        <v>3.5000000000000003E-2</v>
      </c>
      <c r="T5318" s="4">
        <v>735.09</v>
      </c>
      <c r="U5318" s="9">
        <f t="shared" si="751"/>
        <v>0</v>
      </c>
      <c r="V5318" s="4">
        <f t="shared" si="752"/>
        <v>27.225555555555555</v>
      </c>
      <c r="W5318" s="1" t="s">
        <v>21</v>
      </c>
      <c r="X5318" s="1">
        <v>7.87</v>
      </c>
      <c r="Y5318" s="4">
        <f t="shared" si="753"/>
        <v>742.96</v>
      </c>
      <c r="Z5318" s="1" t="s">
        <v>22</v>
      </c>
      <c r="AA5318" s="1" t="s">
        <v>28</v>
      </c>
      <c r="AB5318" s="1" t="s">
        <v>17</v>
      </c>
      <c r="AC5318" s="1" t="s">
        <v>18</v>
      </c>
      <c r="AD5318" s="1" t="s">
        <v>19</v>
      </c>
      <c r="AE5318" s="2">
        <v>40730</v>
      </c>
    </row>
    <row r="5319" spans="1:31" x14ac:dyDescent="0.25">
      <c r="A5319">
        <f t="shared" si="754"/>
        <v>5318</v>
      </c>
      <c r="B5319" s="1">
        <v>26145</v>
      </c>
      <c r="C5319" s="2">
        <v>40728</v>
      </c>
      <c r="D5319" s="1" t="s">
        <v>13</v>
      </c>
      <c r="E5319" s="1" t="str">
        <f t="shared" si="747"/>
        <v>*</v>
      </c>
      <c r="F5319" s="1" t="str">
        <f t="shared" si="748"/>
        <v>*</v>
      </c>
      <c r="G5319" s="1" t="str">
        <f t="shared" si="749"/>
        <v>*</v>
      </c>
      <c r="J5319" s="1" t="str">
        <f t="shared" si="750"/>
        <v>*</v>
      </c>
      <c r="P5319" s="1">
        <v>49</v>
      </c>
      <c r="Q5319" s="1">
        <f t="shared" si="755"/>
        <v>0.05</v>
      </c>
      <c r="T5319" s="4">
        <v>510.15</v>
      </c>
      <c r="U5319" s="9">
        <f t="shared" si="751"/>
        <v>0</v>
      </c>
      <c r="V5319" s="4">
        <f t="shared" si="752"/>
        <v>10.411224489795918</v>
      </c>
      <c r="W5319" s="1" t="s">
        <v>21</v>
      </c>
      <c r="X5319" s="1">
        <v>12.52</v>
      </c>
      <c r="Y5319" s="4">
        <f t="shared" si="753"/>
        <v>522.66999999999996</v>
      </c>
      <c r="Z5319" s="1" t="s">
        <v>22</v>
      </c>
      <c r="AA5319" s="1" t="s">
        <v>28</v>
      </c>
      <c r="AB5319" s="1" t="s">
        <v>17</v>
      </c>
      <c r="AC5319" s="1" t="s">
        <v>18</v>
      </c>
      <c r="AD5319" s="1" t="s">
        <v>19</v>
      </c>
      <c r="AE5319" s="2">
        <v>40728</v>
      </c>
    </row>
    <row r="5320" spans="1:31" x14ac:dyDescent="0.25">
      <c r="A5320">
        <f t="shared" si="754"/>
        <v>5319</v>
      </c>
      <c r="B5320" s="1">
        <v>57447</v>
      </c>
      <c r="C5320" s="2">
        <v>40728</v>
      </c>
      <c r="D5320" s="1" t="s">
        <v>27</v>
      </c>
      <c r="E5320" s="1" t="str">
        <f t="shared" si="747"/>
        <v>*</v>
      </c>
      <c r="F5320" s="1" t="str">
        <f t="shared" si="748"/>
        <v>*</v>
      </c>
      <c r="G5320" s="1" t="str">
        <f t="shared" si="749"/>
        <v>*</v>
      </c>
      <c r="J5320" s="1" t="str">
        <f t="shared" si="750"/>
        <v>*</v>
      </c>
      <c r="P5320" s="1">
        <v>39</v>
      </c>
      <c r="Q5320" s="1">
        <f t="shared" si="755"/>
        <v>0.04</v>
      </c>
      <c r="T5320" s="4">
        <v>315.88</v>
      </c>
      <c r="U5320" s="9">
        <f t="shared" si="751"/>
        <v>0</v>
      </c>
      <c r="V5320" s="4">
        <f t="shared" si="752"/>
        <v>8.0994871794871788</v>
      </c>
      <c r="W5320" s="1" t="s">
        <v>21</v>
      </c>
      <c r="X5320" s="1">
        <v>3.62</v>
      </c>
      <c r="Y5320" s="4">
        <f t="shared" si="753"/>
        <v>319.5</v>
      </c>
      <c r="Z5320" s="1" t="s">
        <v>22</v>
      </c>
      <c r="AA5320" s="1" t="s">
        <v>28</v>
      </c>
      <c r="AB5320" s="1" t="s">
        <v>24</v>
      </c>
      <c r="AC5320" s="1" t="s">
        <v>38</v>
      </c>
      <c r="AD5320" s="1" t="s">
        <v>41</v>
      </c>
      <c r="AE5320" s="2">
        <v>40728</v>
      </c>
    </row>
    <row r="5321" spans="1:31" x14ac:dyDescent="0.25">
      <c r="A5321">
        <f t="shared" si="754"/>
        <v>5320</v>
      </c>
      <c r="B5321" s="1">
        <v>57447</v>
      </c>
      <c r="C5321" s="2">
        <v>40728</v>
      </c>
      <c r="D5321" s="1" t="s">
        <v>27</v>
      </c>
      <c r="E5321" s="1" t="str">
        <f t="shared" si="747"/>
        <v>*</v>
      </c>
      <c r="F5321" s="1" t="str">
        <f t="shared" si="748"/>
        <v>*</v>
      </c>
      <c r="G5321" s="1" t="str">
        <f t="shared" si="749"/>
        <v>*</v>
      </c>
      <c r="J5321" s="1" t="str">
        <f t="shared" si="750"/>
        <v>*</v>
      </c>
      <c r="P5321" s="1">
        <v>8</v>
      </c>
      <c r="Q5321" s="1">
        <f t="shared" si="755"/>
        <v>0.01</v>
      </c>
      <c r="T5321" s="4">
        <v>258.11</v>
      </c>
      <c r="U5321" s="9">
        <f t="shared" si="751"/>
        <v>0</v>
      </c>
      <c r="V5321" s="4">
        <f t="shared" si="752"/>
        <v>32.263750000000002</v>
      </c>
      <c r="W5321" s="1" t="s">
        <v>21</v>
      </c>
      <c r="X5321" s="1">
        <v>6.5</v>
      </c>
      <c r="Y5321" s="4">
        <f t="shared" si="753"/>
        <v>264.61</v>
      </c>
      <c r="Z5321" s="1" t="s">
        <v>22</v>
      </c>
      <c r="AA5321" s="1" t="s">
        <v>28</v>
      </c>
      <c r="AB5321" s="1" t="s">
        <v>24</v>
      </c>
      <c r="AC5321" s="1" t="s">
        <v>38</v>
      </c>
      <c r="AD5321" s="1" t="s">
        <v>19</v>
      </c>
      <c r="AE5321" s="2">
        <v>40731</v>
      </c>
    </row>
    <row r="5322" spans="1:31" x14ac:dyDescent="0.25">
      <c r="A5322">
        <f t="shared" si="754"/>
        <v>5321</v>
      </c>
      <c r="B5322" s="1">
        <v>805</v>
      </c>
      <c r="C5322" s="2">
        <v>40728</v>
      </c>
      <c r="D5322" s="1" t="s">
        <v>27</v>
      </c>
      <c r="E5322" s="1" t="str">
        <f t="shared" si="747"/>
        <v>*</v>
      </c>
      <c r="F5322" s="1" t="str">
        <f t="shared" si="748"/>
        <v>*</v>
      </c>
      <c r="G5322" s="1" t="str">
        <f t="shared" si="749"/>
        <v>*</v>
      </c>
      <c r="J5322" s="1" t="str">
        <f t="shared" si="750"/>
        <v>*</v>
      </c>
      <c r="P5322" s="1">
        <v>39</v>
      </c>
      <c r="Q5322" s="1">
        <f t="shared" si="755"/>
        <v>0.04</v>
      </c>
      <c r="T5322" s="4">
        <v>197.56</v>
      </c>
      <c r="U5322" s="9">
        <f t="shared" si="751"/>
        <v>0</v>
      </c>
      <c r="V5322" s="4">
        <f t="shared" si="752"/>
        <v>5.0656410256410256</v>
      </c>
      <c r="W5322" s="1" t="s">
        <v>21</v>
      </c>
      <c r="X5322" s="1">
        <v>5.71</v>
      </c>
      <c r="Y5322" s="4">
        <f t="shared" si="753"/>
        <v>203.27</v>
      </c>
      <c r="Z5322" s="1" t="s">
        <v>49</v>
      </c>
      <c r="AA5322" s="1" t="s">
        <v>23</v>
      </c>
      <c r="AB5322" s="1" t="s">
        <v>17</v>
      </c>
      <c r="AC5322" s="1" t="s">
        <v>18</v>
      </c>
      <c r="AD5322" s="1" t="s">
        <v>26</v>
      </c>
      <c r="AE5322" s="2">
        <v>40730</v>
      </c>
    </row>
    <row r="5323" spans="1:31" x14ac:dyDescent="0.25">
      <c r="A5323">
        <f t="shared" si="754"/>
        <v>5322</v>
      </c>
      <c r="B5323" s="1">
        <v>26145</v>
      </c>
      <c r="C5323" s="2">
        <v>40728</v>
      </c>
      <c r="D5323" s="1" t="s">
        <v>13</v>
      </c>
      <c r="E5323" s="1" t="str">
        <f t="shared" si="747"/>
        <v>*</v>
      </c>
      <c r="F5323" s="1" t="str">
        <f t="shared" si="748"/>
        <v>*</v>
      </c>
      <c r="G5323" s="1" t="str">
        <f t="shared" si="749"/>
        <v>*</v>
      </c>
      <c r="J5323" s="1" t="str">
        <f t="shared" si="750"/>
        <v>*</v>
      </c>
      <c r="P5323" s="1">
        <v>18</v>
      </c>
      <c r="Q5323" s="1">
        <f t="shared" si="755"/>
        <v>0.02</v>
      </c>
      <c r="T5323" s="4">
        <v>99.36</v>
      </c>
      <c r="U5323" s="9">
        <f t="shared" si="751"/>
        <v>0</v>
      </c>
      <c r="V5323" s="4">
        <f t="shared" si="752"/>
        <v>5.52</v>
      </c>
      <c r="W5323" s="1" t="s">
        <v>21</v>
      </c>
      <c r="X5323" s="1">
        <v>5.68</v>
      </c>
      <c r="Y5323" s="4">
        <f t="shared" si="753"/>
        <v>105.03999999999999</v>
      </c>
      <c r="Z5323" s="1" t="s">
        <v>22</v>
      </c>
      <c r="AA5323" s="1" t="s">
        <v>28</v>
      </c>
      <c r="AB5323" s="1" t="s">
        <v>29</v>
      </c>
      <c r="AC5323" s="1" t="s">
        <v>43</v>
      </c>
      <c r="AD5323" s="1" t="s">
        <v>19</v>
      </c>
      <c r="AE5323" s="2">
        <v>40732</v>
      </c>
    </row>
    <row r="5324" spans="1:31" x14ac:dyDescent="0.25">
      <c r="A5324">
        <f t="shared" si="754"/>
        <v>5323</v>
      </c>
      <c r="B5324" s="1">
        <v>36482</v>
      </c>
      <c r="C5324" s="2">
        <v>40729</v>
      </c>
      <c r="D5324" s="1" t="s">
        <v>36</v>
      </c>
      <c r="E5324" s="1" t="str">
        <f t="shared" si="747"/>
        <v>*</v>
      </c>
      <c r="F5324" s="1" t="str">
        <f t="shared" si="748"/>
        <v>*</v>
      </c>
      <c r="G5324" s="1" t="str">
        <f t="shared" si="749"/>
        <v>*</v>
      </c>
      <c r="J5324" s="1" t="str">
        <f t="shared" si="750"/>
        <v>*</v>
      </c>
      <c r="P5324" s="1">
        <v>47</v>
      </c>
      <c r="Q5324" s="1">
        <f t="shared" si="755"/>
        <v>0.05</v>
      </c>
      <c r="T5324" s="4">
        <v>14588.28</v>
      </c>
      <c r="U5324" s="9">
        <f t="shared" si="751"/>
        <v>1</v>
      </c>
      <c r="V5324" s="4">
        <f t="shared" si="752"/>
        <v>310.38893617021279</v>
      </c>
      <c r="W5324" s="1" t="s">
        <v>33</v>
      </c>
      <c r="X5324" s="1">
        <v>91.05</v>
      </c>
      <c r="Y5324" s="4">
        <f t="shared" si="753"/>
        <v>14679.33</v>
      </c>
      <c r="Z5324" s="1" t="s">
        <v>46</v>
      </c>
      <c r="AA5324" s="1" t="s">
        <v>23</v>
      </c>
      <c r="AB5324" s="1" t="s">
        <v>29</v>
      </c>
      <c r="AC5324" s="1" t="s">
        <v>63</v>
      </c>
      <c r="AD5324" s="1" t="s">
        <v>35</v>
      </c>
      <c r="AE5324" s="2">
        <v>40730</v>
      </c>
    </row>
    <row r="5325" spans="1:31" x14ac:dyDescent="0.25">
      <c r="A5325">
        <f t="shared" si="754"/>
        <v>5324</v>
      </c>
      <c r="B5325" s="1">
        <v>36482</v>
      </c>
      <c r="C5325" s="2">
        <v>40729</v>
      </c>
      <c r="D5325" s="1" t="s">
        <v>36</v>
      </c>
      <c r="E5325" s="1" t="str">
        <f t="shared" si="747"/>
        <v>*</v>
      </c>
      <c r="F5325" s="1" t="str">
        <f t="shared" si="748"/>
        <v>*</v>
      </c>
      <c r="G5325" s="1" t="str">
        <f t="shared" si="749"/>
        <v>*</v>
      </c>
      <c r="J5325" s="1" t="str">
        <f t="shared" si="750"/>
        <v>*</v>
      </c>
      <c r="P5325" s="1">
        <v>27</v>
      </c>
      <c r="Q5325" s="1">
        <f t="shared" si="755"/>
        <v>3.5000000000000003E-2</v>
      </c>
      <c r="T5325" s="4">
        <v>2675.08</v>
      </c>
      <c r="U5325" s="9">
        <f t="shared" si="751"/>
        <v>1</v>
      </c>
      <c r="V5325" s="4">
        <f t="shared" si="752"/>
        <v>99.07703703703703</v>
      </c>
      <c r="W5325" s="1" t="s">
        <v>14</v>
      </c>
      <c r="X5325" s="1">
        <v>24.49</v>
      </c>
      <c r="Y5325" s="4">
        <f t="shared" si="753"/>
        <v>2699.5699999999997</v>
      </c>
      <c r="Z5325" s="1" t="s">
        <v>46</v>
      </c>
      <c r="AA5325" s="1" t="s">
        <v>23</v>
      </c>
      <c r="AB5325" s="1" t="s">
        <v>17</v>
      </c>
      <c r="AC5325" s="1" t="s">
        <v>18</v>
      </c>
      <c r="AD5325" s="1" t="s">
        <v>48</v>
      </c>
      <c r="AE5325" s="2">
        <v>40731</v>
      </c>
    </row>
    <row r="5326" spans="1:31" x14ac:dyDescent="0.25">
      <c r="A5326">
        <f t="shared" si="754"/>
        <v>5325</v>
      </c>
      <c r="B5326" s="1">
        <v>15714</v>
      </c>
      <c r="C5326" s="2">
        <v>40729</v>
      </c>
      <c r="D5326" s="1" t="s">
        <v>20</v>
      </c>
      <c r="E5326" s="1" t="str">
        <f t="shared" si="747"/>
        <v>*</v>
      </c>
      <c r="F5326" s="1" t="str">
        <f t="shared" si="748"/>
        <v>**</v>
      </c>
      <c r="G5326" s="1" t="str">
        <f t="shared" si="749"/>
        <v>**</v>
      </c>
      <c r="J5326" s="1" t="str">
        <f t="shared" si="750"/>
        <v>**</v>
      </c>
      <c r="P5326" s="1">
        <v>50</v>
      </c>
      <c r="Q5326" s="1">
        <f t="shared" si="755"/>
        <v>0.06</v>
      </c>
      <c r="T5326" s="4">
        <v>2510.71</v>
      </c>
      <c r="U5326" s="9">
        <f t="shared" si="751"/>
        <v>1</v>
      </c>
      <c r="V5326" s="4">
        <f t="shared" si="752"/>
        <v>50.214199999999998</v>
      </c>
      <c r="W5326" s="1" t="s">
        <v>14</v>
      </c>
      <c r="X5326" s="1">
        <v>19.989999999999998</v>
      </c>
      <c r="Y5326" s="4">
        <f t="shared" si="753"/>
        <v>2530.6999999999998</v>
      </c>
      <c r="Z5326" s="1" t="s">
        <v>49</v>
      </c>
      <c r="AA5326" s="1" t="s">
        <v>37</v>
      </c>
      <c r="AB5326" s="1" t="s">
        <v>29</v>
      </c>
      <c r="AC5326" s="1" t="s">
        <v>63</v>
      </c>
      <c r="AD5326" s="1" t="s">
        <v>19</v>
      </c>
      <c r="AE5326" s="2">
        <v>40731</v>
      </c>
    </row>
    <row r="5327" spans="1:31" x14ac:dyDescent="0.25">
      <c r="A5327">
        <f t="shared" si="754"/>
        <v>5326</v>
      </c>
      <c r="B5327" s="1">
        <v>19363</v>
      </c>
      <c r="C5327" s="2">
        <v>40729</v>
      </c>
      <c r="D5327" s="1" t="s">
        <v>20</v>
      </c>
      <c r="E5327" s="1" t="str">
        <f t="shared" si="747"/>
        <v>*</v>
      </c>
      <c r="F5327" s="1" t="str">
        <f t="shared" si="748"/>
        <v>**</v>
      </c>
      <c r="G5327" s="1" t="str">
        <f t="shared" si="749"/>
        <v>**</v>
      </c>
      <c r="J5327" s="1" t="str">
        <f t="shared" si="750"/>
        <v>**</v>
      </c>
      <c r="P5327" s="1">
        <v>44</v>
      </c>
      <c r="Q5327" s="1">
        <f t="shared" si="755"/>
        <v>0.05</v>
      </c>
      <c r="T5327" s="4">
        <v>286.06</v>
      </c>
      <c r="U5327" s="9">
        <f t="shared" si="751"/>
        <v>0</v>
      </c>
      <c r="V5327" s="4">
        <f t="shared" si="752"/>
        <v>6.501363636363636</v>
      </c>
      <c r="W5327" s="1" t="s">
        <v>21</v>
      </c>
      <c r="X5327" s="1">
        <v>5.66</v>
      </c>
      <c r="Y5327" s="4">
        <f t="shared" si="753"/>
        <v>291.72000000000003</v>
      </c>
      <c r="Z5327" s="1" t="s">
        <v>49</v>
      </c>
      <c r="AA5327" s="1" t="s">
        <v>37</v>
      </c>
      <c r="AB5327" s="1" t="s">
        <v>29</v>
      </c>
      <c r="AC5327" s="1" t="s">
        <v>40</v>
      </c>
      <c r="AD5327" s="1" t="s">
        <v>19</v>
      </c>
      <c r="AE5327" s="2">
        <v>40730</v>
      </c>
    </row>
    <row r="5328" spans="1:31" x14ac:dyDescent="0.25">
      <c r="A5328">
        <f t="shared" si="754"/>
        <v>5327</v>
      </c>
      <c r="B5328" s="1">
        <v>19363</v>
      </c>
      <c r="C5328" s="2">
        <v>40729</v>
      </c>
      <c r="D5328" s="1" t="s">
        <v>20</v>
      </c>
      <c r="E5328" s="1" t="str">
        <f t="shared" si="747"/>
        <v>*</v>
      </c>
      <c r="F5328" s="1" t="str">
        <f t="shared" si="748"/>
        <v>**</v>
      </c>
      <c r="G5328" s="1" t="str">
        <f t="shared" si="749"/>
        <v>**</v>
      </c>
      <c r="J5328" s="1" t="str">
        <f t="shared" si="750"/>
        <v>**</v>
      </c>
      <c r="P5328" s="1">
        <v>41</v>
      </c>
      <c r="Q5328" s="1">
        <f t="shared" si="755"/>
        <v>0.05</v>
      </c>
      <c r="T5328" s="4">
        <v>248.1</v>
      </c>
      <c r="U5328" s="9">
        <f t="shared" si="751"/>
        <v>0</v>
      </c>
      <c r="V5328" s="4">
        <f t="shared" si="752"/>
        <v>6.0512195121951216</v>
      </c>
      <c r="W5328" s="1" t="s">
        <v>21</v>
      </c>
      <c r="X5328" s="1">
        <v>0.96</v>
      </c>
      <c r="Y5328" s="4">
        <f t="shared" si="753"/>
        <v>249.06</v>
      </c>
      <c r="Z5328" s="1" t="s">
        <v>49</v>
      </c>
      <c r="AA5328" s="1" t="s">
        <v>37</v>
      </c>
      <c r="AB5328" s="1" t="s">
        <v>29</v>
      </c>
      <c r="AC5328" s="1" t="s">
        <v>30</v>
      </c>
      <c r="AD5328" s="1" t="s">
        <v>31</v>
      </c>
      <c r="AE5328" s="2">
        <v>40731</v>
      </c>
    </row>
    <row r="5329" spans="1:31" x14ac:dyDescent="0.25">
      <c r="A5329">
        <f t="shared" si="754"/>
        <v>5328</v>
      </c>
      <c r="B5329" s="1">
        <v>36482</v>
      </c>
      <c r="C5329" s="2">
        <v>40729</v>
      </c>
      <c r="D5329" s="1" t="s">
        <v>36</v>
      </c>
      <c r="E5329" s="1" t="str">
        <f t="shared" si="747"/>
        <v>*</v>
      </c>
      <c r="F5329" s="1" t="str">
        <f t="shared" si="748"/>
        <v>*</v>
      </c>
      <c r="G5329" s="1" t="str">
        <f t="shared" si="749"/>
        <v>*</v>
      </c>
      <c r="J5329" s="1" t="str">
        <f t="shared" si="750"/>
        <v>*</v>
      </c>
      <c r="P5329" s="1">
        <v>7</v>
      </c>
      <c r="Q5329" s="1">
        <f t="shared" si="755"/>
        <v>0.01</v>
      </c>
      <c r="T5329" s="4">
        <v>55.68</v>
      </c>
      <c r="U5329" s="9">
        <f t="shared" si="751"/>
        <v>0</v>
      </c>
      <c r="V5329" s="4">
        <f t="shared" si="752"/>
        <v>7.9542857142857146</v>
      </c>
      <c r="W5329" s="1" t="s">
        <v>14</v>
      </c>
      <c r="X5329" s="1">
        <v>5.15</v>
      </c>
      <c r="Y5329" s="4">
        <f t="shared" si="753"/>
        <v>60.83</v>
      </c>
      <c r="Z5329" s="1" t="s">
        <v>46</v>
      </c>
      <c r="AA5329" s="1" t="s">
        <v>23</v>
      </c>
      <c r="AB5329" s="1" t="s">
        <v>29</v>
      </c>
      <c r="AC5329" s="1" t="s">
        <v>40</v>
      </c>
      <c r="AD5329" s="1" t="s">
        <v>19</v>
      </c>
      <c r="AE5329" s="2">
        <v>40730</v>
      </c>
    </row>
    <row r="5330" spans="1:31" x14ac:dyDescent="0.25">
      <c r="A5330">
        <f t="shared" si="754"/>
        <v>5329</v>
      </c>
      <c r="B5330" s="1">
        <v>23235</v>
      </c>
      <c r="C5330" s="2">
        <v>40729</v>
      </c>
      <c r="D5330" s="1" t="s">
        <v>20</v>
      </c>
      <c r="E5330" s="1" t="str">
        <f t="shared" si="747"/>
        <v>*</v>
      </c>
      <c r="F5330" s="1" t="str">
        <f t="shared" si="748"/>
        <v>**</v>
      </c>
      <c r="G5330" s="1" t="str">
        <f t="shared" si="749"/>
        <v>**</v>
      </c>
      <c r="J5330" s="1" t="str">
        <f t="shared" si="750"/>
        <v>**</v>
      </c>
      <c r="P5330" s="1">
        <v>6</v>
      </c>
      <c r="Q5330" s="1">
        <f t="shared" si="755"/>
        <v>0.01</v>
      </c>
      <c r="T5330" s="4">
        <v>17.43</v>
      </c>
      <c r="U5330" s="9">
        <f t="shared" si="751"/>
        <v>0</v>
      </c>
      <c r="V5330" s="4">
        <f t="shared" si="752"/>
        <v>2.9049999999999998</v>
      </c>
      <c r="W5330" s="1" t="s">
        <v>21</v>
      </c>
      <c r="X5330" s="1">
        <v>0.5</v>
      </c>
      <c r="Y5330" s="4">
        <f t="shared" si="753"/>
        <v>17.93</v>
      </c>
      <c r="Z5330" s="1" t="s">
        <v>42</v>
      </c>
      <c r="AA5330" s="1" t="s">
        <v>37</v>
      </c>
      <c r="AB5330" s="1" t="s">
        <v>17</v>
      </c>
      <c r="AC5330" s="1" t="s">
        <v>52</v>
      </c>
      <c r="AD5330" s="1" t="s">
        <v>59</v>
      </c>
      <c r="AE5330" s="2">
        <v>40731</v>
      </c>
    </row>
    <row r="5331" spans="1:31" x14ac:dyDescent="0.25">
      <c r="A5331">
        <f t="shared" si="754"/>
        <v>5330</v>
      </c>
      <c r="B5331" s="1">
        <v>34663</v>
      </c>
      <c r="C5331" s="2">
        <v>40730</v>
      </c>
      <c r="D5331" s="1" t="s">
        <v>27</v>
      </c>
      <c r="E5331" s="1" t="str">
        <f t="shared" si="747"/>
        <v>*</v>
      </c>
      <c r="F5331" s="1" t="str">
        <f t="shared" si="748"/>
        <v>*</v>
      </c>
      <c r="G5331" s="1" t="str">
        <f t="shared" si="749"/>
        <v>*</v>
      </c>
      <c r="J5331" s="1" t="str">
        <f t="shared" si="750"/>
        <v>*</v>
      </c>
      <c r="P5331" s="1">
        <v>38</v>
      </c>
      <c r="Q5331" s="1">
        <f t="shared" si="755"/>
        <v>0.04</v>
      </c>
      <c r="T5331" s="4">
        <v>29186.49</v>
      </c>
      <c r="U5331" s="9">
        <f t="shared" si="751"/>
        <v>1</v>
      </c>
      <c r="V5331" s="4">
        <f t="shared" si="752"/>
        <v>768.0655263157895</v>
      </c>
      <c r="W5331" s="1" t="s">
        <v>33</v>
      </c>
      <c r="X5331" s="1">
        <v>55.3</v>
      </c>
      <c r="Y5331" s="4">
        <f t="shared" si="753"/>
        <v>29241.79</v>
      </c>
      <c r="Z5331" s="1" t="s">
        <v>49</v>
      </c>
      <c r="AA5331" s="1" t="s">
        <v>28</v>
      </c>
      <c r="AB5331" s="1" t="s">
        <v>24</v>
      </c>
      <c r="AC5331" s="1" t="s">
        <v>56</v>
      </c>
      <c r="AD5331" s="1" t="s">
        <v>35</v>
      </c>
      <c r="AE5331" s="2">
        <v>40732</v>
      </c>
    </row>
    <row r="5332" spans="1:31" x14ac:dyDescent="0.25">
      <c r="A5332">
        <f t="shared" si="754"/>
        <v>5331</v>
      </c>
      <c r="B5332" s="1">
        <v>12263</v>
      </c>
      <c r="C5332" s="2">
        <v>40730</v>
      </c>
      <c r="D5332" s="1" t="s">
        <v>20</v>
      </c>
      <c r="E5332" s="1" t="str">
        <f t="shared" si="747"/>
        <v>*</v>
      </c>
      <c r="F5332" s="1" t="str">
        <f t="shared" si="748"/>
        <v>**</v>
      </c>
      <c r="G5332" s="1" t="str">
        <f t="shared" si="749"/>
        <v>**</v>
      </c>
      <c r="J5332" s="1" t="str">
        <f t="shared" si="750"/>
        <v>**</v>
      </c>
      <c r="P5332" s="1">
        <v>12</v>
      </c>
      <c r="Q5332" s="1">
        <f t="shared" si="755"/>
        <v>0.02</v>
      </c>
      <c r="T5332" s="4">
        <v>515.65</v>
      </c>
      <c r="U5332" s="9">
        <f t="shared" si="751"/>
        <v>0</v>
      </c>
      <c r="V5332" s="4">
        <f t="shared" si="752"/>
        <v>42.970833333333331</v>
      </c>
      <c r="W5332" s="1" t="s">
        <v>21</v>
      </c>
      <c r="X5332" s="1">
        <v>3.99</v>
      </c>
      <c r="Y5332" s="4">
        <f t="shared" si="753"/>
        <v>519.64</v>
      </c>
      <c r="Z5332" s="1" t="s">
        <v>22</v>
      </c>
      <c r="AA5332" s="1" t="s">
        <v>28</v>
      </c>
      <c r="AB5332" s="1" t="s">
        <v>29</v>
      </c>
      <c r="AC5332" s="1" t="s">
        <v>63</v>
      </c>
      <c r="AD5332" s="1" t="s">
        <v>19</v>
      </c>
      <c r="AE5332" s="2">
        <v>40730</v>
      </c>
    </row>
    <row r="5333" spans="1:31" x14ac:dyDescent="0.25">
      <c r="A5333">
        <f t="shared" si="754"/>
        <v>5332</v>
      </c>
      <c r="B5333" s="1">
        <v>16258</v>
      </c>
      <c r="C5333" s="2">
        <v>40730</v>
      </c>
      <c r="D5333" s="1" t="s">
        <v>36</v>
      </c>
      <c r="E5333" s="1" t="str">
        <f t="shared" si="747"/>
        <v>*</v>
      </c>
      <c r="F5333" s="1" t="str">
        <f t="shared" si="748"/>
        <v>*</v>
      </c>
      <c r="G5333" s="1" t="str">
        <f t="shared" si="749"/>
        <v>*</v>
      </c>
      <c r="J5333" s="1" t="str">
        <f t="shared" si="750"/>
        <v>*</v>
      </c>
      <c r="P5333" s="1">
        <v>48</v>
      </c>
      <c r="Q5333" s="1">
        <f t="shared" si="755"/>
        <v>0.05</v>
      </c>
      <c r="T5333" s="4">
        <v>331.99</v>
      </c>
      <c r="U5333" s="9">
        <f t="shared" si="751"/>
        <v>0</v>
      </c>
      <c r="V5333" s="4">
        <f t="shared" si="752"/>
        <v>6.9164583333333338</v>
      </c>
      <c r="W5333" s="1" t="s">
        <v>21</v>
      </c>
      <c r="X5333" s="1">
        <v>2.35</v>
      </c>
      <c r="Y5333" s="4">
        <f t="shared" si="753"/>
        <v>334.34000000000003</v>
      </c>
      <c r="Z5333" s="1" t="s">
        <v>54</v>
      </c>
      <c r="AA5333" s="1" t="s">
        <v>28</v>
      </c>
      <c r="AB5333" s="1" t="s">
        <v>29</v>
      </c>
      <c r="AC5333" s="1" t="s">
        <v>30</v>
      </c>
      <c r="AD5333" s="1" t="s">
        <v>31</v>
      </c>
      <c r="AE5333" s="2">
        <v>40732</v>
      </c>
    </row>
    <row r="5334" spans="1:31" x14ac:dyDescent="0.25">
      <c r="A5334">
        <f t="shared" si="754"/>
        <v>5333</v>
      </c>
      <c r="B5334" s="1">
        <v>51493</v>
      </c>
      <c r="C5334" s="2">
        <v>40730</v>
      </c>
      <c r="D5334" s="1" t="s">
        <v>13</v>
      </c>
      <c r="E5334" s="1" t="str">
        <f t="shared" si="747"/>
        <v>*</v>
      </c>
      <c r="F5334" s="1" t="str">
        <f t="shared" si="748"/>
        <v>*</v>
      </c>
      <c r="G5334" s="1" t="str">
        <f t="shared" si="749"/>
        <v>*</v>
      </c>
      <c r="J5334" s="1" t="str">
        <f t="shared" si="750"/>
        <v>*</v>
      </c>
      <c r="P5334" s="1">
        <v>31</v>
      </c>
      <c r="Q5334" s="1">
        <f t="shared" si="755"/>
        <v>0.04</v>
      </c>
      <c r="T5334" s="4">
        <v>286.26</v>
      </c>
      <c r="U5334" s="9">
        <f t="shared" si="751"/>
        <v>0</v>
      </c>
      <c r="V5334" s="4">
        <f t="shared" si="752"/>
        <v>9.2341935483870969</v>
      </c>
      <c r="W5334" s="1" t="s">
        <v>21</v>
      </c>
      <c r="X5334" s="1">
        <v>5.16</v>
      </c>
      <c r="Y5334" s="4">
        <f t="shared" si="753"/>
        <v>291.42</v>
      </c>
      <c r="Z5334" s="1" t="s">
        <v>15</v>
      </c>
      <c r="AA5334" s="1" t="s">
        <v>28</v>
      </c>
      <c r="AB5334" s="1" t="s">
        <v>29</v>
      </c>
      <c r="AC5334" s="1" t="s">
        <v>40</v>
      </c>
      <c r="AD5334" s="1" t="s">
        <v>31</v>
      </c>
      <c r="AE5334" s="2">
        <v>40732</v>
      </c>
    </row>
    <row r="5335" spans="1:31" x14ac:dyDescent="0.25">
      <c r="A5335">
        <f t="shared" si="754"/>
        <v>5334</v>
      </c>
      <c r="B5335" s="1">
        <v>16258</v>
      </c>
      <c r="C5335" s="2">
        <v>40730</v>
      </c>
      <c r="D5335" s="1" t="s">
        <v>36</v>
      </c>
      <c r="E5335" s="1" t="str">
        <f t="shared" si="747"/>
        <v>*</v>
      </c>
      <c r="F5335" s="1" t="str">
        <f t="shared" si="748"/>
        <v>*</v>
      </c>
      <c r="G5335" s="1" t="str">
        <f t="shared" si="749"/>
        <v>*</v>
      </c>
      <c r="J5335" s="1" t="str">
        <f t="shared" si="750"/>
        <v>*</v>
      </c>
      <c r="P5335" s="1">
        <v>1</v>
      </c>
      <c r="Q5335" s="1">
        <f t="shared" si="755"/>
        <v>0.01</v>
      </c>
      <c r="T5335" s="4">
        <v>9.69</v>
      </c>
      <c r="U5335" s="9">
        <f t="shared" si="751"/>
        <v>0</v>
      </c>
      <c r="V5335" s="4">
        <f t="shared" si="752"/>
        <v>9.69</v>
      </c>
      <c r="W5335" s="1" t="s">
        <v>21</v>
      </c>
      <c r="X5335" s="1">
        <v>4.72</v>
      </c>
      <c r="Y5335" s="4">
        <f t="shared" si="753"/>
        <v>14.41</v>
      </c>
      <c r="Z5335" s="1" t="s">
        <v>54</v>
      </c>
      <c r="AA5335" s="1" t="s">
        <v>28</v>
      </c>
      <c r="AB5335" s="1" t="s">
        <v>29</v>
      </c>
      <c r="AC5335" s="1" t="s">
        <v>40</v>
      </c>
      <c r="AD5335" s="1" t="s">
        <v>19</v>
      </c>
      <c r="AE5335" s="2">
        <v>40731</v>
      </c>
    </row>
    <row r="5336" spans="1:31" x14ac:dyDescent="0.25">
      <c r="A5336">
        <f t="shared" si="754"/>
        <v>5335</v>
      </c>
      <c r="B5336" s="1">
        <v>27936</v>
      </c>
      <c r="C5336" s="2">
        <v>40731</v>
      </c>
      <c r="D5336" s="1" t="s">
        <v>20</v>
      </c>
      <c r="E5336" s="1" t="str">
        <f t="shared" si="747"/>
        <v>*</v>
      </c>
      <c r="F5336" s="1" t="str">
        <f t="shared" si="748"/>
        <v>**</v>
      </c>
      <c r="G5336" s="1" t="str">
        <f t="shared" si="749"/>
        <v>**</v>
      </c>
      <c r="J5336" s="1" t="str">
        <f t="shared" si="750"/>
        <v>**</v>
      </c>
      <c r="P5336" s="1">
        <v>3</v>
      </c>
      <c r="Q5336" s="1">
        <f t="shared" si="755"/>
        <v>0.01</v>
      </c>
      <c r="T5336" s="4">
        <v>9172.32</v>
      </c>
      <c r="U5336" s="9">
        <f t="shared" si="751"/>
        <v>1</v>
      </c>
      <c r="V5336" s="4">
        <f t="shared" si="752"/>
        <v>3057.44</v>
      </c>
      <c r="W5336" s="1" t="s">
        <v>33</v>
      </c>
      <c r="X5336" s="1">
        <v>8.73</v>
      </c>
      <c r="Y5336" s="4">
        <f t="shared" si="753"/>
        <v>9181.0499999999993</v>
      </c>
      <c r="Z5336" s="1" t="s">
        <v>42</v>
      </c>
      <c r="AA5336" s="1" t="s">
        <v>16</v>
      </c>
      <c r="AB5336" s="1" t="s">
        <v>24</v>
      </c>
      <c r="AC5336" s="1" t="s">
        <v>56</v>
      </c>
      <c r="AD5336" s="1" t="s">
        <v>59</v>
      </c>
      <c r="AE5336" s="2">
        <v>40733</v>
      </c>
    </row>
    <row r="5337" spans="1:31" x14ac:dyDescent="0.25">
      <c r="A5337">
        <f t="shared" si="754"/>
        <v>5336</v>
      </c>
      <c r="B5337" s="1">
        <v>27936</v>
      </c>
      <c r="C5337" s="2">
        <v>40731</v>
      </c>
      <c r="D5337" s="1" t="s">
        <v>20</v>
      </c>
      <c r="E5337" s="1" t="str">
        <f t="shared" si="747"/>
        <v>*</v>
      </c>
      <c r="F5337" s="1" t="str">
        <f t="shared" si="748"/>
        <v>**</v>
      </c>
      <c r="G5337" s="1" t="str">
        <f t="shared" si="749"/>
        <v>**</v>
      </c>
      <c r="J5337" s="1" t="str">
        <f t="shared" si="750"/>
        <v>**</v>
      </c>
      <c r="P5337" s="1">
        <v>23</v>
      </c>
      <c r="Q5337" s="1">
        <f t="shared" si="755"/>
        <v>3.5000000000000003E-2</v>
      </c>
      <c r="T5337" s="4">
        <v>1028.1600000000001</v>
      </c>
      <c r="U5337" s="9">
        <f t="shared" si="751"/>
        <v>1</v>
      </c>
      <c r="V5337" s="4">
        <f t="shared" si="752"/>
        <v>44.702608695652181</v>
      </c>
      <c r="W5337" s="1" t="s">
        <v>21</v>
      </c>
      <c r="X5337" s="1">
        <v>1.25</v>
      </c>
      <c r="Y5337" s="4">
        <f t="shared" si="753"/>
        <v>1029.4100000000001</v>
      </c>
      <c r="Z5337" s="1" t="s">
        <v>51</v>
      </c>
      <c r="AA5337" s="1" t="s">
        <v>16</v>
      </c>
      <c r="AB5337" s="1" t="s">
        <v>24</v>
      </c>
      <c r="AC5337" s="1" t="s">
        <v>25</v>
      </c>
      <c r="AD5337" s="1" t="s">
        <v>41</v>
      </c>
      <c r="AE5337" s="2">
        <v>40733</v>
      </c>
    </row>
    <row r="5338" spans="1:31" x14ac:dyDescent="0.25">
      <c r="A5338">
        <f t="shared" si="754"/>
        <v>5337</v>
      </c>
      <c r="B5338" s="1">
        <v>27558</v>
      </c>
      <c r="C5338" s="2">
        <v>40731</v>
      </c>
      <c r="D5338" s="1" t="s">
        <v>27</v>
      </c>
      <c r="E5338" s="1" t="str">
        <f t="shared" si="747"/>
        <v>*</v>
      </c>
      <c r="F5338" s="1" t="str">
        <f t="shared" si="748"/>
        <v>*</v>
      </c>
      <c r="G5338" s="1" t="str">
        <f t="shared" si="749"/>
        <v>*</v>
      </c>
      <c r="J5338" s="1" t="str">
        <f t="shared" si="750"/>
        <v>*</v>
      </c>
      <c r="P5338" s="1">
        <v>21</v>
      </c>
      <c r="Q5338" s="1">
        <f t="shared" si="755"/>
        <v>3.5000000000000003E-2</v>
      </c>
      <c r="T5338" s="4">
        <v>423.24</v>
      </c>
      <c r="U5338" s="9">
        <f t="shared" si="751"/>
        <v>0</v>
      </c>
      <c r="V5338" s="4">
        <f t="shared" si="752"/>
        <v>20.154285714285713</v>
      </c>
      <c r="W5338" s="1" t="s">
        <v>21</v>
      </c>
      <c r="X5338" s="1">
        <v>2.99</v>
      </c>
      <c r="Y5338" s="4">
        <f t="shared" si="753"/>
        <v>426.23</v>
      </c>
      <c r="Z5338" s="1" t="s">
        <v>42</v>
      </c>
      <c r="AA5338" s="1" t="s">
        <v>16</v>
      </c>
      <c r="AB5338" s="1" t="s">
        <v>29</v>
      </c>
      <c r="AC5338" s="1" t="s">
        <v>43</v>
      </c>
      <c r="AD5338" s="1" t="s">
        <v>19</v>
      </c>
      <c r="AE5338" s="2">
        <v>40732</v>
      </c>
    </row>
    <row r="5339" spans="1:31" x14ac:dyDescent="0.25">
      <c r="A5339">
        <f t="shared" si="754"/>
        <v>5338</v>
      </c>
      <c r="B5339" s="1">
        <v>52512</v>
      </c>
      <c r="C5339" s="2">
        <v>40731</v>
      </c>
      <c r="D5339" s="1" t="s">
        <v>20</v>
      </c>
      <c r="E5339" s="1" t="str">
        <f t="shared" si="747"/>
        <v>*</v>
      </c>
      <c r="F5339" s="1" t="str">
        <f t="shared" si="748"/>
        <v>**</v>
      </c>
      <c r="G5339" s="1" t="str">
        <f t="shared" si="749"/>
        <v>**</v>
      </c>
      <c r="J5339" s="1" t="str">
        <f t="shared" si="750"/>
        <v>**</v>
      </c>
      <c r="P5339" s="1">
        <v>32</v>
      </c>
      <c r="Q5339" s="1">
        <f t="shared" si="755"/>
        <v>0.04</v>
      </c>
      <c r="T5339" s="4">
        <v>197.49</v>
      </c>
      <c r="U5339" s="9">
        <f t="shared" si="751"/>
        <v>0</v>
      </c>
      <c r="V5339" s="4">
        <f t="shared" si="752"/>
        <v>6.1715625000000003</v>
      </c>
      <c r="W5339" s="1" t="s">
        <v>14</v>
      </c>
      <c r="X5339" s="1">
        <v>5.01</v>
      </c>
      <c r="Y5339" s="4">
        <f t="shared" si="753"/>
        <v>202.5</v>
      </c>
      <c r="Z5339" s="1" t="s">
        <v>22</v>
      </c>
      <c r="AA5339" s="1" t="s">
        <v>16</v>
      </c>
      <c r="AB5339" s="1" t="s">
        <v>29</v>
      </c>
      <c r="AC5339" s="1" t="s">
        <v>43</v>
      </c>
      <c r="AD5339" s="1" t="s">
        <v>19</v>
      </c>
      <c r="AE5339" s="2">
        <v>40733</v>
      </c>
    </row>
    <row r="5340" spans="1:31" x14ac:dyDescent="0.25">
      <c r="A5340">
        <f t="shared" si="754"/>
        <v>5339</v>
      </c>
      <c r="B5340" s="1">
        <v>52512</v>
      </c>
      <c r="C5340" s="2">
        <v>40731</v>
      </c>
      <c r="D5340" s="1" t="s">
        <v>20</v>
      </c>
      <c r="E5340" s="1" t="str">
        <f t="shared" si="747"/>
        <v>*</v>
      </c>
      <c r="F5340" s="1" t="str">
        <f t="shared" si="748"/>
        <v>**</v>
      </c>
      <c r="G5340" s="1" t="str">
        <f t="shared" si="749"/>
        <v>**</v>
      </c>
      <c r="J5340" s="1" t="str">
        <f t="shared" si="750"/>
        <v>**</v>
      </c>
      <c r="P5340" s="1">
        <v>4</v>
      </c>
      <c r="Q5340" s="1">
        <f t="shared" si="755"/>
        <v>0.01</v>
      </c>
      <c r="T5340" s="4">
        <v>49.86</v>
      </c>
      <c r="U5340" s="9">
        <f t="shared" si="751"/>
        <v>0</v>
      </c>
      <c r="V5340" s="4">
        <f t="shared" si="752"/>
        <v>12.465</v>
      </c>
      <c r="W5340" s="1" t="s">
        <v>21</v>
      </c>
      <c r="X5340" s="1">
        <v>4.9800000000000004</v>
      </c>
      <c r="Y5340" s="4">
        <f t="shared" si="753"/>
        <v>54.84</v>
      </c>
      <c r="Z5340" s="1" t="s">
        <v>22</v>
      </c>
      <c r="AA5340" s="1" t="s">
        <v>16</v>
      </c>
      <c r="AB5340" s="1" t="s">
        <v>29</v>
      </c>
      <c r="AC5340" s="1" t="s">
        <v>63</v>
      </c>
      <c r="AD5340" s="1" t="s">
        <v>19</v>
      </c>
      <c r="AE5340" s="2">
        <v>40733</v>
      </c>
    </row>
    <row r="5341" spans="1:31" x14ac:dyDescent="0.25">
      <c r="A5341">
        <f t="shared" si="754"/>
        <v>5340</v>
      </c>
      <c r="B5341" s="1">
        <v>42855</v>
      </c>
      <c r="C5341" s="2">
        <v>40732</v>
      </c>
      <c r="D5341" s="1" t="s">
        <v>27</v>
      </c>
      <c r="E5341" s="1" t="str">
        <f t="shared" si="747"/>
        <v>*</v>
      </c>
      <c r="F5341" s="1" t="str">
        <f t="shared" si="748"/>
        <v>*</v>
      </c>
      <c r="G5341" s="1" t="str">
        <f t="shared" si="749"/>
        <v>*</v>
      </c>
      <c r="J5341" s="1" t="str">
        <f t="shared" si="750"/>
        <v>*</v>
      </c>
      <c r="P5341" s="1">
        <v>17</v>
      </c>
      <c r="Q5341" s="1">
        <f t="shared" si="755"/>
        <v>0.02</v>
      </c>
      <c r="T5341" s="4">
        <v>135.38</v>
      </c>
      <c r="U5341" s="9">
        <f t="shared" si="751"/>
        <v>0</v>
      </c>
      <c r="V5341" s="4">
        <f t="shared" si="752"/>
        <v>7.9635294117647053</v>
      </c>
      <c r="W5341" s="1" t="s">
        <v>21</v>
      </c>
      <c r="X5341" s="1">
        <v>6.5</v>
      </c>
      <c r="Y5341" s="4">
        <f t="shared" si="753"/>
        <v>141.88</v>
      </c>
      <c r="Z5341" s="1" t="s">
        <v>46</v>
      </c>
      <c r="AA5341" s="1" t="s">
        <v>28</v>
      </c>
      <c r="AB5341" s="1" t="s">
        <v>29</v>
      </c>
      <c r="AC5341" s="1" t="s">
        <v>55</v>
      </c>
      <c r="AD5341" s="1" t="s">
        <v>26</v>
      </c>
      <c r="AE5341" s="2">
        <v>40734</v>
      </c>
    </row>
    <row r="5342" spans="1:31" x14ac:dyDescent="0.25">
      <c r="A5342">
        <f t="shared" si="754"/>
        <v>5341</v>
      </c>
      <c r="B5342" s="1">
        <v>5284</v>
      </c>
      <c r="C5342" s="2">
        <v>40732</v>
      </c>
      <c r="D5342" s="1" t="s">
        <v>27</v>
      </c>
      <c r="E5342" s="1" t="str">
        <f t="shared" si="747"/>
        <v>*</v>
      </c>
      <c r="F5342" s="1" t="str">
        <f t="shared" si="748"/>
        <v>*</v>
      </c>
      <c r="G5342" s="1" t="str">
        <f t="shared" si="749"/>
        <v>*</v>
      </c>
      <c r="J5342" s="1" t="str">
        <f t="shared" si="750"/>
        <v>*</v>
      </c>
      <c r="P5342" s="1">
        <v>7</v>
      </c>
      <c r="Q5342" s="1">
        <f t="shared" si="755"/>
        <v>0.01</v>
      </c>
      <c r="T5342" s="4">
        <v>59.38</v>
      </c>
      <c r="U5342" s="9">
        <f t="shared" si="751"/>
        <v>0</v>
      </c>
      <c r="V5342" s="4">
        <f t="shared" si="752"/>
        <v>8.482857142857144</v>
      </c>
      <c r="W5342" s="1" t="s">
        <v>21</v>
      </c>
      <c r="X5342" s="1">
        <v>2.99</v>
      </c>
      <c r="Y5342" s="4">
        <f t="shared" si="753"/>
        <v>62.370000000000005</v>
      </c>
      <c r="Z5342" s="1" t="s">
        <v>60</v>
      </c>
      <c r="AA5342" s="1" t="s">
        <v>37</v>
      </c>
      <c r="AB5342" s="1" t="s">
        <v>29</v>
      </c>
      <c r="AC5342" s="1" t="s">
        <v>43</v>
      </c>
      <c r="AD5342" s="1" t="s">
        <v>19</v>
      </c>
      <c r="AE5342" s="2">
        <v>40734</v>
      </c>
    </row>
    <row r="5343" spans="1:31" x14ac:dyDescent="0.25">
      <c r="A5343">
        <f t="shared" si="754"/>
        <v>5342</v>
      </c>
      <c r="B5343" s="1">
        <v>43298</v>
      </c>
      <c r="C5343" s="2">
        <v>40734</v>
      </c>
      <c r="D5343" s="1" t="s">
        <v>27</v>
      </c>
      <c r="E5343" s="1" t="str">
        <f t="shared" si="747"/>
        <v>*</v>
      </c>
      <c r="F5343" s="1" t="str">
        <f t="shared" si="748"/>
        <v>*</v>
      </c>
      <c r="G5343" s="1" t="str">
        <f t="shared" si="749"/>
        <v>*</v>
      </c>
      <c r="J5343" s="1" t="str">
        <f t="shared" si="750"/>
        <v>*</v>
      </c>
      <c r="P5343" s="1">
        <v>33</v>
      </c>
      <c r="Q5343" s="1">
        <f t="shared" si="755"/>
        <v>0.04</v>
      </c>
      <c r="T5343" s="4">
        <v>5964.19</v>
      </c>
      <c r="U5343" s="9">
        <f t="shared" si="751"/>
        <v>1</v>
      </c>
      <c r="V5343" s="4">
        <f t="shared" si="752"/>
        <v>180.73303030303029</v>
      </c>
      <c r="W5343" s="1" t="s">
        <v>21</v>
      </c>
      <c r="X5343" s="1">
        <v>24.49</v>
      </c>
      <c r="Y5343" s="4">
        <f t="shared" si="753"/>
        <v>5988.6799999999994</v>
      </c>
      <c r="Z5343" s="1" t="s">
        <v>46</v>
      </c>
      <c r="AA5343" s="1" t="s">
        <v>16</v>
      </c>
      <c r="AB5343" s="1" t="s">
        <v>24</v>
      </c>
      <c r="AC5343" s="1" t="s">
        <v>47</v>
      </c>
      <c r="AD5343" s="1" t="s">
        <v>48</v>
      </c>
      <c r="AE5343" s="2">
        <v>40736</v>
      </c>
    </row>
    <row r="5344" spans="1:31" x14ac:dyDescent="0.25">
      <c r="A5344">
        <f t="shared" si="754"/>
        <v>5343</v>
      </c>
      <c r="B5344" s="1">
        <v>49126</v>
      </c>
      <c r="C5344" s="2">
        <v>40734</v>
      </c>
      <c r="D5344" s="1" t="s">
        <v>13</v>
      </c>
      <c r="E5344" s="1" t="str">
        <f t="shared" si="747"/>
        <v>*</v>
      </c>
      <c r="F5344" s="1" t="str">
        <f t="shared" si="748"/>
        <v>*</v>
      </c>
      <c r="G5344" s="1" t="str">
        <f t="shared" si="749"/>
        <v>*</v>
      </c>
      <c r="J5344" s="1" t="str">
        <f t="shared" si="750"/>
        <v>*</v>
      </c>
      <c r="P5344" s="1">
        <v>33</v>
      </c>
      <c r="Q5344" s="1">
        <f t="shared" si="755"/>
        <v>0.04</v>
      </c>
      <c r="T5344" s="4">
        <v>5661.08</v>
      </c>
      <c r="U5344" s="9">
        <f t="shared" si="751"/>
        <v>1</v>
      </c>
      <c r="V5344" s="4">
        <f t="shared" si="752"/>
        <v>171.54787878787877</v>
      </c>
      <c r="W5344" s="1" t="s">
        <v>33</v>
      </c>
      <c r="X5344" s="1">
        <v>30</v>
      </c>
      <c r="Y5344" s="4">
        <f t="shared" si="753"/>
        <v>5691.08</v>
      </c>
      <c r="Z5344" s="1" t="s">
        <v>51</v>
      </c>
      <c r="AA5344" s="1" t="s">
        <v>28</v>
      </c>
      <c r="AB5344" s="1" t="s">
        <v>17</v>
      </c>
      <c r="AC5344" s="1" t="s">
        <v>34</v>
      </c>
      <c r="AD5344" s="1" t="s">
        <v>35</v>
      </c>
      <c r="AE5344" s="2">
        <v>40741</v>
      </c>
    </row>
    <row r="5345" spans="1:31" x14ac:dyDescent="0.25">
      <c r="A5345">
        <f t="shared" si="754"/>
        <v>5344</v>
      </c>
      <c r="B5345" s="1">
        <v>483</v>
      </c>
      <c r="C5345" s="2">
        <v>40734</v>
      </c>
      <c r="D5345" s="1" t="s">
        <v>20</v>
      </c>
      <c r="E5345" s="1" t="str">
        <f t="shared" si="747"/>
        <v>*</v>
      </c>
      <c r="F5345" s="1" t="str">
        <f t="shared" si="748"/>
        <v>**</v>
      </c>
      <c r="G5345" s="1" t="str">
        <f t="shared" si="749"/>
        <v>**</v>
      </c>
      <c r="J5345" s="1" t="str">
        <f t="shared" si="750"/>
        <v>**</v>
      </c>
      <c r="P5345" s="1">
        <v>30</v>
      </c>
      <c r="Q5345" s="1">
        <f t="shared" si="755"/>
        <v>0.04</v>
      </c>
      <c r="T5345" s="4">
        <v>4965.7595000000001</v>
      </c>
      <c r="U5345" s="9">
        <f t="shared" si="751"/>
        <v>1</v>
      </c>
      <c r="V5345" s="4">
        <f t="shared" si="752"/>
        <v>165.52531666666667</v>
      </c>
      <c r="W5345" s="1" t="s">
        <v>21</v>
      </c>
      <c r="X5345" s="1">
        <v>3.99</v>
      </c>
      <c r="Y5345" s="4">
        <f t="shared" si="753"/>
        <v>4969.7494999999999</v>
      </c>
      <c r="Z5345" s="1" t="s">
        <v>60</v>
      </c>
      <c r="AA5345" s="1" t="s">
        <v>28</v>
      </c>
      <c r="AB5345" s="1" t="s">
        <v>24</v>
      </c>
      <c r="AC5345" s="1" t="s">
        <v>25</v>
      </c>
      <c r="AD5345" s="1" t="s">
        <v>19</v>
      </c>
      <c r="AE5345" s="2">
        <v>40736</v>
      </c>
    </row>
    <row r="5346" spans="1:31" x14ac:dyDescent="0.25">
      <c r="A5346">
        <f t="shared" si="754"/>
        <v>5345</v>
      </c>
      <c r="B5346" s="1">
        <v>12481</v>
      </c>
      <c r="C5346" s="2">
        <v>40734</v>
      </c>
      <c r="D5346" s="1" t="s">
        <v>32</v>
      </c>
      <c r="E5346" s="1" t="str">
        <f t="shared" si="747"/>
        <v>***</v>
      </c>
      <c r="F5346" s="1" t="str">
        <f t="shared" si="748"/>
        <v>***</v>
      </c>
      <c r="G5346" s="1" t="str">
        <f t="shared" si="749"/>
        <v>***</v>
      </c>
      <c r="J5346" s="1" t="str">
        <f t="shared" si="750"/>
        <v>***</v>
      </c>
      <c r="P5346" s="1">
        <v>37</v>
      </c>
      <c r="Q5346" s="1">
        <f t="shared" si="755"/>
        <v>0.04</v>
      </c>
      <c r="T5346" s="4">
        <v>744</v>
      </c>
      <c r="U5346" s="9">
        <f t="shared" si="751"/>
        <v>0</v>
      </c>
      <c r="V5346" s="4">
        <f t="shared" si="752"/>
        <v>20.108108108108109</v>
      </c>
      <c r="W5346" s="1" t="s">
        <v>21</v>
      </c>
      <c r="X5346" s="1">
        <v>1.99</v>
      </c>
      <c r="Y5346" s="4">
        <f t="shared" si="753"/>
        <v>745.99</v>
      </c>
      <c r="Z5346" s="1" t="s">
        <v>46</v>
      </c>
      <c r="AA5346" s="1" t="s">
        <v>28</v>
      </c>
      <c r="AB5346" s="1" t="s">
        <v>24</v>
      </c>
      <c r="AC5346" s="1" t="s">
        <v>38</v>
      </c>
      <c r="AD5346" s="1" t="s">
        <v>41</v>
      </c>
      <c r="AE5346" s="2">
        <v>40736</v>
      </c>
    </row>
    <row r="5347" spans="1:31" x14ac:dyDescent="0.25">
      <c r="A5347">
        <f t="shared" si="754"/>
        <v>5346</v>
      </c>
      <c r="B5347" s="1">
        <v>12481</v>
      </c>
      <c r="C5347" s="2">
        <v>40734</v>
      </c>
      <c r="D5347" s="1" t="s">
        <v>32</v>
      </c>
      <c r="E5347" s="1" t="str">
        <f t="shared" si="747"/>
        <v>***</v>
      </c>
      <c r="F5347" s="1" t="str">
        <f t="shared" si="748"/>
        <v>***</v>
      </c>
      <c r="G5347" s="1" t="str">
        <f t="shared" si="749"/>
        <v>***</v>
      </c>
      <c r="J5347" s="1" t="str">
        <f t="shared" si="750"/>
        <v>***</v>
      </c>
      <c r="P5347" s="1">
        <v>12</v>
      </c>
      <c r="Q5347" s="1">
        <f t="shared" si="755"/>
        <v>0.02</v>
      </c>
      <c r="T5347" s="4">
        <v>388.86649999999997</v>
      </c>
      <c r="U5347" s="9">
        <f t="shared" si="751"/>
        <v>0</v>
      </c>
      <c r="V5347" s="4">
        <f t="shared" si="752"/>
        <v>32.405541666666664</v>
      </c>
      <c r="W5347" s="1" t="s">
        <v>21</v>
      </c>
      <c r="X5347" s="1">
        <v>0.99</v>
      </c>
      <c r="Y5347" s="4">
        <f t="shared" si="753"/>
        <v>389.85649999999998</v>
      </c>
      <c r="Z5347" s="1" t="s">
        <v>46</v>
      </c>
      <c r="AA5347" s="1" t="s">
        <v>28</v>
      </c>
      <c r="AB5347" s="1" t="s">
        <v>24</v>
      </c>
      <c r="AC5347" s="1" t="s">
        <v>25</v>
      </c>
      <c r="AD5347" s="1" t="s">
        <v>41</v>
      </c>
      <c r="AE5347" s="2">
        <v>40734</v>
      </c>
    </row>
    <row r="5348" spans="1:31" x14ac:dyDescent="0.25">
      <c r="A5348">
        <f t="shared" si="754"/>
        <v>5347</v>
      </c>
      <c r="B5348" s="1">
        <v>54977</v>
      </c>
      <c r="C5348" s="2">
        <v>40734</v>
      </c>
      <c r="D5348" s="1" t="s">
        <v>13</v>
      </c>
      <c r="E5348" s="1" t="str">
        <f t="shared" si="747"/>
        <v>*</v>
      </c>
      <c r="F5348" s="1" t="str">
        <f t="shared" si="748"/>
        <v>*</v>
      </c>
      <c r="G5348" s="1" t="str">
        <f t="shared" si="749"/>
        <v>*</v>
      </c>
      <c r="J5348" s="1" t="str">
        <f t="shared" si="750"/>
        <v>*</v>
      </c>
      <c r="P5348" s="1">
        <v>24</v>
      </c>
      <c r="Q5348" s="1">
        <f t="shared" si="755"/>
        <v>3.5000000000000003E-2</v>
      </c>
      <c r="T5348" s="4">
        <v>344.25</v>
      </c>
      <c r="U5348" s="9">
        <f t="shared" si="751"/>
        <v>0</v>
      </c>
      <c r="V5348" s="4">
        <f t="shared" si="752"/>
        <v>14.34375</v>
      </c>
      <c r="W5348" s="1" t="s">
        <v>21</v>
      </c>
      <c r="X5348" s="1">
        <v>6.46</v>
      </c>
      <c r="Y5348" s="4">
        <f t="shared" si="753"/>
        <v>350.71</v>
      </c>
      <c r="Z5348" s="1" t="s">
        <v>15</v>
      </c>
      <c r="AA5348" s="1" t="s">
        <v>37</v>
      </c>
      <c r="AB5348" s="1" t="s">
        <v>29</v>
      </c>
      <c r="AC5348" s="1" t="s">
        <v>43</v>
      </c>
      <c r="AD5348" s="1" t="s">
        <v>19</v>
      </c>
      <c r="AE5348" s="2">
        <v>40738</v>
      </c>
    </row>
    <row r="5349" spans="1:31" x14ac:dyDescent="0.25">
      <c r="A5349">
        <f t="shared" si="754"/>
        <v>5348</v>
      </c>
      <c r="B5349" s="1">
        <v>43298</v>
      </c>
      <c r="C5349" s="2">
        <v>40734</v>
      </c>
      <c r="D5349" s="1" t="s">
        <v>27</v>
      </c>
      <c r="E5349" s="1" t="str">
        <f t="shared" si="747"/>
        <v>*</v>
      </c>
      <c r="F5349" s="1" t="str">
        <f t="shared" si="748"/>
        <v>*</v>
      </c>
      <c r="G5349" s="1" t="str">
        <f t="shared" si="749"/>
        <v>*</v>
      </c>
      <c r="J5349" s="1" t="str">
        <f t="shared" si="750"/>
        <v>*</v>
      </c>
      <c r="P5349" s="1">
        <v>15</v>
      </c>
      <c r="Q5349" s="1">
        <f t="shared" si="755"/>
        <v>0.02</v>
      </c>
      <c r="T5349" s="4">
        <v>109.2</v>
      </c>
      <c r="U5349" s="9">
        <f t="shared" si="751"/>
        <v>0</v>
      </c>
      <c r="V5349" s="4">
        <f t="shared" si="752"/>
        <v>7.28</v>
      </c>
      <c r="W5349" s="1" t="s">
        <v>21</v>
      </c>
      <c r="X5349" s="1">
        <v>7.37</v>
      </c>
      <c r="Y5349" s="4">
        <f t="shared" si="753"/>
        <v>116.57000000000001</v>
      </c>
      <c r="Z5349" s="1" t="s">
        <v>46</v>
      </c>
      <c r="AA5349" s="1" t="s">
        <v>16</v>
      </c>
      <c r="AB5349" s="1" t="s">
        <v>29</v>
      </c>
      <c r="AC5349" s="1" t="s">
        <v>40</v>
      </c>
      <c r="AD5349" s="1" t="s">
        <v>19</v>
      </c>
      <c r="AE5349" s="2">
        <v>40736</v>
      </c>
    </row>
    <row r="5350" spans="1:31" x14ac:dyDescent="0.25">
      <c r="A5350">
        <f t="shared" si="754"/>
        <v>5349</v>
      </c>
      <c r="B5350" s="1">
        <v>54977</v>
      </c>
      <c r="C5350" s="2">
        <v>40734</v>
      </c>
      <c r="D5350" s="1" t="s">
        <v>13</v>
      </c>
      <c r="E5350" s="1" t="str">
        <f t="shared" si="747"/>
        <v>*</v>
      </c>
      <c r="F5350" s="1" t="str">
        <f t="shared" si="748"/>
        <v>*</v>
      </c>
      <c r="G5350" s="1" t="str">
        <f t="shared" si="749"/>
        <v>*</v>
      </c>
      <c r="J5350" s="1" t="str">
        <f t="shared" si="750"/>
        <v>*</v>
      </c>
      <c r="P5350" s="1">
        <v>12</v>
      </c>
      <c r="Q5350" s="1">
        <f t="shared" si="755"/>
        <v>0.02</v>
      </c>
      <c r="T5350" s="4">
        <v>64.77</v>
      </c>
      <c r="U5350" s="9">
        <f t="shared" si="751"/>
        <v>0</v>
      </c>
      <c r="V5350" s="4">
        <f t="shared" si="752"/>
        <v>5.3975</v>
      </c>
      <c r="W5350" s="1" t="s">
        <v>21</v>
      </c>
      <c r="X5350" s="1">
        <v>1</v>
      </c>
      <c r="Y5350" s="4">
        <f t="shared" si="753"/>
        <v>65.77</v>
      </c>
      <c r="Z5350" s="1" t="s">
        <v>15</v>
      </c>
      <c r="AA5350" s="1" t="s">
        <v>37</v>
      </c>
      <c r="AB5350" s="1" t="s">
        <v>29</v>
      </c>
      <c r="AC5350" s="1" t="s">
        <v>30</v>
      </c>
      <c r="AD5350" s="1" t="s">
        <v>31</v>
      </c>
      <c r="AE5350" s="2">
        <v>40739</v>
      </c>
    </row>
    <row r="5351" spans="1:31" x14ac:dyDescent="0.25">
      <c r="A5351">
        <f t="shared" si="754"/>
        <v>5350</v>
      </c>
      <c r="B5351" s="1">
        <v>31618</v>
      </c>
      <c r="C5351" s="2">
        <v>40735</v>
      </c>
      <c r="D5351" s="1" t="s">
        <v>32</v>
      </c>
      <c r="E5351" s="1" t="str">
        <f t="shared" si="747"/>
        <v>***</v>
      </c>
      <c r="F5351" s="1" t="str">
        <f t="shared" si="748"/>
        <v>***</v>
      </c>
      <c r="G5351" s="1" t="str">
        <f t="shared" si="749"/>
        <v>***</v>
      </c>
      <c r="J5351" s="1" t="str">
        <f t="shared" si="750"/>
        <v>***</v>
      </c>
      <c r="P5351" s="1">
        <v>14</v>
      </c>
      <c r="Q5351" s="1">
        <f t="shared" si="755"/>
        <v>0.02</v>
      </c>
      <c r="T5351" s="4">
        <v>403.17</v>
      </c>
      <c r="U5351" s="9">
        <f t="shared" si="751"/>
        <v>0</v>
      </c>
      <c r="V5351" s="4">
        <f t="shared" si="752"/>
        <v>28.797857142857143</v>
      </c>
      <c r="W5351" s="1" t="s">
        <v>21</v>
      </c>
      <c r="X5351" s="1">
        <v>1.49</v>
      </c>
      <c r="Y5351" s="4">
        <f t="shared" si="753"/>
        <v>404.66</v>
      </c>
      <c r="Z5351" s="1" t="s">
        <v>39</v>
      </c>
      <c r="AA5351" s="1" t="s">
        <v>28</v>
      </c>
      <c r="AB5351" s="1" t="s">
        <v>29</v>
      </c>
      <c r="AC5351" s="1" t="s">
        <v>43</v>
      </c>
      <c r="AD5351" s="1" t="s">
        <v>19</v>
      </c>
      <c r="AE5351" s="2">
        <v>40735</v>
      </c>
    </row>
    <row r="5352" spans="1:31" x14ac:dyDescent="0.25">
      <c r="A5352">
        <f t="shared" si="754"/>
        <v>5351</v>
      </c>
      <c r="B5352" s="1">
        <v>39232</v>
      </c>
      <c r="C5352" s="2">
        <v>40736</v>
      </c>
      <c r="D5352" s="1" t="s">
        <v>13</v>
      </c>
      <c r="E5352" s="1" t="str">
        <f t="shared" si="747"/>
        <v>*</v>
      </c>
      <c r="F5352" s="1" t="str">
        <f t="shared" si="748"/>
        <v>*</v>
      </c>
      <c r="G5352" s="1" t="str">
        <f t="shared" si="749"/>
        <v>*</v>
      </c>
      <c r="J5352" s="1" t="str">
        <f t="shared" si="750"/>
        <v>*</v>
      </c>
      <c r="P5352" s="1">
        <v>26</v>
      </c>
      <c r="Q5352" s="1">
        <f t="shared" si="755"/>
        <v>3.5000000000000003E-2</v>
      </c>
      <c r="T5352" s="4">
        <v>1451.59</v>
      </c>
      <c r="U5352" s="9">
        <f t="shared" si="751"/>
        <v>1</v>
      </c>
      <c r="V5352" s="4">
        <f t="shared" si="752"/>
        <v>55.83038461538461</v>
      </c>
      <c r="W5352" s="1" t="s">
        <v>21</v>
      </c>
      <c r="X5352" s="1">
        <v>14.3</v>
      </c>
      <c r="Y5352" s="4">
        <f t="shared" si="753"/>
        <v>1465.8899999999999</v>
      </c>
      <c r="Z5352" s="1" t="s">
        <v>15</v>
      </c>
      <c r="AA5352" s="1" t="s">
        <v>28</v>
      </c>
      <c r="AB5352" s="1" t="s">
        <v>29</v>
      </c>
      <c r="AC5352" s="1" t="s">
        <v>40</v>
      </c>
      <c r="AD5352" s="1" t="s">
        <v>19</v>
      </c>
      <c r="AE5352" s="2">
        <v>40741</v>
      </c>
    </row>
    <row r="5353" spans="1:31" x14ac:dyDescent="0.25">
      <c r="A5353">
        <f t="shared" si="754"/>
        <v>5352</v>
      </c>
      <c r="B5353" s="1">
        <v>39232</v>
      </c>
      <c r="C5353" s="2">
        <v>40736</v>
      </c>
      <c r="D5353" s="1" t="s">
        <v>13</v>
      </c>
      <c r="E5353" s="1" t="str">
        <f t="shared" si="747"/>
        <v>*</v>
      </c>
      <c r="F5353" s="1" t="str">
        <f t="shared" si="748"/>
        <v>*</v>
      </c>
      <c r="G5353" s="1" t="str">
        <f t="shared" si="749"/>
        <v>*</v>
      </c>
      <c r="J5353" s="1" t="str">
        <f t="shared" si="750"/>
        <v>*</v>
      </c>
      <c r="P5353" s="1">
        <v>11</v>
      </c>
      <c r="Q5353" s="1">
        <f t="shared" si="755"/>
        <v>0.02</v>
      </c>
      <c r="T5353" s="4">
        <v>391.9</v>
      </c>
      <c r="U5353" s="9">
        <f t="shared" si="751"/>
        <v>0</v>
      </c>
      <c r="V5353" s="4">
        <f t="shared" si="752"/>
        <v>35.627272727272725</v>
      </c>
      <c r="W5353" s="1" t="s">
        <v>21</v>
      </c>
      <c r="X5353" s="1">
        <v>19.989999999999998</v>
      </c>
      <c r="Y5353" s="4">
        <f t="shared" si="753"/>
        <v>411.89</v>
      </c>
      <c r="Z5353" s="1" t="s">
        <v>15</v>
      </c>
      <c r="AA5353" s="1" t="s">
        <v>28</v>
      </c>
      <c r="AB5353" s="1" t="s">
        <v>29</v>
      </c>
      <c r="AC5353" s="1" t="s">
        <v>40</v>
      </c>
      <c r="AD5353" s="1" t="s">
        <v>19</v>
      </c>
      <c r="AE5353" s="2">
        <v>40738</v>
      </c>
    </row>
    <row r="5354" spans="1:31" x14ac:dyDescent="0.25">
      <c r="A5354">
        <f t="shared" si="754"/>
        <v>5353</v>
      </c>
      <c r="B5354" s="1">
        <v>55013</v>
      </c>
      <c r="C5354" s="2">
        <v>40736</v>
      </c>
      <c r="D5354" s="1" t="s">
        <v>13</v>
      </c>
      <c r="E5354" s="1" t="str">
        <f t="shared" si="747"/>
        <v>*</v>
      </c>
      <c r="F5354" s="1" t="str">
        <f t="shared" si="748"/>
        <v>*</v>
      </c>
      <c r="G5354" s="1" t="str">
        <f t="shared" si="749"/>
        <v>*</v>
      </c>
      <c r="J5354" s="1" t="str">
        <f t="shared" si="750"/>
        <v>*</v>
      </c>
      <c r="P5354" s="1">
        <v>14</v>
      </c>
      <c r="Q5354" s="1">
        <f t="shared" si="755"/>
        <v>0.02</v>
      </c>
      <c r="T5354" s="4">
        <v>322.61</v>
      </c>
      <c r="U5354" s="9">
        <f t="shared" si="751"/>
        <v>0</v>
      </c>
      <c r="V5354" s="4">
        <f t="shared" si="752"/>
        <v>23.043571428571429</v>
      </c>
      <c r="W5354" s="1" t="s">
        <v>21</v>
      </c>
      <c r="X5354" s="1">
        <v>5.53</v>
      </c>
      <c r="Y5354" s="4">
        <f t="shared" si="753"/>
        <v>328.14</v>
      </c>
      <c r="Z5354" s="1" t="s">
        <v>44</v>
      </c>
      <c r="AA5354" s="1" t="s">
        <v>37</v>
      </c>
      <c r="AB5354" s="1" t="s">
        <v>29</v>
      </c>
      <c r="AC5354" s="1" t="s">
        <v>30</v>
      </c>
      <c r="AD5354" s="1" t="s">
        <v>41</v>
      </c>
      <c r="AE5354" s="2">
        <v>40741</v>
      </c>
    </row>
    <row r="5355" spans="1:31" x14ac:dyDescent="0.25">
      <c r="A5355">
        <f t="shared" si="754"/>
        <v>5354</v>
      </c>
      <c r="B5355" s="1">
        <v>57760</v>
      </c>
      <c r="C5355" s="2">
        <v>40736</v>
      </c>
      <c r="D5355" s="1" t="s">
        <v>27</v>
      </c>
      <c r="E5355" s="1" t="str">
        <f t="shared" si="747"/>
        <v>*</v>
      </c>
      <c r="F5355" s="1" t="str">
        <f t="shared" si="748"/>
        <v>*</v>
      </c>
      <c r="G5355" s="1" t="str">
        <f t="shared" si="749"/>
        <v>*</v>
      </c>
      <c r="J5355" s="1" t="str">
        <f t="shared" si="750"/>
        <v>*</v>
      </c>
      <c r="P5355" s="1">
        <v>38</v>
      </c>
      <c r="Q5355" s="1">
        <f t="shared" si="755"/>
        <v>0.04</v>
      </c>
      <c r="T5355" s="4">
        <v>275.11</v>
      </c>
      <c r="U5355" s="9">
        <f t="shared" si="751"/>
        <v>0</v>
      </c>
      <c r="V5355" s="4">
        <f t="shared" si="752"/>
        <v>7.2397368421052635</v>
      </c>
      <c r="W5355" s="1" t="s">
        <v>21</v>
      </c>
      <c r="X5355" s="1">
        <v>4</v>
      </c>
      <c r="Y5355" s="4">
        <f t="shared" si="753"/>
        <v>279.11</v>
      </c>
      <c r="Z5355" s="1" t="s">
        <v>15</v>
      </c>
      <c r="AA5355" s="1" t="s">
        <v>28</v>
      </c>
      <c r="AB5355" s="1" t="s">
        <v>17</v>
      </c>
      <c r="AC5355" s="1" t="s">
        <v>18</v>
      </c>
      <c r="AD5355" s="1" t="s">
        <v>31</v>
      </c>
      <c r="AE5355" s="2">
        <v>40738</v>
      </c>
    </row>
    <row r="5356" spans="1:31" x14ac:dyDescent="0.25">
      <c r="A5356">
        <f t="shared" si="754"/>
        <v>5355</v>
      </c>
      <c r="B5356" s="1">
        <v>35366</v>
      </c>
      <c r="C5356" s="2">
        <v>40736</v>
      </c>
      <c r="D5356" s="1" t="s">
        <v>13</v>
      </c>
      <c r="E5356" s="1" t="str">
        <f t="shared" si="747"/>
        <v>*</v>
      </c>
      <c r="F5356" s="1" t="str">
        <f t="shared" si="748"/>
        <v>*</v>
      </c>
      <c r="G5356" s="1" t="str">
        <f t="shared" si="749"/>
        <v>*</v>
      </c>
      <c r="J5356" s="1" t="str">
        <f t="shared" si="750"/>
        <v>*</v>
      </c>
      <c r="P5356" s="1">
        <v>23</v>
      </c>
      <c r="Q5356" s="1">
        <f t="shared" si="755"/>
        <v>3.5000000000000003E-2</v>
      </c>
      <c r="T5356" s="4">
        <v>149.31</v>
      </c>
      <c r="U5356" s="9">
        <f t="shared" si="751"/>
        <v>0</v>
      </c>
      <c r="V5356" s="4">
        <f t="shared" si="752"/>
        <v>6.4917391304347829</v>
      </c>
      <c r="W5356" s="1" t="s">
        <v>21</v>
      </c>
      <c r="X5356" s="1">
        <v>7.81</v>
      </c>
      <c r="Y5356" s="4">
        <f t="shared" si="753"/>
        <v>157.12</v>
      </c>
      <c r="Z5356" s="1" t="s">
        <v>46</v>
      </c>
      <c r="AA5356" s="1" t="s">
        <v>16</v>
      </c>
      <c r="AB5356" s="1" t="s">
        <v>29</v>
      </c>
      <c r="AC5356" s="1" t="s">
        <v>40</v>
      </c>
      <c r="AD5356" s="1" t="s">
        <v>19</v>
      </c>
      <c r="AE5356" s="2">
        <v>40743</v>
      </c>
    </row>
    <row r="5357" spans="1:31" x14ac:dyDescent="0.25">
      <c r="A5357">
        <f t="shared" si="754"/>
        <v>5356</v>
      </c>
      <c r="B5357" s="1">
        <v>57572</v>
      </c>
      <c r="C5357" s="2">
        <v>40736</v>
      </c>
      <c r="D5357" s="1" t="s">
        <v>36</v>
      </c>
      <c r="E5357" s="1" t="str">
        <f t="shared" si="747"/>
        <v>*</v>
      </c>
      <c r="F5357" s="1" t="str">
        <f t="shared" si="748"/>
        <v>*</v>
      </c>
      <c r="G5357" s="1" t="str">
        <f t="shared" si="749"/>
        <v>*</v>
      </c>
      <c r="J5357" s="1" t="str">
        <f t="shared" si="750"/>
        <v>*</v>
      </c>
      <c r="P5357" s="1">
        <v>30</v>
      </c>
      <c r="Q5357" s="1">
        <f t="shared" si="755"/>
        <v>0.04</v>
      </c>
      <c r="T5357" s="4">
        <v>139.08000000000001</v>
      </c>
      <c r="U5357" s="9">
        <f t="shared" si="751"/>
        <v>0</v>
      </c>
      <c r="V5357" s="4">
        <f t="shared" si="752"/>
        <v>4.6360000000000001</v>
      </c>
      <c r="W5357" s="1" t="s">
        <v>21</v>
      </c>
      <c r="X5357" s="1">
        <v>4.62</v>
      </c>
      <c r="Y5357" s="4">
        <f t="shared" si="753"/>
        <v>143.70000000000002</v>
      </c>
      <c r="Z5357" s="1" t="s">
        <v>46</v>
      </c>
      <c r="AA5357" s="1" t="s">
        <v>37</v>
      </c>
      <c r="AB5357" s="1" t="s">
        <v>24</v>
      </c>
      <c r="AC5357" s="1" t="s">
        <v>38</v>
      </c>
      <c r="AD5357" s="1" t="s">
        <v>41</v>
      </c>
      <c r="AE5357" s="2">
        <v>40738</v>
      </c>
    </row>
    <row r="5358" spans="1:31" x14ac:dyDescent="0.25">
      <c r="A5358">
        <f t="shared" si="754"/>
        <v>5357</v>
      </c>
      <c r="B5358" s="1">
        <v>36933</v>
      </c>
      <c r="C5358" s="2">
        <v>40736</v>
      </c>
      <c r="D5358" s="1" t="s">
        <v>20</v>
      </c>
      <c r="E5358" s="1" t="str">
        <f t="shared" si="747"/>
        <v>*</v>
      </c>
      <c r="F5358" s="1" t="str">
        <f t="shared" si="748"/>
        <v>**</v>
      </c>
      <c r="G5358" s="1" t="str">
        <f t="shared" si="749"/>
        <v>**</v>
      </c>
      <c r="J5358" s="1" t="str">
        <f t="shared" si="750"/>
        <v>**</v>
      </c>
      <c r="P5358" s="1">
        <v>32</v>
      </c>
      <c r="Q5358" s="1">
        <f t="shared" si="755"/>
        <v>0.04</v>
      </c>
      <c r="T5358" s="4">
        <v>115.81</v>
      </c>
      <c r="U5358" s="9">
        <f t="shared" si="751"/>
        <v>0</v>
      </c>
      <c r="V5358" s="4">
        <f t="shared" si="752"/>
        <v>3.6190625000000001</v>
      </c>
      <c r="W5358" s="1" t="s">
        <v>21</v>
      </c>
      <c r="X5358" s="1">
        <v>0.5</v>
      </c>
      <c r="Y5358" s="4">
        <f t="shared" si="753"/>
        <v>116.31</v>
      </c>
      <c r="Z5358" s="1" t="s">
        <v>22</v>
      </c>
      <c r="AA5358" s="1" t="s">
        <v>23</v>
      </c>
      <c r="AB5358" s="1" t="s">
        <v>29</v>
      </c>
      <c r="AC5358" s="1" t="s">
        <v>58</v>
      </c>
      <c r="AD5358" s="1" t="s">
        <v>19</v>
      </c>
      <c r="AE5358" s="2">
        <v>40737</v>
      </c>
    </row>
    <row r="5359" spans="1:31" x14ac:dyDescent="0.25">
      <c r="A5359">
        <f t="shared" si="754"/>
        <v>5358</v>
      </c>
      <c r="B5359" s="1">
        <v>57760</v>
      </c>
      <c r="C5359" s="2">
        <v>40736</v>
      </c>
      <c r="D5359" s="1" t="s">
        <v>27</v>
      </c>
      <c r="E5359" s="1" t="str">
        <f t="shared" si="747"/>
        <v>*</v>
      </c>
      <c r="F5359" s="1" t="str">
        <f t="shared" si="748"/>
        <v>*</v>
      </c>
      <c r="G5359" s="1" t="str">
        <f t="shared" si="749"/>
        <v>*</v>
      </c>
      <c r="J5359" s="1" t="str">
        <f t="shared" si="750"/>
        <v>*</v>
      </c>
      <c r="P5359" s="1">
        <v>34</v>
      </c>
      <c r="Q5359" s="1">
        <f t="shared" si="755"/>
        <v>0.04</v>
      </c>
      <c r="T5359" s="4">
        <v>102.34</v>
      </c>
      <c r="U5359" s="9">
        <f t="shared" si="751"/>
        <v>0</v>
      </c>
      <c r="V5359" s="4">
        <f t="shared" si="752"/>
        <v>3.0100000000000002</v>
      </c>
      <c r="W5359" s="1" t="s">
        <v>21</v>
      </c>
      <c r="X5359" s="1">
        <v>2.0299999999999998</v>
      </c>
      <c r="Y5359" s="4">
        <f t="shared" si="753"/>
        <v>104.37</v>
      </c>
      <c r="Z5359" s="1" t="s">
        <v>15</v>
      </c>
      <c r="AA5359" s="1" t="s">
        <v>28</v>
      </c>
      <c r="AB5359" s="1" t="s">
        <v>29</v>
      </c>
      <c r="AC5359" s="1" t="s">
        <v>30</v>
      </c>
      <c r="AD5359" s="1" t="s">
        <v>31</v>
      </c>
      <c r="AE5359" s="2">
        <v>40738</v>
      </c>
    </row>
    <row r="5360" spans="1:31" x14ac:dyDescent="0.25">
      <c r="A5360">
        <f t="shared" si="754"/>
        <v>5359</v>
      </c>
      <c r="B5360" s="1">
        <v>57572</v>
      </c>
      <c r="C5360" s="2">
        <v>40736</v>
      </c>
      <c r="D5360" s="1" t="s">
        <v>36</v>
      </c>
      <c r="E5360" s="1" t="str">
        <f t="shared" si="747"/>
        <v>*</v>
      </c>
      <c r="F5360" s="1" t="str">
        <f t="shared" si="748"/>
        <v>*</v>
      </c>
      <c r="G5360" s="1" t="str">
        <f t="shared" si="749"/>
        <v>*</v>
      </c>
      <c r="J5360" s="1" t="str">
        <f t="shared" si="750"/>
        <v>*</v>
      </c>
      <c r="P5360" s="1">
        <v>9</v>
      </c>
      <c r="Q5360" s="1">
        <f t="shared" si="755"/>
        <v>0.01</v>
      </c>
      <c r="T5360" s="4">
        <v>75.28</v>
      </c>
      <c r="U5360" s="9">
        <f t="shared" si="751"/>
        <v>0</v>
      </c>
      <c r="V5360" s="4">
        <f t="shared" si="752"/>
        <v>8.3644444444444446</v>
      </c>
      <c r="W5360" s="1" t="s">
        <v>21</v>
      </c>
      <c r="X5360" s="1">
        <v>5.83</v>
      </c>
      <c r="Y5360" s="4">
        <f t="shared" si="753"/>
        <v>81.11</v>
      </c>
      <c r="Z5360" s="1" t="s">
        <v>46</v>
      </c>
      <c r="AA5360" s="1" t="s">
        <v>37</v>
      </c>
      <c r="AB5360" s="1" t="s">
        <v>29</v>
      </c>
      <c r="AC5360" s="1" t="s">
        <v>40</v>
      </c>
      <c r="AD5360" s="1" t="s">
        <v>31</v>
      </c>
      <c r="AE5360" s="2">
        <v>40737</v>
      </c>
    </row>
    <row r="5361" spans="1:31" x14ac:dyDescent="0.25">
      <c r="A5361">
        <f t="shared" si="754"/>
        <v>5360</v>
      </c>
      <c r="B5361" s="1">
        <v>55013</v>
      </c>
      <c r="C5361" s="2">
        <v>40736</v>
      </c>
      <c r="D5361" s="1" t="s">
        <v>13</v>
      </c>
      <c r="E5361" s="1" t="str">
        <f t="shared" si="747"/>
        <v>*</v>
      </c>
      <c r="F5361" s="1" t="str">
        <f t="shared" si="748"/>
        <v>*</v>
      </c>
      <c r="G5361" s="1" t="str">
        <f t="shared" si="749"/>
        <v>*</v>
      </c>
      <c r="J5361" s="1" t="str">
        <f t="shared" si="750"/>
        <v>*</v>
      </c>
      <c r="P5361" s="1">
        <v>5</v>
      </c>
      <c r="Q5361" s="1">
        <f t="shared" si="755"/>
        <v>0.01</v>
      </c>
      <c r="T5361" s="4">
        <v>24.3</v>
      </c>
      <c r="U5361" s="9">
        <f t="shared" si="751"/>
        <v>0</v>
      </c>
      <c r="V5361" s="4">
        <f t="shared" si="752"/>
        <v>4.8600000000000003</v>
      </c>
      <c r="W5361" s="1" t="s">
        <v>21</v>
      </c>
      <c r="X5361" s="1">
        <v>0.5</v>
      </c>
      <c r="Y5361" s="4">
        <f t="shared" si="753"/>
        <v>24.8</v>
      </c>
      <c r="Z5361" s="1" t="s">
        <v>44</v>
      </c>
      <c r="AA5361" s="1" t="s">
        <v>37</v>
      </c>
      <c r="AB5361" s="1" t="s">
        <v>29</v>
      </c>
      <c r="AC5361" s="1" t="s">
        <v>58</v>
      </c>
      <c r="AD5361" s="1" t="s">
        <v>19</v>
      </c>
      <c r="AE5361" s="2">
        <v>40743</v>
      </c>
    </row>
    <row r="5362" spans="1:31" x14ac:dyDescent="0.25">
      <c r="A5362">
        <f t="shared" si="754"/>
        <v>5361</v>
      </c>
      <c r="B5362" s="1">
        <v>41217</v>
      </c>
      <c r="C5362" s="2">
        <v>40737</v>
      </c>
      <c r="D5362" s="1" t="s">
        <v>20</v>
      </c>
      <c r="E5362" s="1" t="str">
        <f t="shared" si="747"/>
        <v>*</v>
      </c>
      <c r="F5362" s="1" t="str">
        <f t="shared" si="748"/>
        <v>**</v>
      </c>
      <c r="G5362" s="1" t="str">
        <f t="shared" si="749"/>
        <v>**</v>
      </c>
      <c r="J5362" s="1" t="str">
        <f t="shared" si="750"/>
        <v>**</v>
      </c>
      <c r="P5362" s="1">
        <v>23</v>
      </c>
      <c r="Q5362" s="1">
        <f t="shared" si="755"/>
        <v>3.5000000000000003E-2</v>
      </c>
      <c r="T5362" s="4">
        <v>1314.64</v>
      </c>
      <c r="U5362" s="9">
        <f t="shared" si="751"/>
        <v>1</v>
      </c>
      <c r="V5362" s="4">
        <f t="shared" si="752"/>
        <v>57.158260869565218</v>
      </c>
      <c r="W5362" s="1" t="s">
        <v>14</v>
      </c>
      <c r="X5362" s="1">
        <v>6.79</v>
      </c>
      <c r="Y5362" s="4">
        <f t="shared" si="753"/>
        <v>1321.43</v>
      </c>
      <c r="Z5362" s="1" t="s">
        <v>15</v>
      </c>
      <c r="AA5362" s="1" t="s">
        <v>16</v>
      </c>
      <c r="AB5362" s="1" t="s">
        <v>29</v>
      </c>
      <c r="AC5362" s="1" t="s">
        <v>40</v>
      </c>
      <c r="AD5362" s="1" t="s">
        <v>19</v>
      </c>
      <c r="AE5362" s="2">
        <v>40739</v>
      </c>
    </row>
    <row r="5363" spans="1:31" x14ac:dyDescent="0.25">
      <c r="A5363">
        <f t="shared" si="754"/>
        <v>5362</v>
      </c>
      <c r="B5363" s="1">
        <v>27845</v>
      </c>
      <c r="C5363" s="2">
        <v>40737</v>
      </c>
      <c r="D5363" s="1" t="s">
        <v>27</v>
      </c>
      <c r="E5363" s="1" t="str">
        <f t="shared" si="747"/>
        <v>*</v>
      </c>
      <c r="F5363" s="1" t="str">
        <f t="shared" si="748"/>
        <v>*</v>
      </c>
      <c r="G5363" s="1" t="str">
        <f t="shared" si="749"/>
        <v>*</v>
      </c>
      <c r="J5363" s="1" t="str">
        <f t="shared" si="750"/>
        <v>*</v>
      </c>
      <c r="P5363" s="1">
        <v>36</v>
      </c>
      <c r="Q5363" s="1">
        <f t="shared" si="755"/>
        <v>0.04</v>
      </c>
      <c r="T5363" s="4">
        <v>220.45</v>
      </c>
      <c r="U5363" s="9">
        <f t="shared" si="751"/>
        <v>0</v>
      </c>
      <c r="V5363" s="4">
        <f t="shared" si="752"/>
        <v>6.1236111111111109</v>
      </c>
      <c r="W5363" s="1" t="s">
        <v>21</v>
      </c>
      <c r="X5363" s="1">
        <v>0.5</v>
      </c>
      <c r="Y5363" s="4">
        <f t="shared" si="753"/>
        <v>220.95</v>
      </c>
      <c r="Z5363" s="1" t="s">
        <v>49</v>
      </c>
      <c r="AA5363" s="1" t="s">
        <v>23</v>
      </c>
      <c r="AB5363" s="1" t="s">
        <v>29</v>
      </c>
      <c r="AC5363" s="1" t="s">
        <v>58</v>
      </c>
      <c r="AD5363" s="1" t="s">
        <v>19</v>
      </c>
      <c r="AE5363" s="2">
        <v>40738</v>
      </c>
    </row>
    <row r="5364" spans="1:31" x14ac:dyDescent="0.25">
      <c r="A5364">
        <f t="shared" si="754"/>
        <v>5363</v>
      </c>
      <c r="B5364" s="1">
        <v>21412</v>
      </c>
      <c r="C5364" s="2">
        <v>40737</v>
      </c>
      <c r="D5364" s="1" t="s">
        <v>27</v>
      </c>
      <c r="E5364" s="1" t="str">
        <f t="shared" si="747"/>
        <v>*</v>
      </c>
      <c r="F5364" s="1" t="str">
        <f t="shared" si="748"/>
        <v>*</v>
      </c>
      <c r="G5364" s="1" t="str">
        <f t="shared" si="749"/>
        <v>*</v>
      </c>
      <c r="J5364" s="1" t="str">
        <f t="shared" si="750"/>
        <v>*</v>
      </c>
      <c r="P5364" s="1">
        <v>28</v>
      </c>
      <c r="Q5364" s="1">
        <f t="shared" si="755"/>
        <v>3.5000000000000003E-2</v>
      </c>
      <c r="T5364" s="4">
        <v>203.99</v>
      </c>
      <c r="U5364" s="9">
        <f t="shared" si="751"/>
        <v>0</v>
      </c>
      <c r="V5364" s="4">
        <f t="shared" si="752"/>
        <v>7.2853571428571433</v>
      </c>
      <c r="W5364" s="1" t="s">
        <v>21</v>
      </c>
      <c r="X5364" s="1">
        <v>4.2300000000000004</v>
      </c>
      <c r="Y5364" s="4">
        <f t="shared" si="753"/>
        <v>208.22</v>
      </c>
      <c r="Z5364" s="1" t="s">
        <v>51</v>
      </c>
      <c r="AA5364" s="1" t="s">
        <v>37</v>
      </c>
      <c r="AB5364" s="1" t="s">
        <v>29</v>
      </c>
      <c r="AC5364" s="1" t="s">
        <v>40</v>
      </c>
      <c r="AD5364" s="1" t="s">
        <v>31</v>
      </c>
      <c r="AE5364" s="2">
        <v>40738</v>
      </c>
    </row>
    <row r="5365" spans="1:31" x14ac:dyDescent="0.25">
      <c r="A5365">
        <f t="shared" si="754"/>
        <v>5364</v>
      </c>
      <c r="B5365" s="1">
        <v>21412</v>
      </c>
      <c r="C5365" s="2">
        <v>40737</v>
      </c>
      <c r="D5365" s="1" t="s">
        <v>27</v>
      </c>
      <c r="E5365" s="1" t="str">
        <f t="shared" si="747"/>
        <v>*</v>
      </c>
      <c r="F5365" s="1" t="str">
        <f t="shared" si="748"/>
        <v>*</v>
      </c>
      <c r="G5365" s="1" t="str">
        <f t="shared" si="749"/>
        <v>*</v>
      </c>
      <c r="J5365" s="1" t="str">
        <f t="shared" si="750"/>
        <v>*</v>
      </c>
      <c r="P5365" s="1">
        <v>38</v>
      </c>
      <c r="Q5365" s="1">
        <f t="shared" si="755"/>
        <v>0.04</v>
      </c>
      <c r="T5365" s="4">
        <v>137.07</v>
      </c>
      <c r="U5365" s="9">
        <f t="shared" si="751"/>
        <v>0</v>
      </c>
      <c r="V5365" s="4">
        <f t="shared" si="752"/>
        <v>3.6071052631578944</v>
      </c>
      <c r="W5365" s="1" t="s">
        <v>21</v>
      </c>
      <c r="X5365" s="1">
        <v>6.83</v>
      </c>
      <c r="Y5365" s="4">
        <f t="shared" si="753"/>
        <v>143.9</v>
      </c>
      <c r="Z5365" s="1" t="s">
        <v>51</v>
      </c>
      <c r="AA5365" s="1" t="s">
        <v>37</v>
      </c>
      <c r="AB5365" s="1" t="s">
        <v>29</v>
      </c>
      <c r="AC5365" s="1" t="s">
        <v>43</v>
      </c>
      <c r="AD5365" s="1" t="s">
        <v>19</v>
      </c>
      <c r="AE5365" s="2">
        <v>40739</v>
      </c>
    </row>
    <row r="5366" spans="1:31" x14ac:dyDescent="0.25">
      <c r="A5366">
        <f t="shared" si="754"/>
        <v>5365</v>
      </c>
      <c r="B5366" s="1">
        <v>13764</v>
      </c>
      <c r="C5366" s="2">
        <v>40737</v>
      </c>
      <c r="D5366" s="1" t="s">
        <v>36</v>
      </c>
      <c r="E5366" s="1" t="str">
        <f t="shared" si="747"/>
        <v>*</v>
      </c>
      <c r="F5366" s="1" t="str">
        <f t="shared" si="748"/>
        <v>*</v>
      </c>
      <c r="G5366" s="1" t="str">
        <f t="shared" si="749"/>
        <v>*</v>
      </c>
      <c r="J5366" s="1" t="str">
        <f t="shared" si="750"/>
        <v>*</v>
      </c>
      <c r="P5366" s="1">
        <v>31</v>
      </c>
      <c r="Q5366" s="1">
        <f t="shared" si="755"/>
        <v>0.04</v>
      </c>
      <c r="T5366" s="4">
        <v>123.93</v>
      </c>
      <c r="U5366" s="9">
        <f t="shared" si="751"/>
        <v>0</v>
      </c>
      <c r="V5366" s="4">
        <f t="shared" si="752"/>
        <v>3.9977419354838712</v>
      </c>
      <c r="W5366" s="1" t="s">
        <v>21</v>
      </c>
      <c r="X5366" s="1">
        <v>0.94</v>
      </c>
      <c r="Y5366" s="4">
        <f t="shared" si="753"/>
        <v>124.87</v>
      </c>
      <c r="Z5366" s="1" t="s">
        <v>22</v>
      </c>
      <c r="AA5366" s="1" t="s">
        <v>37</v>
      </c>
      <c r="AB5366" s="1" t="s">
        <v>29</v>
      </c>
      <c r="AC5366" s="1" t="s">
        <v>30</v>
      </c>
      <c r="AD5366" s="1" t="s">
        <v>31</v>
      </c>
      <c r="AE5366" s="2">
        <v>40738</v>
      </c>
    </row>
    <row r="5367" spans="1:31" x14ac:dyDescent="0.25">
      <c r="A5367">
        <f t="shared" si="754"/>
        <v>5366</v>
      </c>
      <c r="B5367" s="1">
        <v>29827</v>
      </c>
      <c r="C5367" s="2">
        <v>40738</v>
      </c>
      <c r="D5367" s="1" t="s">
        <v>32</v>
      </c>
      <c r="E5367" s="1" t="str">
        <f t="shared" si="747"/>
        <v>***</v>
      </c>
      <c r="F5367" s="1" t="str">
        <f t="shared" si="748"/>
        <v>***</v>
      </c>
      <c r="G5367" s="1" t="str">
        <f t="shared" si="749"/>
        <v>***</v>
      </c>
      <c r="J5367" s="1" t="str">
        <f t="shared" si="750"/>
        <v>***</v>
      </c>
      <c r="P5367" s="1">
        <v>35</v>
      </c>
      <c r="Q5367" s="1">
        <f t="shared" si="755"/>
        <v>0.04</v>
      </c>
      <c r="T5367" s="4">
        <v>926.65</v>
      </c>
      <c r="U5367" s="9">
        <f t="shared" si="751"/>
        <v>0</v>
      </c>
      <c r="V5367" s="4">
        <f t="shared" si="752"/>
        <v>26.475714285714286</v>
      </c>
      <c r="W5367" s="1" t="s">
        <v>21</v>
      </c>
      <c r="X5367" s="1">
        <v>5.89</v>
      </c>
      <c r="Y5367" s="4">
        <f t="shared" si="753"/>
        <v>932.54</v>
      </c>
      <c r="Z5367" s="1" t="s">
        <v>46</v>
      </c>
      <c r="AA5367" s="1" t="s">
        <v>16</v>
      </c>
      <c r="AB5367" s="1" t="s">
        <v>24</v>
      </c>
      <c r="AC5367" s="1" t="s">
        <v>38</v>
      </c>
      <c r="AD5367" s="1" t="s">
        <v>19</v>
      </c>
      <c r="AE5367" s="2">
        <v>40739</v>
      </c>
    </row>
    <row r="5368" spans="1:31" x14ac:dyDescent="0.25">
      <c r="A5368">
        <f t="shared" si="754"/>
        <v>5367</v>
      </c>
      <c r="B5368" s="1">
        <v>10338</v>
      </c>
      <c r="C5368" s="2">
        <v>40738</v>
      </c>
      <c r="D5368" s="1" t="s">
        <v>27</v>
      </c>
      <c r="E5368" s="1" t="str">
        <f t="shared" si="747"/>
        <v>*</v>
      </c>
      <c r="F5368" s="1" t="str">
        <f t="shared" si="748"/>
        <v>*</v>
      </c>
      <c r="G5368" s="1" t="str">
        <f t="shared" si="749"/>
        <v>*</v>
      </c>
      <c r="J5368" s="1" t="str">
        <f t="shared" si="750"/>
        <v>*</v>
      </c>
      <c r="P5368" s="1">
        <v>9</v>
      </c>
      <c r="Q5368" s="1">
        <f t="shared" si="755"/>
        <v>0.01</v>
      </c>
      <c r="T5368" s="4">
        <v>799.98</v>
      </c>
      <c r="U5368" s="9">
        <f t="shared" si="751"/>
        <v>0</v>
      </c>
      <c r="V5368" s="4">
        <f t="shared" si="752"/>
        <v>88.88666666666667</v>
      </c>
      <c r="W5368" s="1" t="s">
        <v>33</v>
      </c>
      <c r="X5368" s="1">
        <v>14</v>
      </c>
      <c r="Y5368" s="4">
        <f t="shared" si="753"/>
        <v>813.98</v>
      </c>
      <c r="Z5368" s="1" t="s">
        <v>64</v>
      </c>
      <c r="AA5368" s="1" t="s">
        <v>28</v>
      </c>
      <c r="AB5368" s="1" t="s">
        <v>24</v>
      </c>
      <c r="AC5368" s="1" t="s">
        <v>56</v>
      </c>
      <c r="AD5368" s="1" t="s">
        <v>35</v>
      </c>
      <c r="AE5368" s="2">
        <v>40740</v>
      </c>
    </row>
    <row r="5369" spans="1:31" x14ac:dyDescent="0.25">
      <c r="A5369">
        <f t="shared" si="754"/>
        <v>5368</v>
      </c>
      <c r="B5369" s="1">
        <v>23907</v>
      </c>
      <c r="C5369" s="2">
        <v>40738</v>
      </c>
      <c r="D5369" s="1" t="s">
        <v>27</v>
      </c>
      <c r="E5369" s="1" t="str">
        <f t="shared" si="747"/>
        <v>*</v>
      </c>
      <c r="F5369" s="1" t="str">
        <f t="shared" si="748"/>
        <v>*</v>
      </c>
      <c r="G5369" s="1" t="str">
        <f t="shared" si="749"/>
        <v>*</v>
      </c>
      <c r="J5369" s="1" t="str">
        <f t="shared" si="750"/>
        <v>*</v>
      </c>
      <c r="P5369" s="1">
        <v>7</v>
      </c>
      <c r="Q5369" s="1">
        <f t="shared" si="755"/>
        <v>0.01</v>
      </c>
      <c r="T5369" s="4">
        <v>384.2</v>
      </c>
      <c r="U5369" s="9">
        <f t="shared" si="751"/>
        <v>0</v>
      </c>
      <c r="V5369" s="4">
        <f t="shared" si="752"/>
        <v>54.885714285714286</v>
      </c>
      <c r="W5369" s="1" t="s">
        <v>21</v>
      </c>
      <c r="X5369" s="1">
        <v>2.5</v>
      </c>
      <c r="Y5369" s="4">
        <f t="shared" si="753"/>
        <v>386.7</v>
      </c>
      <c r="Z5369" s="1" t="s">
        <v>15</v>
      </c>
      <c r="AA5369" s="1" t="s">
        <v>28</v>
      </c>
      <c r="AB5369" s="1" t="s">
        <v>24</v>
      </c>
      <c r="AC5369" s="1" t="s">
        <v>25</v>
      </c>
      <c r="AD5369" s="1" t="s">
        <v>19</v>
      </c>
      <c r="AE5369" s="2">
        <v>40738</v>
      </c>
    </row>
    <row r="5370" spans="1:31" x14ac:dyDescent="0.25">
      <c r="A5370">
        <f t="shared" si="754"/>
        <v>5369</v>
      </c>
      <c r="B5370" s="1">
        <v>10338</v>
      </c>
      <c r="C5370" s="2">
        <v>40738</v>
      </c>
      <c r="D5370" s="1" t="s">
        <v>27</v>
      </c>
      <c r="E5370" s="1" t="str">
        <f t="shared" si="747"/>
        <v>*</v>
      </c>
      <c r="F5370" s="1" t="str">
        <f t="shared" si="748"/>
        <v>*</v>
      </c>
      <c r="G5370" s="1" t="str">
        <f t="shared" si="749"/>
        <v>*</v>
      </c>
      <c r="J5370" s="1" t="str">
        <f t="shared" si="750"/>
        <v>*</v>
      </c>
      <c r="P5370" s="1">
        <v>7</v>
      </c>
      <c r="Q5370" s="1">
        <f t="shared" si="755"/>
        <v>0.01</v>
      </c>
      <c r="T5370" s="4">
        <v>363.57</v>
      </c>
      <c r="U5370" s="9">
        <f t="shared" si="751"/>
        <v>0</v>
      </c>
      <c r="V5370" s="4">
        <f t="shared" si="752"/>
        <v>51.938571428571429</v>
      </c>
      <c r="W5370" s="1" t="s">
        <v>33</v>
      </c>
      <c r="X5370" s="1">
        <v>46.59</v>
      </c>
      <c r="Y5370" s="4">
        <f t="shared" si="753"/>
        <v>410.15999999999997</v>
      </c>
      <c r="Z5370" s="1" t="s">
        <v>53</v>
      </c>
      <c r="AA5370" s="1" t="s">
        <v>28</v>
      </c>
      <c r="AB5370" s="1" t="s">
        <v>17</v>
      </c>
      <c r="AC5370" s="1" t="s">
        <v>52</v>
      </c>
      <c r="AD5370" s="1" t="s">
        <v>59</v>
      </c>
      <c r="AE5370" s="2">
        <v>40740</v>
      </c>
    </row>
    <row r="5371" spans="1:31" x14ac:dyDescent="0.25">
      <c r="A5371">
        <f t="shared" si="754"/>
        <v>5370</v>
      </c>
      <c r="B5371" s="1">
        <v>3300</v>
      </c>
      <c r="C5371" s="2">
        <v>40738</v>
      </c>
      <c r="D5371" s="1" t="s">
        <v>13</v>
      </c>
      <c r="E5371" s="1" t="str">
        <f t="shared" si="747"/>
        <v>*</v>
      </c>
      <c r="F5371" s="1" t="str">
        <f t="shared" si="748"/>
        <v>*</v>
      </c>
      <c r="G5371" s="1" t="str">
        <f t="shared" si="749"/>
        <v>*</v>
      </c>
      <c r="J5371" s="1" t="str">
        <f t="shared" si="750"/>
        <v>*</v>
      </c>
      <c r="P5371" s="1">
        <v>6</v>
      </c>
      <c r="Q5371" s="1">
        <f t="shared" si="755"/>
        <v>0.01</v>
      </c>
      <c r="T5371" s="4">
        <v>92.02</v>
      </c>
      <c r="U5371" s="9">
        <f t="shared" si="751"/>
        <v>0</v>
      </c>
      <c r="V5371" s="4">
        <f t="shared" si="752"/>
        <v>15.336666666666666</v>
      </c>
      <c r="W5371" s="1" t="s">
        <v>21</v>
      </c>
      <c r="X5371" s="1">
        <v>4</v>
      </c>
      <c r="Y5371" s="4">
        <f t="shared" si="753"/>
        <v>96.02</v>
      </c>
      <c r="Z5371" s="1" t="s">
        <v>42</v>
      </c>
      <c r="AA5371" s="1" t="s">
        <v>37</v>
      </c>
      <c r="AB5371" s="1" t="s">
        <v>24</v>
      </c>
      <c r="AC5371" s="1" t="s">
        <v>38</v>
      </c>
      <c r="AD5371" s="1" t="s">
        <v>19</v>
      </c>
      <c r="AE5371" s="2">
        <v>40743</v>
      </c>
    </row>
    <row r="5372" spans="1:31" x14ac:dyDescent="0.25">
      <c r="A5372">
        <f t="shared" si="754"/>
        <v>5371</v>
      </c>
      <c r="B5372" s="1">
        <v>6274</v>
      </c>
      <c r="C5372" s="2">
        <v>40738</v>
      </c>
      <c r="D5372" s="1" t="s">
        <v>27</v>
      </c>
      <c r="E5372" s="1" t="str">
        <f t="shared" si="747"/>
        <v>*</v>
      </c>
      <c r="F5372" s="1" t="str">
        <f t="shared" si="748"/>
        <v>*</v>
      </c>
      <c r="G5372" s="1" t="str">
        <f t="shared" si="749"/>
        <v>*</v>
      </c>
      <c r="J5372" s="1" t="str">
        <f t="shared" si="750"/>
        <v>*</v>
      </c>
      <c r="P5372" s="1">
        <v>22</v>
      </c>
      <c r="Q5372" s="1">
        <f t="shared" si="755"/>
        <v>3.5000000000000003E-2</v>
      </c>
      <c r="T5372" s="4">
        <v>46.36</v>
      </c>
      <c r="U5372" s="9">
        <f t="shared" si="751"/>
        <v>0</v>
      </c>
      <c r="V5372" s="4">
        <f t="shared" si="752"/>
        <v>2.1072727272727274</v>
      </c>
      <c r="W5372" s="1" t="s">
        <v>14</v>
      </c>
      <c r="X5372" s="1">
        <v>4.08</v>
      </c>
      <c r="Y5372" s="4">
        <f t="shared" si="753"/>
        <v>50.44</v>
      </c>
      <c r="Z5372" s="1" t="s">
        <v>15</v>
      </c>
      <c r="AA5372" s="1" t="s">
        <v>37</v>
      </c>
      <c r="AB5372" s="1" t="s">
        <v>17</v>
      </c>
      <c r="AC5372" s="1" t="s">
        <v>18</v>
      </c>
      <c r="AD5372" s="1" t="s">
        <v>41</v>
      </c>
      <c r="AE5372" s="2">
        <v>40739</v>
      </c>
    </row>
    <row r="5373" spans="1:31" x14ac:dyDescent="0.25">
      <c r="A5373">
        <f t="shared" si="754"/>
        <v>5372</v>
      </c>
      <c r="B5373" s="1">
        <v>33061</v>
      </c>
      <c r="C5373" s="2">
        <v>40739</v>
      </c>
      <c r="D5373" s="1" t="s">
        <v>20</v>
      </c>
      <c r="E5373" s="1" t="str">
        <f t="shared" si="747"/>
        <v>*</v>
      </c>
      <c r="F5373" s="1" t="str">
        <f t="shared" si="748"/>
        <v>**</v>
      </c>
      <c r="G5373" s="1" t="str">
        <f t="shared" si="749"/>
        <v>**</v>
      </c>
      <c r="J5373" s="1" t="str">
        <f t="shared" si="750"/>
        <v>**</v>
      </c>
      <c r="P5373" s="1">
        <v>48</v>
      </c>
      <c r="Q5373" s="1">
        <f t="shared" si="755"/>
        <v>0.05</v>
      </c>
      <c r="T5373" s="4">
        <v>5318.89</v>
      </c>
      <c r="U5373" s="9">
        <f t="shared" si="751"/>
        <v>1</v>
      </c>
      <c r="V5373" s="4">
        <f t="shared" si="752"/>
        <v>110.81020833333334</v>
      </c>
      <c r="W5373" s="1" t="s">
        <v>21</v>
      </c>
      <c r="X5373" s="1">
        <v>8.64</v>
      </c>
      <c r="Y5373" s="4">
        <f t="shared" si="753"/>
        <v>5327.5300000000007</v>
      </c>
      <c r="Z5373" s="1" t="s">
        <v>44</v>
      </c>
      <c r="AA5373" s="1" t="s">
        <v>37</v>
      </c>
      <c r="AB5373" s="1" t="s">
        <v>29</v>
      </c>
      <c r="AC5373" s="1" t="s">
        <v>55</v>
      </c>
      <c r="AD5373" s="1" t="s">
        <v>19</v>
      </c>
      <c r="AE5373" s="2">
        <v>40741</v>
      </c>
    </row>
    <row r="5374" spans="1:31" x14ac:dyDescent="0.25">
      <c r="A5374">
        <f t="shared" si="754"/>
        <v>5373</v>
      </c>
      <c r="B5374" s="1">
        <v>2467</v>
      </c>
      <c r="C5374" s="2">
        <v>40739</v>
      </c>
      <c r="D5374" s="1" t="s">
        <v>27</v>
      </c>
      <c r="E5374" s="1" t="str">
        <f t="shared" si="747"/>
        <v>*</v>
      </c>
      <c r="F5374" s="1" t="str">
        <f t="shared" si="748"/>
        <v>*</v>
      </c>
      <c r="G5374" s="1" t="str">
        <f t="shared" si="749"/>
        <v>*</v>
      </c>
      <c r="J5374" s="1" t="str">
        <f t="shared" si="750"/>
        <v>*</v>
      </c>
      <c r="P5374" s="1">
        <v>30</v>
      </c>
      <c r="Q5374" s="1">
        <f t="shared" si="755"/>
        <v>0.04</v>
      </c>
      <c r="T5374" s="4">
        <v>4147.47</v>
      </c>
      <c r="U5374" s="9">
        <f t="shared" si="751"/>
        <v>1</v>
      </c>
      <c r="V5374" s="4">
        <f t="shared" si="752"/>
        <v>138.249</v>
      </c>
      <c r="W5374" s="1" t="s">
        <v>33</v>
      </c>
      <c r="X5374" s="1">
        <v>17.850000000000001</v>
      </c>
      <c r="Y5374" s="4">
        <f t="shared" si="753"/>
        <v>4165.3200000000006</v>
      </c>
      <c r="Z5374" s="1" t="s">
        <v>44</v>
      </c>
      <c r="AA5374" s="1" t="s">
        <v>28</v>
      </c>
      <c r="AB5374" s="1" t="s">
        <v>24</v>
      </c>
      <c r="AC5374" s="1" t="s">
        <v>56</v>
      </c>
      <c r="AD5374" s="1" t="s">
        <v>35</v>
      </c>
      <c r="AE5374" s="2">
        <v>40740</v>
      </c>
    </row>
    <row r="5375" spans="1:31" x14ac:dyDescent="0.25">
      <c r="A5375">
        <f t="shared" si="754"/>
        <v>5374</v>
      </c>
      <c r="B5375" s="1">
        <v>32</v>
      </c>
      <c r="C5375" s="2">
        <v>40739</v>
      </c>
      <c r="D5375" s="1" t="s">
        <v>20</v>
      </c>
      <c r="E5375" s="1" t="str">
        <f t="shared" si="747"/>
        <v>*</v>
      </c>
      <c r="F5375" s="1" t="str">
        <f t="shared" si="748"/>
        <v>**</v>
      </c>
      <c r="G5375" s="1" t="str">
        <f t="shared" si="749"/>
        <v>**</v>
      </c>
      <c r="J5375" s="1" t="str">
        <f t="shared" si="750"/>
        <v>**</v>
      </c>
      <c r="P5375" s="1">
        <v>26</v>
      </c>
      <c r="Q5375" s="1">
        <f t="shared" si="755"/>
        <v>3.5000000000000003E-2</v>
      </c>
      <c r="T5375" s="4">
        <v>2808.08</v>
      </c>
      <c r="U5375" s="9">
        <f t="shared" si="751"/>
        <v>1</v>
      </c>
      <c r="V5375" s="4">
        <f t="shared" si="752"/>
        <v>108.00307692307692</v>
      </c>
      <c r="W5375" s="1" t="s">
        <v>21</v>
      </c>
      <c r="X5375" s="1">
        <v>5.81</v>
      </c>
      <c r="Y5375" s="4">
        <f t="shared" si="753"/>
        <v>2813.89</v>
      </c>
      <c r="Z5375" s="1" t="s">
        <v>46</v>
      </c>
      <c r="AA5375" s="1" t="s">
        <v>28</v>
      </c>
      <c r="AB5375" s="1" t="s">
        <v>17</v>
      </c>
      <c r="AC5375" s="1" t="s">
        <v>18</v>
      </c>
      <c r="AD5375" s="1" t="s">
        <v>26</v>
      </c>
      <c r="AE5375" s="2">
        <v>40741</v>
      </c>
    </row>
    <row r="5376" spans="1:31" x14ac:dyDescent="0.25">
      <c r="A5376">
        <f t="shared" si="754"/>
        <v>5375</v>
      </c>
      <c r="B5376" s="1">
        <v>32</v>
      </c>
      <c r="C5376" s="2">
        <v>40739</v>
      </c>
      <c r="D5376" s="1" t="s">
        <v>20</v>
      </c>
      <c r="E5376" s="1" t="str">
        <f t="shared" si="747"/>
        <v>*</v>
      </c>
      <c r="F5376" s="1" t="str">
        <f t="shared" si="748"/>
        <v>**</v>
      </c>
      <c r="G5376" s="1" t="str">
        <f t="shared" si="749"/>
        <v>**</v>
      </c>
      <c r="J5376" s="1" t="str">
        <f t="shared" si="750"/>
        <v>**</v>
      </c>
      <c r="P5376" s="1">
        <v>24</v>
      </c>
      <c r="Q5376" s="1">
        <f t="shared" si="755"/>
        <v>3.5000000000000003E-2</v>
      </c>
      <c r="T5376" s="4">
        <v>1761.4</v>
      </c>
      <c r="U5376" s="9">
        <f t="shared" si="751"/>
        <v>1</v>
      </c>
      <c r="V5376" s="4">
        <f t="shared" si="752"/>
        <v>73.391666666666666</v>
      </c>
      <c r="W5376" s="1" t="s">
        <v>33</v>
      </c>
      <c r="X5376" s="1">
        <v>89.3</v>
      </c>
      <c r="Y5376" s="4">
        <f t="shared" si="753"/>
        <v>1850.7</v>
      </c>
      <c r="Z5376" s="1" t="s">
        <v>46</v>
      </c>
      <c r="AA5376" s="1" t="s">
        <v>28</v>
      </c>
      <c r="AB5376" s="1" t="s">
        <v>17</v>
      </c>
      <c r="AC5376" s="1" t="s">
        <v>52</v>
      </c>
      <c r="AD5376" s="1" t="s">
        <v>59</v>
      </c>
      <c r="AE5376" s="2">
        <v>40740</v>
      </c>
    </row>
    <row r="5377" spans="1:31" x14ac:dyDescent="0.25">
      <c r="A5377">
        <f t="shared" si="754"/>
        <v>5376</v>
      </c>
      <c r="B5377" s="1">
        <v>8513</v>
      </c>
      <c r="C5377" s="2">
        <v>40739</v>
      </c>
      <c r="D5377" s="1" t="s">
        <v>13</v>
      </c>
      <c r="E5377" s="1" t="str">
        <f t="shared" si="747"/>
        <v>*</v>
      </c>
      <c r="F5377" s="1" t="str">
        <f t="shared" si="748"/>
        <v>*</v>
      </c>
      <c r="G5377" s="1" t="str">
        <f t="shared" si="749"/>
        <v>*</v>
      </c>
      <c r="J5377" s="1" t="str">
        <f t="shared" si="750"/>
        <v>*</v>
      </c>
      <c r="P5377" s="1">
        <v>9</v>
      </c>
      <c r="Q5377" s="1">
        <f t="shared" si="755"/>
        <v>0.01</v>
      </c>
      <c r="T5377" s="4">
        <v>163.78</v>
      </c>
      <c r="U5377" s="9">
        <f t="shared" si="751"/>
        <v>0</v>
      </c>
      <c r="V5377" s="4">
        <f t="shared" si="752"/>
        <v>18.197777777777777</v>
      </c>
      <c r="W5377" s="1" t="s">
        <v>21</v>
      </c>
      <c r="X5377" s="1">
        <v>8.51</v>
      </c>
      <c r="Y5377" s="4">
        <f t="shared" si="753"/>
        <v>172.29</v>
      </c>
      <c r="Z5377" s="1" t="s">
        <v>22</v>
      </c>
      <c r="AA5377" s="1" t="s">
        <v>23</v>
      </c>
      <c r="AB5377" s="1" t="s">
        <v>24</v>
      </c>
      <c r="AC5377" s="1" t="s">
        <v>56</v>
      </c>
      <c r="AD5377" s="1" t="s">
        <v>26</v>
      </c>
      <c r="AE5377" s="2">
        <v>40741</v>
      </c>
    </row>
    <row r="5378" spans="1:31" x14ac:dyDescent="0.25">
      <c r="A5378">
        <f t="shared" si="754"/>
        <v>5377</v>
      </c>
      <c r="B5378" s="1">
        <v>32</v>
      </c>
      <c r="C5378" s="2">
        <v>40739</v>
      </c>
      <c r="D5378" s="1" t="s">
        <v>20</v>
      </c>
      <c r="E5378" s="1" t="str">
        <f t="shared" si="747"/>
        <v>*</v>
      </c>
      <c r="F5378" s="1" t="str">
        <f t="shared" si="748"/>
        <v>**</v>
      </c>
      <c r="G5378" s="1" t="str">
        <f t="shared" si="749"/>
        <v>**</v>
      </c>
      <c r="J5378" s="1" t="str">
        <f t="shared" si="750"/>
        <v>**</v>
      </c>
      <c r="P5378" s="1">
        <v>23</v>
      </c>
      <c r="Q5378" s="1">
        <f t="shared" si="755"/>
        <v>3.5000000000000003E-2</v>
      </c>
      <c r="T5378" s="4">
        <v>160.23349999999999</v>
      </c>
      <c r="U5378" s="9">
        <f t="shared" si="751"/>
        <v>0</v>
      </c>
      <c r="V5378" s="4">
        <f t="shared" si="752"/>
        <v>6.9666739130434783</v>
      </c>
      <c r="W5378" s="1" t="s">
        <v>21</v>
      </c>
      <c r="X5378" s="1">
        <v>5.03</v>
      </c>
      <c r="Y5378" s="4">
        <f t="shared" si="753"/>
        <v>165.26349999999999</v>
      </c>
      <c r="Z5378" s="1" t="s">
        <v>46</v>
      </c>
      <c r="AA5378" s="1" t="s">
        <v>28</v>
      </c>
      <c r="AB5378" s="1" t="s">
        <v>24</v>
      </c>
      <c r="AC5378" s="1" t="s">
        <v>25</v>
      </c>
      <c r="AD5378" s="1" t="s">
        <v>26</v>
      </c>
      <c r="AE5378" s="2">
        <v>40741</v>
      </c>
    </row>
    <row r="5379" spans="1:31" x14ac:dyDescent="0.25">
      <c r="A5379">
        <f t="shared" si="754"/>
        <v>5378</v>
      </c>
      <c r="B5379" s="1">
        <v>32</v>
      </c>
      <c r="C5379" s="2">
        <v>40739</v>
      </c>
      <c r="D5379" s="1" t="s">
        <v>20</v>
      </c>
      <c r="E5379" s="1" t="str">
        <f t="shared" ref="E5379:E5442" si="756">IF(D5379="Critical","***","*")</f>
        <v>*</v>
      </c>
      <c r="F5379" s="1" t="str">
        <f t="shared" ref="F5379:F5442" si="757">IF(D5379="Critical","***",IF(D5379="High","**","*"))</f>
        <v>**</v>
      </c>
      <c r="G5379" s="1" t="str">
        <f t="shared" ref="G5379:G5442" si="758">VLOOKUP(D5379,$H$6:$I$10,2,FALSE)</f>
        <v>**</v>
      </c>
      <c r="J5379" s="1" t="str">
        <f t="shared" ref="J5379:J5442" si="759">HLOOKUP(D5379,$K$5:$O$6,2,FALSE)</f>
        <v>**</v>
      </c>
      <c r="P5379" s="1">
        <v>15</v>
      </c>
      <c r="Q5379" s="1">
        <f t="shared" si="755"/>
        <v>0.02</v>
      </c>
      <c r="T5379" s="4">
        <v>140.56</v>
      </c>
      <c r="U5379" s="9">
        <f t="shared" ref="U5379:U5442" si="760">IF(T5379&gt;1000,1,0)</f>
        <v>0</v>
      </c>
      <c r="V5379" s="4">
        <f t="shared" ref="V5379:V5442" si="761">T5379/P5379</f>
        <v>9.3706666666666667</v>
      </c>
      <c r="W5379" s="1" t="s">
        <v>21</v>
      </c>
      <c r="X5379" s="1">
        <v>8.99</v>
      </c>
      <c r="Y5379" s="4">
        <f t="shared" ref="Y5379:Y5442" si="762">X5379+T5379</f>
        <v>149.55000000000001</v>
      </c>
      <c r="Z5379" s="1" t="s">
        <v>49</v>
      </c>
      <c r="AA5379" s="1" t="s">
        <v>28</v>
      </c>
      <c r="AB5379" s="1" t="s">
        <v>24</v>
      </c>
      <c r="AC5379" s="1" t="s">
        <v>38</v>
      </c>
      <c r="AD5379" s="1" t="s">
        <v>41</v>
      </c>
      <c r="AE5379" s="2">
        <v>40740</v>
      </c>
    </row>
    <row r="5380" spans="1:31" x14ac:dyDescent="0.25">
      <c r="A5380">
        <f t="shared" ref="A5380:A5443" si="763">A5379+1</f>
        <v>5379</v>
      </c>
      <c r="B5380" s="1">
        <v>8513</v>
      </c>
      <c r="C5380" s="2">
        <v>40739</v>
      </c>
      <c r="D5380" s="1" t="s">
        <v>13</v>
      </c>
      <c r="E5380" s="1" t="str">
        <f t="shared" si="756"/>
        <v>*</v>
      </c>
      <c r="F5380" s="1" t="str">
        <f t="shared" si="757"/>
        <v>*</v>
      </c>
      <c r="G5380" s="1" t="str">
        <f t="shared" si="758"/>
        <v>*</v>
      </c>
      <c r="J5380" s="1" t="str">
        <f t="shared" si="759"/>
        <v>*</v>
      </c>
      <c r="P5380" s="1">
        <v>8</v>
      </c>
      <c r="Q5380" s="1">
        <f t="shared" ref="Q5380:Q5443" si="764">VLOOKUP(P5380,$R$5:$S$10,2,TRUE)</f>
        <v>0.01</v>
      </c>
      <c r="T5380" s="4">
        <v>84.64</v>
      </c>
      <c r="U5380" s="9">
        <f t="shared" si="760"/>
        <v>0</v>
      </c>
      <c r="V5380" s="4">
        <f t="shared" si="761"/>
        <v>10.58</v>
      </c>
      <c r="W5380" s="1" t="s">
        <v>14</v>
      </c>
      <c r="X5380" s="1">
        <v>4.5</v>
      </c>
      <c r="Y5380" s="4">
        <f t="shared" si="762"/>
        <v>89.14</v>
      </c>
      <c r="Z5380" s="1" t="s">
        <v>44</v>
      </c>
      <c r="AA5380" s="1" t="s">
        <v>23</v>
      </c>
      <c r="AB5380" s="1" t="s">
        <v>29</v>
      </c>
      <c r="AC5380" s="1" t="s">
        <v>63</v>
      </c>
      <c r="AD5380" s="1" t="s">
        <v>19</v>
      </c>
      <c r="AE5380" s="2">
        <v>40746</v>
      </c>
    </row>
    <row r="5381" spans="1:31" x14ac:dyDescent="0.25">
      <c r="A5381">
        <f t="shared" si="763"/>
        <v>5380</v>
      </c>
      <c r="B5381" s="1">
        <v>740</v>
      </c>
      <c r="C5381" s="2">
        <v>40739</v>
      </c>
      <c r="D5381" s="1" t="s">
        <v>36</v>
      </c>
      <c r="E5381" s="1" t="str">
        <f t="shared" si="756"/>
        <v>*</v>
      </c>
      <c r="F5381" s="1" t="str">
        <f t="shared" si="757"/>
        <v>*</v>
      </c>
      <c r="G5381" s="1" t="str">
        <f t="shared" si="758"/>
        <v>*</v>
      </c>
      <c r="J5381" s="1" t="str">
        <f t="shared" si="759"/>
        <v>*</v>
      </c>
      <c r="P5381" s="1">
        <v>6</v>
      </c>
      <c r="Q5381" s="1">
        <f t="shared" si="764"/>
        <v>0.01</v>
      </c>
      <c r="T5381" s="4">
        <v>28.01</v>
      </c>
      <c r="U5381" s="9">
        <f t="shared" si="760"/>
        <v>0</v>
      </c>
      <c r="V5381" s="4">
        <f t="shared" si="761"/>
        <v>4.6683333333333339</v>
      </c>
      <c r="W5381" s="1" t="s">
        <v>21</v>
      </c>
      <c r="X5381" s="1">
        <v>0.49</v>
      </c>
      <c r="Y5381" s="4">
        <f t="shared" si="762"/>
        <v>28.5</v>
      </c>
      <c r="Z5381" s="1" t="s">
        <v>22</v>
      </c>
      <c r="AA5381" s="1" t="s">
        <v>28</v>
      </c>
      <c r="AB5381" s="1" t="s">
        <v>29</v>
      </c>
      <c r="AC5381" s="1" t="s">
        <v>58</v>
      </c>
      <c r="AD5381" s="1" t="s">
        <v>19</v>
      </c>
      <c r="AE5381" s="2">
        <v>40739</v>
      </c>
    </row>
    <row r="5382" spans="1:31" x14ac:dyDescent="0.25">
      <c r="A5382">
        <f t="shared" si="763"/>
        <v>5381</v>
      </c>
      <c r="B5382" s="1">
        <v>50563</v>
      </c>
      <c r="C5382" s="2">
        <v>40740</v>
      </c>
      <c r="D5382" s="1" t="s">
        <v>20</v>
      </c>
      <c r="E5382" s="1" t="str">
        <f t="shared" si="756"/>
        <v>*</v>
      </c>
      <c r="F5382" s="1" t="str">
        <f t="shared" si="757"/>
        <v>**</v>
      </c>
      <c r="G5382" s="1" t="str">
        <f t="shared" si="758"/>
        <v>**</v>
      </c>
      <c r="J5382" s="1" t="str">
        <f t="shared" si="759"/>
        <v>**</v>
      </c>
      <c r="P5382" s="1">
        <v>20</v>
      </c>
      <c r="Q5382" s="1">
        <f t="shared" si="764"/>
        <v>3.5000000000000003E-2</v>
      </c>
      <c r="T5382" s="4">
        <v>2197.4115000000002</v>
      </c>
      <c r="U5382" s="9">
        <f t="shared" si="760"/>
        <v>1</v>
      </c>
      <c r="V5382" s="4">
        <f t="shared" si="761"/>
        <v>109.870575</v>
      </c>
      <c r="W5382" s="1" t="s">
        <v>14</v>
      </c>
      <c r="X5382" s="1">
        <v>7.69</v>
      </c>
      <c r="Y5382" s="4">
        <f t="shared" si="762"/>
        <v>2205.1015000000002</v>
      </c>
      <c r="Z5382" s="1" t="s">
        <v>46</v>
      </c>
      <c r="AA5382" s="1" t="s">
        <v>23</v>
      </c>
      <c r="AB5382" s="1" t="s">
        <v>24</v>
      </c>
      <c r="AC5382" s="1" t="s">
        <v>25</v>
      </c>
      <c r="AD5382" s="1" t="s">
        <v>19</v>
      </c>
      <c r="AE5382" s="2">
        <v>40741</v>
      </c>
    </row>
    <row r="5383" spans="1:31" x14ac:dyDescent="0.25">
      <c r="A5383">
        <f t="shared" si="763"/>
        <v>5382</v>
      </c>
      <c r="B5383" s="1">
        <v>4324</v>
      </c>
      <c r="C5383" s="2">
        <v>40740</v>
      </c>
      <c r="D5383" s="1" t="s">
        <v>32</v>
      </c>
      <c r="E5383" s="1" t="str">
        <f t="shared" si="756"/>
        <v>***</v>
      </c>
      <c r="F5383" s="1" t="str">
        <f t="shared" si="757"/>
        <v>***</v>
      </c>
      <c r="G5383" s="1" t="str">
        <f t="shared" si="758"/>
        <v>***</v>
      </c>
      <c r="J5383" s="1" t="str">
        <f t="shared" si="759"/>
        <v>***</v>
      </c>
      <c r="P5383" s="1">
        <v>28</v>
      </c>
      <c r="Q5383" s="1">
        <f t="shared" si="764"/>
        <v>3.5000000000000003E-2</v>
      </c>
      <c r="T5383" s="4">
        <v>1165.33</v>
      </c>
      <c r="U5383" s="9">
        <f t="shared" si="760"/>
        <v>1</v>
      </c>
      <c r="V5383" s="4">
        <f t="shared" si="761"/>
        <v>41.618928571428569</v>
      </c>
      <c r="W5383" s="1" t="s">
        <v>21</v>
      </c>
      <c r="X5383" s="1">
        <v>8.99</v>
      </c>
      <c r="Y5383" s="4">
        <f t="shared" si="762"/>
        <v>1174.32</v>
      </c>
      <c r="Z5383" s="1" t="s">
        <v>42</v>
      </c>
      <c r="AA5383" s="1" t="s">
        <v>23</v>
      </c>
      <c r="AB5383" s="1" t="s">
        <v>29</v>
      </c>
      <c r="AC5383" s="1" t="s">
        <v>30</v>
      </c>
      <c r="AD5383" s="1" t="s">
        <v>41</v>
      </c>
      <c r="AE5383" s="2">
        <v>40742</v>
      </c>
    </row>
    <row r="5384" spans="1:31" x14ac:dyDescent="0.25">
      <c r="A5384">
        <f t="shared" si="763"/>
        <v>5383</v>
      </c>
      <c r="B5384" s="1">
        <v>50563</v>
      </c>
      <c r="C5384" s="2">
        <v>40740</v>
      </c>
      <c r="D5384" s="1" t="s">
        <v>20</v>
      </c>
      <c r="E5384" s="1" t="str">
        <f t="shared" si="756"/>
        <v>*</v>
      </c>
      <c r="F5384" s="1" t="str">
        <f t="shared" si="757"/>
        <v>**</v>
      </c>
      <c r="G5384" s="1" t="str">
        <f t="shared" si="758"/>
        <v>**</v>
      </c>
      <c r="J5384" s="1" t="str">
        <f t="shared" si="759"/>
        <v>**</v>
      </c>
      <c r="P5384" s="1">
        <v>2</v>
      </c>
      <c r="Q5384" s="1">
        <f t="shared" si="764"/>
        <v>0.01</v>
      </c>
      <c r="T5384" s="4">
        <v>423.04</v>
      </c>
      <c r="U5384" s="9">
        <f t="shared" si="760"/>
        <v>0</v>
      </c>
      <c r="V5384" s="4">
        <f t="shared" si="761"/>
        <v>211.52</v>
      </c>
      <c r="W5384" s="1" t="s">
        <v>14</v>
      </c>
      <c r="X5384" s="1">
        <v>9.99</v>
      </c>
      <c r="Y5384" s="4">
        <f t="shared" si="762"/>
        <v>433.03000000000003</v>
      </c>
      <c r="Z5384" s="1" t="s">
        <v>46</v>
      </c>
      <c r="AA5384" s="1" t="s">
        <v>23</v>
      </c>
      <c r="AB5384" s="1" t="s">
        <v>29</v>
      </c>
      <c r="AC5384" s="1" t="s">
        <v>55</v>
      </c>
      <c r="AD5384" s="1" t="s">
        <v>19</v>
      </c>
      <c r="AE5384" s="2">
        <v>40741</v>
      </c>
    </row>
    <row r="5385" spans="1:31" x14ac:dyDescent="0.25">
      <c r="A5385">
        <f t="shared" si="763"/>
        <v>5384</v>
      </c>
      <c r="B5385" s="1">
        <v>50790</v>
      </c>
      <c r="C5385" s="2">
        <v>40740</v>
      </c>
      <c r="D5385" s="1" t="s">
        <v>32</v>
      </c>
      <c r="E5385" s="1" t="str">
        <f t="shared" si="756"/>
        <v>***</v>
      </c>
      <c r="F5385" s="1" t="str">
        <f t="shared" si="757"/>
        <v>***</v>
      </c>
      <c r="G5385" s="1" t="str">
        <f t="shared" si="758"/>
        <v>***</v>
      </c>
      <c r="J5385" s="1" t="str">
        <f t="shared" si="759"/>
        <v>***</v>
      </c>
      <c r="P5385" s="1">
        <v>47</v>
      </c>
      <c r="Q5385" s="1">
        <f t="shared" si="764"/>
        <v>0.05</v>
      </c>
      <c r="T5385" s="4">
        <v>255.65</v>
      </c>
      <c r="U5385" s="9">
        <f t="shared" si="760"/>
        <v>0</v>
      </c>
      <c r="V5385" s="4">
        <f t="shared" si="761"/>
        <v>5.4393617021276599</v>
      </c>
      <c r="W5385" s="1" t="s">
        <v>21</v>
      </c>
      <c r="X5385" s="1">
        <v>5.71</v>
      </c>
      <c r="Y5385" s="4">
        <f t="shared" si="762"/>
        <v>261.36</v>
      </c>
      <c r="Z5385" s="1" t="s">
        <v>46</v>
      </c>
      <c r="AA5385" s="1" t="s">
        <v>37</v>
      </c>
      <c r="AB5385" s="1" t="s">
        <v>17</v>
      </c>
      <c r="AC5385" s="1" t="s">
        <v>18</v>
      </c>
      <c r="AD5385" s="1" t="s">
        <v>26</v>
      </c>
      <c r="AE5385" s="2">
        <v>40742</v>
      </c>
    </row>
    <row r="5386" spans="1:31" x14ac:dyDescent="0.25">
      <c r="A5386">
        <f t="shared" si="763"/>
        <v>5385</v>
      </c>
      <c r="B5386" s="1">
        <v>26243</v>
      </c>
      <c r="C5386" s="2">
        <v>40740</v>
      </c>
      <c r="D5386" s="1" t="s">
        <v>13</v>
      </c>
      <c r="E5386" s="1" t="str">
        <f t="shared" si="756"/>
        <v>*</v>
      </c>
      <c r="F5386" s="1" t="str">
        <f t="shared" si="757"/>
        <v>*</v>
      </c>
      <c r="G5386" s="1" t="str">
        <f t="shared" si="758"/>
        <v>*</v>
      </c>
      <c r="J5386" s="1" t="str">
        <f t="shared" si="759"/>
        <v>*</v>
      </c>
      <c r="P5386" s="1">
        <v>42</v>
      </c>
      <c r="Q5386" s="1">
        <f t="shared" si="764"/>
        <v>0.05</v>
      </c>
      <c r="T5386" s="4">
        <v>71.319999999999993</v>
      </c>
      <c r="U5386" s="9">
        <f t="shared" si="760"/>
        <v>0</v>
      </c>
      <c r="V5386" s="4">
        <f t="shared" si="761"/>
        <v>1.6980952380952379</v>
      </c>
      <c r="W5386" s="1" t="s">
        <v>21</v>
      </c>
      <c r="X5386" s="1">
        <v>1</v>
      </c>
      <c r="Y5386" s="4">
        <f t="shared" si="762"/>
        <v>72.319999999999993</v>
      </c>
      <c r="Z5386" s="1" t="s">
        <v>64</v>
      </c>
      <c r="AA5386" s="1" t="s">
        <v>28</v>
      </c>
      <c r="AB5386" s="1" t="s">
        <v>29</v>
      </c>
      <c r="AC5386" s="1" t="s">
        <v>30</v>
      </c>
      <c r="AD5386" s="1" t="s">
        <v>31</v>
      </c>
      <c r="AE5386" s="2">
        <v>40744</v>
      </c>
    </row>
    <row r="5387" spans="1:31" x14ac:dyDescent="0.25">
      <c r="A5387">
        <f t="shared" si="763"/>
        <v>5386</v>
      </c>
      <c r="B5387" s="1">
        <v>47301</v>
      </c>
      <c r="C5387" s="2">
        <v>40741</v>
      </c>
      <c r="D5387" s="1" t="s">
        <v>13</v>
      </c>
      <c r="E5387" s="1" t="str">
        <f t="shared" si="756"/>
        <v>*</v>
      </c>
      <c r="F5387" s="1" t="str">
        <f t="shared" si="757"/>
        <v>*</v>
      </c>
      <c r="G5387" s="1" t="str">
        <f t="shared" si="758"/>
        <v>*</v>
      </c>
      <c r="J5387" s="1" t="str">
        <f t="shared" si="759"/>
        <v>*</v>
      </c>
      <c r="P5387" s="1">
        <v>6</v>
      </c>
      <c r="Q5387" s="1">
        <f t="shared" si="764"/>
        <v>0.01</v>
      </c>
      <c r="T5387" s="4">
        <v>460.71</v>
      </c>
      <c r="U5387" s="9">
        <f t="shared" si="760"/>
        <v>0</v>
      </c>
      <c r="V5387" s="4">
        <f t="shared" si="761"/>
        <v>76.784999999999997</v>
      </c>
      <c r="W5387" s="1" t="s">
        <v>21</v>
      </c>
      <c r="X5387" s="1">
        <v>35</v>
      </c>
      <c r="Y5387" s="4">
        <f t="shared" si="762"/>
        <v>495.71</v>
      </c>
      <c r="Z5387" s="1" t="s">
        <v>22</v>
      </c>
      <c r="AA5387" s="1" t="s">
        <v>16</v>
      </c>
      <c r="AB5387" s="1" t="s">
        <v>29</v>
      </c>
      <c r="AC5387" s="1" t="s">
        <v>55</v>
      </c>
      <c r="AD5387" s="1" t="s">
        <v>48</v>
      </c>
      <c r="AE5387" s="2">
        <v>40746</v>
      </c>
    </row>
    <row r="5388" spans="1:31" x14ac:dyDescent="0.25">
      <c r="A5388">
        <f t="shared" si="763"/>
        <v>5387</v>
      </c>
      <c r="B5388" s="1">
        <v>48837</v>
      </c>
      <c r="C5388" s="2">
        <v>40742</v>
      </c>
      <c r="D5388" s="1" t="s">
        <v>27</v>
      </c>
      <c r="E5388" s="1" t="str">
        <f t="shared" si="756"/>
        <v>*</v>
      </c>
      <c r="F5388" s="1" t="str">
        <f t="shared" si="757"/>
        <v>*</v>
      </c>
      <c r="G5388" s="1" t="str">
        <f t="shared" si="758"/>
        <v>*</v>
      </c>
      <c r="J5388" s="1" t="str">
        <f t="shared" si="759"/>
        <v>*</v>
      </c>
      <c r="P5388" s="1">
        <v>39</v>
      </c>
      <c r="Q5388" s="1">
        <f t="shared" si="764"/>
        <v>0.04</v>
      </c>
      <c r="T5388" s="4">
        <v>4799.7884999999997</v>
      </c>
      <c r="U5388" s="9">
        <f t="shared" si="760"/>
        <v>1</v>
      </c>
      <c r="V5388" s="4">
        <f t="shared" si="761"/>
        <v>123.07149999999999</v>
      </c>
      <c r="W5388" s="1" t="s">
        <v>21</v>
      </c>
      <c r="X5388" s="1">
        <v>3.9</v>
      </c>
      <c r="Y5388" s="4">
        <f t="shared" si="762"/>
        <v>4803.6884999999993</v>
      </c>
      <c r="Z5388" s="1" t="s">
        <v>51</v>
      </c>
      <c r="AA5388" s="1" t="s">
        <v>28</v>
      </c>
      <c r="AB5388" s="1" t="s">
        <v>24</v>
      </c>
      <c r="AC5388" s="1" t="s">
        <v>25</v>
      </c>
      <c r="AD5388" s="1" t="s">
        <v>19</v>
      </c>
      <c r="AE5388" s="2">
        <v>40744</v>
      </c>
    </row>
    <row r="5389" spans="1:31" x14ac:dyDescent="0.25">
      <c r="A5389">
        <f t="shared" si="763"/>
        <v>5388</v>
      </c>
      <c r="B5389" s="1">
        <v>20482</v>
      </c>
      <c r="C5389" s="2">
        <v>40742</v>
      </c>
      <c r="D5389" s="1" t="s">
        <v>36</v>
      </c>
      <c r="E5389" s="1" t="str">
        <f t="shared" si="756"/>
        <v>*</v>
      </c>
      <c r="F5389" s="1" t="str">
        <f t="shared" si="757"/>
        <v>*</v>
      </c>
      <c r="G5389" s="1" t="str">
        <f t="shared" si="758"/>
        <v>*</v>
      </c>
      <c r="J5389" s="1" t="str">
        <f t="shared" si="759"/>
        <v>*</v>
      </c>
      <c r="P5389" s="1">
        <v>38</v>
      </c>
      <c r="Q5389" s="1">
        <f t="shared" si="764"/>
        <v>0.04</v>
      </c>
      <c r="T5389" s="4">
        <v>4650.07</v>
      </c>
      <c r="U5389" s="9">
        <f t="shared" si="760"/>
        <v>1</v>
      </c>
      <c r="V5389" s="4">
        <f t="shared" si="761"/>
        <v>122.37026315789473</v>
      </c>
      <c r="W5389" s="1" t="s">
        <v>33</v>
      </c>
      <c r="X5389" s="1">
        <v>60.19</v>
      </c>
      <c r="Y5389" s="4">
        <f t="shared" si="762"/>
        <v>4710.2599999999993</v>
      </c>
      <c r="Z5389" s="1" t="s">
        <v>22</v>
      </c>
      <c r="AA5389" s="1" t="s">
        <v>23</v>
      </c>
      <c r="AB5389" s="1" t="s">
        <v>17</v>
      </c>
      <c r="AC5389" s="1" t="s">
        <v>62</v>
      </c>
      <c r="AD5389" s="1" t="s">
        <v>59</v>
      </c>
      <c r="AE5389" s="2">
        <v>40742</v>
      </c>
    </row>
    <row r="5390" spans="1:31" x14ac:dyDescent="0.25">
      <c r="A5390">
        <f t="shared" si="763"/>
        <v>5389</v>
      </c>
      <c r="B5390" s="1">
        <v>40422</v>
      </c>
      <c r="C5390" s="2">
        <v>40742</v>
      </c>
      <c r="D5390" s="1" t="s">
        <v>32</v>
      </c>
      <c r="E5390" s="1" t="str">
        <f t="shared" si="756"/>
        <v>***</v>
      </c>
      <c r="F5390" s="1" t="str">
        <f t="shared" si="757"/>
        <v>***</v>
      </c>
      <c r="G5390" s="1" t="str">
        <f t="shared" si="758"/>
        <v>***</v>
      </c>
      <c r="J5390" s="1" t="str">
        <f t="shared" si="759"/>
        <v>***</v>
      </c>
      <c r="P5390" s="1">
        <v>39</v>
      </c>
      <c r="Q5390" s="1">
        <f t="shared" si="764"/>
        <v>0.04</v>
      </c>
      <c r="T5390" s="4">
        <v>2192.4389999999999</v>
      </c>
      <c r="U5390" s="9">
        <f t="shared" si="760"/>
        <v>1</v>
      </c>
      <c r="V5390" s="4">
        <f t="shared" si="761"/>
        <v>56.216384615384612</v>
      </c>
      <c r="W5390" s="1" t="s">
        <v>14</v>
      </c>
      <c r="X5390" s="1">
        <v>3.99</v>
      </c>
      <c r="Y5390" s="4">
        <f t="shared" si="762"/>
        <v>2196.4289999999996</v>
      </c>
      <c r="Z5390" s="1" t="s">
        <v>22</v>
      </c>
      <c r="AA5390" s="1" t="s">
        <v>16</v>
      </c>
      <c r="AB5390" s="1" t="s">
        <v>24</v>
      </c>
      <c r="AC5390" s="1" t="s">
        <v>25</v>
      </c>
      <c r="AD5390" s="1" t="s">
        <v>19</v>
      </c>
      <c r="AE5390" s="2">
        <v>40744</v>
      </c>
    </row>
    <row r="5391" spans="1:31" x14ac:dyDescent="0.25">
      <c r="A5391">
        <f t="shared" si="763"/>
        <v>5390</v>
      </c>
      <c r="B5391" s="1">
        <v>20482</v>
      </c>
      <c r="C5391" s="2">
        <v>40742</v>
      </c>
      <c r="D5391" s="1" t="s">
        <v>36</v>
      </c>
      <c r="E5391" s="1" t="str">
        <f t="shared" si="756"/>
        <v>*</v>
      </c>
      <c r="F5391" s="1" t="str">
        <f t="shared" si="757"/>
        <v>*</v>
      </c>
      <c r="G5391" s="1" t="str">
        <f t="shared" si="758"/>
        <v>*</v>
      </c>
      <c r="J5391" s="1" t="str">
        <f t="shared" si="759"/>
        <v>*</v>
      </c>
      <c r="P5391" s="1">
        <v>39</v>
      </c>
      <c r="Q5391" s="1">
        <f t="shared" si="764"/>
        <v>0.04</v>
      </c>
      <c r="T5391" s="4">
        <v>497.52</v>
      </c>
      <c r="U5391" s="9">
        <f t="shared" si="760"/>
        <v>0</v>
      </c>
      <c r="V5391" s="4">
        <f t="shared" si="761"/>
        <v>12.756923076923076</v>
      </c>
      <c r="W5391" s="1" t="s">
        <v>21</v>
      </c>
      <c r="X5391" s="1">
        <v>5.09</v>
      </c>
      <c r="Y5391" s="4">
        <f t="shared" si="762"/>
        <v>502.60999999999996</v>
      </c>
      <c r="Z5391" s="1" t="s">
        <v>22</v>
      </c>
      <c r="AA5391" s="1" t="s">
        <v>23</v>
      </c>
      <c r="AB5391" s="1" t="s">
        <v>29</v>
      </c>
      <c r="AC5391" s="1" t="s">
        <v>40</v>
      </c>
      <c r="AD5391" s="1" t="s">
        <v>19</v>
      </c>
      <c r="AE5391" s="2">
        <v>40744</v>
      </c>
    </row>
    <row r="5392" spans="1:31" x14ac:dyDescent="0.25">
      <c r="A5392">
        <f t="shared" si="763"/>
        <v>5391</v>
      </c>
      <c r="B5392" s="1">
        <v>22534</v>
      </c>
      <c r="C5392" s="2">
        <v>40742</v>
      </c>
      <c r="D5392" s="1" t="s">
        <v>36</v>
      </c>
      <c r="E5392" s="1" t="str">
        <f t="shared" si="756"/>
        <v>*</v>
      </c>
      <c r="F5392" s="1" t="str">
        <f t="shared" si="757"/>
        <v>*</v>
      </c>
      <c r="G5392" s="1" t="str">
        <f t="shared" si="758"/>
        <v>*</v>
      </c>
      <c r="J5392" s="1" t="str">
        <f t="shared" si="759"/>
        <v>*</v>
      </c>
      <c r="P5392" s="1">
        <v>3</v>
      </c>
      <c r="Q5392" s="1">
        <f t="shared" si="764"/>
        <v>0.01</v>
      </c>
      <c r="T5392" s="4">
        <v>279.33</v>
      </c>
      <c r="U5392" s="9">
        <f t="shared" si="760"/>
        <v>0</v>
      </c>
      <c r="V5392" s="4">
        <f t="shared" si="761"/>
        <v>93.11</v>
      </c>
      <c r="W5392" s="1" t="s">
        <v>21</v>
      </c>
      <c r="X5392" s="1">
        <v>19.989999999999998</v>
      </c>
      <c r="Y5392" s="4">
        <f t="shared" si="762"/>
        <v>299.32</v>
      </c>
      <c r="Z5392" s="1" t="s">
        <v>15</v>
      </c>
      <c r="AA5392" s="1" t="s">
        <v>28</v>
      </c>
      <c r="AB5392" s="1" t="s">
        <v>29</v>
      </c>
      <c r="AC5392" s="1" t="s">
        <v>57</v>
      </c>
      <c r="AD5392" s="1" t="s">
        <v>19</v>
      </c>
      <c r="AE5392" s="2">
        <v>40744</v>
      </c>
    </row>
    <row r="5393" spans="1:31" x14ac:dyDescent="0.25">
      <c r="A5393">
        <f t="shared" si="763"/>
        <v>5392</v>
      </c>
      <c r="B5393" s="1">
        <v>12897</v>
      </c>
      <c r="C5393" s="2">
        <v>40742</v>
      </c>
      <c r="D5393" s="1" t="s">
        <v>27</v>
      </c>
      <c r="E5393" s="1" t="str">
        <f t="shared" si="756"/>
        <v>*</v>
      </c>
      <c r="F5393" s="1" t="str">
        <f t="shared" si="757"/>
        <v>*</v>
      </c>
      <c r="G5393" s="1" t="str">
        <f t="shared" si="758"/>
        <v>*</v>
      </c>
      <c r="J5393" s="1" t="str">
        <f t="shared" si="759"/>
        <v>*</v>
      </c>
      <c r="P5393" s="1">
        <v>31</v>
      </c>
      <c r="Q5393" s="1">
        <f t="shared" si="764"/>
        <v>0.04</v>
      </c>
      <c r="T5393" s="4">
        <v>211.55</v>
      </c>
      <c r="U5393" s="9">
        <f t="shared" si="760"/>
        <v>0</v>
      </c>
      <c r="V5393" s="4">
        <f t="shared" si="761"/>
        <v>6.8241935483870968</v>
      </c>
      <c r="W5393" s="1" t="s">
        <v>14</v>
      </c>
      <c r="X5393" s="1">
        <v>7.91</v>
      </c>
      <c r="Y5393" s="4">
        <f t="shared" si="762"/>
        <v>219.46</v>
      </c>
      <c r="Z5393" s="1" t="s">
        <v>22</v>
      </c>
      <c r="AA5393" s="1" t="s">
        <v>28</v>
      </c>
      <c r="AB5393" s="1" t="s">
        <v>29</v>
      </c>
      <c r="AC5393" s="1" t="s">
        <v>40</v>
      </c>
      <c r="AD5393" s="1" t="s">
        <v>19</v>
      </c>
      <c r="AE5393" s="2">
        <v>40743</v>
      </c>
    </row>
    <row r="5394" spans="1:31" x14ac:dyDescent="0.25">
      <c r="A5394">
        <f t="shared" si="763"/>
        <v>5393</v>
      </c>
      <c r="B5394" s="1">
        <v>12897</v>
      </c>
      <c r="C5394" s="2">
        <v>40742</v>
      </c>
      <c r="D5394" s="1" t="s">
        <v>27</v>
      </c>
      <c r="E5394" s="1" t="str">
        <f t="shared" si="756"/>
        <v>*</v>
      </c>
      <c r="F5394" s="1" t="str">
        <f t="shared" si="757"/>
        <v>*</v>
      </c>
      <c r="G5394" s="1" t="str">
        <f t="shared" si="758"/>
        <v>*</v>
      </c>
      <c r="J5394" s="1" t="str">
        <f t="shared" si="759"/>
        <v>*</v>
      </c>
      <c r="P5394" s="1">
        <v>39</v>
      </c>
      <c r="Q5394" s="1">
        <f t="shared" si="764"/>
        <v>0.04</v>
      </c>
      <c r="T5394" s="4">
        <v>141.49</v>
      </c>
      <c r="U5394" s="9">
        <f t="shared" si="760"/>
        <v>0</v>
      </c>
      <c r="V5394" s="4">
        <f t="shared" si="761"/>
        <v>3.6279487179487182</v>
      </c>
      <c r="W5394" s="1" t="s">
        <v>21</v>
      </c>
      <c r="X5394" s="1">
        <v>0.5</v>
      </c>
      <c r="Y5394" s="4">
        <f t="shared" si="762"/>
        <v>141.99</v>
      </c>
      <c r="Z5394" s="1" t="s">
        <v>22</v>
      </c>
      <c r="AA5394" s="1" t="s">
        <v>28</v>
      </c>
      <c r="AB5394" s="1" t="s">
        <v>29</v>
      </c>
      <c r="AC5394" s="1" t="s">
        <v>58</v>
      </c>
      <c r="AD5394" s="1" t="s">
        <v>19</v>
      </c>
      <c r="AE5394" s="2">
        <v>40743</v>
      </c>
    </row>
    <row r="5395" spans="1:31" x14ac:dyDescent="0.25">
      <c r="A5395">
        <f t="shared" si="763"/>
        <v>5394</v>
      </c>
      <c r="B5395" s="1">
        <v>32452</v>
      </c>
      <c r="C5395" s="2">
        <v>40742</v>
      </c>
      <c r="D5395" s="1" t="s">
        <v>36</v>
      </c>
      <c r="E5395" s="1" t="str">
        <f t="shared" si="756"/>
        <v>*</v>
      </c>
      <c r="F5395" s="1" t="str">
        <f t="shared" si="757"/>
        <v>*</v>
      </c>
      <c r="G5395" s="1" t="str">
        <f t="shared" si="758"/>
        <v>*</v>
      </c>
      <c r="J5395" s="1" t="str">
        <f t="shared" si="759"/>
        <v>*</v>
      </c>
      <c r="P5395" s="1">
        <v>3</v>
      </c>
      <c r="Q5395" s="1">
        <f t="shared" si="764"/>
        <v>0.01</v>
      </c>
      <c r="T5395" s="4">
        <v>8.6</v>
      </c>
      <c r="U5395" s="9">
        <f t="shared" si="760"/>
        <v>0</v>
      </c>
      <c r="V5395" s="4">
        <f t="shared" si="761"/>
        <v>2.8666666666666667</v>
      </c>
      <c r="W5395" s="1" t="s">
        <v>21</v>
      </c>
      <c r="X5395" s="1">
        <v>0.5</v>
      </c>
      <c r="Y5395" s="4">
        <f t="shared" si="762"/>
        <v>9.1</v>
      </c>
      <c r="Z5395" s="1" t="s">
        <v>22</v>
      </c>
      <c r="AA5395" s="1" t="s">
        <v>16</v>
      </c>
      <c r="AB5395" s="1" t="s">
        <v>29</v>
      </c>
      <c r="AC5395" s="1" t="s">
        <v>58</v>
      </c>
      <c r="AD5395" s="1" t="s">
        <v>19</v>
      </c>
      <c r="AE5395" s="2">
        <v>40743</v>
      </c>
    </row>
    <row r="5396" spans="1:31" x14ac:dyDescent="0.25">
      <c r="A5396">
        <f t="shared" si="763"/>
        <v>5395</v>
      </c>
      <c r="B5396" s="1">
        <v>2757</v>
      </c>
      <c r="C5396" s="2">
        <v>40743</v>
      </c>
      <c r="D5396" s="1" t="s">
        <v>32</v>
      </c>
      <c r="E5396" s="1" t="str">
        <f t="shared" si="756"/>
        <v>***</v>
      </c>
      <c r="F5396" s="1" t="str">
        <f t="shared" si="757"/>
        <v>***</v>
      </c>
      <c r="G5396" s="1" t="str">
        <f t="shared" si="758"/>
        <v>***</v>
      </c>
      <c r="J5396" s="1" t="str">
        <f t="shared" si="759"/>
        <v>***</v>
      </c>
      <c r="P5396" s="1">
        <v>39</v>
      </c>
      <c r="Q5396" s="1">
        <f t="shared" si="764"/>
        <v>0.04</v>
      </c>
      <c r="T5396" s="4">
        <v>3554.46</v>
      </c>
      <c r="U5396" s="9">
        <f t="shared" si="760"/>
        <v>1</v>
      </c>
      <c r="V5396" s="4">
        <f t="shared" si="761"/>
        <v>91.14</v>
      </c>
      <c r="W5396" s="1" t="s">
        <v>33</v>
      </c>
      <c r="X5396" s="1">
        <v>74.349999999999994</v>
      </c>
      <c r="Y5396" s="4">
        <f t="shared" si="762"/>
        <v>3628.81</v>
      </c>
      <c r="Z5396" s="1" t="s">
        <v>60</v>
      </c>
      <c r="AA5396" s="1" t="s">
        <v>28</v>
      </c>
      <c r="AB5396" s="1" t="s">
        <v>17</v>
      </c>
      <c r="AC5396" s="1" t="s">
        <v>34</v>
      </c>
      <c r="AD5396" s="1" t="s">
        <v>35</v>
      </c>
      <c r="AE5396" s="2">
        <v>40743</v>
      </c>
    </row>
    <row r="5397" spans="1:31" x14ac:dyDescent="0.25">
      <c r="A5397">
        <f t="shared" si="763"/>
        <v>5396</v>
      </c>
      <c r="B5397" s="1">
        <v>2757</v>
      </c>
      <c r="C5397" s="2">
        <v>40743</v>
      </c>
      <c r="D5397" s="1" t="s">
        <v>20</v>
      </c>
      <c r="E5397" s="1" t="str">
        <f t="shared" si="756"/>
        <v>*</v>
      </c>
      <c r="F5397" s="1" t="str">
        <f t="shared" si="757"/>
        <v>**</v>
      </c>
      <c r="G5397" s="1" t="str">
        <f t="shared" si="758"/>
        <v>**</v>
      </c>
      <c r="J5397" s="1" t="str">
        <f t="shared" si="759"/>
        <v>**</v>
      </c>
      <c r="P5397" s="1">
        <v>42</v>
      </c>
      <c r="Q5397" s="1">
        <f t="shared" si="764"/>
        <v>0.05</v>
      </c>
      <c r="T5397" s="4">
        <v>569.32000000000005</v>
      </c>
      <c r="U5397" s="9">
        <f t="shared" si="760"/>
        <v>0</v>
      </c>
      <c r="V5397" s="4">
        <f t="shared" si="761"/>
        <v>13.555238095238096</v>
      </c>
      <c r="W5397" s="1" t="s">
        <v>14</v>
      </c>
      <c r="X5397" s="1">
        <v>3.14</v>
      </c>
      <c r="Y5397" s="4">
        <f t="shared" si="762"/>
        <v>572.46</v>
      </c>
      <c r="Z5397" s="1" t="s">
        <v>49</v>
      </c>
      <c r="AA5397" s="1" t="s">
        <v>28</v>
      </c>
      <c r="AB5397" s="1" t="s">
        <v>29</v>
      </c>
      <c r="AC5397" s="1" t="s">
        <v>45</v>
      </c>
      <c r="AD5397" s="1" t="s">
        <v>41</v>
      </c>
      <c r="AE5397" s="2">
        <v>40744</v>
      </c>
    </row>
    <row r="5398" spans="1:31" x14ac:dyDescent="0.25">
      <c r="A5398">
        <f t="shared" si="763"/>
        <v>5397</v>
      </c>
      <c r="B5398" s="1">
        <v>6947</v>
      </c>
      <c r="C5398" s="2">
        <v>40743</v>
      </c>
      <c r="D5398" s="1" t="s">
        <v>32</v>
      </c>
      <c r="E5398" s="1" t="str">
        <f t="shared" si="756"/>
        <v>***</v>
      </c>
      <c r="F5398" s="1" t="str">
        <f t="shared" si="757"/>
        <v>***</v>
      </c>
      <c r="G5398" s="1" t="str">
        <f t="shared" si="758"/>
        <v>***</v>
      </c>
      <c r="J5398" s="1" t="str">
        <f t="shared" si="759"/>
        <v>***</v>
      </c>
      <c r="P5398" s="1">
        <v>9</v>
      </c>
      <c r="Q5398" s="1">
        <f t="shared" si="764"/>
        <v>0.01</v>
      </c>
      <c r="T5398" s="4">
        <v>520.49</v>
      </c>
      <c r="U5398" s="9">
        <f t="shared" si="760"/>
        <v>0</v>
      </c>
      <c r="V5398" s="4">
        <f t="shared" si="761"/>
        <v>57.832222222222221</v>
      </c>
      <c r="W5398" s="1" t="s">
        <v>21</v>
      </c>
      <c r="X5398" s="1">
        <v>18.45</v>
      </c>
      <c r="Y5398" s="4">
        <f t="shared" si="762"/>
        <v>538.94000000000005</v>
      </c>
      <c r="Z5398" s="1" t="s">
        <v>51</v>
      </c>
      <c r="AA5398" s="1" t="s">
        <v>23</v>
      </c>
      <c r="AB5398" s="1" t="s">
        <v>17</v>
      </c>
      <c r="AC5398" s="1" t="s">
        <v>18</v>
      </c>
      <c r="AD5398" s="1" t="s">
        <v>26</v>
      </c>
      <c r="AE5398" s="2">
        <v>40745</v>
      </c>
    </row>
    <row r="5399" spans="1:31" x14ac:dyDescent="0.25">
      <c r="A5399">
        <f t="shared" si="763"/>
        <v>5398</v>
      </c>
      <c r="B5399" s="1">
        <v>449</v>
      </c>
      <c r="C5399" s="2">
        <v>40743</v>
      </c>
      <c r="D5399" s="1" t="s">
        <v>20</v>
      </c>
      <c r="E5399" s="1" t="str">
        <f t="shared" si="756"/>
        <v>*</v>
      </c>
      <c r="F5399" s="1" t="str">
        <f t="shared" si="757"/>
        <v>**</v>
      </c>
      <c r="G5399" s="1" t="str">
        <f t="shared" si="758"/>
        <v>**</v>
      </c>
      <c r="J5399" s="1" t="str">
        <f t="shared" si="759"/>
        <v>**</v>
      </c>
      <c r="P5399" s="1">
        <v>45</v>
      </c>
      <c r="Q5399" s="1">
        <f t="shared" si="764"/>
        <v>0.05</v>
      </c>
      <c r="T5399" s="4">
        <v>356.7</v>
      </c>
      <c r="U5399" s="9">
        <f t="shared" si="760"/>
        <v>0</v>
      </c>
      <c r="V5399" s="4">
        <f t="shared" si="761"/>
        <v>7.9266666666666667</v>
      </c>
      <c r="W5399" s="1" t="s">
        <v>21</v>
      </c>
      <c r="X5399" s="1">
        <v>5.21</v>
      </c>
      <c r="Y5399" s="4">
        <f t="shared" si="762"/>
        <v>361.90999999999997</v>
      </c>
      <c r="Z5399" s="1" t="s">
        <v>22</v>
      </c>
      <c r="AA5399" s="1" t="s">
        <v>28</v>
      </c>
      <c r="AB5399" s="1" t="s">
        <v>17</v>
      </c>
      <c r="AC5399" s="1" t="s">
        <v>18</v>
      </c>
      <c r="AD5399" s="1" t="s">
        <v>19</v>
      </c>
      <c r="AE5399" s="2">
        <v>40745</v>
      </c>
    </row>
    <row r="5400" spans="1:31" x14ac:dyDescent="0.25">
      <c r="A5400">
        <f t="shared" si="763"/>
        <v>5399</v>
      </c>
      <c r="B5400" s="1">
        <v>59044</v>
      </c>
      <c r="C5400" s="2">
        <v>40744</v>
      </c>
      <c r="D5400" s="1" t="s">
        <v>32</v>
      </c>
      <c r="E5400" s="1" t="str">
        <f t="shared" si="756"/>
        <v>***</v>
      </c>
      <c r="F5400" s="1" t="str">
        <f t="shared" si="757"/>
        <v>***</v>
      </c>
      <c r="G5400" s="1" t="str">
        <f t="shared" si="758"/>
        <v>***</v>
      </c>
      <c r="J5400" s="1" t="str">
        <f t="shared" si="759"/>
        <v>***</v>
      </c>
      <c r="P5400" s="1">
        <v>6</v>
      </c>
      <c r="Q5400" s="1">
        <f t="shared" si="764"/>
        <v>0.01</v>
      </c>
      <c r="T5400" s="4">
        <v>20.190000000000001</v>
      </c>
      <c r="U5400" s="9">
        <f t="shared" si="760"/>
        <v>0</v>
      </c>
      <c r="V5400" s="4">
        <f t="shared" si="761"/>
        <v>3.3650000000000002</v>
      </c>
      <c r="W5400" s="1" t="s">
        <v>21</v>
      </c>
      <c r="X5400" s="1">
        <v>0.99</v>
      </c>
      <c r="Y5400" s="4">
        <f t="shared" si="762"/>
        <v>21.18</v>
      </c>
      <c r="Z5400" s="1" t="s">
        <v>51</v>
      </c>
      <c r="AA5400" s="1" t="s">
        <v>23</v>
      </c>
      <c r="AB5400" s="1" t="s">
        <v>29</v>
      </c>
      <c r="AC5400" s="1" t="s">
        <v>58</v>
      </c>
      <c r="AD5400" s="1" t="s">
        <v>19</v>
      </c>
      <c r="AE5400" s="2">
        <v>40746</v>
      </c>
    </row>
    <row r="5401" spans="1:31" x14ac:dyDescent="0.25">
      <c r="A5401">
        <f t="shared" si="763"/>
        <v>5400</v>
      </c>
      <c r="B5401" s="1">
        <v>6596</v>
      </c>
      <c r="C5401" s="2">
        <v>40745</v>
      </c>
      <c r="D5401" s="1" t="s">
        <v>13</v>
      </c>
      <c r="E5401" s="1" t="str">
        <f t="shared" si="756"/>
        <v>*</v>
      </c>
      <c r="F5401" s="1" t="str">
        <f t="shared" si="757"/>
        <v>*</v>
      </c>
      <c r="G5401" s="1" t="str">
        <f t="shared" si="758"/>
        <v>*</v>
      </c>
      <c r="J5401" s="1" t="str">
        <f t="shared" si="759"/>
        <v>*</v>
      </c>
      <c r="P5401" s="1">
        <v>36</v>
      </c>
      <c r="Q5401" s="1">
        <f t="shared" si="764"/>
        <v>0.04</v>
      </c>
      <c r="T5401" s="4">
        <v>18028.07</v>
      </c>
      <c r="U5401" s="9">
        <f t="shared" si="760"/>
        <v>1</v>
      </c>
      <c r="V5401" s="4">
        <f t="shared" si="761"/>
        <v>500.77972222222223</v>
      </c>
      <c r="W5401" s="1" t="s">
        <v>33</v>
      </c>
      <c r="X5401" s="1">
        <v>28.14</v>
      </c>
      <c r="Y5401" s="4">
        <f t="shared" si="762"/>
        <v>18056.21</v>
      </c>
      <c r="Z5401" s="1" t="s">
        <v>53</v>
      </c>
      <c r="AA5401" s="1" t="s">
        <v>28</v>
      </c>
      <c r="AB5401" s="1" t="s">
        <v>24</v>
      </c>
      <c r="AC5401" s="1" t="s">
        <v>56</v>
      </c>
      <c r="AD5401" s="1" t="s">
        <v>35</v>
      </c>
      <c r="AE5401" s="2">
        <v>40750</v>
      </c>
    </row>
    <row r="5402" spans="1:31" x14ac:dyDescent="0.25">
      <c r="A5402">
        <f t="shared" si="763"/>
        <v>5401</v>
      </c>
      <c r="B5402" s="1">
        <v>55845</v>
      </c>
      <c r="C5402" s="2">
        <v>40745</v>
      </c>
      <c r="D5402" s="1" t="s">
        <v>13</v>
      </c>
      <c r="E5402" s="1" t="str">
        <f t="shared" si="756"/>
        <v>*</v>
      </c>
      <c r="F5402" s="1" t="str">
        <f t="shared" si="757"/>
        <v>*</v>
      </c>
      <c r="G5402" s="1" t="str">
        <f t="shared" si="758"/>
        <v>*</v>
      </c>
      <c r="J5402" s="1" t="str">
        <f t="shared" si="759"/>
        <v>*</v>
      </c>
      <c r="P5402" s="1">
        <v>29</v>
      </c>
      <c r="Q5402" s="1">
        <f t="shared" si="764"/>
        <v>3.5000000000000003E-2</v>
      </c>
      <c r="T5402" s="4">
        <v>4203.88</v>
      </c>
      <c r="U5402" s="9">
        <f t="shared" si="760"/>
        <v>1</v>
      </c>
      <c r="V5402" s="4">
        <f t="shared" si="761"/>
        <v>144.96137931034482</v>
      </c>
      <c r="W5402" s="1" t="s">
        <v>33</v>
      </c>
      <c r="X5402" s="1">
        <v>66.27</v>
      </c>
      <c r="Y5402" s="4">
        <f t="shared" si="762"/>
        <v>4270.1500000000005</v>
      </c>
      <c r="Z5402" s="1" t="s">
        <v>46</v>
      </c>
      <c r="AA5402" s="1" t="s">
        <v>37</v>
      </c>
      <c r="AB5402" s="1" t="s">
        <v>17</v>
      </c>
      <c r="AC5402" s="1" t="s">
        <v>62</v>
      </c>
      <c r="AD5402" s="1" t="s">
        <v>59</v>
      </c>
      <c r="AE5402" s="2">
        <v>40749</v>
      </c>
    </row>
    <row r="5403" spans="1:31" x14ac:dyDescent="0.25">
      <c r="A5403">
        <f t="shared" si="763"/>
        <v>5402</v>
      </c>
      <c r="B5403" s="1">
        <v>54083</v>
      </c>
      <c r="C5403" s="2">
        <v>40745</v>
      </c>
      <c r="D5403" s="1" t="s">
        <v>20</v>
      </c>
      <c r="E5403" s="1" t="str">
        <f t="shared" si="756"/>
        <v>*</v>
      </c>
      <c r="F5403" s="1" t="str">
        <f t="shared" si="757"/>
        <v>**</v>
      </c>
      <c r="G5403" s="1" t="str">
        <f t="shared" si="758"/>
        <v>**</v>
      </c>
      <c r="J5403" s="1" t="str">
        <f t="shared" si="759"/>
        <v>**</v>
      </c>
      <c r="P5403" s="1">
        <v>10</v>
      </c>
      <c r="Q5403" s="1">
        <f t="shared" si="764"/>
        <v>0.02</v>
      </c>
      <c r="T5403" s="4">
        <v>2700.41</v>
      </c>
      <c r="U5403" s="9">
        <f t="shared" si="760"/>
        <v>1</v>
      </c>
      <c r="V5403" s="4">
        <f t="shared" si="761"/>
        <v>270.041</v>
      </c>
      <c r="W5403" s="1" t="s">
        <v>33</v>
      </c>
      <c r="X5403" s="1">
        <v>23.19</v>
      </c>
      <c r="Y5403" s="4">
        <f t="shared" si="762"/>
        <v>2723.6</v>
      </c>
      <c r="Z5403" s="1" t="s">
        <v>39</v>
      </c>
      <c r="AA5403" s="1" t="s">
        <v>37</v>
      </c>
      <c r="AB5403" s="1" t="s">
        <v>29</v>
      </c>
      <c r="AC5403" s="1" t="s">
        <v>63</v>
      </c>
      <c r="AD5403" s="1" t="s">
        <v>35</v>
      </c>
      <c r="AE5403" s="2">
        <v>40747</v>
      </c>
    </row>
    <row r="5404" spans="1:31" x14ac:dyDescent="0.25">
      <c r="A5404">
        <f t="shared" si="763"/>
        <v>5403</v>
      </c>
      <c r="B5404" s="1">
        <v>7142</v>
      </c>
      <c r="C5404" s="2">
        <v>40745</v>
      </c>
      <c r="D5404" s="1" t="s">
        <v>32</v>
      </c>
      <c r="E5404" s="1" t="str">
        <f t="shared" si="756"/>
        <v>***</v>
      </c>
      <c r="F5404" s="1" t="str">
        <f t="shared" si="757"/>
        <v>***</v>
      </c>
      <c r="G5404" s="1" t="str">
        <f t="shared" si="758"/>
        <v>***</v>
      </c>
      <c r="J5404" s="1" t="str">
        <f t="shared" si="759"/>
        <v>***</v>
      </c>
      <c r="P5404" s="1">
        <v>36</v>
      </c>
      <c r="Q5404" s="1">
        <f t="shared" si="764"/>
        <v>0.04</v>
      </c>
      <c r="T5404" s="4">
        <v>132.86000000000001</v>
      </c>
      <c r="U5404" s="9">
        <f t="shared" si="760"/>
        <v>0</v>
      </c>
      <c r="V5404" s="4">
        <f t="shared" si="761"/>
        <v>3.690555555555556</v>
      </c>
      <c r="W5404" s="1" t="s">
        <v>21</v>
      </c>
      <c r="X5404" s="1">
        <v>0.5</v>
      </c>
      <c r="Y5404" s="4">
        <f t="shared" si="762"/>
        <v>133.36000000000001</v>
      </c>
      <c r="Z5404" s="1" t="s">
        <v>46</v>
      </c>
      <c r="AA5404" s="1" t="s">
        <v>28</v>
      </c>
      <c r="AB5404" s="1" t="s">
        <v>29</v>
      </c>
      <c r="AC5404" s="1" t="s">
        <v>58</v>
      </c>
      <c r="AD5404" s="1" t="s">
        <v>19</v>
      </c>
      <c r="AE5404" s="2">
        <v>40747</v>
      </c>
    </row>
    <row r="5405" spans="1:31" x14ac:dyDescent="0.25">
      <c r="A5405">
        <f t="shared" si="763"/>
        <v>5404</v>
      </c>
      <c r="B5405" s="1">
        <v>54912</v>
      </c>
      <c r="C5405" s="2">
        <v>40745</v>
      </c>
      <c r="D5405" s="1" t="s">
        <v>13</v>
      </c>
      <c r="E5405" s="1" t="str">
        <f t="shared" si="756"/>
        <v>*</v>
      </c>
      <c r="F5405" s="1" t="str">
        <f t="shared" si="757"/>
        <v>*</v>
      </c>
      <c r="G5405" s="1" t="str">
        <f t="shared" si="758"/>
        <v>*</v>
      </c>
      <c r="J5405" s="1" t="str">
        <f t="shared" si="759"/>
        <v>*</v>
      </c>
      <c r="P5405" s="1">
        <v>17</v>
      </c>
      <c r="Q5405" s="1">
        <f t="shared" si="764"/>
        <v>0.02</v>
      </c>
      <c r="T5405" s="4">
        <v>117.33</v>
      </c>
      <c r="U5405" s="9">
        <f t="shared" si="760"/>
        <v>0</v>
      </c>
      <c r="V5405" s="4">
        <f t="shared" si="761"/>
        <v>6.9017647058823526</v>
      </c>
      <c r="W5405" s="1" t="s">
        <v>21</v>
      </c>
      <c r="X5405" s="1">
        <v>3.1</v>
      </c>
      <c r="Y5405" s="4">
        <f t="shared" si="762"/>
        <v>120.42999999999999</v>
      </c>
      <c r="Z5405" s="1" t="s">
        <v>22</v>
      </c>
      <c r="AA5405" s="1" t="s">
        <v>23</v>
      </c>
      <c r="AB5405" s="1" t="s">
        <v>29</v>
      </c>
      <c r="AC5405" s="1" t="s">
        <v>40</v>
      </c>
      <c r="AD5405" s="1" t="s">
        <v>31</v>
      </c>
      <c r="AE5405" s="2">
        <v>40752</v>
      </c>
    </row>
    <row r="5406" spans="1:31" x14ac:dyDescent="0.25">
      <c r="A5406">
        <f t="shared" si="763"/>
        <v>5405</v>
      </c>
      <c r="B5406" s="1">
        <v>41409</v>
      </c>
      <c r="C5406" s="2">
        <v>40745</v>
      </c>
      <c r="D5406" s="1" t="s">
        <v>27</v>
      </c>
      <c r="E5406" s="1" t="str">
        <f t="shared" si="756"/>
        <v>*</v>
      </c>
      <c r="F5406" s="1" t="str">
        <f t="shared" si="757"/>
        <v>*</v>
      </c>
      <c r="G5406" s="1" t="str">
        <f t="shared" si="758"/>
        <v>*</v>
      </c>
      <c r="J5406" s="1" t="str">
        <f t="shared" si="759"/>
        <v>*</v>
      </c>
      <c r="P5406" s="1">
        <v>1</v>
      </c>
      <c r="Q5406" s="1">
        <f t="shared" si="764"/>
        <v>0.01</v>
      </c>
      <c r="T5406" s="4">
        <v>18.920000000000002</v>
      </c>
      <c r="U5406" s="9">
        <f t="shared" si="760"/>
        <v>0</v>
      </c>
      <c r="V5406" s="4">
        <f t="shared" si="761"/>
        <v>18.920000000000002</v>
      </c>
      <c r="W5406" s="1" t="s">
        <v>21</v>
      </c>
      <c r="X5406" s="1">
        <v>7.19</v>
      </c>
      <c r="Y5406" s="4">
        <f t="shared" si="762"/>
        <v>26.110000000000003</v>
      </c>
      <c r="Z5406" s="1" t="s">
        <v>39</v>
      </c>
      <c r="AA5406" s="1" t="s">
        <v>28</v>
      </c>
      <c r="AB5406" s="1" t="s">
        <v>29</v>
      </c>
      <c r="AC5406" s="1" t="s">
        <v>43</v>
      </c>
      <c r="AD5406" s="1" t="s">
        <v>19</v>
      </c>
      <c r="AE5406" s="2">
        <v>40747</v>
      </c>
    </row>
    <row r="5407" spans="1:31" x14ac:dyDescent="0.25">
      <c r="A5407">
        <f t="shared" si="763"/>
        <v>5406</v>
      </c>
      <c r="B5407" s="1">
        <v>48288</v>
      </c>
      <c r="C5407" s="2">
        <v>40746</v>
      </c>
      <c r="D5407" s="1" t="s">
        <v>36</v>
      </c>
      <c r="E5407" s="1" t="str">
        <f t="shared" si="756"/>
        <v>*</v>
      </c>
      <c r="F5407" s="1" t="str">
        <f t="shared" si="757"/>
        <v>*</v>
      </c>
      <c r="G5407" s="1" t="str">
        <f t="shared" si="758"/>
        <v>*</v>
      </c>
      <c r="J5407" s="1" t="str">
        <f t="shared" si="759"/>
        <v>*</v>
      </c>
      <c r="P5407" s="1">
        <v>25</v>
      </c>
      <c r="Q5407" s="1">
        <f t="shared" si="764"/>
        <v>3.5000000000000003E-2</v>
      </c>
      <c r="T5407" s="4">
        <v>3308.28</v>
      </c>
      <c r="U5407" s="9">
        <f t="shared" si="760"/>
        <v>1</v>
      </c>
      <c r="V5407" s="4">
        <f t="shared" si="761"/>
        <v>132.3312</v>
      </c>
      <c r="W5407" s="1" t="s">
        <v>33</v>
      </c>
      <c r="X5407" s="1">
        <v>54.74</v>
      </c>
      <c r="Y5407" s="4">
        <f t="shared" si="762"/>
        <v>3363.02</v>
      </c>
      <c r="Z5407" s="1" t="s">
        <v>15</v>
      </c>
      <c r="AA5407" s="1" t="s">
        <v>16</v>
      </c>
      <c r="AB5407" s="1" t="s">
        <v>17</v>
      </c>
      <c r="AC5407" s="1" t="s">
        <v>62</v>
      </c>
      <c r="AD5407" s="1" t="s">
        <v>59</v>
      </c>
      <c r="AE5407" s="2">
        <v>40748</v>
      </c>
    </row>
    <row r="5408" spans="1:31" x14ac:dyDescent="0.25">
      <c r="A5408">
        <f t="shared" si="763"/>
        <v>5407</v>
      </c>
      <c r="B5408" s="1">
        <v>28867</v>
      </c>
      <c r="C5408" s="2">
        <v>40746</v>
      </c>
      <c r="D5408" s="1" t="s">
        <v>36</v>
      </c>
      <c r="E5408" s="1" t="str">
        <f t="shared" si="756"/>
        <v>*</v>
      </c>
      <c r="F5408" s="1" t="str">
        <f t="shared" si="757"/>
        <v>*</v>
      </c>
      <c r="G5408" s="1" t="str">
        <f t="shared" si="758"/>
        <v>*</v>
      </c>
      <c r="J5408" s="1" t="str">
        <f t="shared" si="759"/>
        <v>*</v>
      </c>
      <c r="P5408" s="1">
        <v>26</v>
      </c>
      <c r="Q5408" s="1">
        <f t="shared" si="764"/>
        <v>3.5000000000000003E-2</v>
      </c>
      <c r="T5408" s="4">
        <v>2169.7525000000001</v>
      </c>
      <c r="U5408" s="9">
        <f t="shared" si="760"/>
        <v>1</v>
      </c>
      <c r="V5408" s="4">
        <f t="shared" si="761"/>
        <v>83.452019230769238</v>
      </c>
      <c r="W5408" s="1" t="s">
        <v>21</v>
      </c>
      <c r="X5408" s="1">
        <v>8.99</v>
      </c>
      <c r="Y5408" s="4">
        <f t="shared" si="762"/>
        <v>2178.7424999999998</v>
      </c>
      <c r="Z5408" s="1" t="s">
        <v>49</v>
      </c>
      <c r="AA5408" s="1" t="s">
        <v>28</v>
      </c>
      <c r="AB5408" s="1" t="s">
        <v>24</v>
      </c>
      <c r="AC5408" s="1" t="s">
        <v>25</v>
      </c>
      <c r="AD5408" s="1" t="s">
        <v>19</v>
      </c>
      <c r="AE5408" s="2">
        <v>40748</v>
      </c>
    </row>
    <row r="5409" spans="1:31" x14ac:dyDescent="0.25">
      <c r="A5409">
        <f t="shared" si="763"/>
        <v>5408</v>
      </c>
      <c r="B5409" s="1">
        <v>28867</v>
      </c>
      <c r="C5409" s="2">
        <v>40746</v>
      </c>
      <c r="D5409" s="1" t="s">
        <v>36</v>
      </c>
      <c r="E5409" s="1" t="str">
        <f t="shared" si="756"/>
        <v>*</v>
      </c>
      <c r="F5409" s="1" t="str">
        <f t="shared" si="757"/>
        <v>*</v>
      </c>
      <c r="G5409" s="1" t="str">
        <f t="shared" si="758"/>
        <v>*</v>
      </c>
      <c r="J5409" s="1" t="str">
        <f t="shared" si="759"/>
        <v>*</v>
      </c>
      <c r="P5409" s="1">
        <v>43</v>
      </c>
      <c r="Q5409" s="1">
        <f t="shared" si="764"/>
        <v>0.05</v>
      </c>
      <c r="T5409" s="4">
        <v>866.73</v>
      </c>
      <c r="U5409" s="9">
        <f t="shared" si="760"/>
        <v>0</v>
      </c>
      <c r="V5409" s="4">
        <f t="shared" si="761"/>
        <v>20.156511627906976</v>
      </c>
      <c r="W5409" s="1" t="s">
        <v>21</v>
      </c>
      <c r="X5409" s="1">
        <v>6.5</v>
      </c>
      <c r="Y5409" s="4">
        <f t="shared" si="762"/>
        <v>873.23</v>
      </c>
      <c r="Z5409" s="1" t="s">
        <v>49</v>
      </c>
      <c r="AA5409" s="1" t="s">
        <v>28</v>
      </c>
      <c r="AB5409" s="1" t="s">
        <v>24</v>
      </c>
      <c r="AC5409" s="1" t="s">
        <v>38</v>
      </c>
      <c r="AD5409" s="1" t="s">
        <v>19</v>
      </c>
      <c r="AE5409" s="2">
        <v>40747</v>
      </c>
    </row>
    <row r="5410" spans="1:31" x14ac:dyDescent="0.25">
      <c r="A5410">
        <f t="shared" si="763"/>
        <v>5409</v>
      </c>
      <c r="B5410" s="1">
        <v>28867</v>
      </c>
      <c r="C5410" s="2">
        <v>40746</v>
      </c>
      <c r="D5410" s="1" t="s">
        <v>36</v>
      </c>
      <c r="E5410" s="1" t="str">
        <f t="shared" si="756"/>
        <v>*</v>
      </c>
      <c r="F5410" s="1" t="str">
        <f t="shared" si="757"/>
        <v>*</v>
      </c>
      <c r="G5410" s="1" t="str">
        <f t="shared" si="758"/>
        <v>*</v>
      </c>
      <c r="J5410" s="1" t="str">
        <f t="shared" si="759"/>
        <v>*</v>
      </c>
      <c r="P5410" s="1">
        <v>6</v>
      </c>
      <c r="Q5410" s="1">
        <f t="shared" si="764"/>
        <v>0.01</v>
      </c>
      <c r="T5410" s="4">
        <v>642.41999999999996</v>
      </c>
      <c r="U5410" s="9">
        <f t="shared" si="760"/>
        <v>0</v>
      </c>
      <c r="V5410" s="4">
        <f t="shared" si="761"/>
        <v>107.07</v>
      </c>
      <c r="W5410" s="1" t="s">
        <v>21</v>
      </c>
      <c r="X5410" s="1">
        <v>19.989999999999998</v>
      </c>
      <c r="Y5410" s="4">
        <f t="shared" si="762"/>
        <v>662.41</v>
      </c>
      <c r="Z5410" s="1" t="s">
        <v>49</v>
      </c>
      <c r="AA5410" s="1" t="s">
        <v>28</v>
      </c>
      <c r="AB5410" s="1" t="s">
        <v>29</v>
      </c>
      <c r="AC5410" s="1" t="s">
        <v>40</v>
      </c>
      <c r="AD5410" s="1" t="s">
        <v>19</v>
      </c>
      <c r="AE5410" s="2">
        <v>40747</v>
      </c>
    </row>
    <row r="5411" spans="1:31" x14ac:dyDescent="0.25">
      <c r="A5411">
        <f t="shared" si="763"/>
        <v>5410</v>
      </c>
      <c r="B5411" s="1">
        <v>14976</v>
      </c>
      <c r="C5411" s="2">
        <v>40746</v>
      </c>
      <c r="D5411" s="1" t="s">
        <v>20</v>
      </c>
      <c r="E5411" s="1" t="str">
        <f t="shared" si="756"/>
        <v>*</v>
      </c>
      <c r="F5411" s="1" t="str">
        <f t="shared" si="757"/>
        <v>**</v>
      </c>
      <c r="G5411" s="1" t="str">
        <f t="shared" si="758"/>
        <v>**</v>
      </c>
      <c r="J5411" s="1" t="str">
        <f t="shared" si="759"/>
        <v>**</v>
      </c>
      <c r="P5411" s="1">
        <v>46</v>
      </c>
      <c r="Q5411" s="1">
        <f t="shared" si="764"/>
        <v>0.05</v>
      </c>
      <c r="T5411" s="4">
        <v>231.35</v>
      </c>
      <c r="U5411" s="9">
        <f t="shared" si="760"/>
        <v>0</v>
      </c>
      <c r="V5411" s="4">
        <f t="shared" si="761"/>
        <v>5.0293478260869566</v>
      </c>
      <c r="W5411" s="1" t="s">
        <v>21</v>
      </c>
      <c r="X5411" s="1">
        <v>4.7</v>
      </c>
      <c r="Y5411" s="4">
        <f t="shared" si="762"/>
        <v>236.04999999999998</v>
      </c>
      <c r="Z5411" s="1" t="s">
        <v>54</v>
      </c>
      <c r="AA5411" s="1" t="s">
        <v>28</v>
      </c>
      <c r="AB5411" s="1" t="s">
        <v>29</v>
      </c>
      <c r="AC5411" s="1" t="s">
        <v>40</v>
      </c>
      <c r="AD5411" s="1" t="s">
        <v>19</v>
      </c>
      <c r="AE5411" s="2">
        <v>40748</v>
      </c>
    </row>
    <row r="5412" spans="1:31" x14ac:dyDescent="0.25">
      <c r="A5412">
        <f t="shared" si="763"/>
        <v>5411</v>
      </c>
      <c r="B5412" s="1">
        <v>25536</v>
      </c>
      <c r="C5412" s="2">
        <v>40746</v>
      </c>
      <c r="D5412" s="1" t="s">
        <v>13</v>
      </c>
      <c r="E5412" s="1" t="str">
        <f t="shared" si="756"/>
        <v>*</v>
      </c>
      <c r="F5412" s="1" t="str">
        <f t="shared" si="757"/>
        <v>*</v>
      </c>
      <c r="G5412" s="1" t="str">
        <f t="shared" si="758"/>
        <v>*</v>
      </c>
      <c r="J5412" s="1" t="str">
        <f t="shared" si="759"/>
        <v>*</v>
      </c>
      <c r="P5412" s="1">
        <v>19</v>
      </c>
      <c r="Q5412" s="1">
        <f t="shared" si="764"/>
        <v>0.02</v>
      </c>
      <c r="T5412" s="4">
        <v>193.25</v>
      </c>
      <c r="U5412" s="9">
        <f t="shared" si="760"/>
        <v>0</v>
      </c>
      <c r="V5412" s="4">
        <f t="shared" si="761"/>
        <v>10.171052631578947</v>
      </c>
      <c r="W5412" s="1" t="s">
        <v>21</v>
      </c>
      <c r="X5412" s="1">
        <v>1.0900000000000001</v>
      </c>
      <c r="Y5412" s="4">
        <f t="shared" si="762"/>
        <v>194.34</v>
      </c>
      <c r="Z5412" s="1" t="s">
        <v>22</v>
      </c>
      <c r="AA5412" s="1" t="s">
        <v>23</v>
      </c>
      <c r="AB5412" s="1" t="s">
        <v>29</v>
      </c>
      <c r="AC5412" s="1" t="s">
        <v>30</v>
      </c>
      <c r="AD5412" s="1" t="s">
        <v>31</v>
      </c>
      <c r="AE5412" s="2">
        <v>40746</v>
      </c>
    </row>
    <row r="5413" spans="1:31" x14ac:dyDescent="0.25">
      <c r="A5413">
        <f t="shared" si="763"/>
        <v>5412</v>
      </c>
      <c r="B5413" s="1">
        <v>31558</v>
      </c>
      <c r="C5413" s="2">
        <v>40747</v>
      </c>
      <c r="D5413" s="1" t="s">
        <v>13</v>
      </c>
      <c r="E5413" s="1" t="str">
        <f t="shared" si="756"/>
        <v>*</v>
      </c>
      <c r="F5413" s="1" t="str">
        <f t="shared" si="757"/>
        <v>*</v>
      </c>
      <c r="G5413" s="1" t="str">
        <f t="shared" si="758"/>
        <v>*</v>
      </c>
      <c r="J5413" s="1" t="str">
        <f t="shared" si="759"/>
        <v>*</v>
      </c>
      <c r="P5413" s="1">
        <v>12</v>
      </c>
      <c r="Q5413" s="1">
        <f t="shared" si="764"/>
        <v>0.02</v>
      </c>
      <c r="T5413" s="4">
        <v>3671.3</v>
      </c>
      <c r="U5413" s="9">
        <f t="shared" si="760"/>
        <v>1</v>
      </c>
      <c r="V5413" s="4">
        <f t="shared" si="761"/>
        <v>305.94166666666666</v>
      </c>
      <c r="W5413" s="1" t="s">
        <v>21</v>
      </c>
      <c r="X5413" s="1">
        <v>24.49</v>
      </c>
      <c r="Y5413" s="4">
        <f t="shared" si="762"/>
        <v>3695.79</v>
      </c>
      <c r="Z5413" s="1" t="s">
        <v>39</v>
      </c>
      <c r="AA5413" s="1" t="s">
        <v>37</v>
      </c>
      <c r="AB5413" s="1" t="s">
        <v>29</v>
      </c>
      <c r="AC5413" s="1" t="s">
        <v>63</v>
      </c>
      <c r="AD5413" s="1" t="s">
        <v>48</v>
      </c>
      <c r="AE5413" s="2">
        <v>40752</v>
      </c>
    </row>
    <row r="5414" spans="1:31" x14ac:dyDescent="0.25">
      <c r="A5414">
        <f t="shared" si="763"/>
        <v>5413</v>
      </c>
      <c r="B5414" s="1">
        <v>31558</v>
      </c>
      <c r="C5414" s="2">
        <v>40747</v>
      </c>
      <c r="D5414" s="1" t="s">
        <v>13</v>
      </c>
      <c r="E5414" s="1" t="str">
        <f t="shared" si="756"/>
        <v>*</v>
      </c>
      <c r="F5414" s="1" t="str">
        <f t="shared" si="757"/>
        <v>*</v>
      </c>
      <c r="G5414" s="1" t="str">
        <f t="shared" si="758"/>
        <v>*</v>
      </c>
      <c r="J5414" s="1" t="str">
        <f t="shared" si="759"/>
        <v>*</v>
      </c>
      <c r="P5414" s="1">
        <v>42</v>
      </c>
      <c r="Q5414" s="1">
        <f t="shared" si="764"/>
        <v>0.05</v>
      </c>
      <c r="T5414" s="4">
        <v>1763.6</v>
      </c>
      <c r="U5414" s="9">
        <f t="shared" si="760"/>
        <v>1</v>
      </c>
      <c r="V5414" s="4">
        <f t="shared" si="761"/>
        <v>41.990476190476187</v>
      </c>
      <c r="W5414" s="1" t="s">
        <v>21</v>
      </c>
      <c r="X5414" s="1">
        <v>1.99</v>
      </c>
      <c r="Y5414" s="4">
        <f t="shared" si="762"/>
        <v>1765.59</v>
      </c>
      <c r="Z5414" s="1" t="s">
        <v>39</v>
      </c>
      <c r="AA5414" s="1" t="s">
        <v>37</v>
      </c>
      <c r="AB5414" s="1" t="s">
        <v>24</v>
      </c>
      <c r="AC5414" s="1" t="s">
        <v>38</v>
      </c>
      <c r="AD5414" s="1" t="s">
        <v>41</v>
      </c>
      <c r="AE5414" s="2">
        <v>40747</v>
      </c>
    </row>
    <row r="5415" spans="1:31" x14ac:dyDescent="0.25">
      <c r="A5415">
        <f t="shared" si="763"/>
        <v>5414</v>
      </c>
      <c r="B5415" s="1">
        <v>47492</v>
      </c>
      <c r="C5415" s="2">
        <v>40747</v>
      </c>
      <c r="D5415" s="1" t="s">
        <v>20</v>
      </c>
      <c r="E5415" s="1" t="str">
        <f t="shared" si="756"/>
        <v>*</v>
      </c>
      <c r="F5415" s="1" t="str">
        <f t="shared" si="757"/>
        <v>**</v>
      </c>
      <c r="G5415" s="1" t="str">
        <f t="shared" si="758"/>
        <v>**</v>
      </c>
      <c r="J5415" s="1" t="str">
        <f t="shared" si="759"/>
        <v>**</v>
      </c>
      <c r="P5415" s="1">
        <v>22</v>
      </c>
      <c r="Q5415" s="1">
        <f t="shared" si="764"/>
        <v>3.5000000000000003E-2</v>
      </c>
      <c r="T5415" s="4">
        <v>649.71</v>
      </c>
      <c r="U5415" s="9">
        <f t="shared" si="760"/>
        <v>0</v>
      </c>
      <c r="V5415" s="4">
        <f t="shared" si="761"/>
        <v>29.53227272727273</v>
      </c>
      <c r="W5415" s="1" t="s">
        <v>21</v>
      </c>
      <c r="X5415" s="1">
        <v>8.65</v>
      </c>
      <c r="Y5415" s="4">
        <f t="shared" si="762"/>
        <v>658.36</v>
      </c>
      <c r="Z5415" s="1" t="s">
        <v>22</v>
      </c>
      <c r="AA5415" s="1" t="s">
        <v>28</v>
      </c>
      <c r="AB5415" s="1" t="s">
        <v>24</v>
      </c>
      <c r="AC5415" s="1" t="s">
        <v>38</v>
      </c>
      <c r="AD5415" s="1" t="s">
        <v>19</v>
      </c>
      <c r="AE5415" s="2">
        <v>40749</v>
      </c>
    </row>
    <row r="5416" spans="1:31" x14ac:dyDescent="0.25">
      <c r="A5416">
        <f t="shared" si="763"/>
        <v>5415</v>
      </c>
      <c r="B5416" s="1">
        <v>16160</v>
      </c>
      <c r="C5416" s="2">
        <v>40747</v>
      </c>
      <c r="D5416" s="1" t="s">
        <v>32</v>
      </c>
      <c r="E5416" s="1" t="str">
        <f t="shared" si="756"/>
        <v>***</v>
      </c>
      <c r="F5416" s="1" t="str">
        <f t="shared" si="757"/>
        <v>***</v>
      </c>
      <c r="G5416" s="1" t="str">
        <f t="shared" si="758"/>
        <v>***</v>
      </c>
      <c r="J5416" s="1" t="str">
        <f t="shared" si="759"/>
        <v>***</v>
      </c>
      <c r="P5416" s="1">
        <v>50</v>
      </c>
      <c r="Q5416" s="1">
        <f t="shared" si="764"/>
        <v>0.06</v>
      </c>
      <c r="T5416" s="4">
        <v>514.86</v>
      </c>
      <c r="U5416" s="9">
        <f t="shared" si="760"/>
        <v>0</v>
      </c>
      <c r="V5416" s="4">
        <f t="shared" si="761"/>
        <v>10.2972</v>
      </c>
      <c r="W5416" s="1" t="s">
        <v>21</v>
      </c>
      <c r="X5416" s="1">
        <v>4.5</v>
      </c>
      <c r="Y5416" s="4">
        <f t="shared" si="762"/>
        <v>519.36</v>
      </c>
      <c r="Z5416" s="1" t="s">
        <v>22</v>
      </c>
      <c r="AA5416" s="1" t="s">
        <v>37</v>
      </c>
      <c r="AB5416" s="1" t="s">
        <v>29</v>
      </c>
      <c r="AC5416" s="1" t="s">
        <v>63</v>
      </c>
      <c r="AD5416" s="1" t="s">
        <v>19</v>
      </c>
      <c r="AE5416" s="2">
        <v>40748</v>
      </c>
    </row>
    <row r="5417" spans="1:31" x14ac:dyDescent="0.25">
      <c r="A5417">
        <f t="shared" si="763"/>
        <v>5416</v>
      </c>
      <c r="B5417" s="1">
        <v>5575</v>
      </c>
      <c r="C5417" s="2">
        <v>40747</v>
      </c>
      <c r="D5417" s="1" t="s">
        <v>13</v>
      </c>
      <c r="E5417" s="1" t="str">
        <f t="shared" si="756"/>
        <v>*</v>
      </c>
      <c r="F5417" s="1" t="str">
        <f t="shared" si="757"/>
        <v>*</v>
      </c>
      <c r="G5417" s="1" t="str">
        <f t="shared" si="758"/>
        <v>*</v>
      </c>
      <c r="J5417" s="1" t="str">
        <f t="shared" si="759"/>
        <v>*</v>
      </c>
      <c r="P5417" s="1">
        <v>41</v>
      </c>
      <c r="Q5417" s="1">
        <f t="shared" si="764"/>
        <v>0.05</v>
      </c>
      <c r="T5417" s="4">
        <v>254.69</v>
      </c>
      <c r="U5417" s="9">
        <f t="shared" si="760"/>
        <v>0</v>
      </c>
      <c r="V5417" s="4">
        <f t="shared" si="761"/>
        <v>6.2119512195121951</v>
      </c>
      <c r="W5417" s="1" t="s">
        <v>21</v>
      </c>
      <c r="X5417" s="1">
        <v>10.39</v>
      </c>
      <c r="Y5417" s="4">
        <f t="shared" si="762"/>
        <v>265.08</v>
      </c>
      <c r="Z5417" s="1" t="s">
        <v>49</v>
      </c>
      <c r="AA5417" s="1" t="s">
        <v>28</v>
      </c>
      <c r="AB5417" s="1" t="s">
        <v>29</v>
      </c>
      <c r="AC5417" s="1" t="s">
        <v>40</v>
      </c>
      <c r="AD5417" s="1" t="s">
        <v>19</v>
      </c>
      <c r="AE5417" s="2">
        <v>40747</v>
      </c>
    </row>
    <row r="5418" spans="1:31" x14ac:dyDescent="0.25">
      <c r="A5418">
        <f t="shared" si="763"/>
        <v>5417</v>
      </c>
      <c r="B5418" s="1">
        <v>29152</v>
      </c>
      <c r="C5418" s="2">
        <v>40747</v>
      </c>
      <c r="D5418" s="1" t="s">
        <v>13</v>
      </c>
      <c r="E5418" s="1" t="str">
        <f t="shared" si="756"/>
        <v>*</v>
      </c>
      <c r="F5418" s="1" t="str">
        <f t="shared" si="757"/>
        <v>*</v>
      </c>
      <c r="G5418" s="1" t="str">
        <f t="shared" si="758"/>
        <v>*</v>
      </c>
      <c r="J5418" s="1" t="str">
        <f t="shared" si="759"/>
        <v>*</v>
      </c>
      <c r="P5418" s="1">
        <v>13</v>
      </c>
      <c r="Q5418" s="1">
        <f t="shared" si="764"/>
        <v>0.02</v>
      </c>
      <c r="T5418" s="4">
        <v>94.99</v>
      </c>
      <c r="U5418" s="9">
        <f t="shared" si="760"/>
        <v>0</v>
      </c>
      <c r="V5418" s="4">
        <f t="shared" si="761"/>
        <v>7.3069230769230762</v>
      </c>
      <c r="W5418" s="1" t="s">
        <v>21</v>
      </c>
      <c r="X5418" s="1">
        <v>9.69</v>
      </c>
      <c r="Y5418" s="4">
        <f t="shared" si="762"/>
        <v>104.67999999999999</v>
      </c>
      <c r="Z5418" s="1" t="s">
        <v>49</v>
      </c>
      <c r="AA5418" s="1" t="s">
        <v>23</v>
      </c>
      <c r="AB5418" s="1" t="s">
        <v>29</v>
      </c>
      <c r="AC5418" s="1" t="s">
        <v>55</v>
      </c>
      <c r="AD5418" s="1" t="s">
        <v>19</v>
      </c>
      <c r="AE5418" s="2">
        <v>40747</v>
      </c>
    </row>
    <row r="5419" spans="1:31" x14ac:dyDescent="0.25">
      <c r="A5419">
        <f t="shared" si="763"/>
        <v>5418</v>
      </c>
      <c r="B5419" s="1">
        <v>9792</v>
      </c>
      <c r="C5419" s="2">
        <v>40747</v>
      </c>
      <c r="D5419" s="1" t="s">
        <v>13</v>
      </c>
      <c r="E5419" s="1" t="str">
        <f t="shared" si="756"/>
        <v>*</v>
      </c>
      <c r="F5419" s="1" t="str">
        <f t="shared" si="757"/>
        <v>*</v>
      </c>
      <c r="G5419" s="1" t="str">
        <f t="shared" si="758"/>
        <v>*</v>
      </c>
      <c r="J5419" s="1" t="str">
        <f t="shared" si="759"/>
        <v>*</v>
      </c>
      <c r="P5419" s="1">
        <v>14</v>
      </c>
      <c r="Q5419" s="1">
        <f t="shared" si="764"/>
        <v>0.02</v>
      </c>
      <c r="T5419" s="4">
        <v>84.09</v>
      </c>
      <c r="U5419" s="9">
        <f t="shared" si="760"/>
        <v>0</v>
      </c>
      <c r="V5419" s="4">
        <f t="shared" si="761"/>
        <v>6.0064285714285717</v>
      </c>
      <c r="W5419" s="1" t="s">
        <v>21</v>
      </c>
      <c r="X5419" s="1">
        <v>7.78</v>
      </c>
      <c r="Y5419" s="4">
        <f t="shared" si="762"/>
        <v>91.87</v>
      </c>
      <c r="Z5419" s="1" t="s">
        <v>15</v>
      </c>
      <c r="AA5419" s="1" t="s">
        <v>16</v>
      </c>
      <c r="AB5419" s="1" t="s">
        <v>29</v>
      </c>
      <c r="AC5419" s="1" t="s">
        <v>43</v>
      </c>
      <c r="AD5419" s="1" t="s">
        <v>19</v>
      </c>
      <c r="AE5419" s="2">
        <v>40747</v>
      </c>
    </row>
    <row r="5420" spans="1:31" x14ac:dyDescent="0.25">
      <c r="A5420">
        <f t="shared" si="763"/>
        <v>5419</v>
      </c>
      <c r="B5420" s="1">
        <v>29152</v>
      </c>
      <c r="C5420" s="2">
        <v>40747</v>
      </c>
      <c r="D5420" s="1" t="s">
        <v>13</v>
      </c>
      <c r="E5420" s="1" t="str">
        <f t="shared" si="756"/>
        <v>*</v>
      </c>
      <c r="F5420" s="1" t="str">
        <f t="shared" si="757"/>
        <v>*</v>
      </c>
      <c r="G5420" s="1" t="str">
        <f t="shared" si="758"/>
        <v>*</v>
      </c>
      <c r="J5420" s="1" t="str">
        <f t="shared" si="759"/>
        <v>*</v>
      </c>
      <c r="P5420" s="1">
        <v>3</v>
      </c>
      <c r="Q5420" s="1">
        <f t="shared" si="764"/>
        <v>0.01</v>
      </c>
      <c r="T5420" s="4">
        <v>58.63</v>
      </c>
      <c r="U5420" s="9">
        <f t="shared" si="760"/>
        <v>0</v>
      </c>
      <c r="V5420" s="4">
        <f t="shared" si="761"/>
        <v>19.543333333333333</v>
      </c>
      <c r="W5420" s="1" t="s">
        <v>21</v>
      </c>
      <c r="X5420" s="1">
        <v>1.99</v>
      </c>
      <c r="Y5420" s="4">
        <f t="shared" si="762"/>
        <v>60.620000000000005</v>
      </c>
      <c r="Z5420" s="1" t="s">
        <v>49</v>
      </c>
      <c r="AA5420" s="1" t="s">
        <v>23</v>
      </c>
      <c r="AB5420" s="1" t="s">
        <v>24</v>
      </c>
      <c r="AC5420" s="1" t="s">
        <v>38</v>
      </c>
      <c r="AD5420" s="1" t="s">
        <v>41</v>
      </c>
      <c r="AE5420" s="2">
        <v>40751</v>
      </c>
    </row>
    <row r="5421" spans="1:31" x14ac:dyDescent="0.25">
      <c r="A5421">
        <f t="shared" si="763"/>
        <v>5420</v>
      </c>
      <c r="B5421" s="1">
        <v>56420</v>
      </c>
      <c r="C5421" s="2">
        <v>40748</v>
      </c>
      <c r="D5421" s="1" t="s">
        <v>13</v>
      </c>
      <c r="E5421" s="1" t="str">
        <f t="shared" si="756"/>
        <v>*</v>
      </c>
      <c r="F5421" s="1" t="str">
        <f t="shared" si="757"/>
        <v>*</v>
      </c>
      <c r="G5421" s="1" t="str">
        <f t="shared" si="758"/>
        <v>*</v>
      </c>
      <c r="J5421" s="1" t="str">
        <f t="shared" si="759"/>
        <v>*</v>
      </c>
      <c r="P5421" s="1">
        <v>48</v>
      </c>
      <c r="Q5421" s="1">
        <f t="shared" si="764"/>
        <v>0.05</v>
      </c>
      <c r="T5421" s="4">
        <v>5138.335</v>
      </c>
      <c r="U5421" s="9">
        <f t="shared" si="760"/>
        <v>1</v>
      </c>
      <c r="V5421" s="4">
        <f t="shared" si="761"/>
        <v>107.04864583333334</v>
      </c>
      <c r="W5421" s="1" t="s">
        <v>21</v>
      </c>
      <c r="X5421" s="1">
        <v>8.08</v>
      </c>
      <c r="Y5421" s="4">
        <f t="shared" si="762"/>
        <v>5146.415</v>
      </c>
      <c r="Z5421" s="1" t="s">
        <v>46</v>
      </c>
      <c r="AA5421" s="1" t="s">
        <v>16</v>
      </c>
      <c r="AB5421" s="1" t="s">
        <v>24</v>
      </c>
      <c r="AC5421" s="1" t="s">
        <v>25</v>
      </c>
      <c r="AD5421" s="1" t="s">
        <v>19</v>
      </c>
      <c r="AE5421" s="2">
        <v>40750</v>
      </c>
    </row>
    <row r="5422" spans="1:31" x14ac:dyDescent="0.25">
      <c r="A5422">
        <f t="shared" si="763"/>
        <v>5421</v>
      </c>
      <c r="B5422" s="1">
        <v>56420</v>
      </c>
      <c r="C5422" s="2">
        <v>40748</v>
      </c>
      <c r="D5422" s="1" t="s">
        <v>13</v>
      </c>
      <c r="E5422" s="1" t="str">
        <f t="shared" si="756"/>
        <v>*</v>
      </c>
      <c r="F5422" s="1" t="str">
        <f t="shared" si="757"/>
        <v>*</v>
      </c>
      <c r="G5422" s="1" t="str">
        <f t="shared" si="758"/>
        <v>*</v>
      </c>
      <c r="J5422" s="1" t="str">
        <f t="shared" si="759"/>
        <v>*</v>
      </c>
      <c r="P5422" s="1">
        <v>22</v>
      </c>
      <c r="Q5422" s="1">
        <f t="shared" si="764"/>
        <v>3.5000000000000003E-2</v>
      </c>
      <c r="T5422" s="4">
        <v>2403.1370000000002</v>
      </c>
      <c r="U5422" s="9">
        <f t="shared" si="760"/>
        <v>1</v>
      </c>
      <c r="V5422" s="4">
        <f t="shared" si="761"/>
        <v>109.23350000000001</v>
      </c>
      <c r="W5422" s="1" t="s">
        <v>21</v>
      </c>
      <c r="X5422" s="1">
        <v>8.99</v>
      </c>
      <c r="Y5422" s="4">
        <f t="shared" si="762"/>
        <v>2412.127</v>
      </c>
      <c r="Z5422" s="1" t="s">
        <v>46</v>
      </c>
      <c r="AA5422" s="1" t="s">
        <v>16</v>
      </c>
      <c r="AB5422" s="1" t="s">
        <v>24</v>
      </c>
      <c r="AC5422" s="1" t="s">
        <v>25</v>
      </c>
      <c r="AD5422" s="1" t="s">
        <v>19</v>
      </c>
      <c r="AE5422" s="2">
        <v>40753</v>
      </c>
    </row>
    <row r="5423" spans="1:31" x14ac:dyDescent="0.25">
      <c r="A5423">
        <f t="shared" si="763"/>
        <v>5422</v>
      </c>
      <c r="B5423" s="1">
        <v>56420</v>
      </c>
      <c r="C5423" s="2">
        <v>40748</v>
      </c>
      <c r="D5423" s="1" t="s">
        <v>13</v>
      </c>
      <c r="E5423" s="1" t="str">
        <f t="shared" si="756"/>
        <v>*</v>
      </c>
      <c r="F5423" s="1" t="str">
        <f t="shared" si="757"/>
        <v>*</v>
      </c>
      <c r="G5423" s="1" t="str">
        <f t="shared" si="758"/>
        <v>*</v>
      </c>
      <c r="J5423" s="1" t="str">
        <f t="shared" si="759"/>
        <v>*</v>
      </c>
      <c r="P5423" s="1">
        <v>16</v>
      </c>
      <c r="Q5423" s="1">
        <f t="shared" si="764"/>
        <v>0.02</v>
      </c>
      <c r="T5423" s="4">
        <v>597.44000000000005</v>
      </c>
      <c r="U5423" s="9">
        <f t="shared" si="760"/>
        <v>0</v>
      </c>
      <c r="V5423" s="4">
        <f t="shared" si="761"/>
        <v>37.340000000000003</v>
      </c>
      <c r="W5423" s="1" t="s">
        <v>21</v>
      </c>
      <c r="X5423" s="1">
        <v>4.5</v>
      </c>
      <c r="Y5423" s="4">
        <f t="shared" si="762"/>
        <v>601.94000000000005</v>
      </c>
      <c r="Z5423" s="1" t="s">
        <v>46</v>
      </c>
      <c r="AA5423" s="1" t="s">
        <v>16</v>
      </c>
      <c r="AB5423" s="1" t="s">
        <v>29</v>
      </c>
      <c r="AC5423" s="1" t="s">
        <v>63</v>
      </c>
      <c r="AD5423" s="1" t="s">
        <v>19</v>
      </c>
      <c r="AE5423" s="2">
        <v>40752</v>
      </c>
    </row>
    <row r="5424" spans="1:31" x14ac:dyDescent="0.25">
      <c r="A5424">
        <f t="shared" si="763"/>
        <v>5423</v>
      </c>
      <c r="B5424" s="1">
        <v>56420</v>
      </c>
      <c r="C5424" s="2">
        <v>40748</v>
      </c>
      <c r="D5424" s="1" t="s">
        <v>13</v>
      </c>
      <c r="E5424" s="1" t="str">
        <f t="shared" si="756"/>
        <v>*</v>
      </c>
      <c r="F5424" s="1" t="str">
        <f t="shared" si="757"/>
        <v>*</v>
      </c>
      <c r="G5424" s="1" t="str">
        <f t="shared" si="758"/>
        <v>*</v>
      </c>
      <c r="J5424" s="1" t="str">
        <f t="shared" si="759"/>
        <v>*</v>
      </c>
      <c r="P5424" s="1">
        <v>26</v>
      </c>
      <c r="Q5424" s="1">
        <f t="shared" si="764"/>
        <v>3.5000000000000003E-2</v>
      </c>
      <c r="T5424" s="4">
        <v>132.22999999999999</v>
      </c>
      <c r="U5424" s="9">
        <f t="shared" si="760"/>
        <v>0</v>
      </c>
      <c r="V5424" s="4">
        <f t="shared" si="761"/>
        <v>5.0857692307692304</v>
      </c>
      <c r="W5424" s="1" t="s">
        <v>21</v>
      </c>
      <c r="X5424" s="1">
        <v>2.0299999999999998</v>
      </c>
      <c r="Y5424" s="4">
        <f t="shared" si="762"/>
        <v>134.26</v>
      </c>
      <c r="Z5424" s="1" t="s">
        <v>46</v>
      </c>
      <c r="AA5424" s="1" t="s">
        <v>16</v>
      </c>
      <c r="AB5424" s="1" t="s">
        <v>17</v>
      </c>
      <c r="AC5424" s="1" t="s">
        <v>18</v>
      </c>
      <c r="AD5424" s="1" t="s">
        <v>31</v>
      </c>
      <c r="AE5424" s="2">
        <v>40750</v>
      </c>
    </row>
    <row r="5425" spans="1:31" x14ac:dyDescent="0.25">
      <c r="A5425">
        <f t="shared" si="763"/>
        <v>5424</v>
      </c>
      <c r="B5425" s="1">
        <v>26851</v>
      </c>
      <c r="C5425" s="2">
        <v>40748</v>
      </c>
      <c r="D5425" s="1" t="s">
        <v>20</v>
      </c>
      <c r="E5425" s="1" t="str">
        <f t="shared" si="756"/>
        <v>*</v>
      </c>
      <c r="F5425" s="1" t="str">
        <f t="shared" si="757"/>
        <v>**</v>
      </c>
      <c r="G5425" s="1" t="str">
        <f t="shared" si="758"/>
        <v>**</v>
      </c>
      <c r="J5425" s="1" t="str">
        <f t="shared" si="759"/>
        <v>**</v>
      </c>
      <c r="P5425" s="1">
        <v>44</v>
      </c>
      <c r="Q5425" s="1">
        <f t="shared" si="764"/>
        <v>0.05</v>
      </c>
      <c r="T5425" s="4">
        <v>73.64</v>
      </c>
      <c r="U5425" s="9">
        <f t="shared" si="760"/>
        <v>0</v>
      </c>
      <c r="V5425" s="4">
        <f t="shared" si="761"/>
        <v>1.6736363636363636</v>
      </c>
      <c r="W5425" s="1" t="s">
        <v>21</v>
      </c>
      <c r="X5425" s="1">
        <v>1.99</v>
      </c>
      <c r="Y5425" s="4">
        <f t="shared" si="762"/>
        <v>75.63</v>
      </c>
      <c r="Z5425" s="1" t="s">
        <v>15</v>
      </c>
      <c r="AA5425" s="1" t="s">
        <v>28</v>
      </c>
      <c r="AB5425" s="1" t="s">
        <v>24</v>
      </c>
      <c r="AC5425" s="1" t="s">
        <v>38</v>
      </c>
      <c r="AD5425" s="1" t="s">
        <v>41</v>
      </c>
      <c r="AE5425" s="2">
        <v>40750</v>
      </c>
    </row>
    <row r="5426" spans="1:31" x14ac:dyDescent="0.25">
      <c r="A5426">
        <f t="shared" si="763"/>
        <v>5425</v>
      </c>
      <c r="B5426" s="1">
        <v>39111</v>
      </c>
      <c r="C5426" s="2">
        <v>40749</v>
      </c>
      <c r="D5426" s="1" t="s">
        <v>36</v>
      </c>
      <c r="E5426" s="1" t="str">
        <f t="shared" si="756"/>
        <v>*</v>
      </c>
      <c r="F5426" s="1" t="str">
        <f t="shared" si="757"/>
        <v>*</v>
      </c>
      <c r="G5426" s="1" t="str">
        <f t="shared" si="758"/>
        <v>*</v>
      </c>
      <c r="J5426" s="1" t="str">
        <f t="shared" si="759"/>
        <v>*</v>
      </c>
      <c r="P5426" s="1">
        <v>20</v>
      </c>
      <c r="Q5426" s="1">
        <f t="shared" si="764"/>
        <v>3.5000000000000003E-2</v>
      </c>
      <c r="T5426" s="4">
        <v>6004.35</v>
      </c>
      <c r="U5426" s="9">
        <f t="shared" si="760"/>
        <v>1</v>
      </c>
      <c r="V5426" s="4">
        <f t="shared" si="761"/>
        <v>300.21750000000003</v>
      </c>
      <c r="W5426" s="1" t="s">
        <v>21</v>
      </c>
      <c r="X5426" s="1">
        <v>7.18</v>
      </c>
      <c r="Y5426" s="4">
        <f t="shared" si="762"/>
        <v>6011.5300000000007</v>
      </c>
      <c r="Z5426" s="1" t="s">
        <v>42</v>
      </c>
      <c r="AA5426" s="1" t="s">
        <v>28</v>
      </c>
      <c r="AB5426" s="1" t="s">
        <v>24</v>
      </c>
      <c r="AC5426" s="1" t="s">
        <v>38</v>
      </c>
      <c r="AD5426" s="1" t="s">
        <v>19</v>
      </c>
      <c r="AE5426" s="2">
        <v>40751</v>
      </c>
    </row>
    <row r="5427" spans="1:31" x14ac:dyDescent="0.25">
      <c r="A5427">
        <f t="shared" si="763"/>
        <v>5426</v>
      </c>
      <c r="B5427" s="1">
        <v>15425</v>
      </c>
      <c r="C5427" s="2">
        <v>40749</v>
      </c>
      <c r="D5427" s="1" t="s">
        <v>13</v>
      </c>
      <c r="E5427" s="1" t="str">
        <f t="shared" si="756"/>
        <v>*</v>
      </c>
      <c r="F5427" s="1" t="str">
        <f t="shared" si="757"/>
        <v>*</v>
      </c>
      <c r="G5427" s="1" t="str">
        <f t="shared" si="758"/>
        <v>*</v>
      </c>
      <c r="J5427" s="1" t="str">
        <f t="shared" si="759"/>
        <v>*</v>
      </c>
      <c r="P5427" s="1">
        <v>29</v>
      </c>
      <c r="Q5427" s="1">
        <f t="shared" si="764"/>
        <v>3.5000000000000003E-2</v>
      </c>
      <c r="T5427" s="4">
        <v>2896.14</v>
      </c>
      <c r="U5427" s="9">
        <f t="shared" si="760"/>
        <v>1</v>
      </c>
      <c r="V5427" s="4">
        <f t="shared" si="761"/>
        <v>99.866896551724139</v>
      </c>
      <c r="W5427" s="1" t="s">
        <v>14</v>
      </c>
      <c r="X5427" s="1">
        <v>19.989999999999998</v>
      </c>
      <c r="Y5427" s="4">
        <f t="shared" si="762"/>
        <v>2916.1299999999997</v>
      </c>
      <c r="Z5427" s="1" t="s">
        <v>46</v>
      </c>
      <c r="AA5427" s="1" t="s">
        <v>37</v>
      </c>
      <c r="AB5427" s="1" t="s">
        <v>24</v>
      </c>
      <c r="AC5427" s="1" t="s">
        <v>38</v>
      </c>
      <c r="AD5427" s="1" t="s">
        <v>19</v>
      </c>
      <c r="AE5427" s="2">
        <v>40753</v>
      </c>
    </row>
    <row r="5428" spans="1:31" x14ac:dyDescent="0.25">
      <c r="A5428">
        <f t="shared" si="763"/>
        <v>5427</v>
      </c>
      <c r="B5428" s="1">
        <v>30593</v>
      </c>
      <c r="C5428" s="2">
        <v>40749</v>
      </c>
      <c r="D5428" s="1" t="s">
        <v>32</v>
      </c>
      <c r="E5428" s="1" t="str">
        <f t="shared" si="756"/>
        <v>***</v>
      </c>
      <c r="F5428" s="1" t="str">
        <f t="shared" si="757"/>
        <v>***</v>
      </c>
      <c r="G5428" s="1" t="str">
        <f t="shared" si="758"/>
        <v>***</v>
      </c>
      <c r="J5428" s="1" t="str">
        <f t="shared" si="759"/>
        <v>***</v>
      </c>
      <c r="P5428" s="1">
        <v>41</v>
      </c>
      <c r="Q5428" s="1">
        <f t="shared" si="764"/>
        <v>0.05</v>
      </c>
      <c r="T5428" s="4">
        <v>1408.34</v>
      </c>
      <c r="U5428" s="9">
        <f t="shared" si="760"/>
        <v>1</v>
      </c>
      <c r="V5428" s="4">
        <f t="shared" si="761"/>
        <v>34.34975609756097</v>
      </c>
      <c r="W5428" s="1" t="s">
        <v>21</v>
      </c>
      <c r="X5428" s="1">
        <v>8.99</v>
      </c>
      <c r="Y5428" s="4">
        <f t="shared" si="762"/>
        <v>1417.33</v>
      </c>
      <c r="Z5428" s="1" t="s">
        <v>22</v>
      </c>
      <c r="AA5428" s="1" t="s">
        <v>23</v>
      </c>
      <c r="AB5428" s="1" t="s">
        <v>29</v>
      </c>
      <c r="AC5428" s="1" t="s">
        <v>30</v>
      </c>
      <c r="AD5428" s="1" t="s">
        <v>41</v>
      </c>
      <c r="AE5428" s="2">
        <v>40752</v>
      </c>
    </row>
    <row r="5429" spans="1:31" x14ac:dyDescent="0.25">
      <c r="A5429">
        <f t="shared" si="763"/>
        <v>5428</v>
      </c>
      <c r="B5429" s="1">
        <v>46311</v>
      </c>
      <c r="C5429" s="2">
        <v>40749</v>
      </c>
      <c r="D5429" s="1" t="s">
        <v>20</v>
      </c>
      <c r="E5429" s="1" t="str">
        <f t="shared" si="756"/>
        <v>*</v>
      </c>
      <c r="F5429" s="1" t="str">
        <f t="shared" si="757"/>
        <v>**</v>
      </c>
      <c r="G5429" s="1" t="str">
        <f t="shared" si="758"/>
        <v>**</v>
      </c>
      <c r="J5429" s="1" t="str">
        <f t="shared" si="759"/>
        <v>**</v>
      </c>
      <c r="P5429" s="1">
        <v>42</v>
      </c>
      <c r="Q5429" s="1">
        <f t="shared" si="764"/>
        <v>0.05</v>
      </c>
      <c r="T5429" s="4">
        <v>1244.01</v>
      </c>
      <c r="U5429" s="9">
        <f t="shared" si="760"/>
        <v>1</v>
      </c>
      <c r="V5429" s="4">
        <f t="shared" si="761"/>
        <v>29.619285714285713</v>
      </c>
      <c r="W5429" s="1" t="s">
        <v>21</v>
      </c>
      <c r="X5429" s="1">
        <v>1.99</v>
      </c>
      <c r="Y5429" s="4">
        <f t="shared" si="762"/>
        <v>1246</v>
      </c>
      <c r="Z5429" s="1" t="s">
        <v>49</v>
      </c>
      <c r="AA5429" s="1" t="s">
        <v>16</v>
      </c>
      <c r="AB5429" s="1" t="s">
        <v>24</v>
      </c>
      <c r="AC5429" s="1" t="s">
        <v>38</v>
      </c>
      <c r="AD5429" s="1" t="s">
        <v>41</v>
      </c>
      <c r="AE5429" s="2">
        <v>40749</v>
      </c>
    </row>
    <row r="5430" spans="1:31" x14ac:dyDescent="0.25">
      <c r="A5430">
        <f t="shared" si="763"/>
        <v>5429</v>
      </c>
      <c r="B5430" s="1">
        <v>46311</v>
      </c>
      <c r="C5430" s="2">
        <v>40749</v>
      </c>
      <c r="D5430" s="1" t="s">
        <v>20</v>
      </c>
      <c r="E5430" s="1" t="str">
        <f t="shared" si="756"/>
        <v>*</v>
      </c>
      <c r="F5430" s="1" t="str">
        <f t="shared" si="757"/>
        <v>**</v>
      </c>
      <c r="G5430" s="1" t="str">
        <f t="shared" si="758"/>
        <v>**</v>
      </c>
      <c r="J5430" s="1" t="str">
        <f t="shared" si="759"/>
        <v>**</v>
      </c>
      <c r="P5430" s="1">
        <v>42</v>
      </c>
      <c r="Q5430" s="1">
        <f t="shared" si="764"/>
        <v>0.05</v>
      </c>
      <c r="T5430" s="4">
        <v>981.73</v>
      </c>
      <c r="U5430" s="9">
        <f t="shared" si="760"/>
        <v>0</v>
      </c>
      <c r="V5430" s="4">
        <f t="shared" si="761"/>
        <v>23.374523809523811</v>
      </c>
      <c r="W5430" s="1" t="s">
        <v>21</v>
      </c>
      <c r="X5430" s="1">
        <v>3.63</v>
      </c>
      <c r="Y5430" s="4">
        <f t="shared" si="762"/>
        <v>985.36</v>
      </c>
      <c r="Z5430" s="1" t="s">
        <v>49</v>
      </c>
      <c r="AA5430" s="1" t="s">
        <v>16</v>
      </c>
      <c r="AB5430" s="1" t="s">
        <v>17</v>
      </c>
      <c r="AC5430" s="1" t="s">
        <v>18</v>
      </c>
      <c r="AD5430" s="1" t="s">
        <v>41</v>
      </c>
      <c r="AE5430" s="2">
        <v>40750</v>
      </c>
    </row>
    <row r="5431" spans="1:31" x14ac:dyDescent="0.25">
      <c r="A5431">
        <f t="shared" si="763"/>
        <v>5430</v>
      </c>
      <c r="B5431" s="1">
        <v>36516</v>
      </c>
      <c r="C5431" s="2">
        <v>40749</v>
      </c>
      <c r="D5431" s="1" t="s">
        <v>36</v>
      </c>
      <c r="E5431" s="1" t="str">
        <f t="shared" si="756"/>
        <v>*</v>
      </c>
      <c r="F5431" s="1" t="str">
        <f t="shared" si="757"/>
        <v>*</v>
      </c>
      <c r="G5431" s="1" t="str">
        <f t="shared" si="758"/>
        <v>*</v>
      </c>
      <c r="J5431" s="1" t="str">
        <f t="shared" si="759"/>
        <v>*</v>
      </c>
      <c r="P5431" s="1">
        <v>9</v>
      </c>
      <c r="Q5431" s="1">
        <f t="shared" si="764"/>
        <v>0.01</v>
      </c>
      <c r="T5431" s="4">
        <v>883.37</v>
      </c>
      <c r="U5431" s="9">
        <f t="shared" si="760"/>
        <v>0</v>
      </c>
      <c r="V5431" s="4">
        <f t="shared" si="761"/>
        <v>98.152222222222221</v>
      </c>
      <c r="W5431" s="1" t="s">
        <v>21</v>
      </c>
      <c r="X5431" s="1">
        <v>7.18</v>
      </c>
      <c r="Y5431" s="4">
        <f t="shared" si="762"/>
        <v>890.55</v>
      </c>
      <c r="Z5431" s="1" t="s">
        <v>50</v>
      </c>
      <c r="AA5431" s="1" t="s">
        <v>37</v>
      </c>
      <c r="AB5431" s="1" t="s">
        <v>24</v>
      </c>
      <c r="AC5431" s="1" t="s">
        <v>38</v>
      </c>
      <c r="AD5431" s="1" t="s">
        <v>19</v>
      </c>
      <c r="AE5431" s="2">
        <v>40752</v>
      </c>
    </row>
    <row r="5432" spans="1:31" x14ac:dyDescent="0.25">
      <c r="A5432">
        <f t="shared" si="763"/>
        <v>5431</v>
      </c>
      <c r="B5432" s="1">
        <v>46311</v>
      </c>
      <c r="C5432" s="2">
        <v>40749</v>
      </c>
      <c r="D5432" s="1" t="s">
        <v>20</v>
      </c>
      <c r="E5432" s="1" t="str">
        <f t="shared" si="756"/>
        <v>*</v>
      </c>
      <c r="F5432" s="1" t="str">
        <f t="shared" si="757"/>
        <v>**</v>
      </c>
      <c r="G5432" s="1" t="str">
        <f t="shared" si="758"/>
        <v>**</v>
      </c>
      <c r="J5432" s="1" t="str">
        <f t="shared" si="759"/>
        <v>**</v>
      </c>
      <c r="P5432" s="1">
        <v>44</v>
      </c>
      <c r="Q5432" s="1">
        <f t="shared" si="764"/>
        <v>0.05</v>
      </c>
      <c r="T5432" s="4">
        <v>302.07</v>
      </c>
      <c r="U5432" s="9">
        <f t="shared" si="760"/>
        <v>0</v>
      </c>
      <c r="V5432" s="4">
        <f t="shared" si="761"/>
        <v>6.8652272727272727</v>
      </c>
      <c r="W5432" s="1" t="s">
        <v>21</v>
      </c>
      <c r="X5432" s="1">
        <v>8.4</v>
      </c>
      <c r="Y5432" s="4">
        <f t="shared" si="762"/>
        <v>310.46999999999997</v>
      </c>
      <c r="Z5432" s="1" t="s">
        <v>49</v>
      </c>
      <c r="AA5432" s="1" t="s">
        <v>16</v>
      </c>
      <c r="AB5432" s="1" t="s">
        <v>29</v>
      </c>
      <c r="AC5432" s="1" t="s">
        <v>40</v>
      </c>
      <c r="AD5432" s="1" t="s">
        <v>19</v>
      </c>
      <c r="AE5432" s="2">
        <v>40751</v>
      </c>
    </row>
    <row r="5433" spans="1:31" x14ac:dyDescent="0.25">
      <c r="A5433">
        <f t="shared" si="763"/>
        <v>5432</v>
      </c>
      <c r="B5433" s="1">
        <v>39111</v>
      </c>
      <c r="C5433" s="2">
        <v>40749</v>
      </c>
      <c r="D5433" s="1" t="s">
        <v>36</v>
      </c>
      <c r="E5433" s="1" t="str">
        <f t="shared" si="756"/>
        <v>*</v>
      </c>
      <c r="F5433" s="1" t="str">
        <f t="shared" si="757"/>
        <v>*</v>
      </c>
      <c r="G5433" s="1" t="str">
        <f t="shared" si="758"/>
        <v>*</v>
      </c>
      <c r="J5433" s="1" t="str">
        <f t="shared" si="759"/>
        <v>*</v>
      </c>
      <c r="P5433" s="1">
        <v>1</v>
      </c>
      <c r="Q5433" s="1">
        <f t="shared" si="764"/>
        <v>0.01</v>
      </c>
      <c r="T5433" s="4">
        <v>182.4</v>
      </c>
      <c r="U5433" s="9">
        <f t="shared" si="760"/>
        <v>0</v>
      </c>
      <c r="V5433" s="4">
        <f t="shared" si="761"/>
        <v>182.4</v>
      </c>
      <c r="W5433" s="1" t="s">
        <v>21</v>
      </c>
      <c r="X5433" s="1">
        <v>19.989999999999998</v>
      </c>
      <c r="Y5433" s="4">
        <f t="shared" si="762"/>
        <v>202.39000000000001</v>
      </c>
      <c r="Z5433" s="1" t="s">
        <v>42</v>
      </c>
      <c r="AA5433" s="1" t="s">
        <v>28</v>
      </c>
      <c r="AB5433" s="1" t="s">
        <v>29</v>
      </c>
      <c r="AC5433" s="1" t="s">
        <v>55</v>
      </c>
      <c r="AD5433" s="1" t="s">
        <v>19</v>
      </c>
      <c r="AE5433" s="2">
        <v>40752</v>
      </c>
    </row>
    <row r="5434" spans="1:31" x14ac:dyDescent="0.25">
      <c r="A5434">
        <f t="shared" si="763"/>
        <v>5433</v>
      </c>
      <c r="B5434" s="1">
        <v>2306</v>
      </c>
      <c r="C5434" s="2">
        <v>40749</v>
      </c>
      <c r="D5434" s="1" t="s">
        <v>20</v>
      </c>
      <c r="E5434" s="1" t="str">
        <f t="shared" si="756"/>
        <v>*</v>
      </c>
      <c r="F5434" s="1" t="str">
        <f t="shared" si="757"/>
        <v>**</v>
      </c>
      <c r="G5434" s="1" t="str">
        <f t="shared" si="758"/>
        <v>**</v>
      </c>
      <c r="J5434" s="1" t="str">
        <f t="shared" si="759"/>
        <v>**</v>
      </c>
      <c r="P5434" s="1">
        <v>15</v>
      </c>
      <c r="Q5434" s="1">
        <f t="shared" si="764"/>
        <v>0.02</v>
      </c>
      <c r="T5434" s="4">
        <v>113.5</v>
      </c>
      <c r="U5434" s="9">
        <f t="shared" si="760"/>
        <v>0</v>
      </c>
      <c r="V5434" s="4">
        <f t="shared" si="761"/>
        <v>7.5666666666666664</v>
      </c>
      <c r="W5434" s="1" t="s">
        <v>21</v>
      </c>
      <c r="X5434" s="1">
        <v>6.28</v>
      </c>
      <c r="Y5434" s="4">
        <f t="shared" si="762"/>
        <v>119.78</v>
      </c>
      <c r="Z5434" s="1" t="s">
        <v>51</v>
      </c>
      <c r="AA5434" s="1" t="s">
        <v>28</v>
      </c>
      <c r="AB5434" s="1" t="s">
        <v>29</v>
      </c>
      <c r="AC5434" s="1" t="s">
        <v>43</v>
      </c>
      <c r="AD5434" s="1" t="s">
        <v>19</v>
      </c>
      <c r="AE5434" s="2">
        <v>40751</v>
      </c>
    </row>
    <row r="5435" spans="1:31" x14ac:dyDescent="0.25">
      <c r="A5435">
        <f t="shared" si="763"/>
        <v>5434</v>
      </c>
      <c r="B5435" s="1">
        <v>30593</v>
      </c>
      <c r="C5435" s="2">
        <v>40749</v>
      </c>
      <c r="D5435" s="1" t="s">
        <v>32</v>
      </c>
      <c r="E5435" s="1" t="str">
        <f t="shared" si="756"/>
        <v>***</v>
      </c>
      <c r="F5435" s="1" t="str">
        <f t="shared" si="757"/>
        <v>***</v>
      </c>
      <c r="G5435" s="1" t="str">
        <f t="shared" si="758"/>
        <v>***</v>
      </c>
      <c r="J5435" s="1" t="str">
        <f t="shared" si="759"/>
        <v>***</v>
      </c>
      <c r="P5435" s="1">
        <v>20</v>
      </c>
      <c r="Q5435" s="1">
        <f t="shared" si="764"/>
        <v>3.5000000000000003E-2</v>
      </c>
      <c r="T5435" s="4">
        <v>97.65</v>
      </c>
      <c r="U5435" s="9">
        <f t="shared" si="760"/>
        <v>0</v>
      </c>
      <c r="V5435" s="4">
        <f t="shared" si="761"/>
        <v>4.8825000000000003</v>
      </c>
      <c r="W5435" s="1" t="s">
        <v>14</v>
      </c>
      <c r="X5435" s="1">
        <v>6.92</v>
      </c>
      <c r="Y5435" s="4">
        <f t="shared" si="762"/>
        <v>104.57000000000001</v>
      </c>
      <c r="Z5435" s="1" t="s">
        <v>22</v>
      </c>
      <c r="AA5435" s="1" t="s">
        <v>23</v>
      </c>
      <c r="AB5435" s="1" t="s">
        <v>17</v>
      </c>
      <c r="AC5435" s="1" t="s">
        <v>18</v>
      </c>
      <c r="AD5435" s="1" t="s">
        <v>19</v>
      </c>
      <c r="AE5435" s="2">
        <v>40751</v>
      </c>
    </row>
    <row r="5436" spans="1:31" x14ac:dyDescent="0.25">
      <c r="A5436">
        <f t="shared" si="763"/>
        <v>5435</v>
      </c>
      <c r="B5436" s="1">
        <v>19041</v>
      </c>
      <c r="C5436" s="2">
        <v>40750</v>
      </c>
      <c r="D5436" s="1" t="s">
        <v>13</v>
      </c>
      <c r="E5436" s="1" t="str">
        <f t="shared" si="756"/>
        <v>*</v>
      </c>
      <c r="F5436" s="1" t="str">
        <f t="shared" si="757"/>
        <v>*</v>
      </c>
      <c r="G5436" s="1" t="str">
        <f t="shared" si="758"/>
        <v>*</v>
      </c>
      <c r="J5436" s="1" t="str">
        <f t="shared" si="759"/>
        <v>*</v>
      </c>
      <c r="P5436" s="1">
        <v>43</v>
      </c>
      <c r="Q5436" s="1">
        <f t="shared" si="764"/>
        <v>0.05</v>
      </c>
      <c r="T5436" s="4">
        <v>1849.8</v>
      </c>
      <c r="U5436" s="9">
        <f t="shared" si="760"/>
        <v>1</v>
      </c>
      <c r="V5436" s="4">
        <f t="shared" si="761"/>
        <v>43.018604651162789</v>
      </c>
      <c r="W5436" s="1" t="s">
        <v>21</v>
      </c>
      <c r="X5436" s="1">
        <v>4.62</v>
      </c>
      <c r="Y5436" s="4">
        <f t="shared" si="762"/>
        <v>1854.4199999999998</v>
      </c>
      <c r="Z5436" s="1" t="s">
        <v>42</v>
      </c>
      <c r="AA5436" s="1" t="s">
        <v>28</v>
      </c>
      <c r="AB5436" s="1" t="s">
        <v>29</v>
      </c>
      <c r="AC5436" s="1" t="s">
        <v>63</v>
      </c>
      <c r="AD5436" s="1" t="s">
        <v>19</v>
      </c>
      <c r="AE5436" s="2">
        <v>40759</v>
      </c>
    </row>
    <row r="5437" spans="1:31" x14ac:dyDescent="0.25">
      <c r="A5437">
        <f t="shared" si="763"/>
        <v>5436</v>
      </c>
      <c r="B5437" s="1">
        <v>30565</v>
      </c>
      <c r="C5437" s="2">
        <v>40750</v>
      </c>
      <c r="D5437" s="1" t="s">
        <v>36</v>
      </c>
      <c r="E5437" s="1" t="str">
        <f t="shared" si="756"/>
        <v>*</v>
      </c>
      <c r="F5437" s="1" t="str">
        <f t="shared" si="757"/>
        <v>*</v>
      </c>
      <c r="G5437" s="1" t="str">
        <f t="shared" si="758"/>
        <v>*</v>
      </c>
      <c r="J5437" s="1" t="str">
        <f t="shared" si="759"/>
        <v>*</v>
      </c>
      <c r="P5437" s="1">
        <v>32</v>
      </c>
      <c r="Q5437" s="1">
        <f t="shared" si="764"/>
        <v>0.04</v>
      </c>
      <c r="T5437" s="4">
        <v>1785.02</v>
      </c>
      <c r="U5437" s="9">
        <f t="shared" si="760"/>
        <v>1</v>
      </c>
      <c r="V5437" s="4">
        <f t="shared" si="761"/>
        <v>55.781874999999999</v>
      </c>
      <c r="W5437" s="1" t="s">
        <v>14</v>
      </c>
      <c r="X5437" s="1">
        <v>4</v>
      </c>
      <c r="Y5437" s="4">
        <f t="shared" si="762"/>
        <v>1789.02</v>
      </c>
      <c r="Z5437" s="1" t="s">
        <v>49</v>
      </c>
      <c r="AA5437" s="1" t="s">
        <v>28</v>
      </c>
      <c r="AB5437" s="1" t="s">
        <v>24</v>
      </c>
      <c r="AC5437" s="1" t="s">
        <v>38</v>
      </c>
      <c r="AD5437" s="1" t="s">
        <v>19</v>
      </c>
      <c r="AE5437" s="2">
        <v>40752</v>
      </c>
    </row>
    <row r="5438" spans="1:31" x14ac:dyDescent="0.25">
      <c r="A5438">
        <f t="shared" si="763"/>
        <v>5437</v>
      </c>
      <c r="B5438" s="1">
        <v>19041</v>
      </c>
      <c r="C5438" s="2">
        <v>40750</v>
      </c>
      <c r="D5438" s="1" t="s">
        <v>13</v>
      </c>
      <c r="E5438" s="1" t="str">
        <f t="shared" si="756"/>
        <v>*</v>
      </c>
      <c r="F5438" s="1" t="str">
        <f t="shared" si="757"/>
        <v>*</v>
      </c>
      <c r="G5438" s="1" t="str">
        <f t="shared" si="758"/>
        <v>*</v>
      </c>
      <c r="J5438" s="1" t="str">
        <f t="shared" si="759"/>
        <v>*</v>
      </c>
      <c r="P5438" s="1">
        <v>3</v>
      </c>
      <c r="Q5438" s="1">
        <f t="shared" si="764"/>
        <v>0.01</v>
      </c>
      <c r="T5438" s="4">
        <v>36.06</v>
      </c>
      <c r="U5438" s="9">
        <f t="shared" si="760"/>
        <v>0</v>
      </c>
      <c r="V5438" s="4">
        <f t="shared" si="761"/>
        <v>12.020000000000001</v>
      </c>
      <c r="W5438" s="1" t="s">
        <v>21</v>
      </c>
      <c r="X5438" s="1">
        <v>4.5</v>
      </c>
      <c r="Y5438" s="4">
        <f t="shared" si="762"/>
        <v>40.56</v>
      </c>
      <c r="Z5438" s="1" t="s">
        <v>42</v>
      </c>
      <c r="AA5438" s="1" t="s">
        <v>28</v>
      </c>
      <c r="AB5438" s="1" t="s">
        <v>29</v>
      </c>
      <c r="AC5438" s="1" t="s">
        <v>63</v>
      </c>
      <c r="AD5438" s="1" t="s">
        <v>19</v>
      </c>
      <c r="AE5438" s="2">
        <v>40754</v>
      </c>
    </row>
    <row r="5439" spans="1:31" x14ac:dyDescent="0.25">
      <c r="A5439">
        <f t="shared" si="763"/>
        <v>5438</v>
      </c>
      <c r="B5439" s="1">
        <v>49479</v>
      </c>
      <c r="C5439" s="2">
        <v>40751</v>
      </c>
      <c r="D5439" s="1" t="s">
        <v>36</v>
      </c>
      <c r="E5439" s="1" t="str">
        <f t="shared" si="756"/>
        <v>*</v>
      </c>
      <c r="F5439" s="1" t="str">
        <f t="shared" si="757"/>
        <v>*</v>
      </c>
      <c r="G5439" s="1" t="str">
        <f t="shared" si="758"/>
        <v>*</v>
      </c>
      <c r="J5439" s="1" t="str">
        <f t="shared" si="759"/>
        <v>*</v>
      </c>
      <c r="P5439" s="1">
        <v>46</v>
      </c>
      <c r="Q5439" s="1">
        <f t="shared" si="764"/>
        <v>0.05</v>
      </c>
      <c r="T5439" s="4">
        <v>5615.4</v>
      </c>
      <c r="U5439" s="9">
        <f t="shared" si="760"/>
        <v>1</v>
      </c>
      <c r="V5439" s="4">
        <f t="shared" si="761"/>
        <v>122.07391304347826</v>
      </c>
      <c r="W5439" s="1" t="s">
        <v>33</v>
      </c>
      <c r="X5439" s="1">
        <v>26.3</v>
      </c>
      <c r="Y5439" s="4">
        <f t="shared" si="762"/>
        <v>5641.7</v>
      </c>
      <c r="Z5439" s="1" t="s">
        <v>51</v>
      </c>
      <c r="AA5439" s="1" t="s">
        <v>16</v>
      </c>
      <c r="AB5439" s="1" t="s">
        <v>24</v>
      </c>
      <c r="AC5439" s="1" t="s">
        <v>56</v>
      </c>
      <c r="AD5439" s="1" t="s">
        <v>35</v>
      </c>
      <c r="AE5439" s="2">
        <v>40753</v>
      </c>
    </row>
    <row r="5440" spans="1:31" x14ac:dyDescent="0.25">
      <c r="A5440">
        <f t="shared" si="763"/>
        <v>5439</v>
      </c>
      <c r="B5440" s="1">
        <v>34725</v>
      </c>
      <c r="C5440" s="2">
        <v>40751</v>
      </c>
      <c r="D5440" s="1" t="s">
        <v>13</v>
      </c>
      <c r="E5440" s="1" t="str">
        <f t="shared" si="756"/>
        <v>*</v>
      </c>
      <c r="F5440" s="1" t="str">
        <f t="shared" si="757"/>
        <v>*</v>
      </c>
      <c r="G5440" s="1" t="str">
        <f t="shared" si="758"/>
        <v>*</v>
      </c>
      <c r="J5440" s="1" t="str">
        <f t="shared" si="759"/>
        <v>*</v>
      </c>
      <c r="P5440" s="1">
        <v>14</v>
      </c>
      <c r="Q5440" s="1">
        <f t="shared" si="764"/>
        <v>0.02</v>
      </c>
      <c r="T5440" s="4">
        <v>1885.41</v>
      </c>
      <c r="U5440" s="9">
        <f t="shared" si="760"/>
        <v>1</v>
      </c>
      <c r="V5440" s="4">
        <f t="shared" si="761"/>
        <v>134.67214285714286</v>
      </c>
      <c r="W5440" s="1" t="s">
        <v>21</v>
      </c>
      <c r="X5440" s="1">
        <v>35</v>
      </c>
      <c r="Y5440" s="4">
        <f t="shared" si="762"/>
        <v>1920.41</v>
      </c>
      <c r="Z5440" s="1" t="s">
        <v>44</v>
      </c>
      <c r="AA5440" s="1" t="s">
        <v>23</v>
      </c>
      <c r="AB5440" s="1" t="s">
        <v>29</v>
      </c>
      <c r="AC5440" s="1" t="s">
        <v>55</v>
      </c>
      <c r="AD5440" s="1" t="s">
        <v>48</v>
      </c>
      <c r="AE5440" s="2">
        <v>40753</v>
      </c>
    </row>
    <row r="5441" spans="1:31" x14ac:dyDescent="0.25">
      <c r="A5441">
        <f t="shared" si="763"/>
        <v>5440</v>
      </c>
      <c r="B5441" s="1">
        <v>56768</v>
      </c>
      <c r="C5441" s="2">
        <v>40751</v>
      </c>
      <c r="D5441" s="1" t="s">
        <v>32</v>
      </c>
      <c r="E5441" s="1" t="str">
        <f t="shared" si="756"/>
        <v>***</v>
      </c>
      <c r="F5441" s="1" t="str">
        <f t="shared" si="757"/>
        <v>***</v>
      </c>
      <c r="G5441" s="1" t="str">
        <f t="shared" si="758"/>
        <v>***</v>
      </c>
      <c r="J5441" s="1" t="str">
        <f t="shared" si="759"/>
        <v>***</v>
      </c>
      <c r="P5441" s="1">
        <v>13</v>
      </c>
      <c r="Q5441" s="1">
        <f t="shared" si="764"/>
        <v>0.02</v>
      </c>
      <c r="T5441" s="4">
        <v>1207.02</v>
      </c>
      <c r="U5441" s="9">
        <f t="shared" si="760"/>
        <v>1</v>
      </c>
      <c r="V5441" s="4">
        <f t="shared" si="761"/>
        <v>92.847692307692313</v>
      </c>
      <c r="W5441" s="1" t="s">
        <v>33</v>
      </c>
      <c r="X5441" s="1">
        <v>14</v>
      </c>
      <c r="Y5441" s="4">
        <f t="shared" si="762"/>
        <v>1221.02</v>
      </c>
      <c r="Z5441" s="1" t="s">
        <v>44</v>
      </c>
      <c r="AA5441" s="1" t="s">
        <v>28</v>
      </c>
      <c r="AB5441" s="1" t="s">
        <v>24</v>
      </c>
      <c r="AC5441" s="1" t="s">
        <v>56</v>
      </c>
      <c r="AD5441" s="1" t="s">
        <v>35</v>
      </c>
      <c r="AE5441" s="2">
        <v>40752</v>
      </c>
    </row>
    <row r="5442" spans="1:31" x14ac:dyDescent="0.25">
      <c r="A5442">
        <f t="shared" si="763"/>
        <v>5441</v>
      </c>
      <c r="B5442" s="1">
        <v>31938</v>
      </c>
      <c r="C5442" s="2">
        <v>40751</v>
      </c>
      <c r="D5442" s="1" t="s">
        <v>36</v>
      </c>
      <c r="E5442" s="1" t="str">
        <f t="shared" si="756"/>
        <v>*</v>
      </c>
      <c r="F5442" s="1" t="str">
        <f t="shared" si="757"/>
        <v>*</v>
      </c>
      <c r="G5442" s="1" t="str">
        <f t="shared" si="758"/>
        <v>*</v>
      </c>
      <c r="J5442" s="1" t="str">
        <f t="shared" si="759"/>
        <v>*</v>
      </c>
      <c r="P5442" s="1">
        <v>13</v>
      </c>
      <c r="Q5442" s="1">
        <f t="shared" si="764"/>
        <v>0.02</v>
      </c>
      <c r="T5442" s="4">
        <v>1193.6199999999999</v>
      </c>
      <c r="U5442" s="9">
        <f t="shared" si="760"/>
        <v>1</v>
      </c>
      <c r="V5442" s="4">
        <f t="shared" si="761"/>
        <v>91.816923076923075</v>
      </c>
      <c r="W5442" s="1" t="s">
        <v>33</v>
      </c>
      <c r="X5442" s="1">
        <v>42</v>
      </c>
      <c r="Y5442" s="4">
        <f t="shared" si="762"/>
        <v>1235.6199999999999</v>
      </c>
      <c r="Z5442" s="1" t="s">
        <v>15</v>
      </c>
      <c r="AA5442" s="1" t="s">
        <v>16</v>
      </c>
      <c r="AB5442" s="1" t="s">
        <v>17</v>
      </c>
      <c r="AC5442" s="1" t="s">
        <v>34</v>
      </c>
      <c r="AD5442" s="1" t="s">
        <v>35</v>
      </c>
      <c r="AE5442" s="2">
        <v>40752</v>
      </c>
    </row>
    <row r="5443" spans="1:31" x14ac:dyDescent="0.25">
      <c r="A5443">
        <f t="shared" si="763"/>
        <v>5442</v>
      </c>
      <c r="B5443" s="1">
        <v>31938</v>
      </c>
      <c r="C5443" s="2">
        <v>40751</v>
      </c>
      <c r="D5443" s="1" t="s">
        <v>36</v>
      </c>
      <c r="E5443" s="1" t="str">
        <f t="shared" ref="E5443:E5506" si="765">IF(D5443="Critical","***","*")</f>
        <v>*</v>
      </c>
      <c r="F5443" s="1" t="str">
        <f t="shared" ref="F5443:F5506" si="766">IF(D5443="Critical","***",IF(D5443="High","**","*"))</f>
        <v>*</v>
      </c>
      <c r="G5443" s="1" t="str">
        <f t="shared" ref="G5443:G5506" si="767">VLOOKUP(D5443,$H$6:$I$10,2,FALSE)</f>
        <v>*</v>
      </c>
      <c r="J5443" s="1" t="str">
        <f t="shared" ref="J5443:J5506" si="768">HLOOKUP(D5443,$K$5:$O$6,2,FALSE)</f>
        <v>*</v>
      </c>
      <c r="P5443" s="1">
        <v>47</v>
      </c>
      <c r="Q5443" s="1">
        <f t="shared" si="764"/>
        <v>0.05</v>
      </c>
      <c r="T5443" s="4">
        <v>363.23</v>
      </c>
      <c r="U5443" s="9">
        <f t="shared" ref="U5443:U5506" si="769">IF(T5443&gt;1000,1,0)</f>
        <v>0</v>
      </c>
      <c r="V5443" s="4">
        <f t="shared" ref="V5443:V5506" si="770">T5443/P5443</f>
        <v>7.7282978723404261</v>
      </c>
      <c r="W5443" s="1" t="s">
        <v>21</v>
      </c>
      <c r="X5443" s="1">
        <v>4</v>
      </c>
      <c r="Y5443" s="4">
        <f t="shared" ref="Y5443:Y5506" si="771">X5443+T5443</f>
        <v>367.23</v>
      </c>
      <c r="Z5443" s="1" t="s">
        <v>15</v>
      </c>
      <c r="AA5443" s="1" t="s">
        <v>16</v>
      </c>
      <c r="AB5443" s="1" t="s">
        <v>17</v>
      </c>
      <c r="AC5443" s="1" t="s">
        <v>18</v>
      </c>
      <c r="AD5443" s="1" t="s">
        <v>31</v>
      </c>
      <c r="AE5443" s="2">
        <v>40753</v>
      </c>
    </row>
    <row r="5444" spans="1:31" x14ac:dyDescent="0.25">
      <c r="A5444">
        <f t="shared" ref="A5444:A5507" si="772">A5443+1</f>
        <v>5443</v>
      </c>
      <c r="B5444" s="1">
        <v>31556</v>
      </c>
      <c r="C5444" s="2">
        <v>40751</v>
      </c>
      <c r="D5444" s="1" t="s">
        <v>32</v>
      </c>
      <c r="E5444" s="1" t="str">
        <f t="shared" si="765"/>
        <v>***</v>
      </c>
      <c r="F5444" s="1" t="str">
        <f t="shared" si="766"/>
        <v>***</v>
      </c>
      <c r="G5444" s="1" t="str">
        <f t="shared" si="767"/>
        <v>***</v>
      </c>
      <c r="J5444" s="1" t="str">
        <f t="shared" si="768"/>
        <v>***</v>
      </c>
      <c r="P5444" s="1">
        <v>35</v>
      </c>
      <c r="Q5444" s="1">
        <f t="shared" ref="Q5444:Q5507" si="773">VLOOKUP(P5444,$R$5:$S$10,2,TRUE)</f>
        <v>0.04</v>
      </c>
      <c r="T5444" s="4">
        <v>269.35000000000002</v>
      </c>
      <c r="U5444" s="9">
        <f t="shared" si="769"/>
        <v>0</v>
      </c>
      <c r="V5444" s="4">
        <f t="shared" si="770"/>
        <v>7.6957142857142866</v>
      </c>
      <c r="W5444" s="1" t="s">
        <v>21</v>
      </c>
      <c r="X5444" s="1">
        <v>3.68</v>
      </c>
      <c r="Y5444" s="4">
        <f t="shared" si="771"/>
        <v>273.03000000000003</v>
      </c>
      <c r="Z5444" s="1" t="s">
        <v>49</v>
      </c>
      <c r="AA5444" s="1" t="s">
        <v>16</v>
      </c>
      <c r="AB5444" s="1" t="s">
        <v>17</v>
      </c>
      <c r="AC5444" s="1" t="s">
        <v>18</v>
      </c>
      <c r="AD5444" s="1" t="s">
        <v>31</v>
      </c>
      <c r="AE5444" s="2">
        <v>40752</v>
      </c>
    </row>
    <row r="5445" spans="1:31" x14ac:dyDescent="0.25">
      <c r="A5445">
        <f t="shared" si="772"/>
        <v>5444</v>
      </c>
      <c r="B5445" s="1">
        <v>30853</v>
      </c>
      <c r="C5445" s="2">
        <v>40751</v>
      </c>
      <c r="D5445" s="1" t="s">
        <v>36</v>
      </c>
      <c r="E5445" s="1" t="str">
        <f t="shared" si="765"/>
        <v>*</v>
      </c>
      <c r="F5445" s="1" t="str">
        <f t="shared" si="766"/>
        <v>*</v>
      </c>
      <c r="G5445" s="1" t="str">
        <f t="shared" si="767"/>
        <v>*</v>
      </c>
      <c r="J5445" s="1" t="str">
        <f t="shared" si="768"/>
        <v>*</v>
      </c>
      <c r="P5445" s="1">
        <v>40</v>
      </c>
      <c r="Q5445" s="1">
        <f t="shared" si="773"/>
        <v>0.05</v>
      </c>
      <c r="T5445" s="4">
        <v>254.02</v>
      </c>
      <c r="U5445" s="9">
        <f t="shared" si="769"/>
        <v>0</v>
      </c>
      <c r="V5445" s="4">
        <f t="shared" si="770"/>
        <v>6.3505000000000003</v>
      </c>
      <c r="W5445" s="1" t="s">
        <v>21</v>
      </c>
      <c r="X5445" s="1">
        <v>0.5</v>
      </c>
      <c r="Y5445" s="4">
        <f t="shared" si="771"/>
        <v>254.52</v>
      </c>
      <c r="Z5445" s="1" t="s">
        <v>49</v>
      </c>
      <c r="AA5445" s="1" t="s">
        <v>23</v>
      </c>
      <c r="AB5445" s="1" t="s">
        <v>29</v>
      </c>
      <c r="AC5445" s="1" t="s">
        <v>58</v>
      </c>
      <c r="AD5445" s="1" t="s">
        <v>19</v>
      </c>
      <c r="AE5445" s="2">
        <v>40754</v>
      </c>
    </row>
    <row r="5446" spans="1:31" x14ac:dyDescent="0.25">
      <c r="A5446">
        <f t="shared" si="772"/>
        <v>5445</v>
      </c>
      <c r="B5446" s="1">
        <v>56768</v>
      </c>
      <c r="C5446" s="2">
        <v>40751</v>
      </c>
      <c r="D5446" s="1" t="s">
        <v>32</v>
      </c>
      <c r="E5446" s="1" t="str">
        <f t="shared" si="765"/>
        <v>***</v>
      </c>
      <c r="F5446" s="1" t="str">
        <f t="shared" si="766"/>
        <v>***</v>
      </c>
      <c r="G5446" s="1" t="str">
        <f t="shared" si="767"/>
        <v>***</v>
      </c>
      <c r="J5446" s="1" t="str">
        <f t="shared" si="768"/>
        <v>***</v>
      </c>
      <c r="P5446" s="1">
        <v>37</v>
      </c>
      <c r="Q5446" s="1">
        <f t="shared" si="773"/>
        <v>0.04</v>
      </c>
      <c r="T5446" s="4">
        <v>111.39</v>
      </c>
      <c r="U5446" s="9">
        <f t="shared" si="769"/>
        <v>0</v>
      </c>
      <c r="V5446" s="4">
        <f t="shared" si="770"/>
        <v>3.0105405405405405</v>
      </c>
      <c r="W5446" s="1" t="s">
        <v>21</v>
      </c>
      <c r="X5446" s="1">
        <v>0.7</v>
      </c>
      <c r="Y5446" s="4">
        <f t="shared" si="771"/>
        <v>112.09</v>
      </c>
      <c r="Z5446" s="1" t="s">
        <v>53</v>
      </c>
      <c r="AA5446" s="1" t="s">
        <v>28</v>
      </c>
      <c r="AB5446" s="1" t="s">
        <v>29</v>
      </c>
      <c r="AC5446" s="1" t="s">
        <v>30</v>
      </c>
      <c r="AD5446" s="1" t="s">
        <v>31</v>
      </c>
      <c r="AE5446" s="2">
        <v>40753</v>
      </c>
    </row>
    <row r="5447" spans="1:31" x14ac:dyDescent="0.25">
      <c r="A5447">
        <f t="shared" si="772"/>
        <v>5446</v>
      </c>
      <c r="B5447" s="1">
        <v>52934</v>
      </c>
      <c r="C5447" s="2">
        <v>40751</v>
      </c>
      <c r="D5447" s="1" t="s">
        <v>32</v>
      </c>
      <c r="E5447" s="1" t="str">
        <f t="shared" si="765"/>
        <v>***</v>
      </c>
      <c r="F5447" s="1" t="str">
        <f t="shared" si="766"/>
        <v>***</v>
      </c>
      <c r="G5447" s="1" t="str">
        <f t="shared" si="767"/>
        <v>***</v>
      </c>
      <c r="J5447" s="1" t="str">
        <f t="shared" si="768"/>
        <v>***</v>
      </c>
      <c r="P5447" s="1">
        <v>20</v>
      </c>
      <c r="Q5447" s="1">
        <f t="shared" si="773"/>
        <v>3.5000000000000003E-2</v>
      </c>
      <c r="T5447" s="4">
        <v>92.15</v>
      </c>
      <c r="U5447" s="9">
        <f t="shared" si="769"/>
        <v>0</v>
      </c>
      <c r="V5447" s="4">
        <f t="shared" si="770"/>
        <v>4.6074999999999999</v>
      </c>
      <c r="W5447" s="1" t="s">
        <v>21</v>
      </c>
      <c r="X5447" s="1">
        <v>0.5</v>
      </c>
      <c r="Y5447" s="4">
        <f t="shared" si="771"/>
        <v>92.65</v>
      </c>
      <c r="Z5447" s="1" t="s">
        <v>53</v>
      </c>
      <c r="AA5447" s="1" t="s">
        <v>28</v>
      </c>
      <c r="AB5447" s="1" t="s">
        <v>29</v>
      </c>
      <c r="AC5447" s="1" t="s">
        <v>58</v>
      </c>
      <c r="AD5447" s="1" t="s">
        <v>19</v>
      </c>
      <c r="AE5447" s="2">
        <v>40752</v>
      </c>
    </row>
    <row r="5448" spans="1:31" x14ac:dyDescent="0.25">
      <c r="A5448">
        <f t="shared" si="772"/>
        <v>5447</v>
      </c>
      <c r="B5448" s="1">
        <v>30853</v>
      </c>
      <c r="C5448" s="2">
        <v>40751</v>
      </c>
      <c r="D5448" s="1" t="s">
        <v>36</v>
      </c>
      <c r="E5448" s="1" t="str">
        <f t="shared" si="765"/>
        <v>*</v>
      </c>
      <c r="F5448" s="1" t="str">
        <f t="shared" si="766"/>
        <v>*</v>
      </c>
      <c r="G5448" s="1" t="str">
        <f t="shared" si="767"/>
        <v>*</v>
      </c>
      <c r="J5448" s="1" t="str">
        <f t="shared" si="768"/>
        <v>*</v>
      </c>
      <c r="P5448" s="1">
        <v>16</v>
      </c>
      <c r="Q5448" s="1">
        <f t="shared" si="773"/>
        <v>0.02</v>
      </c>
      <c r="T5448" s="4">
        <v>41.52</v>
      </c>
      <c r="U5448" s="9">
        <f t="shared" si="769"/>
        <v>0</v>
      </c>
      <c r="V5448" s="4">
        <f t="shared" si="770"/>
        <v>2.5950000000000002</v>
      </c>
      <c r="W5448" s="1" t="s">
        <v>21</v>
      </c>
      <c r="X5448" s="1">
        <v>7.09</v>
      </c>
      <c r="Y5448" s="4">
        <f t="shared" si="771"/>
        <v>48.61</v>
      </c>
      <c r="Z5448" s="1" t="s">
        <v>51</v>
      </c>
      <c r="AA5448" s="1" t="s">
        <v>23</v>
      </c>
      <c r="AB5448" s="1" t="s">
        <v>29</v>
      </c>
      <c r="AC5448" s="1" t="s">
        <v>40</v>
      </c>
      <c r="AD5448" s="1" t="s">
        <v>31</v>
      </c>
      <c r="AE5448" s="2">
        <v>40754</v>
      </c>
    </row>
    <row r="5449" spans="1:31" x14ac:dyDescent="0.25">
      <c r="A5449">
        <f t="shared" si="772"/>
        <v>5448</v>
      </c>
      <c r="B5449" s="1">
        <v>3362</v>
      </c>
      <c r="C5449" s="2">
        <v>40752</v>
      </c>
      <c r="D5449" s="1" t="s">
        <v>13</v>
      </c>
      <c r="E5449" s="1" t="str">
        <f t="shared" si="765"/>
        <v>*</v>
      </c>
      <c r="F5449" s="1" t="str">
        <f t="shared" si="766"/>
        <v>*</v>
      </c>
      <c r="G5449" s="1" t="str">
        <f t="shared" si="767"/>
        <v>*</v>
      </c>
      <c r="J5449" s="1" t="str">
        <f t="shared" si="768"/>
        <v>*</v>
      </c>
      <c r="P5449" s="1">
        <v>40</v>
      </c>
      <c r="Q5449" s="1">
        <f t="shared" si="773"/>
        <v>0.05</v>
      </c>
      <c r="T5449" s="4">
        <v>1699.52</v>
      </c>
      <c r="U5449" s="9">
        <f t="shared" si="769"/>
        <v>1</v>
      </c>
      <c r="V5449" s="4">
        <f t="shared" si="770"/>
        <v>42.488</v>
      </c>
      <c r="W5449" s="1" t="s">
        <v>21</v>
      </c>
      <c r="X5449" s="1">
        <v>1.99</v>
      </c>
      <c r="Y5449" s="4">
        <f t="shared" si="771"/>
        <v>1701.51</v>
      </c>
      <c r="Z5449" s="1" t="s">
        <v>15</v>
      </c>
      <c r="AA5449" s="1" t="s">
        <v>23</v>
      </c>
      <c r="AB5449" s="1" t="s">
        <v>24</v>
      </c>
      <c r="AC5449" s="1" t="s">
        <v>38</v>
      </c>
      <c r="AD5449" s="1" t="s">
        <v>41</v>
      </c>
      <c r="AE5449" s="2">
        <v>40756</v>
      </c>
    </row>
    <row r="5450" spans="1:31" x14ac:dyDescent="0.25">
      <c r="A5450">
        <f t="shared" si="772"/>
        <v>5449</v>
      </c>
      <c r="B5450" s="1">
        <v>3362</v>
      </c>
      <c r="C5450" s="2">
        <v>40752</v>
      </c>
      <c r="D5450" s="1" t="s">
        <v>13</v>
      </c>
      <c r="E5450" s="1" t="str">
        <f t="shared" si="765"/>
        <v>*</v>
      </c>
      <c r="F5450" s="1" t="str">
        <f t="shared" si="766"/>
        <v>*</v>
      </c>
      <c r="G5450" s="1" t="str">
        <f t="shared" si="767"/>
        <v>*</v>
      </c>
      <c r="J5450" s="1" t="str">
        <f t="shared" si="768"/>
        <v>*</v>
      </c>
      <c r="P5450" s="1">
        <v>50</v>
      </c>
      <c r="Q5450" s="1">
        <f t="shared" si="773"/>
        <v>0.06</v>
      </c>
      <c r="T5450" s="4">
        <v>760.85</v>
      </c>
      <c r="U5450" s="9">
        <f t="shared" si="769"/>
        <v>0</v>
      </c>
      <c r="V5450" s="4">
        <f t="shared" si="770"/>
        <v>15.217000000000001</v>
      </c>
      <c r="W5450" s="1" t="s">
        <v>21</v>
      </c>
      <c r="X5450" s="1">
        <v>4.53</v>
      </c>
      <c r="Y5450" s="4">
        <f t="shared" si="771"/>
        <v>765.38</v>
      </c>
      <c r="Z5450" s="1" t="s">
        <v>15</v>
      </c>
      <c r="AA5450" s="1" t="s">
        <v>23</v>
      </c>
      <c r="AB5450" s="1" t="s">
        <v>29</v>
      </c>
      <c r="AC5450" s="1" t="s">
        <v>55</v>
      </c>
      <c r="AD5450" s="1" t="s">
        <v>19</v>
      </c>
      <c r="AE5450" s="2">
        <v>40761</v>
      </c>
    </row>
    <row r="5451" spans="1:31" x14ac:dyDescent="0.25">
      <c r="A5451">
        <f t="shared" si="772"/>
        <v>5450</v>
      </c>
      <c r="B5451" s="1">
        <v>21089</v>
      </c>
      <c r="C5451" s="2">
        <v>40752</v>
      </c>
      <c r="D5451" s="1" t="s">
        <v>36</v>
      </c>
      <c r="E5451" s="1" t="str">
        <f t="shared" si="765"/>
        <v>*</v>
      </c>
      <c r="F5451" s="1" t="str">
        <f t="shared" si="766"/>
        <v>*</v>
      </c>
      <c r="G5451" s="1" t="str">
        <f t="shared" si="767"/>
        <v>*</v>
      </c>
      <c r="J5451" s="1" t="str">
        <f t="shared" si="768"/>
        <v>*</v>
      </c>
      <c r="P5451" s="1">
        <v>4</v>
      </c>
      <c r="Q5451" s="1">
        <f t="shared" si="773"/>
        <v>0.01</v>
      </c>
      <c r="T5451" s="4">
        <v>559.75</v>
      </c>
      <c r="U5451" s="9">
        <f t="shared" si="769"/>
        <v>0</v>
      </c>
      <c r="V5451" s="4">
        <f t="shared" si="770"/>
        <v>139.9375</v>
      </c>
      <c r="W5451" s="1" t="s">
        <v>33</v>
      </c>
      <c r="X5451" s="1">
        <v>70.2</v>
      </c>
      <c r="Y5451" s="4">
        <f t="shared" si="771"/>
        <v>629.95000000000005</v>
      </c>
      <c r="Z5451" s="1" t="s">
        <v>22</v>
      </c>
      <c r="AA5451" s="1" t="s">
        <v>28</v>
      </c>
      <c r="AB5451" s="1" t="s">
        <v>17</v>
      </c>
      <c r="AC5451" s="1" t="s">
        <v>34</v>
      </c>
      <c r="AD5451" s="1" t="s">
        <v>35</v>
      </c>
      <c r="AE5451" s="2">
        <v>40754</v>
      </c>
    </row>
    <row r="5452" spans="1:31" x14ac:dyDescent="0.25">
      <c r="A5452">
        <f t="shared" si="772"/>
        <v>5451</v>
      </c>
      <c r="B5452" s="1">
        <v>47271</v>
      </c>
      <c r="C5452" s="2">
        <v>40752</v>
      </c>
      <c r="D5452" s="1" t="s">
        <v>36</v>
      </c>
      <c r="E5452" s="1" t="str">
        <f t="shared" si="765"/>
        <v>*</v>
      </c>
      <c r="F5452" s="1" t="str">
        <f t="shared" si="766"/>
        <v>*</v>
      </c>
      <c r="G5452" s="1" t="str">
        <f t="shared" si="767"/>
        <v>*</v>
      </c>
      <c r="J5452" s="1" t="str">
        <f t="shared" si="768"/>
        <v>*</v>
      </c>
      <c r="P5452" s="1">
        <v>44</v>
      </c>
      <c r="Q5452" s="1">
        <f t="shared" si="773"/>
        <v>0.05</v>
      </c>
      <c r="T5452" s="4">
        <v>221.42</v>
      </c>
      <c r="U5452" s="9">
        <f t="shared" si="769"/>
        <v>0</v>
      </c>
      <c r="V5452" s="4">
        <f t="shared" si="770"/>
        <v>5.0322727272727272</v>
      </c>
      <c r="W5452" s="1" t="s">
        <v>21</v>
      </c>
      <c r="X5452" s="1">
        <v>4.62</v>
      </c>
      <c r="Y5452" s="4">
        <f t="shared" si="771"/>
        <v>226.04</v>
      </c>
      <c r="Z5452" s="1" t="s">
        <v>54</v>
      </c>
      <c r="AA5452" s="1" t="s">
        <v>28</v>
      </c>
      <c r="AB5452" s="1" t="s">
        <v>24</v>
      </c>
      <c r="AC5452" s="1" t="s">
        <v>38</v>
      </c>
      <c r="AD5452" s="1" t="s">
        <v>41</v>
      </c>
      <c r="AE5452" s="2">
        <v>40753</v>
      </c>
    </row>
    <row r="5453" spans="1:31" x14ac:dyDescent="0.25">
      <c r="A5453">
        <f t="shared" si="772"/>
        <v>5452</v>
      </c>
      <c r="B5453" s="1">
        <v>56838</v>
      </c>
      <c r="C5453" s="2">
        <v>40753</v>
      </c>
      <c r="D5453" s="1" t="s">
        <v>32</v>
      </c>
      <c r="E5453" s="1" t="str">
        <f t="shared" si="765"/>
        <v>***</v>
      </c>
      <c r="F5453" s="1" t="str">
        <f t="shared" si="766"/>
        <v>***</v>
      </c>
      <c r="G5453" s="1" t="str">
        <f t="shared" si="767"/>
        <v>***</v>
      </c>
      <c r="J5453" s="1" t="str">
        <f t="shared" si="768"/>
        <v>***</v>
      </c>
      <c r="P5453" s="1">
        <v>44</v>
      </c>
      <c r="Q5453" s="1">
        <f t="shared" si="773"/>
        <v>0.05</v>
      </c>
      <c r="T5453" s="4">
        <v>4326.2700000000004</v>
      </c>
      <c r="U5453" s="9">
        <f t="shared" si="769"/>
        <v>1</v>
      </c>
      <c r="V5453" s="4">
        <f t="shared" si="770"/>
        <v>98.324318181818185</v>
      </c>
      <c r="W5453" s="1" t="s">
        <v>21</v>
      </c>
      <c r="X5453" s="1">
        <v>7.18</v>
      </c>
      <c r="Y5453" s="4">
        <f t="shared" si="771"/>
        <v>4333.4500000000007</v>
      </c>
      <c r="Z5453" s="1" t="s">
        <v>49</v>
      </c>
      <c r="AA5453" s="1" t="s">
        <v>28</v>
      </c>
      <c r="AB5453" s="1" t="s">
        <v>24</v>
      </c>
      <c r="AC5453" s="1" t="s">
        <v>38</v>
      </c>
      <c r="AD5453" s="1" t="s">
        <v>19</v>
      </c>
      <c r="AE5453" s="2">
        <v>40754</v>
      </c>
    </row>
    <row r="5454" spans="1:31" x14ac:dyDescent="0.25">
      <c r="A5454">
        <f t="shared" si="772"/>
        <v>5453</v>
      </c>
      <c r="B5454" s="1">
        <v>31237</v>
      </c>
      <c r="C5454" s="2">
        <v>40753</v>
      </c>
      <c r="D5454" s="1" t="s">
        <v>27</v>
      </c>
      <c r="E5454" s="1" t="str">
        <f t="shared" si="765"/>
        <v>*</v>
      </c>
      <c r="F5454" s="1" t="str">
        <f t="shared" si="766"/>
        <v>*</v>
      </c>
      <c r="G5454" s="1" t="str">
        <f t="shared" si="767"/>
        <v>*</v>
      </c>
      <c r="J5454" s="1" t="str">
        <f t="shared" si="768"/>
        <v>*</v>
      </c>
      <c r="P5454" s="1">
        <v>13</v>
      </c>
      <c r="Q5454" s="1">
        <f t="shared" si="773"/>
        <v>0.02</v>
      </c>
      <c r="T5454" s="4">
        <v>589.78</v>
      </c>
      <c r="U5454" s="9">
        <f t="shared" si="769"/>
        <v>0</v>
      </c>
      <c r="V5454" s="4">
        <f t="shared" si="770"/>
        <v>45.367692307692309</v>
      </c>
      <c r="W5454" s="1" t="s">
        <v>21</v>
      </c>
      <c r="X5454" s="1">
        <v>2.99</v>
      </c>
      <c r="Y5454" s="4">
        <f t="shared" si="771"/>
        <v>592.77</v>
      </c>
      <c r="Z5454" s="1" t="s">
        <v>46</v>
      </c>
      <c r="AA5454" s="1" t="s">
        <v>23</v>
      </c>
      <c r="AB5454" s="1" t="s">
        <v>29</v>
      </c>
      <c r="AC5454" s="1" t="s">
        <v>43</v>
      </c>
      <c r="AD5454" s="1" t="s">
        <v>19</v>
      </c>
      <c r="AE5454" s="2">
        <v>40753</v>
      </c>
    </row>
    <row r="5455" spans="1:31" x14ac:dyDescent="0.25">
      <c r="A5455">
        <f t="shared" si="772"/>
        <v>5454</v>
      </c>
      <c r="B5455" s="1">
        <v>46336</v>
      </c>
      <c r="C5455" s="2">
        <v>40753</v>
      </c>
      <c r="D5455" s="1" t="s">
        <v>20</v>
      </c>
      <c r="E5455" s="1" t="str">
        <f t="shared" si="765"/>
        <v>*</v>
      </c>
      <c r="F5455" s="1" t="str">
        <f t="shared" si="766"/>
        <v>**</v>
      </c>
      <c r="G5455" s="1" t="str">
        <f t="shared" si="767"/>
        <v>**</v>
      </c>
      <c r="J5455" s="1" t="str">
        <f t="shared" si="768"/>
        <v>**</v>
      </c>
      <c r="P5455" s="1">
        <v>31</v>
      </c>
      <c r="Q5455" s="1">
        <f t="shared" si="773"/>
        <v>0.04</v>
      </c>
      <c r="T5455" s="4">
        <v>143.85</v>
      </c>
      <c r="U5455" s="9">
        <f t="shared" si="769"/>
        <v>0</v>
      </c>
      <c r="V5455" s="4">
        <f t="shared" si="770"/>
        <v>4.6403225806451607</v>
      </c>
      <c r="W5455" s="1" t="s">
        <v>21</v>
      </c>
      <c r="X5455" s="1">
        <v>0.71</v>
      </c>
      <c r="Y5455" s="4">
        <f t="shared" si="771"/>
        <v>144.56</v>
      </c>
      <c r="Z5455" s="1" t="s">
        <v>46</v>
      </c>
      <c r="AA5455" s="1" t="s">
        <v>16</v>
      </c>
      <c r="AB5455" s="1" t="s">
        <v>29</v>
      </c>
      <c r="AC5455" s="1" t="s">
        <v>30</v>
      </c>
      <c r="AD5455" s="1" t="s">
        <v>31</v>
      </c>
      <c r="AE5455" s="2">
        <v>40755</v>
      </c>
    </row>
    <row r="5456" spans="1:31" x14ac:dyDescent="0.25">
      <c r="A5456">
        <f t="shared" si="772"/>
        <v>5455</v>
      </c>
      <c r="B5456" s="1">
        <v>54279</v>
      </c>
      <c r="C5456" s="2">
        <v>40754</v>
      </c>
      <c r="D5456" s="1" t="s">
        <v>20</v>
      </c>
      <c r="E5456" s="1" t="str">
        <f t="shared" si="765"/>
        <v>*</v>
      </c>
      <c r="F5456" s="1" t="str">
        <f t="shared" si="766"/>
        <v>**</v>
      </c>
      <c r="G5456" s="1" t="str">
        <f t="shared" si="767"/>
        <v>**</v>
      </c>
      <c r="J5456" s="1" t="str">
        <f t="shared" si="768"/>
        <v>**</v>
      </c>
      <c r="P5456" s="1">
        <v>41</v>
      </c>
      <c r="Q5456" s="1">
        <f t="shared" si="773"/>
        <v>0.05</v>
      </c>
      <c r="T5456" s="4">
        <v>10071.09</v>
      </c>
      <c r="U5456" s="9">
        <f t="shared" si="769"/>
        <v>1</v>
      </c>
      <c r="V5456" s="4">
        <f t="shared" si="770"/>
        <v>245.63634146341462</v>
      </c>
      <c r="W5456" s="1" t="s">
        <v>33</v>
      </c>
      <c r="X5456" s="1">
        <v>17.86</v>
      </c>
      <c r="Y5456" s="4">
        <f t="shared" si="771"/>
        <v>10088.950000000001</v>
      </c>
      <c r="Z5456" s="1" t="s">
        <v>46</v>
      </c>
      <c r="AA5456" s="1" t="s">
        <v>28</v>
      </c>
      <c r="AB5456" s="1" t="s">
        <v>24</v>
      </c>
      <c r="AC5456" s="1" t="s">
        <v>56</v>
      </c>
      <c r="AD5456" s="1" t="s">
        <v>35</v>
      </c>
      <c r="AE5456" s="2">
        <v>40755</v>
      </c>
    </row>
    <row r="5457" spans="1:31" x14ac:dyDescent="0.25">
      <c r="A5457">
        <f t="shared" si="772"/>
        <v>5456</v>
      </c>
      <c r="B5457" s="1">
        <v>23202</v>
      </c>
      <c r="C5457" s="2">
        <v>40754</v>
      </c>
      <c r="D5457" s="1" t="s">
        <v>20</v>
      </c>
      <c r="E5457" s="1" t="str">
        <f t="shared" si="765"/>
        <v>*</v>
      </c>
      <c r="F5457" s="1" t="str">
        <f t="shared" si="766"/>
        <v>**</v>
      </c>
      <c r="G5457" s="1" t="str">
        <f t="shared" si="767"/>
        <v>**</v>
      </c>
      <c r="J5457" s="1" t="str">
        <f t="shared" si="768"/>
        <v>**</v>
      </c>
      <c r="P5457" s="1">
        <v>48</v>
      </c>
      <c r="Q5457" s="1">
        <f t="shared" si="773"/>
        <v>0.05</v>
      </c>
      <c r="T5457" s="4">
        <v>608.29</v>
      </c>
      <c r="U5457" s="9">
        <f t="shared" si="769"/>
        <v>0</v>
      </c>
      <c r="V5457" s="4">
        <f t="shared" si="770"/>
        <v>12.672708333333333</v>
      </c>
      <c r="W5457" s="1" t="s">
        <v>21</v>
      </c>
      <c r="X5457" s="1">
        <v>5.81</v>
      </c>
      <c r="Y5457" s="4">
        <f t="shared" si="771"/>
        <v>614.09999999999991</v>
      </c>
      <c r="Z5457" s="1" t="s">
        <v>22</v>
      </c>
      <c r="AA5457" s="1" t="s">
        <v>23</v>
      </c>
      <c r="AB5457" s="1" t="s">
        <v>29</v>
      </c>
      <c r="AC5457" s="1" t="s">
        <v>30</v>
      </c>
      <c r="AD5457" s="1" t="s">
        <v>41</v>
      </c>
      <c r="AE5457" s="2">
        <v>40756</v>
      </c>
    </row>
    <row r="5458" spans="1:31" x14ac:dyDescent="0.25">
      <c r="A5458">
        <f t="shared" si="772"/>
        <v>5457</v>
      </c>
      <c r="B5458" s="1">
        <v>9574</v>
      </c>
      <c r="C5458" s="2">
        <v>40754</v>
      </c>
      <c r="D5458" s="1" t="s">
        <v>36</v>
      </c>
      <c r="E5458" s="1" t="str">
        <f t="shared" si="765"/>
        <v>*</v>
      </c>
      <c r="F5458" s="1" t="str">
        <f t="shared" si="766"/>
        <v>*</v>
      </c>
      <c r="G5458" s="1" t="str">
        <f t="shared" si="767"/>
        <v>*</v>
      </c>
      <c r="J5458" s="1" t="str">
        <f t="shared" si="768"/>
        <v>*</v>
      </c>
      <c r="P5458" s="1">
        <v>40</v>
      </c>
      <c r="Q5458" s="1">
        <f t="shared" si="773"/>
        <v>0.05</v>
      </c>
      <c r="T5458" s="4">
        <v>434.62</v>
      </c>
      <c r="U5458" s="9">
        <f t="shared" si="769"/>
        <v>0</v>
      </c>
      <c r="V5458" s="4">
        <f t="shared" si="770"/>
        <v>10.865500000000001</v>
      </c>
      <c r="W5458" s="1" t="s">
        <v>21</v>
      </c>
      <c r="X5458" s="1">
        <v>7.19</v>
      </c>
      <c r="Y5458" s="4">
        <f t="shared" si="771"/>
        <v>441.81</v>
      </c>
      <c r="Z5458" s="1" t="s">
        <v>50</v>
      </c>
      <c r="AA5458" s="1" t="s">
        <v>28</v>
      </c>
      <c r="AB5458" s="1" t="s">
        <v>29</v>
      </c>
      <c r="AC5458" s="1" t="s">
        <v>43</v>
      </c>
      <c r="AD5458" s="1" t="s">
        <v>19</v>
      </c>
      <c r="AE5458" s="2">
        <v>40755</v>
      </c>
    </row>
    <row r="5459" spans="1:31" x14ac:dyDescent="0.25">
      <c r="A5459">
        <f t="shared" si="772"/>
        <v>5458</v>
      </c>
      <c r="B5459" s="1">
        <v>23202</v>
      </c>
      <c r="C5459" s="2">
        <v>40754</v>
      </c>
      <c r="D5459" s="1" t="s">
        <v>20</v>
      </c>
      <c r="E5459" s="1" t="str">
        <f t="shared" si="765"/>
        <v>*</v>
      </c>
      <c r="F5459" s="1" t="str">
        <f t="shared" si="766"/>
        <v>**</v>
      </c>
      <c r="G5459" s="1" t="str">
        <f t="shared" si="767"/>
        <v>**</v>
      </c>
      <c r="J5459" s="1" t="str">
        <f t="shared" si="768"/>
        <v>**</v>
      </c>
      <c r="P5459" s="1">
        <v>39</v>
      </c>
      <c r="Q5459" s="1">
        <f t="shared" si="773"/>
        <v>0.04</v>
      </c>
      <c r="T5459" s="4">
        <v>307.42</v>
      </c>
      <c r="U5459" s="9">
        <f t="shared" si="769"/>
        <v>0</v>
      </c>
      <c r="V5459" s="4">
        <f t="shared" si="770"/>
        <v>7.8825641025641033</v>
      </c>
      <c r="W5459" s="1" t="s">
        <v>21</v>
      </c>
      <c r="X5459" s="1">
        <v>1.69</v>
      </c>
      <c r="Y5459" s="4">
        <f t="shared" si="771"/>
        <v>309.11</v>
      </c>
      <c r="Z5459" s="1" t="s">
        <v>22</v>
      </c>
      <c r="AA5459" s="1" t="s">
        <v>23</v>
      </c>
      <c r="AB5459" s="1" t="s">
        <v>29</v>
      </c>
      <c r="AC5459" s="1" t="s">
        <v>40</v>
      </c>
      <c r="AD5459" s="1" t="s">
        <v>31</v>
      </c>
      <c r="AE5459" s="2">
        <v>40756</v>
      </c>
    </row>
    <row r="5460" spans="1:31" x14ac:dyDescent="0.25">
      <c r="A5460">
        <f t="shared" si="772"/>
        <v>5459</v>
      </c>
      <c r="B5460" s="1">
        <v>46305</v>
      </c>
      <c r="C5460" s="2">
        <v>40754</v>
      </c>
      <c r="D5460" s="1" t="s">
        <v>13</v>
      </c>
      <c r="E5460" s="1" t="str">
        <f t="shared" si="765"/>
        <v>*</v>
      </c>
      <c r="F5460" s="1" t="str">
        <f t="shared" si="766"/>
        <v>*</v>
      </c>
      <c r="G5460" s="1" t="str">
        <f t="shared" si="767"/>
        <v>*</v>
      </c>
      <c r="J5460" s="1" t="str">
        <f t="shared" si="768"/>
        <v>*</v>
      </c>
      <c r="P5460" s="1">
        <v>30</v>
      </c>
      <c r="Q5460" s="1">
        <f t="shared" si="773"/>
        <v>0.04</v>
      </c>
      <c r="T5460" s="4">
        <v>299.66000000000003</v>
      </c>
      <c r="U5460" s="9">
        <f t="shared" si="769"/>
        <v>0</v>
      </c>
      <c r="V5460" s="4">
        <f t="shared" si="770"/>
        <v>9.988666666666667</v>
      </c>
      <c r="W5460" s="1" t="s">
        <v>21</v>
      </c>
      <c r="X5460" s="1">
        <v>5.75</v>
      </c>
      <c r="Y5460" s="4">
        <f t="shared" si="771"/>
        <v>305.41000000000003</v>
      </c>
      <c r="Z5460" s="1" t="s">
        <v>51</v>
      </c>
      <c r="AA5460" s="1" t="s">
        <v>16</v>
      </c>
      <c r="AB5460" s="1" t="s">
        <v>29</v>
      </c>
      <c r="AC5460" s="1" t="s">
        <v>43</v>
      </c>
      <c r="AD5460" s="1" t="s">
        <v>19</v>
      </c>
      <c r="AE5460" s="2">
        <v>40758</v>
      </c>
    </row>
    <row r="5461" spans="1:31" x14ac:dyDescent="0.25">
      <c r="A5461">
        <f t="shared" si="772"/>
        <v>5460</v>
      </c>
      <c r="B5461" s="1">
        <v>31812</v>
      </c>
      <c r="C5461" s="2">
        <v>40755</v>
      </c>
      <c r="D5461" s="1" t="s">
        <v>20</v>
      </c>
      <c r="E5461" s="1" t="str">
        <f t="shared" si="765"/>
        <v>*</v>
      </c>
      <c r="F5461" s="1" t="str">
        <f t="shared" si="766"/>
        <v>**</v>
      </c>
      <c r="G5461" s="1" t="str">
        <f t="shared" si="767"/>
        <v>**</v>
      </c>
      <c r="J5461" s="1" t="str">
        <f t="shared" si="768"/>
        <v>**</v>
      </c>
      <c r="P5461" s="1">
        <v>14</v>
      </c>
      <c r="Q5461" s="1">
        <f t="shared" si="773"/>
        <v>0.02</v>
      </c>
      <c r="T5461" s="4">
        <v>593.62</v>
      </c>
      <c r="U5461" s="9">
        <f t="shared" si="769"/>
        <v>0</v>
      </c>
      <c r="V5461" s="4">
        <f t="shared" si="770"/>
        <v>42.401428571428575</v>
      </c>
      <c r="W5461" s="1" t="s">
        <v>21</v>
      </c>
      <c r="X5461" s="1">
        <v>19.989999999999998</v>
      </c>
      <c r="Y5461" s="4">
        <f t="shared" si="771"/>
        <v>613.61</v>
      </c>
      <c r="Z5461" s="1" t="s">
        <v>22</v>
      </c>
      <c r="AA5461" s="1" t="s">
        <v>23</v>
      </c>
      <c r="AB5461" s="1" t="s">
        <v>29</v>
      </c>
      <c r="AC5461" s="1" t="s">
        <v>40</v>
      </c>
      <c r="AD5461" s="1" t="s">
        <v>19</v>
      </c>
      <c r="AE5461" s="2">
        <v>40757</v>
      </c>
    </row>
    <row r="5462" spans="1:31" x14ac:dyDescent="0.25">
      <c r="A5462">
        <f t="shared" si="772"/>
        <v>5461</v>
      </c>
      <c r="B5462" s="1">
        <v>33377</v>
      </c>
      <c r="C5462" s="2">
        <v>40755</v>
      </c>
      <c r="D5462" s="1" t="s">
        <v>20</v>
      </c>
      <c r="E5462" s="1" t="str">
        <f t="shared" si="765"/>
        <v>*</v>
      </c>
      <c r="F5462" s="1" t="str">
        <f t="shared" si="766"/>
        <v>**</v>
      </c>
      <c r="G5462" s="1" t="str">
        <f t="shared" si="767"/>
        <v>**</v>
      </c>
      <c r="J5462" s="1" t="str">
        <f t="shared" si="768"/>
        <v>**</v>
      </c>
      <c r="P5462" s="1">
        <v>19</v>
      </c>
      <c r="Q5462" s="1">
        <f t="shared" si="773"/>
        <v>0.02</v>
      </c>
      <c r="T5462" s="4">
        <v>327.14999999999998</v>
      </c>
      <c r="U5462" s="9">
        <f t="shared" si="769"/>
        <v>0</v>
      </c>
      <c r="V5462" s="4">
        <f t="shared" si="770"/>
        <v>17.218421052631577</v>
      </c>
      <c r="W5462" s="1" t="s">
        <v>21</v>
      </c>
      <c r="X5462" s="1">
        <v>3.26</v>
      </c>
      <c r="Y5462" s="4">
        <f t="shared" si="771"/>
        <v>330.40999999999997</v>
      </c>
      <c r="Z5462" s="1" t="s">
        <v>39</v>
      </c>
      <c r="AA5462" s="1" t="s">
        <v>28</v>
      </c>
      <c r="AB5462" s="1" t="s">
        <v>29</v>
      </c>
      <c r="AC5462" s="1" t="s">
        <v>45</v>
      </c>
      <c r="AD5462" s="1" t="s">
        <v>41</v>
      </c>
      <c r="AE5462" s="2">
        <v>40756</v>
      </c>
    </row>
    <row r="5463" spans="1:31" x14ac:dyDescent="0.25">
      <c r="A5463">
        <f t="shared" si="772"/>
        <v>5462</v>
      </c>
      <c r="B5463" s="1">
        <v>33377</v>
      </c>
      <c r="C5463" s="2">
        <v>40755</v>
      </c>
      <c r="D5463" s="1" t="s">
        <v>20</v>
      </c>
      <c r="E5463" s="1" t="str">
        <f t="shared" si="765"/>
        <v>*</v>
      </c>
      <c r="F5463" s="1" t="str">
        <f t="shared" si="766"/>
        <v>**</v>
      </c>
      <c r="G5463" s="1" t="str">
        <f t="shared" si="767"/>
        <v>**</v>
      </c>
      <c r="J5463" s="1" t="str">
        <f t="shared" si="768"/>
        <v>**</v>
      </c>
      <c r="P5463" s="1">
        <v>20</v>
      </c>
      <c r="Q5463" s="1">
        <f t="shared" si="773"/>
        <v>3.5000000000000003E-2</v>
      </c>
      <c r="T5463" s="4">
        <v>100.4</v>
      </c>
      <c r="U5463" s="9">
        <f t="shared" si="769"/>
        <v>0</v>
      </c>
      <c r="V5463" s="4">
        <f t="shared" si="770"/>
        <v>5.0200000000000005</v>
      </c>
      <c r="W5463" s="1" t="s">
        <v>21</v>
      </c>
      <c r="X5463" s="1">
        <v>2.04</v>
      </c>
      <c r="Y5463" s="4">
        <f t="shared" si="771"/>
        <v>102.44000000000001</v>
      </c>
      <c r="Z5463" s="1" t="s">
        <v>39</v>
      </c>
      <c r="AA5463" s="1" t="s">
        <v>28</v>
      </c>
      <c r="AB5463" s="1" t="s">
        <v>29</v>
      </c>
      <c r="AC5463" s="1" t="s">
        <v>40</v>
      </c>
      <c r="AD5463" s="1" t="s">
        <v>31</v>
      </c>
      <c r="AE5463" s="2">
        <v>40757</v>
      </c>
    </row>
    <row r="5464" spans="1:31" x14ac:dyDescent="0.25">
      <c r="A5464">
        <f t="shared" si="772"/>
        <v>5463</v>
      </c>
      <c r="B5464" s="1">
        <v>31812</v>
      </c>
      <c r="C5464" s="2">
        <v>40755</v>
      </c>
      <c r="D5464" s="1" t="s">
        <v>20</v>
      </c>
      <c r="E5464" s="1" t="str">
        <f t="shared" si="765"/>
        <v>*</v>
      </c>
      <c r="F5464" s="1" t="str">
        <f t="shared" si="766"/>
        <v>**</v>
      </c>
      <c r="G5464" s="1" t="str">
        <f t="shared" si="767"/>
        <v>**</v>
      </c>
      <c r="J5464" s="1" t="str">
        <f t="shared" si="768"/>
        <v>**</v>
      </c>
      <c r="P5464" s="1">
        <v>31</v>
      </c>
      <c r="Q5464" s="1">
        <f t="shared" si="773"/>
        <v>0.04</v>
      </c>
      <c r="T5464" s="4">
        <v>38.520000000000003</v>
      </c>
      <c r="U5464" s="9">
        <f t="shared" si="769"/>
        <v>0</v>
      </c>
      <c r="V5464" s="4">
        <f t="shared" si="770"/>
        <v>1.2425806451612904</v>
      </c>
      <c r="W5464" s="1" t="s">
        <v>21</v>
      </c>
      <c r="X5464" s="1">
        <v>0.7</v>
      </c>
      <c r="Y5464" s="4">
        <f t="shared" si="771"/>
        <v>39.220000000000006</v>
      </c>
      <c r="Z5464" s="1" t="s">
        <v>22</v>
      </c>
      <c r="AA5464" s="1" t="s">
        <v>23</v>
      </c>
      <c r="AB5464" s="1" t="s">
        <v>29</v>
      </c>
      <c r="AC5464" s="1" t="s">
        <v>61</v>
      </c>
      <c r="AD5464" s="1" t="s">
        <v>31</v>
      </c>
      <c r="AE5464" s="2">
        <v>40757</v>
      </c>
    </row>
    <row r="5465" spans="1:31" x14ac:dyDescent="0.25">
      <c r="A5465">
        <f t="shared" si="772"/>
        <v>5464</v>
      </c>
      <c r="B5465" s="1">
        <v>25633</v>
      </c>
      <c r="C5465" s="2">
        <v>40756</v>
      </c>
      <c r="D5465" s="1" t="s">
        <v>13</v>
      </c>
      <c r="E5465" s="1" t="str">
        <f t="shared" si="765"/>
        <v>*</v>
      </c>
      <c r="F5465" s="1" t="str">
        <f t="shared" si="766"/>
        <v>*</v>
      </c>
      <c r="G5465" s="1" t="str">
        <f t="shared" si="767"/>
        <v>*</v>
      </c>
      <c r="J5465" s="1" t="str">
        <f t="shared" si="768"/>
        <v>*</v>
      </c>
      <c r="P5465" s="1">
        <v>36</v>
      </c>
      <c r="Q5465" s="1">
        <f t="shared" si="773"/>
        <v>0.04</v>
      </c>
      <c r="T5465" s="4">
        <v>5140.08</v>
      </c>
      <c r="U5465" s="9">
        <f t="shared" si="769"/>
        <v>1</v>
      </c>
      <c r="V5465" s="4">
        <f t="shared" si="770"/>
        <v>142.78</v>
      </c>
      <c r="W5465" s="1" t="s">
        <v>33</v>
      </c>
      <c r="X5465" s="1">
        <v>51.92</v>
      </c>
      <c r="Y5465" s="4">
        <f t="shared" si="771"/>
        <v>5192</v>
      </c>
      <c r="Z5465" s="1" t="s">
        <v>15</v>
      </c>
      <c r="AA5465" s="1" t="s">
        <v>37</v>
      </c>
      <c r="AB5465" s="1" t="s">
        <v>17</v>
      </c>
      <c r="AC5465" s="1" t="s">
        <v>52</v>
      </c>
      <c r="AD5465" s="1" t="s">
        <v>59</v>
      </c>
      <c r="AE5465" s="2">
        <v>40761</v>
      </c>
    </row>
    <row r="5466" spans="1:31" x14ac:dyDescent="0.25">
      <c r="A5466">
        <f t="shared" si="772"/>
        <v>5465</v>
      </c>
      <c r="B5466" s="1">
        <v>610</v>
      </c>
      <c r="C5466" s="2">
        <v>40756</v>
      </c>
      <c r="D5466" s="1" t="s">
        <v>32</v>
      </c>
      <c r="E5466" s="1" t="str">
        <f t="shared" si="765"/>
        <v>***</v>
      </c>
      <c r="F5466" s="1" t="str">
        <f t="shared" si="766"/>
        <v>***</v>
      </c>
      <c r="G5466" s="1" t="str">
        <f t="shared" si="767"/>
        <v>***</v>
      </c>
      <c r="J5466" s="1" t="str">
        <f t="shared" si="768"/>
        <v>***</v>
      </c>
      <c r="P5466" s="1">
        <v>38</v>
      </c>
      <c r="Q5466" s="1">
        <f t="shared" si="773"/>
        <v>0.04</v>
      </c>
      <c r="T5466" s="4">
        <v>283.64999999999998</v>
      </c>
      <c r="U5466" s="9">
        <f t="shared" si="769"/>
        <v>0</v>
      </c>
      <c r="V5466" s="4">
        <f t="shared" si="770"/>
        <v>7.4644736842105255</v>
      </c>
      <c r="W5466" s="1" t="s">
        <v>14</v>
      </c>
      <c r="X5466" s="1">
        <v>5.41</v>
      </c>
      <c r="Y5466" s="4">
        <f t="shared" si="771"/>
        <v>289.06</v>
      </c>
      <c r="Z5466" s="1" t="s">
        <v>51</v>
      </c>
      <c r="AA5466" s="1" t="s">
        <v>37</v>
      </c>
      <c r="AB5466" s="1" t="s">
        <v>29</v>
      </c>
      <c r="AC5466" s="1" t="s">
        <v>40</v>
      </c>
      <c r="AD5466" s="1" t="s">
        <v>19</v>
      </c>
      <c r="AE5466" s="2">
        <v>40758</v>
      </c>
    </row>
    <row r="5467" spans="1:31" x14ac:dyDescent="0.25">
      <c r="A5467">
        <f t="shared" si="772"/>
        <v>5466</v>
      </c>
      <c r="B5467" s="1">
        <v>5799</v>
      </c>
      <c r="C5467" s="2">
        <v>40757</v>
      </c>
      <c r="D5467" s="1" t="s">
        <v>32</v>
      </c>
      <c r="E5467" s="1" t="str">
        <f t="shared" si="765"/>
        <v>***</v>
      </c>
      <c r="F5467" s="1" t="str">
        <f t="shared" si="766"/>
        <v>***</v>
      </c>
      <c r="G5467" s="1" t="str">
        <f t="shared" si="767"/>
        <v>***</v>
      </c>
      <c r="J5467" s="1" t="str">
        <f t="shared" si="768"/>
        <v>***</v>
      </c>
      <c r="P5467" s="1">
        <v>34</v>
      </c>
      <c r="Q5467" s="1">
        <f t="shared" si="773"/>
        <v>0.04</v>
      </c>
      <c r="T5467" s="4">
        <v>9626.86</v>
      </c>
      <c r="U5467" s="9">
        <f t="shared" si="769"/>
        <v>1</v>
      </c>
      <c r="V5467" s="4">
        <f t="shared" si="770"/>
        <v>283.14294117647063</v>
      </c>
      <c r="W5467" s="1" t="s">
        <v>33</v>
      </c>
      <c r="X5467" s="1">
        <v>42.52</v>
      </c>
      <c r="Y5467" s="4">
        <f t="shared" si="771"/>
        <v>9669.380000000001</v>
      </c>
      <c r="Z5467" s="1" t="s">
        <v>53</v>
      </c>
      <c r="AA5467" s="1" t="s">
        <v>23</v>
      </c>
      <c r="AB5467" s="1" t="s">
        <v>29</v>
      </c>
      <c r="AC5467" s="1" t="s">
        <v>63</v>
      </c>
      <c r="AD5467" s="1" t="s">
        <v>35</v>
      </c>
      <c r="AE5467" s="2">
        <v>40759</v>
      </c>
    </row>
    <row r="5468" spans="1:31" x14ac:dyDescent="0.25">
      <c r="A5468">
        <f t="shared" si="772"/>
        <v>5467</v>
      </c>
      <c r="B5468" s="1">
        <v>17345</v>
      </c>
      <c r="C5468" s="2">
        <v>40757</v>
      </c>
      <c r="D5468" s="1" t="s">
        <v>32</v>
      </c>
      <c r="E5468" s="1" t="str">
        <f t="shared" si="765"/>
        <v>***</v>
      </c>
      <c r="F5468" s="1" t="str">
        <f t="shared" si="766"/>
        <v>***</v>
      </c>
      <c r="G5468" s="1" t="str">
        <f t="shared" si="767"/>
        <v>***</v>
      </c>
      <c r="J5468" s="1" t="str">
        <f t="shared" si="768"/>
        <v>***</v>
      </c>
      <c r="P5468" s="1">
        <v>23</v>
      </c>
      <c r="Q5468" s="1">
        <f t="shared" si="773"/>
        <v>3.5000000000000003E-2</v>
      </c>
      <c r="T5468" s="4">
        <v>195.61</v>
      </c>
      <c r="U5468" s="9">
        <f t="shared" si="769"/>
        <v>0</v>
      </c>
      <c r="V5468" s="4">
        <f t="shared" si="770"/>
        <v>8.5047826086956526</v>
      </c>
      <c r="W5468" s="1" t="s">
        <v>21</v>
      </c>
      <c r="X5468" s="1">
        <v>5.83</v>
      </c>
      <c r="Y5468" s="4">
        <f t="shared" si="771"/>
        <v>201.44000000000003</v>
      </c>
      <c r="Z5468" s="1" t="s">
        <v>49</v>
      </c>
      <c r="AA5468" s="1" t="s">
        <v>23</v>
      </c>
      <c r="AB5468" s="1" t="s">
        <v>29</v>
      </c>
      <c r="AC5468" s="1" t="s">
        <v>40</v>
      </c>
      <c r="AD5468" s="1" t="s">
        <v>31</v>
      </c>
      <c r="AE5468" s="2">
        <v>40759</v>
      </c>
    </row>
    <row r="5469" spans="1:31" x14ac:dyDescent="0.25">
      <c r="A5469">
        <f t="shared" si="772"/>
        <v>5468</v>
      </c>
      <c r="B5469" s="1">
        <v>16356</v>
      </c>
      <c r="C5469" s="2">
        <v>40757</v>
      </c>
      <c r="D5469" s="1" t="s">
        <v>32</v>
      </c>
      <c r="E5469" s="1" t="str">
        <f t="shared" si="765"/>
        <v>***</v>
      </c>
      <c r="F5469" s="1" t="str">
        <f t="shared" si="766"/>
        <v>***</v>
      </c>
      <c r="G5469" s="1" t="str">
        <f t="shared" si="767"/>
        <v>***</v>
      </c>
      <c r="J5469" s="1" t="str">
        <f t="shared" si="768"/>
        <v>***</v>
      </c>
      <c r="P5469" s="1">
        <v>6</v>
      </c>
      <c r="Q5469" s="1">
        <f t="shared" si="773"/>
        <v>0.01</v>
      </c>
      <c r="T5469" s="4">
        <v>157.94</v>
      </c>
      <c r="U5469" s="9">
        <f t="shared" si="769"/>
        <v>0</v>
      </c>
      <c r="V5469" s="4">
        <f t="shared" si="770"/>
        <v>26.323333333333334</v>
      </c>
      <c r="W5469" s="1" t="s">
        <v>14</v>
      </c>
      <c r="X5469" s="1">
        <v>4.5</v>
      </c>
      <c r="Y5469" s="4">
        <f t="shared" si="771"/>
        <v>162.44</v>
      </c>
      <c r="Z5469" s="1" t="s">
        <v>42</v>
      </c>
      <c r="AA5469" s="1" t="s">
        <v>28</v>
      </c>
      <c r="AB5469" s="1" t="s">
        <v>29</v>
      </c>
      <c r="AC5469" s="1" t="s">
        <v>63</v>
      </c>
      <c r="AD5469" s="1" t="s">
        <v>19</v>
      </c>
      <c r="AE5469" s="2">
        <v>40758</v>
      </c>
    </row>
    <row r="5470" spans="1:31" x14ac:dyDescent="0.25">
      <c r="A5470">
        <f t="shared" si="772"/>
        <v>5469</v>
      </c>
      <c r="B5470" s="1">
        <v>20448</v>
      </c>
      <c r="C5470" s="2">
        <v>40757</v>
      </c>
      <c r="D5470" s="1" t="s">
        <v>32</v>
      </c>
      <c r="E5470" s="1" t="str">
        <f t="shared" si="765"/>
        <v>***</v>
      </c>
      <c r="F5470" s="1" t="str">
        <f t="shared" si="766"/>
        <v>***</v>
      </c>
      <c r="G5470" s="1" t="str">
        <f t="shared" si="767"/>
        <v>***</v>
      </c>
      <c r="J5470" s="1" t="str">
        <f t="shared" si="768"/>
        <v>***</v>
      </c>
      <c r="P5470" s="1">
        <v>23</v>
      </c>
      <c r="Q5470" s="1">
        <f t="shared" si="773"/>
        <v>3.5000000000000003E-2</v>
      </c>
      <c r="T5470" s="4">
        <v>104.82</v>
      </c>
      <c r="U5470" s="9">
        <f t="shared" si="769"/>
        <v>0</v>
      </c>
      <c r="V5470" s="4">
        <f t="shared" si="770"/>
        <v>4.557391304347826</v>
      </c>
      <c r="W5470" s="1" t="s">
        <v>14</v>
      </c>
      <c r="X5470" s="1">
        <v>2.5</v>
      </c>
      <c r="Y5470" s="4">
        <f t="shared" si="771"/>
        <v>107.32</v>
      </c>
      <c r="Z5470" s="1" t="s">
        <v>15</v>
      </c>
      <c r="AA5470" s="1" t="s">
        <v>28</v>
      </c>
      <c r="AB5470" s="1" t="s">
        <v>29</v>
      </c>
      <c r="AC5470" s="1" t="s">
        <v>57</v>
      </c>
      <c r="AD5470" s="1" t="s">
        <v>19</v>
      </c>
      <c r="AE5470" s="2">
        <v>40758</v>
      </c>
    </row>
    <row r="5471" spans="1:31" x14ac:dyDescent="0.25">
      <c r="A5471">
        <f t="shared" si="772"/>
        <v>5470</v>
      </c>
      <c r="B5471" s="1">
        <v>35684</v>
      </c>
      <c r="C5471" s="2">
        <v>40758</v>
      </c>
      <c r="D5471" s="1" t="s">
        <v>13</v>
      </c>
      <c r="E5471" s="1" t="str">
        <f t="shared" si="765"/>
        <v>*</v>
      </c>
      <c r="F5471" s="1" t="str">
        <f t="shared" si="766"/>
        <v>*</v>
      </c>
      <c r="G5471" s="1" t="str">
        <f t="shared" si="767"/>
        <v>*</v>
      </c>
      <c r="J5471" s="1" t="str">
        <f t="shared" si="768"/>
        <v>*</v>
      </c>
      <c r="P5471" s="1">
        <v>10</v>
      </c>
      <c r="Q5471" s="1">
        <f t="shared" si="773"/>
        <v>0.02</v>
      </c>
      <c r="T5471" s="4">
        <v>910.98</v>
      </c>
      <c r="U5471" s="9">
        <f t="shared" si="769"/>
        <v>0</v>
      </c>
      <c r="V5471" s="4">
        <f t="shared" si="770"/>
        <v>91.097999999999999</v>
      </c>
      <c r="W5471" s="1" t="s">
        <v>21</v>
      </c>
      <c r="X5471" s="1">
        <v>13.99</v>
      </c>
      <c r="Y5471" s="4">
        <f t="shared" si="771"/>
        <v>924.97</v>
      </c>
      <c r="Z5471" s="1" t="s">
        <v>46</v>
      </c>
      <c r="AA5471" s="1" t="s">
        <v>28</v>
      </c>
      <c r="AB5471" s="1" t="s">
        <v>24</v>
      </c>
      <c r="AC5471" s="1" t="s">
        <v>56</v>
      </c>
      <c r="AD5471" s="1" t="s">
        <v>26</v>
      </c>
      <c r="AE5471" s="2">
        <v>40763</v>
      </c>
    </row>
    <row r="5472" spans="1:31" x14ac:dyDescent="0.25">
      <c r="A5472">
        <f t="shared" si="772"/>
        <v>5471</v>
      </c>
      <c r="B5472" s="1">
        <v>51494</v>
      </c>
      <c r="C5472" s="2">
        <v>40758</v>
      </c>
      <c r="D5472" s="1" t="s">
        <v>32</v>
      </c>
      <c r="E5472" s="1" t="str">
        <f t="shared" si="765"/>
        <v>***</v>
      </c>
      <c r="F5472" s="1" t="str">
        <f t="shared" si="766"/>
        <v>***</v>
      </c>
      <c r="G5472" s="1" t="str">
        <f t="shared" si="767"/>
        <v>***</v>
      </c>
      <c r="J5472" s="1" t="str">
        <f t="shared" si="768"/>
        <v>***</v>
      </c>
      <c r="P5472" s="1">
        <v>42</v>
      </c>
      <c r="Q5472" s="1">
        <f t="shared" si="773"/>
        <v>0.05</v>
      </c>
      <c r="T5472" s="4">
        <v>493.56</v>
      </c>
      <c r="U5472" s="9">
        <f t="shared" si="769"/>
        <v>0</v>
      </c>
      <c r="V5472" s="4">
        <f t="shared" si="770"/>
        <v>11.751428571428571</v>
      </c>
      <c r="W5472" s="1" t="s">
        <v>21</v>
      </c>
      <c r="X5472" s="1">
        <v>5.99</v>
      </c>
      <c r="Y5472" s="4">
        <f t="shared" si="771"/>
        <v>499.55</v>
      </c>
      <c r="Z5472" s="1" t="s">
        <v>53</v>
      </c>
      <c r="AA5472" s="1" t="s">
        <v>16</v>
      </c>
      <c r="AB5472" s="1" t="s">
        <v>24</v>
      </c>
      <c r="AC5472" s="1" t="s">
        <v>56</v>
      </c>
      <c r="AD5472" s="1" t="s">
        <v>26</v>
      </c>
      <c r="AE5472" s="2">
        <v>40760</v>
      </c>
    </row>
    <row r="5473" spans="1:31" x14ac:dyDescent="0.25">
      <c r="A5473">
        <f t="shared" si="772"/>
        <v>5472</v>
      </c>
      <c r="B5473" s="1">
        <v>56647</v>
      </c>
      <c r="C5473" s="2">
        <v>40758</v>
      </c>
      <c r="D5473" s="1" t="s">
        <v>36</v>
      </c>
      <c r="E5473" s="1" t="str">
        <f t="shared" si="765"/>
        <v>*</v>
      </c>
      <c r="F5473" s="1" t="str">
        <f t="shared" si="766"/>
        <v>*</v>
      </c>
      <c r="G5473" s="1" t="str">
        <f t="shared" si="767"/>
        <v>*</v>
      </c>
      <c r="J5473" s="1" t="str">
        <f t="shared" si="768"/>
        <v>*</v>
      </c>
      <c r="P5473" s="1">
        <v>41</v>
      </c>
      <c r="Q5473" s="1">
        <f t="shared" si="773"/>
        <v>0.05</v>
      </c>
      <c r="T5473" s="4">
        <v>417.53</v>
      </c>
      <c r="U5473" s="9">
        <f t="shared" si="769"/>
        <v>0</v>
      </c>
      <c r="V5473" s="4">
        <f t="shared" si="770"/>
        <v>10.183658536585366</v>
      </c>
      <c r="W5473" s="1" t="s">
        <v>21</v>
      </c>
      <c r="X5473" s="1">
        <v>12.52</v>
      </c>
      <c r="Y5473" s="4">
        <f t="shared" si="771"/>
        <v>430.04999999999995</v>
      </c>
      <c r="Z5473" s="1" t="s">
        <v>54</v>
      </c>
      <c r="AA5473" s="1" t="s">
        <v>37</v>
      </c>
      <c r="AB5473" s="1" t="s">
        <v>17</v>
      </c>
      <c r="AC5473" s="1" t="s">
        <v>18</v>
      </c>
      <c r="AD5473" s="1" t="s">
        <v>19</v>
      </c>
      <c r="AE5473" s="2">
        <v>40759</v>
      </c>
    </row>
    <row r="5474" spans="1:31" x14ac:dyDescent="0.25">
      <c r="A5474">
        <f t="shared" si="772"/>
        <v>5473</v>
      </c>
      <c r="B5474" s="1">
        <v>48512</v>
      </c>
      <c r="C5474" s="2">
        <v>40758</v>
      </c>
      <c r="D5474" s="1" t="s">
        <v>27</v>
      </c>
      <c r="E5474" s="1" t="str">
        <f t="shared" si="765"/>
        <v>*</v>
      </c>
      <c r="F5474" s="1" t="str">
        <f t="shared" si="766"/>
        <v>*</v>
      </c>
      <c r="G5474" s="1" t="str">
        <f t="shared" si="767"/>
        <v>*</v>
      </c>
      <c r="J5474" s="1" t="str">
        <f t="shared" si="768"/>
        <v>*</v>
      </c>
      <c r="P5474" s="1">
        <v>48</v>
      </c>
      <c r="Q5474" s="1">
        <f t="shared" si="773"/>
        <v>0.05</v>
      </c>
      <c r="T5474" s="4">
        <v>238.79</v>
      </c>
      <c r="U5474" s="9">
        <f t="shared" si="769"/>
        <v>0</v>
      </c>
      <c r="V5474" s="4">
        <f t="shared" si="770"/>
        <v>4.9747916666666665</v>
      </c>
      <c r="W5474" s="1" t="s">
        <v>21</v>
      </c>
      <c r="X5474" s="1">
        <v>4.72</v>
      </c>
      <c r="Y5474" s="4">
        <f t="shared" si="771"/>
        <v>243.51</v>
      </c>
      <c r="Z5474" s="1" t="s">
        <v>15</v>
      </c>
      <c r="AA5474" s="1" t="s">
        <v>16</v>
      </c>
      <c r="AB5474" s="1" t="s">
        <v>29</v>
      </c>
      <c r="AC5474" s="1" t="s">
        <v>40</v>
      </c>
      <c r="AD5474" s="1" t="s">
        <v>19</v>
      </c>
      <c r="AE5474" s="2">
        <v>40759</v>
      </c>
    </row>
    <row r="5475" spans="1:31" x14ac:dyDescent="0.25">
      <c r="A5475">
        <f t="shared" si="772"/>
        <v>5474</v>
      </c>
      <c r="B5475" s="1">
        <v>48512</v>
      </c>
      <c r="C5475" s="2">
        <v>40758</v>
      </c>
      <c r="D5475" s="1" t="s">
        <v>27</v>
      </c>
      <c r="E5475" s="1" t="str">
        <f t="shared" si="765"/>
        <v>*</v>
      </c>
      <c r="F5475" s="1" t="str">
        <f t="shared" si="766"/>
        <v>*</v>
      </c>
      <c r="G5475" s="1" t="str">
        <f t="shared" si="767"/>
        <v>*</v>
      </c>
      <c r="J5475" s="1" t="str">
        <f t="shared" si="768"/>
        <v>*</v>
      </c>
      <c r="P5475" s="1">
        <v>47</v>
      </c>
      <c r="Q5475" s="1">
        <f t="shared" si="773"/>
        <v>0.05</v>
      </c>
      <c r="T5475" s="4">
        <v>148.26</v>
      </c>
      <c r="U5475" s="9">
        <f t="shared" si="769"/>
        <v>0</v>
      </c>
      <c r="V5475" s="4">
        <f t="shared" si="770"/>
        <v>3.1544680851063829</v>
      </c>
      <c r="W5475" s="1" t="s">
        <v>14</v>
      </c>
      <c r="X5475" s="1">
        <v>0.81</v>
      </c>
      <c r="Y5475" s="4">
        <f t="shared" si="771"/>
        <v>149.07</v>
      </c>
      <c r="Z5475" s="1" t="s">
        <v>15</v>
      </c>
      <c r="AA5475" s="1" t="s">
        <v>16</v>
      </c>
      <c r="AB5475" s="1" t="s">
        <v>29</v>
      </c>
      <c r="AC5475" s="1" t="s">
        <v>30</v>
      </c>
      <c r="AD5475" s="1" t="s">
        <v>31</v>
      </c>
      <c r="AE5475" s="2">
        <v>40758</v>
      </c>
    </row>
    <row r="5476" spans="1:31" x14ac:dyDescent="0.25">
      <c r="A5476">
        <f t="shared" si="772"/>
        <v>5475</v>
      </c>
      <c r="B5476" s="1">
        <v>14113</v>
      </c>
      <c r="C5476" s="2">
        <v>40759</v>
      </c>
      <c r="D5476" s="1" t="s">
        <v>20</v>
      </c>
      <c r="E5476" s="1" t="str">
        <f t="shared" si="765"/>
        <v>*</v>
      </c>
      <c r="F5476" s="1" t="str">
        <f t="shared" si="766"/>
        <v>**</v>
      </c>
      <c r="G5476" s="1" t="str">
        <f t="shared" si="767"/>
        <v>**</v>
      </c>
      <c r="J5476" s="1" t="str">
        <f t="shared" si="768"/>
        <v>**</v>
      </c>
      <c r="P5476" s="1">
        <v>22</v>
      </c>
      <c r="Q5476" s="1">
        <f t="shared" si="773"/>
        <v>3.5000000000000003E-2</v>
      </c>
      <c r="T5476" s="4">
        <v>8218.16</v>
      </c>
      <c r="U5476" s="9">
        <f t="shared" si="769"/>
        <v>1</v>
      </c>
      <c r="V5476" s="4">
        <f t="shared" si="770"/>
        <v>373.55272727272728</v>
      </c>
      <c r="W5476" s="1" t="s">
        <v>33</v>
      </c>
      <c r="X5476" s="1">
        <v>85.63</v>
      </c>
      <c r="Y5476" s="4">
        <f t="shared" si="771"/>
        <v>8303.7899999999991</v>
      </c>
      <c r="Z5476" s="1" t="s">
        <v>44</v>
      </c>
      <c r="AA5476" s="1" t="s">
        <v>37</v>
      </c>
      <c r="AB5476" s="1" t="s">
        <v>17</v>
      </c>
      <c r="AC5476" s="1" t="s">
        <v>52</v>
      </c>
      <c r="AD5476" s="1" t="s">
        <v>59</v>
      </c>
      <c r="AE5476" s="2">
        <v>40761</v>
      </c>
    </row>
    <row r="5477" spans="1:31" x14ac:dyDescent="0.25">
      <c r="A5477">
        <f t="shared" si="772"/>
        <v>5476</v>
      </c>
      <c r="B5477" s="1">
        <v>14401</v>
      </c>
      <c r="C5477" s="2">
        <v>40759</v>
      </c>
      <c r="D5477" s="1" t="s">
        <v>27</v>
      </c>
      <c r="E5477" s="1" t="str">
        <f t="shared" si="765"/>
        <v>*</v>
      </c>
      <c r="F5477" s="1" t="str">
        <f t="shared" si="766"/>
        <v>*</v>
      </c>
      <c r="G5477" s="1" t="str">
        <f t="shared" si="767"/>
        <v>*</v>
      </c>
      <c r="J5477" s="1" t="str">
        <f t="shared" si="768"/>
        <v>*</v>
      </c>
      <c r="P5477" s="1">
        <v>10</v>
      </c>
      <c r="Q5477" s="1">
        <f t="shared" si="773"/>
        <v>0.02</v>
      </c>
      <c r="T5477" s="4">
        <v>931.14949999999999</v>
      </c>
      <c r="U5477" s="9">
        <f t="shared" si="769"/>
        <v>0</v>
      </c>
      <c r="V5477" s="4">
        <f t="shared" si="770"/>
        <v>93.114949999999993</v>
      </c>
      <c r="W5477" s="1" t="s">
        <v>21</v>
      </c>
      <c r="X5477" s="1">
        <v>2.5</v>
      </c>
      <c r="Y5477" s="4">
        <f t="shared" si="771"/>
        <v>933.64949999999999</v>
      </c>
      <c r="Z5477" s="1" t="s">
        <v>44</v>
      </c>
      <c r="AA5477" s="1" t="s">
        <v>23</v>
      </c>
      <c r="AB5477" s="1" t="s">
        <v>24</v>
      </c>
      <c r="AC5477" s="1" t="s">
        <v>25</v>
      </c>
      <c r="AD5477" s="1" t="s">
        <v>19</v>
      </c>
      <c r="AE5477" s="2">
        <v>40761</v>
      </c>
    </row>
    <row r="5478" spans="1:31" x14ac:dyDescent="0.25">
      <c r="A5478">
        <f t="shared" si="772"/>
        <v>5477</v>
      </c>
      <c r="B5478" s="1">
        <v>6788</v>
      </c>
      <c r="C5478" s="2">
        <v>40759</v>
      </c>
      <c r="D5478" s="1" t="s">
        <v>27</v>
      </c>
      <c r="E5478" s="1" t="str">
        <f t="shared" si="765"/>
        <v>*</v>
      </c>
      <c r="F5478" s="1" t="str">
        <f t="shared" si="766"/>
        <v>*</v>
      </c>
      <c r="G5478" s="1" t="str">
        <f t="shared" si="767"/>
        <v>*</v>
      </c>
      <c r="J5478" s="1" t="str">
        <f t="shared" si="768"/>
        <v>*</v>
      </c>
      <c r="P5478" s="1">
        <v>41</v>
      </c>
      <c r="Q5478" s="1">
        <f t="shared" si="773"/>
        <v>0.05</v>
      </c>
      <c r="T5478" s="4">
        <v>127.84</v>
      </c>
      <c r="U5478" s="9">
        <f t="shared" si="769"/>
        <v>0</v>
      </c>
      <c r="V5478" s="4">
        <f t="shared" si="770"/>
        <v>3.118048780487805</v>
      </c>
      <c r="W5478" s="1" t="s">
        <v>14</v>
      </c>
      <c r="X5478" s="1">
        <v>0.96</v>
      </c>
      <c r="Y5478" s="4">
        <f t="shared" si="771"/>
        <v>128.80000000000001</v>
      </c>
      <c r="Z5478" s="1" t="s">
        <v>42</v>
      </c>
      <c r="AA5478" s="1" t="s">
        <v>23</v>
      </c>
      <c r="AB5478" s="1" t="s">
        <v>29</v>
      </c>
      <c r="AC5478" s="1" t="s">
        <v>30</v>
      </c>
      <c r="AD5478" s="1" t="s">
        <v>31</v>
      </c>
      <c r="AE5478" s="2">
        <v>40761</v>
      </c>
    </row>
    <row r="5479" spans="1:31" x14ac:dyDescent="0.25">
      <c r="A5479">
        <f t="shared" si="772"/>
        <v>5478</v>
      </c>
      <c r="B5479" s="1">
        <v>6788</v>
      </c>
      <c r="C5479" s="2">
        <v>40759</v>
      </c>
      <c r="D5479" s="1" t="s">
        <v>27</v>
      </c>
      <c r="E5479" s="1" t="str">
        <f t="shared" si="765"/>
        <v>*</v>
      </c>
      <c r="F5479" s="1" t="str">
        <f t="shared" si="766"/>
        <v>*</v>
      </c>
      <c r="G5479" s="1" t="str">
        <f t="shared" si="767"/>
        <v>*</v>
      </c>
      <c r="J5479" s="1" t="str">
        <f t="shared" si="768"/>
        <v>*</v>
      </c>
      <c r="P5479" s="1">
        <v>6</v>
      </c>
      <c r="Q5479" s="1">
        <f t="shared" si="773"/>
        <v>0.01</v>
      </c>
      <c r="T5479" s="4">
        <v>11.15</v>
      </c>
      <c r="U5479" s="9">
        <f t="shared" si="769"/>
        <v>0</v>
      </c>
      <c r="V5479" s="4">
        <f t="shared" si="770"/>
        <v>1.8583333333333334</v>
      </c>
      <c r="W5479" s="1" t="s">
        <v>21</v>
      </c>
      <c r="X5479" s="1">
        <v>0.75</v>
      </c>
      <c r="Y5479" s="4">
        <f t="shared" si="771"/>
        <v>11.9</v>
      </c>
      <c r="Z5479" s="1" t="s">
        <v>42</v>
      </c>
      <c r="AA5479" s="1" t="s">
        <v>23</v>
      </c>
      <c r="AB5479" s="1" t="s">
        <v>29</v>
      </c>
      <c r="AC5479" s="1" t="s">
        <v>61</v>
      </c>
      <c r="AD5479" s="1" t="s">
        <v>31</v>
      </c>
      <c r="AE5479" s="2">
        <v>40760</v>
      </c>
    </row>
    <row r="5480" spans="1:31" x14ac:dyDescent="0.25">
      <c r="A5480">
        <f t="shared" si="772"/>
        <v>5479</v>
      </c>
      <c r="B5480" s="1">
        <v>35782</v>
      </c>
      <c r="C5480" s="2">
        <v>40760</v>
      </c>
      <c r="D5480" s="1" t="s">
        <v>13</v>
      </c>
      <c r="E5480" s="1" t="str">
        <f t="shared" si="765"/>
        <v>*</v>
      </c>
      <c r="F5480" s="1" t="str">
        <f t="shared" si="766"/>
        <v>*</v>
      </c>
      <c r="G5480" s="1" t="str">
        <f t="shared" si="767"/>
        <v>*</v>
      </c>
      <c r="J5480" s="1" t="str">
        <f t="shared" si="768"/>
        <v>*</v>
      </c>
      <c r="P5480" s="1">
        <v>42</v>
      </c>
      <c r="Q5480" s="1">
        <f t="shared" si="773"/>
        <v>0.05</v>
      </c>
      <c r="T5480" s="4">
        <v>6427.18</v>
      </c>
      <c r="U5480" s="9">
        <f t="shared" si="769"/>
        <v>1</v>
      </c>
      <c r="V5480" s="4">
        <f t="shared" si="770"/>
        <v>153.02809523809523</v>
      </c>
      <c r="W5480" s="1" t="s">
        <v>21</v>
      </c>
      <c r="X5480" s="1">
        <v>19.989999999999998</v>
      </c>
      <c r="Y5480" s="4">
        <f t="shared" si="771"/>
        <v>6447.17</v>
      </c>
      <c r="Z5480" s="1" t="s">
        <v>51</v>
      </c>
      <c r="AA5480" s="1" t="s">
        <v>28</v>
      </c>
      <c r="AB5480" s="1" t="s">
        <v>29</v>
      </c>
      <c r="AC5480" s="1" t="s">
        <v>43</v>
      </c>
      <c r="AD5480" s="1" t="s">
        <v>19</v>
      </c>
      <c r="AE5480" s="2">
        <v>40767</v>
      </c>
    </row>
    <row r="5481" spans="1:31" x14ac:dyDescent="0.25">
      <c r="A5481">
        <f t="shared" si="772"/>
        <v>5480</v>
      </c>
      <c r="B5481" s="1">
        <v>35782</v>
      </c>
      <c r="C5481" s="2">
        <v>40760</v>
      </c>
      <c r="D5481" s="1" t="s">
        <v>13</v>
      </c>
      <c r="E5481" s="1" t="str">
        <f t="shared" si="765"/>
        <v>*</v>
      </c>
      <c r="F5481" s="1" t="str">
        <f t="shared" si="766"/>
        <v>*</v>
      </c>
      <c r="G5481" s="1" t="str">
        <f t="shared" si="767"/>
        <v>*</v>
      </c>
      <c r="J5481" s="1" t="str">
        <f t="shared" si="768"/>
        <v>*</v>
      </c>
      <c r="P5481" s="1">
        <v>13</v>
      </c>
      <c r="Q5481" s="1">
        <f t="shared" si="773"/>
        <v>0.02</v>
      </c>
      <c r="T5481" s="4">
        <v>1330.73</v>
      </c>
      <c r="U5481" s="9">
        <f t="shared" si="769"/>
        <v>1</v>
      </c>
      <c r="V5481" s="4">
        <f t="shared" si="770"/>
        <v>102.36384615384615</v>
      </c>
      <c r="W5481" s="1" t="s">
        <v>33</v>
      </c>
      <c r="X5481" s="1">
        <v>41.64</v>
      </c>
      <c r="Y5481" s="4">
        <f t="shared" si="771"/>
        <v>1372.3700000000001</v>
      </c>
      <c r="Z5481" s="1" t="s">
        <v>51</v>
      </c>
      <c r="AA5481" s="1" t="s">
        <v>28</v>
      </c>
      <c r="AB5481" s="1" t="s">
        <v>17</v>
      </c>
      <c r="AC5481" s="1" t="s">
        <v>52</v>
      </c>
      <c r="AD5481" s="1" t="s">
        <v>59</v>
      </c>
      <c r="AE5481" s="2">
        <v>40765</v>
      </c>
    </row>
    <row r="5482" spans="1:31" x14ac:dyDescent="0.25">
      <c r="A5482">
        <f t="shared" si="772"/>
        <v>5481</v>
      </c>
      <c r="B5482" s="1">
        <v>38787</v>
      </c>
      <c r="C5482" s="2">
        <v>40760</v>
      </c>
      <c r="D5482" s="1" t="s">
        <v>13</v>
      </c>
      <c r="E5482" s="1" t="str">
        <f t="shared" si="765"/>
        <v>*</v>
      </c>
      <c r="F5482" s="1" t="str">
        <f t="shared" si="766"/>
        <v>*</v>
      </c>
      <c r="G5482" s="1" t="str">
        <f t="shared" si="767"/>
        <v>*</v>
      </c>
      <c r="J5482" s="1" t="str">
        <f t="shared" si="768"/>
        <v>*</v>
      </c>
      <c r="P5482" s="1">
        <v>22</v>
      </c>
      <c r="Q5482" s="1">
        <f t="shared" si="773"/>
        <v>3.5000000000000003E-2</v>
      </c>
      <c r="T5482" s="4">
        <v>79.040000000000006</v>
      </c>
      <c r="U5482" s="9">
        <f t="shared" si="769"/>
        <v>0</v>
      </c>
      <c r="V5482" s="4">
        <f t="shared" si="770"/>
        <v>3.5927272727272732</v>
      </c>
      <c r="W5482" s="1" t="s">
        <v>21</v>
      </c>
      <c r="X5482" s="1">
        <v>5</v>
      </c>
      <c r="Y5482" s="4">
        <f t="shared" si="771"/>
        <v>84.04</v>
      </c>
      <c r="Z5482" s="1" t="s">
        <v>46</v>
      </c>
      <c r="AA5482" s="1" t="s">
        <v>16</v>
      </c>
      <c r="AB5482" s="1" t="s">
        <v>29</v>
      </c>
      <c r="AC5482" s="1" t="s">
        <v>30</v>
      </c>
      <c r="AD5482" s="1" t="s">
        <v>31</v>
      </c>
      <c r="AE5482" s="2">
        <v>40760</v>
      </c>
    </row>
    <row r="5483" spans="1:31" x14ac:dyDescent="0.25">
      <c r="A5483">
        <f t="shared" si="772"/>
        <v>5482</v>
      </c>
      <c r="B5483" s="1">
        <v>30144</v>
      </c>
      <c r="C5483" s="2">
        <v>40761</v>
      </c>
      <c r="D5483" s="1" t="s">
        <v>13</v>
      </c>
      <c r="E5483" s="1" t="str">
        <f t="shared" si="765"/>
        <v>*</v>
      </c>
      <c r="F5483" s="1" t="str">
        <f t="shared" si="766"/>
        <v>*</v>
      </c>
      <c r="G5483" s="1" t="str">
        <f t="shared" si="767"/>
        <v>*</v>
      </c>
      <c r="J5483" s="1" t="str">
        <f t="shared" si="768"/>
        <v>*</v>
      </c>
      <c r="P5483" s="1">
        <v>25</v>
      </c>
      <c r="Q5483" s="1">
        <f t="shared" si="773"/>
        <v>3.5000000000000003E-2</v>
      </c>
      <c r="T5483" s="4">
        <v>5503.39</v>
      </c>
      <c r="U5483" s="9">
        <f t="shared" si="769"/>
        <v>1</v>
      </c>
      <c r="V5483" s="4">
        <f t="shared" si="770"/>
        <v>220.13560000000001</v>
      </c>
      <c r="W5483" s="1" t="s">
        <v>33</v>
      </c>
      <c r="X5483" s="1">
        <v>69.64</v>
      </c>
      <c r="Y5483" s="4">
        <f t="shared" si="771"/>
        <v>5573.0300000000007</v>
      </c>
      <c r="Z5483" s="1" t="s">
        <v>22</v>
      </c>
      <c r="AA5483" s="1" t="s">
        <v>23</v>
      </c>
      <c r="AB5483" s="1" t="s">
        <v>17</v>
      </c>
      <c r="AC5483" s="1" t="s">
        <v>52</v>
      </c>
      <c r="AD5483" s="1" t="s">
        <v>59</v>
      </c>
      <c r="AE5483" s="2">
        <v>40766</v>
      </c>
    </row>
    <row r="5484" spans="1:31" x14ac:dyDescent="0.25">
      <c r="A5484">
        <f t="shared" si="772"/>
        <v>5483</v>
      </c>
      <c r="B5484" s="1">
        <v>36196</v>
      </c>
      <c r="C5484" s="2">
        <v>40761</v>
      </c>
      <c r="D5484" s="1" t="s">
        <v>27</v>
      </c>
      <c r="E5484" s="1" t="str">
        <f t="shared" si="765"/>
        <v>*</v>
      </c>
      <c r="F5484" s="1" t="str">
        <f t="shared" si="766"/>
        <v>*</v>
      </c>
      <c r="G5484" s="1" t="str">
        <f t="shared" si="767"/>
        <v>*</v>
      </c>
      <c r="J5484" s="1" t="str">
        <f t="shared" si="768"/>
        <v>*</v>
      </c>
      <c r="P5484" s="1">
        <v>6</v>
      </c>
      <c r="Q5484" s="1">
        <f t="shared" si="773"/>
        <v>0.01</v>
      </c>
      <c r="T5484" s="4">
        <v>62.03</v>
      </c>
      <c r="U5484" s="9">
        <f t="shared" si="769"/>
        <v>0</v>
      </c>
      <c r="V5484" s="4">
        <f t="shared" si="770"/>
        <v>10.338333333333333</v>
      </c>
      <c r="W5484" s="1" t="s">
        <v>21</v>
      </c>
      <c r="X5484" s="1">
        <v>6.02</v>
      </c>
      <c r="Y5484" s="4">
        <f t="shared" si="771"/>
        <v>68.05</v>
      </c>
      <c r="Z5484" s="1" t="s">
        <v>64</v>
      </c>
      <c r="AA5484" s="1" t="s">
        <v>16</v>
      </c>
      <c r="AB5484" s="1" t="s">
        <v>17</v>
      </c>
      <c r="AC5484" s="1" t="s">
        <v>18</v>
      </c>
      <c r="AD5484" s="1" t="s">
        <v>26</v>
      </c>
      <c r="AE5484" s="2">
        <v>40762</v>
      </c>
    </row>
    <row r="5485" spans="1:31" x14ac:dyDescent="0.25">
      <c r="A5485">
        <f t="shared" si="772"/>
        <v>5484</v>
      </c>
      <c r="B5485" s="1">
        <v>36196</v>
      </c>
      <c r="C5485" s="2">
        <v>40761</v>
      </c>
      <c r="D5485" s="1" t="s">
        <v>27</v>
      </c>
      <c r="E5485" s="1" t="str">
        <f t="shared" si="765"/>
        <v>*</v>
      </c>
      <c r="F5485" s="1" t="str">
        <f t="shared" si="766"/>
        <v>*</v>
      </c>
      <c r="G5485" s="1" t="str">
        <f t="shared" si="767"/>
        <v>*</v>
      </c>
      <c r="J5485" s="1" t="str">
        <f t="shared" si="768"/>
        <v>*</v>
      </c>
      <c r="P5485" s="1">
        <v>7</v>
      </c>
      <c r="Q5485" s="1">
        <f t="shared" si="773"/>
        <v>0.01</v>
      </c>
      <c r="T5485" s="4">
        <v>39.01</v>
      </c>
      <c r="U5485" s="9">
        <f t="shared" si="769"/>
        <v>0</v>
      </c>
      <c r="V5485" s="4">
        <f t="shared" si="770"/>
        <v>5.572857142857143</v>
      </c>
      <c r="W5485" s="1" t="s">
        <v>21</v>
      </c>
      <c r="X5485" s="1">
        <v>4.32</v>
      </c>
      <c r="Y5485" s="4">
        <f t="shared" si="771"/>
        <v>43.33</v>
      </c>
      <c r="Z5485" s="1" t="s">
        <v>15</v>
      </c>
      <c r="AA5485" s="1" t="s">
        <v>16</v>
      </c>
      <c r="AB5485" s="1" t="s">
        <v>24</v>
      </c>
      <c r="AC5485" s="1" t="s">
        <v>38</v>
      </c>
      <c r="AD5485" s="1" t="s">
        <v>41</v>
      </c>
      <c r="AE5485" s="2">
        <v>40763</v>
      </c>
    </row>
    <row r="5486" spans="1:31" x14ac:dyDescent="0.25">
      <c r="A5486">
        <f t="shared" si="772"/>
        <v>5485</v>
      </c>
      <c r="B5486" s="1">
        <v>7110</v>
      </c>
      <c r="C5486" s="2">
        <v>40762</v>
      </c>
      <c r="D5486" s="1" t="s">
        <v>13</v>
      </c>
      <c r="E5486" s="1" t="str">
        <f t="shared" si="765"/>
        <v>*</v>
      </c>
      <c r="F5486" s="1" t="str">
        <f t="shared" si="766"/>
        <v>*</v>
      </c>
      <c r="G5486" s="1" t="str">
        <f t="shared" si="767"/>
        <v>*</v>
      </c>
      <c r="J5486" s="1" t="str">
        <f t="shared" si="768"/>
        <v>*</v>
      </c>
      <c r="P5486" s="1">
        <v>22</v>
      </c>
      <c r="Q5486" s="1">
        <f t="shared" si="773"/>
        <v>3.5000000000000003E-2</v>
      </c>
      <c r="T5486" s="4">
        <v>6396.2</v>
      </c>
      <c r="U5486" s="9">
        <f t="shared" si="769"/>
        <v>1</v>
      </c>
      <c r="V5486" s="4">
        <f t="shared" si="770"/>
        <v>290.73636363636365</v>
      </c>
      <c r="W5486" s="1" t="s">
        <v>21</v>
      </c>
      <c r="X5486" s="1">
        <v>24.49</v>
      </c>
      <c r="Y5486" s="4">
        <f t="shared" si="771"/>
        <v>6420.69</v>
      </c>
      <c r="Z5486" s="1" t="s">
        <v>60</v>
      </c>
      <c r="AA5486" s="1" t="s">
        <v>28</v>
      </c>
      <c r="AB5486" s="1" t="s">
        <v>17</v>
      </c>
      <c r="AC5486" s="1" t="s">
        <v>34</v>
      </c>
      <c r="AD5486" s="1" t="s">
        <v>48</v>
      </c>
      <c r="AE5486" s="2">
        <v>40766</v>
      </c>
    </row>
    <row r="5487" spans="1:31" x14ac:dyDescent="0.25">
      <c r="A5487">
        <f t="shared" si="772"/>
        <v>5486</v>
      </c>
      <c r="B5487" s="1">
        <v>21378</v>
      </c>
      <c r="C5487" s="2">
        <v>40762</v>
      </c>
      <c r="D5487" s="1" t="s">
        <v>36</v>
      </c>
      <c r="E5487" s="1" t="str">
        <f t="shared" si="765"/>
        <v>*</v>
      </c>
      <c r="F5487" s="1" t="str">
        <f t="shared" si="766"/>
        <v>*</v>
      </c>
      <c r="G5487" s="1" t="str">
        <f t="shared" si="767"/>
        <v>*</v>
      </c>
      <c r="J5487" s="1" t="str">
        <f t="shared" si="768"/>
        <v>*</v>
      </c>
      <c r="P5487" s="1">
        <v>17</v>
      </c>
      <c r="Q5487" s="1">
        <f t="shared" si="773"/>
        <v>0.02</v>
      </c>
      <c r="T5487" s="4">
        <v>1616.64</v>
      </c>
      <c r="U5487" s="9">
        <f t="shared" si="769"/>
        <v>1</v>
      </c>
      <c r="V5487" s="4">
        <f t="shared" si="770"/>
        <v>95.096470588235306</v>
      </c>
      <c r="W5487" s="1" t="s">
        <v>21</v>
      </c>
      <c r="X5487" s="1">
        <v>19.989999999999998</v>
      </c>
      <c r="Y5487" s="4">
        <f t="shared" si="771"/>
        <v>1636.63</v>
      </c>
      <c r="Z5487" s="1" t="s">
        <v>50</v>
      </c>
      <c r="AA5487" s="1" t="s">
        <v>28</v>
      </c>
      <c r="AB5487" s="1" t="s">
        <v>24</v>
      </c>
      <c r="AC5487" s="1" t="s">
        <v>38</v>
      </c>
      <c r="AD5487" s="1" t="s">
        <v>19</v>
      </c>
      <c r="AE5487" s="2">
        <v>40765</v>
      </c>
    </row>
    <row r="5488" spans="1:31" x14ac:dyDescent="0.25">
      <c r="A5488">
        <f t="shared" si="772"/>
        <v>5487</v>
      </c>
      <c r="B5488" s="1">
        <v>21378</v>
      </c>
      <c r="C5488" s="2">
        <v>40762</v>
      </c>
      <c r="D5488" s="1" t="s">
        <v>36</v>
      </c>
      <c r="E5488" s="1" t="str">
        <f t="shared" si="765"/>
        <v>*</v>
      </c>
      <c r="F5488" s="1" t="str">
        <f t="shared" si="766"/>
        <v>*</v>
      </c>
      <c r="G5488" s="1" t="str">
        <f t="shared" si="767"/>
        <v>*</v>
      </c>
      <c r="J5488" s="1" t="str">
        <f t="shared" si="768"/>
        <v>*</v>
      </c>
      <c r="P5488" s="1">
        <v>34</v>
      </c>
      <c r="Q5488" s="1">
        <f t="shared" si="773"/>
        <v>0.04</v>
      </c>
      <c r="T5488" s="4">
        <v>937.04</v>
      </c>
      <c r="U5488" s="9">
        <f t="shared" si="769"/>
        <v>0</v>
      </c>
      <c r="V5488" s="4">
        <f t="shared" si="770"/>
        <v>27.56</v>
      </c>
      <c r="W5488" s="1" t="s">
        <v>21</v>
      </c>
      <c r="X5488" s="1">
        <v>1.49</v>
      </c>
      <c r="Y5488" s="4">
        <f t="shared" si="771"/>
        <v>938.53</v>
      </c>
      <c r="Z5488" s="1" t="s">
        <v>50</v>
      </c>
      <c r="AA5488" s="1" t="s">
        <v>28</v>
      </c>
      <c r="AB5488" s="1" t="s">
        <v>29</v>
      </c>
      <c r="AC5488" s="1" t="s">
        <v>43</v>
      </c>
      <c r="AD5488" s="1" t="s">
        <v>19</v>
      </c>
      <c r="AE5488" s="2">
        <v>40763</v>
      </c>
    </row>
    <row r="5489" spans="1:31" x14ac:dyDescent="0.25">
      <c r="A5489">
        <f t="shared" si="772"/>
        <v>5488</v>
      </c>
      <c r="B5489" s="1">
        <v>6374</v>
      </c>
      <c r="C5489" s="2">
        <v>40762</v>
      </c>
      <c r="D5489" s="1" t="s">
        <v>32</v>
      </c>
      <c r="E5489" s="1" t="str">
        <f t="shared" si="765"/>
        <v>***</v>
      </c>
      <c r="F5489" s="1" t="str">
        <f t="shared" si="766"/>
        <v>***</v>
      </c>
      <c r="G5489" s="1" t="str">
        <f t="shared" si="767"/>
        <v>***</v>
      </c>
      <c r="J5489" s="1" t="str">
        <f t="shared" si="768"/>
        <v>***</v>
      </c>
      <c r="P5489" s="1">
        <v>29</v>
      </c>
      <c r="Q5489" s="1">
        <f t="shared" si="773"/>
        <v>3.5000000000000003E-2</v>
      </c>
      <c r="T5489" s="4">
        <v>857.42</v>
      </c>
      <c r="U5489" s="9">
        <f t="shared" si="769"/>
        <v>0</v>
      </c>
      <c r="V5489" s="4">
        <f t="shared" si="770"/>
        <v>29.566206896551723</v>
      </c>
      <c r="W5489" s="1" t="s">
        <v>14</v>
      </c>
      <c r="X5489" s="1">
        <v>3.6</v>
      </c>
      <c r="Y5489" s="4">
        <f t="shared" si="771"/>
        <v>861.02</v>
      </c>
      <c r="Z5489" s="1" t="s">
        <v>15</v>
      </c>
      <c r="AA5489" s="1" t="s">
        <v>28</v>
      </c>
      <c r="AB5489" s="1" t="s">
        <v>24</v>
      </c>
      <c r="AC5489" s="1" t="s">
        <v>38</v>
      </c>
      <c r="AD5489" s="1" t="s">
        <v>41</v>
      </c>
      <c r="AE5489" s="2">
        <v>40763</v>
      </c>
    </row>
    <row r="5490" spans="1:31" x14ac:dyDescent="0.25">
      <c r="A5490">
        <f t="shared" si="772"/>
        <v>5489</v>
      </c>
      <c r="B5490" s="1">
        <v>28324</v>
      </c>
      <c r="C5490" s="2">
        <v>40762</v>
      </c>
      <c r="D5490" s="1" t="s">
        <v>20</v>
      </c>
      <c r="E5490" s="1" t="str">
        <f t="shared" si="765"/>
        <v>*</v>
      </c>
      <c r="F5490" s="1" t="str">
        <f t="shared" si="766"/>
        <v>**</v>
      </c>
      <c r="G5490" s="1" t="str">
        <f t="shared" si="767"/>
        <v>**</v>
      </c>
      <c r="J5490" s="1" t="str">
        <f t="shared" si="768"/>
        <v>**</v>
      </c>
      <c r="P5490" s="1">
        <v>48</v>
      </c>
      <c r="Q5490" s="1">
        <f t="shared" si="773"/>
        <v>0.05</v>
      </c>
      <c r="T5490" s="4">
        <v>385.99</v>
      </c>
      <c r="U5490" s="9">
        <f t="shared" si="769"/>
        <v>0</v>
      </c>
      <c r="V5490" s="4">
        <f t="shared" si="770"/>
        <v>8.0414583333333329</v>
      </c>
      <c r="W5490" s="1" t="s">
        <v>21</v>
      </c>
      <c r="X5490" s="1">
        <v>3.5</v>
      </c>
      <c r="Y5490" s="4">
        <f t="shared" si="771"/>
        <v>389.49</v>
      </c>
      <c r="Z5490" s="1" t="s">
        <v>22</v>
      </c>
      <c r="AA5490" s="1" t="s">
        <v>23</v>
      </c>
      <c r="AB5490" s="1" t="s">
        <v>29</v>
      </c>
      <c r="AC5490" s="1" t="s">
        <v>63</v>
      </c>
      <c r="AD5490" s="1" t="s">
        <v>19</v>
      </c>
      <c r="AE5490" s="2">
        <v>40764</v>
      </c>
    </row>
    <row r="5491" spans="1:31" x14ac:dyDescent="0.25">
      <c r="A5491">
        <f t="shared" si="772"/>
        <v>5490</v>
      </c>
      <c r="B5491" s="1">
        <v>6374</v>
      </c>
      <c r="C5491" s="2">
        <v>40762</v>
      </c>
      <c r="D5491" s="1" t="s">
        <v>32</v>
      </c>
      <c r="E5491" s="1" t="str">
        <f t="shared" si="765"/>
        <v>***</v>
      </c>
      <c r="F5491" s="1" t="str">
        <f t="shared" si="766"/>
        <v>***</v>
      </c>
      <c r="G5491" s="1" t="str">
        <f t="shared" si="767"/>
        <v>***</v>
      </c>
      <c r="J5491" s="1" t="str">
        <f t="shared" si="768"/>
        <v>***</v>
      </c>
      <c r="P5491" s="1">
        <v>1</v>
      </c>
      <c r="Q5491" s="1">
        <f t="shared" si="773"/>
        <v>0.01</v>
      </c>
      <c r="T5491" s="4">
        <v>2.2400000000000002</v>
      </c>
      <c r="U5491" s="9">
        <f t="shared" si="769"/>
        <v>0</v>
      </c>
      <c r="V5491" s="4">
        <f t="shared" si="770"/>
        <v>2.2400000000000002</v>
      </c>
      <c r="W5491" s="1" t="s">
        <v>21</v>
      </c>
      <c r="X5491" s="1">
        <v>0.7</v>
      </c>
      <c r="Y5491" s="4">
        <f t="shared" si="771"/>
        <v>2.9400000000000004</v>
      </c>
      <c r="Z5491" s="1" t="s">
        <v>15</v>
      </c>
      <c r="AA5491" s="1" t="s">
        <v>28</v>
      </c>
      <c r="AB5491" s="1" t="s">
        <v>29</v>
      </c>
      <c r="AC5491" s="1" t="s">
        <v>61</v>
      </c>
      <c r="AD5491" s="1" t="s">
        <v>31</v>
      </c>
      <c r="AE5491" s="2">
        <v>40764</v>
      </c>
    </row>
    <row r="5492" spans="1:31" x14ac:dyDescent="0.25">
      <c r="A5492">
        <f t="shared" si="772"/>
        <v>5491</v>
      </c>
      <c r="B5492" s="1">
        <v>23427</v>
      </c>
      <c r="C5492" s="2">
        <v>40763</v>
      </c>
      <c r="D5492" s="1" t="s">
        <v>13</v>
      </c>
      <c r="E5492" s="1" t="str">
        <f t="shared" si="765"/>
        <v>*</v>
      </c>
      <c r="F5492" s="1" t="str">
        <f t="shared" si="766"/>
        <v>*</v>
      </c>
      <c r="G5492" s="1" t="str">
        <f t="shared" si="767"/>
        <v>*</v>
      </c>
      <c r="J5492" s="1" t="str">
        <f t="shared" si="768"/>
        <v>*</v>
      </c>
      <c r="P5492" s="1">
        <v>22</v>
      </c>
      <c r="Q5492" s="1">
        <f t="shared" si="773"/>
        <v>3.5000000000000003E-2</v>
      </c>
      <c r="T5492" s="4">
        <v>2684.98</v>
      </c>
      <c r="U5492" s="9">
        <f t="shared" si="769"/>
        <v>1</v>
      </c>
      <c r="V5492" s="4">
        <f t="shared" si="770"/>
        <v>122.04454545454546</v>
      </c>
      <c r="W5492" s="1" t="s">
        <v>21</v>
      </c>
      <c r="X5492" s="1">
        <v>9.07</v>
      </c>
      <c r="Y5492" s="4">
        <f t="shared" si="771"/>
        <v>2694.05</v>
      </c>
      <c r="Z5492" s="1" t="s">
        <v>42</v>
      </c>
      <c r="AA5492" s="1" t="s">
        <v>28</v>
      </c>
      <c r="AB5492" s="1" t="s">
        <v>29</v>
      </c>
      <c r="AC5492" s="1" t="s">
        <v>43</v>
      </c>
      <c r="AD5492" s="1" t="s">
        <v>19</v>
      </c>
      <c r="AE5492" s="2">
        <v>40772</v>
      </c>
    </row>
    <row r="5493" spans="1:31" x14ac:dyDescent="0.25">
      <c r="A5493">
        <f t="shared" si="772"/>
        <v>5492</v>
      </c>
      <c r="B5493" s="1">
        <v>53956</v>
      </c>
      <c r="C5493" s="2">
        <v>40763</v>
      </c>
      <c r="D5493" s="1" t="s">
        <v>20</v>
      </c>
      <c r="E5493" s="1" t="str">
        <f t="shared" si="765"/>
        <v>*</v>
      </c>
      <c r="F5493" s="1" t="str">
        <f t="shared" si="766"/>
        <v>**</v>
      </c>
      <c r="G5493" s="1" t="str">
        <f t="shared" si="767"/>
        <v>**</v>
      </c>
      <c r="J5493" s="1" t="str">
        <f t="shared" si="768"/>
        <v>**</v>
      </c>
      <c r="P5493" s="1">
        <v>43</v>
      </c>
      <c r="Q5493" s="1">
        <f t="shared" si="773"/>
        <v>0.05</v>
      </c>
      <c r="T5493" s="4">
        <v>1779.87</v>
      </c>
      <c r="U5493" s="9">
        <f t="shared" si="769"/>
        <v>1</v>
      </c>
      <c r="V5493" s="4">
        <f t="shared" si="770"/>
        <v>41.392325581395347</v>
      </c>
      <c r="W5493" s="1" t="s">
        <v>21</v>
      </c>
      <c r="X5493" s="1">
        <v>17.48</v>
      </c>
      <c r="Y5493" s="4">
        <f t="shared" si="771"/>
        <v>1797.35</v>
      </c>
      <c r="Z5493" s="1" t="s">
        <v>51</v>
      </c>
      <c r="AA5493" s="1" t="s">
        <v>16</v>
      </c>
      <c r="AB5493" s="1" t="s">
        <v>29</v>
      </c>
      <c r="AC5493" s="1" t="s">
        <v>40</v>
      </c>
      <c r="AD5493" s="1" t="s">
        <v>19</v>
      </c>
      <c r="AE5493" s="2">
        <v>40764</v>
      </c>
    </row>
    <row r="5494" spans="1:31" x14ac:dyDescent="0.25">
      <c r="A5494">
        <f t="shared" si="772"/>
        <v>5493</v>
      </c>
      <c r="B5494" s="1">
        <v>26370</v>
      </c>
      <c r="C5494" s="2">
        <v>40763</v>
      </c>
      <c r="D5494" s="1" t="s">
        <v>27</v>
      </c>
      <c r="E5494" s="1" t="str">
        <f t="shared" si="765"/>
        <v>*</v>
      </c>
      <c r="F5494" s="1" t="str">
        <f t="shared" si="766"/>
        <v>*</v>
      </c>
      <c r="G5494" s="1" t="str">
        <f t="shared" si="767"/>
        <v>*</v>
      </c>
      <c r="J5494" s="1" t="str">
        <f t="shared" si="768"/>
        <v>*</v>
      </c>
      <c r="P5494" s="1">
        <v>20</v>
      </c>
      <c r="Q5494" s="1">
        <f t="shared" si="773"/>
        <v>3.5000000000000003E-2</v>
      </c>
      <c r="T5494" s="4">
        <v>660.27</v>
      </c>
      <c r="U5494" s="9">
        <f t="shared" si="769"/>
        <v>0</v>
      </c>
      <c r="V5494" s="4">
        <f t="shared" si="770"/>
        <v>33.013500000000001</v>
      </c>
      <c r="W5494" s="1" t="s">
        <v>14</v>
      </c>
      <c r="X5494" s="1">
        <v>5.49</v>
      </c>
      <c r="Y5494" s="4">
        <f t="shared" si="771"/>
        <v>665.76</v>
      </c>
      <c r="Z5494" s="1" t="s">
        <v>39</v>
      </c>
      <c r="AA5494" s="1" t="s">
        <v>37</v>
      </c>
      <c r="AB5494" s="1" t="s">
        <v>29</v>
      </c>
      <c r="AC5494" s="1" t="s">
        <v>55</v>
      </c>
      <c r="AD5494" s="1" t="s">
        <v>19</v>
      </c>
      <c r="AE5494" s="2">
        <v>40765</v>
      </c>
    </row>
    <row r="5495" spans="1:31" x14ac:dyDescent="0.25">
      <c r="A5495">
        <f t="shared" si="772"/>
        <v>5494</v>
      </c>
      <c r="B5495" s="1">
        <v>19811</v>
      </c>
      <c r="C5495" s="2">
        <v>40763</v>
      </c>
      <c r="D5495" s="1" t="s">
        <v>13</v>
      </c>
      <c r="E5495" s="1" t="str">
        <f t="shared" si="765"/>
        <v>*</v>
      </c>
      <c r="F5495" s="1" t="str">
        <f t="shared" si="766"/>
        <v>*</v>
      </c>
      <c r="G5495" s="1" t="str">
        <f t="shared" si="767"/>
        <v>*</v>
      </c>
      <c r="J5495" s="1" t="str">
        <f t="shared" si="768"/>
        <v>*</v>
      </c>
      <c r="P5495" s="1">
        <v>49</v>
      </c>
      <c r="Q5495" s="1">
        <f t="shared" si="773"/>
        <v>0.05</v>
      </c>
      <c r="T5495" s="4">
        <v>450.66</v>
      </c>
      <c r="U5495" s="9">
        <f t="shared" si="769"/>
        <v>0</v>
      </c>
      <c r="V5495" s="4">
        <f t="shared" si="770"/>
        <v>9.1971428571428575</v>
      </c>
      <c r="W5495" s="1" t="s">
        <v>14</v>
      </c>
      <c r="X5495" s="1">
        <v>6.14</v>
      </c>
      <c r="Y5495" s="4">
        <f t="shared" si="771"/>
        <v>456.8</v>
      </c>
      <c r="Z5495" s="1" t="s">
        <v>44</v>
      </c>
      <c r="AA5495" s="1" t="s">
        <v>28</v>
      </c>
      <c r="AB5495" s="1" t="s">
        <v>29</v>
      </c>
      <c r="AC5495" s="1" t="s">
        <v>45</v>
      </c>
      <c r="AD5495" s="1" t="s">
        <v>41</v>
      </c>
      <c r="AE5495" s="2">
        <v>40768</v>
      </c>
    </row>
    <row r="5496" spans="1:31" x14ac:dyDescent="0.25">
      <c r="A5496">
        <f t="shared" si="772"/>
        <v>5495</v>
      </c>
      <c r="B5496" s="1">
        <v>23427</v>
      </c>
      <c r="C5496" s="2">
        <v>40763</v>
      </c>
      <c r="D5496" s="1" t="s">
        <v>13</v>
      </c>
      <c r="E5496" s="1" t="str">
        <f t="shared" si="765"/>
        <v>*</v>
      </c>
      <c r="F5496" s="1" t="str">
        <f t="shared" si="766"/>
        <v>*</v>
      </c>
      <c r="G5496" s="1" t="str">
        <f t="shared" si="767"/>
        <v>*</v>
      </c>
      <c r="J5496" s="1" t="str">
        <f t="shared" si="768"/>
        <v>*</v>
      </c>
      <c r="P5496" s="1">
        <v>30</v>
      </c>
      <c r="Q5496" s="1">
        <f t="shared" si="773"/>
        <v>0.04</v>
      </c>
      <c r="T5496" s="4">
        <v>442.76</v>
      </c>
      <c r="U5496" s="9">
        <f t="shared" si="769"/>
        <v>0</v>
      </c>
      <c r="V5496" s="4">
        <f t="shared" si="770"/>
        <v>14.758666666666667</v>
      </c>
      <c r="W5496" s="1" t="s">
        <v>21</v>
      </c>
      <c r="X5496" s="1">
        <v>8.4</v>
      </c>
      <c r="Y5496" s="4">
        <f t="shared" si="771"/>
        <v>451.15999999999997</v>
      </c>
      <c r="Z5496" s="1" t="s">
        <v>42</v>
      </c>
      <c r="AA5496" s="1" t="s">
        <v>28</v>
      </c>
      <c r="AB5496" s="1" t="s">
        <v>29</v>
      </c>
      <c r="AC5496" s="1" t="s">
        <v>43</v>
      </c>
      <c r="AD5496" s="1" t="s">
        <v>19</v>
      </c>
      <c r="AE5496" s="2">
        <v>40770</v>
      </c>
    </row>
    <row r="5497" spans="1:31" x14ac:dyDescent="0.25">
      <c r="A5497">
        <f t="shared" si="772"/>
        <v>5496</v>
      </c>
      <c r="B5497" s="1">
        <v>26370</v>
      </c>
      <c r="C5497" s="2">
        <v>40763</v>
      </c>
      <c r="D5497" s="1" t="s">
        <v>27</v>
      </c>
      <c r="E5497" s="1" t="str">
        <f t="shared" si="765"/>
        <v>*</v>
      </c>
      <c r="F5497" s="1" t="str">
        <f t="shared" si="766"/>
        <v>*</v>
      </c>
      <c r="G5497" s="1" t="str">
        <f t="shared" si="767"/>
        <v>*</v>
      </c>
      <c r="J5497" s="1" t="str">
        <f t="shared" si="768"/>
        <v>*</v>
      </c>
      <c r="P5497" s="1">
        <v>12</v>
      </c>
      <c r="Q5497" s="1">
        <f t="shared" si="773"/>
        <v>0.02</v>
      </c>
      <c r="T5497" s="4">
        <v>270.23</v>
      </c>
      <c r="U5497" s="9">
        <f t="shared" si="769"/>
        <v>0</v>
      </c>
      <c r="V5497" s="4">
        <f t="shared" si="770"/>
        <v>22.519166666666667</v>
      </c>
      <c r="W5497" s="1" t="s">
        <v>21</v>
      </c>
      <c r="X5497" s="1">
        <v>5.47</v>
      </c>
      <c r="Y5497" s="4">
        <f t="shared" si="771"/>
        <v>275.70000000000005</v>
      </c>
      <c r="Z5497" s="1" t="s">
        <v>39</v>
      </c>
      <c r="AA5497" s="1" t="s">
        <v>37</v>
      </c>
      <c r="AB5497" s="1" t="s">
        <v>29</v>
      </c>
      <c r="AC5497" s="1" t="s">
        <v>40</v>
      </c>
      <c r="AD5497" s="1" t="s">
        <v>19</v>
      </c>
      <c r="AE5497" s="2">
        <v>40765</v>
      </c>
    </row>
    <row r="5498" spans="1:31" x14ac:dyDescent="0.25">
      <c r="A5498">
        <f t="shared" si="772"/>
        <v>5497</v>
      </c>
      <c r="B5498" s="1">
        <v>9700</v>
      </c>
      <c r="C5498" s="2">
        <v>40763</v>
      </c>
      <c r="D5498" s="1" t="s">
        <v>32</v>
      </c>
      <c r="E5498" s="1" t="str">
        <f t="shared" si="765"/>
        <v>***</v>
      </c>
      <c r="F5498" s="1" t="str">
        <f t="shared" si="766"/>
        <v>***</v>
      </c>
      <c r="G5498" s="1" t="str">
        <f t="shared" si="767"/>
        <v>***</v>
      </c>
      <c r="J5498" s="1" t="str">
        <f t="shared" si="768"/>
        <v>***</v>
      </c>
      <c r="P5498" s="1">
        <v>35</v>
      </c>
      <c r="Q5498" s="1">
        <f t="shared" si="773"/>
        <v>0.04</v>
      </c>
      <c r="T5498" s="4">
        <v>106.06</v>
      </c>
      <c r="U5498" s="9">
        <f t="shared" si="769"/>
        <v>0</v>
      </c>
      <c r="V5498" s="4">
        <f t="shared" si="770"/>
        <v>3.0302857142857142</v>
      </c>
      <c r="W5498" s="1" t="s">
        <v>21</v>
      </c>
      <c r="X5498" s="1">
        <v>1.92</v>
      </c>
      <c r="Y5498" s="4">
        <f t="shared" si="771"/>
        <v>107.98</v>
      </c>
      <c r="Z5498" s="1" t="s">
        <v>51</v>
      </c>
      <c r="AA5498" s="1" t="s">
        <v>16</v>
      </c>
      <c r="AB5498" s="1" t="s">
        <v>29</v>
      </c>
      <c r="AC5498" s="1" t="s">
        <v>45</v>
      </c>
      <c r="AD5498" s="1" t="s">
        <v>31</v>
      </c>
      <c r="AE5498" s="2">
        <v>40764</v>
      </c>
    </row>
    <row r="5499" spans="1:31" x14ac:dyDescent="0.25">
      <c r="A5499">
        <f t="shared" si="772"/>
        <v>5498</v>
      </c>
      <c r="B5499" s="1">
        <v>1440</v>
      </c>
      <c r="C5499" s="2">
        <v>40764</v>
      </c>
      <c r="D5499" s="1" t="s">
        <v>13</v>
      </c>
      <c r="E5499" s="1" t="str">
        <f t="shared" si="765"/>
        <v>*</v>
      </c>
      <c r="F5499" s="1" t="str">
        <f t="shared" si="766"/>
        <v>*</v>
      </c>
      <c r="G5499" s="1" t="str">
        <f t="shared" si="767"/>
        <v>*</v>
      </c>
      <c r="J5499" s="1" t="str">
        <f t="shared" si="768"/>
        <v>*</v>
      </c>
      <c r="P5499" s="1">
        <v>41</v>
      </c>
      <c r="Q5499" s="1">
        <f t="shared" si="773"/>
        <v>0.05</v>
      </c>
      <c r="T5499" s="4">
        <v>726.22</v>
      </c>
      <c r="U5499" s="9">
        <f t="shared" si="769"/>
        <v>0</v>
      </c>
      <c r="V5499" s="4">
        <f t="shared" si="770"/>
        <v>17.71268292682927</v>
      </c>
      <c r="W5499" s="1" t="s">
        <v>21</v>
      </c>
      <c r="X5499" s="1">
        <v>8.99</v>
      </c>
      <c r="Y5499" s="4">
        <f t="shared" si="771"/>
        <v>735.21</v>
      </c>
      <c r="Z5499" s="1" t="s">
        <v>51</v>
      </c>
      <c r="AA5499" s="1" t="s">
        <v>23</v>
      </c>
      <c r="AB5499" s="1" t="s">
        <v>17</v>
      </c>
      <c r="AC5499" s="1" t="s">
        <v>18</v>
      </c>
      <c r="AD5499" s="1" t="s">
        <v>41</v>
      </c>
      <c r="AE5499" s="2">
        <v>40766</v>
      </c>
    </row>
    <row r="5500" spans="1:31" x14ac:dyDescent="0.25">
      <c r="A5500">
        <f t="shared" si="772"/>
        <v>5499</v>
      </c>
      <c r="B5500" s="1">
        <v>23558</v>
      </c>
      <c r="C5500" s="2">
        <v>40764</v>
      </c>
      <c r="D5500" s="1" t="s">
        <v>13</v>
      </c>
      <c r="E5500" s="1" t="str">
        <f t="shared" si="765"/>
        <v>*</v>
      </c>
      <c r="F5500" s="1" t="str">
        <f t="shared" si="766"/>
        <v>*</v>
      </c>
      <c r="G5500" s="1" t="str">
        <f t="shared" si="767"/>
        <v>*</v>
      </c>
      <c r="J5500" s="1" t="str">
        <f t="shared" si="768"/>
        <v>*</v>
      </c>
      <c r="P5500" s="1">
        <v>17</v>
      </c>
      <c r="Q5500" s="1">
        <f t="shared" si="773"/>
        <v>0.02</v>
      </c>
      <c r="T5500" s="4">
        <v>579.71</v>
      </c>
      <c r="U5500" s="9">
        <f t="shared" si="769"/>
        <v>0</v>
      </c>
      <c r="V5500" s="4">
        <f t="shared" si="770"/>
        <v>34.100588235294119</v>
      </c>
      <c r="W5500" s="1" t="s">
        <v>33</v>
      </c>
      <c r="X5500" s="1">
        <v>45.51</v>
      </c>
      <c r="Y5500" s="4">
        <f t="shared" si="771"/>
        <v>625.22</v>
      </c>
      <c r="Z5500" s="1" t="s">
        <v>22</v>
      </c>
      <c r="AA5500" s="1" t="s">
        <v>37</v>
      </c>
      <c r="AB5500" s="1" t="s">
        <v>17</v>
      </c>
      <c r="AC5500" s="1" t="s">
        <v>52</v>
      </c>
      <c r="AD5500" s="1" t="s">
        <v>59</v>
      </c>
      <c r="AE5500" s="2">
        <v>40769</v>
      </c>
    </row>
    <row r="5501" spans="1:31" x14ac:dyDescent="0.25">
      <c r="A5501">
        <f t="shared" si="772"/>
        <v>5500</v>
      </c>
      <c r="B5501" s="1">
        <v>24583</v>
      </c>
      <c r="C5501" s="2">
        <v>40764</v>
      </c>
      <c r="D5501" s="1" t="s">
        <v>32</v>
      </c>
      <c r="E5501" s="1" t="str">
        <f t="shared" si="765"/>
        <v>***</v>
      </c>
      <c r="F5501" s="1" t="str">
        <f t="shared" si="766"/>
        <v>***</v>
      </c>
      <c r="G5501" s="1" t="str">
        <f t="shared" si="767"/>
        <v>***</v>
      </c>
      <c r="J5501" s="1" t="str">
        <f t="shared" si="768"/>
        <v>***</v>
      </c>
      <c r="P5501" s="1">
        <v>17</v>
      </c>
      <c r="Q5501" s="1">
        <f t="shared" si="773"/>
        <v>0.02</v>
      </c>
      <c r="T5501" s="4">
        <v>42.29</v>
      </c>
      <c r="U5501" s="9">
        <f t="shared" si="769"/>
        <v>0</v>
      </c>
      <c r="V5501" s="4">
        <f t="shared" si="770"/>
        <v>2.4876470588235295</v>
      </c>
      <c r="W5501" s="1" t="s">
        <v>21</v>
      </c>
      <c r="X5501" s="1">
        <v>6.05</v>
      </c>
      <c r="Y5501" s="4">
        <f t="shared" si="771"/>
        <v>48.339999999999996</v>
      </c>
      <c r="Z5501" s="1" t="s">
        <v>46</v>
      </c>
      <c r="AA5501" s="1" t="s">
        <v>28</v>
      </c>
      <c r="AB5501" s="1" t="s">
        <v>29</v>
      </c>
      <c r="AC5501" s="1" t="s">
        <v>43</v>
      </c>
      <c r="AD5501" s="1" t="s">
        <v>19</v>
      </c>
      <c r="AE5501" s="2">
        <v>40767</v>
      </c>
    </row>
    <row r="5502" spans="1:31" x14ac:dyDescent="0.25">
      <c r="A5502">
        <f t="shared" si="772"/>
        <v>5501</v>
      </c>
      <c r="B5502" s="1">
        <v>23558</v>
      </c>
      <c r="C5502" s="2">
        <v>40764</v>
      </c>
      <c r="D5502" s="1" t="s">
        <v>13</v>
      </c>
      <c r="E5502" s="1" t="str">
        <f t="shared" si="765"/>
        <v>*</v>
      </c>
      <c r="F5502" s="1" t="str">
        <f t="shared" si="766"/>
        <v>*</v>
      </c>
      <c r="G5502" s="1" t="str">
        <f t="shared" si="767"/>
        <v>*</v>
      </c>
      <c r="J5502" s="1" t="str">
        <f t="shared" si="768"/>
        <v>*</v>
      </c>
      <c r="P5502" s="1">
        <v>4</v>
      </c>
      <c r="Q5502" s="1">
        <f t="shared" si="773"/>
        <v>0.01</v>
      </c>
      <c r="T5502" s="4">
        <v>25.82</v>
      </c>
      <c r="U5502" s="9">
        <f t="shared" si="769"/>
        <v>0</v>
      </c>
      <c r="V5502" s="4">
        <f t="shared" si="770"/>
        <v>6.4550000000000001</v>
      </c>
      <c r="W5502" s="1" t="s">
        <v>21</v>
      </c>
      <c r="X5502" s="1">
        <v>4.72</v>
      </c>
      <c r="Y5502" s="4">
        <f t="shared" si="771"/>
        <v>30.54</v>
      </c>
      <c r="Z5502" s="1" t="s">
        <v>22</v>
      </c>
      <c r="AA5502" s="1" t="s">
        <v>37</v>
      </c>
      <c r="AB5502" s="1" t="s">
        <v>29</v>
      </c>
      <c r="AC5502" s="1" t="s">
        <v>40</v>
      </c>
      <c r="AD5502" s="1" t="s">
        <v>19</v>
      </c>
      <c r="AE5502" s="2">
        <v>40766</v>
      </c>
    </row>
    <row r="5503" spans="1:31" x14ac:dyDescent="0.25">
      <c r="A5503">
        <f t="shared" si="772"/>
        <v>5502</v>
      </c>
      <c r="B5503" s="1">
        <v>15972</v>
      </c>
      <c r="C5503" s="2">
        <v>40764</v>
      </c>
      <c r="D5503" s="1" t="s">
        <v>27</v>
      </c>
      <c r="E5503" s="1" t="str">
        <f t="shared" si="765"/>
        <v>*</v>
      </c>
      <c r="F5503" s="1" t="str">
        <f t="shared" si="766"/>
        <v>*</v>
      </c>
      <c r="G5503" s="1" t="str">
        <f t="shared" si="767"/>
        <v>*</v>
      </c>
      <c r="J5503" s="1" t="str">
        <f t="shared" si="768"/>
        <v>*</v>
      </c>
      <c r="P5503" s="1">
        <v>2</v>
      </c>
      <c r="Q5503" s="1">
        <f t="shared" si="773"/>
        <v>0.01</v>
      </c>
      <c r="T5503" s="4">
        <v>14.39</v>
      </c>
      <c r="U5503" s="9">
        <f t="shared" si="769"/>
        <v>0</v>
      </c>
      <c r="V5503" s="4">
        <f t="shared" si="770"/>
        <v>7.1950000000000003</v>
      </c>
      <c r="W5503" s="1" t="s">
        <v>21</v>
      </c>
      <c r="X5503" s="1">
        <v>3.37</v>
      </c>
      <c r="Y5503" s="4">
        <f t="shared" si="771"/>
        <v>17.760000000000002</v>
      </c>
      <c r="Z5503" s="1" t="s">
        <v>22</v>
      </c>
      <c r="AA5503" s="1" t="s">
        <v>23</v>
      </c>
      <c r="AB5503" s="1" t="s">
        <v>29</v>
      </c>
      <c r="AC5503" s="1" t="s">
        <v>61</v>
      </c>
      <c r="AD5503" s="1" t="s">
        <v>31</v>
      </c>
      <c r="AE5503" s="2">
        <v>40765</v>
      </c>
    </row>
    <row r="5504" spans="1:31" x14ac:dyDescent="0.25">
      <c r="A5504">
        <f t="shared" si="772"/>
        <v>5503</v>
      </c>
      <c r="B5504" s="1">
        <v>15972</v>
      </c>
      <c r="C5504" s="2">
        <v>40764</v>
      </c>
      <c r="D5504" s="1" t="s">
        <v>27</v>
      </c>
      <c r="E5504" s="1" t="str">
        <f t="shared" si="765"/>
        <v>*</v>
      </c>
      <c r="F5504" s="1" t="str">
        <f t="shared" si="766"/>
        <v>*</v>
      </c>
      <c r="G5504" s="1" t="str">
        <f t="shared" si="767"/>
        <v>*</v>
      </c>
      <c r="J5504" s="1" t="str">
        <f t="shared" si="768"/>
        <v>*</v>
      </c>
      <c r="P5504" s="1">
        <v>3</v>
      </c>
      <c r="Q5504" s="1">
        <f t="shared" si="773"/>
        <v>0.01</v>
      </c>
      <c r="T5504" s="4">
        <v>10.33</v>
      </c>
      <c r="U5504" s="9">
        <f t="shared" si="769"/>
        <v>0</v>
      </c>
      <c r="V5504" s="4">
        <f t="shared" si="770"/>
        <v>3.4433333333333334</v>
      </c>
      <c r="W5504" s="1" t="s">
        <v>21</v>
      </c>
      <c r="X5504" s="1">
        <v>1.58</v>
      </c>
      <c r="Y5504" s="4">
        <f t="shared" si="771"/>
        <v>11.91</v>
      </c>
      <c r="Z5504" s="1" t="s">
        <v>22</v>
      </c>
      <c r="AA5504" s="1" t="s">
        <v>23</v>
      </c>
      <c r="AB5504" s="1" t="s">
        <v>29</v>
      </c>
      <c r="AC5504" s="1" t="s">
        <v>61</v>
      </c>
      <c r="AD5504" s="1" t="s">
        <v>31</v>
      </c>
      <c r="AE5504" s="2">
        <v>40764</v>
      </c>
    </row>
    <row r="5505" spans="1:31" x14ac:dyDescent="0.25">
      <c r="A5505">
        <f t="shared" si="772"/>
        <v>5504</v>
      </c>
      <c r="B5505" s="1">
        <v>39683</v>
      </c>
      <c r="C5505" s="2">
        <v>40765</v>
      </c>
      <c r="D5505" s="1" t="s">
        <v>20</v>
      </c>
      <c r="E5505" s="1" t="str">
        <f t="shared" si="765"/>
        <v>*</v>
      </c>
      <c r="F5505" s="1" t="str">
        <f t="shared" si="766"/>
        <v>**</v>
      </c>
      <c r="G5505" s="1" t="str">
        <f t="shared" si="767"/>
        <v>**</v>
      </c>
      <c r="J5505" s="1" t="str">
        <f t="shared" si="768"/>
        <v>**</v>
      </c>
      <c r="P5505" s="1">
        <v>41</v>
      </c>
      <c r="Q5505" s="1">
        <f t="shared" si="773"/>
        <v>0.05</v>
      </c>
      <c r="T5505" s="4">
        <v>8387.1</v>
      </c>
      <c r="U5505" s="9">
        <f t="shared" si="769"/>
        <v>1</v>
      </c>
      <c r="V5505" s="4">
        <f t="shared" si="770"/>
        <v>204.56341463414634</v>
      </c>
      <c r="W5505" s="1" t="s">
        <v>21</v>
      </c>
      <c r="X5505" s="1">
        <v>18.059999999999999</v>
      </c>
      <c r="Y5505" s="4">
        <f t="shared" si="771"/>
        <v>8405.16</v>
      </c>
      <c r="Z5505" s="1" t="s">
        <v>39</v>
      </c>
      <c r="AA5505" s="1" t="s">
        <v>28</v>
      </c>
      <c r="AB5505" s="1" t="s">
        <v>17</v>
      </c>
      <c r="AC5505" s="1" t="s">
        <v>34</v>
      </c>
      <c r="AD5505" s="1" t="s">
        <v>48</v>
      </c>
      <c r="AE5505" s="2">
        <v>40766</v>
      </c>
    </row>
    <row r="5506" spans="1:31" x14ac:dyDescent="0.25">
      <c r="A5506">
        <f t="shared" si="772"/>
        <v>5505</v>
      </c>
      <c r="B5506" s="1">
        <v>24387</v>
      </c>
      <c r="C5506" s="2">
        <v>40765</v>
      </c>
      <c r="D5506" s="1" t="s">
        <v>32</v>
      </c>
      <c r="E5506" s="1" t="str">
        <f t="shared" si="765"/>
        <v>***</v>
      </c>
      <c r="F5506" s="1" t="str">
        <f t="shared" si="766"/>
        <v>***</v>
      </c>
      <c r="G5506" s="1" t="str">
        <f t="shared" si="767"/>
        <v>***</v>
      </c>
      <c r="J5506" s="1" t="str">
        <f t="shared" si="768"/>
        <v>***</v>
      </c>
      <c r="P5506" s="1">
        <v>17</v>
      </c>
      <c r="Q5506" s="1">
        <f t="shared" si="773"/>
        <v>0.02</v>
      </c>
      <c r="T5506" s="4">
        <v>6048.18</v>
      </c>
      <c r="U5506" s="9">
        <f t="shared" si="769"/>
        <v>1</v>
      </c>
      <c r="V5506" s="4">
        <f t="shared" si="770"/>
        <v>355.77529411764709</v>
      </c>
      <c r="W5506" s="1" t="s">
        <v>33</v>
      </c>
      <c r="X5506" s="1">
        <v>60</v>
      </c>
      <c r="Y5506" s="4">
        <f t="shared" si="771"/>
        <v>6108.18</v>
      </c>
      <c r="Z5506" s="1" t="s">
        <v>39</v>
      </c>
      <c r="AA5506" s="1" t="s">
        <v>23</v>
      </c>
      <c r="AB5506" s="1" t="s">
        <v>17</v>
      </c>
      <c r="AC5506" s="1" t="s">
        <v>52</v>
      </c>
      <c r="AD5506" s="1" t="s">
        <v>35</v>
      </c>
      <c r="AE5506" s="2">
        <v>40765</v>
      </c>
    </row>
    <row r="5507" spans="1:31" x14ac:dyDescent="0.25">
      <c r="A5507">
        <f t="shared" si="772"/>
        <v>5506</v>
      </c>
      <c r="B5507" s="1">
        <v>52288</v>
      </c>
      <c r="C5507" s="2">
        <v>40765</v>
      </c>
      <c r="D5507" s="1" t="s">
        <v>20</v>
      </c>
      <c r="E5507" s="1" t="str">
        <f t="shared" ref="E5507:E5570" si="774">IF(D5507="Critical","***","*")</f>
        <v>*</v>
      </c>
      <c r="F5507" s="1" t="str">
        <f t="shared" ref="F5507:F5570" si="775">IF(D5507="Critical","***",IF(D5507="High","**","*"))</f>
        <v>**</v>
      </c>
      <c r="G5507" s="1" t="str">
        <f t="shared" ref="G5507:G5570" si="776">VLOOKUP(D5507,$H$6:$I$10,2,FALSE)</f>
        <v>**</v>
      </c>
      <c r="J5507" s="1" t="str">
        <f t="shared" ref="J5507:J5570" si="777">HLOOKUP(D5507,$K$5:$O$6,2,FALSE)</f>
        <v>**</v>
      </c>
      <c r="P5507" s="1">
        <v>19</v>
      </c>
      <c r="Q5507" s="1">
        <f t="shared" si="773"/>
        <v>0.02</v>
      </c>
      <c r="T5507" s="4">
        <v>1410.44</v>
      </c>
      <c r="U5507" s="9">
        <f t="shared" ref="U5507:U5570" si="778">IF(T5507&gt;1000,1,0)</f>
        <v>1</v>
      </c>
      <c r="V5507" s="4">
        <f t="shared" ref="V5507:V5570" si="779">T5507/P5507</f>
        <v>74.23368421052632</v>
      </c>
      <c r="W5507" s="1" t="s">
        <v>21</v>
      </c>
      <c r="X5507" s="1">
        <v>19.989999999999998</v>
      </c>
      <c r="Y5507" s="4">
        <f t="shared" ref="Y5507:Y5570" si="780">X5507+T5507</f>
        <v>1430.43</v>
      </c>
      <c r="Z5507" s="1" t="s">
        <v>15</v>
      </c>
      <c r="AA5507" s="1" t="s">
        <v>37</v>
      </c>
      <c r="AB5507" s="1" t="s">
        <v>17</v>
      </c>
      <c r="AC5507" s="1" t="s">
        <v>18</v>
      </c>
      <c r="AD5507" s="1" t="s">
        <v>19</v>
      </c>
      <c r="AE5507" s="2">
        <v>40766</v>
      </c>
    </row>
    <row r="5508" spans="1:31" x14ac:dyDescent="0.25">
      <c r="A5508">
        <f t="shared" ref="A5508:A5571" si="781">A5507+1</f>
        <v>5507</v>
      </c>
      <c r="B5508" s="1">
        <v>24387</v>
      </c>
      <c r="C5508" s="2">
        <v>40765</v>
      </c>
      <c r="D5508" s="1" t="s">
        <v>32</v>
      </c>
      <c r="E5508" s="1" t="str">
        <f t="shared" si="774"/>
        <v>***</v>
      </c>
      <c r="F5508" s="1" t="str">
        <f t="shared" si="775"/>
        <v>***</v>
      </c>
      <c r="G5508" s="1" t="str">
        <f t="shared" si="776"/>
        <v>***</v>
      </c>
      <c r="J5508" s="1" t="str">
        <f t="shared" si="777"/>
        <v>***</v>
      </c>
      <c r="P5508" s="1">
        <v>23</v>
      </c>
      <c r="Q5508" s="1">
        <f t="shared" ref="Q5508:Q5571" si="782">VLOOKUP(P5508,$R$5:$S$10,2,TRUE)</f>
        <v>3.5000000000000003E-2</v>
      </c>
      <c r="T5508" s="4">
        <v>1003.31</v>
      </c>
      <c r="U5508" s="9">
        <f t="shared" si="778"/>
        <v>1</v>
      </c>
      <c r="V5508" s="4">
        <f t="shared" si="779"/>
        <v>43.622173913043476</v>
      </c>
      <c r="W5508" s="1" t="s">
        <v>21</v>
      </c>
      <c r="X5508" s="1">
        <v>14.45</v>
      </c>
      <c r="Y5508" s="4">
        <f t="shared" si="780"/>
        <v>1017.76</v>
      </c>
      <c r="Z5508" s="1" t="s">
        <v>39</v>
      </c>
      <c r="AA5508" s="1" t="s">
        <v>23</v>
      </c>
      <c r="AB5508" s="1" t="s">
        <v>17</v>
      </c>
      <c r="AC5508" s="1" t="s">
        <v>18</v>
      </c>
      <c r="AD5508" s="1" t="s">
        <v>48</v>
      </c>
      <c r="AE5508" s="2">
        <v>40766</v>
      </c>
    </row>
    <row r="5509" spans="1:31" x14ac:dyDescent="0.25">
      <c r="A5509">
        <f t="shared" si="781"/>
        <v>5508</v>
      </c>
      <c r="B5509" s="1">
        <v>39683</v>
      </c>
      <c r="C5509" s="2">
        <v>40765</v>
      </c>
      <c r="D5509" s="1" t="s">
        <v>20</v>
      </c>
      <c r="E5509" s="1" t="str">
        <f t="shared" si="774"/>
        <v>*</v>
      </c>
      <c r="F5509" s="1" t="str">
        <f t="shared" si="775"/>
        <v>**</v>
      </c>
      <c r="G5509" s="1" t="str">
        <f t="shared" si="776"/>
        <v>**</v>
      </c>
      <c r="J5509" s="1" t="str">
        <f t="shared" si="777"/>
        <v>**</v>
      </c>
      <c r="P5509" s="1">
        <v>31</v>
      </c>
      <c r="Q5509" s="1">
        <f t="shared" si="782"/>
        <v>0.04</v>
      </c>
      <c r="T5509" s="4">
        <v>615.58000000000004</v>
      </c>
      <c r="U5509" s="9">
        <f t="shared" si="778"/>
        <v>0</v>
      </c>
      <c r="V5509" s="4">
        <f t="shared" si="779"/>
        <v>19.857419354838711</v>
      </c>
      <c r="W5509" s="1" t="s">
        <v>21</v>
      </c>
      <c r="X5509" s="1">
        <v>5.23</v>
      </c>
      <c r="Y5509" s="4">
        <f t="shared" si="780"/>
        <v>620.81000000000006</v>
      </c>
      <c r="Z5509" s="1" t="s">
        <v>39</v>
      </c>
      <c r="AA5509" s="1" t="s">
        <v>28</v>
      </c>
      <c r="AB5509" s="1" t="s">
        <v>29</v>
      </c>
      <c r="AC5509" s="1" t="s">
        <v>43</v>
      </c>
      <c r="AD5509" s="1" t="s">
        <v>19</v>
      </c>
      <c r="AE5509" s="2">
        <v>40768</v>
      </c>
    </row>
    <row r="5510" spans="1:31" x14ac:dyDescent="0.25">
      <c r="A5510">
        <f t="shared" si="781"/>
        <v>5509</v>
      </c>
      <c r="B5510" s="1">
        <v>39683</v>
      </c>
      <c r="C5510" s="2">
        <v>40765</v>
      </c>
      <c r="D5510" s="1" t="s">
        <v>20</v>
      </c>
      <c r="E5510" s="1" t="str">
        <f t="shared" si="774"/>
        <v>*</v>
      </c>
      <c r="F5510" s="1" t="str">
        <f t="shared" si="775"/>
        <v>**</v>
      </c>
      <c r="G5510" s="1" t="str">
        <f t="shared" si="776"/>
        <v>**</v>
      </c>
      <c r="J5510" s="1" t="str">
        <f t="shared" si="777"/>
        <v>**</v>
      </c>
      <c r="P5510" s="1">
        <v>6</v>
      </c>
      <c r="Q5510" s="1">
        <f t="shared" si="782"/>
        <v>0.01</v>
      </c>
      <c r="T5510" s="4">
        <v>126.02</v>
      </c>
      <c r="U5510" s="9">
        <f t="shared" si="778"/>
        <v>0</v>
      </c>
      <c r="V5510" s="4">
        <f t="shared" si="779"/>
        <v>21.003333333333334</v>
      </c>
      <c r="W5510" s="1" t="s">
        <v>21</v>
      </c>
      <c r="X5510" s="1">
        <v>6.67</v>
      </c>
      <c r="Y5510" s="4">
        <f t="shared" si="780"/>
        <v>132.69</v>
      </c>
      <c r="Z5510" s="1" t="s">
        <v>39</v>
      </c>
      <c r="AA5510" s="1" t="s">
        <v>28</v>
      </c>
      <c r="AB5510" s="1" t="s">
        <v>17</v>
      </c>
      <c r="AC5510" s="1" t="s">
        <v>18</v>
      </c>
      <c r="AD5510" s="1" t="s">
        <v>41</v>
      </c>
      <c r="AE5510" s="2">
        <v>40766</v>
      </c>
    </row>
    <row r="5511" spans="1:31" x14ac:dyDescent="0.25">
      <c r="A5511">
        <f t="shared" si="781"/>
        <v>5510</v>
      </c>
      <c r="B5511" s="1">
        <v>39683</v>
      </c>
      <c r="C5511" s="2">
        <v>40765</v>
      </c>
      <c r="D5511" s="1" t="s">
        <v>20</v>
      </c>
      <c r="E5511" s="1" t="str">
        <f t="shared" si="774"/>
        <v>*</v>
      </c>
      <c r="F5511" s="1" t="str">
        <f t="shared" si="775"/>
        <v>**</v>
      </c>
      <c r="G5511" s="1" t="str">
        <f t="shared" si="776"/>
        <v>**</v>
      </c>
      <c r="J5511" s="1" t="str">
        <f t="shared" si="777"/>
        <v>**</v>
      </c>
      <c r="P5511" s="1">
        <v>30</v>
      </c>
      <c r="Q5511" s="1">
        <f t="shared" si="782"/>
        <v>0.04</v>
      </c>
      <c r="T5511" s="4">
        <v>68.14</v>
      </c>
      <c r="U5511" s="9">
        <f t="shared" si="778"/>
        <v>0</v>
      </c>
      <c r="V5511" s="4">
        <f t="shared" si="779"/>
        <v>2.2713333333333332</v>
      </c>
      <c r="W5511" s="1" t="s">
        <v>21</v>
      </c>
      <c r="X5511" s="1">
        <v>0.78</v>
      </c>
      <c r="Y5511" s="4">
        <f t="shared" si="780"/>
        <v>68.92</v>
      </c>
      <c r="Z5511" s="1" t="s">
        <v>39</v>
      </c>
      <c r="AA5511" s="1" t="s">
        <v>28</v>
      </c>
      <c r="AB5511" s="1" t="s">
        <v>29</v>
      </c>
      <c r="AC5511" s="1" t="s">
        <v>61</v>
      </c>
      <c r="AD5511" s="1" t="s">
        <v>31</v>
      </c>
      <c r="AE5511" s="2">
        <v>40767</v>
      </c>
    </row>
    <row r="5512" spans="1:31" x14ac:dyDescent="0.25">
      <c r="A5512">
        <f t="shared" si="781"/>
        <v>5511</v>
      </c>
      <c r="B5512" s="1">
        <v>54051</v>
      </c>
      <c r="C5512" s="2">
        <v>40766</v>
      </c>
      <c r="D5512" s="1" t="s">
        <v>36</v>
      </c>
      <c r="E5512" s="1" t="str">
        <f t="shared" si="774"/>
        <v>*</v>
      </c>
      <c r="F5512" s="1" t="str">
        <f t="shared" si="775"/>
        <v>*</v>
      </c>
      <c r="G5512" s="1" t="str">
        <f t="shared" si="776"/>
        <v>*</v>
      </c>
      <c r="J5512" s="1" t="str">
        <f t="shared" si="777"/>
        <v>*</v>
      </c>
      <c r="P5512" s="1">
        <v>23</v>
      </c>
      <c r="Q5512" s="1">
        <f t="shared" si="782"/>
        <v>3.5000000000000003E-2</v>
      </c>
      <c r="T5512" s="4">
        <v>3301.33</v>
      </c>
      <c r="U5512" s="9">
        <f t="shared" si="778"/>
        <v>1</v>
      </c>
      <c r="V5512" s="4">
        <f t="shared" si="779"/>
        <v>143.53608695652173</v>
      </c>
      <c r="W5512" s="1" t="s">
        <v>33</v>
      </c>
      <c r="X5512" s="1">
        <v>36.090000000000003</v>
      </c>
      <c r="Y5512" s="4">
        <f t="shared" si="780"/>
        <v>3337.42</v>
      </c>
      <c r="Z5512" s="1" t="s">
        <v>46</v>
      </c>
      <c r="AA5512" s="1" t="s">
        <v>28</v>
      </c>
      <c r="AB5512" s="1" t="s">
        <v>17</v>
      </c>
      <c r="AC5512" s="1" t="s">
        <v>62</v>
      </c>
      <c r="AD5512" s="1" t="s">
        <v>59</v>
      </c>
      <c r="AE5512" s="2">
        <v>40768</v>
      </c>
    </row>
    <row r="5513" spans="1:31" x14ac:dyDescent="0.25">
      <c r="A5513">
        <f t="shared" si="781"/>
        <v>5512</v>
      </c>
      <c r="B5513" s="1">
        <v>6754</v>
      </c>
      <c r="C5513" s="2">
        <v>40766</v>
      </c>
      <c r="D5513" s="1" t="s">
        <v>20</v>
      </c>
      <c r="E5513" s="1" t="str">
        <f t="shared" si="774"/>
        <v>*</v>
      </c>
      <c r="F5513" s="1" t="str">
        <f t="shared" si="775"/>
        <v>**</v>
      </c>
      <c r="G5513" s="1" t="str">
        <f t="shared" si="776"/>
        <v>**</v>
      </c>
      <c r="J5513" s="1" t="str">
        <f t="shared" si="777"/>
        <v>**</v>
      </c>
      <c r="P5513" s="1">
        <v>13</v>
      </c>
      <c r="Q5513" s="1">
        <f t="shared" si="782"/>
        <v>0.02</v>
      </c>
      <c r="T5513" s="4">
        <v>2388.636</v>
      </c>
      <c r="U5513" s="9">
        <f t="shared" si="778"/>
        <v>1</v>
      </c>
      <c r="V5513" s="4">
        <f t="shared" si="779"/>
        <v>183.74123076923075</v>
      </c>
      <c r="W5513" s="1" t="s">
        <v>21</v>
      </c>
      <c r="X5513" s="1">
        <v>5.26</v>
      </c>
      <c r="Y5513" s="4">
        <f t="shared" si="780"/>
        <v>2393.8960000000002</v>
      </c>
      <c r="Z5513" s="1" t="s">
        <v>22</v>
      </c>
      <c r="AA5513" s="1" t="s">
        <v>28</v>
      </c>
      <c r="AB5513" s="1" t="s">
        <v>24</v>
      </c>
      <c r="AC5513" s="1" t="s">
        <v>25</v>
      </c>
      <c r="AD5513" s="1" t="s">
        <v>19</v>
      </c>
      <c r="AE5513" s="2">
        <v>40768</v>
      </c>
    </row>
    <row r="5514" spans="1:31" x14ac:dyDescent="0.25">
      <c r="A5514">
        <f t="shared" si="781"/>
        <v>5513</v>
      </c>
      <c r="B5514" s="1">
        <v>31620</v>
      </c>
      <c r="C5514" s="2">
        <v>40766</v>
      </c>
      <c r="D5514" s="1" t="s">
        <v>32</v>
      </c>
      <c r="E5514" s="1" t="str">
        <f t="shared" si="774"/>
        <v>***</v>
      </c>
      <c r="F5514" s="1" t="str">
        <f t="shared" si="775"/>
        <v>***</v>
      </c>
      <c r="G5514" s="1" t="str">
        <f t="shared" si="776"/>
        <v>***</v>
      </c>
      <c r="J5514" s="1" t="str">
        <f t="shared" si="777"/>
        <v>***</v>
      </c>
      <c r="P5514" s="1">
        <v>20</v>
      </c>
      <c r="Q5514" s="1">
        <f t="shared" si="782"/>
        <v>3.5000000000000003E-2</v>
      </c>
      <c r="T5514" s="4">
        <v>1108.366</v>
      </c>
      <c r="U5514" s="9">
        <f t="shared" si="778"/>
        <v>1</v>
      </c>
      <c r="V5514" s="4">
        <f t="shared" si="779"/>
        <v>55.418300000000002</v>
      </c>
      <c r="W5514" s="1" t="s">
        <v>21</v>
      </c>
      <c r="X5514" s="1">
        <v>2.5</v>
      </c>
      <c r="Y5514" s="4">
        <f t="shared" si="780"/>
        <v>1110.866</v>
      </c>
      <c r="Z5514" s="1" t="s">
        <v>49</v>
      </c>
      <c r="AA5514" s="1" t="s">
        <v>37</v>
      </c>
      <c r="AB5514" s="1" t="s">
        <v>24</v>
      </c>
      <c r="AC5514" s="1" t="s">
        <v>25</v>
      </c>
      <c r="AD5514" s="1" t="s">
        <v>19</v>
      </c>
      <c r="AE5514" s="2">
        <v>40768</v>
      </c>
    </row>
    <row r="5515" spans="1:31" x14ac:dyDescent="0.25">
      <c r="A5515">
        <f t="shared" si="781"/>
        <v>5514</v>
      </c>
      <c r="B5515" s="1">
        <v>17958</v>
      </c>
      <c r="C5515" s="2">
        <v>40766</v>
      </c>
      <c r="D5515" s="1" t="s">
        <v>13</v>
      </c>
      <c r="E5515" s="1" t="str">
        <f t="shared" si="774"/>
        <v>*</v>
      </c>
      <c r="F5515" s="1" t="str">
        <f t="shared" si="775"/>
        <v>*</v>
      </c>
      <c r="G5515" s="1" t="str">
        <f t="shared" si="776"/>
        <v>*</v>
      </c>
      <c r="J5515" s="1" t="str">
        <f t="shared" si="777"/>
        <v>*</v>
      </c>
      <c r="P5515" s="1">
        <v>33</v>
      </c>
      <c r="Q5515" s="1">
        <f t="shared" si="782"/>
        <v>0.04</v>
      </c>
      <c r="T5515" s="4">
        <v>1053.74</v>
      </c>
      <c r="U5515" s="9">
        <f t="shared" si="778"/>
        <v>1</v>
      </c>
      <c r="V5515" s="4">
        <f t="shared" si="779"/>
        <v>31.931515151515153</v>
      </c>
      <c r="W5515" s="1" t="s">
        <v>21</v>
      </c>
      <c r="X5515" s="1">
        <v>7.09</v>
      </c>
      <c r="Y5515" s="4">
        <f t="shared" si="780"/>
        <v>1060.83</v>
      </c>
      <c r="Z5515" s="1" t="s">
        <v>44</v>
      </c>
      <c r="AA5515" s="1" t="s">
        <v>37</v>
      </c>
      <c r="AB5515" s="1" t="s">
        <v>17</v>
      </c>
      <c r="AC5515" s="1" t="s">
        <v>18</v>
      </c>
      <c r="AD5515" s="1" t="s">
        <v>19</v>
      </c>
      <c r="AE5515" s="2">
        <v>40770</v>
      </c>
    </row>
    <row r="5516" spans="1:31" x14ac:dyDescent="0.25">
      <c r="A5516">
        <f t="shared" si="781"/>
        <v>5515</v>
      </c>
      <c r="B5516" s="1">
        <v>6304</v>
      </c>
      <c r="C5516" s="2">
        <v>40766</v>
      </c>
      <c r="D5516" s="1" t="s">
        <v>20</v>
      </c>
      <c r="E5516" s="1" t="str">
        <f t="shared" si="774"/>
        <v>*</v>
      </c>
      <c r="F5516" s="1" t="str">
        <f t="shared" si="775"/>
        <v>**</v>
      </c>
      <c r="G5516" s="1" t="str">
        <f t="shared" si="776"/>
        <v>**</v>
      </c>
      <c r="J5516" s="1" t="str">
        <f t="shared" si="777"/>
        <v>**</v>
      </c>
      <c r="P5516" s="1">
        <v>30</v>
      </c>
      <c r="Q5516" s="1">
        <f t="shared" si="782"/>
        <v>0.04</v>
      </c>
      <c r="T5516" s="4">
        <v>199.11</v>
      </c>
      <c r="U5516" s="9">
        <f t="shared" si="778"/>
        <v>0</v>
      </c>
      <c r="V5516" s="4">
        <f t="shared" si="779"/>
        <v>6.6370000000000005</v>
      </c>
      <c r="W5516" s="1" t="s">
        <v>21</v>
      </c>
      <c r="X5516" s="1">
        <v>6.65</v>
      </c>
      <c r="Y5516" s="4">
        <f t="shared" si="780"/>
        <v>205.76000000000002</v>
      </c>
      <c r="Z5516" s="1" t="s">
        <v>46</v>
      </c>
      <c r="AA5516" s="1" t="s">
        <v>28</v>
      </c>
      <c r="AB5516" s="1" t="s">
        <v>29</v>
      </c>
      <c r="AC5516" s="1" t="s">
        <v>40</v>
      </c>
      <c r="AD5516" s="1" t="s">
        <v>19</v>
      </c>
      <c r="AE5516" s="2">
        <v>40768</v>
      </c>
    </row>
    <row r="5517" spans="1:31" x14ac:dyDescent="0.25">
      <c r="A5517">
        <f t="shared" si="781"/>
        <v>5516</v>
      </c>
      <c r="B5517" s="1">
        <v>54051</v>
      </c>
      <c r="C5517" s="2">
        <v>40766</v>
      </c>
      <c r="D5517" s="1" t="s">
        <v>36</v>
      </c>
      <c r="E5517" s="1" t="str">
        <f t="shared" si="774"/>
        <v>*</v>
      </c>
      <c r="F5517" s="1" t="str">
        <f t="shared" si="775"/>
        <v>*</v>
      </c>
      <c r="G5517" s="1" t="str">
        <f t="shared" si="776"/>
        <v>*</v>
      </c>
      <c r="J5517" s="1" t="str">
        <f t="shared" si="777"/>
        <v>*</v>
      </c>
      <c r="P5517" s="1">
        <v>28</v>
      </c>
      <c r="Q5517" s="1">
        <f t="shared" si="782"/>
        <v>3.5000000000000003E-2</v>
      </c>
      <c r="T5517" s="4">
        <v>126.95</v>
      </c>
      <c r="U5517" s="9">
        <f t="shared" si="778"/>
        <v>0</v>
      </c>
      <c r="V5517" s="4">
        <f t="shared" si="779"/>
        <v>4.5339285714285715</v>
      </c>
      <c r="W5517" s="1" t="s">
        <v>14</v>
      </c>
      <c r="X5517" s="1">
        <v>0.99</v>
      </c>
      <c r="Y5517" s="4">
        <f t="shared" si="780"/>
        <v>127.94</v>
      </c>
      <c r="Z5517" s="1" t="s">
        <v>46</v>
      </c>
      <c r="AA5517" s="1" t="s">
        <v>28</v>
      </c>
      <c r="AB5517" s="1" t="s">
        <v>29</v>
      </c>
      <c r="AC5517" s="1" t="s">
        <v>58</v>
      </c>
      <c r="AD5517" s="1" t="s">
        <v>19</v>
      </c>
      <c r="AE5517" s="2">
        <v>40767</v>
      </c>
    </row>
    <row r="5518" spans="1:31" x14ac:dyDescent="0.25">
      <c r="A5518">
        <f t="shared" si="781"/>
        <v>5517</v>
      </c>
      <c r="B5518" s="1">
        <v>27553</v>
      </c>
      <c r="C5518" s="2">
        <v>40767</v>
      </c>
      <c r="D5518" s="1" t="s">
        <v>36</v>
      </c>
      <c r="E5518" s="1" t="str">
        <f t="shared" si="774"/>
        <v>*</v>
      </c>
      <c r="F5518" s="1" t="str">
        <f t="shared" si="775"/>
        <v>*</v>
      </c>
      <c r="G5518" s="1" t="str">
        <f t="shared" si="776"/>
        <v>*</v>
      </c>
      <c r="J5518" s="1" t="str">
        <f t="shared" si="777"/>
        <v>*</v>
      </c>
      <c r="P5518" s="1">
        <v>48</v>
      </c>
      <c r="Q5518" s="1">
        <f t="shared" si="782"/>
        <v>0.05</v>
      </c>
      <c r="T5518" s="4">
        <v>18235.47</v>
      </c>
      <c r="U5518" s="9">
        <f t="shared" si="778"/>
        <v>1</v>
      </c>
      <c r="V5518" s="4">
        <f t="shared" si="779"/>
        <v>379.90562500000004</v>
      </c>
      <c r="W5518" s="1" t="s">
        <v>33</v>
      </c>
      <c r="X5518" s="1">
        <v>99</v>
      </c>
      <c r="Y5518" s="4">
        <f t="shared" si="780"/>
        <v>18334.47</v>
      </c>
      <c r="Z5518" s="1" t="s">
        <v>39</v>
      </c>
      <c r="AA5518" s="1" t="s">
        <v>28</v>
      </c>
      <c r="AB5518" s="1" t="s">
        <v>29</v>
      </c>
      <c r="AC5518" s="1" t="s">
        <v>55</v>
      </c>
      <c r="AD5518" s="1" t="s">
        <v>35</v>
      </c>
      <c r="AE5518" s="2">
        <v>40769</v>
      </c>
    </row>
    <row r="5519" spans="1:31" x14ac:dyDescent="0.25">
      <c r="A5519">
        <f t="shared" si="781"/>
        <v>5518</v>
      </c>
      <c r="B5519" s="1">
        <v>27553</v>
      </c>
      <c r="C5519" s="2">
        <v>40767</v>
      </c>
      <c r="D5519" s="1" t="s">
        <v>36</v>
      </c>
      <c r="E5519" s="1" t="str">
        <f t="shared" si="774"/>
        <v>*</v>
      </c>
      <c r="F5519" s="1" t="str">
        <f t="shared" si="775"/>
        <v>*</v>
      </c>
      <c r="G5519" s="1" t="str">
        <f t="shared" si="776"/>
        <v>*</v>
      </c>
      <c r="J5519" s="1" t="str">
        <f t="shared" si="777"/>
        <v>*</v>
      </c>
      <c r="P5519" s="1">
        <v>16</v>
      </c>
      <c r="Q5519" s="1">
        <f t="shared" si="782"/>
        <v>0.02</v>
      </c>
      <c r="T5519" s="4">
        <v>2631.107</v>
      </c>
      <c r="U5519" s="9">
        <f t="shared" si="778"/>
        <v>1</v>
      </c>
      <c r="V5519" s="4">
        <f t="shared" si="779"/>
        <v>164.4441875</v>
      </c>
      <c r="W5519" s="1" t="s">
        <v>21</v>
      </c>
      <c r="X5519" s="1">
        <v>13.99</v>
      </c>
      <c r="Y5519" s="4">
        <f t="shared" si="780"/>
        <v>2645.0969999999998</v>
      </c>
      <c r="Z5519" s="1" t="s">
        <v>39</v>
      </c>
      <c r="AA5519" s="1" t="s">
        <v>28</v>
      </c>
      <c r="AB5519" s="1" t="s">
        <v>24</v>
      </c>
      <c r="AC5519" s="1" t="s">
        <v>25</v>
      </c>
      <c r="AD5519" s="1" t="s">
        <v>26</v>
      </c>
      <c r="AE5519" s="2">
        <v>40769</v>
      </c>
    </row>
    <row r="5520" spans="1:31" x14ac:dyDescent="0.25">
      <c r="A5520">
        <f t="shared" si="781"/>
        <v>5519</v>
      </c>
      <c r="B5520" s="1">
        <v>6465</v>
      </c>
      <c r="C5520" s="2">
        <v>40767</v>
      </c>
      <c r="D5520" s="1" t="s">
        <v>13</v>
      </c>
      <c r="E5520" s="1" t="str">
        <f t="shared" si="774"/>
        <v>*</v>
      </c>
      <c r="F5520" s="1" t="str">
        <f t="shared" si="775"/>
        <v>*</v>
      </c>
      <c r="G5520" s="1" t="str">
        <f t="shared" si="776"/>
        <v>*</v>
      </c>
      <c r="J5520" s="1" t="str">
        <f t="shared" si="777"/>
        <v>*</v>
      </c>
      <c r="P5520" s="1">
        <v>36</v>
      </c>
      <c r="Q5520" s="1">
        <f t="shared" si="782"/>
        <v>0.04</v>
      </c>
      <c r="T5520" s="4">
        <v>240.14</v>
      </c>
      <c r="U5520" s="9">
        <f t="shared" si="778"/>
        <v>0</v>
      </c>
      <c r="V5520" s="4">
        <f t="shared" si="779"/>
        <v>6.6705555555555556</v>
      </c>
      <c r="W5520" s="1" t="s">
        <v>14</v>
      </c>
      <c r="X5520" s="1">
        <v>2</v>
      </c>
      <c r="Y5520" s="4">
        <f t="shared" si="780"/>
        <v>242.14</v>
      </c>
      <c r="Z5520" s="1" t="s">
        <v>53</v>
      </c>
      <c r="AA5520" s="1" t="s">
        <v>23</v>
      </c>
      <c r="AB5520" s="1" t="s">
        <v>29</v>
      </c>
      <c r="AC5520" s="1" t="s">
        <v>40</v>
      </c>
      <c r="AD5520" s="1" t="s">
        <v>31</v>
      </c>
      <c r="AE5520" s="2">
        <v>40774</v>
      </c>
    </row>
    <row r="5521" spans="1:31" x14ac:dyDescent="0.25">
      <c r="A5521">
        <f t="shared" si="781"/>
        <v>5520</v>
      </c>
      <c r="B5521" s="1">
        <v>49220</v>
      </c>
      <c r="C5521" s="2">
        <v>40768</v>
      </c>
      <c r="D5521" s="1" t="s">
        <v>32</v>
      </c>
      <c r="E5521" s="1" t="str">
        <f t="shared" si="774"/>
        <v>***</v>
      </c>
      <c r="F5521" s="1" t="str">
        <f t="shared" si="775"/>
        <v>***</v>
      </c>
      <c r="G5521" s="1" t="str">
        <f t="shared" si="776"/>
        <v>***</v>
      </c>
      <c r="J5521" s="1" t="str">
        <f t="shared" si="777"/>
        <v>***</v>
      </c>
      <c r="P5521" s="1">
        <v>13</v>
      </c>
      <c r="Q5521" s="1">
        <f t="shared" si="782"/>
        <v>0.02</v>
      </c>
      <c r="T5521" s="4">
        <v>409.97</v>
      </c>
      <c r="U5521" s="9">
        <f t="shared" si="778"/>
        <v>0</v>
      </c>
      <c r="V5521" s="4">
        <f t="shared" si="779"/>
        <v>31.536153846153848</v>
      </c>
      <c r="W5521" s="1" t="s">
        <v>21</v>
      </c>
      <c r="X5521" s="1">
        <v>3.5</v>
      </c>
      <c r="Y5521" s="4">
        <f t="shared" si="780"/>
        <v>413.47</v>
      </c>
      <c r="Z5521" s="1" t="s">
        <v>51</v>
      </c>
      <c r="AA5521" s="1" t="s">
        <v>28</v>
      </c>
      <c r="AB5521" s="1" t="s">
        <v>29</v>
      </c>
      <c r="AC5521" s="1" t="s">
        <v>63</v>
      </c>
      <c r="AD5521" s="1" t="s">
        <v>19</v>
      </c>
      <c r="AE5521" s="2">
        <v>40769</v>
      </c>
    </row>
    <row r="5522" spans="1:31" x14ac:dyDescent="0.25">
      <c r="A5522">
        <f t="shared" si="781"/>
        <v>5521</v>
      </c>
      <c r="B5522" s="1">
        <v>31846</v>
      </c>
      <c r="C5522" s="2">
        <v>40768</v>
      </c>
      <c r="D5522" s="1" t="s">
        <v>32</v>
      </c>
      <c r="E5522" s="1" t="str">
        <f t="shared" si="774"/>
        <v>***</v>
      </c>
      <c r="F5522" s="1" t="str">
        <f t="shared" si="775"/>
        <v>***</v>
      </c>
      <c r="G5522" s="1" t="str">
        <f t="shared" si="776"/>
        <v>***</v>
      </c>
      <c r="J5522" s="1" t="str">
        <f t="shared" si="777"/>
        <v>***</v>
      </c>
      <c r="P5522" s="1">
        <v>7</v>
      </c>
      <c r="Q5522" s="1">
        <f t="shared" si="782"/>
        <v>0.01</v>
      </c>
      <c r="T5522" s="4">
        <v>261.17</v>
      </c>
      <c r="U5522" s="9">
        <f t="shared" si="778"/>
        <v>0</v>
      </c>
      <c r="V5522" s="4">
        <f t="shared" si="779"/>
        <v>37.31</v>
      </c>
      <c r="W5522" s="1" t="s">
        <v>33</v>
      </c>
      <c r="X5522" s="1">
        <v>19.190000000000001</v>
      </c>
      <c r="Y5522" s="4">
        <f t="shared" si="780"/>
        <v>280.36</v>
      </c>
      <c r="Z5522" s="1" t="s">
        <v>44</v>
      </c>
      <c r="AA5522" s="1" t="s">
        <v>37</v>
      </c>
      <c r="AB5522" s="1" t="s">
        <v>17</v>
      </c>
      <c r="AC5522" s="1" t="s">
        <v>34</v>
      </c>
      <c r="AD5522" s="1" t="s">
        <v>35</v>
      </c>
      <c r="AE5522" s="2">
        <v>40770</v>
      </c>
    </row>
    <row r="5523" spans="1:31" x14ac:dyDescent="0.25">
      <c r="A5523">
        <f t="shared" si="781"/>
        <v>5522</v>
      </c>
      <c r="B5523" s="1">
        <v>9763</v>
      </c>
      <c r="C5523" s="2">
        <v>40768</v>
      </c>
      <c r="D5523" s="1" t="s">
        <v>36</v>
      </c>
      <c r="E5523" s="1" t="str">
        <f t="shared" si="774"/>
        <v>*</v>
      </c>
      <c r="F5523" s="1" t="str">
        <f t="shared" si="775"/>
        <v>*</v>
      </c>
      <c r="G5523" s="1" t="str">
        <f t="shared" si="776"/>
        <v>*</v>
      </c>
      <c r="J5523" s="1" t="str">
        <f t="shared" si="777"/>
        <v>*</v>
      </c>
      <c r="P5523" s="1">
        <v>44</v>
      </c>
      <c r="Q5523" s="1">
        <f t="shared" si="782"/>
        <v>0.05</v>
      </c>
      <c r="T5523" s="4">
        <v>176.26</v>
      </c>
      <c r="U5523" s="9">
        <f t="shared" si="778"/>
        <v>0</v>
      </c>
      <c r="V5523" s="4">
        <f t="shared" si="779"/>
        <v>4.0059090909090909</v>
      </c>
      <c r="W5523" s="1" t="s">
        <v>21</v>
      </c>
      <c r="X5523" s="1">
        <v>0.5</v>
      </c>
      <c r="Y5523" s="4">
        <f t="shared" si="780"/>
        <v>176.76</v>
      </c>
      <c r="Z5523" s="1" t="s">
        <v>39</v>
      </c>
      <c r="AA5523" s="1" t="s">
        <v>28</v>
      </c>
      <c r="AB5523" s="1" t="s">
        <v>29</v>
      </c>
      <c r="AC5523" s="1" t="s">
        <v>58</v>
      </c>
      <c r="AD5523" s="1" t="s">
        <v>19</v>
      </c>
      <c r="AE5523" s="2">
        <v>40771</v>
      </c>
    </row>
    <row r="5524" spans="1:31" x14ac:dyDescent="0.25">
      <c r="A5524">
        <f t="shared" si="781"/>
        <v>5523</v>
      </c>
      <c r="B5524" s="1">
        <v>56580</v>
      </c>
      <c r="C5524" s="2">
        <v>40769</v>
      </c>
      <c r="D5524" s="1" t="s">
        <v>27</v>
      </c>
      <c r="E5524" s="1" t="str">
        <f t="shared" si="774"/>
        <v>*</v>
      </c>
      <c r="F5524" s="1" t="str">
        <f t="shared" si="775"/>
        <v>*</v>
      </c>
      <c r="G5524" s="1" t="str">
        <f t="shared" si="776"/>
        <v>*</v>
      </c>
      <c r="J5524" s="1" t="str">
        <f t="shared" si="777"/>
        <v>*</v>
      </c>
      <c r="P5524" s="1">
        <v>29</v>
      </c>
      <c r="Q5524" s="1">
        <f t="shared" si="782"/>
        <v>3.5000000000000003E-2</v>
      </c>
      <c r="T5524" s="4">
        <v>8122.53</v>
      </c>
      <c r="U5524" s="9">
        <f t="shared" si="778"/>
        <v>1</v>
      </c>
      <c r="V5524" s="4">
        <f t="shared" si="779"/>
        <v>280.08724137931034</v>
      </c>
      <c r="W5524" s="1" t="s">
        <v>33</v>
      </c>
      <c r="X5524" s="1">
        <v>61.76</v>
      </c>
      <c r="Y5524" s="4">
        <f t="shared" si="780"/>
        <v>8184.29</v>
      </c>
      <c r="Z5524" s="1" t="s">
        <v>22</v>
      </c>
      <c r="AA5524" s="1" t="s">
        <v>16</v>
      </c>
      <c r="AB5524" s="1" t="s">
        <v>17</v>
      </c>
      <c r="AC5524" s="1" t="s">
        <v>52</v>
      </c>
      <c r="AD5524" s="1" t="s">
        <v>59</v>
      </c>
      <c r="AE5524" s="2">
        <v>40771</v>
      </c>
    </row>
    <row r="5525" spans="1:31" x14ac:dyDescent="0.25">
      <c r="A5525">
        <f t="shared" si="781"/>
        <v>5524</v>
      </c>
      <c r="B5525" s="1">
        <v>17379</v>
      </c>
      <c r="C5525" s="2">
        <v>40769</v>
      </c>
      <c r="D5525" s="1" t="s">
        <v>32</v>
      </c>
      <c r="E5525" s="1" t="str">
        <f t="shared" si="774"/>
        <v>***</v>
      </c>
      <c r="F5525" s="1" t="str">
        <f t="shared" si="775"/>
        <v>***</v>
      </c>
      <c r="G5525" s="1" t="str">
        <f t="shared" si="776"/>
        <v>***</v>
      </c>
      <c r="J5525" s="1" t="str">
        <f t="shared" si="777"/>
        <v>***</v>
      </c>
      <c r="P5525" s="1">
        <v>29</v>
      </c>
      <c r="Q5525" s="1">
        <f t="shared" si="782"/>
        <v>3.5000000000000003E-2</v>
      </c>
      <c r="T5525" s="4">
        <v>3218.42</v>
      </c>
      <c r="U5525" s="9">
        <f t="shared" si="778"/>
        <v>1</v>
      </c>
      <c r="V5525" s="4">
        <f t="shared" si="779"/>
        <v>110.98</v>
      </c>
      <c r="W5525" s="1" t="s">
        <v>33</v>
      </c>
      <c r="X5525" s="1">
        <v>58.72</v>
      </c>
      <c r="Y5525" s="4">
        <f t="shared" si="780"/>
        <v>3277.14</v>
      </c>
      <c r="Z5525" s="1" t="s">
        <v>22</v>
      </c>
      <c r="AA5525" s="1" t="s">
        <v>16</v>
      </c>
      <c r="AB5525" s="1" t="s">
        <v>17</v>
      </c>
      <c r="AC5525" s="1" t="s">
        <v>62</v>
      </c>
      <c r="AD5525" s="1" t="s">
        <v>59</v>
      </c>
      <c r="AE5525" s="2">
        <v>40771</v>
      </c>
    </row>
    <row r="5526" spans="1:31" x14ac:dyDescent="0.25">
      <c r="A5526">
        <f t="shared" si="781"/>
        <v>5525</v>
      </c>
      <c r="B5526" s="1">
        <v>56580</v>
      </c>
      <c r="C5526" s="2">
        <v>40769</v>
      </c>
      <c r="D5526" s="1" t="s">
        <v>27</v>
      </c>
      <c r="E5526" s="1" t="str">
        <f t="shared" si="774"/>
        <v>*</v>
      </c>
      <c r="F5526" s="1" t="str">
        <f t="shared" si="775"/>
        <v>*</v>
      </c>
      <c r="G5526" s="1" t="str">
        <f t="shared" si="776"/>
        <v>*</v>
      </c>
      <c r="J5526" s="1" t="str">
        <f t="shared" si="777"/>
        <v>*</v>
      </c>
      <c r="P5526" s="1">
        <v>44</v>
      </c>
      <c r="Q5526" s="1">
        <f t="shared" si="782"/>
        <v>0.05</v>
      </c>
      <c r="T5526" s="4">
        <v>950.3</v>
      </c>
      <c r="U5526" s="9">
        <f t="shared" si="778"/>
        <v>0</v>
      </c>
      <c r="V5526" s="4">
        <f t="shared" si="779"/>
        <v>21.597727272727273</v>
      </c>
      <c r="W5526" s="1" t="s">
        <v>33</v>
      </c>
      <c r="X5526" s="1">
        <v>53.03</v>
      </c>
      <c r="Y5526" s="4">
        <f t="shared" si="780"/>
        <v>1003.3299999999999</v>
      </c>
      <c r="Z5526" s="1" t="s">
        <v>22</v>
      </c>
      <c r="AA5526" s="1" t="s">
        <v>16</v>
      </c>
      <c r="AB5526" s="1" t="s">
        <v>29</v>
      </c>
      <c r="AC5526" s="1" t="s">
        <v>55</v>
      </c>
      <c r="AD5526" s="1" t="s">
        <v>35</v>
      </c>
      <c r="AE5526" s="2">
        <v>40771</v>
      </c>
    </row>
    <row r="5527" spans="1:31" x14ac:dyDescent="0.25">
      <c r="A5527">
        <f t="shared" si="781"/>
        <v>5526</v>
      </c>
      <c r="B5527" s="1">
        <v>56580</v>
      </c>
      <c r="C5527" s="2">
        <v>40769</v>
      </c>
      <c r="D5527" s="1" t="s">
        <v>27</v>
      </c>
      <c r="E5527" s="1" t="str">
        <f t="shared" si="774"/>
        <v>*</v>
      </c>
      <c r="F5527" s="1" t="str">
        <f t="shared" si="775"/>
        <v>*</v>
      </c>
      <c r="G5527" s="1" t="str">
        <f t="shared" si="776"/>
        <v>*</v>
      </c>
      <c r="J5527" s="1" t="str">
        <f t="shared" si="777"/>
        <v>*</v>
      </c>
      <c r="P5527" s="1">
        <v>9</v>
      </c>
      <c r="Q5527" s="1">
        <f t="shared" si="782"/>
        <v>0.01</v>
      </c>
      <c r="T5527" s="4">
        <v>73.05</v>
      </c>
      <c r="U5527" s="9">
        <f t="shared" si="778"/>
        <v>0</v>
      </c>
      <c r="V5527" s="4">
        <f t="shared" si="779"/>
        <v>8.1166666666666671</v>
      </c>
      <c r="W5527" s="1" t="s">
        <v>21</v>
      </c>
      <c r="X5527" s="1">
        <v>4.82</v>
      </c>
      <c r="Y5527" s="4">
        <f t="shared" si="780"/>
        <v>77.87</v>
      </c>
      <c r="Z5527" s="1" t="s">
        <v>22</v>
      </c>
      <c r="AA5527" s="1" t="s">
        <v>16</v>
      </c>
      <c r="AB5527" s="1" t="s">
        <v>29</v>
      </c>
      <c r="AC5527" s="1" t="s">
        <v>40</v>
      </c>
      <c r="AD5527" s="1" t="s">
        <v>19</v>
      </c>
      <c r="AE5527" s="2">
        <v>40769</v>
      </c>
    </row>
    <row r="5528" spans="1:31" x14ac:dyDescent="0.25">
      <c r="A5528">
        <f t="shared" si="781"/>
        <v>5527</v>
      </c>
      <c r="B5528" s="1">
        <v>47810</v>
      </c>
      <c r="C5528" s="2">
        <v>40769</v>
      </c>
      <c r="D5528" s="1" t="s">
        <v>32</v>
      </c>
      <c r="E5528" s="1" t="str">
        <f t="shared" si="774"/>
        <v>***</v>
      </c>
      <c r="F5528" s="1" t="str">
        <f t="shared" si="775"/>
        <v>***</v>
      </c>
      <c r="G5528" s="1" t="str">
        <f t="shared" si="776"/>
        <v>***</v>
      </c>
      <c r="J5528" s="1" t="str">
        <f t="shared" si="777"/>
        <v>***</v>
      </c>
      <c r="P5528" s="1">
        <v>3</v>
      </c>
      <c r="Q5528" s="1">
        <f t="shared" si="782"/>
        <v>0.01</v>
      </c>
      <c r="T5528" s="4">
        <v>19.57</v>
      </c>
      <c r="U5528" s="9">
        <f t="shared" si="778"/>
        <v>0</v>
      </c>
      <c r="V5528" s="4">
        <f t="shared" si="779"/>
        <v>6.5233333333333334</v>
      </c>
      <c r="W5528" s="1" t="s">
        <v>21</v>
      </c>
      <c r="X5528" s="1">
        <v>1.2</v>
      </c>
      <c r="Y5528" s="4">
        <f t="shared" si="780"/>
        <v>20.77</v>
      </c>
      <c r="Z5528" s="1" t="s">
        <v>54</v>
      </c>
      <c r="AA5528" s="1" t="s">
        <v>37</v>
      </c>
      <c r="AB5528" s="1" t="s">
        <v>29</v>
      </c>
      <c r="AC5528" s="1" t="s">
        <v>30</v>
      </c>
      <c r="AD5528" s="1" t="s">
        <v>31</v>
      </c>
      <c r="AE5528" s="2">
        <v>40770</v>
      </c>
    </row>
    <row r="5529" spans="1:31" x14ac:dyDescent="0.25">
      <c r="A5529">
        <f t="shared" si="781"/>
        <v>5528</v>
      </c>
      <c r="B5529" s="1">
        <v>1414</v>
      </c>
      <c r="C5529" s="2">
        <v>40770</v>
      </c>
      <c r="D5529" s="1" t="s">
        <v>32</v>
      </c>
      <c r="E5529" s="1" t="str">
        <f t="shared" si="774"/>
        <v>***</v>
      </c>
      <c r="F5529" s="1" t="str">
        <f t="shared" si="775"/>
        <v>***</v>
      </c>
      <c r="G5529" s="1" t="str">
        <f t="shared" si="776"/>
        <v>***</v>
      </c>
      <c r="J5529" s="1" t="str">
        <f t="shared" si="777"/>
        <v>***</v>
      </c>
      <c r="P5529" s="1">
        <v>44</v>
      </c>
      <c r="Q5529" s="1">
        <f t="shared" si="782"/>
        <v>0.05</v>
      </c>
      <c r="T5529" s="4">
        <v>4530.96</v>
      </c>
      <c r="U5529" s="9">
        <f t="shared" si="778"/>
        <v>1</v>
      </c>
      <c r="V5529" s="4">
        <f t="shared" si="779"/>
        <v>102.97636363636364</v>
      </c>
      <c r="W5529" s="1" t="s">
        <v>33</v>
      </c>
      <c r="X5529" s="1">
        <v>41.64</v>
      </c>
      <c r="Y5529" s="4">
        <f t="shared" si="780"/>
        <v>4572.6000000000004</v>
      </c>
      <c r="Z5529" s="1" t="s">
        <v>15</v>
      </c>
      <c r="AA5529" s="1" t="s">
        <v>23</v>
      </c>
      <c r="AB5529" s="1" t="s">
        <v>17</v>
      </c>
      <c r="AC5529" s="1" t="s">
        <v>52</v>
      </c>
      <c r="AD5529" s="1" t="s">
        <v>59</v>
      </c>
      <c r="AE5529" s="2">
        <v>40770</v>
      </c>
    </row>
    <row r="5530" spans="1:31" x14ac:dyDescent="0.25">
      <c r="A5530">
        <f t="shared" si="781"/>
        <v>5529</v>
      </c>
      <c r="B5530" s="1">
        <v>54659</v>
      </c>
      <c r="C5530" s="2">
        <v>40770</v>
      </c>
      <c r="D5530" s="1" t="s">
        <v>20</v>
      </c>
      <c r="E5530" s="1" t="str">
        <f t="shared" si="774"/>
        <v>*</v>
      </c>
      <c r="F5530" s="1" t="str">
        <f t="shared" si="775"/>
        <v>**</v>
      </c>
      <c r="G5530" s="1" t="str">
        <f t="shared" si="776"/>
        <v>**</v>
      </c>
      <c r="J5530" s="1" t="str">
        <f t="shared" si="777"/>
        <v>**</v>
      </c>
      <c r="P5530" s="1">
        <v>38</v>
      </c>
      <c r="Q5530" s="1">
        <f t="shared" si="782"/>
        <v>0.04</v>
      </c>
      <c r="T5530" s="4">
        <v>262.89999999999998</v>
      </c>
      <c r="U5530" s="9">
        <f t="shared" si="778"/>
        <v>0</v>
      </c>
      <c r="V5530" s="4">
        <f t="shared" si="779"/>
        <v>6.9184210526315786</v>
      </c>
      <c r="W5530" s="1" t="s">
        <v>21</v>
      </c>
      <c r="X5530" s="1">
        <v>5.2</v>
      </c>
      <c r="Y5530" s="4">
        <f t="shared" si="780"/>
        <v>268.09999999999997</v>
      </c>
      <c r="Z5530" s="1" t="s">
        <v>44</v>
      </c>
      <c r="AA5530" s="1" t="s">
        <v>28</v>
      </c>
      <c r="AB5530" s="1" t="s">
        <v>29</v>
      </c>
      <c r="AC5530" s="1" t="s">
        <v>40</v>
      </c>
      <c r="AD5530" s="1" t="s">
        <v>19</v>
      </c>
      <c r="AE5530" s="2">
        <v>40770</v>
      </c>
    </row>
    <row r="5531" spans="1:31" x14ac:dyDescent="0.25">
      <c r="A5531">
        <f t="shared" si="781"/>
        <v>5530</v>
      </c>
      <c r="B5531" s="1">
        <v>28674</v>
      </c>
      <c r="C5531" s="2">
        <v>40770</v>
      </c>
      <c r="D5531" s="1" t="s">
        <v>20</v>
      </c>
      <c r="E5531" s="1" t="str">
        <f t="shared" si="774"/>
        <v>*</v>
      </c>
      <c r="F5531" s="1" t="str">
        <f t="shared" si="775"/>
        <v>**</v>
      </c>
      <c r="G5531" s="1" t="str">
        <f t="shared" si="776"/>
        <v>**</v>
      </c>
      <c r="J5531" s="1" t="str">
        <f t="shared" si="777"/>
        <v>**</v>
      </c>
      <c r="P5531" s="1">
        <v>26</v>
      </c>
      <c r="Q5531" s="1">
        <f t="shared" si="782"/>
        <v>3.5000000000000003E-2</v>
      </c>
      <c r="T5531" s="4">
        <v>161.96</v>
      </c>
      <c r="U5531" s="9">
        <f t="shared" si="778"/>
        <v>0</v>
      </c>
      <c r="V5531" s="4">
        <f t="shared" si="779"/>
        <v>6.2292307692307691</v>
      </c>
      <c r="W5531" s="1" t="s">
        <v>21</v>
      </c>
      <c r="X5531" s="1">
        <v>5.67</v>
      </c>
      <c r="Y5531" s="4">
        <f t="shared" si="780"/>
        <v>167.63</v>
      </c>
      <c r="Z5531" s="1" t="s">
        <v>49</v>
      </c>
      <c r="AA5531" s="1" t="s">
        <v>37</v>
      </c>
      <c r="AB5531" s="1" t="s">
        <v>29</v>
      </c>
      <c r="AC5531" s="1" t="s">
        <v>40</v>
      </c>
      <c r="AD5531" s="1" t="s">
        <v>19</v>
      </c>
      <c r="AE5531" s="2">
        <v>40771</v>
      </c>
    </row>
    <row r="5532" spans="1:31" x14ac:dyDescent="0.25">
      <c r="A5532">
        <f t="shared" si="781"/>
        <v>5531</v>
      </c>
      <c r="B5532" s="1">
        <v>9927</v>
      </c>
      <c r="C5532" s="2">
        <v>40771</v>
      </c>
      <c r="D5532" s="1" t="s">
        <v>20</v>
      </c>
      <c r="E5532" s="1" t="str">
        <f t="shared" si="774"/>
        <v>*</v>
      </c>
      <c r="F5532" s="1" t="str">
        <f t="shared" si="775"/>
        <v>**</v>
      </c>
      <c r="G5532" s="1" t="str">
        <f t="shared" si="776"/>
        <v>**</v>
      </c>
      <c r="J5532" s="1" t="str">
        <f t="shared" si="777"/>
        <v>**</v>
      </c>
      <c r="P5532" s="1">
        <v>44</v>
      </c>
      <c r="Q5532" s="1">
        <f t="shared" si="782"/>
        <v>0.05</v>
      </c>
      <c r="T5532" s="4">
        <v>10087.6</v>
      </c>
      <c r="U5532" s="9">
        <f t="shared" si="778"/>
        <v>1</v>
      </c>
      <c r="V5532" s="4">
        <f t="shared" si="779"/>
        <v>229.26363636363638</v>
      </c>
      <c r="W5532" s="1" t="s">
        <v>21</v>
      </c>
      <c r="X5532" s="1">
        <v>18.059999999999999</v>
      </c>
      <c r="Y5532" s="4">
        <f t="shared" si="780"/>
        <v>10105.66</v>
      </c>
      <c r="Z5532" s="1" t="s">
        <v>39</v>
      </c>
      <c r="AA5532" s="1" t="s">
        <v>28</v>
      </c>
      <c r="AB5532" s="1" t="s">
        <v>17</v>
      </c>
      <c r="AC5532" s="1" t="s">
        <v>34</v>
      </c>
      <c r="AD5532" s="1" t="s">
        <v>48</v>
      </c>
      <c r="AE5532" s="2">
        <v>40772</v>
      </c>
    </row>
    <row r="5533" spans="1:31" x14ac:dyDescent="0.25">
      <c r="A5533">
        <f t="shared" si="781"/>
        <v>5532</v>
      </c>
      <c r="B5533" s="1">
        <v>9927</v>
      </c>
      <c r="C5533" s="2">
        <v>40771</v>
      </c>
      <c r="D5533" s="1" t="s">
        <v>20</v>
      </c>
      <c r="E5533" s="1" t="str">
        <f t="shared" si="774"/>
        <v>*</v>
      </c>
      <c r="F5533" s="1" t="str">
        <f t="shared" si="775"/>
        <v>**</v>
      </c>
      <c r="G5533" s="1" t="str">
        <f t="shared" si="776"/>
        <v>**</v>
      </c>
      <c r="J5533" s="1" t="str">
        <f t="shared" si="777"/>
        <v>**</v>
      </c>
      <c r="P5533" s="1">
        <v>32</v>
      </c>
      <c r="Q5533" s="1">
        <f t="shared" si="782"/>
        <v>0.04</v>
      </c>
      <c r="T5533" s="4">
        <v>4655.07</v>
      </c>
      <c r="U5533" s="9">
        <f t="shared" si="778"/>
        <v>1</v>
      </c>
      <c r="V5533" s="4">
        <f t="shared" si="779"/>
        <v>145.47093749999999</v>
      </c>
      <c r="W5533" s="1" t="s">
        <v>33</v>
      </c>
      <c r="X5533" s="1">
        <v>53.48</v>
      </c>
      <c r="Y5533" s="4">
        <f t="shared" si="780"/>
        <v>4708.5499999999993</v>
      </c>
      <c r="Z5533" s="1" t="s">
        <v>39</v>
      </c>
      <c r="AA5533" s="1" t="s">
        <v>28</v>
      </c>
      <c r="AB5533" s="1" t="s">
        <v>17</v>
      </c>
      <c r="AC5533" s="1" t="s">
        <v>62</v>
      </c>
      <c r="AD5533" s="1" t="s">
        <v>59</v>
      </c>
      <c r="AE5533" s="2">
        <v>40772</v>
      </c>
    </row>
    <row r="5534" spans="1:31" x14ac:dyDescent="0.25">
      <c r="A5534">
        <f t="shared" si="781"/>
        <v>5533</v>
      </c>
      <c r="B5534" s="1">
        <v>9927</v>
      </c>
      <c r="C5534" s="2">
        <v>40771</v>
      </c>
      <c r="D5534" s="1" t="s">
        <v>20</v>
      </c>
      <c r="E5534" s="1" t="str">
        <f t="shared" si="774"/>
        <v>*</v>
      </c>
      <c r="F5534" s="1" t="str">
        <f t="shared" si="775"/>
        <v>**</v>
      </c>
      <c r="G5534" s="1" t="str">
        <f t="shared" si="776"/>
        <v>**</v>
      </c>
      <c r="J5534" s="1" t="str">
        <f t="shared" si="777"/>
        <v>**</v>
      </c>
      <c r="P5534" s="1">
        <v>34</v>
      </c>
      <c r="Q5534" s="1">
        <f t="shared" si="782"/>
        <v>0.04</v>
      </c>
      <c r="T5534" s="4">
        <v>1608.08</v>
      </c>
      <c r="U5534" s="9">
        <f t="shared" si="778"/>
        <v>1</v>
      </c>
      <c r="V5534" s="4">
        <f t="shared" si="779"/>
        <v>47.296470588235294</v>
      </c>
      <c r="W5534" s="1" t="s">
        <v>14</v>
      </c>
      <c r="X5534" s="1">
        <v>6.5</v>
      </c>
      <c r="Y5534" s="4">
        <f t="shared" si="780"/>
        <v>1614.58</v>
      </c>
      <c r="Z5534" s="1" t="s">
        <v>39</v>
      </c>
      <c r="AA5534" s="1" t="s">
        <v>28</v>
      </c>
      <c r="AB5534" s="1" t="s">
        <v>24</v>
      </c>
      <c r="AC5534" s="1" t="s">
        <v>38</v>
      </c>
      <c r="AD5534" s="1" t="s">
        <v>19</v>
      </c>
      <c r="AE5534" s="2">
        <v>40772</v>
      </c>
    </row>
    <row r="5535" spans="1:31" x14ac:dyDescent="0.25">
      <c r="A5535">
        <f t="shared" si="781"/>
        <v>5534</v>
      </c>
      <c r="B5535" s="1">
        <v>49409</v>
      </c>
      <c r="C5535" s="2">
        <v>40771</v>
      </c>
      <c r="D5535" s="1" t="s">
        <v>20</v>
      </c>
      <c r="E5535" s="1" t="str">
        <f t="shared" si="774"/>
        <v>*</v>
      </c>
      <c r="F5535" s="1" t="str">
        <f t="shared" si="775"/>
        <v>**</v>
      </c>
      <c r="G5535" s="1" t="str">
        <f t="shared" si="776"/>
        <v>**</v>
      </c>
      <c r="J5535" s="1" t="str">
        <f t="shared" si="777"/>
        <v>**</v>
      </c>
      <c r="P5535" s="1">
        <v>28</v>
      </c>
      <c r="Q5535" s="1">
        <f t="shared" si="782"/>
        <v>3.5000000000000003E-2</v>
      </c>
      <c r="T5535" s="4">
        <v>1457.78</v>
      </c>
      <c r="U5535" s="9">
        <f t="shared" si="778"/>
        <v>1</v>
      </c>
      <c r="V5535" s="4">
        <f t="shared" si="779"/>
        <v>52.063571428571429</v>
      </c>
      <c r="W5535" s="1" t="s">
        <v>21</v>
      </c>
      <c r="X5535" s="1">
        <v>19.989999999999998</v>
      </c>
      <c r="Y5535" s="4">
        <f t="shared" si="780"/>
        <v>1477.77</v>
      </c>
      <c r="Z5535" s="1" t="s">
        <v>51</v>
      </c>
      <c r="AA5535" s="1" t="s">
        <v>16</v>
      </c>
      <c r="AB5535" s="1" t="s">
        <v>24</v>
      </c>
      <c r="AC5535" s="1" t="s">
        <v>38</v>
      </c>
      <c r="AD5535" s="1" t="s">
        <v>19</v>
      </c>
      <c r="AE5535" s="2">
        <v>40772</v>
      </c>
    </row>
    <row r="5536" spans="1:31" x14ac:dyDescent="0.25">
      <c r="A5536">
        <f t="shared" si="781"/>
        <v>5535</v>
      </c>
      <c r="B5536" s="1">
        <v>14247</v>
      </c>
      <c r="C5536" s="2">
        <v>40771</v>
      </c>
      <c r="D5536" s="1" t="s">
        <v>32</v>
      </c>
      <c r="E5536" s="1" t="str">
        <f t="shared" si="774"/>
        <v>***</v>
      </c>
      <c r="F5536" s="1" t="str">
        <f t="shared" si="775"/>
        <v>***</v>
      </c>
      <c r="G5536" s="1" t="str">
        <f t="shared" si="776"/>
        <v>***</v>
      </c>
      <c r="J5536" s="1" t="str">
        <f t="shared" si="777"/>
        <v>***</v>
      </c>
      <c r="P5536" s="1">
        <v>4</v>
      </c>
      <c r="Q5536" s="1">
        <f t="shared" si="782"/>
        <v>0.01</v>
      </c>
      <c r="T5536" s="4">
        <v>14.75</v>
      </c>
      <c r="U5536" s="9">
        <f t="shared" si="778"/>
        <v>0</v>
      </c>
      <c r="V5536" s="4">
        <f t="shared" si="779"/>
        <v>3.6875</v>
      </c>
      <c r="W5536" s="1" t="s">
        <v>21</v>
      </c>
      <c r="X5536" s="1">
        <v>1.35</v>
      </c>
      <c r="Y5536" s="4">
        <f t="shared" si="780"/>
        <v>16.100000000000001</v>
      </c>
      <c r="Z5536" s="1" t="s">
        <v>22</v>
      </c>
      <c r="AA5536" s="1" t="s">
        <v>37</v>
      </c>
      <c r="AB5536" s="1" t="s">
        <v>29</v>
      </c>
      <c r="AC5536" s="1" t="s">
        <v>61</v>
      </c>
      <c r="AD5536" s="1" t="s">
        <v>31</v>
      </c>
      <c r="AE5536" s="2">
        <v>40773</v>
      </c>
    </row>
    <row r="5537" spans="1:31" x14ac:dyDescent="0.25">
      <c r="A5537">
        <f t="shared" si="781"/>
        <v>5536</v>
      </c>
      <c r="B5537" s="1">
        <v>13381</v>
      </c>
      <c r="C5537" s="2">
        <v>40772</v>
      </c>
      <c r="D5537" s="1" t="s">
        <v>36</v>
      </c>
      <c r="E5537" s="1" t="str">
        <f t="shared" si="774"/>
        <v>*</v>
      </c>
      <c r="F5537" s="1" t="str">
        <f t="shared" si="775"/>
        <v>*</v>
      </c>
      <c r="G5537" s="1" t="str">
        <f t="shared" si="776"/>
        <v>*</v>
      </c>
      <c r="J5537" s="1" t="str">
        <f t="shared" si="777"/>
        <v>*</v>
      </c>
      <c r="P5537" s="1">
        <v>41</v>
      </c>
      <c r="Q5537" s="1">
        <f t="shared" si="782"/>
        <v>0.05</v>
      </c>
      <c r="T5537" s="4">
        <v>10714.78</v>
      </c>
      <c r="U5537" s="9">
        <f t="shared" si="778"/>
        <v>1</v>
      </c>
      <c r="V5537" s="4">
        <f t="shared" si="779"/>
        <v>261.33609756097565</v>
      </c>
      <c r="W5537" s="1" t="s">
        <v>33</v>
      </c>
      <c r="X5537" s="1">
        <v>66.67</v>
      </c>
      <c r="Y5537" s="4">
        <f t="shared" si="780"/>
        <v>10781.45</v>
      </c>
      <c r="Z5537" s="1" t="s">
        <v>44</v>
      </c>
      <c r="AA5537" s="1" t="s">
        <v>16</v>
      </c>
      <c r="AB5537" s="1" t="s">
        <v>17</v>
      </c>
      <c r="AC5537" s="1" t="s">
        <v>52</v>
      </c>
      <c r="AD5537" s="1" t="s">
        <v>59</v>
      </c>
      <c r="AE5537" s="2">
        <v>40772</v>
      </c>
    </row>
    <row r="5538" spans="1:31" x14ac:dyDescent="0.25">
      <c r="A5538">
        <f t="shared" si="781"/>
        <v>5537</v>
      </c>
      <c r="B5538" s="1">
        <v>47459</v>
      </c>
      <c r="C5538" s="2">
        <v>40772</v>
      </c>
      <c r="D5538" s="1" t="s">
        <v>27</v>
      </c>
      <c r="E5538" s="1" t="str">
        <f t="shared" si="774"/>
        <v>*</v>
      </c>
      <c r="F5538" s="1" t="str">
        <f t="shared" si="775"/>
        <v>*</v>
      </c>
      <c r="G5538" s="1" t="str">
        <f t="shared" si="776"/>
        <v>*</v>
      </c>
      <c r="J5538" s="1" t="str">
        <f t="shared" si="777"/>
        <v>*</v>
      </c>
      <c r="P5538" s="1">
        <v>10</v>
      </c>
      <c r="Q5538" s="1">
        <f t="shared" si="782"/>
        <v>0.02</v>
      </c>
      <c r="T5538" s="4">
        <v>197.21</v>
      </c>
      <c r="U5538" s="9">
        <f t="shared" si="778"/>
        <v>0</v>
      </c>
      <c r="V5538" s="4">
        <f t="shared" si="779"/>
        <v>19.721</v>
      </c>
      <c r="W5538" s="1" t="s">
        <v>21</v>
      </c>
      <c r="X5538" s="1">
        <v>1.49</v>
      </c>
      <c r="Y5538" s="4">
        <f t="shared" si="780"/>
        <v>198.70000000000002</v>
      </c>
      <c r="Z5538" s="1" t="s">
        <v>22</v>
      </c>
      <c r="AA5538" s="1" t="s">
        <v>37</v>
      </c>
      <c r="AB5538" s="1" t="s">
        <v>29</v>
      </c>
      <c r="AC5538" s="1" t="s">
        <v>43</v>
      </c>
      <c r="AD5538" s="1" t="s">
        <v>19</v>
      </c>
      <c r="AE5538" s="2">
        <v>40773</v>
      </c>
    </row>
    <row r="5539" spans="1:31" x14ac:dyDescent="0.25">
      <c r="A5539">
        <f t="shared" si="781"/>
        <v>5538</v>
      </c>
      <c r="B5539" s="1">
        <v>38466</v>
      </c>
      <c r="C5539" s="2">
        <v>40772</v>
      </c>
      <c r="D5539" s="1" t="s">
        <v>32</v>
      </c>
      <c r="E5539" s="1" t="str">
        <f t="shared" si="774"/>
        <v>***</v>
      </c>
      <c r="F5539" s="1" t="str">
        <f t="shared" si="775"/>
        <v>***</v>
      </c>
      <c r="G5539" s="1" t="str">
        <f t="shared" si="776"/>
        <v>***</v>
      </c>
      <c r="J5539" s="1" t="str">
        <f t="shared" si="777"/>
        <v>***</v>
      </c>
      <c r="P5539" s="1">
        <v>22</v>
      </c>
      <c r="Q5539" s="1">
        <f t="shared" si="782"/>
        <v>3.5000000000000003E-2</v>
      </c>
      <c r="T5539" s="4">
        <v>136.18</v>
      </c>
      <c r="U5539" s="9">
        <f t="shared" si="778"/>
        <v>0</v>
      </c>
      <c r="V5539" s="4">
        <f t="shared" si="779"/>
        <v>6.19</v>
      </c>
      <c r="W5539" s="1" t="s">
        <v>21</v>
      </c>
      <c r="X5539" s="1">
        <v>5.46</v>
      </c>
      <c r="Y5539" s="4">
        <f t="shared" si="780"/>
        <v>141.64000000000001</v>
      </c>
      <c r="Z5539" s="1" t="s">
        <v>22</v>
      </c>
      <c r="AA5539" s="1" t="s">
        <v>28</v>
      </c>
      <c r="AB5539" s="1" t="s">
        <v>29</v>
      </c>
      <c r="AC5539" s="1" t="s">
        <v>40</v>
      </c>
      <c r="AD5539" s="1" t="s">
        <v>19</v>
      </c>
      <c r="AE5539" s="2">
        <v>40773</v>
      </c>
    </row>
    <row r="5540" spans="1:31" x14ac:dyDescent="0.25">
      <c r="A5540">
        <f t="shared" si="781"/>
        <v>5539</v>
      </c>
      <c r="B5540" s="1">
        <v>42373</v>
      </c>
      <c r="C5540" s="2">
        <v>40772</v>
      </c>
      <c r="D5540" s="1" t="s">
        <v>27</v>
      </c>
      <c r="E5540" s="1" t="str">
        <f t="shared" si="774"/>
        <v>*</v>
      </c>
      <c r="F5540" s="1" t="str">
        <f t="shared" si="775"/>
        <v>*</v>
      </c>
      <c r="G5540" s="1" t="str">
        <f t="shared" si="776"/>
        <v>*</v>
      </c>
      <c r="J5540" s="1" t="str">
        <f t="shared" si="777"/>
        <v>*</v>
      </c>
      <c r="P5540" s="1">
        <v>11</v>
      </c>
      <c r="Q5540" s="1">
        <f t="shared" si="782"/>
        <v>0.02</v>
      </c>
      <c r="T5540" s="4">
        <v>127.32</v>
      </c>
      <c r="U5540" s="9">
        <f t="shared" si="778"/>
        <v>0</v>
      </c>
      <c r="V5540" s="4">
        <f t="shared" si="779"/>
        <v>11.574545454545454</v>
      </c>
      <c r="W5540" s="1" t="s">
        <v>14</v>
      </c>
      <c r="X5540" s="1">
        <v>2.99</v>
      </c>
      <c r="Y5540" s="4">
        <f t="shared" si="780"/>
        <v>130.31</v>
      </c>
      <c r="Z5540" s="1" t="s">
        <v>54</v>
      </c>
      <c r="AA5540" s="1" t="s">
        <v>16</v>
      </c>
      <c r="AB5540" s="1" t="s">
        <v>29</v>
      </c>
      <c r="AC5540" s="1" t="s">
        <v>43</v>
      </c>
      <c r="AD5540" s="1" t="s">
        <v>19</v>
      </c>
      <c r="AE5540" s="2">
        <v>40773</v>
      </c>
    </row>
    <row r="5541" spans="1:31" x14ac:dyDescent="0.25">
      <c r="A5541">
        <f t="shared" si="781"/>
        <v>5540</v>
      </c>
      <c r="B5541" s="1">
        <v>38466</v>
      </c>
      <c r="C5541" s="2">
        <v>40772</v>
      </c>
      <c r="D5541" s="1" t="s">
        <v>32</v>
      </c>
      <c r="E5541" s="1" t="str">
        <f t="shared" si="774"/>
        <v>***</v>
      </c>
      <c r="F5541" s="1" t="str">
        <f t="shared" si="775"/>
        <v>***</v>
      </c>
      <c r="G5541" s="1" t="str">
        <f t="shared" si="776"/>
        <v>***</v>
      </c>
      <c r="J5541" s="1" t="str">
        <f t="shared" si="777"/>
        <v>***</v>
      </c>
      <c r="P5541" s="1">
        <v>37</v>
      </c>
      <c r="Q5541" s="1">
        <f t="shared" si="782"/>
        <v>0.04</v>
      </c>
      <c r="T5541" s="4">
        <v>111.37</v>
      </c>
      <c r="U5541" s="9">
        <f t="shared" si="778"/>
        <v>0</v>
      </c>
      <c r="V5541" s="4">
        <f t="shared" si="779"/>
        <v>3.0100000000000002</v>
      </c>
      <c r="W5541" s="1" t="s">
        <v>21</v>
      </c>
      <c r="X5541" s="1">
        <v>0.5</v>
      </c>
      <c r="Y5541" s="4">
        <f t="shared" si="780"/>
        <v>111.87</v>
      </c>
      <c r="Z5541" s="1" t="s">
        <v>22</v>
      </c>
      <c r="AA5541" s="1" t="s">
        <v>28</v>
      </c>
      <c r="AB5541" s="1" t="s">
        <v>29</v>
      </c>
      <c r="AC5541" s="1" t="s">
        <v>58</v>
      </c>
      <c r="AD5541" s="1" t="s">
        <v>19</v>
      </c>
      <c r="AE5541" s="2">
        <v>40774</v>
      </c>
    </row>
    <row r="5542" spans="1:31" x14ac:dyDescent="0.25">
      <c r="A5542">
        <f t="shared" si="781"/>
        <v>5541</v>
      </c>
      <c r="B5542" s="1">
        <v>38466</v>
      </c>
      <c r="C5542" s="2">
        <v>40772</v>
      </c>
      <c r="D5542" s="1" t="s">
        <v>32</v>
      </c>
      <c r="E5542" s="1" t="str">
        <f t="shared" si="774"/>
        <v>***</v>
      </c>
      <c r="F5542" s="1" t="str">
        <f t="shared" si="775"/>
        <v>***</v>
      </c>
      <c r="G5542" s="1" t="str">
        <f t="shared" si="776"/>
        <v>***</v>
      </c>
      <c r="J5542" s="1" t="str">
        <f t="shared" si="777"/>
        <v>***</v>
      </c>
      <c r="P5542" s="1">
        <v>15</v>
      </c>
      <c r="Q5542" s="1">
        <f t="shared" si="782"/>
        <v>0.02</v>
      </c>
      <c r="T5542" s="4">
        <v>105.48</v>
      </c>
      <c r="U5542" s="9">
        <f t="shared" si="778"/>
        <v>0</v>
      </c>
      <c r="V5542" s="4">
        <f t="shared" si="779"/>
        <v>7.032</v>
      </c>
      <c r="W5542" s="1" t="s">
        <v>21</v>
      </c>
      <c r="X5542" s="1">
        <v>7.37</v>
      </c>
      <c r="Y5542" s="4">
        <f t="shared" si="780"/>
        <v>112.85000000000001</v>
      </c>
      <c r="Z5542" s="1" t="s">
        <v>22</v>
      </c>
      <c r="AA5542" s="1" t="s">
        <v>28</v>
      </c>
      <c r="AB5542" s="1" t="s">
        <v>29</v>
      </c>
      <c r="AC5542" s="1" t="s">
        <v>40</v>
      </c>
      <c r="AD5542" s="1" t="s">
        <v>19</v>
      </c>
      <c r="AE5542" s="2">
        <v>40773</v>
      </c>
    </row>
    <row r="5543" spans="1:31" x14ac:dyDescent="0.25">
      <c r="A5543">
        <f t="shared" si="781"/>
        <v>5542</v>
      </c>
      <c r="B5543" s="1">
        <v>17253</v>
      </c>
      <c r="C5543" s="2">
        <v>40772</v>
      </c>
      <c r="D5543" s="1" t="s">
        <v>32</v>
      </c>
      <c r="E5543" s="1" t="str">
        <f t="shared" si="774"/>
        <v>***</v>
      </c>
      <c r="F5543" s="1" t="str">
        <f t="shared" si="775"/>
        <v>***</v>
      </c>
      <c r="G5543" s="1" t="str">
        <f t="shared" si="776"/>
        <v>***</v>
      </c>
      <c r="J5543" s="1" t="str">
        <f t="shared" si="777"/>
        <v>***</v>
      </c>
      <c r="P5543" s="1">
        <v>13</v>
      </c>
      <c r="Q5543" s="1">
        <f t="shared" si="782"/>
        <v>0.02</v>
      </c>
      <c r="T5543" s="4">
        <v>50.19</v>
      </c>
      <c r="U5543" s="9">
        <f t="shared" si="778"/>
        <v>0</v>
      </c>
      <c r="V5543" s="4">
        <f t="shared" si="779"/>
        <v>3.8607692307692307</v>
      </c>
      <c r="W5543" s="1" t="s">
        <v>21</v>
      </c>
      <c r="X5543" s="1">
        <v>6.83</v>
      </c>
      <c r="Y5543" s="4">
        <f t="shared" si="780"/>
        <v>57.019999999999996</v>
      </c>
      <c r="Z5543" s="1" t="s">
        <v>46</v>
      </c>
      <c r="AA5543" s="1" t="s">
        <v>28</v>
      </c>
      <c r="AB5543" s="1" t="s">
        <v>29</v>
      </c>
      <c r="AC5543" s="1" t="s">
        <v>43</v>
      </c>
      <c r="AD5543" s="1" t="s">
        <v>19</v>
      </c>
      <c r="AE5543" s="2">
        <v>40774</v>
      </c>
    </row>
    <row r="5544" spans="1:31" x14ac:dyDescent="0.25">
      <c r="A5544">
        <f t="shared" si="781"/>
        <v>5543</v>
      </c>
      <c r="B5544" s="1">
        <v>8768</v>
      </c>
      <c r="C5544" s="2">
        <v>40773</v>
      </c>
      <c r="D5544" s="1" t="s">
        <v>20</v>
      </c>
      <c r="E5544" s="1" t="str">
        <f t="shared" si="774"/>
        <v>*</v>
      </c>
      <c r="F5544" s="1" t="str">
        <f t="shared" si="775"/>
        <v>**</v>
      </c>
      <c r="G5544" s="1" t="str">
        <f t="shared" si="776"/>
        <v>**</v>
      </c>
      <c r="J5544" s="1" t="str">
        <f t="shared" si="777"/>
        <v>**</v>
      </c>
      <c r="P5544" s="1">
        <v>44</v>
      </c>
      <c r="Q5544" s="1">
        <f t="shared" si="782"/>
        <v>0.05</v>
      </c>
      <c r="T5544" s="4">
        <v>2422.4405000000002</v>
      </c>
      <c r="U5544" s="9">
        <f t="shared" si="778"/>
        <v>1</v>
      </c>
      <c r="V5544" s="4">
        <f t="shared" si="779"/>
        <v>55.055465909090913</v>
      </c>
      <c r="W5544" s="1" t="s">
        <v>21</v>
      </c>
      <c r="X5544" s="1">
        <v>5.31</v>
      </c>
      <c r="Y5544" s="4">
        <f t="shared" si="780"/>
        <v>2427.7505000000001</v>
      </c>
      <c r="Z5544" s="1" t="s">
        <v>46</v>
      </c>
      <c r="AA5544" s="1" t="s">
        <v>23</v>
      </c>
      <c r="AB5544" s="1" t="s">
        <v>24</v>
      </c>
      <c r="AC5544" s="1" t="s">
        <v>25</v>
      </c>
      <c r="AD5544" s="1" t="s">
        <v>19</v>
      </c>
      <c r="AE5544" s="2">
        <v>40774</v>
      </c>
    </row>
    <row r="5545" spans="1:31" x14ac:dyDescent="0.25">
      <c r="A5545">
        <f t="shared" si="781"/>
        <v>5544</v>
      </c>
      <c r="B5545" s="1">
        <v>43424</v>
      </c>
      <c r="C5545" s="2">
        <v>40773</v>
      </c>
      <c r="D5545" s="1" t="s">
        <v>27</v>
      </c>
      <c r="E5545" s="1" t="str">
        <f t="shared" si="774"/>
        <v>*</v>
      </c>
      <c r="F5545" s="1" t="str">
        <f t="shared" si="775"/>
        <v>*</v>
      </c>
      <c r="G5545" s="1" t="str">
        <f t="shared" si="776"/>
        <v>*</v>
      </c>
      <c r="J5545" s="1" t="str">
        <f t="shared" si="777"/>
        <v>*</v>
      </c>
      <c r="P5545" s="1">
        <v>34</v>
      </c>
      <c r="Q5545" s="1">
        <f t="shared" si="782"/>
        <v>0.04</v>
      </c>
      <c r="T5545" s="4">
        <v>772.56</v>
      </c>
      <c r="U5545" s="9">
        <f t="shared" si="778"/>
        <v>0</v>
      </c>
      <c r="V5545" s="4">
        <f t="shared" si="779"/>
        <v>22.722352941176467</v>
      </c>
      <c r="W5545" s="1" t="s">
        <v>14</v>
      </c>
      <c r="X5545" s="1">
        <v>4.5</v>
      </c>
      <c r="Y5545" s="4">
        <f t="shared" si="780"/>
        <v>777.06</v>
      </c>
      <c r="Z5545" s="1" t="s">
        <v>22</v>
      </c>
      <c r="AA5545" s="1" t="s">
        <v>37</v>
      </c>
      <c r="AB5545" s="1" t="s">
        <v>29</v>
      </c>
      <c r="AC5545" s="1" t="s">
        <v>63</v>
      </c>
      <c r="AD5545" s="1" t="s">
        <v>19</v>
      </c>
      <c r="AE5545" s="2">
        <v>40775</v>
      </c>
    </row>
    <row r="5546" spans="1:31" x14ac:dyDescent="0.25">
      <c r="A5546">
        <f t="shared" si="781"/>
        <v>5545</v>
      </c>
      <c r="B5546" s="1">
        <v>33604</v>
      </c>
      <c r="C5546" s="2">
        <v>40773</v>
      </c>
      <c r="D5546" s="1" t="s">
        <v>20</v>
      </c>
      <c r="E5546" s="1" t="str">
        <f t="shared" si="774"/>
        <v>*</v>
      </c>
      <c r="F5546" s="1" t="str">
        <f t="shared" si="775"/>
        <v>**</v>
      </c>
      <c r="G5546" s="1" t="str">
        <f t="shared" si="776"/>
        <v>**</v>
      </c>
      <c r="J5546" s="1" t="str">
        <f t="shared" si="777"/>
        <v>**</v>
      </c>
      <c r="P5546" s="1">
        <v>10</v>
      </c>
      <c r="Q5546" s="1">
        <f t="shared" si="782"/>
        <v>0.02</v>
      </c>
      <c r="T5546" s="4">
        <v>59.62</v>
      </c>
      <c r="U5546" s="9">
        <f t="shared" si="778"/>
        <v>0</v>
      </c>
      <c r="V5546" s="4">
        <f t="shared" si="779"/>
        <v>5.9619999999999997</v>
      </c>
      <c r="W5546" s="1" t="s">
        <v>21</v>
      </c>
      <c r="X5546" s="1">
        <v>7.78</v>
      </c>
      <c r="Y5546" s="4">
        <f t="shared" si="780"/>
        <v>67.399999999999991</v>
      </c>
      <c r="Z5546" s="1" t="s">
        <v>15</v>
      </c>
      <c r="AA5546" s="1" t="s">
        <v>28</v>
      </c>
      <c r="AB5546" s="1" t="s">
        <v>29</v>
      </c>
      <c r="AC5546" s="1" t="s">
        <v>43</v>
      </c>
      <c r="AD5546" s="1" t="s">
        <v>19</v>
      </c>
      <c r="AE5546" s="2">
        <v>40775</v>
      </c>
    </row>
    <row r="5547" spans="1:31" x14ac:dyDescent="0.25">
      <c r="A5547">
        <f t="shared" si="781"/>
        <v>5546</v>
      </c>
      <c r="B5547" s="1">
        <v>16967</v>
      </c>
      <c r="C5547" s="2">
        <v>40774</v>
      </c>
      <c r="D5547" s="1" t="s">
        <v>13</v>
      </c>
      <c r="E5547" s="1" t="str">
        <f t="shared" si="774"/>
        <v>*</v>
      </c>
      <c r="F5547" s="1" t="str">
        <f t="shared" si="775"/>
        <v>*</v>
      </c>
      <c r="G5547" s="1" t="str">
        <f t="shared" si="776"/>
        <v>*</v>
      </c>
      <c r="J5547" s="1" t="str">
        <f t="shared" si="777"/>
        <v>*</v>
      </c>
      <c r="P5547" s="1">
        <v>34</v>
      </c>
      <c r="Q5547" s="1">
        <f t="shared" si="782"/>
        <v>0.04</v>
      </c>
      <c r="T5547" s="4">
        <v>676.26</v>
      </c>
      <c r="U5547" s="9">
        <f t="shared" si="778"/>
        <v>0</v>
      </c>
      <c r="V5547" s="4">
        <f t="shared" si="779"/>
        <v>19.89</v>
      </c>
      <c r="W5547" s="1" t="s">
        <v>21</v>
      </c>
      <c r="X5547" s="1">
        <v>5.77</v>
      </c>
      <c r="Y5547" s="4">
        <f t="shared" si="780"/>
        <v>682.03</v>
      </c>
      <c r="Z5547" s="1" t="s">
        <v>53</v>
      </c>
      <c r="AA5547" s="1" t="s">
        <v>28</v>
      </c>
      <c r="AB5547" s="1" t="s">
        <v>29</v>
      </c>
      <c r="AC5547" s="1" t="s">
        <v>40</v>
      </c>
      <c r="AD5547" s="1" t="s">
        <v>19</v>
      </c>
      <c r="AE5547" s="2">
        <v>40774</v>
      </c>
    </row>
    <row r="5548" spans="1:31" x14ac:dyDescent="0.25">
      <c r="A5548">
        <f t="shared" si="781"/>
        <v>5547</v>
      </c>
      <c r="B5548" s="1">
        <v>10791</v>
      </c>
      <c r="C5548" s="2">
        <v>40774</v>
      </c>
      <c r="D5548" s="1" t="s">
        <v>27</v>
      </c>
      <c r="E5548" s="1" t="str">
        <f t="shared" si="774"/>
        <v>*</v>
      </c>
      <c r="F5548" s="1" t="str">
        <f t="shared" si="775"/>
        <v>*</v>
      </c>
      <c r="G5548" s="1" t="str">
        <f t="shared" si="776"/>
        <v>*</v>
      </c>
      <c r="J5548" s="1" t="str">
        <f t="shared" si="777"/>
        <v>*</v>
      </c>
      <c r="P5548" s="1">
        <v>20</v>
      </c>
      <c r="Q5548" s="1">
        <f t="shared" si="782"/>
        <v>3.5000000000000003E-2</v>
      </c>
      <c r="T5548" s="4">
        <v>400.57</v>
      </c>
      <c r="U5548" s="9">
        <f t="shared" si="778"/>
        <v>0</v>
      </c>
      <c r="V5548" s="4">
        <f t="shared" si="779"/>
        <v>20.028500000000001</v>
      </c>
      <c r="W5548" s="1" t="s">
        <v>21</v>
      </c>
      <c r="X5548" s="1">
        <v>5.77</v>
      </c>
      <c r="Y5548" s="4">
        <f t="shared" si="780"/>
        <v>406.34</v>
      </c>
      <c r="Z5548" s="1" t="s">
        <v>39</v>
      </c>
      <c r="AA5548" s="1" t="s">
        <v>23</v>
      </c>
      <c r="AB5548" s="1" t="s">
        <v>29</v>
      </c>
      <c r="AC5548" s="1" t="s">
        <v>40</v>
      </c>
      <c r="AD5548" s="1" t="s">
        <v>19</v>
      </c>
      <c r="AE5548" s="2">
        <v>40776</v>
      </c>
    </row>
    <row r="5549" spans="1:31" x14ac:dyDescent="0.25">
      <c r="A5549">
        <f t="shared" si="781"/>
        <v>5548</v>
      </c>
      <c r="B5549" s="1">
        <v>16967</v>
      </c>
      <c r="C5549" s="2">
        <v>40774</v>
      </c>
      <c r="D5549" s="1" t="s">
        <v>13</v>
      </c>
      <c r="E5549" s="1" t="str">
        <f t="shared" si="774"/>
        <v>*</v>
      </c>
      <c r="F5549" s="1" t="str">
        <f t="shared" si="775"/>
        <v>*</v>
      </c>
      <c r="G5549" s="1" t="str">
        <f t="shared" si="776"/>
        <v>*</v>
      </c>
      <c r="J5549" s="1" t="str">
        <f t="shared" si="777"/>
        <v>*</v>
      </c>
      <c r="P5549" s="1">
        <v>5</v>
      </c>
      <c r="Q5549" s="1">
        <f t="shared" si="782"/>
        <v>0.01</v>
      </c>
      <c r="T5549" s="4">
        <v>397.55</v>
      </c>
      <c r="U5549" s="9">
        <f t="shared" si="778"/>
        <v>0</v>
      </c>
      <c r="V5549" s="4">
        <f t="shared" si="779"/>
        <v>79.510000000000005</v>
      </c>
      <c r="W5549" s="1" t="s">
        <v>21</v>
      </c>
      <c r="X5549" s="1">
        <v>6.13</v>
      </c>
      <c r="Y5549" s="4">
        <f t="shared" si="780"/>
        <v>403.68</v>
      </c>
      <c r="Z5549" s="1" t="s">
        <v>53</v>
      </c>
      <c r="AA5549" s="1" t="s">
        <v>28</v>
      </c>
      <c r="AB5549" s="1" t="s">
        <v>24</v>
      </c>
      <c r="AC5549" s="1" t="s">
        <v>38</v>
      </c>
      <c r="AD5549" s="1" t="s">
        <v>19</v>
      </c>
      <c r="AE5549" s="2">
        <v>40776</v>
      </c>
    </row>
    <row r="5550" spans="1:31" x14ac:dyDescent="0.25">
      <c r="A5550">
        <f t="shared" si="781"/>
        <v>5549</v>
      </c>
      <c r="B5550" s="1">
        <v>1639</v>
      </c>
      <c r="C5550" s="2">
        <v>40774</v>
      </c>
      <c r="D5550" s="1" t="s">
        <v>27</v>
      </c>
      <c r="E5550" s="1" t="str">
        <f t="shared" si="774"/>
        <v>*</v>
      </c>
      <c r="F5550" s="1" t="str">
        <f t="shared" si="775"/>
        <v>*</v>
      </c>
      <c r="G5550" s="1" t="str">
        <f t="shared" si="776"/>
        <v>*</v>
      </c>
      <c r="J5550" s="1" t="str">
        <f t="shared" si="777"/>
        <v>*</v>
      </c>
      <c r="P5550" s="1">
        <v>24</v>
      </c>
      <c r="Q5550" s="1">
        <f t="shared" si="782"/>
        <v>3.5000000000000003E-2</v>
      </c>
      <c r="T5550" s="4">
        <v>163.13999999999999</v>
      </c>
      <c r="U5550" s="9">
        <f t="shared" si="778"/>
        <v>0</v>
      </c>
      <c r="V5550" s="4">
        <f t="shared" si="779"/>
        <v>6.7974999999999994</v>
      </c>
      <c r="W5550" s="1" t="s">
        <v>21</v>
      </c>
      <c r="X5550" s="1">
        <v>6.18</v>
      </c>
      <c r="Y5550" s="4">
        <f t="shared" si="780"/>
        <v>169.32</v>
      </c>
      <c r="Z5550" s="1" t="s">
        <v>22</v>
      </c>
      <c r="AA5550" s="1" t="s">
        <v>37</v>
      </c>
      <c r="AB5550" s="1" t="s">
        <v>29</v>
      </c>
      <c r="AC5550" s="1" t="s">
        <v>40</v>
      </c>
      <c r="AD5550" s="1" t="s">
        <v>19</v>
      </c>
      <c r="AE5550" s="2">
        <v>40775</v>
      </c>
    </row>
    <row r="5551" spans="1:31" x14ac:dyDescent="0.25">
      <c r="A5551">
        <f t="shared" si="781"/>
        <v>5550</v>
      </c>
      <c r="B5551" s="1">
        <v>448</v>
      </c>
      <c r="C5551" s="2">
        <v>40775</v>
      </c>
      <c r="D5551" s="1" t="s">
        <v>36</v>
      </c>
      <c r="E5551" s="1" t="str">
        <f t="shared" si="774"/>
        <v>*</v>
      </c>
      <c r="F5551" s="1" t="str">
        <f t="shared" si="775"/>
        <v>*</v>
      </c>
      <c r="G5551" s="1" t="str">
        <f t="shared" si="776"/>
        <v>*</v>
      </c>
      <c r="J5551" s="1" t="str">
        <f t="shared" si="777"/>
        <v>*</v>
      </c>
      <c r="P5551" s="1">
        <v>22</v>
      </c>
      <c r="Q5551" s="1">
        <f t="shared" si="782"/>
        <v>3.5000000000000003E-2</v>
      </c>
      <c r="T5551" s="4">
        <v>1162.4005</v>
      </c>
      <c r="U5551" s="9">
        <f t="shared" si="778"/>
        <v>1</v>
      </c>
      <c r="V5551" s="4">
        <f t="shared" si="779"/>
        <v>52.836386363636365</v>
      </c>
      <c r="W5551" s="1" t="s">
        <v>21</v>
      </c>
      <c r="X5551" s="1">
        <v>19.989999999999998</v>
      </c>
      <c r="Y5551" s="4">
        <f t="shared" si="780"/>
        <v>1182.3905</v>
      </c>
      <c r="Z5551" s="1" t="s">
        <v>42</v>
      </c>
      <c r="AA5551" s="1" t="s">
        <v>28</v>
      </c>
      <c r="AB5551" s="1" t="s">
        <v>24</v>
      </c>
      <c r="AC5551" s="1" t="s">
        <v>25</v>
      </c>
      <c r="AD5551" s="1" t="s">
        <v>19</v>
      </c>
      <c r="AE5551" s="2">
        <v>40777</v>
      </c>
    </row>
    <row r="5552" spans="1:31" x14ac:dyDescent="0.25">
      <c r="A5552">
        <f t="shared" si="781"/>
        <v>5551</v>
      </c>
      <c r="B5552" s="1">
        <v>6502</v>
      </c>
      <c r="C5552" s="2">
        <v>40775</v>
      </c>
      <c r="D5552" s="1" t="s">
        <v>36</v>
      </c>
      <c r="E5552" s="1" t="str">
        <f t="shared" si="774"/>
        <v>*</v>
      </c>
      <c r="F5552" s="1" t="str">
        <f t="shared" si="775"/>
        <v>*</v>
      </c>
      <c r="G5552" s="1" t="str">
        <f t="shared" si="776"/>
        <v>*</v>
      </c>
      <c r="J5552" s="1" t="str">
        <f t="shared" si="777"/>
        <v>*</v>
      </c>
      <c r="P5552" s="1">
        <v>30</v>
      </c>
      <c r="Q5552" s="1">
        <f t="shared" si="782"/>
        <v>0.04</v>
      </c>
      <c r="T5552" s="4">
        <v>306.92</v>
      </c>
      <c r="U5552" s="9">
        <f t="shared" si="778"/>
        <v>0</v>
      </c>
      <c r="V5552" s="4">
        <f t="shared" si="779"/>
        <v>10.230666666666668</v>
      </c>
      <c r="W5552" s="1" t="s">
        <v>21</v>
      </c>
      <c r="X5552" s="1">
        <v>5.12</v>
      </c>
      <c r="Y5552" s="4">
        <f t="shared" si="780"/>
        <v>312.04000000000002</v>
      </c>
      <c r="Z5552" s="1" t="s">
        <v>22</v>
      </c>
      <c r="AA5552" s="1" t="s">
        <v>37</v>
      </c>
      <c r="AB5552" s="1" t="s">
        <v>29</v>
      </c>
      <c r="AC5552" s="1" t="s">
        <v>40</v>
      </c>
      <c r="AD5552" s="1" t="s">
        <v>19</v>
      </c>
      <c r="AE5552" s="2">
        <v>40778</v>
      </c>
    </row>
    <row r="5553" spans="1:31" x14ac:dyDescent="0.25">
      <c r="A5553">
        <f t="shared" si="781"/>
        <v>5552</v>
      </c>
      <c r="B5553" s="1">
        <v>51008</v>
      </c>
      <c r="C5553" s="2">
        <v>40775</v>
      </c>
      <c r="D5553" s="1" t="s">
        <v>20</v>
      </c>
      <c r="E5553" s="1" t="str">
        <f t="shared" si="774"/>
        <v>*</v>
      </c>
      <c r="F5553" s="1" t="str">
        <f t="shared" si="775"/>
        <v>**</v>
      </c>
      <c r="G5553" s="1" t="str">
        <f t="shared" si="776"/>
        <v>**</v>
      </c>
      <c r="J5553" s="1" t="str">
        <f t="shared" si="777"/>
        <v>**</v>
      </c>
      <c r="P5553" s="1">
        <v>20</v>
      </c>
      <c r="Q5553" s="1">
        <f t="shared" si="782"/>
        <v>3.5000000000000003E-2</v>
      </c>
      <c r="T5553" s="4">
        <v>269.66000000000003</v>
      </c>
      <c r="U5553" s="9">
        <f t="shared" si="778"/>
        <v>0</v>
      </c>
      <c r="V5553" s="4">
        <f t="shared" si="779"/>
        <v>13.483000000000001</v>
      </c>
      <c r="W5553" s="1" t="s">
        <v>21</v>
      </c>
      <c r="X5553" s="1">
        <v>4.59</v>
      </c>
      <c r="Y5553" s="4">
        <f t="shared" si="780"/>
        <v>274.25</v>
      </c>
      <c r="Z5553" s="1" t="s">
        <v>44</v>
      </c>
      <c r="AA5553" s="1" t="s">
        <v>16</v>
      </c>
      <c r="AB5553" s="1" t="s">
        <v>29</v>
      </c>
      <c r="AC5553" s="1" t="s">
        <v>45</v>
      </c>
      <c r="AD5553" s="1" t="s">
        <v>31</v>
      </c>
      <c r="AE5553" s="2">
        <v>40777</v>
      </c>
    </row>
    <row r="5554" spans="1:31" x14ac:dyDescent="0.25">
      <c r="A5554">
        <f t="shared" si="781"/>
        <v>5553</v>
      </c>
      <c r="B5554" s="1">
        <v>24899</v>
      </c>
      <c r="C5554" s="2">
        <v>40775</v>
      </c>
      <c r="D5554" s="1" t="s">
        <v>27</v>
      </c>
      <c r="E5554" s="1" t="str">
        <f t="shared" si="774"/>
        <v>*</v>
      </c>
      <c r="F5554" s="1" t="str">
        <f t="shared" si="775"/>
        <v>*</v>
      </c>
      <c r="G5554" s="1" t="str">
        <f t="shared" si="776"/>
        <v>*</v>
      </c>
      <c r="J5554" s="1" t="str">
        <f t="shared" si="777"/>
        <v>*</v>
      </c>
      <c r="P5554" s="1">
        <v>37</v>
      </c>
      <c r="Q5554" s="1">
        <f t="shared" si="782"/>
        <v>0.04</v>
      </c>
      <c r="T5554" s="4">
        <v>252.99</v>
      </c>
      <c r="U5554" s="9">
        <f t="shared" si="778"/>
        <v>0</v>
      </c>
      <c r="V5554" s="4">
        <f t="shared" si="779"/>
        <v>6.837567567567568</v>
      </c>
      <c r="W5554" s="1" t="s">
        <v>21</v>
      </c>
      <c r="X5554" s="1">
        <v>2.35</v>
      </c>
      <c r="Y5554" s="4">
        <f t="shared" si="780"/>
        <v>255.34</v>
      </c>
      <c r="Z5554" s="1" t="s">
        <v>51</v>
      </c>
      <c r="AA5554" s="1" t="s">
        <v>37</v>
      </c>
      <c r="AB5554" s="1" t="s">
        <v>29</v>
      </c>
      <c r="AC5554" s="1" t="s">
        <v>30</v>
      </c>
      <c r="AD5554" s="1" t="s">
        <v>31</v>
      </c>
      <c r="AE5554" s="2">
        <v>40777</v>
      </c>
    </row>
    <row r="5555" spans="1:31" x14ac:dyDescent="0.25">
      <c r="A5555">
        <f t="shared" si="781"/>
        <v>5554</v>
      </c>
      <c r="B5555" s="1">
        <v>8901</v>
      </c>
      <c r="C5555" s="2">
        <v>40775</v>
      </c>
      <c r="D5555" s="1" t="s">
        <v>13</v>
      </c>
      <c r="E5555" s="1" t="str">
        <f t="shared" si="774"/>
        <v>*</v>
      </c>
      <c r="F5555" s="1" t="str">
        <f t="shared" si="775"/>
        <v>*</v>
      </c>
      <c r="G5555" s="1" t="str">
        <f t="shared" si="776"/>
        <v>*</v>
      </c>
      <c r="J5555" s="1" t="str">
        <f t="shared" si="777"/>
        <v>*</v>
      </c>
      <c r="P5555" s="1">
        <v>15</v>
      </c>
      <c r="Q5555" s="1">
        <f t="shared" si="782"/>
        <v>0.02</v>
      </c>
      <c r="T5555" s="4">
        <v>168.9</v>
      </c>
      <c r="U5555" s="9">
        <f t="shared" si="778"/>
        <v>0</v>
      </c>
      <c r="V5555" s="4">
        <f t="shared" si="779"/>
        <v>11.26</v>
      </c>
      <c r="W5555" s="1" t="s">
        <v>14</v>
      </c>
      <c r="X5555" s="1">
        <v>6.24</v>
      </c>
      <c r="Y5555" s="4">
        <f t="shared" si="780"/>
        <v>175.14000000000001</v>
      </c>
      <c r="Z5555" s="1" t="s">
        <v>42</v>
      </c>
      <c r="AA5555" s="1" t="s">
        <v>16</v>
      </c>
      <c r="AB5555" s="1" t="s">
        <v>24</v>
      </c>
      <c r="AC5555" s="1" t="s">
        <v>56</v>
      </c>
      <c r="AD5555" s="1" t="s">
        <v>26</v>
      </c>
      <c r="AE5555" s="2">
        <v>40782</v>
      </c>
    </row>
    <row r="5556" spans="1:31" x14ac:dyDescent="0.25">
      <c r="A5556">
        <f t="shared" si="781"/>
        <v>5555</v>
      </c>
      <c r="B5556" s="1">
        <v>36133</v>
      </c>
      <c r="C5556" s="2">
        <v>40775</v>
      </c>
      <c r="D5556" s="1" t="s">
        <v>36</v>
      </c>
      <c r="E5556" s="1" t="str">
        <f t="shared" si="774"/>
        <v>*</v>
      </c>
      <c r="F5556" s="1" t="str">
        <f t="shared" si="775"/>
        <v>*</v>
      </c>
      <c r="G5556" s="1" t="str">
        <f t="shared" si="776"/>
        <v>*</v>
      </c>
      <c r="J5556" s="1" t="str">
        <f t="shared" si="777"/>
        <v>*</v>
      </c>
      <c r="P5556" s="1">
        <v>6</v>
      </c>
      <c r="Q5556" s="1">
        <f t="shared" si="782"/>
        <v>0.01</v>
      </c>
      <c r="T5556" s="4">
        <v>128.56</v>
      </c>
      <c r="U5556" s="9">
        <f t="shared" si="778"/>
        <v>0</v>
      </c>
      <c r="V5556" s="4">
        <f t="shared" si="779"/>
        <v>21.426666666666666</v>
      </c>
      <c r="W5556" s="1" t="s">
        <v>21</v>
      </c>
      <c r="X5556" s="1">
        <v>8.68</v>
      </c>
      <c r="Y5556" s="4">
        <f t="shared" si="780"/>
        <v>137.24</v>
      </c>
      <c r="Z5556" s="1" t="s">
        <v>22</v>
      </c>
      <c r="AA5556" s="1" t="s">
        <v>16</v>
      </c>
      <c r="AB5556" s="1" t="s">
        <v>29</v>
      </c>
      <c r="AC5556" s="1" t="s">
        <v>40</v>
      </c>
      <c r="AD5556" s="1" t="s">
        <v>19</v>
      </c>
      <c r="AE5556" s="2">
        <v>40776</v>
      </c>
    </row>
    <row r="5557" spans="1:31" x14ac:dyDescent="0.25">
      <c r="A5557">
        <f t="shared" si="781"/>
        <v>5556</v>
      </c>
      <c r="B5557" s="1">
        <v>6502</v>
      </c>
      <c r="C5557" s="2">
        <v>40775</v>
      </c>
      <c r="D5557" s="1" t="s">
        <v>36</v>
      </c>
      <c r="E5557" s="1" t="str">
        <f t="shared" si="774"/>
        <v>*</v>
      </c>
      <c r="F5557" s="1" t="str">
        <f t="shared" si="775"/>
        <v>*</v>
      </c>
      <c r="G5557" s="1" t="str">
        <f t="shared" si="776"/>
        <v>*</v>
      </c>
      <c r="J5557" s="1" t="str">
        <f t="shared" si="777"/>
        <v>*</v>
      </c>
      <c r="P5557" s="1">
        <v>16</v>
      </c>
      <c r="Q5557" s="1">
        <f t="shared" si="782"/>
        <v>0.02</v>
      </c>
      <c r="T5557" s="4">
        <v>116.11</v>
      </c>
      <c r="U5557" s="9">
        <f t="shared" si="778"/>
        <v>0</v>
      </c>
      <c r="V5557" s="4">
        <f t="shared" si="779"/>
        <v>7.256875</v>
      </c>
      <c r="W5557" s="1" t="s">
        <v>14</v>
      </c>
      <c r="X5557" s="1">
        <v>5.83</v>
      </c>
      <c r="Y5557" s="4">
        <f t="shared" si="780"/>
        <v>121.94</v>
      </c>
      <c r="Z5557" s="1" t="s">
        <v>22</v>
      </c>
      <c r="AA5557" s="1" t="s">
        <v>37</v>
      </c>
      <c r="AB5557" s="1" t="s">
        <v>29</v>
      </c>
      <c r="AC5557" s="1" t="s">
        <v>40</v>
      </c>
      <c r="AD5557" s="1" t="s">
        <v>31</v>
      </c>
      <c r="AE5557" s="2">
        <v>40775</v>
      </c>
    </row>
    <row r="5558" spans="1:31" x14ac:dyDescent="0.25">
      <c r="A5558">
        <f t="shared" si="781"/>
        <v>5557</v>
      </c>
      <c r="B5558" s="1">
        <v>31648</v>
      </c>
      <c r="C5558" s="2">
        <v>40775</v>
      </c>
      <c r="D5558" s="1" t="s">
        <v>20</v>
      </c>
      <c r="E5558" s="1" t="str">
        <f t="shared" si="774"/>
        <v>*</v>
      </c>
      <c r="F5558" s="1" t="str">
        <f t="shared" si="775"/>
        <v>**</v>
      </c>
      <c r="G5558" s="1" t="str">
        <f t="shared" si="776"/>
        <v>**</v>
      </c>
      <c r="J5558" s="1" t="str">
        <f t="shared" si="777"/>
        <v>**</v>
      </c>
      <c r="P5558" s="1">
        <v>10</v>
      </c>
      <c r="Q5558" s="1">
        <f t="shared" si="782"/>
        <v>0.02</v>
      </c>
      <c r="T5558" s="4">
        <v>74.040000000000006</v>
      </c>
      <c r="U5558" s="9">
        <f t="shared" si="778"/>
        <v>0</v>
      </c>
      <c r="V5558" s="4">
        <f t="shared" si="779"/>
        <v>7.4040000000000008</v>
      </c>
      <c r="W5558" s="1" t="s">
        <v>21</v>
      </c>
      <c r="X5558" s="1">
        <v>7.3</v>
      </c>
      <c r="Y5558" s="4">
        <f t="shared" si="780"/>
        <v>81.34</v>
      </c>
      <c r="Z5558" s="1" t="s">
        <v>49</v>
      </c>
      <c r="AA5558" s="1" t="s">
        <v>37</v>
      </c>
      <c r="AB5558" s="1" t="s">
        <v>29</v>
      </c>
      <c r="AC5558" s="1" t="s">
        <v>40</v>
      </c>
      <c r="AD5558" s="1" t="s">
        <v>19</v>
      </c>
      <c r="AE5558" s="2">
        <v>40777</v>
      </c>
    </row>
    <row r="5559" spans="1:31" x14ac:dyDescent="0.25">
      <c r="A5559">
        <f t="shared" si="781"/>
        <v>5558</v>
      </c>
      <c r="B5559" s="1">
        <v>31648</v>
      </c>
      <c r="C5559" s="2">
        <v>40775</v>
      </c>
      <c r="D5559" s="1" t="s">
        <v>20</v>
      </c>
      <c r="E5559" s="1" t="str">
        <f t="shared" si="774"/>
        <v>*</v>
      </c>
      <c r="F5559" s="1" t="str">
        <f t="shared" si="775"/>
        <v>**</v>
      </c>
      <c r="G5559" s="1" t="str">
        <f t="shared" si="776"/>
        <v>**</v>
      </c>
      <c r="J5559" s="1" t="str">
        <f t="shared" si="777"/>
        <v>**</v>
      </c>
      <c r="P5559" s="1">
        <v>8</v>
      </c>
      <c r="Q5559" s="1">
        <f t="shared" si="782"/>
        <v>0.01</v>
      </c>
      <c r="T5559" s="4">
        <v>68.94</v>
      </c>
      <c r="U5559" s="9">
        <f t="shared" si="778"/>
        <v>0</v>
      </c>
      <c r="V5559" s="4">
        <f t="shared" si="779"/>
        <v>8.6174999999999997</v>
      </c>
      <c r="W5559" s="1" t="s">
        <v>21</v>
      </c>
      <c r="X5559" s="1">
        <v>2.38</v>
      </c>
      <c r="Y5559" s="4">
        <f t="shared" si="780"/>
        <v>71.319999999999993</v>
      </c>
      <c r="Z5559" s="1" t="s">
        <v>49</v>
      </c>
      <c r="AA5559" s="1" t="s">
        <v>37</v>
      </c>
      <c r="AB5559" s="1" t="s">
        <v>24</v>
      </c>
      <c r="AC5559" s="1" t="s">
        <v>38</v>
      </c>
      <c r="AD5559" s="1" t="s">
        <v>41</v>
      </c>
      <c r="AE5559" s="2">
        <v>40775</v>
      </c>
    </row>
    <row r="5560" spans="1:31" x14ac:dyDescent="0.25">
      <c r="A5560">
        <f t="shared" si="781"/>
        <v>5559</v>
      </c>
      <c r="B5560" s="1">
        <v>46531</v>
      </c>
      <c r="C5560" s="2">
        <v>40776</v>
      </c>
      <c r="D5560" s="1" t="s">
        <v>13</v>
      </c>
      <c r="E5560" s="1" t="str">
        <f t="shared" si="774"/>
        <v>*</v>
      </c>
      <c r="F5560" s="1" t="str">
        <f t="shared" si="775"/>
        <v>*</v>
      </c>
      <c r="G5560" s="1" t="str">
        <f t="shared" si="776"/>
        <v>*</v>
      </c>
      <c r="J5560" s="1" t="str">
        <f t="shared" si="777"/>
        <v>*</v>
      </c>
      <c r="P5560" s="1">
        <v>39</v>
      </c>
      <c r="Q5560" s="1">
        <f t="shared" si="782"/>
        <v>0.04</v>
      </c>
      <c r="T5560" s="4">
        <v>4211</v>
      </c>
      <c r="U5560" s="9">
        <f t="shared" si="778"/>
        <v>1</v>
      </c>
      <c r="V5560" s="4">
        <f t="shared" si="779"/>
        <v>107.97435897435898</v>
      </c>
      <c r="W5560" s="1" t="s">
        <v>21</v>
      </c>
      <c r="X5560" s="1">
        <v>69</v>
      </c>
      <c r="Y5560" s="4">
        <f t="shared" si="780"/>
        <v>4280</v>
      </c>
      <c r="Z5560" s="1" t="s">
        <v>53</v>
      </c>
      <c r="AA5560" s="1" t="s">
        <v>16</v>
      </c>
      <c r="AB5560" s="1" t="s">
        <v>17</v>
      </c>
      <c r="AC5560" s="1" t="s">
        <v>52</v>
      </c>
      <c r="AD5560" s="1" t="s">
        <v>48</v>
      </c>
      <c r="AE5560" s="2">
        <v>40783</v>
      </c>
    </row>
    <row r="5561" spans="1:31" x14ac:dyDescent="0.25">
      <c r="A5561">
        <f t="shared" si="781"/>
        <v>5560</v>
      </c>
      <c r="B5561" s="1">
        <v>2882</v>
      </c>
      <c r="C5561" s="2">
        <v>40776</v>
      </c>
      <c r="D5561" s="1" t="s">
        <v>20</v>
      </c>
      <c r="E5561" s="1" t="str">
        <f t="shared" si="774"/>
        <v>*</v>
      </c>
      <c r="F5561" s="1" t="str">
        <f t="shared" si="775"/>
        <v>**</v>
      </c>
      <c r="G5561" s="1" t="str">
        <f t="shared" si="776"/>
        <v>**</v>
      </c>
      <c r="J5561" s="1" t="str">
        <f t="shared" si="777"/>
        <v>**</v>
      </c>
      <c r="P5561" s="1">
        <v>23</v>
      </c>
      <c r="Q5561" s="1">
        <f t="shared" si="782"/>
        <v>3.5000000000000003E-2</v>
      </c>
      <c r="T5561" s="4">
        <v>3872.87</v>
      </c>
      <c r="U5561" s="9">
        <f t="shared" si="778"/>
        <v>1</v>
      </c>
      <c r="V5561" s="4">
        <f t="shared" si="779"/>
        <v>168.38565217391303</v>
      </c>
      <c r="W5561" s="1" t="s">
        <v>33</v>
      </c>
      <c r="X5561" s="1">
        <v>30</v>
      </c>
      <c r="Y5561" s="4">
        <f t="shared" si="780"/>
        <v>3902.87</v>
      </c>
      <c r="Z5561" s="1" t="s">
        <v>46</v>
      </c>
      <c r="AA5561" s="1" t="s">
        <v>16</v>
      </c>
      <c r="AB5561" s="1" t="s">
        <v>17</v>
      </c>
      <c r="AC5561" s="1" t="s">
        <v>34</v>
      </c>
      <c r="AD5561" s="1" t="s">
        <v>35</v>
      </c>
      <c r="AE5561" s="2">
        <v>40778</v>
      </c>
    </row>
    <row r="5562" spans="1:31" x14ac:dyDescent="0.25">
      <c r="A5562">
        <f t="shared" si="781"/>
        <v>5561</v>
      </c>
      <c r="B5562" s="1">
        <v>46531</v>
      </c>
      <c r="C5562" s="2">
        <v>40776</v>
      </c>
      <c r="D5562" s="1" t="s">
        <v>13</v>
      </c>
      <c r="E5562" s="1" t="str">
        <f t="shared" si="774"/>
        <v>*</v>
      </c>
      <c r="F5562" s="1" t="str">
        <f t="shared" si="775"/>
        <v>*</v>
      </c>
      <c r="G5562" s="1" t="str">
        <f t="shared" si="776"/>
        <v>*</v>
      </c>
      <c r="J5562" s="1" t="str">
        <f t="shared" si="777"/>
        <v>*</v>
      </c>
      <c r="P5562" s="1">
        <v>17</v>
      </c>
      <c r="Q5562" s="1">
        <f t="shared" si="782"/>
        <v>0.02</v>
      </c>
      <c r="T5562" s="4">
        <v>3064.6579999999999</v>
      </c>
      <c r="U5562" s="9">
        <f t="shared" si="778"/>
        <v>1</v>
      </c>
      <c r="V5562" s="4">
        <f t="shared" si="779"/>
        <v>180.274</v>
      </c>
      <c r="W5562" s="1" t="s">
        <v>21</v>
      </c>
      <c r="X5562" s="1">
        <v>2.79</v>
      </c>
      <c r="Y5562" s="4">
        <f t="shared" si="780"/>
        <v>3067.4479999999999</v>
      </c>
      <c r="Z5562" s="1" t="s">
        <v>44</v>
      </c>
      <c r="AA5562" s="1" t="s">
        <v>16</v>
      </c>
      <c r="AB5562" s="1" t="s">
        <v>24</v>
      </c>
      <c r="AC5562" s="1" t="s">
        <v>25</v>
      </c>
      <c r="AD5562" s="1" t="s">
        <v>19</v>
      </c>
      <c r="AE5562" s="2">
        <v>40781</v>
      </c>
    </row>
    <row r="5563" spans="1:31" x14ac:dyDescent="0.25">
      <c r="A5563">
        <f t="shared" si="781"/>
        <v>5562</v>
      </c>
      <c r="B5563" s="1">
        <v>45381</v>
      </c>
      <c r="C5563" s="2">
        <v>40776</v>
      </c>
      <c r="D5563" s="1" t="s">
        <v>36</v>
      </c>
      <c r="E5563" s="1" t="str">
        <f t="shared" si="774"/>
        <v>*</v>
      </c>
      <c r="F5563" s="1" t="str">
        <f t="shared" si="775"/>
        <v>*</v>
      </c>
      <c r="G5563" s="1" t="str">
        <f t="shared" si="776"/>
        <v>*</v>
      </c>
      <c r="J5563" s="1" t="str">
        <f t="shared" si="777"/>
        <v>*</v>
      </c>
      <c r="P5563" s="1">
        <v>23</v>
      </c>
      <c r="Q5563" s="1">
        <f t="shared" si="782"/>
        <v>3.5000000000000003E-2</v>
      </c>
      <c r="T5563" s="4">
        <v>1316.87</v>
      </c>
      <c r="U5563" s="9">
        <f t="shared" si="778"/>
        <v>1</v>
      </c>
      <c r="V5563" s="4">
        <f t="shared" si="779"/>
        <v>57.255217391304342</v>
      </c>
      <c r="W5563" s="1" t="s">
        <v>14</v>
      </c>
      <c r="X5563" s="1">
        <v>5.5</v>
      </c>
      <c r="Y5563" s="4">
        <f t="shared" si="780"/>
        <v>1322.37</v>
      </c>
      <c r="Z5563" s="1" t="s">
        <v>53</v>
      </c>
      <c r="AA5563" s="1" t="s">
        <v>23</v>
      </c>
      <c r="AB5563" s="1" t="s">
        <v>24</v>
      </c>
      <c r="AC5563" s="1" t="s">
        <v>38</v>
      </c>
      <c r="AD5563" s="1" t="s">
        <v>19</v>
      </c>
      <c r="AE5563" s="2">
        <v>40778</v>
      </c>
    </row>
    <row r="5564" spans="1:31" x14ac:dyDescent="0.25">
      <c r="A5564">
        <f t="shared" si="781"/>
        <v>5563</v>
      </c>
      <c r="B5564" s="1">
        <v>2882</v>
      </c>
      <c r="C5564" s="2">
        <v>40776</v>
      </c>
      <c r="D5564" s="1" t="s">
        <v>20</v>
      </c>
      <c r="E5564" s="1" t="str">
        <f t="shared" si="774"/>
        <v>*</v>
      </c>
      <c r="F5564" s="1" t="str">
        <f t="shared" si="775"/>
        <v>**</v>
      </c>
      <c r="G5564" s="1" t="str">
        <f t="shared" si="776"/>
        <v>**</v>
      </c>
      <c r="J5564" s="1" t="str">
        <f t="shared" si="777"/>
        <v>**</v>
      </c>
      <c r="P5564" s="1">
        <v>9</v>
      </c>
      <c r="Q5564" s="1">
        <f t="shared" si="782"/>
        <v>0.01</v>
      </c>
      <c r="T5564" s="4">
        <v>356.72</v>
      </c>
      <c r="U5564" s="9">
        <f t="shared" si="778"/>
        <v>0</v>
      </c>
      <c r="V5564" s="4">
        <f t="shared" si="779"/>
        <v>39.635555555555555</v>
      </c>
      <c r="W5564" s="1" t="s">
        <v>21</v>
      </c>
      <c r="X5564" s="1">
        <v>1.99</v>
      </c>
      <c r="Y5564" s="4">
        <f t="shared" si="780"/>
        <v>358.71000000000004</v>
      </c>
      <c r="Z5564" s="1" t="s">
        <v>46</v>
      </c>
      <c r="AA5564" s="1" t="s">
        <v>16</v>
      </c>
      <c r="AB5564" s="1" t="s">
        <v>24</v>
      </c>
      <c r="AC5564" s="1" t="s">
        <v>38</v>
      </c>
      <c r="AD5564" s="1" t="s">
        <v>41</v>
      </c>
      <c r="AE5564" s="2">
        <v>40777</v>
      </c>
    </row>
    <row r="5565" spans="1:31" x14ac:dyDescent="0.25">
      <c r="A5565">
        <f t="shared" si="781"/>
        <v>5564</v>
      </c>
      <c r="B5565" s="1">
        <v>17445</v>
      </c>
      <c r="C5565" s="2">
        <v>40776</v>
      </c>
      <c r="D5565" s="1" t="s">
        <v>27</v>
      </c>
      <c r="E5565" s="1" t="str">
        <f t="shared" si="774"/>
        <v>*</v>
      </c>
      <c r="F5565" s="1" t="str">
        <f t="shared" si="775"/>
        <v>*</v>
      </c>
      <c r="G5565" s="1" t="str">
        <f t="shared" si="776"/>
        <v>*</v>
      </c>
      <c r="J5565" s="1" t="str">
        <f t="shared" si="777"/>
        <v>*</v>
      </c>
      <c r="P5565" s="1">
        <v>33</v>
      </c>
      <c r="Q5565" s="1">
        <f t="shared" si="782"/>
        <v>0.04</v>
      </c>
      <c r="T5565" s="4">
        <v>249.48</v>
      </c>
      <c r="U5565" s="9">
        <f t="shared" si="778"/>
        <v>0</v>
      </c>
      <c r="V5565" s="4">
        <f t="shared" si="779"/>
        <v>7.56</v>
      </c>
      <c r="W5565" s="1" t="s">
        <v>21</v>
      </c>
      <c r="X5565" s="1">
        <v>2.38</v>
      </c>
      <c r="Y5565" s="4">
        <f t="shared" si="780"/>
        <v>251.85999999999999</v>
      </c>
      <c r="Z5565" s="1" t="s">
        <v>46</v>
      </c>
      <c r="AA5565" s="1" t="s">
        <v>23</v>
      </c>
      <c r="AB5565" s="1" t="s">
        <v>24</v>
      </c>
      <c r="AC5565" s="1" t="s">
        <v>38</v>
      </c>
      <c r="AD5565" s="1" t="s">
        <v>41</v>
      </c>
      <c r="AE5565" s="2">
        <v>40779</v>
      </c>
    </row>
    <row r="5566" spans="1:31" x14ac:dyDescent="0.25">
      <c r="A5566">
        <f t="shared" si="781"/>
        <v>5565</v>
      </c>
      <c r="B5566" s="1">
        <v>45381</v>
      </c>
      <c r="C5566" s="2">
        <v>40776</v>
      </c>
      <c r="D5566" s="1" t="s">
        <v>36</v>
      </c>
      <c r="E5566" s="1" t="str">
        <f t="shared" si="774"/>
        <v>*</v>
      </c>
      <c r="F5566" s="1" t="str">
        <f t="shared" si="775"/>
        <v>*</v>
      </c>
      <c r="G5566" s="1" t="str">
        <f t="shared" si="776"/>
        <v>*</v>
      </c>
      <c r="J5566" s="1" t="str">
        <f t="shared" si="777"/>
        <v>*</v>
      </c>
      <c r="P5566" s="1">
        <v>26</v>
      </c>
      <c r="Q5566" s="1">
        <f t="shared" si="782"/>
        <v>3.5000000000000003E-2</v>
      </c>
      <c r="T5566" s="4">
        <v>164.1</v>
      </c>
      <c r="U5566" s="9">
        <f t="shared" si="778"/>
        <v>0</v>
      </c>
      <c r="V5566" s="4">
        <f t="shared" si="779"/>
        <v>6.3115384615384613</v>
      </c>
      <c r="W5566" s="1" t="s">
        <v>14</v>
      </c>
      <c r="X5566" s="1">
        <v>5.01</v>
      </c>
      <c r="Y5566" s="4">
        <f t="shared" si="780"/>
        <v>169.10999999999999</v>
      </c>
      <c r="Z5566" s="1" t="s">
        <v>53</v>
      </c>
      <c r="AA5566" s="1" t="s">
        <v>23</v>
      </c>
      <c r="AB5566" s="1" t="s">
        <v>29</v>
      </c>
      <c r="AC5566" s="1" t="s">
        <v>43</v>
      </c>
      <c r="AD5566" s="1" t="s">
        <v>19</v>
      </c>
      <c r="AE5566" s="2">
        <v>40777</v>
      </c>
    </row>
    <row r="5567" spans="1:31" x14ac:dyDescent="0.25">
      <c r="A5567">
        <f t="shared" si="781"/>
        <v>5566</v>
      </c>
      <c r="B5567" s="1">
        <v>1095</v>
      </c>
      <c r="C5567" s="2">
        <v>40776</v>
      </c>
      <c r="D5567" s="1" t="s">
        <v>36</v>
      </c>
      <c r="E5567" s="1" t="str">
        <f t="shared" si="774"/>
        <v>*</v>
      </c>
      <c r="F5567" s="1" t="str">
        <f t="shared" si="775"/>
        <v>*</v>
      </c>
      <c r="G5567" s="1" t="str">
        <f t="shared" si="776"/>
        <v>*</v>
      </c>
      <c r="J5567" s="1" t="str">
        <f t="shared" si="777"/>
        <v>*</v>
      </c>
      <c r="P5567" s="1">
        <v>28</v>
      </c>
      <c r="Q5567" s="1">
        <f t="shared" si="782"/>
        <v>3.5000000000000003E-2</v>
      </c>
      <c r="T5567" s="4">
        <v>142.18</v>
      </c>
      <c r="U5567" s="9">
        <f t="shared" si="778"/>
        <v>0</v>
      </c>
      <c r="V5567" s="4">
        <f t="shared" si="779"/>
        <v>5.0778571428571428</v>
      </c>
      <c r="W5567" s="1" t="s">
        <v>21</v>
      </c>
      <c r="X5567" s="1">
        <v>4.72</v>
      </c>
      <c r="Y5567" s="4">
        <f t="shared" si="780"/>
        <v>146.9</v>
      </c>
      <c r="Z5567" s="1" t="s">
        <v>42</v>
      </c>
      <c r="AA5567" s="1" t="s">
        <v>16</v>
      </c>
      <c r="AB5567" s="1" t="s">
        <v>29</v>
      </c>
      <c r="AC5567" s="1" t="s">
        <v>40</v>
      </c>
      <c r="AD5567" s="1" t="s">
        <v>19</v>
      </c>
      <c r="AE5567" s="2">
        <v>40778</v>
      </c>
    </row>
    <row r="5568" spans="1:31" x14ac:dyDescent="0.25">
      <c r="A5568">
        <f t="shared" si="781"/>
        <v>5567</v>
      </c>
      <c r="B5568" s="1">
        <v>46531</v>
      </c>
      <c r="C5568" s="2">
        <v>40776</v>
      </c>
      <c r="D5568" s="1" t="s">
        <v>13</v>
      </c>
      <c r="E5568" s="1" t="str">
        <f t="shared" si="774"/>
        <v>*</v>
      </c>
      <c r="F5568" s="1" t="str">
        <f t="shared" si="775"/>
        <v>*</v>
      </c>
      <c r="G5568" s="1" t="str">
        <f t="shared" si="776"/>
        <v>*</v>
      </c>
      <c r="J5568" s="1" t="str">
        <f t="shared" si="777"/>
        <v>*</v>
      </c>
      <c r="P5568" s="1">
        <v>23</v>
      </c>
      <c r="Q5568" s="1">
        <f t="shared" si="782"/>
        <v>3.5000000000000003E-2</v>
      </c>
      <c r="T5568" s="4">
        <v>84.47</v>
      </c>
      <c r="U5568" s="9">
        <f t="shared" si="778"/>
        <v>0</v>
      </c>
      <c r="V5568" s="4">
        <f t="shared" si="779"/>
        <v>3.672608695652174</v>
      </c>
      <c r="W5568" s="1" t="s">
        <v>21</v>
      </c>
      <c r="X5568" s="1">
        <v>1.49</v>
      </c>
      <c r="Y5568" s="4">
        <f t="shared" si="780"/>
        <v>85.96</v>
      </c>
      <c r="Z5568" s="1" t="s">
        <v>44</v>
      </c>
      <c r="AA5568" s="1" t="s">
        <v>16</v>
      </c>
      <c r="AB5568" s="1" t="s">
        <v>29</v>
      </c>
      <c r="AC5568" s="1" t="s">
        <v>43</v>
      </c>
      <c r="AD5568" s="1" t="s">
        <v>19</v>
      </c>
      <c r="AE5568" s="2">
        <v>40776</v>
      </c>
    </row>
    <row r="5569" spans="1:31" x14ac:dyDescent="0.25">
      <c r="A5569">
        <f t="shared" si="781"/>
        <v>5568</v>
      </c>
      <c r="B5569" s="1">
        <v>46531</v>
      </c>
      <c r="C5569" s="2">
        <v>40776</v>
      </c>
      <c r="D5569" s="1" t="s">
        <v>13</v>
      </c>
      <c r="E5569" s="1" t="str">
        <f t="shared" si="774"/>
        <v>*</v>
      </c>
      <c r="F5569" s="1" t="str">
        <f t="shared" si="775"/>
        <v>*</v>
      </c>
      <c r="G5569" s="1" t="str">
        <f t="shared" si="776"/>
        <v>*</v>
      </c>
      <c r="J5569" s="1" t="str">
        <f t="shared" si="777"/>
        <v>*</v>
      </c>
      <c r="P5569" s="1">
        <v>2</v>
      </c>
      <c r="Q5569" s="1">
        <f t="shared" si="782"/>
        <v>0.01</v>
      </c>
      <c r="T5569" s="4">
        <v>19.34</v>
      </c>
      <c r="U5569" s="9">
        <f t="shared" si="778"/>
        <v>0</v>
      </c>
      <c r="V5569" s="4">
        <f t="shared" si="779"/>
        <v>9.67</v>
      </c>
      <c r="W5569" s="1" t="s">
        <v>21</v>
      </c>
      <c r="X5569" s="1">
        <v>6.05</v>
      </c>
      <c r="Y5569" s="4">
        <f t="shared" si="780"/>
        <v>25.39</v>
      </c>
      <c r="Z5569" s="1" t="s">
        <v>22</v>
      </c>
      <c r="AA5569" s="1" t="s">
        <v>16</v>
      </c>
      <c r="AB5569" s="1" t="s">
        <v>29</v>
      </c>
      <c r="AC5569" s="1" t="s">
        <v>43</v>
      </c>
      <c r="AD5569" s="1" t="s">
        <v>19</v>
      </c>
      <c r="AE5569" s="2">
        <v>40785</v>
      </c>
    </row>
    <row r="5570" spans="1:31" x14ac:dyDescent="0.25">
      <c r="A5570">
        <f t="shared" si="781"/>
        <v>5569</v>
      </c>
      <c r="B5570" s="1">
        <v>45381</v>
      </c>
      <c r="C5570" s="2">
        <v>40776</v>
      </c>
      <c r="D5570" s="1" t="s">
        <v>36</v>
      </c>
      <c r="E5570" s="1" t="str">
        <f t="shared" si="774"/>
        <v>*</v>
      </c>
      <c r="F5570" s="1" t="str">
        <f t="shared" si="775"/>
        <v>*</v>
      </c>
      <c r="G5570" s="1" t="str">
        <f t="shared" si="776"/>
        <v>*</v>
      </c>
      <c r="J5570" s="1" t="str">
        <f t="shared" si="777"/>
        <v>*</v>
      </c>
      <c r="P5570" s="1">
        <v>1</v>
      </c>
      <c r="Q5570" s="1">
        <f t="shared" si="782"/>
        <v>0.01</v>
      </c>
      <c r="T5570" s="4">
        <v>11.81</v>
      </c>
      <c r="U5570" s="9">
        <f t="shared" si="778"/>
        <v>0</v>
      </c>
      <c r="V5570" s="4">
        <f t="shared" si="779"/>
        <v>11.81</v>
      </c>
      <c r="W5570" s="1" t="s">
        <v>21</v>
      </c>
      <c r="X5570" s="1">
        <v>5.57</v>
      </c>
      <c r="Y5570" s="4">
        <f t="shared" si="780"/>
        <v>17.380000000000003</v>
      </c>
      <c r="Z5570" s="1" t="s">
        <v>53</v>
      </c>
      <c r="AA5570" s="1" t="s">
        <v>23</v>
      </c>
      <c r="AB5570" s="1" t="s">
        <v>17</v>
      </c>
      <c r="AC5570" s="1" t="s">
        <v>18</v>
      </c>
      <c r="AD5570" s="1" t="s">
        <v>19</v>
      </c>
      <c r="AE5570" s="2">
        <v>40778</v>
      </c>
    </row>
    <row r="5571" spans="1:31" x14ac:dyDescent="0.25">
      <c r="A5571">
        <f t="shared" si="781"/>
        <v>5570</v>
      </c>
      <c r="B5571" s="1">
        <v>58598</v>
      </c>
      <c r="C5571" s="2">
        <v>40777</v>
      </c>
      <c r="D5571" s="1" t="s">
        <v>36</v>
      </c>
      <c r="E5571" s="1" t="str">
        <f t="shared" ref="E5571:E5634" si="783">IF(D5571="Critical","***","*")</f>
        <v>*</v>
      </c>
      <c r="F5571" s="1" t="str">
        <f t="shared" ref="F5571:F5634" si="784">IF(D5571="Critical","***",IF(D5571="High","**","*"))</f>
        <v>*</v>
      </c>
      <c r="G5571" s="1" t="str">
        <f t="shared" ref="G5571:G5634" si="785">VLOOKUP(D5571,$H$6:$I$10,2,FALSE)</f>
        <v>*</v>
      </c>
      <c r="J5571" s="1" t="str">
        <f t="shared" ref="J5571:J5634" si="786">HLOOKUP(D5571,$K$5:$O$6,2,FALSE)</f>
        <v>*</v>
      </c>
      <c r="P5571" s="1">
        <v>50</v>
      </c>
      <c r="Q5571" s="1">
        <f t="shared" si="782"/>
        <v>0.06</v>
      </c>
      <c r="T5571" s="4">
        <v>13608.83</v>
      </c>
      <c r="U5571" s="9">
        <f t="shared" ref="U5571:U5634" si="787">IF(T5571&gt;1000,1,0)</f>
        <v>1</v>
      </c>
      <c r="V5571" s="4">
        <f t="shared" ref="V5571:V5634" si="788">T5571/P5571</f>
        <v>272.17660000000001</v>
      </c>
      <c r="W5571" s="1" t="s">
        <v>33</v>
      </c>
      <c r="X5571" s="1">
        <v>64.73</v>
      </c>
      <c r="Y5571" s="4">
        <f t="shared" ref="Y5571:Y5634" si="789">X5571+T5571</f>
        <v>13673.56</v>
      </c>
      <c r="Z5571" s="1" t="s">
        <v>22</v>
      </c>
      <c r="AA5571" s="1" t="s">
        <v>37</v>
      </c>
      <c r="AB5571" s="1" t="s">
        <v>17</v>
      </c>
      <c r="AC5571" s="1" t="s">
        <v>34</v>
      </c>
      <c r="AD5571" s="1" t="s">
        <v>35</v>
      </c>
      <c r="AE5571" s="2">
        <v>40778</v>
      </c>
    </row>
    <row r="5572" spans="1:31" x14ac:dyDescent="0.25">
      <c r="A5572">
        <f t="shared" ref="A5572:A5635" si="790">A5571+1</f>
        <v>5571</v>
      </c>
      <c r="B5572" s="1">
        <v>58598</v>
      </c>
      <c r="C5572" s="2">
        <v>40777</v>
      </c>
      <c r="D5572" s="1" t="s">
        <v>36</v>
      </c>
      <c r="E5572" s="1" t="str">
        <f t="shared" si="783"/>
        <v>*</v>
      </c>
      <c r="F5572" s="1" t="str">
        <f t="shared" si="784"/>
        <v>*</v>
      </c>
      <c r="G5572" s="1" t="str">
        <f t="shared" si="785"/>
        <v>*</v>
      </c>
      <c r="J5572" s="1" t="str">
        <f t="shared" si="786"/>
        <v>*</v>
      </c>
      <c r="P5572" s="1">
        <v>25</v>
      </c>
      <c r="Q5572" s="1">
        <f t="shared" ref="Q5572:Q5635" si="791">VLOOKUP(P5572,$R$5:$S$10,2,TRUE)</f>
        <v>3.5000000000000003E-2</v>
      </c>
      <c r="T5572" s="4">
        <v>89.32</v>
      </c>
      <c r="U5572" s="9">
        <f t="shared" si="787"/>
        <v>0</v>
      </c>
      <c r="V5572" s="4">
        <f t="shared" si="788"/>
        <v>3.5727999999999995</v>
      </c>
      <c r="W5572" s="1" t="s">
        <v>21</v>
      </c>
      <c r="X5572" s="1">
        <v>0.7</v>
      </c>
      <c r="Y5572" s="4">
        <f t="shared" si="789"/>
        <v>90.02</v>
      </c>
      <c r="Z5572" s="1" t="s">
        <v>22</v>
      </c>
      <c r="AA5572" s="1" t="s">
        <v>37</v>
      </c>
      <c r="AB5572" s="1" t="s">
        <v>29</v>
      </c>
      <c r="AC5572" s="1" t="s">
        <v>61</v>
      </c>
      <c r="AD5572" s="1" t="s">
        <v>31</v>
      </c>
      <c r="AE5572" s="2">
        <v>40778</v>
      </c>
    </row>
    <row r="5573" spans="1:31" x14ac:dyDescent="0.25">
      <c r="A5573">
        <f t="shared" si="790"/>
        <v>5572</v>
      </c>
      <c r="B5573" s="1">
        <v>43302</v>
      </c>
      <c r="C5573" s="2">
        <v>40778</v>
      </c>
      <c r="D5573" s="1" t="s">
        <v>13</v>
      </c>
      <c r="E5573" s="1" t="str">
        <f t="shared" si="783"/>
        <v>*</v>
      </c>
      <c r="F5573" s="1" t="str">
        <f t="shared" si="784"/>
        <v>*</v>
      </c>
      <c r="G5573" s="1" t="str">
        <f t="shared" si="785"/>
        <v>*</v>
      </c>
      <c r="J5573" s="1" t="str">
        <f t="shared" si="786"/>
        <v>*</v>
      </c>
      <c r="P5573" s="1">
        <v>39</v>
      </c>
      <c r="Q5573" s="1">
        <f t="shared" si="791"/>
        <v>0.04</v>
      </c>
      <c r="T5573" s="4">
        <v>6888.6634999999997</v>
      </c>
      <c r="U5573" s="9">
        <f t="shared" si="787"/>
        <v>1</v>
      </c>
      <c r="V5573" s="4">
        <f t="shared" si="788"/>
        <v>176.63239743589742</v>
      </c>
      <c r="W5573" s="1" t="s">
        <v>21</v>
      </c>
      <c r="X5573" s="1">
        <v>5</v>
      </c>
      <c r="Y5573" s="4">
        <f t="shared" si="789"/>
        <v>6893.6634999999997</v>
      </c>
      <c r="Z5573" s="1" t="s">
        <v>53</v>
      </c>
      <c r="AA5573" s="1" t="s">
        <v>28</v>
      </c>
      <c r="AB5573" s="1" t="s">
        <v>24</v>
      </c>
      <c r="AC5573" s="1" t="s">
        <v>25</v>
      </c>
      <c r="AD5573" s="1" t="s">
        <v>19</v>
      </c>
      <c r="AE5573" s="2">
        <v>40785</v>
      </c>
    </row>
    <row r="5574" spans="1:31" x14ac:dyDescent="0.25">
      <c r="A5574">
        <f t="shared" si="790"/>
        <v>5573</v>
      </c>
      <c r="B5574" s="1">
        <v>28545</v>
      </c>
      <c r="C5574" s="2">
        <v>40778</v>
      </c>
      <c r="D5574" s="1" t="s">
        <v>20</v>
      </c>
      <c r="E5574" s="1" t="str">
        <f t="shared" si="783"/>
        <v>*</v>
      </c>
      <c r="F5574" s="1" t="str">
        <f t="shared" si="784"/>
        <v>**</v>
      </c>
      <c r="G5574" s="1" t="str">
        <f t="shared" si="785"/>
        <v>**</v>
      </c>
      <c r="J5574" s="1" t="str">
        <f t="shared" si="786"/>
        <v>**</v>
      </c>
      <c r="P5574" s="1">
        <v>15</v>
      </c>
      <c r="Q5574" s="1">
        <f t="shared" si="791"/>
        <v>0.02</v>
      </c>
      <c r="T5574" s="4">
        <v>5296.19</v>
      </c>
      <c r="U5574" s="9">
        <f t="shared" si="787"/>
        <v>1</v>
      </c>
      <c r="V5574" s="4">
        <f t="shared" si="788"/>
        <v>353.0793333333333</v>
      </c>
      <c r="W5574" s="1" t="s">
        <v>21</v>
      </c>
      <c r="X5574" s="1">
        <v>19.989999999999998</v>
      </c>
      <c r="Y5574" s="4">
        <f t="shared" si="789"/>
        <v>5316.1799999999994</v>
      </c>
      <c r="Z5574" s="1" t="s">
        <v>49</v>
      </c>
      <c r="AA5574" s="1" t="s">
        <v>37</v>
      </c>
      <c r="AB5574" s="1" t="s">
        <v>29</v>
      </c>
      <c r="AC5574" s="1" t="s">
        <v>63</v>
      </c>
      <c r="AD5574" s="1" t="s">
        <v>19</v>
      </c>
      <c r="AE5574" s="2">
        <v>40779</v>
      </c>
    </row>
    <row r="5575" spans="1:31" x14ac:dyDescent="0.25">
      <c r="A5575">
        <f t="shared" si="790"/>
        <v>5574</v>
      </c>
      <c r="B5575" s="1">
        <v>58566</v>
      </c>
      <c r="C5575" s="2">
        <v>40778</v>
      </c>
      <c r="D5575" s="1" t="s">
        <v>27</v>
      </c>
      <c r="E5575" s="1" t="str">
        <f t="shared" si="783"/>
        <v>*</v>
      </c>
      <c r="F5575" s="1" t="str">
        <f t="shared" si="784"/>
        <v>*</v>
      </c>
      <c r="G5575" s="1" t="str">
        <f t="shared" si="785"/>
        <v>*</v>
      </c>
      <c r="J5575" s="1" t="str">
        <f t="shared" si="786"/>
        <v>*</v>
      </c>
      <c r="P5575" s="1">
        <v>45</v>
      </c>
      <c r="Q5575" s="1">
        <f t="shared" si="791"/>
        <v>0.05</v>
      </c>
      <c r="T5575" s="4">
        <v>4680.8900000000003</v>
      </c>
      <c r="U5575" s="9">
        <f t="shared" si="787"/>
        <v>1</v>
      </c>
      <c r="V5575" s="4">
        <f t="shared" si="788"/>
        <v>104.01977777777779</v>
      </c>
      <c r="W5575" s="1" t="s">
        <v>21</v>
      </c>
      <c r="X5575" s="1">
        <v>10.119999999999999</v>
      </c>
      <c r="Y5575" s="4">
        <f t="shared" si="789"/>
        <v>4691.01</v>
      </c>
      <c r="Z5575" s="1" t="s">
        <v>46</v>
      </c>
      <c r="AA5575" s="1" t="s">
        <v>16</v>
      </c>
      <c r="AB5575" s="1" t="s">
        <v>17</v>
      </c>
      <c r="AC5575" s="1" t="s">
        <v>18</v>
      </c>
      <c r="AD5575" s="1" t="s">
        <v>48</v>
      </c>
      <c r="AE5575" s="2">
        <v>40779</v>
      </c>
    </row>
    <row r="5576" spans="1:31" x14ac:dyDescent="0.25">
      <c r="A5576">
        <f t="shared" si="790"/>
        <v>5575</v>
      </c>
      <c r="B5576" s="1">
        <v>58566</v>
      </c>
      <c r="C5576" s="2">
        <v>40778</v>
      </c>
      <c r="D5576" s="1" t="s">
        <v>27</v>
      </c>
      <c r="E5576" s="1" t="str">
        <f t="shared" si="783"/>
        <v>*</v>
      </c>
      <c r="F5576" s="1" t="str">
        <f t="shared" si="784"/>
        <v>*</v>
      </c>
      <c r="G5576" s="1" t="str">
        <f t="shared" si="785"/>
        <v>*</v>
      </c>
      <c r="J5576" s="1" t="str">
        <f t="shared" si="786"/>
        <v>*</v>
      </c>
      <c r="P5576" s="1">
        <v>42</v>
      </c>
      <c r="Q5576" s="1">
        <f t="shared" si="791"/>
        <v>0.05</v>
      </c>
      <c r="T5576" s="4">
        <v>2414.9944999999998</v>
      </c>
      <c r="U5576" s="9">
        <f t="shared" si="787"/>
        <v>1</v>
      </c>
      <c r="V5576" s="4">
        <f t="shared" si="788"/>
        <v>57.499869047619043</v>
      </c>
      <c r="W5576" s="1" t="s">
        <v>14</v>
      </c>
      <c r="X5576" s="1">
        <v>4.99</v>
      </c>
      <c r="Y5576" s="4">
        <f t="shared" si="789"/>
        <v>2419.9844999999996</v>
      </c>
      <c r="Z5576" s="1" t="s">
        <v>46</v>
      </c>
      <c r="AA5576" s="1" t="s">
        <v>16</v>
      </c>
      <c r="AB5576" s="1" t="s">
        <v>24</v>
      </c>
      <c r="AC5576" s="1" t="s">
        <v>25</v>
      </c>
      <c r="AD5576" s="1" t="s">
        <v>19</v>
      </c>
      <c r="AE5576" s="2">
        <v>40780</v>
      </c>
    </row>
    <row r="5577" spans="1:31" x14ac:dyDescent="0.25">
      <c r="A5577">
        <f t="shared" si="790"/>
        <v>5576</v>
      </c>
      <c r="B5577" s="1">
        <v>43302</v>
      </c>
      <c r="C5577" s="2">
        <v>40778</v>
      </c>
      <c r="D5577" s="1" t="s">
        <v>13</v>
      </c>
      <c r="E5577" s="1" t="str">
        <f t="shared" si="783"/>
        <v>*</v>
      </c>
      <c r="F5577" s="1" t="str">
        <f t="shared" si="784"/>
        <v>*</v>
      </c>
      <c r="G5577" s="1" t="str">
        <f t="shared" si="785"/>
        <v>*</v>
      </c>
      <c r="J5577" s="1" t="str">
        <f t="shared" si="786"/>
        <v>*</v>
      </c>
      <c r="P5577" s="1">
        <v>43</v>
      </c>
      <c r="Q5577" s="1">
        <f t="shared" si="791"/>
        <v>0.05</v>
      </c>
      <c r="T5577" s="4">
        <v>720.61300000000006</v>
      </c>
      <c r="U5577" s="9">
        <f t="shared" si="787"/>
        <v>0</v>
      </c>
      <c r="V5577" s="4">
        <f t="shared" si="788"/>
        <v>16.758441860465119</v>
      </c>
      <c r="W5577" s="1" t="s">
        <v>21</v>
      </c>
      <c r="X5577" s="1">
        <v>0.99</v>
      </c>
      <c r="Y5577" s="4">
        <f t="shared" si="789"/>
        <v>721.60300000000007</v>
      </c>
      <c r="Z5577" s="1" t="s">
        <v>53</v>
      </c>
      <c r="AA5577" s="1" t="s">
        <v>28</v>
      </c>
      <c r="AB5577" s="1" t="s">
        <v>24</v>
      </c>
      <c r="AC5577" s="1" t="s">
        <v>25</v>
      </c>
      <c r="AD5577" s="1" t="s">
        <v>31</v>
      </c>
      <c r="AE5577" s="2">
        <v>40787</v>
      </c>
    </row>
    <row r="5578" spans="1:31" x14ac:dyDescent="0.25">
      <c r="A5578">
        <f t="shared" si="790"/>
        <v>5577</v>
      </c>
      <c r="B5578" s="1">
        <v>53189</v>
      </c>
      <c r="C5578" s="2">
        <v>40778</v>
      </c>
      <c r="D5578" s="1" t="s">
        <v>32</v>
      </c>
      <c r="E5578" s="1" t="str">
        <f t="shared" si="783"/>
        <v>***</v>
      </c>
      <c r="F5578" s="1" t="str">
        <f t="shared" si="784"/>
        <v>***</v>
      </c>
      <c r="G5578" s="1" t="str">
        <f t="shared" si="785"/>
        <v>***</v>
      </c>
      <c r="J5578" s="1" t="str">
        <f t="shared" si="786"/>
        <v>***</v>
      </c>
      <c r="P5578" s="1">
        <v>29</v>
      </c>
      <c r="Q5578" s="1">
        <f t="shared" si="791"/>
        <v>3.5000000000000003E-2</v>
      </c>
      <c r="T5578" s="4">
        <v>214.19</v>
      </c>
      <c r="U5578" s="9">
        <f t="shared" si="787"/>
        <v>0</v>
      </c>
      <c r="V5578" s="4">
        <f t="shared" si="788"/>
        <v>7.3858620689655172</v>
      </c>
      <c r="W5578" s="1" t="s">
        <v>14</v>
      </c>
      <c r="X5578" s="1">
        <v>5.94</v>
      </c>
      <c r="Y5578" s="4">
        <f t="shared" si="789"/>
        <v>220.13</v>
      </c>
      <c r="Z5578" s="1" t="s">
        <v>15</v>
      </c>
      <c r="AA5578" s="1" t="s">
        <v>28</v>
      </c>
      <c r="AB5578" s="1" t="s">
        <v>29</v>
      </c>
      <c r="AC5578" s="1" t="s">
        <v>40</v>
      </c>
      <c r="AD5578" s="1" t="s">
        <v>19</v>
      </c>
      <c r="AE5578" s="2">
        <v>40778</v>
      </c>
    </row>
    <row r="5579" spans="1:31" x14ac:dyDescent="0.25">
      <c r="A5579">
        <f t="shared" si="790"/>
        <v>5578</v>
      </c>
      <c r="B5579" s="1">
        <v>43302</v>
      </c>
      <c r="C5579" s="2">
        <v>40778</v>
      </c>
      <c r="D5579" s="1" t="s">
        <v>13</v>
      </c>
      <c r="E5579" s="1" t="str">
        <f t="shared" si="783"/>
        <v>*</v>
      </c>
      <c r="F5579" s="1" t="str">
        <f t="shared" si="784"/>
        <v>*</v>
      </c>
      <c r="G5579" s="1" t="str">
        <f t="shared" si="785"/>
        <v>*</v>
      </c>
      <c r="J5579" s="1" t="str">
        <f t="shared" si="786"/>
        <v>*</v>
      </c>
      <c r="P5579" s="1">
        <v>4</v>
      </c>
      <c r="Q5579" s="1">
        <f t="shared" si="791"/>
        <v>0.01</v>
      </c>
      <c r="T5579" s="4">
        <v>8.8699999999999992</v>
      </c>
      <c r="U5579" s="9">
        <f t="shared" si="787"/>
        <v>0</v>
      </c>
      <c r="V5579" s="4">
        <f t="shared" si="788"/>
        <v>2.2174999999999998</v>
      </c>
      <c r="W5579" s="1" t="s">
        <v>21</v>
      </c>
      <c r="X5579" s="1">
        <v>1.63</v>
      </c>
      <c r="Y5579" s="4">
        <f t="shared" si="789"/>
        <v>10.5</v>
      </c>
      <c r="Z5579" s="1" t="s">
        <v>64</v>
      </c>
      <c r="AA5579" s="1" t="s">
        <v>28</v>
      </c>
      <c r="AB5579" s="1" t="s">
        <v>29</v>
      </c>
      <c r="AC5579" s="1" t="s">
        <v>30</v>
      </c>
      <c r="AD5579" s="1" t="s">
        <v>31</v>
      </c>
      <c r="AE5579" s="2">
        <v>40787</v>
      </c>
    </row>
    <row r="5580" spans="1:31" x14ac:dyDescent="0.25">
      <c r="A5580">
        <f t="shared" si="790"/>
        <v>5579</v>
      </c>
      <c r="B5580" s="1">
        <v>55202</v>
      </c>
      <c r="C5580" s="2">
        <v>40779</v>
      </c>
      <c r="D5580" s="1" t="s">
        <v>13</v>
      </c>
      <c r="E5580" s="1" t="str">
        <f t="shared" si="783"/>
        <v>*</v>
      </c>
      <c r="F5580" s="1" t="str">
        <f t="shared" si="784"/>
        <v>*</v>
      </c>
      <c r="G5580" s="1" t="str">
        <f t="shared" si="785"/>
        <v>*</v>
      </c>
      <c r="J5580" s="1" t="str">
        <f t="shared" si="786"/>
        <v>*</v>
      </c>
      <c r="P5580" s="1">
        <v>49</v>
      </c>
      <c r="Q5580" s="1">
        <f t="shared" si="791"/>
        <v>0.05</v>
      </c>
      <c r="T5580" s="4">
        <v>6335.8575000000001</v>
      </c>
      <c r="U5580" s="9">
        <f t="shared" si="787"/>
        <v>1</v>
      </c>
      <c r="V5580" s="4">
        <f t="shared" si="788"/>
        <v>129.30321428571429</v>
      </c>
      <c r="W5580" s="1" t="s">
        <v>21</v>
      </c>
      <c r="X5580" s="1">
        <v>8.99</v>
      </c>
      <c r="Y5580" s="4">
        <f t="shared" si="789"/>
        <v>6344.8474999999999</v>
      </c>
      <c r="Z5580" s="1" t="s">
        <v>22</v>
      </c>
      <c r="AA5580" s="1" t="s">
        <v>23</v>
      </c>
      <c r="AB5580" s="1" t="s">
        <v>24</v>
      </c>
      <c r="AC5580" s="1" t="s">
        <v>25</v>
      </c>
      <c r="AD5580" s="1" t="s">
        <v>19</v>
      </c>
      <c r="AE5580" s="2">
        <v>40786</v>
      </c>
    </row>
    <row r="5581" spans="1:31" x14ac:dyDescent="0.25">
      <c r="A5581">
        <f t="shared" si="790"/>
        <v>5580</v>
      </c>
      <c r="B5581" s="1">
        <v>55202</v>
      </c>
      <c r="C5581" s="2">
        <v>40779</v>
      </c>
      <c r="D5581" s="1" t="s">
        <v>13</v>
      </c>
      <c r="E5581" s="1" t="str">
        <f t="shared" si="783"/>
        <v>*</v>
      </c>
      <c r="F5581" s="1" t="str">
        <f t="shared" si="784"/>
        <v>*</v>
      </c>
      <c r="G5581" s="1" t="str">
        <f t="shared" si="785"/>
        <v>*</v>
      </c>
      <c r="J5581" s="1" t="str">
        <f t="shared" si="786"/>
        <v>*</v>
      </c>
      <c r="P5581" s="1">
        <v>33</v>
      </c>
      <c r="Q5581" s="1">
        <f t="shared" si="791"/>
        <v>0.04</v>
      </c>
      <c r="T5581" s="4">
        <v>3093.76</v>
      </c>
      <c r="U5581" s="9">
        <f t="shared" si="787"/>
        <v>1</v>
      </c>
      <c r="V5581" s="4">
        <f t="shared" si="788"/>
        <v>93.75030303030303</v>
      </c>
      <c r="W5581" s="1" t="s">
        <v>14</v>
      </c>
      <c r="X5581" s="1">
        <v>35</v>
      </c>
      <c r="Y5581" s="4">
        <f t="shared" si="789"/>
        <v>3128.76</v>
      </c>
      <c r="Z5581" s="1" t="s">
        <v>44</v>
      </c>
      <c r="AA5581" s="1" t="s">
        <v>23</v>
      </c>
      <c r="AB5581" s="1" t="s">
        <v>29</v>
      </c>
      <c r="AC5581" s="1" t="s">
        <v>55</v>
      </c>
      <c r="AD5581" s="1" t="s">
        <v>48</v>
      </c>
      <c r="AE5581" s="2">
        <v>40781</v>
      </c>
    </row>
    <row r="5582" spans="1:31" x14ac:dyDescent="0.25">
      <c r="A5582">
        <f t="shared" si="790"/>
        <v>5581</v>
      </c>
      <c r="B5582" s="1">
        <v>51302</v>
      </c>
      <c r="C5582" s="2">
        <v>40779</v>
      </c>
      <c r="D5582" s="1" t="s">
        <v>27</v>
      </c>
      <c r="E5582" s="1" t="str">
        <f t="shared" si="783"/>
        <v>*</v>
      </c>
      <c r="F5582" s="1" t="str">
        <f t="shared" si="784"/>
        <v>*</v>
      </c>
      <c r="G5582" s="1" t="str">
        <f t="shared" si="785"/>
        <v>*</v>
      </c>
      <c r="J5582" s="1" t="str">
        <f t="shared" si="786"/>
        <v>*</v>
      </c>
      <c r="P5582" s="1">
        <v>44</v>
      </c>
      <c r="Q5582" s="1">
        <f t="shared" si="791"/>
        <v>0.05</v>
      </c>
      <c r="T5582" s="4">
        <v>167.55</v>
      </c>
      <c r="U5582" s="9">
        <f t="shared" si="787"/>
        <v>0</v>
      </c>
      <c r="V5582" s="4">
        <f t="shared" si="788"/>
        <v>3.8079545454545456</v>
      </c>
      <c r="W5582" s="1" t="s">
        <v>21</v>
      </c>
      <c r="X5582" s="1">
        <v>7.5</v>
      </c>
      <c r="Y5582" s="4">
        <f t="shared" si="789"/>
        <v>175.05</v>
      </c>
      <c r="Z5582" s="1" t="s">
        <v>51</v>
      </c>
      <c r="AA5582" s="1" t="s">
        <v>16</v>
      </c>
      <c r="AB5582" s="1" t="s">
        <v>29</v>
      </c>
      <c r="AC5582" s="1" t="s">
        <v>58</v>
      </c>
      <c r="AD5582" s="1" t="s">
        <v>19</v>
      </c>
      <c r="AE5582" s="2">
        <v>40781</v>
      </c>
    </row>
    <row r="5583" spans="1:31" x14ac:dyDescent="0.25">
      <c r="A5583">
        <f t="shared" si="790"/>
        <v>5582</v>
      </c>
      <c r="B5583" s="1">
        <v>15622</v>
      </c>
      <c r="C5583" s="2">
        <v>40780</v>
      </c>
      <c r="D5583" s="1" t="s">
        <v>20</v>
      </c>
      <c r="E5583" s="1" t="str">
        <f t="shared" si="783"/>
        <v>*</v>
      </c>
      <c r="F5583" s="1" t="str">
        <f t="shared" si="784"/>
        <v>**</v>
      </c>
      <c r="G5583" s="1" t="str">
        <f t="shared" si="785"/>
        <v>**</v>
      </c>
      <c r="J5583" s="1" t="str">
        <f t="shared" si="786"/>
        <v>**</v>
      </c>
      <c r="P5583" s="1">
        <v>34</v>
      </c>
      <c r="Q5583" s="1">
        <f t="shared" si="791"/>
        <v>0.04</v>
      </c>
      <c r="T5583" s="4">
        <v>8581.25</v>
      </c>
      <c r="U5583" s="9">
        <f t="shared" si="787"/>
        <v>1</v>
      </c>
      <c r="V5583" s="4">
        <f t="shared" si="788"/>
        <v>252.38970588235293</v>
      </c>
      <c r="W5583" s="1" t="s">
        <v>33</v>
      </c>
      <c r="X5583" s="1">
        <v>60.2</v>
      </c>
      <c r="Y5583" s="4">
        <f t="shared" si="789"/>
        <v>8641.4500000000007</v>
      </c>
      <c r="Z5583" s="1" t="s">
        <v>15</v>
      </c>
      <c r="AA5583" s="1" t="s">
        <v>16</v>
      </c>
      <c r="AB5583" s="1" t="s">
        <v>17</v>
      </c>
      <c r="AC5583" s="1" t="s">
        <v>62</v>
      </c>
      <c r="AD5583" s="1" t="s">
        <v>59</v>
      </c>
      <c r="AE5583" s="2">
        <v>40781</v>
      </c>
    </row>
    <row r="5584" spans="1:31" x14ac:dyDescent="0.25">
      <c r="A5584">
        <f t="shared" si="790"/>
        <v>5583</v>
      </c>
      <c r="B5584" s="1">
        <v>5153</v>
      </c>
      <c r="C5584" s="2">
        <v>40780</v>
      </c>
      <c r="D5584" s="1" t="s">
        <v>32</v>
      </c>
      <c r="E5584" s="1" t="str">
        <f t="shared" si="783"/>
        <v>***</v>
      </c>
      <c r="F5584" s="1" t="str">
        <f t="shared" si="784"/>
        <v>***</v>
      </c>
      <c r="G5584" s="1" t="str">
        <f t="shared" si="785"/>
        <v>***</v>
      </c>
      <c r="J5584" s="1" t="str">
        <f t="shared" si="786"/>
        <v>***</v>
      </c>
      <c r="P5584" s="1">
        <v>37</v>
      </c>
      <c r="Q5584" s="1">
        <f t="shared" si="791"/>
        <v>0.04</v>
      </c>
      <c r="T5584" s="4">
        <v>4896.93</v>
      </c>
      <c r="U5584" s="9">
        <f t="shared" si="787"/>
        <v>1</v>
      </c>
      <c r="V5584" s="4">
        <f t="shared" si="788"/>
        <v>132.34945945945947</v>
      </c>
      <c r="W5584" s="1" t="s">
        <v>14</v>
      </c>
      <c r="X5584" s="1">
        <v>12.65</v>
      </c>
      <c r="Y5584" s="4">
        <f t="shared" si="789"/>
        <v>4909.58</v>
      </c>
      <c r="Z5584" s="1" t="s">
        <v>50</v>
      </c>
      <c r="AA5584" s="1" t="s">
        <v>37</v>
      </c>
      <c r="AB5584" s="1" t="s">
        <v>17</v>
      </c>
      <c r="AC5584" s="1" t="s">
        <v>34</v>
      </c>
      <c r="AD5584" s="1" t="s">
        <v>26</v>
      </c>
      <c r="AE5584" s="2">
        <v>40782</v>
      </c>
    </row>
    <row r="5585" spans="1:31" x14ac:dyDescent="0.25">
      <c r="A5585">
        <f t="shared" si="790"/>
        <v>5584</v>
      </c>
      <c r="B5585" s="1">
        <v>36676</v>
      </c>
      <c r="C5585" s="2">
        <v>40780</v>
      </c>
      <c r="D5585" s="1" t="s">
        <v>27</v>
      </c>
      <c r="E5585" s="1" t="str">
        <f t="shared" si="783"/>
        <v>*</v>
      </c>
      <c r="F5585" s="1" t="str">
        <f t="shared" si="784"/>
        <v>*</v>
      </c>
      <c r="G5585" s="1" t="str">
        <f t="shared" si="785"/>
        <v>*</v>
      </c>
      <c r="J5585" s="1" t="str">
        <f t="shared" si="786"/>
        <v>*</v>
      </c>
      <c r="P5585" s="1">
        <v>32</v>
      </c>
      <c r="Q5585" s="1">
        <f t="shared" si="791"/>
        <v>0.04</v>
      </c>
      <c r="T5585" s="4">
        <v>3046.01</v>
      </c>
      <c r="U5585" s="9">
        <f t="shared" si="787"/>
        <v>1</v>
      </c>
      <c r="V5585" s="4">
        <f t="shared" si="788"/>
        <v>95.187812500000007</v>
      </c>
      <c r="W5585" s="1" t="s">
        <v>33</v>
      </c>
      <c r="X5585" s="1">
        <v>14</v>
      </c>
      <c r="Y5585" s="4">
        <f t="shared" si="789"/>
        <v>3060.01</v>
      </c>
      <c r="Z5585" s="1" t="s">
        <v>49</v>
      </c>
      <c r="AA5585" s="1" t="s">
        <v>28</v>
      </c>
      <c r="AB5585" s="1" t="s">
        <v>24</v>
      </c>
      <c r="AC5585" s="1" t="s">
        <v>56</v>
      </c>
      <c r="AD5585" s="1" t="s">
        <v>35</v>
      </c>
      <c r="AE5585" s="2">
        <v>40782</v>
      </c>
    </row>
    <row r="5586" spans="1:31" x14ac:dyDescent="0.25">
      <c r="A5586">
        <f t="shared" si="790"/>
        <v>5585</v>
      </c>
      <c r="B5586" s="1">
        <v>45861</v>
      </c>
      <c r="C5586" s="2">
        <v>40780</v>
      </c>
      <c r="D5586" s="1" t="s">
        <v>36</v>
      </c>
      <c r="E5586" s="1" t="str">
        <f t="shared" si="783"/>
        <v>*</v>
      </c>
      <c r="F5586" s="1" t="str">
        <f t="shared" si="784"/>
        <v>*</v>
      </c>
      <c r="G5586" s="1" t="str">
        <f t="shared" si="785"/>
        <v>*</v>
      </c>
      <c r="J5586" s="1" t="str">
        <f t="shared" si="786"/>
        <v>*</v>
      </c>
      <c r="P5586" s="1">
        <v>39</v>
      </c>
      <c r="Q5586" s="1">
        <f t="shared" si="791"/>
        <v>0.04</v>
      </c>
      <c r="T5586" s="4">
        <v>680.85850000000005</v>
      </c>
      <c r="U5586" s="9">
        <f t="shared" si="787"/>
        <v>0</v>
      </c>
      <c r="V5586" s="4">
        <f t="shared" si="788"/>
        <v>17.457910256410258</v>
      </c>
      <c r="W5586" s="1" t="s">
        <v>21</v>
      </c>
      <c r="X5586" s="1">
        <v>0.99</v>
      </c>
      <c r="Y5586" s="4">
        <f t="shared" si="789"/>
        <v>681.84850000000006</v>
      </c>
      <c r="Z5586" s="1" t="s">
        <v>39</v>
      </c>
      <c r="AA5586" s="1" t="s">
        <v>23</v>
      </c>
      <c r="AB5586" s="1" t="s">
        <v>24</v>
      </c>
      <c r="AC5586" s="1" t="s">
        <v>25</v>
      </c>
      <c r="AD5586" s="1" t="s">
        <v>31</v>
      </c>
      <c r="AE5586" s="2">
        <v>40780</v>
      </c>
    </row>
    <row r="5587" spans="1:31" x14ac:dyDescent="0.25">
      <c r="A5587">
        <f t="shared" si="790"/>
        <v>5586</v>
      </c>
      <c r="B5587" s="1">
        <v>36676</v>
      </c>
      <c r="C5587" s="2">
        <v>40780</v>
      </c>
      <c r="D5587" s="1" t="s">
        <v>27</v>
      </c>
      <c r="E5587" s="1" t="str">
        <f t="shared" si="783"/>
        <v>*</v>
      </c>
      <c r="F5587" s="1" t="str">
        <f t="shared" si="784"/>
        <v>*</v>
      </c>
      <c r="G5587" s="1" t="str">
        <f t="shared" si="785"/>
        <v>*</v>
      </c>
      <c r="J5587" s="1" t="str">
        <f t="shared" si="786"/>
        <v>*</v>
      </c>
      <c r="P5587" s="1">
        <v>15</v>
      </c>
      <c r="Q5587" s="1">
        <f t="shared" si="791"/>
        <v>0.02</v>
      </c>
      <c r="T5587" s="4">
        <v>353.52</v>
      </c>
      <c r="U5587" s="9">
        <f t="shared" si="787"/>
        <v>0</v>
      </c>
      <c r="V5587" s="4">
        <f t="shared" si="788"/>
        <v>23.567999999999998</v>
      </c>
      <c r="W5587" s="1" t="s">
        <v>21</v>
      </c>
      <c r="X5587" s="1">
        <v>8.18</v>
      </c>
      <c r="Y5587" s="4">
        <f t="shared" si="789"/>
        <v>361.7</v>
      </c>
      <c r="Z5587" s="1" t="s">
        <v>49</v>
      </c>
      <c r="AA5587" s="1" t="s">
        <v>28</v>
      </c>
      <c r="AB5587" s="1" t="s">
        <v>29</v>
      </c>
      <c r="AC5587" s="1" t="s">
        <v>40</v>
      </c>
      <c r="AD5587" s="1" t="s">
        <v>19</v>
      </c>
      <c r="AE5587" s="2">
        <v>40781</v>
      </c>
    </row>
    <row r="5588" spans="1:31" x14ac:dyDescent="0.25">
      <c r="A5588">
        <f t="shared" si="790"/>
        <v>5587</v>
      </c>
      <c r="B5588" s="1">
        <v>49319</v>
      </c>
      <c r="C5588" s="2">
        <v>40780</v>
      </c>
      <c r="D5588" s="1" t="s">
        <v>13</v>
      </c>
      <c r="E5588" s="1" t="str">
        <f t="shared" si="783"/>
        <v>*</v>
      </c>
      <c r="F5588" s="1" t="str">
        <f t="shared" si="784"/>
        <v>*</v>
      </c>
      <c r="G5588" s="1" t="str">
        <f t="shared" si="785"/>
        <v>*</v>
      </c>
      <c r="J5588" s="1" t="str">
        <f t="shared" si="786"/>
        <v>*</v>
      </c>
      <c r="P5588" s="1">
        <v>40</v>
      </c>
      <c r="Q5588" s="1">
        <f t="shared" si="791"/>
        <v>0.05</v>
      </c>
      <c r="T5588" s="4">
        <v>289.19</v>
      </c>
      <c r="U5588" s="9">
        <f t="shared" si="787"/>
        <v>0</v>
      </c>
      <c r="V5588" s="4">
        <f t="shared" si="788"/>
        <v>7.2297500000000001</v>
      </c>
      <c r="W5588" s="1" t="s">
        <v>21</v>
      </c>
      <c r="X5588" s="1">
        <v>6.15</v>
      </c>
      <c r="Y5588" s="4">
        <f t="shared" si="789"/>
        <v>295.33999999999997</v>
      </c>
      <c r="Z5588" s="1" t="s">
        <v>49</v>
      </c>
      <c r="AA5588" s="1" t="s">
        <v>28</v>
      </c>
      <c r="AB5588" s="1" t="s">
        <v>29</v>
      </c>
      <c r="AC5588" s="1" t="s">
        <v>40</v>
      </c>
      <c r="AD5588" s="1" t="s">
        <v>19</v>
      </c>
      <c r="AE5588" s="2">
        <v>40782</v>
      </c>
    </row>
    <row r="5589" spans="1:31" x14ac:dyDescent="0.25">
      <c r="A5589">
        <f t="shared" si="790"/>
        <v>5588</v>
      </c>
      <c r="B5589" s="1">
        <v>15622</v>
      </c>
      <c r="C5589" s="2">
        <v>40780</v>
      </c>
      <c r="D5589" s="1" t="s">
        <v>20</v>
      </c>
      <c r="E5589" s="1" t="str">
        <f t="shared" si="783"/>
        <v>*</v>
      </c>
      <c r="F5589" s="1" t="str">
        <f t="shared" si="784"/>
        <v>**</v>
      </c>
      <c r="G5589" s="1" t="str">
        <f t="shared" si="785"/>
        <v>**</v>
      </c>
      <c r="J5589" s="1" t="str">
        <f t="shared" si="786"/>
        <v>**</v>
      </c>
      <c r="P5589" s="1">
        <v>21</v>
      </c>
      <c r="Q5589" s="1">
        <f t="shared" si="791"/>
        <v>3.5000000000000003E-2</v>
      </c>
      <c r="T5589" s="4">
        <v>135.99</v>
      </c>
      <c r="U5589" s="9">
        <f t="shared" si="787"/>
        <v>0</v>
      </c>
      <c r="V5589" s="4">
        <f t="shared" si="788"/>
        <v>6.475714285714286</v>
      </c>
      <c r="W5589" s="1" t="s">
        <v>21</v>
      </c>
      <c r="X5589" s="1">
        <v>9.68</v>
      </c>
      <c r="Y5589" s="4">
        <f t="shared" si="789"/>
        <v>145.67000000000002</v>
      </c>
      <c r="Z5589" s="1" t="s">
        <v>15</v>
      </c>
      <c r="AA5589" s="1" t="s">
        <v>16</v>
      </c>
      <c r="AB5589" s="1" t="s">
        <v>29</v>
      </c>
      <c r="AC5589" s="1" t="s">
        <v>40</v>
      </c>
      <c r="AD5589" s="1" t="s">
        <v>19</v>
      </c>
      <c r="AE5589" s="2">
        <v>40781</v>
      </c>
    </row>
    <row r="5590" spans="1:31" x14ac:dyDescent="0.25">
      <c r="A5590">
        <f t="shared" si="790"/>
        <v>5589</v>
      </c>
      <c r="B5590" s="1">
        <v>49319</v>
      </c>
      <c r="C5590" s="2">
        <v>40780</v>
      </c>
      <c r="D5590" s="1" t="s">
        <v>13</v>
      </c>
      <c r="E5590" s="1" t="str">
        <f t="shared" si="783"/>
        <v>*</v>
      </c>
      <c r="F5590" s="1" t="str">
        <f t="shared" si="784"/>
        <v>*</v>
      </c>
      <c r="G5590" s="1" t="str">
        <f t="shared" si="785"/>
        <v>*</v>
      </c>
      <c r="J5590" s="1" t="str">
        <f t="shared" si="786"/>
        <v>*</v>
      </c>
      <c r="P5590" s="1">
        <v>13</v>
      </c>
      <c r="Q5590" s="1">
        <f t="shared" si="791"/>
        <v>0.02</v>
      </c>
      <c r="T5590" s="4">
        <v>98.82</v>
      </c>
      <c r="U5590" s="9">
        <f t="shared" si="787"/>
        <v>0</v>
      </c>
      <c r="V5590" s="4">
        <f t="shared" si="788"/>
        <v>7.6015384615384614</v>
      </c>
      <c r="W5590" s="1" t="s">
        <v>21</v>
      </c>
      <c r="X5590" s="1">
        <v>5.53</v>
      </c>
      <c r="Y5590" s="4">
        <f t="shared" si="789"/>
        <v>104.35</v>
      </c>
      <c r="Z5590" s="1" t="s">
        <v>49</v>
      </c>
      <c r="AA5590" s="1" t="s">
        <v>28</v>
      </c>
      <c r="AB5590" s="1" t="s">
        <v>24</v>
      </c>
      <c r="AC5590" s="1" t="s">
        <v>38</v>
      </c>
      <c r="AD5590" s="1" t="s">
        <v>41</v>
      </c>
      <c r="AE5590" s="2">
        <v>40782</v>
      </c>
    </row>
    <row r="5591" spans="1:31" x14ac:dyDescent="0.25">
      <c r="A5591">
        <f t="shared" si="790"/>
        <v>5590</v>
      </c>
      <c r="B5591" s="1">
        <v>56640</v>
      </c>
      <c r="C5591" s="2">
        <v>40780</v>
      </c>
      <c r="D5591" s="1" t="s">
        <v>20</v>
      </c>
      <c r="E5591" s="1" t="str">
        <f t="shared" si="783"/>
        <v>*</v>
      </c>
      <c r="F5591" s="1" t="str">
        <f t="shared" si="784"/>
        <v>**</v>
      </c>
      <c r="G5591" s="1" t="str">
        <f t="shared" si="785"/>
        <v>**</v>
      </c>
      <c r="J5591" s="1" t="str">
        <f t="shared" si="786"/>
        <v>**</v>
      </c>
      <c r="P5591" s="1">
        <v>11</v>
      </c>
      <c r="Q5591" s="1">
        <f t="shared" si="791"/>
        <v>0.02</v>
      </c>
      <c r="T5591" s="4">
        <v>80.260000000000005</v>
      </c>
      <c r="U5591" s="9">
        <f t="shared" si="787"/>
        <v>0</v>
      </c>
      <c r="V5591" s="4">
        <f t="shared" si="788"/>
        <v>7.2963636363636368</v>
      </c>
      <c r="W5591" s="1" t="s">
        <v>21</v>
      </c>
      <c r="X5591" s="1">
        <v>5.66</v>
      </c>
      <c r="Y5591" s="4">
        <f t="shared" si="789"/>
        <v>85.92</v>
      </c>
      <c r="Z5591" s="1" t="s">
        <v>15</v>
      </c>
      <c r="AA5591" s="1" t="s">
        <v>28</v>
      </c>
      <c r="AB5591" s="1" t="s">
        <v>29</v>
      </c>
      <c r="AC5591" s="1" t="s">
        <v>40</v>
      </c>
      <c r="AD5591" s="1" t="s">
        <v>19</v>
      </c>
      <c r="AE5591" s="2">
        <v>40781</v>
      </c>
    </row>
    <row r="5592" spans="1:31" x14ac:dyDescent="0.25">
      <c r="A5592">
        <f t="shared" si="790"/>
        <v>5591</v>
      </c>
      <c r="B5592" s="1">
        <v>56640</v>
      </c>
      <c r="C5592" s="2">
        <v>40780</v>
      </c>
      <c r="D5592" s="1" t="s">
        <v>20</v>
      </c>
      <c r="E5592" s="1" t="str">
        <f t="shared" si="783"/>
        <v>*</v>
      </c>
      <c r="F5592" s="1" t="str">
        <f t="shared" si="784"/>
        <v>**</v>
      </c>
      <c r="G5592" s="1" t="str">
        <f t="shared" si="785"/>
        <v>**</v>
      </c>
      <c r="J5592" s="1" t="str">
        <f t="shared" si="786"/>
        <v>**</v>
      </c>
      <c r="P5592" s="1">
        <v>2</v>
      </c>
      <c r="Q5592" s="1">
        <f t="shared" si="791"/>
        <v>0.01</v>
      </c>
      <c r="T5592" s="4">
        <v>29.31</v>
      </c>
      <c r="U5592" s="9">
        <f t="shared" si="787"/>
        <v>0</v>
      </c>
      <c r="V5592" s="4">
        <f t="shared" si="788"/>
        <v>14.654999999999999</v>
      </c>
      <c r="W5592" s="1" t="s">
        <v>21</v>
      </c>
      <c r="X5592" s="1">
        <v>5.43</v>
      </c>
      <c r="Y5592" s="4">
        <f t="shared" si="789"/>
        <v>34.739999999999995</v>
      </c>
      <c r="Z5592" s="1" t="s">
        <v>15</v>
      </c>
      <c r="AA5592" s="1" t="s">
        <v>28</v>
      </c>
      <c r="AB5592" s="1" t="s">
        <v>29</v>
      </c>
      <c r="AC5592" s="1" t="s">
        <v>40</v>
      </c>
      <c r="AD5592" s="1" t="s">
        <v>19</v>
      </c>
      <c r="AE5592" s="2">
        <v>40781</v>
      </c>
    </row>
    <row r="5593" spans="1:31" x14ac:dyDescent="0.25">
      <c r="A5593">
        <f t="shared" si="790"/>
        <v>5592</v>
      </c>
      <c r="B5593" s="1">
        <v>30276</v>
      </c>
      <c r="C5593" s="2">
        <v>40781</v>
      </c>
      <c r="D5593" s="1" t="s">
        <v>13</v>
      </c>
      <c r="E5593" s="1" t="str">
        <f t="shared" si="783"/>
        <v>*</v>
      </c>
      <c r="F5593" s="1" t="str">
        <f t="shared" si="784"/>
        <v>*</v>
      </c>
      <c r="G5593" s="1" t="str">
        <f t="shared" si="785"/>
        <v>*</v>
      </c>
      <c r="J5593" s="1" t="str">
        <f t="shared" si="786"/>
        <v>*</v>
      </c>
      <c r="P5593" s="1">
        <v>34</v>
      </c>
      <c r="Q5593" s="1">
        <f t="shared" si="791"/>
        <v>0.04</v>
      </c>
      <c r="T5593" s="4">
        <v>7656.3040000000001</v>
      </c>
      <c r="U5593" s="9">
        <f t="shared" si="787"/>
        <v>1</v>
      </c>
      <c r="V5593" s="4">
        <f t="shared" si="788"/>
        <v>225.18541176470589</v>
      </c>
      <c r="W5593" s="1" t="s">
        <v>33</v>
      </c>
      <c r="X5593" s="1">
        <v>54.12</v>
      </c>
      <c r="Y5593" s="4">
        <f t="shared" si="789"/>
        <v>7710.424</v>
      </c>
      <c r="Z5593" s="1" t="s">
        <v>44</v>
      </c>
      <c r="AA5593" s="1" t="s">
        <v>28</v>
      </c>
      <c r="AB5593" s="1" t="s">
        <v>17</v>
      </c>
      <c r="AC5593" s="1" t="s">
        <v>52</v>
      </c>
      <c r="AD5593" s="1" t="s">
        <v>59</v>
      </c>
      <c r="AE5593" s="2">
        <v>40785</v>
      </c>
    </row>
    <row r="5594" spans="1:31" x14ac:dyDescent="0.25">
      <c r="A5594">
        <f t="shared" si="790"/>
        <v>5593</v>
      </c>
      <c r="B5594" s="1">
        <v>17924</v>
      </c>
      <c r="C5594" s="2">
        <v>40781</v>
      </c>
      <c r="D5594" s="1" t="s">
        <v>32</v>
      </c>
      <c r="E5594" s="1" t="str">
        <f t="shared" si="783"/>
        <v>***</v>
      </c>
      <c r="F5594" s="1" t="str">
        <f t="shared" si="784"/>
        <v>***</v>
      </c>
      <c r="G5594" s="1" t="str">
        <f t="shared" si="785"/>
        <v>***</v>
      </c>
      <c r="J5594" s="1" t="str">
        <f t="shared" si="786"/>
        <v>***</v>
      </c>
      <c r="P5594" s="1">
        <v>42</v>
      </c>
      <c r="Q5594" s="1">
        <f t="shared" si="791"/>
        <v>0.05</v>
      </c>
      <c r="T5594" s="4">
        <v>2507.48</v>
      </c>
      <c r="U5594" s="9">
        <f t="shared" si="787"/>
        <v>1</v>
      </c>
      <c r="V5594" s="4">
        <f t="shared" si="788"/>
        <v>59.701904761904764</v>
      </c>
      <c r="W5594" s="1" t="s">
        <v>21</v>
      </c>
      <c r="X5594" s="1">
        <v>4.5</v>
      </c>
      <c r="Y5594" s="4">
        <f t="shared" si="789"/>
        <v>2511.98</v>
      </c>
      <c r="Z5594" s="1" t="s">
        <v>49</v>
      </c>
      <c r="AA5594" s="1" t="s">
        <v>16</v>
      </c>
      <c r="AB5594" s="1" t="s">
        <v>29</v>
      </c>
      <c r="AC5594" s="1" t="s">
        <v>63</v>
      </c>
      <c r="AD5594" s="1" t="s">
        <v>19</v>
      </c>
      <c r="AE5594" s="2">
        <v>40781</v>
      </c>
    </row>
    <row r="5595" spans="1:31" x14ac:dyDescent="0.25">
      <c r="A5595">
        <f t="shared" si="790"/>
        <v>5594</v>
      </c>
      <c r="B5595" s="1">
        <v>30276</v>
      </c>
      <c r="C5595" s="2">
        <v>40781</v>
      </c>
      <c r="D5595" s="1" t="s">
        <v>13</v>
      </c>
      <c r="E5595" s="1" t="str">
        <f t="shared" si="783"/>
        <v>*</v>
      </c>
      <c r="F5595" s="1" t="str">
        <f t="shared" si="784"/>
        <v>*</v>
      </c>
      <c r="G5595" s="1" t="str">
        <f t="shared" si="785"/>
        <v>*</v>
      </c>
      <c r="J5595" s="1" t="str">
        <f t="shared" si="786"/>
        <v>*</v>
      </c>
      <c r="P5595" s="1">
        <v>44</v>
      </c>
      <c r="Q5595" s="1">
        <f t="shared" si="791"/>
        <v>0.05</v>
      </c>
      <c r="T5595" s="4">
        <v>1453.704</v>
      </c>
      <c r="U5595" s="9">
        <f t="shared" si="787"/>
        <v>1</v>
      </c>
      <c r="V5595" s="4">
        <f t="shared" si="788"/>
        <v>33.038727272727272</v>
      </c>
      <c r="W5595" s="1" t="s">
        <v>21</v>
      </c>
      <c r="X5595" s="1">
        <v>1.1000000000000001</v>
      </c>
      <c r="Y5595" s="4">
        <f t="shared" si="789"/>
        <v>1454.8039999999999</v>
      </c>
      <c r="Z5595" s="1" t="s">
        <v>44</v>
      </c>
      <c r="AA5595" s="1" t="s">
        <v>28</v>
      </c>
      <c r="AB5595" s="1" t="s">
        <v>24</v>
      </c>
      <c r="AC5595" s="1" t="s">
        <v>25</v>
      </c>
      <c r="AD5595" s="1" t="s">
        <v>19</v>
      </c>
      <c r="AE5595" s="2">
        <v>40785</v>
      </c>
    </row>
    <row r="5596" spans="1:31" x14ac:dyDescent="0.25">
      <c r="A5596">
        <f t="shared" si="790"/>
        <v>5595</v>
      </c>
      <c r="B5596" s="1">
        <v>53767</v>
      </c>
      <c r="C5596" s="2">
        <v>40781</v>
      </c>
      <c r="D5596" s="1" t="s">
        <v>27</v>
      </c>
      <c r="E5596" s="1" t="str">
        <f t="shared" si="783"/>
        <v>*</v>
      </c>
      <c r="F5596" s="1" t="str">
        <f t="shared" si="784"/>
        <v>*</v>
      </c>
      <c r="G5596" s="1" t="str">
        <f t="shared" si="785"/>
        <v>*</v>
      </c>
      <c r="J5596" s="1" t="str">
        <f t="shared" si="786"/>
        <v>*</v>
      </c>
      <c r="P5596" s="1">
        <v>35</v>
      </c>
      <c r="Q5596" s="1">
        <f t="shared" si="791"/>
        <v>0.04</v>
      </c>
      <c r="T5596" s="4">
        <v>1131.1500000000001</v>
      </c>
      <c r="U5596" s="9">
        <f t="shared" si="787"/>
        <v>1</v>
      </c>
      <c r="V5596" s="4">
        <f t="shared" si="788"/>
        <v>32.318571428571431</v>
      </c>
      <c r="W5596" s="1" t="s">
        <v>21</v>
      </c>
      <c r="X5596" s="1">
        <v>5.76</v>
      </c>
      <c r="Y5596" s="4">
        <f t="shared" si="789"/>
        <v>1136.9100000000001</v>
      </c>
      <c r="Z5596" s="1" t="s">
        <v>46</v>
      </c>
      <c r="AA5596" s="1" t="s">
        <v>23</v>
      </c>
      <c r="AB5596" s="1" t="s">
        <v>29</v>
      </c>
      <c r="AC5596" s="1" t="s">
        <v>40</v>
      </c>
      <c r="AD5596" s="1" t="s">
        <v>19</v>
      </c>
      <c r="AE5596" s="2">
        <v>40782</v>
      </c>
    </row>
    <row r="5597" spans="1:31" x14ac:dyDescent="0.25">
      <c r="A5597">
        <f t="shared" si="790"/>
        <v>5596</v>
      </c>
      <c r="B5597" s="1">
        <v>39169</v>
      </c>
      <c r="C5597" s="2">
        <v>40781</v>
      </c>
      <c r="D5597" s="1" t="s">
        <v>36</v>
      </c>
      <c r="E5597" s="1" t="str">
        <f t="shared" si="783"/>
        <v>*</v>
      </c>
      <c r="F5597" s="1" t="str">
        <f t="shared" si="784"/>
        <v>*</v>
      </c>
      <c r="G5597" s="1" t="str">
        <f t="shared" si="785"/>
        <v>*</v>
      </c>
      <c r="J5597" s="1" t="str">
        <f t="shared" si="786"/>
        <v>*</v>
      </c>
      <c r="P5597" s="1">
        <v>5</v>
      </c>
      <c r="Q5597" s="1">
        <f t="shared" si="791"/>
        <v>0.01</v>
      </c>
      <c r="T5597" s="4">
        <v>24.91</v>
      </c>
      <c r="U5597" s="9">
        <f t="shared" si="787"/>
        <v>0</v>
      </c>
      <c r="V5597" s="4">
        <f t="shared" si="788"/>
        <v>4.9820000000000002</v>
      </c>
      <c r="W5597" s="1" t="s">
        <v>21</v>
      </c>
      <c r="X5597" s="1">
        <v>0.71</v>
      </c>
      <c r="Y5597" s="4">
        <f t="shared" si="789"/>
        <v>25.62</v>
      </c>
      <c r="Z5597" s="1" t="s">
        <v>44</v>
      </c>
      <c r="AA5597" s="1" t="s">
        <v>37</v>
      </c>
      <c r="AB5597" s="1" t="s">
        <v>29</v>
      </c>
      <c r="AC5597" s="1" t="s">
        <v>30</v>
      </c>
      <c r="AD5597" s="1" t="s">
        <v>31</v>
      </c>
      <c r="AE5597" s="2">
        <v>40782</v>
      </c>
    </row>
    <row r="5598" spans="1:31" x14ac:dyDescent="0.25">
      <c r="A5598">
        <f t="shared" si="790"/>
        <v>5597</v>
      </c>
      <c r="B5598" s="1">
        <v>8391</v>
      </c>
      <c r="C5598" s="2">
        <v>40783</v>
      </c>
      <c r="D5598" s="1" t="s">
        <v>20</v>
      </c>
      <c r="E5598" s="1" t="str">
        <f t="shared" si="783"/>
        <v>*</v>
      </c>
      <c r="F5598" s="1" t="str">
        <f t="shared" si="784"/>
        <v>**</v>
      </c>
      <c r="G5598" s="1" t="str">
        <f t="shared" si="785"/>
        <v>**</v>
      </c>
      <c r="J5598" s="1" t="str">
        <f t="shared" si="786"/>
        <v>**</v>
      </c>
      <c r="P5598" s="1">
        <v>4</v>
      </c>
      <c r="Q5598" s="1">
        <f t="shared" si="791"/>
        <v>0.01</v>
      </c>
      <c r="T5598" s="4">
        <v>1266.72</v>
      </c>
      <c r="U5598" s="9">
        <f t="shared" si="787"/>
        <v>1</v>
      </c>
      <c r="V5598" s="4">
        <f t="shared" si="788"/>
        <v>316.68</v>
      </c>
      <c r="W5598" s="1" t="s">
        <v>33</v>
      </c>
      <c r="X5598" s="1">
        <v>64.73</v>
      </c>
      <c r="Y5598" s="4">
        <f t="shared" si="789"/>
        <v>1331.45</v>
      </c>
      <c r="Z5598" s="1" t="s">
        <v>60</v>
      </c>
      <c r="AA5598" s="1" t="s">
        <v>28</v>
      </c>
      <c r="AB5598" s="1" t="s">
        <v>17</v>
      </c>
      <c r="AC5598" s="1" t="s">
        <v>34</v>
      </c>
      <c r="AD5598" s="1" t="s">
        <v>35</v>
      </c>
      <c r="AE5598" s="2">
        <v>40784</v>
      </c>
    </row>
    <row r="5599" spans="1:31" x14ac:dyDescent="0.25">
      <c r="A5599">
        <f t="shared" si="790"/>
        <v>5598</v>
      </c>
      <c r="B5599" s="1">
        <v>6336</v>
      </c>
      <c r="C5599" s="2">
        <v>40783</v>
      </c>
      <c r="D5599" s="1" t="s">
        <v>20</v>
      </c>
      <c r="E5599" s="1" t="str">
        <f t="shared" si="783"/>
        <v>*</v>
      </c>
      <c r="F5599" s="1" t="str">
        <f t="shared" si="784"/>
        <v>**</v>
      </c>
      <c r="G5599" s="1" t="str">
        <f t="shared" si="785"/>
        <v>**</v>
      </c>
      <c r="J5599" s="1" t="str">
        <f t="shared" si="786"/>
        <v>**</v>
      </c>
      <c r="P5599" s="1">
        <v>43</v>
      </c>
      <c r="Q5599" s="1">
        <f t="shared" si="791"/>
        <v>0.05</v>
      </c>
      <c r="T5599" s="4">
        <v>320.26</v>
      </c>
      <c r="U5599" s="9">
        <f t="shared" si="787"/>
        <v>0</v>
      </c>
      <c r="V5599" s="4">
        <f t="shared" si="788"/>
        <v>7.4479069767441857</v>
      </c>
      <c r="W5599" s="1" t="s">
        <v>14</v>
      </c>
      <c r="X5599" s="1">
        <v>6.05</v>
      </c>
      <c r="Y5599" s="4">
        <f t="shared" si="789"/>
        <v>326.31</v>
      </c>
      <c r="Z5599" s="1" t="s">
        <v>49</v>
      </c>
      <c r="AA5599" s="1" t="s">
        <v>37</v>
      </c>
      <c r="AB5599" s="1" t="s">
        <v>29</v>
      </c>
      <c r="AC5599" s="1" t="s">
        <v>43</v>
      </c>
      <c r="AD5599" s="1" t="s">
        <v>19</v>
      </c>
      <c r="AE5599" s="2">
        <v>40785</v>
      </c>
    </row>
    <row r="5600" spans="1:31" x14ac:dyDescent="0.25">
      <c r="A5600">
        <f t="shared" si="790"/>
        <v>5599</v>
      </c>
      <c r="B5600" s="1">
        <v>54914</v>
      </c>
      <c r="C5600" s="2">
        <v>40783</v>
      </c>
      <c r="D5600" s="1" t="s">
        <v>32</v>
      </c>
      <c r="E5600" s="1" t="str">
        <f t="shared" si="783"/>
        <v>***</v>
      </c>
      <c r="F5600" s="1" t="str">
        <f t="shared" si="784"/>
        <v>***</v>
      </c>
      <c r="G5600" s="1" t="str">
        <f t="shared" si="785"/>
        <v>***</v>
      </c>
      <c r="J5600" s="1" t="str">
        <f t="shared" si="786"/>
        <v>***</v>
      </c>
      <c r="P5600" s="1">
        <v>32</v>
      </c>
      <c r="Q5600" s="1">
        <f t="shared" si="791"/>
        <v>0.04</v>
      </c>
      <c r="T5600" s="4">
        <v>197.93</v>
      </c>
      <c r="U5600" s="9">
        <f t="shared" si="787"/>
        <v>0</v>
      </c>
      <c r="V5600" s="4">
        <f t="shared" si="788"/>
        <v>6.1853125000000002</v>
      </c>
      <c r="W5600" s="1" t="s">
        <v>21</v>
      </c>
      <c r="X5600" s="1">
        <v>5.46</v>
      </c>
      <c r="Y5600" s="4">
        <f t="shared" si="789"/>
        <v>203.39000000000001</v>
      </c>
      <c r="Z5600" s="1" t="s">
        <v>22</v>
      </c>
      <c r="AA5600" s="1" t="s">
        <v>23</v>
      </c>
      <c r="AB5600" s="1" t="s">
        <v>29</v>
      </c>
      <c r="AC5600" s="1" t="s">
        <v>40</v>
      </c>
      <c r="AD5600" s="1" t="s">
        <v>19</v>
      </c>
      <c r="AE5600" s="2">
        <v>40784</v>
      </c>
    </row>
    <row r="5601" spans="1:31" x14ac:dyDescent="0.25">
      <c r="A5601">
        <f t="shared" si="790"/>
        <v>5600</v>
      </c>
      <c r="B5601" s="1">
        <v>54914</v>
      </c>
      <c r="C5601" s="2">
        <v>40783</v>
      </c>
      <c r="D5601" s="1" t="s">
        <v>32</v>
      </c>
      <c r="E5601" s="1" t="str">
        <f t="shared" si="783"/>
        <v>***</v>
      </c>
      <c r="F5601" s="1" t="str">
        <f t="shared" si="784"/>
        <v>***</v>
      </c>
      <c r="G5601" s="1" t="str">
        <f t="shared" si="785"/>
        <v>***</v>
      </c>
      <c r="J5601" s="1" t="str">
        <f t="shared" si="786"/>
        <v>***</v>
      </c>
      <c r="P5601" s="1">
        <v>7</v>
      </c>
      <c r="Q5601" s="1">
        <f t="shared" si="791"/>
        <v>0.01</v>
      </c>
      <c r="T5601" s="4">
        <v>90.58</v>
      </c>
      <c r="U5601" s="9">
        <f t="shared" si="787"/>
        <v>0</v>
      </c>
      <c r="V5601" s="4">
        <f t="shared" si="788"/>
        <v>12.94</v>
      </c>
      <c r="W5601" s="1" t="s">
        <v>21</v>
      </c>
      <c r="X5601" s="1">
        <v>6.27</v>
      </c>
      <c r="Y5601" s="4">
        <f t="shared" si="789"/>
        <v>96.85</v>
      </c>
      <c r="Z5601" s="1" t="s">
        <v>22</v>
      </c>
      <c r="AA5601" s="1" t="s">
        <v>23</v>
      </c>
      <c r="AB5601" s="1" t="s">
        <v>29</v>
      </c>
      <c r="AC5601" s="1" t="s">
        <v>55</v>
      </c>
      <c r="AD5601" s="1" t="s">
        <v>26</v>
      </c>
      <c r="AE5601" s="2">
        <v>40785</v>
      </c>
    </row>
    <row r="5602" spans="1:31" x14ac:dyDescent="0.25">
      <c r="A5602">
        <f t="shared" si="790"/>
        <v>5601</v>
      </c>
      <c r="B5602" s="1">
        <v>48709</v>
      </c>
      <c r="C5602" s="2">
        <v>40783</v>
      </c>
      <c r="D5602" s="1" t="s">
        <v>20</v>
      </c>
      <c r="E5602" s="1" t="str">
        <f t="shared" si="783"/>
        <v>*</v>
      </c>
      <c r="F5602" s="1" t="str">
        <f t="shared" si="784"/>
        <v>**</v>
      </c>
      <c r="G5602" s="1" t="str">
        <f t="shared" si="785"/>
        <v>**</v>
      </c>
      <c r="J5602" s="1" t="str">
        <f t="shared" si="786"/>
        <v>**</v>
      </c>
      <c r="P5602" s="1">
        <v>17</v>
      </c>
      <c r="Q5602" s="1">
        <f t="shared" si="791"/>
        <v>0.02</v>
      </c>
      <c r="T5602" s="4">
        <v>47.12</v>
      </c>
      <c r="U5602" s="9">
        <f t="shared" si="787"/>
        <v>0</v>
      </c>
      <c r="V5602" s="4">
        <f t="shared" si="788"/>
        <v>2.7717647058823527</v>
      </c>
      <c r="W5602" s="1" t="s">
        <v>21</v>
      </c>
      <c r="X5602" s="1">
        <v>4.28</v>
      </c>
      <c r="Y5602" s="4">
        <f t="shared" si="789"/>
        <v>51.4</v>
      </c>
      <c r="Z5602" s="1" t="s">
        <v>15</v>
      </c>
      <c r="AA5602" s="1" t="s">
        <v>28</v>
      </c>
      <c r="AB5602" s="1" t="s">
        <v>29</v>
      </c>
      <c r="AC5602" s="1" t="s">
        <v>30</v>
      </c>
      <c r="AD5602" s="1" t="s">
        <v>31</v>
      </c>
      <c r="AE5602" s="2">
        <v>40785</v>
      </c>
    </row>
    <row r="5603" spans="1:31" x14ac:dyDescent="0.25">
      <c r="A5603">
        <f t="shared" si="790"/>
        <v>5602</v>
      </c>
      <c r="B5603" s="1">
        <v>36679</v>
      </c>
      <c r="C5603" s="2">
        <v>40785</v>
      </c>
      <c r="D5603" s="1" t="s">
        <v>32</v>
      </c>
      <c r="E5603" s="1" t="str">
        <f t="shared" si="783"/>
        <v>***</v>
      </c>
      <c r="F5603" s="1" t="str">
        <f t="shared" si="784"/>
        <v>***</v>
      </c>
      <c r="G5603" s="1" t="str">
        <f t="shared" si="785"/>
        <v>***</v>
      </c>
      <c r="J5603" s="1" t="str">
        <f t="shared" si="786"/>
        <v>***</v>
      </c>
      <c r="P5603" s="1">
        <v>28</v>
      </c>
      <c r="Q5603" s="1">
        <f t="shared" si="791"/>
        <v>3.5000000000000003E-2</v>
      </c>
      <c r="T5603" s="4">
        <v>1491.8264999999999</v>
      </c>
      <c r="U5603" s="9">
        <f t="shared" si="787"/>
        <v>1</v>
      </c>
      <c r="V5603" s="4">
        <f t="shared" si="788"/>
        <v>53.279517857142856</v>
      </c>
      <c r="W5603" s="1" t="s">
        <v>21</v>
      </c>
      <c r="X5603" s="1">
        <v>8.99</v>
      </c>
      <c r="Y5603" s="4">
        <f t="shared" si="789"/>
        <v>1500.8164999999999</v>
      </c>
      <c r="Z5603" s="1" t="s">
        <v>22</v>
      </c>
      <c r="AA5603" s="1" t="s">
        <v>28</v>
      </c>
      <c r="AB5603" s="1" t="s">
        <v>24</v>
      </c>
      <c r="AC5603" s="1" t="s">
        <v>25</v>
      </c>
      <c r="AD5603" s="1" t="s">
        <v>19</v>
      </c>
      <c r="AE5603" s="2">
        <v>40788</v>
      </c>
    </row>
    <row r="5604" spans="1:31" x14ac:dyDescent="0.25">
      <c r="A5604">
        <f t="shared" si="790"/>
        <v>5603</v>
      </c>
      <c r="B5604" s="1">
        <v>11233</v>
      </c>
      <c r="C5604" s="2">
        <v>40785</v>
      </c>
      <c r="D5604" s="1" t="s">
        <v>27</v>
      </c>
      <c r="E5604" s="1" t="str">
        <f t="shared" si="783"/>
        <v>*</v>
      </c>
      <c r="F5604" s="1" t="str">
        <f t="shared" si="784"/>
        <v>*</v>
      </c>
      <c r="G5604" s="1" t="str">
        <f t="shared" si="785"/>
        <v>*</v>
      </c>
      <c r="J5604" s="1" t="str">
        <f t="shared" si="786"/>
        <v>*</v>
      </c>
      <c r="P5604" s="1">
        <v>25</v>
      </c>
      <c r="Q5604" s="1">
        <f t="shared" si="791"/>
        <v>3.5000000000000003E-2</v>
      </c>
      <c r="T5604" s="4">
        <v>276.5</v>
      </c>
      <c r="U5604" s="9">
        <f t="shared" si="787"/>
        <v>0</v>
      </c>
      <c r="V5604" s="4">
        <f t="shared" si="788"/>
        <v>11.06</v>
      </c>
      <c r="W5604" s="1" t="s">
        <v>21</v>
      </c>
      <c r="X5604" s="1">
        <v>4.8</v>
      </c>
      <c r="Y5604" s="4">
        <f t="shared" si="789"/>
        <v>281.3</v>
      </c>
      <c r="Z5604" s="1" t="s">
        <v>22</v>
      </c>
      <c r="AA5604" s="1" t="s">
        <v>28</v>
      </c>
      <c r="AB5604" s="1" t="s">
        <v>29</v>
      </c>
      <c r="AC5604" s="1" t="s">
        <v>57</v>
      </c>
      <c r="AD5604" s="1" t="s">
        <v>19</v>
      </c>
      <c r="AE5604" s="2">
        <v>40787</v>
      </c>
    </row>
    <row r="5605" spans="1:31" x14ac:dyDescent="0.25">
      <c r="A5605">
        <f t="shared" si="790"/>
        <v>5604</v>
      </c>
      <c r="B5605" s="1">
        <v>49828</v>
      </c>
      <c r="C5605" s="2">
        <v>40785</v>
      </c>
      <c r="D5605" s="1" t="s">
        <v>36</v>
      </c>
      <c r="E5605" s="1" t="str">
        <f t="shared" si="783"/>
        <v>*</v>
      </c>
      <c r="F5605" s="1" t="str">
        <f t="shared" si="784"/>
        <v>*</v>
      </c>
      <c r="G5605" s="1" t="str">
        <f t="shared" si="785"/>
        <v>*</v>
      </c>
      <c r="J5605" s="1" t="str">
        <f t="shared" si="786"/>
        <v>*</v>
      </c>
      <c r="P5605" s="1">
        <v>39</v>
      </c>
      <c r="Q5605" s="1">
        <f t="shared" si="791"/>
        <v>0.04</v>
      </c>
      <c r="T5605" s="4">
        <v>272.39</v>
      </c>
      <c r="U5605" s="9">
        <f t="shared" si="787"/>
        <v>0</v>
      </c>
      <c r="V5605" s="4">
        <f t="shared" si="788"/>
        <v>6.9843589743589742</v>
      </c>
      <c r="W5605" s="1" t="s">
        <v>14</v>
      </c>
      <c r="X5605" s="1">
        <v>6.6</v>
      </c>
      <c r="Y5605" s="4">
        <f t="shared" si="789"/>
        <v>278.99</v>
      </c>
      <c r="Z5605" s="1" t="s">
        <v>51</v>
      </c>
      <c r="AA5605" s="1" t="s">
        <v>16</v>
      </c>
      <c r="AB5605" s="1" t="s">
        <v>29</v>
      </c>
      <c r="AC5605" s="1" t="s">
        <v>40</v>
      </c>
      <c r="AD5605" s="1" t="s">
        <v>19</v>
      </c>
      <c r="AE5605" s="2">
        <v>40786</v>
      </c>
    </row>
    <row r="5606" spans="1:31" x14ac:dyDescent="0.25">
      <c r="A5606">
        <f t="shared" si="790"/>
        <v>5605</v>
      </c>
      <c r="B5606" s="1">
        <v>38561</v>
      </c>
      <c r="C5606" s="2">
        <v>40785</v>
      </c>
      <c r="D5606" s="1" t="s">
        <v>32</v>
      </c>
      <c r="E5606" s="1" t="str">
        <f t="shared" si="783"/>
        <v>***</v>
      </c>
      <c r="F5606" s="1" t="str">
        <f t="shared" si="784"/>
        <v>***</v>
      </c>
      <c r="G5606" s="1" t="str">
        <f t="shared" si="785"/>
        <v>***</v>
      </c>
      <c r="J5606" s="1" t="str">
        <f t="shared" si="786"/>
        <v>***</v>
      </c>
      <c r="P5606" s="1">
        <v>19</v>
      </c>
      <c r="Q5606" s="1">
        <f t="shared" si="791"/>
        <v>0.02</v>
      </c>
      <c r="T5606" s="4">
        <v>169.4</v>
      </c>
      <c r="U5606" s="9">
        <f t="shared" si="787"/>
        <v>0</v>
      </c>
      <c r="V5606" s="4">
        <f t="shared" si="788"/>
        <v>8.9157894736842103</v>
      </c>
      <c r="W5606" s="1" t="s">
        <v>21</v>
      </c>
      <c r="X5606" s="1">
        <v>7.29</v>
      </c>
      <c r="Y5606" s="4">
        <f t="shared" si="789"/>
        <v>176.69</v>
      </c>
      <c r="Z5606" s="1" t="s">
        <v>49</v>
      </c>
      <c r="AA5606" s="1" t="s">
        <v>37</v>
      </c>
      <c r="AB5606" s="1" t="s">
        <v>17</v>
      </c>
      <c r="AC5606" s="1" t="s">
        <v>18</v>
      </c>
      <c r="AD5606" s="1" t="s">
        <v>41</v>
      </c>
      <c r="AE5606" s="2">
        <v>40787</v>
      </c>
    </row>
    <row r="5607" spans="1:31" x14ac:dyDescent="0.25">
      <c r="A5607">
        <f t="shared" si="790"/>
        <v>5606</v>
      </c>
      <c r="B5607" s="1">
        <v>57799</v>
      </c>
      <c r="C5607" s="2">
        <v>40786</v>
      </c>
      <c r="D5607" s="1" t="s">
        <v>20</v>
      </c>
      <c r="E5607" s="1" t="str">
        <f t="shared" si="783"/>
        <v>*</v>
      </c>
      <c r="F5607" s="1" t="str">
        <f t="shared" si="784"/>
        <v>**</v>
      </c>
      <c r="G5607" s="1" t="str">
        <f t="shared" si="785"/>
        <v>**</v>
      </c>
      <c r="J5607" s="1" t="str">
        <f t="shared" si="786"/>
        <v>**</v>
      </c>
      <c r="P5607" s="1">
        <v>25</v>
      </c>
      <c r="Q5607" s="1">
        <f t="shared" si="791"/>
        <v>3.5000000000000003E-2</v>
      </c>
      <c r="T5607" s="4">
        <v>12343.07</v>
      </c>
      <c r="U5607" s="9">
        <f t="shared" si="787"/>
        <v>1</v>
      </c>
      <c r="V5607" s="4">
        <f t="shared" si="788"/>
        <v>493.72280000000001</v>
      </c>
      <c r="W5607" s="1" t="s">
        <v>33</v>
      </c>
      <c r="X5607" s="1">
        <v>69.3</v>
      </c>
      <c r="Y5607" s="4">
        <f t="shared" si="789"/>
        <v>12412.369999999999</v>
      </c>
      <c r="Z5607" s="1" t="s">
        <v>49</v>
      </c>
      <c r="AA5607" s="1" t="s">
        <v>16</v>
      </c>
      <c r="AB5607" s="1" t="s">
        <v>24</v>
      </c>
      <c r="AC5607" s="1" t="s">
        <v>56</v>
      </c>
      <c r="AD5607" s="1" t="s">
        <v>35</v>
      </c>
      <c r="AE5607" s="2">
        <v>40788</v>
      </c>
    </row>
    <row r="5608" spans="1:31" x14ac:dyDescent="0.25">
      <c r="A5608">
        <f t="shared" si="790"/>
        <v>5607</v>
      </c>
      <c r="B5608" s="1">
        <v>4676</v>
      </c>
      <c r="C5608" s="2">
        <v>40786</v>
      </c>
      <c r="D5608" s="1" t="s">
        <v>20</v>
      </c>
      <c r="E5608" s="1" t="str">
        <f t="shared" si="783"/>
        <v>*</v>
      </c>
      <c r="F5608" s="1" t="str">
        <f t="shared" si="784"/>
        <v>**</v>
      </c>
      <c r="G5608" s="1" t="str">
        <f t="shared" si="785"/>
        <v>**</v>
      </c>
      <c r="J5608" s="1" t="str">
        <f t="shared" si="786"/>
        <v>**</v>
      </c>
      <c r="P5608" s="1">
        <v>30</v>
      </c>
      <c r="Q5608" s="1">
        <f t="shared" si="791"/>
        <v>0.04</v>
      </c>
      <c r="T5608" s="4">
        <v>4253.009</v>
      </c>
      <c r="U5608" s="9">
        <f t="shared" si="787"/>
        <v>1</v>
      </c>
      <c r="V5608" s="4">
        <f t="shared" si="788"/>
        <v>141.76696666666666</v>
      </c>
      <c r="W5608" s="1" t="s">
        <v>21</v>
      </c>
      <c r="X5608" s="1">
        <v>8.99</v>
      </c>
      <c r="Y5608" s="4">
        <f t="shared" si="789"/>
        <v>4261.9989999999998</v>
      </c>
      <c r="Z5608" s="1" t="s">
        <v>60</v>
      </c>
      <c r="AA5608" s="1" t="s">
        <v>37</v>
      </c>
      <c r="AB5608" s="1" t="s">
        <v>24</v>
      </c>
      <c r="AC5608" s="1" t="s">
        <v>25</v>
      </c>
      <c r="AD5608" s="1" t="s">
        <v>19</v>
      </c>
      <c r="AE5608" s="2">
        <v>40787</v>
      </c>
    </row>
    <row r="5609" spans="1:31" x14ac:dyDescent="0.25">
      <c r="A5609">
        <f t="shared" si="790"/>
        <v>5608</v>
      </c>
      <c r="B5609" s="1">
        <v>6337</v>
      </c>
      <c r="C5609" s="2">
        <v>40786</v>
      </c>
      <c r="D5609" s="1" t="s">
        <v>27</v>
      </c>
      <c r="E5609" s="1" t="str">
        <f t="shared" si="783"/>
        <v>*</v>
      </c>
      <c r="F5609" s="1" t="str">
        <f t="shared" si="784"/>
        <v>*</v>
      </c>
      <c r="G5609" s="1" t="str">
        <f t="shared" si="785"/>
        <v>*</v>
      </c>
      <c r="J5609" s="1" t="str">
        <f t="shared" si="786"/>
        <v>*</v>
      </c>
      <c r="P5609" s="1">
        <v>48</v>
      </c>
      <c r="Q5609" s="1">
        <f t="shared" si="791"/>
        <v>0.05</v>
      </c>
      <c r="T5609" s="4">
        <v>3397.72</v>
      </c>
      <c r="U5609" s="9">
        <f t="shared" si="787"/>
        <v>1</v>
      </c>
      <c r="V5609" s="4">
        <f t="shared" si="788"/>
        <v>70.785833333333329</v>
      </c>
      <c r="W5609" s="1" t="s">
        <v>21</v>
      </c>
      <c r="X5609" s="1">
        <v>37.58</v>
      </c>
      <c r="Y5609" s="4">
        <f t="shared" si="789"/>
        <v>3435.2999999999997</v>
      </c>
      <c r="Z5609" s="1" t="s">
        <v>15</v>
      </c>
      <c r="AA5609" s="1" t="s">
        <v>28</v>
      </c>
      <c r="AB5609" s="1" t="s">
        <v>17</v>
      </c>
      <c r="AC5609" s="1" t="s">
        <v>18</v>
      </c>
      <c r="AD5609" s="1" t="s">
        <v>31</v>
      </c>
      <c r="AE5609" s="2">
        <v>40788</v>
      </c>
    </row>
    <row r="5610" spans="1:31" x14ac:dyDescent="0.25">
      <c r="A5610">
        <f t="shared" si="790"/>
        <v>5609</v>
      </c>
      <c r="B5610" s="1">
        <v>4676</v>
      </c>
      <c r="C5610" s="2">
        <v>40786</v>
      </c>
      <c r="D5610" s="1" t="s">
        <v>20</v>
      </c>
      <c r="E5610" s="1" t="str">
        <f t="shared" si="783"/>
        <v>*</v>
      </c>
      <c r="F5610" s="1" t="str">
        <f t="shared" si="784"/>
        <v>**</v>
      </c>
      <c r="G5610" s="1" t="str">
        <f t="shared" si="785"/>
        <v>**</v>
      </c>
      <c r="J5610" s="1" t="str">
        <f t="shared" si="786"/>
        <v>**</v>
      </c>
      <c r="P5610" s="1">
        <v>11</v>
      </c>
      <c r="Q5610" s="1">
        <f t="shared" si="791"/>
        <v>0.02</v>
      </c>
      <c r="T5610" s="4">
        <v>1210.0515</v>
      </c>
      <c r="U5610" s="9">
        <f t="shared" si="787"/>
        <v>1</v>
      </c>
      <c r="V5610" s="4">
        <f t="shared" si="788"/>
        <v>110.00468181818182</v>
      </c>
      <c r="W5610" s="1" t="s">
        <v>21</v>
      </c>
      <c r="X5610" s="1">
        <v>7.69</v>
      </c>
      <c r="Y5610" s="4">
        <f t="shared" si="789"/>
        <v>1217.7415000000001</v>
      </c>
      <c r="Z5610" s="1" t="s">
        <v>60</v>
      </c>
      <c r="AA5610" s="1" t="s">
        <v>37</v>
      </c>
      <c r="AB5610" s="1" t="s">
        <v>24</v>
      </c>
      <c r="AC5610" s="1" t="s">
        <v>25</v>
      </c>
      <c r="AD5610" s="1" t="s">
        <v>19</v>
      </c>
      <c r="AE5610" s="2">
        <v>40787</v>
      </c>
    </row>
    <row r="5611" spans="1:31" x14ac:dyDescent="0.25">
      <c r="A5611">
        <f t="shared" si="790"/>
        <v>5610</v>
      </c>
      <c r="B5611" s="1">
        <v>6337</v>
      </c>
      <c r="C5611" s="2">
        <v>40786</v>
      </c>
      <c r="D5611" s="1" t="s">
        <v>27</v>
      </c>
      <c r="E5611" s="1" t="str">
        <f t="shared" si="783"/>
        <v>*</v>
      </c>
      <c r="F5611" s="1" t="str">
        <f t="shared" si="784"/>
        <v>*</v>
      </c>
      <c r="G5611" s="1" t="str">
        <f t="shared" si="785"/>
        <v>*</v>
      </c>
      <c r="J5611" s="1" t="str">
        <f t="shared" si="786"/>
        <v>*</v>
      </c>
      <c r="P5611" s="1">
        <v>1</v>
      </c>
      <c r="Q5611" s="1">
        <f t="shared" si="791"/>
        <v>0.01</v>
      </c>
      <c r="T5611" s="4">
        <v>449.42</v>
      </c>
      <c r="U5611" s="9">
        <f t="shared" si="787"/>
        <v>0</v>
      </c>
      <c r="V5611" s="4">
        <f t="shared" si="788"/>
        <v>449.42</v>
      </c>
      <c r="W5611" s="1" t="s">
        <v>33</v>
      </c>
      <c r="X5611" s="1">
        <v>85.63</v>
      </c>
      <c r="Y5611" s="4">
        <f t="shared" si="789"/>
        <v>535.04999999999995</v>
      </c>
      <c r="Z5611" s="1" t="s">
        <v>15</v>
      </c>
      <c r="AA5611" s="1" t="s">
        <v>28</v>
      </c>
      <c r="AB5611" s="1" t="s">
        <v>17</v>
      </c>
      <c r="AC5611" s="1" t="s">
        <v>52</v>
      </c>
      <c r="AD5611" s="1" t="s">
        <v>59</v>
      </c>
      <c r="AE5611" s="2">
        <v>40787</v>
      </c>
    </row>
    <row r="5612" spans="1:31" x14ac:dyDescent="0.25">
      <c r="A5612">
        <f t="shared" si="790"/>
        <v>5611</v>
      </c>
      <c r="B5612" s="1">
        <v>34596</v>
      </c>
      <c r="C5612" s="2">
        <v>40786</v>
      </c>
      <c r="D5612" s="1" t="s">
        <v>32</v>
      </c>
      <c r="E5612" s="1" t="str">
        <f t="shared" si="783"/>
        <v>***</v>
      </c>
      <c r="F5612" s="1" t="str">
        <f t="shared" si="784"/>
        <v>***</v>
      </c>
      <c r="G5612" s="1" t="str">
        <f t="shared" si="785"/>
        <v>***</v>
      </c>
      <c r="J5612" s="1" t="str">
        <f t="shared" si="786"/>
        <v>***</v>
      </c>
      <c r="P5612" s="1">
        <v>39</v>
      </c>
      <c r="Q5612" s="1">
        <f t="shared" si="791"/>
        <v>0.04</v>
      </c>
      <c r="T5612" s="4">
        <v>302.08999999999997</v>
      </c>
      <c r="U5612" s="9">
        <f t="shared" si="787"/>
        <v>0</v>
      </c>
      <c r="V5612" s="4">
        <f t="shared" si="788"/>
        <v>7.7458974358974348</v>
      </c>
      <c r="W5612" s="1" t="s">
        <v>21</v>
      </c>
      <c r="X5612" s="1">
        <v>6.16</v>
      </c>
      <c r="Y5612" s="4">
        <f t="shared" si="789"/>
        <v>308.25</v>
      </c>
      <c r="Z5612" s="1" t="s">
        <v>54</v>
      </c>
      <c r="AA5612" s="1" t="s">
        <v>16</v>
      </c>
      <c r="AB5612" s="1" t="s">
        <v>29</v>
      </c>
      <c r="AC5612" s="1" t="s">
        <v>43</v>
      </c>
      <c r="AD5612" s="1" t="s">
        <v>19</v>
      </c>
      <c r="AE5612" s="2">
        <v>40787</v>
      </c>
    </row>
    <row r="5613" spans="1:31" x14ac:dyDescent="0.25">
      <c r="A5613">
        <f t="shared" si="790"/>
        <v>5612</v>
      </c>
      <c r="B5613" s="1">
        <v>4676</v>
      </c>
      <c r="C5613" s="2">
        <v>40786</v>
      </c>
      <c r="D5613" s="1" t="s">
        <v>20</v>
      </c>
      <c r="E5613" s="1" t="str">
        <f t="shared" si="783"/>
        <v>*</v>
      </c>
      <c r="F5613" s="1" t="str">
        <f t="shared" si="784"/>
        <v>**</v>
      </c>
      <c r="G5613" s="1" t="str">
        <f t="shared" si="785"/>
        <v>**</v>
      </c>
      <c r="J5613" s="1" t="str">
        <f t="shared" si="786"/>
        <v>**</v>
      </c>
      <c r="P5613" s="1">
        <v>50</v>
      </c>
      <c r="Q5613" s="1">
        <f t="shared" si="791"/>
        <v>0.06</v>
      </c>
      <c r="T5613" s="4">
        <v>187.83</v>
      </c>
      <c r="U5613" s="9">
        <f t="shared" si="787"/>
        <v>0</v>
      </c>
      <c r="V5613" s="4">
        <f t="shared" si="788"/>
        <v>3.7566000000000002</v>
      </c>
      <c r="W5613" s="1" t="s">
        <v>21</v>
      </c>
      <c r="X5613" s="1">
        <v>0.5</v>
      </c>
      <c r="Y5613" s="4">
        <f t="shared" si="789"/>
        <v>188.33</v>
      </c>
      <c r="Z5613" s="1" t="s">
        <v>60</v>
      </c>
      <c r="AA5613" s="1" t="s">
        <v>37</v>
      </c>
      <c r="AB5613" s="1" t="s">
        <v>29</v>
      </c>
      <c r="AC5613" s="1" t="s">
        <v>58</v>
      </c>
      <c r="AD5613" s="1" t="s">
        <v>19</v>
      </c>
      <c r="AE5613" s="2">
        <v>40788</v>
      </c>
    </row>
    <row r="5614" spans="1:31" x14ac:dyDescent="0.25">
      <c r="A5614">
        <f t="shared" si="790"/>
        <v>5613</v>
      </c>
      <c r="B5614" s="1">
        <v>4676</v>
      </c>
      <c r="C5614" s="2">
        <v>40786</v>
      </c>
      <c r="D5614" s="1" t="s">
        <v>20</v>
      </c>
      <c r="E5614" s="1" t="str">
        <f t="shared" si="783"/>
        <v>*</v>
      </c>
      <c r="F5614" s="1" t="str">
        <f t="shared" si="784"/>
        <v>**</v>
      </c>
      <c r="G5614" s="1" t="str">
        <f t="shared" si="785"/>
        <v>**</v>
      </c>
      <c r="J5614" s="1" t="str">
        <f t="shared" si="786"/>
        <v>**</v>
      </c>
      <c r="P5614" s="1">
        <v>3</v>
      </c>
      <c r="Q5614" s="1">
        <f t="shared" si="791"/>
        <v>0.01</v>
      </c>
      <c r="T5614" s="4">
        <v>49.59</v>
      </c>
      <c r="U5614" s="9">
        <f t="shared" si="787"/>
        <v>0</v>
      </c>
      <c r="V5614" s="4">
        <f t="shared" si="788"/>
        <v>16.53</v>
      </c>
      <c r="W5614" s="1" t="s">
        <v>14</v>
      </c>
      <c r="X5614" s="1">
        <v>6.47</v>
      </c>
      <c r="Y5614" s="4">
        <f t="shared" si="789"/>
        <v>56.06</v>
      </c>
      <c r="Z5614" s="1" t="s">
        <v>60</v>
      </c>
      <c r="AA5614" s="1" t="s">
        <v>37</v>
      </c>
      <c r="AB5614" s="1" t="s">
        <v>29</v>
      </c>
      <c r="AC5614" s="1" t="s">
        <v>40</v>
      </c>
      <c r="AD5614" s="1" t="s">
        <v>19</v>
      </c>
      <c r="AE5614" s="2">
        <v>40788</v>
      </c>
    </row>
    <row r="5615" spans="1:31" x14ac:dyDescent="0.25">
      <c r="A5615">
        <f t="shared" si="790"/>
        <v>5614</v>
      </c>
      <c r="B5615" s="1">
        <v>34112</v>
      </c>
      <c r="C5615" s="2">
        <v>40787</v>
      </c>
      <c r="D5615" s="1" t="s">
        <v>32</v>
      </c>
      <c r="E5615" s="1" t="str">
        <f t="shared" si="783"/>
        <v>***</v>
      </c>
      <c r="F5615" s="1" t="str">
        <f t="shared" si="784"/>
        <v>***</v>
      </c>
      <c r="G5615" s="1" t="str">
        <f t="shared" si="785"/>
        <v>***</v>
      </c>
      <c r="J5615" s="1" t="str">
        <f t="shared" si="786"/>
        <v>***</v>
      </c>
      <c r="P5615" s="1">
        <v>13</v>
      </c>
      <c r="Q5615" s="1">
        <f t="shared" si="791"/>
        <v>0.02</v>
      </c>
      <c r="T5615" s="4">
        <v>315.79199999999997</v>
      </c>
      <c r="U5615" s="9">
        <f t="shared" si="787"/>
        <v>0</v>
      </c>
      <c r="V5615" s="4">
        <f t="shared" si="788"/>
        <v>24.291692307692305</v>
      </c>
      <c r="W5615" s="1" t="s">
        <v>21</v>
      </c>
      <c r="X5615" s="1">
        <v>8.59</v>
      </c>
      <c r="Y5615" s="4">
        <f t="shared" si="789"/>
        <v>324.38199999999995</v>
      </c>
      <c r="Z5615" s="1" t="s">
        <v>49</v>
      </c>
      <c r="AA5615" s="1" t="s">
        <v>23</v>
      </c>
      <c r="AB5615" s="1" t="s">
        <v>24</v>
      </c>
      <c r="AC5615" s="1" t="s">
        <v>25</v>
      </c>
      <c r="AD5615" s="1" t="s">
        <v>26</v>
      </c>
      <c r="AE5615" s="2">
        <v>40789</v>
      </c>
    </row>
    <row r="5616" spans="1:31" x14ac:dyDescent="0.25">
      <c r="A5616">
        <f t="shared" si="790"/>
        <v>5615</v>
      </c>
      <c r="B5616" s="1">
        <v>51906</v>
      </c>
      <c r="C5616" s="2">
        <v>40787</v>
      </c>
      <c r="D5616" s="1" t="s">
        <v>20</v>
      </c>
      <c r="E5616" s="1" t="str">
        <f t="shared" si="783"/>
        <v>*</v>
      </c>
      <c r="F5616" s="1" t="str">
        <f t="shared" si="784"/>
        <v>**</v>
      </c>
      <c r="G5616" s="1" t="str">
        <f t="shared" si="785"/>
        <v>**</v>
      </c>
      <c r="J5616" s="1" t="str">
        <f t="shared" si="786"/>
        <v>**</v>
      </c>
      <c r="P5616" s="1">
        <v>24</v>
      </c>
      <c r="Q5616" s="1">
        <f t="shared" si="791"/>
        <v>3.5000000000000003E-2</v>
      </c>
      <c r="T5616" s="4">
        <v>206.34</v>
      </c>
      <c r="U5616" s="9">
        <f t="shared" si="787"/>
        <v>0</v>
      </c>
      <c r="V5616" s="4">
        <f t="shared" si="788"/>
        <v>8.5975000000000001</v>
      </c>
      <c r="W5616" s="1" t="s">
        <v>21</v>
      </c>
      <c r="X5616" s="1">
        <v>3.62</v>
      </c>
      <c r="Y5616" s="4">
        <f t="shared" si="789"/>
        <v>209.96</v>
      </c>
      <c r="Z5616" s="1" t="s">
        <v>15</v>
      </c>
      <c r="AA5616" s="1" t="s">
        <v>37</v>
      </c>
      <c r="AB5616" s="1" t="s">
        <v>24</v>
      </c>
      <c r="AC5616" s="1" t="s">
        <v>38</v>
      </c>
      <c r="AD5616" s="1" t="s">
        <v>41</v>
      </c>
      <c r="AE5616" s="2">
        <v>40788</v>
      </c>
    </row>
    <row r="5617" spans="1:31" x14ac:dyDescent="0.25">
      <c r="A5617">
        <f t="shared" si="790"/>
        <v>5616</v>
      </c>
      <c r="B5617" s="1">
        <v>27778</v>
      </c>
      <c r="C5617" s="2">
        <v>40788</v>
      </c>
      <c r="D5617" s="1" t="s">
        <v>32</v>
      </c>
      <c r="E5617" s="1" t="str">
        <f t="shared" si="783"/>
        <v>***</v>
      </c>
      <c r="F5617" s="1" t="str">
        <f t="shared" si="784"/>
        <v>***</v>
      </c>
      <c r="G5617" s="1" t="str">
        <f t="shared" si="785"/>
        <v>***</v>
      </c>
      <c r="J5617" s="1" t="str">
        <f t="shared" si="786"/>
        <v>***</v>
      </c>
      <c r="P5617" s="1">
        <v>10</v>
      </c>
      <c r="Q5617" s="1">
        <f t="shared" si="791"/>
        <v>0.02</v>
      </c>
      <c r="T5617" s="4">
        <v>6350.29</v>
      </c>
      <c r="U5617" s="9">
        <f t="shared" si="787"/>
        <v>1</v>
      </c>
      <c r="V5617" s="4">
        <f t="shared" si="788"/>
        <v>635.029</v>
      </c>
      <c r="W5617" s="1" t="s">
        <v>21</v>
      </c>
      <c r="X5617" s="1">
        <v>24.49</v>
      </c>
      <c r="Y5617" s="4">
        <f t="shared" si="789"/>
        <v>6374.78</v>
      </c>
      <c r="Z5617" s="1" t="s">
        <v>51</v>
      </c>
      <c r="AA5617" s="1" t="s">
        <v>28</v>
      </c>
      <c r="AB5617" s="1" t="s">
        <v>24</v>
      </c>
      <c r="AC5617" s="1" t="s">
        <v>47</v>
      </c>
      <c r="AD5617" s="1" t="s">
        <v>48</v>
      </c>
      <c r="AE5617" s="2">
        <v>40790</v>
      </c>
    </row>
    <row r="5618" spans="1:31" x14ac:dyDescent="0.25">
      <c r="A5618">
        <f t="shared" si="790"/>
        <v>5617</v>
      </c>
      <c r="B5618" s="1">
        <v>27778</v>
      </c>
      <c r="C5618" s="2">
        <v>40788</v>
      </c>
      <c r="D5618" s="1" t="s">
        <v>32</v>
      </c>
      <c r="E5618" s="1" t="str">
        <f t="shared" si="783"/>
        <v>***</v>
      </c>
      <c r="F5618" s="1" t="str">
        <f t="shared" si="784"/>
        <v>***</v>
      </c>
      <c r="G5618" s="1" t="str">
        <f t="shared" si="785"/>
        <v>***</v>
      </c>
      <c r="J5618" s="1" t="str">
        <f t="shared" si="786"/>
        <v>***</v>
      </c>
      <c r="P5618" s="1">
        <v>34</v>
      </c>
      <c r="Q5618" s="1">
        <f t="shared" si="791"/>
        <v>0.04</v>
      </c>
      <c r="T5618" s="4">
        <v>4805.92</v>
      </c>
      <c r="U5618" s="9">
        <f t="shared" si="787"/>
        <v>1</v>
      </c>
      <c r="V5618" s="4">
        <f t="shared" si="788"/>
        <v>141.35058823529411</v>
      </c>
      <c r="W5618" s="1" t="s">
        <v>33</v>
      </c>
      <c r="X5618" s="1">
        <v>36.090000000000003</v>
      </c>
      <c r="Y5618" s="4">
        <f t="shared" si="789"/>
        <v>4842.01</v>
      </c>
      <c r="Z5618" s="1" t="s">
        <v>39</v>
      </c>
      <c r="AA5618" s="1" t="s">
        <v>28</v>
      </c>
      <c r="AB5618" s="1" t="s">
        <v>17</v>
      </c>
      <c r="AC5618" s="1" t="s">
        <v>62</v>
      </c>
      <c r="AD5618" s="1" t="s">
        <v>59</v>
      </c>
      <c r="AE5618" s="2">
        <v>40790</v>
      </c>
    </row>
    <row r="5619" spans="1:31" x14ac:dyDescent="0.25">
      <c r="A5619">
        <f t="shared" si="790"/>
        <v>5618</v>
      </c>
      <c r="B5619" s="1">
        <v>9027</v>
      </c>
      <c r="C5619" s="2">
        <v>40788</v>
      </c>
      <c r="D5619" s="1" t="s">
        <v>13</v>
      </c>
      <c r="E5619" s="1" t="str">
        <f t="shared" si="783"/>
        <v>*</v>
      </c>
      <c r="F5619" s="1" t="str">
        <f t="shared" si="784"/>
        <v>*</v>
      </c>
      <c r="G5619" s="1" t="str">
        <f t="shared" si="785"/>
        <v>*</v>
      </c>
      <c r="J5619" s="1" t="str">
        <f t="shared" si="786"/>
        <v>*</v>
      </c>
      <c r="P5619" s="1">
        <v>30</v>
      </c>
      <c r="Q5619" s="1">
        <f t="shared" si="791"/>
        <v>0.04</v>
      </c>
      <c r="T5619" s="4">
        <v>932.89200000000005</v>
      </c>
      <c r="U5619" s="9">
        <f t="shared" si="787"/>
        <v>0</v>
      </c>
      <c r="V5619" s="4">
        <f t="shared" si="788"/>
        <v>31.096400000000003</v>
      </c>
      <c r="W5619" s="1" t="s">
        <v>21</v>
      </c>
      <c r="X5619" s="1">
        <v>0.99</v>
      </c>
      <c r="Y5619" s="4">
        <f t="shared" si="789"/>
        <v>933.88200000000006</v>
      </c>
      <c r="Z5619" s="1" t="s">
        <v>50</v>
      </c>
      <c r="AA5619" s="1" t="s">
        <v>16</v>
      </c>
      <c r="AB5619" s="1" t="s">
        <v>24</v>
      </c>
      <c r="AC5619" s="1" t="s">
        <v>25</v>
      </c>
      <c r="AD5619" s="1" t="s">
        <v>41</v>
      </c>
      <c r="AE5619" s="2">
        <v>40797</v>
      </c>
    </row>
    <row r="5620" spans="1:31" x14ac:dyDescent="0.25">
      <c r="A5620">
        <f t="shared" si="790"/>
        <v>5619</v>
      </c>
      <c r="B5620" s="1">
        <v>8578</v>
      </c>
      <c r="C5620" s="2">
        <v>40788</v>
      </c>
      <c r="D5620" s="1" t="s">
        <v>20</v>
      </c>
      <c r="E5620" s="1" t="str">
        <f t="shared" si="783"/>
        <v>*</v>
      </c>
      <c r="F5620" s="1" t="str">
        <f t="shared" si="784"/>
        <v>**</v>
      </c>
      <c r="G5620" s="1" t="str">
        <f t="shared" si="785"/>
        <v>**</v>
      </c>
      <c r="J5620" s="1" t="str">
        <f t="shared" si="786"/>
        <v>**</v>
      </c>
      <c r="P5620" s="1">
        <v>40</v>
      </c>
      <c r="Q5620" s="1">
        <f t="shared" si="791"/>
        <v>0.05</v>
      </c>
      <c r="T5620" s="4">
        <v>366.87</v>
      </c>
      <c r="U5620" s="9">
        <f t="shared" si="787"/>
        <v>0</v>
      </c>
      <c r="V5620" s="4">
        <f t="shared" si="788"/>
        <v>9.1717499999999994</v>
      </c>
      <c r="W5620" s="1" t="s">
        <v>21</v>
      </c>
      <c r="X5620" s="1">
        <v>5.71</v>
      </c>
      <c r="Y5620" s="4">
        <f t="shared" si="789"/>
        <v>372.58</v>
      </c>
      <c r="Z5620" s="1" t="s">
        <v>54</v>
      </c>
      <c r="AA5620" s="1" t="s">
        <v>28</v>
      </c>
      <c r="AB5620" s="1" t="s">
        <v>17</v>
      </c>
      <c r="AC5620" s="1" t="s">
        <v>18</v>
      </c>
      <c r="AD5620" s="1" t="s">
        <v>19</v>
      </c>
      <c r="AE5620" s="2">
        <v>40789</v>
      </c>
    </row>
    <row r="5621" spans="1:31" x14ac:dyDescent="0.25">
      <c r="A5621">
        <f t="shared" si="790"/>
        <v>5620</v>
      </c>
      <c r="B5621" s="1">
        <v>27778</v>
      </c>
      <c r="C5621" s="2">
        <v>40788</v>
      </c>
      <c r="D5621" s="1" t="s">
        <v>32</v>
      </c>
      <c r="E5621" s="1" t="str">
        <f t="shared" si="783"/>
        <v>***</v>
      </c>
      <c r="F5621" s="1" t="str">
        <f t="shared" si="784"/>
        <v>***</v>
      </c>
      <c r="G5621" s="1" t="str">
        <f t="shared" si="785"/>
        <v>***</v>
      </c>
      <c r="J5621" s="1" t="str">
        <f t="shared" si="786"/>
        <v>***</v>
      </c>
      <c r="P5621" s="1">
        <v>1</v>
      </c>
      <c r="Q5621" s="1">
        <f t="shared" si="791"/>
        <v>0.01</v>
      </c>
      <c r="T5621" s="4">
        <v>232.67</v>
      </c>
      <c r="U5621" s="9">
        <f t="shared" si="787"/>
        <v>0</v>
      </c>
      <c r="V5621" s="4">
        <f t="shared" si="788"/>
        <v>232.67</v>
      </c>
      <c r="W5621" s="1" t="s">
        <v>21</v>
      </c>
      <c r="X5621" s="1">
        <v>15.01</v>
      </c>
      <c r="Y5621" s="4">
        <f t="shared" si="789"/>
        <v>247.67999999999998</v>
      </c>
      <c r="Z5621" s="1" t="s">
        <v>39</v>
      </c>
      <c r="AA5621" s="1" t="s">
        <v>28</v>
      </c>
      <c r="AB5621" s="1" t="s">
        <v>29</v>
      </c>
      <c r="AC5621" s="1" t="s">
        <v>43</v>
      </c>
      <c r="AD5621" s="1" t="s">
        <v>19</v>
      </c>
      <c r="AE5621" s="2">
        <v>40790</v>
      </c>
    </row>
    <row r="5622" spans="1:31" x14ac:dyDescent="0.25">
      <c r="A5622">
        <f t="shared" si="790"/>
        <v>5621</v>
      </c>
      <c r="B5622" s="1">
        <v>40896</v>
      </c>
      <c r="C5622" s="2">
        <v>40788</v>
      </c>
      <c r="D5622" s="1" t="s">
        <v>27</v>
      </c>
      <c r="E5622" s="1" t="str">
        <f t="shared" si="783"/>
        <v>*</v>
      </c>
      <c r="F5622" s="1" t="str">
        <f t="shared" si="784"/>
        <v>*</v>
      </c>
      <c r="G5622" s="1" t="str">
        <f t="shared" si="785"/>
        <v>*</v>
      </c>
      <c r="J5622" s="1" t="str">
        <f t="shared" si="786"/>
        <v>*</v>
      </c>
      <c r="P5622" s="1">
        <v>21</v>
      </c>
      <c r="Q5622" s="1">
        <f t="shared" si="791"/>
        <v>3.5000000000000003E-2</v>
      </c>
      <c r="T5622" s="4">
        <v>155.72999999999999</v>
      </c>
      <c r="U5622" s="9">
        <f t="shared" si="787"/>
        <v>0</v>
      </c>
      <c r="V5622" s="4">
        <f t="shared" si="788"/>
        <v>7.4157142857142855</v>
      </c>
      <c r="W5622" s="1" t="s">
        <v>14</v>
      </c>
      <c r="X5622" s="1">
        <v>1.71</v>
      </c>
      <c r="Y5622" s="4">
        <f t="shared" si="789"/>
        <v>157.44</v>
      </c>
      <c r="Z5622" s="1" t="s">
        <v>64</v>
      </c>
      <c r="AA5622" s="1" t="s">
        <v>28</v>
      </c>
      <c r="AB5622" s="1" t="s">
        <v>29</v>
      </c>
      <c r="AC5622" s="1" t="s">
        <v>40</v>
      </c>
      <c r="AD5622" s="1" t="s">
        <v>31</v>
      </c>
      <c r="AE5622" s="2">
        <v>40789</v>
      </c>
    </row>
    <row r="5623" spans="1:31" x14ac:dyDescent="0.25">
      <c r="A5623">
        <f t="shared" si="790"/>
        <v>5622</v>
      </c>
      <c r="B5623" s="1">
        <v>34660</v>
      </c>
      <c r="C5623" s="2">
        <v>40789</v>
      </c>
      <c r="D5623" s="1" t="s">
        <v>27</v>
      </c>
      <c r="E5623" s="1" t="str">
        <f t="shared" si="783"/>
        <v>*</v>
      </c>
      <c r="F5623" s="1" t="str">
        <f t="shared" si="784"/>
        <v>*</v>
      </c>
      <c r="G5623" s="1" t="str">
        <f t="shared" si="785"/>
        <v>*</v>
      </c>
      <c r="J5623" s="1" t="str">
        <f t="shared" si="786"/>
        <v>*</v>
      </c>
      <c r="P5623" s="1">
        <v>36</v>
      </c>
      <c r="Q5623" s="1">
        <f t="shared" si="791"/>
        <v>0.04</v>
      </c>
      <c r="T5623" s="4">
        <v>3832.37</v>
      </c>
      <c r="U5623" s="9">
        <f t="shared" si="787"/>
        <v>1</v>
      </c>
      <c r="V5623" s="4">
        <f t="shared" si="788"/>
        <v>106.45472222222222</v>
      </c>
      <c r="W5623" s="1" t="s">
        <v>21</v>
      </c>
      <c r="X5623" s="1">
        <v>5.81</v>
      </c>
      <c r="Y5623" s="4">
        <f t="shared" si="789"/>
        <v>3838.18</v>
      </c>
      <c r="Z5623" s="1" t="s">
        <v>49</v>
      </c>
      <c r="AA5623" s="1" t="s">
        <v>37</v>
      </c>
      <c r="AB5623" s="1" t="s">
        <v>17</v>
      </c>
      <c r="AC5623" s="1" t="s">
        <v>18</v>
      </c>
      <c r="AD5623" s="1" t="s">
        <v>26</v>
      </c>
      <c r="AE5623" s="2">
        <v>40791</v>
      </c>
    </row>
    <row r="5624" spans="1:31" x14ac:dyDescent="0.25">
      <c r="A5624">
        <f t="shared" si="790"/>
        <v>5623</v>
      </c>
      <c r="B5624" s="1">
        <v>41152</v>
      </c>
      <c r="C5624" s="2">
        <v>40789</v>
      </c>
      <c r="D5624" s="1" t="s">
        <v>20</v>
      </c>
      <c r="E5624" s="1" t="str">
        <f t="shared" si="783"/>
        <v>*</v>
      </c>
      <c r="F5624" s="1" t="str">
        <f t="shared" si="784"/>
        <v>**</v>
      </c>
      <c r="G5624" s="1" t="str">
        <f t="shared" si="785"/>
        <v>**</v>
      </c>
      <c r="J5624" s="1" t="str">
        <f t="shared" si="786"/>
        <v>**</v>
      </c>
      <c r="P5624" s="1">
        <v>49</v>
      </c>
      <c r="Q5624" s="1">
        <f t="shared" si="791"/>
        <v>0.05</v>
      </c>
      <c r="T5624" s="4">
        <v>3702.92</v>
      </c>
      <c r="U5624" s="9">
        <f t="shared" si="787"/>
        <v>1</v>
      </c>
      <c r="V5624" s="4">
        <f t="shared" si="788"/>
        <v>75.569795918367348</v>
      </c>
      <c r="W5624" s="1" t="s">
        <v>21</v>
      </c>
      <c r="X5624" s="1">
        <v>19.95</v>
      </c>
      <c r="Y5624" s="4">
        <f t="shared" si="789"/>
        <v>3722.87</v>
      </c>
      <c r="Z5624" s="1" t="s">
        <v>15</v>
      </c>
      <c r="AA5624" s="1" t="s">
        <v>28</v>
      </c>
      <c r="AB5624" s="1" t="s">
        <v>29</v>
      </c>
      <c r="AC5624" s="1" t="s">
        <v>63</v>
      </c>
      <c r="AD5624" s="1" t="s">
        <v>48</v>
      </c>
      <c r="AE5624" s="2">
        <v>40790</v>
      </c>
    </row>
    <row r="5625" spans="1:31" x14ac:dyDescent="0.25">
      <c r="A5625">
        <f t="shared" si="790"/>
        <v>5624</v>
      </c>
      <c r="B5625" s="1">
        <v>42274</v>
      </c>
      <c r="C5625" s="2">
        <v>40789</v>
      </c>
      <c r="D5625" s="1" t="s">
        <v>20</v>
      </c>
      <c r="E5625" s="1" t="str">
        <f t="shared" si="783"/>
        <v>*</v>
      </c>
      <c r="F5625" s="1" t="str">
        <f t="shared" si="784"/>
        <v>**</v>
      </c>
      <c r="G5625" s="1" t="str">
        <f t="shared" si="785"/>
        <v>**</v>
      </c>
      <c r="J5625" s="1" t="str">
        <f t="shared" si="786"/>
        <v>**</v>
      </c>
      <c r="P5625" s="1">
        <v>23</v>
      </c>
      <c r="Q5625" s="1">
        <f t="shared" si="791"/>
        <v>3.5000000000000003E-2</v>
      </c>
      <c r="T5625" s="4">
        <v>2296.7600000000002</v>
      </c>
      <c r="U5625" s="9">
        <f t="shared" si="787"/>
        <v>1</v>
      </c>
      <c r="V5625" s="4">
        <f t="shared" si="788"/>
        <v>99.859130434782614</v>
      </c>
      <c r="W5625" s="1" t="s">
        <v>21</v>
      </c>
      <c r="X5625" s="1">
        <v>19.989999999999998</v>
      </c>
      <c r="Y5625" s="4">
        <f t="shared" si="789"/>
        <v>2316.75</v>
      </c>
      <c r="Z5625" s="1" t="s">
        <v>22</v>
      </c>
      <c r="AA5625" s="1" t="s">
        <v>37</v>
      </c>
      <c r="AB5625" s="1" t="s">
        <v>24</v>
      </c>
      <c r="AC5625" s="1" t="s">
        <v>38</v>
      </c>
      <c r="AD5625" s="1" t="s">
        <v>19</v>
      </c>
      <c r="AE5625" s="2">
        <v>40791</v>
      </c>
    </row>
    <row r="5626" spans="1:31" x14ac:dyDescent="0.25">
      <c r="A5626">
        <f t="shared" si="790"/>
        <v>5625</v>
      </c>
      <c r="B5626" s="1">
        <v>42274</v>
      </c>
      <c r="C5626" s="2">
        <v>40789</v>
      </c>
      <c r="D5626" s="1" t="s">
        <v>20</v>
      </c>
      <c r="E5626" s="1" t="str">
        <f t="shared" si="783"/>
        <v>*</v>
      </c>
      <c r="F5626" s="1" t="str">
        <f t="shared" si="784"/>
        <v>**</v>
      </c>
      <c r="G5626" s="1" t="str">
        <f t="shared" si="785"/>
        <v>**</v>
      </c>
      <c r="J5626" s="1" t="str">
        <f t="shared" si="786"/>
        <v>**</v>
      </c>
      <c r="P5626" s="1">
        <v>45</v>
      </c>
      <c r="Q5626" s="1">
        <f t="shared" si="791"/>
        <v>0.05</v>
      </c>
      <c r="T5626" s="4">
        <v>508.49</v>
      </c>
      <c r="U5626" s="9">
        <f t="shared" si="787"/>
        <v>0</v>
      </c>
      <c r="V5626" s="4">
        <f t="shared" si="788"/>
        <v>11.299777777777779</v>
      </c>
      <c r="W5626" s="1" t="s">
        <v>14</v>
      </c>
      <c r="X5626" s="1">
        <v>6.2</v>
      </c>
      <c r="Y5626" s="4">
        <f t="shared" si="789"/>
        <v>514.69000000000005</v>
      </c>
      <c r="Z5626" s="1" t="s">
        <v>22</v>
      </c>
      <c r="AA5626" s="1" t="s">
        <v>37</v>
      </c>
      <c r="AB5626" s="1" t="s">
        <v>17</v>
      </c>
      <c r="AC5626" s="1" t="s">
        <v>18</v>
      </c>
      <c r="AD5626" s="1" t="s">
        <v>31</v>
      </c>
      <c r="AE5626" s="2">
        <v>40791</v>
      </c>
    </row>
    <row r="5627" spans="1:31" x14ac:dyDescent="0.25">
      <c r="A5627">
        <f t="shared" si="790"/>
        <v>5626</v>
      </c>
      <c r="B5627" s="1">
        <v>27904</v>
      </c>
      <c r="C5627" s="2">
        <v>40789</v>
      </c>
      <c r="D5627" s="1" t="s">
        <v>20</v>
      </c>
      <c r="E5627" s="1" t="str">
        <f t="shared" si="783"/>
        <v>*</v>
      </c>
      <c r="F5627" s="1" t="str">
        <f t="shared" si="784"/>
        <v>**</v>
      </c>
      <c r="G5627" s="1" t="str">
        <f t="shared" si="785"/>
        <v>**</v>
      </c>
      <c r="J5627" s="1" t="str">
        <f t="shared" si="786"/>
        <v>**</v>
      </c>
      <c r="P5627" s="1">
        <v>8</v>
      </c>
      <c r="Q5627" s="1">
        <f t="shared" si="791"/>
        <v>0.01</v>
      </c>
      <c r="T5627" s="4">
        <v>460.58949999999999</v>
      </c>
      <c r="U5627" s="9">
        <f t="shared" si="787"/>
        <v>0</v>
      </c>
      <c r="V5627" s="4">
        <f t="shared" si="788"/>
        <v>57.573687499999998</v>
      </c>
      <c r="W5627" s="1" t="s">
        <v>21</v>
      </c>
      <c r="X5627" s="1">
        <v>8.99</v>
      </c>
      <c r="Y5627" s="4">
        <f t="shared" si="789"/>
        <v>469.5795</v>
      </c>
      <c r="Z5627" s="1" t="s">
        <v>15</v>
      </c>
      <c r="AA5627" s="1" t="s">
        <v>16</v>
      </c>
      <c r="AB5627" s="1" t="s">
        <v>24</v>
      </c>
      <c r="AC5627" s="1" t="s">
        <v>25</v>
      </c>
      <c r="AD5627" s="1" t="s">
        <v>19</v>
      </c>
      <c r="AE5627" s="2">
        <v>40790</v>
      </c>
    </row>
    <row r="5628" spans="1:31" x14ac:dyDescent="0.25">
      <c r="A5628">
        <f t="shared" si="790"/>
        <v>5627</v>
      </c>
      <c r="B5628" s="1">
        <v>41152</v>
      </c>
      <c r="C5628" s="2">
        <v>40789</v>
      </c>
      <c r="D5628" s="1" t="s">
        <v>20</v>
      </c>
      <c r="E5628" s="1" t="str">
        <f t="shared" si="783"/>
        <v>*</v>
      </c>
      <c r="F5628" s="1" t="str">
        <f t="shared" si="784"/>
        <v>**</v>
      </c>
      <c r="G5628" s="1" t="str">
        <f t="shared" si="785"/>
        <v>**</v>
      </c>
      <c r="J5628" s="1" t="str">
        <f t="shared" si="786"/>
        <v>**</v>
      </c>
      <c r="P5628" s="1">
        <v>29</v>
      </c>
      <c r="Q5628" s="1">
        <f t="shared" si="791"/>
        <v>3.5000000000000003E-2</v>
      </c>
      <c r="T5628" s="4">
        <v>53.99</v>
      </c>
      <c r="U5628" s="9">
        <f t="shared" si="787"/>
        <v>0</v>
      </c>
      <c r="V5628" s="4">
        <f t="shared" si="788"/>
        <v>1.8617241379310345</v>
      </c>
      <c r="W5628" s="1" t="s">
        <v>21</v>
      </c>
      <c r="X5628" s="1">
        <v>1.49</v>
      </c>
      <c r="Y5628" s="4">
        <f t="shared" si="789"/>
        <v>55.480000000000004</v>
      </c>
      <c r="Z5628" s="1" t="s">
        <v>15</v>
      </c>
      <c r="AA5628" s="1" t="s">
        <v>28</v>
      </c>
      <c r="AB5628" s="1" t="s">
        <v>29</v>
      </c>
      <c r="AC5628" s="1" t="s">
        <v>43</v>
      </c>
      <c r="AD5628" s="1" t="s">
        <v>19</v>
      </c>
      <c r="AE5628" s="2">
        <v>40791</v>
      </c>
    </row>
    <row r="5629" spans="1:31" x14ac:dyDescent="0.25">
      <c r="A5629">
        <f t="shared" si="790"/>
        <v>5628</v>
      </c>
      <c r="B5629" s="1">
        <v>2309</v>
      </c>
      <c r="C5629" s="2">
        <v>40789</v>
      </c>
      <c r="D5629" s="1" t="s">
        <v>13</v>
      </c>
      <c r="E5629" s="1" t="str">
        <f t="shared" si="783"/>
        <v>*</v>
      </c>
      <c r="F5629" s="1" t="str">
        <f t="shared" si="784"/>
        <v>*</v>
      </c>
      <c r="G5629" s="1" t="str">
        <f t="shared" si="785"/>
        <v>*</v>
      </c>
      <c r="J5629" s="1" t="str">
        <f t="shared" si="786"/>
        <v>*</v>
      </c>
      <c r="P5629" s="1">
        <v>7</v>
      </c>
      <c r="Q5629" s="1">
        <f t="shared" si="791"/>
        <v>0.01</v>
      </c>
      <c r="T5629" s="4">
        <v>27.01</v>
      </c>
      <c r="U5629" s="9">
        <f t="shared" si="787"/>
        <v>0</v>
      </c>
      <c r="V5629" s="4">
        <f t="shared" si="788"/>
        <v>3.858571428571429</v>
      </c>
      <c r="W5629" s="1" t="s">
        <v>21</v>
      </c>
      <c r="X5629" s="1">
        <v>1.49</v>
      </c>
      <c r="Y5629" s="4">
        <f t="shared" si="789"/>
        <v>28.5</v>
      </c>
      <c r="Z5629" s="1" t="s">
        <v>42</v>
      </c>
      <c r="AA5629" s="1" t="s">
        <v>16</v>
      </c>
      <c r="AB5629" s="1" t="s">
        <v>29</v>
      </c>
      <c r="AC5629" s="1" t="s">
        <v>43</v>
      </c>
      <c r="AD5629" s="1" t="s">
        <v>19</v>
      </c>
      <c r="AE5629" s="2">
        <v>40791</v>
      </c>
    </row>
    <row r="5630" spans="1:31" x14ac:dyDescent="0.25">
      <c r="A5630">
        <f t="shared" si="790"/>
        <v>5629</v>
      </c>
      <c r="B5630" s="1">
        <v>34180</v>
      </c>
      <c r="C5630" s="2">
        <v>40789</v>
      </c>
      <c r="D5630" s="1" t="s">
        <v>20</v>
      </c>
      <c r="E5630" s="1" t="str">
        <f t="shared" si="783"/>
        <v>*</v>
      </c>
      <c r="F5630" s="1" t="str">
        <f t="shared" si="784"/>
        <v>**</v>
      </c>
      <c r="G5630" s="1" t="str">
        <f t="shared" si="785"/>
        <v>**</v>
      </c>
      <c r="J5630" s="1" t="str">
        <f t="shared" si="786"/>
        <v>**</v>
      </c>
      <c r="P5630" s="1">
        <v>2</v>
      </c>
      <c r="Q5630" s="1">
        <f t="shared" si="791"/>
        <v>0.01</v>
      </c>
      <c r="T5630" s="4">
        <v>27</v>
      </c>
      <c r="U5630" s="9">
        <f t="shared" si="787"/>
        <v>0</v>
      </c>
      <c r="V5630" s="4">
        <f t="shared" si="788"/>
        <v>13.5</v>
      </c>
      <c r="W5630" s="1" t="s">
        <v>14</v>
      </c>
      <c r="X5630" s="1">
        <v>8.09</v>
      </c>
      <c r="Y5630" s="4">
        <f t="shared" si="789"/>
        <v>35.090000000000003</v>
      </c>
      <c r="Z5630" s="1" t="s">
        <v>51</v>
      </c>
      <c r="AA5630" s="1" t="s">
        <v>28</v>
      </c>
      <c r="AB5630" s="1" t="s">
        <v>29</v>
      </c>
      <c r="AC5630" s="1" t="s">
        <v>40</v>
      </c>
      <c r="AD5630" s="1" t="s">
        <v>19</v>
      </c>
      <c r="AE5630" s="2">
        <v>40789</v>
      </c>
    </row>
    <row r="5631" spans="1:31" x14ac:dyDescent="0.25">
      <c r="A5631">
        <f t="shared" si="790"/>
        <v>5630</v>
      </c>
      <c r="B5631" s="1">
        <v>34660</v>
      </c>
      <c r="C5631" s="2">
        <v>40789</v>
      </c>
      <c r="D5631" s="1" t="s">
        <v>27</v>
      </c>
      <c r="E5631" s="1" t="str">
        <f t="shared" si="783"/>
        <v>*</v>
      </c>
      <c r="F5631" s="1" t="str">
        <f t="shared" si="784"/>
        <v>*</v>
      </c>
      <c r="G5631" s="1" t="str">
        <f t="shared" si="785"/>
        <v>*</v>
      </c>
      <c r="J5631" s="1" t="str">
        <f t="shared" si="786"/>
        <v>*</v>
      </c>
      <c r="P5631" s="1">
        <v>4</v>
      </c>
      <c r="Q5631" s="1">
        <f t="shared" si="791"/>
        <v>0.01</v>
      </c>
      <c r="T5631" s="4">
        <v>24.77</v>
      </c>
      <c r="U5631" s="9">
        <f t="shared" si="787"/>
        <v>0</v>
      </c>
      <c r="V5631" s="4">
        <f t="shared" si="788"/>
        <v>6.1924999999999999</v>
      </c>
      <c r="W5631" s="1" t="s">
        <v>21</v>
      </c>
      <c r="X5631" s="1">
        <v>5.68</v>
      </c>
      <c r="Y5631" s="4">
        <f t="shared" si="789"/>
        <v>30.45</v>
      </c>
      <c r="Z5631" s="1" t="s">
        <v>49</v>
      </c>
      <c r="AA5631" s="1" t="s">
        <v>37</v>
      </c>
      <c r="AB5631" s="1" t="s">
        <v>29</v>
      </c>
      <c r="AC5631" s="1" t="s">
        <v>43</v>
      </c>
      <c r="AD5631" s="1" t="s">
        <v>19</v>
      </c>
      <c r="AE5631" s="2">
        <v>40790</v>
      </c>
    </row>
    <row r="5632" spans="1:31" x14ac:dyDescent="0.25">
      <c r="A5632">
        <f t="shared" si="790"/>
        <v>5631</v>
      </c>
      <c r="B5632" s="1">
        <v>17573</v>
      </c>
      <c r="C5632" s="2">
        <v>40790</v>
      </c>
      <c r="D5632" s="1" t="s">
        <v>13</v>
      </c>
      <c r="E5632" s="1" t="str">
        <f t="shared" si="783"/>
        <v>*</v>
      </c>
      <c r="F5632" s="1" t="str">
        <f t="shared" si="784"/>
        <v>*</v>
      </c>
      <c r="G5632" s="1" t="str">
        <f t="shared" si="785"/>
        <v>*</v>
      </c>
      <c r="J5632" s="1" t="str">
        <f t="shared" si="786"/>
        <v>*</v>
      </c>
      <c r="P5632" s="1">
        <v>47</v>
      </c>
      <c r="Q5632" s="1">
        <f t="shared" si="791"/>
        <v>0.05</v>
      </c>
      <c r="T5632" s="4">
        <v>21555.599999999999</v>
      </c>
      <c r="U5632" s="9">
        <f t="shared" si="787"/>
        <v>1</v>
      </c>
      <c r="V5632" s="4">
        <f t="shared" si="788"/>
        <v>458.62978723404251</v>
      </c>
      <c r="W5632" s="1" t="s">
        <v>33</v>
      </c>
      <c r="X5632" s="1">
        <v>49</v>
      </c>
      <c r="Y5632" s="4">
        <f t="shared" si="789"/>
        <v>21604.6</v>
      </c>
      <c r="Z5632" s="1" t="s">
        <v>46</v>
      </c>
      <c r="AA5632" s="1" t="s">
        <v>23</v>
      </c>
      <c r="AB5632" s="1" t="s">
        <v>24</v>
      </c>
      <c r="AC5632" s="1" t="s">
        <v>47</v>
      </c>
      <c r="AD5632" s="1" t="s">
        <v>35</v>
      </c>
      <c r="AE5632" s="2">
        <v>40792</v>
      </c>
    </row>
    <row r="5633" spans="1:31" x14ac:dyDescent="0.25">
      <c r="A5633">
        <f t="shared" si="790"/>
        <v>5632</v>
      </c>
      <c r="B5633" s="1">
        <v>13889</v>
      </c>
      <c r="C5633" s="2">
        <v>40790</v>
      </c>
      <c r="D5633" s="1" t="s">
        <v>36</v>
      </c>
      <c r="E5633" s="1" t="str">
        <f t="shared" si="783"/>
        <v>*</v>
      </c>
      <c r="F5633" s="1" t="str">
        <f t="shared" si="784"/>
        <v>*</v>
      </c>
      <c r="G5633" s="1" t="str">
        <f t="shared" si="785"/>
        <v>*</v>
      </c>
      <c r="J5633" s="1" t="str">
        <f t="shared" si="786"/>
        <v>*</v>
      </c>
      <c r="P5633" s="1">
        <v>49</v>
      </c>
      <c r="Q5633" s="1">
        <f t="shared" si="791"/>
        <v>0.05</v>
      </c>
      <c r="T5633" s="4">
        <v>12979.1</v>
      </c>
      <c r="U5633" s="9">
        <f t="shared" si="787"/>
        <v>1</v>
      </c>
      <c r="V5633" s="4">
        <f t="shared" si="788"/>
        <v>264.87959183673468</v>
      </c>
      <c r="W5633" s="1" t="s">
        <v>33</v>
      </c>
      <c r="X5633" s="1">
        <v>54.31</v>
      </c>
      <c r="Y5633" s="4">
        <f t="shared" si="789"/>
        <v>13033.41</v>
      </c>
      <c r="Z5633" s="1" t="s">
        <v>15</v>
      </c>
      <c r="AA5633" s="1" t="s">
        <v>23</v>
      </c>
      <c r="AB5633" s="1" t="s">
        <v>17</v>
      </c>
      <c r="AC5633" s="1" t="s">
        <v>34</v>
      </c>
      <c r="AD5633" s="1" t="s">
        <v>35</v>
      </c>
      <c r="AE5633" s="2">
        <v>40791</v>
      </c>
    </row>
    <row r="5634" spans="1:31" x14ac:dyDescent="0.25">
      <c r="A5634">
        <f t="shared" si="790"/>
        <v>5633</v>
      </c>
      <c r="B5634" s="1">
        <v>53895</v>
      </c>
      <c r="C5634" s="2">
        <v>40790</v>
      </c>
      <c r="D5634" s="1" t="s">
        <v>27</v>
      </c>
      <c r="E5634" s="1" t="str">
        <f t="shared" si="783"/>
        <v>*</v>
      </c>
      <c r="F5634" s="1" t="str">
        <f t="shared" si="784"/>
        <v>*</v>
      </c>
      <c r="G5634" s="1" t="str">
        <f t="shared" si="785"/>
        <v>*</v>
      </c>
      <c r="J5634" s="1" t="str">
        <f t="shared" si="786"/>
        <v>*</v>
      </c>
      <c r="P5634" s="1">
        <v>21</v>
      </c>
      <c r="Q5634" s="1">
        <f t="shared" si="791"/>
        <v>3.5000000000000003E-2</v>
      </c>
      <c r="T5634" s="4">
        <v>7922.69</v>
      </c>
      <c r="U5634" s="9">
        <f t="shared" si="787"/>
        <v>1</v>
      </c>
      <c r="V5634" s="4">
        <f t="shared" si="788"/>
        <v>377.27095238095234</v>
      </c>
      <c r="W5634" s="1" t="s">
        <v>21</v>
      </c>
      <c r="X5634" s="1">
        <v>19.989999999999998</v>
      </c>
      <c r="Y5634" s="4">
        <f t="shared" si="789"/>
        <v>7942.6799999999994</v>
      </c>
      <c r="Z5634" s="1" t="s">
        <v>49</v>
      </c>
      <c r="AA5634" s="1" t="s">
        <v>23</v>
      </c>
      <c r="AB5634" s="1" t="s">
        <v>29</v>
      </c>
      <c r="AC5634" s="1" t="s">
        <v>55</v>
      </c>
      <c r="AD5634" s="1" t="s">
        <v>19</v>
      </c>
      <c r="AE5634" s="2">
        <v>40792</v>
      </c>
    </row>
    <row r="5635" spans="1:31" x14ac:dyDescent="0.25">
      <c r="A5635">
        <f t="shared" si="790"/>
        <v>5634</v>
      </c>
      <c r="B5635" s="1">
        <v>9955</v>
      </c>
      <c r="C5635" s="2">
        <v>40790</v>
      </c>
      <c r="D5635" s="1" t="s">
        <v>32</v>
      </c>
      <c r="E5635" s="1" t="str">
        <f t="shared" ref="E5635:E5698" si="792">IF(D5635="Critical","***","*")</f>
        <v>***</v>
      </c>
      <c r="F5635" s="1" t="str">
        <f t="shared" ref="F5635:F5698" si="793">IF(D5635="Critical","***",IF(D5635="High","**","*"))</f>
        <v>***</v>
      </c>
      <c r="G5635" s="1" t="str">
        <f t="shared" ref="G5635:G5698" si="794">VLOOKUP(D5635,$H$6:$I$10,2,FALSE)</f>
        <v>***</v>
      </c>
      <c r="J5635" s="1" t="str">
        <f t="shared" ref="J5635:J5698" si="795">HLOOKUP(D5635,$K$5:$O$6,2,FALSE)</f>
        <v>***</v>
      </c>
      <c r="P5635" s="1">
        <v>37</v>
      </c>
      <c r="Q5635" s="1">
        <f t="shared" si="791"/>
        <v>0.04</v>
      </c>
      <c r="T5635" s="4">
        <v>2912.0149999999999</v>
      </c>
      <c r="U5635" s="9">
        <f t="shared" ref="U5635:U5698" si="796">IF(T5635&gt;1000,1,0)</f>
        <v>1</v>
      </c>
      <c r="V5635" s="4">
        <f t="shared" ref="V5635:V5698" si="797">T5635/P5635</f>
        <v>78.703108108108111</v>
      </c>
      <c r="W5635" s="1" t="s">
        <v>21</v>
      </c>
      <c r="X5635" s="1">
        <v>4.9000000000000004</v>
      </c>
      <c r="Y5635" s="4">
        <f t="shared" ref="Y5635:Y5698" si="798">X5635+T5635</f>
        <v>2916.915</v>
      </c>
      <c r="Z5635" s="1" t="s">
        <v>46</v>
      </c>
      <c r="AA5635" s="1" t="s">
        <v>28</v>
      </c>
      <c r="AB5635" s="1" t="s">
        <v>24</v>
      </c>
      <c r="AC5635" s="1" t="s">
        <v>25</v>
      </c>
      <c r="AD5635" s="1" t="s">
        <v>19</v>
      </c>
      <c r="AE5635" s="2">
        <v>40792</v>
      </c>
    </row>
    <row r="5636" spans="1:31" x14ac:dyDescent="0.25">
      <c r="A5636">
        <f t="shared" ref="A5636:A5699" si="799">A5635+1</f>
        <v>5635</v>
      </c>
      <c r="B5636" s="1">
        <v>51969</v>
      </c>
      <c r="C5636" s="2">
        <v>40790</v>
      </c>
      <c r="D5636" s="1" t="s">
        <v>20</v>
      </c>
      <c r="E5636" s="1" t="str">
        <f t="shared" si="792"/>
        <v>*</v>
      </c>
      <c r="F5636" s="1" t="str">
        <f t="shared" si="793"/>
        <v>**</v>
      </c>
      <c r="G5636" s="1" t="str">
        <f t="shared" si="794"/>
        <v>**</v>
      </c>
      <c r="J5636" s="1" t="str">
        <f t="shared" si="795"/>
        <v>**</v>
      </c>
      <c r="P5636" s="1">
        <v>33</v>
      </c>
      <c r="Q5636" s="1">
        <f t="shared" ref="Q5636:Q5699" si="800">VLOOKUP(P5636,$R$5:$S$10,2,TRUE)</f>
        <v>0.04</v>
      </c>
      <c r="T5636" s="4">
        <v>1756.6949999999999</v>
      </c>
      <c r="U5636" s="9">
        <f t="shared" si="796"/>
        <v>1</v>
      </c>
      <c r="V5636" s="4">
        <f t="shared" si="797"/>
        <v>53.233181818181819</v>
      </c>
      <c r="W5636" s="1" t="s">
        <v>21</v>
      </c>
      <c r="X5636" s="1">
        <v>8.8000000000000007</v>
      </c>
      <c r="Y5636" s="4">
        <f t="shared" si="798"/>
        <v>1765.4949999999999</v>
      </c>
      <c r="Z5636" s="1" t="s">
        <v>15</v>
      </c>
      <c r="AA5636" s="1" t="s">
        <v>16</v>
      </c>
      <c r="AB5636" s="1" t="s">
        <v>24</v>
      </c>
      <c r="AC5636" s="1" t="s">
        <v>25</v>
      </c>
      <c r="AD5636" s="1" t="s">
        <v>19</v>
      </c>
      <c r="AE5636" s="2">
        <v>40793</v>
      </c>
    </row>
    <row r="5637" spans="1:31" x14ac:dyDescent="0.25">
      <c r="A5637">
        <f t="shared" si="799"/>
        <v>5636</v>
      </c>
      <c r="B5637" s="1">
        <v>17573</v>
      </c>
      <c r="C5637" s="2">
        <v>40790</v>
      </c>
      <c r="D5637" s="1" t="s">
        <v>13</v>
      </c>
      <c r="E5637" s="1" t="str">
        <f t="shared" si="792"/>
        <v>*</v>
      </c>
      <c r="F5637" s="1" t="str">
        <f t="shared" si="793"/>
        <v>*</v>
      </c>
      <c r="G5637" s="1" t="str">
        <f t="shared" si="794"/>
        <v>*</v>
      </c>
      <c r="J5637" s="1" t="str">
        <f t="shared" si="795"/>
        <v>*</v>
      </c>
      <c r="P5637" s="1">
        <v>23</v>
      </c>
      <c r="Q5637" s="1">
        <f t="shared" si="800"/>
        <v>3.5000000000000003E-2</v>
      </c>
      <c r="T5637" s="4">
        <v>220.97</v>
      </c>
      <c r="U5637" s="9">
        <f t="shared" si="796"/>
        <v>0</v>
      </c>
      <c r="V5637" s="4">
        <f t="shared" si="797"/>
        <v>9.6073913043478267</v>
      </c>
      <c r="W5637" s="1" t="s">
        <v>21</v>
      </c>
      <c r="X5637" s="1">
        <v>7.29</v>
      </c>
      <c r="Y5637" s="4">
        <f t="shared" si="798"/>
        <v>228.26</v>
      </c>
      <c r="Z5637" s="1" t="s">
        <v>22</v>
      </c>
      <c r="AA5637" s="1" t="s">
        <v>23</v>
      </c>
      <c r="AB5637" s="1" t="s">
        <v>17</v>
      </c>
      <c r="AC5637" s="1" t="s">
        <v>18</v>
      </c>
      <c r="AD5637" s="1" t="s">
        <v>41</v>
      </c>
      <c r="AE5637" s="2">
        <v>40794</v>
      </c>
    </row>
    <row r="5638" spans="1:31" x14ac:dyDescent="0.25">
      <c r="A5638">
        <f t="shared" si="799"/>
        <v>5637</v>
      </c>
      <c r="B5638" s="1">
        <v>51969</v>
      </c>
      <c r="C5638" s="2">
        <v>40790</v>
      </c>
      <c r="D5638" s="1" t="s">
        <v>20</v>
      </c>
      <c r="E5638" s="1" t="str">
        <f t="shared" si="792"/>
        <v>*</v>
      </c>
      <c r="F5638" s="1" t="str">
        <f t="shared" si="793"/>
        <v>**</v>
      </c>
      <c r="G5638" s="1" t="str">
        <f t="shared" si="794"/>
        <v>**</v>
      </c>
      <c r="J5638" s="1" t="str">
        <f t="shared" si="795"/>
        <v>**</v>
      </c>
      <c r="P5638" s="1">
        <v>16</v>
      </c>
      <c r="Q5638" s="1">
        <f t="shared" si="800"/>
        <v>0.02</v>
      </c>
      <c r="T5638" s="4">
        <v>196.98</v>
      </c>
      <c r="U5638" s="9">
        <f t="shared" si="796"/>
        <v>0</v>
      </c>
      <c r="V5638" s="4">
        <f t="shared" si="797"/>
        <v>12.311249999999999</v>
      </c>
      <c r="W5638" s="1" t="s">
        <v>21</v>
      </c>
      <c r="X5638" s="1">
        <v>6.47</v>
      </c>
      <c r="Y5638" s="4">
        <f t="shared" si="798"/>
        <v>203.45</v>
      </c>
      <c r="Z5638" s="1" t="s">
        <v>15</v>
      </c>
      <c r="AA5638" s="1" t="s">
        <v>16</v>
      </c>
      <c r="AB5638" s="1" t="s">
        <v>29</v>
      </c>
      <c r="AC5638" s="1" t="s">
        <v>40</v>
      </c>
      <c r="AD5638" s="1" t="s">
        <v>19</v>
      </c>
      <c r="AE5638" s="2">
        <v>40790</v>
      </c>
    </row>
    <row r="5639" spans="1:31" x14ac:dyDescent="0.25">
      <c r="A5639">
        <f t="shared" si="799"/>
        <v>5638</v>
      </c>
      <c r="B5639" s="1">
        <v>9863</v>
      </c>
      <c r="C5639" s="2">
        <v>40790</v>
      </c>
      <c r="D5639" s="1" t="s">
        <v>32</v>
      </c>
      <c r="E5639" s="1" t="str">
        <f t="shared" si="792"/>
        <v>***</v>
      </c>
      <c r="F5639" s="1" t="str">
        <f t="shared" si="793"/>
        <v>***</v>
      </c>
      <c r="G5639" s="1" t="str">
        <f t="shared" si="794"/>
        <v>***</v>
      </c>
      <c r="J5639" s="1" t="str">
        <f t="shared" si="795"/>
        <v>***</v>
      </c>
      <c r="P5639" s="1">
        <v>18</v>
      </c>
      <c r="Q5639" s="1">
        <f t="shared" si="800"/>
        <v>0.02</v>
      </c>
      <c r="T5639" s="4">
        <v>33.96</v>
      </c>
      <c r="U5639" s="9">
        <f t="shared" si="796"/>
        <v>0</v>
      </c>
      <c r="V5639" s="4">
        <f t="shared" si="797"/>
        <v>1.8866666666666667</v>
      </c>
      <c r="W5639" s="1" t="s">
        <v>21</v>
      </c>
      <c r="X5639" s="1">
        <v>0.7</v>
      </c>
      <c r="Y5639" s="4">
        <f t="shared" si="798"/>
        <v>34.660000000000004</v>
      </c>
      <c r="Z5639" s="1" t="s">
        <v>22</v>
      </c>
      <c r="AA5639" s="1" t="s">
        <v>37</v>
      </c>
      <c r="AB5639" s="1" t="s">
        <v>29</v>
      </c>
      <c r="AC5639" s="1" t="s">
        <v>30</v>
      </c>
      <c r="AD5639" s="1" t="s">
        <v>31</v>
      </c>
      <c r="AE5639" s="2">
        <v>40792</v>
      </c>
    </row>
    <row r="5640" spans="1:31" x14ac:dyDescent="0.25">
      <c r="A5640">
        <f t="shared" si="799"/>
        <v>5639</v>
      </c>
      <c r="B5640" s="1">
        <v>43363</v>
      </c>
      <c r="C5640" s="2">
        <v>40791</v>
      </c>
      <c r="D5640" s="1" t="s">
        <v>32</v>
      </c>
      <c r="E5640" s="1" t="str">
        <f t="shared" si="792"/>
        <v>***</v>
      </c>
      <c r="F5640" s="1" t="str">
        <f t="shared" si="793"/>
        <v>***</v>
      </c>
      <c r="G5640" s="1" t="str">
        <f t="shared" si="794"/>
        <v>***</v>
      </c>
      <c r="J5640" s="1" t="str">
        <f t="shared" si="795"/>
        <v>***</v>
      </c>
      <c r="P5640" s="1">
        <v>35</v>
      </c>
      <c r="Q5640" s="1">
        <f t="shared" si="800"/>
        <v>0.04</v>
      </c>
      <c r="T5640" s="4">
        <v>12908.4</v>
      </c>
      <c r="U5640" s="9">
        <f t="shared" si="796"/>
        <v>1</v>
      </c>
      <c r="V5640" s="4">
        <f t="shared" si="797"/>
        <v>368.81142857142856</v>
      </c>
      <c r="W5640" s="1" t="s">
        <v>33</v>
      </c>
      <c r="X5640" s="1">
        <v>59</v>
      </c>
      <c r="Y5640" s="4">
        <f t="shared" si="798"/>
        <v>12967.4</v>
      </c>
      <c r="Z5640" s="1" t="s">
        <v>49</v>
      </c>
      <c r="AA5640" s="1" t="s">
        <v>37</v>
      </c>
      <c r="AB5640" s="1" t="s">
        <v>17</v>
      </c>
      <c r="AC5640" s="1" t="s">
        <v>34</v>
      </c>
      <c r="AD5640" s="1" t="s">
        <v>35</v>
      </c>
      <c r="AE5640" s="2">
        <v>40793</v>
      </c>
    </row>
    <row r="5641" spans="1:31" x14ac:dyDescent="0.25">
      <c r="A5641">
        <f t="shared" si="799"/>
        <v>5640</v>
      </c>
      <c r="B5641" s="1">
        <v>19138</v>
      </c>
      <c r="C5641" s="2">
        <v>40791</v>
      </c>
      <c r="D5641" s="1" t="s">
        <v>13</v>
      </c>
      <c r="E5641" s="1" t="str">
        <f t="shared" si="792"/>
        <v>*</v>
      </c>
      <c r="F5641" s="1" t="str">
        <f t="shared" si="793"/>
        <v>*</v>
      </c>
      <c r="G5641" s="1" t="str">
        <f t="shared" si="794"/>
        <v>*</v>
      </c>
      <c r="J5641" s="1" t="str">
        <f t="shared" si="795"/>
        <v>*</v>
      </c>
      <c r="P5641" s="1">
        <v>30</v>
      </c>
      <c r="Q5641" s="1">
        <f t="shared" si="800"/>
        <v>0.04</v>
      </c>
      <c r="T5641" s="4">
        <v>387</v>
      </c>
      <c r="U5641" s="9">
        <f t="shared" si="796"/>
        <v>0</v>
      </c>
      <c r="V5641" s="4">
        <f t="shared" si="797"/>
        <v>12.9</v>
      </c>
      <c r="W5641" s="1" t="s">
        <v>14</v>
      </c>
      <c r="X5641" s="1">
        <v>6.13</v>
      </c>
      <c r="Y5641" s="4">
        <f t="shared" si="798"/>
        <v>393.13</v>
      </c>
      <c r="Z5641" s="1" t="s">
        <v>39</v>
      </c>
      <c r="AA5641" s="1" t="s">
        <v>37</v>
      </c>
      <c r="AB5641" s="1" t="s">
        <v>29</v>
      </c>
      <c r="AC5641" s="1" t="s">
        <v>55</v>
      </c>
      <c r="AD5641" s="1" t="s">
        <v>19</v>
      </c>
      <c r="AE5641" s="2">
        <v>40796</v>
      </c>
    </row>
    <row r="5642" spans="1:31" x14ac:dyDescent="0.25">
      <c r="A5642">
        <f t="shared" si="799"/>
        <v>5641</v>
      </c>
      <c r="B5642" s="1">
        <v>58179</v>
      </c>
      <c r="C5642" s="2">
        <v>40791</v>
      </c>
      <c r="D5642" s="1" t="s">
        <v>36</v>
      </c>
      <c r="E5642" s="1" t="str">
        <f t="shared" si="792"/>
        <v>*</v>
      </c>
      <c r="F5642" s="1" t="str">
        <f t="shared" si="793"/>
        <v>*</v>
      </c>
      <c r="G5642" s="1" t="str">
        <f t="shared" si="794"/>
        <v>*</v>
      </c>
      <c r="J5642" s="1" t="str">
        <f t="shared" si="795"/>
        <v>*</v>
      </c>
      <c r="P5642" s="1">
        <v>3</v>
      </c>
      <c r="Q5642" s="1">
        <f t="shared" si="800"/>
        <v>0.01</v>
      </c>
      <c r="T5642" s="4">
        <v>39.49</v>
      </c>
      <c r="U5642" s="9">
        <f t="shared" si="796"/>
        <v>0</v>
      </c>
      <c r="V5642" s="4">
        <f t="shared" si="797"/>
        <v>13.163333333333334</v>
      </c>
      <c r="W5642" s="1" t="s">
        <v>21</v>
      </c>
      <c r="X5642" s="1">
        <v>5.72</v>
      </c>
      <c r="Y5642" s="4">
        <f t="shared" si="798"/>
        <v>45.21</v>
      </c>
      <c r="Z5642" s="1" t="s">
        <v>15</v>
      </c>
      <c r="AA5642" s="1" t="s">
        <v>23</v>
      </c>
      <c r="AB5642" s="1" t="s">
        <v>29</v>
      </c>
      <c r="AC5642" s="1" t="s">
        <v>57</v>
      </c>
      <c r="AD5642" s="1" t="s">
        <v>19</v>
      </c>
      <c r="AE5642" s="2">
        <v>40792</v>
      </c>
    </row>
    <row r="5643" spans="1:31" x14ac:dyDescent="0.25">
      <c r="A5643">
        <f t="shared" si="799"/>
        <v>5642</v>
      </c>
      <c r="B5643" s="1">
        <v>27684</v>
      </c>
      <c r="C5643" s="2">
        <v>40791</v>
      </c>
      <c r="D5643" s="1" t="s">
        <v>13</v>
      </c>
      <c r="E5643" s="1" t="str">
        <f t="shared" si="792"/>
        <v>*</v>
      </c>
      <c r="F5643" s="1" t="str">
        <f t="shared" si="793"/>
        <v>*</v>
      </c>
      <c r="G5643" s="1" t="str">
        <f t="shared" si="794"/>
        <v>*</v>
      </c>
      <c r="J5643" s="1" t="str">
        <f t="shared" si="795"/>
        <v>*</v>
      </c>
      <c r="P5643" s="1">
        <v>1</v>
      </c>
      <c r="Q5643" s="1">
        <f t="shared" si="800"/>
        <v>0.01</v>
      </c>
      <c r="T5643" s="4">
        <v>13.04</v>
      </c>
      <c r="U5643" s="9">
        <f t="shared" si="796"/>
        <v>0</v>
      </c>
      <c r="V5643" s="4">
        <f t="shared" si="797"/>
        <v>13.04</v>
      </c>
      <c r="W5643" s="1" t="s">
        <v>21</v>
      </c>
      <c r="X5643" s="1">
        <v>2.89</v>
      </c>
      <c r="Y5643" s="4">
        <f t="shared" si="798"/>
        <v>15.93</v>
      </c>
      <c r="Z5643" s="1" t="s">
        <v>22</v>
      </c>
      <c r="AA5643" s="1" t="s">
        <v>28</v>
      </c>
      <c r="AB5643" s="1" t="s">
        <v>29</v>
      </c>
      <c r="AC5643" s="1" t="s">
        <v>30</v>
      </c>
      <c r="AD5643" s="1" t="s">
        <v>41</v>
      </c>
      <c r="AE5643" s="2">
        <v>40793</v>
      </c>
    </row>
    <row r="5644" spans="1:31" x14ac:dyDescent="0.25">
      <c r="A5644">
        <f t="shared" si="799"/>
        <v>5643</v>
      </c>
      <c r="B5644" s="1">
        <v>8323</v>
      </c>
      <c r="C5644" s="2">
        <v>40792</v>
      </c>
      <c r="D5644" s="1" t="s">
        <v>20</v>
      </c>
      <c r="E5644" s="1" t="str">
        <f t="shared" si="792"/>
        <v>*</v>
      </c>
      <c r="F5644" s="1" t="str">
        <f t="shared" si="793"/>
        <v>**</v>
      </c>
      <c r="G5644" s="1" t="str">
        <f t="shared" si="794"/>
        <v>**</v>
      </c>
      <c r="J5644" s="1" t="str">
        <f t="shared" si="795"/>
        <v>**</v>
      </c>
      <c r="P5644" s="1">
        <v>45</v>
      </c>
      <c r="Q5644" s="1">
        <f t="shared" si="800"/>
        <v>0.05</v>
      </c>
      <c r="T5644" s="4">
        <v>766.96349999999995</v>
      </c>
      <c r="U5644" s="9">
        <f t="shared" si="796"/>
        <v>0</v>
      </c>
      <c r="V5644" s="4">
        <f t="shared" si="797"/>
        <v>17.043633333333332</v>
      </c>
      <c r="W5644" s="1" t="s">
        <v>14</v>
      </c>
      <c r="X5644" s="1">
        <v>2.5</v>
      </c>
      <c r="Y5644" s="4">
        <f t="shared" si="798"/>
        <v>769.46349999999995</v>
      </c>
      <c r="Z5644" s="1" t="s">
        <v>22</v>
      </c>
      <c r="AA5644" s="1" t="s">
        <v>37</v>
      </c>
      <c r="AB5644" s="1" t="s">
        <v>24</v>
      </c>
      <c r="AC5644" s="1" t="s">
        <v>25</v>
      </c>
      <c r="AD5644" s="1" t="s">
        <v>31</v>
      </c>
      <c r="AE5644" s="2">
        <v>40793</v>
      </c>
    </row>
    <row r="5645" spans="1:31" x14ac:dyDescent="0.25">
      <c r="A5645">
        <f t="shared" si="799"/>
        <v>5644</v>
      </c>
      <c r="B5645" s="1">
        <v>50500</v>
      </c>
      <c r="C5645" s="2">
        <v>40792</v>
      </c>
      <c r="D5645" s="1" t="s">
        <v>13</v>
      </c>
      <c r="E5645" s="1" t="str">
        <f t="shared" si="792"/>
        <v>*</v>
      </c>
      <c r="F5645" s="1" t="str">
        <f t="shared" si="793"/>
        <v>*</v>
      </c>
      <c r="G5645" s="1" t="str">
        <f t="shared" si="794"/>
        <v>*</v>
      </c>
      <c r="J5645" s="1" t="str">
        <f t="shared" si="795"/>
        <v>*</v>
      </c>
      <c r="P5645" s="1">
        <v>45</v>
      </c>
      <c r="Q5645" s="1">
        <f t="shared" si="800"/>
        <v>0.05</v>
      </c>
      <c r="T5645" s="4">
        <v>109.39</v>
      </c>
      <c r="U5645" s="9">
        <f t="shared" si="796"/>
        <v>0</v>
      </c>
      <c r="V5645" s="4">
        <f t="shared" si="797"/>
        <v>2.4308888888888891</v>
      </c>
      <c r="W5645" s="1" t="s">
        <v>14</v>
      </c>
      <c r="X5645" s="1">
        <v>1.02</v>
      </c>
      <c r="Y5645" s="4">
        <f t="shared" si="798"/>
        <v>110.41</v>
      </c>
      <c r="Z5645" s="1" t="s">
        <v>54</v>
      </c>
      <c r="AA5645" s="1" t="s">
        <v>16</v>
      </c>
      <c r="AB5645" s="1" t="s">
        <v>29</v>
      </c>
      <c r="AC5645" s="1" t="s">
        <v>61</v>
      </c>
      <c r="AD5645" s="1" t="s">
        <v>31</v>
      </c>
      <c r="AE5645" s="2">
        <v>40792</v>
      </c>
    </row>
    <row r="5646" spans="1:31" x14ac:dyDescent="0.25">
      <c r="A5646">
        <f t="shared" si="799"/>
        <v>5645</v>
      </c>
      <c r="B5646" s="1">
        <v>50500</v>
      </c>
      <c r="C5646" s="2">
        <v>40792</v>
      </c>
      <c r="D5646" s="1" t="s">
        <v>13</v>
      </c>
      <c r="E5646" s="1" t="str">
        <f t="shared" si="792"/>
        <v>*</v>
      </c>
      <c r="F5646" s="1" t="str">
        <f t="shared" si="793"/>
        <v>*</v>
      </c>
      <c r="G5646" s="1" t="str">
        <f t="shared" si="794"/>
        <v>*</v>
      </c>
      <c r="J5646" s="1" t="str">
        <f t="shared" si="795"/>
        <v>*</v>
      </c>
      <c r="P5646" s="1">
        <v>11</v>
      </c>
      <c r="Q5646" s="1">
        <f t="shared" si="800"/>
        <v>0.02</v>
      </c>
      <c r="T5646" s="4">
        <v>64.86</v>
      </c>
      <c r="U5646" s="9">
        <f t="shared" si="796"/>
        <v>0</v>
      </c>
      <c r="V5646" s="4">
        <f t="shared" si="797"/>
        <v>5.8963636363636365</v>
      </c>
      <c r="W5646" s="1" t="s">
        <v>21</v>
      </c>
      <c r="X5646" s="1">
        <v>0.95</v>
      </c>
      <c r="Y5646" s="4">
        <f t="shared" si="798"/>
        <v>65.81</v>
      </c>
      <c r="Z5646" s="1" t="s">
        <v>54</v>
      </c>
      <c r="AA5646" s="1" t="s">
        <v>16</v>
      </c>
      <c r="AB5646" s="1" t="s">
        <v>29</v>
      </c>
      <c r="AC5646" s="1" t="s">
        <v>40</v>
      </c>
      <c r="AD5646" s="1" t="s">
        <v>31</v>
      </c>
      <c r="AE5646" s="2">
        <v>40796</v>
      </c>
    </row>
    <row r="5647" spans="1:31" x14ac:dyDescent="0.25">
      <c r="A5647">
        <f t="shared" si="799"/>
        <v>5646</v>
      </c>
      <c r="B5647" s="1">
        <v>40806</v>
      </c>
      <c r="C5647" s="2">
        <v>40792</v>
      </c>
      <c r="D5647" s="1" t="s">
        <v>32</v>
      </c>
      <c r="E5647" s="1" t="str">
        <f t="shared" si="792"/>
        <v>***</v>
      </c>
      <c r="F5647" s="1" t="str">
        <f t="shared" si="793"/>
        <v>***</v>
      </c>
      <c r="G5647" s="1" t="str">
        <f t="shared" si="794"/>
        <v>***</v>
      </c>
      <c r="J5647" s="1" t="str">
        <f t="shared" si="795"/>
        <v>***</v>
      </c>
      <c r="P5647" s="1">
        <v>8</v>
      </c>
      <c r="Q5647" s="1">
        <f t="shared" si="800"/>
        <v>0.01</v>
      </c>
      <c r="T5647" s="4">
        <v>53.14</v>
      </c>
      <c r="U5647" s="9">
        <f t="shared" si="796"/>
        <v>0</v>
      </c>
      <c r="V5647" s="4">
        <f t="shared" si="797"/>
        <v>6.6425000000000001</v>
      </c>
      <c r="W5647" s="1" t="s">
        <v>21</v>
      </c>
      <c r="X5647" s="1">
        <v>7.78</v>
      </c>
      <c r="Y5647" s="4">
        <f t="shared" si="798"/>
        <v>60.92</v>
      </c>
      <c r="Z5647" s="1" t="s">
        <v>15</v>
      </c>
      <c r="AA5647" s="1" t="s">
        <v>23</v>
      </c>
      <c r="AB5647" s="1" t="s">
        <v>29</v>
      </c>
      <c r="AC5647" s="1" t="s">
        <v>43</v>
      </c>
      <c r="AD5647" s="1" t="s">
        <v>19</v>
      </c>
      <c r="AE5647" s="2">
        <v>40793</v>
      </c>
    </row>
    <row r="5648" spans="1:31" x14ac:dyDescent="0.25">
      <c r="A5648">
        <f t="shared" si="799"/>
        <v>5647</v>
      </c>
      <c r="B5648" s="1">
        <v>47333</v>
      </c>
      <c r="C5648" s="2">
        <v>40793</v>
      </c>
      <c r="D5648" s="1" t="s">
        <v>32</v>
      </c>
      <c r="E5648" s="1" t="str">
        <f t="shared" si="792"/>
        <v>***</v>
      </c>
      <c r="F5648" s="1" t="str">
        <f t="shared" si="793"/>
        <v>***</v>
      </c>
      <c r="G5648" s="1" t="str">
        <f t="shared" si="794"/>
        <v>***</v>
      </c>
      <c r="J5648" s="1" t="str">
        <f t="shared" si="795"/>
        <v>***</v>
      </c>
      <c r="P5648" s="1">
        <v>16</v>
      </c>
      <c r="Q5648" s="1">
        <f t="shared" si="800"/>
        <v>0.02</v>
      </c>
      <c r="T5648" s="4">
        <v>760.24850000000004</v>
      </c>
      <c r="U5648" s="9">
        <f t="shared" si="796"/>
        <v>0</v>
      </c>
      <c r="V5648" s="4">
        <f t="shared" si="797"/>
        <v>47.515531250000002</v>
      </c>
      <c r="W5648" s="1" t="s">
        <v>21</v>
      </c>
      <c r="X5648" s="1">
        <v>3.3</v>
      </c>
      <c r="Y5648" s="4">
        <f t="shared" si="798"/>
        <v>763.54849999999999</v>
      </c>
      <c r="Z5648" s="1" t="s">
        <v>51</v>
      </c>
      <c r="AA5648" s="1" t="s">
        <v>37</v>
      </c>
      <c r="AB5648" s="1" t="s">
        <v>24</v>
      </c>
      <c r="AC5648" s="1" t="s">
        <v>25</v>
      </c>
      <c r="AD5648" s="1" t="s">
        <v>41</v>
      </c>
      <c r="AE5648" s="2">
        <v>40793</v>
      </c>
    </row>
    <row r="5649" spans="1:31" x14ac:dyDescent="0.25">
      <c r="A5649">
        <f t="shared" si="799"/>
        <v>5648</v>
      </c>
      <c r="B5649" s="1">
        <v>50566</v>
      </c>
      <c r="C5649" s="2">
        <v>40793</v>
      </c>
      <c r="D5649" s="1" t="s">
        <v>27</v>
      </c>
      <c r="E5649" s="1" t="str">
        <f t="shared" si="792"/>
        <v>*</v>
      </c>
      <c r="F5649" s="1" t="str">
        <f t="shared" si="793"/>
        <v>*</v>
      </c>
      <c r="G5649" s="1" t="str">
        <f t="shared" si="794"/>
        <v>*</v>
      </c>
      <c r="J5649" s="1" t="str">
        <f t="shared" si="795"/>
        <v>*</v>
      </c>
      <c r="P5649" s="1">
        <v>48</v>
      </c>
      <c r="Q5649" s="1">
        <f t="shared" si="800"/>
        <v>0.05</v>
      </c>
      <c r="T5649" s="4">
        <v>389.28</v>
      </c>
      <c r="U5649" s="9">
        <f t="shared" si="796"/>
        <v>0</v>
      </c>
      <c r="V5649" s="4">
        <f t="shared" si="797"/>
        <v>8.11</v>
      </c>
      <c r="W5649" s="1" t="s">
        <v>21</v>
      </c>
      <c r="X5649" s="1">
        <v>3.5</v>
      </c>
      <c r="Y5649" s="4">
        <f t="shared" si="798"/>
        <v>392.78</v>
      </c>
      <c r="Z5649" s="1" t="s">
        <v>22</v>
      </c>
      <c r="AA5649" s="1" t="s">
        <v>28</v>
      </c>
      <c r="AB5649" s="1" t="s">
        <v>29</v>
      </c>
      <c r="AC5649" s="1" t="s">
        <v>63</v>
      </c>
      <c r="AD5649" s="1" t="s">
        <v>19</v>
      </c>
      <c r="AE5649" s="2">
        <v>40795</v>
      </c>
    </row>
    <row r="5650" spans="1:31" x14ac:dyDescent="0.25">
      <c r="A5650">
        <f t="shared" si="799"/>
        <v>5649</v>
      </c>
      <c r="B5650" s="1">
        <v>19621</v>
      </c>
      <c r="C5650" s="2">
        <v>40793</v>
      </c>
      <c r="D5650" s="1" t="s">
        <v>32</v>
      </c>
      <c r="E5650" s="1" t="str">
        <f t="shared" si="792"/>
        <v>***</v>
      </c>
      <c r="F5650" s="1" t="str">
        <f t="shared" si="793"/>
        <v>***</v>
      </c>
      <c r="G5650" s="1" t="str">
        <f t="shared" si="794"/>
        <v>***</v>
      </c>
      <c r="J5650" s="1" t="str">
        <f t="shared" si="795"/>
        <v>***</v>
      </c>
      <c r="P5650" s="1">
        <v>15</v>
      </c>
      <c r="Q5650" s="1">
        <f t="shared" si="800"/>
        <v>0.02</v>
      </c>
      <c r="T5650" s="4">
        <v>140.82</v>
      </c>
      <c r="U5650" s="9">
        <f t="shared" si="796"/>
        <v>0</v>
      </c>
      <c r="V5650" s="4">
        <f t="shared" si="797"/>
        <v>9.3879999999999999</v>
      </c>
      <c r="W5650" s="1" t="s">
        <v>14</v>
      </c>
      <c r="X5650" s="1">
        <v>6.5</v>
      </c>
      <c r="Y5650" s="4">
        <f t="shared" si="798"/>
        <v>147.32</v>
      </c>
      <c r="Z5650" s="1" t="s">
        <v>51</v>
      </c>
      <c r="AA5650" s="1" t="s">
        <v>28</v>
      </c>
      <c r="AB5650" s="1" t="s">
        <v>29</v>
      </c>
      <c r="AC5650" s="1" t="s">
        <v>55</v>
      </c>
      <c r="AD5650" s="1" t="s">
        <v>26</v>
      </c>
      <c r="AE5650" s="2">
        <v>40794</v>
      </c>
    </row>
    <row r="5651" spans="1:31" x14ac:dyDescent="0.25">
      <c r="A5651">
        <f t="shared" si="799"/>
        <v>5650</v>
      </c>
      <c r="B5651" s="1">
        <v>39079</v>
      </c>
      <c r="C5651" s="2">
        <v>40793</v>
      </c>
      <c r="D5651" s="1" t="s">
        <v>20</v>
      </c>
      <c r="E5651" s="1" t="str">
        <f t="shared" si="792"/>
        <v>*</v>
      </c>
      <c r="F5651" s="1" t="str">
        <f t="shared" si="793"/>
        <v>**</v>
      </c>
      <c r="G5651" s="1" t="str">
        <f t="shared" si="794"/>
        <v>**</v>
      </c>
      <c r="J5651" s="1" t="str">
        <f t="shared" si="795"/>
        <v>**</v>
      </c>
      <c r="P5651" s="1">
        <v>46</v>
      </c>
      <c r="Q5651" s="1">
        <f t="shared" si="800"/>
        <v>0.05</v>
      </c>
      <c r="T5651" s="4">
        <v>75.599999999999994</v>
      </c>
      <c r="U5651" s="9">
        <f t="shared" si="796"/>
        <v>0</v>
      </c>
      <c r="V5651" s="4">
        <f t="shared" si="797"/>
        <v>1.6434782608695651</v>
      </c>
      <c r="W5651" s="1" t="s">
        <v>21</v>
      </c>
      <c r="X5651" s="1">
        <v>5.28</v>
      </c>
      <c r="Y5651" s="4">
        <f t="shared" si="798"/>
        <v>80.88</v>
      </c>
      <c r="Z5651" s="1" t="s">
        <v>44</v>
      </c>
      <c r="AA5651" s="1" t="s">
        <v>23</v>
      </c>
      <c r="AB5651" s="1" t="s">
        <v>29</v>
      </c>
      <c r="AC5651" s="1" t="s">
        <v>43</v>
      </c>
      <c r="AD5651" s="1" t="s">
        <v>19</v>
      </c>
      <c r="AE5651" s="2">
        <v>40793</v>
      </c>
    </row>
    <row r="5652" spans="1:31" x14ac:dyDescent="0.25">
      <c r="A5652">
        <f t="shared" si="799"/>
        <v>5651</v>
      </c>
      <c r="B5652" s="1">
        <v>19621</v>
      </c>
      <c r="C5652" s="2">
        <v>40793</v>
      </c>
      <c r="D5652" s="1" t="s">
        <v>32</v>
      </c>
      <c r="E5652" s="1" t="str">
        <f t="shared" si="792"/>
        <v>***</v>
      </c>
      <c r="F5652" s="1" t="str">
        <f t="shared" si="793"/>
        <v>***</v>
      </c>
      <c r="G5652" s="1" t="str">
        <f t="shared" si="794"/>
        <v>***</v>
      </c>
      <c r="J5652" s="1" t="str">
        <f t="shared" si="795"/>
        <v>***</v>
      </c>
      <c r="P5652" s="1">
        <v>20</v>
      </c>
      <c r="Q5652" s="1">
        <f t="shared" si="800"/>
        <v>3.5000000000000003E-2</v>
      </c>
      <c r="T5652" s="4">
        <v>67.03</v>
      </c>
      <c r="U5652" s="9">
        <f t="shared" si="796"/>
        <v>0</v>
      </c>
      <c r="V5652" s="4">
        <f t="shared" si="797"/>
        <v>3.3515000000000001</v>
      </c>
      <c r="W5652" s="1" t="s">
        <v>21</v>
      </c>
      <c r="X5652" s="1">
        <v>1.92</v>
      </c>
      <c r="Y5652" s="4">
        <f t="shared" si="798"/>
        <v>68.95</v>
      </c>
      <c r="Z5652" s="1" t="s">
        <v>51</v>
      </c>
      <c r="AA5652" s="1" t="s">
        <v>28</v>
      </c>
      <c r="AB5652" s="1" t="s">
        <v>29</v>
      </c>
      <c r="AC5652" s="1" t="s">
        <v>45</v>
      </c>
      <c r="AD5652" s="1" t="s">
        <v>31</v>
      </c>
      <c r="AE5652" s="2">
        <v>40794</v>
      </c>
    </row>
    <row r="5653" spans="1:31" x14ac:dyDescent="0.25">
      <c r="A5653">
        <f t="shared" si="799"/>
        <v>5652</v>
      </c>
      <c r="B5653" s="1">
        <v>2626</v>
      </c>
      <c r="C5653" s="2">
        <v>40793</v>
      </c>
      <c r="D5653" s="1" t="s">
        <v>27</v>
      </c>
      <c r="E5653" s="1" t="str">
        <f t="shared" si="792"/>
        <v>*</v>
      </c>
      <c r="F5653" s="1" t="str">
        <f t="shared" si="793"/>
        <v>*</v>
      </c>
      <c r="G5653" s="1" t="str">
        <f t="shared" si="794"/>
        <v>*</v>
      </c>
      <c r="J5653" s="1" t="str">
        <f t="shared" si="795"/>
        <v>*</v>
      </c>
      <c r="P5653" s="1">
        <v>16</v>
      </c>
      <c r="Q5653" s="1">
        <f t="shared" si="800"/>
        <v>0.02</v>
      </c>
      <c r="T5653" s="4">
        <v>48.37</v>
      </c>
      <c r="U5653" s="9">
        <f t="shared" si="796"/>
        <v>0</v>
      </c>
      <c r="V5653" s="4">
        <f t="shared" si="797"/>
        <v>3.0231249999999998</v>
      </c>
      <c r="W5653" s="1" t="s">
        <v>21</v>
      </c>
      <c r="X5653" s="1">
        <v>0.5</v>
      </c>
      <c r="Y5653" s="4">
        <f t="shared" si="798"/>
        <v>48.87</v>
      </c>
      <c r="Z5653" s="1" t="s">
        <v>22</v>
      </c>
      <c r="AA5653" s="1" t="s">
        <v>23</v>
      </c>
      <c r="AB5653" s="1" t="s">
        <v>29</v>
      </c>
      <c r="AC5653" s="1" t="s">
        <v>58</v>
      </c>
      <c r="AD5653" s="1" t="s">
        <v>19</v>
      </c>
      <c r="AE5653" s="2">
        <v>40795</v>
      </c>
    </row>
    <row r="5654" spans="1:31" x14ac:dyDescent="0.25">
      <c r="A5654">
        <f t="shared" si="799"/>
        <v>5653</v>
      </c>
      <c r="B5654" s="1">
        <v>2823</v>
      </c>
      <c r="C5654" s="2">
        <v>40794</v>
      </c>
      <c r="D5654" s="1" t="s">
        <v>20</v>
      </c>
      <c r="E5654" s="1" t="str">
        <f t="shared" si="792"/>
        <v>*</v>
      </c>
      <c r="F5654" s="1" t="str">
        <f t="shared" si="793"/>
        <v>**</v>
      </c>
      <c r="G5654" s="1" t="str">
        <f t="shared" si="794"/>
        <v>**</v>
      </c>
      <c r="J5654" s="1" t="str">
        <f t="shared" si="795"/>
        <v>**</v>
      </c>
      <c r="P5654" s="1">
        <v>21</v>
      </c>
      <c r="Q5654" s="1">
        <f t="shared" si="800"/>
        <v>3.5000000000000003E-2</v>
      </c>
      <c r="T5654" s="4">
        <v>4754.08</v>
      </c>
      <c r="U5654" s="9">
        <f t="shared" si="796"/>
        <v>1</v>
      </c>
      <c r="V5654" s="4">
        <f t="shared" si="797"/>
        <v>226.38476190476189</v>
      </c>
      <c r="W5654" s="1" t="s">
        <v>33</v>
      </c>
      <c r="X5654" s="1">
        <v>28.66</v>
      </c>
      <c r="Y5654" s="4">
        <f t="shared" si="798"/>
        <v>4782.74</v>
      </c>
      <c r="Z5654" s="1" t="s">
        <v>51</v>
      </c>
      <c r="AA5654" s="1" t="s">
        <v>37</v>
      </c>
      <c r="AB5654" s="1" t="s">
        <v>29</v>
      </c>
      <c r="AC5654" s="1" t="s">
        <v>55</v>
      </c>
      <c r="AD5654" s="1" t="s">
        <v>35</v>
      </c>
      <c r="AE5654" s="2">
        <v>40795</v>
      </c>
    </row>
    <row r="5655" spans="1:31" x14ac:dyDescent="0.25">
      <c r="A5655">
        <f t="shared" si="799"/>
        <v>5654</v>
      </c>
      <c r="B5655" s="1">
        <v>58593</v>
      </c>
      <c r="C5655" s="2">
        <v>40794</v>
      </c>
      <c r="D5655" s="1" t="s">
        <v>32</v>
      </c>
      <c r="E5655" s="1" t="str">
        <f t="shared" si="792"/>
        <v>***</v>
      </c>
      <c r="F5655" s="1" t="str">
        <f t="shared" si="793"/>
        <v>***</v>
      </c>
      <c r="G5655" s="1" t="str">
        <f t="shared" si="794"/>
        <v>***</v>
      </c>
      <c r="J5655" s="1" t="str">
        <f t="shared" si="795"/>
        <v>***</v>
      </c>
      <c r="P5655" s="1">
        <v>29</v>
      </c>
      <c r="Q5655" s="1">
        <f t="shared" si="800"/>
        <v>3.5000000000000003E-2</v>
      </c>
      <c r="T5655" s="4">
        <v>2018.45</v>
      </c>
      <c r="U5655" s="9">
        <f t="shared" si="796"/>
        <v>1</v>
      </c>
      <c r="V5655" s="4">
        <f t="shared" si="797"/>
        <v>69.601724137931029</v>
      </c>
      <c r="W5655" s="1" t="s">
        <v>21</v>
      </c>
      <c r="X5655" s="1">
        <v>37.58</v>
      </c>
      <c r="Y5655" s="4">
        <f t="shared" si="798"/>
        <v>2056.0300000000002</v>
      </c>
      <c r="Z5655" s="1" t="s">
        <v>53</v>
      </c>
      <c r="AA5655" s="1" t="s">
        <v>28</v>
      </c>
      <c r="AB5655" s="1" t="s">
        <v>17</v>
      </c>
      <c r="AC5655" s="1" t="s">
        <v>18</v>
      </c>
      <c r="AD5655" s="1" t="s">
        <v>31</v>
      </c>
      <c r="AE5655" s="2">
        <v>40795</v>
      </c>
    </row>
    <row r="5656" spans="1:31" x14ac:dyDescent="0.25">
      <c r="A5656">
        <f t="shared" si="799"/>
        <v>5655</v>
      </c>
      <c r="B5656" s="1">
        <v>27266</v>
      </c>
      <c r="C5656" s="2">
        <v>40794</v>
      </c>
      <c r="D5656" s="1" t="s">
        <v>32</v>
      </c>
      <c r="E5656" s="1" t="str">
        <f t="shared" si="792"/>
        <v>***</v>
      </c>
      <c r="F5656" s="1" t="str">
        <f t="shared" si="793"/>
        <v>***</v>
      </c>
      <c r="G5656" s="1" t="str">
        <f t="shared" si="794"/>
        <v>***</v>
      </c>
      <c r="J5656" s="1" t="str">
        <f t="shared" si="795"/>
        <v>***</v>
      </c>
      <c r="P5656" s="1">
        <v>9</v>
      </c>
      <c r="Q5656" s="1">
        <f t="shared" si="800"/>
        <v>0.01</v>
      </c>
      <c r="T5656" s="4">
        <v>1031.06</v>
      </c>
      <c r="U5656" s="9">
        <f t="shared" si="796"/>
        <v>1</v>
      </c>
      <c r="V5656" s="4">
        <f t="shared" si="797"/>
        <v>114.56222222222222</v>
      </c>
      <c r="W5656" s="1" t="s">
        <v>21</v>
      </c>
      <c r="X5656" s="1">
        <v>1.99</v>
      </c>
      <c r="Y5656" s="4">
        <f t="shared" si="798"/>
        <v>1033.05</v>
      </c>
      <c r="Z5656" s="1" t="s">
        <v>53</v>
      </c>
      <c r="AA5656" s="1" t="s">
        <v>28</v>
      </c>
      <c r="AB5656" s="1" t="s">
        <v>24</v>
      </c>
      <c r="AC5656" s="1" t="s">
        <v>38</v>
      </c>
      <c r="AD5656" s="1" t="s">
        <v>41</v>
      </c>
      <c r="AE5656" s="2">
        <v>40797</v>
      </c>
    </row>
    <row r="5657" spans="1:31" x14ac:dyDescent="0.25">
      <c r="A5657">
        <f t="shared" si="799"/>
        <v>5656</v>
      </c>
      <c r="B5657" s="1">
        <v>6054</v>
      </c>
      <c r="C5657" s="2">
        <v>40794</v>
      </c>
      <c r="D5657" s="1" t="s">
        <v>13</v>
      </c>
      <c r="E5657" s="1" t="str">
        <f t="shared" si="792"/>
        <v>*</v>
      </c>
      <c r="F5657" s="1" t="str">
        <f t="shared" si="793"/>
        <v>*</v>
      </c>
      <c r="G5657" s="1" t="str">
        <f t="shared" si="794"/>
        <v>*</v>
      </c>
      <c r="J5657" s="1" t="str">
        <f t="shared" si="795"/>
        <v>*</v>
      </c>
      <c r="P5657" s="1">
        <v>43</v>
      </c>
      <c r="Q5657" s="1">
        <f t="shared" si="800"/>
        <v>0.05</v>
      </c>
      <c r="T5657" s="4">
        <v>643.30999999999995</v>
      </c>
      <c r="U5657" s="9">
        <f t="shared" si="796"/>
        <v>0</v>
      </c>
      <c r="V5657" s="4">
        <f t="shared" si="797"/>
        <v>14.960697674418604</v>
      </c>
      <c r="W5657" s="1" t="s">
        <v>14</v>
      </c>
      <c r="X5657" s="1">
        <v>10.68</v>
      </c>
      <c r="Y5657" s="4">
        <f t="shared" si="798"/>
        <v>653.9899999999999</v>
      </c>
      <c r="Z5657" s="1" t="s">
        <v>42</v>
      </c>
      <c r="AA5657" s="1" t="s">
        <v>28</v>
      </c>
      <c r="AB5657" s="1" t="s">
        <v>29</v>
      </c>
      <c r="AC5657" s="1" t="s">
        <v>55</v>
      </c>
      <c r="AD5657" s="1" t="s">
        <v>19</v>
      </c>
      <c r="AE5657" s="2">
        <v>40799</v>
      </c>
    </row>
    <row r="5658" spans="1:31" x14ac:dyDescent="0.25">
      <c r="A5658">
        <f t="shared" si="799"/>
        <v>5657</v>
      </c>
      <c r="B5658" s="1">
        <v>2823</v>
      </c>
      <c r="C5658" s="2">
        <v>40794</v>
      </c>
      <c r="D5658" s="1" t="s">
        <v>20</v>
      </c>
      <c r="E5658" s="1" t="str">
        <f t="shared" si="792"/>
        <v>*</v>
      </c>
      <c r="F5658" s="1" t="str">
        <f t="shared" si="793"/>
        <v>**</v>
      </c>
      <c r="G5658" s="1" t="str">
        <f t="shared" si="794"/>
        <v>**</v>
      </c>
      <c r="J5658" s="1" t="str">
        <f t="shared" si="795"/>
        <v>**</v>
      </c>
      <c r="P5658" s="1">
        <v>17</v>
      </c>
      <c r="Q5658" s="1">
        <f t="shared" si="800"/>
        <v>0.02</v>
      </c>
      <c r="T5658" s="4">
        <v>357.43</v>
      </c>
      <c r="U5658" s="9">
        <f t="shared" si="796"/>
        <v>0</v>
      </c>
      <c r="V5658" s="4">
        <f t="shared" si="797"/>
        <v>21.025294117647061</v>
      </c>
      <c r="W5658" s="1" t="s">
        <v>21</v>
      </c>
      <c r="X5658" s="1">
        <v>6.5</v>
      </c>
      <c r="Y5658" s="4">
        <f t="shared" si="798"/>
        <v>363.93</v>
      </c>
      <c r="Z5658" s="1" t="s">
        <v>51</v>
      </c>
      <c r="AA5658" s="1" t="s">
        <v>37</v>
      </c>
      <c r="AB5658" s="1" t="s">
        <v>24</v>
      </c>
      <c r="AC5658" s="1" t="s">
        <v>38</v>
      </c>
      <c r="AD5658" s="1" t="s">
        <v>19</v>
      </c>
      <c r="AE5658" s="2">
        <v>40795</v>
      </c>
    </row>
    <row r="5659" spans="1:31" x14ac:dyDescent="0.25">
      <c r="A5659">
        <f t="shared" si="799"/>
        <v>5658</v>
      </c>
      <c r="B5659" s="1">
        <v>706</v>
      </c>
      <c r="C5659" s="2">
        <v>40794</v>
      </c>
      <c r="D5659" s="1" t="s">
        <v>32</v>
      </c>
      <c r="E5659" s="1" t="str">
        <f t="shared" si="792"/>
        <v>***</v>
      </c>
      <c r="F5659" s="1" t="str">
        <f t="shared" si="793"/>
        <v>***</v>
      </c>
      <c r="G5659" s="1" t="str">
        <f t="shared" si="794"/>
        <v>***</v>
      </c>
      <c r="J5659" s="1" t="str">
        <f t="shared" si="795"/>
        <v>***</v>
      </c>
      <c r="P5659" s="1">
        <v>42</v>
      </c>
      <c r="Q5659" s="1">
        <f t="shared" si="800"/>
        <v>0.05</v>
      </c>
      <c r="T5659" s="4">
        <v>75.14</v>
      </c>
      <c r="U5659" s="9">
        <f t="shared" si="796"/>
        <v>0</v>
      </c>
      <c r="V5659" s="4">
        <f t="shared" si="797"/>
        <v>1.789047619047619</v>
      </c>
      <c r="W5659" s="1" t="s">
        <v>21</v>
      </c>
      <c r="X5659" s="1">
        <v>0.7</v>
      </c>
      <c r="Y5659" s="4">
        <f t="shared" si="798"/>
        <v>75.84</v>
      </c>
      <c r="Z5659" s="1" t="s">
        <v>53</v>
      </c>
      <c r="AA5659" s="1" t="s">
        <v>16</v>
      </c>
      <c r="AB5659" s="1" t="s">
        <v>29</v>
      </c>
      <c r="AC5659" s="1" t="s">
        <v>30</v>
      </c>
      <c r="AD5659" s="1" t="s">
        <v>31</v>
      </c>
      <c r="AE5659" s="2">
        <v>40796</v>
      </c>
    </row>
    <row r="5660" spans="1:31" x14ac:dyDescent="0.25">
      <c r="A5660">
        <f t="shared" si="799"/>
        <v>5659</v>
      </c>
      <c r="B5660" s="1">
        <v>6054</v>
      </c>
      <c r="C5660" s="2">
        <v>40794</v>
      </c>
      <c r="D5660" s="1" t="s">
        <v>13</v>
      </c>
      <c r="E5660" s="1" t="str">
        <f t="shared" si="792"/>
        <v>*</v>
      </c>
      <c r="F5660" s="1" t="str">
        <f t="shared" si="793"/>
        <v>*</v>
      </c>
      <c r="G5660" s="1" t="str">
        <f t="shared" si="794"/>
        <v>*</v>
      </c>
      <c r="J5660" s="1" t="str">
        <f t="shared" si="795"/>
        <v>*</v>
      </c>
      <c r="P5660" s="1">
        <v>6</v>
      </c>
      <c r="Q5660" s="1">
        <f t="shared" si="800"/>
        <v>0.01</v>
      </c>
      <c r="T5660" s="4">
        <v>27.32</v>
      </c>
      <c r="U5660" s="9">
        <f t="shared" si="796"/>
        <v>0</v>
      </c>
      <c r="V5660" s="4">
        <f t="shared" si="797"/>
        <v>4.5533333333333337</v>
      </c>
      <c r="W5660" s="1" t="s">
        <v>14</v>
      </c>
      <c r="X5660" s="1">
        <v>5.33</v>
      </c>
      <c r="Y5660" s="4">
        <f t="shared" si="798"/>
        <v>32.65</v>
      </c>
      <c r="Z5660" s="1" t="s">
        <v>42</v>
      </c>
      <c r="AA5660" s="1" t="s">
        <v>28</v>
      </c>
      <c r="AB5660" s="1" t="s">
        <v>17</v>
      </c>
      <c r="AC5660" s="1" t="s">
        <v>18</v>
      </c>
      <c r="AD5660" s="1" t="s">
        <v>19</v>
      </c>
      <c r="AE5660" s="2">
        <v>40796</v>
      </c>
    </row>
    <row r="5661" spans="1:31" x14ac:dyDescent="0.25">
      <c r="A5661">
        <f t="shared" si="799"/>
        <v>5660</v>
      </c>
      <c r="B5661" s="1">
        <v>37414</v>
      </c>
      <c r="C5661" s="2">
        <v>40795</v>
      </c>
      <c r="D5661" s="1" t="s">
        <v>13</v>
      </c>
      <c r="E5661" s="1" t="str">
        <f t="shared" si="792"/>
        <v>*</v>
      </c>
      <c r="F5661" s="1" t="str">
        <f t="shared" si="793"/>
        <v>*</v>
      </c>
      <c r="G5661" s="1" t="str">
        <f t="shared" si="794"/>
        <v>*</v>
      </c>
      <c r="J5661" s="1" t="str">
        <f t="shared" si="795"/>
        <v>*</v>
      </c>
      <c r="P5661" s="1">
        <v>39</v>
      </c>
      <c r="Q5661" s="1">
        <f t="shared" si="800"/>
        <v>0.04</v>
      </c>
      <c r="T5661" s="4">
        <v>20596.580000000002</v>
      </c>
      <c r="U5661" s="9">
        <f t="shared" si="796"/>
        <v>1</v>
      </c>
      <c r="V5661" s="4">
        <f t="shared" si="797"/>
        <v>528.11743589743594</v>
      </c>
      <c r="W5661" s="1" t="s">
        <v>33</v>
      </c>
      <c r="X5661" s="1">
        <v>64.59</v>
      </c>
      <c r="Y5661" s="4">
        <f t="shared" si="798"/>
        <v>20661.170000000002</v>
      </c>
      <c r="Z5661" s="1" t="s">
        <v>44</v>
      </c>
      <c r="AA5661" s="1" t="s">
        <v>37</v>
      </c>
      <c r="AB5661" s="1" t="s">
        <v>17</v>
      </c>
      <c r="AC5661" s="1" t="s">
        <v>52</v>
      </c>
      <c r="AD5661" s="1" t="s">
        <v>59</v>
      </c>
      <c r="AE5661" s="2">
        <v>40797</v>
      </c>
    </row>
    <row r="5662" spans="1:31" x14ac:dyDescent="0.25">
      <c r="A5662">
        <f t="shared" si="799"/>
        <v>5661</v>
      </c>
      <c r="B5662" s="1">
        <v>34151</v>
      </c>
      <c r="C5662" s="2">
        <v>40795</v>
      </c>
      <c r="D5662" s="1" t="s">
        <v>27</v>
      </c>
      <c r="E5662" s="1" t="str">
        <f t="shared" si="792"/>
        <v>*</v>
      </c>
      <c r="F5662" s="1" t="str">
        <f t="shared" si="793"/>
        <v>*</v>
      </c>
      <c r="G5662" s="1" t="str">
        <f t="shared" si="794"/>
        <v>*</v>
      </c>
      <c r="J5662" s="1" t="str">
        <f t="shared" si="795"/>
        <v>*</v>
      </c>
      <c r="P5662" s="1">
        <v>26</v>
      </c>
      <c r="Q5662" s="1">
        <f t="shared" si="800"/>
        <v>3.5000000000000003E-2</v>
      </c>
      <c r="T5662" s="4">
        <v>4097.1445000000003</v>
      </c>
      <c r="U5662" s="9">
        <f t="shared" si="796"/>
        <v>1</v>
      </c>
      <c r="V5662" s="4">
        <f t="shared" si="797"/>
        <v>157.58248076923078</v>
      </c>
      <c r="W5662" s="1" t="s">
        <v>21</v>
      </c>
      <c r="X5662" s="1">
        <v>8.99</v>
      </c>
      <c r="Y5662" s="4">
        <f t="shared" si="798"/>
        <v>4106.1345000000001</v>
      </c>
      <c r="Z5662" s="1" t="s">
        <v>42</v>
      </c>
      <c r="AA5662" s="1" t="s">
        <v>28</v>
      </c>
      <c r="AB5662" s="1" t="s">
        <v>24</v>
      </c>
      <c r="AC5662" s="1" t="s">
        <v>25</v>
      </c>
      <c r="AD5662" s="1" t="s">
        <v>19</v>
      </c>
      <c r="AE5662" s="2">
        <v>40796</v>
      </c>
    </row>
    <row r="5663" spans="1:31" x14ac:dyDescent="0.25">
      <c r="A5663">
        <f t="shared" si="799"/>
        <v>5662</v>
      </c>
      <c r="B5663" s="1">
        <v>56257</v>
      </c>
      <c r="C5663" s="2">
        <v>40795</v>
      </c>
      <c r="D5663" s="1" t="s">
        <v>36</v>
      </c>
      <c r="E5663" s="1" t="str">
        <f t="shared" si="792"/>
        <v>*</v>
      </c>
      <c r="F5663" s="1" t="str">
        <f t="shared" si="793"/>
        <v>*</v>
      </c>
      <c r="G5663" s="1" t="str">
        <f t="shared" si="794"/>
        <v>*</v>
      </c>
      <c r="J5663" s="1" t="str">
        <f t="shared" si="795"/>
        <v>*</v>
      </c>
      <c r="P5663" s="1">
        <v>49</v>
      </c>
      <c r="Q5663" s="1">
        <f t="shared" si="800"/>
        <v>0.05</v>
      </c>
      <c r="T5663" s="4">
        <v>266.3</v>
      </c>
      <c r="U5663" s="9">
        <f t="shared" si="796"/>
        <v>0</v>
      </c>
      <c r="V5663" s="4">
        <f t="shared" si="797"/>
        <v>5.4346938775510205</v>
      </c>
      <c r="W5663" s="1" t="s">
        <v>14</v>
      </c>
      <c r="X5663" s="1">
        <v>5.71</v>
      </c>
      <c r="Y5663" s="4">
        <f t="shared" si="798"/>
        <v>272.01</v>
      </c>
      <c r="Z5663" s="1" t="s">
        <v>44</v>
      </c>
      <c r="AA5663" s="1" t="s">
        <v>37</v>
      </c>
      <c r="AB5663" s="1" t="s">
        <v>17</v>
      </c>
      <c r="AC5663" s="1" t="s">
        <v>18</v>
      </c>
      <c r="AD5663" s="1" t="s">
        <v>26</v>
      </c>
      <c r="AE5663" s="2">
        <v>40796</v>
      </c>
    </row>
    <row r="5664" spans="1:31" x14ac:dyDescent="0.25">
      <c r="A5664">
        <f t="shared" si="799"/>
        <v>5663</v>
      </c>
      <c r="B5664" s="1">
        <v>14368</v>
      </c>
      <c r="C5664" s="2">
        <v>40796</v>
      </c>
      <c r="D5664" s="1" t="s">
        <v>20</v>
      </c>
      <c r="E5664" s="1" t="str">
        <f t="shared" si="792"/>
        <v>*</v>
      </c>
      <c r="F5664" s="1" t="str">
        <f t="shared" si="793"/>
        <v>**</v>
      </c>
      <c r="G5664" s="1" t="str">
        <f t="shared" si="794"/>
        <v>**</v>
      </c>
      <c r="J5664" s="1" t="str">
        <f t="shared" si="795"/>
        <v>**</v>
      </c>
      <c r="P5664" s="1">
        <v>37</v>
      </c>
      <c r="Q5664" s="1">
        <f t="shared" si="800"/>
        <v>0.04</v>
      </c>
      <c r="T5664" s="4">
        <v>1218.08</v>
      </c>
      <c r="U5664" s="9">
        <f t="shared" si="796"/>
        <v>1</v>
      </c>
      <c r="V5664" s="4">
        <f t="shared" si="797"/>
        <v>32.921081081081077</v>
      </c>
      <c r="W5664" s="1" t="s">
        <v>21</v>
      </c>
      <c r="X5664" s="1">
        <v>8.99</v>
      </c>
      <c r="Y5664" s="4">
        <f t="shared" si="798"/>
        <v>1227.07</v>
      </c>
      <c r="Z5664" s="1" t="s">
        <v>22</v>
      </c>
      <c r="AA5664" s="1" t="s">
        <v>16</v>
      </c>
      <c r="AB5664" s="1" t="s">
        <v>29</v>
      </c>
      <c r="AC5664" s="1" t="s">
        <v>30</v>
      </c>
      <c r="AD5664" s="1" t="s">
        <v>41</v>
      </c>
      <c r="AE5664" s="2">
        <v>40798</v>
      </c>
    </row>
    <row r="5665" spans="1:31" x14ac:dyDescent="0.25">
      <c r="A5665">
        <f t="shared" si="799"/>
        <v>5664</v>
      </c>
      <c r="B5665" s="1">
        <v>14368</v>
      </c>
      <c r="C5665" s="2">
        <v>40796</v>
      </c>
      <c r="D5665" s="1" t="s">
        <v>20</v>
      </c>
      <c r="E5665" s="1" t="str">
        <f t="shared" si="792"/>
        <v>*</v>
      </c>
      <c r="F5665" s="1" t="str">
        <f t="shared" si="793"/>
        <v>**</v>
      </c>
      <c r="G5665" s="1" t="str">
        <f t="shared" si="794"/>
        <v>**</v>
      </c>
      <c r="J5665" s="1" t="str">
        <f t="shared" si="795"/>
        <v>**</v>
      </c>
      <c r="P5665" s="1">
        <v>5</v>
      </c>
      <c r="Q5665" s="1">
        <f t="shared" si="800"/>
        <v>0.01</v>
      </c>
      <c r="T5665" s="4">
        <v>522.05999999999995</v>
      </c>
      <c r="U5665" s="9">
        <f t="shared" si="796"/>
        <v>0</v>
      </c>
      <c r="V5665" s="4">
        <f t="shared" si="797"/>
        <v>104.41199999999999</v>
      </c>
      <c r="W5665" s="1" t="s">
        <v>21</v>
      </c>
      <c r="X5665" s="1">
        <v>13.99</v>
      </c>
      <c r="Y5665" s="4">
        <f t="shared" si="798"/>
        <v>536.04999999999995</v>
      </c>
      <c r="Z5665" s="1" t="s">
        <v>22</v>
      </c>
      <c r="AA5665" s="1" t="s">
        <v>16</v>
      </c>
      <c r="AB5665" s="1" t="s">
        <v>17</v>
      </c>
      <c r="AC5665" s="1" t="s">
        <v>18</v>
      </c>
      <c r="AD5665" s="1" t="s">
        <v>26</v>
      </c>
      <c r="AE5665" s="2">
        <v>40797</v>
      </c>
    </row>
    <row r="5666" spans="1:31" x14ac:dyDescent="0.25">
      <c r="A5666">
        <f t="shared" si="799"/>
        <v>5665</v>
      </c>
      <c r="B5666" s="1">
        <v>2436</v>
      </c>
      <c r="C5666" s="2">
        <v>40796</v>
      </c>
      <c r="D5666" s="1" t="s">
        <v>27</v>
      </c>
      <c r="E5666" s="1" t="str">
        <f t="shared" si="792"/>
        <v>*</v>
      </c>
      <c r="F5666" s="1" t="str">
        <f t="shared" si="793"/>
        <v>*</v>
      </c>
      <c r="G5666" s="1" t="str">
        <f t="shared" si="794"/>
        <v>*</v>
      </c>
      <c r="J5666" s="1" t="str">
        <f t="shared" si="795"/>
        <v>*</v>
      </c>
      <c r="P5666" s="1">
        <v>14</v>
      </c>
      <c r="Q5666" s="1">
        <f t="shared" si="800"/>
        <v>0.02</v>
      </c>
      <c r="T5666" s="4">
        <v>330.21</v>
      </c>
      <c r="U5666" s="9">
        <f t="shared" si="796"/>
        <v>0</v>
      </c>
      <c r="V5666" s="4">
        <f t="shared" si="797"/>
        <v>23.58642857142857</v>
      </c>
      <c r="W5666" s="1" t="s">
        <v>14</v>
      </c>
      <c r="X5666" s="1">
        <v>5.47</v>
      </c>
      <c r="Y5666" s="4">
        <f t="shared" si="798"/>
        <v>335.68</v>
      </c>
      <c r="Z5666" s="1" t="s">
        <v>42</v>
      </c>
      <c r="AA5666" s="1" t="s">
        <v>28</v>
      </c>
      <c r="AB5666" s="1" t="s">
        <v>29</v>
      </c>
      <c r="AC5666" s="1" t="s">
        <v>40</v>
      </c>
      <c r="AD5666" s="1" t="s">
        <v>19</v>
      </c>
      <c r="AE5666" s="2">
        <v>40799</v>
      </c>
    </row>
    <row r="5667" spans="1:31" x14ac:dyDescent="0.25">
      <c r="A5667">
        <f t="shared" si="799"/>
        <v>5666</v>
      </c>
      <c r="B5667" s="1">
        <v>55809</v>
      </c>
      <c r="C5667" s="2">
        <v>40796</v>
      </c>
      <c r="D5667" s="1" t="s">
        <v>32</v>
      </c>
      <c r="E5667" s="1" t="str">
        <f t="shared" si="792"/>
        <v>***</v>
      </c>
      <c r="F5667" s="1" t="str">
        <f t="shared" si="793"/>
        <v>***</v>
      </c>
      <c r="G5667" s="1" t="str">
        <f t="shared" si="794"/>
        <v>***</v>
      </c>
      <c r="J5667" s="1" t="str">
        <f t="shared" si="795"/>
        <v>***</v>
      </c>
      <c r="P5667" s="1">
        <v>2</v>
      </c>
      <c r="Q5667" s="1">
        <f t="shared" si="800"/>
        <v>0.01</v>
      </c>
      <c r="T5667" s="4">
        <v>250.7</v>
      </c>
      <c r="U5667" s="9">
        <f t="shared" si="796"/>
        <v>0</v>
      </c>
      <c r="V5667" s="4">
        <f t="shared" si="797"/>
        <v>125.35</v>
      </c>
      <c r="W5667" s="1" t="s">
        <v>33</v>
      </c>
      <c r="X5667" s="1">
        <v>45</v>
      </c>
      <c r="Y5667" s="4">
        <f t="shared" si="798"/>
        <v>295.7</v>
      </c>
      <c r="Z5667" s="1" t="s">
        <v>22</v>
      </c>
      <c r="AA5667" s="1" t="s">
        <v>16</v>
      </c>
      <c r="AB5667" s="1" t="s">
        <v>17</v>
      </c>
      <c r="AC5667" s="1" t="s">
        <v>34</v>
      </c>
      <c r="AD5667" s="1" t="s">
        <v>35</v>
      </c>
      <c r="AE5667" s="2">
        <v>40798</v>
      </c>
    </row>
    <row r="5668" spans="1:31" x14ac:dyDescent="0.25">
      <c r="A5668">
        <f t="shared" si="799"/>
        <v>5667</v>
      </c>
      <c r="B5668" s="1">
        <v>13702</v>
      </c>
      <c r="C5668" s="2">
        <v>40796</v>
      </c>
      <c r="D5668" s="1" t="s">
        <v>13</v>
      </c>
      <c r="E5668" s="1" t="str">
        <f t="shared" si="792"/>
        <v>*</v>
      </c>
      <c r="F5668" s="1" t="str">
        <f t="shared" si="793"/>
        <v>*</v>
      </c>
      <c r="G5668" s="1" t="str">
        <f t="shared" si="794"/>
        <v>*</v>
      </c>
      <c r="J5668" s="1" t="str">
        <f t="shared" si="795"/>
        <v>*</v>
      </c>
      <c r="P5668" s="1">
        <v>6</v>
      </c>
      <c r="Q5668" s="1">
        <f t="shared" si="800"/>
        <v>0.01</v>
      </c>
      <c r="T5668" s="4">
        <v>209</v>
      </c>
      <c r="U5668" s="9">
        <f t="shared" si="796"/>
        <v>0</v>
      </c>
      <c r="V5668" s="4">
        <f t="shared" si="797"/>
        <v>34.833333333333336</v>
      </c>
      <c r="W5668" s="1" t="s">
        <v>21</v>
      </c>
      <c r="X5668" s="1">
        <v>7.5</v>
      </c>
      <c r="Y5668" s="4">
        <f t="shared" si="798"/>
        <v>216.5</v>
      </c>
      <c r="Z5668" s="1" t="s">
        <v>39</v>
      </c>
      <c r="AA5668" s="1" t="s">
        <v>23</v>
      </c>
      <c r="AB5668" s="1" t="s">
        <v>29</v>
      </c>
      <c r="AC5668" s="1" t="s">
        <v>40</v>
      </c>
      <c r="AD5668" s="1" t="s">
        <v>19</v>
      </c>
      <c r="AE5668" s="2">
        <v>40800</v>
      </c>
    </row>
    <row r="5669" spans="1:31" x14ac:dyDescent="0.25">
      <c r="A5669">
        <f t="shared" si="799"/>
        <v>5668</v>
      </c>
      <c r="B5669" s="1">
        <v>54084</v>
      </c>
      <c r="C5669" s="2">
        <v>40796</v>
      </c>
      <c r="D5669" s="1" t="s">
        <v>32</v>
      </c>
      <c r="E5669" s="1" t="str">
        <f t="shared" si="792"/>
        <v>***</v>
      </c>
      <c r="F5669" s="1" t="str">
        <f t="shared" si="793"/>
        <v>***</v>
      </c>
      <c r="G5669" s="1" t="str">
        <f t="shared" si="794"/>
        <v>***</v>
      </c>
      <c r="J5669" s="1" t="str">
        <f t="shared" si="795"/>
        <v>***</v>
      </c>
      <c r="P5669" s="1">
        <v>3</v>
      </c>
      <c r="Q5669" s="1">
        <f t="shared" si="800"/>
        <v>0.01</v>
      </c>
      <c r="T5669" s="4">
        <v>160.52000000000001</v>
      </c>
      <c r="U5669" s="9">
        <f t="shared" si="796"/>
        <v>0</v>
      </c>
      <c r="V5669" s="4">
        <f t="shared" si="797"/>
        <v>53.506666666666668</v>
      </c>
      <c r="W5669" s="1" t="s">
        <v>33</v>
      </c>
      <c r="X5669" s="1">
        <v>14.19</v>
      </c>
      <c r="Y5669" s="4">
        <f t="shared" si="798"/>
        <v>174.71</v>
      </c>
      <c r="Z5669" s="1" t="s">
        <v>46</v>
      </c>
      <c r="AA5669" s="1" t="s">
        <v>28</v>
      </c>
      <c r="AB5669" s="1" t="s">
        <v>17</v>
      </c>
      <c r="AC5669" s="1" t="s">
        <v>34</v>
      </c>
      <c r="AD5669" s="1" t="s">
        <v>35</v>
      </c>
      <c r="AE5669" s="2">
        <v>40798</v>
      </c>
    </row>
    <row r="5670" spans="1:31" x14ac:dyDescent="0.25">
      <c r="A5670">
        <f t="shared" si="799"/>
        <v>5669</v>
      </c>
      <c r="B5670" s="1">
        <v>10752</v>
      </c>
      <c r="C5670" s="2">
        <v>40796</v>
      </c>
      <c r="D5670" s="1" t="s">
        <v>32</v>
      </c>
      <c r="E5670" s="1" t="str">
        <f t="shared" si="792"/>
        <v>***</v>
      </c>
      <c r="F5670" s="1" t="str">
        <f t="shared" si="793"/>
        <v>***</v>
      </c>
      <c r="G5670" s="1" t="str">
        <f t="shared" si="794"/>
        <v>***</v>
      </c>
      <c r="J5670" s="1" t="str">
        <f t="shared" si="795"/>
        <v>***</v>
      </c>
      <c r="P5670" s="1">
        <v>5</v>
      </c>
      <c r="Q5670" s="1">
        <f t="shared" si="800"/>
        <v>0.01</v>
      </c>
      <c r="T5670" s="4">
        <v>95.38</v>
      </c>
      <c r="U5670" s="9">
        <f t="shared" si="796"/>
        <v>0</v>
      </c>
      <c r="V5670" s="4">
        <f t="shared" si="797"/>
        <v>19.076000000000001</v>
      </c>
      <c r="W5670" s="1" t="s">
        <v>21</v>
      </c>
      <c r="X5670" s="1">
        <v>13.18</v>
      </c>
      <c r="Y5670" s="4">
        <f t="shared" si="798"/>
        <v>108.56</v>
      </c>
      <c r="Z5670" s="1" t="s">
        <v>44</v>
      </c>
      <c r="AA5670" s="1" t="s">
        <v>23</v>
      </c>
      <c r="AB5670" s="1" t="s">
        <v>29</v>
      </c>
      <c r="AC5670" s="1" t="s">
        <v>43</v>
      </c>
      <c r="AD5670" s="1" t="s">
        <v>19</v>
      </c>
      <c r="AE5670" s="2">
        <v>40797</v>
      </c>
    </row>
    <row r="5671" spans="1:31" x14ac:dyDescent="0.25">
      <c r="A5671">
        <f t="shared" si="799"/>
        <v>5670</v>
      </c>
      <c r="B5671" s="1">
        <v>47109</v>
      </c>
      <c r="C5671" s="2">
        <v>40797</v>
      </c>
      <c r="D5671" s="1" t="s">
        <v>20</v>
      </c>
      <c r="E5671" s="1" t="str">
        <f t="shared" si="792"/>
        <v>*</v>
      </c>
      <c r="F5671" s="1" t="str">
        <f t="shared" si="793"/>
        <v>**</v>
      </c>
      <c r="G5671" s="1" t="str">
        <f t="shared" si="794"/>
        <v>**</v>
      </c>
      <c r="J5671" s="1" t="str">
        <f t="shared" si="795"/>
        <v>**</v>
      </c>
      <c r="P5671" s="1">
        <v>47</v>
      </c>
      <c r="Q5671" s="1">
        <f t="shared" si="800"/>
        <v>0.05</v>
      </c>
      <c r="T5671" s="4">
        <v>6131.54</v>
      </c>
      <c r="U5671" s="9">
        <f t="shared" si="796"/>
        <v>1</v>
      </c>
      <c r="V5671" s="4">
        <f t="shared" si="797"/>
        <v>130.45829787234044</v>
      </c>
      <c r="W5671" s="1" t="s">
        <v>21</v>
      </c>
      <c r="X5671" s="1">
        <v>12.65</v>
      </c>
      <c r="Y5671" s="4">
        <f t="shared" si="798"/>
        <v>6144.19</v>
      </c>
      <c r="Z5671" s="1" t="s">
        <v>44</v>
      </c>
      <c r="AA5671" s="1" t="s">
        <v>23</v>
      </c>
      <c r="AB5671" s="1" t="s">
        <v>17</v>
      </c>
      <c r="AC5671" s="1" t="s">
        <v>34</v>
      </c>
      <c r="AD5671" s="1" t="s">
        <v>26</v>
      </c>
      <c r="AE5671" s="2">
        <v>40799</v>
      </c>
    </row>
    <row r="5672" spans="1:31" x14ac:dyDescent="0.25">
      <c r="A5672">
        <f t="shared" si="799"/>
        <v>5671</v>
      </c>
      <c r="B5672" s="1">
        <v>166</v>
      </c>
      <c r="C5672" s="2">
        <v>40797</v>
      </c>
      <c r="D5672" s="1" t="s">
        <v>20</v>
      </c>
      <c r="E5672" s="1" t="str">
        <f t="shared" si="792"/>
        <v>*</v>
      </c>
      <c r="F5672" s="1" t="str">
        <f t="shared" si="793"/>
        <v>**</v>
      </c>
      <c r="G5672" s="1" t="str">
        <f t="shared" si="794"/>
        <v>**</v>
      </c>
      <c r="J5672" s="1" t="str">
        <f t="shared" si="795"/>
        <v>**</v>
      </c>
      <c r="P5672" s="1">
        <v>10</v>
      </c>
      <c r="Q5672" s="1">
        <f t="shared" si="800"/>
        <v>0.02</v>
      </c>
      <c r="T5672" s="4">
        <v>567.93600000000004</v>
      </c>
      <c r="U5672" s="9">
        <f t="shared" si="796"/>
        <v>0</v>
      </c>
      <c r="V5672" s="4">
        <f t="shared" si="797"/>
        <v>56.793600000000005</v>
      </c>
      <c r="W5672" s="1" t="s">
        <v>14</v>
      </c>
      <c r="X5672" s="1">
        <v>8.99</v>
      </c>
      <c r="Y5672" s="4">
        <f t="shared" si="798"/>
        <v>576.92600000000004</v>
      </c>
      <c r="Z5672" s="1" t="s">
        <v>51</v>
      </c>
      <c r="AA5672" s="1" t="s">
        <v>16</v>
      </c>
      <c r="AB5672" s="1" t="s">
        <v>24</v>
      </c>
      <c r="AC5672" s="1" t="s">
        <v>25</v>
      </c>
      <c r="AD5672" s="1" t="s">
        <v>19</v>
      </c>
      <c r="AE5672" s="2">
        <v>40799</v>
      </c>
    </row>
    <row r="5673" spans="1:31" x14ac:dyDescent="0.25">
      <c r="A5673">
        <f t="shared" si="799"/>
        <v>5672</v>
      </c>
      <c r="B5673" s="1">
        <v>51687</v>
      </c>
      <c r="C5673" s="2">
        <v>40797</v>
      </c>
      <c r="D5673" s="1" t="s">
        <v>13</v>
      </c>
      <c r="E5673" s="1" t="str">
        <f t="shared" si="792"/>
        <v>*</v>
      </c>
      <c r="F5673" s="1" t="str">
        <f t="shared" si="793"/>
        <v>*</v>
      </c>
      <c r="G5673" s="1" t="str">
        <f t="shared" si="794"/>
        <v>*</v>
      </c>
      <c r="J5673" s="1" t="str">
        <f t="shared" si="795"/>
        <v>*</v>
      </c>
      <c r="P5673" s="1">
        <v>42</v>
      </c>
      <c r="Q5673" s="1">
        <f t="shared" si="800"/>
        <v>0.05</v>
      </c>
      <c r="T5673" s="4">
        <v>248.92</v>
      </c>
      <c r="U5673" s="9">
        <f t="shared" si="796"/>
        <v>0</v>
      </c>
      <c r="V5673" s="4">
        <f t="shared" si="797"/>
        <v>5.9266666666666667</v>
      </c>
      <c r="W5673" s="1" t="s">
        <v>21</v>
      </c>
      <c r="X5673" s="1">
        <v>5.3</v>
      </c>
      <c r="Y5673" s="4">
        <f t="shared" si="798"/>
        <v>254.22</v>
      </c>
      <c r="Z5673" s="1" t="s">
        <v>49</v>
      </c>
      <c r="AA5673" s="1" t="s">
        <v>23</v>
      </c>
      <c r="AB5673" s="1" t="s">
        <v>29</v>
      </c>
      <c r="AC5673" s="1" t="s">
        <v>57</v>
      </c>
      <c r="AD5673" s="1" t="s">
        <v>19</v>
      </c>
      <c r="AE5673" s="2">
        <v>40799</v>
      </c>
    </row>
    <row r="5674" spans="1:31" x14ac:dyDescent="0.25">
      <c r="A5674">
        <f t="shared" si="799"/>
        <v>5673</v>
      </c>
      <c r="B5674" s="1">
        <v>27169</v>
      </c>
      <c r="C5674" s="2">
        <v>40797</v>
      </c>
      <c r="D5674" s="1" t="s">
        <v>27</v>
      </c>
      <c r="E5674" s="1" t="str">
        <f t="shared" si="792"/>
        <v>*</v>
      </c>
      <c r="F5674" s="1" t="str">
        <f t="shared" si="793"/>
        <v>*</v>
      </c>
      <c r="G5674" s="1" t="str">
        <f t="shared" si="794"/>
        <v>*</v>
      </c>
      <c r="J5674" s="1" t="str">
        <f t="shared" si="795"/>
        <v>*</v>
      </c>
      <c r="P5674" s="1">
        <v>16</v>
      </c>
      <c r="Q5674" s="1">
        <f t="shared" si="800"/>
        <v>0.02</v>
      </c>
      <c r="T5674" s="4">
        <v>109.9</v>
      </c>
      <c r="U5674" s="9">
        <f t="shared" si="796"/>
        <v>0</v>
      </c>
      <c r="V5674" s="4">
        <f t="shared" si="797"/>
        <v>6.8687500000000004</v>
      </c>
      <c r="W5674" s="1" t="s">
        <v>21</v>
      </c>
      <c r="X5674" s="1">
        <v>5.27</v>
      </c>
      <c r="Y5674" s="4">
        <f t="shared" si="798"/>
        <v>115.17</v>
      </c>
      <c r="Z5674" s="1" t="s">
        <v>42</v>
      </c>
      <c r="AA5674" s="1" t="s">
        <v>28</v>
      </c>
      <c r="AB5674" s="1" t="s">
        <v>29</v>
      </c>
      <c r="AC5674" s="1" t="s">
        <v>43</v>
      </c>
      <c r="AD5674" s="1" t="s">
        <v>19</v>
      </c>
      <c r="AE5674" s="2">
        <v>40798</v>
      </c>
    </row>
    <row r="5675" spans="1:31" x14ac:dyDescent="0.25">
      <c r="A5675">
        <f t="shared" si="799"/>
        <v>5674</v>
      </c>
      <c r="B5675" s="1">
        <v>44451</v>
      </c>
      <c r="C5675" s="2">
        <v>40797</v>
      </c>
      <c r="D5675" s="1" t="s">
        <v>32</v>
      </c>
      <c r="E5675" s="1" t="str">
        <f t="shared" si="792"/>
        <v>***</v>
      </c>
      <c r="F5675" s="1" t="str">
        <f t="shared" si="793"/>
        <v>***</v>
      </c>
      <c r="G5675" s="1" t="str">
        <f t="shared" si="794"/>
        <v>***</v>
      </c>
      <c r="J5675" s="1" t="str">
        <f t="shared" si="795"/>
        <v>***</v>
      </c>
      <c r="P5675" s="1">
        <v>4</v>
      </c>
      <c r="Q5675" s="1">
        <f t="shared" si="800"/>
        <v>0.01</v>
      </c>
      <c r="T5675" s="4">
        <v>103.9</v>
      </c>
      <c r="U5675" s="9">
        <f t="shared" si="796"/>
        <v>0</v>
      </c>
      <c r="V5675" s="4">
        <f t="shared" si="797"/>
        <v>25.975000000000001</v>
      </c>
      <c r="W5675" s="1" t="s">
        <v>14</v>
      </c>
      <c r="X5675" s="1">
        <v>7.58</v>
      </c>
      <c r="Y5675" s="4">
        <f t="shared" si="798"/>
        <v>111.48</v>
      </c>
      <c r="Z5675" s="1" t="s">
        <v>53</v>
      </c>
      <c r="AA5675" s="1" t="s">
        <v>37</v>
      </c>
      <c r="AB5675" s="1" t="s">
        <v>17</v>
      </c>
      <c r="AC5675" s="1" t="s">
        <v>18</v>
      </c>
      <c r="AD5675" s="1" t="s">
        <v>19</v>
      </c>
      <c r="AE5675" s="2">
        <v>40799</v>
      </c>
    </row>
    <row r="5676" spans="1:31" x14ac:dyDescent="0.25">
      <c r="A5676">
        <f t="shared" si="799"/>
        <v>5675</v>
      </c>
      <c r="B5676" s="1">
        <v>44451</v>
      </c>
      <c r="C5676" s="2">
        <v>40797</v>
      </c>
      <c r="D5676" s="1" t="s">
        <v>13</v>
      </c>
      <c r="E5676" s="1" t="str">
        <f t="shared" si="792"/>
        <v>*</v>
      </c>
      <c r="F5676" s="1" t="str">
        <f t="shared" si="793"/>
        <v>*</v>
      </c>
      <c r="G5676" s="1" t="str">
        <f t="shared" si="794"/>
        <v>*</v>
      </c>
      <c r="J5676" s="1" t="str">
        <f t="shared" si="795"/>
        <v>*</v>
      </c>
      <c r="P5676" s="1">
        <v>4</v>
      </c>
      <c r="Q5676" s="1">
        <f t="shared" si="800"/>
        <v>0.01</v>
      </c>
      <c r="T5676" s="4">
        <v>12.49</v>
      </c>
      <c r="U5676" s="9">
        <f t="shared" si="796"/>
        <v>0</v>
      </c>
      <c r="V5676" s="4">
        <f t="shared" si="797"/>
        <v>3.1225000000000001</v>
      </c>
      <c r="W5676" s="1" t="s">
        <v>21</v>
      </c>
      <c r="X5676" s="1">
        <v>4.7699999999999996</v>
      </c>
      <c r="Y5676" s="4">
        <f t="shared" si="798"/>
        <v>17.259999999999998</v>
      </c>
      <c r="Z5676" s="1" t="s">
        <v>15</v>
      </c>
      <c r="AA5676" s="1" t="s">
        <v>37</v>
      </c>
      <c r="AB5676" s="1" t="s">
        <v>29</v>
      </c>
      <c r="AC5676" s="1" t="s">
        <v>43</v>
      </c>
      <c r="AD5676" s="1" t="s">
        <v>19</v>
      </c>
      <c r="AE5676" s="2">
        <v>40801</v>
      </c>
    </row>
    <row r="5677" spans="1:31" x14ac:dyDescent="0.25">
      <c r="A5677">
        <f t="shared" si="799"/>
        <v>5676</v>
      </c>
      <c r="B5677" s="1">
        <v>43111</v>
      </c>
      <c r="C5677" s="2">
        <v>40798</v>
      </c>
      <c r="D5677" s="1" t="s">
        <v>20</v>
      </c>
      <c r="E5677" s="1" t="str">
        <f t="shared" si="792"/>
        <v>*</v>
      </c>
      <c r="F5677" s="1" t="str">
        <f t="shared" si="793"/>
        <v>**</v>
      </c>
      <c r="G5677" s="1" t="str">
        <f t="shared" si="794"/>
        <v>**</v>
      </c>
      <c r="J5677" s="1" t="str">
        <f t="shared" si="795"/>
        <v>**</v>
      </c>
      <c r="P5677" s="1">
        <v>27</v>
      </c>
      <c r="Q5677" s="1">
        <f t="shared" si="800"/>
        <v>3.5000000000000003E-2</v>
      </c>
      <c r="T5677" s="4">
        <v>4722.83</v>
      </c>
      <c r="U5677" s="9">
        <f t="shared" si="796"/>
        <v>1</v>
      </c>
      <c r="V5677" s="4">
        <f t="shared" si="797"/>
        <v>174.91962962962964</v>
      </c>
      <c r="W5677" s="1" t="s">
        <v>21</v>
      </c>
      <c r="X5677" s="1">
        <v>19.989999999999998</v>
      </c>
      <c r="Y5677" s="4">
        <f t="shared" si="798"/>
        <v>4742.82</v>
      </c>
      <c r="Z5677" s="1" t="s">
        <v>15</v>
      </c>
      <c r="AA5677" s="1" t="s">
        <v>16</v>
      </c>
      <c r="AB5677" s="1" t="s">
        <v>29</v>
      </c>
      <c r="AC5677" s="1" t="s">
        <v>43</v>
      </c>
      <c r="AD5677" s="1" t="s">
        <v>19</v>
      </c>
      <c r="AE5677" s="2">
        <v>40799</v>
      </c>
    </row>
    <row r="5678" spans="1:31" x14ac:dyDescent="0.25">
      <c r="A5678">
        <f t="shared" si="799"/>
        <v>5677</v>
      </c>
      <c r="B5678" s="1">
        <v>10278</v>
      </c>
      <c r="C5678" s="2">
        <v>40798</v>
      </c>
      <c r="D5678" s="1" t="s">
        <v>13</v>
      </c>
      <c r="E5678" s="1" t="str">
        <f t="shared" si="792"/>
        <v>*</v>
      </c>
      <c r="F5678" s="1" t="str">
        <f t="shared" si="793"/>
        <v>*</v>
      </c>
      <c r="G5678" s="1" t="str">
        <f t="shared" si="794"/>
        <v>*</v>
      </c>
      <c r="J5678" s="1" t="str">
        <f t="shared" si="795"/>
        <v>*</v>
      </c>
      <c r="P5678" s="1">
        <v>25</v>
      </c>
      <c r="Q5678" s="1">
        <f t="shared" si="800"/>
        <v>3.5000000000000003E-2</v>
      </c>
      <c r="T5678" s="4">
        <v>1907.71</v>
      </c>
      <c r="U5678" s="9">
        <f t="shared" si="796"/>
        <v>1</v>
      </c>
      <c r="V5678" s="4">
        <f t="shared" si="797"/>
        <v>76.308400000000006</v>
      </c>
      <c r="W5678" s="1" t="s">
        <v>33</v>
      </c>
      <c r="X5678" s="1">
        <v>26.74</v>
      </c>
      <c r="Y5678" s="4">
        <f t="shared" si="798"/>
        <v>1934.45</v>
      </c>
      <c r="Z5678" s="1" t="s">
        <v>49</v>
      </c>
      <c r="AA5678" s="1" t="s">
        <v>37</v>
      </c>
      <c r="AB5678" s="1" t="s">
        <v>17</v>
      </c>
      <c r="AC5678" s="1" t="s">
        <v>62</v>
      </c>
      <c r="AD5678" s="1" t="s">
        <v>59</v>
      </c>
      <c r="AE5678" s="2">
        <v>40805</v>
      </c>
    </row>
    <row r="5679" spans="1:31" x14ac:dyDescent="0.25">
      <c r="A5679">
        <f t="shared" si="799"/>
        <v>5678</v>
      </c>
      <c r="B5679" s="1">
        <v>1575</v>
      </c>
      <c r="C5679" s="2">
        <v>40798</v>
      </c>
      <c r="D5679" s="1" t="s">
        <v>36</v>
      </c>
      <c r="E5679" s="1" t="str">
        <f t="shared" si="792"/>
        <v>*</v>
      </c>
      <c r="F5679" s="1" t="str">
        <f t="shared" si="793"/>
        <v>*</v>
      </c>
      <c r="G5679" s="1" t="str">
        <f t="shared" si="794"/>
        <v>*</v>
      </c>
      <c r="J5679" s="1" t="str">
        <f t="shared" si="795"/>
        <v>*</v>
      </c>
      <c r="P5679" s="1">
        <v>10</v>
      </c>
      <c r="Q5679" s="1">
        <f t="shared" si="800"/>
        <v>0.02</v>
      </c>
      <c r="T5679" s="4">
        <v>525.67399999999998</v>
      </c>
      <c r="U5679" s="9">
        <f t="shared" si="796"/>
        <v>0</v>
      </c>
      <c r="V5679" s="4">
        <f t="shared" si="797"/>
        <v>52.567399999999999</v>
      </c>
      <c r="W5679" s="1" t="s">
        <v>21</v>
      </c>
      <c r="X5679" s="1">
        <v>5.26</v>
      </c>
      <c r="Y5679" s="4">
        <f t="shared" si="798"/>
        <v>530.93399999999997</v>
      </c>
      <c r="Z5679" s="1" t="s">
        <v>42</v>
      </c>
      <c r="AA5679" s="1" t="s">
        <v>23</v>
      </c>
      <c r="AB5679" s="1" t="s">
        <v>24</v>
      </c>
      <c r="AC5679" s="1" t="s">
        <v>25</v>
      </c>
      <c r="AD5679" s="1" t="s">
        <v>19</v>
      </c>
      <c r="AE5679" s="2">
        <v>40800</v>
      </c>
    </row>
    <row r="5680" spans="1:31" x14ac:dyDescent="0.25">
      <c r="A5680">
        <f t="shared" si="799"/>
        <v>5679</v>
      </c>
      <c r="B5680" s="1">
        <v>11815</v>
      </c>
      <c r="C5680" s="2">
        <v>40798</v>
      </c>
      <c r="D5680" s="1" t="s">
        <v>13</v>
      </c>
      <c r="E5680" s="1" t="str">
        <f t="shared" si="792"/>
        <v>*</v>
      </c>
      <c r="F5680" s="1" t="str">
        <f t="shared" si="793"/>
        <v>*</v>
      </c>
      <c r="G5680" s="1" t="str">
        <f t="shared" si="794"/>
        <v>*</v>
      </c>
      <c r="J5680" s="1" t="str">
        <f t="shared" si="795"/>
        <v>*</v>
      </c>
      <c r="P5680" s="1">
        <v>22</v>
      </c>
      <c r="Q5680" s="1">
        <f t="shared" si="800"/>
        <v>3.5000000000000003E-2</v>
      </c>
      <c r="T5680" s="4">
        <v>351.27</v>
      </c>
      <c r="U5680" s="9">
        <f t="shared" si="796"/>
        <v>0</v>
      </c>
      <c r="V5680" s="4">
        <f t="shared" si="797"/>
        <v>15.966818181818182</v>
      </c>
      <c r="W5680" s="1" t="s">
        <v>21</v>
      </c>
      <c r="X5680" s="1">
        <v>7.42</v>
      </c>
      <c r="Y5680" s="4">
        <f t="shared" si="798"/>
        <v>358.69</v>
      </c>
      <c r="Z5680" s="1" t="s">
        <v>51</v>
      </c>
      <c r="AA5680" s="1" t="s">
        <v>16</v>
      </c>
      <c r="AB5680" s="1" t="s">
        <v>29</v>
      </c>
      <c r="AC5680" s="1" t="s">
        <v>45</v>
      </c>
      <c r="AD5680" s="1" t="s">
        <v>41</v>
      </c>
      <c r="AE5680" s="2">
        <v>40800</v>
      </c>
    </row>
    <row r="5681" spans="1:31" x14ac:dyDescent="0.25">
      <c r="A5681">
        <f t="shared" si="799"/>
        <v>5680</v>
      </c>
      <c r="B5681" s="1">
        <v>1575</v>
      </c>
      <c r="C5681" s="2">
        <v>40798</v>
      </c>
      <c r="D5681" s="1" t="s">
        <v>36</v>
      </c>
      <c r="E5681" s="1" t="str">
        <f t="shared" si="792"/>
        <v>*</v>
      </c>
      <c r="F5681" s="1" t="str">
        <f t="shared" si="793"/>
        <v>*</v>
      </c>
      <c r="G5681" s="1" t="str">
        <f t="shared" si="794"/>
        <v>*</v>
      </c>
      <c r="J5681" s="1" t="str">
        <f t="shared" si="795"/>
        <v>*</v>
      </c>
      <c r="P5681" s="1">
        <v>26</v>
      </c>
      <c r="Q5681" s="1">
        <f t="shared" si="800"/>
        <v>3.5000000000000003E-2</v>
      </c>
      <c r="T5681" s="4">
        <v>133.65</v>
      </c>
      <c r="U5681" s="9">
        <f t="shared" si="796"/>
        <v>0</v>
      </c>
      <c r="V5681" s="4">
        <f t="shared" si="797"/>
        <v>5.1403846153846153</v>
      </c>
      <c r="W5681" s="1" t="s">
        <v>21</v>
      </c>
      <c r="X5681" s="1">
        <v>0.8</v>
      </c>
      <c r="Y5681" s="4">
        <f t="shared" si="798"/>
        <v>134.45000000000002</v>
      </c>
      <c r="Z5681" s="1" t="s">
        <v>42</v>
      </c>
      <c r="AA5681" s="1" t="s">
        <v>23</v>
      </c>
      <c r="AB5681" s="1" t="s">
        <v>29</v>
      </c>
      <c r="AC5681" s="1" t="s">
        <v>40</v>
      </c>
      <c r="AD5681" s="1" t="s">
        <v>31</v>
      </c>
      <c r="AE5681" s="2">
        <v>40800</v>
      </c>
    </row>
    <row r="5682" spans="1:31" x14ac:dyDescent="0.25">
      <c r="A5682">
        <f t="shared" si="799"/>
        <v>5681</v>
      </c>
      <c r="B5682" s="1">
        <v>48101</v>
      </c>
      <c r="C5682" s="2">
        <v>40798</v>
      </c>
      <c r="D5682" s="1" t="s">
        <v>20</v>
      </c>
      <c r="E5682" s="1" t="str">
        <f t="shared" si="792"/>
        <v>*</v>
      </c>
      <c r="F5682" s="1" t="str">
        <f t="shared" si="793"/>
        <v>**</v>
      </c>
      <c r="G5682" s="1" t="str">
        <f t="shared" si="794"/>
        <v>**</v>
      </c>
      <c r="J5682" s="1" t="str">
        <f t="shared" si="795"/>
        <v>**</v>
      </c>
      <c r="P5682" s="1">
        <v>4</v>
      </c>
      <c r="Q5682" s="1">
        <f t="shared" si="800"/>
        <v>0.01</v>
      </c>
      <c r="T5682" s="4">
        <v>108.87</v>
      </c>
      <c r="U5682" s="9">
        <f t="shared" si="796"/>
        <v>0</v>
      </c>
      <c r="V5682" s="4">
        <f t="shared" si="797"/>
        <v>27.217500000000001</v>
      </c>
      <c r="W5682" s="1" t="s">
        <v>21</v>
      </c>
      <c r="X5682" s="1">
        <v>16.87</v>
      </c>
      <c r="Y5682" s="4">
        <f t="shared" si="798"/>
        <v>125.74000000000001</v>
      </c>
      <c r="Z5682" s="1" t="s">
        <v>39</v>
      </c>
      <c r="AA5682" s="1" t="s">
        <v>37</v>
      </c>
      <c r="AB5682" s="1" t="s">
        <v>29</v>
      </c>
      <c r="AC5682" s="1" t="s">
        <v>40</v>
      </c>
      <c r="AD5682" s="1" t="s">
        <v>19</v>
      </c>
      <c r="AE5682" s="2">
        <v>40800</v>
      </c>
    </row>
    <row r="5683" spans="1:31" x14ac:dyDescent="0.25">
      <c r="A5683">
        <f t="shared" si="799"/>
        <v>5682</v>
      </c>
      <c r="B5683" s="1">
        <v>59171</v>
      </c>
      <c r="C5683" s="2">
        <v>40798</v>
      </c>
      <c r="D5683" s="1" t="s">
        <v>36</v>
      </c>
      <c r="E5683" s="1" t="str">
        <f t="shared" si="792"/>
        <v>*</v>
      </c>
      <c r="F5683" s="1" t="str">
        <f t="shared" si="793"/>
        <v>*</v>
      </c>
      <c r="G5683" s="1" t="str">
        <f t="shared" si="794"/>
        <v>*</v>
      </c>
      <c r="J5683" s="1" t="str">
        <f t="shared" si="795"/>
        <v>*</v>
      </c>
      <c r="P5683" s="1">
        <v>39</v>
      </c>
      <c r="Q5683" s="1">
        <f t="shared" si="800"/>
        <v>0.04</v>
      </c>
      <c r="T5683" s="4">
        <v>105.07</v>
      </c>
      <c r="U5683" s="9">
        <f t="shared" si="796"/>
        <v>0</v>
      </c>
      <c r="V5683" s="4">
        <f t="shared" si="797"/>
        <v>2.6941025641025638</v>
      </c>
      <c r="W5683" s="1" t="s">
        <v>21</v>
      </c>
      <c r="X5683" s="1">
        <v>0.7</v>
      </c>
      <c r="Y5683" s="4">
        <f t="shared" si="798"/>
        <v>105.77</v>
      </c>
      <c r="Z5683" s="1" t="s">
        <v>54</v>
      </c>
      <c r="AA5683" s="1" t="s">
        <v>28</v>
      </c>
      <c r="AB5683" s="1" t="s">
        <v>29</v>
      </c>
      <c r="AC5683" s="1" t="s">
        <v>30</v>
      </c>
      <c r="AD5683" s="1" t="s">
        <v>31</v>
      </c>
      <c r="AE5683" s="2">
        <v>40799</v>
      </c>
    </row>
    <row r="5684" spans="1:31" x14ac:dyDescent="0.25">
      <c r="A5684">
        <f t="shared" si="799"/>
        <v>5683</v>
      </c>
      <c r="B5684" s="1">
        <v>2181</v>
      </c>
      <c r="C5684" s="2">
        <v>40798</v>
      </c>
      <c r="D5684" s="1" t="s">
        <v>36</v>
      </c>
      <c r="E5684" s="1" t="str">
        <f t="shared" si="792"/>
        <v>*</v>
      </c>
      <c r="F5684" s="1" t="str">
        <f t="shared" si="793"/>
        <v>*</v>
      </c>
      <c r="G5684" s="1" t="str">
        <f t="shared" si="794"/>
        <v>*</v>
      </c>
      <c r="J5684" s="1" t="str">
        <f t="shared" si="795"/>
        <v>*</v>
      </c>
      <c r="P5684" s="1">
        <v>40</v>
      </c>
      <c r="Q5684" s="1">
        <f t="shared" si="800"/>
        <v>0.05</v>
      </c>
      <c r="T5684" s="4">
        <v>102.56</v>
      </c>
      <c r="U5684" s="9">
        <f t="shared" si="796"/>
        <v>0</v>
      </c>
      <c r="V5684" s="4">
        <f t="shared" si="797"/>
        <v>2.5640000000000001</v>
      </c>
      <c r="W5684" s="1" t="s">
        <v>21</v>
      </c>
      <c r="X5684" s="1">
        <v>0.5</v>
      </c>
      <c r="Y5684" s="4">
        <f t="shared" si="798"/>
        <v>103.06</v>
      </c>
      <c r="Z5684" s="1" t="s">
        <v>22</v>
      </c>
      <c r="AA5684" s="1" t="s">
        <v>37</v>
      </c>
      <c r="AB5684" s="1" t="s">
        <v>29</v>
      </c>
      <c r="AC5684" s="1" t="s">
        <v>58</v>
      </c>
      <c r="AD5684" s="1" t="s">
        <v>19</v>
      </c>
      <c r="AE5684" s="2">
        <v>40798</v>
      </c>
    </row>
    <row r="5685" spans="1:31" x14ac:dyDescent="0.25">
      <c r="A5685">
        <f t="shared" si="799"/>
        <v>5684</v>
      </c>
      <c r="B5685" s="1">
        <v>2181</v>
      </c>
      <c r="C5685" s="2">
        <v>40798</v>
      </c>
      <c r="D5685" s="1" t="s">
        <v>36</v>
      </c>
      <c r="E5685" s="1" t="str">
        <f t="shared" si="792"/>
        <v>*</v>
      </c>
      <c r="F5685" s="1" t="str">
        <f t="shared" si="793"/>
        <v>*</v>
      </c>
      <c r="G5685" s="1" t="str">
        <f t="shared" si="794"/>
        <v>*</v>
      </c>
      <c r="J5685" s="1" t="str">
        <f t="shared" si="795"/>
        <v>*</v>
      </c>
      <c r="P5685" s="1">
        <v>3</v>
      </c>
      <c r="Q5685" s="1">
        <f t="shared" si="800"/>
        <v>0.01</v>
      </c>
      <c r="T5685" s="4">
        <v>15.87</v>
      </c>
      <c r="U5685" s="9">
        <f t="shared" si="796"/>
        <v>0</v>
      </c>
      <c r="V5685" s="4">
        <f t="shared" si="797"/>
        <v>5.29</v>
      </c>
      <c r="W5685" s="1" t="s">
        <v>14</v>
      </c>
      <c r="X5685" s="1">
        <v>0.76</v>
      </c>
      <c r="Y5685" s="4">
        <f t="shared" si="798"/>
        <v>16.63</v>
      </c>
      <c r="Z5685" s="1" t="s">
        <v>22</v>
      </c>
      <c r="AA5685" s="1" t="s">
        <v>37</v>
      </c>
      <c r="AB5685" s="1" t="s">
        <v>29</v>
      </c>
      <c r="AC5685" s="1" t="s">
        <v>61</v>
      </c>
      <c r="AD5685" s="1" t="s">
        <v>31</v>
      </c>
      <c r="AE5685" s="2">
        <v>40800</v>
      </c>
    </row>
    <row r="5686" spans="1:31" x14ac:dyDescent="0.25">
      <c r="A5686">
        <f t="shared" si="799"/>
        <v>5685</v>
      </c>
      <c r="B5686" s="1">
        <v>9671</v>
      </c>
      <c r="C5686" s="2">
        <v>40798</v>
      </c>
      <c r="D5686" s="1" t="s">
        <v>20</v>
      </c>
      <c r="E5686" s="1" t="str">
        <f t="shared" si="792"/>
        <v>*</v>
      </c>
      <c r="F5686" s="1" t="str">
        <f t="shared" si="793"/>
        <v>**</v>
      </c>
      <c r="G5686" s="1" t="str">
        <f t="shared" si="794"/>
        <v>**</v>
      </c>
      <c r="J5686" s="1" t="str">
        <f t="shared" si="795"/>
        <v>**</v>
      </c>
      <c r="P5686" s="1">
        <v>6</v>
      </c>
      <c r="Q5686" s="1">
        <f t="shared" si="800"/>
        <v>0.01</v>
      </c>
      <c r="T5686" s="4">
        <v>12.61</v>
      </c>
      <c r="U5686" s="9">
        <f t="shared" si="796"/>
        <v>0</v>
      </c>
      <c r="V5686" s="4">
        <f t="shared" si="797"/>
        <v>2.1016666666666666</v>
      </c>
      <c r="W5686" s="1" t="s">
        <v>21</v>
      </c>
      <c r="X5686" s="1">
        <v>1.49</v>
      </c>
      <c r="Y5686" s="4">
        <f t="shared" si="798"/>
        <v>14.1</v>
      </c>
      <c r="Z5686" s="1" t="s">
        <v>49</v>
      </c>
      <c r="AA5686" s="1" t="s">
        <v>28</v>
      </c>
      <c r="AB5686" s="1" t="s">
        <v>29</v>
      </c>
      <c r="AC5686" s="1" t="s">
        <v>43</v>
      </c>
      <c r="AD5686" s="1" t="s">
        <v>19</v>
      </c>
      <c r="AE5686" s="2">
        <v>40800</v>
      </c>
    </row>
    <row r="5687" spans="1:31" x14ac:dyDescent="0.25">
      <c r="A5687">
        <f t="shared" si="799"/>
        <v>5686</v>
      </c>
      <c r="B5687" s="1">
        <v>30659</v>
      </c>
      <c r="C5687" s="2">
        <v>40799</v>
      </c>
      <c r="D5687" s="1" t="s">
        <v>32</v>
      </c>
      <c r="E5687" s="1" t="str">
        <f t="shared" si="792"/>
        <v>***</v>
      </c>
      <c r="F5687" s="1" t="str">
        <f t="shared" si="793"/>
        <v>***</v>
      </c>
      <c r="G5687" s="1" t="str">
        <f t="shared" si="794"/>
        <v>***</v>
      </c>
      <c r="J5687" s="1" t="str">
        <f t="shared" si="795"/>
        <v>***</v>
      </c>
      <c r="P5687" s="1">
        <v>45</v>
      </c>
      <c r="Q5687" s="1">
        <f t="shared" si="800"/>
        <v>0.05</v>
      </c>
      <c r="T5687" s="4">
        <v>3116.7714999999998</v>
      </c>
      <c r="U5687" s="9">
        <f t="shared" si="796"/>
        <v>1</v>
      </c>
      <c r="V5687" s="4">
        <f t="shared" si="797"/>
        <v>69.26158888888888</v>
      </c>
      <c r="W5687" s="1" t="s">
        <v>21</v>
      </c>
      <c r="X5687" s="1">
        <v>0.99</v>
      </c>
      <c r="Y5687" s="4">
        <f t="shared" si="798"/>
        <v>3117.7614999999996</v>
      </c>
      <c r="Z5687" s="1" t="s">
        <v>15</v>
      </c>
      <c r="AA5687" s="1" t="s">
        <v>28</v>
      </c>
      <c r="AB5687" s="1" t="s">
        <v>24</v>
      </c>
      <c r="AC5687" s="1" t="s">
        <v>25</v>
      </c>
      <c r="AD5687" s="1" t="s">
        <v>31</v>
      </c>
      <c r="AE5687" s="2">
        <v>40801</v>
      </c>
    </row>
    <row r="5688" spans="1:31" x14ac:dyDescent="0.25">
      <c r="A5688">
        <f t="shared" si="799"/>
        <v>5687</v>
      </c>
      <c r="B5688" s="1">
        <v>40871</v>
      </c>
      <c r="C5688" s="2">
        <v>40799</v>
      </c>
      <c r="D5688" s="1" t="s">
        <v>27</v>
      </c>
      <c r="E5688" s="1" t="str">
        <f t="shared" si="792"/>
        <v>*</v>
      </c>
      <c r="F5688" s="1" t="str">
        <f t="shared" si="793"/>
        <v>*</v>
      </c>
      <c r="G5688" s="1" t="str">
        <f t="shared" si="794"/>
        <v>*</v>
      </c>
      <c r="J5688" s="1" t="str">
        <f t="shared" si="795"/>
        <v>*</v>
      </c>
      <c r="P5688" s="1">
        <v>18</v>
      </c>
      <c r="Q5688" s="1">
        <f t="shared" si="800"/>
        <v>0.02</v>
      </c>
      <c r="T5688" s="4">
        <v>2022.65</v>
      </c>
      <c r="U5688" s="9">
        <f t="shared" si="796"/>
        <v>1</v>
      </c>
      <c r="V5688" s="4">
        <f t="shared" si="797"/>
        <v>112.36944444444445</v>
      </c>
      <c r="W5688" s="1" t="s">
        <v>33</v>
      </c>
      <c r="X5688" s="1">
        <v>30</v>
      </c>
      <c r="Y5688" s="4">
        <f t="shared" si="798"/>
        <v>2052.65</v>
      </c>
      <c r="Z5688" s="1" t="s">
        <v>50</v>
      </c>
      <c r="AA5688" s="1" t="s">
        <v>28</v>
      </c>
      <c r="AB5688" s="1" t="s">
        <v>17</v>
      </c>
      <c r="AC5688" s="1" t="s">
        <v>34</v>
      </c>
      <c r="AD5688" s="1" t="s">
        <v>35</v>
      </c>
      <c r="AE5688" s="2">
        <v>40801</v>
      </c>
    </row>
    <row r="5689" spans="1:31" x14ac:dyDescent="0.25">
      <c r="A5689">
        <f t="shared" si="799"/>
        <v>5688</v>
      </c>
      <c r="B5689" s="1">
        <v>40871</v>
      </c>
      <c r="C5689" s="2">
        <v>40799</v>
      </c>
      <c r="D5689" s="1" t="s">
        <v>27</v>
      </c>
      <c r="E5689" s="1" t="str">
        <f t="shared" si="792"/>
        <v>*</v>
      </c>
      <c r="F5689" s="1" t="str">
        <f t="shared" si="793"/>
        <v>*</v>
      </c>
      <c r="G5689" s="1" t="str">
        <f t="shared" si="794"/>
        <v>*</v>
      </c>
      <c r="J5689" s="1" t="str">
        <f t="shared" si="795"/>
        <v>*</v>
      </c>
      <c r="P5689" s="1">
        <v>32</v>
      </c>
      <c r="Q5689" s="1">
        <f t="shared" si="800"/>
        <v>0.04</v>
      </c>
      <c r="T5689" s="4">
        <v>294.04000000000002</v>
      </c>
      <c r="U5689" s="9">
        <f t="shared" si="796"/>
        <v>0</v>
      </c>
      <c r="V5689" s="4">
        <f t="shared" si="797"/>
        <v>9.1887500000000006</v>
      </c>
      <c r="W5689" s="1" t="s">
        <v>21</v>
      </c>
      <c r="X5689" s="1">
        <v>5.6</v>
      </c>
      <c r="Y5689" s="4">
        <f t="shared" si="798"/>
        <v>299.64000000000004</v>
      </c>
      <c r="Z5689" s="1" t="s">
        <v>50</v>
      </c>
      <c r="AA5689" s="1" t="s">
        <v>28</v>
      </c>
      <c r="AB5689" s="1" t="s">
        <v>29</v>
      </c>
      <c r="AC5689" s="1" t="s">
        <v>43</v>
      </c>
      <c r="AD5689" s="1" t="s">
        <v>19</v>
      </c>
      <c r="AE5689" s="2">
        <v>40801</v>
      </c>
    </row>
    <row r="5690" spans="1:31" x14ac:dyDescent="0.25">
      <c r="A5690">
        <f t="shared" si="799"/>
        <v>5689</v>
      </c>
      <c r="B5690" s="1">
        <v>39331</v>
      </c>
      <c r="C5690" s="2">
        <v>40799</v>
      </c>
      <c r="D5690" s="1" t="s">
        <v>20</v>
      </c>
      <c r="E5690" s="1" t="str">
        <f t="shared" si="792"/>
        <v>*</v>
      </c>
      <c r="F5690" s="1" t="str">
        <f t="shared" si="793"/>
        <v>**</v>
      </c>
      <c r="G5690" s="1" t="str">
        <f t="shared" si="794"/>
        <v>**</v>
      </c>
      <c r="J5690" s="1" t="str">
        <f t="shared" si="795"/>
        <v>**</v>
      </c>
      <c r="P5690" s="1">
        <v>23</v>
      </c>
      <c r="Q5690" s="1">
        <f t="shared" si="800"/>
        <v>3.5000000000000003E-2</v>
      </c>
      <c r="T5690" s="4">
        <v>149.4</v>
      </c>
      <c r="U5690" s="9">
        <f t="shared" si="796"/>
        <v>0</v>
      </c>
      <c r="V5690" s="4">
        <f t="shared" si="797"/>
        <v>6.4956521739130437</v>
      </c>
      <c r="W5690" s="1" t="s">
        <v>14</v>
      </c>
      <c r="X5690" s="1">
        <v>8.49</v>
      </c>
      <c r="Y5690" s="4">
        <f t="shared" si="798"/>
        <v>157.89000000000001</v>
      </c>
      <c r="Z5690" s="1" t="s">
        <v>51</v>
      </c>
      <c r="AA5690" s="1" t="s">
        <v>37</v>
      </c>
      <c r="AB5690" s="1" t="s">
        <v>29</v>
      </c>
      <c r="AC5690" s="1" t="s">
        <v>43</v>
      </c>
      <c r="AD5690" s="1" t="s">
        <v>19</v>
      </c>
      <c r="AE5690" s="2">
        <v>40800</v>
      </c>
    </row>
    <row r="5691" spans="1:31" x14ac:dyDescent="0.25">
      <c r="A5691">
        <f t="shared" si="799"/>
        <v>5690</v>
      </c>
      <c r="B5691" s="1">
        <v>17283</v>
      </c>
      <c r="C5691" s="2">
        <v>40800</v>
      </c>
      <c r="D5691" s="1" t="s">
        <v>27</v>
      </c>
      <c r="E5691" s="1" t="str">
        <f t="shared" si="792"/>
        <v>*</v>
      </c>
      <c r="F5691" s="1" t="str">
        <f t="shared" si="793"/>
        <v>*</v>
      </c>
      <c r="G5691" s="1" t="str">
        <f t="shared" si="794"/>
        <v>*</v>
      </c>
      <c r="J5691" s="1" t="str">
        <f t="shared" si="795"/>
        <v>*</v>
      </c>
      <c r="P5691" s="1">
        <v>4</v>
      </c>
      <c r="Q5691" s="1">
        <f t="shared" si="800"/>
        <v>0.01</v>
      </c>
      <c r="T5691" s="4">
        <v>5472.12</v>
      </c>
      <c r="U5691" s="9">
        <f t="shared" si="796"/>
        <v>1</v>
      </c>
      <c r="V5691" s="4">
        <f t="shared" si="797"/>
        <v>1368.03</v>
      </c>
      <c r="W5691" s="1" t="s">
        <v>33</v>
      </c>
      <c r="X5691" s="1">
        <v>14.7</v>
      </c>
      <c r="Y5691" s="4">
        <f t="shared" si="798"/>
        <v>5486.82</v>
      </c>
      <c r="Z5691" s="1" t="s">
        <v>39</v>
      </c>
      <c r="AA5691" s="1" t="s">
        <v>37</v>
      </c>
      <c r="AB5691" s="1" t="s">
        <v>24</v>
      </c>
      <c r="AC5691" s="1" t="s">
        <v>56</v>
      </c>
      <c r="AD5691" s="1" t="s">
        <v>35</v>
      </c>
      <c r="AE5691" s="2">
        <v>40801</v>
      </c>
    </row>
    <row r="5692" spans="1:31" x14ac:dyDescent="0.25">
      <c r="A5692">
        <f t="shared" si="799"/>
        <v>5691</v>
      </c>
      <c r="B5692" s="1">
        <v>27271</v>
      </c>
      <c r="C5692" s="2">
        <v>40800</v>
      </c>
      <c r="D5692" s="1" t="s">
        <v>27</v>
      </c>
      <c r="E5692" s="1" t="str">
        <f t="shared" si="792"/>
        <v>*</v>
      </c>
      <c r="F5692" s="1" t="str">
        <f t="shared" si="793"/>
        <v>*</v>
      </c>
      <c r="G5692" s="1" t="str">
        <f t="shared" si="794"/>
        <v>*</v>
      </c>
      <c r="J5692" s="1" t="str">
        <f t="shared" si="795"/>
        <v>*</v>
      </c>
      <c r="P5692" s="1">
        <v>8</v>
      </c>
      <c r="Q5692" s="1">
        <f t="shared" si="800"/>
        <v>0.01</v>
      </c>
      <c r="T5692" s="4">
        <v>301.57</v>
      </c>
      <c r="U5692" s="9">
        <f t="shared" si="796"/>
        <v>0</v>
      </c>
      <c r="V5692" s="4">
        <f t="shared" si="797"/>
        <v>37.696249999999999</v>
      </c>
      <c r="W5692" s="1" t="s">
        <v>33</v>
      </c>
      <c r="X5692" s="1">
        <v>19.190000000000001</v>
      </c>
      <c r="Y5692" s="4">
        <f t="shared" si="798"/>
        <v>320.76</v>
      </c>
      <c r="Z5692" s="1" t="s">
        <v>44</v>
      </c>
      <c r="AA5692" s="1" t="s">
        <v>28</v>
      </c>
      <c r="AB5692" s="1" t="s">
        <v>17</v>
      </c>
      <c r="AC5692" s="1" t="s">
        <v>34</v>
      </c>
      <c r="AD5692" s="1" t="s">
        <v>35</v>
      </c>
      <c r="AE5692" s="2">
        <v>40801</v>
      </c>
    </row>
    <row r="5693" spans="1:31" x14ac:dyDescent="0.25">
      <c r="A5693">
        <f t="shared" si="799"/>
        <v>5692</v>
      </c>
      <c r="B5693" s="1">
        <v>5958</v>
      </c>
      <c r="C5693" s="2">
        <v>40801</v>
      </c>
      <c r="D5693" s="1" t="s">
        <v>36</v>
      </c>
      <c r="E5693" s="1" t="str">
        <f t="shared" si="792"/>
        <v>*</v>
      </c>
      <c r="F5693" s="1" t="str">
        <f t="shared" si="793"/>
        <v>*</v>
      </c>
      <c r="G5693" s="1" t="str">
        <f t="shared" si="794"/>
        <v>*</v>
      </c>
      <c r="J5693" s="1" t="str">
        <f t="shared" si="795"/>
        <v>*</v>
      </c>
      <c r="P5693" s="1">
        <v>21</v>
      </c>
      <c r="Q5693" s="1">
        <f t="shared" si="800"/>
        <v>3.5000000000000003E-2</v>
      </c>
      <c r="T5693" s="4">
        <v>2629.6640000000002</v>
      </c>
      <c r="U5693" s="9">
        <f t="shared" si="796"/>
        <v>1</v>
      </c>
      <c r="V5693" s="4">
        <f t="shared" si="797"/>
        <v>125.22209523809525</v>
      </c>
      <c r="W5693" s="1" t="s">
        <v>33</v>
      </c>
      <c r="X5693" s="1">
        <v>60</v>
      </c>
      <c r="Y5693" s="4">
        <f t="shared" si="798"/>
        <v>2689.6640000000002</v>
      </c>
      <c r="Z5693" s="1" t="s">
        <v>42</v>
      </c>
      <c r="AA5693" s="1" t="s">
        <v>23</v>
      </c>
      <c r="AB5693" s="1" t="s">
        <v>17</v>
      </c>
      <c r="AC5693" s="1" t="s">
        <v>52</v>
      </c>
      <c r="AD5693" s="1" t="s">
        <v>35</v>
      </c>
      <c r="AE5693" s="2">
        <v>40801</v>
      </c>
    </row>
    <row r="5694" spans="1:31" x14ac:dyDescent="0.25">
      <c r="A5694">
        <f t="shared" si="799"/>
        <v>5693</v>
      </c>
      <c r="B5694" s="1">
        <v>5958</v>
      </c>
      <c r="C5694" s="2">
        <v>40801</v>
      </c>
      <c r="D5694" s="1" t="s">
        <v>36</v>
      </c>
      <c r="E5694" s="1" t="str">
        <f t="shared" si="792"/>
        <v>*</v>
      </c>
      <c r="F5694" s="1" t="str">
        <f t="shared" si="793"/>
        <v>*</v>
      </c>
      <c r="G5694" s="1" t="str">
        <f t="shared" si="794"/>
        <v>*</v>
      </c>
      <c r="J5694" s="1" t="str">
        <f t="shared" si="795"/>
        <v>*</v>
      </c>
      <c r="P5694" s="1">
        <v>3</v>
      </c>
      <c r="Q5694" s="1">
        <f t="shared" si="800"/>
        <v>0.01</v>
      </c>
      <c r="T5694" s="4">
        <v>2036.97</v>
      </c>
      <c r="U5694" s="9">
        <f t="shared" si="796"/>
        <v>1</v>
      </c>
      <c r="V5694" s="4">
        <f t="shared" si="797"/>
        <v>678.99</v>
      </c>
      <c r="W5694" s="1" t="s">
        <v>21</v>
      </c>
      <c r="X5694" s="1">
        <v>24.49</v>
      </c>
      <c r="Y5694" s="4">
        <f t="shared" si="798"/>
        <v>2061.46</v>
      </c>
      <c r="Z5694" s="1" t="s">
        <v>42</v>
      </c>
      <c r="AA5694" s="1" t="s">
        <v>23</v>
      </c>
      <c r="AB5694" s="1" t="s">
        <v>24</v>
      </c>
      <c r="AC5694" s="1" t="s">
        <v>47</v>
      </c>
      <c r="AD5694" s="1" t="s">
        <v>48</v>
      </c>
      <c r="AE5694" s="2">
        <v>40803</v>
      </c>
    </row>
    <row r="5695" spans="1:31" x14ac:dyDescent="0.25">
      <c r="A5695">
        <f t="shared" si="799"/>
        <v>5694</v>
      </c>
      <c r="B5695" s="1">
        <v>17539</v>
      </c>
      <c r="C5695" s="2">
        <v>40801</v>
      </c>
      <c r="D5695" s="1" t="s">
        <v>27</v>
      </c>
      <c r="E5695" s="1" t="str">
        <f t="shared" si="792"/>
        <v>*</v>
      </c>
      <c r="F5695" s="1" t="str">
        <f t="shared" si="793"/>
        <v>*</v>
      </c>
      <c r="G5695" s="1" t="str">
        <f t="shared" si="794"/>
        <v>*</v>
      </c>
      <c r="J5695" s="1" t="str">
        <f t="shared" si="795"/>
        <v>*</v>
      </c>
      <c r="P5695" s="1">
        <v>10</v>
      </c>
      <c r="Q5695" s="1">
        <f t="shared" si="800"/>
        <v>0.02</v>
      </c>
      <c r="T5695" s="4">
        <v>1529.3115</v>
      </c>
      <c r="U5695" s="9">
        <f t="shared" si="796"/>
        <v>1</v>
      </c>
      <c r="V5695" s="4">
        <f t="shared" si="797"/>
        <v>152.93115</v>
      </c>
      <c r="W5695" s="1" t="s">
        <v>21</v>
      </c>
      <c r="X5695" s="1">
        <v>8.99</v>
      </c>
      <c r="Y5695" s="4">
        <f t="shared" si="798"/>
        <v>1538.3015</v>
      </c>
      <c r="Z5695" s="1" t="s">
        <v>46</v>
      </c>
      <c r="AA5695" s="1" t="s">
        <v>16</v>
      </c>
      <c r="AB5695" s="1" t="s">
        <v>24</v>
      </c>
      <c r="AC5695" s="1" t="s">
        <v>25</v>
      </c>
      <c r="AD5695" s="1" t="s">
        <v>19</v>
      </c>
      <c r="AE5695" s="2">
        <v>40802</v>
      </c>
    </row>
    <row r="5696" spans="1:31" x14ac:dyDescent="0.25">
      <c r="A5696">
        <f t="shared" si="799"/>
        <v>5695</v>
      </c>
      <c r="B5696" s="1">
        <v>26439</v>
      </c>
      <c r="C5696" s="2">
        <v>40801</v>
      </c>
      <c r="D5696" s="1" t="s">
        <v>36</v>
      </c>
      <c r="E5696" s="1" t="str">
        <f t="shared" si="792"/>
        <v>*</v>
      </c>
      <c r="F5696" s="1" t="str">
        <f t="shared" si="793"/>
        <v>*</v>
      </c>
      <c r="G5696" s="1" t="str">
        <f t="shared" si="794"/>
        <v>*</v>
      </c>
      <c r="J5696" s="1" t="str">
        <f t="shared" si="795"/>
        <v>*</v>
      </c>
      <c r="P5696" s="1">
        <v>38</v>
      </c>
      <c r="Q5696" s="1">
        <f t="shared" si="800"/>
        <v>0.04</v>
      </c>
      <c r="T5696" s="4">
        <v>1230.83</v>
      </c>
      <c r="U5696" s="9">
        <f t="shared" si="796"/>
        <v>1</v>
      </c>
      <c r="V5696" s="4">
        <f t="shared" si="797"/>
        <v>32.390263157894736</v>
      </c>
      <c r="W5696" s="1" t="s">
        <v>21</v>
      </c>
      <c r="X5696" s="1">
        <v>6.5</v>
      </c>
      <c r="Y5696" s="4">
        <f t="shared" si="798"/>
        <v>1237.33</v>
      </c>
      <c r="Z5696" s="1" t="s">
        <v>49</v>
      </c>
      <c r="AA5696" s="1" t="s">
        <v>28</v>
      </c>
      <c r="AB5696" s="1" t="s">
        <v>24</v>
      </c>
      <c r="AC5696" s="1" t="s">
        <v>38</v>
      </c>
      <c r="AD5696" s="1" t="s">
        <v>19</v>
      </c>
      <c r="AE5696" s="2">
        <v>40802</v>
      </c>
    </row>
    <row r="5697" spans="1:31" x14ac:dyDescent="0.25">
      <c r="A5697">
        <f t="shared" si="799"/>
        <v>5696</v>
      </c>
      <c r="B5697" s="1">
        <v>26439</v>
      </c>
      <c r="C5697" s="2">
        <v>40801</v>
      </c>
      <c r="D5697" s="1" t="s">
        <v>36</v>
      </c>
      <c r="E5697" s="1" t="str">
        <f t="shared" si="792"/>
        <v>*</v>
      </c>
      <c r="F5697" s="1" t="str">
        <f t="shared" si="793"/>
        <v>*</v>
      </c>
      <c r="G5697" s="1" t="str">
        <f t="shared" si="794"/>
        <v>*</v>
      </c>
      <c r="J5697" s="1" t="str">
        <f t="shared" si="795"/>
        <v>*</v>
      </c>
      <c r="P5697" s="1">
        <v>23</v>
      </c>
      <c r="Q5697" s="1">
        <f t="shared" si="800"/>
        <v>3.5000000000000003E-2</v>
      </c>
      <c r="T5697" s="4">
        <v>1176.944</v>
      </c>
      <c r="U5697" s="9">
        <f t="shared" si="796"/>
        <v>1</v>
      </c>
      <c r="V5697" s="4">
        <f t="shared" si="797"/>
        <v>51.171478260869563</v>
      </c>
      <c r="W5697" s="1" t="s">
        <v>21</v>
      </c>
      <c r="X5697" s="1">
        <v>4.99</v>
      </c>
      <c r="Y5697" s="4">
        <f t="shared" si="798"/>
        <v>1181.934</v>
      </c>
      <c r="Z5697" s="1" t="s">
        <v>49</v>
      </c>
      <c r="AA5697" s="1" t="s">
        <v>28</v>
      </c>
      <c r="AB5697" s="1" t="s">
        <v>24</v>
      </c>
      <c r="AC5697" s="1" t="s">
        <v>25</v>
      </c>
      <c r="AD5697" s="1" t="s">
        <v>19</v>
      </c>
      <c r="AE5697" s="2">
        <v>40803</v>
      </c>
    </row>
    <row r="5698" spans="1:31" x14ac:dyDescent="0.25">
      <c r="A5698">
        <f t="shared" si="799"/>
        <v>5697</v>
      </c>
      <c r="B5698" s="1">
        <v>18273</v>
      </c>
      <c r="C5698" s="2">
        <v>40801</v>
      </c>
      <c r="D5698" s="1" t="s">
        <v>13</v>
      </c>
      <c r="E5698" s="1" t="str">
        <f t="shared" si="792"/>
        <v>*</v>
      </c>
      <c r="F5698" s="1" t="str">
        <f t="shared" si="793"/>
        <v>*</v>
      </c>
      <c r="G5698" s="1" t="str">
        <f t="shared" si="794"/>
        <v>*</v>
      </c>
      <c r="J5698" s="1" t="str">
        <f t="shared" si="795"/>
        <v>*</v>
      </c>
      <c r="P5698" s="1">
        <v>18</v>
      </c>
      <c r="Q5698" s="1">
        <f t="shared" si="800"/>
        <v>0.02</v>
      </c>
      <c r="T5698" s="4">
        <v>925.03</v>
      </c>
      <c r="U5698" s="9">
        <f t="shared" si="796"/>
        <v>0</v>
      </c>
      <c r="V5698" s="4">
        <f t="shared" si="797"/>
        <v>51.390555555555551</v>
      </c>
      <c r="W5698" s="1" t="s">
        <v>21</v>
      </c>
      <c r="X5698" s="1">
        <v>19.989999999999998</v>
      </c>
      <c r="Y5698" s="4">
        <f t="shared" si="798"/>
        <v>945.02</v>
      </c>
      <c r="Z5698" s="1" t="s">
        <v>50</v>
      </c>
      <c r="AA5698" s="1" t="s">
        <v>28</v>
      </c>
      <c r="AB5698" s="1" t="s">
        <v>24</v>
      </c>
      <c r="AC5698" s="1" t="s">
        <v>38</v>
      </c>
      <c r="AD5698" s="1" t="s">
        <v>19</v>
      </c>
      <c r="AE5698" s="2">
        <v>40803</v>
      </c>
    </row>
    <row r="5699" spans="1:31" x14ac:dyDescent="0.25">
      <c r="A5699">
        <f t="shared" si="799"/>
        <v>5698</v>
      </c>
      <c r="B5699" s="1">
        <v>27589</v>
      </c>
      <c r="C5699" s="2">
        <v>40801</v>
      </c>
      <c r="D5699" s="1" t="s">
        <v>36</v>
      </c>
      <c r="E5699" s="1" t="str">
        <f t="shared" ref="E5699:E5762" si="801">IF(D5699="Critical","***","*")</f>
        <v>*</v>
      </c>
      <c r="F5699" s="1" t="str">
        <f t="shared" ref="F5699:F5762" si="802">IF(D5699="Critical","***",IF(D5699="High","**","*"))</f>
        <v>*</v>
      </c>
      <c r="G5699" s="1" t="str">
        <f t="shared" ref="G5699:G5762" si="803">VLOOKUP(D5699,$H$6:$I$10,2,FALSE)</f>
        <v>*</v>
      </c>
      <c r="J5699" s="1" t="str">
        <f t="shared" ref="J5699:J5762" si="804">HLOOKUP(D5699,$K$5:$O$6,2,FALSE)</f>
        <v>*</v>
      </c>
      <c r="P5699" s="1">
        <v>20</v>
      </c>
      <c r="Q5699" s="1">
        <f t="shared" si="800"/>
        <v>3.5000000000000003E-2</v>
      </c>
      <c r="T5699" s="4">
        <v>845.7</v>
      </c>
      <c r="U5699" s="9">
        <f t="shared" ref="U5699:U5762" si="805">IF(T5699&gt;1000,1,0)</f>
        <v>0</v>
      </c>
      <c r="V5699" s="4">
        <f t="shared" ref="V5699:V5762" si="806">T5699/P5699</f>
        <v>42.285000000000004</v>
      </c>
      <c r="W5699" s="1" t="s">
        <v>14</v>
      </c>
      <c r="X5699" s="1">
        <v>1.99</v>
      </c>
      <c r="Y5699" s="4">
        <f t="shared" ref="Y5699:Y5762" si="807">X5699+T5699</f>
        <v>847.69</v>
      </c>
      <c r="Z5699" s="1" t="s">
        <v>22</v>
      </c>
      <c r="AA5699" s="1" t="s">
        <v>28</v>
      </c>
      <c r="AB5699" s="1" t="s">
        <v>24</v>
      </c>
      <c r="AC5699" s="1" t="s">
        <v>38</v>
      </c>
      <c r="AD5699" s="1" t="s">
        <v>41</v>
      </c>
      <c r="AE5699" s="2">
        <v>40803</v>
      </c>
    </row>
    <row r="5700" spans="1:31" x14ac:dyDescent="0.25">
      <c r="A5700">
        <f t="shared" ref="A5700:A5763" si="808">A5699+1</f>
        <v>5699</v>
      </c>
      <c r="B5700" s="1">
        <v>23078</v>
      </c>
      <c r="C5700" s="2">
        <v>40801</v>
      </c>
      <c r="D5700" s="1" t="s">
        <v>36</v>
      </c>
      <c r="E5700" s="1" t="str">
        <f t="shared" si="801"/>
        <v>*</v>
      </c>
      <c r="F5700" s="1" t="str">
        <f t="shared" si="802"/>
        <v>*</v>
      </c>
      <c r="G5700" s="1" t="str">
        <f t="shared" si="803"/>
        <v>*</v>
      </c>
      <c r="J5700" s="1" t="str">
        <f t="shared" si="804"/>
        <v>*</v>
      </c>
      <c r="P5700" s="1">
        <v>39</v>
      </c>
      <c r="Q5700" s="1">
        <f t="shared" ref="Q5700:Q5763" si="809">VLOOKUP(P5700,$R$5:$S$10,2,TRUE)</f>
        <v>0.04</v>
      </c>
      <c r="T5700" s="4">
        <v>577.95000000000005</v>
      </c>
      <c r="U5700" s="9">
        <f t="shared" si="805"/>
        <v>0</v>
      </c>
      <c r="V5700" s="4">
        <f t="shared" si="806"/>
        <v>14.819230769230771</v>
      </c>
      <c r="W5700" s="1" t="s">
        <v>21</v>
      </c>
      <c r="X5700" s="1">
        <v>7.42</v>
      </c>
      <c r="Y5700" s="4">
        <f t="shared" si="807"/>
        <v>585.37</v>
      </c>
      <c r="Z5700" s="1" t="s">
        <v>53</v>
      </c>
      <c r="AA5700" s="1" t="s">
        <v>16</v>
      </c>
      <c r="AB5700" s="1" t="s">
        <v>29</v>
      </c>
      <c r="AC5700" s="1" t="s">
        <v>45</v>
      </c>
      <c r="AD5700" s="1" t="s">
        <v>41</v>
      </c>
      <c r="AE5700" s="2">
        <v>40803</v>
      </c>
    </row>
    <row r="5701" spans="1:31" x14ac:dyDescent="0.25">
      <c r="A5701">
        <f t="shared" si="808"/>
        <v>5700</v>
      </c>
      <c r="B5701" s="1">
        <v>27589</v>
      </c>
      <c r="C5701" s="2">
        <v>40801</v>
      </c>
      <c r="D5701" s="1" t="s">
        <v>36</v>
      </c>
      <c r="E5701" s="1" t="str">
        <f t="shared" si="801"/>
        <v>*</v>
      </c>
      <c r="F5701" s="1" t="str">
        <f t="shared" si="802"/>
        <v>*</v>
      </c>
      <c r="G5701" s="1" t="str">
        <f t="shared" si="803"/>
        <v>*</v>
      </c>
      <c r="J5701" s="1" t="str">
        <f t="shared" si="804"/>
        <v>*</v>
      </c>
      <c r="P5701" s="1">
        <v>25</v>
      </c>
      <c r="Q5701" s="1">
        <f t="shared" si="809"/>
        <v>3.5000000000000003E-2</v>
      </c>
      <c r="T5701" s="4">
        <v>467</v>
      </c>
      <c r="U5701" s="9">
        <f t="shared" si="805"/>
        <v>0</v>
      </c>
      <c r="V5701" s="4">
        <f t="shared" si="806"/>
        <v>18.68</v>
      </c>
      <c r="W5701" s="1" t="s">
        <v>21</v>
      </c>
      <c r="X5701" s="1">
        <v>8.99</v>
      </c>
      <c r="Y5701" s="4">
        <f t="shared" si="807"/>
        <v>475.99</v>
      </c>
      <c r="Z5701" s="1" t="s">
        <v>22</v>
      </c>
      <c r="AA5701" s="1" t="s">
        <v>28</v>
      </c>
      <c r="AB5701" s="1" t="s">
        <v>17</v>
      </c>
      <c r="AC5701" s="1" t="s">
        <v>18</v>
      </c>
      <c r="AD5701" s="1" t="s">
        <v>41</v>
      </c>
      <c r="AE5701" s="2">
        <v>40802</v>
      </c>
    </row>
    <row r="5702" spans="1:31" x14ac:dyDescent="0.25">
      <c r="A5702">
        <f t="shared" si="808"/>
        <v>5701</v>
      </c>
      <c r="B5702" s="1">
        <v>24705</v>
      </c>
      <c r="C5702" s="2">
        <v>40801</v>
      </c>
      <c r="D5702" s="1" t="s">
        <v>32</v>
      </c>
      <c r="E5702" s="1" t="str">
        <f t="shared" si="801"/>
        <v>***</v>
      </c>
      <c r="F5702" s="1" t="str">
        <f t="shared" si="802"/>
        <v>***</v>
      </c>
      <c r="G5702" s="1" t="str">
        <f t="shared" si="803"/>
        <v>***</v>
      </c>
      <c r="J5702" s="1" t="str">
        <f t="shared" si="804"/>
        <v>***</v>
      </c>
      <c r="P5702" s="1">
        <v>15</v>
      </c>
      <c r="Q5702" s="1">
        <f t="shared" si="809"/>
        <v>0.02</v>
      </c>
      <c r="T5702" s="4">
        <v>466.28</v>
      </c>
      <c r="U5702" s="9">
        <f t="shared" si="805"/>
        <v>0</v>
      </c>
      <c r="V5702" s="4">
        <f t="shared" si="806"/>
        <v>31.085333333333331</v>
      </c>
      <c r="W5702" s="1" t="s">
        <v>21</v>
      </c>
      <c r="X5702" s="1">
        <v>1.99</v>
      </c>
      <c r="Y5702" s="4">
        <f t="shared" si="807"/>
        <v>468.27</v>
      </c>
      <c r="Z5702" s="1" t="s">
        <v>46</v>
      </c>
      <c r="AA5702" s="1" t="s">
        <v>16</v>
      </c>
      <c r="AB5702" s="1" t="s">
        <v>24</v>
      </c>
      <c r="AC5702" s="1" t="s">
        <v>38</v>
      </c>
      <c r="AD5702" s="1" t="s">
        <v>41</v>
      </c>
      <c r="AE5702" s="2">
        <v>40803</v>
      </c>
    </row>
    <row r="5703" spans="1:31" x14ac:dyDescent="0.25">
      <c r="A5703">
        <f t="shared" si="808"/>
        <v>5702</v>
      </c>
      <c r="B5703" s="1">
        <v>17539</v>
      </c>
      <c r="C5703" s="2">
        <v>40801</v>
      </c>
      <c r="D5703" s="1" t="s">
        <v>27</v>
      </c>
      <c r="E5703" s="1" t="str">
        <f t="shared" si="801"/>
        <v>*</v>
      </c>
      <c r="F5703" s="1" t="str">
        <f t="shared" si="802"/>
        <v>*</v>
      </c>
      <c r="G5703" s="1" t="str">
        <f t="shared" si="803"/>
        <v>*</v>
      </c>
      <c r="J5703" s="1" t="str">
        <f t="shared" si="804"/>
        <v>*</v>
      </c>
      <c r="P5703" s="1">
        <v>28</v>
      </c>
      <c r="Q5703" s="1">
        <f t="shared" si="809"/>
        <v>3.5000000000000003E-2</v>
      </c>
      <c r="T5703" s="4">
        <v>381.79</v>
      </c>
      <c r="U5703" s="9">
        <f t="shared" si="805"/>
        <v>0</v>
      </c>
      <c r="V5703" s="4">
        <f t="shared" si="806"/>
        <v>13.635357142857144</v>
      </c>
      <c r="W5703" s="1" t="s">
        <v>21</v>
      </c>
      <c r="X5703" s="1">
        <v>5</v>
      </c>
      <c r="Y5703" s="4">
        <f t="shared" si="807"/>
        <v>386.79</v>
      </c>
      <c r="Z5703" s="1" t="s">
        <v>46</v>
      </c>
      <c r="AA5703" s="1" t="s">
        <v>16</v>
      </c>
      <c r="AB5703" s="1" t="s">
        <v>17</v>
      </c>
      <c r="AC5703" s="1" t="s">
        <v>18</v>
      </c>
      <c r="AD5703" s="1" t="s">
        <v>41</v>
      </c>
      <c r="AE5703" s="2">
        <v>40802</v>
      </c>
    </row>
    <row r="5704" spans="1:31" x14ac:dyDescent="0.25">
      <c r="A5704">
        <f t="shared" si="808"/>
        <v>5703</v>
      </c>
      <c r="B5704" s="1">
        <v>23078</v>
      </c>
      <c r="C5704" s="2">
        <v>40801</v>
      </c>
      <c r="D5704" s="1" t="s">
        <v>36</v>
      </c>
      <c r="E5704" s="1" t="str">
        <f t="shared" si="801"/>
        <v>*</v>
      </c>
      <c r="F5704" s="1" t="str">
        <f t="shared" si="802"/>
        <v>*</v>
      </c>
      <c r="G5704" s="1" t="str">
        <f t="shared" si="803"/>
        <v>*</v>
      </c>
      <c r="J5704" s="1" t="str">
        <f t="shared" si="804"/>
        <v>*</v>
      </c>
      <c r="P5704" s="1">
        <v>8</v>
      </c>
      <c r="Q5704" s="1">
        <f t="shared" si="809"/>
        <v>0.01</v>
      </c>
      <c r="T5704" s="4">
        <v>342.27</v>
      </c>
      <c r="U5704" s="9">
        <f t="shared" si="805"/>
        <v>0</v>
      </c>
      <c r="V5704" s="4">
        <f t="shared" si="806"/>
        <v>42.783749999999998</v>
      </c>
      <c r="W5704" s="1" t="s">
        <v>21</v>
      </c>
      <c r="X5704" s="1">
        <v>19.989999999999998</v>
      </c>
      <c r="Y5704" s="4">
        <f t="shared" si="807"/>
        <v>362.26</v>
      </c>
      <c r="Z5704" s="1" t="s">
        <v>53</v>
      </c>
      <c r="AA5704" s="1" t="s">
        <v>16</v>
      </c>
      <c r="AB5704" s="1" t="s">
        <v>29</v>
      </c>
      <c r="AC5704" s="1" t="s">
        <v>40</v>
      </c>
      <c r="AD5704" s="1" t="s">
        <v>19</v>
      </c>
      <c r="AE5704" s="2">
        <v>40803</v>
      </c>
    </row>
    <row r="5705" spans="1:31" x14ac:dyDescent="0.25">
      <c r="A5705">
        <f t="shared" si="808"/>
        <v>5704</v>
      </c>
      <c r="B5705" s="1">
        <v>32580</v>
      </c>
      <c r="C5705" s="2">
        <v>40801</v>
      </c>
      <c r="D5705" s="1" t="s">
        <v>20</v>
      </c>
      <c r="E5705" s="1" t="str">
        <f t="shared" si="801"/>
        <v>*</v>
      </c>
      <c r="F5705" s="1" t="str">
        <f t="shared" si="802"/>
        <v>**</v>
      </c>
      <c r="G5705" s="1" t="str">
        <f t="shared" si="803"/>
        <v>**</v>
      </c>
      <c r="J5705" s="1" t="str">
        <f t="shared" si="804"/>
        <v>**</v>
      </c>
      <c r="P5705" s="1">
        <v>38</v>
      </c>
      <c r="Q5705" s="1">
        <f t="shared" si="809"/>
        <v>0.04</v>
      </c>
      <c r="T5705" s="4">
        <v>261.38</v>
      </c>
      <c r="U5705" s="9">
        <f t="shared" si="805"/>
        <v>0</v>
      </c>
      <c r="V5705" s="4">
        <f t="shared" si="806"/>
        <v>6.8784210526315785</v>
      </c>
      <c r="W5705" s="1" t="s">
        <v>21</v>
      </c>
      <c r="X5705" s="1">
        <v>8.74</v>
      </c>
      <c r="Y5705" s="4">
        <f t="shared" si="807"/>
        <v>270.12</v>
      </c>
      <c r="Z5705" s="1" t="s">
        <v>22</v>
      </c>
      <c r="AA5705" s="1" t="s">
        <v>28</v>
      </c>
      <c r="AB5705" s="1" t="s">
        <v>29</v>
      </c>
      <c r="AC5705" s="1" t="s">
        <v>40</v>
      </c>
      <c r="AD5705" s="1" t="s">
        <v>19</v>
      </c>
      <c r="AE5705" s="2">
        <v>40803</v>
      </c>
    </row>
    <row r="5706" spans="1:31" x14ac:dyDescent="0.25">
      <c r="A5706">
        <f t="shared" si="808"/>
        <v>5705</v>
      </c>
      <c r="B5706" s="1">
        <v>24705</v>
      </c>
      <c r="C5706" s="2">
        <v>40801</v>
      </c>
      <c r="D5706" s="1" t="s">
        <v>32</v>
      </c>
      <c r="E5706" s="1" t="str">
        <f t="shared" si="801"/>
        <v>***</v>
      </c>
      <c r="F5706" s="1" t="str">
        <f t="shared" si="802"/>
        <v>***</v>
      </c>
      <c r="G5706" s="1" t="str">
        <f t="shared" si="803"/>
        <v>***</v>
      </c>
      <c r="J5706" s="1" t="str">
        <f t="shared" si="804"/>
        <v>***</v>
      </c>
      <c r="P5706" s="1">
        <v>34</v>
      </c>
      <c r="Q5706" s="1">
        <f t="shared" si="809"/>
        <v>0.04</v>
      </c>
      <c r="T5706" s="4">
        <v>260.51</v>
      </c>
      <c r="U5706" s="9">
        <f t="shared" si="805"/>
        <v>0</v>
      </c>
      <c r="V5706" s="4">
        <f t="shared" si="806"/>
        <v>7.6620588235294118</v>
      </c>
      <c r="W5706" s="1" t="s">
        <v>21</v>
      </c>
      <c r="X5706" s="1">
        <v>7.72</v>
      </c>
      <c r="Y5706" s="4">
        <f t="shared" si="807"/>
        <v>268.23</v>
      </c>
      <c r="Z5706" s="1" t="s">
        <v>46</v>
      </c>
      <c r="AA5706" s="1" t="s">
        <v>16</v>
      </c>
      <c r="AB5706" s="1" t="s">
        <v>29</v>
      </c>
      <c r="AC5706" s="1" t="s">
        <v>43</v>
      </c>
      <c r="AD5706" s="1" t="s">
        <v>19</v>
      </c>
      <c r="AE5706" s="2">
        <v>40803</v>
      </c>
    </row>
    <row r="5707" spans="1:31" x14ac:dyDescent="0.25">
      <c r="A5707">
        <f t="shared" si="808"/>
        <v>5706</v>
      </c>
      <c r="B5707" s="1">
        <v>27781</v>
      </c>
      <c r="C5707" s="2">
        <v>40801</v>
      </c>
      <c r="D5707" s="1" t="s">
        <v>20</v>
      </c>
      <c r="E5707" s="1" t="str">
        <f t="shared" si="801"/>
        <v>*</v>
      </c>
      <c r="F5707" s="1" t="str">
        <f t="shared" si="802"/>
        <v>**</v>
      </c>
      <c r="G5707" s="1" t="str">
        <f t="shared" si="803"/>
        <v>**</v>
      </c>
      <c r="J5707" s="1" t="str">
        <f t="shared" si="804"/>
        <v>**</v>
      </c>
      <c r="P5707" s="1">
        <v>47</v>
      </c>
      <c r="Q5707" s="1">
        <f t="shared" si="809"/>
        <v>0.05</v>
      </c>
      <c r="T5707" s="4">
        <v>181.13</v>
      </c>
      <c r="U5707" s="9">
        <f t="shared" si="805"/>
        <v>0</v>
      </c>
      <c r="V5707" s="4">
        <f t="shared" si="806"/>
        <v>3.8538297872340426</v>
      </c>
      <c r="W5707" s="1" t="s">
        <v>21</v>
      </c>
      <c r="X5707" s="1">
        <v>2.5</v>
      </c>
      <c r="Y5707" s="4">
        <f t="shared" si="807"/>
        <v>183.63</v>
      </c>
      <c r="Z5707" s="1" t="s">
        <v>15</v>
      </c>
      <c r="AA5707" s="1" t="s">
        <v>23</v>
      </c>
      <c r="AB5707" s="1" t="s">
        <v>29</v>
      </c>
      <c r="AC5707" s="1" t="s">
        <v>57</v>
      </c>
      <c r="AD5707" s="1" t="s">
        <v>19</v>
      </c>
      <c r="AE5707" s="2">
        <v>40803</v>
      </c>
    </row>
    <row r="5708" spans="1:31" x14ac:dyDescent="0.25">
      <c r="A5708">
        <f t="shared" si="808"/>
        <v>5707</v>
      </c>
      <c r="B5708" s="1">
        <v>26439</v>
      </c>
      <c r="C5708" s="2">
        <v>40801</v>
      </c>
      <c r="D5708" s="1" t="s">
        <v>36</v>
      </c>
      <c r="E5708" s="1" t="str">
        <f t="shared" si="801"/>
        <v>*</v>
      </c>
      <c r="F5708" s="1" t="str">
        <f t="shared" si="802"/>
        <v>*</v>
      </c>
      <c r="G5708" s="1" t="str">
        <f t="shared" si="803"/>
        <v>*</v>
      </c>
      <c r="J5708" s="1" t="str">
        <f t="shared" si="804"/>
        <v>*</v>
      </c>
      <c r="P5708" s="1">
        <v>37</v>
      </c>
      <c r="Q5708" s="1">
        <f t="shared" si="809"/>
        <v>0.04</v>
      </c>
      <c r="T5708" s="4">
        <v>169.93</v>
      </c>
      <c r="U5708" s="9">
        <f t="shared" si="805"/>
        <v>0</v>
      </c>
      <c r="V5708" s="4">
        <f t="shared" si="806"/>
        <v>4.5927027027027032</v>
      </c>
      <c r="W5708" s="1" t="s">
        <v>21</v>
      </c>
      <c r="X5708" s="1">
        <v>5.74</v>
      </c>
      <c r="Y5708" s="4">
        <f t="shared" si="807"/>
        <v>175.67000000000002</v>
      </c>
      <c r="Z5708" s="1" t="s">
        <v>49</v>
      </c>
      <c r="AA5708" s="1" t="s">
        <v>28</v>
      </c>
      <c r="AB5708" s="1" t="s">
        <v>29</v>
      </c>
      <c r="AC5708" s="1" t="s">
        <v>40</v>
      </c>
      <c r="AD5708" s="1" t="s">
        <v>19</v>
      </c>
      <c r="AE5708" s="2">
        <v>40801</v>
      </c>
    </row>
    <row r="5709" spans="1:31" x14ac:dyDescent="0.25">
      <c r="A5709">
        <f t="shared" si="808"/>
        <v>5708</v>
      </c>
      <c r="B5709" s="1">
        <v>23078</v>
      </c>
      <c r="C5709" s="2">
        <v>40801</v>
      </c>
      <c r="D5709" s="1" t="s">
        <v>36</v>
      </c>
      <c r="E5709" s="1" t="str">
        <f t="shared" si="801"/>
        <v>*</v>
      </c>
      <c r="F5709" s="1" t="str">
        <f t="shared" si="802"/>
        <v>*</v>
      </c>
      <c r="G5709" s="1" t="str">
        <f t="shared" si="803"/>
        <v>*</v>
      </c>
      <c r="J5709" s="1" t="str">
        <f t="shared" si="804"/>
        <v>*</v>
      </c>
      <c r="P5709" s="1">
        <v>18</v>
      </c>
      <c r="Q5709" s="1">
        <f t="shared" si="809"/>
        <v>0.02</v>
      </c>
      <c r="T5709" s="4">
        <v>168.95</v>
      </c>
      <c r="U5709" s="9">
        <f t="shared" si="805"/>
        <v>0</v>
      </c>
      <c r="V5709" s="4">
        <f t="shared" si="806"/>
        <v>9.3861111111111111</v>
      </c>
      <c r="W5709" s="1" t="s">
        <v>21</v>
      </c>
      <c r="X5709" s="1">
        <v>5.76</v>
      </c>
      <c r="Y5709" s="4">
        <f t="shared" si="807"/>
        <v>174.70999999999998</v>
      </c>
      <c r="Z5709" s="1" t="s">
        <v>64</v>
      </c>
      <c r="AA5709" s="1" t="s">
        <v>16</v>
      </c>
      <c r="AB5709" s="1" t="s">
        <v>29</v>
      </c>
      <c r="AC5709" s="1" t="s">
        <v>57</v>
      </c>
      <c r="AD5709" s="1" t="s">
        <v>19</v>
      </c>
      <c r="AE5709" s="2">
        <v>40801</v>
      </c>
    </row>
    <row r="5710" spans="1:31" x14ac:dyDescent="0.25">
      <c r="A5710">
        <f t="shared" si="808"/>
        <v>5709</v>
      </c>
      <c r="B5710" s="1">
        <v>32580</v>
      </c>
      <c r="C5710" s="2">
        <v>40801</v>
      </c>
      <c r="D5710" s="1" t="s">
        <v>20</v>
      </c>
      <c r="E5710" s="1" t="str">
        <f t="shared" si="801"/>
        <v>*</v>
      </c>
      <c r="F5710" s="1" t="str">
        <f t="shared" si="802"/>
        <v>**</v>
      </c>
      <c r="G5710" s="1" t="str">
        <f t="shared" si="803"/>
        <v>**</v>
      </c>
      <c r="J5710" s="1" t="str">
        <f t="shared" si="804"/>
        <v>**</v>
      </c>
      <c r="P5710" s="1">
        <v>23</v>
      </c>
      <c r="Q5710" s="1">
        <f t="shared" si="809"/>
        <v>3.5000000000000003E-2</v>
      </c>
      <c r="T5710" s="4">
        <v>166.8</v>
      </c>
      <c r="U5710" s="9">
        <f t="shared" si="805"/>
        <v>0</v>
      </c>
      <c r="V5710" s="4">
        <f t="shared" si="806"/>
        <v>7.252173913043479</v>
      </c>
      <c r="W5710" s="1" t="s">
        <v>21</v>
      </c>
      <c r="X5710" s="1">
        <v>1.71</v>
      </c>
      <c r="Y5710" s="4">
        <f t="shared" si="807"/>
        <v>168.51000000000002</v>
      </c>
      <c r="Z5710" s="1" t="s">
        <v>22</v>
      </c>
      <c r="AA5710" s="1" t="s">
        <v>28</v>
      </c>
      <c r="AB5710" s="1" t="s">
        <v>29</v>
      </c>
      <c r="AC5710" s="1" t="s">
        <v>40</v>
      </c>
      <c r="AD5710" s="1" t="s">
        <v>31</v>
      </c>
      <c r="AE5710" s="2">
        <v>40801</v>
      </c>
    </row>
    <row r="5711" spans="1:31" x14ac:dyDescent="0.25">
      <c r="A5711">
        <f t="shared" si="808"/>
        <v>5710</v>
      </c>
      <c r="B5711" s="1">
        <v>17765</v>
      </c>
      <c r="C5711" s="2">
        <v>40801</v>
      </c>
      <c r="D5711" s="1" t="s">
        <v>27</v>
      </c>
      <c r="E5711" s="1" t="str">
        <f t="shared" si="801"/>
        <v>*</v>
      </c>
      <c r="F5711" s="1" t="str">
        <f t="shared" si="802"/>
        <v>*</v>
      </c>
      <c r="G5711" s="1" t="str">
        <f t="shared" si="803"/>
        <v>*</v>
      </c>
      <c r="J5711" s="1" t="str">
        <f t="shared" si="804"/>
        <v>*</v>
      </c>
      <c r="P5711" s="1">
        <v>36</v>
      </c>
      <c r="Q5711" s="1">
        <f t="shared" si="809"/>
        <v>0.04</v>
      </c>
      <c r="T5711" s="4">
        <v>79.02</v>
      </c>
      <c r="U5711" s="9">
        <f t="shared" si="805"/>
        <v>0</v>
      </c>
      <c r="V5711" s="4">
        <f t="shared" si="806"/>
        <v>2.1949999999999998</v>
      </c>
      <c r="W5711" s="1" t="s">
        <v>21</v>
      </c>
      <c r="X5711" s="1">
        <v>6.05</v>
      </c>
      <c r="Y5711" s="4">
        <f t="shared" si="807"/>
        <v>85.07</v>
      </c>
      <c r="Z5711" s="1" t="s">
        <v>44</v>
      </c>
      <c r="AA5711" s="1" t="s">
        <v>23</v>
      </c>
      <c r="AB5711" s="1" t="s">
        <v>29</v>
      </c>
      <c r="AC5711" s="1" t="s">
        <v>43</v>
      </c>
      <c r="AD5711" s="1" t="s">
        <v>19</v>
      </c>
      <c r="AE5711" s="2">
        <v>40801</v>
      </c>
    </row>
    <row r="5712" spans="1:31" x14ac:dyDescent="0.25">
      <c r="A5712">
        <f t="shared" si="808"/>
        <v>5711</v>
      </c>
      <c r="B5712" s="1">
        <v>27589</v>
      </c>
      <c r="C5712" s="2">
        <v>40801</v>
      </c>
      <c r="D5712" s="1" t="s">
        <v>36</v>
      </c>
      <c r="E5712" s="1" t="str">
        <f t="shared" si="801"/>
        <v>*</v>
      </c>
      <c r="F5712" s="1" t="str">
        <f t="shared" si="802"/>
        <v>*</v>
      </c>
      <c r="G5712" s="1" t="str">
        <f t="shared" si="803"/>
        <v>*</v>
      </c>
      <c r="J5712" s="1" t="str">
        <f t="shared" si="804"/>
        <v>*</v>
      </c>
      <c r="P5712" s="1">
        <v>36</v>
      </c>
      <c r="Q5712" s="1">
        <f t="shared" si="809"/>
        <v>0.04</v>
      </c>
      <c r="T5712" s="4">
        <v>64.430000000000007</v>
      </c>
      <c r="U5712" s="9">
        <f t="shared" si="805"/>
        <v>0</v>
      </c>
      <c r="V5712" s="4">
        <f t="shared" si="806"/>
        <v>1.7897222222222224</v>
      </c>
      <c r="W5712" s="1" t="s">
        <v>21</v>
      </c>
      <c r="X5712" s="1">
        <v>1.49</v>
      </c>
      <c r="Y5712" s="4">
        <f t="shared" si="807"/>
        <v>65.92</v>
      </c>
      <c r="Z5712" s="1" t="s">
        <v>22</v>
      </c>
      <c r="AA5712" s="1" t="s">
        <v>28</v>
      </c>
      <c r="AB5712" s="1" t="s">
        <v>17</v>
      </c>
      <c r="AC5712" s="1" t="s">
        <v>52</v>
      </c>
      <c r="AD5712" s="1" t="s">
        <v>59</v>
      </c>
      <c r="AE5712" s="2">
        <v>40802</v>
      </c>
    </row>
    <row r="5713" spans="1:31" x14ac:dyDescent="0.25">
      <c r="A5713">
        <f t="shared" si="808"/>
        <v>5712</v>
      </c>
      <c r="B5713" s="1">
        <v>47174</v>
      </c>
      <c r="C5713" s="2">
        <v>40802</v>
      </c>
      <c r="D5713" s="1" t="s">
        <v>32</v>
      </c>
      <c r="E5713" s="1" t="str">
        <f t="shared" si="801"/>
        <v>***</v>
      </c>
      <c r="F5713" s="1" t="str">
        <f t="shared" si="802"/>
        <v>***</v>
      </c>
      <c r="G5713" s="1" t="str">
        <f t="shared" si="803"/>
        <v>***</v>
      </c>
      <c r="J5713" s="1" t="str">
        <f t="shared" si="804"/>
        <v>***</v>
      </c>
      <c r="P5713" s="1">
        <v>42</v>
      </c>
      <c r="Q5713" s="1">
        <f t="shared" si="809"/>
        <v>0.05</v>
      </c>
      <c r="T5713" s="4">
        <v>642.1</v>
      </c>
      <c r="U5713" s="9">
        <f t="shared" si="805"/>
        <v>0</v>
      </c>
      <c r="V5713" s="4">
        <f t="shared" si="806"/>
        <v>15.288095238095238</v>
      </c>
      <c r="W5713" s="1" t="s">
        <v>21</v>
      </c>
      <c r="X5713" s="1">
        <v>7.51</v>
      </c>
      <c r="Y5713" s="4">
        <f t="shared" si="807"/>
        <v>649.61</v>
      </c>
      <c r="Z5713" s="1" t="s">
        <v>22</v>
      </c>
      <c r="AA5713" s="1" t="s">
        <v>28</v>
      </c>
      <c r="AB5713" s="1" t="s">
        <v>24</v>
      </c>
      <c r="AC5713" s="1" t="s">
        <v>56</v>
      </c>
      <c r="AD5713" s="1" t="s">
        <v>26</v>
      </c>
      <c r="AE5713" s="2">
        <v>40802</v>
      </c>
    </row>
    <row r="5714" spans="1:31" x14ac:dyDescent="0.25">
      <c r="A5714">
        <f t="shared" si="808"/>
        <v>5713</v>
      </c>
      <c r="B5714" s="1">
        <v>20071</v>
      </c>
      <c r="C5714" s="2">
        <v>40803</v>
      </c>
      <c r="D5714" s="1" t="s">
        <v>36</v>
      </c>
      <c r="E5714" s="1" t="str">
        <f t="shared" si="801"/>
        <v>*</v>
      </c>
      <c r="F5714" s="1" t="str">
        <f t="shared" si="802"/>
        <v>*</v>
      </c>
      <c r="G5714" s="1" t="str">
        <f t="shared" si="803"/>
        <v>*</v>
      </c>
      <c r="J5714" s="1" t="str">
        <f t="shared" si="804"/>
        <v>*</v>
      </c>
      <c r="P5714" s="1">
        <v>31</v>
      </c>
      <c r="Q5714" s="1">
        <f t="shared" si="809"/>
        <v>0.04</v>
      </c>
      <c r="T5714" s="4">
        <v>789.94</v>
      </c>
      <c r="U5714" s="9">
        <f t="shared" si="805"/>
        <v>0</v>
      </c>
      <c r="V5714" s="4">
        <f t="shared" si="806"/>
        <v>25.48193548387097</v>
      </c>
      <c r="W5714" s="1" t="s">
        <v>33</v>
      </c>
      <c r="X5714" s="1">
        <v>14.36</v>
      </c>
      <c r="Y5714" s="4">
        <f t="shared" si="807"/>
        <v>804.30000000000007</v>
      </c>
      <c r="Z5714" s="1" t="s">
        <v>39</v>
      </c>
      <c r="AA5714" s="1" t="s">
        <v>37</v>
      </c>
      <c r="AB5714" s="1" t="s">
        <v>17</v>
      </c>
      <c r="AC5714" s="1" t="s">
        <v>34</v>
      </c>
      <c r="AD5714" s="1" t="s">
        <v>35</v>
      </c>
      <c r="AE5714" s="2">
        <v>40805</v>
      </c>
    </row>
    <row r="5715" spans="1:31" x14ac:dyDescent="0.25">
      <c r="A5715">
        <f t="shared" si="808"/>
        <v>5714</v>
      </c>
      <c r="B5715" s="1">
        <v>1127</v>
      </c>
      <c r="C5715" s="2">
        <v>40804</v>
      </c>
      <c r="D5715" s="1" t="s">
        <v>27</v>
      </c>
      <c r="E5715" s="1" t="str">
        <f t="shared" si="801"/>
        <v>*</v>
      </c>
      <c r="F5715" s="1" t="str">
        <f t="shared" si="802"/>
        <v>*</v>
      </c>
      <c r="G5715" s="1" t="str">
        <f t="shared" si="803"/>
        <v>*</v>
      </c>
      <c r="J5715" s="1" t="str">
        <f t="shared" si="804"/>
        <v>*</v>
      </c>
      <c r="P5715" s="1">
        <v>48</v>
      </c>
      <c r="Q5715" s="1">
        <f t="shared" si="809"/>
        <v>0.05</v>
      </c>
      <c r="T5715" s="4">
        <v>5340.5</v>
      </c>
      <c r="U5715" s="9">
        <f t="shared" si="805"/>
        <v>1</v>
      </c>
      <c r="V5715" s="4">
        <f t="shared" si="806"/>
        <v>111.26041666666667</v>
      </c>
      <c r="W5715" s="1" t="s">
        <v>21</v>
      </c>
      <c r="X5715" s="1">
        <v>13.99</v>
      </c>
      <c r="Y5715" s="4">
        <f t="shared" si="807"/>
        <v>5354.49</v>
      </c>
      <c r="Z5715" s="1" t="s">
        <v>22</v>
      </c>
      <c r="AA5715" s="1" t="s">
        <v>16</v>
      </c>
      <c r="AB5715" s="1" t="s">
        <v>17</v>
      </c>
      <c r="AC5715" s="1" t="s">
        <v>18</v>
      </c>
      <c r="AD5715" s="1" t="s">
        <v>26</v>
      </c>
      <c r="AE5715" s="2">
        <v>40805</v>
      </c>
    </row>
    <row r="5716" spans="1:31" x14ac:dyDescent="0.25">
      <c r="A5716">
        <f t="shared" si="808"/>
        <v>5715</v>
      </c>
      <c r="B5716" s="1">
        <v>28992</v>
      </c>
      <c r="C5716" s="2">
        <v>40805</v>
      </c>
      <c r="D5716" s="1" t="s">
        <v>32</v>
      </c>
      <c r="E5716" s="1" t="str">
        <f t="shared" si="801"/>
        <v>***</v>
      </c>
      <c r="F5716" s="1" t="str">
        <f t="shared" si="802"/>
        <v>***</v>
      </c>
      <c r="G5716" s="1" t="str">
        <f t="shared" si="803"/>
        <v>***</v>
      </c>
      <c r="J5716" s="1" t="str">
        <f t="shared" si="804"/>
        <v>***</v>
      </c>
      <c r="P5716" s="1">
        <v>41</v>
      </c>
      <c r="Q5716" s="1">
        <f t="shared" si="809"/>
        <v>0.05</v>
      </c>
      <c r="T5716" s="4">
        <v>6863.95</v>
      </c>
      <c r="U5716" s="9">
        <f t="shared" si="805"/>
        <v>1</v>
      </c>
      <c r="V5716" s="4">
        <f t="shared" si="806"/>
        <v>167.41341463414633</v>
      </c>
      <c r="W5716" s="1" t="s">
        <v>14</v>
      </c>
      <c r="X5716" s="1">
        <v>19.989999999999998</v>
      </c>
      <c r="Y5716" s="4">
        <f t="shared" si="807"/>
        <v>6883.94</v>
      </c>
      <c r="Z5716" s="1" t="s">
        <v>44</v>
      </c>
      <c r="AA5716" s="1" t="s">
        <v>16</v>
      </c>
      <c r="AB5716" s="1" t="s">
        <v>29</v>
      </c>
      <c r="AC5716" s="1" t="s">
        <v>55</v>
      </c>
      <c r="AD5716" s="1" t="s">
        <v>19</v>
      </c>
      <c r="AE5716" s="2">
        <v>40806</v>
      </c>
    </row>
    <row r="5717" spans="1:31" x14ac:dyDescent="0.25">
      <c r="A5717">
        <f t="shared" si="808"/>
        <v>5716</v>
      </c>
      <c r="B5717" s="1">
        <v>36708</v>
      </c>
      <c r="C5717" s="2">
        <v>40805</v>
      </c>
      <c r="D5717" s="1" t="s">
        <v>27</v>
      </c>
      <c r="E5717" s="1" t="str">
        <f t="shared" si="801"/>
        <v>*</v>
      </c>
      <c r="F5717" s="1" t="str">
        <f t="shared" si="802"/>
        <v>*</v>
      </c>
      <c r="G5717" s="1" t="str">
        <f t="shared" si="803"/>
        <v>*</v>
      </c>
      <c r="J5717" s="1" t="str">
        <f t="shared" si="804"/>
        <v>*</v>
      </c>
      <c r="P5717" s="1">
        <v>25</v>
      </c>
      <c r="Q5717" s="1">
        <f t="shared" si="809"/>
        <v>3.5000000000000003E-2</v>
      </c>
      <c r="T5717" s="4">
        <v>2614.3705</v>
      </c>
      <c r="U5717" s="9">
        <f t="shared" si="805"/>
        <v>1</v>
      </c>
      <c r="V5717" s="4">
        <f t="shared" si="806"/>
        <v>104.57482</v>
      </c>
      <c r="W5717" s="1" t="s">
        <v>21</v>
      </c>
      <c r="X5717" s="1">
        <v>7.69</v>
      </c>
      <c r="Y5717" s="4">
        <f t="shared" si="807"/>
        <v>2622.0605</v>
      </c>
      <c r="Z5717" s="1" t="s">
        <v>49</v>
      </c>
      <c r="AA5717" s="1" t="s">
        <v>28</v>
      </c>
      <c r="AB5717" s="1" t="s">
        <v>24</v>
      </c>
      <c r="AC5717" s="1" t="s">
        <v>25</v>
      </c>
      <c r="AD5717" s="1" t="s">
        <v>19</v>
      </c>
      <c r="AE5717" s="2">
        <v>40807</v>
      </c>
    </row>
    <row r="5718" spans="1:31" x14ac:dyDescent="0.25">
      <c r="A5718">
        <f t="shared" si="808"/>
        <v>5717</v>
      </c>
      <c r="B5718" s="1">
        <v>55492</v>
      </c>
      <c r="C5718" s="2">
        <v>40805</v>
      </c>
      <c r="D5718" s="1" t="s">
        <v>32</v>
      </c>
      <c r="E5718" s="1" t="str">
        <f t="shared" si="801"/>
        <v>***</v>
      </c>
      <c r="F5718" s="1" t="str">
        <f t="shared" si="802"/>
        <v>***</v>
      </c>
      <c r="G5718" s="1" t="str">
        <f t="shared" si="803"/>
        <v>***</v>
      </c>
      <c r="J5718" s="1" t="str">
        <f t="shared" si="804"/>
        <v>***</v>
      </c>
      <c r="P5718" s="1">
        <v>10</v>
      </c>
      <c r="Q5718" s="1">
        <f t="shared" si="809"/>
        <v>0.02</v>
      </c>
      <c r="T5718" s="4">
        <v>1124.2439999999999</v>
      </c>
      <c r="U5718" s="9">
        <f t="shared" si="805"/>
        <v>1</v>
      </c>
      <c r="V5718" s="4">
        <f t="shared" si="806"/>
        <v>112.42439999999999</v>
      </c>
      <c r="W5718" s="1" t="s">
        <v>14</v>
      </c>
      <c r="X5718" s="1">
        <v>7.69</v>
      </c>
      <c r="Y5718" s="4">
        <f t="shared" si="807"/>
        <v>1131.934</v>
      </c>
      <c r="Z5718" s="1" t="s">
        <v>44</v>
      </c>
      <c r="AA5718" s="1" t="s">
        <v>28</v>
      </c>
      <c r="AB5718" s="1" t="s">
        <v>24</v>
      </c>
      <c r="AC5718" s="1" t="s">
        <v>25</v>
      </c>
      <c r="AD5718" s="1" t="s">
        <v>19</v>
      </c>
      <c r="AE5718" s="2">
        <v>40807</v>
      </c>
    </row>
    <row r="5719" spans="1:31" x14ac:dyDescent="0.25">
      <c r="A5719">
        <f t="shared" si="808"/>
        <v>5718</v>
      </c>
      <c r="B5719" s="1">
        <v>26787</v>
      </c>
      <c r="C5719" s="2">
        <v>40805</v>
      </c>
      <c r="D5719" s="1" t="s">
        <v>20</v>
      </c>
      <c r="E5719" s="1" t="str">
        <f t="shared" si="801"/>
        <v>*</v>
      </c>
      <c r="F5719" s="1" t="str">
        <f t="shared" si="802"/>
        <v>**</v>
      </c>
      <c r="G5719" s="1" t="str">
        <f t="shared" si="803"/>
        <v>**</v>
      </c>
      <c r="J5719" s="1" t="str">
        <f t="shared" si="804"/>
        <v>**</v>
      </c>
      <c r="P5719" s="1">
        <v>25</v>
      </c>
      <c r="Q5719" s="1">
        <f t="shared" si="809"/>
        <v>3.5000000000000003E-2</v>
      </c>
      <c r="T5719" s="4">
        <v>1119.9100000000001</v>
      </c>
      <c r="U5719" s="9">
        <f t="shared" si="805"/>
        <v>1</v>
      </c>
      <c r="V5719" s="4">
        <f t="shared" si="806"/>
        <v>44.796400000000006</v>
      </c>
      <c r="W5719" s="1" t="s">
        <v>14</v>
      </c>
      <c r="X5719" s="1">
        <v>5.79</v>
      </c>
      <c r="Y5719" s="4">
        <f t="shared" si="807"/>
        <v>1125.7</v>
      </c>
      <c r="Z5719" s="1" t="s">
        <v>51</v>
      </c>
      <c r="AA5719" s="1" t="s">
        <v>23</v>
      </c>
      <c r="AB5719" s="1" t="s">
        <v>29</v>
      </c>
      <c r="AC5719" s="1" t="s">
        <v>40</v>
      </c>
      <c r="AD5719" s="1" t="s">
        <v>19</v>
      </c>
      <c r="AE5719" s="2">
        <v>40807</v>
      </c>
    </row>
    <row r="5720" spans="1:31" x14ac:dyDescent="0.25">
      <c r="A5720">
        <f t="shared" si="808"/>
        <v>5719</v>
      </c>
      <c r="B5720" s="1">
        <v>22210</v>
      </c>
      <c r="C5720" s="2">
        <v>40805</v>
      </c>
      <c r="D5720" s="1" t="s">
        <v>32</v>
      </c>
      <c r="E5720" s="1" t="str">
        <f t="shared" si="801"/>
        <v>***</v>
      </c>
      <c r="F5720" s="1" t="str">
        <f t="shared" si="802"/>
        <v>***</v>
      </c>
      <c r="G5720" s="1" t="str">
        <f t="shared" si="803"/>
        <v>***</v>
      </c>
      <c r="J5720" s="1" t="str">
        <f t="shared" si="804"/>
        <v>***</v>
      </c>
      <c r="P5720" s="1">
        <v>37</v>
      </c>
      <c r="Q5720" s="1">
        <f t="shared" si="809"/>
        <v>0.04</v>
      </c>
      <c r="T5720" s="4">
        <v>1033.44</v>
      </c>
      <c r="U5720" s="9">
        <f t="shared" si="805"/>
        <v>1</v>
      </c>
      <c r="V5720" s="4">
        <f t="shared" si="806"/>
        <v>27.930810810810812</v>
      </c>
      <c r="W5720" s="1" t="s">
        <v>21</v>
      </c>
      <c r="X5720" s="1">
        <v>4.8600000000000003</v>
      </c>
      <c r="Y5720" s="4">
        <f t="shared" si="807"/>
        <v>1038.3</v>
      </c>
      <c r="Z5720" s="1" t="s">
        <v>54</v>
      </c>
      <c r="AA5720" s="1" t="s">
        <v>28</v>
      </c>
      <c r="AB5720" s="1" t="s">
        <v>29</v>
      </c>
      <c r="AC5720" s="1" t="s">
        <v>40</v>
      </c>
      <c r="AD5720" s="1" t="s">
        <v>31</v>
      </c>
      <c r="AE5720" s="2">
        <v>40807</v>
      </c>
    </row>
    <row r="5721" spans="1:31" x14ac:dyDescent="0.25">
      <c r="A5721">
        <f t="shared" si="808"/>
        <v>5720</v>
      </c>
      <c r="B5721" s="1">
        <v>36708</v>
      </c>
      <c r="C5721" s="2">
        <v>40805</v>
      </c>
      <c r="D5721" s="1" t="s">
        <v>27</v>
      </c>
      <c r="E5721" s="1" t="str">
        <f t="shared" si="801"/>
        <v>*</v>
      </c>
      <c r="F5721" s="1" t="str">
        <f t="shared" si="802"/>
        <v>*</v>
      </c>
      <c r="G5721" s="1" t="str">
        <f t="shared" si="803"/>
        <v>*</v>
      </c>
      <c r="J5721" s="1" t="str">
        <f t="shared" si="804"/>
        <v>*</v>
      </c>
      <c r="P5721" s="1">
        <v>46</v>
      </c>
      <c r="Q5721" s="1">
        <f t="shared" si="809"/>
        <v>0.05</v>
      </c>
      <c r="T5721" s="4">
        <v>636.5</v>
      </c>
      <c r="U5721" s="9">
        <f t="shared" si="805"/>
        <v>0</v>
      </c>
      <c r="V5721" s="4">
        <f t="shared" si="806"/>
        <v>13.836956521739131</v>
      </c>
      <c r="W5721" s="1" t="s">
        <v>21</v>
      </c>
      <c r="X5721" s="1">
        <v>9.44</v>
      </c>
      <c r="Y5721" s="4">
        <f t="shared" si="807"/>
        <v>645.94000000000005</v>
      </c>
      <c r="Z5721" s="1" t="s">
        <v>49</v>
      </c>
      <c r="AA5721" s="1" t="s">
        <v>28</v>
      </c>
      <c r="AB5721" s="1" t="s">
        <v>24</v>
      </c>
      <c r="AC5721" s="1" t="s">
        <v>56</v>
      </c>
      <c r="AD5721" s="1" t="s">
        <v>26</v>
      </c>
      <c r="AE5721" s="2">
        <v>40807</v>
      </c>
    </row>
    <row r="5722" spans="1:31" x14ac:dyDescent="0.25">
      <c r="A5722">
        <f t="shared" si="808"/>
        <v>5721</v>
      </c>
      <c r="B5722" s="1">
        <v>18852</v>
      </c>
      <c r="C5722" s="2">
        <v>40805</v>
      </c>
      <c r="D5722" s="1" t="s">
        <v>20</v>
      </c>
      <c r="E5722" s="1" t="str">
        <f t="shared" si="801"/>
        <v>*</v>
      </c>
      <c r="F5722" s="1" t="str">
        <f t="shared" si="802"/>
        <v>**</v>
      </c>
      <c r="G5722" s="1" t="str">
        <f t="shared" si="803"/>
        <v>**</v>
      </c>
      <c r="J5722" s="1" t="str">
        <f t="shared" si="804"/>
        <v>**</v>
      </c>
      <c r="P5722" s="1">
        <v>17</v>
      </c>
      <c r="Q5722" s="1">
        <f t="shared" si="809"/>
        <v>0.02</v>
      </c>
      <c r="T5722" s="4">
        <v>351.25</v>
      </c>
      <c r="U5722" s="9">
        <f t="shared" si="805"/>
        <v>0</v>
      </c>
      <c r="V5722" s="4">
        <f t="shared" si="806"/>
        <v>20.661764705882351</v>
      </c>
      <c r="W5722" s="1" t="s">
        <v>14</v>
      </c>
      <c r="X5722" s="1">
        <v>5.97</v>
      </c>
      <c r="Y5722" s="4">
        <f t="shared" si="807"/>
        <v>357.22</v>
      </c>
      <c r="Z5722" s="1" t="s">
        <v>44</v>
      </c>
      <c r="AA5722" s="1" t="s">
        <v>23</v>
      </c>
      <c r="AB5722" s="1" t="s">
        <v>29</v>
      </c>
      <c r="AC5722" s="1" t="s">
        <v>40</v>
      </c>
      <c r="AD5722" s="1" t="s">
        <v>19</v>
      </c>
      <c r="AE5722" s="2">
        <v>40807</v>
      </c>
    </row>
    <row r="5723" spans="1:31" x14ac:dyDescent="0.25">
      <c r="A5723">
        <f t="shared" si="808"/>
        <v>5722</v>
      </c>
      <c r="B5723" s="1">
        <v>27715</v>
      </c>
      <c r="C5723" s="2">
        <v>40805</v>
      </c>
      <c r="D5723" s="1" t="s">
        <v>20</v>
      </c>
      <c r="E5723" s="1" t="str">
        <f t="shared" si="801"/>
        <v>*</v>
      </c>
      <c r="F5723" s="1" t="str">
        <f t="shared" si="802"/>
        <v>**</v>
      </c>
      <c r="G5723" s="1" t="str">
        <f t="shared" si="803"/>
        <v>**</v>
      </c>
      <c r="J5723" s="1" t="str">
        <f t="shared" si="804"/>
        <v>**</v>
      </c>
      <c r="P5723" s="1">
        <v>12</v>
      </c>
      <c r="Q5723" s="1">
        <f t="shared" si="809"/>
        <v>0.02</v>
      </c>
      <c r="T5723" s="4">
        <v>94.52</v>
      </c>
      <c r="U5723" s="9">
        <f t="shared" si="805"/>
        <v>0</v>
      </c>
      <c r="V5723" s="4">
        <f t="shared" si="806"/>
        <v>7.876666666666666</v>
      </c>
      <c r="W5723" s="1" t="s">
        <v>21</v>
      </c>
      <c r="X5723" s="1">
        <v>6.28</v>
      </c>
      <c r="Y5723" s="4">
        <f t="shared" si="807"/>
        <v>100.8</v>
      </c>
      <c r="Z5723" s="1" t="s">
        <v>42</v>
      </c>
      <c r="AA5723" s="1" t="s">
        <v>16</v>
      </c>
      <c r="AB5723" s="1" t="s">
        <v>29</v>
      </c>
      <c r="AC5723" s="1" t="s">
        <v>43</v>
      </c>
      <c r="AD5723" s="1" t="s">
        <v>19</v>
      </c>
      <c r="AE5723" s="2">
        <v>40807</v>
      </c>
    </row>
    <row r="5724" spans="1:31" x14ac:dyDescent="0.25">
      <c r="A5724">
        <f t="shared" si="808"/>
        <v>5723</v>
      </c>
      <c r="B5724" s="1">
        <v>19462</v>
      </c>
      <c r="C5724" s="2">
        <v>40806</v>
      </c>
      <c r="D5724" s="1" t="s">
        <v>36</v>
      </c>
      <c r="E5724" s="1" t="str">
        <f t="shared" si="801"/>
        <v>*</v>
      </c>
      <c r="F5724" s="1" t="str">
        <f t="shared" si="802"/>
        <v>*</v>
      </c>
      <c r="G5724" s="1" t="str">
        <f t="shared" si="803"/>
        <v>*</v>
      </c>
      <c r="J5724" s="1" t="str">
        <f t="shared" si="804"/>
        <v>*</v>
      </c>
      <c r="P5724" s="1">
        <v>2</v>
      </c>
      <c r="Q5724" s="1">
        <f t="shared" si="809"/>
        <v>0.01</v>
      </c>
      <c r="T5724" s="4">
        <v>206.68</v>
      </c>
      <c r="U5724" s="9">
        <f t="shared" si="805"/>
        <v>0</v>
      </c>
      <c r="V5724" s="4">
        <f t="shared" si="806"/>
        <v>103.34</v>
      </c>
      <c r="W5724" s="1" t="s">
        <v>21</v>
      </c>
      <c r="X5724" s="1">
        <v>35</v>
      </c>
      <c r="Y5724" s="4">
        <f t="shared" si="807"/>
        <v>241.68</v>
      </c>
      <c r="Z5724" s="1" t="s">
        <v>15</v>
      </c>
      <c r="AA5724" s="1" t="s">
        <v>37</v>
      </c>
      <c r="AB5724" s="1" t="s">
        <v>29</v>
      </c>
      <c r="AC5724" s="1" t="s">
        <v>55</v>
      </c>
      <c r="AD5724" s="1" t="s">
        <v>48</v>
      </c>
      <c r="AE5724" s="2">
        <v>40807</v>
      </c>
    </row>
    <row r="5725" spans="1:31" x14ac:dyDescent="0.25">
      <c r="A5725">
        <f t="shared" si="808"/>
        <v>5724</v>
      </c>
      <c r="B5725" s="1">
        <v>21188</v>
      </c>
      <c r="C5725" s="2">
        <v>40807</v>
      </c>
      <c r="D5725" s="1" t="s">
        <v>32</v>
      </c>
      <c r="E5725" s="1" t="str">
        <f t="shared" si="801"/>
        <v>***</v>
      </c>
      <c r="F5725" s="1" t="str">
        <f t="shared" si="802"/>
        <v>***</v>
      </c>
      <c r="G5725" s="1" t="str">
        <f t="shared" si="803"/>
        <v>***</v>
      </c>
      <c r="J5725" s="1" t="str">
        <f t="shared" si="804"/>
        <v>***</v>
      </c>
      <c r="P5725" s="1">
        <v>29</v>
      </c>
      <c r="Q5725" s="1">
        <f t="shared" si="809"/>
        <v>3.5000000000000003E-2</v>
      </c>
      <c r="T5725" s="4">
        <v>21046.74</v>
      </c>
      <c r="U5725" s="9">
        <f t="shared" si="805"/>
        <v>1</v>
      </c>
      <c r="V5725" s="4">
        <f t="shared" si="806"/>
        <v>725.7496551724139</v>
      </c>
      <c r="W5725" s="1" t="s">
        <v>21</v>
      </c>
      <c r="X5725" s="1">
        <v>24.49</v>
      </c>
      <c r="Y5725" s="4">
        <f t="shared" si="807"/>
        <v>21071.230000000003</v>
      </c>
      <c r="Z5725" s="1" t="s">
        <v>46</v>
      </c>
      <c r="AA5725" s="1" t="s">
        <v>23</v>
      </c>
      <c r="AB5725" s="1" t="s">
        <v>24</v>
      </c>
      <c r="AC5725" s="1" t="s">
        <v>47</v>
      </c>
      <c r="AD5725" s="1" t="s">
        <v>48</v>
      </c>
      <c r="AE5725" s="2">
        <v>40809</v>
      </c>
    </row>
    <row r="5726" spans="1:31" x14ac:dyDescent="0.25">
      <c r="A5726">
        <f t="shared" si="808"/>
        <v>5725</v>
      </c>
      <c r="B5726" s="1">
        <v>3363</v>
      </c>
      <c r="C5726" s="2">
        <v>40808</v>
      </c>
      <c r="D5726" s="1" t="s">
        <v>20</v>
      </c>
      <c r="E5726" s="1" t="str">
        <f t="shared" si="801"/>
        <v>*</v>
      </c>
      <c r="F5726" s="1" t="str">
        <f t="shared" si="802"/>
        <v>**</v>
      </c>
      <c r="G5726" s="1" t="str">
        <f t="shared" si="803"/>
        <v>**</v>
      </c>
      <c r="J5726" s="1" t="str">
        <f t="shared" si="804"/>
        <v>**</v>
      </c>
      <c r="P5726" s="1">
        <v>21</v>
      </c>
      <c r="Q5726" s="1">
        <f t="shared" si="809"/>
        <v>3.5000000000000003E-2</v>
      </c>
      <c r="T5726" s="4">
        <v>8185.89</v>
      </c>
      <c r="U5726" s="9">
        <f t="shared" si="805"/>
        <v>1</v>
      </c>
      <c r="V5726" s="4">
        <f t="shared" si="806"/>
        <v>389.80428571428575</v>
      </c>
      <c r="W5726" s="1" t="s">
        <v>21</v>
      </c>
      <c r="X5726" s="1">
        <v>11.37</v>
      </c>
      <c r="Y5726" s="4">
        <f t="shared" si="807"/>
        <v>8197.26</v>
      </c>
      <c r="Z5726" s="1" t="s">
        <v>22</v>
      </c>
      <c r="AA5726" s="1" t="s">
        <v>37</v>
      </c>
      <c r="AB5726" s="1" t="s">
        <v>29</v>
      </c>
      <c r="AC5726" s="1" t="s">
        <v>55</v>
      </c>
      <c r="AD5726" s="1" t="s">
        <v>19</v>
      </c>
      <c r="AE5726" s="2">
        <v>40808</v>
      </c>
    </row>
    <row r="5727" spans="1:31" x14ac:dyDescent="0.25">
      <c r="A5727">
        <f t="shared" si="808"/>
        <v>5726</v>
      </c>
      <c r="B5727" s="1">
        <v>18593</v>
      </c>
      <c r="C5727" s="2">
        <v>40808</v>
      </c>
      <c r="D5727" s="1" t="s">
        <v>20</v>
      </c>
      <c r="E5727" s="1" t="str">
        <f t="shared" si="801"/>
        <v>*</v>
      </c>
      <c r="F5727" s="1" t="str">
        <f t="shared" si="802"/>
        <v>**</v>
      </c>
      <c r="G5727" s="1" t="str">
        <f t="shared" si="803"/>
        <v>**</v>
      </c>
      <c r="J5727" s="1" t="str">
        <f t="shared" si="804"/>
        <v>**</v>
      </c>
      <c r="P5727" s="1">
        <v>23</v>
      </c>
      <c r="Q5727" s="1">
        <f t="shared" si="809"/>
        <v>3.5000000000000003E-2</v>
      </c>
      <c r="T5727" s="4">
        <v>6572.04</v>
      </c>
      <c r="U5727" s="9">
        <f t="shared" si="805"/>
        <v>1</v>
      </c>
      <c r="V5727" s="4">
        <f t="shared" si="806"/>
        <v>285.74086956521739</v>
      </c>
      <c r="W5727" s="1" t="s">
        <v>21</v>
      </c>
      <c r="X5727" s="1">
        <v>7.18</v>
      </c>
      <c r="Y5727" s="4">
        <f t="shared" si="807"/>
        <v>6579.22</v>
      </c>
      <c r="Z5727" s="1" t="s">
        <v>46</v>
      </c>
      <c r="AA5727" s="1" t="s">
        <v>28</v>
      </c>
      <c r="AB5727" s="1" t="s">
        <v>24</v>
      </c>
      <c r="AC5727" s="1" t="s">
        <v>38</v>
      </c>
      <c r="AD5727" s="1" t="s">
        <v>19</v>
      </c>
      <c r="AE5727" s="2">
        <v>40809</v>
      </c>
    </row>
    <row r="5728" spans="1:31" x14ac:dyDescent="0.25">
      <c r="A5728">
        <f t="shared" si="808"/>
        <v>5727</v>
      </c>
      <c r="B5728" s="1">
        <v>6086</v>
      </c>
      <c r="C5728" s="2">
        <v>40808</v>
      </c>
      <c r="D5728" s="1" t="s">
        <v>32</v>
      </c>
      <c r="E5728" s="1" t="str">
        <f t="shared" si="801"/>
        <v>***</v>
      </c>
      <c r="F5728" s="1" t="str">
        <f t="shared" si="802"/>
        <v>***</v>
      </c>
      <c r="G5728" s="1" t="str">
        <f t="shared" si="803"/>
        <v>***</v>
      </c>
      <c r="J5728" s="1" t="str">
        <f t="shared" si="804"/>
        <v>***</v>
      </c>
      <c r="P5728" s="1">
        <v>48</v>
      </c>
      <c r="Q5728" s="1">
        <f t="shared" si="809"/>
        <v>0.05</v>
      </c>
      <c r="T5728" s="4">
        <v>1734.72</v>
      </c>
      <c r="U5728" s="9">
        <f t="shared" si="805"/>
        <v>1</v>
      </c>
      <c r="V5728" s="4">
        <f t="shared" si="806"/>
        <v>36.14</v>
      </c>
      <c r="W5728" s="1" t="s">
        <v>21</v>
      </c>
      <c r="X5728" s="1">
        <v>19.989999999999998</v>
      </c>
      <c r="Y5728" s="4">
        <f t="shared" si="807"/>
        <v>1754.71</v>
      </c>
      <c r="Z5728" s="1" t="s">
        <v>44</v>
      </c>
      <c r="AA5728" s="1" t="s">
        <v>28</v>
      </c>
      <c r="AB5728" s="1" t="s">
        <v>29</v>
      </c>
      <c r="AC5728" s="1" t="s">
        <v>40</v>
      </c>
      <c r="AD5728" s="1" t="s">
        <v>19</v>
      </c>
      <c r="AE5728" s="2">
        <v>40810</v>
      </c>
    </row>
    <row r="5729" spans="1:31" x14ac:dyDescent="0.25">
      <c r="A5729">
        <f t="shared" si="808"/>
        <v>5728</v>
      </c>
      <c r="B5729" s="1">
        <v>18593</v>
      </c>
      <c r="C5729" s="2">
        <v>40808</v>
      </c>
      <c r="D5729" s="1" t="s">
        <v>20</v>
      </c>
      <c r="E5729" s="1" t="str">
        <f t="shared" si="801"/>
        <v>*</v>
      </c>
      <c r="F5729" s="1" t="str">
        <f t="shared" si="802"/>
        <v>**</v>
      </c>
      <c r="G5729" s="1" t="str">
        <f t="shared" si="803"/>
        <v>**</v>
      </c>
      <c r="J5729" s="1" t="str">
        <f t="shared" si="804"/>
        <v>**</v>
      </c>
      <c r="P5729" s="1">
        <v>19</v>
      </c>
      <c r="Q5729" s="1">
        <f t="shared" si="809"/>
        <v>0.02</v>
      </c>
      <c r="T5729" s="4">
        <v>1051.992</v>
      </c>
      <c r="U5729" s="9">
        <f t="shared" si="805"/>
        <v>1</v>
      </c>
      <c r="V5729" s="4">
        <f t="shared" si="806"/>
        <v>55.367999999999995</v>
      </c>
      <c r="W5729" s="1" t="s">
        <v>33</v>
      </c>
      <c r="X5729" s="1">
        <v>89.3</v>
      </c>
      <c r="Y5729" s="4">
        <f t="shared" si="807"/>
        <v>1141.2919999999999</v>
      </c>
      <c r="Z5729" s="1" t="s">
        <v>46</v>
      </c>
      <c r="AA5729" s="1" t="s">
        <v>28</v>
      </c>
      <c r="AB5729" s="1" t="s">
        <v>17</v>
      </c>
      <c r="AC5729" s="1" t="s">
        <v>52</v>
      </c>
      <c r="AD5729" s="1" t="s">
        <v>59</v>
      </c>
      <c r="AE5729" s="2">
        <v>40810</v>
      </c>
    </row>
    <row r="5730" spans="1:31" x14ac:dyDescent="0.25">
      <c r="A5730">
        <f t="shared" si="808"/>
        <v>5729</v>
      </c>
      <c r="B5730" s="1">
        <v>2658</v>
      </c>
      <c r="C5730" s="2">
        <v>40808</v>
      </c>
      <c r="D5730" s="1" t="s">
        <v>36</v>
      </c>
      <c r="E5730" s="1" t="str">
        <f t="shared" si="801"/>
        <v>*</v>
      </c>
      <c r="F5730" s="1" t="str">
        <f t="shared" si="802"/>
        <v>*</v>
      </c>
      <c r="G5730" s="1" t="str">
        <f t="shared" si="803"/>
        <v>*</v>
      </c>
      <c r="J5730" s="1" t="str">
        <f t="shared" si="804"/>
        <v>*</v>
      </c>
      <c r="P5730" s="1">
        <v>32</v>
      </c>
      <c r="Q5730" s="1">
        <f t="shared" si="809"/>
        <v>0.04</v>
      </c>
      <c r="T5730" s="4">
        <v>473</v>
      </c>
      <c r="U5730" s="9">
        <f t="shared" si="805"/>
        <v>0</v>
      </c>
      <c r="V5730" s="4">
        <f t="shared" si="806"/>
        <v>14.78125</v>
      </c>
      <c r="W5730" s="1" t="s">
        <v>14</v>
      </c>
      <c r="X5730" s="1">
        <v>10.68</v>
      </c>
      <c r="Y5730" s="4">
        <f t="shared" si="807"/>
        <v>483.68</v>
      </c>
      <c r="Z5730" s="1" t="s">
        <v>42</v>
      </c>
      <c r="AA5730" s="1" t="s">
        <v>23</v>
      </c>
      <c r="AB5730" s="1" t="s">
        <v>29</v>
      </c>
      <c r="AC5730" s="1" t="s">
        <v>55</v>
      </c>
      <c r="AD5730" s="1" t="s">
        <v>19</v>
      </c>
      <c r="AE5730" s="2">
        <v>40808</v>
      </c>
    </row>
    <row r="5731" spans="1:31" x14ac:dyDescent="0.25">
      <c r="A5731">
        <f t="shared" si="808"/>
        <v>5730</v>
      </c>
      <c r="B5731" s="1">
        <v>45606</v>
      </c>
      <c r="C5731" s="2">
        <v>40808</v>
      </c>
      <c r="D5731" s="1" t="s">
        <v>36</v>
      </c>
      <c r="E5731" s="1" t="str">
        <f t="shared" si="801"/>
        <v>*</v>
      </c>
      <c r="F5731" s="1" t="str">
        <f t="shared" si="802"/>
        <v>*</v>
      </c>
      <c r="G5731" s="1" t="str">
        <f t="shared" si="803"/>
        <v>*</v>
      </c>
      <c r="J5731" s="1" t="str">
        <f t="shared" si="804"/>
        <v>*</v>
      </c>
      <c r="P5731" s="1">
        <v>38</v>
      </c>
      <c r="Q5731" s="1">
        <f t="shared" si="809"/>
        <v>0.04</v>
      </c>
      <c r="T5731" s="4">
        <v>325.75</v>
      </c>
      <c r="U5731" s="9">
        <f t="shared" si="805"/>
        <v>0</v>
      </c>
      <c r="V5731" s="4">
        <f t="shared" si="806"/>
        <v>8.5723684210526319</v>
      </c>
      <c r="W5731" s="1" t="s">
        <v>21</v>
      </c>
      <c r="X5731" s="1">
        <v>8.5399999999999991</v>
      </c>
      <c r="Y5731" s="4">
        <f t="shared" si="807"/>
        <v>334.29</v>
      </c>
      <c r="Z5731" s="1" t="s">
        <v>50</v>
      </c>
      <c r="AA5731" s="1" t="s">
        <v>28</v>
      </c>
      <c r="AB5731" s="1" t="s">
        <v>17</v>
      </c>
      <c r="AC5731" s="1" t="s">
        <v>18</v>
      </c>
      <c r="AD5731" s="1" t="s">
        <v>41</v>
      </c>
      <c r="AE5731" s="2">
        <v>40810</v>
      </c>
    </row>
    <row r="5732" spans="1:31" x14ac:dyDescent="0.25">
      <c r="A5732">
        <f t="shared" si="808"/>
        <v>5731</v>
      </c>
      <c r="B5732" s="1">
        <v>2658</v>
      </c>
      <c r="C5732" s="2">
        <v>40808</v>
      </c>
      <c r="D5732" s="1" t="s">
        <v>36</v>
      </c>
      <c r="E5732" s="1" t="str">
        <f t="shared" si="801"/>
        <v>*</v>
      </c>
      <c r="F5732" s="1" t="str">
        <f t="shared" si="802"/>
        <v>*</v>
      </c>
      <c r="G5732" s="1" t="str">
        <f t="shared" si="803"/>
        <v>*</v>
      </c>
      <c r="J5732" s="1" t="str">
        <f t="shared" si="804"/>
        <v>*</v>
      </c>
      <c r="P5732" s="1">
        <v>34</v>
      </c>
      <c r="Q5732" s="1">
        <f t="shared" si="809"/>
        <v>0.04</v>
      </c>
      <c r="T5732" s="4">
        <v>229.51</v>
      </c>
      <c r="U5732" s="9">
        <f t="shared" si="805"/>
        <v>0</v>
      </c>
      <c r="V5732" s="4">
        <f t="shared" si="806"/>
        <v>6.7502941176470586</v>
      </c>
      <c r="W5732" s="1" t="s">
        <v>21</v>
      </c>
      <c r="X5732" s="1">
        <v>9.5399999999999991</v>
      </c>
      <c r="Y5732" s="4">
        <f t="shared" si="807"/>
        <v>239.04999999999998</v>
      </c>
      <c r="Z5732" s="1" t="s">
        <v>42</v>
      </c>
      <c r="AA5732" s="1" t="s">
        <v>23</v>
      </c>
      <c r="AB5732" s="1" t="s">
        <v>29</v>
      </c>
      <c r="AC5732" s="1" t="s">
        <v>40</v>
      </c>
      <c r="AD5732" s="1" t="s">
        <v>19</v>
      </c>
      <c r="AE5732" s="2">
        <v>40809</v>
      </c>
    </row>
    <row r="5733" spans="1:31" x14ac:dyDescent="0.25">
      <c r="A5733">
        <f t="shared" si="808"/>
        <v>5732</v>
      </c>
      <c r="B5733" s="1">
        <v>45606</v>
      </c>
      <c r="C5733" s="2">
        <v>40808</v>
      </c>
      <c r="D5733" s="1" t="s">
        <v>36</v>
      </c>
      <c r="E5733" s="1" t="str">
        <f t="shared" si="801"/>
        <v>*</v>
      </c>
      <c r="F5733" s="1" t="str">
        <f t="shared" si="802"/>
        <v>*</v>
      </c>
      <c r="G5733" s="1" t="str">
        <f t="shared" si="803"/>
        <v>*</v>
      </c>
      <c r="J5733" s="1" t="str">
        <f t="shared" si="804"/>
        <v>*</v>
      </c>
      <c r="P5733" s="1">
        <v>24</v>
      </c>
      <c r="Q5733" s="1">
        <f t="shared" si="809"/>
        <v>3.5000000000000003E-2</v>
      </c>
      <c r="T5733" s="4">
        <v>136.41999999999999</v>
      </c>
      <c r="U5733" s="9">
        <f t="shared" si="805"/>
        <v>0</v>
      </c>
      <c r="V5733" s="4">
        <f t="shared" si="806"/>
        <v>5.6841666666666661</v>
      </c>
      <c r="W5733" s="1" t="s">
        <v>21</v>
      </c>
      <c r="X5733" s="1">
        <v>2.27</v>
      </c>
      <c r="Y5733" s="4">
        <f t="shared" si="807"/>
        <v>138.69</v>
      </c>
      <c r="Z5733" s="1" t="s">
        <v>50</v>
      </c>
      <c r="AA5733" s="1" t="s">
        <v>28</v>
      </c>
      <c r="AB5733" s="1" t="s">
        <v>29</v>
      </c>
      <c r="AC5733" s="1" t="s">
        <v>30</v>
      </c>
      <c r="AD5733" s="1" t="s">
        <v>31</v>
      </c>
      <c r="AE5733" s="2">
        <v>40809</v>
      </c>
    </row>
    <row r="5734" spans="1:31" x14ac:dyDescent="0.25">
      <c r="A5734">
        <f t="shared" si="808"/>
        <v>5733</v>
      </c>
      <c r="B5734" s="1">
        <v>41184</v>
      </c>
      <c r="C5734" s="2">
        <v>40808</v>
      </c>
      <c r="D5734" s="1" t="s">
        <v>20</v>
      </c>
      <c r="E5734" s="1" t="str">
        <f t="shared" si="801"/>
        <v>*</v>
      </c>
      <c r="F5734" s="1" t="str">
        <f t="shared" si="802"/>
        <v>**</v>
      </c>
      <c r="G5734" s="1" t="str">
        <f t="shared" si="803"/>
        <v>**</v>
      </c>
      <c r="J5734" s="1" t="str">
        <f t="shared" si="804"/>
        <v>**</v>
      </c>
      <c r="P5734" s="1">
        <v>7</v>
      </c>
      <c r="Q5734" s="1">
        <f t="shared" si="809"/>
        <v>0.01</v>
      </c>
      <c r="T5734" s="4">
        <v>120.03</v>
      </c>
      <c r="U5734" s="9">
        <f t="shared" si="805"/>
        <v>0</v>
      </c>
      <c r="V5734" s="4">
        <f t="shared" si="806"/>
        <v>17.147142857142857</v>
      </c>
      <c r="W5734" s="1" t="s">
        <v>21</v>
      </c>
      <c r="X5734" s="1">
        <v>11.25</v>
      </c>
      <c r="Y5734" s="4">
        <f t="shared" si="807"/>
        <v>131.28</v>
      </c>
      <c r="Z5734" s="1" t="s">
        <v>39</v>
      </c>
      <c r="AA5734" s="1" t="s">
        <v>37</v>
      </c>
      <c r="AB5734" s="1" t="s">
        <v>29</v>
      </c>
      <c r="AC5734" s="1" t="s">
        <v>55</v>
      </c>
      <c r="AD5734" s="1" t="s">
        <v>19</v>
      </c>
      <c r="AE5734" s="2">
        <v>40810</v>
      </c>
    </row>
    <row r="5735" spans="1:31" x14ac:dyDescent="0.25">
      <c r="A5735">
        <f t="shared" si="808"/>
        <v>5734</v>
      </c>
      <c r="B5735" s="1">
        <v>18375</v>
      </c>
      <c r="C5735" s="2">
        <v>40808</v>
      </c>
      <c r="D5735" s="1" t="s">
        <v>13</v>
      </c>
      <c r="E5735" s="1" t="str">
        <f t="shared" si="801"/>
        <v>*</v>
      </c>
      <c r="F5735" s="1" t="str">
        <f t="shared" si="802"/>
        <v>*</v>
      </c>
      <c r="G5735" s="1" t="str">
        <f t="shared" si="803"/>
        <v>*</v>
      </c>
      <c r="J5735" s="1" t="str">
        <f t="shared" si="804"/>
        <v>*</v>
      </c>
      <c r="P5735" s="1">
        <v>20</v>
      </c>
      <c r="Q5735" s="1">
        <f t="shared" si="809"/>
        <v>3.5000000000000003E-2</v>
      </c>
      <c r="T5735" s="4">
        <v>76.89</v>
      </c>
      <c r="U5735" s="9">
        <f t="shared" si="805"/>
        <v>0</v>
      </c>
      <c r="V5735" s="4">
        <f t="shared" si="806"/>
        <v>3.8445</v>
      </c>
      <c r="W5735" s="1" t="s">
        <v>21</v>
      </c>
      <c r="X5735" s="1">
        <v>0.5</v>
      </c>
      <c r="Y5735" s="4">
        <f t="shared" si="807"/>
        <v>77.39</v>
      </c>
      <c r="Z5735" s="1" t="s">
        <v>44</v>
      </c>
      <c r="AA5735" s="1" t="s">
        <v>23</v>
      </c>
      <c r="AB5735" s="1" t="s">
        <v>29</v>
      </c>
      <c r="AC5735" s="1" t="s">
        <v>58</v>
      </c>
      <c r="AD5735" s="1" t="s">
        <v>19</v>
      </c>
      <c r="AE5735" s="2">
        <v>40812</v>
      </c>
    </row>
    <row r="5736" spans="1:31" x14ac:dyDescent="0.25">
      <c r="A5736">
        <f t="shared" si="808"/>
        <v>5735</v>
      </c>
      <c r="B5736" s="1">
        <v>58247</v>
      </c>
      <c r="C5736" s="2">
        <v>40809</v>
      </c>
      <c r="D5736" s="1" t="s">
        <v>27</v>
      </c>
      <c r="E5736" s="1" t="str">
        <f t="shared" si="801"/>
        <v>*</v>
      </c>
      <c r="F5736" s="1" t="str">
        <f t="shared" si="802"/>
        <v>*</v>
      </c>
      <c r="G5736" s="1" t="str">
        <f t="shared" si="803"/>
        <v>*</v>
      </c>
      <c r="J5736" s="1" t="str">
        <f t="shared" si="804"/>
        <v>*</v>
      </c>
      <c r="P5736" s="1">
        <v>8</v>
      </c>
      <c r="Q5736" s="1">
        <f t="shared" si="809"/>
        <v>0.01</v>
      </c>
      <c r="T5736" s="4">
        <v>1058.82</v>
      </c>
      <c r="U5736" s="9">
        <f t="shared" si="805"/>
        <v>1</v>
      </c>
      <c r="V5736" s="4">
        <f t="shared" si="806"/>
        <v>132.35249999999999</v>
      </c>
      <c r="W5736" s="1" t="s">
        <v>21</v>
      </c>
      <c r="X5736" s="1">
        <v>0.99</v>
      </c>
      <c r="Y5736" s="4">
        <f t="shared" si="807"/>
        <v>1059.81</v>
      </c>
      <c r="Z5736" s="1" t="s">
        <v>15</v>
      </c>
      <c r="AA5736" s="1" t="s">
        <v>37</v>
      </c>
      <c r="AB5736" s="1" t="s">
        <v>29</v>
      </c>
      <c r="AC5736" s="1" t="s">
        <v>63</v>
      </c>
      <c r="AD5736" s="1" t="s">
        <v>19</v>
      </c>
      <c r="AE5736" s="2">
        <v>40809</v>
      </c>
    </row>
    <row r="5737" spans="1:31" x14ac:dyDescent="0.25">
      <c r="A5737">
        <f t="shared" si="808"/>
        <v>5736</v>
      </c>
      <c r="B5737" s="1">
        <v>52711</v>
      </c>
      <c r="C5737" s="2">
        <v>40809</v>
      </c>
      <c r="D5737" s="1" t="s">
        <v>27</v>
      </c>
      <c r="E5737" s="1" t="str">
        <f t="shared" si="801"/>
        <v>*</v>
      </c>
      <c r="F5737" s="1" t="str">
        <f t="shared" si="802"/>
        <v>*</v>
      </c>
      <c r="G5737" s="1" t="str">
        <f t="shared" si="803"/>
        <v>*</v>
      </c>
      <c r="J5737" s="1" t="str">
        <f t="shared" si="804"/>
        <v>*</v>
      </c>
      <c r="P5737" s="1">
        <v>41</v>
      </c>
      <c r="Q5737" s="1">
        <f t="shared" si="809"/>
        <v>0.05</v>
      </c>
      <c r="T5737" s="4">
        <v>755.19</v>
      </c>
      <c r="U5737" s="9">
        <f t="shared" si="805"/>
        <v>0</v>
      </c>
      <c r="V5737" s="4">
        <f t="shared" si="806"/>
        <v>18.419268292682929</v>
      </c>
      <c r="W5737" s="1" t="s">
        <v>21</v>
      </c>
      <c r="X5737" s="1">
        <v>8.99</v>
      </c>
      <c r="Y5737" s="4">
        <f t="shared" si="807"/>
        <v>764.18000000000006</v>
      </c>
      <c r="Z5737" s="1" t="s">
        <v>54</v>
      </c>
      <c r="AA5737" s="1" t="s">
        <v>37</v>
      </c>
      <c r="AB5737" s="1" t="s">
        <v>17</v>
      </c>
      <c r="AC5737" s="1" t="s">
        <v>18</v>
      </c>
      <c r="AD5737" s="1" t="s">
        <v>41</v>
      </c>
      <c r="AE5737" s="2">
        <v>40811</v>
      </c>
    </row>
    <row r="5738" spans="1:31" x14ac:dyDescent="0.25">
      <c r="A5738">
        <f t="shared" si="808"/>
        <v>5737</v>
      </c>
      <c r="B5738" s="1">
        <v>52711</v>
      </c>
      <c r="C5738" s="2">
        <v>40809</v>
      </c>
      <c r="D5738" s="1" t="s">
        <v>27</v>
      </c>
      <c r="E5738" s="1" t="str">
        <f t="shared" si="801"/>
        <v>*</v>
      </c>
      <c r="F5738" s="1" t="str">
        <f t="shared" si="802"/>
        <v>*</v>
      </c>
      <c r="G5738" s="1" t="str">
        <f t="shared" si="803"/>
        <v>*</v>
      </c>
      <c r="J5738" s="1" t="str">
        <f t="shared" si="804"/>
        <v>*</v>
      </c>
      <c r="P5738" s="1">
        <v>7</v>
      </c>
      <c r="Q5738" s="1">
        <f t="shared" si="809"/>
        <v>0.01</v>
      </c>
      <c r="T5738" s="4">
        <v>220.79</v>
      </c>
      <c r="U5738" s="9">
        <f t="shared" si="805"/>
        <v>0</v>
      </c>
      <c r="V5738" s="4">
        <f t="shared" si="806"/>
        <v>31.541428571428572</v>
      </c>
      <c r="W5738" s="1" t="s">
        <v>21</v>
      </c>
      <c r="X5738" s="1">
        <v>4</v>
      </c>
      <c r="Y5738" s="4">
        <f t="shared" si="807"/>
        <v>224.79</v>
      </c>
      <c r="Z5738" s="1" t="s">
        <v>54</v>
      </c>
      <c r="AA5738" s="1" t="s">
        <v>37</v>
      </c>
      <c r="AB5738" s="1" t="s">
        <v>24</v>
      </c>
      <c r="AC5738" s="1" t="s">
        <v>38</v>
      </c>
      <c r="AD5738" s="1" t="s">
        <v>19</v>
      </c>
      <c r="AE5738" s="2">
        <v>40811</v>
      </c>
    </row>
    <row r="5739" spans="1:31" x14ac:dyDescent="0.25">
      <c r="A5739">
        <f t="shared" si="808"/>
        <v>5738</v>
      </c>
      <c r="B5739" s="1">
        <v>52711</v>
      </c>
      <c r="C5739" s="2">
        <v>40809</v>
      </c>
      <c r="D5739" s="1" t="s">
        <v>27</v>
      </c>
      <c r="E5739" s="1" t="str">
        <f t="shared" si="801"/>
        <v>*</v>
      </c>
      <c r="F5739" s="1" t="str">
        <f t="shared" si="802"/>
        <v>*</v>
      </c>
      <c r="G5739" s="1" t="str">
        <f t="shared" si="803"/>
        <v>*</v>
      </c>
      <c r="J5739" s="1" t="str">
        <f t="shared" si="804"/>
        <v>*</v>
      </c>
      <c r="P5739" s="1">
        <v>37</v>
      </c>
      <c r="Q5739" s="1">
        <f t="shared" si="809"/>
        <v>0.04</v>
      </c>
      <c r="T5739" s="4">
        <v>201.14</v>
      </c>
      <c r="U5739" s="9">
        <f t="shared" si="805"/>
        <v>0</v>
      </c>
      <c r="V5739" s="4">
        <f t="shared" si="806"/>
        <v>5.4362162162162155</v>
      </c>
      <c r="W5739" s="1" t="s">
        <v>21</v>
      </c>
      <c r="X5739" s="1">
        <v>3.37</v>
      </c>
      <c r="Y5739" s="4">
        <f t="shared" si="807"/>
        <v>204.51</v>
      </c>
      <c r="Z5739" s="1" t="s">
        <v>22</v>
      </c>
      <c r="AA5739" s="1" t="s">
        <v>37</v>
      </c>
      <c r="AB5739" s="1" t="s">
        <v>29</v>
      </c>
      <c r="AC5739" s="1" t="s">
        <v>61</v>
      </c>
      <c r="AD5739" s="1" t="s">
        <v>31</v>
      </c>
      <c r="AE5739" s="2">
        <v>40809</v>
      </c>
    </row>
    <row r="5740" spans="1:31" x14ac:dyDescent="0.25">
      <c r="A5740">
        <f t="shared" si="808"/>
        <v>5739</v>
      </c>
      <c r="B5740" s="1">
        <v>22149</v>
      </c>
      <c r="C5740" s="2">
        <v>40809</v>
      </c>
      <c r="D5740" s="1" t="s">
        <v>13</v>
      </c>
      <c r="E5740" s="1" t="str">
        <f t="shared" si="801"/>
        <v>*</v>
      </c>
      <c r="F5740" s="1" t="str">
        <f t="shared" si="802"/>
        <v>*</v>
      </c>
      <c r="G5740" s="1" t="str">
        <f t="shared" si="803"/>
        <v>*</v>
      </c>
      <c r="J5740" s="1" t="str">
        <f t="shared" si="804"/>
        <v>*</v>
      </c>
      <c r="P5740" s="1">
        <v>47</v>
      </c>
      <c r="Q5740" s="1">
        <f t="shared" si="809"/>
        <v>0.05</v>
      </c>
      <c r="T5740" s="4">
        <v>191.13</v>
      </c>
      <c r="U5740" s="9">
        <f t="shared" si="805"/>
        <v>0</v>
      </c>
      <c r="V5740" s="4">
        <f t="shared" si="806"/>
        <v>4.0665957446808507</v>
      </c>
      <c r="W5740" s="1" t="s">
        <v>21</v>
      </c>
      <c r="X5740" s="1">
        <v>1.2</v>
      </c>
      <c r="Y5740" s="4">
        <f t="shared" si="807"/>
        <v>192.32999999999998</v>
      </c>
      <c r="Z5740" s="1" t="s">
        <v>64</v>
      </c>
      <c r="AA5740" s="1" t="s">
        <v>23</v>
      </c>
      <c r="AB5740" s="1" t="s">
        <v>29</v>
      </c>
      <c r="AC5740" s="1" t="s">
        <v>30</v>
      </c>
      <c r="AD5740" s="1" t="s">
        <v>31</v>
      </c>
      <c r="AE5740" s="2">
        <v>40811</v>
      </c>
    </row>
    <row r="5741" spans="1:31" x14ac:dyDescent="0.25">
      <c r="A5741">
        <f t="shared" si="808"/>
        <v>5740</v>
      </c>
      <c r="B5741" s="1">
        <v>58247</v>
      </c>
      <c r="C5741" s="2">
        <v>40809</v>
      </c>
      <c r="D5741" s="1" t="s">
        <v>27</v>
      </c>
      <c r="E5741" s="1" t="str">
        <f t="shared" si="801"/>
        <v>*</v>
      </c>
      <c r="F5741" s="1" t="str">
        <f t="shared" si="802"/>
        <v>*</v>
      </c>
      <c r="G5741" s="1" t="str">
        <f t="shared" si="803"/>
        <v>*</v>
      </c>
      <c r="J5741" s="1" t="str">
        <f t="shared" si="804"/>
        <v>*</v>
      </c>
      <c r="P5741" s="1">
        <v>14</v>
      </c>
      <c r="Q5741" s="1">
        <f t="shared" si="809"/>
        <v>0.02</v>
      </c>
      <c r="T5741" s="4">
        <v>92.07</v>
      </c>
      <c r="U5741" s="9">
        <f t="shared" si="805"/>
        <v>0</v>
      </c>
      <c r="V5741" s="4">
        <f t="shared" si="806"/>
        <v>6.5764285714285711</v>
      </c>
      <c r="W5741" s="1" t="s">
        <v>21</v>
      </c>
      <c r="X5741" s="1">
        <v>7.86</v>
      </c>
      <c r="Y5741" s="4">
        <f t="shared" si="807"/>
        <v>99.929999999999993</v>
      </c>
      <c r="Z5741" s="1" t="s">
        <v>15</v>
      </c>
      <c r="AA5741" s="1" t="s">
        <v>37</v>
      </c>
      <c r="AB5741" s="1" t="s">
        <v>29</v>
      </c>
      <c r="AC5741" s="1" t="s">
        <v>40</v>
      </c>
      <c r="AD5741" s="1" t="s">
        <v>19</v>
      </c>
      <c r="AE5741" s="2">
        <v>40811</v>
      </c>
    </row>
    <row r="5742" spans="1:31" x14ac:dyDescent="0.25">
      <c r="A5742">
        <f t="shared" si="808"/>
        <v>5741</v>
      </c>
      <c r="B5742" s="1">
        <v>22149</v>
      </c>
      <c r="C5742" s="2">
        <v>40809</v>
      </c>
      <c r="D5742" s="1" t="s">
        <v>13</v>
      </c>
      <c r="E5742" s="1" t="str">
        <f t="shared" si="801"/>
        <v>*</v>
      </c>
      <c r="F5742" s="1" t="str">
        <f t="shared" si="802"/>
        <v>*</v>
      </c>
      <c r="G5742" s="1" t="str">
        <f t="shared" si="803"/>
        <v>*</v>
      </c>
      <c r="J5742" s="1" t="str">
        <f t="shared" si="804"/>
        <v>*</v>
      </c>
      <c r="P5742" s="1">
        <v>17</v>
      </c>
      <c r="Q5742" s="1">
        <f t="shared" si="809"/>
        <v>0.02</v>
      </c>
      <c r="T5742" s="4">
        <v>48.24</v>
      </c>
      <c r="U5742" s="9">
        <f t="shared" si="805"/>
        <v>0</v>
      </c>
      <c r="V5742" s="4">
        <f t="shared" si="806"/>
        <v>2.8376470588235296</v>
      </c>
      <c r="W5742" s="1" t="s">
        <v>21</v>
      </c>
      <c r="X5742" s="1">
        <v>1.01</v>
      </c>
      <c r="Y5742" s="4">
        <f t="shared" si="807"/>
        <v>49.25</v>
      </c>
      <c r="Z5742" s="1" t="s">
        <v>53</v>
      </c>
      <c r="AA5742" s="1" t="s">
        <v>23</v>
      </c>
      <c r="AB5742" s="1" t="s">
        <v>29</v>
      </c>
      <c r="AC5742" s="1" t="s">
        <v>30</v>
      </c>
      <c r="AD5742" s="1" t="s">
        <v>31</v>
      </c>
      <c r="AE5742" s="2">
        <v>40814</v>
      </c>
    </row>
    <row r="5743" spans="1:31" x14ac:dyDescent="0.25">
      <c r="A5743">
        <f t="shared" si="808"/>
        <v>5742</v>
      </c>
      <c r="B5743" s="1">
        <v>31233</v>
      </c>
      <c r="C5743" s="2">
        <v>40810</v>
      </c>
      <c r="D5743" s="1" t="s">
        <v>13</v>
      </c>
      <c r="E5743" s="1" t="str">
        <f t="shared" si="801"/>
        <v>*</v>
      </c>
      <c r="F5743" s="1" t="str">
        <f t="shared" si="802"/>
        <v>*</v>
      </c>
      <c r="G5743" s="1" t="str">
        <f t="shared" si="803"/>
        <v>*</v>
      </c>
      <c r="J5743" s="1" t="str">
        <f t="shared" si="804"/>
        <v>*</v>
      </c>
      <c r="P5743" s="1">
        <v>19</v>
      </c>
      <c r="Q5743" s="1">
        <f t="shared" si="809"/>
        <v>0.02</v>
      </c>
      <c r="T5743" s="4">
        <v>4245.93</v>
      </c>
      <c r="U5743" s="9">
        <f t="shared" si="805"/>
        <v>1</v>
      </c>
      <c r="V5743" s="4">
        <f t="shared" si="806"/>
        <v>223.47000000000003</v>
      </c>
      <c r="W5743" s="1" t="s">
        <v>21</v>
      </c>
      <c r="X5743" s="1">
        <v>69</v>
      </c>
      <c r="Y5743" s="4">
        <f t="shared" si="807"/>
        <v>4314.93</v>
      </c>
      <c r="Z5743" s="1" t="s">
        <v>42</v>
      </c>
      <c r="AA5743" s="1" t="s">
        <v>37</v>
      </c>
      <c r="AB5743" s="1" t="s">
        <v>17</v>
      </c>
      <c r="AC5743" s="1" t="s">
        <v>52</v>
      </c>
      <c r="AD5743" s="1" t="s">
        <v>48</v>
      </c>
      <c r="AE5743" s="2">
        <v>40819</v>
      </c>
    </row>
    <row r="5744" spans="1:31" x14ac:dyDescent="0.25">
      <c r="A5744">
        <f t="shared" si="808"/>
        <v>5743</v>
      </c>
      <c r="B5744" s="1">
        <v>31233</v>
      </c>
      <c r="C5744" s="2">
        <v>40810</v>
      </c>
      <c r="D5744" s="1" t="s">
        <v>13</v>
      </c>
      <c r="E5744" s="1" t="str">
        <f t="shared" si="801"/>
        <v>*</v>
      </c>
      <c r="F5744" s="1" t="str">
        <f t="shared" si="802"/>
        <v>*</v>
      </c>
      <c r="G5744" s="1" t="str">
        <f t="shared" si="803"/>
        <v>*</v>
      </c>
      <c r="J5744" s="1" t="str">
        <f t="shared" si="804"/>
        <v>*</v>
      </c>
      <c r="P5744" s="1">
        <v>41</v>
      </c>
      <c r="Q5744" s="1">
        <f t="shared" si="809"/>
        <v>0.05</v>
      </c>
      <c r="T5744" s="4">
        <v>1298.29</v>
      </c>
      <c r="U5744" s="9">
        <f t="shared" si="805"/>
        <v>1</v>
      </c>
      <c r="V5744" s="4">
        <f t="shared" si="806"/>
        <v>31.66560975609756</v>
      </c>
      <c r="W5744" s="1" t="s">
        <v>21</v>
      </c>
      <c r="X5744" s="1">
        <v>1.99</v>
      </c>
      <c r="Y5744" s="4">
        <f t="shared" si="807"/>
        <v>1300.28</v>
      </c>
      <c r="Z5744" s="1" t="s">
        <v>42</v>
      </c>
      <c r="AA5744" s="1" t="s">
        <v>37</v>
      </c>
      <c r="AB5744" s="1" t="s">
        <v>24</v>
      </c>
      <c r="AC5744" s="1" t="s">
        <v>38</v>
      </c>
      <c r="AD5744" s="1" t="s">
        <v>41</v>
      </c>
      <c r="AE5744" s="2">
        <v>40814</v>
      </c>
    </row>
    <row r="5745" spans="1:31" x14ac:dyDescent="0.25">
      <c r="A5745">
        <f t="shared" si="808"/>
        <v>5744</v>
      </c>
      <c r="B5745" s="1">
        <v>45794</v>
      </c>
      <c r="C5745" s="2">
        <v>40810</v>
      </c>
      <c r="D5745" s="1" t="s">
        <v>32</v>
      </c>
      <c r="E5745" s="1" t="str">
        <f t="shared" si="801"/>
        <v>***</v>
      </c>
      <c r="F5745" s="1" t="str">
        <f t="shared" si="802"/>
        <v>***</v>
      </c>
      <c r="G5745" s="1" t="str">
        <f t="shared" si="803"/>
        <v>***</v>
      </c>
      <c r="J5745" s="1" t="str">
        <f t="shared" si="804"/>
        <v>***</v>
      </c>
      <c r="P5745" s="1">
        <v>28</v>
      </c>
      <c r="Q5745" s="1">
        <f t="shared" si="809"/>
        <v>3.5000000000000003E-2</v>
      </c>
      <c r="T5745" s="4">
        <v>1208.3499999999999</v>
      </c>
      <c r="U5745" s="9">
        <f t="shared" si="805"/>
        <v>1</v>
      </c>
      <c r="V5745" s="4">
        <f t="shared" si="806"/>
        <v>43.155357142857142</v>
      </c>
      <c r="W5745" s="1" t="s">
        <v>21</v>
      </c>
      <c r="X5745" s="1">
        <v>10.25</v>
      </c>
      <c r="Y5745" s="4">
        <f t="shared" si="807"/>
        <v>1218.5999999999999</v>
      </c>
      <c r="Z5745" s="1" t="s">
        <v>51</v>
      </c>
      <c r="AA5745" s="1" t="s">
        <v>16</v>
      </c>
      <c r="AB5745" s="1" t="s">
        <v>24</v>
      </c>
      <c r="AC5745" s="1" t="s">
        <v>38</v>
      </c>
      <c r="AD5745" s="1" t="s">
        <v>19</v>
      </c>
      <c r="AE5745" s="2">
        <v>40812</v>
      </c>
    </row>
    <row r="5746" spans="1:31" x14ac:dyDescent="0.25">
      <c r="A5746">
        <f t="shared" si="808"/>
        <v>5745</v>
      </c>
      <c r="B5746" s="1">
        <v>15621</v>
      </c>
      <c r="C5746" s="2">
        <v>40810</v>
      </c>
      <c r="D5746" s="1" t="s">
        <v>32</v>
      </c>
      <c r="E5746" s="1" t="str">
        <f t="shared" si="801"/>
        <v>***</v>
      </c>
      <c r="F5746" s="1" t="str">
        <f t="shared" si="802"/>
        <v>***</v>
      </c>
      <c r="G5746" s="1" t="str">
        <f t="shared" si="803"/>
        <v>***</v>
      </c>
      <c r="J5746" s="1" t="str">
        <f t="shared" si="804"/>
        <v>***</v>
      </c>
      <c r="P5746" s="1">
        <v>39</v>
      </c>
      <c r="Q5746" s="1">
        <f t="shared" si="809"/>
        <v>0.04</v>
      </c>
      <c r="T5746" s="4">
        <v>1105.6600000000001</v>
      </c>
      <c r="U5746" s="9">
        <f t="shared" si="805"/>
        <v>1</v>
      </c>
      <c r="V5746" s="4">
        <f t="shared" si="806"/>
        <v>28.350256410256414</v>
      </c>
      <c r="W5746" s="1" t="s">
        <v>21</v>
      </c>
      <c r="X5746" s="1">
        <v>13.99</v>
      </c>
      <c r="Y5746" s="4">
        <f t="shared" si="807"/>
        <v>1119.6500000000001</v>
      </c>
      <c r="Z5746" s="1" t="s">
        <v>15</v>
      </c>
      <c r="AA5746" s="1" t="s">
        <v>16</v>
      </c>
      <c r="AB5746" s="1" t="s">
        <v>29</v>
      </c>
      <c r="AC5746" s="1" t="s">
        <v>55</v>
      </c>
      <c r="AD5746" s="1" t="s">
        <v>26</v>
      </c>
      <c r="AE5746" s="2">
        <v>40810</v>
      </c>
    </row>
    <row r="5747" spans="1:31" x14ac:dyDescent="0.25">
      <c r="A5747">
        <f t="shared" si="808"/>
        <v>5746</v>
      </c>
      <c r="B5747" s="1">
        <v>31233</v>
      </c>
      <c r="C5747" s="2">
        <v>40810</v>
      </c>
      <c r="D5747" s="1" t="s">
        <v>13</v>
      </c>
      <c r="E5747" s="1" t="str">
        <f t="shared" si="801"/>
        <v>*</v>
      </c>
      <c r="F5747" s="1" t="str">
        <f t="shared" si="802"/>
        <v>*</v>
      </c>
      <c r="G5747" s="1" t="str">
        <f t="shared" si="803"/>
        <v>*</v>
      </c>
      <c r="J5747" s="1" t="str">
        <f t="shared" si="804"/>
        <v>*</v>
      </c>
      <c r="P5747" s="1">
        <v>35</v>
      </c>
      <c r="Q5747" s="1">
        <f t="shared" si="809"/>
        <v>0.04</v>
      </c>
      <c r="T5747" s="4">
        <v>590.32000000000005</v>
      </c>
      <c r="U5747" s="9">
        <f t="shared" si="805"/>
        <v>0</v>
      </c>
      <c r="V5747" s="4">
        <f t="shared" si="806"/>
        <v>16.866285714285716</v>
      </c>
      <c r="W5747" s="1" t="s">
        <v>21</v>
      </c>
      <c r="X5747" s="1">
        <v>8.99</v>
      </c>
      <c r="Y5747" s="4">
        <f t="shared" si="807"/>
        <v>599.31000000000006</v>
      </c>
      <c r="Z5747" s="1" t="s">
        <v>42</v>
      </c>
      <c r="AA5747" s="1" t="s">
        <v>37</v>
      </c>
      <c r="AB5747" s="1" t="s">
        <v>29</v>
      </c>
      <c r="AC5747" s="1" t="s">
        <v>30</v>
      </c>
      <c r="AD5747" s="1" t="s">
        <v>41</v>
      </c>
      <c r="AE5747" s="2">
        <v>40814</v>
      </c>
    </row>
    <row r="5748" spans="1:31" x14ac:dyDescent="0.25">
      <c r="A5748">
        <f t="shared" si="808"/>
        <v>5747</v>
      </c>
      <c r="B5748" s="1">
        <v>38758</v>
      </c>
      <c r="C5748" s="2">
        <v>40810</v>
      </c>
      <c r="D5748" s="1" t="s">
        <v>27</v>
      </c>
      <c r="E5748" s="1" t="str">
        <f t="shared" si="801"/>
        <v>*</v>
      </c>
      <c r="F5748" s="1" t="str">
        <f t="shared" si="802"/>
        <v>*</v>
      </c>
      <c r="G5748" s="1" t="str">
        <f t="shared" si="803"/>
        <v>*</v>
      </c>
      <c r="J5748" s="1" t="str">
        <f t="shared" si="804"/>
        <v>*</v>
      </c>
      <c r="P5748" s="1">
        <v>7</v>
      </c>
      <c r="Q5748" s="1">
        <f t="shared" si="809"/>
        <v>0.01</v>
      </c>
      <c r="T5748" s="4">
        <v>497.2</v>
      </c>
      <c r="U5748" s="9">
        <f t="shared" si="805"/>
        <v>0</v>
      </c>
      <c r="V5748" s="4">
        <f t="shared" si="806"/>
        <v>71.028571428571425</v>
      </c>
      <c r="W5748" s="1" t="s">
        <v>21</v>
      </c>
      <c r="X5748" s="1">
        <v>49</v>
      </c>
      <c r="Y5748" s="4">
        <f t="shared" si="807"/>
        <v>546.20000000000005</v>
      </c>
      <c r="Z5748" s="1" t="s">
        <v>15</v>
      </c>
      <c r="AA5748" s="1" t="s">
        <v>16</v>
      </c>
      <c r="AB5748" s="1" t="s">
        <v>29</v>
      </c>
      <c r="AC5748" s="1" t="s">
        <v>63</v>
      </c>
      <c r="AD5748" s="1" t="s">
        <v>48</v>
      </c>
      <c r="AE5748" s="2">
        <v>40812</v>
      </c>
    </row>
    <row r="5749" spans="1:31" x14ac:dyDescent="0.25">
      <c r="A5749">
        <f t="shared" si="808"/>
        <v>5748</v>
      </c>
      <c r="B5749" s="1">
        <v>15621</v>
      </c>
      <c r="C5749" s="2">
        <v>40810</v>
      </c>
      <c r="D5749" s="1" t="s">
        <v>32</v>
      </c>
      <c r="E5749" s="1" t="str">
        <f t="shared" si="801"/>
        <v>***</v>
      </c>
      <c r="F5749" s="1" t="str">
        <f t="shared" si="802"/>
        <v>***</v>
      </c>
      <c r="G5749" s="1" t="str">
        <f t="shared" si="803"/>
        <v>***</v>
      </c>
      <c r="J5749" s="1" t="str">
        <f t="shared" si="804"/>
        <v>***</v>
      </c>
      <c r="P5749" s="1">
        <v>18</v>
      </c>
      <c r="Q5749" s="1">
        <f t="shared" si="809"/>
        <v>0.02</v>
      </c>
      <c r="T5749" s="4">
        <v>35.51</v>
      </c>
      <c r="U5749" s="9">
        <f t="shared" si="805"/>
        <v>0</v>
      </c>
      <c r="V5749" s="4">
        <f t="shared" si="806"/>
        <v>1.9727777777777777</v>
      </c>
      <c r="W5749" s="1" t="s">
        <v>14</v>
      </c>
      <c r="X5749" s="1">
        <v>1.57</v>
      </c>
      <c r="Y5749" s="4">
        <f t="shared" si="807"/>
        <v>37.08</v>
      </c>
      <c r="Z5749" s="1" t="s">
        <v>15</v>
      </c>
      <c r="AA5749" s="1" t="s">
        <v>16</v>
      </c>
      <c r="AB5749" s="1" t="s">
        <v>29</v>
      </c>
      <c r="AC5749" s="1" t="s">
        <v>30</v>
      </c>
      <c r="AD5749" s="1" t="s">
        <v>31</v>
      </c>
      <c r="AE5749" s="2">
        <v>40811</v>
      </c>
    </row>
    <row r="5750" spans="1:31" x14ac:dyDescent="0.25">
      <c r="A5750">
        <f t="shared" si="808"/>
        <v>5749</v>
      </c>
      <c r="B5750" s="1">
        <v>31233</v>
      </c>
      <c r="C5750" s="2">
        <v>40810</v>
      </c>
      <c r="D5750" s="1" t="s">
        <v>13</v>
      </c>
      <c r="E5750" s="1" t="str">
        <f t="shared" si="801"/>
        <v>*</v>
      </c>
      <c r="F5750" s="1" t="str">
        <f t="shared" si="802"/>
        <v>*</v>
      </c>
      <c r="G5750" s="1" t="str">
        <f t="shared" si="803"/>
        <v>*</v>
      </c>
      <c r="J5750" s="1" t="str">
        <f t="shared" si="804"/>
        <v>*</v>
      </c>
      <c r="P5750" s="1">
        <v>3</v>
      </c>
      <c r="Q5750" s="1">
        <f t="shared" si="809"/>
        <v>0.01</v>
      </c>
      <c r="T5750" s="4">
        <v>19.34</v>
      </c>
      <c r="U5750" s="9">
        <f t="shared" si="805"/>
        <v>0</v>
      </c>
      <c r="V5750" s="4">
        <f t="shared" si="806"/>
        <v>6.4466666666666663</v>
      </c>
      <c r="W5750" s="1" t="s">
        <v>21</v>
      </c>
      <c r="X5750" s="1">
        <v>5.0199999999999996</v>
      </c>
      <c r="Y5750" s="4">
        <f t="shared" si="807"/>
        <v>24.36</v>
      </c>
      <c r="Z5750" s="1" t="s">
        <v>42</v>
      </c>
      <c r="AA5750" s="1" t="s">
        <v>37</v>
      </c>
      <c r="AB5750" s="1" t="s">
        <v>29</v>
      </c>
      <c r="AC5750" s="1" t="s">
        <v>40</v>
      </c>
      <c r="AD5750" s="1" t="s">
        <v>19</v>
      </c>
      <c r="AE5750" s="2">
        <v>40812</v>
      </c>
    </row>
    <row r="5751" spans="1:31" x14ac:dyDescent="0.25">
      <c r="A5751">
        <f t="shared" si="808"/>
        <v>5750</v>
      </c>
      <c r="B5751" s="1">
        <v>18085</v>
      </c>
      <c r="C5751" s="2">
        <v>40811</v>
      </c>
      <c r="D5751" s="1" t="s">
        <v>20</v>
      </c>
      <c r="E5751" s="1" t="str">
        <f t="shared" si="801"/>
        <v>*</v>
      </c>
      <c r="F5751" s="1" t="str">
        <f t="shared" si="802"/>
        <v>**</v>
      </c>
      <c r="G5751" s="1" t="str">
        <f t="shared" si="803"/>
        <v>**</v>
      </c>
      <c r="J5751" s="1" t="str">
        <f t="shared" si="804"/>
        <v>**</v>
      </c>
      <c r="P5751" s="1">
        <v>23</v>
      </c>
      <c r="Q5751" s="1">
        <f t="shared" si="809"/>
        <v>3.5000000000000003E-2</v>
      </c>
      <c r="T5751" s="4">
        <v>8127.51</v>
      </c>
      <c r="U5751" s="9">
        <f t="shared" si="805"/>
        <v>1</v>
      </c>
      <c r="V5751" s="4">
        <f t="shared" si="806"/>
        <v>353.37</v>
      </c>
      <c r="W5751" s="1" t="s">
        <v>33</v>
      </c>
      <c r="X5751" s="1">
        <v>40.19</v>
      </c>
      <c r="Y5751" s="4">
        <f t="shared" si="807"/>
        <v>8167.7</v>
      </c>
      <c r="Z5751" s="1" t="s">
        <v>22</v>
      </c>
      <c r="AA5751" s="1" t="s">
        <v>28</v>
      </c>
      <c r="AB5751" s="1" t="s">
        <v>17</v>
      </c>
      <c r="AC5751" s="1" t="s">
        <v>52</v>
      </c>
      <c r="AD5751" s="1" t="s">
        <v>59</v>
      </c>
      <c r="AE5751" s="2">
        <v>40813</v>
      </c>
    </row>
    <row r="5752" spans="1:31" x14ac:dyDescent="0.25">
      <c r="A5752">
        <f t="shared" si="808"/>
        <v>5751</v>
      </c>
      <c r="B5752" s="1">
        <v>18085</v>
      </c>
      <c r="C5752" s="2">
        <v>40811</v>
      </c>
      <c r="D5752" s="1" t="s">
        <v>20</v>
      </c>
      <c r="E5752" s="1" t="str">
        <f t="shared" si="801"/>
        <v>*</v>
      </c>
      <c r="F5752" s="1" t="str">
        <f t="shared" si="802"/>
        <v>**</v>
      </c>
      <c r="G5752" s="1" t="str">
        <f t="shared" si="803"/>
        <v>**</v>
      </c>
      <c r="J5752" s="1" t="str">
        <f t="shared" si="804"/>
        <v>**</v>
      </c>
      <c r="P5752" s="1">
        <v>33</v>
      </c>
      <c r="Q5752" s="1">
        <f t="shared" si="809"/>
        <v>0.04</v>
      </c>
      <c r="T5752" s="4">
        <v>5352.9345000000003</v>
      </c>
      <c r="U5752" s="9">
        <f t="shared" si="805"/>
        <v>1</v>
      </c>
      <c r="V5752" s="4">
        <f t="shared" si="806"/>
        <v>162.21013636363637</v>
      </c>
      <c r="W5752" s="1" t="s">
        <v>21</v>
      </c>
      <c r="X5752" s="1">
        <v>4.2</v>
      </c>
      <c r="Y5752" s="4">
        <f t="shared" si="807"/>
        <v>5357.1345000000001</v>
      </c>
      <c r="Z5752" s="1" t="s">
        <v>22</v>
      </c>
      <c r="AA5752" s="1" t="s">
        <v>28</v>
      </c>
      <c r="AB5752" s="1" t="s">
        <v>24</v>
      </c>
      <c r="AC5752" s="1" t="s">
        <v>25</v>
      </c>
      <c r="AD5752" s="1" t="s">
        <v>19</v>
      </c>
      <c r="AE5752" s="2">
        <v>40812</v>
      </c>
    </row>
    <row r="5753" spans="1:31" x14ac:dyDescent="0.25">
      <c r="A5753">
        <f t="shared" si="808"/>
        <v>5752</v>
      </c>
      <c r="B5753" s="1">
        <v>24996</v>
      </c>
      <c r="C5753" s="2">
        <v>40811</v>
      </c>
      <c r="D5753" s="1" t="s">
        <v>32</v>
      </c>
      <c r="E5753" s="1" t="str">
        <f t="shared" si="801"/>
        <v>***</v>
      </c>
      <c r="F5753" s="1" t="str">
        <f t="shared" si="802"/>
        <v>***</v>
      </c>
      <c r="G5753" s="1" t="str">
        <f t="shared" si="803"/>
        <v>***</v>
      </c>
      <c r="J5753" s="1" t="str">
        <f t="shared" si="804"/>
        <v>***</v>
      </c>
      <c r="P5753" s="1">
        <v>36</v>
      </c>
      <c r="Q5753" s="1">
        <f t="shared" si="809"/>
        <v>0.04</v>
      </c>
      <c r="T5753" s="4">
        <v>1793.24</v>
      </c>
      <c r="U5753" s="9">
        <f t="shared" si="805"/>
        <v>1</v>
      </c>
      <c r="V5753" s="4">
        <f t="shared" si="806"/>
        <v>49.812222222222225</v>
      </c>
      <c r="W5753" s="1" t="s">
        <v>21</v>
      </c>
      <c r="X5753" s="1">
        <v>5.0999999999999996</v>
      </c>
      <c r="Y5753" s="4">
        <f t="shared" si="807"/>
        <v>1798.34</v>
      </c>
      <c r="Z5753" s="1" t="s">
        <v>46</v>
      </c>
      <c r="AA5753" s="1" t="s">
        <v>16</v>
      </c>
      <c r="AB5753" s="1" t="s">
        <v>29</v>
      </c>
      <c r="AC5753" s="1" t="s">
        <v>63</v>
      </c>
      <c r="AD5753" s="1" t="s">
        <v>26</v>
      </c>
      <c r="AE5753" s="2">
        <v>40812</v>
      </c>
    </row>
    <row r="5754" spans="1:31" x14ac:dyDescent="0.25">
      <c r="A5754">
        <f t="shared" si="808"/>
        <v>5753</v>
      </c>
      <c r="B5754" s="1">
        <v>24996</v>
      </c>
      <c r="C5754" s="2">
        <v>40811</v>
      </c>
      <c r="D5754" s="1" t="s">
        <v>32</v>
      </c>
      <c r="E5754" s="1" t="str">
        <f t="shared" si="801"/>
        <v>***</v>
      </c>
      <c r="F5754" s="1" t="str">
        <f t="shared" si="802"/>
        <v>***</v>
      </c>
      <c r="G5754" s="1" t="str">
        <f t="shared" si="803"/>
        <v>***</v>
      </c>
      <c r="J5754" s="1" t="str">
        <f t="shared" si="804"/>
        <v>***</v>
      </c>
      <c r="P5754" s="1">
        <v>2</v>
      </c>
      <c r="Q5754" s="1">
        <f t="shared" si="809"/>
        <v>0.01</v>
      </c>
      <c r="T5754" s="4">
        <v>143.667</v>
      </c>
      <c r="U5754" s="9">
        <f t="shared" si="805"/>
        <v>0</v>
      </c>
      <c r="V5754" s="4">
        <f t="shared" si="806"/>
        <v>71.833500000000001</v>
      </c>
      <c r="W5754" s="1" t="s">
        <v>21</v>
      </c>
      <c r="X5754" s="1">
        <v>1.25</v>
      </c>
      <c r="Y5754" s="4">
        <f t="shared" si="807"/>
        <v>144.917</v>
      </c>
      <c r="Z5754" s="1" t="s">
        <v>46</v>
      </c>
      <c r="AA5754" s="1" t="s">
        <v>16</v>
      </c>
      <c r="AB5754" s="1" t="s">
        <v>24</v>
      </c>
      <c r="AC5754" s="1" t="s">
        <v>25</v>
      </c>
      <c r="AD5754" s="1" t="s">
        <v>41</v>
      </c>
      <c r="AE5754" s="2">
        <v>40813</v>
      </c>
    </row>
    <row r="5755" spans="1:31" x14ac:dyDescent="0.25">
      <c r="A5755">
        <f t="shared" si="808"/>
        <v>5754</v>
      </c>
      <c r="B5755" s="1">
        <v>45601</v>
      </c>
      <c r="C5755" s="2">
        <v>40812</v>
      </c>
      <c r="D5755" s="1" t="s">
        <v>20</v>
      </c>
      <c r="E5755" s="1" t="str">
        <f t="shared" si="801"/>
        <v>*</v>
      </c>
      <c r="F5755" s="1" t="str">
        <f t="shared" si="802"/>
        <v>**</v>
      </c>
      <c r="G5755" s="1" t="str">
        <f t="shared" si="803"/>
        <v>**</v>
      </c>
      <c r="J5755" s="1" t="str">
        <f t="shared" si="804"/>
        <v>**</v>
      </c>
      <c r="P5755" s="1">
        <v>47</v>
      </c>
      <c r="Q5755" s="1">
        <f t="shared" si="809"/>
        <v>0.05</v>
      </c>
      <c r="T5755" s="4">
        <v>945.03</v>
      </c>
      <c r="U5755" s="9">
        <f t="shared" si="805"/>
        <v>0</v>
      </c>
      <c r="V5755" s="4">
        <f t="shared" si="806"/>
        <v>20.107021276595745</v>
      </c>
      <c r="W5755" s="1" t="s">
        <v>21</v>
      </c>
      <c r="X5755" s="1">
        <v>5.97</v>
      </c>
      <c r="Y5755" s="4">
        <f t="shared" si="807"/>
        <v>951</v>
      </c>
      <c r="Z5755" s="1" t="s">
        <v>50</v>
      </c>
      <c r="AA5755" s="1" t="s">
        <v>28</v>
      </c>
      <c r="AB5755" s="1" t="s">
        <v>29</v>
      </c>
      <c r="AC5755" s="1" t="s">
        <v>40</v>
      </c>
      <c r="AD5755" s="1" t="s">
        <v>19</v>
      </c>
      <c r="AE5755" s="2">
        <v>40814</v>
      </c>
    </row>
    <row r="5756" spans="1:31" x14ac:dyDescent="0.25">
      <c r="A5756">
        <f t="shared" si="808"/>
        <v>5755</v>
      </c>
      <c r="B5756" s="1">
        <v>58947</v>
      </c>
      <c r="C5756" s="2">
        <v>40812</v>
      </c>
      <c r="D5756" s="1" t="s">
        <v>27</v>
      </c>
      <c r="E5756" s="1" t="str">
        <f t="shared" si="801"/>
        <v>*</v>
      </c>
      <c r="F5756" s="1" t="str">
        <f t="shared" si="802"/>
        <v>*</v>
      </c>
      <c r="G5756" s="1" t="str">
        <f t="shared" si="803"/>
        <v>*</v>
      </c>
      <c r="J5756" s="1" t="str">
        <f t="shared" si="804"/>
        <v>*</v>
      </c>
      <c r="P5756" s="1">
        <v>48</v>
      </c>
      <c r="Q5756" s="1">
        <f t="shared" si="809"/>
        <v>0.05</v>
      </c>
      <c r="T5756" s="4">
        <v>410.15</v>
      </c>
      <c r="U5756" s="9">
        <f t="shared" si="805"/>
        <v>0</v>
      </c>
      <c r="V5756" s="4">
        <f t="shared" si="806"/>
        <v>8.5447916666666668</v>
      </c>
      <c r="W5756" s="1" t="s">
        <v>21</v>
      </c>
      <c r="X5756" s="1">
        <v>2.87</v>
      </c>
      <c r="Y5756" s="4">
        <f t="shared" si="807"/>
        <v>413.02</v>
      </c>
      <c r="Z5756" s="1" t="s">
        <v>51</v>
      </c>
      <c r="AA5756" s="1" t="s">
        <v>37</v>
      </c>
      <c r="AB5756" s="1" t="s">
        <v>29</v>
      </c>
      <c r="AC5756" s="1" t="s">
        <v>40</v>
      </c>
      <c r="AD5756" s="1" t="s">
        <v>31</v>
      </c>
      <c r="AE5756" s="2">
        <v>40812</v>
      </c>
    </row>
    <row r="5757" spans="1:31" x14ac:dyDescent="0.25">
      <c r="A5757">
        <f t="shared" si="808"/>
        <v>5756</v>
      </c>
      <c r="B5757" s="1">
        <v>56929</v>
      </c>
      <c r="C5757" s="2">
        <v>40812</v>
      </c>
      <c r="D5757" s="1" t="s">
        <v>20</v>
      </c>
      <c r="E5757" s="1" t="str">
        <f t="shared" si="801"/>
        <v>*</v>
      </c>
      <c r="F5757" s="1" t="str">
        <f t="shared" si="802"/>
        <v>**</v>
      </c>
      <c r="G5757" s="1" t="str">
        <f t="shared" si="803"/>
        <v>**</v>
      </c>
      <c r="J5757" s="1" t="str">
        <f t="shared" si="804"/>
        <v>**</v>
      </c>
      <c r="P5757" s="1">
        <v>22</v>
      </c>
      <c r="Q5757" s="1">
        <f t="shared" si="809"/>
        <v>3.5000000000000003E-2</v>
      </c>
      <c r="T5757" s="4">
        <v>205.88</v>
      </c>
      <c r="U5757" s="9">
        <f t="shared" si="805"/>
        <v>0</v>
      </c>
      <c r="V5757" s="4">
        <f t="shared" si="806"/>
        <v>9.3581818181818175</v>
      </c>
      <c r="W5757" s="1" t="s">
        <v>21</v>
      </c>
      <c r="X5757" s="1">
        <v>1.99</v>
      </c>
      <c r="Y5757" s="4">
        <f t="shared" si="807"/>
        <v>207.87</v>
      </c>
      <c r="Z5757" s="1" t="s">
        <v>46</v>
      </c>
      <c r="AA5757" s="1" t="s">
        <v>37</v>
      </c>
      <c r="AB5757" s="1" t="s">
        <v>24</v>
      </c>
      <c r="AC5757" s="1" t="s">
        <v>38</v>
      </c>
      <c r="AD5757" s="1" t="s">
        <v>41</v>
      </c>
      <c r="AE5757" s="2">
        <v>40814</v>
      </c>
    </row>
    <row r="5758" spans="1:31" x14ac:dyDescent="0.25">
      <c r="A5758">
        <f t="shared" si="808"/>
        <v>5757</v>
      </c>
      <c r="B5758" s="1">
        <v>58947</v>
      </c>
      <c r="C5758" s="2">
        <v>40812</v>
      </c>
      <c r="D5758" s="1" t="s">
        <v>27</v>
      </c>
      <c r="E5758" s="1" t="str">
        <f t="shared" si="801"/>
        <v>*</v>
      </c>
      <c r="F5758" s="1" t="str">
        <f t="shared" si="802"/>
        <v>*</v>
      </c>
      <c r="G5758" s="1" t="str">
        <f t="shared" si="803"/>
        <v>*</v>
      </c>
      <c r="J5758" s="1" t="str">
        <f t="shared" si="804"/>
        <v>*</v>
      </c>
      <c r="P5758" s="1">
        <v>28</v>
      </c>
      <c r="Q5758" s="1">
        <f t="shared" si="809"/>
        <v>3.5000000000000003E-2</v>
      </c>
      <c r="T5758" s="4">
        <v>135.72</v>
      </c>
      <c r="U5758" s="9">
        <f t="shared" si="805"/>
        <v>0</v>
      </c>
      <c r="V5758" s="4">
        <f t="shared" si="806"/>
        <v>4.847142857142857</v>
      </c>
      <c r="W5758" s="1" t="s">
        <v>21</v>
      </c>
      <c r="X5758" s="1">
        <v>5.0199999999999996</v>
      </c>
      <c r="Y5758" s="4">
        <f t="shared" si="807"/>
        <v>140.74</v>
      </c>
      <c r="Z5758" s="1" t="s">
        <v>51</v>
      </c>
      <c r="AA5758" s="1" t="s">
        <v>37</v>
      </c>
      <c r="AB5758" s="1" t="s">
        <v>29</v>
      </c>
      <c r="AC5758" s="1" t="s">
        <v>40</v>
      </c>
      <c r="AD5758" s="1" t="s">
        <v>19</v>
      </c>
      <c r="AE5758" s="2">
        <v>40813</v>
      </c>
    </row>
    <row r="5759" spans="1:31" x14ac:dyDescent="0.25">
      <c r="A5759">
        <f t="shared" si="808"/>
        <v>5758</v>
      </c>
      <c r="B5759" s="1">
        <v>30787</v>
      </c>
      <c r="C5759" s="2">
        <v>40813</v>
      </c>
      <c r="D5759" s="1" t="s">
        <v>20</v>
      </c>
      <c r="E5759" s="1" t="str">
        <f t="shared" si="801"/>
        <v>*</v>
      </c>
      <c r="F5759" s="1" t="str">
        <f t="shared" si="802"/>
        <v>**</v>
      </c>
      <c r="G5759" s="1" t="str">
        <f t="shared" si="803"/>
        <v>**</v>
      </c>
      <c r="J5759" s="1" t="str">
        <f t="shared" si="804"/>
        <v>**</v>
      </c>
      <c r="P5759" s="1">
        <v>43</v>
      </c>
      <c r="Q5759" s="1">
        <f t="shared" si="809"/>
        <v>0.05</v>
      </c>
      <c r="T5759" s="4">
        <v>6477.4589999999998</v>
      </c>
      <c r="U5759" s="9">
        <f t="shared" si="805"/>
        <v>1</v>
      </c>
      <c r="V5759" s="4">
        <f t="shared" si="806"/>
        <v>150.63858139534884</v>
      </c>
      <c r="W5759" s="1" t="s">
        <v>21</v>
      </c>
      <c r="X5759" s="1">
        <v>8.99</v>
      </c>
      <c r="Y5759" s="4">
        <f t="shared" si="807"/>
        <v>6486.4489999999996</v>
      </c>
      <c r="Z5759" s="1" t="s">
        <v>22</v>
      </c>
      <c r="AA5759" s="1" t="s">
        <v>37</v>
      </c>
      <c r="AB5759" s="1" t="s">
        <v>24</v>
      </c>
      <c r="AC5759" s="1" t="s">
        <v>25</v>
      </c>
      <c r="AD5759" s="1" t="s">
        <v>19</v>
      </c>
      <c r="AE5759" s="2">
        <v>40814</v>
      </c>
    </row>
    <row r="5760" spans="1:31" x14ac:dyDescent="0.25">
      <c r="A5760">
        <f t="shared" si="808"/>
        <v>5759</v>
      </c>
      <c r="B5760" s="1">
        <v>14884</v>
      </c>
      <c r="C5760" s="2">
        <v>40813</v>
      </c>
      <c r="D5760" s="1" t="s">
        <v>20</v>
      </c>
      <c r="E5760" s="1" t="str">
        <f t="shared" si="801"/>
        <v>*</v>
      </c>
      <c r="F5760" s="1" t="str">
        <f t="shared" si="802"/>
        <v>**</v>
      </c>
      <c r="G5760" s="1" t="str">
        <f t="shared" si="803"/>
        <v>**</v>
      </c>
      <c r="J5760" s="1" t="str">
        <f t="shared" si="804"/>
        <v>**</v>
      </c>
      <c r="P5760" s="1">
        <v>6</v>
      </c>
      <c r="Q5760" s="1">
        <f t="shared" si="809"/>
        <v>0.01</v>
      </c>
      <c r="T5760" s="4">
        <v>473.9855</v>
      </c>
      <c r="U5760" s="9">
        <f t="shared" si="805"/>
        <v>0</v>
      </c>
      <c r="V5760" s="4">
        <f t="shared" si="806"/>
        <v>78.997583333333338</v>
      </c>
      <c r="W5760" s="1" t="s">
        <v>21</v>
      </c>
      <c r="X5760" s="1">
        <v>4.9000000000000004</v>
      </c>
      <c r="Y5760" s="4">
        <f t="shared" si="807"/>
        <v>478.88549999999998</v>
      </c>
      <c r="Z5760" s="1" t="s">
        <v>51</v>
      </c>
      <c r="AA5760" s="1" t="s">
        <v>28</v>
      </c>
      <c r="AB5760" s="1" t="s">
        <v>24</v>
      </c>
      <c r="AC5760" s="1" t="s">
        <v>25</v>
      </c>
      <c r="AD5760" s="1" t="s">
        <v>19</v>
      </c>
      <c r="AE5760" s="2">
        <v>40815</v>
      </c>
    </row>
    <row r="5761" spans="1:31" x14ac:dyDescent="0.25">
      <c r="A5761">
        <f t="shared" si="808"/>
        <v>5760</v>
      </c>
      <c r="B5761" s="1">
        <v>50464</v>
      </c>
      <c r="C5761" s="2">
        <v>40813</v>
      </c>
      <c r="D5761" s="1" t="s">
        <v>32</v>
      </c>
      <c r="E5761" s="1" t="str">
        <f t="shared" si="801"/>
        <v>***</v>
      </c>
      <c r="F5761" s="1" t="str">
        <f t="shared" si="802"/>
        <v>***</v>
      </c>
      <c r="G5761" s="1" t="str">
        <f t="shared" si="803"/>
        <v>***</v>
      </c>
      <c r="J5761" s="1" t="str">
        <f t="shared" si="804"/>
        <v>***</v>
      </c>
      <c r="P5761" s="1">
        <v>7</v>
      </c>
      <c r="Q5761" s="1">
        <f t="shared" si="809"/>
        <v>0.01</v>
      </c>
      <c r="T5761" s="4">
        <v>105.94</v>
      </c>
      <c r="U5761" s="9">
        <f t="shared" si="805"/>
        <v>0</v>
      </c>
      <c r="V5761" s="4">
        <f t="shared" si="806"/>
        <v>15.134285714285713</v>
      </c>
      <c r="W5761" s="1" t="s">
        <v>21</v>
      </c>
      <c r="X5761" s="1">
        <v>7.17</v>
      </c>
      <c r="Y5761" s="4">
        <f t="shared" si="807"/>
        <v>113.11</v>
      </c>
      <c r="Z5761" s="1" t="s">
        <v>51</v>
      </c>
      <c r="AA5761" s="1" t="s">
        <v>28</v>
      </c>
      <c r="AB5761" s="1" t="s">
        <v>29</v>
      </c>
      <c r="AC5761" s="1" t="s">
        <v>43</v>
      </c>
      <c r="AD5761" s="1" t="s">
        <v>19</v>
      </c>
      <c r="AE5761" s="2">
        <v>40816</v>
      </c>
    </row>
    <row r="5762" spans="1:31" x14ac:dyDescent="0.25">
      <c r="A5762">
        <f t="shared" si="808"/>
        <v>5761</v>
      </c>
      <c r="B5762" s="1">
        <v>36608</v>
      </c>
      <c r="C5762" s="2">
        <v>40814</v>
      </c>
      <c r="D5762" s="1" t="s">
        <v>13</v>
      </c>
      <c r="E5762" s="1" t="str">
        <f t="shared" si="801"/>
        <v>*</v>
      </c>
      <c r="F5762" s="1" t="str">
        <f t="shared" si="802"/>
        <v>*</v>
      </c>
      <c r="G5762" s="1" t="str">
        <f t="shared" si="803"/>
        <v>*</v>
      </c>
      <c r="J5762" s="1" t="str">
        <f t="shared" si="804"/>
        <v>*</v>
      </c>
      <c r="P5762" s="1">
        <v>49</v>
      </c>
      <c r="Q5762" s="1">
        <f t="shared" si="809"/>
        <v>0.05</v>
      </c>
      <c r="T5762" s="4">
        <v>4273.95</v>
      </c>
      <c r="U5762" s="9">
        <f t="shared" si="805"/>
        <v>1</v>
      </c>
      <c r="V5762" s="4">
        <f t="shared" si="806"/>
        <v>87.223469387755102</v>
      </c>
      <c r="W5762" s="1" t="s">
        <v>21</v>
      </c>
      <c r="X5762" s="1">
        <v>19.989999999999998</v>
      </c>
      <c r="Y5762" s="4">
        <f t="shared" si="807"/>
        <v>4293.9399999999996</v>
      </c>
      <c r="Z5762" s="1" t="s">
        <v>46</v>
      </c>
      <c r="AA5762" s="1" t="s">
        <v>23</v>
      </c>
      <c r="AB5762" s="1" t="s">
        <v>29</v>
      </c>
      <c r="AC5762" s="1" t="s">
        <v>57</v>
      </c>
      <c r="AD5762" s="1" t="s">
        <v>19</v>
      </c>
      <c r="AE5762" s="2">
        <v>40821</v>
      </c>
    </row>
    <row r="5763" spans="1:31" x14ac:dyDescent="0.25">
      <c r="A5763">
        <f t="shared" si="808"/>
        <v>5762</v>
      </c>
      <c r="B5763" s="1">
        <v>36930</v>
      </c>
      <c r="C5763" s="2">
        <v>40814</v>
      </c>
      <c r="D5763" s="1" t="s">
        <v>36</v>
      </c>
      <c r="E5763" s="1" t="str">
        <f t="shared" ref="E5763:E5826" si="810">IF(D5763="Critical","***","*")</f>
        <v>*</v>
      </c>
      <c r="F5763" s="1" t="str">
        <f t="shared" ref="F5763:F5826" si="811">IF(D5763="Critical","***",IF(D5763="High","**","*"))</f>
        <v>*</v>
      </c>
      <c r="G5763" s="1" t="str">
        <f t="shared" ref="G5763:G5826" si="812">VLOOKUP(D5763,$H$6:$I$10,2,FALSE)</f>
        <v>*</v>
      </c>
      <c r="J5763" s="1" t="str">
        <f t="shared" ref="J5763:J5826" si="813">HLOOKUP(D5763,$K$5:$O$6,2,FALSE)</f>
        <v>*</v>
      </c>
      <c r="P5763" s="1">
        <v>34</v>
      </c>
      <c r="Q5763" s="1">
        <f t="shared" si="809"/>
        <v>0.04</v>
      </c>
      <c r="T5763" s="4">
        <v>2632.4755</v>
      </c>
      <c r="U5763" s="9">
        <f t="shared" ref="U5763:U5826" si="814">IF(T5763&gt;1000,1,0)</f>
        <v>1</v>
      </c>
      <c r="V5763" s="4">
        <f t="shared" ref="V5763:V5826" si="815">T5763/P5763</f>
        <v>77.425749999999994</v>
      </c>
      <c r="W5763" s="1" t="s">
        <v>21</v>
      </c>
      <c r="X5763" s="1">
        <v>3.3</v>
      </c>
      <c r="Y5763" s="4">
        <f t="shared" ref="Y5763:Y5826" si="816">X5763+T5763</f>
        <v>2635.7755000000002</v>
      </c>
      <c r="Z5763" s="1" t="s">
        <v>15</v>
      </c>
      <c r="AA5763" s="1" t="s">
        <v>37</v>
      </c>
      <c r="AB5763" s="1" t="s">
        <v>24</v>
      </c>
      <c r="AC5763" s="1" t="s">
        <v>25</v>
      </c>
      <c r="AD5763" s="1" t="s">
        <v>41</v>
      </c>
      <c r="AE5763" s="2">
        <v>40816</v>
      </c>
    </row>
    <row r="5764" spans="1:31" x14ac:dyDescent="0.25">
      <c r="A5764">
        <f t="shared" ref="A5764:A5827" si="817">A5763+1</f>
        <v>5763</v>
      </c>
      <c r="B5764" s="1">
        <v>36608</v>
      </c>
      <c r="C5764" s="2">
        <v>40814</v>
      </c>
      <c r="D5764" s="1" t="s">
        <v>13</v>
      </c>
      <c r="E5764" s="1" t="str">
        <f t="shared" si="810"/>
        <v>*</v>
      </c>
      <c r="F5764" s="1" t="str">
        <f t="shared" si="811"/>
        <v>*</v>
      </c>
      <c r="G5764" s="1" t="str">
        <f t="shared" si="812"/>
        <v>*</v>
      </c>
      <c r="J5764" s="1" t="str">
        <f t="shared" si="813"/>
        <v>*</v>
      </c>
      <c r="P5764" s="1">
        <v>40</v>
      </c>
      <c r="Q5764" s="1">
        <f t="shared" ref="Q5764:Q5827" si="818">VLOOKUP(P5764,$R$5:$S$10,2,TRUE)</f>
        <v>0.05</v>
      </c>
      <c r="T5764" s="4">
        <v>825.8</v>
      </c>
      <c r="U5764" s="9">
        <f t="shared" si="814"/>
        <v>0</v>
      </c>
      <c r="V5764" s="4">
        <f t="shared" si="815"/>
        <v>20.645</v>
      </c>
      <c r="W5764" s="1" t="s">
        <v>21</v>
      </c>
      <c r="X5764" s="1">
        <v>2.87</v>
      </c>
      <c r="Y5764" s="4">
        <f t="shared" si="816"/>
        <v>828.67</v>
      </c>
      <c r="Z5764" s="1" t="s">
        <v>46</v>
      </c>
      <c r="AA5764" s="1" t="s">
        <v>23</v>
      </c>
      <c r="AB5764" s="1" t="s">
        <v>29</v>
      </c>
      <c r="AC5764" s="1" t="s">
        <v>30</v>
      </c>
      <c r="AD5764" s="1" t="s">
        <v>41</v>
      </c>
      <c r="AE5764" s="2">
        <v>40818</v>
      </c>
    </row>
    <row r="5765" spans="1:31" x14ac:dyDescent="0.25">
      <c r="A5765">
        <f t="shared" si="817"/>
        <v>5764</v>
      </c>
      <c r="B5765" s="1">
        <v>52805</v>
      </c>
      <c r="C5765" s="2">
        <v>40814</v>
      </c>
      <c r="D5765" s="1" t="s">
        <v>20</v>
      </c>
      <c r="E5765" s="1" t="str">
        <f t="shared" si="810"/>
        <v>*</v>
      </c>
      <c r="F5765" s="1" t="str">
        <f t="shared" si="811"/>
        <v>**</v>
      </c>
      <c r="G5765" s="1" t="str">
        <f t="shared" si="812"/>
        <v>**</v>
      </c>
      <c r="J5765" s="1" t="str">
        <f t="shared" si="813"/>
        <v>**</v>
      </c>
      <c r="P5765" s="1">
        <v>20</v>
      </c>
      <c r="Q5765" s="1">
        <f t="shared" si="818"/>
        <v>3.5000000000000003E-2</v>
      </c>
      <c r="T5765" s="4">
        <v>596.55999999999995</v>
      </c>
      <c r="U5765" s="9">
        <f t="shared" si="814"/>
        <v>0</v>
      </c>
      <c r="V5765" s="4">
        <f t="shared" si="815"/>
        <v>29.827999999999996</v>
      </c>
      <c r="W5765" s="1" t="s">
        <v>14</v>
      </c>
      <c r="X5765" s="1">
        <v>5.5</v>
      </c>
      <c r="Y5765" s="4">
        <f t="shared" si="816"/>
        <v>602.05999999999995</v>
      </c>
      <c r="Z5765" s="1" t="s">
        <v>22</v>
      </c>
      <c r="AA5765" s="1" t="s">
        <v>28</v>
      </c>
      <c r="AB5765" s="1" t="s">
        <v>24</v>
      </c>
      <c r="AC5765" s="1" t="s">
        <v>38</v>
      </c>
      <c r="AD5765" s="1" t="s">
        <v>19</v>
      </c>
      <c r="AE5765" s="2">
        <v>40814</v>
      </c>
    </row>
    <row r="5766" spans="1:31" x14ac:dyDescent="0.25">
      <c r="A5766">
        <f t="shared" si="817"/>
        <v>5765</v>
      </c>
      <c r="B5766" s="1">
        <v>44997</v>
      </c>
      <c r="C5766" s="2">
        <v>40814</v>
      </c>
      <c r="D5766" s="1" t="s">
        <v>13</v>
      </c>
      <c r="E5766" s="1" t="str">
        <f t="shared" si="810"/>
        <v>*</v>
      </c>
      <c r="F5766" s="1" t="str">
        <f t="shared" si="811"/>
        <v>*</v>
      </c>
      <c r="G5766" s="1" t="str">
        <f t="shared" si="812"/>
        <v>*</v>
      </c>
      <c r="J5766" s="1" t="str">
        <f t="shared" si="813"/>
        <v>*</v>
      </c>
      <c r="P5766" s="1">
        <v>46</v>
      </c>
      <c r="Q5766" s="1">
        <f t="shared" si="818"/>
        <v>0.05</v>
      </c>
      <c r="T5766" s="4">
        <v>88.1</v>
      </c>
      <c r="U5766" s="9">
        <f t="shared" si="814"/>
        <v>0</v>
      </c>
      <c r="V5766" s="4">
        <f t="shared" si="815"/>
        <v>1.9152173913043478</v>
      </c>
      <c r="W5766" s="1" t="s">
        <v>21</v>
      </c>
      <c r="X5766" s="1">
        <v>4.8600000000000003</v>
      </c>
      <c r="Y5766" s="4">
        <f t="shared" si="816"/>
        <v>92.96</v>
      </c>
      <c r="Z5766" s="1" t="s">
        <v>54</v>
      </c>
      <c r="AA5766" s="1" t="s">
        <v>16</v>
      </c>
      <c r="AB5766" s="1" t="s">
        <v>17</v>
      </c>
      <c r="AC5766" s="1" t="s">
        <v>18</v>
      </c>
      <c r="AD5766" s="1" t="s">
        <v>19</v>
      </c>
      <c r="AE5766" s="2">
        <v>40818</v>
      </c>
    </row>
    <row r="5767" spans="1:31" x14ac:dyDescent="0.25">
      <c r="A5767">
        <f t="shared" si="817"/>
        <v>5766</v>
      </c>
      <c r="B5767" s="1">
        <v>24326</v>
      </c>
      <c r="C5767" s="2">
        <v>40815</v>
      </c>
      <c r="D5767" s="1" t="s">
        <v>32</v>
      </c>
      <c r="E5767" s="1" t="str">
        <f t="shared" si="810"/>
        <v>***</v>
      </c>
      <c r="F5767" s="1" t="str">
        <f t="shared" si="811"/>
        <v>***</v>
      </c>
      <c r="G5767" s="1" t="str">
        <f t="shared" si="812"/>
        <v>***</v>
      </c>
      <c r="J5767" s="1" t="str">
        <f t="shared" si="813"/>
        <v>***</v>
      </c>
      <c r="P5767" s="1">
        <v>37</v>
      </c>
      <c r="Q5767" s="1">
        <f t="shared" si="818"/>
        <v>0.04</v>
      </c>
      <c r="T5767" s="4">
        <v>1596.86</v>
      </c>
      <c r="U5767" s="9">
        <f t="shared" si="814"/>
        <v>1</v>
      </c>
      <c r="V5767" s="4">
        <f t="shared" si="815"/>
        <v>43.158378378378373</v>
      </c>
      <c r="W5767" s="1" t="s">
        <v>21</v>
      </c>
      <c r="X5767" s="1">
        <v>3.5</v>
      </c>
      <c r="Y5767" s="4">
        <f t="shared" si="816"/>
        <v>1600.36</v>
      </c>
      <c r="Z5767" s="1" t="s">
        <v>49</v>
      </c>
      <c r="AA5767" s="1" t="s">
        <v>28</v>
      </c>
      <c r="AB5767" s="1" t="s">
        <v>29</v>
      </c>
      <c r="AC5767" s="1" t="s">
        <v>63</v>
      </c>
      <c r="AD5767" s="1" t="s">
        <v>19</v>
      </c>
      <c r="AE5767" s="2">
        <v>40817</v>
      </c>
    </row>
    <row r="5768" spans="1:31" x14ac:dyDescent="0.25">
      <c r="A5768">
        <f t="shared" si="817"/>
        <v>5767</v>
      </c>
      <c r="B5768" s="1">
        <v>34853</v>
      </c>
      <c r="C5768" s="2">
        <v>40815</v>
      </c>
      <c r="D5768" s="1" t="s">
        <v>32</v>
      </c>
      <c r="E5768" s="1" t="str">
        <f t="shared" si="810"/>
        <v>***</v>
      </c>
      <c r="F5768" s="1" t="str">
        <f t="shared" si="811"/>
        <v>***</v>
      </c>
      <c r="G5768" s="1" t="str">
        <f t="shared" si="812"/>
        <v>***</v>
      </c>
      <c r="J5768" s="1" t="str">
        <f t="shared" si="813"/>
        <v>***</v>
      </c>
      <c r="P5768" s="1">
        <v>49</v>
      </c>
      <c r="Q5768" s="1">
        <f t="shared" si="818"/>
        <v>0.05</v>
      </c>
      <c r="T5768" s="4">
        <v>651.9</v>
      </c>
      <c r="U5768" s="9">
        <f t="shared" si="814"/>
        <v>0</v>
      </c>
      <c r="V5768" s="4">
        <f t="shared" si="815"/>
        <v>13.304081632653061</v>
      </c>
      <c r="W5768" s="1" t="s">
        <v>21</v>
      </c>
      <c r="X5768" s="1">
        <v>6.85</v>
      </c>
      <c r="Y5768" s="4">
        <f t="shared" si="816"/>
        <v>658.75</v>
      </c>
      <c r="Z5768" s="1" t="s">
        <v>15</v>
      </c>
      <c r="AA5768" s="1" t="s">
        <v>23</v>
      </c>
      <c r="AB5768" s="1" t="s">
        <v>17</v>
      </c>
      <c r="AC5768" s="1" t="s">
        <v>18</v>
      </c>
      <c r="AD5768" s="1" t="s">
        <v>31</v>
      </c>
      <c r="AE5768" s="2">
        <v>40818</v>
      </c>
    </row>
    <row r="5769" spans="1:31" x14ac:dyDescent="0.25">
      <c r="A5769">
        <f t="shared" si="817"/>
        <v>5768</v>
      </c>
      <c r="B5769" s="1">
        <v>8419</v>
      </c>
      <c r="C5769" s="2">
        <v>40815</v>
      </c>
      <c r="D5769" s="1" t="s">
        <v>32</v>
      </c>
      <c r="E5769" s="1" t="str">
        <f t="shared" si="810"/>
        <v>***</v>
      </c>
      <c r="F5769" s="1" t="str">
        <f t="shared" si="811"/>
        <v>***</v>
      </c>
      <c r="G5769" s="1" t="str">
        <f t="shared" si="812"/>
        <v>***</v>
      </c>
      <c r="J5769" s="1" t="str">
        <f t="shared" si="813"/>
        <v>***</v>
      </c>
      <c r="P5769" s="1">
        <v>19</v>
      </c>
      <c r="Q5769" s="1">
        <f t="shared" si="818"/>
        <v>0.02</v>
      </c>
      <c r="T5769" s="4">
        <v>368.04</v>
      </c>
      <c r="U5769" s="9">
        <f t="shared" si="814"/>
        <v>0</v>
      </c>
      <c r="V5769" s="4">
        <f t="shared" si="815"/>
        <v>19.370526315789476</v>
      </c>
      <c r="W5769" s="1" t="s">
        <v>14</v>
      </c>
      <c r="X5769" s="1">
        <v>5.97</v>
      </c>
      <c r="Y5769" s="4">
        <f t="shared" si="816"/>
        <v>374.01000000000005</v>
      </c>
      <c r="Z5769" s="1" t="s">
        <v>60</v>
      </c>
      <c r="AA5769" s="1" t="s">
        <v>23</v>
      </c>
      <c r="AB5769" s="1" t="s">
        <v>29</v>
      </c>
      <c r="AC5769" s="1" t="s">
        <v>40</v>
      </c>
      <c r="AD5769" s="1" t="s">
        <v>19</v>
      </c>
      <c r="AE5769" s="2">
        <v>40817</v>
      </c>
    </row>
    <row r="5770" spans="1:31" x14ac:dyDescent="0.25">
      <c r="A5770">
        <f t="shared" si="817"/>
        <v>5769</v>
      </c>
      <c r="B5770" s="1">
        <v>19264</v>
      </c>
      <c r="C5770" s="2">
        <v>40815</v>
      </c>
      <c r="D5770" s="1" t="s">
        <v>20</v>
      </c>
      <c r="E5770" s="1" t="str">
        <f t="shared" si="810"/>
        <v>*</v>
      </c>
      <c r="F5770" s="1" t="str">
        <f t="shared" si="811"/>
        <v>**</v>
      </c>
      <c r="G5770" s="1" t="str">
        <f t="shared" si="812"/>
        <v>**</v>
      </c>
      <c r="J5770" s="1" t="str">
        <f t="shared" si="813"/>
        <v>**</v>
      </c>
      <c r="P5770" s="1">
        <v>40</v>
      </c>
      <c r="Q5770" s="1">
        <f t="shared" si="818"/>
        <v>0.05</v>
      </c>
      <c r="T5770" s="4">
        <v>161.72</v>
      </c>
      <c r="U5770" s="9">
        <f t="shared" si="814"/>
        <v>0</v>
      </c>
      <c r="V5770" s="4">
        <f t="shared" si="815"/>
        <v>4.0430000000000001</v>
      </c>
      <c r="W5770" s="1" t="s">
        <v>21</v>
      </c>
      <c r="X5770" s="1">
        <v>5.26</v>
      </c>
      <c r="Y5770" s="4">
        <f t="shared" si="816"/>
        <v>166.98</v>
      </c>
      <c r="Z5770" s="1" t="s">
        <v>42</v>
      </c>
      <c r="AA5770" s="1" t="s">
        <v>16</v>
      </c>
      <c r="AB5770" s="1" t="s">
        <v>29</v>
      </c>
      <c r="AC5770" s="1" t="s">
        <v>43</v>
      </c>
      <c r="AD5770" s="1" t="s">
        <v>19</v>
      </c>
      <c r="AE5770" s="2">
        <v>40817</v>
      </c>
    </row>
    <row r="5771" spans="1:31" x14ac:dyDescent="0.25">
      <c r="A5771">
        <f t="shared" si="817"/>
        <v>5770</v>
      </c>
      <c r="B5771" s="1">
        <v>8419</v>
      </c>
      <c r="C5771" s="2">
        <v>40815</v>
      </c>
      <c r="D5771" s="1" t="s">
        <v>32</v>
      </c>
      <c r="E5771" s="1" t="str">
        <f t="shared" si="810"/>
        <v>***</v>
      </c>
      <c r="F5771" s="1" t="str">
        <f t="shared" si="811"/>
        <v>***</v>
      </c>
      <c r="G5771" s="1" t="str">
        <f t="shared" si="812"/>
        <v>***</v>
      </c>
      <c r="J5771" s="1" t="str">
        <f t="shared" si="813"/>
        <v>***</v>
      </c>
      <c r="P5771" s="1">
        <v>24</v>
      </c>
      <c r="Q5771" s="1">
        <f t="shared" si="818"/>
        <v>3.5000000000000003E-2</v>
      </c>
      <c r="T5771" s="4">
        <v>152.6</v>
      </c>
      <c r="U5771" s="9">
        <f t="shared" si="814"/>
        <v>0</v>
      </c>
      <c r="V5771" s="4">
        <f t="shared" si="815"/>
        <v>6.3583333333333334</v>
      </c>
      <c r="W5771" s="1" t="s">
        <v>21</v>
      </c>
      <c r="X5771" s="1">
        <v>7.03</v>
      </c>
      <c r="Y5771" s="4">
        <f t="shared" si="816"/>
        <v>159.63</v>
      </c>
      <c r="Z5771" s="1" t="s">
        <v>60</v>
      </c>
      <c r="AA5771" s="1" t="s">
        <v>23</v>
      </c>
      <c r="AB5771" s="1" t="s">
        <v>29</v>
      </c>
      <c r="AC5771" s="1" t="s">
        <v>40</v>
      </c>
      <c r="AD5771" s="1" t="s">
        <v>19</v>
      </c>
      <c r="AE5771" s="2">
        <v>40816</v>
      </c>
    </row>
    <row r="5772" spans="1:31" x14ac:dyDescent="0.25">
      <c r="A5772">
        <f t="shared" si="817"/>
        <v>5771</v>
      </c>
      <c r="B5772" s="1">
        <v>19264</v>
      </c>
      <c r="C5772" s="2">
        <v>40815</v>
      </c>
      <c r="D5772" s="1" t="s">
        <v>20</v>
      </c>
      <c r="E5772" s="1" t="str">
        <f t="shared" si="810"/>
        <v>*</v>
      </c>
      <c r="F5772" s="1" t="str">
        <f t="shared" si="811"/>
        <v>**</v>
      </c>
      <c r="G5772" s="1" t="str">
        <f t="shared" si="812"/>
        <v>**</v>
      </c>
      <c r="J5772" s="1" t="str">
        <f t="shared" si="813"/>
        <v>**</v>
      </c>
      <c r="P5772" s="1">
        <v>23</v>
      </c>
      <c r="Q5772" s="1">
        <f t="shared" si="818"/>
        <v>3.5000000000000003E-2</v>
      </c>
      <c r="T5772" s="4">
        <v>107.75</v>
      </c>
      <c r="U5772" s="9">
        <f t="shared" si="814"/>
        <v>0</v>
      </c>
      <c r="V5772" s="4">
        <f t="shared" si="815"/>
        <v>4.6847826086956523</v>
      </c>
      <c r="W5772" s="1" t="s">
        <v>21</v>
      </c>
      <c r="X5772" s="1">
        <v>1.52</v>
      </c>
      <c r="Y5772" s="4">
        <f t="shared" si="816"/>
        <v>109.27</v>
      </c>
      <c r="Z5772" s="1" t="s">
        <v>42</v>
      </c>
      <c r="AA5772" s="1" t="s">
        <v>16</v>
      </c>
      <c r="AB5772" s="1" t="s">
        <v>29</v>
      </c>
      <c r="AC5772" s="1" t="s">
        <v>40</v>
      </c>
      <c r="AD5772" s="1" t="s">
        <v>31</v>
      </c>
      <c r="AE5772" s="2">
        <v>40816</v>
      </c>
    </row>
    <row r="5773" spans="1:31" x14ac:dyDescent="0.25">
      <c r="A5773">
        <f t="shared" si="817"/>
        <v>5772</v>
      </c>
      <c r="B5773" s="1">
        <v>24326</v>
      </c>
      <c r="C5773" s="2">
        <v>40815</v>
      </c>
      <c r="D5773" s="1" t="s">
        <v>32</v>
      </c>
      <c r="E5773" s="1" t="str">
        <f t="shared" si="810"/>
        <v>***</v>
      </c>
      <c r="F5773" s="1" t="str">
        <f t="shared" si="811"/>
        <v>***</v>
      </c>
      <c r="G5773" s="1" t="str">
        <f t="shared" si="812"/>
        <v>***</v>
      </c>
      <c r="J5773" s="1" t="str">
        <f t="shared" si="813"/>
        <v>***</v>
      </c>
      <c r="P5773" s="1">
        <v>12</v>
      </c>
      <c r="Q5773" s="1">
        <f t="shared" si="818"/>
        <v>0.02</v>
      </c>
      <c r="T5773" s="4">
        <v>78.36</v>
      </c>
      <c r="U5773" s="9">
        <f t="shared" si="814"/>
        <v>0</v>
      </c>
      <c r="V5773" s="4">
        <f t="shared" si="815"/>
        <v>6.53</v>
      </c>
      <c r="W5773" s="1" t="s">
        <v>21</v>
      </c>
      <c r="X5773" s="1">
        <v>1.5</v>
      </c>
      <c r="Y5773" s="4">
        <f t="shared" si="816"/>
        <v>79.86</v>
      </c>
      <c r="Z5773" s="1" t="s">
        <v>49</v>
      </c>
      <c r="AA5773" s="1" t="s">
        <v>28</v>
      </c>
      <c r="AB5773" s="1" t="s">
        <v>29</v>
      </c>
      <c r="AC5773" s="1" t="s">
        <v>30</v>
      </c>
      <c r="AD5773" s="1" t="s">
        <v>31</v>
      </c>
      <c r="AE5773" s="2">
        <v>40816</v>
      </c>
    </row>
    <row r="5774" spans="1:31" x14ac:dyDescent="0.25">
      <c r="A5774">
        <f t="shared" si="817"/>
        <v>5773</v>
      </c>
      <c r="B5774" s="1">
        <v>56322</v>
      </c>
      <c r="C5774" s="2">
        <v>40816</v>
      </c>
      <c r="D5774" s="1" t="s">
        <v>36</v>
      </c>
      <c r="E5774" s="1" t="str">
        <f t="shared" si="810"/>
        <v>*</v>
      </c>
      <c r="F5774" s="1" t="str">
        <f t="shared" si="811"/>
        <v>*</v>
      </c>
      <c r="G5774" s="1" t="str">
        <f t="shared" si="812"/>
        <v>*</v>
      </c>
      <c r="J5774" s="1" t="str">
        <f t="shared" si="813"/>
        <v>*</v>
      </c>
      <c r="P5774" s="1">
        <v>16</v>
      </c>
      <c r="Q5774" s="1">
        <f t="shared" si="818"/>
        <v>0.02</v>
      </c>
      <c r="T5774" s="4">
        <v>1689.1369999999999</v>
      </c>
      <c r="U5774" s="9">
        <f t="shared" si="814"/>
        <v>1</v>
      </c>
      <c r="V5774" s="4">
        <f t="shared" si="815"/>
        <v>105.5710625</v>
      </c>
      <c r="W5774" s="1" t="s">
        <v>21</v>
      </c>
      <c r="X5774" s="1">
        <v>8.08</v>
      </c>
      <c r="Y5774" s="4">
        <f t="shared" si="816"/>
        <v>1697.2169999999999</v>
      </c>
      <c r="Z5774" s="1" t="s">
        <v>51</v>
      </c>
      <c r="AA5774" s="1" t="s">
        <v>23</v>
      </c>
      <c r="AB5774" s="1" t="s">
        <v>24</v>
      </c>
      <c r="AC5774" s="1" t="s">
        <v>25</v>
      </c>
      <c r="AD5774" s="1" t="s">
        <v>19</v>
      </c>
      <c r="AE5774" s="2">
        <v>40818</v>
      </c>
    </row>
    <row r="5775" spans="1:31" x14ac:dyDescent="0.25">
      <c r="A5775">
        <f t="shared" si="817"/>
        <v>5774</v>
      </c>
      <c r="B5775" s="1">
        <v>56322</v>
      </c>
      <c r="C5775" s="2">
        <v>40816</v>
      </c>
      <c r="D5775" s="1" t="s">
        <v>36</v>
      </c>
      <c r="E5775" s="1" t="str">
        <f t="shared" si="810"/>
        <v>*</v>
      </c>
      <c r="F5775" s="1" t="str">
        <f t="shared" si="811"/>
        <v>*</v>
      </c>
      <c r="G5775" s="1" t="str">
        <f t="shared" si="812"/>
        <v>*</v>
      </c>
      <c r="J5775" s="1" t="str">
        <f t="shared" si="813"/>
        <v>*</v>
      </c>
      <c r="P5775" s="1">
        <v>26</v>
      </c>
      <c r="Q5775" s="1">
        <f t="shared" si="818"/>
        <v>3.5000000000000003E-2</v>
      </c>
      <c r="T5775" s="4">
        <v>799.84</v>
      </c>
      <c r="U5775" s="9">
        <f t="shared" si="814"/>
        <v>0</v>
      </c>
      <c r="V5775" s="4">
        <f t="shared" si="815"/>
        <v>30.763076923076923</v>
      </c>
      <c r="W5775" s="1" t="s">
        <v>21</v>
      </c>
      <c r="X5775" s="1">
        <v>3.6</v>
      </c>
      <c r="Y5775" s="4">
        <f t="shared" si="816"/>
        <v>803.44</v>
      </c>
      <c r="Z5775" s="1" t="s">
        <v>51</v>
      </c>
      <c r="AA5775" s="1" t="s">
        <v>23</v>
      </c>
      <c r="AB5775" s="1" t="s">
        <v>24</v>
      </c>
      <c r="AC5775" s="1" t="s">
        <v>38</v>
      </c>
      <c r="AD5775" s="1" t="s">
        <v>41</v>
      </c>
      <c r="AE5775" s="2">
        <v>40818</v>
      </c>
    </row>
    <row r="5776" spans="1:31" x14ac:dyDescent="0.25">
      <c r="A5776">
        <f t="shared" si="817"/>
        <v>5775</v>
      </c>
      <c r="B5776" s="1">
        <v>13638</v>
      </c>
      <c r="C5776" s="2">
        <v>40816</v>
      </c>
      <c r="D5776" s="1" t="s">
        <v>20</v>
      </c>
      <c r="E5776" s="1" t="str">
        <f t="shared" si="810"/>
        <v>*</v>
      </c>
      <c r="F5776" s="1" t="str">
        <f t="shared" si="811"/>
        <v>**</v>
      </c>
      <c r="G5776" s="1" t="str">
        <f t="shared" si="812"/>
        <v>**</v>
      </c>
      <c r="J5776" s="1" t="str">
        <f t="shared" si="813"/>
        <v>**</v>
      </c>
      <c r="P5776" s="1">
        <v>49</v>
      </c>
      <c r="Q5776" s="1">
        <f t="shared" si="818"/>
        <v>0.05</v>
      </c>
      <c r="T5776" s="4">
        <v>682.77</v>
      </c>
      <c r="U5776" s="9">
        <f t="shared" si="814"/>
        <v>0</v>
      </c>
      <c r="V5776" s="4">
        <f t="shared" si="815"/>
        <v>13.934081632653061</v>
      </c>
      <c r="W5776" s="1" t="s">
        <v>21</v>
      </c>
      <c r="X5776" s="1">
        <v>1.99</v>
      </c>
      <c r="Y5776" s="4">
        <f t="shared" si="816"/>
        <v>684.76</v>
      </c>
      <c r="Z5776" s="1" t="s">
        <v>22</v>
      </c>
      <c r="AA5776" s="1" t="s">
        <v>16</v>
      </c>
      <c r="AB5776" s="1" t="s">
        <v>24</v>
      </c>
      <c r="AC5776" s="1" t="s">
        <v>38</v>
      </c>
      <c r="AD5776" s="1" t="s">
        <v>41</v>
      </c>
      <c r="AE5776" s="2">
        <v>40818</v>
      </c>
    </row>
    <row r="5777" spans="1:31" x14ac:dyDescent="0.25">
      <c r="A5777">
        <f t="shared" si="817"/>
        <v>5776</v>
      </c>
      <c r="B5777" s="1">
        <v>16582</v>
      </c>
      <c r="C5777" s="2">
        <v>40817</v>
      </c>
      <c r="D5777" s="1" t="s">
        <v>32</v>
      </c>
      <c r="E5777" s="1" t="str">
        <f t="shared" si="810"/>
        <v>***</v>
      </c>
      <c r="F5777" s="1" t="str">
        <f t="shared" si="811"/>
        <v>***</v>
      </c>
      <c r="G5777" s="1" t="str">
        <f t="shared" si="812"/>
        <v>***</v>
      </c>
      <c r="J5777" s="1" t="str">
        <f t="shared" si="813"/>
        <v>***</v>
      </c>
      <c r="P5777" s="1">
        <v>26</v>
      </c>
      <c r="Q5777" s="1">
        <f t="shared" si="818"/>
        <v>3.5000000000000003E-2</v>
      </c>
      <c r="T5777" s="4">
        <v>6766.8559999999998</v>
      </c>
      <c r="U5777" s="9">
        <f t="shared" si="814"/>
        <v>1</v>
      </c>
      <c r="V5777" s="4">
        <f t="shared" si="815"/>
        <v>260.26369230769228</v>
      </c>
      <c r="W5777" s="1" t="s">
        <v>33</v>
      </c>
      <c r="X5777" s="1">
        <v>43.57</v>
      </c>
      <c r="Y5777" s="4">
        <f t="shared" si="816"/>
        <v>6810.4259999999995</v>
      </c>
      <c r="Z5777" s="1" t="s">
        <v>44</v>
      </c>
      <c r="AA5777" s="1" t="s">
        <v>37</v>
      </c>
      <c r="AB5777" s="1" t="s">
        <v>17</v>
      </c>
      <c r="AC5777" s="1" t="s">
        <v>52</v>
      </c>
      <c r="AD5777" s="1" t="s">
        <v>59</v>
      </c>
      <c r="AE5777" s="2">
        <v>40819</v>
      </c>
    </row>
    <row r="5778" spans="1:31" x14ac:dyDescent="0.25">
      <c r="A5778">
        <f t="shared" si="817"/>
        <v>5777</v>
      </c>
      <c r="B5778" s="1">
        <v>56006</v>
      </c>
      <c r="C5778" s="2">
        <v>40817</v>
      </c>
      <c r="D5778" s="1" t="s">
        <v>32</v>
      </c>
      <c r="E5778" s="1" t="str">
        <f t="shared" si="810"/>
        <v>***</v>
      </c>
      <c r="F5778" s="1" t="str">
        <f t="shared" si="811"/>
        <v>***</v>
      </c>
      <c r="G5778" s="1" t="str">
        <f t="shared" si="812"/>
        <v>***</v>
      </c>
      <c r="J5778" s="1" t="str">
        <f t="shared" si="813"/>
        <v>***</v>
      </c>
      <c r="P5778" s="1">
        <v>20</v>
      </c>
      <c r="Q5778" s="1">
        <f t="shared" si="818"/>
        <v>3.5000000000000003E-2</v>
      </c>
      <c r="T5778" s="4">
        <v>1429.088</v>
      </c>
      <c r="U5778" s="9">
        <f t="shared" si="814"/>
        <v>1</v>
      </c>
      <c r="V5778" s="4">
        <f t="shared" si="815"/>
        <v>71.454399999999993</v>
      </c>
      <c r="W5778" s="1" t="s">
        <v>21</v>
      </c>
      <c r="X5778" s="1">
        <v>1.25</v>
      </c>
      <c r="Y5778" s="4">
        <f t="shared" si="816"/>
        <v>1430.338</v>
      </c>
      <c r="Z5778" s="1" t="s">
        <v>15</v>
      </c>
      <c r="AA5778" s="1" t="s">
        <v>23</v>
      </c>
      <c r="AB5778" s="1" t="s">
        <v>24</v>
      </c>
      <c r="AC5778" s="1" t="s">
        <v>25</v>
      </c>
      <c r="AD5778" s="1" t="s">
        <v>41</v>
      </c>
      <c r="AE5778" s="2">
        <v>40819</v>
      </c>
    </row>
    <row r="5779" spans="1:31" x14ac:dyDescent="0.25">
      <c r="A5779">
        <f t="shared" si="817"/>
        <v>5778</v>
      </c>
      <c r="B5779" s="1">
        <v>49760</v>
      </c>
      <c r="C5779" s="2">
        <v>40817</v>
      </c>
      <c r="D5779" s="1" t="s">
        <v>36</v>
      </c>
      <c r="E5779" s="1" t="str">
        <f t="shared" si="810"/>
        <v>*</v>
      </c>
      <c r="F5779" s="1" t="str">
        <f t="shared" si="811"/>
        <v>*</v>
      </c>
      <c r="G5779" s="1" t="str">
        <f t="shared" si="812"/>
        <v>*</v>
      </c>
      <c r="J5779" s="1" t="str">
        <f t="shared" si="813"/>
        <v>*</v>
      </c>
      <c r="P5779" s="1">
        <v>13</v>
      </c>
      <c r="Q5779" s="1">
        <f t="shared" si="818"/>
        <v>0.02</v>
      </c>
      <c r="T5779" s="4">
        <v>1281.1795</v>
      </c>
      <c r="U5779" s="9">
        <f t="shared" si="814"/>
        <v>1</v>
      </c>
      <c r="V5779" s="4">
        <f t="shared" si="815"/>
        <v>98.552269230769227</v>
      </c>
      <c r="W5779" s="1" t="s">
        <v>21</v>
      </c>
      <c r="X5779" s="1">
        <v>5.92</v>
      </c>
      <c r="Y5779" s="4">
        <f t="shared" si="816"/>
        <v>1287.0995</v>
      </c>
      <c r="Z5779" s="1" t="s">
        <v>49</v>
      </c>
      <c r="AA5779" s="1" t="s">
        <v>37</v>
      </c>
      <c r="AB5779" s="1" t="s">
        <v>24</v>
      </c>
      <c r="AC5779" s="1" t="s">
        <v>25</v>
      </c>
      <c r="AD5779" s="1" t="s">
        <v>19</v>
      </c>
      <c r="AE5779" s="2">
        <v>40819</v>
      </c>
    </row>
    <row r="5780" spans="1:31" x14ac:dyDescent="0.25">
      <c r="A5780">
        <f t="shared" si="817"/>
        <v>5779</v>
      </c>
      <c r="B5780" s="1">
        <v>49760</v>
      </c>
      <c r="C5780" s="2">
        <v>40817</v>
      </c>
      <c r="D5780" s="1" t="s">
        <v>36</v>
      </c>
      <c r="E5780" s="1" t="str">
        <f t="shared" si="810"/>
        <v>*</v>
      </c>
      <c r="F5780" s="1" t="str">
        <f t="shared" si="811"/>
        <v>*</v>
      </c>
      <c r="G5780" s="1" t="str">
        <f t="shared" si="812"/>
        <v>*</v>
      </c>
      <c r="J5780" s="1" t="str">
        <f t="shared" si="813"/>
        <v>*</v>
      </c>
      <c r="P5780" s="1">
        <v>38</v>
      </c>
      <c r="Q5780" s="1">
        <f t="shared" si="818"/>
        <v>0.04</v>
      </c>
      <c r="T5780" s="4">
        <v>710.33</v>
      </c>
      <c r="U5780" s="9">
        <f t="shared" si="814"/>
        <v>0</v>
      </c>
      <c r="V5780" s="4">
        <f t="shared" si="815"/>
        <v>18.692894736842106</v>
      </c>
      <c r="W5780" s="1" t="s">
        <v>14</v>
      </c>
      <c r="X5780" s="1">
        <v>9.0299999999999994</v>
      </c>
      <c r="Y5780" s="4">
        <f t="shared" si="816"/>
        <v>719.36</v>
      </c>
      <c r="Z5780" s="1" t="s">
        <v>49</v>
      </c>
      <c r="AA5780" s="1" t="s">
        <v>37</v>
      </c>
      <c r="AB5780" s="1" t="s">
        <v>29</v>
      </c>
      <c r="AC5780" s="1" t="s">
        <v>40</v>
      </c>
      <c r="AD5780" s="1" t="s">
        <v>19</v>
      </c>
      <c r="AE5780" s="2">
        <v>40819</v>
      </c>
    </row>
    <row r="5781" spans="1:31" x14ac:dyDescent="0.25">
      <c r="A5781">
        <f t="shared" si="817"/>
        <v>5780</v>
      </c>
      <c r="B5781" s="1">
        <v>56006</v>
      </c>
      <c r="C5781" s="2">
        <v>40817</v>
      </c>
      <c r="D5781" s="1" t="s">
        <v>32</v>
      </c>
      <c r="E5781" s="1" t="str">
        <f t="shared" si="810"/>
        <v>***</v>
      </c>
      <c r="F5781" s="1" t="str">
        <f t="shared" si="811"/>
        <v>***</v>
      </c>
      <c r="G5781" s="1" t="str">
        <f t="shared" si="812"/>
        <v>***</v>
      </c>
      <c r="J5781" s="1" t="str">
        <f t="shared" si="813"/>
        <v>***</v>
      </c>
      <c r="P5781" s="1">
        <v>16</v>
      </c>
      <c r="Q5781" s="1">
        <f t="shared" si="818"/>
        <v>0.02</v>
      </c>
      <c r="T5781" s="4">
        <v>102.99</v>
      </c>
      <c r="U5781" s="9">
        <f t="shared" si="814"/>
        <v>0</v>
      </c>
      <c r="V5781" s="4">
        <f t="shared" si="815"/>
        <v>6.4368749999999997</v>
      </c>
      <c r="W5781" s="1" t="s">
        <v>21</v>
      </c>
      <c r="X5781" s="1">
        <v>9.68</v>
      </c>
      <c r="Y5781" s="4">
        <f t="shared" si="816"/>
        <v>112.66999999999999</v>
      </c>
      <c r="Z5781" s="1" t="s">
        <v>15</v>
      </c>
      <c r="AA5781" s="1" t="s">
        <v>23</v>
      </c>
      <c r="AB5781" s="1" t="s">
        <v>29</v>
      </c>
      <c r="AC5781" s="1" t="s">
        <v>40</v>
      </c>
      <c r="AD5781" s="1" t="s">
        <v>19</v>
      </c>
      <c r="AE5781" s="2">
        <v>40817</v>
      </c>
    </row>
    <row r="5782" spans="1:31" x14ac:dyDescent="0.25">
      <c r="A5782">
        <f t="shared" si="817"/>
        <v>5781</v>
      </c>
      <c r="B5782" s="1">
        <v>49760</v>
      </c>
      <c r="C5782" s="2">
        <v>40817</v>
      </c>
      <c r="D5782" s="1" t="s">
        <v>36</v>
      </c>
      <c r="E5782" s="1" t="str">
        <f t="shared" si="810"/>
        <v>*</v>
      </c>
      <c r="F5782" s="1" t="str">
        <f t="shared" si="811"/>
        <v>*</v>
      </c>
      <c r="G5782" s="1" t="str">
        <f t="shared" si="812"/>
        <v>*</v>
      </c>
      <c r="J5782" s="1" t="str">
        <f t="shared" si="813"/>
        <v>*</v>
      </c>
      <c r="P5782" s="1">
        <v>3</v>
      </c>
      <c r="Q5782" s="1">
        <f t="shared" si="818"/>
        <v>0.01</v>
      </c>
      <c r="T5782" s="4">
        <v>44.84</v>
      </c>
      <c r="U5782" s="9">
        <f t="shared" si="814"/>
        <v>0</v>
      </c>
      <c r="V5782" s="4">
        <f t="shared" si="815"/>
        <v>14.946666666666667</v>
      </c>
      <c r="W5782" s="1" t="s">
        <v>21</v>
      </c>
      <c r="X5782" s="1">
        <v>5.3</v>
      </c>
      <c r="Y5782" s="4">
        <f t="shared" si="816"/>
        <v>50.14</v>
      </c>
      <c r="Z5782" s="1" t="s">
        <v>49</v>
      </c>
      <c r="AA5782" s="1" t="s">
        <v>37</v>
      </c>
      <c r="AB5782" s="1" t="s">
        <v>17</v>
      </c>
      <c r="AC5782" s="1" t="s">
        <v>18</v>
      </c>
      <c r="AD5782" s="1" t="s">
        <v>31</v>
      </c>
      <c r="AE5782" s="2">
        <v>40818</v>
      </c>
    </row>
    <row r="5783" spans="1:31" x14ac:dyDescent="0.25">
      <c r="A5783">
        <f t="shared" si="817"/>
        <v>5782</v>
      </c>
      <c r="B5783" s="1">
        <v>29317</v>
      </c>
      <c r="C5783" s="2">
        <v>40818</v>
      </c>
      <c r="D5783" s="1" t="s">
        <v>27</v>
      </c>
      <c r="E5783" s="1" t="str">
        <f t="shared" si="810"/>
        <v>*</v>
      </c>
      <c r="F5783" s="1" t="str">
        <f t="shared" si="811"/>
        <v>*</v>
      </c>
      <c r="G5783" s="1" t="str">
        <f t="shared" si="812"/>
        <v>*</v>
      </c>
      <c r="J5783" s="1" t="str">
        <f t="shared" si="813"/>
        <v>*</v>
      </c>
      <c r="P5783" s="1">
        <v>20</v>
      </c>
      <c r="Q5783" s="1">
        <f t="shared" si="818"/>
        <v>3.5000000000000003E-2</v>
      </c>
      <c r="T5783" s="4">
        <v>15703.82</v>
      </c>
      <c r="U5783" s="9">
        <f t="shared" si="814"/>
        <v>1</v>
      </c>
      <c r="V5783" s="4">
        <f t="shared" si="815"/>
        <v>785.19100000000003</v>
      </c>
      <c r="W5783" s="1" t="s">
        <v>33</v>
      </c>
      <c r="X5783" s="1">
        <v>16.059999999999999</v>
      </c>
      <c r="Y5783" s="4">
        <f t="shared" si="816"/>
        <v>15719.88</v>
      </c>
      <c r="Z5783" s="1" t="s">
        <v>46</v>
      </c>
      <c r="AA5783" s="1" t="s">
        <v>28</v>
      </c>
      <c r="AB5783" s="1" t="s">
        <v>24</v>
      </c>
      <c r="AC5783" s="1" t="s">
        <v>56</v>
      </c>
      <c r="AD5783" s="1" t="s">
        <v>35</v>
      </c>
      <c r="AE5783" s="2">
        <v>40819</v>
      </c>
    </row>
    <row r="5784" spans="1:31" x14ac:dyDescent="0.25">
      <c r="A5784">
        <f t="shared" si="817"/>
        <v>5783</v>
      </c>
      <c r="B5784" s="1">
        <v>29317</v>
      </c>
      <c r="C5784" s="2">
        <v>40818</v>
      </c>
      <c r="D5784" s="1" t="s">
        <v>27</v>
      </c>
      <c r="E5784" s="1" t="str">
        <f t="shared" si="810"/>
        <v>*</v>
      </c>
      <c r="F5784" s="1" t="str">
        <f t="shared" si="811"/>
        <v>*</v>
      </c>
      <c r="G5784" s="1" t="str">
        <f t="shared" si="812"/>
        <v>*</v>
      </c>
      <c r="J5784" s="1" t="str">
        <f t="shared" si="813"/>
        <v>*</v>
      </c>
      <c r="P5784" s="1">
        <v>40</v>
      </c>
      <c r="Q5784" s="1">
        <f t="shared" si="818"/>
        <v>0.05</v>
      </c>
      <c r="T5784" s="4">
        <v>7789.63</v>
      </c>
      <c r="U5784" s="9">
        <f t="shared" si="814"/>
        <v>1</v>
      </c>
      <c r="V5784" s="4">
        <f t="shared" si="815"/>
        <v>194.74074999999999</v>
      </c>
      <c r="W5784" s="1" t="s">
        <v>33</v>
      </c>
      <c r="X5784" s="1">
        <v>23.76</v>
      </c>
      <c r="Y5784" s="4">
        <f t="shared" si="816"/>
        <v>7813.39</v>
      </c>
      <c r="Z5784" s="1" t="s">
        <v>46</v>
      </c>
      <c r="AA5784" s="1" t="s">
        <v>28</v>
      </c>
      <c r="AB5784" s="1" t="s">
        <v>17</v>
      </c>
      <c r="AC5784" s="1" t="s">
        <v>34</v>
      </c>
      <c r="AD5784" s="1" t="s">
        <v>35</v>
      </c>
      <c r="AE5784" s="2">
        <v>40820</v>
      </c>
    </row>
    <row r="5785" spans="1:31" x14ac:dyDescent="0.25">
      <c r="A5785">
        <f t="shared" si="817"/>
        <v>5784</v>
      </c>
      <c r="B5785" s="1">
        <v>49223</v>
      </c>
      <c r="C5785" s="2">
        <v>40818</v>
      </c>
      <c r="D5785" s="1" t="s">
        <v>36</v>
      </c>
      <c r="E5785" s="1" t="str">
        <f t="shared" si="810"/>
        <v>*</v>
      </c>
      <c r="F5785" s="1" t="str">
        <f t="shared" si="811"/>
        <v>*</v>
      </c>
      <c r="G5785" s="1" t="str">
        <f t="shared" si="812"/>
        <v>*</v>
      </c>
      <c r="J5785" s="1" t="str">
        <f t="shared" si="813"/>
        <v>*</v>
      </c>
      <c r="P5785" s="1">
        <v>24</v>
      </c>
      <c r="Q5785" s="1">
        <f t="shared" si="818"/>
        <v>3.5000000000000003E-2</v>
      </c>
      <c r="T5785" s="4">
        <v>238.25</v>
      </c>
      <c r="U5785" s="9">
        <f t="shared" si="814"/>
        <v>0</v>
      </c>
      <c r="V5785" s="4">
        <f t="shared" si="815"/>
        <v>9.9270833333333339</v>
      </c>
      <c r="W5785" s="1" t="s">
        <v>21</v>
      </c>
      <c r="X5785" s="1">
        <v>7.28</v>
      </c>
      <c r="Y5785" s="4">
        <f t="shared" si="816"/>
        <v>245.53</v>
      </c>
      <c r="Z5785" s="1" t="s">
        <v>53</v>
      </c>
      <c r="AA5785" s="1" t="s">
        <v>28</v>
      </c>
      <c r="AB5785" s="1" t="s">
        <v>29</v>
      </c>
      <c r="AC5785" s="1" t="s">
        <v>55</v>
      </c>
      <c r="AD5785" s="1" t="s">
        <v>19</v>
      </c>
      <c r="AE5785" s="2">
        <v>40818</v>
      </c>
    </row>
    <row r="5786" spans="1:31" x14ac:dyDescent="0.25">
      <c r="A5786">
        <f t="shared" si="817"/>
        <v>5785</v>
      </c>
      <c r="B5786" s="1">
        <v>3460</v>
      </c>
      <c r="C5786" s="2">
        <v>40818</v>
      </c>
      <c r="D5786" s="1" t="s">
        <v>20</v>
      </c>
      <c r="E5786" s="1" t="str">
        <f t="shared" si="810"/>
        <v>*</v>
      </c>
      <c r="F5786" s="1" t="str">
        <f t="shared" si="811"/>
        <v>**</v>
      </c>
      <c r="G5786" s="1" t="str">
        <f t="shared" si="812"/>
        <v>**</v>
      </c>
      <c r="J5786" s="1" t="str">
        <f t="shared" si="813"/>
        <v>**</v>
      </c>
      <c r="P5786" s="1">
        <v>27</v>
      </c>
      <c r="Q5786" s="1">
        <f t="shared" si="818"/>
        <v>3.5000000000000003E-2</v>
      </c>
      <c r="T5786" s="4">
        <v>153.22999999999999</v>
      </c>
      <c r="U5786" s="9">
        <f t="shared" si="814"/>
        <v>0</v>
      </c>
      <c r="V5786" s="4">
        <f t="shared" si="815"/>
        <v>5.6751851851851844</v>
      </c>
      <c r="W5786" s="1" t="s">
        <v>21</v>
      </c>
      <c r="X5786" s="1">
        <v>4.6900000000000004</v>
      </c>
      <c r="Y5786" s="4">
        <f t="shared" si="816"/>
        <v>157.91999999999999</v>
      </c>
      <c r="Z5786" s="1" t="s">
        <v>22</v>
      </c>
      <c r="AA5786" s="1" t="s">
        <v>16</v>
      </c>
      <c r="AB5786" s="1" t="s">
        <v>29</v>
      </c>
      <c r="AC5786" s="1" t="s">
        <v>55</v>
      </c>
      <c r="AD5786" s="1" t="s">
        <v>19</v>
      </c>
      <c r="AE5786" s="2">
        <v>40820</v>
      </c>
    </row>
    <row r="5787" spans="1:31" x14ac:dyDescent="0.25">
      <c r="A5787">
        <f t="shared" si="817"/>
        <v>5786</v>
      </c>
      <c r="B5787" s="1">
        <v>29317</v>
      </c>
      <c r="C5787" s="2">
        <v>40818</v>
      </c>
      <c r="D5787" s="1" t="s">
        <v>27</v>
      </c>
      <c r="E5787" s="1" t="str">
        <f t="shared" si="810"/>
        <v>*</v>
      </c>
      <c r="F5787" s="1" t="str">
        <f t="shared" si="811"/>
        <v>*</v>
      </c>
      <c r="G5787" s="1" t="str">
        <f t="shared" si="812"/>
        <v>*</v>
      </c>
      <c r="J5787" s="1" t="str">
        <f t="shared" si="813"/>
        <v>*</v>
      </c>
      <c r="P5787" s="1">
        <v>31</v>
      </c>
      <c r="Q5787" s="1">
        <f t="shared" si="818"/>
        <v>0.04</v>
      </c>
      <c r="T5787" s="4">
        <v>140.69</v>
      </c>
      <c r="U5787" s="9">
        <f t="shared" si="814"/>
        <v>0</v>
      </c>
      <c r="V5787" s="4">
        <f t="shared" si="815"/>
        <v>4.5383870967741933</v>
      </c>
      <c r="W5787" s="1" t="s">
        <v>21</v>
      </c>
      <c r="X5787" s="1">
        <v>0.7</v>
      </c>
      <c r="Y5787" s="4">
        <f t="shared" si="816"/>
        <v>141.38999999999999</v>
      </c>
      <c r="Z5787" s="1" t="s">
        <v>46</v>
      </c>
      <c r="AA5787" s="1" t="s">
        <v>28</v>
      </c>
      <c r="AB5787" s="1" t="s">
        <v>29</v>
      </c>
      <c r="AC5787" s="1" t="s">
        <v>61</v>
      </c>
      <c r="AD5787" s="1" t="s">
        <v>31</v>
      </c>
      <c r="AE5787" s="2">
        <v>40818</v>
      </c>
    </row>
    <row r="5788" spans="1:31" x14ac:dyDescent="0.25">
      <c r="A5788">
        <f t="shared" si="817"/>
        <v>5787</v>
      </c>
      <c r="B5788" s="1">
        <v>44965</v>
      </c>
      <c r="C5788" s="2">
        <v>40818</v>
      </c>
      <c r="D5788" s="1" t="s">
        <v>13</v>
      </c>
      <c r="E5788" s="1" t="str">
        <f t="shared" si="810"/>
        <v>*</v>
      </c>
      <c r="F5788" s="1" t="str">
        <f t="shared" si="811"/>
        <v>*</v>
      </c>
      <c r="G5788" s="1" t="str">
        <f t="shared" si="812"/>
        <v>*</v>
      </c>
      <c r="J5788" s="1" t="str">
        <f t="shared" si="813"/>
        <v>*</v>
      </c>
      <c r="P5788" s="1">
        <v>45</v>
      </c>
      <c r="Q5788" s="1">
        <f t="shared" si="818"/>
        <v>0.05</v>
      </c>
      <c r="T5788" s="4">
        <v>75.39</v>
      </c>
      <c r="U5788" s="9">
        <f t="shared" si="814"/>
        <v>0</v>
      </c>
      <c r="V5788" s="4">
        <f t="shared" si="815"/>
        <v>1.6753333333333333</v>
      </c>
      <c r="W5788" s="1" t="s">
        <v>21</v>
      </c>
      <c r="X5788" s="1">
        <v>0.7</v>
      </c>
      <c r="Y5788" s="4">
        <f t="shared" si="816"/>
        <v>76.09</v>
      </c>
      <c r="Z5788" s="1" t="s">
        <v>49</v>
      </c>
      <c r="AA5788" s="1" t="s">
        <v>28</v>
      </c>
      <c r="AB5788" s="1" t="s">
        <v>29</v>
      </c>
      <c r="AC5788" s="1" t="s">
        <v>30</v>
      </c>
      <c r="AD5788" s="1" t="s">
        <v>31</v>
      </c>
      <c r="AE5788" s="2">
        <v>40822</v>
      </c>
    </row>
    <row r="5789" spans="1:31" x14ac:dyDescent="0.25">
      <c r="A5789">
        <f t="shared" si="817"/>
        <v>5788</v>
      </c>
      <c r="B5789" s="1">
        <v>47236</v>
      </c>
      <c r="C5789" s="2">
        <v>40818</v>
      </c>
      <c r="D5789" s="1" t="s">
        <v>20</v>
      </c>
      <c r="E5789" s="1" t="str">
        <f t="shared" si="810"/>
        <v>*</v>
      </c>
      <c r="F5789" s="1" t="str">
        <f t="shared" si="811"/>
        <v>**</v>
      </c>
      <c r="G5789" s="1" t="str">
        <f t="shared" si="812"/>
        <v>**</v>
      </c>
      <c r="J5789" s="1" t="str">
        <f t="shared" si="813"/>
        <v>**</v>
      </c>
      <c r="P5789" s="1">
        <v>1</v>
      </c>
      <c r="Q5789" s="1">
        <f t="shared" si="818"/>
        <v>0.01</v>
      </c>
      <c r="T5789" s="4">
        <v>70.91</v>
      </c>
      <c r="U5789" s="9">
        <f t="shared" si="814"/>
        <v>0</v>
      </c>
      <c r="V5789" s="4">
        <f t="shared" si="815"/>
        <v>70.91</v>
      </c>
      <c r="W5789" s="1" t="s">
        <v>21</v>
      </c>
      <c r="X5789" s="1">
        <v>3.5</v>
      </c>
      <c r="Y5789" s="4">
        <f t="shared" si="816"/>
        <v>74.41</v>
      </c>
      <c r="Z5789" s="1" t="s">
        <v>22</v>
      </c>
      <c r="AA5789" s="1" t="s">
        <v>37</v>
      </c>
      <c r="AB5789" s="1" t="s">
        <v>29</v>
      </c>
      <c r="AC5789" s="1" t="s">
        <v>63</v>
      </c>
      <c r="AD5789" s="1" t="s">
        <v>19</v>
      </c>
      <c r="AE5789" s="2">
        <v>40820</v>
      </c>
    </row>
    <row r="5790" spans="1:31" x14ac:dyDescent="0.25">
      <c r="A5790">
        <f t="shared" si="817"/>
        <v>5789</v>
      </c>
      <c r="B5790" s="1">
        <v>44965</v>
      </c>
      <c r="C5790" s="2">
        <v>40818</v>
      </c>
      <c r="D5790" s="1" t="s">
        <v>13</v>
      </c>
      <c r="E5790" s="1" t="str">
        <f t="shared" si="810"/>
        <v>*</v>
      </c>
      <c r="F5790" s="1" t="str">
        <f t="shared" si="811"/>
        <v>*</v>
      </c>
      <c r="G5790" s="1" t="str">
        <f t="shared" si="812"/>
        <v>*</v>
      </c>
      <c r="J5790" s="1" t="str">
        <f t="shared" si="813"/>
        <v>*</v>
      </c>
      <c r="P5790" s="1">
        <v>19</v>
      </c>
      <c r="Q5790" s="1">
        <f t="shared" si="818"/>
        <v>0.02</v>
      </c>
      <c r="T5790" s="4">
        <v>28.82</v>
      </c>
      <c r="U5790" s="9">
        <f t="shared" si="814"/>
        <v>0</v>
      </c>
      <c r="V5790" s="4">
        <f t="shared" si="815"/>
        <v>1.516842105263158</v>
      </c>
      <c r="W5790" s="1" t="s">
        <v>21</v>
      </c>
      <c r="X5790" s="1">
        <v>0.7</v>
      </c>
      <c r="Y5790" s="4">
        <f t="shared" si="816"/>
        <v>29.52</v>
      </c>
      <c r="Z5790" s="1" t="s">
        <v>49</v>
      </c>
      <c r="AA5790" s="1" t="s">
        <v>28</v>
      </c>
      <c r="AB5790" s="1" t="s">
        <v>29</v>
      </c>
      <c r="AC5790" s="1" t="s">
        <v>61</v>
      </c>
      <c r="AD5790" s="1" t="s">
        <v>31</v>
      </c>
      <c r="AE5790" s="2">
        <v>40822</v>
      </c>
    </row>
    <row r="5791" spans="1:31" x14ac:dyDescent="0.25">
      <c r="A5791">
        <f t="shared" si="817"/>
        <v>5790</v>
      </c>
      <c r="B5791" s="1">
        <v>22211</v>
      </c>
      <c r="C5791" s="2">
        <v>40819</v>
      </c>
      <c r="D5791" s="1" t="s">
        <v>27</v>
      </c>
      <c r="E5791" s="1" t="str">
        <f t="shared" si="810"/>
        <v>*</v>
      </c>
      <c r="F5791" s="1" t="str">
        <f t="shared" si="811"/>
        <v>*</v>
      </c>
      <c r="G5791" s="1" t="str">
        <f t="shared" si="812"/>
        <v>*</v>
      </c>
      <c r="J5791" s="1" t="str">
        <f t="shared" si="813"/>
        <v>*</v>
      </c>
      <c r="P5791" s="1">
        <v>47</v>
      </c>
      <c r="Q5791" s="1">
        <f t="shared" si="818"/>
        <v>0.05</v>
      </c>
      <c r="T5791" s="4">
        <v>14493.84</v>
      </c>
      <c r="U5791" s="9">
        <f t="shared" si="814"/>
        <v>1</v>
      </c>
      <c r="V5791" s="4">
        <f t="shared" si="815"/>
        <v>308.37957446808508</v>
      </c>
      <c r="W5791" s="1" t="s">
        <v>33</v>
      </c>
      <c r="X5791" s="1">
        <v>85.63</v>
      </c>
      <c r="Y5791" s="4">
        <f t="shared" si="816"/>
        <v>14579.47</v>
      </c>
      <c r="Z5791" s="1" t="s">
        <v>49</v>
      </c>
      <c r="AA5791" s="1" t="s">
        <v>16</v>
      </c>
      <c r="AB5791" s="1" t="s">
        <v>17</v>
      </c>
      <c r="AC5791" s="1" t="s">
        <v>52</v>
      </c>
      <c r="AD5791" s="1" t="s">
        <v>59</v>
      </c>
      <c r="AE5791" s="2">
        <v>40820</v>
      </c>
    </row>
    <row r="5792" spans="1:31" x14ac:dyDescent="0.25">
      <c r="A5792">
        <f t="shared" si="817"/>
        <v>5791</v>
      </c>
      <c r="B5792" s="1">
        <v>29351</v>
      </c>
      <c r="C5792" s="2">
        <v>40819</v>
      </c>
      <c r="D5792" s="1" t="s">
        <v>36</v>
      </c>
      <c r="E5792" s="1" t="str">
        <f t="shared" si="810"/>
        <v>*</v>
      </c>
      <c r="F5792" s="1" t="str">
        <f t="shared" si="811"/>
        <v>*</v>
      </c>
      <c r="G5792" s="1" t="str">
        <f t="shared" si="812"/>
        <v>*</v>
      </c>
      <c r="J5792" s="1" t="str">
        <f t="shared" si="813"/>
        <v>*</v>
      </c>
      <c r="P5792" s="1">
        <v>17</v>
      </c>
      <c r="Q5792" s="1">
        <f t="shared" si="818"/>
        <v>0.02</v>
      </c>
      <c r="T5792" s="4">
        <v>5122.6099999999997</v>
      </c>
      <c r="U5792" s="9">
        <f t="shared" si="814"/>
        <v>1</v>
      </c>
      <c r="V5792" s="4">
        <f t="shared" si="815"/>
        <v>301.33</v>
      </c>
      <c r="W5792" s="1" t="s">
        <v>21</v>
      </c>
      <c r="X5792" s="1">
        <v>19.989999999999998</v>
      </c>
      <c r="Y5792" s="4">
        <f t="shared" si="816"/>
        <v>5142.5999999999995</v>
      </c>
      <c r="Z5792" s="1" t="s">
        <v>44</v>
      </c>
      <c r="AA5792" s="1" t="s">
        <v>16</v>
      </c>
      <c r="AB5792" s="1" t="s">
        <v>29</v>
      </c>
      <c r="AC5792" s="1" t="s">
        <v>43</v>
      </c>
      <c r="AD5792" s="1" t="s">
        <v>19</v>
      </c>
      <c r="AE5792" s="2">
        <v>40821</v>
      </c>
    </row>
    <row r="5793" spans="1:31" x14ac:dyDescent="0.25">
      <c r="A5793">
        <f t="shared" si="817"/>
        <v>5792</v>
      </c>
      <c r="B5793" s="1">
        <v>51971</v>
      </c>
      <c r="C5793" s="2">
        <v>40819</v>
      </c>
      <c r="D5793" s="1" t="s">
        <v>27</v>
      </c>
      <c r="E5793" s="1" t="str">
        <f t="shared" si="810"/>
        <v>*</v>
      </c>
      <c r="F5793" s="1" t="str">
        <f t="shared" si="811"/>
        <v>*</v>
      </c>
      <c r="G5793" s="1" t="str">
        <f t="shared" si="812"/>
        <v>*</v>
      </c>
      <c r="J5793" s="1" t="str">
        <f t="shared" si="813"/>
        <v>*</v>
      </c>
      <c r="P5793" s="1">
        <v>22</v>
      </c>
      <c r="Q5793" s="1">
        <f t="shared" si="818"/>
        <v>3.5000000000000003E-2</v>
      </c>
      <c r="T5793" s="4">
        <v>3881.89</v>
      </c>
      <c r="U5793" s="9">
        <f t="shared" si="814"/>
        <v>1</v>
      </c>
      <c r="V5793" s="4">
        <f t="shared" si="815"/>
        <v>176.44954545454544</v>
      </c>
      <c r="W5793" s="1" t="s">
        <v>21</v>
      </c>
      <c r="X5793" s="1">
        <v>69</v>
      </c>
      <c r="Y5793" s="4">
        <f t="shared" si="816"/>
        <v>3950.89</v>
      </c>
      <c r="Z5793" s="1" t="s">
        <v>39</v>
      </c>
      <c r="AA5793" s="1" t="s">
        <v>37</v>
      </c>
      <c r="AB5793" s="1" t="s">
        <v>17</v>
      </c>
      <c r="AC5793" s="1" t="s">
        <v>52</v>
      </c>
      <c r="AD5793" s="1" t="s">
        <v>48</v>
      </c>
      <c r="AE5793" s="2">
        <v>40821</v>
      </c>
    </row>
    <row r="5794" spans="1:31" x14ac:dyDescent="0.25">
      <c r="A5794">
        <f t="shared" si="817"/>
        <v>5793</v>
      </c>
      <c r="B5794" s="1">
        <v>46916</v>
      </c>
      <c r="C5794" s="2">
        <v>40819</v>
      </c>
      <c r="D5794" s="1" t="s">
        <v>20</v>
      </c>
      <c r="E5794" s="1" t="str">
        <f t="shared" si="810"/>
        <v>*</v>
      </c>
      <c r="F5794" s="1" t="str">
        <f t="shared" si="811"/>
        <v>**</v>
      </c>
      <c r="G5794" s="1" t="str">
        <f t="shared" si="812"/>
        <v>**</v>
      </c>
      <c r="J5794" s="1" t="str">
        <f t="shared" si="813"/>
        <v>**</v>
      </c>
      <c r="P5794" s="1">
        <v>40</v>
      </c>
      <c r="Q5794" s="1">
        <f t="shared" si="818"/>
        <v>0.05</v>
      </c>
      <c r="T5794" s="4">
        <v>2108.21</v>
      </c>
      <c r="U5794" s="9">
        <f t="shared" si="814"/>
        <v>1</v>
      </c>
      <c r="V5794" s="4">
        <f t="shared" si="815"/>
        <v>52.705249999999999</v>
      </c>
      <c r="W5794" s="1" t="s">
        <v>21</v>
      </c>
      <c r="X5794" s="1">
        <v>19.989999999999998</v>
      </c>
      <c r="Y5794" s="4">
        <f t="shared" si="816"/>
        <v>2128.1999999999998</v>
      </c>
      <c r="Z5794" s="1" t="s">
        <v>54</v>
      </c>
      <c r="AA5794" s="1" t="s">
        <v>37</v>
      </c>
      <c r="AB5794" s="1" t="s">
        <v>17</v>
      </c>
      <c r="AC5794" s="1" t="s">
        <v>18</v>
      </c>
      <c r="AD5794" s="1" t="s">
        <v>19</v>
      </c>
      <c r="AE5794" s="2">
        <v>40821</v>
      </c>
    </row>
    <row r="5795" spans="1:31" x14ac:dyDescent="0.25">
      <c r="A5795">
        <f t="shared" si="817"/>
        <v>5794</v>
      </c>
      <c r="B5795" s="1">
        <v>28737</v>
      </c>
      <c r="C5795" s="2">
        <v>40819</v>
      </c>
      <c r="D5795" s="1" t="s">
        <v>32</v>
      </c>
      <c r="E5795" s="1" t="str">
        <f t="shared" si="810"/>
        <v>***</v>
      </c>
      <c r="F5795" s="1" t="str">
        <f t="shared" si="811"/>
        <v>***</v>
      </c>
      <c r="G5795" s="1" t="str">
        <f t="shared" si="812"/>
        <v>***</v>
      </c>
      <c r="J5795" s="1" t="str">
        <f t="shared" si="813"/>
        <v>***</v>
      </c>
      <c r="P5795" s="1">
        <v>17</v>
      </c>
      <c r="Q5795" s="1">
        <f t="shared" si="818"/>
        <v>0.02</v>
      </c>
      <c r="T5795" s="4">
        <v>1721.6410000000001</v>
      </c>
      <c r="U5795" s="9">
        <f t="shared" si="814"/>
        <v>1</v>
      </c>
      <c r="V5795" s="4">
        <f t="shared" si="815"/>
        <v>101.27300000000001</v>
      </c>
      <c r="W5795" s="1" t="s">
        <v>21</v>
      </c>
      <c r="X5795" s="1">
        <v>4.2300000000000004</v>
      </c>
      <c r="Y5795" s="4">
        <f t="shared" si="816"/>
        <v>1725.8710000000001</v>
      </c>
      <c r="Z5795" s="1" t="s">
        <v>42</v>
      </c>
      <c r="AA5795" s="1" t="s">
        <v>37</v>
      </c>
      <c r="AB5795" s="1" t="s">
        <v>24</v>
      </c>
      <c r="AC5795" s="1" t="s">
        <v>25</v>
      </c>
      <c r="AD5795" s="1" t="s">
        <v>19</v>
      </c>
      <c r="AE5795" s="2">
        <v>40821</v>
      </c>
    </row>
    <row r="5796" spans="1:31" x14ac:dyDescent="0.25">
      <c r="A5796">
        <f t="shared" si="817"/>
        <v>5795</v>
      </c>
      <c r="B5796" s="1">
        <v>47010</v>
      </c>
      <c r="C5796" s="2">
        <v>40819</v>
      </c>
      <c r="D5796" s="1" t="s">
        <v>32</v>
      </c>
      <c r="E5796" s="1" t="str">
        <f t="shared" si="810"/>
        <v>***</v>
      </c>
      <c r="F5796" s="1" t="str">
        <f t="shared" si="811"/>
        <v>***</v>
      </c>
      <c r="G5796" s="1" t="str">
        <f t="shared" si="812"/>
        <v>***</v>
      </c>
      <c r="J5796" s="1" t="str">
        <f t="shared" si="813"/>
        <v>***</v>
      </c>
      <c r="P5796" s="1">
        <v>11</v>
      </c>
      <c r="Q5796" s="1">
        <f t="shared" si="818"/>
        <v>0.02</v>
      </c>
      <c r="T5796" s="4">
        <v>1479.14</v>
      </c>
      <c r="U5796" s="9">
        <f t="shared" si="814"/>
        <v>1</v>
      </c>
      <c r="V5796" s="4">
        <f t="shared" si="815"/>
        <v>134.46727272727273</v>
      </c>
      <c r="W5796" s="1" t="s">
        <v>33</v>
      </c>
      <c r="X5796" s="1">
        <v>30</v>
      </c>
      <c r="Y5796" s="4">
        <f t="shared" si="816"/>
        <v>1509.14</v>
      </c>
      <c r="Z5796" s="1" t="s">
        <v>49</v>
      </c>
      <c r="AA5796" s="1" t="s">
        <v>28</v>
      </c>
      <c r="AB5796" s="1" t="s">
        <v>17</v>
      </c>
      <c r="AC5796" s="1" t="s">
        <v>34</v>
      </c>
      <c r="AD5796" s="1" t="s">
        <v>35</v>
      </c>
      <c r="AE5796" s="2">
        <v>40819</v>
      </c>
    </row>
    <row r="5797" spans="1:31" x14ac:dyDescent="0.25">
      <c r="A5797">
        <f t="shared" si="817"/>
        <v>5796</v>
      </c>
      <c r="B5797" s="1">
        <v>51971</v>
      </c>
      <c r="C5797" s="2">
        <v>40819</v>
      </c>
      <c r="D5797" s="1" t="s">
        <v>27</v>
      </c>
      <c r="E5797" s="1" t="str">
        <f t="shared" si="810"/>
        <v>*</v>
      </c>
      <c r="F5797" s="1" t="str">
        <f t="shared" si="811"/>
        <v>*</v>
      </c>
      <c r="G5797" s="1" t="str">
        <f t="shared" si="812"/>
        <v>*</v>
      </c>
      <c r="J5797" s="1" t="str">
        <f t="shared" si="813"/>
        <v>*</v>
      </c>
      <c r="P5797" s="1">
        <v>39</v>
      </c>
      <c r="Q5797" s="1">
        <f t="shared" si="818"/>
        <v>0.04</v>
      </c>
      <c r="T5797" s="4">
        <v>1326.04</v>
      </c>
      <c r="U5797" s="9">
        <f t="shared" si="814"/>
        <v>1</v>
      </c>
      <c r="V5797" s="4">
        <f t="shared" si="815"/>
        <v>34.001025641025642</v>
      </c>
      <c r="W5797" s="1" t="s">
        <v>21</v>
      </c>
      <c r="X5797" s="1">
        <v>35</v>
      </c>
      <c r="Y5797" s="4">
        <f t="shared" si="816"/>
        <v>1361.04</v>
      </c>
      <c r="Z5797" s="1" t="s">
        <v>39</v>
      </c>
      <c r="AA5797" s="1" t="s">
        <v>37</v>
      </c>
      <c r="AB5797" s="1" t="s">
        <v>29</v>
      </c>
      <c r="AC5797" s="1" t="s">
        <v>55</v>
      </c>
      <c r="AD5797" s="1" t="s">
        <v>48</v>
      </c>
      <c r="AE5797" s="2">
        <v>40821</v>
      </c>
    </row>
    <row r="5798" spans="1:31" x14ac:dyDescent="0.25">
      <c r="A5798">
        <f t="shared" si="817"/>
        <v>5797</v>
      </c>
      <c r="B5798" s="1">
        <v>42657</v>
      </c>
      <c r="C5798" s="2">
        <v>40819</v>
      </c>
      <c r="D5798" s="1" t="s">
        <v>13</v>
      </c>
      <c r="E5798" s="1" t="str">
        <f t="shared" si="810"/>
        <v>*</v>
      </c>
      <c r="F5798" s="1" t="str">
        <f t="shared" si="811"/>
        <v>*</v>
      </c>
      <c r="G5798" s="1" t="str">
        <f t="shared" si="812"/>
        <v>*</v>
      </c>
      <c r="J5798" s="1" t="str">
        <f t="shared" si="813"/>
        <v>*</v>
      </c>
      <c r="P5798" s="1">
        <v>48</v>
      </c>
      <c r="Q5798" s="1">
        <f t="shared" si="818"/>
        <v>0.05</v>
      </c>
      <c r="T5798" s="4">
        <v>945.54</v>
      </c>
      <c r="U5798" s="9">
        <f t="shared" si="814"/>
        <v>0</v>
      </c>
      <c r="V5798" s="4">
        <f t="shared" si="815"/>
        <v>19.69875</v>
      </c>
      <c r="W5798" s="1" t="s">
        <v>21</v>
      </c>
      <c r="X5798" s="1">
        <v>5.97</v>
      </c>
      <c r="Y5798" s="4">
        <f t="shared" si="816"/>
        <v>951.51</v>
      </c>
      <c r="Z5798" s="1" t="s">
        <v>22</v>
      </c>
      <c r="AA5798" s="1" t="s">
        <v>16</v>
      </c>
      <c r="AB5798" s="1" t="s">
        <v>29</v>
      </c>
      <c r="AC5798" s="1" t="s">
        <v>40</v>
      </c>
      <c r="AD5798" s="1" t="s">
        <v>19</v>
      </c>
      <c r="AE5798" s="2">
        <v>40821</v>
      </c>
    </row>
    <row r="5799" spans="1:31" x14ac:dyDescent="0.25">
      <c r="A5799">
        <f t="shared" si="817"/>
        <v>5798</v>
      </c>
      <c r="B5799" s="1">
        <v>22211</v>
      </c>
      <c r="C5799" s="2">
        <v>40819</v>
      </c>
      <c r="D5799" s="1" t="s">
        <v>27</v>
      </c>
      <c r="E5799" s="1" t="str">
        <f t="shared" si="810"/>
        <v>*</v>
      </c>
      <c r="F5799" s="1" t="str">
        <f t="shared" si="811"/>
        <v>*</v>
      </c>
      <c r="G5799" s="1" t="str">
        <f t="shared" si="812"/>
        <v>*</v>
      </c>
      <c r="J5799" s="1" t="str">
        <f t="shared" si="813"/>
        <v>*</v>
      </c>
      <c r="P5799" s="1">
        <v>30</v>
      </c>
      <c r="Q5799" s="1">
        <f t="shared" si="818"/>
        <v>0.04</v>
      </c>
      <c r="T5799" s="4">
        <v>943.44</v>
      </c>
      <c r="U5799" s="9">
        <f t="shared" si="814"/>
        <v>0</v>
      </c>
      <c r="V5799" s="4">
        <f t="shared" si="815"/>
        <v>31.448</v>
      </c>
      <c r="W5799" s="1" t="s">
        <v>21</v>
      </c>
      <c r="X5799" s="1">
        <v>19.989999999999998</v>
      </c>
      <c r="Y5799" s="4">
        <f t="shared" si="816"/>
        <v>963.43000000000006</v>
      </c>
      <c r="Z5799" s="1" t="s">
        <v>49</v>
      </c>
      <c r="AA5799" s="1" t="s">
        <v>16</v>
      </c>
      <c r="AB5799" s="1" t="s">
        <v>29</v>
      </c>
      <c r="AC5799" s="1" t="s">
        <v>40</v>
      </c>
      <c r="AD5799" s="1" t="s">
        <v>19</v>
      </c>
      <c r="AE5799" s="2">
        <v>40821</v>
      </c>
    </row>
    <row r="5800" spans="1:31" x14ac:dyDescent="0.25">
      <c r="A5800">
        <f t="shared" si="817"/>
        <v>5799</v>
      </c>
      <c r="B5800" s="1">
        <v>28737</v>
      </c>
      <c r="C5800" s="2">
        <v>40819</v>
      </c>
      <c r="D5800" s="1" t="s">
        <v>32</v>
      </c>
      <c r="E5800" s="1" t="str">
        <f t="shared" si="810"/>
        <v>***</v>
      </c>
      <c r="F5800" s="1" t="str">
        <f t="shared" si="811"/>
        <v>***</v>
      </c>
      <c r="G5800" s="1" t="str">
        <f t="shared" si="812"/>
        <v>***</v>
      </c>
      <c r="J5800" s="1" t="str">
        <f t="shared" si="813"/>
        <v>***</v>
      </c>
      <c r="P5800" s="1">
        <v>50</v>
      </c>
      <c r="Q5800" s="1">
        <f t="shared" si="818"/>
        <v>0.06</v>
      </c>
      <c r="T5800" s="4">
        <v>413.37</v>
      </c>
      <c r="U5800" s="9">
        <f t="shared" si="814"/>
        <v>0</v>
      </c>
      <c r="V5800" s="4">
        <f t="shared" si="815"/>
        <v>8.2674000000000003</v>
      </c>
      <c r="W5800" s="1" t="s">
        <v>21</v>
      </c>
      <c r="X5800" s="1">
        <v>7.77</v>
      </c>
      <c r="Y5800" s="4">
        <f t="shared" si="816"/>
        <v>421.14</v>
      </c>
      <c r="Z5800" s="1" t="s">
        <v>42</v>
      </c>
      <c r="AA5800" s="1" t="s">
        <v>37</v>
      </c>
      <c r="AB5800" s="1" t="s">
        <v>29</v>
      </c>
      <c r="AC5800" s="1" t="s">
        <v>45</v>
      </c>
      <c r="AD5800" s="1" t="s">
        <v>41</v>
      </c>
      <c r="AE5800" s="2">
        <v>40821</v>
      </c>
    </row>
    <row r="5801" spans="1:31" x14ac:dyDescent="0.25">
      <c r="A5801">
        <f t="shared" si="817"/>
        <v>5800</v>
      </c>
      <c r="B5801" s="1">
        <v>46916</v>
      </c>
      <c r="C5801" s="2">
        <v>40819</v>
      </c>
      <c r="D5801" s="1" t="s">
        <v>20</v>
      </c>
      <c r="E5801" s="1" t="str">
        <f t="shared" si="810"/>
        <v>*</v>
      </c>
      <c r="F5801" s="1" t="str">
        <f t="shared" si="811"/>
        <v>**</v>
      </c>
      <c r="G5801" s="1" t="str">
        <f t="shared" si="812"/>
        <v>**</v>
      </c>
      <c r="J5801" s="1" t="str">
        <f t="shared" si="813"/>
        <v>**</v>
      </c>
      <c r="P5801" s="1">
        <v>40</v>
      </c>
      <c r="Q5801" s="1">
        <f t="shared" si="818"/>
        <v>0.05</v>
      </c>
      <c r="T5801" s="4">
        <v>115.51</v>
      </c>
      <c r="U5801" s="9">
        <f t="shared" si="814"/>
        <v>0</v>
      </c>
      <c r="V5801" s="4">
        <f t="shared" si="815"/>
        <v>2.88775</v>
      </c>
      <c r="W5801" s="1" t="s">
        <v>21</v>
      </c>
      <c r="X5801" s="1">
        <v>0.97</v>
      </c>
      <c r="Y5801" s="4">
        <f t="shared" si="816"/>
        <v>116.48</v>
      </c>
      <c r="Z5801" s="1" t="s">
        <v>44</v>
      </c>
      <c r="AA5801" s="1" t="s">
        <v>37</v>
      </c>
      <c r="AB5801" s="1" t="s">
        <v>29</v>
      </c>
      <c r="AC5801" s="1" t="s">
        <v>30</v>
      </c>
      <c r="AD5801" s="1" t="s">
        <v>31</v>
      </c>
      <c r="AE5801" s="2">
        <v>40821</v>
      </c>
    </row>
    <row r="5802" spans="1:31" x14ac:dyDescent="0.25">
      <c r="A5802">
        <f t="shared" si="817"/>
        <v>5801</v>
      </c>
      <c r="B5802" s="1">
        <v>46916</v>
      </c>
      <c r="C5802" s="2">
        <v>40819</v>
      </c>
      <c r="D5802" s="1" t="s">
        <v>20</v>
      </c>
      <c r="E5802" s="1" t="str">
        <f t="shared" si="810"/>
        <v>*</v>
      </c>
      <c r="F5802" s="1" t="str">
        <f t="shared" si="811"/>
        <v>**</v>
      </c>
      <c r="G5802" s="1" t="str">
        <f t="shared" si="812"/>
        <v>**</v>
      </c>
      <c r="J5802" s="1" t="str">
        <f t="shared" si="813"/>
        <v>**</v>
      </c>
      <c r="P5802" s="1">
        <v>40</v>
      </c>
      <c r="Q5802" s="1">
        <f t="shared" si="818"/>
        <v>0.05</v>
      </c>
      <c r="T5802" s="4">
        <v>103.79</v>
      </c>
      <c r="U5802" s="9">
        <f t="shared" si="814"/>
        <v>0</v>
      </c>
      <c r="V5802" s="4">
        <f t="shared" si="815"/>
        <v>2.5947500000000003</v>
      </c>
      <c r="W5802" s="1" t="s">
        <v>21</v>
      </c>
      <c r="X5802" s="1">
        <v>0.5</v>
      </c>
      <c r="Y5802" s="4">
        <f t="shared" si="816"/>
        <v>104.29</v>
      </c>
      <c r="Z5802" s="1" t="s">
        <v>54</v>
      </c>
      <c r="AA5802" s="1" t="s">
        <v>37</v>
      </c>
      <c r="AB5802" s="1" t="s">
        <v>29</v>
      </c>
      <c r="AC5802" s="1" t="s">
        <v>58</v>
      </c>
      <c r="AD5802" s="1" t="s">
        <v>19</v>
      </c>
      <c r="AE5802" s="2">
        <v>40821</v>
      </c>
    </row>
    <row r="5803" spans="1:31" x14ac:dyDescent="0.25">
      <c r="A5803">
        <f t="shared" si="817"/>
        <v>5802</v>
      </c>
      <c r="B5803" s="1">
        <v>10979</v>
      </c>
      <c r="C5803" s="2">
        <v>40820</v>
      </c>
      <c r="D5803" s="1" t="s">
        <v>36</v>
      </c>
      <c r="E5803" s="1" t="str">
        <f t="shared" si="810"/>
        <v>*</v>
      </c>
      <c r="F5803" s="1" t="str">
        <f t="shared" si="811"/>
        <v>*</v>
      </c>
      <c r="G5803" s="1" t="str">
        <f t="shared" si="812"/>
        <v>*</v>
      </c>
      <c r="J5803" s="1" t="str">
        <f t="shared" si="813"/>
        <v>*</v>
      </c>
      <c r="P5803" s="1">
        <v>15</v>
      </c>
      <c r="Q5803" s="1">
        <f t="shared" si="818"/>
        <v>0.02</v>
      </c>
      <c r="T5803" s="4">
        <v>486.43</v>
      </c>
      <c r="U5803" s="9">
        <f t="shared" si="814"/>
        <v>0</v>
      </c>
      <c r="V5803" s="4">
        <f t="shared" si="815"/>
        <v>32.428666666666665</v>
      </c>
      <c r="W5803" s="1" t="s">
        <v>21</v>
      </c>
      <c r="X5803" s="1">
        <v>3.92</v>
      </c>
      <c r="Y5803" s="4">
        <f t="shared" si="816"/>
        <v>490.35</v>
      </c>
      <c r="Z5803" s="1" t="s">
        <v>49</v>
      </c>
      <c r="AA5803" s="1" t="s">
        <v>23</v>
      </c>
      <c r="AB5803" s="1" t="s">
        <v>17</v>
      </c>
      <c r="AC5803" s="1" t="s">
        <v>18</v>
      </c>
      <c r="AD5803" s="1" t="s">
        <v>41</v>
      </c>
      <c r="AE5803" s="2">
        <v>40822</v>
      </c>
    </row>
    <row r="5804" spans="1:31" x14ac:dyDescent="0.25">
      <c r="A5804">
        <f t="shared" si="817"/>
        <v>5803</v>
      </c>
      <c r="B5804" s="1">
        <v>12871</v>
      </c>
      <c r="C5804" s="2">
        <v>40820</v>
      </c>
      <c r="D5804" s="1" t="s">
        <v>27</v>
      </c>
      <c r="E5804" s="1" t="str">
        <f t="shared" si="810"/>
        <v>*</v>
      </c>
      <c r="F5804" s="1" t="str">
        <f t="shared" si="811"/>
        <v>*</v>
      </c>
      <c r="G5804" s="1" t="str">
        <f t="shared" si="812"/>
        <v>*</v>
      </c>
      <c r="J5804" s="1" t="str">
        <f t="shared" si="813"/>
        <v>*</v>
      </c>
      <c r="P5804" s="1">
        <v>46</v>
      </c>
      <c r="Q5804" s="1">
        <f t="shared" si="818"/>
        <v>0.05</v>
      </c>
      <c r="T5804" s="4">
        <v>459.26</v>
      </c>
      <c r="U5804" s="9">
        <f t="shared" si="814"/>
        <v>0</v>
      </c>
      <c r="V5804" s="4">
        <f t="shared" si="815"/>
        <v>9.9839130434782604</v>
      </c>
      <c r="W5804" s="1" t="s">
        <v>21</v>
      </c>
      <c r="X5804" s="1">
        <v>4.68</v>
      </c>
      <c r="Y5804" s="4">
        <f t="shared" si="816"/>
        <v>463.94</v>
      </c>
      <c r="Z5804" s="1" t="s">
        <v>49</v>
      </c>
      <c r="AA5804" s="1" t="s">
        <v>23</v>
      </c>
      <c r="AB5804" s="1" t="s">
        <v>29</v>
      </c>
      <c r="AC5804" s="1" t="s">
        <v>45</v>
      </c>
      <c r="AD5804" s="1" t="s">
        <v>41</v>
      </c>
      <c r="AE5804" s="2">
        <v>40822</v>
      </c>
    </row>
    <row r="5805" spans="1:31" x14ac:dyDescent="0.25">
      <c r="A5805">
        <f t="shared" si="817"/>
        <v>5804</v>
      </c>
      <c r="B5805" s="1">
        <v>10979</v>
      </c>
      <c r="C5805" s="2">
        <v>40820</v>
      </c>
      <c r="D5805" s="1" t="s">
        <v>36</v>
      </c>
      <c r="E5805" s="1" t="str">
        <f t="shared" si="810"/>
        <v>*</v>
      </c>
      <c r="F5805" s="1" t="str">
        <f t="shared" si="811"/>
        <v>*</v>
      </c>
      <c r="G5805" s="1" t="str">
        <f t="shared" si="812"/>
        <v>*</v>
      </c>
      <c r="J5805" s="1" t="str">
        <f t="shared" si="813"/>
        <v>*</v>
      </c>
      <c r="P5805" s="1">
        <v>7</v>
      </c>
      <c r="Q5805" s="1">
        <f t="shared" si="818"/>
        <v>0.01</v>
      </c>
      <c r="T5805" s="4">
        <v>144.94999999999999</v>
      </c>
      <c r="U5805" s="9">
        <f t="shared" si="814"/>
        <v>0</v>
      </c>
      <c r="V5805" s="4">
        <f t="shared" si="815"/>
        <v>20.707142857142856</v>
      </c>
      <c r="W5805" s="1" t="s">
        <v>14</v>
      </c>
      <c r="X5805" s="1">
        <v>5.86</v>
      </c>
      <c r="Y5805" s="4">
        <f t="shared" si="816"/>
        <v>150.81</v>
      </c>
      <c r="Z5805" s="1" t="s">
        <v>49</v>
      </c>
      <c r="AA5805" s="1" t="s">
        <v>23</v>
      </c>
      <c r="AB5805" s="1" t="s">
        <v>29</v>
      </c>
      <c r="AC5805" s="1" t="s">
        <v>40</v>
      </c>
      <c r="AD5805" s="1" t="s">
        <v>19</v>
      </c>
      <c r="AE5805" s="2">
        <v>40822</v>
      </c>
    </row>
    <row r="5806" spans="1:31" x14ac:dyDescent="0.25">
      <c r="A5806">
        <f t="shared" si="817"/>
        <v>5805</v>
      </c>
      <c r="B5806" s="1">
        <v>55077</v>
      </c>
      <c r="C5806" s="2">
        <v>40820</v>
      </c>
      <c r="D5806" s="1" t="s">
        <v>32</v>
      </c>
      <c r="E5806" s="1" t="str">
        <f t="shared" si="810"/>
        <v>***</v>
      </c>
      <c r="F5806" s="1" t="str">
        <f t="shared" si="811"/>
        <v>***</v>
      </c>
      <c r="G5806" s="1" t="str">
        <f t="shared" si="812"/>
        <v>***</v>
      </c>
      <c r="J5806" s="1" t="str">
        <f t="shared" si="813"/>
        <v>***</v>
      </c>
      <c r="P5806" s="1">
        <v>3</v>
      </c>
      <c r="Q5806" s="1">
        <f t="shared" si="818"/>
        <v>0.01</v>
      </c>
      <c r="T5806" s="4">
        <v>143.98150000000001</v>
      </c>
      <c r="U5806" s="9">
        <f t="shared" si="814"/>
        <v>0</v>
      </c>
      <c r="V5806" s="4">
        <f t="shared" si="815"/>
        <v>47.993833333333335</v>
      </c>
      <c r="W5806" s="1" t="s">
        <v>21</v>
      </c>
      <c r="X5806" s="1">
        <v>2.5</v>
      </c>
      <c r="Y5806" s="4">
        <f t="shared" si="816"/>
        <v>146.48150000000001</v>
      </c>
      <c r="Z5806" s="1" t="s">
        <v>44</v>
      </c>
      <c r="AA5806" s="1" t="s">
        <v>28</v>
      </c>
      <c r="AB5806" s="1" t="s">
        <v>24</v>
      </c>
      <c r="AC5806" s="1" t="s">
        <v>25</v>
      </c>
      <c r="AD5806" s="1" t="s">
        <v>41</v>
      </c>
      <c r="AE5806" s="2">
        <v>40822</v>
      </c>
    </row>
    <row r="5807" spans="1:31" x14ac:dyDescent="0.25">
      <c r="A5807">
        <f t="shared" si="817"/>
        <v>5806</v>
      </c>
      <c r="B5807" s="1">
        <v>55077</v>
      </c>
      <c r="C5807" s="2">
        <v>40820</v>
      </c>
      <c r="D5807" s="1" t="s">
        <v>32</v>
      </c>
      <c r="E5807" s="1" t="str">
        <f t="shared" si="810"/>
        <v>***</v>
      </c>
      <c r="F5807" s="1" t="str">
        <f t="shared" si="811"/>
        <v>***</v>
      </c>
      <c r="G5807" s="1" t="str">
        <f t="shared" si="812"/>
        <v>***</v>
      </c>
      <c r="J5807" s="1" t="str">
        <f t="shared" si="813"/>
        <v>***</v>
      </c>
      <c r="P5807" s="1">
        <v>2</v>
      </c>
      <c r="Q5807" s="1">
        <f t="shared" si="818"/>
        <v>0.01</v>
      </c>
      <c r="T5807" s="4">
        <v>31.7</v>
      </c>
      <c r="U5807" s="9">
        <f t="shared" si="814"/>
        <v>0</v>
      </c>
      <c r="V5807" s="4">
        <f t="shared" si="815"/>
        <v>15.85</v>
      </c>
      <c r="W5807" s="1" t="s">
        <v>21</v>
      </c>
      <c r="X5807" s="1">
        <v>1.99</v>
      </c>
      <c r="Y5807" s="4">
        <f t="shared" si="816"/>
        <v>33.69</v>
      </c>
      <c r="Z5807" s="1" t="s">
        <v>44</v>
      </c>
      <c r="AA5807" s="1" t="s">
        <v>28</v>
      </c>
      <c r="AB5807" s="1" t="s">
        <v>24</v>
      </c>
      <c r="AC5807" s="1" t="s">
        <v>38</v>
      </c>
      <c r="AD5807" s="1" t="s">
        <v>41</v>
      </c>
      <c r="AE5807" s="2">
        <v>40822</v>
      </c>
    </row>
    <row r="5808" spans="1:31" x14ac:dyDescent="0.25">
      <c r="A5808">
        <f t="shared" si="817"/>
        <v>5807</v>
      </c>
      <c r="B5808" s="1">
        <v>13156</v>
      </c>
      <c r="C5808" s="2">
        <v>40821</v>
      </c>
      <c r="D5808" s="1" t="s">
        <v>13</v>
      </c>
      <c r="E5808" s="1" t="str">
        <f t="shared" si="810"/>
        <v>*</v>
      </c>
      <c r="F5808" s="1" t="str">
        <f t="shared" si="811"/>
        <v>*</v>
      </c>
      <c r="G5808" s="1" t="str">
        <f t="shared" si="812"/>
        <v>*</v>
      </c>
      <c r="J5808" s="1" t="str">
        <f t="shared" si="813"/>
        <v>*</v>
      </c>
      <c r="P5808" s="1">
        <v>12</v>
      </c>
      <c r="Q5808" s="1">
        <f t="shared" si="818"/>
        <v>0.02</v>
      </c>
      <c r="T5808" s="4">
        <v>502.01</v>
      </c>
      <c r="U5808" s="9">
        <f t="shared" si="814"/>
        <v>0</v>
      </c>
      <c r="V5808" s="4">
        <f t="shared" si="815"/>
        <v>41.834166666666668</v>
      </c>
      <c r="W5808" s="1" t="s">
        <v>21</v>
      </c>
      <c r="X5808" s="1">
        <v>9.1999999999999993</v>
      </c>
      <c r="Y5808" s="4">
        <f t="shared" si="816"/>
        <v>511.21</v>
      </c>
      <c r="Z5808" s="1" t="s">
        <v>44</v>
      </c>
      <c r="AA5808" s="1" t="s">
        <v>28</v>
      </c>
      <c r="AB5808" s="1" t="s">
        <v>17</v>
      </c>
      <c r="AC5808" s="1" t="s">
        <v>18</v>
      </c>
      <c r="AD5808" s="1" t="s">
        <v>31</v>
      </c>
      <c r="AE5808" s="2">
        <v>40826</v>
      </c>
    </row>
    <row r="5809" spans="1:31" x14ac:dyDescent="0.25">
      <c r="A5809">
        <f t="shared" si="817"/>
        <v>5808</v>
      </c>
      <c r="B5809" s="1">
        <v>32036</v>
      </c>
      <c r="C5809" s="2">
        <v>40821</v>
      </c>
      <c r="D5809" s="1" t="s">
        <v>36</v>
      </c>
      <c r="E5809" s="1" t="str">
        <f t="shared" si="810"/>
        <v>*</v>
      </c>
      <c r="F5809" s="1" t="str">
        <f t="shared" si="811"/>
        <v>*</v>
      </c>
      <c r="G5809" s="1" t="str">
        <f t="shared" si="812"/>
        <v>*</v>
      </c>
      <c r="J5809" s="1" t="str">
        <f t="shared" si="813"/>
        <v>*</v>
      </c>
      <c r="P5809" s="1">
        <v>25</v>
      </c>
      <c r="Q5809" s="1">
        <f t="shared" si="818"/>
        <v>3.5000000000000003E-2</v>
      </c>
      <c r="T5809" s="4">
        <v>362.52</v>
      </c>
      <c r="U5809" s="9">
        <f t="shared" si="814"/>
        <v>0</v>
      </c>
      <c r="V5809" s="4">
        <f t="shared" si="815"/>
        <v>14.5008</v>
      </c>
      <c r="W5809" s="1" t="s">
        <v>21</v>
      </c>
      <c r="X5809" s="1">
        <v>7.51</v>
      </c>
      <c r="Y5809" s="4">
        <f t="shared" si="816"/>
        <v>370.03</v>
      </c>
      <c r="Z5809" s="1" t="s">
        <v>22</v>
      </c>
      <c r="AA5809" s="1" t="s">
        <v>28</v>
      </c>
      <c r="AB5809" s="1" t="s">
        <v>29</v>
      </c>
      <c r="AC5809" s="1" t="s">
        <v>55</v>
      </c>
      <c r="AD5809" s="1" t="s">
        <v>19</v>
      </c>
      <c r="AE5809" s="2">
        <v>40822</v>
      </c>
    </row>
    <row r="5810" spans="1:31" x14ac:dyDescent="0.25">
      <c r="A5810">
        <f t="shared" si="817"/>
        <v>5809</v>
      </c>
      <c r="B5810" s="1">
        <v>32036</v>
      </c>
      <c r="C5810" s="2">
        <v>40821</v>
      </c>
      <c r="D5810" s="1" t="s">
        <v>36</v>
      </c>
      <c r="E5810" s="1" t="str">
        <f t="shared" si="810"/>
        <v>*</v>
      </c>
      <c r="F5810" s="1" t="str">
        <f t="shared" si="811"/>
        <v>*</v>
      </c>
      <c r="G5810" s="1" t="str">
        <f t="shared" si="812"/>
        <v>*</v>
      </c>
      <c r="J5810" s="1" t="str">
        <f t="shared" si="813"/>
        <v>*</v>
      </c>
      <c r="P5810" s="1">
        <v>6</v>
      </c>
      <c r="Q5810" s="1">
        <f t="shared" si="818"/>
        <v>0.01</v>
      </c>
      <c r="T5810" s="4">
        <v>338.89</v>
      </c>
      <c r="U5810" s="9">
        <f t="shared" si="814"/>
        <v>0</v>
      </c>
      <c r="V5810" s="4">
        <f t="shared" si="815"/>
        <v>56.481666666666662</v>
      </c>
      <c r="W5810" s="1" t="s">
        <v>21</v>
      </c>
      <c r="X5810" s="1">
        <v>10.75</v>
      </c>
      <c r="Y5810" s="4">
        <f t="shared" si="816"/>
        <v>349.64</v>
      </c>
      <c r="Z5810" s="1" t="s">
        <v>22</v>
      </c>
      <c r="AA5810" s="1" t="s">
        <v>28</v>
      </c>
      <c r="AB5810" s="1" t="s">
        <v>29</v>
      </c>
      <c r="AC5810" s="1" t="s">
        <v>40</v>
      </c>
      <c r="AD5810" s="1" t="s">
        <v>19</v>
      </c>
      <c r="AE5810" s="2">
        <v>40823</v>
      </c>
    </row>
    <row r="5811" spans="1:31" x14ac:dyDescent="0.25">
      <c r="A5811">
        <f t="shared" si="817"/>
        <v>5810</v>
      </c>
      <c r="B5811" s="1">
        <v>1988</v>
      </c>
      <c r="C5811" s="2">
        <v>40821</v>
      </c>
      <c r="D5811" s="1" t="s">
        <v>27</v>
      </c>
      <c r="E5811" s="1" t="str">
        <f t="shared" si="810"/>
        <v>*</v>
      </c>
      <c r="F5811" s="1" t="str">
        <f t="shared" si="811"/>
        <v>*</v>
      </c>
      <c r="G5811" s="1" t="str">
        <f t="shared" si="812"/>
        <v>*</v>
      </c>
      <c r="J5811" s="1" t="str">
        <f t="shared" si="813"/>
        <v>*</v>
      </c>
      <c r="P5811" s="1">
        <v>9</v>
      </c>
      <c r="Q5811" s="1">
        <f t="shared" si="818"/>
        <v>0.01</v>
      </c>
      <c r="T5811" s="4">
        <v>122.14</v>
      </c>
      <c r="U5811" s="9">
        <f t="shared" si="814"/>
        <v>0</v>
      </c>
      <c r="V5811" s="4">
        <f t="shared" si="815"/>
        <v>13.571111111111112</v>
      </c>
      <c r="W5811" s="1" t="s">
        <v>21</v>
      </c>
      <c r="X5811" s="1">
        <v>4.51</v>
      </c>
      <c r="Y5811" s="4">
        <f t="shared" si="816"/>
        <v>126.65</v>
      </c>
      <c r="Z5811" s="1" t="s">
        <v>44</v>
      </c>
      <c r="AA5811" s="1" t="s">
        <v>28</v>
      </c>
      <c r="AB5811" s="1" t="s">
        <v>29</v>
      </c>
      <c r="AC5811" s="1" t="s">
        <v>55</v>
      </c>
      <c r="AD5811" s="1" t="s">
        <v>19</v>
      </c>
      <c r="AE5811" s="2">
        <v>40823</v>
      </c>
    </row>
    <row r="5812" spans="1:31" x14ac:dyDescent="0.25">
      <c r="A5812">
        <f t="shared" si="817"/>
        <v>5811</v>
      </c>
      <c r="B5812" s="1">
        <v>19911</v>
      </c>
      <c r="C5812" s="2">
        <v>40822</v>
      </c>
      <c r="D5812" s="1" t="s">
        <v>20</v>
      </c>
      <c r="E5812" s="1" t="str">
        <f t="shared" si="810"/>
        <v>*</v>
      </c>
      <c r="F5812" s="1" t="str">
        <f t="shared" si="811"/>
        <v>**</v>
      </c>
      <c r="G5812" s="1" t="str">
        <f t="shared" si="812"/>
        <v>**</v>
      </c>
      <c r="J5812" s="1" t="str">
        <f t="shared" si="813"/>
        <v>**</v>
      </c>
      <c r="P5812" s="1">
        <v>38</v>
      </c>
      <c r="Q5812" s="1">
        <f t="shared" si="818"/>
        <v>0.04</v>
      </c>
      <c r="T5812" s="4">
        <v>5349.21</v>
      </c>
      <c r="U5812" s="9">
        <f t="shared" si="814"/>
        <v>1</v>
      </c>
      <c r="V5812" s="4">
        <f t="shared" si="815"/>
        <v>140.76868421052632</v>
      </c>
      <c r="W5812" s="1" t="s">
        <v>33</v>
      </c>
      <c r="X5812" s="1">
        <v>28.63</v>
      </c>
      <c r="Y5812" s="4">
        <f t="shared" si="816"/>
        <v>5377.84</v>
      </c>
      <c r="Z5812" s="1" t="s">
        <v>49</v>
      </c>
      <c r="AA5812" s="1" t="s">
        <v>16</v>
      </c>
      <c r="AB5812" s="1" t="s">
        <v>17</v>
      </c>
      <c r="AC5812" s="1" t="s">
        <v>34</v>
      </c>
      <c r="AD5812" s="1" t="s">
        <v>35</v>
      </c>
      <c r="AE5812" s="2">
        <v>40824</v>
      </c>
    </row>
    <row r="5813" spans="1:31" x14ac:dyDescent="0.25">
      <c r="A5813">
        <f t="shared" si="817"/>
        <v>5812</v>
      </c>
      <c r="B5813" s="1">
        <v>19911</v>
      </c>
      <c r="C5813" s="2">
        <v>40822</v>
      </c>
      <c r="D5813" s="1" t="s">
        <v>20</v>
      </c>
      <c r="E5813" s="1" t="str">
        <f t="shared" si="810"/>
        <v>*</v>
      </c>
      <c r="F5813" s="1" t="str">
        <f t="shared" si="811"/>
        <v>**</v>
      </c>
      <c r="G5813" s="1" t="str">
        <f t="shared" si="812"/>
        <v>**</v>
      </c>
      <c r="J5813" s="1" t="str">
        <f t="shared" si="813"/>
        <v>**</v>
      </c>
      <c r="P5813" s="1">
        <v>39</v>
      </c>
      <c r="Q5813" s="1">
        <f t="shared" si="818"/>
        <v>0.04</v>
      </c>
      <c r="T5813" s="4">
        <v>4859.37</v>
      </c>
      <c r="U5813" s="9">
        <f t="shared" si="814"/>
        <v>1</v>
      </c>
      <c r="V5813" s="4">
        <f t="shared" si="815"/>
        <v>124.59923076923077</v>
      </c>
      <c r="W5813" s="1" t="s">
        <v>21</v>
      </c>
      <c r="X5813" s="1">
        <v>13.99</v>
      </c>
      <c r="Y5813" s="4">
        <f t="shared" si="816"/>
        <v>4873.3599999999997</v>
      </c>
      <c r="Z5813" s="1" t="s">
        <v>49</v>
      </c>
      <c r="AA5813" s="1" t="s">
        <v>16</v>
      </c>
      <c r="AB5813" s="1" t="s">
        <v>24</v>
      </c>
      <c r="AC5813" s="1" t="s">
        <v>56</v>
      </c>
      <c r="AD5813" s="1" t="s">
        <v>26</v>
      </c>
      <c r="AE5813" s="2">
        <v>40822</v>
      </c>
    </row>
    <row r="5814" spans="1:31" x14ac:dyDescent="0.25">
      <c r="A5814">
        <f t="shared" si="817"/>
        <v>5813</v>
      </c>
      <c r="B5814" s="1">
        <v>42919</v>
      </c>
      <c r="C5814" s="2">
        <v>40822</v>
      </c>
      <c r="D5814" s="1" t="s">
        <v>36</v>
      </c>
      <c r="E5814" s="1" t="str">
        <f t="shared" si="810"/>
        <v>*</v>
      </c>
      <c r="F5814" s="1" t="str">
        <f t="shared" si="811"/>
        <v>*</v>
      </c>
      <c r="G5814" s="1" t="str">
        <f t="shared" si="812"/>
        <v>*</v>
      </c>
      <c r="J5814" s="1" t="str">
        <f t="shared" si="813"/>
        <v>*</v>
      </c>
      <c r="P5814" s="1">
        <v>7</v>
      </c>
      <c r="Q5814" s="1">
        <f t="shared" si="818"/>
        <v>0.01</v>
      </c>
      <c r="T5814" s="4">
        <v>1143.4285</v>
      </c>
      <c r="U5814" s="9">
        <f t="shared" si="814"/>
        <v>1</v>
      </c>
      <c r="V5814" s="4">
        <f t="shared" si="815"/>
        <v>163.34692857142858</v>
      </c>
      <c r="W5814" s="1" t="s">
        <v>14</v>
      </c>
      <c r="X5814" s="1">
        <v>4.2</v>
      </c>
      <c r="Y5814" s="4">
        <f t="shared" si="816"/>
        <v>1147.6285</v>
      </c>
      <c r="Z5814" s="1" t="s">
        <v>15</v>
      </c>
      <c r="AA5814" s="1" t="s">
        <v>28</v>
      </c>
      <c r="AB5814" s="1" t="s">
        <v>24</v>
      </c>
      <c r="AC5814" s="1" t="s">
        <v>25</v>
      </c>
      <c r="AD5814" s="1" t="s">
        <v>19</v>
      </c>
      <c r="AE5814" s="2">
        <v>40823</v>
      </c>
    </row>
    <row r="5815" spans="1:31" x14ac:dyDescent="0.25">
      <c r="A5815">
        <f t="shared" si="817"/>
        <v>5814</v>
      </c>
      <c r="B5815" s="1">
        <v>19911</v>
      </c>
      <c r="C5815" s="2">
        <v>40822</v>
      </c>
      <c r="D5815" s="1" t="s">
        <v>20</v>
      </c>
      <c r="E5815" s="1" t="str">
        <f t="shared" si="810"/>
        <v>*</v>
      </c>
      <c r="F5815" s="1" t="str">
        <f t="shared" si="811"/>
        <v>**</v>
      </c>
      <c r="G5815" s="1" t="str">
        <f t="shared" si="812"/>
        <v>**</v>
      </c>
      <c r="J5815" s="1" t="str">
        <f t="shared" si="813"/>
        <v>**</v>
      </c>
      <c r="P5815" s="1">
        <v>43</v>
      </c>
      <c r="Q5815" s="1">
        <f t="shared" si="818"/>
        <v>0.05</v>
      </c>
      <c r="T5815" s="4">
        <v>1054.7</v>
      </c>
      <c r="U5815" s="9">
        <f t="shared" si="814"/>
        <v>1</v>
      </c>
      <c r="V5815" s="4">
        <f t="shared" si="815"/>
        <v>24.527906976744188</v>
      </c>
      <c r="W5815" s="1" t="s">
        <v>21</v>
      </c>
      <c r="X5815" s="1">
        <v>5.37</v>
      </c>
      <c r="Y5815" s="4">
        <f t="shared" si="816"/>
        <v>1060.07</v>
      </c>
      <c r="Z5815" s="1" t="s">
        <v>49</v>
      </c>
      <c r="AA5815" s="1" t="s">
        <v>16</v>
      </c>
      <c r="AB5815" s="1" t="s">
        <v>29</v>
      </c>
      <c r="AC5815" s="1" t="s">
        <v>63</v>
      </c>
      <c r="AD5815" s="1" t="s">
        <v>26</v>
      </c>
      <c r="AE5815" s="2">
        <v>40823</v>
      </c>
    </row>
    <row r="5816" spans="1:31" x14ac:dyDescent="0.25">
      <c r="A5816">
        <f t="shared" si="817"/>
        <v>5815</v>
      </c>
      <c r="B5816" s="1">
        <v>4128</v>
      </c>
      <c r="C5816" s="2">
        <v>40822</v>
      </c>
      <c r="D5816" s="1" t="s">
        <v>27</v>
      </c>
      <c r="E5816" s="1" t="str">
        <f t="shared" si="810"/>
        <v>*</v>
      </c>
      <c r="F5816" s="1" t="str">
        <f t="shared" si="811"/>
        <v>*</v>
      </c>
      <c r="G5816" s="1" t="str">
        <f t="shared" si="812"/>
        <v>*</v>
      </c>
      <c r="J5816" s="1" t="str">
        <f t="shared" si="813"/>
        <v>*</v>
      </c>
      <c r="P5816" s="1">
        <v>38</v>
      </c>
      <c r="Q5816" s="1">
        <f t="shared" si="818"/>
        <v>0.04</v>
      </c>
      <c r="T5816" s="4">
        <v>391.42</v>
      </c>
      <c r="U5816" s="9">
        <f t="shared" si="814"/>
        <v>0</v>
      </c>
      <c r="V5816" s="4">
        <f t="shared" si="815"/>
        <v>10.300526315789474</v>
      </c>
      <c r="W5816" s="1" t="s">
        <v>21</v>
      </c>
      <c r="X5816" s="1">
        <v>5.12</v>
      </c>
      <c r="Y5816" s="4">
        <f t="shared" si="816"/>
        <v>396.54</v>
      </c>
      <c r="Z5816" s="1" t="s">
        <v>22</v>
      </c>
      <c r="AA5816" s="1" t="s">
        <v>16</v>
      </c>
      <c r="AB5816" s="1" t="s">
        <v>29</v>
      </c>
      <c r="AC5816" s="1" t="s">
        <v>40</v>
      </c>
      <c r="AD5816" s="1" t="s">
        <v>19</v>
      </c>
      <c r="AE5816" s="2">
        <v>40824</v>
      </c>
    </row>
    <row r="5817" spans="1:31" x14ac:dyDescent="0.25">
      <c r="A5817">
        <f t="shared" si="817"/>
        <v>5816</v>
      </c>
      <c r="B5817" s="1">
        <v>59108</v>
      </c>
      <c r="C5817" s="2">
        <v>40823</v>
      </c>
      <c r="D5817" s="1" t="s">
        <v>13</v>
      </c>
      <c r="E5817" s="1" t="str">
        <f t="shared" si="810"/>
        <v>*</v>
      </c>
      <c r="F5817" s="1" t="str">
        <f t="shared" si="811"/>
        <v>*</v>
      </c>
      <c r="G5817" s="1" t="str">
        <f t="shared" si="812"/>
        <v>*</v>
      </c>
      <c r="J5817" s="1" t="str">
        <f t="shared" si="813"/>
        <v>*</v>
      </c>
      <c r="P5817" s="1">
        <v>39</v>
      </c>
      <c r="Q5817" s="1">
        <f t="shared" si="818"/>
        <v>0.04</v>
      </c>
      <c r="T5817" s="4">
        <v>4215.83</v>
      </c>
      <c r="U5817" s="9">
        <f t="shared" si="814"/>
        <v>1</v>
      </c>
      <c r="V5817" s="4">
        <f t="shared" si="815"/>
        <v>108.09820512820512</v>
      </c>
      <c r="W5817" s="1" t="s">
        <v>21</v>
      </c>
      <c r="X5817" s="1">
        <v>8.99</v>
      </c>
      <c r="Y5817" s="4">
        <f t="shared" si="816"/>
        <v>4224.82</v>
      </c>
      <c r="Z5817" s="1" t="s">
        <v>22</v>
      </c>
      <c r="AA5817" s="1" t="s">
        <v>28</v>
      </c>
      <c r="AB5817" s="1" t="s">
        <v>24</v>
      </c>
      <c r="AC5817" s="1" t="s">
        <v>25</v>
      </c>
      <c r="AD5817" s="1" t="s">
        <v>19</v>
      </c>
      <c r="AE5817" s="2">
        <v>40832</v>
      </c>
    </row>
    <row r="5818" spans="1:31" x14ac:dyDescent="0.25">
      <c r="A5818">
        <f t="shared" si="817"/>
        <v>5817</v>
      </c>
      <c r="B5818" s="1">
        <v>22181</v>
      </c>
      <c r="C5818" s="2">
        <v>40823</v>
      </c>
      <c r="D5818" s="1" t="s">
        <v>13</v>
      </c>
      <c r="E5818" s="1" t="str">
        <f t="shared" si="810"/>
        <v>*</v>
      </c>
      <c r="F5818" s="1" t="str">
        <f t="shared" si="811"/>
        <v>*</v>
      </c>
      <c r="G5818" s="1" t="str">
        <f t="shared" si="812"/>
        <v>*</v>
      </c>
      <c r="J5818" s="1" t="str">
        <f t="shared" si="813"/>
        <v>*</v>
      </c>
      <c r="P5818" s="1">
        <v>41</v>
      </c>
      <c r="Q5818" s="1">
        <f t="shared" si="818"/>
        <v>0.05</v>
      </c>
      <c r="T5818" s="4">
        <v>258.13</v>
      </c>
      <c r="U5818" s="9">
        <f t="shared" si="814"/>
        <v>0</v>
      </c>
      <c r="V5818" s="4">
        <f t="shared" si="815"/>
        <v>6.2958536585365854</v>
      </c>
      <c r="W5818" s="1" t="s">
        <v>21</v>
      </c>
      <c r="X5818" s="1">
        <v>1.82</v>
      </c>
      <c r="Y5818" s="4">
        <f t="shared" si="816"/>
        <v>259.95</v>
      </c>
      <c r="Z5818" s="1" t="s">
        <v>22</v>
      </c>
      <c r="AA5818" s="1" t="s">
        <v>28</v>
      </c>
      <c r="AB5818" s="1" t="s">
        <v>29</v>
      </c>
      <c r="AC5818" s="1" t="s">
        <v>61</v>
      </c>
      <c r="AD5818" s="1" t="s">
        <v>31</v>
      </c>
      <c r="AE5818" s="2">
        <v>40832</v>
      </c>
    </row>
    <row r="5819" spans="1:31" x14ac:dyDescent="0.25">
      <c r="A5819">
        <f t="shared" si="817"/>
        <v>5818</v>
      </c>
      <c r="B5819" s="1">
        <v>835</v>
      </c>
      <c r="C5819" s="2">
        <v>40823</v>
      </c>
      <c r="D5819" s="1" t="s">
        <v>27</v>
      </c>
      <c r="E5819" s="1" t="str">
        <f t="shared" si="810"/>
        <v>*</v>
      </c>
      <c r="F5819" s="1" t="str">
        <f t="shared" si="811"/>
        <v>*</v>
      </c>
      <c r="G5819" s="1" t="str">
        <f t="shared" si="812"/>
        <v>*</v>
      </c>
      <c r="J5819" s="1" t="str">
        <f t="shared" si="813"/>
        <v>*</v>
      </c>
      <c r="P5819" s="1">
        <v>18</v>
      </c>
      <c r="Q5819" s="1">
        <f t="shared" si="818"/>
        <v>0.02</v>
      </c>
      <c r="T5819" s="4">
        <v>125.16</v>
      </c>
      <c r="U5819" s="9">
        <f t="shared" si="814"/>
        <v>0</v>
      </c>
      <c r="V5819" s="4">
        <f t="shared" si="815"/>
        <v>6.9533333333333331</v>
      </c>
      <c r="W5819" s="1" t="s">
        <v>21</v>
      </c>
      <c r="X5819" s="1">
        <v>5.14</v>
      </c>
      <c r="Y5819" s="4">
        <f t="shared" si="816"/>
        <v>130.29999999999998</v>
      </c>
      <c r="Z5819" s="1" t="s">
        <v>22</v>
      </c>
      <c r="AA5819" s="1" t="s">
        <v>23</v>
      </c>
      <c r="AB5819" s="1" t="s">
        <v>29</v>
      </c>
      <c r="AC5819" s="1" t="s">
        <v>40</v>
      </c>
      <c r="AD5819" s="1" t="s">
        <v>19</v>
      </c>
      <c r="AE5819" s="2">
        <v>40824</v>
      </c>
    </row>
    <row r="5820" spans="1:31" x14ac:dyDescent="0.25">
      <c r="A5820">
        <f t="shared" si="817"/>
        <v>5819</v>
      </c>
      <c r="B5820" s="1">
        <v>35077</v>
      </c>
      <c r="C5820" s="2">
        <v>40823</v>
      </c>
      <c r="D5820" s="1" t="s">
        <v>20</v>
      </c>
      <c r="E5820" s="1" t="str">
        <f t="shared" si="810"/>
        <v>*</v>
      </c>
      <c r="F5820" s="1" t="str">
        <f t="shared" si="811"/>
        <v>**</v>
      </c>
      <c r="G5820" s="1" t="str">
        <f t="shared" si="812"/>
        <v>**</v>
      </c>
      <c r="J5820" s="1" t="str">
        <f t="shared" si="813"/>
        <v>**</v>
      </c>
      <c r="P5820" s="1">
        <v>29</v>
      </c>
      <c r="Q5820" s="1">
        <f t="shared" si="818"/>
        <v>3.5000000000000003E-2</v>
      </c>
      <c r="T5820" s="4">
        <v>81.099999999999994</v>
      </c>
      <c r="U5820" s="9">
        <f t="shared" si="814"/>
        <v>0</v>
      </c>
      <c r="V5820" s="4">
        <f t="shared" si="815"/>
        <v>2.796551724137931</v>
      </c>
      <c r="W5820" s="1" t="s">
        <v>21</v>
      </c>
      <c r="X5820" s="1">
        <v>0.96</v>
      </c>
      <c r="Y5820" s="4">
        <f t="shared" si="816"/>
        <v>82.059999999999988</v>
      </c>
      <c r="Z5820" s="1" t="s">
        <v>22</v>
      </c>
      <c r="AA5820" s="1" t="s">
        <v>37</v>
      </c>
      <c r="AB5820" s="1" t="s">
        <v>29</v>
      </c>
      <c r="AC5820" s="1" t="s">
        <v>30</v>
      </c>
      <c r="AD5820" s="1" t="s">
        <v>31</v>
      </c>
      <c r="AE5820" s="2">
        <v>40824</v>
      </c>
    </row>
    <row r="5821" spans="1:31" x14ac:dyDescent="0.25">
      <c r="A5821">
        <f t="shared" si="817"/>
        <v>5820</v>
      </c>
      <c r="B5821" s="1">
        <v>59108</v>
      </c>
      <c r="C5821" s="2">
        <v>40823</v>
      </c>
      <c r="D5821" s="1" t="s">
        <v>13</v>
      </c>
      <c r="E5821" s="1" t="str">
        <f t="shared" si="810"/>
        <v>*</v>
      </c>
      <c r="F5821" s="1" t="str">
        <f t="shared" si="811"/>
        <v>*</v>
      </c>
      <c r="G5821" s="1" t="str">
        <f t="shared" si="812"/>
        <v>*</v>
      </c>
      <c r="J5821" s="1" t="str">
        <f t="shared" si="813"/>
        <v>*</v>
      </c>
      <c r="P5821" s="1">
        <v>21</v>
      </c>
      <c r="Q5821" s="1">
        <f t="shared" si="818"/>
        <v>3.5000000000000003E-2</v>
      </c>
      <c r="T5821" s="4">
        <v>68.53</v>
      </c>
      <c r="U5821" s="9">
        <f t="shared" si="814"/>
        <v>0</v>
      </c>
      <c r="V5821" s="4">
        <f t="shared" si="815"/>
        <v>3.2633333333333332</v>
      </c>
      <c r="W5821" s="1" t="s">
        <v>21</v>
      </c>
      <c r="X5821" s="1">
        <v>3.97</v>
      </c>
      <c r="Y5821" s="4">
        <f t="shared" si="816"/>
        <v>72.5</v>
      </c>
      <c r="Z5821" s="1" t="s">
        <v>22</v>
      </c>
      <c r="AA5821" s="1" t="s">
        <v>28</v>
      </c>
      <c r="AB5821" s="1" t="s">
        <v>29</v>
      </c>
      <c r="AC5821" s="1" t="s">
        <v>30</v>
      </c>
      <c r="AD5821" s="1" t="s">
        <v>31</v>
      </c>
      <c r="AE5821" s="2">
        <v>40828</v>
      </c>
    </row>
    <row r="5822" spans="1:31" x14ac:dyDescent="0.25">
      <c r="A5822">
        <f t="shared" si="817"/>
        <v>5821</v>
      </c>
      <c r="B5822" s="1">
        <v>53443</v>
      </c>
      <c r="C5822" s="2">
        <v>40824</v>
      </c>
      <c r="D5822" s="1" t="s">
        <v>32</v>
      </c>
      <c r="E5822" s="1" t="str">
        <f t="shared" si="810"/>
        <v>***</v>
      </c>
      <c r="F5822" s="1" t="str">
        <f t="shared" si="811"/>
        <v>***</v>
      </c>
      <c r="G5822" s="1" t="str">
        <f t="shared" si="812"/>
        <v>***</v>
      </c>
      <c r="J5822" s="1" t="str">
        <f t="shared" si="813"/>
        <v>***</v>
      </c>
      <c r="P5822" s="1">
        <v>35</v>
      </c>
      <c r="Q5822" s="1">
        <f t="shared" si="818"/>
        <v>0.04</v>
      </c>
      <c r="T5822" s="4">
        <v>1477.63</v>
      </c>
      <c r="U5822" s="9">
        <f t="shared" si="814"/>
        <v>1</v>
      </c>
      <c r="V5822" s="4">
        <f t="shared" si="815"/>
        <v>42.218000000000004</v>
      </c>
      <c r="W5822" s="1" t="s">
        <v>21</v>
      </c>
      <c r="X5822" s="1">
        <v>4.62</v>
      </c>
      <c r="Y5822" s="4">
        <f t="shared" si="816"/>
        <v>1482.25</v>
      </c>
      <c r="Z5822" s="1" t="s">
        <v>46</v>
      </c>
      <c r="AA5822" s="1" t="s">
        <v>16</v>
      </c>
      <c r="AB5822" s="1" t="s">
        <v>29</v>
      </c>
      <c r="AC5822" s="1" t="s">
        <v>63</v>
      </c>
      <c r="AD5822" s="1" t="s">
        <v>19</v>
      </c>
      <c r="AE5822" s="2">
        <v>40825</v>
      </c>
    </row>
    <row r="5823" spans="1:31" x14ac:dyDescent="0.25">
      <c r="A5823">
        <f t="shared" si="817"/>
        <v>5822</v>
      </c>
      <c r="B5823" s="1">
        <v>27174</v>
      </c>
      <c r="C5823" s="2">
        <v>40824</v>
      </c>
      <c r="D5823" s="1" t="s">
        <v>32</v>
      </c>
      <c r="E5823" s="1" t="str">
        <f t="shared" si="810"/>
        <v>***</v>
      </c>
      <c r="F5823" s="1" t="str">
        <f t="shared" si="811"/>
        <v>***</v>
      </c>
      <c r="G5823" s="1" t="str">
        <f t="shared" si="812"/>
        <v>***</v>
      </c>
      <c r="J5823" s="1" t="str">
        <f t="shared" si="813"/>
        <v>***</v>
      </c>
      <c r="P5823" s="1">
        <v>17</v>
      </c>
      <c r="Q5823" s="1">
        <f t="shared" si="818"/>
        <v>0.02</v>
      </c>
      <c r="T5823" s="4">
        <v>477.50450000000001</v>
      </c>
      <c r="U5823" s="9">
        <f t="shared" si="814"/>
        <v>0</v>
      </c>
      <c r="V5823" s="4">
        <f t="shared" si="815"/>
        <v>28.0885</v>
      </c>
      <c r="W5823" s="1" t="s">
        <v>21</v>
      </c>
      <c r="X5823" s="1">
        <v>5</v>
      </c>
      <c r="Y5823" s="4">
        <f t="shared" si="816"/>
        <v>482.50450000000001</v>
      </c>
      <c r="Z5823" s="1" t="s">
        <v>15</v>
      </c>
      <c r="AA5823" s="1" t="s">
        <v>28</v>
      </c>
      <c r="AB5823" s="1" t="s">
        <v>24</v>
      </c>
      <c r="AC5823" s="1" t="s">
        <v>25</v>
      </c>
      <c r="AD5823" s="1" t="s">
        <v>19</v>
      </c>
      <c r="AE5823" s="2">
        <v>40826</v>
      </c>
    </row>
    <row r="5824" spans="1:31" x14ac:dyDescent="0.25">
      <c r="A5824">
        <f t="shared" si="817"/>
        <v>5823</v>
      </c>
      <c r="B5824" s="1">
        <v>53443</v>
      </c>
      <c r="C5824" s="2">
        <v>40824</v>
      </c>
      <c r="D5824" s="1" t="s">
        <v>32</v>
      </c>
      <c r="E5824" s="1" t="str">
        <f t="shared" si="810"/>
        <v>***</v>
      </c>
      <c r="F5824" s="1" t="str">
        <f t="shared" si="811"/>
        <v>***</v>
      </c>
      <c r="G5824" s="1" t="str">
        <f t="shared" si="812"/>
        <v>***</v>
      </c>
      <c r="J5824" s="1" t="str">
        <f t="shared" si="813"/>
        <v>***</v>
      </c>
      <c r="P5824" s="1">
        <v>22</v>
      </c>
      <c r="Q5824" s="1">
        <f t="shared" si="818"/>
        <v>3.5000000000000003E-2</v>
      </c>
      <c r="T5824" s="4">
        <v>148.80000000000001</v>
      </c>
      <c r="U5824" s="9">
        <f t="shared" si="814"/>
        <v>0</v>
      </c>
      <c r="V5824" s="4">
        <f t="shared" si="815"/>
        <v>6.7636363636363646</v>
      </c>
      <c r="W5824" s="1" t="s">
        <v>21</v>
      </c>
      <c r="X5824" s="1">
        <v>1.22</v>
      </c>
      <c r="Y5824" s="4">
        <f t="shared" si="816"/>
        <v>150.02000000000001</v>
      </c>
      <c r="Z5824" s="1" t="s">
        <v>46</v>
      </c>
      <c r="AA5824" s="1" t="s">
        <v>16</v>
      </c>
      <c r="AB5824" s="1" t="s">
        <v>29</v>
      </c>
      <c r="AC5824" s="1" t="s">
        <v>30</v>
      </c>
      <c r="AD5824" s="1" t="s">
        <v>31</v>
      </c>
      <c r="AE5824" s="2">
        <v>40825</v>
      </c>
    </row>
    <row r="5825" spans="1:31" x14ac:dyDescent="0.25">
      <c r="A5825">
        <f t="shared" si="817"/>
        <v>5824</v>
      </c>
      <c r="B5825" s="1">
        <v>53443</v>
      </c>
      <c r="C5825" s="2">
        <v>40824</v>
      </c>
      <c r="D5825" s="1" t="s">
        <v>32</v>
      </c>
      <c r="E5825" s="1" t="str">
        <f t="shared" si="810"/>
        <v>***</v>
      </c>
      <c r="F5825" s="1" t="str">
        <f t="shared" si="811"/>
        <v>***</v>
      </c>
      <c r="G5825" s="1" t="str">
        <f t="shared" si="812"/>
        <v>***</v>
      </c>
      <c r="J5825" s="1" t="str">
        <f t="shared" si="813"/>
        <v>***</v>
      </c>
      <c r="P5825" s="1">
        <v>3</v>
      </c>
      <c r="Q5825" s="1">
        <f t="shared" si="818"/>
        <v>0.01</v>
      </c>
      <c r="T5825" s="4">
        <v>19.46</v>
      </c>
      <c r="U5825" s="9">
        <f t="shared" si="814"/>
        <v>0</v>
      </c>
      <c r="V5825" s="4">
        <f t="shared" si="815"/>
        <v>6.4866666666666672</v>
      </c>
      <c r="W5825" s="1" t="s">
        <v>21</v>
      </c>
      <c r="X5825" s="1">
        <v>0.5</v>
      </c>
      <c r="Y5825" s="4">
        <f t="shared" si="816"/>
        <v>19.96</v>
      </c>
      <c r="Z5825" s="1" t="s">
        <v>46</v>
      </c>
      <c r="AA5825" s="1" t="s">
        <v>16</v>
      </c>
      <c r="AB5825" s="1" t="s">
        <v>29</v>
      </c>
      <c r="AC5825" s="1" t="s">
        <v>58</v>
      </c>
      <c r="AD5825" s="1" t="s">
        <v>19</v>
      </c>
      <c r="AE5825" s="2">
        <v>40826</v>
      </c>
    </row>
    <row r="5826" spans="1:31" x14ac:dyDescent="0.25">
      <c r="A5826">
        <f t="shared" si="817"/>
        <v>5825</v>
      </c>
      <c r="B5826" s="1">
        <v>22689</v>
      </c>
      <c r="C5826" s="2">
        <v>40825</v>
      </c>
      <c r="D5826" s="1" t="s">
        <v>13</v>
      </c>
      <c r="E5826" s="1" t="str">
        <f t="shared" si="810"/>
        <v>*</v>
      </c>
      <c r="F5826" s="1" t="str">
        <f t="shared" si="811"/>
        <v>*</v>
      </c>
      <c r="G5826" s="1" t="str">
        <f t="shared" si="812"/>
        <v>*</v>
      </c>
      <c r="J5826" s="1" t="str">
        <f t="shared" si="813"/>
        <v>*</v>
      </c>
      <c r="P5826" s="1">
        <v>39</v>
      </c>
      <c r="Q5826" s="1">
        <f t="shared" si="818"/>
        <v>0.04</v>
      </c>
      <c r="T5826" s="4">
        <v>2405</v>
      </c>
      <c r="U5826" s="9">
        <f t="shared" si="814"/>
        <v>1</v>
      </c>
      <c r="V5826" s="4">
        <f t="shared" si="815"/>
        <v>61.666666666666664</v>
      </c>
      <c r="W5826" s="1" t="s">
        <v>21</v>
      </c>
      <c r="X5826" s="1">
        <v>0.99</v>
      </c>
      <c r="Y5826" s="4">
        <f t="shared" si="816"/>
        <v>2405.9899999999998</v>
      </c>
      <c r="Z5826" s="1" t="s">
        <v>42</v>
      </c>
      <c r="AA5826" s="1" t="s">
        <v>37</v>
      </c>
      <c r="AB5826" s="1" t="s">
        <v>29</v>
      </c>
      <c r="AC5826" s="1" t="s">
        <v>63</v>
      </c>
      <c r="AD5826" s="1" t="s">
        <v>19</v>
      </c>
      <c r="AE5826" s="2">
        <v>40827</v>
      </c>
    </row>
    <row r="5827" spans="1:31" x14ac:dyDescent="0.25">
      <c r="A5827">
        <f t="shared" si="817"/>
        <v>5826</v>
      </c>
      <c r="B5827" s="1">
        <v>40134</v>
      </c>
      <c r="C5827" s="2">
        <v>40825</v>
      </c>
      <c r="D5827" s="1" t="s">
        <v>13</v>
      </c>
      <c r="E5827" s="1" t="str">
        <f t="shared" ref="E5827:E5890" si="819">IF(D5827="Critical","***","*")</f>
        <v>*</v>
      </c>
      <c r="F5827" s="1" t="str">
        <f t="shared" ref="F5827:F5890" si="820">IF(D5827="Critical","***",IF(D5827="High","**","*"))</f>
        <v>*</v>
      </c>
      <c r="G5827" s="1" t="str">
        <f t="shared" ref="G5827:G5890" si="821">VLOOKUP(D5827,$H$6:$I$10,2,FALSE)</f>
        <v>*</v>
      </c>
      <c r="J5827" s="1" t="str">
        <f t="shared" ref="J5827:J5890" si="822">HLOOKUP(D5827,$K$5:$O$6,2,FALSE)</f>
        <v>*</v>
      </c>
      <c r="P5827" s="1">
        <v>43</v>
      </c>
      <c r="Q5827" s="1">
        <f t="shared" si="818"/>
        <v>0.05</v>
      </c>
      <c r="T5827" s="4">
        <v>1461.1</v>
      </c>
      <c r="U5827" s="9">
        <f t="shared" ref="U5827:U5890" si="823">IF(T5827&gt;1000,1,0)</f>
        <v>1</v>
      </c>
      <c r="V5827" s="4">
        <f t="shared" ref="V5827:V5890" si="824">T5827/P5827</f>
        <v>33.979069767441857</v>
      </c>
      <c r="W5827" s="1" t="s">
        <v>21</v>
      </c>
      <c r="X5827" s="1">
        <v>1.99</v>
      </c>
      <c r="Y5827" s="4">
        <f t="shared" ref="Y5827:Y5890" si="825">X5827+T5827</f>
        <v>1463.09</v>
      </c>
      <c r="Z5827" s="1" t="s">
        <v>15</v>
      </c>
      <c r="AA5827" s="1" t="s">
        <v>23</v>
      </c>
      <c r="AB5827" s="1" t="s">
        <v>24</v>
      </c>
      <c r="AC5827" s="1" t="s">
        <v>38</v>
      </c>
      <c r="AD5827" s="1" t="s">
        <v>41</v>
      </c>
      <c r="AE5827" s="2">
        <v>40829</v>
      </c>
    </row>
    <row r="5828" spans="1:31" x14ac:dyDescent="0.25">
      <c r="A5828">
        <f t="shared" ref="A5828:A5891" si="826">A5827+1</f>
        <v>5827</v>
      </c>
      <c r="B5828" s="1">
        <v>14116</v>
      </c>
      <c r="C5828" s="2">
        <v>40825</v>
      </c>
      <c r="D5828" s="1" t="s">
        <v>20</v>
      </c>
      <c r="E5828" s="1" t="str">
        <f t="shared" si="819"/>
        <v>*</v>
      </c>
      <c r="F5828" s="1" t="str">
        <f t="shared" si="820"/>
        <v>**</v>
      </c>
      <c r="G5828" s="1" t="str">
        <f t="shared" si="821"/>
        <v>**</v>
      </c>
      <c r="J5828" s="1" t="str">
        <f t="shared" si="822"/>
        <v>**</v>
      </c>
      <c r="P5828" s="1">
        <v>42</v>
      </c>
      <c r="Q5828" s="1">
        <f t="shared" ref="Q5828:Q5891" si="827">VLOOKUP(P5828,$R$5:$S$10,2,TRUE)</f>
        <v>0.05</v>
      </c>
      <c r="T5828" s="4">
        <v>1414.05</v>
      </c>
      <c r="U5828" s="9">
        <f t="shared" si="823"/>
        <v>1</v>
      </c>
      <c r="V5828" s="4">
        <f t="shared" si="824"/>
        <v>33.667857142857144</v>
      </c>
      <c r="W5828" s="1" t="s">
        <v>21</v>
      </c>
      <c r="X5828" s="1">
        <v>14.72</v>
      </c>
      <c r="Y5828" s="4">
        <f t="shared" si="825"/>
        <v>1428.77</v>
      </c>
      <c r="Z5828" s="1" t="s">
        <v>39</v>
      </c>
      <c r="AA5828" s="1" t="s">
        <v>23</v>
      </c>
      <c r="AB5828" s="1" t="s">
        <v>29</v>
      </c>
      <c r="AC5828" s="1" t="s">
        <v>43</v>
      </c>
      <c r="AD5828" s="1" t="s">
        <v>19</v>
      </c>
      <c r="AE5828" s="2">
        <v>40826</v>
      </c>
    </row>
    <row r="5829" spans="1:31" x14ac:dyDescent="0.25">
      <c r="A5829">
        <f t="shared" si="826"/>
        <v>5828</v>
      </c>
      <c r="B5829" s="1">
        <v>41318</v>
      </c>
      <c r="C5829" s="2">
        <v>40825</v>
      </c>
      <c r="D5829" s="1" t="s">
        <v>13</v>
      </c>
      <c r="E5829" s="1" t="str">
        <f t="shared" si="819"/>
        <v>*</v>
      </c>
      <c r="F5829" s="1" t="str">
        <f t="shared" si="820"/>
        <v>*</v>
      </c>
      <c r="G5829" s="1" t="str">
        <f t="shared" si="821"/>
        <v>*</v>
      </c>
      <c r="J5829" s="1" t="str">
        <f t="shared" si="822"/>
        <v>*</v>
      </c>
      <c r="P5829" s="1">
        <v>21</v>
      </c>
      <c r="Q5829" s="1">
        <f t="shared" si="827"/>
        <v>3.5000000000000003E-2</v>
      </c>
      <c r="T5829" s="4">
        <v>1223.1099999999999</v>
      </c>
      <c r="U5829" s="9">
        <f t="shared" si="823"/>
        <v>1</v>
      </c>
      <c r="V5829" s="4">
        <f t="shared" si="824"/>
        <v>58.243333333333325</v>
      </c>
      <c r="W5829" s="1" t="s">
        <v>14</v>
      </c>
      <c r="X5829" s="1">
        <v>13.22</v>
      </c>
      <c r="Y5829" s="4">
        <f t="shared" si="825"/>
        <v>1236.33</v>
      </c>
      <c r="Z5829" s="1" t="s">
        <v>22</v>
      </c>
      <c r="AA5829" s="1" t="s">
        <v>16</v>
      </c>
      <c r="AB5829" s="1" t="s">
        <v>29</v>
      </c>
      <c r="AC5829" s="1" t="s">
        <v>63</v>
      </c>
      <c r="AD5829" s="1" t="s">
        <v>19</v>
      </c>
      <c r="AE5829" s="2">
        <v>40834</v>
      </c>
    </row>
    <row r="5830" spans="1:31" x14ac:dyDescent="0.25">
      <c r="A5830">
        <f t="shared" si="826"/>
        <v>5829</v>
      </c>
      <c r="B5830" s="1">
        <v>16422</v>
      </c>
      <c r="C5830" s="2">
        <v>40825</v>
      </c>
      <c r="D5830" s="1" t="s">
        <v>32</v>
      </c>
      <c r="E5830" s="1" t="str">
        <f t="shared" si="819"/>
        <v>***</v>
      </c>
      <c r="F5830" s="1" t="str">
        <f t="shared" si="820"/>
        <v>***</v>
      </c>
      <c r="G5830" s="1" t="str">
        <f t="shared" si="821"/>
        <v>***</v>
      </c>
      <c r="J5830" s="1" t="str">
        <f t="shared" si="822"/>
        <v>***</v>
      </c>
      <c r="P5830" s="1">
        <v>40</v>
      </c>
      <c r="Q5830" s="1">
        <f t="shared" si="827"/>
        <v>0.05</v>
      </c>
      <c r="T5830" s="4">
        <v>272.01</v>
      </c>
      <c r="U5830" s="9">
        <f t="shared" si="823"/>
        <v>0</v>
      </c>
      <c r="V5830" s="4">
        <f t="shared" si="824"/>
        <v>6.8002500000000001</v>
      </c>
      <c r="W5830" s="1" t="s">
        <v>21</v>
      </c>
      <c r="X5830" s="1">
        <v>5.14</v>
      </c>
      <c r="Y5830" s="4">
        <f t="shared" si="825"/>
        <v>277.14999999999998</v>
      </c>
      <c r="Z5830" s="1" t="s">
        <v>49</v>
      </c>
      <c r="AA5830" s="1" t="s">
        <v>23</v>
      </c>
      <c r="AB5830" s="1" t="s">
        <v>29</v>
      </c>
      <c r="AC5830" s="1" t="s">
        <v>40</v>
      </c>
      <c r="AD5830" s="1" t="s">
        <v>19</v>
      </c>
      <c r="AE5830" s="2">
        <v>40826</v>
      </c>
    </row>
    <row r="5831" spans="1:31" x14ac:dyDescent="0.25">
      <c r="A5831">
        <f t="shared" si="826"/>
        <v>5830</v>
      </c>
      <c r="B5831" s="1">
        <v>39332</v>
      </c>
      <c r="C5831" s="2">
        <v>40825</v>
      </c>
      <c r="D5831" s="1" t="s">
        <v>32</v>
      </c>
      <c r="E5831" s="1" t="str">
        <f t="shared" si="819"/>
        <v>***</v>
      </c>
      <c r="F5831" s="1" t="str">
        <f t="shared" si="820"/>
        <v>***</v>
      </c>
      <c r="G5831" s="1" t="str">
        <f t="shared" si="821"/>
        <v>***</v>
      </c>
      <c r="J5831" s="1" t="str">
        <f t="shared" si="822"/>
        <v>***</v>
      </c>
      <c r="P5831" s="1">
        <v>4</v>
      </c>
      <c r="Q5831" s="1">
        <f t="shared" si="827"/>
        <v>0.01</v>
      </c>
      <c r="T5831" s="4">
        <v>198.72</v>
      </c>
      <c r="U5831" s="9">
        <f t="shared" si="823"/>
        <v>0</v>
      </c>
      <c r="V5831" s="4">
        <f t="shared" si="824"/>
        <v>49.68</v>
      </c>
      <c r="W5831" s="1" t="s">
        <v>14</v>
      </c>
      <c r="X5831" s="1">
        <v>14.45</v>
      </c>
      <c r="Y5831" s="4">
        <f t="shared" si="825"/>
        <v>213.17</v>
      </c>
      <c r="Z5831" s="1" t="s">
        <v>15</v>
      </c>
      <c r="AA5831" s="1" t="s">
        <v>16</v>
      </c>
      <c r="AB5831" s="1" t="s">
        <v>17</v>
      </c>
      <c r="AC5831" s="1" t="s">
        <v>18</v>
      </c>
      <c r="AD5831" s="1" t="s">
        <v>48</v>
      </c>
      <c r="AE5831" s="2">
        <v>40826</v>
      </c>
    </row>
    <row r="5832" spans="1:31" x14ac:dyDescent="0.25">
      <c r="A5832">
        <f t="shared" si="826"/>
        <v>5831</v>
      </c>
      <c r="B5832" s="1">
        <v>35649</v>
      </c>
      <c r="C5832" s="2">
        <v>40825</v>
      </c>
      <c r="D5832" s="1" t="s">
        <v>36</v>
      </c>
      <c r="E5832" s="1" t="str">
        <f t="shared" si="819"/>
        <v>*</v>
      </c>
      <c r="F5832" s="1" t="str">
        <f t="shared" si="820"/>
        <v>*</v>
      </c>
      <c r="G5832" s="1" t="str">
        <f t="shared" si="821"/>
        <v>*</v>
      </c>
      <c r="J5832" s="1" t="str">
        <f t="shared" si="822"/>
        <v>*</v>
      </c>
      <c r="P5832" s="1">
        <v>25</v>
      </c>
      <c r="Q5832" s="1">
        <f t="shared" si="827"/>
        <v>3.5000000000000003E-2</v>
      </c>
      <c r="T5832" s="4">
        <v>174.03</v>
      </c>
      <c r="U5832" s="9">
        <f t="shared" si="823"/>
        <v>0</v>
      </c>
      <c r="V5832" s="4">
        <f t="shared" si="824"/>
        <v>6.9611999999999998</v>
      </c>
      <c r="W5832" s="1" t="s">
        <v>21</v>
      </c>
      <c r="X5832" s="1">
        <v>5.74</v>
      </c>
      <c r="Y5832" s="4">
        <f t="shared" si="825"/>
        <v>179.77</v>
      </c>
      <c r="Z5832" s="1" t="s">
        <v>15</v>
      </c>
      <c r="AA5832" s="1" t="s">
        <v>16</v>
      </c>
      <c r="AB5832" s="1" t="s">
        <v>29</v>
      </c>
      <c r="AC5832" s="1" t="s">
        <v>40</v>
      </c>
      <c r="AD5832" s="1" t="s">
        <v>19</v>
      </c>
      <c r="AE5832" s="2">
        <v>40827</v>
      </c>
    </row>
    <row r="5833" spans="1:31" x14ac:dyDescent="0.25">
      <c r="A5833">
        <f t="shared" si="826"/>
        <v>5832</v>
      </c>
      <c r="B5833" s="1">
        <v>16422</v>
      </c>
      <c r="C5833" s="2">
        <v>40825</v>
      </c>
      <c r="D5833" s="1" t="s">
        <v>32</v>
      </c>
      <c r="E5833" s="1" t="str">
        <f t="shared" si="819"/>
        <v>***</v>
      </c>
      <c r="F5833" s="1" t="str">
        <f t="shared" si="820"/>
        <v>***</v>
      </c>
      <c r="G5833" s="1" t="str">
        <f t="shared" si="821"/>
        <v>***</v>
      </c>
      <c r="J5833" s="1" t="str">
        <f t="shared" si="822"/>
        <v>***</v>
      </c>
      <c r="P5833" s="1">
        <v>16</v>
      </c>
      <c r="Q5833" s="1">
        <f t="shared" si="827"/>
        <v>0.02</v>
      </c>
      <c r="T5833" s="4">
        <v>171.5</v>
      </c>
      <c r="U5833" s="9">
        <f t="shared" si="823"/>
        <v>0</v>
      </c>
      <c r="V5833" s="4">
        <f t="shared" si="824"/>
        <v>10.71875</v>
      </c>
      <c r="W5833" s="1" t="s">
        <v>21</v>
      </c>
      <c r="X5833" s="1">
        <v>4.68</v>
      </c>
      <c r="Y5833" s="4">
        <f t="shared" si="825"/>
        <v>176.18</v>
      </c>
      <c r="Z5833" s="1" t="s">
        <v>49</v>
      </c>
      <c r="AA5833" s="1" t="s">
        <v>23</v>
      </c>
      <c r="AB5833" s="1" t="s">
        <v>29</v>
      </c>
      <c r="AC5833" s="1" t="s">
        <v>45</v>
      </c>
      <c r="AD5833" s="1" t="s">
        <v>41</v>
      </c>
      <c r="AE5833" s="2">
        <v>40827</v>
      </c>
    </row>
    <row r="5834" spans="1:31" x14ac:dyDescent="0.25">
      <c r="A5834">
        <f t="shared" si="826"/>
        <v>5833</v>
      </c>
      <c r="B5834" s="1">
        <v>40134</v>
      </c>
      <c r="C5834" s="2">
        <v>40825</v>
      </c>
      <c r="D5834" s="1" t="s">
        <v>13</v>
      </c>
      <c r="E5834" s="1" t="str">
        <f t="shared" si="819"/>
        <v>*</v>
      </c>
      <c r="F5834" s="1" t="str">
        <f t="shared" si="820"/>
        <v>*</v>
      </c>
      <c r="G5834" s="1" t="str">
        <f t="shared" si="821"/>
        <v>*</v>
      </c>
      <c r="J5834" s="1" t="str">
        <f t="shared" si="822"/>
        <v>*</v>
      </c>
      <c r="P5834" s="1">
        <v>10</v>
      </c>
      <c r="Q5834" s="1">
        <f t="shared" si="827"/>
        <v>0.02</v>
      </c>
      <c r="T5834" s="4">
        <v>109.37</v>
      </c>
      <c r="U5834" s="9">
        <f t="shared" si="823"/>
        <v>0</v>
      </c>
      <c r="V5834" s="4">
        <f t="shared" si="824"/>
        <v>10.937000000000001</v>
      </c>
      <c r="W5834" s="1" t="s">
        <v>21</v>
      </c>
      <c r="X5834" s="1">
        <v>4.5</v>
      </c>
      <c r="Y5834" s="4">
        <f t="shared" si="825"/>
        <v>113.87</v>
      </c>
      <c r="Z5834" s="1" t="s">
        <v>15</v>
      </c>
      <c r="AA5834" s="1" t="s">
        <v>23</v>
      </c>
      <c r="AB5834" s="1" t="s">
        <v>29</v>
      </c>
      <c r="AC5834" s="1" t="s">
        <v>63</v>
      </c>
      <c r="AD5834" s="1" t="s">
        <v>19</v>
      </c>
      <c r="AE5834" s="2">
        <v>40832</v>
      </c>
    </row>
    <row r="5835" spans="1:31" x14ac:dyDescent="0.25">
      <c r="A5835">
        <f t="shared" si="826"/>
        <v>5834</v>
      </c>
      <c r="B5835" s="1">
        <v>35649</v>
      </c>
      <c r="C5835" s="2">
        <v>40825</v>
      </c>
      <c r="D5835" s="1" t="s">
        <v>36</v>
      </c>
      <c r="E5835" s="1" t="str">
        <f t="shared" si="819"/>
        <v>*</v>
      </c>
      <c r="F5835" s="1" t="str">
        <f t="shared" si="820"/>
        <v>*</v>
      </c>
      <c r="G5835" s="1" t="str">
        <f t="shared" si="821"/>
        <v>*</v>
      </c>
      <c r="J5835" s="1" t="str">
        <f t="shared" si="822"/>
        <v>*</v>
      </c>
      <c r="P5835" s="1">
        <v>9</v>
      </c>
      <c r="Q5835" s="1">
        <f t="shared" si="827"/>
        <v>0.01</v>
      </c>
      <c r="T5835" s="4">
        <v>43.26</v>
      </c>
      <c r="U5835" s="9">
        <f t="shared" si="823"/>
        <v>0</v>
      </c>
      <c r="V5835" s="4">
        <f t="shared" si="824"/>
        <v>4.8066666666666666</v>
      </c>
      <c r="W5835" s="1" t="s">
        <v>21</v>
      </c>
      <c r="X5835" s="1">
        <v>1.49</v>
      </c>
      <c r="Y5835" s="4">
        <f t="shared" si="825"/>
        <v>44.75</v>
      </c>
      <c r="Z5835" s="1" t="s">
        <v>15</v>
      </c>
      <c r="AA5835" s="1" t="s">
        <v>16</v>
      </c>
      <c r="AB5835" s="1" t="s">
        <v>29</v>
      </c>
      <c r="AC5835" s="1" t="s">
        <v>43</v>
      </c>
      <c r="AD5835" s="1" t="s">
        <v>19</v>
      </c>
      <c r="AE5835" s="2">
        <v>40827</v>
      </c>
    </row>
    <row r="5836" spans="1:31" x14ac:dyDescent="0.25">
      <c r="A5836">
        <f t="shared" si="826"/>
        <v>5835</v>
      </c>
      <c r="B5836" s="1">
        <v>14116</v>
      </c>
      <c r="C5836" s="2">
        <v>40825</v>
      </c>
      <c r="D5836" s="1" t="s">
        <v>20</v>
      </c>
      <c r="E5836" s="1" t="str">
        <f t="shared" si="819"/>
        <v>*</v>
      </c>
      <c r="F5836" s="1" t="str">
        <f t="shared" si="820"/>
        <v>**</v>
      </c>
      <c r="G5836" s="1" t="str">
        <f t="shared" si="821"/>
        <v>**</v>
      </c>
      <c r="J5836" s="1" t="str">
        <f t="shared" si="822"/>
        <v>**</v>
      </c>
      <c r="P5836" s="1">
        <v>1</v>
      </c>
      <c r="Q5836" s="1">
        <f t="shared" si="827"/>
        <v>0.01</v>
      </c>
      <c r="T5836" s="4">
        <v>40.1</v>
      </c>
      <c r="U5836" s="9">
        <f t="shared" si="823"/>
        <v>0</v>
      </c>
      <c r="V5836" s="4">
        <f t="shared" si="824"/>
        <v>40.1</v>
      </c>
      <c r="W5836" s="1" t="s">
        <v>21</v>
      </c>
      <c r="X5836" s="1">
        <v>11.63</v>
      </c>
      <c r="Y5836" s="4">
        <f t="shared" si="825"/>
        <v>51.730000000000004</v>
      </c>
      <c r="Z5836" s="1" t="s">
        <v>39</v>
      </c>
      <c r="AA5836" s="1" t="s">
        <v>23</v>
      </c>
      <c r="AB5836" s="1" t="s">
        <v>29</v>
      </c>
      <c r="AC5836" s="1" t="s">
        <v>43</v>
      </c>
      <c r="AD5836" s="1" t="s">
        <v>19</v>
      </c>
      <c r="AE5836" s="2">
        <v>40827</v>
      </c>
    </row>
    <row r="5837" spans="1:31" x14ac:dyDescent="0.25">
      <c r="A5837">
        <f t="shared" si="826"/>
        <v>5836</v>
      </c>
      <c r="B5837" s="1">
        <v>40134</v>
      </c>
      <c r="C5837" s="2">
        <v>40825</v>
      </c>
      <c r="D5837" s="1" t="s">
        <v>13</v>
      </c>
      <c r="E5837" s="1" t="str">
        <f t="shared" si="819"/>
        <v>*</v>
      </c>
      <c r="F5837" s="1" t="str">
        <f t="shared" si="820"/>
        <v>*</v>
      </c>
      <c r="G5837" s="1" t="str">
        <f t="shared" si="821"/>
        <v>*</v>
      </c>
      <c r="J5837" s="1" t="str">
        <f t="shared" si="822"/>
        <v>*</v>
      </c>
      <c r="P5837" s="1">
        <v>1</v>
      </c>
      <c r="Q5837" s="1">
        <f t="shared" si="827"/>
        <v>0.01</v>
      </c>
      <c r="T5837" s="4">
        <v>9.75</v>
      </c>
      <c r="U5837" s="9">
        <f t="shared" si="823"/>
        <v>0</v>
      </c>
      <c r="V5837" s="4">
        <f t="shared" si="824"/>
        <v>9.75</v>
      </c>
      <c r="W5837" s="1" t="s">
        <v>21</v>
      </c>
      <c r="X5837" s="1">
        <v>4.72</v>
      </c>
      <c r="Y5837" s="4">
        <f t="shared" si="825"/>
        <v>14.469999999999999</v>
      </c>
      <c r="Z5837" s="1" t="s">
        <v>15</v>
      </c>
      <c r="AA5837" s="1" t="s">
        <v>23</v>
      </c>
      <c r="AB5837" s="1" t="s">
        <v>29</v>
      </c>
      <c r="AC5837" s="1" t="s">
        <v>40</v>
      </c>
      <c r="AD5837" s="1" t="s">
        <v>19</v>
      </c>
      <c r="AE5837" s="2">
        <v>40830</v>
      </c>
    </row>
    <row r="5838" spans="1:31" x14ac:dyDescent="0.25">
      <c r="A5838">
        <f t="shared" si="826"/>
        <v>5837</v>
      </c>
      <c r="B5838" s="1">
        <v>9127</v>
      </c>
      <c r="C5838" s="2">
        <v>40826</v>
      </c>
      <c r="D5838" s="1" t="s">
        <v>27</v>
      </c>
      <c r="E5838" s="1" t="str">
        <f t="shared" si="819"/>
        <v>*</v>
      </c>
      <c r="F5838" s="1" t="str">
        <f t="shared" si="820"/>
        <v>*</v>
      </c>
      <c r="G5838" s="1" t="str">
        <f t="shared" si="821"/>
        <v>*</v>
      </c>
      <c r="J5838" s="1" t="str">
        <f t="shared" si="822"/>
        <v>*</v>
      </c>
      <c r="P5838" s="1">
        <v>7</v>
      </c>
      <c r="Q5838" s="1">
        <f t="shared" si="827"/>
        <v>0.01</v>
      </c>
      <c r="T5838" s="4">
        <v>2039.56</v>
      </c>
      <c r="U5838" s="9">
        <f t="shared" si="823"/>
        <v>1</v>
      </c>
      <c r="V5838" s="4">
        <f t="shared" si="824"/>
        <v>291.36571428571426</v>
      </c>
      <c r="W5838" s="1" t="s">
        <v>14</v>
      </c>
      <c r="X5838" s="1">
        <v>35</v>
      </c>
      <c r="Y5838" s="4">
        <f t="shared" si="825"/>
        <v>2074.56</v>
      </c>
      <c r="Z5838" s="1" t="s">
        <v>39</v>
      </c>
      <c r="AA5838" s="1" t="s">
        <v>28</v>
      </c>
      <c r="AB5838" s="1" t="s">
        <v>29</v>
      </c>
      <c r="AC5838" s="1" t="s">
        <v>55</v>
      </c>
      <c r="AD5838" s="1" t="s">
        <v>48</v>
      </c>
      <c r="AE5838" s="2">
        <v>40828</v>
      </c>
    </row>
    <row r="5839" spans="1:31" x14ac:dyDescent="0.25">
      <c r="A5839">
        <f t="shared" si="826"/>
        <v>5838</v>
      </c>
      <c r="B5839" s="1">
        <v>2532</v>
      </c>
      <c r="C5839" s="2">
        <v>40826</v>
      </c>
      <c r="D5839" s="1" t="s">
        <v>20</v>
      </c>
      <c r="E5839" s="1" t="str">
        <f t="shared" si="819"/>
        <v>*</v>
      </c>
      <c r="F5839" s="1" t="str">
        <f t="shared" si="820"/>
        <v>**</v>
      </c>
      <c r="G5839" s="1" t="str">
        <f t="shared" si="821"/>
        <v>**</v>
      </c>
      <c r="J5839" s="1" t="str">
        <f t="shared" si="822"/>
        <v>**</v>
      </c>
      <c r="P5839" s="1">
        <v>24</v>
      </c>
      <c r="Q5839" s="1">
        <f t="shared" si="827"/>
        <v>3.5000000000000003E-2</v>
      </c>
      <c r="T5839" s="4">
        <v>426.03699999999998</v>
      </c>
      <c r="U5839" s="9">
        <f t="shared" si="823"/>
        <v>0</v>
      </c>
      <c r="V5839" s="4">
        <f t="shared" si="824"/>
        <v>17.751541666666665</v>
      </c>
      <c r="W5839" s="1" t="s">
        <v>21</v>
      </c>
      <c r="X5839" s="1">
        <v>2.5</v>
      </c>
      <c r="Y5839" s="4">
        <f t="shared" si="825"/>
        <v>428.53699999999998</v>
      </c>
      <c r="Z5839" s="1" t="s">
        <v>60</v>
      </c>
      <c r="AA5839" s="1" t="s">
        <v>28</v>
      </c>
      <c r="AB5839" s="1" t="s">
        <v>24</v>
      </c>
      <c r="AC5839" s="1" t="s">
        <v>25</v>
      </c>
      <c r="AD5839" s="1" t="s">
        <v>31</v>
      </c>
      <c r="AE5839" s="2">
        <v>40827</v>
      </c>
    </row>
    <row r="5840" spans="1:31" x14ac:dyDescent="0.25">
      <c r="A5840">
        <f t="shared" si="826"/>
        <v>5839</v>
      </c>
      <c r="B5840" s="1">
        <v>2532</v>
      </c>
      <c r="C5840" s="2">
        <v>40826</v>
      </c>
      <c r="D5840" s="1" t="s">
        <v>20</v>
      </c>
      <c r="E5840" s="1" t="str">
        <f t="shared" si="819"/>
        <v>*</v>
      </c>
      <c r="F5840" s="1" t="str">
        <f t="shared" si="820"/>
        <v>**</v>
      </c>
      <c r="G5840" s="1" t="str">
        <f t="shared" si="821"/>
        <v>**</v>
      </c>
      <c r="J5840" s="1" t="str">
        <f t="shared" si="822"/>
        <v>**</v>
      </c>
      <c r="P5840" s="1">
        <v>39</v>
      </c>
      <c r="Q5840" s="1">
        <f t="shared" si="827"/>
        <v>0.04</v>
      </c>
      <c r="T5840" s="4">
        <v>282.07</v>
      </c>
      <c r="U5840" s="9">
        <f t="shared" si="823"/>
        <v>0</v>
      </c>
      <c r="V5840" s="4">
        <f t="shared" si="824"/>
        <v>7.2325641025641021</v>
      </c>
      <c r="W5840" s="1" t="s">
        <v>21</v>
      </c>
      <c r="X5840" s="1">
        <v>0.49</v>
      </c>
      <c r="Y5840" s="4">
        <f t="shared" si="825"/>
        <v>282.56</v>
      </c>
      <c r="Z5840" s="1" t="s">
        <v>60</v>
      </c>
      <c r="AA5840" s="1" t="s">
        <v>28</v>
      </c>
      <c r="AB5840" s="1" t="s">
        <v>29</v>
      </c>
      <c r="AC5840" s="1" t="s">
        <v>58</v>
      </c>
      <c r="AD5840" s="1" t="s">
        <v>19</v>
      </c>
      <c r="AE5840" s="2">
        <v>40827</v>
      </c>
    </row>
    <row r="5841" spans="1:31" x14ac:dyDescent="0.25">
      <c r="A5841">
        <f t="shared" si="826"/>
        <v>5840</v>
      </c>
      <c r="B5841" s="1">
        <v>7075</v>
      </c>
      <c r="C5841" s="2">
        <v>40826</v>
      </c>
      <c r="D5841" s="1" t="s">
        <v>13</v>
      </c>
      <c r="E5841" s="1" t="str">
        <f t="shared" si="819"/>
        <v>*</v>
      </c>
      <c r="F5841" s="1" t="str">
        <f t="shared" si="820"/>
        <v>*</v>
      </c>
      <c r="G5841" s="1" t="str">
        <f t="shared" si="821"/>
        <v>*</v>
      </c>
      <c r="J5841" s="1" t="str">
        <f t="shared" si="822"/>
        <v>*</v>
      </c>
      <c r="P5841" s="1">
        <v>15</v>
      </c>
      <c r="Q5841" s="1">
        <f t="shared" si="827"/>
        <v>0.02</v>
      </c>
      <c r="T5841" s="4">
        <v>241.89</v>
      </c>
      <c r="U5841" s="9">
        <f t="shared" si="823"/>
        <v>0</v>
      </c>
      <c r="V5841" s="4">
        <f t="shared" si="824"/>
        <v>16.125999999999998</v>
      </c>
      <c r="W5841" s="1" t="s">
        <v>21</v>
      </c>
      <c r="X5841" s="1">
        <v>10.68</v>
      </c>
      <c r="Y5841" s="4">
        <f t="shared" si="825"/>
        <v>252.57</v>
      </c>
      <c r="Z5841" s="1" t="s">
        <v>44</v>
      </c>
      <c r="AA5841" s="1" t="s">
        <v>28</v>
      </c>
      <c r="AB5841" s="1" t="s">
        <v>29</v>
      </c>
      <c r="AC5841" s="1" t="s">
        <v>55</v>
      </c>
      <c r="AD5841" s="1" t="s">
        <v>19</v>
      </c>
      <c r="AE5841" s="2">
        <v>40828</v>
      </c>
    </row>
    <row r="5842" spans="1:31" x14ac:dyDescent="0.25">
      <c r="A5842">
        <f t="shared" si="826"/>
        <v>5841</v>
      </c>
      <c r="B5842" s="1">
        <v>7075</v>
      </c>
      <c r="C5842" s="2">
        <v>40826</v>
      </c>
      <c r="D5842" s="1" t="s">
        <v>13</v>
      </c>
      <c r="E5842" s="1" t="str">
        <f t="shared" si="819"/>
        <v>*</v>
      </c>
      <c r="F5842" s="1" t="str">
        <f t="shared" si="820"/>
        <v>*</v>
      </c>
      <c r="G5842" s="1" t="str">
        <f t="shared" si="821"/>
        <v>*</v>
      </c>
      <c r="J5842" s="1" t="str">
        <f t="shared" si="822"/>
        <v>*</v>
      </c>
      <c r="P5842" s="1">
        <v>43</v>
      </c>
      <c r="Q5842" s="1">
        <f t="shared" si="827"/>
        <v>0.05</v>
      </c>
      <c r="T5842" s="4">
        <v>83.34</v>
      </c>
      <c r="U5842" s="9">
        <f t="shared" si="823"/>
        <v>0</v>
      </c>
      <c r="V5842" s="4">
        <f t="shared" si="824"/>
        <v>1.9381395348837209</v>
      </c>
      <c r="W5842" s="1" t="s">
        <v>21</v>
      </c>
      <c r="X5842" s="1">
        <v>2.58</v>
      </c>
      <c r="Y5842" s="4">
        <f t="shared" si="825"/>
        <v>85.92</v>
      </c>
      <c r="Z5842" s="1" t="s">
        <v>44</v>
      </c>
      <c r="AA5842" s="1" t="s">
        <v>28</v>
      </c>
      <c r="AB5842" s="1" t="s">
        <v>29</v>
      </c>
      <c r="AC5842" s="1" t="s">
        <v>61</v>
      </c>
      <c r="AD5842" s="1" t="s">
        <v>31</v>
      </c>
      <c r="AE5842" s="2">
        <v>40830</v>
      </c>
    </row>
    <row r="5843" spans="1:31" x14ac:dyDescent="0.25">
      <c r="A5843">
        <f t="shared" si="826"/>
        <v>5842</v>
      </c>
      <c r="B5843" s="1">
        <v>52675</v>
      </c>
      <c r="C5843" s="2">
        <v>40826</v>
      </c>
      <c r="D5843" s="1" t="s">
        <v>36</v>
      </c>
      <c r="E5843" s="1" t="str">
        <f t="shared" si="819"/>
        <v>*</v>
      </c>
      <c r="F5843" s="1" t="str">
        <f t="shared" si="820"/>
        <v>*</v>
      </c>
      <c r="G5843" s="1" t="str">
        <f t="shared" si="821"/>
        <v>*</v>
      </c>
      <c r="J5843" s="1" t="str">
        <f t="shared" si="822"/>
        <v>*</v>
      </c>
      <c r="P5843" s="1">
        <v>22</v>
      </c>
      <c r="Q5843" s="1">
        <f t="shared" si="827"/>
        <v>3.5000000000000003E-2</v>
      </c>
      <c r="T5843" s="4">
        <v>52.62</v>
      </c>
      <c r="U5843" s="9">
        <f t="shared" si="823"/>
        <v>0</v>
      </c>
      <c r="V5843" s="4">
        <f t="shared" si="824"/>
        <v>2.3918181818181816</v>
      </c>
      <c r="W5843" s="1" t="s">
        <v>21</v>
      </c>
      <c r="X5843" s="1">
        <v>1.1200000000000001</v>
      </c>
      <c r="Y5843" s="4">
        <f t="shared" si="825"/>
        <v>53.739999999999995</v>
      </c>
      <c r="Z5843" s="1" t="s">
        <v>15</v>
      </c>
      <c r="AA5843" s="1" t="s">
        <v>23</v>
      </c>
      <c r="AB5843" s="1" t="s">
        <v>29</v>
      </c>
      <c r="AC5843" s="1" t="s">
        <v>30</v>
      </c>
      <c r="AD5843" s="1" t="s">
        <v>31</v>
      </c>
      <c r="AE5843" s="2">
        <v>40828</v>
      </c>
    </row>
    <row r="5844" spans="1:31" x14ac:dyDescent="0.25">
      <c r="A5844">
        <f t="shared" si="826"/>
        <v>5843</v>
      </c>
      <c r="B5844" s="1">
        <v>52675</v>
      </c>
      <c r="C5844" s="2">
        <v>40826</v>
      </c>
      <c r="D5844" s="1" t="s">
        <v>36</v>
      </c>
      <c r="E5844" s="1" t="str">
        <f t="shared" si="819"/>
        <v>*</v>
      </c>
      <c r="F5844" s="1" t="str">
        <f t="shared" si="820"/>
        <v>*</v>
      </c>
      <c r="G5844" s="1" t="str">
        <f t="shared" si="821"/>
        <v>*</v>
      </c>
      <c r="J5844" s="1" t="str">
        <f t="shared" si="822"/>
        <v>*</v>
      </c>
      <c r="P5844" s="1">
        <v>4</v>
      </c>
      <c r="Q5844" s="1">
        <f t="shared" si="827"/>
        <v>0.01</v>
      </c>
      <c r="T5844" s="4">
        <v>20.25</v>
      </c>
      <c r="U5844" s="9">
        <f t="shared" si="823"/>
        <v>0</v>
      </c>
      <c r="V5844" s="4">
        <f t="shared" si="824"/>
        <v>5.0625</v>
      </c>
      <c r="W5844" s="1" t="s">
        <v>21</v>
      </c>
      <c r="X5844" s="1">
        <v>2.39</v>
      </c>
      <c r="Y5844" s="4">
        <f t="shared" si="825"/>
        <v>22.64</v>
      </c>
      <c r="Z5844" s="1" t="s">
        <v>15</v>
      </c>
      <c r="AA5844" s="1" t="s">
        <v>23</v>
      </c>
      <c r="AB5844" s="1" t="s">
        <v>24</v>
      </c>
      <c r="AC5844" s="1" t="s">
        <v>38</v>
      </c>
      <c r="AD5844" s="1" t="s">
        <v>41</v>
      </c>
      <c r="AE5844" s="2">
        <v>40828</v>
      </c>
    </row>
    <row r="5845" spans="1:31" x14ac:dyDescent="0.25">
      <c r="A5845">
        <f t="shared" si="826"/>
        <v>5844</v>
      </c>
      <c r="B5845" s="1">
        <v>10339</v>
      </c>
      <c r="C5845" s="2">
        <v>40827</v>
      </c>
      <c r="D5845" s="1" t="s">
        <v>13</v>
      </c>
      <c r="E5845" s="1" t="str">
        <f t="shared" si="819"/>
        <v>*</v>
      </c>
      <c r="F5845" s="1" t="str">
        <f t="shared" si="820"/>
        <v>*</v>
      </c>
      <c r="G5845" s="1" t="str">
        <f t="shared" si="821"/>
        <v>*</v>
      </c>
      <c r="J5845" s="1" t="str">
        <f t="shared" si="822"/>
        <v>*</v>
      </c>
      <c r="P5845" s="1">
        <v>49</v>
      </c>
      <c r="Q5845" s="1">
        <f t="shared" si="827"/>
        <v>0.05</v>
      </c>
      <c r="T5845" s="4">
        <v>9752.25</v>
      </c>
      <c r="U5845" s="9">
        <f t="shared" si="823"/>
        <v>1</v>
      </c>
      <c r="V5845" s="4">
        <f t="shared" si="824"/>
        <v>199.02551020408163</v>
      </c>
      <c r="W5845" s="1" t="s">
        <v>21</v>
      </c>
      <c r="X5845" s="1">
        <v>21.21</v>
      </c>
      <c r="Y5845" s="4">
        <f t="shared" si="825"/>
        <v>9773.4599999999991</v>
      </c>
      <c r="Z5845" s="1" t="s">
        <v>42</v>
      </c>
      <c r="AA5845" s="1" t="s">
        <v>23</v>
      </c>
      <c r="AB5845" s="1" t="s">
        <v>17</v>
      </c>
      <c r="AC5845" s="1" t="s">
        <v>18</v>
      </c>
      <c r="AD5845" s="1" t="s">
        <v>48</v>
      </c>
      <c r="AE5845" s="2">
        <v>40831</v>
      </c>
    </row>
    <row r="5846" spans="1:31" x14ac:dyDescent="0.25">
      <c r="A5846">
        <f t="shared" si="826"/>
        <v>5845</v>
      </c>
      <c r="B5846" s="1">
        <v>13986</v>
      </c>
      <c r="C5846" s="2">
        <v>40827</v>
      </c>
      <c r="D5846" s="1" t="s">
        <v>20</v>
      </c>
      <c r="E5846" s="1" t="str">
        <f t="shared" si="819"/>
        <v>*</v>
      </c>
      <c r="F5846" s="1" t="str">
        <f t="shared" si="820"/>
        <v>**</v>
      </c>
      <c r="G5846" s="1" t="str">
        <f t="shared" si="821"/>
        <v>**</v>
      </c>
      <c r="J5846" s="1" t="str">
        <f t="shared" si="822"/>
        <v>**</v>
      </c>
      <c r="P5846" s="1">
        <v>46</v>
      </c>
      <c r="Q5846" s="1">
        <f t="shared" si="827"/>
        <v>0.05</v>
      </c>
      <c r="T5846" s="4">
        <v>1905.79</v>
      </c>
      <c r="U5846" s="9">
        <f t="shared" si="823"/>
        <v>1</v>
      </c>
      <c r="V5846" s="4">
        <f t="shared" si="824"/>
        <v>41.430217391304346</v>
      </c>
      <c r="W5846" s="1" t="s">
        <v>21</v>
      </c>
      <c r="X5846" s="1">
        <v>1.99</v>
      </c>
      <c r="Y5846" s="4">
        <f t="shared" si="825"/>
        <v>1907.78</v>
      </c>
      <c r="Z5846" s="1" t="s">
        <v>15</v>
      </c>
      <c r="AA5846" s="1" t="s">
        <v>16</v>
      </c>
      <c r="AB5846" s="1" t="s">
        <v>24</v>
      </c>
      <c r="AC5846" s="1" t="s">
        <v>38</v>
      </c>
      <c r="AD5846" s="1" t="s">
        <v>41</v>
      </c>
      <c r="AE5846" s="2">
        <v>40830</v>
      </c>
    </row>
    <row r="5847" spans="1:31" x14ac:dyDescent="0.25">
      <c r="A5847">
        <f t="shared" si="826"/>
        <v>5846</v>
      </c>
      <c r="B5847" s="1">
        <v>33571</v>
      </c>
      <c r="C5847" s="2">
        <v>40827</v>
      </c>
      <c r="D5847" s="1" t="s">
        <v>36</v>
      </c>
      <c r="E5847" s="1" t="str">
        <f t="shared" si="819"/>
        <v>*</v>
      </c>
      <c r="F5847" s="1" t="str">
        <f t="shared" si="820"/>
        <v>*</v>
      </c>
      <c r="G5847" s="1" t="str">
        <f t="shared" si="821"/>
        <v>*</v>
      </c>
      <c r="J5847" s="1" t="str">
        <f t="shared" si="822"/>
        <v>*</v>
      </c>
      <c r="P5847" s="1">
        <v>1</v>
      </c>
      <c r="Q5847" s="1">
        <f t="shared" si="827"/>
        <v>0.01</v>
      </c>
      <c r="T5847" s="4">
        <v>7.15</v>
      </c>
      <c r="U5847" s="9">
        <f t="shared" si="823"/>
        <v>0</v>
      </c>
      <c r="V5847" s="4">
        <f t="shared" si="824"/>
        <v>7.15</v>
      </c>
      <c r="W5847" s="1" t="s">
        <v>21</v>
      </c>
      <c r="X5847" s="1">
        <v>2.0299999999999998</v>
      </c>
      <c r="Y5847" s="4">
        <f t="shared" si="825"/>
        <v>9.18</v>
      </c>
      <c r="Z5847" s="1" t="s">
        <v>51</v>
      </c>
      <c r="AA5847" s="1" t="s">
        <v>16</v>
      </c>
      <c r="AB5847" s="1" t="s">
        <v>17</v>
      </c>
      <c r="AC5847" s="1" t="s">
        <v>18</v>
      </c>
      <c r="AD5847" s="1" t="s">
        <v>31</v>
      </c>
      <c r="AE5847" s="2">
        <v>40830</v>
      </c>
    </row>
    <row r="5848" spans="1:31" x14ac:dyDescent="0.25">
      <c r="A5848">
        <f t="shared" si="826"/>
        <v>5847</v>
      </c>
      <c r="B5848" s="1">
        <v>50499</v>
      </c>
      <c r="C5848" s="2">
        <v>40828</v>
      </c>
      <c r="D5848" s="1" t="s">
        <v>27</v>
      </c>
      <c r="E5848" s="1" t="str">
        <f t="shared" si="819"/>
        <v>*</v>
      </c>
      <c r="F5848" s="1" t="str">
        <f t="shared" si="820"/>
        <v>*</v>
      </c>
      <c r="G5848" s="1" t="str">
        <f t="shared" si="821"/>
        <v>*</v>
      </c>
      <c r="J5848" s="1" t="str">
        <f t="shared" si="822"/>
        <v>*</v>
      </c>
      <c r="P5848" s="1">
        <v>18</v>
      </c>
      <c r="Q5848" s="1">
        <f t="shared" si="827"/>
        <v>0.02</v>
      </c>
      <c r="T5848" s="4">
        <v>1758.41</v>
      </c>
      <c r="U5848" s="9">
        <f t="shared" si="823"/>
        <v>1</v>
      </c>
      <c r="V5848" s="4">
        <f t="shared" si="824"/>
        <v>97.689444444444447</v>
      </c>
      <c r="W5848" s="1" t="s">
        <v>33</v>
      </c>
      <c r="X5848" s="1">
        <v>15.66</v>
      </c>
      <c r="Y5848" s="4">
        <f t="shared" si="825"/>
        <v>1774.0700000000002</v>
      </c>
      <c r="Z5848" s="1" t="s">
        <v>51</v>
      </c>
      <c r="AA5848" s="1" t="s">
        <v>23</v>
      </c>
      <c r="AB5848" s="1" t="s">
        <v>29</v>
      </c>
      <c r="AC5848" s="1" t="s">
        <v>63</v>
      </c>
      <c r="AD5848" s="1" t="s">
        <v>35</v>
      </c>
      <c r="AE5848" s="2">
        <v>40829</v>
      </c>
    </row>
    <row r="5849" spans="1:31" x14ac:dyDescent="0.25">
      <c r="A5849">
        <f t="shared" si="826"/>
        <v>5848</v>
      </c>
      <c r="B5849" s="1">
        <v>44322</v>
      </c>
      <c r="C5849" s="2">
        <v>40828</v>
      </c>
      <c r="D5849" s="1" t="s">
        <v>27</v>
      </c>
      <c r="E5849" s="1" t="str">
        <f t="shared" si="819"/>
        <v>*</v>
      </c>
      <c r="F5849" s="1" t="str">
        <f t="shared" si="820"/>
        <v>*</v>
      </c>
      <c r="G5849" s="1" t="str">
        <f t="shared" si="821"/>
        <v>*</v>
      </c>
      <c r="J5849" s="1" t="str">
        <f t="shared" si="822"/>
        <v>*</v>
      </c>
      <c r="P5849" s="1">
        <v>15</v>
      </c>
      <c r="Q5849" s="1">
        <f t="shared" si="827"/>
        <v>0.02</v>
      </c>
      <c r="T5849" s="4">
        <v>600.79999999999995</v>
      </c>
      <c r="U5849" s="9">
        <f t="shared" si="823"/>
        <v>0</v>
      </c>
      <c r="V5849" s="4">
        <f t="shared" si="824"/>
        <v>40.053333333333327</v>
      </c>
      <c r="W5849" s="1" t="s">
        <v>21</v>
      </c>
      <c r="X5849" s="1">
        <v>6.22</v>
      </c>
      <c r="Y5849" s="4">
        <f t="shared" si="825"/>
        <v>607.02</v>
      </c>
      <c r="Z5849" s="1" t="s">
        <v>22</v>
      </c>
      <c r="AA5849" s="1" t="s">
        <v>37</v>
      </c>
      <c r="AB5849" s="1" t="s">
        <v>29</v>
      </c>
      <c r="AC5849" s="1" t="s">
        <v>55</v>
      </c>
      <c r="AD5849" s="1" t="s">
        <v>19</v>
      </c>
      <c r="AE5849" s="2">
        <v>40830</v>
      </c>
    </row>
    <row r="5850" spans="1:31" x14ac:dyDescent="0.25">
      <c r="A5850">
        <f t="shared" si="826"/>
        <v>5849</v>
      </c>
      <c r="B5850" s="1">
        <v>5217</v>
      </c>
      <c r="C5850" s="2">
        <v>40828</v>
      </c>
      <c r="D5850" s="1" t="s">
        <v>20</v>
      </c>
      <c r="E5850" s="1" t="str">
        <f t="shared" si="819"/>
        <v>*</v>
      </c>
      <c r="F5850" s="1" t="str">
        <f t="shared" si="820"/>
        <v>**</v>
      </c>
      <c r="G5850" s="1" t="str">
        <f t="shared" si="821"/>
        <v>**</v>
      </c>
      <c r="J5850" s="1" t="str">
        <f t="shared" si="822"/>
        <v>**</v>
      </c>
      <c r="P5850" s="1">
        <v>8</v>
      </c>
      <c r="Q5850" s="1">
        <f t="shared" si="827"/>
        <v>0.01</v>
      </c>
      <c r="T5850" s="4">
        <v>339.35</v>
      </c>
      <c r="U5850" s="9">
        <f t="shared" si="823"/>
        <v>0</v>
      </c>
      <c r="V5850" s="4">
        <f t="shared" si="824"/>
        <v>42.418750000000003</v>
      </c>
      <c r="W5850" s="1" t="s">
        <v>14</v>
      </c>
      <c r="X5850" s="1">
        <v>5.33</v>
      </c>
      <c r="Y5850" s="4">
        <f t="shared" si="825"/>
        <v>344.68</v>
      </c>
      <c r="Z5850" s="1" t="s">
        <v>49</v>
      </c>
      <c r="AA5850" s="1" t="s">
        <v>37</v>
      </c>
      <c r="AB5850" s="1" t="s">
        <v>29</v>
      </c>
      <c r="AC5850" s="1" t="s">
        <v>63</v>
      </c>
      <c r="AD5850" s="1" t="s">
        <v>19</v>
      </c>
      <c r="AE5850" s="2">
        <v>40828</v>
      </c>
    </row>
    <row r="5851" spans="1:31" x14ac:dyDescent="0.25">
      <c r="A5851">
        <f t="shared" si="826"/>
        <v>5850</v>
      </c>
      <c r="B5851" s="1">
        <v>28641</v>
      </c>
      <c r="C5851" s="2">
        <v>40828</v>
      </c>
      <c r="D5851" s="1" t="s">
        <v>27</v>
      </c>
      <c r="E5851" s="1" t="str">
        <f t="shared" si="819"/>
        <v>*</v>
      </c>
      <c r="F5851" s="1" t="str">
        <f t="shared" si="820"/>
        <v>*</v>
      </c>
      <c r="G5851" s="1" t="str">
        <f t="shared" si="821"/>
        <v>*</v>
      </c>
      <c r="J5851" s="1" t="str">
        <f t="shared" si="822"/>
        <v>*</v>
      </c>
      <c r="P5851" s="1">
        <v>33</v>
      </c>
      <c r="Q5851" s="1">
        <f t="shared" si="827"/>
        <v>0.04</v>
      </c>
      <c r="T5851" s="4">
        <v>278.64999999999998</v>
      </c>
      <c r="U5851" s="9">
        <f t="shared" si="823"/>
        <v>0</v>
      </c>
      <c r="V5851" s="4">
        <f t="shared" si="824"/>
        <v>8.4439393939393934</v>
      </c>
      <c r="W5851" s="1" t="s">
        <v>14</v>
      </c>
      <c r="X5851" s="1">
        <v>2.38</v>
      </c>
      <c r="Y5851" s="4">
        <f t="shared" si="825"/>
        <v>281.02999999999997</v>
      </c>
      <c r="Z5851" s="1" t="s">
        <v>49</v>
      </c>
      <c r="AA5851" s="1" t="s">
        <v>37</v>
      </c>
      <c r="AB5851" s="1" t="s">
        <v>24</v>
      </c>
      <c r="AC5851" s="1" t="s">
        <v>38</v>
      </c>
      <c r="AD5851" s="1" t="s">
        <v>41</v>
      </c>
      <c r="AE5851" s="2">
        <v>40829</v>
      </c>
    </row>
    <row r="5852" spans="1:31" x14ac:dyDescent="0.25">
      <c r="A5852">
        <f t="shared" si="826"/>
        <v>5851</v>
      </c>
      <c r="B5852" s="1">
        <v>5217</v>
      </c>
      <c r="C5852" s="2">
        <v>40828</v>
      </c>
      <c r="D5852" s="1" t="s">
        <v>20</v>
      </c>
      <c r="E5852" s="1" t="str">
        <f t="shared" si="819"/>
        <v>*</v>
      </c>
      <c r="F5852" s="1" t="str">
        <f t="shared" si="820"/>
        <v>**</v>
      </c>
      <c r="G5852" s="1" t="str">
        <f t="shared" si="821"/>
        <v>**</v>
      </c>
      <c r="J5852" s="1" t="str">
        <f t="shared" si="822"/>
        <v>**</v>
      </c>
      <c r="P5852" s="1">
        <v>11</v>
      </c>
      <c r="Q5852" s="1">
        <f t="shared" si="827"/>
        <v>0.02</v>
      </c>
      <c r="T5852" s="4">
        <v>33.67</v>
      </c>
      <c r="U5852" s="9">
        <f t="shared" si="823"/>
        <v>0</v>
      </c>
      <c r="V5852" s="4">
        <f t="shared" si="824"/>
        <v>3.060909090909091</v>
      </c>
      <c r="W5852" s="1" t="s">
        <v>21</v>
      </c>
      <c r="X5852" s="1">
        <v>0.99</v>
      </c>
      <c r="Y5852" s="4">
        <f t="shared" si="825"/>
        <v>34.660000000000004</v>
      </c>
      <c r="Z5852" s="1" t="s">
        <v>49</v>
      </c>
      <c r="AA5852" s="1" t="s">
        <v>37</v>
      </c>
      <c r="AB5852" s="1" t="s">
        <v>29</v>
      </c>
      <c r="AC5852" s="1" t="s">
        <v>58</v>
      </c>
      <c r="AD5852" s="1" t="s">
        <v>19</v>
      </c>
      <c r="AE5852" s="2">
        <v>40830</v>
      </c>
    </row>
    <row r="5853" spans="1:31" x14ac:dyDescent="0.25">
      <c r="A5853">
        <f t="shared" si="826"/>
        <v>5852</v>
      </c>
      <c r="B5853" s="1">
        <v>27872</v>
      </c>
      <c r="C5853" s="2">
        <v>40829</v>
      </c>
      <c r="D5853" s="1" t="s">
        <v>27</v>
      </c>
      <c r="E5853" s="1" t="str">
        <f t="shared" si="819"/>
        <v>*</v>
      </c>
      <c r="F5853" s="1" t="str">
        <f t="shared" si="820"/>
        <v>*</v>
      </c>
      <c r="G5853" s="1" t="str">
        <f t="shared" si="821"/>
        <v>*</v>
      </c>
      <c r="J5853" s="1" t="str">
        <f t="shared" si="822"/>
        <v>*</v>
      </c>
      <c r="P5853" s="1">
        <v>25</v>
      </c>
      <c r="Q5853" s="1">
        <f t="shared" si="827"/>
        <v>3.5000000000000003E-2</v>
      </c>
      <c r="T5853" s="4">
        <v>388.71</v>
      </c>
      <c r="U5853" s="9">
        <f t="shared" si="823"/>
        <v>0</v>
      </c>
      <c r="V5853" s="4">
        <f t="shared" si="824"/>
        <v>15.548399999999999</v>
      </c>
      <c r="W5853" s="1" t="s">
        <v>21</v>
      </c>
      <c r="X5853" s="1">
        <v>7.27</v>
      </c>
      <c r="Y5853" s="4">
        <f t="shared" si="825"/>
        <v>395.97999999999996</v>
      </c>
      <c r="Z5853" s="1" t="s">
        <v>46</v>
      </c>
      <c r="AA5853" s="1" t="s">
        <v>28</v>
      </c>
      <c r="AB5853" s="1" t="s">
        <v>29</v>
      </c>
      <c r="AC5853" s="1" t="s">
        <v>43</v>
      </c>
      <c r="AD5853" s="1" t="s">
        <v>19</v>
      </c>
      <c r="AE5853" s="2">
        <v>40831</v>
      </c>
    </row>
    <row r="5854" spans="1:31" x14ac:dyDescent="0.25">
      <c r="A5854">
        <f t="shared" si="826"/>
        <v>5853</v>
      </c>
      <c r="B5854" s="1">
        <v>42788</v>
      </c>
      <c r="C5854" s="2">
        <v>40829</v>
      </c>
      <c r="D5854" s="1" t="s">
        <v>32</v>
      </c>
      <c r="E5854" s="1" t="str">
        <f t="shared" si="819"/>
        <v>***</v>
      </c>
      <c r="F5854" s="1" t="str">
        <f t="shared" si="820"/>
        <v>***</v>
      </c>
      <c r="G5854" s="1" t="str">
        <f t="shared" si="821"/>
        <v>***</v>
      </c>
      <c r="J5854" s="1" t="str">
        <f t="shared" si="822"/>
        <v>***</v>
      </c>
      <c r="P5854" s="1">
        <v>26</v>
      </c>
      <c r="Q5854" s="1">
        <f t="shared" si="827"/>
        <v>3.5000000000000003E-2</v>
      </c>
      <c r="T5854" s="4">
        <v>241.92</v>
      </c>
      <c r="U5854" s="9">
        <f t="shared" si="823"/>
        <v>0</v>
      </c>
      <c r="V5854" s="4">
        <f t="shared" si="824"/>
        <v>9.304615384615385</v>
      </c>
      <c r="W5854" s="1" t="s">
        <v>21</v>
      </c>
      <c r="X5854" s="1">
        <v>2.27</v>
      </c>
      <c r="Y5854" s="4">
        <f t="shared" si="825"/>
        <v>244.19</v>
      </c>
      <c r="Z5854" s="1" t="s">
        <v>49</v>
      </c>
      <c r="AA5854" s="1" t="s">
        <v>23</v>
      </c>
      <c r="AB5854" s="1" t="s">
        <v>29</v>
      </c>
      <c r="AC5854" s="1" t="s">
        <v>40</v>
      </c>
      <c r="AD5854" s="1" t="s">
        <v>31</v>
      </c>
      <c r="AE5854" s="2">
        <v>40831</v>
      </c>
    </row>
    <row r="5855" spans="1:31" x14ac:dyDescent="0.25">
      <c r="A5855">
        <f t="shared" si="826"/>
        <v>5854</v>
      </c>
      <c r="B5855" s="1">
        <v>5989</v>
      </c>
      <c r="C5855" s="2">
        <v>40830</v>
      </c>
      <c r="D5855" s="1" t="s">
        <v>36</v>
      </c>
      <c r="E5855" s="1" t="str">
        <f t="shared" si="819"/>
        <v>*</v>
      </c>
      <c r="F5855" s="1" t="str">
        <f t="shared" si="820"/>
        <v>*</v>
      </c>
      <c r="G5855" s="1" t="str">
        <f t="shared" si="821"/>
        <v>*</v>
      </c>
      <c r="J5855" s="1" t="str">
        <f t="shared" si="822"/>
        <v>*</v>
      </c>
      <c r="P5855" s="1">
        <v>6</v>
      </c>
      <c r="Q5855" s="1">
        <f t="shared" si="827"/>
        <v>0.01</v>
      </c>
      <c r="T5855" s="4">
        <v>155.47999999999999</v>
      </c>
      <c r="U5855" s="9">
        <f t="shared" si="823"/>
        <v>0</v>
      </c>
      <c r="V5855" s="4">
        <f t="shared" si="824"/>
        <v>25.91333333333333</v>
      </c>
      <c r="W5855" s="1" t="s">
        <v>21</v>
      </c>
      <c r="X5855" s="1">
        <v>5.37</v>
      </c>
      <c r="Y5855" s="4">
        <f t="shared" si="825"/>
        <v>160.85</v>
      </c>
      <c r="Z5855" s="1" t="s">
        <v>42</v>
      </c>
      <c r="AA5855" s="1" t="s">
        <v>28</v>
      </c>
      <c r="AB5855" s="1" t="s">
        <v>29</v>
      </c>
      <c r="AC5855" s="1" t="s">
        <v>63</v>
      </c>
      <c r="AD5855" s="1" t="s">
        <v>26</v>
      </c>
      <c r="AE5855" s="2">
        <v>40832</v>
      </c>
    </row>
    <row r="5856" spans="1:31" x14ac:dyDescent="0.25">
      <c r="A5856">
        <f t="shared" si="826"/>
        <v>5855</v>
      </c>
      <c r="B5856" s="1">
        <v>5989</v>
      </c>
      <c r="C5856" s="2">
        <v>40830</v>
      </c>
      <c r="D5856" s="1" t="s">
        <v>36</v>
      </c>
      <c r="E5856" s="1" t="str">
        <f t="shared" si="819"/>
        <v>*</v>
      </c>
      <c r="F5856" s="1" t="str">
        <f t="shared" si="820"/>
        <v>*</v>
      </c>
      <c r="G5856" s="1" t="str">
        <f t="shared" si="821"/>
        <v>*</v>
      </c>
      <c r="J5856" s="1" t="str">
        <f t="shared" si="822"/>
        <v>*</v>
      </c>
      <c r="P5856" s="1">
        <v>21</v>
      </c>
      <c r="Q5856" s="1">
        <f t="shared" si="827"/>
        <v>3.5000000000000003E-2</v>
      </c>
      <c r="T5856" s="4">
        <v>56.77</v>
      </c>
      <c r="U5856" s="9">
        <f t="shared" si="823"/>
        <v>0</v>
      </c>
      <c r="V5856" s="4">
        <f t="shared" si="824"/>
        <v>2.7033333333333336</v>
      </c>
      <c r="W5856" s="1" t="s">
        <v>21</v>
      </c>
      <c r="X5856" s="1">
        <v>1.34</v>
      </c>
      <c r="Y5856" s="4">
        <f t="shared" si="825"/>
        <v>58.110000000000007</v>
      </c>
      <c r="Z5856" s="1" t="s">
        <v>42</v>
      </c>
      <c r="AA5856" s="1" t="s">
        <v>28</v>
      </c>
      <c r="AB5856" s="1" t="s">
        <v>29</v>
      </c>
      <c r="AC5856" s="1" t="s">
        <v>30</v>
      </c>
      <c r="AD5856" s="1" t="s">
        <v>31</v>
      </c>
      <c r="AE5856" s="2">
        <v>40831</v>
      </c>
    </row>
    <row r="5857" spans="1:31" x14ac:dyDescent="0.25">
      <c r="A5857">
        <f t="shared" si="826"/>
        <v>5856</v>
      </c>
      <c r="B5857" s="1">
        <v>12419</v>
      </c>
      <c r="C5857" s="2">
        <v>40831</v>
      </c>
      <c r="D5857" s="1" t="s">
        <v>32</v>
      </c>
      <c r="E5857" s="1" t="str">
        <f t="shared" si="819"/>
        <v>***</v>
      </c>
      <c r="F5857" s="1" t="str">
        <f t="shared" si="820"/>
        <v>***</v>
      </c>
      <c r="G5857" s="1" t="str">
        <f t="shared" si="821"/>
        <v>***</v>
      </c>
      <c r="J5857" s="1" t="str">
        <f t="shared" si="822"/>
        <v>***</v>
      </c>
      <c r="P5857" s="1">
        <v>12</v>
      </c>
      <c r="Q5857" s="1">
        <f t="shared" si="827"/>
        <v>0.02</v>
      </c>
      <c r="T5857" s="4">
        <v>22079.47</v>
      </c>
      <c r="U5857" s="9">
        <f t="shared" si="823"/>
        <v>1</v>
      </c>
      <c r="V5857" s="4">
        <f t="shared" si="824"/>
        <v>1839.9558333333334</v>
      </c>
      <c r="W5857" s="1" t="s">
        <v>21</v>
      </c>
      <c r="X5857" s="1">
        <v>13.99</v>
      </c>
      <c r="Y5857" s="4">
        <f t="shared" si="825"/>
        <v>22093.460000000003</v>
      </c>
      <c r="Z5857" s="1" t="s">
        <v>39</v>
      </c>
      <c r="AA5857" s="1" t="s">
        <v>28</v>
      </c>
      <c r="AB5857" s="1" t="s">
        <v>24</v>
      </c>
      <c r="AC5857" s="1" t="s">
        <v>56</v>
      </c>
      <c r="AD5857" s="1" t="s">
        <v>26</v>
      </c>
      <c r="AE5857" s="2">
        <v>40833</v>
      </c>
    </row>
    <row r="5858" spans="1:31" x14ac:dyDescent="0.25">
      <c r="A5858">
        <f t="shared" si="826"/>
        <v>5857</v>
      </c>
      <c r="B5858" s="1">
        <v>51300</v>
      </c>
      <c r="C5858" s="2">
        <v>40831</v>
      </c>
      <c r="D5858" s="1" t="s">
        <v>36</v>
      </c>
      <c r="E5858" s="1" t="str">
        <f t="shared" si="819"/>
        <v>*</v>
      </c>
      <c r="F5858" s="1" t="str">
        <f t="shared" si="820"/>
        <v>*</v>
      </c>
      <c r="G5858" s="1" t="str">
        <f t="shared" si="821"/>
        <v>*</v>
      </c>
      <c r="J5858" s="1" t="str">
        <f t="shared" si="822"/>
        <v>*</v>
      </c>
      <c r="P5858" s="1">
        <v>43</v>
      </c>
      <c r="Q5858" s="1">
        <f t="shared" si="827"/>
        <v>0.05</v>
      </c>
      <c r="T5858" s="4">
        <v>344.24</v>
      </c>
      <c r="U5858" s="9">
        <f t="shared" si="823"/>
        <v>0</v>
      </c>
      <c r="V5858" s="4">
        <f t="shared" si="824"/>
        <v>8.0055813953488375</v>
      </c>
      <c r="W5858" s="1" t="s">
        <v>21</v>
      </c>
      <c r="X5858" s="1">
        <v>1.99</v>
      </c>
      <c r="Y5858" s="4">
        <f t="shared" si="825"/>
        <v>346.23</v>
      </c>
      <c r="Z5858" s="1" t="s">
        <v>49</v>
      </c>
      <c r="AA5858" s="1" t="s">
        <v>37</v>
      </c>
      <c r="AB5858" s="1" t="s">
        <v>24</v>
      </c>
      <c r="AC5858" s="1" t="s">
        <v>38</v>
      </c>
      <c r="AD5858" s="1" t="s">
        <v>41</v>
      </c>
      <c r="AE5858" s="2">
        <v>40833</v>
      </c>
    </row>
    <row r="5859" spans="1:31" x14ac:dyDescent="0.25">
      <c r="A5859">
        <f t="shared" si="826"/>
        <v>5858</v>
      </c>
      <c r="B5859" s="1">
        <v>12611</v>
      </c>
      <c r="C5859" s="2">
        <v>40831</v>
      </c>
      <c r="D5859" s="1" t="s">
        <v>36</v>
      </c>
      <c r="E5859" s="1" t="str">
        <f t="shared" si="819"/>
        <v>*</v>
      </c>
      <c r="F5859" s="1" t="str">
        <f t="shared" si="820"/>
        <v>*</v>
      </c>
      <c r="G5859" s="1" t="str">
        <f t="shared" si="821"/>
        <v>*</v>
      </c>
      <c r="J5859" s="1" t="str">
        <f t="shared" si="822"/>
        <v>*</v>
      </c>
      <c r="P5859" s="1">
        <v>13</v>
      </c>
      <c r="Q5859" s="1">
        <f t="shared" si="827"/>
        <v>0.02</v>
      </c>
      <c r="T5859" s="4">
        <v>189.99</v>
      </c>
      <c r="U5859" s="9">
        <f t="shared" si="823"/>
        <v>0</v>
      </c>
      <c r="V5859" s="4">
        <f t="shared" si="824"/>
        <v>14.614615384615385</v>
      </c>
      <c r="W5859" s="1" t="s">
        <v>14</v>
      </c>
      <c r="X5859" s="1">
        <v>1.49</v>
      </c>
      <c r="Y5859" s="4">
        <f t="shared" si="825"/>
        <v>191.48000000000002</v>
      </c>
      <c r="Z5859" s="1" t="s">
        <v>49</v>
      </c>
      <c r="AA5859" s="1" t="s">
        <v>37</v>
      </c>
      <c r="AB5859" s="1" t="s">
        <v>29</v>
      </c>
      <c r="AC5859" s="1" t="s">
        <v>43</v>
      </c>
      <c r="AD5859" s="1" t="s">
        <v>19</v>
      </c>
      <c r="AE5859" s="2">
        <v>40833</v>
      </c>
    </row>
    <row r="5860" spans="1:31" x14ac:dyDescent="0.25">
      <c r="A5860">
        <f t="shared" si="826"/>
        <v>5859</v>
      </c>
      <c r="B5860" s="1">
        <v>2657</v>
      </c>
      <c r="C5860" s="2">
        <v>40832</v>
      </c>
      <c r="D5860" s="1" t="s">
        <v>20</v>
      </c>
      <c r="E5860" s="1" t="str">
        <f t="shared" si="819"/>
        <v>*</v>
      </c>
      <c r="F5860" s="1" t="str">
        <f t="shared" si="820"/>
        <v>**</v>
      </c>
      <c r="G5860" s="1" t="str">
        <f t="shared" si="821"/>
        <v>**</v>
      </c>
      <c r="J5860" s="1" t="str">
        <f t="shared" si="822"/>
        <v>**</v>
      </c>
      <c r="P5860" s="1">
        <v>30</v>
      </c>
      <c r="Q5860" s="1">
        <f t="shared" si="827"/>
        <v>0.04</v>
      </c>
      <c r="T5860" s="4">
        <v>8316.76</v>
      </c>
      <c r="U5860" s="9">
        <f t="shared" si="823"/>
        <v>1</v>
      </c>
      <c r="V5860" s="4">
        <f t="shared" si="824"/>
        <v>277.22533333333337</v>
      </c>
      <c r="W5860" s="1" t="s">
        <v>33</v>
      </c>
      <c r="X5860" s="1">
        <v>23.19</v>
      </c>
      <c r="Y5860" s="4">
        <f t="shared" si="825"/>
        <v>8339.9500000000007</v>
      </c>
      <c r="Z5860" s="1" t="s">
        <v>51</v>
      </c>
      <c r="AA5860" s="1" t="s">
        <v>37</v>
      </c>
      <c r="AB5860" s="1" t="s">
        <v>29</v>
      </c>
      <c r="AC5860" s="1" t="s">
        <v>63</v>
      </c>
      <c r="AD5860" s="1" t="s">
        <v>35</v>
      </c>
      <c r="AE5860" s="2">
        <v>40834</v>
      </c>
    </row>
    <row r="5861" spans="1:31" x14ac:dyDescent="0.25">
      <c r="A5861">
        <f t="shared" si="826"/>
        <v>5860</v>
      </c>
      <c r="B5861" s="1">
        <v>9124</v>
      </c>
      <c r="C5861" s="2">
        <v>40832</v>
      </c>
      <c r="D5861" s="1" t="s">
        <v>13</v>
      </c>
      <c r="E5861" s="1" t="str">
        <f t="shared" si="819"/>
        <v>*</v>
      </c>
      <c r="F5861" s="1" t="str">
        <f t="shared" si="820"/>
        <v>*</v>
      </c>
      <c r="G5861" s="1" t="str">
        <f t="shared" si="821"/>
        <v>*</v>
      </c>
      <c r="J5861" s="1" t="str">
        <f t="shared" si="822"/>
        <v>*</v>
      </c>
      <c r="P5861" s="1">
        <v>17</v>
      </c>
      <c r="Q5861" s="1">
        <f t="shared" si="827"/>
        <v>0.02</v>
      </c>
      <c r="T5861" s="4">
        <v>2637.78</v>
      </c>
      <c r="U5861" s="9">
        <f t="shared" si="823"/>
        <v>1</v>
      </c>
      <c r="V5861" s="4">
        <f t="shared" si="824"/>
        <v>155.16352941176473</v>
      </c>
      <c r="W5861" s="1" t="s">
        <v>21</v>
      </c>
      <c r="X5861" s="1">
        <v>6.5</v>
      </c>
      <c r="Y5861" s="4">
        <f t="shared" si="825"/>
        <v>2644.28</v>
      </c>
      <c r="Z5861" s="1" t="s">
        <v>51</v>
      </c>
      <c r="AA5861" s="1" t="s">
        <v>23</v>
      </c>
      <c r="AB5861" s="1" t="s">
        <v>24</v>
      </c>
      <c r="AC5861" s="1" t="s">
        <v>38</v>
      </c>
      <c r="AD5861" s="1" t="s">
        <v>19</v>
      </c>
      <c r="AE5861" s="2">
        <v>40832</v>
      </c>
    </row>
    <row r="5862" spans="1:31" x14ac:dyDescent="0.25">
      <c r="A5862">
        <f t="shared" si="826"/>
        <v>5861</v>
      </c>
      <c r="B5862" s="1">
        <v>2657</v>
      </c>
      <c r="C5862" s="2">
        <v>40832</v>
      </c>
      <c r="D5862" s="1" t="s">
        <v>20</v>
      </c>
      <c r="E5862" s="1" t="str">
        <f t="shared" si="819"/>
        <v>*</v>
      </c>
      <c r="F5862" s="1" t="str">
        <f t="shared" si="820"/>
        <v>**</v>
      </c>
      <c r="G5862" s="1" t="str">
        <f t="shared" si="821"/>
        <v>**</v>
      </c>
      <c r="J5862" s="1" t="str">
        <f t="shared" si="822"/>
        <v>**</v>
      </c>
      <c r="P5862" s="1">
        <v>37</v>
      </c>
      <c r="Q5862" s="1">
        <f t="shared" si="827"/>
        <v>0.04</v>
      </c>
      <c r="T5862" s="4">
        <v>2143.2154999999998</v>
      </c>
      <c r="U5862" s="9">
        <f t="shared" si="823"/>
        <v>1</v>
      </c>
      <c r="V5862" s="4">
        <f t="shared" si="824"/>
        <v>57.924743243243235</v>
      </c>
      <c r="W5862" s="1" t="s">
        <v>21</v>
      </c>
      <c r="X5862" s="1">
        <v>8.99</v>
      </c>
      <c r="Y5862" s="4">
        <f t="shared" si="825"/>
        <v>2152.2054999999996</v>
      </c>
      <c r="Z5862" s="1" t="s">
        <v>51</v>
      </c>
      <c r="AA5862" s="1" t="s">
        <v>37</v>
      </c>
      <c r="AB5862" s="1" t="s">
        <v>24</v>
      </c>
      <c r="AC5862" s="1" t="s">
        <v>25</v>
      </c>
      <c r="AD5862" s="1" t="s">
        <v>19</v>
      </c>
      <c r="AE5862" s="2">
        <v>40833</v>
      </c>
    </row>
    <row r="5863" spans="1:31" x14ac:dyDescent="0.25">
      <c r="A5863">
        <f t="shared" si="826"/>
        <v>5862</v>
      </c>
      <c r="B5863" s="1">
        <v>9124</v>
      </c>
      <c r="C5863" s="2">
        <v>40832</v>
      </c>
      <c r="D5863" s="1" t="s">
        <v>13</v>
      </c>
      <c r="E5863" s="1" t="str">
        <f t="shared" si="819"/>
        <v>*</v>
      </c>
      <c r="F5863" s="1" t="str">
        <f t="shared" si="820"/>
        <v>*</v>
      </c>
      <c r="G5863" s="1" t="str">
        <f t="shared" si="821"/>
        <v>*</v>
      </c>
      <c r="J5863" s="1" t="str">
        <f t="shared" si="822"/>
        <v>*</v>
      </c>
      <c r="P5863" s="1">
        <v>29</v>
      </c>
      <c r="Q5863" s="1">
        <f t="shared" si="827"/>
        <v>3.5000000000000003E-2</v>
      </c>
      <c r="T5863" s="4">
        <v>157.4</v>
      </c>
      <c r="U5863" s="9">
        <f t="shared" si="823"/>
        <v>0</v>
      </c>
      <c r="V5863" s="4">
        <f t="shared" si="824"/>
        <v>5.4275862068965521</v>
      </c>
      <c r="W5863" s="1" t="s">
        <v>21</v>
      </c>
      <c r="X5863" s="1">
        <v>7.28</v>
      </c>
      <c r="Y5863" s="4">
        <f t="shared" si="825"/>
        <v>164.68</v>
      </c>
      <c r="Z5863" s="1" t="s">
        <v>51</v>
      </c>
      <c r="AA5863" s="1" t="s">
        <v>23</v>
      </c>
      <c r="AB5863" s="1" t="s">
        <v>29</v>
      </c>
      <c r="AC5863" s="1" t="s">
        <v>40</v>
      </c>
      <c r="AD5863" s="1" t="s">
        <v>19</v>
      </c>
      <c r="AE5863" s="2">
        <v>40837</v>
      </c>
    </row>
    <row r="5864" spans="1:31" x14ac:dyDescent="0.25">
      <c r="A5864">
        <f t="shared" si="826"/>
        <v>5863</v>
      </c>
      <c r="B5864" s="1">
        <v>1666</v>
      </c>
      <c r="C5864" s="2">
        <v>40833</v>
      </c>
      <c r="D5864" s="1" t="s">
        <v>32</v>
      </c>
      <c r="E5864" s="1" t="str">
        <f t="shared" si="819"/>
        <v>***</v>
      </c>
      <c r="F5864" s="1" t="str">
        <f t="shared" si="820"/>
        <v>***</v>
      </c>
      <c r="G5864" s="1" t="str">
        <f t="shared" si="821"/>
        <v>***</v>
      </c>
      <c r="J5864" s="1" t="str">
        <f t="shared" si="822"/>
        <v>***</v>
      </c>
      <c r="P5864" s="1">
        <v>19</v>
      </c>
      <c r="Q5864" s="1">
        <f t="shared" si="827"/>
        <v>0.02</v>
      </c>
      <c r="T5864" s="4">
        <v>5642.18</v>
      </c>
      <c r="U5864" s="9">
        <f t="shared" si="823"/>
        <v>1</v>
      </c>
      <c r="V5864" s="4">
        <f t="shared" si="824"/>
        <v>296.95684210526315</v>
      </c>
      <c r="W5864" s="1" t="s">
        <v>14</v>
      </c>
      <c r="X5864" s="1">
        <v>19.989999999999998</v>
      </c>
      <c r="Y5864" s="4">
        <f t="shared" si="825"/>
        <v>5662.17</v>
      </c>
      <c r="Z5864" s="1" t="s">
        <v>49</v>
      </c>
      <c r="AA5864" s="1" t="s">
        <v>28</v>
      </c>
      <c r="AB5864" s="1" t="s">
        <v>29</v>
      </c>
      <c r="AC5864" s="1" t="s">
        <v>43</v>
      </c>
      <c r="AD5864" s="1" t="s">
        <v>19</v>
      </c>
      <c r="AE5864" s="2">
        <v>40835</v>
      </c>
    </row>
    <row r="5865" spans="1:31" x14ac:dyDescent="0.25">
      <c r="A5865">
        <f t="shared" si="826"/>
        <v>5864</v>
      </c>
      <c r="B5865" s="1">
        <v>47075</v>
      </c>
      <c r="C5865" s="2">
        <v>40833</v>
      </c>
      <c r="D5865" s="1" t="s">
        <v>36</v>
      </c>
      <c r="E5865" s="1" t="str">
        <f t="shared" si="819"/>
        <v>*</v>
      </c>
      <c r="F5865" s="1" t="str">
        <f t="shared" si="820"/>
        <v>*</v>
      </c>
      <c r="G5865" s="1" t="str">
        <f t="shared" si="821"/>
        <v>*</v>
      </c>
      <c r="J5865" s="1" t="str">
        <f t="shared" si="822"/>
        <v>*</v>
      </c>
      <c r="P5865" s="1">
        <v>42</v>
      </c>
      <c r="Q5865" s="1">
        <f t="shared" si="827"/>
        <v>0.05</v>
      </c>
      <c r="T5865" s="4">
        <v>4346.9799999999996</v>
      </c>
      <c r="U5865" s="9">
        <f t="shared" si="823"/>
        <v>1</v>
      </c>
      <c r="V5865" s="4">
        <f t="shared" si="824"/>
        <v>103.49952380952379</v>
      </c>
      <c r="W5865" s="1" t="s">
        <v>33</v>
      </c>
      <c r="X5865" s="1">
        <v>35.840000000000003</v>
      </c>
      <c r="Y5865" s="4">
        <f t="shared" si="825"/>
        <v>4382.82</v>
      </c>
      <c r="Z5865" s="1" t="s">
        <v>51</v>
      </c>
      <c r="AA5865" s="1" t="s">
        <v>37</v>
      </c>
      <c r="AB5865" s="1" t="s">
        <v>17</v>
      </c>
      <c r="AC5865" s="1" t="s">
        <v>62</v>
      </c>
      <c r="AD5865" s="1" t="s">
        <v>59</v>
      </c>
      <c r="AE5865" s="2">
        <v>40835</v>
      </c>
    </row>
    <row r="5866" spans="1:31" x14ac:dyDescent="0.25">
      <c r="A5866">
        <f t="shared" si="826"/>
        <v>5865</v>
      </c>
      <c r="B5866" s="1">
        <v>33734</v>
      </c>
      <c r="C5866" s="2">
        <v>40833</v>
      </c>
      <c r="D5866" s="1" t="s">
        <v>27</v>
      </c>
      <c r="E5866" s="1" t="str">
        <f t="shared" si="819"/>
        <v>*</v>
      </c>
      <c r="F5866" s="1" t="str">
        <f t="shared" si="820"/>
        <v>*</v>
      </c>
      <c r="G5866" s="1" t="str">
        <f t="shared" si="821"/>
        <v>*</v>
      </c>
      <c r="J5866" s="1" t="str">
        <f t="shared" si="822"/>
        <v>*</v>
      </c>
      <c r="P5866" s="1">
        <v>13</v>
      </c>
      <c r="Q5866" s="1">
        <f t="shared" si="827"/>
        <v>0.02</v>
      </c>
      <c r="T5866" s="4">
        <v>371.94</v>
      </c>
      <c r="U5866" s="9">
        <f t="shared" si="823"/>
        <v>0</v>
      </c>
      <c r="V5866" s="4">
        <f t="shared" si="824"/>
        <v>28.610769230769229</v>
      </c>
      <c r="W5866" s="1" t="s">
        <v>21</v>
      </c>
      <c r="X5866" s="1">
        <v>4.8600000000000003</v>
      </c>
      <c r="Y5866" s="4">
        <f t="shared" si="825"/>
        <v>376.8</v>
      </c>
      <c r="Z5866" s="1" t="s">
        <v>39</v>
      </c>
      <c r="AA5866" s="1" t="s">
        <v>28</v>
      </c>
      <c r="AB5866" s="1" t="s">
        <v>29</v>
      </c>
      <c r="AC5866" s="1" t="s">
        <v>40</v>
      </c>
      <c r="AD5866" s="1" t="s">
        <v>31</v>
      </c>
      <c r="AE5866" s="2">
        <v>40834</v>
      </c>
    </row>
    <row r="5867" spans="1:31" x14ac:dyDescent="0.25">
      <c r="A5867">
        <f t="shared" si="826"/>
        <v>5866</v>
      </c>
      <c r="B5867" s="1">
        <v>35110</v>
      </c>
      <c r="C5867" s="2">
        <v>40834</v>
      </c>
      <c r="D5867" s="1" t="s">
        <v>20</v>
      </c>
      <c r="E5867" s="1" t="str">
        <f t="shared" si="819"/>
        <v>*</v>
      </c>
      <c r="F5867" s="1" t="str">
        <f t="shared" si="820"/>
        <v>**</v>
      </c>
      <c r="G5867" s="1" t="str">
        <f t="shared" si="821"/>
        <v>**</v>
      </c>
      <c r="J5867" s="1" t="str">
        <f t="shared" si="822"/>
        <v>**</v>
      </c>
      <c r="P5867" s="1">
        <v>14</v>
      </c>
      <c r="Q5867" s="1">
        <f t="shared" si="827"/>
        <v>0.02</v>
      </c>
      <c r="T5867" s="4">
        <v>12805.25</v>
      </c>
      <c r="U5867" s="9">
        <f t="shared" si="823"/>
        <v>1</v>
      </c>
      <c r="V5867" s="4">
        <f t="shared" si="824"/>
        <v>914.66071428571433</v>
      </c>
      <c r="W5867" s="1" t="s">
        <v>21</v>
      </c>
      <c r="X5867" s="1">
        <v>19.989999999999998</v>
      </c>
      <c r="Y5867" s="4">
        <f t="shared" si="825"/>
        <v>12825.24</v>
      </c>
      <c r="Z5867" s="1" t="s">
        <v>22</v>
      </c>
      <c r="AA5867" s="1" t="s">
        <v>28</v>
      </c>
      <c r="AB5867" s="1" t="s">
        <v>29</v>
      </c>
      <c r="AC5867" s="1" t="s">
        <v>43</v>
      </c>
      <c r="AD5867" s="1" t="s">
        <v>19</v>
      </c>
      <c r="AE5867" s="2">
        <v>40835</v>
      </c>
    </row>
    <row r="5868" spans="1:31" x14ac:dyDescent="0.25">
      <c r="A5868">
        <f t="shared" si="826"/>
        <v>5867</v>
      </c>
      <c r="B5868" s="1">
        <v>35110</v>
      </c>
      <c r="C5868" s="2">
        <v>40834</v>
      </c>
      <c r="D5868" s="1" t="s">
        <v>20</v>
      </c>
      <c r="E5868" s="1" t="str">
        <f t="shared" si="819"/>
        <v>*</v>
      </c>
      <c r="F5868" s="1" t="str">
        <f t="shared" si="820"/>
        <v>**</v>
      </c>
      <c r="G5868" s="1" t="str">
        <f t="shared" si="821"/>
        <v>**</v>
      </c>
      <c r="J5868" s="1" t="str">
        <f t="shared" si="822"/>
        <v>**</v>
      </c>
      <c r="P5868" s="1">
        <v>49</v>
      </c>
      <c r="Q5868" s="1">
        <f t="shared" si="827"/>
        <v>0.05</v>
      </c>
      <c r="T5868" s="4">
        <v>1435.32</v>
      </c>
      <c r="U5868" s="9">
        <f t="shared" si="823"/>
        <v>1</v>
      </c>
      <c r="V5868" s="4">
        <f t="shared" si="824"/>
        <v>29.292244897959183</v>
      </c>
      <c r="W5868" s="1" t="s">
        <v>21</v>
      </c>
      <c r="X5868" s="1">
        <v>1.99</v>
      </c>
      <c r="Y5868" s="4">
        <f t="shared" si="825"/>
        <v>1437.31</v>
      </c>
      <c r="Z5868" s="1" t="s">
        <v>22</v>
      </c>
      <c r="AA5868" s="1" t="s">
        <v>28</v>
      </c>
      <c r="AB5868" s="1" t="s">
        <v>24</v>
      </c>
      <c r="AC5868" s="1" t="s">
        <v>38</v>
      </c>
      <c r="AD5868" s="1" t="s">
        <v>41</v>
      </c>
      <c r="AE5868" s="2">
        <v>40836</v>
      </c>
    </row>
    <row r="5869" spans="1:31" x14ac:dyDescent="0.25">
      <c r="A5869">
        <f t="shared" si="826"/>
        <v>5868</v>
      </c>
      <c r="B5869" s="1">
        <v>27363</v>
      </c>
      <c r="C5869" s="2">
        <v>40834</v>
      </c>
      <c r="D5869" s="1" t="s">
        <v>36</v>
      </c>
      <c r="E5869" s="1" t="str">
        <f t="shared" si="819"/>
        <v>*</v>
      </c>
      <c r="F5869" s="1" t="str">
        <f t="shared" si="820"/>
        <v>*</v>
      </c>
      <c r="G5869" s="1" t="str">
        <f t="shared" si="821"/>
        <v>*</v>
      </c>
      <c r="J5869" s="1" t="str">
        <f t="shared" si="822"/>
        <v>*</v>
      </c>
      <c r="P5869" s="1">
        <v>6</v>
      </c>
      <c r="Q5869" s="1">
        <f t="shared" si="827"/>
        <v>0.01</v>
      </c>
      <c r="T5869" s="4">
        <v>646.14</v>
      </c>
      <c r="U5869" s="9">
        <f t="shared" si="823"/>
        <v>0</v>
      </c>
      <c r="V5869" s="4">
        <f t="shared" si="824"/>
        <v>107.69</v>
      </c>
      <c r="W5869" s="1" t="s">
        <v>21</v>
      </c>
      <c r="X5869" s="1">
        <v>35</v>
      </c>
      <c r="Y5869" s="4">
        <f t="shared" si="825"/>
        <v>681.14</v>
      </c>
      <c r="Z5869" s="1" t="s">
        <v>42</v>
      </c>
      <c r="AA5869" s="1" t="s">
        <v>23</v>
      </c>
      <c r="AB5869" s="1" t="s">
        <v>29</v>
      </c>
      <c r="AC5869" s="1" t="s">
        <v>55</v>
      </c>
      <c r="AD5869" s="1" t="s">
        <v>48</v>
      </c>
      <c r="AE5869" s="2">
        <v>40836</v>
      </c>
    </row>
    <row r="5870" spans="1:31" x14ac:dyDescent="0.25">
      <c r="A5870">
        <f t="shared" si="826"/>
        <v>5869</v>
      </c>
      <c r="B5870" s="1">
        <v>27363</v>
      </c>
      <c r="C5870" s="2">
        <v>40834</v>
      </c>
      <c r="D5870" s="1" t="s">
        <v>36</v>
      </c>
      <c r="E5870" s="1" t="str">
        <f t="shared" si="819"/>
        <v>*</v>
      </c>
      <c r="F5870" s="1" t="str">
        <f t="shared" si="820"/>
        <v>*</v>
      </c>
      <c r="G5870" s="1" t="str">
        <f t="shared" si="821"/>
        <v>*</v>
      </c>
      <c r="J5870" s="1" t="str">
        <f t="shared" si="822"/>
        <v>*</v>
      </c>
      <c r="P5870" s="1">
        <v>16</v>
      </c>
      <c r="Q5870" s="1">
        <f t="shared" si="827"/>
        <v>0.02</v>
      </c>
      <c r="T5870" s="4">
        <v>323.26</v>
      </c>
      <c r="U5870" s="9">
        <f t="shared" si="823"/>
        <v>0</v>
      </c>
      <c r="V5870" s="4">
        <f t="shared" si="824"/>
        <v>20.203749999999999</v>
      </c>
      <c r="W5870" s="1" t="s">
        <v>21</v>
      </c>
      <c r="X5870" s="1">
        <v>6.67</v>
      </c>
      <c r="Y5870" s="4">
        <f t="shared" si="825"/>
        <v>329.93</v>
      </c>
      <c r="Z5870" s="1" t="s">
        <v>51</v>
      </c>
      <c r="AA5870" s="1" t="s">
        <v>23</v>
      </c>
      <c r="AB5870" s="1" t="s">
        <v>17</v>
      </c>
      <c r="AC5870" s="1" t="s">
        <v>18</v>
      </c>
      <c r="AD5870" s="1" t="s">
        <v>41</v>
      </c>
      <c r="AE5870" s="2">
        <v>40835</v>
      </c>
    </row>
    <row r="5871" spans="1:31" x14ac:dyDescent="0.25">
      <c r="A5871">
        <f t="shared" si="826"/>
        <v>5870</v>
      </c>
      <c r="B5871" s="1">
        <v>11271</v>
      </c>
      <c r="C5871" s="2">
        <v>40834</v>
      </c>
      <c r="D5871" s="1" t="s">
        <v>20</v>
      </c>
      <c r="E5871" s="1" t="str">
        <f t="shared" si="819"/>
        <v>*</v>
      </c>
      <c r="F5871" s="1" t="str">
        <f t="shared" si="820"/>
        <v>**</v>
      </c>
      <c r="G5871" s="1" t="str">
        <f t="shared" si="821"/>
        <v>**</v>
      </c>
      <c r="J5871" s="1" t="str">
        <f t="shared" si="822"/>
        <v>**</v>
      </c>
      <c r="P5871" s="1">
        <v>46</v>
      </c>
      <c r="Q5871" s="1">
        <f t="shared" si="827"/>
        <v>0.05</v>
      </c>
      <c r="T5871" s="4">
        <v>157.87</v>
      </c>
      <c r="U5871" s="9">
        <f t="shared" si="823"/>
        <v>0</v>
      </c>
      <c r="V5871" s="4">
        <f t="shared" si="824"/>
        <v>3.4319565217391306</v>
      </c>
      <c r="W5871" s="1" t="s">
        <v>21</v>
      </c>
      <c r="X5871" s="1">
        <v>3.97</v>
      </c>
      <c r="Y5871" s="4">
        <f t="shared" si="825"/>
        <v>161.84</v>
      </c>
      <c r="Z5871" s="1" t="s">
        <v>53</v>
      </c>
      <c r="AA5871" s="1" t="s">
        <v>28</v>
      </c>
      <c r="AB5871" s="1" t="s">
        <v>29</v>
      </c>
      <c r="AC5871" s="1" t="s">
        <v>30</v>
      </c>
      <c r="AD5871" s="1" t="s">
        <v>31</v>
      </c>
      <c r="AE5871" s="2">
        <v>40836</v>
      </c>
    </row>
    <row r="5872" spans="1:31" x14ac:dyDescent="0.25">
      <c r="A5872">
        <f t="shared" si="826"/>
        <v>5871</v>
      </c>
      <c r="B5872" s="1">
        <v>13126</v>
      </c>
      <c r="C5872" s="2">
        <v>40835</v>
      </c>
      <c r="D5872" s="1" t="s">
        <v>27</v>
      </c>
      <c r="E5872" s="1" t="str">
        <f t="shared" si="819"/>
        <v>*</v>
      </c>
      <c r="F5872" s="1" t="str">
        <f t="shared" si="820"/>
        <v>*</v>
      </c>
      <c r="G5872" s="1" t="str">
        <f t="shared" si="821"/>
        <v>*</v>
      </c>
      <c r="J5872" s="1" t="str">
        <f t="shared" si="822"/>
        <v>*</v>
      </c>
      <c r="P5872" s="1">
        <v>43</v>
      </c>
      <c r="Q5872" s="1">
        <f t="shared" si="827"/>
        <v>0.05</v>
      </c>
      <c r="T5872" s="4">
        <v>24233.54</v>
      </c>
      <c r="U5872" s="9">
        <f t="shared" si="823"/>
        <v>1</v>
      </c>
      <c r="V5872" s="4">
        <f t="shared" si="824"/>
        <v>563.57069767441862</v>
      </c>
      <c r="W5872" s="1" t="s">
        <v>21</v>
      </c>
      <c r="X5872" s="1">
        <v>24.49</v>
      </c>
      <c r="Y5872" s="4">
        <f t="shared" si="825"/>
        <v>24258.030000000002</v>
      </c>
      <c r="Z5872" s="1" t="s">
        <v>46</v>
      </c>
      <c r="AA5872" s="1" t="s">
        <v>16</v>
      </c>
      <c r="AB5872" s="1" t="s">
        <v>24</v>
      </c>
      <c r="AC5872" s="1" t="s">
        <v>47</v>
      </c>
      <c r="AD5872" s="1" t="s">
        <v>48</v>
      </c>
      <c r="AE5872" s="2">
        <v>40836</v>
      </c>
    </row>
    <row r="5873" spans="1:31" x14ac:dyDescent="0.25">
      <c r="A5873">
        <f t="shared" si="826"/>
        <v>5872</v>
      </c>
      <c r="B5873" s="1">
        <v>31777</v>
      </c>
      <c r="C5873" s="2">
        <v>40835</v>
      </c>
      <c r="D5873" s="1" t="s">
        <v>27</v>
      </c>
      <c r="E5873" s="1" t="str">
        <f t="shared" si="819"/>
        <v>*</v>
      </c>
      <c r="F5873" s="1" t="str">
        <f t="shared" si="820"/>
        <v>*</v>
      </c>
      <c r="G5873" s="1" t="str">
        <f t="shared" si="821"/>
        <v>*</v>
      </c>
      <c r="J5873" s="1" t="str">
        <f t="shared" si="822"/>
        <v>*</v>
      </c>
      <c r="P5873" s="1">
        <v>32</v>
      </c>
      <c r="Q5873" s="1">
        <f t="shared" si="827"/>
        <v>0.04</v>
      </c>
      <c r="T5873" s="4">
        <v>6483.42</v>
      </c>
      <c r="U5873" s="9">
        <f t="shared" si="823"/>
        <v>1</v>
      </c>
      <c r="V5873" s="4">
        <f t="shared" si="824"/>
        <v>202.606875</v>
      </c>
      <c r="W5873" s="1" t="s">
        <v>33</v>
      </c>
      <c r="X5873" s="1">
        <v>23.76</v>
      </c>
      <c r="Y5873" s="4">
        <f t="shared" si="825"/>
        <v>6507.18</v>
      </c>
      <c r="Z5873" s="1" t="s">
        <v>51</v>
      </c>
      <c r="AA5873" s="1" t="s">
        <v>23</v>
      </c>
      <c r="AB5873" s="1" t="s">
        <v>17</v>
      </c>
      <c r="AC5873" s="1" t="s">
        <v>34</v>
      </c>
      <c r="AD5873" s="1" t="s">
        <v>35</v>
      </c>
      <c r="AE5873" s="2">
        <v>40837</v>
      </c>
    </row>
    <row r="5874" spans="1:31" x14ac:dyDescent="0.25">
      <c r="A5874">
        <f t="shared" si="826"/>
        <v>5873</v>
      </c>
      <c r="B5874" s="1">
        <v>13126</v>
      </c>
      <c r="C5874" s="2">
        <v>40835</v>
      </c>
      <c r="D5874" s="1" t="s">
        <v>27</v>
      </c>
      <c r="E5874" s="1" t="str">
        <f t="shared" si="819"/>
        <v>*</v>
      </c>
      <c r="F5874" s="1" t="str">
        <f t="shared" si="820"/>
        <v>*</v>
      </c>
      <c r="G5874" s="1" t="str">
        <f t="shared" si="821"/>
        <v>*</v>
      </c>
      <c r="J5874" s="1" t="str">
        <f t="shared" si="822"/>
        <v>*</v>
      </c>
      <c r="P5874" s="1">
        <v>45</v>
      </c>
      <c r="Q5874" s="1">
        <f t="shared" si="827"/>
        <v>0.05</v>
      </c>
      <c r="T5874" s="4">
        <v>6325.65</v>
      </c>
      <c r="U5874" s="9">
        <f t="shared" si="823"/>
        <v>1</v>
      </c>
      <c r="V5874" s="4">
        <f t="shared" si="824"/>
        <v>140.57</v>
      </c>
      <c r="W5874" s="1" t="s">
        <v>33</v>
      </c>
      <c r="X5874" s="1">
        <v>28.63</v>
      </c>
      <c r="Y5874" s="4">
        <f t="shared" si="825"/>
        <v>6354.28</v>
      </c>
      <c r="Z5874" s="1" t="s">
        <v>46</v>
      </c>
      <c r="AA5874" s="1" t="s">
        <v>16</v>
      </c>
      <c r="AB5874" s="1" t="s">
        <v>17</v>
      </c>
      <c r="AC5874" s="1" t="s">
        <v>34</v>
      </c>
      <c r="AD5874" s="1" t="s">
        <v>35</v>
      </c>
      <c r="AE5874" s="2">
        <v>40837</v>
      </c>
    </row>
    <row r="5875" spans="1:31" x14ac:dyDescent="0.25">
      <c r="A5875">
        <f t="shared" si="826"/>
        <v>5874</v>
      </c>
      <c r="B5875" s="1">
        <v>13126</v>
      </c>
      <c r="C5875" s="2">
        <v>40835</v>
      </c>
      <c r="D5875" s="1" t="s">
        <v>27</v>
      </c>
      <c r="E5875" s="1" t="str">
        <f t="shared" si="819"/>
        <v>*</v>
      </c>
      <c r="F5875" s="1" t="str">
        <f t="shared" si="820"/>
        <v>*</v>
      </c>
      <c r="G5875" s="1" t="str">
        <f t="shared" si="821"/>
        <v>*</v>
      </c>
      <c r="J5875" s="1" t="str">
        <f t="shared" si="822"/>
        <v>*</v>
      </c>
      <c r="P5875" s="1">
        <v>2</v>
      </c>
      <c r="Q5875" s="1">
        <f t="shared" si="827"/>
        <v>0.01</v>
      </c>
      <c r="T5875" s="4">
        <v>380.62</v>
      </c>
      <c r="U5875" s="9">
        <f t="shared" si="823"/>
        <v>0</v>
      </c>
      <c r="V5875" s="4">
        <f t="shared" si="824"/>
        <v>190.31</v>
      </c>
      <c r="W5875" s="1" t="s">
        <v>33</v>
      </c>
      <c r="X5875" s="1">
        <v>29.21</v>
      </c>
      <c r="Y5875" s="4">
        <f t="shared" si="825"/>
        <v>409.83</v>
      </c>
      <c r="Z5875" s="1" t="s">
        <v>46</v>
      </c>
      <c r="AA5875" s="1" t="s">
        <v>16</v>
      </c>
      <c r="AB5875" s="1" t="s">
        <v>17</v>
      </c>
      <c r="AC5875" s="1" t="s">
        <v>52</v>
      </c>
      <c r="AD5875" s="1" t="s">
        <v>59</v>
      </c>
      <c r="AE5875" s="2">
        <v>40837</v>
      </c>
    </row>
    <row r="5876" spans="1:31" x14ac:dyDescent="0.25">
      <c r="A5876">
        <f t="shared" si="826"/>
        <v>5875</v>
      </c>
      <c r="B5876" s="1">
        <v>31777</v>
      </c>
      <c r="C5876" s="2">
        <v>40835</v>
      </c>
      <c r="D5876" s="1" t="s">
        <v>27</v>
      </c>
      <c r="E5876" s="1" t="str">
        <f t="shared" si="819"/>
        <v>*</v>
      </c>
      <c r="F5876" s="1" t="str">
        <f t="shared" si="820"/>
        <v>*</v>
      </c>
      <c r="G5876" s="1" t="str">
        <f t="shared" si="821"/>
        <v>*</v>
      </c>
      <c r="J5876" s="1" t="str">
        <f t="shared" si="822"/>
        <v>*</v>
      </c>
      <c r="P5876" s="1">
        <v>10</v>
      </c>
      <c r="Q5876" s="1">
        <f t="shared" si="827"/>
        <v>0.02</v>
      </c>
      <c r="T5876" s="4">
        <v>137.77000000000001</v>
      </c>
      <c r="U5876" s="9">
        <f t="shared" si="823"/>
        <v>0</v>
      </c>
      <c r="V5876" s="4">
        <f t="shared" si="824"/>
        <v>13.777000000000001</v>
      </c>
      <c r="W5876" s="1" t="s">
        <v>21</v>
      </c>
      <c r="X5876" s="1">
        <v>6.47</v>
      </c>
      <c r="Y5876" s="4">
        <f t="shared" si="825"/>
        <v>144.24</v>
      </c>
      <c r="Z5876" s="1" t="s">
        <v>51</v>
      </c>
      <c r="AA5876" s="1" t="s">
        <v>23</v>
      </c>
      <c r="AB5876" s="1" t="s">
        <v>29</v>
      </c>
      <c r="AC5876" s="1" t="s">
        <v>40</v>
      </c>
      <c r="AD5876" s="1" t="s">
        <v>19</v>
      </c>
      <c r="AE5876" s="2">
        <v>40835</v>
      </c>
    </row>
    <row r="5877" spans="1:31" x14ac:dyDescent="0.25">
      <c r="A5877">
        <f t="shared" si="826"/>
        <v>5876</v>
      </c>
      <c r="B5877" s="1">
        <v>37891</v>
      </c>
      <c r="C5877" s="2">
        <v>40836</v>
      </c>
      <c r="D5877" s="1" t="s">
        <v>20</v>
      </c>
      <c r="E5877" s="1" t="str">
        <f t="shared" si="819"/>
        <v>*</v>
      </c>
      <c r="F5877" s="1" t="str">
        <f t="shared" si="820"/>
        <v>**</v>
      </c>
      <c r="G5877" s="1" t="str">
        <f t="shared" si="821"/>
        <v>**</v>
      </c>
      <c r="J5877" s="1" t="str">
        <f t="shared" si="822"/>
        <v>**</v>
      </c>
      <c r="P5877" s="1">
        <v>33</v>
      </c>
      <c r="Q5877" s="1">
        <f t="shared" si="827"/>
        <v>0.04</v>
      </c>
      <c r="T5877" s="4">
        <v>5154.009</v>
      </c>
      <c r="U5877" s="9">
        <f t="shared" si="823"/>
        <v>1</v>
      </c>
      <c r="V5877" s="4">
        <f t="shared" si="824"/>
        <v>156.1820909090909</v>
      </c>
      <c r="W5877" s="1" t="s">
        <v>21</v>
      </c>
      <c r="X5877" s="1">
        <v>13.99</v>
      </c>
      <c r="Y5877" s="4">
        <f t="shared" si="825"/>
        <v>5167.9989999999998</v>
      </c>
      <c r="Z5877" s="1" t="s">
        <v>22</v>
      </c>
      <c r="AA5877" s="1" t="s">
        <v>23</v>
      </c>
      <c r="AB5877" s="1" t="s">
        <v>24</v>
      </c>
      <c r="AC5877" s="1" t="s">
        <v>25</v>
      </c>
      <c r="AD5877" s="1" t="s">
        <v>26</v>
      </c>
      <c r="AE5877" s="2">
        <v>40838</v>
      </c>
    </row>
    <row r="5878" spans="1:31" x14ac:dyDescent="0.25">
      <c r="A5878">
        <f t="shared" si="826"/>
        <v>5877</v>
      </c>
      <c r="B5878" s="1">
        <v>29158</v>
      </c>
      <c r="C5878" s="2">
        <v>40836</v>
      </c>
      <c r="D5878" s="1" t="s">
        <v>20</v>
      </c>
      <c r="E5878" s="1" t="str">
        <f t="shared" si="819"/>
        <v>*</v>
      </c>
      <c r="F5878" s="1" t="str">
        <f t="shared" si="820"/>
        <v>**</v>
      </c>
      <c r="G5878" s="1" t="str">
        <f t="shared" si="821"/>
        <v>**</v>
      </c>
      <c r="J5878" s="1" t="str">
        <f t="shared" si="822"/>
        <v>**</v>
      </c>
      <c r="P5878" s="1">
        <v>12</v>
      </c>
      <c r="Q5878" s="1">
        <f t="shared" si="827"/>
        <v>0.02</v>
      </c>
      <c r="T5878" s="4">
        <v>2266.6999999999998</v>
      </c>
      <c r="U5878" s="9">
        <f t="shared" si="823"/>
        <v>1</v>
      </c>
      <c r="V5878" s="4">
        <f t="shared" si="824"/>
        <v>188.89166666666665</v>
      </c>
      <c r="W5878" s="1" t="s">
        <v>33</v>
      </c>
      <c r="X5878" s="1">
        <v>23.76</v>
      </c>
      <c r="Y5878" s="4">
        <f t="shared" si="825"/>
        <v>2290.46</v>
      </c>
      <c r="Z5878" s="1" t="s">
        <v>15</v>
      </c>
      <c r="AA5878" s="1" t="s">
        <v>37</v>
      </c>
      <c r="AB5878" s="1" t="s">
        <v>17</v>
      </c>
      <c r="AC5878" s="1" t="s">
        <v>34</v>
      </c>
      <c r="AD5878" s="1" t="s">
        <v>35</v>
      </c>
      <c r="AE5878" s="2">
        <v>40837</v>
      </c>
    </row>
    <row r="5879" spans="1:31" x14ac:dyDescent="0.25">
      <c r="A5879">
        <f t="shared" si="826"/>
        <v>5878</v>
      </c>
      <c r="B5879" s="1">
        <v>16320</v>
      </c>
      <c r="C5879" s="2">
        <v>40836</v>
      </c>
      <c r="D5879" s="1" t="s">
        <v>27</v>
      </c>
      <c r="E5879" s="1" t="str">
        <f t="shared" si="819"/>
        <v>*</v>
      </c>
      <c r="F5879" s="1" t="str">
        <f t="shared" si="820"/>
        <v>*</v>
      </c>
      <c r="G5879" s="1" t="str">
        <f t="shared" si="821"/>
        <v>*</v>
      </c>
      <c r="J5879" s="1" t="str">
        <f t="shared" si="822"/>
        <v>*</v>
      </c>
      <c r="P5879" s="1">
        <v>17</v>
      </c>
      <c r="Q5879" s="1">
        <f t="shared" si="827"/>
        <v>0.02</v>
      </c>
      <c r="T5879" s="4">
        <v>1856.9694999999999</v>
      </c>
      <c r="U5879" s="9">
        <f t="shared" si="823"/>
        <v>1</v>
      </c>
      <c r="V5879" s="4">
        <f t="shared" si="824"/>
        <v>109.23349999999999</v>
      </c>
      <c r="W5879" s="1" t="s">
        <v>21</v>
      </c>
      <c r="X5879" s="1">
        <v>8.08</v>
      </c>
      <c r="Y5879" s="4">
        <f t="shared" si="825"/>
        <v>1865.0494999999999</v>
      </c>
      <c r="Z5879" s="1" t="s">
        <v>50</v>
      </c>
      <c r="AA5879" s="1" t="s">
        <v>23</v>
      </c>
      <c r="AB5879" s="1" t="s">
        <v>24</v>
      </c>
      <c r="AC5879" s="1" t="s">
        <v>25</v>
      </c>
      <c r="AD5879" s="1" t="s">
        <v>19</v>
      </c>
      <c r="AE5879" s="2">
        <v>40838</v>
      </c>
    </row>
    <row r="5880" spans="1:31" x14ac:dyDescent="0.25">
      <c r="A5880">
        <f t="shared" si="826"/>
        <v>5879</v>
      </c>
      <c r="B5880" s="1">
        <v>37891</v>
      </c>
      <c r="C5880" s="2">
        <v>40836</v>
      </c>
      <c r="D5880" s="1" t="s">
        <v>20</v>
      </c>
      <c r="E5880" s="1" t="str">
        <f t="shared" si="819"/>
        <v>*</v>
      </c>
      <c r="F5880" s="1" t="str">
        <f t="shared" si="820"/>
        <v>**</v>
      </c>
      <c r="G5880" s="1" t="str">
        <f t="shared" si="821"/>
        <v>**</v>
      </c>
      <c r="J5880" s="1" t="str">
        <f t="shared" si="822"/>
        <v>**</v>
      </c>
      <c r="P5880" s="1">
        <v>4</v>
      </c>
      <c r="Q5880" s="1">
        <f t="shared" si="827"/>
        <v>0.01</v>
      </c>
      <c r="T5880" s="4">
        <v>1135.6400000000001</v>
      </c>
      <c r="U5880" s="9">
        <f t="shared" si="823"/>
        <v>1</v>
      </c>
      <c r="V5880" s="4">
        <f t="shared" si="824"/>
        <v>283.91000000000003</v>
      </c>
      <c r="W5880" s="1" t="s">
        <v>33</v>
      </c>
      <c r="X5880" s="1">
        <v>66.67</v>
      </c>
      <c r="Y5880" s="4">
        <f t="shared" si="825"/>
        <v>1202.3100000000002</v>
      </c>
      <c r="Z5880" s="1" t="s">
        <v>22</v>
      </c>
      <c r="AA5880" s="1" t="s">
        <v>23</v>
      </c>
      <c r="AB5880" s="1" t="s">
        <v>17</v>
      </c>
      <c r="AC5880" s="1" t="s">
        <v>52</v>
      </c>
      <c r="AD5880" s="1" t="s">
        <v>59</v>
      </c>
      <c r="AE5880" s="2">
        <v>40836</v>
      </c>
    </row>
    <row r="5881" spans="1:31" x14ac:dyDescent="0.25">
      <c r="A5881">
        <f t="shared" si="826"/>
        <v>5880</v>
      </c>
      <c r="B5881" s="1">
        <v>57380</v>
      </c>
      <c r="C5881" s="2">
        <v>40836</v>
      </c>
      <c r="D5881" s="1" t="s">
        <v>13</v>
      </c>
      <c r="E5881" s="1" t="str">
        <f t="shared" si="819"/>
        <v>*</v>
      </c>
      <c r="F5881" s="1" t="str">
        <f t="shared" si="820"/>
        <v>*</v>
      </c>
      <c r="G5881" s="1" t="str">
        <f t="shared" si="821"/>
        <v>*</v>
      </c>
      <c r="J5881" s="1" t="str">
        <f t="shared" si="822"/>
        <v>*</v>
      </c>
      <c r="P5881" s="1">
        <v>3</v>
      </c>
      <c r="Q5881" s="1">
        <f t="shared" si="827"/>
        <v>0.01</v>
      </c>
      <c r="T5881" s="4">
        <v>545.88</v>
      </c>
      <c r="U5881" s="9">
        <f t="shared" si="823"/>
        <v>0</v>
      </c>
      <c r="V5881" s="4">
        <f t="shared" si="824"/>
        <v>181.96</v>
      </c>
      <c r="W5881" s="1" t="s">
        <v>33</v>
      </c>
      <c r="X5881" s="1">
        <v>52.2</v>
      </c>
      <c r="Y5881" s="4">
        <f t="shared" si="825"/>
        <v>598.08000000000004</v>
      </c>
      <c r="Z5881" s="1" t="s">
        <v>46</v>
      </c>
      <c r="AA5881" s="1" t="s">
        <v>16</v>
      </c>
      <c r="AB5881" s="1" t="s">
        <v>17</v>
      </c>
      <c r="AC5881" s="1" t="s">
        <v>52</v>
      </c>
      <c r="AD5881" s="1" t="s">
        <v>59</v>
      </c>
      <c r="AE5881" s="2">
        <v>40840</v>
      </c>
    </row>
    <row r="5882" spans="1:31" x14ac:dyDescent="0.25">
      <c r="A5882">
        <f t="shared" si="826"/>
        <v>5881</v>
      </c>
      <c r="B5882" s="1">
        <v>18532</v>
      </c>
      <c r="C5882" s="2">
        <v>40836</v>
      </c>
      <c r="D5882" s="1" t="s">
        <v>27</v>
      </c>
      <c r="E5882" s="1" t="str">
        <f t="shared" si="819"/>
        <v>*</v>
      </c>
      <c r="F5882" s="1" t="str">
        <f t="shared" si="820"/>
        <v>*</v>
      </c>
      <c r="G5882" s="1" t="str">
        <f t="shared" si="821"/>
        <v>*</v>
      </c>
      <c r="J5882" s="1" t="str">
        <f t="shared" si="822"/>
        <v>*</v>
      </c>
      <c r="P5882" s="1">
        <v>31</v>
      </c>
      <c r="Q5882" s="1">
        <f t="shared" si="827"/>
        <v>0.04</v>
      </c>
      <c r="T5882" s="4">
        <v>507.58</v>
      </c>
      <c r="U5882" s="9">
        <f t="shared" si="823"/>
        <v>0</v>
      </c>
      <c r="V5882" s="4">
        <f t="shared" si="824"/>
        <v>16.373548387096772</v>
      </c>
      <c r="W5882" s="1" t="s">
        <v>21</v>
      </c>
      <c r="X5882" s="1">
        <v>10.68</v>
      </c>
      <c r="Y5882" s="4">
        <f t="shared" si="825"/>
        <v>518.26</v>
      </c>
      <c r="Z5882" s="1" t="s">
        <v>44</v>
      </c>
      <c r="AA5882" s="1" t="s">
        <v>37</v>
      </c>
      <c r="AB5882" s="1" t="s">
        <v>29</v>
      </c>
      <c r="AC5882" s="1" t="s">
        <v>55</v>
      </c>
      <c r="AD5882" s="1" t="s">
        <v>19</v>
      </c>
      <c r="AE5882" s="2">
        <v>40838</v>
      </c>
    </row>
    <row r="5883" spans="1:31" x14ac:dyDescent="0.25">
      <c r="A5883">
        <f t="shared" si="826"/>
        <v>5882</v>
      </c>
      <c r="B5883" s="1">
        <v>55744</v>
      </c>
      <c r="C5883" s="2">
        <v>40836</v>
      </c>
      <c r="D5883" s="1" t="s">
        <v>32</v>
      </c>
      <c r="E5883" s="1" t="str">
        <f t="shared" si="819"/>
        <v>***</v>
      </c>
      <c r="F5883" s="1" t="str">
        <f t="shared" si="820"/>
        <v>***</v>
      </c>
      <c r="G5883" s="1" t="str">
        <f t="shared" si="821"/>
        <v>***</v>
      </c>
      <c r="J5883" s="1" t="str">
        <f t="shared" si="822"/>
        <v>***</v>
      </c>
      <c r="P5883" s="1">
        <v>23</v>
      </c>
      <c r="Q5883" s="1">
        <f t="shared" si="827"/>
        <v>3.5000000000000003E-2</v>
      </c>
      <c r="T5883" s="4">
        <v>415.05500000000001</v>
      </c>
      <c r="U5883" s="9">
        <f t="shared" si="823"/>
        <v>0</v>
      </c>
      <c r="V5883" s="4">
        <f t="shared" si="824"/>
        <v>18.045869565217391</v>
      </c>
      <c r="W5883" s="1" t="s">
        <v>21</v>
      </c>
      <c r="X5883" s="1">
        <v>0.99</v>
      </c>
      <c r="Y5883" s="4">
        <f t="shared" si="825"/>
        <v>416.04500000000002</v>
      </c>
      <c r="Z5883" s="1" t="s">
        <v>44</v>
      </c>
      <c r="AA5883" s="1" t="s">
        <v>16</v>
      </c>
      <c r="AB5883" s="1" t="s">
        <v>24</v>
      </c>
      <c r="AC5883" s="1" t="s">
        <v>25</v>
      </c>
      <c r="AD5883" s="1" t="s">
        <v>41</v>
      </c>
      <c r="AE5883" s="2">
        <v>40837</v>
      </c>
    </row>
    <row r="5884" spans="1:31" x14ac:dyDescent="0.25">
      <c r="A5884">
        <f t="shared" si="826"/>
        <v>5883</v>
      </c>
      <c r="B5884" s="1">
        <v>18532</v>
      </c>
      <c r="C5884" s="2">
        <v>40836</v>
      </c>
      <c r="D5884" s="1" t="s">
        <v>27</v>
      </c>
      <c r="E5884" s="1" t="str">
        <f t="shared" si="819"/>
        <v>*</v>
      </c>
      <c r="F5884" s="1" t="str">
        <f t="shared" si="820"/>
        <v>*</v>
      </c>
      <c r="G5884" s="1" t="str">
        <f t="shared" si="821"/>
        <v>*</v>
      </c>
      <c r="J5884" s="1" t="str">
        <f t="shared" si="822"/>
        <v>*</v>
      </c>
      <c r="P5884" s="1">
        <v>29</v>
      </c>
      <c r="Q5884" s="1">
        <f t="shared" si="827"/>
        <v>3.5000000000000003E-2</v>
      </c>
      <c r="T5884" s="4">
        <v>230.77</v>
      </c>
      <c r="U5884" s="9">
        <f t="shared" si="823"/>
        <v>0</v>
      </c>
      <c r="V5884" s="4">
        <f t="shared" si="824"/>
        <v>7.9575862068965524</v>
      </c>
      <c r="W5884" s="1" t="s">
        <v>21</v>
      </c>
      <c r="X5884" s="1">
        <v>7.77</v>
      </c>
      <c r="Y5884" s="4">
        <f t="shared" si="825"/>
        <v>238.54000000000002</v>
      </c>
      <c r="Z5884" s="1" t="s">
        <v>44</v>
      </c>
      <c r="AA5884" s="1" t="s">
        <v>37</v>
      </c>
      <c r="AB5884" s="1" t="s">
        <v>29</v>
      </c>
      <c r="AC5884" s="1" t="s">
        <v>45</v>
      </c>
      <c r="AD5884" s="1" t="s">
        <v>41</v>
      </c>
      <c r="AE5884" s="2">
        <v>40837</v>
      </c>
    </row>
    <row r="5885" spans="1:31" x14ac:dyDescent="0.25">
      <c r="A5885">
        <f t="shared" si="826"/>
        <v>5884</v>
      </c>
      <c r="B5885" s="1">
        <v>37891</v>
      </c>
      <c r="C5885" s="2">
        <v>40836</v>
      </c>
      <c r="D5885" s="1" t="s">
        <v>20</v>
      </c>
      <c r="E5885" s="1" t="str">
        <f t="shared" si="819"/>
        <v>*</v>
      </c>
      <c r="F5885" s="1" t="str">
        <f t="shared" si="820"/>
        <v>**</v>
      </c>
      <c r="G5885" s="1" t="str">
        <f t="shared" si="821"/>
        <v>**</v>
      </c>
      <c r="J5885" s="1" t="str">
        <f t="shared" si="822"/>
        <v>**</v>
      </c>
      <c r="P5885" s="1">
        <v>24</v>
      </c>
      <c r="Q5885" s="1">
        <f t="shared" si="827"/>
        <v>3.5000000000000003E-2</v>
      </c>
      <c r="T5885" s="4">
        <v>163.36000000000001</v>
      </c>
      <c r="U5885" s="9">
        <f t="shared" si="823"/>
        <v>0</v>
      </c>
      <c r="V5885" s="4">
        <f t="shared" si="824"/>
        <v>6.8066666666666675</v>
      </c>
      <c r="W5885" s="1" t="s">
        <v>21</v>
      </c>
      <c r="X5885" s="1">
        <v>6.6</v>
      </c>
      <c r="Y5885" s="4">
        <f t="shared" si="825"/>
        <v>169.96</v>
      </c>
      <c r="Z5885" s="1" t="s">
        <v>22</v>
      </c>
      <c r="AA5885" s="1" t="s">
        <v>23</v>
      </c>
      <c r="AB5885" s="1" t="s">
        <v>29</v>
      </c>
      <c r="AC5885" s="1" t="s">
        <v>40</v>
      </c>
      <c r="AD5885" s="1" t="s">
        <v>19</v>
      </c>
      <c r="AE5885" s="2">
        <v>40838</v>
      </c>
    </row>
    <row r="5886" spans="1:31" x14ac:dyDescent="0.25">
      <c r="A5886">
        <f t="shared" si="826"/>
        <v>5885</v>
      </c>
      <c r="B5886" s="1">
        <v>135</v>
      </c>
      <c r="C5886" s="2">
        <v>40836</v>
      </c>
      <c r="D5886" s="1" t="s">
        <v>27</v>
      </c>
      <c r="E5886" s="1" t="str">
        <f t="shared" si="819"/>
        <v>*</v>
      </c>
      <c r="F5886" s="1" t="str">
        <f t="shared" si="820"/>
        <v>*</v>
      </c>
      <c r="G5886" s="1" t="str">
        <f t="shared" si="821"/>
        <v>*</v>
      </c>
      <c r="J5886" s="1" t="str">
        <f t="shared" si="822"/>
        <v>*</v>
      </c>
      <c r="P5886" s="1">
        <v>25</v>
      </c>
      <c r="Q5886" s="1">
        <f t="shared" si="827"/>
        <v>3.5000000000000003E-2</v>
      </c>
      <c r="T5886" s="4">
        <v>125.85</v>
      </c>
      <c r="U5886" s="9">
        <f t="shared" si="823"/>
        <v>0</v>
      </c>
      <c r="V5886" s="4">
        <f t="shared" si="824"/>
        <v>5.0339999999999998</v>
      </c>
      <c r="W5886" s="1" t="s">
        <v>21</v>
      </c>
      <c r="X5886" s="1">
        <v>4.62</v>
      </c>
      <c r="Y5886" s="4">
        <f t="shared" si="825"/>
        <v>130.47</v>
      </c>
      <c r="Z5886" s="1" t="s">
        <v>44</v>
      </c>
      <c r="AA5886" s="1" t="s">
        <v>16</v>
      </c>
      <c r="AB5886" s="1" t="s">
        <v>24</v>
      </c>
      <c r="AC5886" s="1" t="s">
        <v>38</v>
      </c>
      <c r="AD5886" s="1" t="s">
        <v>41</v>
      </c>
      <c r="AE5886" s="2">
        <v>40838</v>
      </c>
    </row>
    <row r="5887" spans="1:31" x14ac:dyDescent="0.25">
      <c r="A5887">
        <f t="shared" si="826"/>
        <v>5886</v>
      </c>
      <c r="B5887" s="1">
        <v>11493</v>
      </c>
      <c r="C5887" s="2">
        <v>40836</v>
      </c>
      <c r="D5887" s="1" t="s">
        <v>32</v>
      </c>
      <c r="E5887" s="1" t="str">
        <f t="shared" si="819"/>
        <v>***</v>
      </c>
      <c r="F5887" s="1" t="str">
        <f t="shared" si="820"/>
        <v>***</v>
      </c>
      <c r="G5887" s="1" t="str">
        <f t="shared" si="821"/>
        <v>***</v>
      </c>
      <c r="J5887" s="1" t="str">
        <f t="shared" si="822"/>
        <v>***</v>
      </c>
      <c r="P5887" s="1">
        <v>16</v>
      </c>
      <c r="Q5887" s="1">
        <f t="shared" si="827"/>
        <v>0.02</v>
      </c>
      <c r="T5887" s="4">
        <v>111.9</v>
      </c>
      <c r="U5887" s="9">
        <f t="shared" si="823"/>
        <v>0</v>
      </c>
      <c r="V5887" s="4">
        <f t="shared" si="824"/>
        <v>6.9937500000000004</v>
      </c>
      <c r="W5887" s="1" t="s">
        <v>21</v>
      </c>
      <c r="X5887" s="1">
        <v>1.22</v>
      </c>
      <c r="Y5887" s="4">
        <f t="shared" si="825"/>
        <v>113.12</v>
      </c>
      <c r="Z5887" s="1" t="s">
        <v>22</v>
      </c>
      <c r="AA5887" s="1" t="s">
        <v>23</v>
      </c>
      <c r="AB5887" s="1" t="s">
        <v>29</v>
      </c>
      <c r="AC5887" s="1" t="s">
        <v>30</v>
      </c>
      <c r="AD5887" s="1" t="s">
        <v>31</v>
      </c>
      <c r="AE5887" s="2">
        <v>40838</v>
      </c>
    </row>
    <row r="5888" spans="1:31" x14ac:dyDescent="0.25">
      <c r="A5888">
        <f t="shared" si="826"/>
        <v>5887</v>
      </c>
      <c r="B5888" s="1">
        <v>42148</v>
      </c>
      <c r="C5888" s="2">
        <v>40836</v>
      </c>
      <c r="D5888" s="1" t="s">
        <v>32</v>
      </c>
      <c r="E5888" s="1" t="str">
        <f t="shared" si="819"/>
        <v>***</v>
      </c>
      <c r="F5888" s="1" t="str">
        <f t="shared" si="820"/>
        <v>***</v>
      </c>
      <c r="G5888" s="1" t="str">
        <f t="shared" si="821"/>
        <v>***</v>
      </c>
      <c r="J5888" s="1" t="str">
        <f t="shared" si="822"/>
        <v>***</v>
      </c>
      <c r="P5888" s="1">
        <v>11</v>
      </c>
      <c r="Q5888" s="1">
        <f t="shared" si="827"/>
        <v>0.02</v>
      </c>
      <c r="T5888" s="4">
        <v>45.31</v>
      </c>
      <c r="U5888" s="9">
        <f t="shared" si="823"/>
        <v>0</v>
      </c>
      <c r="V5888" s="4">
        <f t="shared" si="824"/>
        <v>4.1190909090909091</v>
      </c>
      <c r="W5888" s="1" t="s">
        <v>21</v>
      </c>
      <c r="X5888" s="1">
        <v>2.97</v>
      </c>
      <c r="Y5888" s="4">
        <f t="shared" si="825"/>
        <v>48.28</v>
      </c>
      <c r="Z5888" s="1" t="s">
        <v>15</v>
      </c>
      <c r="AA5888" s="1" t="s">
        <v>28</v>
      </c>
      <c r="AB5888" s="1" t="s">
        <v>29</v>
      </c>
      <c r="AC5888" s="1" t="s">
        <v>40</v>
      </c>
      <c r="AD5888" s="1" t="s">
        <v>31</v>
      </c>
      <c r="AE5888" s="2">
        <v>40839</v>
      </c>
    </row>
    <row r="5889" spans="1:31" x14ac:dyDescent="0.25">
      <c r="A5889">
        <f t="shared" si="826"/>
        <v>5888</v>
      </c>
      <c r="B5889" s="1">
        <v>37891</v>
      </c>
      <c r="C5889" s="2">
        <v>40836</v>
      </c>
      <c r="D5889" s="1" t="s">
        <v>20</v>
      </c>
      <c r="E5889" s="1" t="str">
        <f t="shared" si="819"/>
        <v>*</v>
      </c>
      <c r="F5889" s="1" t="str">
        <f t="shared" si="820"/>
        <v>**</v>
      </c>
      <c r="G5889" s="1" t="str">
        <f t="shared" si="821"/>
        <v>**</v>
      </c>
      <c r="J5889" s="1" t="str">
        <f t="shared" si="822"/>
        <v>**</v>
      </c>
      <c r="P5889" s="1">
        <v>21</v>
      </c>
      <c r="Q5889" s="1">
        <f t="shared" si="827"/>
        <v>3.5000000000000003E-2</v>
      </c>
      <c r="T5889" s="4">
        <v>44.08</v>
      </c>
      <c r="U5889" s="9">
        <f t="shared" si="823"/>
        <v>0</v>
      </c>
      <c r="V5889" s="4">
        <f t="shared" si="824"/>
        <v>2.0990476190476191</v>
      </c>
      <c r="W5889" s="1" t="s">
        <v>14</v>
      </c>
      <c r="X5889" s="1">
        <v>0.7</v>
      </c>
      <c r="Y5889" s="4">
        <f t="shared" si="825"/>
        <v>44.78</v>
      </c>
      <c r="Z5889" s="1" t="s">
        <v>22</v>
      </c>
      <c r="AA5889" s="1" t="s">
        <v>23</v>
      </c>
      <c r="AB5889" s="1" t="s">
        <v>29</v>
      </c>
      <c r="AC5889" s="1" t="s">
        <v>61</v>
      </c>
      <c r="AD5889" s="1" t="s">
        <v>31</v>
      </c>
      <c r="AE5889" s="2">
        <v>40838</v>
      </c>
    </row>
    <row r="5890" spans="1:31" x14ac:dyDescent="0.25">
      <c r="A5890">
        <f t="shared" si="826"/>
        <v>5889</v>
      </c>
      <c r="B5890" s="1">
        <v>41987</v>
      </c>
      <c r="C5890" s="2">
        <v>40837</v>
      </c>
      <c r="D5890" s="1" t="s">
        <v>27</v>
      </c>
      <c r="E5890" s="1" t="str">
        <f t="shared" si="819"/>
        <v>*</v>
      </c>
      <c r="F5890" s="1" t="str">
        <f t="shared" si="820"/>
        <v>*</v>
      </c>
      <c r="G5890" s="1" t="str">
        <f t="shared" si="821"/>
        <v>*</v>
      </c>
      <c r="J5890" s="1" t="str">
        <f t="shared" si="822"/>
        <v>*</v>
      </c>
      <c r="P5890" s="1">
        <v>25</v>
      </c>
      <c r="Q5890" s="1">
        <f t="shared" si="827"/>
        <v>3.5000000000000003E-2</v>
      </c>
      <c r="T5890" s="4">
        <v>6481.0479999999998</v>
      </c>
      <c r="U5890" s="9">
        <f t="shared" si="823"/>
        <v>1</v>
      </c>
      <c r="V5890" s="4">
        <f t="shared" si="824"/>
        <v>259.24191999999999</v>
      </c>
      <c r="W5890" s="1" t="s">
        <v>33</v>
      </c>
      <c r="X5890" s="1">
        <v>29.2</v>
      </c>
      <c r="Y5890" s="4">
        <f t="shared" si="825"/>
        <v>6510.2479999999996</v>
      </c>
      <c r="Z5890" s="1" t="s">
        <v>46</v>
      </c>
      <c r="AA5890" s="1" t="s">
        <v>28</v>
      </c>
      <c r="AB5890" s="1" t="s">
        <v>17</v>
      </c>
      <c r="AC5890" s="1" t="s">
        <v>52</v>
      </c>
      <c r="AD5890" s="1" t="s">
        <v>59</v>
      </c>
      <c r="AE5890" s="2">
        <v>40838</v>
      </c>
    </row>
    <row r="5891" spans="1:31" x14ac:dyDescent="0.25">
      <c r="A5891">
        <f t="shared" si="826"/>
        <v>5890</v>
      </c>
      <c r="B5891" s="1">
        <v>55650</v>
      </c>
      <c r="C5891" s="2">
        <v>40837</v>
      </c>
      <c r="D5891" s="1" t="s">
        <v>13</v>
      </c>
      <c r="E5891" s="1" t="str">
        <f t="shared" ref="E5891:E5954" si="828">IF(D5891="Critical","***","*")</f>
        <v>*</v>
      </c>
      <c r="F5891" s="1" t="str">
        <f t="shared" ref="F5891:F5954" si="829">IF(D5891="Critical","***",IF(D5891="High","**","*"))</f>
        <v>*</v>
      </c>
      <c r="G5891" s="1" t="str">
        <f t="shared" ref="G5891:G5954" si="830">VLOOKUP(D5891,$H$6:$I$10,2,FALSE)</f>
        <v>*</v>
      </c>
      <c r="J5891" s="1" t="str">
        <f t="shared" ref="J5891:J5954" si="831">HLOOKUP(D5891,$K$5:$O$6,2,FALSE)</f>
        <v>*</v>
      </c>
      <c r="P5891" s="1">
        <v>41</v>
      </c>
      <c r="Q5891" s="1">
        <f t="shared" si="827"/>
        <v>0.05</v>
      </c>
      <c r="T5891" s="4">
        <v>1258.97</v>
      </c>
      <c r="U5891" s="9">
        <f t="shared" ref="U5891:U5954" si="832">IF(T5891&gt;1000,1,0)</f>
        <v>1</v>
      </c>
      <c r="V5891" s="4">
        <f t="shared" ref="V5891:V5954" si="833">T5891/P5891</f>
        <v>30.706585365853659</v>
      </c>
      <c r="W5891" s="1" t="s">
        <v>21</v>
      </c>
      <c r="X5891" s="1">
        <v>5.5</v>
      </c>
      <c r="Y5891" s="4">
        <f t="shared" ref="Y5891:Y5954" si="834">X5891+T5891</f>
        <v>1264.47</v>
      </c>
      <c r="Z5891" s="1" t="s">
        <v>51</v>
      </c>
      <c r="AA5891" s="1" t="s">
        <v>37</v>
      </c>
      <c r="AB5891" s="1" t="s">
        <v>24</v>
      </c>
      <c r="AC5891" s="1" t="s">
        <v>38</v>
      </c>
      <c r="AD5891" s="1" t="s">
        <v>19</v>
      </c>
      <c r="AE5891" s="2">
        <v>40839</v>
      </c>
    </row>
    <row r="5892" spans="1:31" x14ac:dyDescent="0.25">
      <c r="A5892">
        <f t="shared" ref="A5892:A5955" si="835">A5891+1</f>
        <v>5891</v>
      </c>
      <c r="B5892" s="1">
        <v>52389</v>
      </c>
      <c r="C5892" s="2">
        <v>40837</v>
      </c>
      <c r="D5892" s="1" t="s">
        <v>32</v>
      </c>
      <c r="E5892" s="1" t="str">
        <f t="shared" si="828"/>
        <v>***</v>
      </c>
      <c r="F5892" s="1" t="str">
        <f t="shared" si="829"/>
        <v>***</v>
      </c>
      <c r="G5892" s="1" t="str">
        <f t="shared" si="830"/>
        <v>***</v>
      </c>
      <c r="J5892" s="1" t="str">
        <f t="shared" si="831"/>
        <v>***</v>
      </c>
      <c r="P5892" s="1">
        <v>31</v>
      </c>
      <c r="Q5892" s="1">
        <f t="shared" ref="Q5892:Q5955" si="836">VLOOKUP(P5892,$R$5:$S$10,2,TRUE)</f>
        <v>0.04</v>
      </c>
      <c r="T5892" s="4">
        <v>655.33000000000004</v>
      </c>
      <c r="U5892" s="9">
        <f t="shared" si="832"/>
        <v>0</v>
      </c>
      <c r="V5892" s="4">
        <f t="shared" si="833"/>
        <v>21.13967741935484</v>
      </c>
      <c r="W5892" s="1" t="s">
        <v>21</v>
      </c>
      <c r="X5892" s="1">
        <v>8.99</v>
      </c>
      <c r="Y5892" s="4">
        <f t="shared" si="834"/>
        <v>664.32</v>
      </c>
      <c r="Z5892" s="1" t="s">
        <v>54</v>
      </c>
      <c r="AA5892" s="1" t="s">
        <v>28</v>
      </c>
      <c r="AB5892" s="1" t="s">
        <v>29</v>
      </c>
      <c r="AC5892" s="1" t="s">
        <v>30</v>
      </c>
      <c r="AD5892" s="1" t="s">
        <v>41</v>
      </c>
      <c r="AE5892" s="2">
        <v>40837</v>
      </c>
    </row>
    <row r="5893" spans="1:31" x14ac:dyDescent="0.25">
      <c r="A5893">
        <f t="shared" si="835"/>
        <v>5892</v>
      </c>
      <c r="B5893" s="1">
        <v>54215</v>
      </c>
      <c r="C5893" s="2">
        <v>40837</v>
      </c>
      <c r="D5893" s="1" t="s">
        <v>20</v>
      </c>
      <c r="E5893" s="1" t="str">
        <f t="shared" si="828"/>
        <v>*</v>
      </c>
      <c r="F5893" s="1" t="str">
        <f t="shared" si="829"/>
        <v>**</v>
      </c>
      <c r="G5893" s="1" t="str">
        <f t="shared" si="830"/>
        <v>**</v>
      </c>
      <c r="J5893" s="1" t="str">
        <f t="shared" si="831"/>
        <v>**</v>
      </c>
      <c r="P5893" s="1">
        <v>14</v>
      </c>
      <c r="Q5893" s="1">
        <f t="shared" si="836"/>
        <v>0.02</v>
      </c>
      <c r="T5893" s="4">
        <v>321.20999999999998</v>
      </c>
      <c r="U5893" s="9">
        <f t="shared" si="832"/>
        <v>0</v>
      </c>
      <c r="V5893" s="4">
        <f t="shared" si="833"/>
        <v>22.943571428571428</v>
      </c>
      <c r="W5893" s="1" t="s">
        <v>21</v>
      </c>
      <c r="X5893" s="1">
        <v>1.99</v>
      </c>
      <c r="Y5893" s="4">
        <f t="shared" si="834"/>
        <v>323.2</v>
      </c>
      <c r="Z5893" s="1" t="s">
        <v>15</v>
      </c>
      <c r="AA5893" s="1" t="s">
        <v>23</v>
      </c>
      <c r="AB5893" s="1" t="s">
        <v>24</v>
      </c>
      <c r="AC5893" s="1" t="s">
        <v>38</v>
      </c>
      <c r="AD5893" s="1" t="s">
        <v>41</v>
      </c>
      <c r="AE5893" s="2">
        <v>40839</v>
      </c>
    </row>
    <row r="5894" spans="1:31" x14ac:dyDescent="0.25">
      <c r="A5894">
        <f t="shared" si="835"/>
        <v>5893</v>
      </c>
      <c r="B5894" s="1">
        <v>35</v>
      </c>
      <c r="C5894" s="2">
        <v>40838</v>
      </c>
      <c r="D5894" s="1" t="s">
        <v>27</v>
      </c>
      <c r="E5894" s="1" t="str">
        <f t="shared" si="828"/>
        <v>*</v>
      </c>
      <c r="F5894" s="1" t="str">
        <f t="shared" si="829"/>
        <v>*</v>
      </c>
      <c r="G5894" s="1" t="str">
        <f t="shared" si="830"/>
        <v>*</v>
      </c>
      <c r="J5894" s="1" t="str">
        <f t="shared" si="831"/>
        <v>*</v>
      </c>
      <c r="P5894" s="1">
        <v>14</v>
      </c>
      <c r="Q5894" s="1">
        <f t="shared" si="836"/>
        <v>0.02</v>
      </c>
      <c r="T5894" s="4">
        <v>1892.848</v>
      </c>
      <c r="U5894" s="9">
        <f t="shared" si="832"/>
        <v>1</v>
      </c>
      <c r="V5894" s="4">
        <f t="shared" si="833"/>
        <v>135.20342857142856</v>
      </c>
      <c r="W5894" s="1" t="s">
        <v>21</v>
      </c>
      <c r="X5894" s="1">
        <v>8.99</v>
      </c>
      <c r="Y5894" s="4">
        <f t="shared" si="834"/>
        <v>1901.838</v>
      </c>
      <c r="Z5894" s="1" t="s">
        <v>15</v>
      </c>
      <c r="AA5894" s="1" t="s">
        <v>28</v>
      </c>
      <c r="AB5894" s="1" t="s">
        <v>24</v>
      </c>
      <c r="AC5894" s="1" t="s">
        <v>25</v>
      </c>
      <c r="AD5894" s="1" t="s">
        <v>19</v>
      </c>
      <c r="AE5894" s="2">
        <v>40840</v>
      </c>
    </row>
    <row r="5895" spans="1:31" x14ac:dyDescent="0.25">
      <c r="A5895">
        <f t="shared" si="835"/>
        <v>5894</v>
      </c>
      <c r="B5895" s="1">
        <v>53728</v>
      </c>
      <c r="C5895" s="2">
        <v>40838</v>
      </c>
      <c r="D5895" s="1" t="s">
        <v>20</v>
      </c>
      <c r="E5895" s="1" t="str">
        <f t="shared" si="828"/>
        <v>*</v>
      </c>
      <c r="F5895" s="1" t="str">
        <f t="shared" si="829"/>
        <v>**</v>
      </c>
      <c r="G5895" s="1" t="str">
        <f t="shared" si="830"/>
        <v>**</v>
      </c>
      <c r="J5895" s="1" t="str">
        <f t="shared" si="831"/>
        <v>**</v>
      </c>
      <c r="P5895" s="1">
        <v>27</v>
      </c>
      <c r="Q5895" s="1">
        <f t="shared" si="836"/>
        <v>3.5000000000000003E-2</v>
      </c>
      <c r="T5895" s="4">
        <v>1502.66</v>
      </c>
      <c r="U5895" s="9">
        <f t="shared" si="832"/>
        <v>1</v>
      </c>
      <c r="V5895" s="4">
        <f t="shared" si="833"/>
        <v>55.654074074074074</v>
      </c>
      <c r="W5895" s="1" t="s">
        <v>21</v>
      </c>
      <c r="X5895" s="1">
        <v>1.49</v>
      </c>
      <c r="Y5895" s="4">
        <f t="shared" si="834"/>
        <v>1504.15</v>
      </c>
      <c r="Z5895" s="1" t="s">
        <v>22</v>
      </c>
      <c r="AA5895" s="1" t="s">
        <v>28</v>
      </c>
      <c r="AB5895" s="1" t="s">
        <v>29</v>
      </c>
      <c r="AC5895" s="1" t="s">
        <v>43</v>
      </c>
      <c r="AD5895" s="1" t="s">
        <v>19</v>
      </c>
      <c r="AE5895" s="2">
        <v>40839</v>
      </c>
    </row>
    <row r="5896" spans="1:31" x14ac:dyDescent="0.25">
      <c r="A5896">
        <f t="shared" si="835"/>
        <v>5895</v>
      </c>
      <c r="B5896" s="1">
        <v>4387</v>
      </c>
      <c r="C5896" s="2">
        <v>40838</v>
      </c>
      <c r="D5896" s="1" t="s">
        <v>32</v>
      </c>
      <c r="E5896" s="1" t="str">
        <f t="shared" si="828"/>
        <v>***</v>
      </c>
      <c r="F5896" s="1" t="str">
        <f t="shared" si="829"/>
        <v>***</v>
      </c>
      <c r="G5896" s="1" t="str">
        <f t="shared" si="830"/>
        <v>***</v>
      </c>
      <c r="J5896" s="1" t="str">
        <f t="shared" si="831"/>
        <v>***</v>
      </c>
      <c r="P5896" s="1">
        <v>4</v>
      </c>
      <c r="Q5896" s="1">
        <f t="shared" si="836"/>
        <v>0.01</v>
      </c>
      <c r="T5896" s="4">
        <v>640.21</v>
      </c>
      <c r="U5896" s="9">
        <f t="shared" si="832"/>
        <v>0</v>
      </c>
      <c r="V5896" s="4">
        <f t="shared" si="833"/>
        <v>160.05250000000001</v>
      </c>
      <c r="W5896" s="1" t="s">
        <v>33</v>
      </c>
      <c r="X5896" s="1">
        <v>39.25</v>
      </c>
      <c r="Y5896" s="4">
        <f t="shared" si="834"/>
        <v>679.46</v>
      </c>
      <c r="Z5896" s="1" t="s">
        <v>22</v>
      </c>
      <c r="AA5896" s="1" t="s">
        <v>28</v>
      </c>
      <c r="AB5896" s="1" t="s">
        <v>17</v>
      </c>
      <c r="AC5896" s="1" t="s">
        <v>52</v>
      </c>
      <c r="AD5896" s="1" t="s">
        <v>59</v>
      </c>
      <c r="AE5896" s="2">
        <v>40839</v>
      </c>
    </row>
    <row r="5897" spans="1:31" x14ac:dyDescent="0.25">
      <c r="A5897">
        <f t="shared" si="835"/>
        <v>5896</v>
      </c>
      <c r="B5897" s="1">
        <v>20160</v>
      </c>
      <c r="C5897" s="2">
        <v>40838</v>
      </c>
      <c r="D5897" s="1" t="s">
        <v>13</v>
      </c>
      <c r="E5897" s="1" t="str">
        <f t="shared" si="828"/>
        <v>*</v>
      </c>
      <c r="F5897" s="1" t="str">
        <f t="shared" si="829"/>
        <v>*</v>
      </c>
      <c r="G5897" s="1" t="str">
        <f t="shared" si="830"/>
        <v>*</v>
      </c>
      <c r="J5897" s="1" t="str">
        <f t="shared" si="831"/>
        <v>*</v>
      </c>
      <c r="P5897" s="1">
        <v>42</v>
      </c>
      <c r="Q5897" s="1">
        <f t="shared" si="836"/>
        <v>0.05</v>
      </c>
      <c r="T5897" s="4">
        <v>435.24</v>
      </c>
      <c r="U5897" s="9">
        <f t="shared" si="832"/>
        <v>0</v>
      </c>
      <c r="V5897" s="4">
        <f t="shared" si="833"/>
        <v>10.362857142857143</v>
      </c>
      <c r="W5897" s="1" t="s">
        <v>14</v>
      </c>
      <c r="X5897" s="1">
        <v>1.79</v>
      </c>
      <c r="Y5897" s="4">
        <f t="shared" si="834"/>
        <v>437.03000000000003</v>
      </c>
      <c r="Z5897" s="1" t="s">
        <v>39</v>
      </c>
      <c r="AA5897" s="1" t="s">
        <v>23</v>
      </c>
      <c r="AB5897" s="1" t="s">
        <v>29</v>
      </c>
      <c r="AC5897" s="1" t="s">
        <v>40</v>
      </c>
      <c r="AD5897" s="1" t="s">
        <v>31</v>
      </c>
      <c r="AE5897" s="2">
        <v>40840</v>
      </c>
    </row>
    <row r="5898" spans="1:31" x14ac:dyDescent="0.25">
      <c r="A5898">
        <f t="shared" si="835"/>
        <v>5897</v>
      </c>
      <c r="B5898" s="1">
        <v>35</v>
      </c>
      <c r="C5898" s="2">
        <v>40838</v>
      </c>
      <c r="D5898" s="1" t="s">
        <v>27</v>
      </c>
      <c r="E5898" s="1" t="str">
        <f t="shared" si="828"/>
        <v>*</v>
      </c>
      <c r="F5898" s="1" t="str">
        <f t="shared" si="829"/>
        <v>*</v>
      </c>
      <c r="G5898" s="1" t="str">
        <f t="shared" si="830"/>
        <v>*</v>
      </c>
      <c r="J5898" s="1" t="str">
        <f t="shared" si="831"/>
        <v>*</v>
      </c>
      <c r="P5898" s="1">
        <v>30</v>
      </c>
      <c r="Q5898" s="1">
        <f t="shared" si="836"/>
        <v>0.04</v>
      </c>
      <c r="T5898" s="4">
        <v>288.56</v>
      </c>
      <c r="U5898" s="9">
        <f t="shared" si="832"/>
        <v>0</v>
      </c>
      <c r="V5898" s="4">
        <f t="shared" si="833"/>
        <v>9.618666666666666</v>
      </c>
      <c r="W5898" s="1" t="s">
        <v>21</v>
      </c>
      <c r="X5898" s="1">
        <v>2.25</v>
      </c>
      <c r="Y5898" s="4">
        <f t="shared" si="834"/>
        <v>290.81</v>
      </c>
      <c r="Z5898" s="1" t="s">
        <v>15</v>
      </c>
      <c r="AA5898" s="1" t="s">
        <v>28</v>
      </c>
      <c r="AB5898" s="1" t="s">
        <v>29</v>
      </c>
      <c r="AC5898" s="1" t="s">
        <v>30</v>
      </c>
      <c r="AD5898" s="1" t="s">
        <v>31</v>
      </c>
      <c r="AE5898" s="2">
        <v>40839</v>
      </c>
    </row>
    <row r="5899" spans="1:31" x14ac:dyDescent="0.25">
      <c r="A5899">
        <f t="shared" si="835"/>
        <v>5898</v>
      </c>
      <c r="B5899" s="1">
        <v>8773</v>
      </c>
      <c r="C5899" s="2">
        <v>40838</v>
      </c>
      <c r="D5899" s="1" t="s">
        <v>32</v>
      </c>
      <c r="E5899" s="1" t="str">
        <f t="shared" si="828"/>
        <v>***</v>
      </c>
      <c r="F5899" s="1" t="str">
        <f t="shared" si="829"/>
        <v>***</v>
      </c>
      <c r="G5899" s="1" t="str">
        <f t="shared" si="830"/>
        <v>***</v>
      </c>
      <c r="J5899" s="1" t="str">
        <f t="shared" si="831"/>
        <v>***</v>
      </c>
      <c r="P5899" s="1">
        <v>5</v>
      </c>
      <c r="Q5899" s="1">
        <f t="shared" si="836"/>
        <v>0.01</v>
      </c>
      <c r="T5899" s="4">
        <v>220.78749999999999</v>
      </c>
      <c r="U5899" s="9">
        <f t="shared" si="832"/>
        <v>0</v>
      </c>
      <c r="V5899" s="4">
        <f t="shared" si="833"/>
        <v>44.157499999999999</v>
      </c>
      <c r="W5899" s="1" t="s">
        <v>21</v>
      </c>
      <c r="X5899" s="1">
        <v>5</v>
      </c>
      <c r="Y5899" s="4">
        <f t="shared" si="834"/>
        <v>225.78749999999999</v>
      </c>
      <c r="Z5899" s="1" t="s">
        <v>53</v>
      </c>
      <c r="AA5899" s="1" t="s">
        <v>37</v>
      </c>
      <c r="AB5899" s="1" t="s">
        <v>24</v>
      </c>
      <c r="AC5899" s="1" t="s">
        <v>25</v>
      </c>
      <c r="AD5899" s="1" t="s">
        <v>41</v>
      </c>
      <c r="AE5899" s="2">
        <v>40838</v>
      </c>
    </row>
    <row r="5900" spans="1:31" x14ac:dyDescent="0.25">
      <c r="A5900">
        <f t="shared" si="835"/>
        <v>5899</v>
      </c>
      <c r="B5900" s="1">
        <v>11040</v>
      </c>
      <c r="C5900" s="2">
        <v>40839</v>
      </c>
      <c r="D5900" s="1" t="s">
        <v>27</v>
      </c>
      <c r="E5900" s="1" t="str">
        <f t="shared" si="828"/>
        <v>*</v>
      </c>
      <c r="F5900" s="1" t="str">
        <f t="shared" si="829"/>
        <v>*</v>
      </c>
      <c r="G5900" s="1" t="str">
        <f t="shared" si="830"/>
        <v>*</v>
      </c>
      <c r="J5900" s="1" t="str">
        <f t="shared" si="831"/>
        <v>*</v>
      </c>
      <c r="P5900" s="1">
        <v>44</v>
      </c>
      <c r="Q5900" s="1">
        <f t="shared" si="836"/>
        <v>0.05</v>
      </c>
      <c r="T5900" s="4">
        <v>1102.28</v>
      </c>
      <c r="U5900" s="9">
        <f t="shared" si="832"/>
        <v>1</v>
      </c>
      <c r="V5900" s="4">
        <f t="shared" si="833"/>
        <v>25.051818181818181</v>
      </c>
      <c r="W5900" s="1" t="s">
        <v>21</v>
      </c>
      <c r="X5900" s="1">
        <v>6.71</v>
      </c>
      <c r="Y5900" s="4">
        <f t="shared" si="834"/>
        <v>1108.99</v>
      </c>
      <c r="Z5900" s="1" t="s">
        <v>22</v>
      </c>
      <c r="AA5900" s="1" t="s">
        <v>28</v>
      </c>
      <c r="AB5900" s="1" t="s">
        <v>29</v>
      </c>
      <c r="AC5900" s="1" t="s">
        <v>57</v>
      </c>
      <c r="AD5900" s="1" t="s">
        <v>19</v>
      </c>
      <c r="AE5900" s="2">
        <v>40839</v>
      </c>
    </row>
    <row r="5901" spans="1:31" x14ac:dyDescent="0.25">
      <c r="A5901">
        <f t="shared" si="835"/>
        <v>5900</v>
      </c>
      <c r="B5901" s="1">
        <v>4512</v>
      </c>
      <c r="C5901" s="2">
        <v>40840</v>
      </c>
      <c r="D5901" s="1" t="s">
        <v>13</v>
      </c>
      <c r="E5901" s="1" t="str">
        <f t="shared" si="828"/>
        <v>*</v>
      </c>
      <c r="F5901" s="1" t="str">
        <f t="shared" si="829"/>
        <v>*</v>
      </c>
      <c r="G5901" s="1" t="str">
        <f t="shared" si="830"/>
        <v>*</v>
      </c>
      <c r="J5901" s="1" t="str">
        <f t="shared" si="831"/>
        <v>*</v>
      </c>
      <c r="P5901" s="1">
        <v>43</v>
      </c>
      <c r="Q5901" s="1">
        <f t="shared" si="836"/>
        <v>0.05</v>
      </c>
      <c r="T5901" s="4">
        <v>6077.11</v>
      </c>
      <c r="U5901" s="9">
        <f t="shared" si="832"/>
        <v>1</v>
      </c>
      <c r="V5901" s="4">
        <f t="shared" si="833"/>
        <v>141.32813953488372</v>
      </c>
      <c r="W5901" s="1" t="s">
        <v>33</v>
      </c>
      <c r="X5901" s="1">
        <v>43.75</v>
      </c>
      <c r="Y5901" s="4">
        <f t="shared" si="834"/>
        <v>6120.86</v>
      </c>
      <c r="Z5901" s="1" t="s">
        <v>22</v>
      </c>
      <c r="AA5901" s="1" t="s">
        <v>37</v>
      </c>
      <c r="AB5901" s="1" t="s">
        <v>17</v>
      </c>
      <c r="AC5901" s="1" t="s">
        <v>52</v>
      </c>
      <c r="AD5901" s="1" t="s">
        <v>59</v>
      </c>
      <c r="AE5901" s="2">
        <v>40845</v>
      </c>
    </row>
    <row r="5902" spans="1:31" x14ac:dyDescent="0.25">
      <c r="A5902">
        <f t="shared" si="835"/>
        <v>5901</v>
      </c>
      <c r="B5902" s="1">
        <v>21893</v>
      </c>
      <c r="C5902" s="2">
        <v>40840</v>
      </c>
      <c r="D5902" s="1" t="s">
        <v>32</v>
      </c>
      <c r="E5902" s="1" t="str">
        <f t="shared" si="828"/>
        <v>***</v>
      </c>
      <c r="F5902" s="1" t="str">
        <f t="shared" si="829"/>
        <v>***</v>
      </c>
      <c r="G5902" s="1" t="str">
        <f t="shared" si="830"/>
        <v>***</v>
      </c>
      <c r="J5902" s="1" t="str">
        <f t="shared" si="831"/>
        <v>***</v>
      </c>
      <c r="P5902" s="1">
        <v>30</v>
      </c>
      <c r="Q5902" s="1">
        <f t="shared" si="836"/>
        <v>0.04</v>
      </c>
      <c r="T5902" s="4">
        <v>532.11</v>
      </c>
      <c r="U5902" s="9">
        <f t="shared" si="832"/>
        <v>0</v>
      </c>
      <c r="V5902" s="4">
        <f t="shared" si="833"/>
        <v>17.737000000000002</v>
      </c>
      <c r="W5902" s="1" t="s">
        <v>14</v>
      </c>
      <c r="X5902" s="1">
        <v>8.1300000000000008</v>
      </c>
      <c r="Y5902" s="4">
        <f t="shared" si="834"/>
        <v>540.24</v>
      </c>
      <c r="Z5902" s="1" t="s">
        <v>22</v>
      </c>
      <c r="AA5902" s="1" t="s">
        <v>37</v>
      </c>
      <c r="AB5902" s="1" t="s">
        <v>29</v>
      </c>
      <c r="AC5902" s="1" t="s">
        <v>57</v>
      </c>
      <c r="AD5902" s="1" t="s">
        <v>19</v>
      </c>
      <c r="AE5902" s="2">
        <v>40841</v>
      </c>
    </row>
    <row r="5903" spans="1:31" x14ac:dyDescent="0.25">
      <c r="A5903">
        <f t="shared" si="835"/>
        <v>5902</v>
      </c>
      <c r="B5903" s="1">
        <v>20384</v>
      </c>
      <c r="C5903" s="2">
        <v>40841</v>
      </c>
      <c r="D5903" s="1" t="s">
        <v>13</v>
      </c>
      <c r="E5903" s="1" t="str">
        <f t="shared" si="828"/>
        <v>*</v>
      </c>
      <c r="F5903" s="1" t="str">
        <f t="shared" si="829"/>
        <v>*</v>
      </c>
      <c r="G5903" s="1" t="str">
        <f t="shared" si="830"/>
        <v>*</v>
      </c>
      <c r="J5903" s="1" t="str">
        <f t="shared" si="831"/>
        <v>*</v>
      </c>
      <c r="P5903" s="1">
        <v>32</v>
      </c>
      <c r="Q5903" s="1">
        <f t="shared" si="836"/>
        <v>0.04</v>
      </c>
      <c r="T5903" s="4">
        <v>6902.51</v>
      </c>
      <c r="U5903" s="9">
        <f t="shared" si="832"/>
        <v>1</v>
      </c>
      <c r="V5903" s="4">
        <f t="shared" si="833"/>
        <v>215.70343750000001</v>
      </c>
      <c r="W5903" s="1" t="s">
        <v>33</v>
      </c>
      <c r="X5903" s="1">
        <v>110.2</v>
      </c>
      <c r="Y5903" s="4">
        <f t="shared" si="834"/>
        <v>7012.71</v>
      </c>
      <c r="Z5903" s="1" t="s">
        <v>44</v>
      </c>
      <c r="AA5903" s="1" t="s">
        <v>28</v>
      </c>
      <c r="AB5903" s="1" t="s">
        <v>17</v>
      </c>
      <c r="AC5903" s="1" t="s">
        <v>52</v>
      </c>
      <c r="AD5903" s="1" t="s">
        <v>59</v>
      </c>
      <c r="AE5903" s="2">
        <v>40845</v>
      </c>
    </row>
    <row r="5904" spans="1:31" x14ac:dyDescent="0.25">
      <c r="A5904">
        <f t="shared" si="835"/>
        <v>5903</v>
      </c>
      <c r="B5904" s="1">
        <v>47106</v>
      </c>
      <c r="C5904" s="2">
        <v>40841</v>
      </c>
      <c r="D5904" s="1" t="s">
        <v>36</v>
      </c>
      <c r="E5904" s="1" t="str">
        <f t="shared" si="828"/>
        <v>*</v>
      </c>
      <c r="F5904" s="1" t="str">
        <f t="shared" si="829"/>
        <v>*</v>
      </c>
      <c r="G5904" s="1" t="str">
        <f t="shared" si="830"/>
        <v>*</v>
      </c>
      <c r="J5904" s="1" t="str">
        <f t="shared" si="831"/>
        <v>*</v>
      </c>
      <c r="P5904" s="1">
        <v>40</v>
      </c>
      <c r="Q5904" s="1">
        <f t="shared" si="836"/>
        <v>0.05</v>
      </c>
      <c r="T5904" s="4">
        <v>6618.4570000000003</v>
      </c>
      <c r="U5904" s="9">
        <f t="shared" si="832"/>
        <v>1</v>
      </c>
      <c r="V5904" s="4">
        <f t="shared" si="833"/>
        <v>165.46142500000002</v>
      </c>
      <c r="W5904" s="1" t="s">
        <v>21</v>
      </c>
      <c r="X5904" s="1">
        <v>5.99</v>
      </c>
      <c r="Y5904" s="4">
        <f t="shared" si="834"/>
        <v>6624.4470000000001</v>
      </c>
      <c r="Z5904" s="1" t="s">
        <v>53</v>
      </c>
      <c r="AA5904" s="1" t="s">
        <v>37</v>
      </c>
      <c r="AB5904" s="1" t="s">
        <v>24</v>
      </c>
      <c r="AC5904" s="1" t="s">
        <v>25</v>
      </c>
      <c r="AD5904" s="1" t="s">
        <v>19</v>
      </c>
      <c r="AE5904" s="2">
        <v>40843</v>
      </c>
    </row>
    <row r="5905" spans="1:31" x14ac:dyDescent="0.25">
      <c r="A5905">
        <f t="shared" si="835"/>
        <v>5904</v>
      </c>
      <c r="B5905" s="1">
        <v>47106</v>
      </c>
      <c r="C5905" s="2">
        <v>40841</v>
      </c>
      <c r="D5905" s="1" t="s">
        <v>36</v>
      </c>
      <c r="E5905" s="1" t="str">
        <f t="shared" si="828"/>
        <v>*</v>
      </c>
      <c r="F5905" s="1" t="str">
        <f t="shared" si="829"/>
        <v>*</v>
      </c>
      <c r="G5905" s="1" t="str">
        <f t="shared" si="830"/>
        <v>*</v>
      </c>
      <c r="J5905" s="1" t="str">
        <f t="shared" si="831"/>
        <v>*</v>
      </c>
      <c r="P5905" s="1">
        <v>37</v>
      </c>
      <c r="Q5905" s="1">
        <f t="shared" si="836"/>
        <v>0.04</v>
      </c>
      <c r="T5905" s="4">
        <v>2192.63</v>
      </c>
      <c r="U5905" s="9">
        <f t="shared" si="832"/>
        <v>1</v>
      </c>
      <c r="V5905" s="4">
        <f t="shared" si="833"/>
        <v>59.260270270270276</v>
      </c>
      <c r="W5905" s="1" t="s">
        <v>21</v>
      </c>
      <c r="X5905" s="1">
        <v>3.99</v>
      </c>
      <c r="Y5905" s="4">
        <f t="shared" si="834"/>
        <v>2196.62</v>
      </c>
      <c r="Z5905" s="1" t="s">
        <v>44</v>
      </c>
      <c r="AA5905" s="1" t="s">
        <v>37</v>
      </c>
      <c r="AB5905" s="1" t="s">
        <v>29</v>
      </c>
      <c r="AC5905" s="1" t="s">
        <v>63</v>
      </c>
      <c r="AD5905" s="1" t="s">
        <v>19</v>
      </c>
      <c r="AE5905" s="2">
        <v>40843</v>
      </c>
    </row>
    <row r="5906" spans="1:31" x14ac:dyDescent="0.25">
      <c r="A5906">
        <f t="shared" si="835"/>
        <v>5905</v>
      </c>
      <c r="B5906" s="1">
        <v>33987</v>
      </c>
      <c r="C5906" s="2">
        <v>40841</v>
      </c>
      <c r="D5906" s="1" t="s">
        <v>20</v>
      </c>
      <c r="E5906" s="1" t="str">
        <f t="shared" si="828"/>
        <v>*</v>
      </c>
      <c r="F5906" s="1" t="str">
        <f t="shared" si="829"/>
        <v>**</v>
      </c>
      <c r="G5906" s="1" t="str">
        <f t="shared" si="830"/>
        <v>**</v>
      </c>
      <c r="J5906" s="1" t="str">
        <f t="shared" si="831"/>
        <v>**</v>
      </c>
      <c r="P5906" s="1">
        <v>19</v>
      </c>
      <c r="Q5906" s="1">
        <f t="shared" si="836"/>
        <v>0.02</v>
      </c>
      <c r="T5906" s="4">
        <v>1616.87</v>
      </c>
      <c r="U5906" s="9">
        <f t="shared" si="832"/>
        <v>1</v>
      </c>
      <c r="V5906" s="4">
        <f t="shared" si="833"/>
        <v>85.098421052631579</v>
      </c>
      <c r="W5906" s="1" t="s">
        <v>33</v>
      </c>
      <c r="X5906" s="1">
        <v>30</v>
      </c>
      <c r="Y5906" s="4">
        <f t="shared" si="834"/>
        <v>1646.87</v>
      </c>
      <c r="Z5906" s="1" t="s">
        <v>22</v>
      </c>
      <c r="AA5906" s="1" t="s">
        <v>23</v>
      </c>
      <c r="AB5906" s="1" t="s">
        <v>17</v>
      </c>
      <c r="AC5906" s="1" t="s">
        <v>34</v>
      </c>
      <c r="AD5906" s="1" t="s">
        <v>35</v>
      </c>
      <c r="AE5906" s="2">
        <v>40842</v>
      </c>
    </row>
    <row r="5907" spans="1:31" x14ac:dyDescent="0.25">
      <c r="A5907">
        <f t="shared" si="835"/>
        <v>5906</v>
      </c>
      <c r="B5907" s="1">
        <v>33987</v>
      </c>
      <c r="C5907" s="2">
        <v>40841</v>
      </c>
      <c r="D5907" s="1" t="s">
        <v>20</v>
      </c>
      <c r="E5907" s="1" t="str">
        <f t="shared" si="828"/>
        <v>*</v>
      </c>
      <c r="F5907" s="1" t="str">
        <f t="shared" si="829"/>
        <v>**</v>
      </c>
      <c r="G5907" s="1" t="str">
        <f t="shared" si="830"/>
        <v>**</v>
      </c>
      <c r="J5907" s="1" t="str">
        <f t="shared" si="831"/>
        <v>**</v>
      </c>
      <c r="P5907" s="1">
        <v>27</v>
      </c>
      <c r="Q5907" s="1">
        <f t="shared" si="836"/>
        <v>3.5000000000000003E-2</v>
      </c>
      <c r="T5907" s="4">
        <v>1521.1344999999999</v>
      </c>
      <c r="U5907" s="9">
        <f t="shared" si="832"/>
        <v>1</v>
      </c>
      <c r="V5907" s="4">
        <f t="shared" si="833"/>
        <v>56.338314814814808</v>
      </c>
      <c r="W5907" s="1" t="s">
        <v>21</v>
      </c>
      <c r="X5907" s="1">
        <v>3.99</v>
      </c>
      <c r="Y5907" s="4">
        <f t="shared" si="834"/>
        <v>1525.1244999999999</v>
      </c>
      <c r="Z5907" s="1" t="s">
        <v>15</v>
      </c>
      <c r="AA5907" s="1" t="s">
        <v>23</v>
      </c>
      <c r="AB5907" s="1" t="s">
        <v>24</v>
      </c>
      <c r="AC5907" s="1" t="s">
        <v>25</v>
      </c>
      <c r="AD5907" s="1" t="s">
        <v>19</v>
      </c>
      <c r="AE5907" s="2">
        <v>40842</v>
      </c>
    </row>
    <row r="5908" spans="1:31" x14ac:dyDescent="0.25">
      <c r="A5908">
        <f t="shared" si="835"/>
        <v>5907</v>
      </c>
      <c r="B5908" s="1">
        <v>20384</v>
      </c>
      <c r="C5908" s="2">
        <v>40841</v>
      </c>
      <c r="D5908" s="1" t="s">
        <v>13</v>
      </c>
      <c r="E5908" s="1" t="str">
        <f t="shared" si="828"/>
        <v>*</v>
      </c>
      <c r="F5908" s="1" t="str">
        <f t="shared" si="829"/>
        <v>*</v>
      </c>
      <c r="G5908" s="1" t="str">
        <f t="shared" si="830"/>
        <v>*</v>
      </c>
      <c r="J5908" s="1" t="str">
        <f t="shared" si="831"/>
        <v>*</v>
      </c>
      <c r="P5908" s="1">
        <v>30</v>
      </c>
      <c r="Q5908" s="1">
        <f t="shared" si="836"/>
        <v>0.04</v>
      </c>
      <c r="T5908" s="4">
        <v>396.6</v>
      </c>
      <c r="U5908" s="9">
        <f t="shared" si="832"/>
        <v>0</v>
      </c>
      <c r="V5908" s="4">
        <f t="shared" si="833"/>
        <v>13.22</v>
      </c>
      <c r="W5908" s="1" t="s">
        <v>21</v>
      </c>
      <c r="X5908" s="1">
        <v>9.3699999999999992</v>
      </c>
      <c r="Y5908" s="4">
        <f t="shared" si="834"/>
        <v>405.97</v>
      </c>
      <c r="Z5908" s="1" t="s">
        <v>44</v>
      </c>
      <c r="AA5908" s="1" t="s">
        <v>28</v>
      </c>
      <c r="AB5908" s="1" t="s">
        <v>29</v>
      </c>
      <c r="AC5908" s="1" t="s">
        <v>55</v>
      </c>
      <c r="AD5908" s="1" t="s">
        <v>19</v>
      </c>
      <c r="AE5908" s="2">
        <v>40848</v>
      </c>
    </row>
    <row r="5909" spans="1:31" x14ac:dyDescent="0.25">
      <c r="A5909">
        <f t="shared" si="835"/>
        <v>5908</v>
      </c>
      <c r="B5909" s="1">
        <v>39041</v>
      </c>
      <c r="C5909" s="2">
        <v>40842</v>
      </c>
      <c r="D5909" s="1" t="s">
        <v>32</v>
      </c>
      <c r="E5909" s="1" t="str">
        <f t="shared" si="828"/>
        <v>***</v>
      </c>
      <c r="F5909" s="1" t="str">
        <f t="shared" si="829"/>
        <v>***</v>
      </c>
      <c r="G5909" s="1" t="str">
        <f t="shared" si="830"/>
        <v>***</v>
      </c>
      <c r="J5909" s="1" t="str">
        <f t="shared" si="831"/>
        <v>***</v>
      </c>
      <c r="P5909" s="1">
        <v>47</v>
      </c>
      <c r="Q5909" s="1">
        <f t="shared" si="836"/>
        <v>0.05</v>
      </c>
      <c r="T5909" s="4">
        <v>418.03</v>
      </c>
      <c r="U5909" s="9">
        <f t="shared" si="832"/>
        <v>0</v>
      </c>
      <c r="V5909" s="4">
        <f t="shared" si="833"/>
        <v>8.894255319148936</v>
      </c>
      <c r="W5909" s="1" t="s">
        <v>14</v>
      </c>
      <c r="X5909" s="1">
        <v>7.96</v>
      </c>
      <c r="Y5909" s="4">
        <f t="shared" si="834"/>
        <v>425.98999999999995</v>
      </c>
      <c r="Z5909" s="1" t="s">
        <v>15</v>
      </c>
      <c r="AA5909" s="1" t="s">
        <v>28</v>
      </c>
      <c r="AB5909" s="1" t="s">
        <v>17</v>
      </c>
      <c r="AC5909" s="1" t="s">
        <v>18</v>
      </c>
      <c r="AD5909" s="1" t="s">
        <v>19</v>
      </c>
      <c r="AE5909" s="2">
        <v>40842</v>
      </c>
    </row>
    <row r="5910" spans="1:31" x14ac:dyDescent="0.25">
      <c r="A5910">
        <f t="shared" si="835"/>
        <v>5909</v>
      </c>
      <c r="B5910" s="1">
        <v>39041</v>
      </c>
      <c r="C5910" s="2">
        <v>40842</v>
      </c>
      <c r="D5910" s="1" t="s">
        <v>32</v>
      </c>
      <c r="E5910" s="1" t="str">
        <f t="shared" si="828"/>
        <v>***</v>
      </c>
      <c r="F5910" s="1" t="str">
        <f t="shared" si="829"/>
        <v>***</v>
      </c>
      <c r="G5910" s="1" t="str">
        <f t="shared" si="830"/>
        <v>***</v>
      </c>
      <c r="J5910" s="1" t="str">
        <f t="shared" si="831"/>
        <v>***</v>
      </c>
      <c r="P5910" s="1">
        <v>23</v>
      </c>
      <c r="Q5910" s="1">
        <f t="shared" si="836"/>
        <v>3.5000000000000003E-2</v>
      </c>
      <c r="T5910" s="4">
        <v>336.86</v>
      </c>
      <c r="U5910" s="9">
        <f t="shared" si="832"/>
        <v>0</v>
      </c>
      <c r="V5910" s="4">
        <f t="shared" si="833"/>
        <v>14.64608695652174</v>
      </c>
      <c r="W5910" s="1" t="s">
        <v>21</v>
      </c>
      <c r="X5910" s="1">
        <v>5.3</v>
      </c>
      <c r="Y5910" s="4">
        <f t="shared" si="834"/>
        <v>342.16</v>
      </c>
      <c r="Z5910" s="1" t="s">
        <v>15</v>
      </c>
      <c r="AA5910" s="1" t="s">
        <v>28</v>
      </c>
      <c r="AB5910" s="1" t="s">
        <v>17</v>
      </c>
      <c r="AC5910" s="1" t="s">
        <v>18</v>
      </c>
      <c r="AD5910" s="1" t="s">
        <v>31</v>
      </c>
      <c r="AE5910" s="2">
        <v>40844</v>
      </c>
    </row>
    <row r="5911" spans="1:31" x14ac:dyDescent="0.25">
      <c r="A5911">
        <f t="shared" si="835"/>
        <v>5910</v>
      </c>
      <c r="B5911" s="1">
        <v>52195</v>
      </c>
      <c r="C5911" s="2">
        <v>40842</v>
      </c>
      <c r="D5911" s="1" t="s">
        <v>27</v>
      </c>
      <c r="E5911" s="1" t="str">
        <f t="shared" si="828"/>
        <v>*</v>
      </c>
      <c r="F5911" s="1" t="str">
        <f t="shared" si="829"/>
        <v>*</v>
      </c>
      <c r="G5911" s="1" t="str">
        <f t="shared" si="830"/>
        <v>*</v>
      </c>
      <c r="J5911" s="1" t="str">
        <f t="shared" si="831"/>
        <v>*</v>
      </c>
      <c r="P5911" s="1">
        <v>19</v>
      </c>
      <c r="Q5911" s="1">
        <f t="shared" si="836"/>
        <v>0.02</v>
      </c>
      <c r="T5911" s="4">
        <v>267</v>
      </c>
      <c r="U5911" s="9">
        <f t="shared" si="832"/>
        <v>0</v>
      </c>
      <c r="V5911" s="4">
        <f t="shared" si="833"/>
        <v>14.052631578947368</v>
      </c>
      <c r="W5911" s="1" t="s">
        <v>21</v>
      </c>
      <c r="X5911" s="1">
        <v>7.17</v>
      </c>
      <c r="Y5911" s="4">
        <f t="shared" si="834"/>
        <v>274.17</v>
      </c>
      <c r="Z5911" s="1" t="s">
        <v>53</v>
      </c>
      <c r="AA5911" s="1" t="s">
        <v>23</v>
      </c>
      <c r="AB5911" s="1" t="s">
        <v>29</v>
      </c>
      <c r="AC5911" s="1" t="s">
        <v>43</v>
      </c>
      <c r="AD5911" s="1" t="s">
        <v>19</v>
      </c>
      <c r="AE5911" s="2">
        <v>40843</v>
      </c>
    </row>
    <row r="5912" spans="1:31" x14ac:dyDescent="0.25">
      <c r="A5912">
        <f t="shared" si="835"/>
        <v>5911</v>
      </c>
      <c r="B5912" s="1">
        <v>13472</v>
      </c>
      <c r="C5912" s="2">
        <v>40842</v>
      </c>
      <c r="D5912" s="1" t="s">
        <v>32</v>
      </c>
      <c r="E5912" s="1" t="str">
        <f t="shared" si="828"/>
        <v>***</v>
      </c>
      <c r="F5912" s="1" t="str">
        <f t="shared" si="829"/>
        <v>***</v>
      </c>
      <c r="G5912" s="1" t="str">
        <f t="shared" si="830"/>
        <v>***</v>
      </c>
      <c r="J5912" s="1" t="str">
        <f t="shared" si="831"/>
        <v>***</v>
      </c>
      <c r="P5912" s="1">
        <v>26</v>
      </c>
      <c r="Q5912" s="1">
        <f t="shared" si="836"/>
        <v>3.5000000000000003E-2</v>
      </c>
      <c r="T5912" s="4">
        <v>106.03</v>
      </c>
      <c r="U5912" s="9">
        <f t="shared" si="832"/>
        <v>0</v>
      </c>
      <c r="V5912" s="4">
        <f t="shared" si="833"/>
        <v>4.0780769230769227</v>
      </c>
      <c r="W5912" s="1" t="s">
        <v>21</v>
      </c>
      <c r="X5912" s="1">
        <v>0.5</v>
      </c>
      <c r="Y5912" s="4">
        <f t="shared" si="834"/>
        <v>106.53</v>
      </c>
      <c r="Z5912" s="1" t="s">
        <v>53</v>
      </c>
      <c r="AA5912" s="1" t="s">
        <v>37</v>
      </c>
      <c r="AB5912" s="1" t="s">
        <v>29</v>
      </c>
      <c r="AC5912" s="1" t="s">
        <v>58</v>
      </c>
      <c r="AD5912" s="1" t="s">
        <v>19</v>
      </c>
      <c r="AE5912" s="2">
        <v>40843</v>
      </c>
    </row>
    <row r="5913" spans="1:31" x14ac:dyDescent="0.25">
      <c r="A5913">
        <f t="shared" si="835"/>
        <v>5912</v>
      </c>
      <c r="B5913" s="1">
        <v>26144</v>
      </c>
      <c r="C5913" s="2">
        <v>40842</v>
      </c>
      <c r="D5913" s="1" t="s">
        <v>20</v>
      </c>
      <c r="E5913" s="1" t="str">
        <f t="shared" si="828"/>
        <v>*</v>
      </c>
      <c r="F5913" s="1" t="str">
        <f t="shared" si="829"/>
        <v>**</v>
      </c>
      <c r="G5913" s="1" t="str">
        <f t="shared" si="830"/>
        <v>**</v>
      </c>
      <c r="J5913" s="1" t="str">
        <f t="shared" si="831"/>
        <v>**</v>
      </c>
      <c r="P5913" s="1">
        <v>28</v>
      </c>
      <c r="Q5913" s="1">
        <f t="shared" si="836"/>
        <v>3.5000000000000003E-2</v>
      </c>
      <c r="T5913" s="4">
        <v>75.739999999999995</v>
      </c>
      <c r="U5913" s="9">
        <f t="shared" si="832"/>
        <v>0</v>
      </c>
      <c r="V5913" s="4">
        <f t="shared" si="833"/>
        <v>2.7049999999999996</v>
      </c>
      <c r="W5913" s="1" t="s">
        <v>21</v>
      </c>
      <c r="X5913" s="1">
        <v>0.99</v>
      </c>
      <c r="Y5913" s="4">
        <f t="shared" si="834"/>
        <v>76.72999999999999</v>
      </c>
      <c r="Z5913" s="1" t="s">
        <v>49</v>
      </c>
      <c r="AA5913" s="1" t="s">
        <v>23</v>
      </c>
      <c r="AB5913" s="1" t="s">
        <v>29</v>
      </c>
      <c r="AC5913" s="1" t="s">
        <v>58</v>
      </c>
      <c r="AD5913" s="1" t="s">
        <v>19</v>
      </c>
      <c r="AE5913" s="2">
        <v>40843</v>
      </c>
    </row>
    <row r="5914" spans="1:31" x14ac:dyDescent="0.25">
      <c r="A5914">
        <f t="shared" si="835"/>
        <v>5913</v>
      </c>
      <c r="B5914" s="1">
        <v>27717</v>
      </c>
      <c r="C5914" s="2">
        <v>40842</v>
      </c>
      <c r="D5914" s="1" t="s">
        <v>32</v>
      </c>
      <c r="E5914" s="1" t="str">
        <f t="shared" si="828"/>
        <v>***</v>
      </c>
      <c r="F5914" s="1" t="str">
        <f t="shared" si="829"/>
        <v>***</v>
      </c>
      <c r="G5914" s="1" t="str">
        <f t="shared" si="830"/>
        <v>***</v>
      </c>
      <c r="J5914" s="1" t="str">
        <f t="shared" si="831"/>
        <v>***</v>
      </c>
      <c r="P5914" s="1">
        <v>19</v>
      </c>
      <c r="Q5914" s="1">
        <f t="shared" si="836"/>
        <v>0.02</v>
      </c>
      <c r="T5914" s="4">
        <v>75.19</v>
      </c>
      <c r="U5914" s="9">
        <f t="shared" si="832"/>
        <v>0</v>
      </c>
      <c r="V5914" s="4">
        <f t="shared" si="833"/>
        <v>3.9573684210526316</v>
      </c>
      <c r="W5914" s="1" t="s">
        <v>21</v>
      </c>
      <c r="X5914" s="1">
        <v>7.5</v>
      </c>
      <c r="Y5914" s="4">
        <f t="shared" si="834"/>
        <v>82.69</v>
      </c>
      <c r="Z5914" s="1" t="s">
        <v>51</v>
      </c>
      <c r="AA5914" s="1" t="s">
        <v>28</v>
      </c>
      <c r="AB5914" s="1" t="s">
        <v>29</v>
      </c>
      <c r="AC5914" s="1" t="s">
        <v>58</v>
      </c>
      <c r="AD5914" s="1" t="s">
        <v>19</v>
      </c>
      <c r="AE5914" s="2">
        <v>40845</v>
      </c>
    </row>
    <row r="5915" spans="1:31" x14ac:dyDescent="0.25">
      <c r="A5915">
        <f t="shared" si="835"/>
        <v>5914</v>
      </c>
      <c r="B5915" s="1">
        <v>58055</v>
      </c>
      <c r="C5915" s="2">
        <v>40843</v>
      </c>
      <c r="D5915" s="1" t="s">
        <v>32</v>
      </c>
      <c r="E5915" s="1" t="str">
        <f t="shared" si="828"/>
        <v>***</v>
      </c>
      <c r="F5915" s="1" t="str">
        <f t="shared" si="829"/>
        <v>***</v>
      </c>
      <c r="G5915" s="1" t="str">
        <f t="shared" si="830"/>
        <v>***</v>
      </c>
      <c r="J5915" s="1" t="str">
        <f t="shared" si="831"/>
        <v>***</v>
      </c>
      <c r="P5915" s="1">
        <v>26</v>
      </c>
      <c r="Q5915" s="1">
        <f t="shared" si="836"/>
        <v>3.5000000000000003E-2</v>
      </c>
      <c r="T5915" s="4">
        <v>208.6</v>
      </c>
      <c r="U5915" s="9">
        <f t="shared" si="832"/>
        <v>0</v>
      </c>
      <c r="V5915" s="4">
        <f t="shared" si="833"/>
        <v>8.023076923076923</v>
      </c>
      <c r="W5915" s="1" t="s">
        <v>21</v>
      </c>
      <c r="X5915" s="1">
        <v>5.21</v>
      </c>
      <c r="Y5915" s="4">
        <f t="shared" si="834"/>
        <v>213.81</v>
      </c>
      <c r="Z5915" s="1" t="s">
        <v>50</v>
      </c>
      <c r="AA5915" s="1" t="s">
        <v>16</v>
      </c>
      <c r="AB5915" s="1" t="s">
        <v>17</v>
      </c>
      <c r="AC5915" s="1" t="s">
        <v>18</v>
      </c>
      <c r="AD5915" s="1" t="s">
        <v>19</v>
      </c>
      <c r="AE5915" s="2">
        <v>40845</v>
      </c>
    </row>
    <row r="5916" spans="1:31" x14ac:dyDescent="0.25">
      <c r="A5916">
        <f t="shared" si="835"/>
        <v>5915</v>
      </c>
      <c r="B5916" s="1">
        <v>32001</v>
      </c>
      <c r="C5916" s="2">
        <v>40844</v>
      </c>
      <c r="D5916" s="1" t="s">
        <v>13</v>
      </c>
      <c r="E5916" s="1" t="str">
        <f t="shared" si="828"/>
        <v>*</v>
      </c>
      <c r="F5916" s="1" t="str">
        <f t="shared" si="829"/>
        <v>*</v>
      </c>
      <c r="G5916" s="1" t="str">
        <f t="shared" si="830"/>
        <v>*</v>
      </c>
      <c r="J5916" s="1" t="str">
        <f t="shared" si="831"/>
        <v>*</v>
      </c>
      <c r="P5916" s="1">
        <v>11</v>
      </c>
      <c r="Q5916" s="1">
        <f t="shared" si="836"/>
        <v>0.02</v>
      </c>
      <c r="T5916" s="4">
        <v>3443.21</v>
      </c>
      <c r="U5916" s="9">
        <f t="shared" si="832"/>
        <v>1</v>
      </c>
      <c r="V5916" s="4">
        <f t="shared" si="833"/>
        <v>313.01909090909089</v>
      </c>
      <c r="W5916" s="1" t="s">
        <v>21</v>
      </c>
      <c r="X5916" s="1">
        <v>13.99</v>
      </c>
      <c r="Y5916" s="4">
        <f t="shared" si="834"/>
        <v>3457.2</v>
      </c>
      <c r="Z5916" s="1" t="s">
        <v>44</v>
      </c>
      <c r="AA5916" s="1" t="s">
        <v>23</v>
      </c>
      <c r="AB5916" s="1" t="s">
        <v>24</v>
      </c>
      <c r="AC5916" s="1" t="s">
        <v>56</v>
      </c>
      <c r="AD5916" s="1" t="s">
        <v>26</v>
      </c>
      <c r="AE5916" s="2">
        <v>40846</v>
      </c>
    </row>
    <row r="5917" spans="1:31" x14ac:dyDescent="0.25">
      <c r="A5917">
        <f t="shared" si="835"/>
        <v>5916</v>
      </c>
      <c r="B5917" s="1">
        <v>34082</v>
      </c>
      <c r="C5917" s="2">
        <v>40844</v>
      </c>
      <c r="D5917" s="1" t="s">
        <v>27</v>
      </c>
      <c r="E5917" s="1" t="str">
        <f t="shared" si="828"/>
        <v>*</v>
      </c>
      <c r="F5917" s="1" t="str">
        <f t="shared" si="829"/>
        <v>*</v>
      </c>
      <c r="G5917" s="1" t="str">
        <f t="shared" si="830"/>
        <v>*</v>
      </c>
      <c r="J5917" s="1" t="str">
        <f t="shared" si="831"/>
        <v>*</v>
      </c>
      <c r="P5917" s="1">
        <v>19</v>
      </c>
      <c r="Q5917" s="1">
        <f t="shared" si="836"/>
        <v>0.02</v>
      </c>
      <c r="T5917" s="4">
        <v>2536.1799999999998</v>
      </c>
      <c r="U5917" s="9">
        <f t="shared" si="832"/>
        <v>1</v>
      </c>
      <c r="V5917" s="4">
        <f t="shared" si="833"/>
        <v>133.48315789473682</v>
      </c>
      <c r="W5917" s="1" t="s">
        <v>21</v>
      </c>
      <c r="X5917" s="1">
        <v>19.989999999999998</v>
      </c>
      <c r="Y5917" s="4">
        <f t="shared" si="834"/>
        <v>2556.1699999999996</v>
      </c>
      <c r="Z5917" s="1" t="s">
        <v>22</v>
      </c>
      <c r="AA5917" s="1" t="s">
        <v>28</v>
      </c>
      <c r="AB5917" s="1" t="s">
        <v>29</v>
      </c>
      <c r="AC5917" s="1" t="s">
        <v>55</v>
      </c>
      <c r="AD5917" s="1" t="s">
        <v>19</v>
      </c>
      <c r="AE5917" s="2">
        <v>40845</v>
      </c>
    </row>
    <row r="5918" spans="1:31" x14ac:dyDescent="0.25">
      <c r="A5918">
        <f t="shared" si="835"/>
        <v>5917</v>
      </c>
      <c r="B5918" s="1">
        <v>31109</v>
      </c>
      <c r="C5918" s="2">
        <v>40844</v>
      </c>
      <c r="D5918" s="1" t="s">
        <v>13</v>
      </c>
      <c r="E5918" s="1" t="str">
        <f t="shared" si="828"/>
        <v>*</v>
      </c>
      <c r="F5918" s="1" t="str">
        <f t="shared" si="829"/>
        <v>*</v>
      </c>
      <c r="G5918" s="1" t="str">
        <f t="shared" si="830"/>
        <v>*</v>
      </c>
      <c r="J5918" s="1" t="str">
        <f t="shared" si="831"/>
        <v>*</v>
      </c>
      <c r="P5918" s="1">
        <v>49</v>
      </c>
      <c r="Q5918" s="1">
        <f t="shared" si="836"/>
        <v>0.05</v>
      </c>
      <c r="T5918" s="4">
        <v>1515</v>
      </c>
      <c r="U5918" s="9">
        <f t="shared" si="832"/>
        <v>1</v>
      </c>
      <c r="V5918" s="4">
        <f t="shared" si="833"/>
        <v>30.918367346938776</v>
      </c>
      <c r="W5918" s="1" t="s">
        <v>21</v>
      </c>
      <c r="X5918" s="1">
        <v>12.62</v>
      </c>
      <c r="Y5918" s="4">
        <f t="shared" si="834"/>
        <v>1527.62</v>
      </c>
      <c r="Z5918" s="1" t="s">
        <v>46</v>
      </c>
      <c r="AA5918" s="1" t="s">
        <v>23</v>
      </c>
      <c r="AB5918" s="1" t="s">
        <v>29</v>
      </c>
      <c r="AC5918" s="1" t="s">
        <v>43</v>
      </c>
      <c r="AD5918" s="1" t="s">
        <v>19</v>
      </c>
      <c r="AE5918" s="2">
        <v>40848</v>
      </c>
    </row>
    <row r="5919" spans="1:31" x14ac:dyDescent="0.25">
      <c r="A5919">
        <f t="shared" si="835"/>
        <v>5918</v>
      </c>
      <c r="B5919" s="1">
        <v>34082</v>
      </c>
      <c r="C5919" s="2">
        <v>40844</v>
      </c>
      <c r="D5919" s="1" t="s">
        <v>27</v>
      </c>
      <c r="E5919" s="1" t="str">
        <f t="shared" si="828"/>
        <v>*</v>
      </c>
      <c r="F5919" s="1" t="str">
        <f t="shared" si="829"/>
        <v>*</v>
      </c>
      <c r="G5919" s="1" t="str">
        <f t="shared" si="830"/>
        <v>*</v>
      </c>
      <c r="J5919" s="1" t="str">
        <f t="shared" si="831"/>
        <v>*</v>
      </c>
      <c r="P5919" s="1">
        <v>35</v>
      </c>
      <c r="Q5919" s="1">
        <f t="shared" si="836"/>
        <v>0.04</v>
      </c>
      <c r="T5919" s="4">
        <v>764.32</v>
      </c>
      <c r="U5919" s="9">
        <f t="shared" si="832"/>
        <v>0</v>
      </c>
      <c r="V5919" s="4">
        <f t="shared" si="833"/>
        <v>21.837714285714288</v>
      </c>
      <c r="W5919" s="1" t="s">
        <v>21</v>
      </c>
      <c r="X5919" s="1">
        <v>8.99</v>
      </c>
      <c r="Y5919" s="4">
        <f t="shared" si="834"/>
        <v>773.31000000000006</v>
      </c>
      <c r="Z5919" s="1" t="s">
        <v>22</v>
      </c>
      <c r="AA5919" s="1" t="s">
        <v>28</v>
      </c>
      <c r="AB5919" s="1" t="s">
        <v>29</v>
      </c>
      <c r="AC5919" s="1" t="s">
        <v>30</v>
      </c>
      <c r="AD5919" s="1" t="s">
        <v>41</v>
      </c>
      <c r="AE5919" s="2">
        <v>40846</v>
      </c>
    </row>
    <row r="5920" spans="1:31" x14ac:dyDescent="0.25">
      <c r="A5920">
        <f t="shared" si="835"/>
        <v>5919</v>
      </c>
      <c r="B5920" s="1">
        <v>32001</v>
      </c>
      <c r="C5920" s="2">
        <v>40844</v>
      </c>
      <c r="D5920" s="1" t="s">
        <v>13</v>
      </c>
      <c r="E5920" s="1" t="str">
        <f t="shared" si="828"/>
        <v>*</v>
      </c>
      <c r="F5920" s="1" t="str">
        <f t="shared" si="829"/>
        <v>*</v>
      </c>
      <c r="G5920" s="1" t="str">
        <f t="shared" si="830"/>
        <v>*</v>
      </c>
      <c r="J5920" s="1" t="str">
        <f t="shared" si="831"/>
        <v>*</v>
      </c>
      <c r="P5920" s="1">
        <v>22</v>
      </c>
      <c r="Q5920" s="1">
        <f t="shared" si="836"/>
        <v>3.5000000000000003E-2</v>
      </c>
      <c r="T5920" s="4">
        <v>494.84</v>
      </c>
      <c r="U5920" s="9">
        <f t="shared" si="832"/>
        <v>0</v>
      </c>
      <c r="V5920" s="4">
        <f t="shared" si="833"/>
        <v>22.492727272727272</v>
      </c>
      <c r="W5920" s="1" t="s">
        <v>21</v>
      </c>
      <c r="X5920" s="1">
        <v>3.63</v>
      </c>
      <c r="Y5920" s="4">
        <f t="shared" si="834"/>
        <v>498.46999999999997</v>
      </c>
      <c r="Z5920" s="1" t="s">
        <v>44</v>
      </c>
      <c r="AA5920" s="1" t="s">
        <v>23</v>
      </c>
      <c r="AB5920" s="1" t="s">
        <v>17</v>
      </c>
      <c r="AC5920" s="1" t="s">
        <v>18</v>
      </c>
      <c r="AD5920" s="1" t="s">
        <v>41</v>
      </c>
      <c r="AE5920" s="2">
        <v>40849</v>
      </c>
    </row>
    <row r="5921" spans="1:31" x14ac:dyDescent="0.25">
      <c r="A5921">
        <f t="shared" si="835"/>
        <v>5920</v>
      </c>
      <c r="B5921" s="1">
        <v>57287</v>
      </c>
      <c r="C5921" s="2">
        <v>40844</v>
      </c>
      <c r="D5921" s="1" t="s">
        <v>27</v>
      </c>
      <c r="E5921" s="1" t="str">
        <f t="shared" si="828"/>
        <v>*</v>
      </c>
      <c r="F5921" s="1" t="str">
        <f t="shared" si="829"/>
        <v>*</v>
      </c>
      <c r="G5921" s="1" t="str">
        <f t="shared" si="830"/>
        <v>*</v>
      </c>
      <c r="J5921" s="1" t="str">
        <f t="shared" si="831"/>
        <v>*</v>
      </c>
      <c r="P5921" s="1">
        <v>11</v>
      </c>
      <c r="Q5921" s="1">
        <f t="shared" si="836"/>
        <v>0.02</v>
      </c>
      <c r="T5921" s="4">
        <v>472.12</v>
      </c>
      <c r="U5921" s="9">
        <f t="shared" si="832"/>
        <v>0</v>
      </c>
      <c r="V5921" s="4">
        <f t="shared" si="833"/>
        <v>42.92</v>
      </c>
      <c r="W5921" s="1" t="s">
        <v>21</v>
      </c>
      <c r="X5921" s="1">
        <v>1.99</v>
      </c>
      <c r="Y5921" s="4">
        <f t="shared" si="834"/>
        <v>474.11</v>
      </c>
      <c r="Z5921" s="1" t="s">
        <v>49</v>
      </c>
      <c r="AA5921" s="1" t="s">
        <v>28</v>
      </c>
      <c r="AB5921" s="1" t="s">
        <v>24</v>
      </c>
      <c r="AC5921" s="1" t="s">
        <v>38</v>
      </c>
      <c r="AD5921" s="1" t="s">
        <v>41</v>
      </c>
      <c r="AE5921" s="2">
        <v>40845</v>
      </c>
    </row>
    <row r="5922" spans="1:31" x14ac:dyDescent="0.25">
      <c r="A5922">
        <f t="shared" si="835"/>
        <v>5921</v>
      </c>
      <c r="B5922" s="1">
        <v>17377</v>
      </c>
      <c r="C5922" s="2">
        <v>40844</v>
      </c>
      <c r="D5922" s="1" t="s">
        <v>13</v>
      </c>
      <c r="E5922" s="1" t="str">
        <f t="shared" si="828"/>
        <v>*</v>
      </c>
      <c r="F5922" s="1" t="str">
        <f t="shared" si="829"/>
        <v>*</v>
      </c>
      <c r="G5922" s="1" t="str">
        <f t="shared" si="830"/>
        <v>*</v>
      </c>
      <c r="J5922" s="1" t="str">
        <f t="shared" si="831"/>
        <v>*</v>
      </c>
      <c r="P5922" s="1">
        <v>39</v>
      </c>
      <c r="Q5922" s="1">
        <f t="shared" si="836"/>
        <v>0.04</v>
      </c>
      <c r="T5922" s="4">
        <v>110.38</v>
      </c>
      <c r="U5922" s="9">
        <f t="shared" si="832"/>
        <v>0</v>
      </c>
      <c r="V5922" s="4">
        <f t="shared" si="833"/>
        <v>2.8302564102564101</v>
      </c>
      <c r="W5922" s="1" t="s">
        <v>21</v>
      </c>
      <c r="X5922" s="1">
        <v>1.2</v>
      </c>
      <c r="Y5922" s="4">
        <f t="shared" si="834"/>
        <v>111.58</v>
      </c>
      <c r="Z5922" s="1" t="s">
        <v>22</v>
      </c>
      <c r="AA5922" s="1" t="s">
        <v>28</v>
      </c>
      <c r="AB5922" s="1" t="s">
        <v>29</v>
      </c>
      <c r="AC5922" s="1" t="s">
        <v>30</v>
      </c>
      <c r="AD5922" s="1" t="s">
        <v>31</v>
      </c>
      <c r="AE5922" s="2">
        <v>40846</v>
      </c>
    </row>
    <row r="5923" spans="1:31" x14ac:dyDescent="0.25">
      <c r="A5923">
        <f t="shared" si="835"/>
        <v>5922</v>
      </c>
      <c r="B5923" s="1">
        <v>34082</v>
      </c>
      <c r="C5923" s="2">
        <v>40844</v>
      </c>
      <c r="D5923" s="1" t="s">
        <v>27</v>
      </c>
      <c r="E5923" s="1" t="str">
        <f t="shared" si="828"/>
        <v>*</v>
      </c>
      <c r="F5923" s="1" t="str">
        <f t="shared" si="829"/>
        <v>*</v>
      </c>
      <c r="G5923" s="1" t="str">
        <f t="shared" si="830"/>
        <v>*</v>
      </c>
      <c r="J5923" s="1" t="str">
        <f t="shared" si="831"/>
        <v>*</v>
      </c>
      <c r="P5923" s="1">
        <v>20</v>
      </c>
      <c r="Q5923" s="1">
        <f t="shared" si="836"/>
        <v>3.5000000000000003E-2</v>
      </c>
      <c r="T5923" s="4">
        <v>38.56</v>
      </c>
      <c r="U5923" s="9">
        <f t="shared" si="832"/>
        <v>0</v>
      </c>
      <c r="V5923" s="4">
        <f t="shared" si="833"/>
        <v>1.9280000000000002</v>
      </c>
      <c r="W5923" s="1" t="s">
        <v>21</v>
      </c>
      <c r="X5923" s="1">
        <v>1.49</v>
      </c>
      <c r="Y5923" s="4">
        <f t="shared" si="834"/>
        <v>40.050000000000004</v>
      </c>
      <c r="Z5923" s="1" t="s">
        <v>22</v>
      </c>
      <c r="AA5923" s="1" t="s">
        <v>28</v>
      </c>
      <c r="AB5923" s="1" t="s">
        <v>29</v>
      </c>
      <c r="AC5923" s="1" t="s">
        <v>43</v>
      </c>
      <c r="AD5923" s="1" t="s">
        <v>19</v>
      </c>
      <c r="AE5923" s="2">
        <v>40845</v>
      </c>
    </row>
    <row r="5924" spans="1:31" x14ac:dyDescent="0.25">
      <c r="A5924">
        <f t="shared" si="835"/>
        <v>5923</v>
      </c>
      <c r="B5924" s="1">
        <v>53283</v>
      </c>
      <c r="C5924" s="2">
        <v>40844</v>
      </c>
      <c r="D5924" s="1" t="s">
        <v>20</v>
      </c>
      <c r="E5924" s="1" t="str">
        <f t="shared" si="828"/>
        <v>*</v>
      </c>
      <c r="F5924" s="1" t="str">
        <f t="shared" si="829"/>
        <v>**</v>
      </c>
      <c r="G5924" s="1" t="str">
        <f t="shared" si="830"/>
        <v>**</v>
      </c>
      <c r="J5924" s="1" t="str">
        <f t="shared" si="831"/>
        <v>**</v>
      </c>
      <c r="P5924" s="1">
        <v>2</v>
      </c>
      <c r="Q5924" s="1">
        <f t="shared" si="836"/>
        <v>0.01</v>
      </c>
      <c r="T5924" s="4">
        <v>25.07</v>
      </c>
      <c r="U5924" s="9">
        <f t="shared" si="832"/>
        <v>0</v>
      </c>
      <c r="V5924" s="4">
        <f t="shared" si="833"/>
        <v>12.535</v>
      </c>
      <c r="W5924" s="1" t="s">
        <v>21</v>
      </c>
      <c r="X5924" s="1">
        <v>5.76</v>
      </c>
      <c r="Y5924" s="4">
        <f t="shared" si="834"/>
        <v>30.83</v>
      </c>
      <c r="Z5924" s="1" t="s">
        <v>15</v>
      </c>
      <c r="AA5924" s="1" t="s">
        <v>37</v>
      </c>
      <c r="AB5924" s="1" t="s">
        <v>24</v>
      </c>
      <c r="AC5924" s="1" t="s">
        <v>56</v>
      </c>
      <c r="AD5924" s="1" t="s">
        <v>26</v>
      </c>
      <c r="AE5924" s="2">
        <v>40845</v>
      </c>
    </row>
    <row r="5925" spans="1:31" x14ac:dyDescent="0.25">
      <c r="A5925">
        <f t="shared" si="835"/>
        <v>5924</v>
      </c>
      <c r="B5925" s="1">
        <v>22657</v>
      </c>
      <c r="C5925" s="2">
        <v>40845</v>
      </c>
      <c r="D5925" s="1" t="s">
        <v>20</v>
      </c>
      <c r="E5925" s="1" t="str">
        <f t="shared" si="828"/>
        <v>*</v>
      </c>
      <c r="F5925" s="1" t="str">
        <f t="shared" si="829"/>
        <v>**</v>
      </c>
      <c r="G5925" s="1" t="str">
        <f t="shared" si="830"/>
        <v>**</v>
      </c>
      <c r="J5925" s="1" t="str">
        <f t="shared" si="831"/>
        <v>**</v>
      </c>
      <c r="P5925" s="1">
        <v>36</v>
      </c>
      <c r="Q5925" s="1">
        <f t="shared" si="836"/>
        <v>0.04</v>
      </c>
      <c r="T5925" s="4">
        <v>9544.18</v>
      </c>
      <c r="U5925" s="9">
        <f t="shared" si="832"/>
        <v>1</v>
      </c>
      <c r="V5925" s="4">
        <f t="shared" si="833"/>
        <v>265.11611111111114</v>
      </c>
      <c r="W5925" s="1" t="s">
        <v>14</v>
      </c>
      <c r="X5925" s="1">
        <v>11.25</v>
      </c>
      <c r="Y5925" s="4">
        <f t="shared" si="834"/>
        <v>9555.43</v>
      </c>
      <c r="Z5925" s="1" t="s">
        <v>15</v>
      </c>
      <c r="AA5925" s="1" t="s">
        <v>28</v>
      </c>
      <c r="AB5925" s="1" t="s">
        <v>24</v>
      </c>
      <c r="AC5925" s="1" t="s">
        <v>38</v>
      </c>
      <c r="AD5925" s="1" t="s">
        <v>19</v>
      </c>
      <c r="AE5925" s="2">
        <v>40846</v>
      </c>
    </row>
    <row r="5926" spans="1:31" x14ac:dyDescent="0.25">
      <c r="A5926">
        <f t="shared" si="835"/>
        <v>5925</v>
      </c>
      <c r="B5926" s="1">
        <v>5092</v>
      </c>
      <c r="C5926" s="2">
        <v>40845</v>
      </c>
      <c r="D5926" s="1" t="s">
        <v>13</v>
      </c>
      <c r="E5926" s="1" t="str">
        <f t="shared" si="828"/>
        <v>*</v>
      </c>
      <c r="F5926" s="1" t="str">
        <f t="shared" si="829"/>
        <v>*</v>
      </c>
      <c r="G5926" s="1" t="str">
        <f t="shared" si="830"/>
        <v>*</v>
      </c>
      <c r="J5926" s="1" t="str">
        <f t="shared" si="831"/>
        <v>*</v>
      </c>
      <c r="P5926" s="1">
        <v>25</v>
      </c>
      <c r="Q5926" s="1">
        <f t="shared" si="836"/>
        <v>3.5000000000000003E-2</v>
      </c>
      <c r="T5926" s="4">
        <v>978.77</v>
      </c>
      <c r="U5926" s="9">
        <f t="shared" si="832"/>
        <v>0</v>
      </c>
      <c r="V5926" s="4">
        <f t="shared" si="833"/>
        <v>39.150799999999997</v>
      </c>
      <c r="W5926" s="1" t="s">
        <v>21</v>
      </c>
      <c r="X5926" s="1">
        <v>13.26</v>
      </c>
      <c r="Y5926" s="4">
        <f t="shared" si="834"/>
        <v>992.03</v>
      </c>
      <c r="Z5926" s="1" t="s">
        <v>53</v>
      </c>
      <c r="AA5926" s="1" t="s">
        <v>16</v>
      </c>
      <c r="AB5926" s="1" t="s">
        <v>29</v>
      </c>
      <c r="AC5926" s="1" t="s">
        <v>40</v>
      </c>
      <c r="AD5926" s="1" t="s">
        <v>19</v>
      </c>
      <c r="AE5926" s="2">
        <v>40850</v>
      </c>
    </row>
    <row r="5927" spans="1:31" x14ac:dyDescent="0.25">
      <c r="A5927">
        <f t="shared" si="835"/>
        <v>5926</v>
      </c>
      <c r="B5927" s="1">
        <v>5092</v>
      </c>
      <c r="C5927" s="2">
        <v>40845</v>
      </c>
      <c r="D5927" s="1" t="s">
        <v>13</v>
      </c>
      <c r="E5927" s="1" t="str">
        <f t="shared" si="828"/>
        <v>*</v>
      </c>
      <c r="F5927" s="1" t="str">
        <f t="shared" si="829"/>
        <v>*</v>
      </c>
      <c r="G5927" s="1" t="str">
        <f t="shared" si="830"/>
        <v>*</v>
      </c>
      <c r="J5927" s="1" t="str">
        <f t="shared" si="831"/>
        <v>*</v>
      </c>
      <c r="P5927" s="1">
        <v>3</v>
      </c>
      <c r="Q5927" s="1">
        <f t="shared" si="836"/>
        <v>0.01</v>
      </c>
      <c r="T5927" s="4">
        <v>709.04</v>
      </c>
      <c r="U5927" s="9">
        <f t="shared" si="832"/>
        <v>0</v>
      </c>
      <c r="V5927" s="4">
        <f t="shared" si="833"/>
        <v>236.34666666666666</v>
      </c>
      <c r="W5927" s="1" t="s">
        <v>33</v>
      </c>
      <c r="X5927" s="1">
        <v>64.66</v>
      </c>
      <c r="Y5927" s="4">
        <f t="shared" si="834"/>
        <v>773.69999999999993</v>
      </c>
      <c r="Z5927" s="1" t="s">
        <v>53</v>
      </c>
      <c r="AA5927" s="1" t="s">
        <v>16</v>
      </c>
      <c r="AB5927" s="1" t="s">
        <v>17</v>
      </c>
      <c r="AC5927" s="1" t="s">
        <v>62</v>
      </c>
      <c r="AD5927" s="1" t="s">
        <v>59</v>
      </c>
      <c r="AE5927" s="2">
        <v>40845</v>
      </c>
    </row>
    <row r="5928" spans="1:31" x14ac:dyDescent="0.25">
      <c r="A5928">
        <f t="shared" si="835"/>
        <v>5927</v>
      </c>
      <c r="B5928" s="1">
        <v>38628</v>
      </c>
      <c r="C5928" s="2">
        <v>40845</v>
      </c>
      <c r="D5928" s="1" t="s">
        <v>13</v>
      </c>
      <c r="E5928" s="1" t="str">
        <f t="shared" si="828"/>
        <v>*</v>
      </c>
      <c r="F5928" s="1" t="str">
        <f t="shared" si="829"/>
        <v>*</v>
      </c>
      <c r="G5928" s="1" t="str">
        <f t="shared" si="830"/>
        <v>*</v>
      </c>
      <c r="J5928" s="1" t="str">
        <f t="shared" si="831"/>
        <v>*</v>
      </c>
      <c r="P5928" s="1">
        <v>23</v>
      </c>
      <c r="Q5928" s="1">
        <f t="shared" si="836"/>
        <v>3.5000000000000003E-2</v>
      </c>
      <c r="T5928" s="4">
        <v>667.99800000000005</v>
      </c>
      <c r="U5928" s="9">
        <f t="shared" si="832"/>
        <v>0</v>
      </c>
      <c r="V5928" s="4">
        <f t="shared" si="833"/>
        <v>29.043391304347828</v>
      </c>
      <c r="W5928" s="1" t="s">
        <v>21</v>
      </c>
      <c r="X5928" s="1">
        <v>1.25</v>
      </c>
      <c r="Y5928" s="4">
        <f t="shared" si="834"/>
        <v>669.24800000000005</v>
      </c>
      <c r="Z5928" s="1" t="s">
        <v>54</v>
      </c>
      <c r="AA5928" s="1" t="s">
        <v>23</v>
      </c>
      <c r="AB5928" s="1" t="s">
        <v>24</v>
      </c>
      <c r="AC5928" s="1" t="s">
        <v>25</v>
      </c>
      <c r="AD5928" s="1" t="s">
        <v>41</v>
      </c>
      <c r="AE5928" s="2">
        <v>40850</v>
      </c>
    </row>
    <row r="5929" spans="1:31" x14ac:dyDescent="0.25">
      <c r="A5929">
        <f t="shared" si="835"/>
        <v>5928</v>
      </c>
      <c r="B5929" s="1">
        <v>48164</v>
      </c>
      <c r="C5929" s="2">
        <v>40845</v>
      </c>
      <c r="D5929" s="1" t="s">
        <v>20</v>
      </c>
      <c r="E5929" s="1" t="str">
        <f t="shared" si="828"/>
        <v>*</v>
      </c>
      <c r="F5929" s="1" t="str">
        <f t="shared" si="829"/>
        <v>**</v>
      </c>
      <c r="G5929" s="1" t="str">
        <f t="shared" si="830"/>
        <v>**</v>
      </c>
      <c r="J5929" s="1" t="str">
        <f t="shared" si="831"/>
        <v>**</v>
      </c>
      <c r="P5929" s="1">
        <v>33</v>
      </c>
      <c r="Q5929" s="1">
        <f t="shared" si="836"/>
        <v>0.04</v>
      </c>
      <c r="T5929" s="4">
        <v>94.39</v>
      </c>
      <c r="U5929" s="9">
        <f t="shared" si="832"/>
        <v>0</v>
      </c>
      <c r="V5929" s="4">
        <f t="shared" si="833"/>
        <v>2.8603030303030303</v>
      </c>
      <c r="W5929" s="1" t="s">
        <v>21</v>
      </c>
      <c r="X5929" s="1">
        <v>0.7</v>
      </c>
      <c r="Y5929" s="4">
        <f t="shared" si="834"/>
        <v>95.09</v>
      </c>
      <c r="Z5929" s="1" t="s">
        <v>22</v>
      </c>
      <c r="AA5929" s="1" t="s">
        <v>23</v>
      </c>
      <c r="AB5929" s="1" t="s">
        <v>29</v>
      </c>
      <c r="AC5929" s="1" t="s">
        <v>30</v>
      </c>
      <c r="AD5929" s="1" t="s">
        <v>31</v>
      </c>
      <c r="AE5929" s="2">
        <v>40847</v>
      </c>
    </row>
    <row r="5930" spans="1:31" x14ac:dyDescent="0.25">
      <c r="A5930">
        <f t="shared" si="835"/>
        <v>5929</v>
      </c>
      <c r="B5930" s="1">
        <v>22657</v>
      </c>
      <c r="C5930" s="2">
        <v>40845</v>
      </c>
      <c r="D5930" s="1" t="s">
        <v>20</v>
      </c>
      <c r="E5930" s="1" t="str">
        <f t="shared" si="828"/>
        <v>*</v>
      </c>
      <c r="F5930" s="1" t="str">
        <f t="shared" si="829"/>
        <v>**</v>
      </c>
      <c r="G5930" s="1" t="str">
        <f t="shared" si="830"/>
        <v>**</v>
      </c>
      <c r="J5930" s="1" t="str">
        <f t="shared" si="831"/>
        <v>**</v>
      </c>
      <c r="P5930" s="1">
        <v>8</v>
      </c>
      <c r="Q5930" s="1">
        <f t="shared" si="836"/>
        <v>0.01</v>
      </c>
      <c r="T5930" s="4">
        <v>32.92</v>
      </c>
      <c r="U5930" s="9">
        <f t="shared" si="832"/>
        <v>0</v>
      </c>
      <c r="V5930" s="4">
        <f t="shared" si="833"/>
        <v>4.1150000000000002</v>
      </c>
      <c r="W5930" s="1" t="s">
        <v>21</v>
      </c>
      <c r="X5930" s="1">
        <v>2</v>
      </c>
      <c r="Y5930" s="4">
        <f t="shared" si="834"/>
        <v>34.92</v>
      </c>
      <c r="Z5930" s="1" t="s">
        <v>15</v>
      </c>
      <c r="AA5930" s="1" t="s">
        <v>28</v>
      </c>
      <c r="AB5930" s="1" t="s">
        <v>29</v>
      </c>
      <c r="AC5930" s="1" t="s">
        <v>61</v>
      </c>
      <c r="AD5930" s="1" t="s">
        <v>31</v>
      </c>
      <c r="AE5930" s="2">
        <v>40846</v>
      </c>
    </row>
    <row r="5931" spans="1:31" x14ac:dyDescent="0.25">
      <c r="A5931">
        <f t="shared" si="835"/>
        <v>5930</v>
      </c>
      <c r="B5931" s="1">
        <v>20898</v>
      </c>
      <c r="C5931" s="2">
        <v>40846</v>
      </c>
      <c r="D5931" s="1" t="s">
        <v>36</v>
      </c>
      <c r="E5931" s="1" t="str">
        <f t="shared" si="828"/>
        <v>*</v>
      </c>
      <c r="F5931" s="1" t="str">
        <f t="shared" si="829"/>
        <v>*</v>
      </c>
      <c r="G5931" s="1" t="str">
        <f t="shared" si="830"/>
        <v>*</v>
      </c>
      <c r="J5931" s="1" t="str">
        <f t="shared" si="831"/>
        <v>*</v>
      </c>
      <c r="P5931" s="1">
        <v>33</v>
      </c>
      <c r="Q5931" s="1">
        <f t="shared" si="836"/>
        <v>0.04</v>
      </c>
      <c r="T5931" s="4">
        <v>1756.5930000000001</v>
      </c>
      <c r="U5931" s="9">
        <f t="shared" si="832"/>
        <v>1</v>
      </c>
      <c r="V5931" s="4">
        <f t="shared" si="833"/>
        <v>53.230090909090912</v>
      </c>
      <c r="W5931" s="1" t="s">
        <v>21</v>
      </c>
      <c r="X5931" s="1">
        <v>5.63</v>
      </c>
      <c r="Y5931" s="4">
        <f t="shared" si="834"/>
        <v>1762.2230000000002</v>
      </c>
      <c r="Z5931" s="1" t="s">
        <v>42</v>
      </c>
      <c r="AA5931" s="1" t="s">
        <v>16</v>
      </c>
      <c r="AB5931" s="1" t="s">
        <v>24</v>
      </c>
      <c r="AC5931" s="1" t="s">
        <v>25</v>
      </c>
      <c r="AD5931" s="1" t="s">
        <v>19</v>
      </c>
      <c r="AE5931" s="2">
        <v>40848</v>
      </c>
    </row>
    <row r="5932" spans="1:31" x14ac:dyDescent="0.25">
      <c r="A5932">
        <f t="shared" si="835"/>
        <v>5931</v>
      </c>
      <c r="B5932" s="1">
        <v>27559</v>
      </c>
      <c r="C5932" s="2">
        <v>40846</v>
      </c>
      <c r="D5932" s="1" t="s">
        <v>20</v>
      </c>
      <c r="E5932" s="1" t="str">
        <f t="shared" si="828"/>
        <v>*</v>
      </c>
      <c r="F5932" s="1" t="str">
        <f t="shared" si="829"/>
        <v>**</v>
      </c>
      <c r="G5932" s="1" t="str">
        <f t="shared" si="830"/>
        <v>**</v>
      </c>
      <c r="J5932" s="1" t="str">
        <f t="shared" si="831"/>
        <v>**</v>
      </c>
      <c r="P5932" s="1">
        <v>38</v>
      </c>
      <c r="Q5932" s="1">
        <f t="shared" si="836"/>
        <v>0.04</v>
      </c>
      <c r="T5932" s="4">
        <v>465.9</v>
      </c>
      <c r="U5932" s="9">
        <f t="shared" si="832"/>
        <v>0</v>
      </c>
      <c r="V5932" s="4">
        <f t="shared" si="833"/>
        <v>12.260526315789473</v>
      </c>
      <c r="W5932" s="1" t="s">
        <v>21</v>
      </c>
      <c r="X5932" s="1">
        <v>4.8600000000000003</v>
      </c>
      <c r="Y5932" s="4">
        <f t="shared" si="834"/>
        <v>470.76</v>
      </c>
      <c r="Z5932" s="1" t="s">
        <v>53</v>
      </c>
      <c r="AA5932" s="1" t="s">
        <v>37</v>
      </c>
      <c r="AB5932" s="1" t="s">
        <v>29</v>
      </c>
      <c r="AC5932" s="1" t="s">
        <v>40</v>
      </c>
      <c r="AD5932" s="1" t="s">
        <v>19</v>
      </c>
      <c r="AE5932" s="2">
        <v>40847</v>
      </c>
    </row>
    <row r="5933" spans="1:31" x14ac:dyDescent="0.25">
      <c r="A5933">
        <f t="shared" si="835"/>
        <v>5932</v>
      </c>
      <c r="B5933" s="1">
        <v>19557</v>
      </c>
      <c r="C5933" s="2">
        <v>40846</v>
      </c>
      <c r="D5933" s="1" t="s">
        <v>13</v>
      </c>
      <c r="E5933" s="1" t="str">
        <f t="shared" si="828"/>
        <v>*</v>
      </c>
      <c r="F5933" s="1" t="str">
        <f t="shared" si="829"/>
        <v>*</v>
      </c>
      <c r="G5933" s="1" t="str">
        <f t="shared" si="830"/>
        <v>*</v>
      </c>
      <c r="J5933" s="1" t="str">
        <f t="shared" si="831"/>
        <v>*</v>
      </c>
      <c r="P5933" s="1">
        <v>9</v>
      </c>
      <c r="Q5933" s="1">
        <f t="shared" si="836"/>
        <v>0.01</v>
      </c>
      <c r="T5933" s="4">
        <v>312.25</v>
      </c>
      <c r="U5933" s="9">
        <f t="shared" si="832"/>
        <v>0</v>
      </c>
      <c r="V5933" s="4">
        <f t="shared" si="833"/>
        <v>34.694444444444443</v>
      </c>
      <c r="W5933" s="1" t="s">
        <v>21</v>
      </c>
      <c r="X5933" s="1">
        <v>5.0999999999999996</v>
      </c>
      <c r="Y5933" s="4">
        <f t="shared" si="834"/>
        <v>317.35000000000002</v>
      </c>
      <c r="Z5933" s="1" t="s">
        <v>51</v>
      </c>
      <c r="AA5933" s="1" t="s">
        <v>28</v>
      </c>
      <c r="AB5933" s="1" t="s">
        <v>29</v>
      </c>
      <c r="AC5933" s="1" t="s">
        <v>55</v>
      </c>
      <c r="AD5933" s="1" t="s">
        <v>19</v>
      </c>
      <c r="AE5933" s="2">
        <v>40846</v>
      </c>
    </row>
    <row r="5934" spans="1:31" x14ac:dyDescent="0.25">
      <c r="A5934">
        <f t="shared" si="835"/>
        <v>5933</v>
      </c>
      <c r="B5934" s="1">
        <v>19557</v>
      </c>
      <c r="C5934" s="2">
        <v>40846</v>
      </c>
      <c r="D5934" s="1" t="s">
        <v>13</v>
      </c>
      <c r="E5934" s="1" t="str">
        <f t="shared" si="828"/>
        <v>*</v>
      </c>
      <c r="F5934" s="1" t="str">
        <f t="shared" si="829"/>
        <v>*</v>
      </c>
      <c r="G5934" s="1" t="str">
        <f t="shared" si="830"/>
        <v>*</v>
      </c>
      <c r="J5934" s="1" t="str">
        <f t="shared" si="831"/>
        <v>*</v>
      </c>
      <c r="P5934" s="1">
        <v>26</v>
      </c>
      <c r="Q5934" s="1">
        <f t="shared" si="836"/>
        <v>3.5000000000000003E-2</v>
      </c>
      <c r="T5934" s="4">
        <v>66.599999999999994</v>
      </c>
      <c r="U5934" s="9">
        <f t="shared" si="832"/>
        <v>0</v>
      </c>
      <c r="V5934" s="4">
        <f t="shared" si="833"/>
        <v>2.5615384615384613</v>
      </c>
      <c r="W5934" s="1" t="s">
        <v>21</v>
      </c>
      <c r="X5934" s="1">
        <v>0.8</v>
      </c>
      <c r="Y5934" s="4">
        <f t="shared" si="834"/>
        <v>67.399999999999991</v>
      </c>
      <c r="Z5934" s="1" t="s">
        <v>51</v>
      </c>
      <c r="AA5934" s="1" t="s">
        <v>28</v>
      </c>
      <c r="AB5934" s="1" t="s">
        <v>29</v>
      </c>
      <c r="AC5934" s="1" t="s">
        <v>61</v>
      </c>
      <c r="AD5934" s="1" t="s">
        <v>31</v>
      </c>
      <c r="AE5934" s="2">
        <v>40850</v>
      </c>
    </row>
    <row r="5935" spans="1:31" x14ac:dyDescent="0.25">
      <c r="A5935">
        <f t="shared" si="835"/>
        <v>5934</v>
      </c>
      <c r="B5935" s="1">
        <v>420</v>
      </c>
      <c r="C5935" s="2">
        <v>40846</v>
      </c>
      <c r="D5935" s="1" t="s">
        <v>27</v>
      </c>
      <c r="E5935" s="1" t="str">
        <f t="shared" si="828"/>
        <v>*</v>
      </c>
      <c r="F5935" s="1" t="str">
        <f t="shared" si="829"/>
        <v>*</v>
      </c>
      <c r="G5935" s="1" t="str">
        <f t="shared" si="830"/>
        <v>*</v>
      </c>
      <c r="J5935" s="1" t="str">
        <f t="shared" si="831"/>
        <v>*</v>
      </c>
      <c r="P5935" s="1">
        <v>8</v>
      </c>
      <c r="Q5935" s="1">
        <f t="shared" si="836"/>
        <v>0.01</v>
      </c>
      <c r="T5935" s="4">
        <v>43.29</v>
      </c>
      <c r="U5935" s="9">
        <f t="shared" si="832"/>
        <v>0</v>
      </c>
      <c r="V5935" s="4">
        <f t="shared" si="833"/>
        <v>5.4112499999999999</v>
      </c>
      <c r="W5935" s="1" t="s">
        <v>21</v>
      </c>
      <c r="X5935" s="1">
        <v>4.8600000000000003</v>
      </c>
      <c r="Y5935" s="4">
        <f t="shared" si="834"/>
        <v>48.15</v>
      </c>
      <c r="Z5935" s="1" t="s">
        <v>46</v>
      </c>
      <c r="AA5935" s="1" t="s">
        <v>23</v>
      </c>
      <c r="AB5935" s="1" t="s">
        <v>29</v>
      </c>
      <c r="AC5935" s="1" t="s">
        <v>40</v>
      </c>
      <c r="AD5935" s="1" t="s">
        <v>19</v>
      </c>
      <c r="AE5935" s="2">
        <v>40846</v>
      </c>
    </row>
    <row r="5936" spans="1:31" x14ac:dyDescent="0.25">
      <c r="A5936">
        <f t="shared" si="835"/>
        <v>5935</v>
      </c>
      <c r="B5936" s="1">
        <v>420</v>
      </c>
      <c r="C5936" s="2">
        <v>40846</v>
      </c>
      <c r="D5936" s="1" t="s">
        <v>27</v>
      </c>
      <c r="E5936" s="1" t="str">
        <f t="shared" si="828"/>
        <v>*</v>
      </c>
      <c r="F5936" s="1" t="str">
        <f t="shared" si="829"/>
        <v>*</v>
      </c>
      <c r="G5936" s="1" t="str">
        <f t="shared" si="830"/>
        <v>*</v>
      </c>
      <c r="J5936" s="1" t="str">
        <f t="shared" si="831"/>
        <v>*</v>
      </c>
      <c r="P5936" s="1">
        <v>6</v>
      </c>
      <c r="Q5936" s="1">
        <f t="shared" si="836"/>
        <v>0.01</v>
      </c>
      <c r="T5936" s="4">
        <v>41.7</v>
      </c>
      <c r="U5936" s="9">
        <f t="shared" si="832"/>
        <v>0</v>
      </c>
      <c r="V5936" s="4">
        <f t="shared" si="833"/>
        <v>6.95</v>
      </c>
      <c r="W5936" s="1" t="s">
        <v>21</v>
      </c>
      <c r="X5936" s="1">
        <v>5.37</v>
      </c>
      <c r="Y5936" s="4">
        <f t="shared" si="834"/>
        <v>47.07</v>
      </c>
      <c r="Z5936" s="1" t="s">
        <v>46</v>
      </c>
      <c r="AA5936" s="1" t="s">
        <v>23</v>
      </c>
      <c r="AB5936" s="1" t="s">
        <v>29</v>
      </c>
      <c r="AC5936" s="1" t="s">
        <v>40</v>
      </c>
      <c r="AD5936" s="1" t="s">
        <v>19</v>
      </c>
      <c r="AE5936" s="2">
        <v>40848</v>
      </c>
    </row>
    <row r="5937" spans="1:31" x14ac:dyDescent="0.25">
      <c r="A5937">
        <f t="shared" si="835"/>
        <v>5936</v>
      </c>
      <c r="B5937" s="1">
        <v>50726</v>
      </c>
      <c r="C5937" s="2">
        <v>40847</v>
      </c>
      <c r="D5937" s="1" t="s">
        <v>13</v>
      </c>
      <c r="E5937" s="1" t="str">
        <f t="shared" si="828"/>
        <v>*</v>
      </c>
      <c r="F5937" s="1" t="str">
        <f t="shared" si="829"/>
        <v>*</v>
      </c>
      <c r="G5937" s="1" t="str">
        <f t="shared" si="830"/>
        <v>*</v>
      </c>
      <c r="J5937" s="1" t="str">
        <f t="shared" si="831"/>
        <v>*</v>
      </c>
      <c r="P5937" s="1">
        <v>45</v>
      </c>
      <c r="Q5937" s="1">
        <f t="shared" si="836"/>
        <v>0.05</v>
      </c>
      <c r="T5937" s="4">
        <v>9248.74</v>
      </c>
      <c r="U5937" s="9">
        <f t="shared" si="832"/>
        <v>1</v>
      </c>
      <c r="V5937" s="4">
        <f t="shared" si="833"/>
        <v>205.52755555555555</v>
      </c>
      <c r="W5937" s="1" t="s">
        <v>33</v>
      </c>
      <c r="X5937" s="1">
        <v>23.76</v>
      </c>
      <c r="Y5937" s="4">
        <f t="shared" si="834"/>
        <v>9272.5</v>
      </c>
      <c r="Z5937" s="1" t="s">
        <v>46</v>
      </c>
      <c r="AA5937" s="1" t="s">
        <v>28</v>
      </c>
      <c r="AB5937" s="1" t="s">
        <v>17</v>
      </c>
      <c r="AC5937" s="1" t="s">
        <v>34</v>
      </c>
      <c r="AD5937" s="1" t="s">
        <v>35</v>
      </c>
      <c r="AE5937" s="2">
        <v>40851</v>
      </c>
    </row>
    <row r="5938" spans="1:31" x14ac:dyDescent="0.25">
      <c r="A5938">
        <f t="shared" si="835"/>
        <v>5937</v>
      </c>
      <c r="B5938" s="1">
        <v>51557</v>
      </c>
      <c r="C5938" s="2">
        <v>40847</v>
      </c>
      <c r="D5938" s="1" t="s">
        <v>20</v>
      </c>
      <c r="E5938" s="1" t="str">
        <f t="shared" si="828"/>
        <v>*</v>
      </c>
      <c r="F5938" s="1" t="str">
        <f t="shared" si="829"/>
        <v>**</v>
      </c>
      <c r="G5938" s="1" t="str">
        <f t="shared" si="830"/>
        <v>**</v>
      </c>
      <c r="J5938" s="1" t="str">
        <f t="shared" si="831"/>
        <v>**</v>
      </c>
      <c r="P5938" s="1">
        <v>36</v>
      </c>
      <c r="Q5938" s="1">
        <f t="shared" si="836"/>
        <v>0.04</v>
      </c>
      <c r="T5938" s="4">
        <v>1749.07</v>
      </c>
      <c r="U5938" s="9">
        <f t="shared" si="832"/>
        <v>1</v>
      </c>
      <c r="V5938" s="4">
        <f t="shared" si="833"/>
        <v>48.585277777777776</v>
      </c>
      <c r="W5938" s="1" t="s">
        <v>21</v>
      </c>
      <c r="X5938" s="1">
        <v>5.79</v>
      </c>
      <c r="Y5938" s="4">
        <f t="shared" si="834"/>
        <v>1754.86</v>
      </c>
      <c r="Z5938" s="1" t="s">
        <v>46</v>
      </c>
      <c r="AA5938" s="1" t="s">
        <v>28</v>
      </c>
      <c r="AB5938" s="1" t="s">
        <v>29</v>
      </c>
      <c r="AC5938" s="1" t="s">
        <v>40</v>
      </c>
      <c r="AD5938" s="1" t="s">
        <v>19</v>
      </c>
      <c r="AE5938" s="2">
        <v>40849</v>
      </c>
    </row>
    <row r="5939" spans="1:31" x14ac:dyDescent="0.25">
      <c r="A5939">
        <f t="shared" si="835"/>
        <v>5938</v>
      </c>
      <c r="B5939" s="1">
        <v>59205</v>
      </c>
      <c r="C5939" s="2">
        <v>40847</v>
      </c>
      <c r="D5939" s="1" t="s">
        <v>32</v>
      </c>
      <c r="E5939" s="1" t="str">
        <f t="shared" si="828"/>
        <v>***</v>
      </c>
      <c r="F5939" s="1" t="str">
        <f t="shared" si="829"/>
        <v>***</v>
      </c>
      <c r="G5939" s="1" t="str">
        <f t="shared" si="830"/>
        <v>***</v>
      </c>
      <c r="J5939" s="1" t="str">
        <f t="shared" si="831"/>
        <v>***</v>
      </c>
      <c r="P5939" s="1">
        <v>35</v>
      </c>
      <c r="Q5939" s="1">
        <f t="shared" si="836"/>
        <v>0.04</v>
      </c>
      <c r="T5939" s="4">
        <v>597.04</v>
      </c>
      <c r="U5939" s="9">
        <f t="shared" si="832"/>
        <v>0</v>
      </c>
      <c r="V5939" s="4">
        <f t="shared" si="833"/>
        <v>17.058285714285713</v>
      </c>
      <c r="W5939" s="1" t="s">
        <v>21</v>
      </c>
      <c r="X5939" s="1">
        <v>7.04</v>
      </c>
      <c r="Y5939" s="4">
        <f t="shared" si="834"/>
        <v>604.07999999999993</v>
      </c>
      <c r="Z5939" s="1" t="s">
        <v>49</v>
      </c>
      <c r="AA5939" s="1" t="s">
        <v>37</v>
      </c>
      <c r="AB5939" s="1" t="s">
        <v>29</v>
      </c>
      <c r="AC5939" s="1" t="s">
        <v>55</v>
      </c>
      <c r="AD5939" s="1" t="s">
        <v>19</v>
      </c>
      <c r="AE5939" s="2">
        <v>40849</v>
      </c>
    </row>
    <row r="5940" spans="1:31" x14ac:dyDescent="0.25">
      <c r="A5940">
        <f t="shared" si="835"/>
        <v>5939</v>
      </c>
      <c r="B5940" s="1">
        <v>23781</v>
      </c>
      <c r="C5940" s="2">
        <v>40847</v>
      </c>
      <c r="D5940" s="1" t="s">
        <v>32</v>
      </c>
      <c r="E5940" s="1" t="str">
        <f t="shared" si="828"/>
        <v>***</v>
      </c>
      <c r="F5940" s="1" t="str">
        <f t="shared" si="829"/>
        <v>***</v>
      </c>
      <c r="G5940" s="1" t="str">
        <f t="shared" si="830"/>
        <v>***</v>
      </c>
      <c r="J5940" s="1" t="str">
        <f t="shared" si="831"/>
        <v>***</v>
      </c>
      <c r="P5940" s="1">
        <v>30</v>
      </c>
      <c r="Q5940" s="1">
        <f t="shared" si="836"/>
        <v>0.04</v>
      </c>
      <c r="T5940" s="4">
        <v>200.24</v>
      </c>
      <c r="U5940" s="9">
        <f t="shared" si="832"/>
        <v>0</v>
      </c>
      <c r="V5940" s="4">
        <f t="shared" si="833"/>
        <v>6.674666666666667</v>
      </c>
      <c r="W5940" s="1" t="s">
        <v>21</v>
      </c>
      <c r="X5940" s="1">
        <v>5.84</v>
      </c>
      <c r="Y5940" s="4">
        <f t="shared" si="834"/>
        <v>206.08</v>
      </c>
      <c r="Z5940" s="1" t="s">
        <v>49</v>
      </c>
      <c r="AA5940" s="1" t="s">
        <v>37</v>
      </c>
      <c r="AB5940" s="1" t="s">
        <v>29</v>
      </c>
      <c r="AC5940" s="1" t="s">
        <v>40</v>
      </c>
      <c r="AD5940" s="1" t="s">
        <v>19</v>
      </c>
      <c r="AE5940" s="2">
        <v>40849</v>
      </c>
    </row>
    <row r="5941" spans="1:31" x14ac:dyDescent="0.25">
      <c r="A5941">
        <f t="shared" si="835"/>
        <v>5940</v>
      </c>
      <c r="B5941" s="1">
        <v>50726</v>
      </c>
      <c r="C5941" s="2">
        <v>40847</v>
      </c>
      <c r="D5941" s="1" t="s">
        <v>13</v>
      </c>
      <c r="E5941" s="1" t="str">
        <f t="shared" si="828"/>
        <v>*</v>
      </c>
      <c r="F5941" s="1" t="str">
        <f t="shared" si="829"/>
        <v>*</v>
      </c>
      <c r="G5941" s="1" t="str">
        <f t="shared" si="830"/>
        <v>*</v>
      </c>
      <c r="J5941" s="1" t="str">
        <f t="shared" si="831"/>
        <v>*</v>
      </c>
      <c r="P5941" s="1">
        <v>21</v>
      </c>
      <c r="Q5941" s="1">
        <f t="shared" si="836"/>
        <v>3.5000000000000003E-2</v>
      </c>
      <c r="T5941" s="4">
        <v>98.88</v>
      </c>
      <c r="U5941" s="9">
        <f t="shared" si="832"/>
        <v>0</v>
      </c>
      <c r="V5941" s="4">
        <f t="shared" si="833"/>
        <v>4.7085714285714282</v>
      </c>
      <c r="W5941" s="1" t="s">
        <v>14</v>
      </c>
      <c r="X5941" s="1">
        <v>0.99</v>
      </c>
      <c r="Y5941" s="4">
        <f t="shared" si="834"/>
        <v>99.86999999999999</v>
      </c>
      <c r="Z5941" s="1" t="s">
        <v>46</v>
      </c>
      <c r="AA5941" s="1" t="s">
        <v>28</v>
      </c>
      <c r="AB5941" s="1" t="s">
        <v>29</v>
      </c>
      <c r="AC5941" s="1" t="s">
        <v>58</v>
      </c>
      <c r="AD5941" s="1" t="s">
        <v>19</v>
      </c>
      <c r="AE5941" s="2">
        <v>40847</v>
      </c>
    </row>
    <row r="5942" spans="1:31" x14ac:dyDescent="0.25">
      <c r="A5942">
        <f t="shared" si="835"/>
        <v>5941</v>
      </c>
      <c r="B5942" s="1">
        <v>59205</v>
      </c>
      <c r="C5942" s="2">
        <v>40847</v>
      </c>
      <c r="D5942" s="1" t="s">
        <v>32</v>
      </c>
      <c r="E5942" s="1" t="str">
        <f t="shared" si="828"/>
        <v>***</v>
      </c>
      <c r="F5942" s="1" t="str">
        <f t="shared" si="829"/>
        <v>***</v>
      </c>
      <c r="G5942" s="1" t="str">
        <f t="shared" si="830"/>
        <v>***</v>
      </c>
      <c r="J5942" s="1" t="str">
        <f t="shared" si="831"/>
        <v>***</v>
      </c>
      <c r="P5942" s="1">
        <v>11</v>
      </c>
      <c r="Q5942" s="1">
        <f t="shared" si="836"/>
        <v>0.02</v>
      </c>
      <c r="T5942" s="4">
        <v>54.59</v>
      </c>
      <c r="U5942" s="9">
        <f t="shared" si="832"/>
        <v>0</v>
      </c>
      <c r="V5942" s="4">
        <f t="shared" si="833"/>
        <v>4.9627272727272729</v>
      </c>
      <c r="W5942" s="1" t="s">
        <v>21</v>
      </c>
      <c r="X5942" s="1">
        <v>6.89</v>
      </c>
      <c r="Y5942" s="4">
        <f t="shared" si="834"/>
        <v>61.480000000000004</v>
      </c>
      <c r="Z5942" s="1" t="s">
        <v>49</v>
      </c>
      <c r="AA5942" s="1" t="s">
        <v>37</v>
      </c>
      <c r="AB5942" s="1" t="s">
        <v>29</v>
      </c>
      <c r="AC5942" s="1" t="s">
        <v>58</v>
      </c>
      <c r="AD5942" s="1" t="s">
        <v>19</v>
      </c>
      <c r="AE5942" s="2">
        <v>40849</v>
      </c>
    </row>
    <row r="5943" spans="1:31" x14ac:dyDescent="0.25">
      <c r="A5943">
        <f t="shared" si="835"/>
        <v>5942</v>
      </c>
      <c r="B5943" s="1">
        <v>51557</v>
      </c>
      <c r="C5943" s="2">
        <v>40847</v>
      </c>
      <c r="D5943" s="1" t="s">
        <v>20</v>
      </c>
      <c r="E5943" s="1" t="str">
        <f t="shared" si="828"/>
        <v>*</v>
      </c>
      <c r="F5943" s="1" t="str">
        <f t="shared" si="829"/>
        <v>**</v>
      </c>
      <c r="G5943" s="1" t="str">
        <f t="shared" si="830"/>
        <v>**</v>
      </c>
      <c r="J5943" s="1" t="str">
        <f t="shared" si="831"/>
        <v>**</v>
      </c>
      <c r="P5943" s="1">
        <v>14</v>
      </c>
      <c r="Q5943" s="1">
        <f t="shared" si="836"/>
        <v>0.02</v>
      </c>
      <c r="T5943" s="4">
        <v>37.9</v>
      </c>
      <c r="U5943" s="9">
        <f t="shared" si="832"/>
        <v>0</v>
      </c>
      <c r="V5943" s="4">
        <f t="shared" si="833"/>
        <v>2.7071428571428569</v>
      </c>
      <c r="W5943" s="1" t="s">
        <v>21</v>
      </c>
      <c r="X5943" s="1">
        <v>2.4</v>
      </c>
      <c r="Y5943" s="4">
        <f t="shared" si="834"/>
        <v>40.299999999999997</v>
      </c>
      <c r="Z5943" s="1" t="s">
        <v>46</v>
      </c>
      <c r="AA5943" s="1" t="s">
        <v>28</v>
      </c>
      <c r="AB5943" s="1" t="s">
        <v>29</v>
      </c>
      <c r="AC5943" s="1" t="s">
        <v>30</v>
      </c>
      <c r="AD5943" s="1" t="s">
        <v>31</v>
      </c>
      <c r="AE5943" s="2">
        <v>40847</v>
      </c>
    </row>
    <row r="5944" spans="1:31" x14ac:dyDescent="0.25">
      <c r="A5944">
        <f t="shared" si="835"/>
        <v>5943</v>
      </c>
      <c r="B5944" s="1">
        <v>57091</v>
      </c>
      <c r="C5944" s="2">
        <v>40847</v>
      </c>
      <c r="D5944" s="1" t="s">
        <v>36</v>
      </c>
      <c r="E5944" s="1" t="str">
        <f t="shared" si="828"/>
        <v>*</v>
      </c>
      <c r="F5944" s="1" t="str">
        <f t="shared" si="829"/>
        <v>*</v>
      </c>
      <c r="G5944" s="1" t="str">
        <f t="shared" si="830"/>
        <v>*</v>
      </c>
      <c r="J5944" s="1" t="str">
        <f t="shared" si="831"/>
        <v>*</v>
      </c>
      <c r="P5944" s="1">
        <v>6</v>
      </c>
      <c r="Q5944" s="1">
        <f t="shared" si="836"/>
        <v>0.01</v>
      </c>
      <c r="T5944" s="4">
        <v>14.85</v>
      </c>
      <c r="U5944" s="9">
        <f t="shared" si="832"/>
        <v>0</v>
      </c>
      <c r="V5944" s="4">
        <f t="shared" si="833"/>
        <v>2.4750000000000001</v>
      </c>
      <c r="W5944" s="1" t="s">
        <v>14</v>
      </c>
      <c r="X5944" s="1">
        <v>1.02</v>
      </c>
      <c r="Y5944" s="4">
        <f t="shared" si="834"/>
        <v>15.87</v>
      </c>
      <c r="Z5944" s="1" t="s">
        <v>22</v>
      </c>
      <c r="AA5944" s="1" t="s">
        <v>37</v>
      </c>
      <c r="AB5944" s="1" t="s">
        <v>29</v>
      </c>
      <c r="AC5944" s="1" t="s">
        <v>61</v>
      </c>
      <c r="AD5944" s="1" t="s">
        <v>31</v>
      </c>
      <c r="AE5944" s="2">
        <v>40848</v>
      </c>
    </row>
    <row r="5945" spans="1:31" x14ac:dyDescent="0.25">
      <c r="A5945">
        <f t="shared" si="835"/>
        <v>5944</v>
      </c>
      <c r="B5945" s="1">
        <v>5281</v>
      </c>
      <c r="C5945" s="2">
        <v>40848</v>
      </c>
      <c r="D5945" s="1" t="s">
        <v>20</v>
      </c>
      <c r="E5945" s="1" t="str">
        <f t="shared" si="828"/>
        <v>*</v>
      </c>
      <c r="F5945" s="1" t="str">
        <f t="shared" si="829"/>
        <v>**</v>
      </c>
      <c r="G5945" s="1" t="str">
        <f t="shared" si="830"/>
        <v>**</v>
      </c>
      <c r="J5945" s="1" t="str">
        <f t="shared" si="831"/>
        <v>**</v>
      </c>
      <c r="P5945" s="1">
        <v>36</v>
      </c>
      <c r="Q5945" s="1">
        <f t="shared" si="836"/>
        <v>0.04</v>
      </c>
      <c r="T5945" s="4">
        <v>4733.7</v>
      </c>
      <c r="U5945" s="9">
        <f t="shared" si="832"/>
        <v>1</v>
      </c>
      <c r="V5945" s="4">
        <f t="shared" si="833"/>
        <v>131.49166666666667</v>
      </c>
      <c r="W5945" s="1" t="s">
        <v>33</v>
      </c>
      <c r="X5945" s="1">
        <v>30</v>
      </c>
      <c r="Y5945" s="4">
        <f t="shared" si="834"/>
        <v>4763.7</v>
      </c>
      <c r="Z5945" s="1" t="s">
        <v>51</v>
      </c>
      <c r="AA5945" s="1" t="s">
        <v>16</v>
      </c>
      <c r="AB5945" s="1" t="s">
        <v>17</v>
      </c>
      <c r="AC5945" s="1" t="s">
        <v>34</v>
      </c>
      <c r="AD5945" s="1" t="s">
        <v>35</v>
      </c>
      <c r="AE5945" s="2">
        <v>40849</v>
      </c>
    </row>
    <row r="5946" spans="1:31" x14ac:dyDescent="0.25">
      <c r="A5946">
        <f t="shared" si="835"/>
        <v>5945</v>
      </c>
      <c r="B5946" s="1">
        <v>55425</v>
      </c>
      <c r="C5946" s="2">
        <v>40848</v>
      </c>
      <c r="D5946" s="1" t="s">
        <v>32</v>
      </c>
      <c r="E5946" s="1" t="str">
        <f t="shared" si="828"/>
        <v>***</v>
      </c>
      <c r="F5946" s="1" t="str">
        <f t="shared" si="829"/>
        <v>***</v>
      </c>
      <c r="G5946" s="1" t="str">
        <f t="shared" si="830"/>
        <v>***</v>
      </c>
      <c r="J5946" s="1" t="str">
        <f t="shared" si="831"/>
        <v>***</v>
      </c>
      <c r="P5946" s="1">
        <v>42</v>
      </c>
      <c r="Q5946" s="1">
        <f t="shared" si="836"/>
        <v>0.05</v>
      </c>
      <c r="T5946" s="4">
        <v>4373.8535000000002</v>
      </c>
      <c r="U5946" s="9">
        <f t="shared" si="832"/>
        <v>1</v>
      </c>
      <c r="V5946" s="4">
        <f t="shared" si="833"/>
        <v>104.13936904761906</v>
      </c>
      <c r="W5946" s="1" t="s">
        <v>14</v>
      </c>
      <c r="X5946" s="1">
        <v>7.69</v>
      </c>
      <c r="Y5946" s="4">
        <f t="shared" si="834"/>
        <v>4381.5434999999998</v>
      </c>
      <c r="Z5946" s="1" t="s">
        <v>64</v>
      </c>
      <c r="AA5946" s="1" t="s">
        <v>28</v>
      </c>
      <c r="AB5946" s="1" t="s">
        <v>24</v>
      </c>
      <c r="AC5946" s="1" t="s">
        <v>25</v>
      </c>
      <c r="AD5946" s="1" t="s">
        <v>19</v>
      </c>
      <c r="AE5946" s="2">
        <v>40849</v>
      </c>
    </row>
    <row r="5947" spans="1:31" x14ac:dyDescent="0.25">
      <c r="A5947">
        <f t="shared" si="835"/>
        <v>5946</v>
      </c>
      <c r="B5947" s="1">
        <v>5281</v>
      </c>
      <c r="C5947" s="2">
        <v>40848</v>
      </c>
      <c r="D5947" s="1" t="s">
        <v>20</v>
      </c>
      <c r="E5947" s="1" t="str">
        <f t="shared" si="828"/>
        <v>*</v>
      </c>
      <c r="F5947" s="1" t="str">
        <f t="shared" si="829"/>
        <v>**</v>
      </c>
      <c r="G5947" s="1" t="str">
        <f t="shared" si="830"/>
        <v>**</v>
      </c>
      <c r="J5947" s="1" t="str">
        <f t="shared" si="831"/>
        <v>**</v>
      </c>
      <c r="P5947" s="1">
        <v>14</v>
      </c>
      <c r="Q5947" s="1">
        <f t="shared" si="836"/>
        <v>0.02</v>
      </c>
      <c r="T5947" s="4">
        <v>2718.07</v>
      </c>
      <c r="U5947" s="9">
        <f t="shared" si="832"/>
        <v>1</v>
      </c>
      <c r="V5947" s="4">
        <f t="shared" si="833"/>
        <v>194.14785714285716</v>
      </c>
      <c r="W5947" s="1" t="s">
        <v>21</v>
      </c>
      <c r="X5947" s="1">
        <v>21.21</v>
      </c>
      <c r="Y5947" s="4">
        <f t="shared" si="834"/>
        <v>2739.28</v>
      </c>
      <c r="Z5947" s="1" t="s">
        <v>51</v>
      </c>
      <c r="AA5947" s="1" t="s">
        <v>16</v>
      </c>
      <c r="AB5947" s="1" t="s">
        <v>17</v>
      </c>
      <c r="AC5947" s="1" t="s">
        <v>18</v>
      </c>
      <c r="AD5947" s="1" t="s">
        <v>48</v>
      </c>
      <c r="AE5947" s="2">
        <v>40849</v>
      </c>
    </row>
    <row r="5948" spans="1:31" x14ac:dyDescent="0.25">
      <c r="A5948">
        <f t="shared" si="835"/>
        <v>5947</v>
      </c>
      <c r="B5948" s="1">
        <v>55425</v>
      </c>
      <c r="C5948" s="2">
        <v>40848</v>
      </c>
      <c r="D5948" s="1" t="s">
        <v>32</v>
      </c>
      <c r="E5948" s="1" t="str">
        <f t="shared" si="828"/>
        <v>***</v>
      </c>
      <c r="F5948" s="1" t="str">
        <f t="shared" si="829"/>
        <v>***</v>
      </c>
      <c r="G5948" s="1" t="str">
        <f t="shared" si="830"/>
        <v>***</v>
      </c>
      <c r="J5948" s="1" t="str">
        <f t="shared" si="831"/>
        <v>***</v>
      </c>
      <c r="P5948" s="1">
        <v>8</v>
      </c>
      <c r="Q5948" s="1">
        <f t="shared" si="836"/>
        <v>0.01</v>
      </c>
      <c r="T5948" s="4">
        <v>2302.36</v>
      </c>
      <c r="U5948" s="9">
        <f t="shared" si="832"/>
        <v>1</v>
      </c>
      <c r="V5948" s="4">
        <f t="shared" si="833"/>
        <v>287.79500000000002</v>
      </c>
      <c r="W5948" s="1" t="s">
        <v>14</v>
      </c>
      <c r="X5948" s="1">
        <v>7.18</v>
      </c>
      <c r="Y5948" s="4">
        <f t="shared" si="834"/>
        <v>2309.54</v>
      </c>
      <c r="Z5948" s="1" t="s">
        <v>44</v>
      </c>
      <c r="AA5948" s="1" t="s">
        <v>28</v>
      </c>
      <c r="AB5948" s="1" t="s">
        <v>24</v>
      </c>
      <c r="AC5948" s="1" t="s">
        <v>38</v>
      </c>
      <c r="AD5948" s="1" t="s">
        <v>19</v>
      </c>
      <c r="AE5948" s="2">
        <v>40850</v>
      </c>
    </row>
    <row r="5949" spans="1:31" x14ac:dyDescent="0.25">
      <c r="A5949">
        <f t="shared" si="835"/>
        <v>5948</v>
      </c>
      <c r="B5949" s="1">
        <v>54368</v>
      </c>
      <c r="C5949" s="2">
        <v>40848</v>
      </c>
      <c r="D5949" s="1" t="s">
        <v>27</v>
      </c>
      <c r="E5949" s="1" t="str">
        <f t="shared" si="828"/>
        <v>*</v>
      </c>
      <c r="F5949" s="1" t="str">
        <f t="shared" si="829"/>
        <v>*</v>
      </c>
      <c r="G5949" s="1" t="str">
        <f t="shared" si="830"/>
        <v>*</v>
      </c>
      <c r="J5949" s="1" t="str">
        <f t="shared" si="831"/>
        <v>*</v>
      </c>
      <c r="P5949" s="1">
        <v>43</v>
      </c>
      <c r="Q5949" s="1">
        <f t="shared" si="836"/>
        <v>0.05</v>
      </c>
      <c r="T5949" s="4">
        <v>1680.9770000000001</v>
      </c>
      <c r="U5949" s="9">
        <f t="shared" si="832"/>
        <v>1</v>
      </c>
      <c r="V5949" s="4">
        <f t="shared" si="833"/>
        <v>39.092488372093023</v>
      </c>
      <c r="W5949" s="1" t="s">
        <v>21</v>
      </c>
      <c r="X5949" s="1">
        <v>4.99</v>
      </c>
      <c r="Y5949" s="4">
        <f t="shared" si="834"/>
        <v>1685.9670000000001</v>
      </c>
      <c r="Z5949" s="1" t="s">
        <v>44</v>
      </c>
      <c r="AA5949" s="1" t="s">
        <v>23</v>
      </c>
      <c r="AB5949" s="1" t="s">
        <v>24</v>
      </c>
      <c r="AC5949" s="1" t="s">
        <v>25</v>
      </c>
      <c r="AD5949" s="1" t="s">
        <v>19</v>
      </c>
      <c r="AE5949" s="2">
        <v>40849</v>
      </c>
    </row>
    <row r="5950" spans="1:31" x14ac:dyDescent="0.25">
      <c r="A5950">
        <f t="shared" si="835"/>
        <v>5949</v>
      </c>
      <c r="B5950" s="1">
        <v>52162</v>
      </c>
      <c r="C5950" s="2">
        <v>40848</v>
      </c>
      <c r="D5950" s="1" t="s">
        <v>27</v>
      </c>
      <c r="E5950" s="1" t="str">
        <f t="shared" si="828"/>
        <v>*</v>
      </c>
      <c r="F5950" s="1" t="str">
        <f t="shared" si="829"/>
        <v>*</v>
      </c>
      <c r="G5950" s="1" t="str">
        <f t="shared" si="830"/>
        <v>*</v>
      </c>
      <c r="J5950" s="1" t="str">
        <f t="shared" si="831"/>
        <v>*</v>
      </c>
      <c r="P5950" s="1">
        <v>39</v>
      </c>
      <c r="Q5950" s="1">
        <f t="shared" si="836"/>
        <v>0.04</v>
      </c>
      <c r="T5950" s="4">
        <v>261.16000000000003</v>
      </c>
      <c r="U5950" s="9">
        <f t="shared" si="832"/>
        <v>0</v>
      </c>
      <c r="V5950" s="4">
        <f t="shared" si="833"/>
        <v>6.6964102564102568</v>
      </c>
      <c r="W5950" s="1" t="s">
        <v>21</v>
      </c>
      <c r="X5950" s="1">
        <v>9.68</v>
      </c>
      <c r="Y5950" s="4">
        <f t="shared" si="834"/>
        <v>270.84000000000003</v>
      </c>
      <c r="Z5950" s="1" t="s">
        <v>22</v>
      </c>
      <c r="AA5950" s="1" t="s">
        <v>37</v>
      </c>
      <c r="AB5950" s="1" t="s">
        <v>17</v>
      </c>
      <c r="AC5950" s="1" t="s">
        <v>62</v>
      </c>
      <c r="AD5950" s="1" t="s">
        <v>59</v>
      </c>
      <c r="AE5950" s="2">
        <v>40848</v>
      </c>
    </row>
    <row r="5951" spans="1:31" x14ac:dyDescent="0.25">
      <c r="A5951">
        <f t="shared" si="835"/>
        <v>5950</v>
      </c>
      <c r="B5951" s="1">
        <v>54368</v>
      </c>
      <c r="C5951" s="2">
        <v>40848</v>
      </c>
      <c r="D5951" s="1" t="s">
        <v>27</v>
      </c>
      <c r="E5951" s="1" t="str">
        <f t="shared" si="828"/>
        <v>*</v>
      </c>
      <c r="F5951" s="1" t="str">
        <f t="shared" si="829"/>
        <v>*</v>
      </c>
      <c r="G5951" s="1" t="str">
        <f t="shared" si="830"/>
        <v>*</v>
      </c>
      <c r="J5951" s="1" t="str">
        <f t="shared" si="831"/>
        <v>*</v>
      </c>
      <c r="P5951" s="1">
        <v>31</v>
      </c>
      <c r="Q5951" s="1">
        <f t="shared" si="836"/>
        <v>0.04</v>
      </c>
      <c r="T5951" s="4">
        <v>233.2</v>
      </c>
      <c r="U5951" s="9">
        <f t="shared" si="832"/>
        <v>0</v>
      </c>
      <c r="V5951" s="4">
        <f t="shared" si="833"/>
        <v>7.5225806451612902</v>
      </c>
      <c r="W5951" s="1" t="s">
        <v>21</v>
      </c>
      <c r="X5951" s="1">
        <v>5.83</v>
      </c>
      <c r="Y5951" s="4">
        <f t="shared" si="834"/>
        <v>239.03</v>
      </c>
      <c r="Z5951" s="1" t="s">
        <v>44</v>
      </c>
      <c r="AA5951" s="1" t="s">
        <v>23</v>
      </c>
      <c r="AB5951" s="1" t="s">
        <v>29</v>
      </c>
      <c r="AC5951" s="1" t="s">
        <v>40</v>
      </c>
      <c r="AD5951" s="1" t="s">
        <v>31</v>
      </c>
      <c r="AE5951" s="2">
        <v>40850</v>
      </c>
    </row>
    <row r="5952" spans="1:31" x14ac:dyDescent="0.25">
      <c r="A5952">
        <f t="shared" si="835"/>
        <v>5951</v>
      </c>
      <c r="B5952" s="1">
        <v>52162</v>
      </c>
      <c r="C5952" s="2">
        <v>40848</v>
      </c>
      <c r="D5952" s="1" t="s">
        <v>27</v>
      </c>
      <c r="E5952" s="1" t="str">
        <f t="shared" si="828"/>
        <v>*</v>
      </c>
      <c r="F5952" s="1" t="str">
        <f t="shared" si="829"/>
        <v>*</v>
      </c>
      <c r="G5952" s="1" t="str">
        <f t="shared" si="830"/>
        <v>*</v>
      </c>
      <c r="J5952" s="1" t="str">
        <f t="shared" si="831"/>
        <v>*</v>
      </c>
      <c r="P5952" s="1">
        <v>47</v>
      </c>
      <c r="Q5952" s="1">
        <f t="shared" si="836"/>
        <v>0.05</v>
      </c>
      <c r="T5952" s="4">
        <v>155.22</v>
      </c>
      <c r="U5952" s="9">
        <f t="shared" si="832"/>
        <v>0</v>
      </c>
      <c r="V5952" s="4">
        <f t="shared" si="833"/>
        <v>3.3025531914893618</v>
      </c>
      <c r="W5952" s="1" t="s">
        <v>21</v>
      </c>
      <c r="X5952" s="1">
        <v>1.35</v>
      </c>
      <c r="Y5952" s="4">
        <f t="shared" si="834"/>
        <v>156.57</v>
      </c>
      <c r="Z5952" s="1" t="s">
        <v>22</v>
      </c>
      <c r="AA5952" s="1" t="s">
        <v>37</v>
      </c>
      <c r="AB5952" s="1" t="s">
        <v>17</v>
      </c>
      <c r="AC5952" s="1" t="s">
        <v>34</v>
      </c>
      <c r="AD5952" s="1" t="s">
        <v>35</v>
      </c>
      <c r="AE5952" s="2">
        <v>40849</v>
      </c>
    </row>
    <row r="5953" spans="1:31" x14ac:dyDescent="0.25">
      <c r="A5953">
        <f t="shared" si="835"/>
        <v>5952</v>
      </c>
      <c r="B5953" s="1">
        <v>54368</v>
      </c>
      <c r="C5953" s="2">
        <v>40848</v>
      </c>
      <c r="D5953" s="1" t="s">
        <v>27</v>
      </c>
      <c r="E5953" s="1" t="str">
        <f t="shared" si="828"/>
        <v>*</v>
      </c>
      <c r="F5953" s="1" t="str">
        <f t="shared" si="829"/>
        <v>*</v>
      </c>
      <c r="G5953" s="1" t="str">
        <f t="shared" si="830"/>
        <v>*</v>
      </c>
      <c r="J5953" s="1" t="str">
        <f t="shared" si="831"/>
        <v>*</v>
      </c>
      <c r="P5953" s="1">
        <v>16</v>
      </c>
      <c r="Q5953" s="1">
        <f t="shared" si="836"/>
        <v>0.02</v>
      </c>
      <c r="T5953" s="4">
        <v>79.53</v>
      </c>
      <c r="U5953" s="9">
        <f t="shared" si="832"/>
        <v>0</v>
      </c>
      <c r="V5953" s="4">
        <f t="shared" si="833"/>
        <v>4.9706250000000001</v>
      </c>
      <c r="W5953" s="1" t="s">
        <v>21</v>
      </c>
      <c r="X5953" s="1">
        <v>5.49</v>
      </c>
      <c r="Y5953" s="4">
        <f t="shared" si="834"/>
        <v>85.02</v>
      </c>
      <c r="Z5953" s="1" t="s">
        <v>44</v>
      </c>
      <c r="AA5953" s="1" t="s">
        <v>23</v>
      </c>
      <c r="AB5953" s="1" t="s">
        <v>29</v>
      </c>
      <c r="AC5953" s="1" t="s">
        <v>40</v>
      </c>
      <c r="AD5953" s="1" t="s">
        <v>19</v>
      </c>
      <c r="AE5953" s="2">
        <v>40849</v>
      </c>
    </row>
    <row r="5954" spans="1:31" x14ac:dyDescent="0.25">
      <c r="A5954">
        <f t="shared" si="835"/>
        <v>5953</v>
      </c>
      <c r="B5954" s="1">
        <v>55425</v>
      </c>
      <c r="C5954" s="2">
        <v>40848</v>
      </c>
      <c r="D5954" s="1" t="s">
        <v>32</v>
      </c>
      <c r="E5954" s="1" t="str">
        <f t="shared" si="828"/>
        <v>***</v>
      </c>
      <c r="F5954" s="1" t="str">
        <f t="shared" si="829"/>
        <v>***</v>
      </c>
      <c r="G5954" s="1" t="str">
        <f t="shared" si="830"/>
        <v>***</v>
      </c>
      <c r="J5954" s="1" t="str">
        <f t="shared" si="831"/>
        <v>***</v>
      </c>
      <c r="P5954" s="1">
        <v>7</v>
      </c>
      <c r="Q5954" s="1">
        <f t="shared" si="836"/>
        <v>0.01</v>
      </c>
      <c r="T5954" s="4">
        <v>73.86</v>
      </c>
      <c r="U5954" s="9">
        <f t="shared" si="832"/>
        <v>0</v>
      </c>
      <c r="V5954" s="4">
        <f t="shared" si="833"/>
        <v>10.551428571428572</v>
      </c>
      <c r="W5954" s="1" t="s">
        <v>21</v>
      </c>
      <c r="X5954" s="1">
        <v>9.4499999999999993</v>
      </c>
      <c r="Y5954" s="4">
        <f t="shared" si="834"/>
        <v>83.31</v>
      </c>
      <c r="Z5954" s="1" t="s">
        <v>53</v>
      </c>
      <c r="AA5954" s="1" t="s">
        <v>28</v>
      </c>
      <c r="AB5954" s="1" t="s">
        <v>29</v>
      </c>
      <c r="AC5954" s="1" t="s">
        <v>55</v>
      </c>
      <c r="AD5954" s="1" t="s">
        <v>19</v>
      </c>
      <c r="AE5954" s="2">
        <v>40849</v>
      </c>
    </row>
    <row r="5955" spans="1:31" x14ac:dyDescent="0.25">
      <c r="A5955">
        <f t="shared" si="835"/>
        <v>5954</v>
      </c>
      <c r="B5955" s="1">
        <v>56577</v>
      </c>
      <c r="C5955" s="2">
        <v>40849</v>
      </c>
      <c r="D5955" s="1" t="s">
        <v>32</v>
      </c>
      <c r="E5955" s="1" t="str">
        <f t="shared" ref="E5955:E6018" si="837">IF(D5955="Critical","***","*")</f>
        <v>***</v>
      </c>
      <c r="F5955" s="1" t="str">
        <f t="shared" ref="F5955:F6018" si="838">IF(D5955="Critical","***",IF(D5955="High","**","*"))</f>
        <v>***</v>
      </c>
      <c r="G5955" s="1" t="str">
        <f t="shared" ref="G5955:G6018" si="839">VLOOKUP(D5955,$H$6:$I$10,2,FALSE)</f>
        <v>***</v>
      </c>
      <c r="J5955" s="1" t="str">
        <f t="shared" ref="J5955:J6018" si="840">HLOOKUP(D5955,$K$5:$O$6,2,FALSE)</f>
        <v>***</v>
      </c>
      <c r="P5955" s="1">
        <v>30</v>
      </c>
      <c r="Q5955" s="1">
        <f t="shared" si="836"/>
        <v>0.04</v>
      </c>
      <c r="T5955" s="4">
        <v>7497.08</v>
      </c>
      <c r="U5955" s="9">
        <f t="shared" ref="U5955:U6018" si="841">IF(T5955&gt;1000,1,0)</f>
        <v>1</v>
      </c>
      <c r="V5955" s="4">
        <f t="shared" ref="V5955:V6018" si="842">T5955/P5955</f>
        <v>249.90266666666668</v>
      </c>
      <c r="W5955" s="1" t="s">
        <v>33</v>
      </c>
      <c r="X5955" s="1">
        <v>54.12</v>
      </c>
      <c r="Y5955" s="4">
        <f t="shared" ref="Y5955:Y6018" si="843">X5955+T5955</f>
        <v>7551.2</v>
      </c>
      <c r="Z5955" s="1" t="s">
        <v>42</v>
      </c>
      <c r="AA5955" s="1" t="s">
        <v>23</v>
      </c>
      <c r="AB5955" s="1" t="s">
        <v>17</v>
      </c>
      <c r="AC5955" s="1" t="s">
        <v>52</v>
      </c>
      <c r="AD5955" s="1" t="s">
        <v>59</v>
      </c>
      <c r="AE5955" s="2">
        <v>40850</v>
      </c>
    </row>
    <row r="5956" spans="1:31" x14ac:dyDescent="0.25">
      <c r="A5956">
        <f t="shared" ref="A5956:A6019" si="844">A5955+1</f>
        <v>5955</v>
      </c>
      <c r="B5956" s="1">
        <v>36</v>
      </c>
      <c r="C5956" s="2">
        <v>40849</v>
      </c>
      <c r="D5956" s="1" t="s">
        <v>32</v>
      </c>
      <c r="E5956" s="1" t="str">
        <f t="shared" si="837"/>
        <v>***</v>
      </c>
      <c r="F5956" s="1" t="str">
        <f t="shared" si="838"/>
        <v>***</v>
      </c>
      <c r="G5956" s="1" t="str">
        <f t="shared" si="839"/>
        <v>***</v>
      </c>
      <c r="J5956" s="1" t="str">
        <f t="shared" si="840"/>
        <v>***</v>
      </c>
      <c r="P5956" s="1">
        <v>46</v>
      </c>
      <c r="Q5956" s="1">
        <f t="shared" ref="Q5956:Q6019" si="845">VLOOKUP(P5956,$R$5:$S$10,2,TRUE)</f>
        <v>0.05</v>
      </c>
      <c r="T5956" s="4">
        <v>2484.7455</v>
      </c>
      <c r="U5956" s="9">
        <f t="shared" si="841"/>
        <v>1</v>
      </c>
      <c r="V5956" s="4">
        <f t="shared" si="842"/>
        <v>54.016206521739129</v>
      </c>
      <c r="W5956" s="1" t="s">
        <v>21</v>
      </c>
      <c r="X5956" s="1">
        <v>4.2</v>
      </c>
      <c r="Y5956" s="4">
        <f t="shared" si="843"/>
        <v>2488.9454999999998</v>
      </c>
      <c r="Z5956" s="1" t="s">
        <v>46</v>
      </c>
      <c r="AA5956" s="1" t="s">
        <v>37</v>
      </c>
      <c r="AB5956" s="1" t="s">
        <v>24</v>
      </c>
      <c r="AC5956" s="1" t="s">
        <v>25</v>
      </c>
      <c r="AD5956" s="1" t="s">
        <v>19</v>
      </c>
      <c r="AE5956" s="2">
        <v>40849</v>
      </c>
    </row>
    <row r="5957" spans="1:31" x14ac:dyDescent="0.25">
      <c r="A5957">
        <f t="shared" si="844"/>
        <v>5956</v>
      </c>
      <c r="B5957" s="1">
        <v>56577</v>
      </c>
      <c r="C5957" s="2">
        <v>40849</v>
      </c>
      <c r="D5957" s="1" t="s">
        <v>32</v>
      </c>
      <c r="E5957" s="1" t="str">
        <f t="shared" si="837"/>
        <v>***</v>
      </c>
      <c r="F5957" s="1" t="str">
        <f t="shared" si="838"/>
        <v>***</v>
      </c>
      <c r="G5957" s="1" t="str">
        <f t="shared" si="839"/>
        <v>***</v>
      </c>
      <c r="J5957" s="1" t="str">
        <f t="shared" si="840"/>
        <v>***</v>
      </c>
      <c r="P5957" s="1">
        <v>19</v>
      </c>
      <c r="Q5957" s="1">
        <f t="shared" si="845"/>
        <v>0.02</v>
      </c>
      <c r="T5957" s="4">
        <v>1134.2</v>
      </c>
      <c r="U5957" s="9">
        <f t="shared" si="841"/>
        <v>1</v>
      </c>
      <c r="V5957" s="4">
        <f t="shared" si="842"/>
        <v>59.694736842105264</v>
      </c>
      <c r="W5957" s="1" t="s">
        <v>33</v>
      </c>
      <c r="X5957" s="1">
        <v>36.61</v>
      </c>
      <c r="Y5957" s="4">
        <f t="shared" si="843"/>
        <v>1170.81</v>
      </c>
      <c r="Z5957" s="1" t="s">
        <v>46</v>
      </c>
      <c r="AA5957" s="1" t="s">
        <v>23</v>
      </c>
      <c r="AB5957" s="1" t="s">
        <v>17</v>
      </c>
      <c r="AC5957" s="1" t="s">
        <v>62</v>
      </c>
      <c r="AD5957" s="1" t="s">
        <v>59</v>
      </c>
      <c r="AE5957" s="2">
        <v>40851</v>
      </c>
    </row>
    <row r="5958" spans="1:31" x14ac:dyDescent="0.25">
      <c r="A5958">
        <f t="shared" si="844"/>
        <v>5957</v>
      </c>
      <c r="B5958" s="1">
        <v>34179</v>
      </c>
      <c r="C5958" s="2">
        <v>40849</v>
      </c>
      <c r="D5958" s="1" t="s">
        <v>27</v>
      </c>
      <c r="E5958" s="1" t="str">
        <f t="shared" si="837"/>
        <v>*</v>
      </c>
      <c r="F5958" s="1" t="str">
        <f t="shared" si="838"/>
        <v>*</v>
      </c>
      <c r="G5958" s="1" t="str">
        <f t="shared" si="839"/>
        <v>*</v>
      </c>
      <c r="J5958" s="1" t="str">
        <f t="shared" si="840"/>
        <v>*</v>
      </c>
      <c r="P5958" s="1">
        <v>21</v>
      </c>
      <c r="Q5958" s="1">
        <f t="shared" si="845"/>
        <v>3.5000000000000003E-2</v>
      </c>
      <c r="T5958" s="4">
        <v>293.27</v>
      </c>
      <c r="U5958" s="9">
        <f t="shared" si="841"/>
        <v>0</v>
      </c>
      <c r="V5958" s="4">
        <f t="shared" si="842"/>
        <v>13.965238095238094</v>
      </c>
      <c r="W5958" s="1" t="s">
        <v>21</v>
      </c>
      <c r="X5958" s="1">
        <v>1.99</v>
      </c>
      <c r="Y5958" s="4">
        <f t="shared" si="843"/>
        <v>295.26</v>
      </c>
      <c r="Z5958" s="1" t="s">
        <v>46</v>
      </c>
      <c r="AA5958" s="1" t="s">
        <v>28</v>
      </c>
      <c r="AB5958" s="1" t="s">
        <v>24</v>
      </c>
      <c r="AC5958" s="1" t="s">
        <v>38</v>
      </c>
      <c r="AD5958" s="1" t="s">
        <v>41</v>
      </c>
      <c r="AE5958" s="2">
        <v>40851</v>
      </c>
    </row>
    <row r="5959" spans="1:31" x14ac:dyDescent="0.25">
      <c r="A5959">
        <f t="shared" si="844"/>
        <v>5958</v>
      </c>
      <c r="B5959" s="1">
        <v>55206</v>
      </c>
      <c r="C5959" s="2">
        <v>40849</v>
      </c>
      <c r="D5959" s="1" t="s">
        <v>36</v>
      </c>
      <c r="E5959" s="1" t="str">
        <f t="shared" si="837"/>
        <v>*</v>
      </c>
      <c r="F5959" s="1" t="str">
        <f t="shared" si="838"/>
        <v>*</v>
      </c>
      <c r="G5959" s="1" t="str">
        <f t="shared" si="839"/>
        <v>*</v>
      </c>
      <c r="J5959" s="1" t="str">
        <f t="shared" si="840"/>
        <v>*</v>
      </c>
      <c r="P5959" s="1">
        <v>20</v>
      </c>
      <c r="Q5959" s="1">
        <f t="shared" si="845"/>
        <v>3.5000000000000003E-2</v>
      </c>
      <c r="T5959" s="4">
        <v>52.7</v>
      </c>
      <c r="U5959" s="9">
        <f t="shared" si="841"/>
        <v>0</v>
      </c>
      <c r="V5959" s="4">
        <f t="shared" si="842"/>
        <v>2.6350000000000002</v>
      </c>
      <c r="W5959" s="1" t="s">
        <v>14</v>
      </c>
      <c r="X5959" s="1">
        <v>4.79</v>
      </c>
      <c r="Y5959" s="4">
        <f t="shared" si="843"/>
        <v>57.49</v>
      </c>
      <c r="Z5959" s="1" t="s">
        <v>44</v>
      </c>
      <c r="AA5959" s="1" t="s">
        <v>37</v>
      </c>
      <c r="AB5959" s="1" t="s">
        <v>29</v>
      </c>
      <c r="AC5959" s="1" t="s">
        <v>43</v>
      </c>
      <c r="AD5959" s="1" t="s">
        <v>19</v>
      </c>
      <c r="AE5959" s="2">
        <v>40850</v>
      </c>
    </row>
    <row r="5960" spans="1:31" x14ac:dyDescent="0.25">
      <c r="A5960">
        <f t="shared" si="844"/>
        <v>5959</v>
      </c>
      <c r="B5960" s="1">
        <v>54116</v>
      </c>
      <c r="C5960" s="2">
        <v>40850</v>
      </c>
      <c r="D5960" s="1" t="s">
        <v>32</v>
      </c>
      <c r="E5960" s="1" t="str">
        <f t="shared" si="837"/>
        <v>***</v>
      </c>
      <c r="F5960" s="1" t="str">
        <f t="shared" si="838"/>
        <v>***</v>
      </c>
      <c r="G5960" s="1" t="str">
        <f t="shared" si="839"/>
        <v>***</v>
      </c>
      <c r="J5960" s="1" t="str">
        <f t="shared" si="840"/>
        <v>***</v>
      </c>
      <c r="P5960" s="1">
        <v>22</v>
      </c>
      <c r="Q5960" s="1">
        <f t="shared" si="845"/>
        <v>3.5000000000000003E-2</v>
      </c>
      <c r="T5960" s="4">
        <v>3329.27</v>
      </c>
      <c r="U5960" s="9">
        <f t="shared" si="841"/>
        <v>1</v>
      </c>
      <c r="V5960" s="4">
        <f t="shared" si="842"/>
        <v>151.33045454545456</v>
      </c>
      <c r="W5960" s="1" t="s">
        <v>33</v>
      </c>
      <c r="X5960" s="1">
        <v>16.010000000000002</v>
      </c>
      <c r="Y5960" s="4">
        <f t="shared" si="843"/>
        <v>3345.28</v>
      </c>
      <c r="Z5960" s="1" t="s">
        <v>46</v>
      </c>
      <c r="AA5960" s="1" t="s">
        <v>23</v>
      </c>
      <c r="AB5960" s="1" t="s">
        <v>17</v>
      </c>
      <c r="AC5960" s="1" t="s">
        <v>52</v>
      </c>
      <c r="AD5960" s="1" t="s">
        <v>59</v>
      </c>
      <c r="AE5960" s="2">
        <v>40851</v>
      </c>
    </row>
    <row r="5961" spans="1:31" x14ac:dyDescent="0.25">
      <c r="A5961">
        <f t="shared" si="844"/>
        <v>5960</v>
      </c>
      <c r="B5961" s="1">
        <v>53056</v>
      </c>
      <c r="C5961" s="2">
        <v>40850</v>
      </c>
      <c r="D5961" s="1" t="s">
        <v>32</v>
      </c>
      <c r="E5961" s="1" t="str">
        <f t="shared" si="837"/>
        <v>***</v>
      </c>
      <c r="F5961" s="1" t="str">
        <f t="shared" si="838"/>
        <v>***</v>
      </c>
      <c r="G5961" s="1" t="str">
        <f t="shared" si="839"/>
        <v>***</v>
      </c>
      <c r="J5961" s="1" t="str">
        <f t="shared" si="840"/>
        <v>***</v>
      </c>
      <c r="P5961" s="1">
        <v>13</v>
      </c>
      <c r="Q5961" s="1">
        <f t="shared" si="845"/>
        <v>0.02</v>
      </c>
      <c r="T5961" s="4">
        <v>509.49</v>
      </c>
      <c r="U5961" s="9">
        <f t="shared" si="841"/>
        <v>0</v>
      </c>
      <c r="V5961" s="4">
        <f t="shared" si="842"/>
        <v>39.191538461538464</v>
      </c>
      <c r="W5961" s="1" t="s">
        <v>21</v>
      </c>
      <c r="X5961" s="1">
        <v>8.9700000000000006</v>
      </c>
      <c r="Y5961" s="4">
        <f t="shared" si="843"/>
        <v>518.46</v>
      </c>
      <c r="Z5961" s="1" t="s">
        <v>15</v>
      </c>
      <c r="AA5961" s="1" t="s">
        <v>28</v>
      </c>
      <c r="AB5961" s="1" t="s">
        <v>24</v>
      </c>
      <c r="AC5961" s="1" t="s">
        <v>56</v>
      </c>
      <c r="AD5961" s="1" t="s">
        <v>19</v>
      </c>
      <c r="AE5961" s="2">
        <v>40851</v>
      </c>
    </row>
    <row r="5962" spans="1:31" x14ac:dyDescent="0.25">
      <c r="A5962">
        <f t="shared" si="844"/>
        <v>5961</v>
      </c>
      <c r="B5962" s="1">
        <v>33254</v>
      </c>
      <c r="C5962" s="2">
        <v>40850</v>
      </c>
      <c r="D5962" s="1" t="s">
        <v>27</v>
      </c>
      <c r="E5962" s="1" t="str">
        <f t="shared" si="837"/>
        <v>*</v>
      </c>
      <c r="F5962" s="1" t="str">
        <f t="shared" si="838"/>
        <v>*</v>
      </c>
      <c r="G5962" s="1" t="str">
        <f t="shared" si="839"/>
        <v>*</v>
      </c>
      <c r="J5962" s="1" t="str">
        <f t="shared" si="840"/>
        <v>*</v>
      </c>
      <c r="P5962" s="1">
        <v>11</v>
      </c>
      <c r="Q5962" s="1">
        <f t="shared" si="845"/>
        <v>0.02</v>
      </c>
      <c r="T5962" s="4">
        <v>466.35</v>
      </c>
      <c r="U5962" s="9">
        <f t="shared" si="841"/>
        <v>0</v>
      </c>
      <c r="V5962" s="4">
        <f t="shared" si="842"/>
        <v>42.395454545454548</v>
      </c>
      <c r="W5962" s="1" t="s">
        <v>21</v>
      </c>
      <c r="X5962" s="1">
        <v>9.1999999999999993</v>
      </c>
      <c r="Y5962" s="4">
        <f t="shared" si="843"/>
        <v>475.55</v>
      </c>
      <c r="Z5962" s="1" t="s">
        <v>51</v>
      </c>
      <c r="AA5962" s="1" t="s">
        <v>37</v>
      </c>
      <c r="AB5962" s="1" t="s">
        <v>17</v>
      </c>
      <c r="AC5962" s="1" t="s">
        <v>18</v>
      </c>
      <c r="AD5962" s="1" t="s">
        <v>31</v>
      </c>
      <c r="AE5962" s="2">
        <v>40852</v>
      </c>
    </row>
    <row r="5963" spans="1:31" x14ac:dyDescent="0.25">
      <c r="A5963">
        <f t="shared" si="844"/>
        <v>5962</v>
      </c>
      <c r="B5963" s="1">
        <v>52321</v>
      </c>
      <c r="C5963" s="2">
        <v>40852</v>
      </c>
      <c r="D5963" s="1" t="s">
        <v>20</v>
      </c>
      <c r="E5963" s="1" t="str">
        <f t="shared" si="837"/>
        <v>*</v>
      </c>
      <c r="F5963" s="1" t="str">
        <f t="shared" si="838"/>
        <v>**</v>
      </c>
      <c r="G5963" s="1" t="str">
        <f t="shared" si="839"/>
        <v>**</v>
      </c>
      <c r="J5963" s="1" t="str">
        <f t="shared" si="840"/>
        <v>**</v>
      </c>
      <c r="P5963" s="1">
        <v>45</v>
      </c>
      <c r="Q5963" s="1">
        <f t="shared" si="845"/>
        <v>0.05</v>
      </c>
      <c r="T5963" s="4">
        <v>13104.992</v>
      </c>
      <c r="U5963" s="9">
        <f t="shared" si="841"/>
        <v>1</v>
      </c>
      <c r="V5963" s="4">
        <f t="shared" si="842"/>
        <v>291.22204444444446</v>
      </c>
      <c r="W5963" s="1" t="s">
        <v>33</v>
      </c>
      <c r="X5963" s="1">
        <v>60</v>
      </c>
      <c r="Y5963" s="4">
        <f t="shared" si="843"/>
        <v>13164.992</v>
      </c>
      <c r="Z5963" s="1" t="s">
        <v>39</v>
      </c>
      <c r="AA5963" s="1" t="s">
        <v>23</v>
      </c>
      <c r="AB5963" s="1" t="s">
        <v>17</v>
      </c>
      <c r="AC5963" s="1" t="s">
        <v>52</v>
      </c>
      <c r="AD5963" s="1" t="s">
        <v>35</v>
      </c>
      <c r="AE5963" s="2">
        <v>40852</v>
      </c>
    </row>
    <row r="5964" spans="1:31" x14ac:dyDescent="0.25">
      <c r="A5964">
        <f t="shared" si="844"/>
        <v>5963</v>
      </c>
      <c r="B5964" s="1">
        <v>58690</v>
      </c>
      <c r="C5964" s="2">
        <v>40852</v>
      </c>
      <c r="D5964" s="1" t="s">
        <v>20</v>
      </c>
      <c r="E5964" s="1" t="str">
        <f t="shared" si="837"/>
        <v>*</v>
      </c>
      <c r="F5964" s="1" t="str">
        <f t="shared" si="838"/>
        <v>**</v>
      </c>
      <c r="G5964" s="1" t="str">
        <f t="shared" si="839"/>
        <v>**</v>
      </c>
      <c r="J5964" s="1" t="str">
        <f t="shared" si="840"/>
        <v>**</v>
      </c>
      <c r="P5964" s="1">
        <v>14</v>
      </c>
      <c r="Q5964" s="1">
        <f t="shared" si="845"/>
        <v>0.02</v>
      </c>
      <c r="T5964" s="4">
        <v>3023.73</v>
      </c>
      <c r="U5964" s="9">
        <f t="shared" si="841"/>
        <v>1</v>
      </c>
      <c r="V5964" s="4">
        <f t="shared" si="842"/>
        <v>215.9807142857143</v>
      </c>
      <c r="W5964" s="1" t="s">
        <v>33</v>
      </c>
      <c r="X5964" s="1">
        <v>69.64</v>
      </c>
      <c r="Y5964" s="4">
        <f t="shared" si="843"/>
        <v>3093.37</v>
      </c>
      <c r="Z5964" s="1" t="s">
        <v>22</v>
      </c>
      <c r="AA5964" s="1" t="s">
        <v>23</v>
      </c>
      <c r="AB5964" s="1" t="s">
        <v>17</v>
      </c>
      <c r="AC5964" s="1" t="s">
        <v>52</v>
      </c>
      <c r="AD5964" s="1" t="s">
        <v>59</v>
      </c>
      <c r="AE5964" s="2">
        <v>40853</v>
      </c>
    </row>
    <row r="5965" spans="1:31" x14ac:dyDescent="0.25">
      <c r="A5965">
        <f t="shared" si="844"/>
        <v>5964</v>
      </c>
      <c r="B5965" s="1">
        <v>52321</v>
      </c>
      <c r="C5965" s="2">
        <v>40852</v>
      </c>
      <c r="D5965" s="1" t="s">
        <v>20</v>
      </c>
      <c r="E5965" s="1" t="str">
        <f t="shared" si="837"/>
        <v>*</v>
      </c>
      <c r="F5965" s="1" t="str">
        <f t="shared" si="838"/>
        <v>**</v>
      </c>
      <c r="G5965" s="1" t="str">
        <f t="shared" si="839"/>
        <v>**</v>
      </c>
      <c r="J5965" s="1" t="str">
        <f t="shared" si="840"/>
        <v>**</v>
      </c>
      <c r="P5965" s="1">
        <v>48</v>
      </c>
      <c r="Q5965" s="1">
        <f t="shared" si="845"/>
        <v>0.05</v>
      </c>
      <c r="T5965" s="4">
        <v>617.26</v>
      </c>
      <c r="U5965" s="9">
        <f t="shared" si="841"/>
        <v>0</v>
      </c>
      <c r="V5965" s="4">
        <f t="shared" si="842"/>
        <v>12.859583333333333</v>
      </c>
      <c r="W5965" s="1" t="s">
        <v>21</v>
      </c>
      <c r="X5965" s="1">
        <v>6.13</v>
      </c>
      <c r="Y5965" s="4">
        <f t="shared" si="843"/>
        <v>623.39</v>
      </c>
      <c r="Z5965" s="1" t="s">
        <v>39</v>
      </c>
      <c r="AA5965" s="1" t="s">
        <v>23</v>
      </c>
      <c r="AB5965" s="1" t="s">
        <v>29</v>
      </c>
      <c r="AC5965" s="1" t="s">
        <v>55</v>
      </c>
      <c r="AD5965" s="1" t="s">
        <v>19</v>
      </c>
      <c r="AE5965" s="2">
        <v>40854</v>
      </c>
    </row>
    <row r="5966" spans="1:31" x14ac:dyDescent="0.25">
      <c r="A5966">
        <f t="shared" si="844"/>
        <v>5965</v>
      </c>
      <c r="B5966" s="1">
        <v>31399</v>
      </c>
      <c r="C5966" s="2">
        <v>40852</v>
      </c>
      <c r="D5966" s="1" t="s">
        <v>27</v>
      </c>
      <c r="E5966" s="1" t="str">
        <f t="shared" si="837"/>
        <v>*</v>
      </c>
      <c r="F5966" s="1" t="str">
        <f t="shared" si="838"/>
        <v>*</v>
      </c>
      <c r="G5966" s="1" t="str">
        <f t="shared" si="839"/>
        <v>*</v>
      </c>
      <c r="J5966" s="1" t="str">
        <f t="shared" si="840"/>
        <v>*</v>
      </c>
      <c r="P5966" s="1">
        <v>9</v>
      </c>
      <c r="Q5966" s="1">
        <f t="shared" si="845"/>
        <v>0.01</v>
      </c>
      <c r="T5966" s="4">
        <v>337.20350000000002</v>
      </c>
      <c r="U5966" s="9">
        <f t="shared" si="841"/>
        <v>0</v>
      </c>
      <c r="V5966" s="4">
        <f t="shared" si="842"/>
        <v>37.467055555555561</v>
      </c>
      <c r="W5966" s="1" t="s">
        <v>21</v>
      </c>
      <c r="X5966" s="1">
        <v>4.99</v>
      </c>
      <c r="Y5966" s="4">
        <f t="shared" si="843"/>
        <v>342.19350000000003</v>
      </c>
      <c r="Z5966" s="1" t="s">
        <v>46</v>
      </c>
      <c r="AA5966" s="1" t="s">
        <v>16</v>
      </c>
      <c r="AB5966" s="1" t="s">
        <v>24</v>
      </c>
      <c r="AC5966" s="1" t="s">
        <v>25</v>
      </c>
      <c r="AD5966" s="1" t="s">
        <v>19</v>
      </c>
      <c r="AE5966" s="2">
        <v>40853</v>
      </c>
    </row>
    <row r="5967" spans="1:31" x14ac:dyDescent="0.25">
      <c r="A5967">
        <f t="shared" si="844"/>
        <v>5966</v>
      </c>
      <c r="B5967" s="1">
        <v>51009</v>
      </c>
      <c r="C5967" s="2">
        <v>40852</v>
      </c>
      <c r="D5967" s="1" t="s">
        <v>27</v>
      </c>
      <c r="E5967" s="1" t="str">
        <f t="shared" si="837"/>
        <v>*</v>
      </c>
      <c r="F5967" s="1" t="str">
        <f t="shared" si="838"/>
        <v>*</v>
      </c>
      <c r="G5967" s="1" t="str">
        <f t="shared" si="839"/>
        <v>*</v>
      </c>
      <c r="J5967" s="1" t="str">
        <f t="shared" si="840"/>
        <v>*</v>
      </c>
      <c r="P5967" s="1">
        <v>10</v>
      </c>
      <c r="Q5967" s="1">
        <f t="shared" si="845"/>
        <v>0.02</v>
      </c>
      <c r="T5967" s="4">
        <v>48</v>
      </c>
      <c r="U5967" s="9">
        <f t="shared" si="841"/>
        <v>0</v>
      </c>
      <c r="V5967" s="4">
        <f t="shared" si="842"/>
        <v>4.8</v>
      </c>
      <c r="W5967" s="1" t="s">
        <v>21</v>
      </c>
      <c r="X5967" s="1">
        <v>6.92</v>
      </c>
      <c r="Y5967" s="4">
        <f t="shared" si="843"/>
        <v>54.92</v>
      </c>
      <c r="Z5967" s="1" t="s">
        <v>51</v>
      </c>
      <c r="AA5967" s="1" t="s">
        <v>28</v>
      </c>
      <c r="AB5967" s="1" t="s">
        <v>17</v>
      </c>
      <c r="AC5967" s="1" t="s">
        <v>18</v>
      </c>
      <c r="AD5967" s="1" t="s">
        <v>19</v>
      </c>
      <c r="AE5967" s="2">
        <v>40854</v>
      </c>
    </row>
    <row r="5968" spans="1:31" x14ac:dyDescent="0.25">
      <c r="A5968">
        <f t="shared" si="844"/>
        <v>5967</v>
      </c>
      <c r="B5968" s="1">
        <v>1191</v>
      </c>
      <c r="C5968" s="2">
        <v>40853</v>
      </c>
      <c r="D5968" s="1" t="s">
        <v>36</v>
      </c>
      <c r="E5968" s="1" t="str">
        <f t="shared" si="837"/>
        <v>*</v>
      </c>
      <c r="F5968" s="1" t="str">
        <f t="shared" si="838"/>
        <v>*</v>
      </c>
      <c r="G5968" s="1" t="str">
        <f t="shared" si="839"/>
        <v>*</v>
      </c>
      <c r="J5968" s="1" t="str">
        <f t="shared" si="840"/>
        <v>*</v>
      </c>
      <c r="P5968" s="1">
        <v>35</v>
      </c>
      <c r="Q5968" s="1">
        <f t="shared" si="845"/>
        <v>0.04</v>
      </c>
      <c r="T5968" s="4">
        <v>3532.96</v>
      </c>
      <c r="U5968" s="9">
        <f t="shared" si="841"/>
        <v>1</v>
      </c>
      <c r="V5968" s="4">
        <f t="shared" si="842"/>
        <v>100.94171428571428</v>
      </c>
      <c r="W5968" s="1" t="s">
        <v>33</v>
      </c>
      <c r="X5968" s="1">
        <v>60</v>
      </c>
      <c r="Y5968" s="4">
        <f t="shared" si="843"/>
        <v>3592.96</v>
      </c>
      <c r="Z5968" s="1" t="s">
        <v>44</v>
      </c>
      <c r="AA5968" s="1" t="s">
        <v>37</v>
      </c>
      <c r="AB5968" s="1" t="s">
        <v>17</v>
      </c>
      <c r="AC5968" s="1" t="s">
        <v>52</v>
      </c>
      <c r="AD5968" s="1" t="s">
        <v>35</v>
      </c>
      <c r="AE5968" s="2">
        <v>40854</v>
      </c>
    </row>
    <row r="5969" spans="1:31" x14ac:dyDescent="0.25">
      <c r="A5969">
        <f t="shared" si="844"/>
        <v>5968</v>
      </c>
      <c r="B5969" s="1">
        <v>46503</v>
      </c>
      <c r="C5969" s="2">
        <v>40853</v>
      </c>
      <c r="D5969" s="1" t="s">
        <v>27</v>
      </c>
      <c r="E5969" s="1" t="str">
        <f t="shared" si="837"/>
        <v>*</v>
      </c>
      <c r="F5969" s="1" t="str">
        <f t="shared" si="838"/>
        <v>*</v>
      </c>
      <c r="G5969" s="1" t="str">
        <f t="shared" si="839"/>
        <v>*</v>
      </c>
      <c r="J5969" s="1" t="str">
        <f t="shared" si="840"/>
        <v>*</v>
      </c>
      <c r="P5969" s="1">
        <v>26</v>
      </c>
      <c r="Q5969" s="1">
        <f t="shared" si="845"/>
        <v>3.5000000000000003E-2</v>
      </c>
      <c r="T5969" s="4">
        <v>1196.7915</v>
      </c>
      <c r="U5969" s="9">
        <f t="shared" si="841"/>
        <v>1</v>
      </c>
      <c r="V5969" s="4">
        <f t="shared" si="842"/>
        <v>46.030442307692311</v>
      </c>
      <c r="W5969" s="1" t="s">
        <v>21</v>
      </c>
      <c r="X5969" s="1">
        <v>1.25</v>
      </c>
      <c r="Y5969" s="4">
        <f t="shared" si="843"/>
        <v>1198.0415</v>
      </c>
      <c r="Z5969" s="1" t="s">
        <v>22</v>
      </c>
      <c r="AA5969" s="1" t="s">
        <v>23</v>
      </c>
      <c r="AB5969" s="1" t="s">
        <v>24</v>
      </c>
      <c r="AC5969" s="1" t="s">
        <v>25</v>
      </c>
      <c r="AD5969" s="1" t="s">
        <v>41</v>
      </c>
      <c r="AE5969" s="2">
        <v>40856</v>
      </c>
    </row>
    <row r="5970" spans="1:31" x14ac:dyDescent="0.25">
      <c r="A5970">
        <f t="shared" si="844"/>
        <v>5969</v>
      </c>
      <c r="B5970" s="1">
        <v>4672</v>
      </c>
      <c r="C5970" s="2">
        <v>40853</v>
      </c>
      <c r="D5970" s="1" t="s">
        <v>32</v>
      </c>
      <c r="E5970" s="1" t="str">
        <f t="shared" si="837"/>
        <v>***</v>
      </c>
      <c r="F5970" s="1" t="str">
        <f t="shared" si="838"/>
        <v>***</v>
      </c>
      <c r="G5970" s="1" t="str">
        <f t="shared" si="839"/>
        <v>***</v>
      </c>
      <c r="J5970" s="1" t="str">
        <f t="shared" si="840"/>
        <v>***</v>
      </c>
      <c r="P5970" s="1">
        <v>20</v>
      </c>
      <c r="Q5970" s="1">
        <f t="shared" si="845"/>
        <v>3.5000000000000003E-2</v>
      </c>
      <c r="T5970" s="4">
        <v>152.44</v>
      </c>
      <c r="U5970" s="9">
        <f t="shared" si="841"/>
        <v>0</v>
      </c>
      <c r="V5970" s="4">
        <f t="shared" si="842"/>
        <v>7.6219999999999999</v>
      </c>
      <c r="W5970" s="1" t="s">
        <v>21</v>
      </c>
      <c r="X5970" s="1">
        <v>3.68</v>
      </c>
      <c r="Y5970" s="4">
        <f t="shared" si="843"/>
        <v>156.12</v>
      </c>
      <c r="Z5970" s="1" t="s">
        <v>46</v>
      </c>
      <c r="AA5970" s="1" t="s">
        <v>28</v>
      </c>
      <c r="AB5970" s="1" t="s">
        <v>17</v>
      </c>
      <c r="AC5970" s="1" t="s">
        <v>18</v>
      </c>
      <c r="AD5970" s="1" t="s">
        <v>31</v>
      </c>
      <c r="AE5970" s="2">
        <v>40854</v>
      </c>
    </row>
    <row r="5971" spans="1:31" x14ac:dyDescent="0.25">
      <c r="A5971">
        <f t="shared" si="844"/>
        <v>5970</v>
      </c>
      <c r="B5971" s="1">
        <v>43459</v>
      </c>
      <c r="C5971" s="2">
        <v>40854</v>
      </c>
      <c r="D5971" s="1" t="s">
        <v>32</v>
      </c>
      <c r="E5971" s="1" t="str">
        <f t="shared" si="837"/>
        <v>***</v>
      </c>
      <c r="F5971" s="1" t="str">
        <f t="shared" si="838"/>
        <v>***</v>
      </c>
      <c r="G5971" s="1" t="str">
        <f t="shared" si="839"/>
        <v>***</v>
      </c>
      <c r="J5971" s="1" t="str">
        <f t="shared" si="840"/>
        <v>***</v>
      </c>
      <c r="P5971" s="1">
        <v>26</v>
      </c>
      <c r="Q5971" s="1">
        <f t="shared" si="845"/>
        <v>3.5000000000000003E-2</v>
      </c>
      <c r="T5971" s="4">
        <v>13905.88</v>
      </c>
      <c r="U5971" s="9">
        <f t="shared" si="841"/>
        <v>1</v>
      </c>
      <c r="V5971" s="4">
        <f t="shared" si="842"/>
        <v>534.84153846153845</v>
      </c>
      <c r="W5971" s="1" t="s">
        <v>21</v>
      </c>
      <c r="X5971" s="1">
        <v>24.49</v>
      </c>
      <c r="Y5971" s="4">
        <f t="shared" si="843"/>
        <v>13930.369999999999</v>
      </c>
      <c r="Z5971" s="1" t="s">
        <v>42</v>
      </c>
      <c r="AA5971" s="1" t="s">
        <v>16</v>
      </c>
      <c r="AB5971" s="1" t="s">
        <v>24</v>
      </c>
      <c r="AC5971" s="1" t="s">
        <v>56</v>
      </c>
      <c r="AD5971" s="1" t="s">
        <v>48</v>
      </c>
      <c r="AE5971" s="2">
        <v>40855</v>
      </c>
    </row>
    <row r="5972" spans="1:31" x14ac:dyDescent="0.25">
      <c r="A5972">
        <f t="shared" si="844"/>
        <v>5971</v>
      </c>
      <c r="B5972" s="1">
        <v>3008</v>
      </c>
      <c r="C5972" s="2">
        <v>40854</v>
      </c>
      <c r="D5972" s="1" t="s">
        <v>36</v>
      </c>
      <c r="E5972" s="1" t="str">
        <f t="shared" si="837"/>
        <v>*</v>
      </c>
      <c r="F5972" s="1" t="str">
        <f t="shared" si="838"/>
        <v>*</v>
      </c>
      <c r="G5972" s="1" t="str">
        <f t="shared" si="839"/>
        <v>*</v>
      </c>
      <c r="J5972" s="1" t="str">
        <f t="shared" si="840"/>
        <v>*</v>
      </c>
      <c r="P5972" s="1">
        <v>41</v>
      </c>
      <c r="Q5972" s="1">
        <f t="shared" si="845"/>
        <v>0.05</v>
      </c>
      <c r="T5972" s="4">
        <v>6831.72</v>
      </c>
      <c r="U5972" s="9">
        <f t="shared" si="841"/>
        <v>1</v>
      </c>
      <c r="V5972" s="4">
        <f t="shared" si="842"/>
        <v>166.62731707317073</v>
      </c>
      <c r="W5972" s="1" t="s">
        <v>21</v>
      </c>
      <c r="X5972" s="1">
        <v>19.989999999999998</v>
      </c>
      <c r="Y5972" s="4">
        <f t="shared" si="843"/>
        <v>6851.71</v>
      </c>
      <c r="Z5972" s="1" t="s">
        <v>42</v>
      </c>
      <c r="AA5972" s="1" t="s">
        <v>16</v>
      </c>
      <c r="AB5972" s="1" t="s">
        <v>29</v>
      </c>
      <c r="AC5972" s="1" t="s">
        <v>57</v>
      </c>
      <c r="AD5972" s="1" t="s">
        <v>19</v>
      </c>
      <c r="AE5972" s="2">
        <v>40855</v>
      </c>
    </row>
    <row r="5973" spans="1:31" x14ac:dyDescent="0.25">
      <c r="A5973">
        <f t="shared" si="844"/>
        <v>5972</v>
      </c>
      <c r="B5973" s="1">
        <v>51525</v>
      </c>
      <c r="C5973" s="2">
        <v>40854</v>
      </c>
      <c r="D5973" s="1" t="s">
        <v>32</v>
      </c>
      <c r="E5973" s="1" t="str">
        <f t="shared" si="837"/>
        <v>***</v>
      </c>
      <c r="F5973" s="1" t="str">
        <f t="shared" si="838"/>
        <v>***</v>
      </c>
      <c r="G5973" s="1" t="str">
        <f t="shared" si="839"/>
        <v>***</v>
      </c>
      <c r="J5973" s="1" t="str">
        <f t="shared" si="840"/>
        <v>***</v>
      </c>
      <c r="P5973" s="1">
        <v>46</v>
      </c>
      <c r="Q5973" s="1">
        <f t="shared" si="845"/>
        <v>0.05</v>
      </c>
      <c r="T5973" s="4">
        <v>1463.27</v>
      </c>
      <c r="U5973" s="9">
        <f t="shared" si="841"/>
        <v>1</v>
      </c>
      <c r="V5973" s="4">
        <f t="shared" si="842"/>
        <v>31.810217391304349</v>
      </c>
      <c r="W5973" s="1" t="s">
        <v>21</v>
      </c>
      <c r="X5973" s="1">
        <v>8.2200000000000006</v>
      </c>
      <c r="Y5973" s="4">
        <f t="shared" si="843"/>
        <v>1471.49</v>
      </c>
      <c r="Z5973" s="1" t="s">
        <v>53</v>
      </c>
      <c r="AA5973" s="1" t="s">
        <v>37</v>
      </c>
      <c r="AB5973" s="1" t="s">
        <v>29</v>
      </c>
      <c r="AC5973" s="1" t="s">
        <v>55</v>
      </c>
      <c r="AD5973" s="1" t="s">
        <v>19</v>
      </c>
      <c r="AE5973" s="2">
        <v>40856</v>
      </c>
    </row>
    <row r="5974" spans="1:31" x14ac:dyDescent="0.25">
      <c r="A5974">
        <f t="shared" si="844"/>
        <v>5973</v>
      </c>
      <c r="B5974" s="1">
        <v>36387</v>
      </c>
      <c r="C5974" s="2">
        <v>40854</v>
      </c>
      <c r="D5974" s="1" t="s">
        <v>20</v>
      </c>
      <c r="E5974" s="1" t="str">
        <f t="shared" si="837"/>
        <v>*</v>
      </c>
      <c r="F5974" s="1" t="str">
        <f t="shared" si="838"/>
        <v>**</v>
      </c>
      <c r="G5974" s="1" t="str">
        <f t="shared" si="839"/>
        <v>**</v>
      </c>
      <c r="J5974" s="1" t="str">
        <f t="shared" si="840"/>
        <v>**</v>
      </c>
      <c r="P5974" s="1">
        <v>32</v>
      </c>
      <c r="Q5974" s="1">
        <f t="shared" si="845"/>
        <v>0.04</v>
      </c>
      <c r="T5974" s="4">
        <v>616.39</v>
      </c>
      <c r="U5974" s="9">
        <f t="shared" si="841"/>
        <v>0</v>
      </c>
      <c r="V5974" s="4">
        <f t="shared" si="842"/>
        <v>19.2621875</v>
      </c>
      <c r="W5974" s="1" t="s">
        <v>21</v>
      </c>
      <c r="X5974" s="1">
        <v>1.99</v>
      </c>
      <c r="Y5974" s="4">
        <f t="shared" si="843"/>
        <v>618.38</v>
      </c>
      <c r="Z5974" s="1" t="s">
        <v>46</v>
      </c>
      <c r="AA5974" s="1" t="s">
        <v>28</v>
      </c>
      <c r="AB5974" s="1" t="s">
        <v>24</v>
      </c>
      <c r="AC5974" s="1" t="s">
        <v>38</v>
      </c>
      <c r="AD5974" s="1" t="s">
        <v>41</v>
      </c>
      <c r="AE5974" s="2">
        <v>40857</v>
      </c>
    </row>
    <row r="5975" spans="1:31" x14ac:dyDescent="0.25">
      <c r="A5975">
        <f t="shared" si="844"/>
        <v>5974</v>
      </c>
      <c r="B5975" s="1">
        <v>51525</v>
      </c>
      <c r="C5975" s="2">
        <v>40854</v>
      </c>
      <c r="D5975" s="1" t="s">
        <v>32</v>
      </c>
      <c r="E5975" s="1" t="str">
        <f t="shared" si="837"/>
        <v>***</v>
      </c>
      <c r="F5975" s="1" t="str">
        <f t="shared" si="838"/>
        <v>***</v>
      </c>
      <c r="G5975" s="1" t="str">
        <f t="shared" si="839"/>
        <v>***</v>
      </c>
      <c r="J5975" s="1" t="str">
        <f t="shared" si="840"/>
        <v>***</v>
      </c>
      <c r="P5975" s="1">
        <v>18</v>
      </c>
      <c r="Q5975" s="1">
        <f t="shared" si="845"/>
        <v>0.02</v>
      </c>
      <c r="T5975" s="4">
        <v>360.24</v>
      </c>
      <c r="U5975" s="9">
        <f t="shared" si="841"/>
        <v>0</v>
      </c>
      <c r="V5975" s="4">
        <f t="shared" si="842"/>
        <v>20.013333333333335</v>
      </c>
      <c r="W5975" s="1" t="s">
        <v>14</v>
      </c>
      <c r="X5975" s="1">
        <v>4</v>
      </c>
      <c r="Y5975" s="4">
        <f t="shared" si="843"/>
        <v>364.24</v>
      </c>
      <c r="Z5975" s="1" t="s">
        <v>53</v>
      </c>
      <c r="AA5975" s="1" t="s">
        <v>37</v>
      </c>
      <c r="AB5975" s="1" t="s">
        <v>24</v>
      </c>
      <c r="AC5975" s="1" t="s">
        <v>38</v>
      </c>
      <c r="AD5975" s="1" t="s">
        <v>19</v>
      </c>
      <c r="AE5975" s="2">
        <v>40856</v>
      </c>
    </row>
    <row r="5976" spans="1:31" x14ac:dyDescent="0.25">
      <c r="A5976">
        <f t="shared" si="844"/>
        <v>5975</v>
      </c>
      <c r="B5976" s="1">
        <v>24931</v>
      </c>
      <c r="C5976" s="2">
        <v>40854</v>
      </c>
      <c r="D5976" s="1" t="s">
        <v>13</v>
      </c>
      <c r="E5976" s="1" t="str">
        <f t="shared" si="837"/>
        <v>*</v>
      </c>
      <c r="F5976" s="1" t="str">
        <f t="shared" si="838"/>
        <v>*</v>
      </c>
      <c r="G5976" s="1" t="str">
        <f t="shared" si="839"/>
        <v>*</v>
      </c>
      <c r="J5976" s="1" t="str">
        <f t="shared" si="840"/>
        <v>*</v>
      </c>
      <c r="P5976" s="1">
        <v>9</v>
      </c>
      <c r="Q5976" s="1">
        <f t="shared" si="845"/>
        <v>0.01</v>
      </c>
      <c r="T5976" s="4">
        <v>149.63999999999999</v>
      </c>
      <c r="U5976" s="9">
        <f t="shared" si="841"/>
        <v>0</v>
      </c>
      <c r="V5976" s="4">
        <f t="shared" si="842"/>
        <v>16.626666666666665</v>
      </c>
      <c r="W5976" s="1" t="s">
        <v>21</v>
      </c>
      <c r="X5976" s="1">
        <v>5.08</v>
      </c>
      <c r="Y5976" s="4">
        <f t="shared" si="843"/>
        <v>154.72</v>
      </c>
      <c r="Z5976" s="1" t="s">
        <v>49</v>
      </c>
      <c r="AA5976" s="1" t="s">
        <v>37</v>
      </c>
      <c r="AB5976" s="1" t="s">
        <v>29</v>
      </c>
      <c r="AC5976" s="1" t="s">
        <v>43</v>
      </c>
      <c r="AD5976" s="1" t="s">
        <v>19</v>
      </c>
      <c r="AE5976" s="2">
        <v>40858</v>
      </c>
    </row>
    <row r="5977" spans="1:31" x14ac:dyDescent="0.25">
      <c r="A5977">
        <f t="shared" si="844"/>
        <v>5976</v>
      </c>
      <c r="B5977" s="1">
        <v>12448</v>
      </c>
      <c r="C5977" s="2">
        <v>40855</v>
      </c>
      <c r="D5977" s="1" t="s">
        <v>32</v>
      </c>
      <c r="E5977" s="1" t="str">
        <f t="shared" si="837"/>
        <v>***</v>
      </c>
      <c r="F5977" s="1" t="str">
        <f t="shared" si="838"/>
        <v>***</v>
      </c>
      <c r="G5977" s="1" t="str">
        <f t="shared" si="839"/>
        <v>***</v>
      </c>
      <c r="J5977" s="1" t="str">
        <f t="shared" si="840"/>
        <v>***</v>
      </c>
      <c r="P5977" s="1">
        <v>24</v>
      </c>
      <c r="Q5977" s="1">
        <f t="shared" si="845"/>
        <v>3.5000000000000003E-2</v>
      </c>
      <c r="T5977" s="4">
        <v>6802.37</v>
      </c>
      <c r="U5977" s="9">
        <f t="shared" si="841"/>
        <v>1</v>
      </c>
      <c r="V5977" s="4">
        <f t="shared" si="842"/>
        <v>283.43208333333331</v>
      </c>
      <c r="W5977" s="1" t="s">
        <v>33</v>
      </c>
      <c r="X5977" s="1">
        <v>69.55</v>
      </c>
      <c r="Y5977" s="4">
        <f t="shared" si="843"/>
        <v>6871.92</v>
      </c>
      <c r="Z5977" s="1" t="s">
        <v>44</v>
      </c>
      <c r="AA5977" s="1" t="s">
        <v>23</v>
      </c>
      <c r="AB5977" s="1" t="s">
        <v>17</v>
      </c>
      <c r="AC5977" s="1" t="s">
        <v>34</v>
      </c>
      <c r="AD5977" s="1" t="s">
        <v>35</v>
      </c>
      <c r="AE5977" s="2">
        <v>40856</v>
      </c>
    </row>
    <row r="5978" spans="1:31" x14ac:dyDescent="0.25">
      <c r="A5978">
        <f t="shared" si="844"/>
        <v>5977</v>
      </c>
      <c r="B5978" s="1">
        <v>52930</v>
      </c>
      <c r="C5978" s="2">
        <v>40855</v>
      </c>
      <c r="D5978" s="1" t="s">
        <v>13</v>
      </c>
      <c r="E5978" s="1" t="str">
        <f t="shared" si="837"/>
        <v>*</v>
      </c>
      <c r="F5978" s="1" t="str">
        <f t="shared" si="838"/>
        <v>*</v>
      </c>
      <c r="G5978" s="1" t="str">
        <f t="shared" si="839"/>
        <v>*</v>
      </c>
      <c r="J5978" s="1" t="str">
        <f t="shared" si="840"/>
        <v>*</v>
      </c>
      <c r="P5978" s="1">
        <v>40</v>
      </c>
      <c r="Q5978" s="1">
        <f t="shared" si="845"/>
        <v>0.05</v>
      </c>
      <c r="T5978" s="4">
        <v>1865.5885000000001</v>
      </c>
      <c r="U5978" s="9">
        <f t="shared" si="841"/>
        <v>1</v>
      </c>
      <c r="V5978" s="4">
        <f t="shared" si="842"/>
        <v>46.639712500000002</v>
      </c>
      <c r="W5978" s="1" t="s">
        <v>21</v>
      </c>
      <c r="X5978" s="1">
        <v>1.25</v>
      </c>
      <c r="Y5978" s="4">
        <f t="shared" si="843"/>
        <v>1866.8385000000001</v>
      </c>
      <c r="Z5978" s="1" t="s">
        <v>22</v>
      </c>
      <c r="AA5978" s="1" t="s">
        <v>28</v>
      </c>
      <c r="AB5978" s="1" t="s">
        <v>24</v>
      </c>
      <c r="AC5978" s="1" t="s">
        <v>25</v>
      </c>
      <c r="AD5978" s="1" t="s">
        <v>41</v>
      </c>
      <c r="AE5978" s="2">
        <v>40855</v>
      </c>
    </row>
    <row r="5979" spans="1:31" x14ac:dyDescent="0.25">
      <c r="A5979">
        <f t="shared" si="844"/>
        <v>5978</v>
      </c>
      <c r="B5979" s="1">
        <v>52930</v>
      </c>
      <c r="C5979" s="2">
        <v>40855</v>
      </c>
      <c r="D5979" s="1" t="s">
        <v>13</v>
      </c>
      <c r="E5979" s="1" t="str">
        <f t="shared" si="837"/>
        <v>*</v>
      </c>
      <c r="F5979" s="1" t="str">
        <f t="shared" si="838"/>
        <v>*</v>
      </c>
      <c r="G5979" s="1" t="str">
        <f t="shared" si="839"/>
        <v>*</v>
      </c>
      <c r="J5979" s="1" t="str">
        <f t="shared" si="840"/>
        <v>*</v>
      </c>
      <c r="P5979" s="1">
        <v>24</v>
      </c>
      <c r="Q5979" s="1">
        <f t="shared" si="845"/>
        <v>3.5000000000000003E-2</v>
      </c>
      <c r="T5979" s="4">
        <v>1112.1569999999999</v>
      </c>
      <c r="U5979" s="9">
        <f t="shared" si="841"/>
        <v>1</v>
      </c>
      <c r="V5979" s="4">
        <f t="shared" si="842"/>
        <v>46.339874999999999</v>
      </c>
      <c r="W5979" s="1" t="s">
        <v>21</v>
      </c>
      <c r="X5979" s="1">
        <v>3.3</v>
      </c>
      <c r="Y5979" s="4">
        <f t="shared" si="843"/>
        <v>1115.4569999999999</v>
      </c>
      <c r="Z5979" s="1" t="s">
        <v>22</v>
      </c>
      <c r="AA5979" s="1" t="s">
        <v>28</v>
      </c>
      <c r="AB5979" s="1" t="s">
        <v>24</v>
      </c>
      <c r="AC5979" s="1" t="s">
        <v>25</v>
      </c>
      <c r="AD5979" s="1" t="s">
        <v>41</v>
      </c>
      <c r="AE5979" s="2">
        <v>40855</v>
      </c>
    </row>
    <row r="5980" spans="1:31" x14ac:dyDescent="0.25">
      <c r="A5980">
        <f t="shared" si="844"/>
        <v>5979</v>
      </c>
      <c r="B5980" s="1">
        <v>12448</v>
      </c>
      <c r="C5980" s="2">
        <v>40855</v>
      </c>
      <c r="D5980" s="1" t="s">
        <v>32</v>
      </c>
      <c r="E5980" s="1" t="str">
        <f t="shared" si="837"/>
        <v>***</v>
      </c>
      <c r="F5980" s="1" t="str">
        <f t="shared" si="838"/>
        <v>***</v>
      </c>
      <c r="G5980" s="1" t="str">
        <f t="shared" si="839"/>
        <v>***</v>
      </c>
      <c r="J5980" s="1" t="str">
        <f t="shared" si="840"/>
        <v>***</v>
      </c>
      <c r="P5980" s="1">
        <v>33</v>
      </c>
      <c r="Q5980" s="1">
        <f t="shared" si="845"/>
        <v>0.04</v>
      </c>
      <c r="T5980" s="4">
        <v>240.27</v>
      </c>
      <c r="U5980" s="9">
        <f t="shared" si="841"/>
        <v>0</v>
      </c>
      <c r="V5980" s="4">
        <f t="shared" si="842"/>
        <v>7.2809090909090912</v>
      </c>
      <c r="W5980" s="1" t="s">
        <v>21</v>
      </c>
      <c r="X5980" s="1">
        <v>11.51</v>
      </c>
      <c r="Y5980" s="4">
        <f t="shared" si="843"/>
        <v>251.78</v>
      </c>
      <c r="Z5980" s="1" t="s">
        <v>44</v>
      </c>
      <c r="AA5980" s="1" t="s">
        <v>23</v>
      </c>
      <c r="AB5980" s="1" t="s">
        <v>29</v>
      </c>
      <c r="AC5980" s="1" t="s">
        <v>43</v>
      </c>
      <c r="AD5980" s="1" t="s">
        <v>19</v>
      </c>
      <c r="AE5980" s="2">
        <v>40858</v>
      </c>
    </row>
    <row r="5981" spans="1:31" x14ac:dyDescent="0.25">
      <c r="A5981">
        <f t="shared" si="844"/>
        <v>5980</v>
      </c>
      <c r="B5981" s="1">
        <v>52930</v>
      </c>
      <c r="C5981" s="2">
        <v>40855</v>
      </c>
      <c r="D5981" s="1" t="s">
        <v>13</v>
      </c>
      <c r="E5981" s="1" t="str">
        <f t="shared" si="837"/>
        <v>*</v>
      </c>
      <c r="F5981" s="1" t="str">
        <f t="shared" si="838"/>
        <v>*</v>
      </c>
      <c r="G5981" s="1" t="str">
        <f t="shared" si="839"/>
        <v>*</v>
      </c>
      <c r="J5981" s="1" t="str">
        <f t="shared" si="840"/>
        <v>*</v>
      </c>
      <c r="P5981" s="1">
        <v>39</v>
      </c>
      <c r="Q5981" s="1">
        <f t="shared" si="845"/>
        <v>0.04</v>
      </c>
      <c r="T5981" s="4">
        <v>225.17</v>
      </c>
      <c r="U5981" s="9">
        <f t="shared" si="841"/>
        <v>0</v>
      </c>
      <c r="V5981" s="4">
        <f t="shared" si="842"/>
        <v>5.773589743589743</v>
      </c>
      <c r="W5981" s="1" t="s">
        <v>21</v>
      </c>
      <c r="X5981" s="1">
        <v>8.09</v>
      </c>
      <c r="Y5981" s="4">
        <f t="shared" si="843"/>
        <v>233.26</v>
      </c>
      <c r="Z5981" s="1" t="s">
        <v>22</v>
      </c>
      <c r="AA5981" s="1" t="s">
        <v>28</v>
      </c>
      <c r="AB5981" s="1" t="s">
        <v>29</v>
      </c>
      <c r="AC5981" s="1" t="s">
        <v>40</v>
      </c>
      <c r="AD5981" s="1" t="s">
        <v>19</v>
      </c>
      <c r="AE5981" s="2">
        <v>40860</v>
      </c>
    </row>
    <row r="5982" spans="1:31" x14ac:dyDescent="0.25">
      <c r="A5982">
        <f t="shared" si="844"/>
        <v>5981</v>
      </c>
      <c r="B5982" s="1">
        <v>52930</v>
      </c>
      <c r="C5982" s="2">
        <v>40855</v>
      </c>
      <c r="D5982" s="1" t="s">
        <v>13</v>
      </c>
      <c r="E5982" s="1" t="str">
        <f t="shared" si="837"/>
        <v>*</v>
      </c>
      <c r="F5982" s="1" t="str">
        <f t="shared" si="838"/>
        <v>*</v>
      </c>
      <c r="G5982" s="1" t="str">
        <f t="shared" si="839"/>
        <v>*</v>
      </c>
      <c r="J5982" s="1" t="str">
        <f t="shared" si="840"/>
        <v>*</v>
      </c>
      <c r="P5982" s="1">
        <v>16</v>
      </c>
      <c r="Q5982" s="1">
        <f t="shared" si="845"/>
        <v>0.02</v>
      </c>
      <c r="T5982" s="4">
        <v>136.97999999999999</v>
      </c>
      <c r="U5982" s="9">
        <f t="shared" si="841"/>
        <v>0</v>
      </c>
      <c r="V5982" s="4">
        <f t="shared" si="842"/>
        <v>8.5612499999999994</v>
      </c>
      <c r="W5982" s="1" t="s">
        <v>21</v>
      </c>
      <c r="X5982" s="1">
        <v>1.39</v>
      </c>
      <c r="Y5982" s="4">
        <f t="shared" si="843"/>
        <v>138.36999999999998</v>
      </c>
      <c r="Z5982" s="1" t="s">
        <v>22</v>
      </c>
      <c r="AA5982" s="1" t="s">
        <v>28</v>
      </c>
      <c r="AB5982" s="1" t="s">
        <v>29</v>
      </c>
      <c r="AC5982" s="1" t="s">
        <v>57</v>
      </c>
      <c r="AD5982" s="1" t="s">
        <v>19</v>
      </c>
      <c r="AE5982" s="2">
        <v>40859</v>
      </c>
    </row>
    <row r="5983" spans="1:31" x14ac:dyDescent="0.25">
      <c r="A5983">
        <f t="shared" si="844"/>
        <v>5982</v>
      </c>
      <c r="B5983" s="1">
        <v>10369</v>
      </c>
      <c r="C5983" s="2">
        <v>40856</v>
      </c>
      <c r="D5983" s="1" t="s">
        <v>13</v>
      </c>
      <c r="E5983" s="1" t="str">
        <f t="shared" si="837"/>
        <v>*</v>
      </c>
      <c r="F5983" s="1" t="str">
        <f t="shared" si="838"/>
        <v>*</v>
      </c>
      <c r="G5983" s="1" t="str">
        <f t="shared" si="839"/>
        <v>*</v>
      </c>
      <c r="J5983" s="1" t="str">
        <f t="shared" si="840"/>
        <v>*</v>
      </c>
      <c r="P5983" s="1">
        <v>23</v>
      </c>
      <c r="Q5983" s="1">
        <f t="shared" si="845"/>
        <v>3.5000000000000003E-2</v>
      </c>
      <c r="T5983" s="4">
        <v>683.68</v>
      </c>
      <c r="U5983" s="9">
        <f t="shared" si="841"/>
        <v>0</v>
      </c>
      <c r="V5983" s="4">
        <f t="shared" si="842"/>
        <v>29.725217391304344</v>
      </c>
      <c r="W5983" s="1" t="s">
        <v>21</v>
      </c>
      <c r="X5983" s="1">
        <v>8.99</v>
      </c>
      <c r="Y5983" s="4">
        <f t="shared" si="843"/>
        <v>692.67</v>
      </c>
      <c r="Z5983" s="1" t="s">
        <v>15</v>
      </c>
      <c r="AA5983" s="1" t="s">
        <v>37</v>
      </c>
      <c r="AB5983" s="1" t="s">
        <v>24</v>
      </c>
      <c r="AC5983" s="1" t="s">
        <v>38</v>
      </c>
      <c r="AD5983" s="1" t="s">
        <v>41</v>
      </c>
      <c r="AE5983" s="2">
        <v>40861</v>
      </c>
    </row>
    <row r="5984" spans="1:31" x14ac:dyDescent="0.25">
      <c r="A5984">
        <f t="shared" si="844"/>
        <v>5983</v>
      </c>
      <c r="B5984" s="1">
        <v>3141</v>
      </c>
      <c r="C5984" s="2">
        <v>40856</v>
      </c>
      <c r="D5984" s="1" t="s">
        <v>32</v>
      </c>
      <c r="E5984" s="1" t="str">
        <f t="shared" si="837"/>
        <v>***</v>
      </c>
      <c r="F5984" s="1" t="str">
        <f t="shared" si="838"/>
        <v>***</v>
      </c>
      <c r="G5984" s="1" t="str">
        <f t="shared" si="839"/>
        <v>***</v>
      </c>
      <c r="J5984" s="1" t="str">
        <f t="shared" si="840"/>
        <v>***</v>
      </c>
      <c r="P5984" s="1">
        <v>30</v>
      </c>
      <c r="Q5984" s="1">
        <f t="shared" si="845"/>
        <v>0.04</v>
      </c>
      <c r="T5984" s="4">
        <v>534.96</v>
      </c>
      <c r="U5984" s="9">
        <f t="shared" si="841"/>
        <v>0</v>
      </c>
      <c r="V5984" s="4">
        <f t="shared" si="842"/>
        <v>17.832000000000001</v>
      </c>
      <c r="W5984" s="1" t="s">
        <v>21</v>
      </c>
      <c r="X5984" s="1">
        <v>3.17</v>
      </c>
      <c r="Y5984" s="4">
        <f t="shared" si="843"/>
        <v>538.13</v>
      </c>
      <c r="Z5984" s="1" t="s">
        <v>44</v>
      </c>
      <c r="AA5984" s="1" t="s">
        <v>37</v>
      </c>
      <c r="AB5984" s="1" t="s">
        <v>24</v>
      </c>
      <c r="AC5984" s="1" t="s">
        <v>38</v>
      </c>
      <c r="AD5984" s="1" t="s">
        <v>41</v>
      </c>
      <c r="AE5984" s="2">
        <v>40858</v>
      </c>
    </row>
    <row r="5985" spans="1:31" x14ac:dyDescent="0.25">
      <c r="A5985">
        <f t="shared" si="844"/>
        <v>5984</v>
      </c>
      <c r="B5985" s="1">
        <v>32198</v>
      </c>
      <c r="C5985" s="2">
        <v>40856</v>
      </c>
      <c r="D5985" s="1" t="s">
        <v>36</v>
      </c>
      <c r="E5985" s="1" t="str">
        <f t="shared" si="837"/>
        <v>*</v>
      </c>
      <c r="F5985" s="1" t="str">
        <f t="shared" si="838"/>
        <v>*</v>
      </c>
      <c r="G5985" s="1" t="str">
        <f t="shared" si="839"/>
        <v>*</v>
      </c>
      <c r="J5985" s="1" t="str">
        <f t="shared" si="840"/>
        <v>*</v>
      </c>
      <c r="P5985" s="1">
        <v>31</v>
      </c>
      <c r="Q5985" s="1">
        <f t="shared" si="845"/>
        <v>0.04</v>
      </c>
      <c r="T5985" s="4">
        <v>240.63</v>
      </c>
      <c r="U5985" s="9">
        <f t="shared" si="841"/>
        <v>0</v>
      </c>
      <c r="V5985" s="4">
        <f t="shared" si="842"/>
        <v>7.7622580645161285</v>
      </c>
      <c r="W5985" s="1" t="s">
        <v>21</v>
      </c>
      <c r="X5985" s="1">
        <v>5.53</v>
      </c>
      <c r="Y5985" s="4">
        <f t="shared" si="843"/>
        <v>246.16</v>
      </c>
      <c r="Z5985" s="1" t="s">
        <v>22</v>
      </c>
      <c r="AA5985" s="1" t="s">
        <v>16</v>
      </c>
      <c r="AB5985" s="1" t="s">
        <v>24</v>
      </c>
      <c r="AC5985" s="1" t="s">
        <v>38</v>
      </c>
      <c r="AD5985" s="1" t="s">
        <v>41</v>
      </c>
      <c r="AE5985" s="2">
        <v>40856</v>
      </c>
    </row>
    <row r="5986" spans="1:31" x14ac:dyDescent="0.25">
      <c r="A5986">
        <f t="shared" si="844"/>
        <v>5985</v>
      </c>
      <c r="B5986" s="1">
        <v>10369</v>
      </c>
      <c r="C5986" s="2">
        <v>40856</v>
      </c>
      <c r="D5986" s="1" t="s">
        <v>13</v>
      </c>
      <c r="E5986" s="1" t="str">
        <f t="shared" si="837"/>
        <v>*</v>
      </c>
      <c r="F5986" s="1" t="str">
        <f t="shared" si="838"/>
        <v>*</v>
      </c>
      <c r="G5986" s="1" t="str">
        <f t="shared" si="839"/>
        <v>*</v>
      </c>
      <c r="J5986" s="1" t="str">
        <f t="shared" si="840"/>
        <v>*</v>
      </c>
      <c r="P5986" s="1">
        <v>4</v>
      </c>
      <c r="Q5986" s="1">
        <f t="shared" si="845"/>
        <v>0.01</v>
      </c>
      <c r="T5986" s="4">
        <v>27.34</v>
      </c>
      <c r="U5986" s="9">
        <f t="shared" si="841"/>
        <v>0</v>
      </c>
      <c r="V5986" s="4">
        <f t="shared" si="842"/>
        <v>6.835</v>
      </c>
      <c r="W5986" s="1" t="s">
        <v>21</v>
      </c>
      <c r="X5986" s="1">
        <v>4.96</v>
      </c>
      <c r="Y5986" s="4">
        <f t="shared" si="843"/>
        <v>32.299999999999997</v>
      </c>
      <c r="Z5986" s="1" t="s">
        <v>15</v>
      </c>
      <c r="AA5986" s="1" t="s">
        <v>37</v>
      </c>
      <c r="AB5986" s="1" t="s">
        <v>29</v>
      </c>
      <c r="AC5986" s="1" t="s">
        <v>40</v>
      </c>
      <c r="AD5986" s="1" t="s">
        <v>19</v>
      </c>
      <c r="AE5986" s="2">
        <v>40858</v>
      </c>
    </row>
    <row r="5987" spans="1:31" x14ac:dyDescent="0.25">
      <c r="A5987">
        <f t="shared" si="844"/>
        <v>5986</v>
      </c>
      <c r="B5987" s="1">
        <v>37223</v>
      </c>
      <c r="C5987" s="2">
        <v>40857</v>
      </c>
      <c r="D5987" s="1" t="s">
        <v>13</v>
      </c>
      <c r="E5987" s="1" t="str">
        <f t="shared" si="837"/>
        <v>*</v>
      </c>
      <c r="F5987" s="1" t="str">
        <f t="shared" si="838"/>
        <v>*</v>
      </c>
      <c r="G5987" s="1" t="str">
        <f t="shared" si="839"/>
        <v>*</v>
      </c>
      <c r="J5987" s="1" t="str">
        <f t="shared" si="840"/>
        <v>*</v>
      </c>
      <c r="P5987" s="1">
        <v>38</v>
      </c>
      <c r="Q5987" s="1">
        <f t="shared" si="845"/>
        <v>0.04</v>
      </c>
      <c r="T5987" s="4">
        <v>5176.2700000000004</v>
      </c>
      <c r="U5987" s="9">
        <f t="shared" si="841"/>
        <v>1</v>
      </c>
      <c r="V5987" s="4">
        <f t="shared" si="842"/>
        <v>136.21763157894739</v>
      </c>
      <c r="W5987" s="1" t="s">
        <v>21</v>
      </c>
      <c r="X5987" s="1">
        <v>35</v>
      </c>
      <c r="Y5987" s="4">
        <f t="shared" si="843"/>
        <v>5211.2700000000004</v>
      </c>
      <c r="Z5987" s="1" t="s">
        <v>22</v>
      </c>
      <c r="AA5987" s="1" t="s">
        <v>37</v>
      </c>
      <c r="AB5987" s="1" t="s">
        <v>29</v>
      </c>
      <c r="AC5987" s="1" t="s">
        <v>55</v>
      </c>
      <c r="AD5987" s="1" t="s">
        <v>48</v>
      </c>
      <c r="AE5987" s="2">
        <v>40862</v>
      </c>
    </row>
    <row r="5988" spans="1:31" x14ac:dyDescent="0.25">
      <c r="A5988">
        <f t="shared" si="844"/>
        <v>5987</v>
      </c>
      <c r="B5988" s="1">
        <v>28870</v>
      </c>
      <c r="C5988" s="2">
        <v>40857</v>
      </c>
      <c r="D5988" s="1" t="s">
        <v>20</v>
      </c>
      <c r="E5988" s="1" t="str">
        <f t="shared" si="837"/>
        <v>*</v>
      </c>
      <c r="F5988" s="1" t="str">
        <f t="shared" si="838"/>
        <v>**</v>
      </c>
      <c r="G5988" s="1" t="str">
        <f t="shared" si="839"/>
        <v>**</v>
      </c>
      <c r="J5988" s="1" t="str">
        <f t="shared" si="840"/>
        <v>**</v>
      </c>
      <c r="P5988" s="1">
        <v>35</v>
      </c>
      <c r="Q5988" s="1">
        <f t="shared" si="845"/>
        <v>0.04</v>
      </c>
      <c r="T5988" s="4">
        <v>3310.9454999999998</v>
      </c>
      <c r="U5988" s="9">
        <f t="shared" si="841"/>
        <v>1</v>
      </c>
      <c r="V5988" s="4">
        <f t="shared" si="842"/>
        <v>94.598442857142857</v>
      </c>
      <c r="W5988" s="1" t="s">
        <v>21</v>
      </c>
      <c r="X5988" s="1">
        <v>2.5</v>
      </c>
      <c r="Y5988" s="4">
        <f t="shared" si="843"/>
        <v>3313.4454999999998</v>
      </c>
      <c r="Z5988" s="1" t="s">
        <v>39</v>
      </c>
      <c r="AA5988" s="1" t="s">
        <v>28</v>
      </c>
      <c r="AB5988" s="1" t="s">
        <v>24</v>
      </c>
      <c r="AC5988" s="1" t="s">
        <v>25</v>
      </c>
      <c r="AD5988" s="1" t="s">
        <v>19</v>
      </c>
      <c r="AE5988" s="2">
        <v>40860</v>
      </c>
    </row>
    <row r="5989" spans="1:31" x14ac:dyDescent="0.25">
      <c r="A5989">
        <f t="shared" si="844"/>
        <v>5988</v>
      </c>
      <c r="B5989" s="1">
        <v>37223</v>
      </c>
      <c r="C5989" s="2">
        <v>40857</v>
      </c>
      <c r="D5989" s="1" t="s">
        <v>13</v>
      </c>
      <c r="E5989" s="1" t="str">
        <f t="shared" si="837"/>
        <v>*</v>
      </c>
      <c r="F5989" s="1" t="str">
        <f t="shared" si="838"/>
        <v>*</v>
      </c>
      <c r="G5989" s="1" t="str">
        <f t="shared" si="839"/>
        <v>*</v>
      </c>
      <c r="J5989" s="1" t="str">
        <f t="shared" si="840"/>
        <v>*</v>
      </c>
      <c r="P5989" s="1">
        <v>21</v>
      </c>
      <c r="Q5989" s="1">
        <f t="shared" si="845"/>
        <v>3.5000000000000003E-2</v>
      </c>
      <c r="T5989" s="4">
        <v>2731.73</v>
      </c>
      <c r="U5989" s="9">
        <f t="shared" si="841"/>
        <v>1</v>
      </c>
      <c r="V5989" s="4">
        <f t="shared" si="842"/>
        <v>130.08238095238096</v>
      </c>
      <c r="W5989" s="1" t="s">
        <v>14</v>
      </c>
      <c r="X5989" s="1">
        <v>8.99</v>
      </c>
      <c r="Y5989" s="4">
        <f t="shared" si="843"/>
        <v>2740.72</v>
      </c>
      <c r="Z5989" s="1" t="s">
        <v>22</v>
      </c>
      <c r="AA5989" s="1" t="s">
        <v>37</v>
      </c>
      <c r="AB5989" s="1" t="s">
        <v>24</v>
      </c>
      <c r="AC5989" s="1" t="s">
        <v>25</v>
      </c>
      <c r="AD5989" s="1" t="s">
        <v>19</v>
      </c>
      <c r="AE5989" s="2">
        <v>40861</v>
      </c>
    </row>
    <row r="5990" spans="1:31" x14ac:dyDescent="0.25">
      <c r="A5990">
        <f t="shared" si="844"/>
        <v>5989</v>
      </c>
      <c r="B5990" s="1">
        <v>28870</v>
      </c>
      <c r="C5990" s="2">
        <v>40857</v>
      </c>
      <c r="D5990" s="1" t="s">
        <v>20</v>
      </c>
      <c r="E5990" s="1" t="str">
        <f t="shared" si="837"/>
        <v>*</v>
      </c>
      <c r="F5990" s="1" t="str">
        <f t="shared" si="838"/>
        <v>**</v>
      </c>
      <c r="G5990" s="1" t="str">
        <f t="shared" si="839"/>
        <v>**</v>
      </c>
      <c r="J5990" s="1" t="str">
        <f t="shared" si="840"/>
        <v>**</v>
      </c>
      <c r="P5990" s="1">
        <v>27</v>
      </c>
      <c r="Q5990" s="1">
        <f t="shared" si="845"/>
        <v>3.5000000000000003E-2</v>
      </c>
      <c r="T5990" s="4">
        <v>1154.8900000000001</v>
      </c>
      <c r="U5990" s="9">
        <f t="shared" si="841"/>
        <v>1</v>
      </c>
      <c r="V5990" s="4">
        <f t="shared" si="842"/>
        <v>42.77370370370371</v>
      </c>
      <c r="W5990" s="1" t="s">
        <v>21</v>
      </c>
      <c r="X5990" s="1">
        <v>6.5</v>
      </c>
      <c r="Y5990" s="4">
        <f t="shared" si="843"/>
        <v>1161.3900000000001</v>
      </c>
      <c r="Z5990" s="1" t="s">
        <v>49</v>
      </c>
      <c r="AA5990" s="1" t="s">
        <v>28</v>
      </c>
      <c r="AB5990" s="1" t="s">
        <v>24</v>
      </c>
      <c r="AC5990" s="1" t="s">
        <v>38</v>
      </c>
      <c r="AD5990" s="1" t="s">
        <v>19</v>
      </c>
      <c r="AE5990" s="2">
        <v>40858</v>
      </c>
    </row>
    <row r="5991" spans="1:31" x14ac:dyDescent="0.25">
      <c r="A5991">
        <f t="shared" si="844"/>
        <v>5990</v>
      </c>
      <c r="B5991" s="1">
        <v>11652</v>
      </c>
      <c r="C5991" s="2">
        <v>40857</v>
      </c>
      <c r="D5991" s="1" t="s">
        <v>27</v>
      </c>
      <c r="E5991" s="1" t="str">
        <f t="shared" si="837"/>
        <v>*</v>
      </c>
      <c r="F5991" s="1" t="str">
        <f t="shared" si="838"/>
        <v>*</v>
      </c>
      <c r="G5991" s="1" t="str">
        <f t="shared" si="839"/>
        <v>*</v>
      </c>
      <c r="J5991" s="1" t="str">
        <f t="shared" si="840"/>
        <v>*</v>
      </c>
      <c r="P5991" s="1">
        <v>35</v>
      </c>
      <c r="Q5991" s="1">
        <f t="shared" si="845"/>
        <v>0.04</v>
      </c>
      <c r="T5991" s="4">
        <v>1154.1400000000001</v>
      </c>
      <c r="U5991" s="9">
        <f t="shared" si="841"/>
        <v>1</v>
      </c>
      <c r="V5991" s="4">
        <f t="shared" si="842"/>
        <v>32.975428571428573</v>
      </c>
      <c r="W5991" s="1" t="s">
        <v>21</v>
      </c>
      <c r="X5991" s="1">
        <v>5.5</v>
      </c>
      <c r="Y5991" s="4">
        <f t="shared" si="843"/>
        <v>1159.6400000000001</v>
      </c>
      <c r="Z5991" s="1" t="s">
        <v>22</v>
      </c>
      <c r="AA5991" s="1" t="s">
        <v>37</v>
      </c>
      <c r="AB5991" s="1" t="s">
        <v>24</v>
      </c>
      <c r="AC5991" s="1" t="s">
        <v>38</v>
      </c>
      <c r="AD5991" s="1" t="s">
        <v>19</v>
      </c>
      <c r="AE5991" s="2">
        <v>40858</v>
      </c>
    </row>
    <row r="5992" spans="1:31" x14ac:dyDescent="0.25">
      <c r="A5992">
        <f t="shared" si="844"/>
        <v>5991</v>
      </c>
      <c r="B5992" s="1">
        <v>37223</v>
      </c>
      <c r="C5992" s="2">
        <v>40857</v>
      </c>
      <c r="D5992" s="1" t="s">
        <v>13</v>
      </c>
      <c r="E5992" s="1" t="str">
        <f t="shared" si="837"/>
        <v>*</v>
      </c>
      <c r="F5992" s="1" t="str">
        <f t="shared" si="838"/>
        <v>*</v>
      </c>
      <c r="G5992" s="1" t="str">
        <f t="shared" si="839"/>
        <v>*</v>
      </c>
      <c r="J5992" s="1" t="str">
        <f t="shared" si="840"/>
        <v>*</v>
      </c>
      <c r="P5992" s="1">
        <v>40</v>
      </c>
      <c r="Q5992" s="1">
        <f t="shared" si="845"/>
        <v>0.05</v>
      </c>
      <c r="T5992" s="4">
        <v>679.52</v>
      </c>
      <c r="U5992" s="9">
        <f t="shared" si="841"/>
        <v>0</v>
      </c>
      <c r="V5992" s="4">
        <f t="shared" si="842"/>
        <v>16.988</v>
      </c>
      <c r="W5992" s="1" t="s">
        <v>21</v>
      </c>
      <c r="X5992" s="1">
        <v>9.4700000000000006</v>
      </c>
      <c r="Y5992" s="4">
        <f t="shared" si="843"/>
        <v>688.99</v>
      </c>
      <c r="Z5992" s="1" t="s">
        <v>22</v>
      </c>
      <c r="AA5992" s="1" t="s">
        <v>37</v>
      </c>
      <c r="AB5992" s="1" t="s">
        <v>29</v>
      </c>
      <c r="AC5992" s="1" t="s">
        <v>55</v>
      </c>
      <c r="AD5992" s="1" t="s">
        <v>19</v>
      </c>
      <c r="AE5992" s="2">
        <v>40864</v>
      </c>
    </row>
    <row r="5993" spans="1:31" x14ac:dyDescent="0.25">
      <c r="A5993">
        <f t="shared" si="844"/>
        <v>5992</v>
      </c>
      <c r="B5993" s="1">
        <v>17926</v>
      </c>
      <c r="C5993" s="2">
        <v>40857</v>
      </c>
      <c r="D5993" s="1" t="s">
        <v>32</v>
      </c>
      <c r="E5993" s="1" t="str">
        <f t="shared" si="837"/>
        <v>***</v>
      </c>
      <c r="F5993" s="1" t="str">
        <f t="shared" si="838"/>
        <v>***</v>
      </c>
      <c r="G5993" s="1" t="str">
        <f t="shared" si="839"/>
        <v>***</v>
      </c>
      <c r="J5993" s="1" t="str">
        <f t="shared" si="840"/>
        <v>***</v>
      </c>
      <c r="P5993" s="1">
        <v>37</v>
      </c>
      <c r="Q5993" s="1">
        <f t="shared" si="845"/>
        <v>0.04</v>
      </c>
      <c r="T5993" s="4">
        <v>608.33000000000004</v>
      </c>
      <c r="U5993" s="9">
        <f t="shared" si="841"/>
        <v>0</v>
      </c>
      <c r="V5993" s="4">
        <f t="shared" si="842"/>
        <v>16.441351351351351</v>
      </c>
      <c r="W5993" s="1" t="s">
        <v>21</v>
      </c>
      <c r="X5993" s="1">
        <v>8.7799999999999994</v>
      </c>
      <c r="Y5993" s="4">
        <f t="shared" si="843"/>
        <v>617.11</v>
      </c>
      <c r="Z5993" s="1" t="s">
        <v>15</v>
      </c>
      <c r="AA5993" s="1" t="s">
        <v>16</v>
      </c>
      <c r="AB5993" s="1" t="s">
        <v>29</v>
      </c>
      <c r="AC5993" s="1" t="s">
        <v>55</v>
      </c>
      <c r="AD5993" s="1" t="s">
        <v>19</v>
      </c>
      <c r="AE5993" s="2">
        <v>40859</v>
      </c>
    </row>
    <row r="5994" spans="1:31" x14ac:dyDescent="0.25">
      <c r="A5994">
        <f t="shared" si="844"/>
        <v>5993</v>
      </c>
      <c r="B5994" s="1">
        <v>6432</v>
      </c>
      <c r="C5994" s="2">
        <v>40857</v>
      </c>
      <c r="D5994" s="1" t="s">
        <v>32</v>
      </c>
      <c r="E5994" s="1" t="str">
        <f t="shared" si="837"/>
        <v>***</v>
      </c>
      <c r="F5994" s="1" t="str">
        <f t="shared" si="838"/>
        <v>***</v>
      </c>
      <c r="G5994" s="1" t="str">
        <f t="shared" si="839"/>
        <v>***</v>
      </c>
      <c r="J5994" s="1" t="str">
        <f t="shared" si="840"/>
        <v>***</v>
      </c>
      <c r="P5994" s="1">
        <v>30</v>
      </c>
      <c r="Q5994" s="1">
        <f t="shared" si="845"/>
        <v>0.04</v>
      </c>
      <c r="T5994" s="4">
        <v>311.08</v>
      </c>
      <c r="U5994" s="9">
        <f t="shared" si="841"/>
        <v>0</v>
      </c>
      <c r="V5994" s="4">
        <f t="shared" si="842"/>
        <v>10.369333333333334</v>
      </c>
      <c r="W5994" s="1" t="s">
        <v>21</v>
      </c>
      <c r="X5994" s="1">
        <v>4.5</v>
      </c>
      <c r="Y5994" s="4">
        <f t="shared" si="843"/>
        <v>315.58</v>
      </c>
      <c r="Z5994" s="1" t="s">
        <v>22</v>
      </c>
      <c r="AA5994" s="1" t="s">
        <v>28</v>
      </c>
      <c r="AB5994" s="1" t="s">
        <v>29</v>
      </c>
      <c r="AC5994" s="1" t="s">
        <v>63</v>
      </c>
      <c r="AD5994" s="1" t="s">
        <v>19</v>
      </c>
      <c r="AE5994" s="2">
        <v>40859</v>
      </c>
    </row>
    <row r="5995" spans="1:31" x14ac:dyDescent="0.25">
      <c r="A5995">
        <f t="shared" si="844"/>
        <v>5994</v>
      </c>
      <c r="B5995" s="1">
        <v>11652</v>
      </c>
      <c r="C5995" s="2">
        <v>40857</v>
      </c>
      <c r="D5995" s="1" t="s">
        <v>27</v>
      </c>
      <c r="E5995" s="1" t="str">
        <f t="shared" si="837"/>
        <v>*</v>
      </c>
      <c r="F5995" s="1" t="str">
        <f t="shared" si="838"/>
        <v>*</v>
      </c>
      <c r="G5995" s="1" t="str">
        <f t="shared" si="839"/>
        <v>*</v>
      </c>
      <c r="J5995" s="1" t="str">
        <f t="shared" si="840"/>
        <v>*</v>
      </c>
      <c r="P5995" s="1">
        <v>37</v>
      </c>
      <c r="Q5995" s="1">
        <f t="shared" si="845"/>
        <v>0.04</v>
      </c>
      <c r="T5995" s="4">
        <v>223.82</v>
      </c>
      <c r="U5995" s="9">
        <f t="shared" si="841"/>
        <v>0</v>
      </c>
      <c r="V5995" s="4">
        <f t="shared" si="842"/>
        <v>6.0491891891891889</v>
      </c>
      <c r="W5995" s="1" t="s">
        <v>21</v>
      </c>
      <c r="X5995" s="1">
        <v>10.39</v>
      </c>
      <c r="Y5995" s="4">
        <f t="shared" si="843"/>
        <v>234.20999999999998</v>
      </c>
      <c r="Z5995" s="1" t="s">
        <v>22</v>
      </c>
      <c r="AA5995" s="1" t="s">
        <v>37</v>
      </c>
      <c r="AB5995" s="1" t="s">
        <v>29</v>
      </c>
      <c r="AC5995" s="1" t="s">
        <v>40</v>
      </c>
      <c r="AD5995" s="1" t="s">
        <v>19</v>
      </c>
      <c r="AE5995" s="2">
        <v>40858</v>
      </c>
    </row>
    <row r="5996" spans="1:31" x14ac:dyDescent="0.25">
      <c r="A5996">
        <f t="shared" si="844"/>
        <v>5995</v>
      </c>
      <c r="B5996" s="1">
        <v>35587</v>
      </c>
      <c r="C5996" s="2">
        <v>40857</v>
      </c>
      <c r="D5996" s="1" t="s">
        <v>32</v>
      </c>
      <c r="E5996" s="1" t="str">
        <f t="shared" si="837"/>
        <v>***</v>
      </c>
      <c r="F5996" s="1" t="str">
        <f t="shared" si="838"/>
        <v>***</v>
      </c>
      <c r="G5996" s="1" t="str">
        <f t="shared" si="839"/>
        <v>***</v>
      </c>
      <c r="J5996" s="1" t="str">
        <f t="shared" si="840"/>
        <v>***</v>
      </c>
      <c r="P5996" s="1">
        <v>43</v>
      </c>
      <c r="Q5996" s="1">
        <f t="shared" si="845"/>
        <v>0.05</v>
      </c>
      <c r="T5996" s="4">
        <v>208.77</v>
      </c>
      <c r="U5996" s="9">
        <f t="shared" si="841"/>
        <v>0</v>
      </c>
      <c r="V5996" s="4">
        <f t="shared" si="842"/>
        <v>4.8551162790697679</v>
      </c>
      <c r="W5996" s="1" t="s">
        <v>21</v>
      </c>
      <c r="X5996" s="1">
        <v>5.72</v>
      </c>
      <c r="Y5996" s="4">
        <f t="shared" si="843"/>
        <v>214.49</v>
      </c>
      <c r="Z5996" s="1" t="s">
        <v>15</v>
      </c>
      <c r="AA5996" s="1" t="s">
        <v>16</v>
      </c>
      <c r="AB5996" s="1" t="s">
        <v>17</v>
      </c>
      <c r="AC5996" s="1" t="s">
        <v>18</v>
      </c>
      <c r="AD5996" s="1" t="s">
        <v>41</v>
      </c>
      <c r="AE5996" s="2">
        <v>40858</v>
      </c>
    </row>
    <row r="5997" spans="1:31" x14ac:dyDescent="0.25">
      <c r="A5997">
        <f t="shared" si="844"/>
        <v>5996</v>
      </c>
      <c r="B5997" s="1">
        <v>11652</v>
      </c>
      <c r="C5997" s="2">
        <v>40857</v>
      </c>
      <c r="D5997" s="1" t="s">
        <v>27</v>
      </c>
      <c r="E5997" s="1" t="str">
        <f t="shared" si="837"/>
        <v>*</v>
      </c>
      <c r="F5997" s="1" t="str">
        <f t="shared" si="838"/>
        <v>*</v>
      </c>
      <c r="G5997" s="1" t="str">
        <f t="shared" si="839"/>
        <v>*</v>
      </c>
      <c r="J5997" s="1" t="str">
        <f t="shared" si="840"/>
        <v>*</v>
      </c>
      <c r="P5997" s="1">
        <v>25</v>
      </c>
      <c r="Q5997" s="1">
        <f t="shared" si="845"/>
        <v>3.5000000000000003E-2</v>
      </c>
      <c r="T5997" s="4">
        <v>122.09</v>
      </c>
      <c r="U5997" s="9">
        <f t="shared" si="841"/>
        <v>0</v>
      </c>
      <c r="V5997" s="4">
        <f t="shared" si="842"/>
        <v>4.8836000000000004</v>
      </c>
      <c r="W5997" s="1" t="s">
        <v>21</v>
      </c>
      <c r="X5997" s="1">
        <v>2.04</v>
      </c>
      <c r="Y5997" s="4">
        <f t="shared" si="843"/>
        <v>124.13000000000001</v>
      </c>
      <c r="Z5997" s="1" t="s">
        <v>22</v>
      </c>
      <c r="AA5997" s="1" t="s">
        <v>37</v>
      </c>
      <c r="AB5997" s="1" t="s">
        <v>29</v>
      </c>
      <c r="AC5997" s="1" t="s">
        <v>40</v>
      </c>
      <c r="AD5997" s="1" t="s">
        <v>31</v>
      </c>
      <c r="AE5997" s="2">
        <v>40859</v>
      </c>
    </row>
    <row r="5998" spans="1:31" x14ac:dyDescent="0.25">
      <c r="A5998">
        <f t="shared" si="844"/>
        <v>5997</v>
      </c>
      <c r="B5998" s="1">
        <v>11652</v>
      </c>
      <c r="C5998" s="2">
        <v>40857</v>
      </c>
      <c r="D5998" s="1" t="s">
        <v>27</v>
      </c>
      <c r="E5998" s="1" t="str">
        <f t="shared" si="837"/>
        <v>*</v>
      </c>
      <c r="F5998" s="1" t="str">
        <f t="shared" si="838"/>
        <v>*</v>
      </c>
      <c r="G5998" s="1" t="str">
        <f t="shared" si="839"/>
        <v>*</v>
      </c>
      <c r="J5998" s="1" t="str">
        <f t="shared" si="840"/>
        <v>*</v>
      </c>
      <c r="P5998" s="1">
        <v>1</v>
      </c>
      <c r="Q5998" s="1">
        <f t="shared" si="845"/>
        <v>0.01</v>
      </c>
      <c r="T5998" s="4">
        <v>61.463500000000003</v>
      </c>
      <c r="U5998" s="9">
        <f t="shared" si="841"/>
        <v>0</v>
      </c>
      <c r="V5998" s="4">
        <f t="shared" si="842"/>
        <v>61.463500000000003</v>
      </c>
      <c r="W5998" s="1" t="s">
        <v>21</v>
      </c>
      <c r="X5998" s="1">
        <v>8.99</v>
      </c>
      <c r="Y5998" s="4">
        <f t="shared" si="843"/>
        <v>70.453500000000005</v>
      </c>
      <c r="Z5998" s="1" t="s">
        <v>22</v>
      </c>
      <c r="AA5998" s="1" t="s">
        <v>37</v>
      </c>
      <c r="AB5998" s="1" t="s">
        <v>24</v>
      </c>
      <c r="AC5998" s="1" t="s">
        <v>25</v>
      </c>
      <c r="AD5998" s="1" t="s">
        <v>19</v>
      </c>
      <c r="AE5998" s="2">
        <v>40859</v>
      </c>
    </row>
    <row r="5999" spans="1:31" x14ac:dyDescent="0.25">
      <c r="A5999">
        <f t="shared" si="844"/>
        <v>5998</v>
      </c>
      <c r="B5999" s="1">
        <v>51783</v>
      </c>
      <c r="C5999" s="2">
        <v>40858</v>
      </c>
      <c r="D5999" s="1" t="s">
        <v>36</v>
      </c>
      <c r="E5999" s="1" t="str">
        <f t="shared" si="837"/>
        <v>*</v>
      </c>
      <c r="F5999" s="1" t="str">
        <f t="shared" si="838"/>
        <v>*</v>
      </c>
      <c r="G5999" s="1" t="str">
        <f t="shared" si="839"/>
        <v>*</v>
      </c>
      <c r="J5999" s="1" t="str">
        <f t="shared" si="840"/>
        <v>*</v>
      </c>
      <c r="P5999" s="1">
        <v>47</v>
      </c>
      <c r="Q5999" s="1">
        <f t="shared" si="845"/>
        <v>0.05</v>
      </c>
      <c r="T5999" s="4">
        <v>3587.72</v>
      </c>
      <c r="U5999" s="9">
        <f t="shared" si="841"/>
        <v>1</v>
      </c>
      <c r="V5999" s="4">
        <f t="shared" si="842"/>
        <v>76.33446808510638</v>
      </c>
      <c r="W5999" s="1" t="s">
        <v>33</v>
      </c>
      <c r="X5999" s="1">
        <v>89.3</v>
      </c>
      <c r="Y5999" s="4">
        <f t="shared" si="843"/>
        <v>3677.02</v>
      </c>
      <c r="Z5999" s="1" t="s">
        <v>44</v>
      </c>
      <c r="AA5999" s="1" t="s">
        <v>16</v>
      </c>
      <c r="AB5999" s="1" t="s">
        <v>17</v>
      </c>
      <c r="AC5999" s="1" t="s">
        <v>52</v>
      </c>
      <c r="AD5999" s="1" t="s">
        <v>59</v>
      </c>
      <c r="AE5999" s="2">
        <v>40860</v>
      </c>
    </row>
    <row r="6000" spans="1:31" x14ac:dyDescent="0.25">
      <c r="A6000">
        <f t="shared" si="844"/>
        <v>5999</v>
      </c>
      <c r="B6000" s="1">
        <v>51783</v>
      </c>
      <c r="C6000" s="2">
        <v>40858</v>
      </c>
      <c r="D6000" s="1" t="s">
        <v>36</v>
      </c>
      <c r="E6000" s="1" t="str">
        <f t="shared" si="837"/>
        <v>*</v>
      </c>
      <c r="F6000" s="1" t="str">
        <f t="shared" si="838"/>
        <v>*</v>
      </c>
      <c r="G6000" s="1" t="str">
        <f t="shared" si="839"/>
        <v>*</v>
      </c>
      <c r="J6000" s="1" t="str">
        <f t="shared" si="840"/>
        <v>*</v>
      </c>
      <c r="P6000" s="1">
        <v>10</v>
      </c>
      <c r="Q6000" s="1">
        <f t="shared" si="845"/>
        <v>0.02</v>
      </c>
      <c r="T6000" s="4">
        <v>1875.18</v>
      </c>
      <c r="U6000" s="9">
        <f t="shared" si="841"/>
        <v>1</v>
      </c>
      <c r="V6000" s="4">
        <f t="shared" si="842"/>
        <v>187.518</v>
      </c>
      <c r="W6000" s="1" t="s">
        <v>33</v>
      </c>
      <c r="X6000" s="1">
        <v>29.21</v>
      </c>
      <c r="Y6000" s="4">
        <f t="shared" si="843"/>
        <v>1904.39</v>
      </c>
      <c r="Z6000" s="1" t="s">
        <v>53</v>
      </c>
      <c r="AA6000" s="1" t="s">
        <v>16</v>
      </c>
      <c r="AB6000" s="1" t="s">
        <v>17</v>
      </c>
      <c r="AC6000" s="1" t="s">
        <v>52</v>
      </c>
      <c r="AD6000" s="1" t="s">
        <v>59</v>
      </c>
      <c r="AE6000" s="2">
        <v>40860</v>
      </c>
    </row>
    <row r="6001" spans="1:31" x14ac:dyDescent="0.25">
      <c r="A6001">
        <f t="shared" si="844"/>
        <v>6000</v>
      </c>
      <c r="B6001" s="1">
        <v>51783</v>
      </c>
      <c r="C6001" s="2">
        <v>40858</v>
      </c>
      <c r="D6001" s="1" t="s">
        <v>36</v>
      </c>
      <c r="E6001" s="1" t="str">
        <f t="shared" si="837"/>
        <v>*</v>
      </c>
      <c r="F6001" s="1" t="str">
        <f t="shared" si="838"/>
        <v>*</v>
      </c>
      <c r="G6001" s="1" t="str">
        <f t="shared" si="839"/>
        <v>*</v>
      </c>
      <c r="J6001" s="1" t="str">
        <f t="shared" si="840"/>
        <v>*</v>
      </c>
      <c r="P6001" s="1">
        <v>13</v>
      </c>
      <c r="Q6001" s="1">
        <f t="shared" si="845"/>
        <v>0.02</v>
      </c>
      <c r="T6001" s="4">
        <v>646.54999999999995</v>
      </c>
      <c r="U6001" s="9">
        <f t="shared" si="841"/>
        <v>0</v>
      </c>
      <c r="V6001" s="4">
        <f t="shared" si="842"/>
        <v>49.734615384615381</v>
      </c>
      <c r="W6001" s="1" t="s">
        <v>21</v>
      </c>
      <c r="X6001" s="1">
        <v>5.79</v>
      </c>
      <c r="Y6001" s="4">
        <f t="shared" si="843"/>
        <v>652.33999999999992</v>
      </c>
      <c r="Z6001" s="1" t="s">
        <v>22</v>
      </c>
      <c r="AA6001" s="1" t="s">
        <v>16</v>
      </c>
      <c r="AB6001" s="1" t="s">
        <v>29</v>
      </c>
      <c r="AC6001" s="1" t="s">
        <v>40</v>
      </c>
      <c r="AD6001" s="1" t="s">
        <v>19</v>
      </c>
      <c r="AE6001" s="2">
        <v>40860</v>
      </c>
    </row>
    <row r="6002" spans="1:31" x14ac:dyDescent="0.25">
      <c r="A6002">
        <f t="shared" si="844"/>
        <v>6001</v>
      </c>
      <c r="B6002" s="1">
        <v>33126</v>
      </c>
      <c r="C6002" s="2">
        <v>40859</v>
      </c>
      <c r="D6002" s="1" t="s">
        <v>32</v>
      </c>
      <c r="E6002" s="1" t="str">
        <f t="shared" si="837"/>
        <v>***</v>
      </c>
      <c r="F6002" s="1" t="str">
        <f t="shared" si="838"/>
        <v>***</v>
      </c>
      <c r="G6002" s="1" t="str">
        <f t="shared" si="839"/>
        <v>***</v>
      </c>
      <c r="J6002" s="1" t="str">
        <f t="shared" si="840"/>
        <v>***</v>
      </c>
      <c r="P6002" s="1">
        <v>46</v>
      </c>
      <c r="Q6002" s="1">
        <f t="shared" si="845"/>
        <v>0.05</v>
      </c>
      <c r="T6002" s="4">
        <v>5979.84</v>
      </c>
      <c r="U6002" s="9">
        <f t="shared" si="841"/>
        <v>1</v>
      </c>
      <c r="V6002" s="4">
        <f t="shared" si="842"/>
        <v>129.99652173913043</v>
      </c>
      <c r="W6002" s="1" t="s">
        <v>14</v>
      </c>
      <c r="X6002" s="1">
        <v>12.65</v>
      </c>
      <c r="Y6002" s="4">
        <f t="shared" si="843"/>
        <v>5992.49</v>
      </c>
      <c r="Z6002" s="1" t="s">
        <v>15</v>
      </c>
      <c r="AA6002" s="1" t="s">
        <v>23</v>
      </c>
      <c r="AB6002" s="1" t="s">
        <v>17</v>
      </c>
      <c r="AC6002" s="1" t="s">
        <v>34</v>
      </c>
      <c r="AD6002" s="1" t="s">
        <v>26</v>
      </c>
      <c r="AE6002" s="2">
        <v>40860</v>
      </c>
    </row>
    <row r="6003" spans="1:31" x14ac:dyDescent="0.25">
      <c r="A6003">
        <f t="shared" si="844"/>
        <v>6002</v>
      </c>
      <c r="B6003" s="1">
        <v>5925</v>
      </c>
      <c r="C6003" s="2">
        <v>40859</v>
      </c>
      <c r="D6003" s="1" t="s">
        <v>13</v>
      </c>
      <c r="E6003" s="1" t="str">
        <f t="shared" si="837"/>
        <v>*</v>
      </c>
      <c r="F6003" s="1" t="str">
        <f t="shared" si="838"/>
        <v>*</v>
      </c>
      <c r="G6003" s="1" t="str">
        <f t="shared" si="839"/>
        <v>*</v>
      </c>
      <c r="J6003" s="1" t="str">
        <f t="shared" si="840"/>
        <v>*</v>
      </c>
      <c r="P6003" s="1">
        <v>44</v>
      </c>
      <c r="Q6003" s="1">
        <f t="shared" si="845"/>
        <v>0.05</v>
      </c>
      <c r="T6003" s="4">
        <v>3922.42</v>
      </c>
      <c r="U6003" s="9">
        <f t="shared" si="841"/>
        <v>1</v>
      </c>
      <c r="V6003" s="4">
        <f t="shared" si="842"/>
        <v>89.145909090909086</v>
      </c>
      <c r="W6003" s="1" t="s">
        <v>21</v>
      </c>
      <c r="X6003" s="1">
        <v>39.61</v>
      </c>
      <c r="Y6003" s="4">
        <f t="shared" si="843"/>
        <v>3962.03</v>
      </c>
      <c r="Z6003" s="1" t="s">
        <v>60</v>
      </c>
      <c r="AA6003" s="1" t="s">
        <v>37</v>
      </c>
      <c r="AB6003" s="1" t="s">
        <v>17</v>
      </c>
      <c r="AC6003" s="1" t="s">
        <v>18</v>
      </c>
      <c r="AD6003" s="1" t="s">
        <v>26</v>
      </c>
      <c r="AE6003" s="2">
        <v>40866</v>
      </c>
    </row>
    <row r="6004" spans="1:31" x14ac:dyDescent="0.25">
      <c r="A6004">
        <f t="shared" si="844"/>
        <v>6003</v>
      </c>
      <c r="B6004" s="1">
        <v>35239</v>
      </c>
      <c r="C6004" s="2">
        <v>40859</v>
      </c>
      <c r="D6004" s="1" t="s">
        <v>32</v>
      </c>
      <c r="E6004" s="1" t="str">
        <f t="shared" si="837"/>
        <v>***</v>
      </c>
      <c r="F6004" s="1" t="str">
        <f t="shared" si="838"/>
        <v>***</v>
      </c>
      <c r="G6004" s="1" t="str">
        <f t="shared" si="839"/>
        <v>***</v>
      </c>
      <c r="J6004" s="1" t="str">
        <f t="shared" si="840"/>
        <v>***</v>
      </c>
      <c r="P6004" s="1">
        <v>38</v>
      </c>
      <c r="Q6004" s="1">
        <f t="shared" si="845"/>
        <v>0.04</v>
      </c>
      <c r="T6004" s="4">
        <v>2257.88</v>
      </c>
      <c r="U6004" s="9">
        <f t="shared" si="841"/>
        <v>1</v>
      </c>
      <c r="V6004" s="4">
        <f t="shared" si="842"/>
        <v>59.417894736842108</v>
      </c>
      <c r="W6004" s="1" t="s">
        <v>21</v>
      </c>
      <c r="X6004" s="1">
        <v>9.7100000000000009</v>
      </c>
      <c r="Y6004" s="4">
        <f t="shared" si="843"/>
        <v>2267.59</v>
      </c>
      <c r="Z6004" s="1" t="s">
        <v>15</v>
      </c>
      <c r="AA6004" s="1" t="s">
        <v>23</v>
      </c>
      <c r="AB6004" s="1" t="s">
        <v>29</v>
      </c>
      <c r="AC6004" s="1" t="s">
        <v>55</v>
      </c>
      <c r="AD6004" s="1" t="s">
        <v>19</v>
      </c>
      <c r="AE6004" s="2">
        <v>40861</v>
      </c>
    </row>
    <row r="6005" spans="1:31" x14ac:dyDescent="0.25">
      <c r="A6005">
        <f t="shared" si="844"/>
        <v>6004</v>
      </c>
      <c r="B6005" s="1">
        <v>57700</v>
      </c>
      <c r="C6005" s="2">
        <v>40859</v>
      </c>
      <c r="D6005" s="1" t="s">
        <v>36</v>
      </c>
      <c r="E6005" s="1" t="str">
        <f t="shared" si="837"/>
        <v>*</v>
      </c>
      <c r="F6005" s="1" t="str">
        <f t="shared" si="838"/>
        <v>*</v>
      </c>
      <c r="G6005" s="1" t="str">
        <f t="shared" si="839"/>
        <v>*</v>
      </c>
      <c r="J6005" s="1" t="str">
        <f t="shared" si="840"/>
        <v>*</v>
      </c>
      <c r="P6005" s="1">
        <v>38</v>
      </c>
      <c r="Q6005" s="1">
        <f t="shared" si="845"/>
        <v>0.04</v>
      </c>
      <c r="T6005" s="4">
        <v>1806.43</v>
      </c>
      <c r="U6005" s="9">
        <f t="shared" si="841"/>
        <v>1</v>
      </c>
      <c r="V6005" s="4">
        <f t="shared" si="842"/>
        <v>47.537631578947369</v>
      </c>
      <c r="W6005" s="1" t="s">
        <v>21</v>
      </c>
      <c r="X6005" s="1">
        <v>3.61</v>
      </c>
      <c r="Y6005" s="4">
        <f t="shared" si="843"/>
        <v>1810.04</v>
      </c>
      <c r="Z6005" s="1" t="s">
        <v>53</v>
      </c>
      <c r="AA6005" s="1" t="s">
        <v>28</v>
      </c>
      <c r="AB6005" s="1" t="s">
        <v>24</v>
      </c>
      <c r="AC6005" s="1" t="s">
        <v>38</v>
      </c>
      <c r="AD6005" s="1" t="s">
        <v>41</v>
      </c>
      <c r="AE6005" s="2">
        <v>40859</v>
      </c>
    </row>
    <row r="6006" spans="1:31" x14ac:dyDescent="0.25">
      <c r="A6006">
        <f t="shared" si="844"/>
        <v>6005</v>
      </c>
      <c r="B6006" s="1">
        <v>5925</v>
      </c>
      <c r="C6006" s="2">
        <v>40859</v>
      </c>
      <c r="D6006" s="1" t="s">
        <v>13</v>
      </c>
      <c r="E6006" s="1" t="str">
        <f t="shared" si="837"/>
        <v>*</v>
      </c>
      <c r="F6006" s="1" t="str">
        <f t="shared" si="838"/>
        <v>*</v>
      </c>
      <c r="G6006" s="1" t="str">
        <f t="shared" si="839"/>
        <v>*</v>
      </c>
      <c r="J6006" s="1" t="str">
        <f t="shared" si="840"/>
        <v>*</v>
      </c>
      <c r="P6006" s="1">
        <v>25</v>
      </c>
      <c r="Q6006" s="1">
        <f t="shared" si="845"/>
        <v>3.5000000000000003E-2</v>
      </c>
      <c r="T6006" s="4">
        <v>1733.3625</v>
      </c>
      <c r="U6006" s="9">
        <f t="shared" si="841"/>
        <v>1</v>
      </c>
      <c r="V6006" s="4">
        <f t="shared" si="842"/>
        <v>69.334499999999991</v>
      </c>
      <c r="W6006" s="1" t="s">
        <v>21</v>
      </c>
      <c r="X6006" s="1">
        <v>0.99</v>
      </c>
      <c r="Y6006" s="4">
        <f t="shared" si="843"/>
        <v>1734.3525</v>
      </c>
      <c r="Z6006" s="1" t="s">
        <v>60</v>
      </c>
      <c r="AA6006" s="1" t="s">
        <v>37</v>
      </c>
      <c r="AB6006" s="1" t="s">
        <v>24</v>
      </c>
      <c r="AC6006" s="1" t="s">
        <v>25</v>
      </c>
      <c r="AD6006" s="1" t="s">
        <v>31</v>
      </c>
      <c r="AE6006" s="2">
        <v>40866</v>
      </c>
    </row>
    <row r="6007" spans="1:31" x14ac:dyDescent="0.25">
      <c r="A6007">
        <f t="shared" si="844"/>
        <v>6006</v>
      </c>
      <c r="B6007" s="1">
        <v>10944</v>
      </c>
      <c r="C6007" s="2">
        <v>40859</v>
      </c>
      <c r="D6007" s="1" t="s">
        <v>20</v>
      </c>
      <c r="E6007" s="1" t="str">
        <f t="shared" si="837"/>
        <v>*</v>
      </c>
      <c r="F6007" s="1" t="str">
        <f t="shared" si="838"/>
        <v>**</v>
      </c>
      <c r="G6007" s="1" t="str">
        <f t="shared" si="839"/>
        <v>**</v>
      </c>
      <c r="J6007" s="1" t="str">
        <f t="shared" si="840"/>
        <v>**</v>
      </c>
      <c r="P6007" s="1">
        <v>9</v>
      </c>
      <c r="Q6007" s="1">
        <f t="shared" si="845"/>
        <v>0.01</v>
      </c>
      <c r="T6007" s="4">
        <v>181.66</v>
      </c>
      <c r="U6007" s="9">
        <f t="shared" si="841"/>
        <v>0</v>
      </c>
      <c r="V6007" s="4">
        <f t="shared" si="842"/>
        <v>20.184444444444445</v>
      </c>
      <c r="W6007" s="1" t="s">
        <v>21</v>
      </c>
      <c r="X6007" s="1">
        <v>8.51</v>
      </c>
      <c r="Y6007" s="4">
        <f t="shared" si="843"/>
        <v>190.17</v>
      </c>
      <c r="Z6007" s="1" t="s">
        <v>15</v>
      </c>
      <c r="AA6007" s="1" t="s">
        <v>23</v>
      </c>
      <c r="AB6007" s="1" t="s">
        <v>24</v>
      </c>
      <c r="AC6007" s="1" t="s">
        <v>56</v>
      </c>
      <c r="AD6007" s="1" t="s">
        <v>26</v>
      </c>
      <c r="AE6007" s="2">
        <v>40861</v>
      </c>
    </row>
    <row r="6008" spans="1:31" x14ac:dyDescent="0.25">
      <c r="A6008">
        <f t="shared" si="844"/>
        <v>6007</v>
      </c>
      <c r="B6008" s="1">
        <v>33126</v>
      </c>
      <c r="C6008" s="2">
        <v>40859</v>
      </c>
      <c r="D6008" s="1" t="s">
        <v>32</v>
      </c>
      <c r="E6008" s="1" t="str">
        <f t="shared" si="837"/>
        <v>***</v>
      </c>
      <c r="F6008" s="1" t="str">
        <f t="shared" si="838"/>
        <v>***</v>
      </c>
      <c r="G6008" s="1" t="str">
        <f t="shared" si="839"/>
        <v>***</v>
      </c>
      <c r="J6008" s="1" t="str">
        <f t="shared" si="840"/>
        <v>***</v>
      </c>
      <c r="P6008" s="1">
        <v>28</v>
      </c>
      <c r="Q6008" s="1">
        <f t="shared" si="845"/>
        <v>3.5000000000000003E-2</v>
      </c>
      <c r="T6008" s="4">
        <v>175.76</v>
      </c>
      <c r="U6008" s="9">
        <f t="shared" si="841"/>
        <v>0</v>
      </c>
      <c r="V6008" s="4">
        <f t="shared" si="842"/>
        <v>6.2771428571428567</v>
      </c>
      <c r="W6008" s="1" t="s">
        <v>21</v>
      </c>
      <c r="X6008" s="1">
        <v>0.5</v>
      </c>
      <c r="Y6008" s="4">
        <f t="shared" si="843"/>
        <v>176.26</v>
      </c>
      <c r="Z6008" s="1" t="s">
        <v>15</v>
      </c>
      <c r="AA6008" s="1" t="s">
        <v>23</v>
      </c>
      <c r="AB6008" s="1" t="s">
        <v>29</v>
      </c>
      <c r="AC6008" s="1" t="s">
        <v>58</v>
      </c>
      <c r="AD6008" s="1" t="s">
        <v>19</v>
      </c>
      <c r="AE6008" s="2">
        <v>40861</v>
      </c>
    </row>
    <row r="6009" spans="1:31" x14ac:dyDescent="0.25">
      <c r="A6009">
        <f t="shared" si="844"/>
        <v>6008</v>
      </c>
      <c r="B6009" s="1">
        <v>35239</v>
      </c>
      <c r="C6009" s="2">
        <v>40859</v>
      </c>
      <c r="D6009" s="1" t="s">
        <v>32</v>
      </c>
      <c r="E6009" s="1" t="str">
        <f t="shared" si="837"/>
        <v>***</v>
      </c>
      <c r="F6009" s="1" t="str">
        <f t="shared" si="838"/>
        <v>***</v>
      </c>
      <c r="G6009" s="1" t="str">
        <f t="shared" si="839"/>
        <v>***</v>
      </c>
      <c r="J6009" s="1" t="str">
        <f t="shared" si="840"/>
        <v>***</v>
      </c>
      <c r="P6009" s="1">
        <v>21</v>
      </c>
      <c r="Q6009" s="1">
        <f t="shared" si="845"/>
        <v>3.5000000000000003E-2</v>
      </c>
      <c r="T6009" s="4">
        <v>109.29</v>
      </c>
      <c r="U6009" s="9">
        <f t="shared" si="841"/>
        <v>0</v>
      </c>
      <c r="V6009" s="4">
        <f t="shared" si="842"/>
        <v>5.2042857142857146</v>
      </c>
      <c r="W6009" s="1" t="s">
        <v>21</v>
      </c>
      <c r="X6009" s="1">
        <v>6.26</v>
      </c>
      <c r="Y6009" s="4">
        <f t="shared" si="843"/>
        <v>115.55000000000001</v>
      </c>
      <c r="Z6009" s="1" t="s">
        <v>15</v>
      </c>
      <c r="AA6009" s="1" t="s">
        <v>23</v>
      </c>
      <c r="AB6009" s="1" t="s">
        <v>29</v>
      </c>
      <c r="AC6009" s="1" t="s">
        <v>40</v>
      </c>
      <c r="AD6009" s="1" t="s">
        <v>19</v>
      </c>
      <c r="AE6009" s="2">
        <v>40860</v>
      </c>
    </row>
    <row r="6010" spans="1:31" x14ac:dyDescent="0.25">
      <c r="A6010">
        <f t="shared" si="844"/>
        <v>6009</v>
      </c>
      <c r="B6010" s="1">
        <v>16260</v>
      </c>
      <c r="C6010" s="2">
        <v>40860</v>
      </c>
      <c r="D6010" s="1" t="s">
        <v>20</v>
      </c>
      <c r="E6010" s="1" t="str">
        <f t="shared" si="837"/>
        <v>*</v>
      </c>
      <c r="F6010" s="1" t="str">
        <f t="shared" si="838"/>
        <v>**</v>
      </c>
      <c r="G6010" s="1" t="str">
        <f t="shared" si="839"/>
        <v>**</v>
      </c>
      <c r="J6010" s="1" t="str">
        <f t="shared" si="840"/>
        <v>**</v>
      </c>
      <c r="P6010" s="1">
        <v>47</v>
      </c>
      <c r="Q6010" s="1">
        <f t="shared" si="845"/>
        <v>0.05</v>
      </c>
      <c r="T6010" s="4">
        <v>14960.096</v>
      </c>
      <c r="U6010" s="9">
        <f t="shared" si="841"/>
        <v>1</v>
      </c>
      <c r="V6010" s="4">
        <f t="shared" si="842"/>
        <v>318.29991489361703</v>
      </c>
      <c r="W6010" s="1" t="s">
        <v>33</v>
      </c>
      <c r="X6010" s="1">
        <v>42.52</v>
      </c>
      <c r="Y6010" s="4">
        <f t="shared" si="843"/>
        <v>15002.616</v>
      </c>
      <c r="Z6010" s="1" t="s">
        <v>22</v>
      </c>
      <c r="AA6010" s="1" t="s">
        <v>28</v>
      </c>
      <c r="AB6010" s="1" t="s">
        <v>17</v>
      </c>
      <c r="AC6010" s="1" t="s">
        <v>52</v>
      </c>
      <c r="AD6010" s="1" t="s">
        <v>59</v>
      </c>
      <c r="AE6010" s="2">
        <v>40861</v>
      </c>
    </row>
    <row r="6011" spans="1:31" x14ac:dyDescent="0.25">
      <c r="A6011">
        <f t="shared" si="844"/>
        <v>6010</v>
      </c>
      <c r="B6011" s="1">
        <v>40934</v>
      </c>
      <c r="C6011" s="2">
        <v>40860</v>
      </c>
      <c r="D6011" s="1" t="s">
        <v>27</v>
      </c>
      <c r="E6011" s="1" t="str">
        <f t="shared" si="837"/>
        <v>*</v>
      </c>
      <c r="F6011" s="1" t="str">
        <f t="shared" si="838"/>
        <v>*</v>
      </c>
      <c r="G6011" s="1" t="str">
        <f t="shared" si="839"/>
        <v>*</v>
      </c>
      <c r="J6011" s="1" t="str">
        <f t="shared" si="840"/>
        <v>*</v>
      </c>
      <c r="P6011" s="1">
        <v>11</v>
      </c>
      <c r="Q6011" s="1">
        <f t="shared" si="845"/>
        <v>0.02</v>
      </c>
      <c r="T6011" s="4">
        <v>404.14949999999999</v>
      </c>
      <c r="U6011" s="9">
        <f t="shared" si="841"/>
        <v>0</v>
      </c>
      <c r="V6011" s="4">
        <f t="shared" si="842"/>
        <v>36.740863636363635</v>
      </c>
      <c r="W6011" s="1" t="s">
        <v>21</v>
      </c>
      <c r="X6011" s="1">
        <v>4.99</v>
      </c>
      <c r="Y6011" s="4">
        <f t="shared" si="843"/>
        <v>409.1395</v>
      </c>
      <c r="Z6011" s="1" t="s">
        <v>44</v>
      </c>
      <c r="AA6011" s="1" t="s">
        <v>37</v>
      </c>
      <c r="AB6011" s="1" t="s">
        <v>24</v>
      </c>
      <c r="AC6011" s="1" t="s">
        <v>25</v>
      </c>
      <c r="AD6011" s="1" t="s">
        <v>19</v>
      </c>
      <c r="AE6011" s="2">
        <v>40862</v>
      </c>
    </row>
    <row r="6012" spans="1:31" x14ac:dyDescent="0.25">
      <c r="A6012">
        <f t="shared" si="844"/>
        <v>6011</v>
      </c>
      <c r="B6012" s="1">
        <v>40934</v>
      </c>
      <c r="C6012" s="2">
        <v>40860</v>
      </c>
      <c r="D6012" s="1" t="s">
        <v>27</v>
      </c>
      <c r="E6012" s="1" t="str">
        <f t="shared" si="837"/>
        <v>*</v>
      </c>
      <c r="F6012" s="1" t="str">
        <f t="shared" si="838"/>
        <v>*</v>
      </c>
      <c r="G6012" s="1" t="str">
        <f t="shared" si="839"/>
        <v>*</v>
      </c>
      <c r="J6012" s="1" t="str">
        <f t="shared" si="840"/>
        <v>*</v>
      </c>
      <c r="P6012" s="1">
        <v>28</v>
      </c>
      <c r="Q6012" s="1">
        <f t="shared" si="845"/>
        <v>3.5000000000000003E-2</v>
      </c>
      <c r="T6012" s="4">
        <v>49.49</v>
      </c>
      <c r="U6012" s="9">
        <f t="shared" si="841"/>
        <v>0</v>
      </c>
      <c r="V6012" s="4">
        <f t="shared" si="842"/>
        <v>1.7675000000000001</v>
      </c>
      <c r="W6012" s="1" t="s">
        <v>21</v>
      </c>
      <c r="X6012" s="1">
        <v>0.7</v>
      </c>
      <c r="Y6012" s="4">
        <f t="shared" si="843"/>
        <v>50.190000000000005</v>
      </c>
      <c r="Z6012" s="1" t="s">
        <v>44</v>
      </c>
      <c r="AA6012" s="1" t="s">
        <v>37</v>
      </c>
      <c r="AB6012" s="1" t="s">
        <v>29</v>
      </c>
      <c r="AC6012" s="1" t="s">
        <v>30</v>
      </c>
      <c r="AD6012" s="1" t="s">
        <v>31</v>
      </c>
      <c r="AE6012" s="2">
        <v>40861</v>
      </c>
    </row>
    <row r="6013" spans="1:31" x14ac:dyDescent="0.25">
      <c r="A6013">
        <f t="shared" si="844"/>
        <v>6012</v>
      </c>
      <c r="B6013" s="1">
        <v>3235</v>
      </c>
      <c r="C6013" s="2">
        <v>40861</v>
      </c>
      <c r="D6013" s="1" t="s">
        <v>13</v>
      </c>
      <c r="E6013" s="1" t="str">
        <f t="shared" si="837"/>
        <v>*</v>
      </c>
      <c r="F6013" s="1" t="str">
        <f t="shared" si="838"/>
        <v>*</v>
      </c>
      <c r="G6013" s="1" t="str">
        <f t="shared" si="839"/>
        <v>*</v>
      </c>
      <c r="J6013" s="1" t="str">
        <f t="shared" si="840"/>
        <v>*</v>
      </c>
      <c r="P6013" s="1">
        <v>31</v>
      </c>
      <c r="Q6013" s="1">
        <f t="shared" si="845"/>
        <v>0.04</v>
      </c>
      <c r="T6013" s="4">
        <v>142.97</v>
      </c>
      <c r="U6013" s="9">
        <f t="shared" si="841"/>
        <v>0</v>
      </c>
      <c r="V6013" s="4">
        <f t="shared" si="842"/>
        <v>4.6119354838709681</v>
      </c>
      <c r="W6013" s="1" t="s">
        <v>14</v>
      </c>
      <c r="X6013" s="1">
        <v>0.7</v>
      </c>
      <c r="Y6013" s="4">
        <f t="shared" si="843"/>
        <v>143.66999999999999</v>
      </c>
      <c r="Z6013" s="1" t="s">
        <v>22</v>
      </c>
      <c r="AA6013" s="1" t="s">
        <v>28</v>
      </c>
      <c r="AB6013" s="1" t="s">
        <v>29</v>
      </c>
      <c r="AC6013" s="1" t="s">
        <v>61</v>
      </c>
      <c r="AD6013" s="1" t="s">
        <v>31</v>
      </c>
      <c r="AE6013" s="2">
        <v>40863</v>
      </c>
    </row>
    <row r="6014" spans="1:31" x14ac:dyDescent="0.25">
      <c r="A6014">
        <f t="shared" si="844"/>
        <v>6013</v>
      </c>
      <c r="B6014" s="1">
        <v>871</v>
      </c>
      <c r="C6014" s="2">
        <v>40861</v>
      </c>
      <c r="D6014" s="1" t="s">
        <v>13</v>
      </c>
      <c r="E6014" s="1" t="str">
        <f t="shared" si="837"/>
        <v>*</v>
      </c>
      <c r="F6014" s="1" t="str">
        <f t="shared" si="838"/>
        <v>*</v>
      </c>
      <c r="G6014" s="1" t="str">
        <f t="shared" si="839"/>
        <v>*</v>
      </c>
      <c r="J6014" s="1" t="str">
        <f t="shared" si="840"/>
        <v>*</v>
      </c>
      <c r="P6014" s="1">
        <v>17</v>
      </c>
      <c r="Q6014" s="1">
        <f t="shared" si="845"/>
        <v>0.02</v>
      </c>
      <c r="T6014" s="4">
        <v>104.94</v>
      </c>
      <c r="U6014" s="9">
        <f t="shared" si="841"/>
        <v>0</v>
      </c>
      <c r="V6014" s="4">
        <f t="shared" si="842"/>
        <v>6.1729411764705882</v>
      </c>
      <c r="W6014" s="1" t="s">
        <v>21</v>
      </c>
      <c r="X6014" s="1">
        <v>5.22</v>
      </c>
      <c r="Y6014" s="4">
        <f t="shared" si="843"/>
        <v>110.16</v>
      </c>
      <c r="Z6014" s="1" t="s">
        <v>42</v>
      </c>
      <c r="AA6014" s="1" t="s">
        <v>37</v>
      </c>
      <c r="AB6014" s="1" t="s">
        <v>17</v>
      </c>
      <c r="AC6014" s="1" t="s">
        <v>18</v>
      </c>
      <c r="AD6014" s="1" t="s">
        <v>19</v>
      </c>
      <c r="AE6014" s="2">
        <v>40861</v>
      </c>
    </row>
    <row r="6015" spans="1:31" x14ac:dyDescent="0.25">
      <c r="A6015">
        <f t="shared" si="844"/>
        <v>6014</v>
      </c>
      <c r="B6015" s="1">
        <v>59973</v>
      </c>
      <c r="C6015" s="2">
        <v>40862</v>
      </c>
      <c r="D6015" s="1" t="s">
        <v>13</v>
      </c>
      <c r="E6015" s="1" t="str">
        <f t="shared" si="837"/>
        <v>*</v>
      </c>
      <c r="F6015" s="1" t="str">
        <f t="shared" si="838"/>
        <v>*</v>
      </c>
      <c r="G6015" s="1" t="str">
        <f t="shared" si="839"/>
        <v>*</v>
      </c>
      <c r="J6015" s="1" t="str">
        <f t="shared" si="840"/>
        <v>*</v>
      </c>
      <c r="P6015" s="1">
        <v>29</v>
      </c>
      <c r="Q6015" s="1">
        <f t="shared" si="845"/>
        <v>3.5000000000000003E-2</v>
      </c>
      <c r="T6015" s="4">
        <v>11039.75</v>
      </c>
      <c r="U6015" s="9">
        <f t="shared" si="841"/>
        <v>1</v>
      </c>
      <c r="V6015" s="4">
        <f t="shared" si="842"/>
        <v>380.68103448275861</v>
      </c>
      <c r="W6015" s="1" t="s">
        <v>33</v>
      </c>
      <c r="X6015" s="1">
        <v>14.7</v>
      </c>
      <c r="Y6015" s="4">
        <f t="shared" si="843"/>
        <v>11054.45</v>
      </c>
      <c r="Z6015" s="1" t="s">
        <v>49</v>
      </c>
      <c r="AA6015" s="1" t="s">
        <v>23</v>
      </c>
      <c r="AB6015" s="1" t="s">
        <v>24</v>
      </c>
      <c r="AC6015" s="1" t="s">
        <v>56</v>
      </c>
      <c r="AD6015" s="1" t="s">
        <v>35</v>
      </c>
      <c r="AE6015" s="2">
        <v>40862</v>
      </c>
    </row>
    <row r="6016" spans="1:31" x14ac:dyDescent="0.25">
      <c r="A6016">
        <f t="shared" si="844"/>
        <v>6015</v>
      </c>
      <c r="B6016" s="1">
        <v>59973</v>
      </c>
      <c r="C6016" s="2">
        <v>40862</v>
      </c>
      <c r="D6016" s="1" t="s">
        <v>13</v>
      </c>
      <c r="E6016" s="1" t="str">
        <f t="shared" si="837"/>
        <v>*</v>
      </c>
      <c r="F6016" s="1" t="str">
        <f t="shared" si="838"/>
        <v>*</v>
      </c>
      <c r="G6016" s="1" t="str">
        <f t="shared" si="839"/>
        <v>*</v>
      </c>
      <c r="J6016" s="1" t="str">
        <f t="shared" si="840"/>
        <v>*</v>
      </c>
      <c r="P6016" s="1">
        <v>30</v>
      </c>
      <c r="Q6016" s="1">
        <f t="shared" si="845"/>
        <v>0.04</v>
      </c>
      <c r="T6016" s="4">
        <v>4982.9440000000004</v>
      </c>
      <c r="U6016" s="9">
        <f t="shared" si="841"/>
        <v>1</v>
      </c>
      <c r="V6016" s="4">
        <f t="shared" si="842"/>
        <v>166.09813333333335</v>
      </c>
      <c r="W6016" s="1" t="s">
        <v>33</v>
      </c>
      <c r="X6016" s="1">
        <v>29.1</v>
      </c>
      <c r="Y6016" s="4">
        <f t="shared" si="843"/>
        <v>5012.0440000000008</v>
      </c>
      <c r="Z6016" s="1" t="s">
        <v>49</v>
      </c>
      <c r="AA6016" s="1" t="s">
        <v>23</v>
      </c>
      <c r="AB6016" s="1" t="s">
        <v>17</v>
      </c>
      <c r="AC6016" s="1" t="s">
        <v>52</v>
      </c>
      <c r="AD6016" s="1" t="s">
        <v>59</v>
      </c>
      <c r="AE6016" s="2">
        <v>40866</v>
      </c>
    </row>
    <row r="6017" spans="1:31" x14ac:dyDescent="0.25">
      <c r="A6017">
        <f t="shared" si="844"/>
        <v>6016</v>
      </c>
      <c r="B6017" s="1">
        <v>59554</v>
      </c>
      <c r="C6017" s="2">
        <v>40862</v>
      </c>
      <c r="D6017" s="1" t="s">
        <v>32</v>
      </c>
      <c r="E6017" s="1" t="str">
        <f t="shared" si="837"/>
        <v>***</v>
      </c>
      <c r="F6017" s="1" t="str">
        <f t="shared" si="838"/>
        <v>***</v>
      </c>
      <c r="G6017" s="1" t="str">
        <f t="shared" si="839"/>
        <v>***</v>
      </c>
      <c r="J6017" s="1" t="str">
        <f t="shared" si="840"/>
        <v>***</v>
      </c>
      <c r="P6017" s="1">
        <v>40</v>
      </c>
      <c r="Q6017" s="1">
        <f t="shared" si="845"/>
        <v>0.05</v>
      </c>
      <c r="T6017" s="4">
        <v>718.6</v>
      </c>
      <c r="U6017" s="9">
        <f t="shared" si="841"/>
        <v>0</v>
      </c>
      <c r="V6017" s="4">
        <f t="shared" si="842"/>
        <v>17.965</v>
      </c>
      <c r="W6017" s="1" t="s">
        <v>21</v>
      </c>
      <c r="X6017" s="1">
        <v>4</v>
      </c>
      <c r="Y6017" s="4">
        <f t="shared" si="843"/>
        <v>722.6</v>
      </c>
      <c r="Z6017" s="1" t="s">
        <v>22</v>
      </c>
      <c r="AA6017" s="1" t="s">
        <v>16</v>
      </c>
      <c r="AB6017" s="1" t="s">
        <v>24</v>
      </c>
      <c r="AC6017" s="1" t="s">
        <v>38</v>
      </c>
      <c r="AD6017" s="1" t="s">
        <v>19</v>
      </c>
      <c r="AE6017" s="2">
        <v>40863</v>
      </c>
    </row>
    <row r="6018" spans="1:31" x14ac:dyDescent="0.25">
      <c r="A6018">
        <f t="shared" si="844"/>
        <v>6017</v>
      </c>
      <c r="B6018" s="1">
        <v>38272</v>
      </c>
      <c r="C6018" s="2">
        <v>40862</v>
      </c>
      <c r="D6018" s="1" t="s">
        <v>32</v>
      </c>
      <c r="E6018" s="1" t="str">
        <f t="shared" si="837"/>
        <v>***</v>
      </c>
      <c r="F6018" s="1" t="str">
        <f t="shared" si="838"/>
        <v>***</v>
      </c>
      <c r="G6018" s="1" t="str">
        <f t="shared" si="839"/>
        <v>***</v>
      </c>
      <c r="J6018" s="1" t="str">
        <f t="shared" si="840"/>
        <v>***</v>
      </c>
      <c r="P6018" s="1">
        <v>39</v>
      </c>
      <c r="Q6018" s="1">
        <f t="shared" si="845"/>
        <v>0.04</v>
      </c>
      <c r="T6018" s="4">
        <v>71.040000000000006</v>
      </c>
      <c r="U6018" s="9">
        <f t="shared" si="841"/>
        <v>0</v>
      </c>
      <c r="V6018" s="4">
        <f t="shared" si="842"/>
        <v>1.8215384615384618</v>
      </c>
      <c r="W6018" s="1" t="s">
        <v>21</v>
      </c>
      <c r="X6018" s="1">
        <v>1.49</v>
      </c>
      <c r="Y6018" s="4">
        <f t="shared" si="843"/>
        <v>72.53</v>
      </c>
      <c r="Z6018" s="1" t="s">
        <v>15</v>
      </c>
      <c r="AA6018" s="1" t="s">
        <v>28</v>
      </c>
      <c r="AB6018" s="1" t="s">
        <v>29</v>
      </c>
      <c r="AC6018" s="1" t="s">
        <v>43</v>
      </c>
      <c r="AD6018" s="1" t="s">
        <v>19</v>
      </c>
      <c r="AE6018" s="2">
        <v>40864</v>
      </c>
    </row>
    <row r="6019" spans="1:31" x14ac:dyDescent="0.25">
      <c r="A6019">
        <f t="shared" si="844"/>
        <v>6018</v>
      </c>
      <c r="B6019" s="1">
        <v>41413</v>
      </c>
      <c r="C6019" s="2">
        <v>40863</v>
      </c>
      <c r="D6019" s="1" t="s">
        <v>13</v>
      </c>
      <c r="E6019" s="1" t="str">
        <f t="shared" ref="E6019:E6082" si="846">IF(D6019="Critical","***","*")</f>
        <v>*</v>
      </c>
      <c r="F6019" s="1" t="str">
        <f t="shared" ref="F6019:F6082" si="847">IF(D6019="Critical","***",IF(D6019="High","**","*"))</f>
        <v>*</v>
      </c>
      <c r="G6019" s="1" t="str">
        <f t="shared" ref="G6019:G6082" si="848">VLOOKUP(D6019,$H$6:$I$10,2,FALSE)</f>
        <v>*</v>
      </c>
      <c r="J6019" s="1" t="str">
        <f t="shared" ref="J6019:J6082" si="849">HLOOKUP(D6019,$K$5:$O$6,2,FALSE)</f>
        <v>*</v>
      </c>
      <c r="P6019" s="1">
        <v>17</v>
      </c>
      <c r="Q6019" s="1">
        <f t="shared" si="845"/>
        <v>0.02</v>
      </c>
      <c r="T6019" s="4">
        <v>10134.549999999999</v>
      </c>
      <c r="U6019" s="9">
        <f t="shared" ref="U6019:U6082" si="850">IF(T6019&gt;1000,1,0)</f>
        <v>1</v>
      </c>
      <c r="V6019" s="4">
        <f t="shared" ref="V6019:V6082" si="851">T6019/P6019</f>
        <v>596.15</v>
      </c>
      <c r="W6019" s="1" t="s">
        <v>21</v>
      </c>
      <c r="X6019" s="1">
        <v>24.49</v>
      </c>
      <c r="Y6019" s="4">
        <f t="shared" ref="Y6019:Y6082" si="852">X6019+T6019</f>
        <v>10159.039999999999</v>
      </c>
      <c r="Z6019" s="1" t="s">
        <v>15</v>
      </c>
      <c r="AA6019" s="1" t="s">
        <v>28</v>
      </c>
      <c r="AB6019" s="1" t="s">
        <v>24</v>
      </c>
      <c r="AC6019" s="1" t="s">
        <v>47</v>
      </c>
      <c r="AD6019" s="1" t="s">
        <v>48</v>
      </c>
      <c r="AE6019" s="2">
        <v>40870</v>
      </c>
    </row>
    <row r="6020" spans="1:31" x14ac:dyDescent="0.25">
      <c r="A6020">
        <f t="shared" ref="A6020:A6083" si="853">A6019+1</f>
        <v>6019</v>
      </c>
      <c r="B6020" s="1">
        <v>14662</v>
      </c>
      <c r="C6020" s="2">
        <v>40863</v>
      </c>
      <c r="D6020" s="1" t="s">
        <v>20</v>
      </c>
      <c r="E6020" s="1" t="str">
        <f t="shared" si="846"/>
        <v>*</v>
      </c>
      <c r="F6020" s="1" t="str">
        <f t="shared" si="847"/>
        <v>**</v>
      </c>
      <c r="G6020" s="1" t="str">
        <f t="shared" si="848"/>
        <v>**</v>
      </c>
      <c r="J6020" s="1" t="str">
        <f t="shared" si="849"/>
        <v>**</v>
      </c>
      <c r="P6020" s="1">
        <v>48</v>
      </c>
      <c r="Q6020" s="1">
        <f t="shared" ref="Q6020:Q6083" si="854">VLOOKUP(P6020,$R$5:$S$10,2,TRUE)</f>
        <v>0.05</v>
      </c>
      <c r="T6020" s="4">
        <v>5139.8819999999996</v>
      </c>
      <c r="U6020" s="9">
        <f t="shared" si="850"/>
        <v>1</v>
      </c>
      <c r="V6020" s="4">
        <f t="shared" si="851"/>
        <v>107.08087499999999</v>
      </c>
      <c r="W6020" s="1" t="s">
        <v>21</v>
      </c>
      <c r="X6020" s="1">
        <v>8.99</v>
      </c>
      <c r="Y6020" s="4">
        <f t="shared" si="852"/>
        <v>5148.8719999999994</v>
      </c>
      <c r="Z6020" s="1" t="s">
        <v>53</v>
      </c>
      <c r="AA6020" s="1" t="s">
        <v>28</v>
      </c>
      <c r="AB6020" s="1" t="s">
        <v>24</v>
      </c>
      <c r="AC6020" s="1" t="s">
        <v>25</v>
      </c>
      <c r="AD6020" s="1" t="s">
        <v>19</v>
      </c>
      <c r="AE6020" s="2">
        <v>40864</v>
      </c>
    </row>
    <row r="6021" spans="1:31" x14ac:dyDescent="0.25">
      <c r="A6021">
        <f t="shared" si="853"/>
        <v>6020</v>
      </c>
      <c r="B6021" s="1">
        <v>41413</v>
      </c>
      <c r="C6021" s="2">
        <v>40863</v>
      </c>
      <c r="D6021" s="1" t="s">
        <v>13</v>
      </c>
      <c r="E6021" s="1" t="str">
        <f t="shared" si="846"/>
        <v>*</v>
      </c>
      <c r="F6021" s="1" t="str">
        <f t="shared" si="847"/>
        <v>*</v>
      </c>
      <c r="G6021" s="1" t="str">
        <f t="shared" si="848"/>
        <v>*</v>
      </c>
      <c r="J6021" s="1" t="str">
        <f t="shared" si="849"/>
        <v>*</v>
      </c>
      <c r="P6021" s="1">
        <v>46</v>
      </c>
      <c r="Q6021" s="1">
        <f t="shared" si="854"/>
        <v>0.05</v>
      </c>
      <c r="T6021" s="4">
        <v>1765.64</v>
      </c>
      <c r="U6021" s="9">
        <f t="shared" si="850"/>
        <v>1</v>
      </c>
      <c r="V6021" s="4">
        <f t="shared" si="851"/>
        <v>38.383478260869566</v>
      </c>
      <c r="W6021" s="1" t="s">
        <v>21</v>
      </c>
      <c r="X6021" s="1">
        <v>14.45</v>
      </c>
      <c r="Y6021" s="4">
        <f t="shared" si="852"/>
        <v>1780.0900000000001</v>
      </c>
      <c r="Z6021" s="1" t="s">
        <v>15</v>
      </c>
      <c r="AA6021" s="1" t="s">
        <v>28</v>
      </c>
      <c r="AB6021" s="1" t="s">
        <v>17</v>
      </c>
      <c r="AC6021" s="1" t="s">
        <v>18</v>
      </c>
      <c r="AD6021" s="1" t="s">
        <v>48</v>
      </c>
      <c r="AE6021" s="2">
        <v>40865</v>
      </c>
    </row>
    <row r="6022" spans="1:31" x14ac:dyDescent="0.25">
      <c r="A6022">
        <f t="shared" si="853"/>
        <v>6021</v>
      </c>
      <c r="B6022" s="1">
        <v>16993</v>
      </c>
      <c r="C6022" s="2">
        <v>40863</v>
      </c>
      <c r="D6022" s="1" t="s">
        <v>36</v>
      </c>
      <c r="E6022" s="1" t="str">
        <f t="shared" si="846"/>
        <v>*</v>
      </c>
      <c r="F6022" s="1" t="str">
        <f t="shared" si="847"/>
        <v>*</v>
      </c>
      <c r="G6022" s="1" t="str">
        <f t="shared" si="848"/>
        <v>*</v>
      </c>
      <c r="J6022" s="1" t="str">
        <f t="shared" si="849"/>
        <v>*</v>
      </c>
      <c r="P6022" s="1">
        <v>8</v>
      </c>
      <c r="Q6022" s="1">
        <f t="shared" si="854"/>
        <v>0.01</v>
      </c>
      <c r="T6022" s="4">
        <v>1383.9190000000001</v>
      </c>
      <c r="U6022" s="9">
        <f t="shared" si="850"/>
        <v>1</v>
      </c>
      <c r="V6022" s="4">
        <f t="shared" si="851"/>
        <v>172.98987500000001</v>
      </c>
      <c r="W6022" s="1" t="s">
        <v>21</v>
      </c>
      <c r="X6022" s="1">
        <v>2.5</v>
      </c>
      <c r="Y6022" s="4">
        <f t="shared" si="852"/>
        <v>1386.4190000000001</v>
      </c>
      <c r="Z6022" s="1" t="s">
        <v>54</v>
      </c>
      <c r="AA6022" s="1" t="s">
        <v>23</v>
      </c>
      <c r="AB6022" s="1" t="s">
        <v>24</v>
      </c>
      <c r="AC6022" s="1" t="s">
        <v>25</v>
      </c>
      <c r="AD6022" s="1" t="s">
        <v>19</v>
      </c>
      <c r="AE6022" s="2">
        <v>40863</v>
      </c>
    </row>
    <row r="6023" spans="1:31" x14ac:dyDescent="0.25">
      <c r="A6023">
        <f t="shared" si="853"/>
        <v>6022</v>
      </c>
      <c r="B6023" s="1">
        <v>6982</v>
      </c>
      <c r="C6023" s="2">
        <v>40863</v>
      </c>
      <c r="D6023" s="1" t="s">
        <v>27</v>
      </c>
      <c r="E6023" s="1" t="str">
        <f t="shared" si="846"/>
        <v>*</v>
      </c>
      <c r="F6023" s="1" t="str">
        <f t="shared" si="847"/>
        <v>*</v>
      </c>
      <c r="G6023" s="1" t="str">
        <f t="shared" si="848"/>
        <v>*</v>
      </c>
      <c r="J6023" s="1" t="str">
        <f t="shared" si="849"/>
        <v>*</v>
      </c>
      <c r="P6023" s="1">
        <v>32</v>
      </c>
      <c r="Q6023" s="1">
        <f t="shared" si="854"/>
        <v>0.04</v>
      </c>
      <c r="T6023" s="4">
        <v>1311.25</v>
      </c>
      <c r="U6023" s="9">
        <f t="shared" si="850"/>
        <v>1</v>
      </c>
      <c r="V6023" s="4">
        <f t="shared" si="851"/>
        <v>40.9765625</v>
      </c>
      <c r="W6023" s="1" t="s">
        <v>14</v>
      </c>
      <c r="X6023" s="1">
        <v>1.99</v>
      </c>
      <c r="Y6023" s="4">
        <f t="shared" si="852"/>
        <v>1313.24</v>
      </c>
      <c r="Z6023" s="1" t="s">
        <v>60</v>
      </c>
      <c r="AA6023" s="1" t="s">
        <v>28</v>
      </c>
      <c r="AB6023" s="1" t="s">
        <v>24</v>
      </c>
      <c r="AC6023" s="1" t="s">
        <v>38</v>
      </c>
      <c r="AD6023" s="1" t="s">
        <v>41</v>
      </c>
      <c r="AE6023" s="2">
        <v>40865</v>
      </c>
    </row>
    <row r="6024" spans="1:31" x14ac:dyDescent="0.25">
      <c r="A6024">
        <f t="shared" si="853"/>
        <v>6023</v>
      </c>
      <c r="B6024" s="1">
        <v>6982</v>
      </c>
      <c r="C6024" s="2">
        <v>40863</v>
      </c>
      <c r="D6024" s="1" t="s">
        <v>27</v>
      </c>
      <c r="E6024" s="1" t="str">
        <f t="shared" si="846"/>
        <v>*</v>
      </c>
      <c r="F6024" s="1" t="str">
        <f t="shared" si="847"/>
        <v>*</v>
      </c>
      <c r="G6024" s="1" t="str">
        <f t="shared" si="848"/>
        <v>*</v>
      </c>
      <c r="J6024" s="1" t="str">
        <f t="shared" si="849"/>
        <v>*</v>
      </c>
      <c r="P6024" s="1">
        <v>41</v>
      </c>
      <c r="Q6024" s="1">
        <f t="shared" si="854"/>
        <v>0.05</v>
      </c>
      <c r="T6024" s="4">
        <v>844.09</v>
      </c>
      <c r="U6024" s="9">
        <f t="shared" si="850"/>
        <v>0</v>
      </c>
      <c r="V6024" s="4">
        <f t="shared" si="851"/>
        <v>20.587560975609758</v>
      </c>
      <c r="W6024" s="1" t="s">
        <v>21</v>
      </c>
      <c r="X6024" s="1">
        <v>10.49</v>
      </c>
      <c r="Y6024" s="4">
        <f t="shared" si="852"/>
        <v>854.58</v>
      </c>
      <c r="Z6024" s="1" t="s">
        <v>60</v>
      </c>
      <c r="AA6024" s="1" t="s">
        <v>28</v>
      </c>
      <c r="AB6024" s="1" t="s">
        <v>17</v>
      </c>
      <c r="AC6024" s="1" t="s">
        <v>18</v>
      </c>
      <c r="AD6024" s="1" t="s">
        <v>19</v>
      </c>
      <c r="AE6024" s="2">
        <v>40865</v>
      </c>
    </row>
    <row r="6025" spans="1:31" x14ac:dyDescent="0.25">
      <c r="A6025">
        <f t="shared" si="853"/>
        <v>6024</v>
      </c>
      <c r="B6025" s="1">
        <v>6982</v>
      </c>
      <c r="C6025" s="2">
        <v>40863</v>
      </c>
      <c r="D6025" s="1" t="s">
        <v>27</v>
      </c>
      <c r="E6025" s="1" t="str">
        <f t="shared" si="846"/>
        <v>*</v>
      </c>
      <c r="F6025" s="1" t="str">
        <f t="shared" si="847"/>
        <v>*</v>
      </c>
      <c r="G6025" s="1" t="str">
        <f t="shared" si="848"/>
        <v>*</v>
      </c>
      <c r="J6025" s="1" t="str">
        <f t="shared" si="849"/>
        <v>*</v>
      </c>
      <c r="P6025" s="1">
        <v>5</v>
      </c>
      <c r="Q6025" s="1">
        <f t="shared" si="854"/>
        <v>0.01</v>
      </c>
      <c r="T6025" s="4">
        <v>544.41</v>
      </c>
      <c r="U6025" s="9">
        <f t="shared" si="850"/>
        <v>0</v>
      </c>
      <c r="V6025" s="4">
        <f t="shared" si="851"/>
        <v>108.88199999999999</v>
      </c>
      <c r="W6025" s="1" t="s">
        <v>33</v>
      </c>
      <c r="X6025" s="1">
        <v>57.38</v>
      </c>
      <c r="Y6025" s="4">
        <f t="shared" si="852"/>
        <v>601.79</v>
      </c>
      <c r="Z6025" s="1" t="s">
        <v>60</v>
      </c>
      <c r="AA6025" s="1" t="s">
        <v>28</v>
      </c>
      <c r="AB6025" s="1" t="s">
        <v>17</v>
      </c>
      <c r="AC6025" s="1" t="s">
        <v>62</v>
      </c>
      <c r="AD6025" s="1" t="s">
        <v>59</v>
      </c>
      <c r="AE6025" s="2">
        <v>40865</v>
      </c>
    </row>
    <row r="6026" spans="1:31" x14ac:dyDescent="0.25">
      <c r="A6026">
        <f t="shared" si="853"/>
        <v>6025</v>
      </c>
      <c r="B6026" s="1">
        <v>57121</v>
      </c>
      <c r="C6026" s="2">
        <v>40863</v>
      </c>
      <c r="D6026" s="1" t="s">
        <v>27</v>
      </c>
      <c r="E6026" s="1" t="str">
        <f t="shared" si="846"/>
        <v>*</v>
      </c>
      <c r="F6026" s="1" t="str">
        <f t="shared" si="847"/>
        <v>*</v>
      </c>
      <c r="G6026" s="1" t="str">
        <f t="shared" si="848"/>
        <v>*</v>
      </c>
      <c r="J6026" s="1" t="str">
        <f t="shared" si="849"/>
        <v>*</v>
      </c>
      <c r="P6026" s="1">
        <v>3</v>
      </c>
      <c r="Q6026" s="1">
        <f t="shared" si="854"/>
        <v>0.01</v>
      </c>
      <c r="T6026" s="4">
        <v>504.6705</v>
      </c>
      <c r="U6026" s="9">
        <f t="shared" si="850"/>
        <v>0</v>
      </c>
      <c r="V6026" s="4">
        <f t="shared" si="851"/>
        <v>168.2235</v>
      </c>
      <c r="W6026" s="1" t="s">
        <v>21</v>
      </c>
      <c r="X6026" s="1">
        <v>4.2</v>
      </c>
      <c r="Y6026" s="4">
        <f t="shared" si="852"/>
        <v>508.87049999999999</v>
      </c>
      <c r="Z6026" s="1" t="s">
        <v>46</v>
      </c>
      <c r="AA6026" s="1" t="s">
        <v>16</v>
      </c>
      <c r="AB6026" s="1" t="s">
        <v>24</v>
      </c>
      <c r="AC6026" s="1" t="s">
        <v>25</v>
      </c>
      <c r="AD6026" s="1" t="s">
        <v>19</v>
      </c>
      <c r="AE6026" s="2">
        <v>40865</v>
      </c>
    </row>
    <row r="6027" spans="1:31" x14ac:dyDescent="0.25">
      <c r="A6027">
        <f t="shared" si="853"/>
        <v>6026</v>
      </c>
      <c r="B6027" s="1">
        <v>14662</v>
      </c>
      <c r="C6027" s="2">
        <v>40863</v>
      </c>
      <c r="D6027" s="1" t="s">
        <v>20</v>
      </c>
      <c r="E6027" s="1" t="str">
        <f t="shared" si="846"/>
        <v>*</v>
      </c>
      <c r="F6027" s="1" t="str">
        <f t="shared" si="847"/>
        <v>**</v>
      </c>
      <c r="G6027" s="1" t="str">
        <f t="shared" si="848"/>
        <v>**</v>
      </c>
      <c r="J6027" s="1" t="str">
        <f t="shared" si="849"/>
        <v>**</v>
      </c>
      <c r="P6027" s="1">
        <v>48</v>
      </c>
      <c r="Q6027" s="1">
        <f t="shared" si="854"/>
        <v>0.05</v>
      </c>
      <c r="T6027" s="4">
        <v>257.75</v>
      </c>
      <c r="U6027" s="9">
        <f t="shared" si="850"/>
        <v>0</v>
      </c>
      <c r="V6027" s="4">
        <f t="shared" si="851"/>
        <v>5.369791666666667</v>
      </c>
      <c r="W6027" s="1" t="s">
        <v>21</v>
      </c>
      <c r="X6027" s="1">
        <v>4.75</v>
      </c>
      <c r="Y6027" s="4">
        <f t="shared" si="852"/>
        <v>262.5</v>
      </c>
      <c r="Z6027" s="1" t="s">
        <v>53</v>
      </c>
      <c r="AA6027" s="1" t="s">
        <v>28</v>
      </c>
      <c r="AB6027" s="1" t="s">
        <v>29</v>
      </c>
      <c r="AC6027" s="1" t="s">
        <v>40</v>
      </c>
      <c r="AD6027" s="1" t="s">
        <v>19</v>
      </c>
      <c r="AE6027" s="2">
        <v>40864</v>
      </c>
    </row>
    <row r="6028" spans="1:31" x14ac:dyDescent="0.25">
      <c r="A6028">
        <f t="shared" si="853"/>
        <v>6027</v>
      </c>
      <c r="B6028" s="1">
        <v>57121</v>
      </c>
      <c r="C6028" s="2">
        <v>40863</v>
      </c>
      <c r="D6028" s="1" t="s">
        <v>27</v>
      </c>
      <c r="E6028" s="1" t="str">
        <f t="shared" si="846"/>
        <v>*</v>
      </c>
      <c r="F6028" s="1" t="str">
        <f t="shared" si="847"/>
        <v>*</v>
      </c>
      <c r="G6028" s="1" t="str">
        <f t="shared" si="848"/>
        <v>*</v>
      </c>
      <c r="J6028" s="1" t="str">
        <f t="shared" si="849"/>
        <v>*</v>
      </c>
      <c r="P6028" s="1">
        <v>42</v>
      </c>
      <c r="Q6028" s="1">
        <f t="shared" si="854"/>
        <v>0.05</v>
      </c>
      <c r="T6028" s="4">
        <v>199.24</v>
      </c>
      <c r="U6028" s="9">
        <f t="shared" si="850"/>
        <v>0</v>
      </c>
      <c r="V6028" s="4">
        <f t="shared" si="851"/>
        <v>4.7438095238095244</v>
      </c>
      <c r="W6028" s="1" t="s">
        <v>21</v>
      </c>
      <c r="X6028" s="1">
        <v>4.72</v>
      </c>
      <c r="Y6028" s="4">
        <f t="shared" si="852"/>
        <v>203.96</v>
      </c>
      <c r="Z6028" s="1" t="s">
        <v>46</v>
      </c>
      <c r="AA6028" s="1" t="s">
        <v>16</v>
      </c>
      <c r="AB6028" s="1" t="s">
        <v>29</v>
      </c>
      <c r="AC6028" s="1" t="s">
        <v>40</v>
      </c>
      <c r="AD6028" s="1" t="s">
        <v>19</v>
      </c>
      <c r="AE6028" s="2">
        <v>40865</v>
      </c>
    </row>
    <row r="6029" spans="1:31" x14ac:dyDescent="0.25">
      <c r="A6029">
        <f t="shared" si="853"/>
        <v>6028</v>
      </c>
      <c r="B6029" s="1">
        <v>41413</v>
      </c>
      <c r="C6029" s="2">
        <v>40863</v>
      </c>
      <c r="D6029" s="1" t="s">
        <v>13</v>
      </c>
      <c r="E6029" s="1" t="str">
        <f t="shared" si="846"/>
        <v>*</v>
      </c>
      <c r="F6029" s="1" t="str">
        <f t="shared" si="847"/>
        <v>*</v>
      </c>
      <c r="G6029" s="1" t="str">
        <f t="shared" si="848"/>
        <v>*</v>
      </c>
      <c r="J6029" s="1" t="str">
        <f t="shared" si="849"/>
        <v>*</v>
      </c>
      <c r="P6029" s="1">
        <v>23</v>
      </c>
      <c r="Q6029" s="1">
        <f t="shared" si="854"/>
        <v>3.5000000000000003E-2</v>
      </c>
      <c r="T6029" s="4">
        <v>156.5</v>
      </c>
      <c r="U6029" s="9">
        <f t="shared" si="850"/>
        <v>0</v>
      </c>
      <c r="V6029" s="4">
        <f t="shared" si="851"/>
        <v>6.8043478260869561</v>
      </c>
      <c r="W6029" s="1" t="s">
        <v>21</v>
      </c>
      <c r="X6029" s="1">
        <v>6</v>
      </c>
      <c r="Y6029" s="4">
        <f t="shared" si="852"/>
        <v>162.5</v>
      </c>
      <c r="Z6029" s="1" t="s">
        <v>15</v>
      </c>
      <c r="AA6029" s="1" t="s">
        <v>28</v>
      </c>
      <c r="AB6029" s="1" t="s">
        <v>29</v>
      </c>
      <c r="AC6029" s="1" t="s">
        <v>40</v>
      </c>
      <c r="AD6029" s="1" t="s">
        <v>19</v>
      </c>
      <c r="AE6029" s="2">
        <v>40867</v>
      </c>
    </row>
    <row r="6030" spans="1:31" x14ac:dyDescent="0.25">
      <c r="A6030">
        <f t="shared" si="853"/>
        <v>6029</v>
      </c>
      <c r="B6030" s="1">
        <v>14662</v>
      </c>
      <c r="C6030" s="2">
        <v>40863</v>
      </c>
      <c r="D6030" s="1" t="s">
        <v>20</v>
      </c>
      <c r="E6030" s="1" t="str">
        <f t="shared" si="846"/>
        <v>*</v>
      </c>
      <c r="F6030" s="1" t="str">
        <f t="shared" si="847"/>
        <v>**</v>
      </c>
      <c r="G6030" s="1" t="str">
        <f t="shared" si="848"/>
        <v>**</v>
      </c>
      <c r="J6030" s="1" t="str">
        <f t="shared" si="849"/>
        <v>**</v>
      </c>
      <c r="P6030" s="1">
        <v>24</v>
      </c>
      <c r="Q6030" s="1">
        <f t="shared" si="854"/>
        <v>3.5000000000000003E-2</v>
      </c>
      <c r="T6030" s="4">
        <v>39.69</v>
      </c>
      <c r="U6030" s="9">
        <f t="shared" si="850"/>
        <v>0</v>
      </c>
      <c r="V6030" s="4">
        <f t="shared" si="851"/>
        <v>1.6537499999999998</v>
      </c>
      <c r="W6030" s="1" t="s">
        <v>21</v>
      </c>
      <c r="X6030" s="1">
        <v>1</v>
      </c>
      <c r="Y6030" s="4">
        <f t="shared" si="852"/>
        <v>40.69</v>
      </c>
      <c r="Z6030" s="1" t="s">
        <v>64</v>
      </c>
      <c r="AA6030" s="1" t="s">
        <v>28</v>
      </c>
      <c r="AB6030" s="1" t="s">
        <v>29</v>
      </c>
      <c r="AC6030" s="1" t="s">
        <v>30</v>
      </c>
      <c r="AD6030" s="1" t="s">
        <v>31</v>
      </c>
      <c r="AE6030" s="2">
        <v>40864</v>
      </c>
    </row>
    <row r="6031" spans="1:31" x14ac:dyDescent="0.25">
      <c r="A6031">
        <f t="shared" si="853"/>
        <v>6030</v>
      </c>
      <c r="B6031" s="1">
        <v>15264</v>
      </c>
      <c r="C6031" s="2">
        <v>40864</v>
      </c>
      <c r="D6031" s="1" t="s">
        <v>36</v>
      </c>
      <c r="E6031" s="1" t="str">
        <f t="shared" si="846"/>
        <v>*</v>
      </c>
      <c r="F6031" s="1" t="str">
        <f t="shared" si="847"/>
        <v>*</v>
      </c>
      <c r="G6031" s="1" t="str">
        <f t="shared" si="848"/>
        <v>*</v>
      </c>
      <c r="J6031" s="1" t="str">
        <f t="shared" si="849"/>
        <v>*</v>
      </c>
      <c r="P6031" s="1">
        <v>3</v>
      </c>
      <c r="Q6031" s="1">
        <f t="shared" si="854"/>
        <v>0.01</v>
      </c>
      <c r="T6031" s="4">
        <v>3581.52</v>
      </c>
      <c r="U6031" s="9">
        <f t="shared" si="850"/>
        <v>1</v>
      </c>
      <c r="V6031" s="4">
        <f t="shared" si="851"/>
        <v>1193.8399999999999</v>
      </c>
      <c r="W6031" s="1" t="s">
        <v>21</v>
      </c>
      <c r="X6031" s="1">
        <v>19.989999999999998</v>
      </c>
      <c r="Y6031" s="4">
        <f t="shared" si="852"/>
        <v>3601.5099999999998</v>
      </c>
      <c r="Z6031" s="1" t="s">
        <v>44</v>
      </c>
      <c r="AA6031" s="1" t="s">
        <v>37</v>
      </c>
      <c r="AB6031" s="1" t="s">
        <v>29</v>
      </c>
      <c r="AC6031" s="1" t="s">
        <v>43</v>
      </c>
      <c r="AD6031" s="1" t="s">
        <v>19</v>
      </c>
      <c r="AE6031" s="2">
        <v>40866</v>
      </c>
    </row>
    <row r="6032" spans="1:31" x14ac:dyDescent="0.25">
      <c r="A6032">
        <f t="shared" si="853"/>
        <v>6031</v>
      </c>
      <c r="B6032" s="1">
        <v>46951</v>
      </c>
      <c r="C6032" s="2">
        <v>40864</v>
      </c>
      <c r="D6032" s="1" t="s">
        <v>32</v>
      </c>
      <c r="E6032" s="1" t="str">
        <f t="shared" si="846"/>
        <v>***</v>
      </c>
      <c r="F6032" s="1" t="str">
        <f t="shared" si="847"/>
        <v>***</v>
      </c>
      <c r="G6032" s="1" t="str">
        <f t="shared" si="848"/>
        <v>***</v>
      </c>
      <c r="J6032" s="1" t="str">
        <f t="shared" si="849"/>
        <v>***</v>
      </c>
      <c r="P6032" s="1">
        <v>26</v>
      </c>
      <c r="Q6032" s="1">
        <f t="shared" si="854"/>
        <v>3.5000000000000003E-2</v>
      </c>
      <c r="T6032" s="4">
        <v>2379.3285000000001</v>
      </c>
      <c r="U6032" s="9">
        <f t="shared" si="850"/>
        <v>1</v>
      </c>
      <c r="V6032" s="4">
        <f t="shared" si="851"/>
        <v>91.512634615384613</v>
      </c>
      <c r="W6032" s="1" t="s">
        <v>21</v>
      </c>
      <c r="X6032" s="1">
        <v>5.92</v>
      </c>
      <c r="Y6032" s="4">
        <f t="shared" si="852"/>
        <v>2385.2485000000001</v>
      </c>
      <c r="Z6032" s="1" t="s">
        <v>51</v>
      </c>
      <c r="AA6032" s="1" t="s">
        <v>28</v>
      </c>
      <c r="AB6032" s="1" t="s">
        <v>24</v>
      </c>
      <c r="AC6032" s="1" t="s">
        <v>25</v>
      </c>
      <c r="AD6032" s="1" t="s">
        <v>19</v>
      </c>
      <c r="AE6032" s="2">
        <v>40865</v>
      </c>
    </row>
    <row r="6033" spans="1:31" x14ac:dyDescent="0.25">
      <c r="A6033">
        <f t="shared" si="853"/>
        <v>6032</v>
      </c>
      <c r="B6033" s="1">
        <v>44003</v>
      </c>
      <c r="C6033" s="2">
        <v>40864</v>
      </c>
      <c r="D6033" s="1" t="s">
        <v>13</v>
      </c>
      <c r="E6033" s="1" t="str">
        <f t="shared" si="846"/>
        <v>*</v>
      </c>
      <c r="F6033" s="1" t="str">
        <f t="shared" si="847"/>
        <v>*</v>
      </c>
      <c r="G6033" s="1" t="str">
        <f t="shared" si="848"/>
        <v>*</v>
      </c>
      <c r="J6033" s="1" t="str">
        <f t="shared" si="849"/>
        <v>*</v>
      </c>
      <c r="P6033" s="1">
        <v>38</v>
      </c>
      <c r="Q6033" s="1">
        <f t="shared" si="854"/>
        <v>0.04</v>
      </c>
      <c r="T6033" s="4">
        <v>202.42</v>
      </c>
      <c r="U6033" s="9">
        <f t="shared" si="850"/>
        <v>0</v>
      </c>
      <c r="V6033" s="4">
        <f t="shared" si="851"/>
        <v>5.3268421052631574</v>
      </c>
      <c r="W6033" s="1" t="s">
        <v>21</v>
      </c>
      <c r="X6033" s="1">
        <v>2.99</v>
      </c>
      <c r="Y6033" s="4">
        <f t="shared" si="852"/>
        <v>205.41</v>
      </c>
      <c r="Z6033" s="1" t="s">
        <v>15</v>
      </c>
      <c r="AA6033" s="1" t="s">
        <v>37</v>
      </c>
      <c r="AB6033" s="1" t="s">
        <v>29</v>
      </c>
      <c r="AC6033" s="1" t="s">
        <v>43</v>
      </c>
      <c r="AD6033" s="1" t="s">
        <v>19</v>
      </c>
      <c r="AE6033" s="2">
        <v>40868</v>
      </c>
    </row>
    <row r="6034" spans="1:31" x14ac:dyDescent="0.25">
      <c r="A6034">
        <f t="shared" si="853"/>
        <v>6033</v>
      </c>
      <c r="B6034" s="1">
        <v>15264</v>
      </c>
      <c r="C6034" s="2">
        <v>40864</v>
      </c>
      <c r="D6034" s="1" t="s">
        <v>36</v>
      </c>
      <c r="E6034" s="1" t="str">
        <f t="shared" si="846"/>
        <v>*</v>
      </c>
      <c r="F6034" s="1" t="str">
        <f t="shared" si="847"/>
        <v>*</v>
      </c>
      <c r="G6034" s="1" t="str">
        <f t="shared" si="848"/>
        <v>*</v>
      </c>
      <c r="J6034" s="1" t="str">
        <f t="shared" si="849"/>
        <v>*</v>
      </c>
      <c r="P6034" s="1">
        <v>13</v>
      </c>
      <c r="Q6034" s="1">
        <f t="shared" si="854"/>
        <v>0.02</v>
      </c>
      <c r="T6034" s="4">
        <v>90.15</v>
      </c>
      <c r="U6034" s="9">
        <f t="shared" si="850"/>
        <v>0</v>
      </c>
      <c r="V6034" s="4">
        <f t="shared" si="851"/>
        <v>6.9346153846153848</v>
      </c>
      <c r="W6034" s="1" t="s">
        <v>21</v>
      </c>
      <c r="X6034" s="1">
        <v>0.49</v>
      </c>
      <c r="Y6034" s="4">
        <f t="shared" si="852"/>
        <v>90.64</v>
      </c>
      <c r="Z6034" s="1" t="s">
        <v>44</v>
      </c>
      <c r="AA6034" s="1" t="s">
        <v>37</v>
      </c>
      <c r="AB6034" s="1" t="s">
        <v>29</v>
      </c>
      <c r="AC6034" s="1" t="s">
        <v>58</v>
      </c>
      <c r="AD6034" s="1" t="s">
        <v>19</v>
      </c>
      <c r="AE6034" s="2">
        <v>40864</v>
      </c>
    </row>
    <row r="6035" spans="1:31" x14ac:dyDescent="0.25">
      <c r="A6035">
        <f t="shared" si="853"/>
        <v>6034</v>
      </c>
      <c r="B6035" s="1">
        <v>32647</v>
      </c>
      <c r="C6035" s="2">
        <v>40865</v>
      </c>
      <c r="D6035" s="1" t="s">
        <v>20</v>
      </c>
      <c r="E6035" s="1" t="str">
        <f t="shared" si="846"/>
        <v>*</v>
      </c>
      <c r="F6035" s="1" t="str">
        <f t="shared" si="847"/>
        <v>**</v>
      </c>
      <c r="G6035" s="1" t="str">
        <f t="shared" si="848"/>
        <v>**</v>
      </c>
      <c r="J6035" s="1" t="str">
        <f t="shared" si="849"/>
        <v>**</v>
      </c>
      <c r="P6035" s="1">
        <v>27</v>
      </c>
      <c r="Q6035" s="1">
        <f t="shared" si="854"/>
        <v>3.5000000000000003E-2</v>
      </c>
      <c r="T6035" s="4">
        <v>9541.0400000000009</v>
      </c>
      <c r="U6035" s="9">
        <f t="shared" si="850"/>
        <v>1</v>
      </c>
      <c r="V6035" s="4">
        <f t="shared" si="851"/>
        <v>353.37185185185189</v>
      </c>
      <c r="W6035" s="1" t="s">
        <v>33</v>
      </c>
      <c r="X6035" s="1">
        <v>84.84</v>
      </c>
      <c r="Y6035" s="4">
        <f t="shared" si="852"/>
        <v>9625.880000000001</v>
      </c>
      <c r="Z6035" s="1" t="s">
        <v>51</v>
      </c>
      <c r="AA6035" s="1" t="s">
        <v>16</v>
      </c>
      <c r="AB6035" s="1" t="s">
        <v>17</v>
      </c>
      <c r="AC6035" s="1" t="s">
        <v>52</v>
      </c>
      <c r="AD6035" s="1" t="s">
        <v>59</v>
      </c>
      <c r="AE6035" s="2">
        <v>40867</v>
      </c>
    </row>
    <row r="6036" spans="1:31" x14ac:dyDescent="0.25">
      <c r="A6036">
        <f t="shared" si="853"/>
        <v>6035</v>
      </c>
      <c r="B6036" s="1">
        <v>29383</v>
      </c>
      <c r="C6036" s="2">
        <v>40865</v>
      </c>
      <c r="D6036" s="1" t="s">
        <v>36</v>
      </c>
      <c r="E6036" s="1" t="str">
        <f t="shared" si="846"/>
        <v>*</v>
      </c>
      <c r="F6036" s="1" t="str">
        <f t="shared" si="847"/>
        <v>*</v>
      </c>
      <c r="G6036" s="1" t="str">
        <f t="shared" si="848"/>
        <v>*</v>
      </c>
      <c r="J6036" s="1" t="str">
        <f t="shared" si="849"/>
        <v>*</v>
      </c>
      <c r="P6036" s="1">
        <v>29</v>
      </c>
      <c r="Q6036" s="1">
        <f t="shared" si="854"/>
        <v>3.5000000000000003E-2</v>
      </c>
      <c r="T6036" s="4">
        <v>2738.7849999999999</v>
      </c>
      <c r="U6036" s="9">
        <f t="shared" si="850"/>
        <v>1</v>
      </c>
      <c r="V6036" s="4">
        <f t="shared" si="851"/>
        <v>94.440862068965515</v>
      </c>
      <c r="W6036" s="1" t="s">
        <v>21</v>
      </c>
      <c r="X6036" s="1">
        <v>2.5</v>
      </c>
      <c r="Y6036" s="4">
        <f t="shared" si="852"/>
        <v>2741.2849999999999</v>
      </c>
      <c r="Z6036" s="1" t="s">
        <v>22</v>
      </c>
      <c r="AA6036" s="1" t="s">
        <v>28</v>
      </c>
      <c r="AB6036" s="1" t="s">
        <v>24</v>
      </c>
      <c r="AC6036" s="1" t="s">
        <v>25</v>
      </c>
      <c r="AD6036" s="1" t="s">
        <v>19</v>
      </c>
      <c r="AE6036" s="2">
        <v>40867</v>
      </c>
    </row>
    <row r="6037" spans="1:31" x14ac:dyDescent="0.25">
      <c r="A6037">
        <f t="shared" si="853"/>
        <v>6036</v>
      </c>
      <c r="B6037" s="1">
        <v>51200</v>
      </c>
      <c r="C6037" s="2">
        <v>40865</v>
      </c>
      <c r="D6037" s="1" t="s">
        <v>36</v>
      </c>
      <c r="E6037" s="1" t="str">
        <f t="shared" si="846"/>
        <v>*</v>
      </c>
      <c r="F6037" s="1" t="str">
        <f t="shared" si="847"/>
        <v>*</v>
      </c>
      <c r="G6037" s="1" t="str">
        <f t="shared" si="848"/>
        <v>*</v>
      </c>
      <c r="J6037" s="1" t="str">
        <f t="shared" si="849"/>
        <v>*</v>
      </c>
      <c r="P6037" s="1">
        <v>29</v>
      </c>
      <c r="Q6037" s="1">
        <f t="shared" si="854"/>
        <v>3.5000000000000003E-2</v>
      </c>
      <c r="T6037" s="4">
        <v>1617.88</v>
      </c>
      <c r="U6037" s="9">
        <f t="shared" si="850"/>
        <v>1</v>
      </c>
      <c r="V6037" s="4">
        <f t="shared" si="851"/>
        <v>55.78896551724138</v>
      </c>
      <c r="W6037" s="1" t="s">
        <v>21</v>
      </c>
      <c r="X6037" s="1">
        <v>5.5</v>
      </c>
      <c r="Y6037" s="4">
        <f t="shared" si="852"/>
        <v>1623.38</v>
      </c>
      <c r="Z6037" s="1" t="s">
        <v>46</v>
      </c>
      <c r="AA6037" s="1" t="s">
        <v>23</v>
      </c>
      <c r="AB6037" s="1" t="s">
        <v>24</v>
      </c>
      <c r="AC6037" s="1" t="s">
        <v>38</v>
      </c>
      <c r="AD6037" s="1" t="s">
        <v>19</v>
      </c>
      <c r="AE6037" s="2">
        <v>40868</v>
      </c>
    </row>
    <row r="6038" spans="1:31" x14ac:dyDescent="0.25">
      <c r="A6038">
        <f t="shared" si="853"/>
        <v>6037</v>
      </c>
      <c r="B6038" s="1">
        <v>32647</v>
      </c>
      <c r="C6038" s="2">
        <v>40865</v>
      </c>
      <c r="D6038" s="1" t="s">
        <v>20</v>
      </c>
      <c r="E6038" s="1" t="str">
        <f t="shared" si="846"/>
        <v>*</v>
      </c>
      <c r="F6038" s="1" t="str">
        <f t="shared" si="847"/>
        <v>**</v>
      </c>
      <c r="G6038" s="1" t="str">
        <f t="shared" si="848"/>
        <v>**</v>
      </c>
      <c r="J6038" s="1" t="str">
        <f t="shared" si="849"/>
        <v>**</v>
      </c>
      <c r="P6038" s="1">
        <v>32</v>
      </c>
      <c r="Q6038" s="1">
        <f t="shared" si="854"/>
        <v>0.04</v>
      </c>
      <c r="T6038" s="4">
        <v>671.75</v>
      </c>
      <c r="U6038" s="9">
        <f t="shared" si="850"/>
        <v>0</v>
      </c>
      <c r="V6038" s="4">
        <f t="shared" si="851"/>
        <v>20.9921875</v>
      </c>
      <c r="W6038" s="1" t="s">
        <v>21</v>
      </c>
      <c r="X6038" s="1">
        <v>4</v>
      </c>
      <c r="Y6038" s="4">
        <f t="shared" si="852"/>
        <v>675.75</v>
      </c>
      <c r="Z6038" s="1" t="s">
        <v>51</v>
      </c>
      <c r="AA6038" s="1" t="s">
        <v>16</v>
      </c>
      <c r="AB6038" s="1" t="s">
        <v>24</v>
      </c>
      <c r="AC6038" s="1" t="s">
        <v>38</v>
      </c>
      <c r="AD6038" s="1" t="s">
        <v>19</v>
      </c>
      <c r="AE6038" s="2">
        <v>40867</v>
      </c>
    </row>
    <row r="6039" spans="1:31" x14ac:dyDescent="0.25">
      <c r="A6039">
        <f t="shared" si="853"/>
        <v>6038</v>
      </c>
      <c r="B6039" s="1">
        <v>35687</v>
      </c>
      <c r="C6039" s="2">
        <v>40865</v>
      </c>
      <c r="D6039" s="1" t="s">
        <v>27</v>
      </c>
      <c r="E6039" s="1" t="str">
        <f t="shared" si="846"/>
        <v>*</v>
      </c>
      <c r="F6039" s="1" t="str">
        <f t="shared" si="847"/>
        <v>*</v>
      </c>
      <c r="G6039" s="1" t="str">
        <f t="shared" si="848"/>
        <v>*</v>
      </c>
      <c r="J6039" s="1" t="str">
        <f t="shared" si="849"/>
        <v>*</v>
      </c>
      <c r="P6039" s="1">
        <v>48</v>
      </c>
      <c r="Q6039" s="1">
        <f t="shared" si="854"/>
        <v>0.05</v>
      </c>
      <c r="T6039" s="4">
        <v>620.23</v>
      </c>
      <c r="U6039" s="9">
        <f t="shared" si="850"/>
        <v>0</v>
      </c>
      <c r="V6039" s="4">
        <f t="shared" si="851"/>
        <v>12.921458333333334</v>
      </c>
      <c r="W6039" s="1" t="s">
        <v>14</v>
      </c>
      <c r="X6039" s="1">
        <v>4.9800000000000004</v>
      </c>
      <c r="Y6039" s="4">
        <f t="shared" si="852"/>
        <v>625.21</v>
      </c>
      <c r="Z6039" s="1" t="s">
        <v>51</v>
      </c>
      <c r="AA6039" s="1" t="s">
        <v>37</v>
      </c>
      <c r="AB6039" s="1" t="s">
        <v>17</v>
      </c>
      <c r="AC6039" s="1" t="s">
        <v>18</v>
      </c>
      <c r="AD6039" s="1" t="s">
        <v>41</v>
      </c>
      <c r="AE6039" s="2">
        <v>40866</v>
      </c>
    </row>
    <row r="6040" spans="1:31" x14ac:dyDescent="0.25">
      <c r="A6040">
        <f t="shared" si="853"/>
        <v>6039</v>
      </c>
      <c r="B6040" s="1">
        <v>59009</v>
      </c>
      <c r="C6040" s="2">
        <v>40865</v>
      </c>
      <c r="D6040" s="1" t="s">
        <v>32</v>
      </c>
      <c r="E6040" s="1" t="str">
        <f t="shared" si="846"/>
        <v>***</v>
      </c>
      <c r="F6040" s="1" t="str">
        <f t="shared" si="847"/>
        <v>***</v>
      </c>
      <c r="G6040" s="1" t="str">
        <f t="shared" si="848"/>
        <v>***</v>
      </c>
      <c r="J6040" s="1" t="str">
        <f t="shared" si="849"/>
        <v>***</v>
      </c>
      <c r="P6040" s="1">
        <v>19</v>
      </c>
      <c r="Q6040" s="1">
        <f t="shared" si="854"/>
        <v>0.02</v>
      </c>
      <c r="T6040" s="4">
        <v>614.91</v>
      </c>
      <c r="U6040" s="9">
        <f t="shared" si="850"/>
        <v>0</v>
      </c>
      <c r="V6040" s="4">
        <f t="shared" si="851"/>
        <v>32.363684210526316</v>
      </c>
      <c r="W6040" s="1" t="s">
        <v>14</v>
      </c>
      <c r="X6040" s="1">
        <v>17.079999999999998</v>
      </c>
      <c r="Y6040" s="4">
        <f t="shared" si="852"/>
        <v>631.99</v>
      </c>
      <c r="Z6040" s="1" t="s">
        <v>22</v>
      </c>
      <c r="AA6040" s="1" t="s">
        <v>16</v>
      </c>
      <c r="AB6040" s="1" t="s">
        <v>29</v>
      </c>
      <c r="AC6040" s="1" t="s">
        <v>40</v>
      </c>
      <c r="AD6040" s="1" t="s">
        <v>19</v>
      </c>
      <c r="AE6040" s="2">
        <v>40867</v>
      </c>
    </row>
    <row r="6041" spans="1:31" x14ac:dyDescent="0.25">
      <c r="A6041">
        <f t="shared" si="853"/>
        <v>6040</v>
      </c>
      <c r="B6041" s="1">
        <v>36640</v>
      </c>
      <c r="C6041" s="2">
        <v>40865</v>
      </c>
      <c r="D6041" s="1" t="s">
        <v>27</v>
      </c>
      <c r="E6041" s="1" t="str">
        <f t="shared" si="846"/>
        <v>*</v>
      </c>
      <c r="F6041" s="1" t="str">
        <f t="shared" si="847"/>
        <v>*</v>
      </c>
      <c r="G6041" s="1" t="str">
        <f t="shared" si="848"/>
        <v>*</v>
      </c>
      <c r="J6041" s="1" t="str">
        <f t="shared" si="849"/>
        <v>*</v>
      </c>
      <c r="P6041" s="1">
        <v>18</v>
      </c>
      <c r="Q6041" s="1">
        <f t="shared" si="854"/>
        <v>0.02</v>
      </c>
      <c r="T6041" s="4">
        <v>416.39</v>
      </c>
      <c r="U6041" s="9">
        <f t="shared" si="850"/>
        <v>0</v>
      </c>
      <c r="V6041" s="4">
        <f t="shared" si="851"/>
        <v>23.132777777777775</v>
      </c>
      <c r="W6041" s="1" t="s">
        <v>14</v>
      </c>
      <c r="X6041" s="1">
        <v>1.99</v>
      </c>
      <c r="Y6041" s="4">
        <f t="shared" si="852"/>
        <v>418.38</v>
      </c>
      <c r="Z6041" s="1" t="s">
        <v>42</v>
      </c>
      <c r="AA6041" s="1" t="s">
        <v>28</v>
      </c>
      <c r="AB6041" s="1" t="s">
        <v>24</v>
      </c>
      <c r="AC6041" s="1" t="s">
        <v>38</v>
      </c>
      <c r="AD6041" s="1" t="s">
        <v>41</v>
      </c>
      <c r="AE6041" s="2">
        <v>40867</v>
      </c>
    </row>
    <row r="6042" spans="1:31" x14ac:dyDescent="0.25">
      <c r="A6042">
        <f t="shared" si="853"/>
        <v>6041</v>
      </c>
      <c r="B6042" s="1">
        <v>21859</v>
      </c>
      <c r="C6042" s="2">
        <v>40865</v>
      </c>
      <c r="D6042" s="1" t="s">
        <v>20</v>
      </c>
      <c r="E6042" s="1" t="str">
        <f t="shared" si="846"/>
        <v>*</v>
      </c>
      <c r="F6042" s="1" t="str">
        <f t="shared" si="847"/>
        <v>**</v>
      </c>
      <c r="G6042" s="1" t="str">
        <f t="shared" si="848"/>
        <v>**</v>
      </c>
      <c r="J6042" s="1" t="str">
        <f t="shared" si="849"/>
        <v>**</v>
      </c>
      <c r="P6042" s="1">
        <v>42</v>
      </c>
      <c r="Q6042" s="1">
        <f t="shared" si="854"/>
        <v>0.05</v>
      </c>
      <c r="T6042" s="4">
        <v>401.37</v>
      </c>
      <c r="U6042" s="9">
        <f t="shared" si="850"/>
        <v>0</v>
      </c>
      <c r="V6042" s="4">
        <f t="shared" si="851"/>
        <v>9.5564285714285724</v>
      </c>
      <c r="W6042" s="1" t="s">
        <v>21</v>
      </c>
      <c r="X6042" s="1">
        <v>5.71</v>
      </c>
      <c r="Y6042" s="4">
        <f t="shared" si="852"/>
        <v>407.08</v>
      </c>
      <c r="Z6042" s="1" t="s">
        <v>22</v>
      </c>
      <c r="AA6042" s="1" t="s">
        <v>28</v>
      </c>
      <c r="AB6042" s="1" t="s">
        <v>17</v>
      </c>
      <c r="AC6042" s="1" t="s">
        <v>18</v>
      </c>
      <c r="AD6042" s="1" t="s">
        <v>19</v>
      </c>
      <c r="AE6042" s="2">
        <v>40866</v>
      </c>
    </row>
    <row r="6043" spans="1:31" x14ac:dyDescent="0.25">
      <c r="A6043">
        <f t="shared" si="853"/>
        <v>6042</v>
      </c>
      <c r="B6043" s="1">
        <v>29383</v>
      </c>
      <c r="C6043" s="2">
        <v>40865</v>
      </c>
      <c r="D6043" s="1" t="s">
        <v>36</v>
      </c>
      <c r="E6043" s="1" t="str">
        <f t="shared" si="846"/>
        <v>*</v>
      </c>
      <c r="F6043" s="1" t="str">
        <f t="shared" si="847"/>
        <v>*</v>
      </c>
      <c r="G6043" s="1" t="str">
        <f t="shared" si="848"/>
        <v>*</v>
      </c>
      <c r="J6043" s="1" t="str">
        <f t="shared" si="849"/>
        <v>*</v>
      </c>
      <c r="P6043" s="1">
        <v>30</v>
      </c>
      <c r="Q6043" s="1">
        <f t="shared" si="854"/>
        <v>0.04</v>
      </c>
      <c r="T6043" s="4">
        <v>217.42</v>
      </c>
      <c r="U6043" s="9">
        <f t="shared" si="850"/>
        <v>0</v>
      </c>
      <c r="V6043" s="4">
        <f t="shared" si="851"/>
        <v>7.2473333333333327</v>
      </c>
      <c r="W6043" s="1" t="s">
        <v>21</v>
      </c>
      <c r="X6043" s="1">
        <v>4</v>
      </c>
      <c r="Y6043" s="4">
        <f t="shared" si="852"/>
        <v>221.42</v>
      </c>
      <c r="Z6043" s="1" t="s">
        <v>22</v>
      </c>
      <c r="AA6043" s="1" t="s">
        <v>28</v>
      </c>
      <c r="AB6043" s="1" t="s">
        <v>17</v>
      </c>
      <c r="AC6043" s="1" t="s">
        <v>18</v>
      </c>
      <c r="AD6043" s="1" t="s">
        <v>31</v>
      </c>
      <c r="AE6043" s="2">
        <v>40866</v>
      </c>
    </row>
    <row r="6044" spans="1:31" x14ac:dyDescent="0.25">
      <c r="A6044">
        <f t="shared" si="853"/>
        <v>6043</v>
      </c>
      <c r="B6044" s="1">
        <v>20960</v>
      </c>
      <c r="C6044" s="2">
        <v>40865</v>
      </c>
      <c r="D6044" s="1" t="s">
        <v>13</v>
      </c>
      <c r="E6044" s="1" t="str">
        <f t="shared" si="846"/>
        <v>*</v>
      </c>
      <c r="F6044" s="1" t="str">
        <f t="shared" si="847"/>
        <v>*</v>
      </c>
      <c r="G6044" s="1" t="str">
        <f t="shared" si="848"/>
        <v>*</v>
      </c>
      <c r="J6044" s="1" t="str">
        <f t="shared" si="849"/>
        <v>*</v>
      </c>
      <c r="P6044" s="1">
        <v>19</v>
      </c>
      <c r="Q6044" s="1">
        <f t="shared" si="854"/>
        <v>0.02</v>
      </c>
      <c r="T6044" s="4">
        <v>195.96</v>
      </c>
      <c r="U6044" s="9">
        <f t="shared" si="850"/>
        <v>0</v>
      </c>
      <c r="V6044" s="4">
        <f t="shared" si="851"/>
        <v>10.313684210526317</v>
      </c>
      <c r="W6044" s="1" t="s">
        <v>21</v>
      </c>
      <c r="X6044" s="1">
        <v>6.5</v>
      </c>
      <c r="Y6044" s="4">
        <f t="shared" si="852"/>
        <v>202.46</v>
      </c>
      <c r="Z6044" s="1" t="s">
        <v>15</v>
      </c>
      <c r="AA6044" s="1" t="s">
        <v>28</v>
      </c>
      <c r="AB6044" s="1" t="s">
        <v>24</v>
      </c>
      <c r="AC6044" s="1" t="s">
        <v>38</v>
      </c>
      <c r="AD6044" s="1" t="s">
        <v>19</v>
      </c>
      <c r="AE6044" s="2">
        <v>40870</v>
      </c>
    </row>
    <row r="6045" spans="1:31" x14ac:dyDescent="0.25">
      <c r="A6045">
        <f t="shared" si="853"/>
        <v>6044</v>
      </c>
      <c r="B6045" s="1">
        <v>29383</v>
      </c>
      <c r="C6045" s="2">
        <v>40865</v>
      </c>
      <c r="D6045" s="1" t="s">
        <v>36</v>
      </c>
      <c r="E6045" s="1" t="str">
        <f t="shared" si="846"/>
        <v>*</v>
      </c>
      <c r="F6045" s="1" t="str">
        <f t="shared" si="847"/>
        <v>*</v>
      </c>
      <c r="G6045" s="1" t="str">
        <f t="shared" si="848"/>
        <v>*</v>
      </c>
      <c r="J6045" s="1" t="str">
        <f t="shared" si="849"/>
        <v>*</v>
      </c>
      <c r="P6045" s="1">
        <v>28</v>
      </c>
      <c r="Q6045" s="1">
        <f t="shared" si="854"/>
        <v>3.5000000000000003E-2</v>
      </c>
      <c r="T6045" s="4">
        <v>195.11</v>
      </c>
      <c r="U6045" s="9">
        <f t="shared" si="850"/>
        <v>0</v>
      </c>
      <c r="V6045" s="4">
        <f t="shared" si="851"/>
        <v>6.9682142857142866</v>
      </c>
      <c r="W6045" s="1" t="s">
        <v>21</v>
      </c>
      <c r="X6045" s="1">
        <v>8.73</v>
      </c>
      <c r="Y6045" s="4">
        <f t="shared" si="852"/>
        <v>203.84</v>
      </c>
      <c r="Z6045" s="1" t="s">
        <v>22</v>
      </c>
      <c r="AA6045" s="1" t="s">
        <v>28</v>
      </c>
      <c r="AB6045" s="1" t="s">
        <v>29</v>
      </c>
      <c r="AC6045" s="1" t="s">
        <v>40</v>
      </c>
      <c r="AD6045" s="1" t="s">
        <v>19</v>
      </c>
      <c r="AE6045" s="2">
        <v>40866</v>
      </c>
    </row>
    <row r="6046" spans="1:31" x14ac:dyDescent="0.25">
      <c r="A6046">
        <f t="shared" si="853"/>
        <v>6045</v>
      </c>
      <c r="B6046" s="1">
        <v>29383</v>
      </c>
      <c r="C6046" s="2">
        <v>40865</v>
      </c>
      <c r="D6046" s="1" t="s">
        <v>36</v>
      </c>
      <c r="E6046" s="1" t="str">
        <f t="shared" si="846"/>
        <v>*</v>
      </c>
      <c r="F6046" s="1" t="str">
        <f t="shared" si="847"/>
        <v>*</v>
      </c>
      <c r="G6046" s="1" t="str">
        <f t="shared" si="848"/>
        <v>*</v>
      </c>
      <c r="J6046" s="1" t="str">
        <f t="shared" si="849"/>
        <v>*</v>
      </c>
      <c r="P6046" s="1">
        <v>20</v>
      </c>
      <c r="Q6046" s="1">
        <f t="shared" si="854"/>
        <v>3.5000000000000003E-2</v>
      </c>
      <c r="T6046" s="4">
        <v>157.13</v>
      </c>
      <c r="U6046" s="9">
        <f t="shared" si="850"/>
        <v>0</v>
      </c>
      <c r="V6046" s="4">
        <f t="shared" si="851"/>
        <v>7.8564999999999996</v>
      </c>
      <c r="W6046" s="1" t="s">
        <v>21</v>
      </c>
      <c r="X6046" s="1">
        <v>2.38</v>
      </c>
      <c r="Y6046" s="4">
        <f t="shared" si="852"/>
        <v>159.51</v>
      </c>
      <c r="Z6046" s="1" t="s">
        <v>22</v>
      </c>
      <c r="AA6046" s="1" t="s">
        <v>28</v>
      </c>
      <c r="AB6046" s="1" t="s">
        <v>24</v>
      </c>
      <c r="AC6046" s="1" t="s">
        <v>38</v>
      </c>
      <c r="AD6046" s="1" t="s">
        <v>41</v>
      </c>
      <c r="AE6046" s="2">
        <v>40867</v>
      </c>
    </row>
    <row r="6047" spans="1:31" x14ac:dyDescent="0.25">
      <c r="A6047">
        <f t="shared" si="853"/>
        <v>6046</v>
      </c>
      <c r="B6047" s="1">
        <v>37252</v>
      </c>
      <c r="C6047" s="2">
        <v>40866</v>
      </c>
      <c r="D6047" s="1" t="s">
        <v>13</v>
      </c>
      <c r="E6047" s="1" t="str">
        <f t="shared" si="846"/>
        <v>*</v>
      </c>
      <c r="F6047" s="1" t="str">
        <f t="shared" si="847"/>
        <v>*</v>
      </c>
      <c r="G6047" s="1" t="str">
        <f t="shared" si="848"/>
        <v>*</v>
      </c>
      <c r="J6047" s="1" t="str">
        <f t="shared" si="849"/>
        <v>*</v>
      </c>
      <c r="P6047" s="1">
        <v>34</v>
      </c>
      <c r="Q6047" s="1">
        <f t="shared" si="854"/>
        <v>0.04</v>
      </c>
      <c r="T6047" s="4">
        <v>29345.27</v>
      </c>
      <c r="U6047" s="9">
        <f t="shared" si="850"/>
        <v>1</v>
      </c>
      <c r="V6047" s="4">
        <f t="shared" si="851"/>
        <v>863.09617647058826</v>
      </c>
      <c r="W6047" s="1" t="s">
        <v>33</v>
      </c>
      <c r="X6047" s="1">
        <v>44.55</v>
      </c>
      <c r="Y6047" s="4">
        <f t="shared" si="852"/>
        <v>29389.82</v>
      </c>
      <c r="Z6047" s="1" t="s">
        <v>51</v>
      </c>
      <c r="AA6047" s="1" t="s">
        <v>28</v>
      </c>
      <c r="AB6047" s="1" t="s">
        <v>17</v>
      </c>
      <c r="AC6047" s="1" t="s">
        <v>62</v>
      </c>
      <c r="AD6047" s="1" t="s">
        <v>59</v>
      </c>
      <c r="AE6047" s="2">
        <v>40871</v>
      </c>
    </row>
    <row r="6048" spans="1:31" x14ac:dyDescent="0.25">
      <c r="A6048">
        <f t="shared" si="853"/>
        <v>6047</v>
      </c>
      <c r="B6048" s="1">
        <v>55873</v>
      </c>
      <c r="C6048" s="2">
        <v>40866</v>
      </c>
      <c r="D6048" s="1" t="s">
        <v>13</v>
      </c>
      <c r="E6048" s="1" t="str">
        <f t="shared" si="846"/>
        <v>*</v>
      </c>
      <c r="F6048" s="1" t="str">
        <f t="shared" si="847"/>
        <v>*</v>
      </c>
      <c r="G6048" s="1" t="str">
        <f t="shared" si="848"/>
        <v>*</v>
      </c>
      <c r="J6048" s="1" t="str">
        <f t="shared" si="849"/>
        <v>*</v>
      </c>
      <c r="P6048" s="1">
        <v>48</v>
      </c>
      <c r="Q6048" s="1">
        <f t="shared" si="854"/>
        <v>0.05</v>
      </c>
      <c r="T6048" s="4">
        <v>15602.93</v>
      </c>
      <c r="U6048" s="9">
        <f t="shared" si="850"/>
        <v>1</v>
      </c>
      <c r="V6048" s="4">
        <f t="shared" si="851"/>
        <v>325.06104166666665</v>
      </c>
      <c r="W6048" s="1" t="s">
        <v>33</v>
      </c>
      <c r="X6048" s="1">
        <v>26.53</v>
      </c>
      <c r="Y6048" s="4">
        <f t="shared" si="852"/>
        <v>15629.460000000001</v>
      </c>
      <c r="Z6048" s="1" t="s">
        <v>51</v>
      </c>
      <c r="AA6048" s="1" t="s">
        <v>28</v>
      </c>
      <c r="AB6048" s="1" t="s">
        <v>24</v>
      </c>
      <c r="AC6048" s="1" t="s">
        <v>56</v>
      </c>
      <c r="AD6048" s="1" t="s">
        <v>35</v>
      </c>
      <c r="AE6048" s="2">
        <v>40873</v>
      </c>
    </row>
    <row r="6049" spans="1:31" x14ac:dyDescent="0.25">
      <c r="A6049">
        <f t="shared" si="853"/>
        <v>6048</v>
      </c>
      <c r="B6049" s="1">
        <v>27298</v>
      </c>
      <c r="C6049" s="2">
        <v>40866</v>
      </c>
      <c r="D6049" s="1" t="s">
        <v>13</v>
      </c>
      <c r="E6049" s="1" t="str">
        <f t="shared" si="846"/>
        <v>*</v>
      </c>
      <c r="F6049" s="1" t="str">
        <f t="shared" si="847"/>
        <v>*</v>
      </c>
      <c r="G6049" s="1" t="str">
        <f t="shared" si="848"/>
        <v>*</v>
      </c>
      <c r="J6049" s="1" t="str">
        <f t="shared" si="849"/>
        <v>*</v>
      </c>
      <c r="P6049" s="1">
        <v>40</v>
      </c>
      <c r="Q6049" s="1">
        <f t="shared" si="854"/>
        <v>0.05</v>
      </c>
      <c r="T6049" s="4">
        <v>7813.7</v>
      </c>
      <c r="U6049" s="9">
        <f t="shared" si="850"/>
        <v>1</v>
      </c>
      <c r="V6049" s="4">
        <f t="shared" si="851"/>
        <v>195.3425</v>
      </c>
      <c r="W6049" s="1" t="s">
        <v>21</v>
      </c>
      <c r="X6049" s="1">
        <v>24.49</v>
      </c>
      <c r="Y6049" s="4">
        <f t="shared" si="852"/>
        <v>7838.19</v>
      </c>
      <c r="Z6049" s="1" t="s">
        <v>15</v>
      </c>
      <c r="AA6049" s="1" t="s">
        <v>23</v>
      </c>
      <c r="AB6049" s="1" t="s">
        <v>24</v>
      </c>
      <c r="AC6049" s="1" t="s">
        <v>47</v>
      </c>
      <c r="AD6049" s="1" t="s">
        <v>48</v>
      </c>
      <c r="AE6049" s="2">
        <v>40870</v>
      </c>
    </row>
    <row r="6050" spans="1:31" x14ac:dyDescent="0.25">
      <c r="A6050">
        <f t="shared" si="853"/>
        <v>6049</v>
      </c>
      <c r="B6050" s="1">
        <v>37252</v>
      </c>
      <c r="C6050" s="2">
        <v>40866</v>
      </c>
      <c r="D6050" s="1" t="s">
        <v>13</v>
      </c>
      <c r="E6050" s="1" t="str">
        <f t="shared" si="846"/>
        <v>*</v>
      </c>
      <c r="F6050" s="1" t="str">
        <f t="shared" si="847"/>
        <v>*</v>
      </c>
      <c r="G6050" s="1" t="str">
        <f t="shared" si="848"/>
        <v>*</v>
      </c>
      <c r="J6050" s="1" t="str">
        <f t="shared" si="849"/>
        <v>*</v>
      </c>
      <c r="P6050" s="1">
        <v>50</v>
      </c>
      <c r="Q6050" s="1">
        <f t="shared" si="854"/>
        <v>0.06</v>
      </c>
      <c r="T6050" s="4">
        <v>2337.0300000000002</v>
      </c>
      <c r="U6050" s="9">
        <f t="shared" si="850"/>
        <v>1</v>
      </c>
      <c r="V6050" s="4">
        <f t="shared" si="851"/>
        <v>46.740600000000001</v>
      </c>
      <c r="W6050" s="1" t="s">
        <v>21</v>
      </c>
      <c r="X6050" s="1">
        <v>19.989999999999998</v>
      </c>
      <c r="Y6050" s="4">
        <f t="shared" si="852"/>
        <v>2357.02</v>
      </c>
      <c r="Z6050" s="1" t="s">
        <v>51</v>
      </c>
      <c r="AA6050" s="1" t="s">
        <v>28</v>
      </c>
      <c r="AB6050" s="1" t="s">
        <v>24</v>
      </c>
      <c r="AC6050" s="1" t="s">
        <v>38</v>
      </c>
      <c r="AD6050" s="1" t="s">
        <v>19</v>
      </c>
      <c r="AE6050" s="2">
        <v>40868</v>
      </c>
    </row>
    <row r="6051" spans="1:31" x14ac:dyDescent="0.25">
      <c r="A6051">
        <f t="shared" si="853"/>
        <v>6050</v>
      </c>
      <c r="B6051" s="1">
        <v>44256</v>
      </c>
      <c r="C6051" s="2">
        <v>40866</v>
      </c>
      <c r="D6051" s="1" t="s">
        <v>13</v>
      </c>
      <c r="E6051" s="1" t="str">
        <f t="shared" si="846"/>
        <v>*</v>
      </c>
      <c r="F6051" s="1" t="str">
        <f t="shared" si="847"/>
        <v>*</v>
      </c>
      <c r="G6051" s="1" t="str">
        <f t="shared" si="848"/>
        <v>*</v>
      </c>
      <c r="J6051" s="1" t="str">
        <f t="shared" si="849"/>
        <v>*</v>
      </c>
      <c r="P6051" s="1">
        <v>49</v>
      </c>
      <c r="Q6051" s="1">
        <f t="shared" si="854"/>
        <v>0.05</v>
      </c>
      <c r="T6051" s="4">
        <v>1889.04</v>
      </c>
      <c r="U6051" s="9">
        <f t="shared" si="850"/>
        <v>1</v>
      </c>
      <c r="V6051" s="4">
        <f t="shared" si="851"/>
        <v>38.551836734693879</v>
      </c>
      <c r="W6051" s="1" t="s">
        <v>14</v>
      </c>
      <c r="X6051" s="1">
        <v>8.99</v>
      </c>
      <c r="Y6051" s="4">
        <f t="shared" si="852"/>
        <v>1898.03</v>
      </c>
      <c r="Z6051" s="1" t="s">
        <v>15</v>
      </c>
      <c r="AA6051" s="1" t="s">
        <v>28</v>
      </c>
      <c r="AB6051" s="1" t="s">
        <v>29</v>
      </c>
      <c r="AC6051" s="1" t="s">
        <v>30</v>
      </c>
      <c r="AD6051" s="1" t="s">
        <v>41</v>
      </c>
      <c r="AE6051" s="2">
        <v>40873</v>
      </c>
    </row>
    <row r="6052" spans="1:31" x14ac:dyDescent="0.25">
      <c r="A6052">
        <f t="shared" si="853"/>
        <v>6051</v>
      </c>
      <c r="B6052" s="1">
        <v>37252</v>
      </c>
      <c r="C6052" s="2">
        <v>40866</v>
      </c>
      <c r="D6052" s="1" t="s">
        <v>13</v>
      </c>
      <c r="E6052" s="1" t="str">
        <f t="shared" si="846"/>
        <v>*</v>
      </c>
      <c r="F6052" s="1" t="str">
        <f t="shared" si="847"/>
        <v>*</v>
      </c>
      <c r="G6052" s="1" t="str">
        <f t="shared" si="848"/>
        <v>*</v>
      </c>
      <c r="J6052" s="1" t="str">
        <f t="shared" si="849"/>
        <v>*</v>
      </c>
      <c r="P6052" s="1">
        <v>21</v>
      </c>
      <c r="Q6052" s="1">
        <f t="shared" si="854"/>
        <v>3.5000000000000003E-2</v>
      </c>
      <c r="T6052" s="4">
        <v>1503.49</v>
      </c>
      <c r="U6052" s="9">
        <f t="shared" si="850"/>
        <v>1</v>
      </c>
      <c r="V6052" s="4">
        <f t="shared" si="851"/>
        <v>71.59476190476191</v>
      </c>
      <c r="W6052" s="1" t="s">
        <v>21</v>
      </c>
      <c r="X6052" s="1">
        <v>3.5</v>
      </c>
      <c r="Y6052" s="4">
        <f t="shared" si="852"/>
        <v>1506.99</v>
      </c>
      <c r="Z6052" s="1" t="s">
        <v>51</v>
      </c>
      <c r="AA6052" s="1" t="s">
        <v>28</v>
      </c>
      <c r="AB6052" s="1" t="s">
        <v>29</v>
      </c>
      <c r="AC6052" s="1" t="s">
        <v>63</v>
      </c>
      <c r="AD6052" s="1" t="s">
        <v>19</v>
      </c>
      <c r="AE6052" s="2">
        <v>40868</v>
      </c>
    </row>
    <row r="6053" spans="1:31" x14ac:dyDescent="0.25">
      <c r="A6053">
        <f t="shared" si="853"/>
        <v>6052</v>
      </c>
      <c r="B6053" s="1">
        <v>49952</v>
      </c>
      <c r="C6053" s="2">
        <v>40866</v>
      </c>
      <c r="D6053" s="1" t="s">
        <v>20</v>
      </c>
      <c r="E6053" s="1" t="str">
        <f t="shared" si="846"/>
        <v>*</v>
      </c>
      <c r="F6053" s="1" t="str">
        <f t="shared" si="847"/>
        <v>**</v>
      </c>
      <c r="G6053" s="1" t="str">
        <f t="shared" si="848"/>
        <v>**</v>
      </c>
      <c r="J6053" s="1" t="str">
        <f t="shared" si="849"/>
        <v>**</v>
      </c>
      <c r="P6053" s="1">
        <v>12</v>
      </c>
      <c r="Q6053" s="1">
        <f t="shared" si="854"/>
        <v>0.02</v>
      </c>
      <c r="T6053" s="4">
        <v>1323.67</v>
      </c>
      <c r="U6053" s="9">
        <f t="shared" si="850"/>
        <v>1</v>
      </c>
      <c r="V6053" s="4">
        <f t="shared" si="851"/>
        <v>110.30583333333334</v>
      </c>
      <c r="W6053" s="1" t="s">
        <v>14</v>
      </c>
      <c r="X6053" s="1">
        <v>5.81</v>
      </c>
      <c r="Y6053" s="4">
        <f t="shared" si="852"/>
        <v>1329.48</v>
      </c>
      <c r="Z6053" s="1" t="s">
        <v>39</v>
      </c>
      <c r="AA6053" s="1" t="s">
        <v>28</v>
      </c>
      <c r="AB6053" s="1" t="s">
        <v>17</v>
      </c>
      <c r="AC6053" s="1" t="s">
        <v>18</v>
      </c>
      <c r="AD6053" s="1" t="s">
        <v>26</v>
      </c>
      <c r="AE6053" s="2">
        <v>40867</v>
      </c>
    </row>
    <row r="6054" spans="1:31" x14ac:dyDescent="0.25">
      <c r="A6054">
        <f t="shared" si="853"/>
        <v>6053</v>
      </c>
      <c r="B6054" s="1">
        <v>32069</v>
      </c>
      <c r="C6054" s="2">
        <v>40866</v>
      </c>
      <c r="D6054" s="1" t="s">
        <v>27</v>
      </c>
      <c r="E6054" s="1" t="str">
        <f t="shared" si="846"/>
        <v>*</v>
      </c>
      <c r="F6054" s="1" t="str">
        <f t="shared" si="847"/>
        <v>*</v>
      </c>
      <c r="G6054" s="1" t="str">
        <f t="shared" si="848"/>
        <v>*</v>
      </c>
      <c r="J6054" s="1" t="str">
        <f t="shared" si="849"/>
        <v>*</v>
      </c>
      <c r="P6054" s="1">
        <v>8</v>
      </c>
      <c r="Q6054" s="1">
        <f t="shared" si="854"/>
        <v>0.01</v>
      </c>
      <c r="T6054" s="4">
        <v>1100</v>
      </c>
      <c r="U6054" s="9">
        <f t="shared" si="850"/>
        <v>1</v>
      </c>
      <c r="V6054" s="4">
        <f t="shared" si="851"/>
        <v>137.5</v>
      </c>
      <c r="W6054" s="1" t="s">
        <v>33</v>
      </c>
      <c r="X6054" s="1">
        <v>17.850000000000001</v>
      </c>
      <c r="Y6054" s="4">
        <f t="shared" si="852"/>
        <v>1117.8499999999999</v>
      </c>
      <c r="Z6054" s="1" t="s">
        <v>44</v>
      </c>
      <c r="AA6054" s="1" t="s">
        <v>16</v>
      </c>
      <c r="AB6054" s="1" t="s">
        <v>24</v>
      </c>
      <c r="AC6054" s="1" t="s">
        <v>56</v>
      </c>
      <c r="AD6054" s="1" t="s">
        <v>35</v>
      </c>
      <c r="AE6054" s="2">
        <v>40866</v>
      </c>
    </row>
    <row r="6055" spans="1:31" x14ac:dyDescent="0.25">
      <c r="A6055">
        <f t="shared" si="853"/>
        <v>6054</v>
      </c>
      <c r="B6055" s="1">
        <v>26176</v>
      </c>
      <c r="C6055" s="2">
        <v>40866</v>
      </c>
      <c r="D6055" s="1" t="s">
        <v>20</v>
      </c>
      <c r="E6055" s="1" t="str">
        <f t="shared" si="846"/>
        <v>*</v>
      </c>
      <c r="F6055" s="1" t="str">
        <f t="shared" si="847"/>
        <v>**</v>
      </c>
      <c r="G6055" s="1" t="str">
        <f t="shared" si="848"/>
        <v>**</v>
      </c>
      <c r="J6055" s="1" t="str">
        <f t="shared" si="849"/>
        <v>**</v>
      </c>
      <c r="P6055" s="1">
        <v>30</v>
      </c>
      <c r="Q6055" s="1">
        <f t="shared" si="854"/>
        <v>0.04</v>
      </c>
      <c r="T6055" s="4">
        <v>554.42949999999996</v>
      </c>
      <c r="U6055" s="9">
        <f t="shared" si="850"/>
        <v>0</v>
      </c>
      <c r="V6055" s="4">
        <f t="shared" si="851"/>
        <v>18.480983333333331</v>
      </c>
      <c r="W6055" s="1" t="s">
        <v>21</v>
      </c>
      <c r="X6055" s="1">
        <v>4.8099999999999996</v>
      </c>
      <c r="Y6055" s="4">
        <f t="shared" si="852"/>
        <v>559.23949999999991</v>
      </c>
      <c r="Z6055" s="1" t="s">
        <v>51</v>
      </c>
      <c r="AA6055" s="1" t="s">
        <v>37</v>
      </c>
      <c r="AB6055" s="1" t="s">
        <v>24</v>
      </c>
      <c r="AC6055" s="1" t="s">
        <v>25</v>
      </c>
      <c r="AD6055" s="1" t="s">
        <v>26</v>
      </c>
      <c r="AE6055" s="2">
        <v>40867</v>
      </c>
    </row>
    <row r="6056" spans="1:31" x14ac:dyDescent="0.25">
      <c r="A6056">
        <f t="shared" si="853"/>
        <v>6055</v>
      </c>
      <c r="B6056" s="1">
        <v>25318</v>
      </c>
      <c r="C6056" s="2">
        <v>40866</v>
      </c>
      <c r="D6056" s="1" t="s">
        <v>32</v>
      </c>
      <c r="E6056" s="1" t="str">
        <f t="shared" si="846"/>
        <v>***</v>
      </c>
      <c r="F6056" s="1" t="str">
        <f t="shared" si="847"/>
        <v>***</v>
      </c>
      <c r="G6056" s="1" t="str">
        <f t="shared" si="848"/>
        <v>***</v>
      </c>
      <c r="J6056" s="1" t="str">
        <f t="shared" si="849"/>
        <v>***</v>
      </c>
      <c r="P6056" s="1">
        <v>22</v>
      </c>
      <c r="Q6056" s="1">
        <f t="shared" si="854"/>
        <v>3.5000000000000003E-2</v>
      </c>
      <c r="T6056" s="4">
        <v>440.92</v>
      </c>
      <c r="U6056" s="9">
        <f t="shared" si="850"/>
        <v>0</v>
      </c>
      <c r="V6056" s="4">
        <f t="shared" si="851"/>
        <v>20.041818181818183</v>
      </c>
      <c r="W6056" s="1" t="s">
        <v>14</v>
      </c>
      <c r="X6056" s="1">
        <v>10.49</v>
      </c>
      <c r="Y6056" s="4">
        <f t="shared" si="852"/>
        <v>451.41</v>
      </c>
      <c r="Z6056" s="1" t="s">
        <v>39</v>
      </c>
      <c r="AA6056" s="1" t="s">
        <v>23</v>
      </c>
      <c r="AB6056" s="1" t="s">
        <v>17</v>
      </c>
      <c r="AC6056" s="1" t="s">
        <v>18</v>
      </c>
      <c r="AD6056" s="1" t="s">
        <v>19</v>
      </c>
      <c r="AE6056" s="2">
        <v>40868</v>
      </c>
    </row>
    <row r="6057" spans="1:31" x14ac:dyDescent="0.25">
      <c r="A6057">
        <f t="shared" si="853"/>
        <v>6056</v>
      </c>
      <c r="B6057" s="1">
        <v>44256</v>
      </c>
      <c r="C6057" s="2">
        <v>40866</v>
      </c>
      <c r="D6057" s="1" t="s">
        <v>13</v>
      </c>
      <c r="E6057" s="1" t="str">
        <f t="shared" si="846"/>
        <v>*</v>
      </c>
      <c r="F6057" s="1" t="str">
        <f t="shared" si="847"/>
        <v>*</v>
      </c>
      <c r="G6057" s="1" t="str">
        <f t="shared" si="848"/>
        <v>*</v>
      </c>
      <c r="J6057" s="1" t="str">
        <f t="shared" si="849"/>
        <v>*</v>
      </c>
      <c r="P6057" s="1">
        <v>39</v>
      </c>
      <c r="Q6057" s="1">
        <f t="shared" si="854"/>
        <v>0.04</v>
      </c>
      <c r="T6057" s="4">
        <v>301.36</v>
      </c>
      <c r="U6057" s="9">
        <f t="shared" si="850"/>
        <v>0</v>
      </c>
      <c r="V6057" s="4">
        <f t="shared" si="851"/>
        <v>7.7271794871794874</v>
      </c>
      <c r="W6057" s="1" t="s">
        <v>21</v>
      </c>
      <c r="X6057" s="1">
        <v>2.87</v>
      </c>
      <c r="Y6057" s="4">
        <f t="shared" si="852"/>
        <v>304.23</v>
      </c>
      <c r="Z6057" s="1" t="s">
        <v>15</v>
      </c>
      <c r="AA6057" s="1" t="s">
        <v>28</v>
      </c>
      <c r="AB6057" s="1" t="s">
        <v>29</v>
      </c>
      <c r="AC6057" s="1" t="s">
        <v>40</v>
      </c>
      <c r="AD6057" s="1" t="s">
        <v>31</v>
      </c>
      <c r="AE6057" s="2">
        <v>40875</v>
      </c>
    </row>
    <row r="6058" spans="1:31" x14ac:dyDescent="0.25">
      <c r="A6058">
        <f t="shared" si="853"/>
        <v>6057</v>
      </c>
      <c r="B6058" s="1">
        <v>27298</v>
      </c>
      <c r="C6058" s="2">
        <v>40866</v>
      </c>
      <c r="D6058" s="1" t="s">
        <v>13</v>
      </c>
      <c r="E6058" s="1" t="str">
        <f t="shared" si="846"/>
        <v>*</v>
      </c>
      <c r="F6058" s="1" t="str">
        <f t="shared" si="847"/>
        <v>*</v>
      </c>
      <c r="G6058" s="1" t="str">
        <f t="shared" si="848"/>
        <v>*</v>
      </c>
      <c r="J6058" s="1" t="str">
        <f t="shared" si="849"/>
        <v>*</v>
      </c>
      <c r="P6058" s="1">
        <v>31</v>
      </c>
      <c r="Q6058" s="1">
        <f t="shared" si="854"/>
        <v>0.04</v>
      </c>
      <c r="T6058" s="4">
        <v>164.92</v>
      </c>
      <c r="U6058" s="9">
        <f t="shared" si="850"/>
        <v>0</v>
      </c>
      <c r="V6058" s="4">
        <f t="shared" si="851"/>
        <v>5.3199999999999994</v>
      </c>
      <c r="W6058" s="1" t="s">
        <v>21</v>
      </c>
      <c r="X6058" s="1">
        <v>4.8600000000000003</v>
      </c>
      <c r="Y6058" s="4">
        <f t="shared" si="852"/>
        <v>169.78</v>
      </c>
      <c r="Z6058" s="1" t="s">
        <v>15</v>
      </c>
      <c r="AA6058" s="1" t="s">
        <v>23</v>
      </c>
      <c r="AB6058" s="1" t="s">
        <v>29</v>
      </c>
      <c r="AC6058" s="1" t="s">
        <v>40</v>
      </c>
      <c r="AD6058" s="1" t="s">
        <v>19</v>
      </c>
      <c r="AE6058" s="2">
        <v>40871</v>
      </c>
    </row>
    <row r="6059" spans="1:31" x14ac:dyDescent="0.25">
      <c r="A6059">
        <f t="shared" si="853"/>
        <v>6058</v>
      </c>
      <c r="B6059" s="1">
        <v>32069</v>
      </c>
      <c r="C6059" s="2">
        <v>40866</v>
      </c>
      <c r="D6059" s="1" t="s">
        <v>27</v>
      </c>
      <c r="E6059" s="1" t="str">
        <f t="shared" si="846"/>
        <v>*</v>
      </c>
      <c r="F6059" s="1" t="str">
        <f t="shared" si="847"/>
        <v>*</v>
      </c>
      <c r="G6059" s="1" t="str">
        <f t="shared" si="848"/>
        <v>*</v>
      </c>
      <c r="J6059" s="1" t="str">
        <f t="shared" si="849"/>
        <v>*</v>
      </c>
      <c r="P6059" s="1">
        <v>17</v>
      </c>
      <c r="Q6059" s="1">
        <f t="shared" si="854"/>
        <v>0.02</v>
      </c>
      <c r="T6059" s="4">
        <v>114.94</v>
      </c>
      <c r="U6059" s="9">
        <f t="shared" si="850"/>
        <v>0</v>
      </c>
      <c r="V6059" s="4">
        <f t="shared" si="851"/>
        <v>6.7611764705882349</v>
      </c>
      <c r="W6059" s="1" t="s">
        <v>21</v>
      </c>
      <c r="X6059" s="1">
        <v>9.68</v>
      </c>
      <c r="Y6059" s="4">
        <f t="shared" si="852"/>
        <v>124.62</v>
      </c>
      <c r="Z6059" s="1" t="s">
        <v>51</v>
      </c>
      <c r="AA6059" s="1" t="s">
        <v>16</v>
      </c>
      <c r="AB6059" s="1" t="s">
        <v>29</v>
      </c>
      <c r="AC6059" s="1" t="s">
        <v>40</v>
      </c>
      <c r="AD6059" s="1" t="s">
        <v>19</v>
      </c>
      <c r="AE6059" s="2">
        <v>40868</v>
      </c>
    </row>
    <row r="6060" spans="1:31" x14ac:dyDescent="0.25">
      <c r="A6060">
        <f t="shared" si="853"/>
        <v>6059</v>
      </c>
      <c r="B6060" s="1">
        <v>44256</v>
      </c>
      <c r="C6060" s="2">
        <v>40866</v>
      </c>
      <c r="D6060" s="1" t="s">
        <v>13</v>
      </c>
      <c r="E6060" s="1" t="str">
        <f t="shared" si="846"/>
        <v>*</v>
      </c>
      <c r="F6060" s="1" t="str">
        <f t="shared" si="847"/>
        <v>*</v>
      </c>
      <c r="G6060" s="1" t="str">
        <f t="shared" si="848"/>
        <v>*</v>
      </c>
      <c r="J6060" s="1" t="str">
        <f t="shared" si="849"/>
        <v>*</v>
      </c>
      <c r="P6060" s="1">
        <v>17</v>
      </c>
      <c r="Q6060" s="1">
        <f t="shared" si="854"/>
        <v>0.02</v>
      </c>
      <c r="T6060" s="4">
        <v>114.28</v>
      </c>
      <c r="U6060" s="9">
        <f t="shared" si="850"/>
        <v>0</v>
      </c>
      <c r="V6060" s="4">
        <f t="shared" si="851"/>
        <v>6.7223529411764709</v>
      </c>
      <c r="W6060" s="1" t="s">
        <v>21</v>
      </c>
      <c r="X6060" s="1">
        <v>5.84</v>
      </c>
      <c r="Y6060" s="4">
        <f t="shared" si="852"/>
        <v>120.12</v>
      </c>
      <c r="Z6060" s="1" t="s">
        <v>15</v>
      </c>
      <c r="AA6060" s="1" t="s">
        <v>28</v>
      </c>
      <c r="AB6060" s="1" t="s">
        <v>29</v>
      </c>
      <c r="AC6060" s="1" t="s">
        <v>40</v>
      </c>
      <c r="AD6060" s="1" t="s">
        <v>19</v>
      </c>
      <c r="AE6060" s="2">
        <v>40871</v>
      </c>
    </row>
    <row r="6061" spans="1:31" x14ac:dyDescent="0.25">
      <c r="A6061">
        <f t="shared" si="853"/>
        <v>6060</v>
      </c>
      <c r="B6061" s="1">
        <v>26176</v>
      </c>
      <c r="C6061" s="2">
        <v>40866</v>
      </c>
      <c r="D6061" s="1" t="s">
        <v>20</v>
      </c>
      <c r="E6061" s="1" t="str">
        <f t="shared" si="846"/>
        <v>*</v>
      </c>
      <c r="F6061" s="1" t="str">
        <f t="shared" si="847"/>
        <v>**</v>
      </c>
      <c r="G6061" s="1" t="str">
        <f t="shared" si="848"/>
        <v>**</v>
      </c>
      <c r="J6061" s="1" t="str">
        <f t="shared" si="849"/>
        <v>**</v>
      </c>
      <c r="P6061" s="1">
        <v>14</v>
      </c>
      <c r="Q6061" s="1">
        <f t="shared" si="854"/>
        <v>0.02</v>
      </c>
      <c r="T6061" s="4">
        <v>94.32</v>
      </c>
      <c r="U6061" s="9">
        <f t="shared" si="850"/>
        <v>0</v>
      </c>
      <c r="V6061" s="4">
        <f t="shared" si="851"/>
        <v>6.7371428571428567</v>
      </c>
      <c r="W6061" s="1" t="s">
        <v>21</v>
      </c>
      <c r="X6061" s="1">
        <v>8.19</v>
      </c>
      <c r="Y6061" s="4">
        <f t="shared" si="852"/>
        <v>102.50999999999999</v>
      </c>
      <c r="Z6061" s="1" t="s">
        <v>51</v>
      </c>
      <c r="AA6061" s="1" t="s">
        <v>37</v>
      </c>
      <c r="AB6061" s="1" t="s">
        <v>29</v>
      </c>
      <c r="AC6061" s="1" t="s">
        <v>40</v>
      </c>
      <c r="AD6061" s="1" t="s">
        <v>19</v>
      </c>
      <c r="AE6061" s="2">
        <v>40868</v>
      </c>
    </row>
    <row r="6062" spans="1:31" x14ac:dyDescent="0.25">
      <c r="A6062">
        <f t="shared" si="853"/>
        <v>6061</v>
      </c>
      <c r="B6062" s="1">
        <v>37252</v>
      </c>
      <c r="C6062" s="2">
        <v>40866</v>
      </c>
      <c r="D6062" s="1" t="s">
        <v>13</v>
      </c>
      <c r="E6062" s="1" t="str">
        <f t="shared" si="846"/>
        <v>*</v>
      </c>
      <c r="F6062" s="1" t="str">
        <f t="shared" si="847"/>
        <v>*</v>
      </c>
      <c r="G6062" s="1" t="str">
        <f t="shared" si="848"/>
        <v>*</v>
      </c>
      <c r="J6062" s="1" t="str">
        <f t="shared" si="849"/>
        <v>*</v>
      </c>
      <c r="P6062" s="1">
        <v>1</v>
      </c>
      <c r="Q6062" s="1">
        <f t="shared" si="854"/>
        <v>0.01</v>
      </c>
      <c r="T6062" s="4">
        <v>10.62</v>
      </c>
      <c r="U6062" s="9">
        <f t="shared" si="850"/>
        <v>0</v>
      </c>
      <c r="V6062" s="4">
        <f t="shared" si="851"/>
        <v>10.62</v>
      </c>
      <c r="W6062" s="1" t="s">
        <v>21</v>
      </c>
      <c r="X6062" s="1">
        <v>2.38</v>
      </c>
      <c r="Y6062" s="4">
        <f t="shared" si="852"/>
        <v>13</v>
      </c>
      <c r="Z6062" s="1" t="s">
        <v>51</v>
      </c>
      <c r="AA6062" s="1" t="s">
        <v>28</v>
      </c>
      <c r="AB6062" s="1" t="s">
        <v>24</v>
      </c>
      <c r="AC6062" s="1" t="s">
        <v>38</v>
      </c>
      <c r="AD6062" s="1" t="s">
        <v>41</v>
      </c>
      <c r="AE6062" s="2">
        <v>40870</v>
      </c>
    </row>
    <row r="6063" spans="1:31" x14ac:dyDescent="0.25">
      <c r="A6063">
        <f t="shared" si="853"/>
        <v>6062</v>
      </c>
      <c r="B6063" s="1">
        <v>25318</v>
      </c>
      <c r="C6063" s="2">
        <v>40866</v>
      </c>
      <c r="D6063" s="1" t="s">
        <v>32</v>
      </c>
      <c r="E6063" s="1" t="str">
        <f t="shared" si="846"/>
        <v>***</v>
      </c>
      <c r="F6063" s="1" t="str">
        <f t="shared" si="847"/>
        <v>***</v>
      </c>
      <c r="G6063" s="1" t="str">
        <f t="shared" si="848"/>
        <v>***</v>
      </c>
      <c r="J6063" s="1" t="str">
        <f t="shared" si="849"/>
        <v>***</v>
      </c>
      <c r="P6063" s="1">
        <v>1</v>
      </c>
      <c r="Q6063" s="1">
        <f t="shared" si="854"/>
        <v>0.01</v>
      </c>
      <c r="T6063" s="4">
        <v>3.2</v>
      </c>
      <c r="U6063" s="9">
        <f t="shared" si="850"/>
        <v>0</v>
      </c>
      <c r="V6063" s="4">
        <f t="shared" si="851"/>
        <v>3.2</v>
      </c>
      <c r="W6063" s="1" t="s">
        <v>21</v>
      </c>
      <c r="X6063" s="1">
        <v>1.49</v>
      </c>
      <c r="Y6063" s="4">
        <f t="shared" si="852"/>
        <v>4.6900000000000004</v>
      </c>
      <c r="Z6063" s="1" t="s">
        <v>46</v>
      </c>
      <c r="AA6063" s="1" t="s">
        <v>23</v>
      </c>
      <c r="AB6063" s="1" t="s">
        <v>29</v>
      </c>
      <c r="AC6063" s="1" t="s">
        <v>43</v>
      </c>
      <c r="AD6063" s="1" t="s">
        <v>19</v>
      </c>
      <c r="AE6063" s="2">
        <v>40868</v>
      </c>
    </row>
    <row r="6064" spans="1:31" x14ac:dyDescent="0.25">
      <c r="A6064">
        <f t="shared" si="853"/>
        <v>6063</v>
      </c>
      <c r="B6064" s="1">
        <v>26214</v>
      </c>
      <c r="C6064" s="2">
        <v>40867</v>
      </c>
      <c r="D6064" s="1" t="s">
        <v>36</v>
      </c>
      <c r="E6064" s="1" t="str">
        <f t="shared" si="846"/>
        <v>*</v>
      </c>
      <c r="F6064" s="1" t="str">
        <f t="shared" si="847"/>
        <v>*</v>
      </c>
      <c r="G6064" s="1" t="str">
        <f t="shared" si="848"/>
        <v>*</v>
      </c>
      <c r="J6064" s="1" t="str">
        <f t="shared" si="849"/>
        <v>*</v>
      </c>
      <c r="P6064" s="1">
        <v>41</v>
      </c>
      <c r="Q6064" s="1">
        <f t="shared" si="854"/>
        <v>0.05</v>
      </c>
      <c r="T6064" s="4">
        <v>1901.29</v>
      </c>
      <c r="U6064" s="9">
        <f t="shared" si="850"/>
        <v>1</v>
      </c>
      <c r="V6064" s="4">
        <f t="shared" si="851"/>
        <v>46.372926829268295</v>
      </c>
      <c r="W6064" s="1" t="s">
        <v>21</v>
      </c>
      <c r="X6064" s="1">
        <v>6.77</v>
      </c>
      <c r="Y6064" s="4">
        <f t="shared" si="852"/>
        <v>1908.06</v>
      </c>
      <c r="Z6064" s="1" t="s">
        <v>49</v>
      </c>
      <c r="AA6064" s="1" t="s">
        <v>23</v>
      </c>
      <c r="AB6064" s="1" t="s">
        <v>17</v>
      </c>
      <c r="AC6064" s="1" t="s">
        <v>18</v>
      </c>
      <c r="AD6064" s="1" t="s">
        <v>19</v>
      </c>
      <c r="AE6064" s="2">
        <v>40868</v>
      </c>
    </row>
    <row r="6065" spans="1:31" x14ac:dyDescent="0.25">
      <c r="A6065">
        <f t="shared" si="853"/>
        <v>6064</v>
      </c>
      <c r="B6065" s="1">
        <v>26214</v>
      </c>
      <c r="C6065" s="2">
        <v>40867</v>
      </c>
      <c r="D6065" s="1" t="s">
        <v>36</v>
      </c>
      <c r="E6065" s="1" t="str">
        <f t="shared" si="846"/>
        <v>*</v>
      </c>
      <c r="F6065" s="1" t="str">
        <f t="shared" si="847"/>
        <v>*</v>
      </c>
      <c r="G6065" s="1" t="str">
        <f t="shared" si="848"/>
        <v>*</v>
      </c>
      <c r="J6065" s="1" t="str">
        <f t="shared" si="849"/>
        <v>*</v>
      </c>
      <c r="P6065" s="1">
        <v>19</v>
      </c>
      <c r="Q6065" s="1">
        <f t="shared" si="854"/>
        <v>0.02</v>
      </c>
      <c r="T6065" s="4">
        <v>305.68</v>
      </c>
      <c r="U6065" s="9">
        <f t="shared" si="850"/>
        <v>0</v>
      </c>
      <c r="V6065" s="4">
        <f t="shared" si="851"/>
        <v>16.088421052631578</v>
      </c>
      <c r="W6065" s="1" t="s">
        <v>14</v>
      </c>
      <c r="X6065" s="1">
        <v>1.39</v>
      </c>
      <c r="Y6065" s="4">
        <f t="shared" si="852"/>
        <v>307.07</v>
      </c>
      <c r="Z6065" s="1" t="s">
        <v>49</v>
      </c>
      <c r="AA6065" s="1" t="s">
        <v>23</v>
      </c>
      <c r="AB6065" s="1" t="s">
        <v>29</v>
      </c>
      <c r="AC6065" s="1" t="s">
        <v>57</v>
      </c>
      <c r="AD6065" s="1" t="s">
        <v>19</v>
      </c>
      <c r="AE6065" s="2">
        <v>40868</v>
      </c>
    </row>
    <row r="6066" spans="1:31" x14ac:dyDescent="0.25">
      <c r="A6066">
        <f t="shared" si="853"/>
        <v>6065</v>
      </c>
      <c r="B6066" s="1">
        <v>56484</v>
      </c>
      <c r="C6066" s="2">
        <v>40868</v>
      </c>
      <c r="D6066" s="1" t="s">
        <v>27</v>
      </c>
      <c r="E6066" s="1" t="str">
        <f t="shared" si="846"/>
        <v>*</v>
      </c>
      <c r="F6066" s="1" t="str">
        <f t="shared" si="847"/>
        <v>*</v>
      </c>
      <c r="G6066" s="1" t="str">
        <f t="shared" si="848"/>
        <v>*</v>
      </c>
      <c r="J6066" s="1" t="str">
        <f t="shared" si="849"/>
        <v>*</v>
      </c>
      <c r="P6066" s="1">
        <v>15</v>
      </c>
      <c r="Q6066" s="1">
        <f t="shared" si="854"/>
        <v>0.02</v>
      </c>
      <c r="T6066" s="4">
        <v>1121.8399999999999</v>
      </c>
      <c r="U6066" s="9">
        <f t="shared" si="850"/>
        <v>1</v>
      </c>
      <c r="V6066" s="4">
        <f t="shared" si="851"/>
        <v>74.789333333333332</v>
      </c>
      <c r="W6066" s="1" t="s">
        <v>21</v>
      </c>
      <c r="X6066" s="1">
        <v>12.14</v>
      </c>
      <c r="Y6066" s="4">
        <f t="shared" si="852"/>
        <v>1133.98</v>
      </c>
      <c r="Z6066" s="1" t="s">
        <v>15</v>
      </c>
      <c r="AA6066" s="1" t="s">
        <v>23</v>
      </c>
      <c r="AB6066" s="1" t="s">
        <v>24</v>
      </c>
      <c r="AC6066" s="1" t="s">
        <v>38</v>
      </c>
      <c r="AD6066" s="1" t="s">
        <v>19</v>
      </c>
      <c r="AE6066" s="2">
        <v>40869</v>
      </c>
    </row>
    <row r="6067" spans="1:31" x14ac:dyDescent="0.25">
      <c r="A6067">
        <f t="shared" si="853"/>
        <v>6066</v>
      </c>
      <c r="B6067" s="1">
        <v>56484</v>
      </c>
      <c r="C6067" s="2">
        <v>40868</v>
      </c>
      <c r="D6067" s="1" t="s">
        <v>27</v>
      </c>
      <c r="E6067" s="1" t="str">
        <f t="shared" si="846"/>
        <v>*</v>
      </c>
      <c r="F6067" s="1" t="str">
        <f t="shared" si="847"/>
        <v>*</v>
      </c>
      <c r="G6067" s="1" t="str">
        <f t="shared" si="848"/>
        <v>*</v>
      </c>
      <c r="J6067" s="1" t="str">
        <f t="shared" si="849"/>
        <v>*</v>
      </c>
      <c r="P6067" s="1">
        <v>6</v>
      </c>
      <c r="Q6067" s="1">
        <f t="shared" si="854"/>
        <v>0.01</v>
      </c>
      <c r="T6067" s="4">
        <v>176.58</v>
      </c>
      <c r="U6067" s="9">
        <f t="shared" si="850"/>
        <v>0</v>
      </c>
      <c r="V6067" s="4">
        <f t="shared" si="851"/>
        <v>29.430000000000003</v>
      </c>
      <c r="W6067" s="1" t="s">
        <v>21</v>
      </c>
      <c r="X6067" s="1">
        <v>2.99</v>
      </c>
      <c r="Y6067" s="4">
        <f t="shared" si="852"/>
        <v>179.57000000000002</v>
      </c>
      <c r="Z6067" s="1" t="s">
        <v>15</v>
      </c>
      <c r="AA6067" s="1" t="s">
        <v>23</v>
      </c>
      <c r="AB6067" s="1" t="s">
        <v>29</v>
      </c>
      <c r="AC6067" s="1" t="s">
        <v>43</v>
      </c>
      <c r="AD6067" s="1" t="s">
        <v>19</v>
      </c>
      <c r="AE6067" s="2">
        <v>40869</v>
      </c>
    </row>
    <row r="6068" spans="1:31" x14ac:dyDescent="0.25">
      <c r="A6068">
        <f t="shared" si="853"/>
        <v>6067</v>
      </c>
      <c r="B6068" s="1">
        <v>42370</v>
      </c>
      <c r="C6068" s="2">
        <v>40868</v>
      </c>
      <c r="D6068" s="1" t="s">
        <v>20</v>
      </c>
      <c r="E6068" s="1" t="str">
        <f t="shared" si="846"/>
        <v>*</v>
      </c>
      <c r="F6068" s="1" t="str">
        <f t="shared" si="847"/>
        <v>**</v>
      </c>
      <c r="G6068" s="1" t="str">
        <f t="shared" si="848"/>
        <v>**</v>
      </c>
      <c r="J6068" s="1" t="str">
        <f t="shared" si="849"/>
        <v>**</v>
      </c>
      <c r="P6068" s="1">
        <v>33</v>
      </c>
      <c r="Q6068" s="1">
        <f t="shared" si="854"/>
        <v>0.04</v>
      </c>
      <c r="T6068" s="4">
        <v>125.27</v>
      </c>
      <c r="U6068" s="9">
        <f t="shared" si="850"/>
        <v>0</v>
      </c>
      <c r="V6068" s="4">
        <f t="shared" si="851"/>
        <v>3.7960606060606059</v>
      </c>
      <c r="W6068" s="1" t="s">
        <v>21</v>
      </c>
      <c r="X6068" s="1">
        <v>4.83</v>
      </c>
      <c r="Y6068" s="4">
        <f t="shared" si="852"/>
        <v>130.1</v>
      </c>
      <c r="Z6068" s="1" t="s">
        <v>46</v>
      </c>
      <c r="AA6068" s="1" t="s">
        <v>37</v>
      </c>
      <c r="AB6068" s="1" t="s">
        <v>29</v>
      </c>
      <c r="AC6068" s="1" t="s">
        <v>43</v>
      </c>
      <c r="AD6068" s="1" t="s">
        <v>19</v>
      </c>
      <c r="AE6068" s="2">
        <v>40870</v>
      </c>
    </row>
    <row r="6069" spans="1:31" x14ac:dyDescent="0.25">
      <c r="A6069">
        <f t="shared" si="853"/>
        <v>6068</v>
      </c>
      <c r="B6069" s="1">
        <v>47747</v>
      </c>
      <c r="C6069" s="2">
        <v>40868</v>
      </c>
      <c r="D6069" s="1" t="s">
        <v>20</v>
      </c>
      <c r="E6069" s="1" t="str">
        <f t="shared" si="846"/>
        <v>*</v>
      </c>
      <c r="F6069" s="1" t="str">
        <f t="shared" si="847"/>
        <v>**</v>
      </c>
      <c r="G6069" s="1" t="str">
        <f t="shared" si="848"/>
        <v>**</v>
      </c>
      <c r="J6069" s="1" t="str">
        <f t="shared" si="849"/>
        <v>**</v>
      </c>
      <c r="P6069" s="1">
        <v>40</v>
      </c>
      <c r="Q6069" s="1">
        <f t="shared" si="854"/>
        <v>0.05</v>
      </c>
      <c r="T6069" s="4">
        <v>102.15</v>
      </c>
      <c r="U6069" s="9">
        <f t="shared" si="850"/>
        <v>0</v>
      </c>
      <c r="V6069" s="4">
        <f t="shared" si="851"/>
        <v>2.55375</v>
      </c>
      <c r="W6069" s="1" t="s">
        <v>14</v>
      </c>
      <c r="X6069" s="1">
        <v>5.33</v>
      </c>
      <c r="Y6069" s="4">
        <f t="shared" si="852"/>
        <v>107.48</v>
      </c>
      <c r="Z6069" s="1" t="s">
        <v>54</v>
      </c>
      <c r="AA6069" s="1" t="s">
        <v>16</v>
      </c>
      <c r="AB6069" s="1" t="s">
        <v>17</v>
      </c>
      <c r="AC6069" s="1" t="s">
        <v>18</v>
      </c>
      <c r="AD6069" s="1" t="s">
        <v>19</v>
      </c>
      <c r="AE6069" s="2">
        <v>40870</v>
      </c>
    </row>
    <row r="6070" spans="1:31" x14ac:dyDescent="0.25">
      <c r="A6070">
        <f t="shared" si="853"/>
        <v>6069</v>
      </c>
      <c r="B6070" s="1">
        <v>10342</v>
      </c>
      <c r="C6070" s="2">
        <v>40869</v>
      </c>
      <c r="D6070" s="1" t="s">
        <v>36</v>
      </c>
      <c r="E6070" s="1" t="str">
        <f t="shared" si="846"/>
        <v>*</v>
      </c>
      <c r="F6070" s="1" t="str">
        <f t="shared" si="847"/>
        <v>*</v>
      </c>
      <c r="G6070" s="1" t="str">
        <f t="shared" si="848"/>
        <v>*</v>
      </c>
      <c r="J6070" s="1" t="str">
        <f t="shared" si="849"/>
        <v>*</v>
      </c>
      <c r="P6070" s="1">
        <v>38</v>
      </c>
      <c r="Q6070" s="1">
        <f t="shared" si="854"/>
        <v>0.04</v>
      </c>
      <c r="T6070" s="4">
        <v>10567.45</v>
      </c>
      <c r="U6070" s="9">
        <f t="shared" si="850"/>
        <v>1</v>
      </c>
      <c r="V6070" s="4">
        <f t="shared" si="851"/>
        <v>278.09078947368425</v>
      </c>
      <c r="W6070" s="1" t="s">
        <v>21</v>
      </c>
      <c r="X6070" s="1">
        <v>11.64</v>
      </c>
      <c r="Y6070" s="4">
        <f t="shared" si="852"/>
        <v>10579.09</v>
      </c>
      <c r="Z6070" s="1" t="s">
        <v>22</v>
      </c>
      <c r="AA6070" s="1" t="s">
        <v>16</v>
      </c>
      <c r="AB6070" s="1" t="s">
        <v>24</v>
      </c>
      <c r="AC6070" s="1" t="s">
        <v>47</v>
      </c>
      <c r="AD6070" s="1" t="s">
        <v>48</v>
      </c>
      <c r="AE6070" s="2">
        <v>40870</v>
      </c>
    </row>
    <row r="6071" spans="1:31" x14ac:dyDescent="0.25">
      <c r="A6071">
        <f t="shared" si="853"/>
        <v>6070</v>
      </c>
      <c r="B6071" s="1">
        <v>10342</v>
      </c>
      <c r="C6071" s="2">
        <v>40869</v>
      </c>
      <c r="D6071" s="1" t="s">
        <v>36</v>
      </c>
      <c r="E6071" s="1" t="str">
        <f t="shared" si="846"/>
        <v>*</v>
      </c>
      <c r="F6071" s="1" t="str">
        <f t="shared" si="847"/>
        <v>*</v>
      </c>
      <c r="G6071" s="1" t="str">
        <f t="shared" si="848"/>
        <v>*</v>
      </c>
      <c r="J6071" s="1" t="str">
        <f t="shared" si="849"/>
        <v>*</v>
      </c>
      <c r="P6071" s="1">
        <v>45</v>
      </c>
      <c r="Q6071" s="1">
        <f t="shared" si="854"/>
        <v>0.05</v>
      </c>
      <c r="T6071" s="4">
        <v>5181.08</v>
      </c>
      <c r="U6071" s="9">
        <f t="shared" si="850"/>
        <v>1</v>
      </c>
      <c r="V6071" s="4">
        <f t="shared" si="851"/>
        <v>115.13511111111112</v>
      </c>
      <c r="W6071" s="1" t="s">
        <v>33</v>
      </c>
      <c r="X6071" s="1">
        <v>58.72</v>
      </c>
      <c r="Y6071" s="4">
        <f t="shared" si="852"/>
        <v>5239.8</v>
      </c>
      <c r="Z6071" s="1" t="s">
        <v>22</v>
      </c>
      <c r="AA6071" s="1" t="s">
        <v>16</v>
      </c>
      <c r="AB6071" s="1" t="s">
        <v>17</v>
      </c>
      <c r="AC6071" s="1" t="s">
        <v>62</v>
      </c>
      <c r="AD6071" s="1" t="s">
        <v>59</v>
      </c>
      <c r="AE6071" s="2">
        <v>40871</v>
      </c>
    </row>
    <row r="6072" spans="1:31" x14ac:dyDescent="0.25">
      <c r="A6072">
        <f t="shared" si="853"/>
        <v>6071</v>
      </c>
      <c r="B6072" s="1">
        <v>10342</v>
      </c>
      <c r="C6072" s="2">
        <v>40869</v>
      </c>
      <c r="D6072" s="1" t="s">
        <v>36</v>
      </c>
      <c r="E6072" s="1" t="str">
        <f t="shared" si="846"/>
        <v>*</v>
      </c>
      <c r="F6072" s="1" t="str">
        <f t="shared" si="847"/>
        <v>*</v>
      </c>
      <c r="G6072" s="1" t="str">
        <f t="shared" si="848"/>
        <v>*</v>
      </c>
      <c r="J6072" s="1" t="str">
        <f t="shared" si="849"/>
        <v>*</v>
      </c>
      <c r="P6072" s="1">
        <v>2</v>
      </c>
      <c r="Q6072" s="1">
        <f t="shared" si="854"/>
        <v>0.01</v>
      </c>
      <c r="T6072" s="4">
        <v>2055.9699999999998</v>
      </c>
      <c r="U6072" s="9">
        <f t="shared" si="850"/>
        <v>1</v>
      </c>
      <c r="V6072" s="4">
        <f t="shared" si="851"/>
        <v>1027.9849999999999</v>
      </c>
      <c r="W6072" s="1" t="s">
        <v>14</v>
      </c>
      <c r="X6072" s="1">
        <v>13.99</v>
      </c>
      <c r="Y6072" s="4">
        <f t="shared" si="852"/>
        <v>2069.9599999999996</v>
      </c>
      <c r="Z6072" s="1" t="s">
        <v>22</v>
      </c>
      <c r="AA6072" s="1" t="s">
        <v>16</v>
      </c>
      <c r="AB6072" s="1" t="s">
        <v>24</v>
      </c>
      <c r="AC6072" s="1" t="s">
        <v>56</v>
      </c>
      <c r="AD6072" s="1" t="s">
        <v>26</v>
      </c>
      <c r="AE6072" s="2">
        <v>40871</v>
      </c>
    </row>
    <row r="6073" spans="1:31" x14ac:dyDescent="0.25">
      <c r="A6073">
        <f t="shared" si="853"/>
        <v>6072</v>
      </c>
      <c r="B6073" s="1">
        <v>10342</v>
      </c>
      <c r="C6073" s="2">
        <v>40869</v>
      </c>
      <c r="D6073" s="1" t="s">
        <v>36</v>
      </c>
      <c r="E6073" s="1" t="str">
        <f t="shared" si="846"/>
        <v>*</v>
      </c>
      <c r="F6073" s="1" t="str">
        <f t="shared" si="847"/>
        <v>*</v>
      </c>
      <c r="G6073" s="1" t="str">
        <f t="shared" si="848"/>
        <v>*</v>
      </c>
      <c r="J6073" s="1" t="str">
        <f t="shared" si="849"/>
        <v>*</v>
      </c>
      <c r="P6073" s="1">
        <v>38</v>
      </c>
      <c r="Q6073" s="1">
        <f t="shared" si="854"/>
        <v>0.04</v>
      </c>
      <c r="T6073" s="4">
        <v>1679.04</v>
      </c>
      <c r="U6073" s="9">
        <f t="shared" si="850"/>
        <v>1</v>
      </c>
      <c r="V6073" s="4">
        <f t="shared" si="851"/>
        <v>44.185263157894738</v>
      </c>
      <c r="W6073" s="1" t="s">
        <v>21</v>
      </c>
      <c r="X6073" s="1">
        <v>14.45</v>
      </c>
      <c r="Y6073" s="4">
        <f t="shared" si="852"/>
        <v>1693.49</v>
      </c>
      <c r="Z6073" s="1" t="s">
        <v>22</v>
      </c>
      <c r="AA6073" s="1" t="s">
        <v>16</v>
      </c>
      <c r="AB6073" s="1" t="s">
        <v>17</v>
      </c>
      <c r="AC6073" s="1" t="s">
        <v>18</v>
      </c>
      <c r="AD6073" s="1" t="s">
        <v>48</v>
      </c>
      <c r="AE6073" s="2">
        <v>40871</v>
      </c>
    </row>
    <row r="6074" spans="1:31" x14ac:dyDescent="0.25">
      <c r="A6074">
        <f t="shared" si="853"/>
        <v>6073</v>
      </c>
      <c r="B6074" s="1">
        <v>26948</v>
      </c>
      <c r="C6074" s="2">
        <v>40869</v>
      </c>
      <c r="D6074" s="1" t="s">
        <v>20</v>
      </c>
      <c r="E6074" s="1" t="str">
        <f t="shared" si="846"/>
        <v>*</v>
      </c>
      <c r="F6074" s="1" t="str">
        <f t="shared" si="847"/>
        <v>**</v>
      </c>
      <c r="G6074" s="1" t="str">
        <f t="shared" si="848"/>
        <v>**</v>
      </c>
      <c r="J6074" s="1" t="str">
        <f t="shared" si="849"/>
        <v>**</v>
      </c>
      <c r="P6074" s="1">
        <v>38</v>
      </c>
      <c r="Q6074" s="1">
        <f t="shared" si="854"/>
        <v>0.04</v>
      </c>
      <c r="T6074" s="4">
        <v>273.89</v>
      </c>
      <c r="U6074" s="9">
        <f t="shared" si="850"/>
        <v>0</v>
      </c>
      <c r="V6074" s="4">
        <f t="shared" si="851"/>
        <v>7.2076315789473684</v>
      </c>
      <c r="W6074" s="1" t="s">
        <v>21</v>
      </c>
      <c r="X6074" s="1">
        <v>7.72</v>
      </c>
      <c r="Y6074" s="4">
        <f t="shared" si="852"/>
        <v>281.61</v>
      </c>
      <c r="Z6074" s="1" t="s">
        <v>49</v>
      </c>
      <c r="AA6074" s="1" t="s">
        <v>37</v>
      </c>
      <c r="AB6074" s="1" t="s">
        <v>29</v>
      </c>
      <c r="AC6074" s="1" t="s">
        <v>43</v>
      </c>
      <c r="AD6074" s="1" t="s">
        <v>19</v>
      </c>
      <c r="AE6074" s="2">
        <v>40870</v>
      </c>
    </row>
    <row r="6075" spans="1:31" x14ac:dyDescent="0.25">
      <c r="A6075">
        <f t="shared" si="853"/>
        <v>6074</v>
      </c>
      <c r="B6075" s="1">
        <v>26948</v>
      </c>
      <c r="C6075" s="2">
        <v>40869</v>
      </c>
      <c r="D6075" s="1" t="s">
        <v>20</v>
      </c>
      <c r="E6075" s="1" t="str">
        <f t="shared" si="846"/>
        <v>*</v>
      </c>
      <c r="F6075" s="1" t="str">
        <f t="shared" si="847"/>
        <v>**</v>
      </c>
      <c r="G6075" s="1" t="str">
        <f t="shared" si="848"/>
        <v>**</v>
      </c>
      <c r="J6075" s="1" t="str">
        <f t="shared" si="849"/>
        <v>**</v>
      </c>
      <c r="P6075" s="1">
        <v>21</v>
      </c>
      <c r="Q6075" s="1">
        <f t="shared" si="854"/>
        <v>3.5000000000000003E-2</v>
      </c>
      <c r="T6075" s="4">
        <v>203.55</v>
      </c>
      <c r="U6075" s="9">
        <f t="shared" si="850"/>
        <v>0</v>
      </c>
      <c r="V6075" s="4">
        <f t="shared" si="851"/>
        <v>9.6928571428571431</v>
      </c>
      <c r="W6075" s="1" t="s">
        <v>14</v>
      </c>
      <c r="X6075" s="1">
        <v>2.25</v>
      </c>
      <c r="Y6075" s="4">
        <f t="shared" si="852"/>
        <v>205.8</v>
      </c>
      <c r="Z6075" s="1" t="s">
        <v>44</v>
      </c>
      <c r="AA6075" s="1" t="s">
        <v>37</v>
      </c>
      <c r="AB6075" s="1" t="s">
        <v>29</v>
      </c>
      <c r="AC6075" s="1" t="s">
        <v>30</v>
      </c>
      <c r="AD6075" s="1" t="s">
        <v>31</v>
      </c>
      <c r="AE6075" s="2">
        <v>40870</v>
      </c>
    </row>
    <row r="6076" spans="1:31" x14ac:dyDescent="0.25">
      <c r="A6076">
        <f t="shared" si="853"/>
        <v>6075</v>
      </c>
      <c r="B6076" s="1">
        <v>6433</v>
      </c>
      <c r="C6076" s="2">
        <v>40869</v>
      </c>
      <c r="D6076" s="1" t="s">
        <v>36</v>
      </c>
      <c r="E6076" s="1" t="str">
        <f t="shared" si="846"/>
        <v>*</v>
      </c>
      <c r="F6076" s="1" t="str">
        <f t="shared" si="847"/>
        <v>*</v>
      </c>
      <c r="G6076" s="1" t="str">
        <f t="shared" si="848"/>
        <v>*</v>
      </c>
      <c r="J6076" s="1" t="str">
        <f t="shared" si="849"/>
        <v>*</v>
      </c>
      <c r="P6076" s="1">
        <v>41</v>
      </c>
      <c r="Q6076" s="1">
        <f t="shared" si="854"/>
        <v>0.05</v>
      </c>
      <c r="T6076" s="4">
        <v>159.26</v>
      </c>
      <c r="U6076" s="9">
        <f t="shared" si="850"/>
        <v>0</v>
      </c>
      <c r="V6076" s="4">
        <f t="shared" si="851"/>
        <v>3.8843902439024389</v>
      </c>
      <c r="W6076" s="1" t="s">
        <v>21</v>
      </c>
      <c r="X6076" s="1">
        <v>0.5</v>
      </c>
      <c r="Y6076" s="4">
        <f t="shared" si="852"/>
        <v>159.76</v>
      </c>
      <c r="Z6076" s="1" t="s">
        <v>44</v>
      </c>
      <c r="AA6076" s="1" t="s">
        <v>37</v>
      </c>
      <c r="AB6076" s="1" t="s">
        <v>29</v>
      </c>
      <c r="AC6076" s="1" t="s">
        <v>58</v>
      </c>
      <c r="AD6076" s="1" t="s">
        <v>19</v>
      </c>
      <c r="AE6076" s="2">
        <v>40870</v>
      </c>
    </row>
    <row r="6077" spans="1:31" x14ac:dyDescent="0.25">
      <c r="A6077">
        <f t="shared" si="853"/>
        <v>6076</v>
      </c>
      <c r="B6077" s="1">
        <v>34913</v>
      </c>
      <c r="C6077" s="2">
        <v>40869</v>
      </c>
      <c r="D6077" s="1" t="s">
        <v>36</v>
      </c>
      <c r="E6077" s="1" t="str">
        <f t="shared" si="846"/>
        <v>*</v>
      </c>
      <c r="F6077" s="1" t="str">
        <f t="shared" si="847"/>
        <v>*</v>
      </c>
      <c r="G6077" s="1" t="str">
        <f t="shared" si="848"/>
        <v>*</v>
      </c>
      <c r="J6077" s="1" t="str">
        <f t="shared" si="849"/>
        <v>*</v>
      </c>
      <c r="P6077" s="1">
        <v>15</v>
      </c>
      <c r="Q6077" s="1">
        <f t="shared" si="854"/>
        <v>0.02</v>
      </c>
      <c r="T6077" s="4">
        <v>107.63</v>
      </c>
      <c r="U6077" s="9">
        <f t="shared" si="850"/>
        <v>0</v>
      </c>
      <c r="V6077" s="4">
        <f t="shared" si="851"/>
        <v>7.1753333333333327</v>
      </c>
      <c r="W6077" s="1" t="s">
        <v>21</v>
      </c>
      <c r="X6077" s="1">
        <v>5.48</v>
      </c>
      <c r="Y6077" s="4">
        <f t="shared" si="852"/>
        <v>113.11</v>
      </c>
      <c r="Z6077" s="1" t="s">
        <v>49</v>
      </c>
      <c r="AA6077" s="1" t="s">
        <v>37</v>
      </c>
      <c r="AB6077" s="1" t="s">
        <v>29</v>
      </c>
      <c r="AC6077" s="1" t="s">
        <v>43</v>
      </c>
      <c r="AD6077" s="1" t="s">
        <v>19</v>
      </c>
      <c r="AE6077" s="2">
        <v>40871</v>
      </c>
    </row>
    <row r="6078" spans="1:31" x14ac:dyDescent="0.25">
      <c r="A6078">
        <f t="shared" si="853"/>
        <v>6077</v>
      </c>
      <c r="B6078" s="1">
        <v>36359</v>
      </c>
      <c r="C6078" s="2">
        <v>40870</v>
      </c>
      <c r="D6078" s="1" t="s">
        <v>20</v>
      </c>
      <c r="E6078" s="1" t="str">
        <f t="shared" si="846"/>
        <v>*</v>
      </c>
      <c r="F6078" s="1" t="str">
        <f t="shared" si="847"/>
        <v>**</v>
      </c>
      <c r="G6078" s="1" t="str">
        <f t="shared" si="848"/>
        <v>**</v>
      </c>
      <c r="J6078" s="1" t="str">
        <f t="shared" si="849"/>
        <v>**</v>
      </c>
      <c r="P6078" s="1">
        <v>2</v>
      </c>
      <c r="Q6078" s="1">
        <f t="shared" si="854"/>
        <v>0.01</v>
      </c>
      <c r="T6078" s="4">
        <v>68.66</v>
      </c>
      <c r="U6078" s="9">
        <f t="shared" si="850"/>
        <v>0</v>
      </c>
      <c r="V6078" s="4">
        <f t="shared" si="851"/>
        <v>34.33</v>
      </c>
      <c r="W6078" s="1" t="s">
        <v>21</v>
      </c>
      <c r="X6078" s="1">
        <v>5.76</v>
      </c>
      <c r="Y6078" s="4">
        <f t="shared" si="852"/>
        <v>74.42</v>
      </c>
      <c r="Z6078" s="1" t="s">
        <v>15</v>
      </c>
      <c r="AA6078" s="1" t="s">
        <v>28</v>
      </c>
      <c r="AB6078" s="1" t="s">
        <v>29</v>
      </c>
      <c r="AC6078" s="1" t="s">
        <v>40</v>
      </c>
      <c r="AD6078" s="1" t="s">
        <v>19</v>
      </c>
      <c r="AE6078" s="2">
        <v>40871</v>
      </c>
    </row>
    <row r="6079" spans="1:31" x14ac:dyDescent="0.25">
      <c r="A6079">
        <f t="shared" si="853"/>
        <v>6078</v>
      </c>
      <c r="B6079" s="1">
        <v>12930</v>
      </c>
      <c r="C6079" s="2">
        <v>40871</v>
      </c>
      <c r="D6079" s="1" t="s">
        <v>20</v>
      </c>
      <c r="E6079" s="1" t="str">
        <f t="shared" si="846"/>
        <v>*</v>
      </c>
      <c r="F6079" s="1" t="str">
        <f t="shared" si="847"/>
        <v>**</v>
      </c>
      <c r="G6079" s="1" t="str">
        <f t="shared" si="848"/>
        <v>**</v>
      </c>
      <c r="J6079" s="1" t="str">
        <f t="shared" si="849"/>
        <v>**</v>
      </c>
      <c r="P6079" s="1">
        <v>49</v>
      </c>
      <c r="Q6079" s="1">
        <f t="shared" si="854"/>
        <v>0.05</v>
      </c>
      <c r="T6079" s="4">
        <v>1147.6400000000001</v>
      </c>
      <c r="U6079" s="9">
        <f t="shared" si="850"/>
        <v>1</v>
      </c>
      <c r="V6079" s="4">
        <f t="shared" si="851"/>
        <v>23.421224489795922</v>
      </c>
      <c r="W6079" s="1" t="s">
        <v>21</v>
      </c>
      <c r="X6079" s="1">
        <v>4.5</v>
      </c>
      <c r="Y6079" s="4">
        <f t="shared" si="852"/>
        <v>1152.1400000000001</v>
      </c>
      <c r="Z6079" s="1" t="s">
        <v>42</v>
      </c>
      <c r="AA6079" s="1" t="s">
        <v>28</v>
      </c>
      <c r="AB6079" s="1" t="s">
        <v>29</v>
      </c>
      <c r="AC6079" s="1" t="s">
        <v>63</v>
      </c>
      <c r="AD6079" s="1" t="s">
        <v>19</v>
      </c>
      <c r="AE6079" s="2">
        <v>40872</v>
      </c>
    </row>
    <row r="6080" spans="1:31" x14ac:dyDescent="0.25">
      <c r="A6080">
        <f t="shared" si="853"/>
        <v>6079</v>
      </c>
      <c r="B6080" s="1">
        <v>37893</v>
      </c>
      <c r="C6080" s="2">
        <v>40871</v>
      </c>
      <c r="D6080" s="1" t="s">
        <v>27</v>
      </c>
      <c r="E6080" s="1" t="str">
        <f t="shared" si="846"/>
        <v>*</v>
      </c>
      <c r="F6080" s="1" t="str">
        <f t="shared" si="847"/>
        <v>*</v>
      </c>
      <c r="G6080" s="1" t="str">
        <f t="shared" si="848"/>
        <v>*</v>
      </c>
      <c r="J6080" s="1" t="str">
        <f t="shared" si="849"/>
        <v>*</v>
      </c>
      <c r="P6080" s="1">
        <v>14</v>
      </c>
      <c r="Q6080" s="1">
        <f t="shared" si="854"/>
        <v>0.02</v>
      </c>
      <c r="T6080" s="4">
        <v>436.78</v>
      </c>
      <c r="U6080" s="9">
        <f t="shared" si="850"/>
        <v>0</v>
      </c>
      <c r="V6080" s="4">
        <f t="shared" si="851"/>
        <v>31.198571428571427</v>
      </c>
      <c r="W6080" s="1" t="s">
        <v>21</v>
      </c>
      <c r="X6080" s="1">
        <v>5.5</v>
      </c>
      <c r="Y6080" s="4">
        <f t="shared" si="852"/>
        <v>442.28</v>
      </c>
      <c r="Z6080" s="1" t="s">
        <v>44</v>
      </c>
      <c r="AA6080" s="1" t="s">
        <v>28</v>
      </c>
      <c r="AB6080" s="1" t="s">
        <v>24</v>
      </c>
      <c r="AC6080" s="1" t="s">
        <v>38</v>
      </c>
      <c r="AD6080" s="1" t="s">
        <v>19</v>
      </c>
      <c r="AE6080" s="2">
        <v>40872</v>
      </c>
    </row>
    <row r="6081" spans="1:31" x14ac:dyDescent="0.25">
      <c r="A6081">
        <f t="shared" si="853"/>
        <v>6080</v>
      </c>
      <c r="B6081" s="1">
        <v>29795</v>
      </c>
      <c r="C6081" s="2">
        <v>40872</v>
      </c>
      <c r="D6081" s="1" t="s">
        <v>20</v>
      </c>
      <c r="E6081" s="1" t="str">
        <f t="shared" si="846"/>
        <v>*</v>
      </c>
      <c r="F6081" s="1" t="str">
        <f t="shared" si="847"/>
        <v>**</v>
      </c>
      <c r="G6081" s="1" t="str">
        <f t="shared" si="848"/>
        <v>**</v>
      </c>
      <c r="J6081" s="1" t="str">
        <f t="shared" si="849"/>
        <v>**</v>
      </c>
      <c r="P6081" s="1">
        <v>49</v>
      </c>
      <c r="Q6081" s="1">
        <f t="shared" si="854"/>
        <v>0.05</v>
      </c>
      <c r="T6081" s="4">
        <v>19325.2</v>
      </c>
      <c r="U6081" s="9">
        <f t="shared" si="850"/>
        <v>1</v>
      </c>
      <c r="V6081" s="4">
        <f t="shared" si="851"/>
        <v>394.39183673469387</v>
      </c>
      <c r="W6081" s="1" t="s">
        <v>21</v>
      </c>
      <c r="X6081" s="1">
        <v>19.989999999999998</v>
      </c>
      <c r="Y6081" s="4">
        <f t="shared" si="852"/>
        <v>19345.190000000002</v>
      </c>
      <c r="Z6081" s="1" t="s">
        <v>39</v>
      </c>
      <c r="AA6081" s="1" t="s">
        <v>23</v>
      </c>
      <c r="AB6081" s="1" t="s">
        <v>29</v>
      </c>
      <c r="AC6081" s="1" t="s">
        <v>43</v>
      </c>
      <c r="AD6081" s="1" t="s">
        <v>19</v>
      </c>
      <c r="AE6081" s="2">
        <v>40873</v>
      </c>
    </row>
    <row r="6082" spans="1:31" x14ac:dyDescent="0.25">
      <c r="A6082">
        <f t="shared" si="853"/>
        <v>6081</v>
      </c>
      <c r="B6082" s="1">
        <v>29795</v>
      </c>
      <c r="C6082" s="2">
        <v>40872</v>
      </c>
      <c r="D6082" s="1" t="s">
        <v>20</v>
      </c>
      <c r="E6082" s="1" t="str">
        <f t="shared" si="846"/>
        <v>*</v>
      </c>
      <c r="F6082" s="1" t="str">
        <f t="shared" si="847"/>
        <v>**</v>
      </c>
      <c r="G6082" s="1" t="str">
        <f t="shared" si="848"/>
        <v>**</v>
      </c>
      <c r="J6082" s="1" t="str">
        <f t="shared" si="849"/>
        <v>**</v>
      </c>
      <c r="P6082" s="1">
        <v>48</v>
      </c>
      <c r="Q6082" s="1">
        <f t="shared" si="854"/>
        <v>0.05</v>
      </c>
      <c r="T6082" s="4">
        <v>8380.2199999999993</v>
      </c>
      <c r="U6082" s="9">
        <f t="shared" si="850"/>
        <v>1</v>
      </c>
      <c r="V6082" s="4">
        <f t="shared" si="851"/>
        <v>174.58791666666664</v>
      </c>
      <c r="W6082" s="1" t="s">
        <v>33</v>
      </c>
      <c r="X6082" s="1">
        <v>35.020000000000003</v>
      </c>
      <c r="Y6082" s="4">
        <f t="shared" si="852"/>
        <v>8415.24</v>
      </c>
      <c r="Z6082" s="1" t="s">
        <v>39</v>
      </c>
      <c r="AA6082" s="1" t="s">
        <v>23</v>
      </c>
      <c r="AB6082" s="1" t="s">
        <v>17</v>
      </c>
      <c r="AC6082" s="1" t="s">
        <v>62</v>
      </c>
      <c r="AD6082" s="1" t="s">
        <v>59</v>
      </c>
      <c r="AE6082" s="2">
        <v>40873</v>
      </c>
    </row>
    <row r="6083" spans="1:31" x14ac:dyDescent="0.25">
      <c r="A6083">
        <f t="shared" si="853"/>
        <v>6082</v>
      </c>
      <c r="B6083" s="1">
        <v>56039</v>
      </c>
      <c r="C6083" s="2">
        <v>40872</v>
      </c>
      <c r="D6083" s="1" t="s">
        <v>13</v>
      </c>
      <c r="E6083" s="1" t="str">
        <f t="shared" ref="E6083:E6146" si="855">IF(D6083="Critical","***","*")</f>
        <v>*</v>
      </c>
      <c r="F6083" s="1" t="str">
        <f t="shared" ref="F6083:F6146" si="856">IF(D6083="Critical","***",IF(D6083="High","**","*"))</f>
        <v>*</v>
      </c>
      <c r="G6083" s="1" t="str">
        <f t="shared" ref="G6083:G6146" si="857">VLOOKUP(D6083,$H$6:$I$10,2,FALSE)</f>
        <v>*</v>
      </c>
      <c r="J6083" s="1" t="str">
        <f t="shared" ref="J6083:J6146" si="858">HLOOKUP(D6083,$K$5:$O$6,2,FALSE)</f>
        <v>*</v>
      </c>
      <c r="P6083" s="1">
        <v>23</v>
      </c>
      <c r="Q6083" s="1">
        <f t="shared" si="854"/>
        <v>3.5000000000000003E-2</v>
      </c>
      <c r="T6083" s="4">
        <v>156.66</v>
      </c>
      <c r="U6083" s="9">
        <f t="shared" ref="U6083:U6146" si="859">IF(T6083&gt;1000,1,0)</f>
        <v>0</v>
      </c>
      <c r="V6083" s="4">
        <f t="shared" ref="V6083:V6146" si="860">T6083/P6083</f>
        <v>6.8113043478260868</v>
      </c>
      <c r="W6083" s="1" t="s">
        <v>21</v>
      </c>
      <c r="X6083" s="1">
        <v>5.2</v>
      </c>
      <c r="Y6083" s="4">
        <f t="shared" ref="Y6083:Y6146" si="861">X6083+T6083</f>
        <v>161.85999999999999</v>
      </c>
      <c r="Z6083" s="1" t="s">
        <v>22</v>
      </c>
      <c r="AA6083" s="1" t="s">
        <v>23</v>
      </c>
      <c r="AB6083" s="1" t="s">
        <v>29</v>
      </c>
      <c r="AC6083" s="1" t="s">
        <v>40</v>
      </c>
      <c r="AD6083" s="1" t="s">
        <v>19</v>
      </c>
      <c r="AE6083" s="2">
        <v>40877</v>
      </c>
    </row>
    <row r="6084" spans="1:31" x14ac:dyDescent="0.25">
      <c r="A6084">
        <f t="shared" ref="A6084:A6147" si="862">A6083+1</f>
        <v>6083</v>
      </c>
      <c r="B6084" s="1">
        <v>22304</v>
      </c>
      <c r="C6084" s="2">
        <v>40872</v>
      </c>
      <c r="D6084" s="1" t="s">
        <v>13</v>
      </c>
      <c r="E6084" s="1" t="str">
        <f t="shared" si="855"/>
        <v>*</v>
      </c>
      <c r="F6084" s="1" t="str">
        <f t="shared" si="856"/>
        <v>*</v>
      </c>
      <c r="G6084" s="1" t="str">
        <f t="shared" si="857"/>
        <v>*</v>
      </c>
      <c r="J6084" s="1" t="str">
        <f t="shared" si="858"/>
        <v>*</v>
      </c>
      <c r="P6084" s="1">
        <v>24</v>
      </c>
      <c r="Q6084" s="1">
        <f t="shared" ref="Q6084:Q6147" si="863">VLOOKUP(P6084,$R$5:$S$10,2,TRUE)</f>
        <v>3.5000000000000003E-2</v>
      </c>
      <c r="T6084" s="4">
        <v>40.24</v>
      </c>
      <c r="U6084" s="9">
        <f t="shared" si="859"/>
        <v>0</v>
      </c>
      <c r="V6084" s="4">
        <f t="shared" si="860"/>
        <v>1.6766666666666667</v>
      </c>
      <c r="W6084" s="1" t="s">
        <v>21</v>
      </c>
      <c r="X6084" s="1">
        <v>0.7</v>
      </c>
      <c r="Y6084" s="4">
        <f t="shared" si="861"/>
        <v>40.940000000000005</v>
      </c>
      <c r="Z6084" s="1" t="s">
        <v>51</v>
      </c>
      <c r="AA6084" s="1" t="s">
        <v>16</v>
      </c>
      <c r="AB6084" s="1" t="s">
        <v>29</v>
      </c>
      <c r="AC6084" s="1" t="s">
        <v>30</v>
      </c>
      <c r="AD6084" s="1" t="s">
        <v>31</v>
      </c>
      <c r="AE6084" s="2">
        <v>40876</v>
      </c>
    </row>
    <row r="6085" spans="1:31" x14ac:dyDescent="0.25">
      <c r="A6085">
        <f t="shared" si="862"/>
        <v>6084</v>
      </c>
      <c r="B6085" s="1">
        <v>20804</v>
      </c>
      <c r="C6085" s="2">
        <v>40873</v>
      </c>
      <c r="D6085" s="1" t="s">
        <v>13</v>
      </c>
      <c r="E6085" s="1" t="str">
        <f t="shared" si="855"/>
        <v>*</v>
      </c>
      <c r="F6085" s="1" t="str">
        <f t="shared" si="856"/>
        <v>*</v>
      </c>
      <c r="G6085" s="1" t="str">
        <f t="shared" si="857"/>
        <v>*</v>
      </c>
      <c r="J6085" s="1" t="str">
        <f t="shared" si="858"/>
        <v>*</v>
      </c>
      <c r="P6085" s="1">
        <v>13</v>
      </c>
      <c r="Q6085" s="1">
        <f t="shared" si="863"/>
        <v>0.02</v>
      </c>
      <c r="T6085" s="4">
        <v>4393.75</v>
      </c>
      <c r="U6085" s="9">
        <f t="shared" si="859"/>
        <v>1</v>
      </c>
      <c r="V6085" s="4">
        <f t="shared" si="860"/>
        <v>337.98076923076923</v>
      </c>
      <c r="W6085" s="1" t="s">
        <v>33</v>
      </c>
      <c r="X6085" s="1">
        <v>14.7</v>
      </c>
      <c r="Y6085" s="4">
        <f t="shared" si="861"/>
        <v>4408.45</v>
      </c>
      <c r="Z6085" s="1" t="s">
        <v>22</v>
      </c>
      <c r="AA6085" s="1" t="s">
        <v>23</v>
      </c>
      <c r="AB6085" s="1" t="s">
        <v>24</v>
      </c>
      <c r="AC6085" s="1" t="s">
        <v>56</v>
      </c>
      <c r="AD6085" s="1" t="s">
        <v>35</v>
      </c>
      <c r="AE6085" s="2">
        <v>40880</v>
      </c>
    </row>
    <row r="6086" spans="1:31" x14ac:dyDescent="0.25">
      <c r="A6086">
        <f t="shared" si="862"/>
        <v>6085</v>
      </c>
      <c r="B6086" s="1">
        <v>30532</v>
      </c>
      <c r="C6086" s="2">
        <v>40873</v>
      </c>
      <c r="D6086" s="1" t="s">
        <v>20</v>
      </c>
      <c r="E6086" s="1" t="str">
        <f t="shared" si="855"/>
        <v>*</v>
      </c>
      <c r="F6086" s="1" t="str">
        <f t="shared" si="856"/>
        <v>**</v>
      </c>
      <c r="G6086" s="1" t="str">
        <f t="shared" si="857"/>
        <v>**</v>
      </c>
      <c r="J6086" s="1" t="str">
        <f t="shared" si="858"/>
        <v>**</v>
      </c>
      <c r="P6086" s="1">
        <v>9</v>
      </c>
      <c r="Q6086" s="1">
        <f t="shared" si="863"/>
        <v>0.01</v>
      </c>
      <c r="T6086" s="4">
        <v>1696.7</v>
      </c>
      <c r="U6086" s="9">
        <f t="shared" si="859"/>
        <v>1</v>
      </c>
      <c r="V6086" s="4">
        <f t="shared" si="860"/>
        <v>188.52222222222224</v>
      </c>
      <c r="W6086" s="1" t="s">
        <v>33</v>
      </c>
      <c r="X6086" s="1">
        <v>23.58</v>
      </c>
      <c r="Y6086" s="4">
        <f t="shared" si="861"/>
        <v>1720.28</v>
      </c>
      <c r="Z6086" s="1" t="s">
        <v>22</v>
      </c>
      <c r="AA6086" s="1" t="s">
        <v>37</v>
      </c>
      <c r="AB6086" s="1" t="s">
        <v>17</v>
      </c>
      <c r="AC6086" s="1" t="s">
        <v>62</v>
      </c>
      <c r="AD6086" s="1" t="s">
        <v>59</v>
      </c>
      <c r="AE6086" s="2">
        <v>40875</v>
      </c>
    </row>
    <row r="6087" spans="1:31" x14ac:dyDescent="0.25">
      <c r="A6087">
        <f t="shared" si="862"/>
        <v>6086</v>
      </c>
      <c r="B6087" s="1">
        <v>21731</v>
      </c>
      <c r="C6087" s="2">
        <v>40873</v>
      </c>
      <c r="D6087" s="1" t="s">
        <v>13</v>
      </c>
      <c r="E6087" s="1" t="str">
        <f t="shared" si="855"/>
        <v>*</v>
      </c>
      <c r="F6087" s="1" t="str">
        <f t="shared" si="856"/>
        <v>*</v>
      </c>
      <c r="G6087" s="1" t="str">
        <f t="shared" si="857"/>
        <v>*</v>
      </c>
      <c r="J6087" s="1" t="str">
        <f t="shared" si="858"/>
        <v>*</v>
      </c>
      <c r="P6087" s="1">
        <v>26</v>
      </c>
      <c r="Q6087" s="1">
        <f t="shared" si="863"/>
        <v>3.5000000000000003E-2</v>
      </c>
      <c r="T6087" s="4">
        <v>1580.57</v>
      </c>
      <c r="U6087" s="9">
        <f t="shared" si="859"/>
        <v>1</v>
      </c>
      <c r="V6087" s="4">
        <f t="shared" si="860"/>
        <v>60.791153846153847</v>
      </c>
      <c r="W6087" s="1" t="s">
        <v>21</v>
      </c>
      <c r="X6087" s="1">
        <v>49</v>
      </c>
      <c r="Y6087" s="4">
        <f t="shared" si="861"/>
        <v>1629.57</v>
      </c>
      <c r="Z6087" s="1" t="s">
        <v>54</v>
      </c>
      <c r="AA6087" s="1" t="s">
        <v>28</v>
      </c>
      <c r="AB6087" s="1" t="s">
        <v>29</v>
      </c>
      <c r="AC6087" s="1" t="s">
        <v>63</v>
      </c>
      <c r="AD6087" s="1" t="s">
        <v>48</v>
      </c>
      <c r="AE6087" s="2">
        <v>40873</v>
      </c>
    </row>
    <row r="6088" spans="1:31" x14ac:dyDescent="0.25">
      <c r="A6088">
        <f t="shared" si="862"/>
        <v>6087</v>
      </c>
      <c r="B6088" s="1">
        <v>30532</v>
      </c>
      <c r="C6088" s="2">
        <v>40873</v>
      </c>
      <c r="D6088" s="1" t="s">
        <v>20</v>
      </c>
      <c r="E6088" s="1" t="str">
        <f t="shared" si="855"/>
        <v>*</v>
      </c>
      <c r="F6088" s="1" t="str">
        <f t="shared" si="856"/>
        <v>**</v>
      </c>
      <c r="G6088" s="1" t="str">
        <f t="shared" si="857"/>
        <v>**</v>
      </c>
      <c r="J6088" s="1" t="str">
        <f t="shared" si="858"/>
        <v>**</v>
      </c>
      <c r="P6088" s="1">
        <v>45</v>
      </c>
      <c r="Q6088" s="1">
        <f t="shared" si="863"/>
        <v>0.05</v>
      </c>
      <c r="T6088" s="4">
        <v>514.03</v>
      </c>
      <c r="U6088" s="9">
        <f t="shared" si="859"/>
        <v>0</v>
      </c>
      <c r="V6088" s="4">
        <f t="shared" si="860"/>
        <v>11.422888888888888</v>
      </c>
      <c r="W6088" s="1" t="s">
        <v>21</v>
      </c>
      <c r="X6088" s="1">
        <v>5.01</v>
      </c>
      <c r="Y6088" s="4">
        <f t="shared" si="861"/>
        <v>519.04</v>
      </c>
      <c r="Z6088" s="1" t="s">
        <v>22</v>
      </c>
      <c r="AA6088" s="1" t="s">
        <v>37</v>
      </c>
      <c r="AB6088" s="1" t="s">
        <v>29</v>
      </c>
      <c r="AC6088" s="1" t="s">
        <v>40</v>
      </c>
      <c r="AD6088" s="1" t="s">
        <v>19</v>
      </c>
      <c r="AE6088" s="2">
        <v>40875</v>
      </c>
    </row>
    <row r="6089" spans="1:31" x14ac:dyDescent="0.25">
      <c r="A6089">
        <f t="shared" si="862"/>
        <v>6088</v>
      </c>
      <c r="B6089" s="1">
        <v>30532</v>
      </c>
      <c r="C6089" s="2">
        <v>40873</v>
      </c>
      <c r="D6089" s="1" t="s">
        <v>20</v>
      </c>
      <c r="E6089" s="1" t="str">
        <f t="shared" si="855"/>
        <v>*</v>
      </c>
      <c r="F6089" s="1" t="str">
        <f t="shared" si="856"/>
        <v>**</v>
      </c>
      <c r="G6089" s="1" t="str">
        <f t="shared" si="857"/>
        <v>**</v>
      </c>
      <c r="J6089" s="1" t="str">
        <f t="shared" si="858"/>
        <v>**</v>
      </c>
      <c r="P6089" s="1">
        <v>28</v>
      </c>
      <c r="Q6089" s="1">
        <f t="shared" si="863"/>
        <v>3.5000000000000003E-2</v>
      </c>
      <c r="T6089" s="4">
        <v>431.37</v>
      </c>
      <c r="U6089" s="9">
        <f t="shared" si="859"/>
        <v>0</v>
      </c>
      <c r="V6089" s="4">
        <f t="shared" si="860"/>
        <v>15.406071428571428</v>
      </c>
      <c r="W6089" s="1" t="s">
        <v>21</v>
      </c>
      <c r="X6089" s="1">
        <v>9.73</v>
      </c>
      <c r="Y6089" s="4">
        <f t="shared" si="861"/>
        <v>441.1</v>
      </c>
      <c r="Z6089" s="1" t="s">
        <v>22</v>
      </c>
      <c r="AA6089" s="1" t="s">
        <v>37</v>
      </c>
      <c r="AB6089" s="1" t="s">
        <v>29</v>
      </c>
      <c r="AC6089" s="1" t="s">
        <v>43</v>
      </c>
      <c r="AD6089" s="1" t="s">
        <v>19</v>
      </c>
      <c r="AE6089" s="2">
        <v>40874</v>
      </c>
    </row>
    <row r="6090" spans="1:31" x14ac:dyDescent="0.25">
      <c r="A6090">
        <f t="shared" si="862"/>
        <v>6089</v>
      </c>
      <c r="B6090" s="1">
        <v>30532</v>
      </c>
      <c r="C6090" s="2">
        <v>40873</v>
      </c>
      <c r="D6090" s="1" t="s">
        <v>20</v>
      </c>
      <c r="E6090" s="1" t="str">
        <f t="shared" si="855"/>
        <v>*</v>
      </c>
      <c r="F6090" s="1" t="str">
        <f t="shared" si="856"/>
        <v>**</v>
      </c>
      <c r="G6090" s="1" t="str">
        <f t="shared" si="857"/>
        <v>**</v>
      </c>
      <c r="J6090" s="1" t="str">
        <f t="shared" si="858"/>
        <v>**</v>
      </c>
      <c r="P6090" s="1">
        <v>23</v>
      </c>
      <c r="Q6090" s="1">
        <f t="shared" si="863"/>
        <v>3.5000000000000003E-2</v>
      </c>
      <c r="T6090" s="4">
        <v>262.31</v>
      </c>
      <c r="U6090" s="9">
        <f t="shared" si="859"/>
        <v>0</v>
      </c>
      <c r="V6090" s="4">
        <f t="shared" si="860"/>
        <v>11.404782608695653</v>
      </c>
      <c r="W6090" s="1" t="s">
        <v>14</v>
      </c>
      <c r="X6090" s="1">
        <v>5.25</v>
      </c>
      <c r="Y6090" s="4">
        <f t="shared" si="861"/>
        <v>267.56</v>
      </c>
      <c r="Z6090" s="1" t="s">
        <v>22</v>
      </c>
      <c r="AA6090" s="1" t="s">
        <v>37</v>
      </c>
      <c r="AB6090" s="1" t="s">
        <v>29</v>
      </c>
      <c r="AC6090" s="1" t="s">
        <v>57</v>
      </c>
      <c r="AD6090" s="1" t="s">
        <v>19</v>
      </c>
      <c r="AE6090" s="2">
        <v>40874</v>
      </c>
    </row>
    <row r="6091" spans="1:31" x14ac:dyDescent="0.25">
      <c r="A6091">
        <f t="shared" si="862"/>
        <v>6090</v>
      </c>
      <c r="B6091" s="1">
        <v>3622</v>
      </c>
      <c r="C6091" s="2">
        <v>40873</v>
      </c>
      <c r="D6091" s="1" t="s">
        <v>13</v>
      </c>
      <c r="E6091" s="1" t="str">
        <f t="shared" si="855"/>
        <v>*</v>
      </c>
      <c r="F6091" s="1" t="str">
        <f t="shared" si="856"/>
        <v>*</v>
      </c>
      <c r="G6091" s="1" t="str">
        <f t="shared" si="857"/>
        <v>*</v>
      </c>
      <c r="J6091" s="1" t="str">
        <f t="shared" si="858"/>
        <v>*</v>
      </c>
      <c r="P6091" s="1">
        <v>16</v>
      </c>
      <c r="Q6091" s="1">
        <f t="shared" si="863"/>
        <v>0.02</v>
      </c>
      <c r="T6091" s="4">
        <v>76.599999999999994</v>
      </c>
      <c r="U6091" s="9">
        <f t="shared" si="859"/>
        <v>0</v>
      </c>
      <c r="V6091" s="4">
        <f t="shared" si="860"/>
        <v>4.7874999999999996</v>
      </c>
      <c r="W6091" s="1" t="s">
        <v>21</v>
      </c>
      <c r="X6091" s="1">
        <v>5.41</v>
      </c>
      <c r="Y6091" s="4">
        <f t="shared" si="861"/>
        <v>82.009999999999991</v>
      </c>
      <c r="Z6091" s="1" t="s">
        <v>51</v>
      </c>
      <c r="AA6091" s="1" t="s">
        <v>16</v>
      </c>
      <c r="AB6091" s="1" t="s">
        <v>29</v>
      </c>
      <c r="AC6091" s="1" t="s">
        <v>43</v>
      </c>
      <c r="AD6091" s="1" t="s">
        <v>19</v>
      </c>
      <c r="AE6091" s="2">
        <v>40878</v>
      </c>
    </row>
    <row r="6092" spans="1:31" x14ac:dyDescent="0.25">
      <c r="A6092">
        <f t="shared" si="862"/>
        <v>6091</v>
      </c>
      <c r="B6092" s="1">
        <v>56900</v>
      </c>
      <c r="C6092" s="2">
        <v>40873</v>
      </c>
      <c r="D6092" s="1" t="s">
        <v>27</v>
      </c>
      <c r="E6092" s="1" t="str">
        <f t="shared" si="855"/>
        <v>*</v>
      </c>
      <c r="F6092" s="1" t="str">
        <f t="shared" si="856"/>
        <v>*</v>
      </c>
      <c r="G6092" s="1" t="str">
        <f t="shared" si="857"/>
        <v>*</v>
      </c>
      <c r="J6092" s="1" t="str">
        <f t="shared" si="858"/>
        <v>*</v>
      </c>
      <c r="P6092" s="1">
        <v>16</v>
      </c>
      <c r="Q6092" s="1">
        <f t="shared" si="863"/>
        <v>0.02</v>
      </c>
      <c r="T6092" s="4">
        <v>54.32</v>
      </c>
      <c r="U6092" s="9">
        <f t="shared" si="859"/>
        <v>0</v>
      </c>
      <c r="V6092" s="4">
        <f t="shared" si="860"/>
        <v>3.395</v>
      </c>
      <c r="W6092" s="1" t="s">
        <v>21</v>
      </c>
      <c r="X6092" s="1">
        <v>0.7</v>
      </c>
      <c r="Y6092" s="4">
        <f t="shared" si="861"/>
        <v>55.02</v>
      </c>
      <c r="Z6092" s="1" t="s">
        <v>53</v>
      </c>
      <c r="AA6092" s="1" t="s">
        <v>23</v>
      </c>
      <c r="AB6092" s="1" t="s">
        <v>29</v>
      </c>
      <c r="AC6092" s="1" t="s">
        <v>61</v>
      </c>
      <c r="AD6092" s="1" t="s">
        <v>31</v>
      </c>
      <c r="AE6092" s="2">
        <v>40875</v>
      </c>
    </row>
    <row r="6093" spans="1:31" x14ac:dyDescent="0.25">
      <c r="A6093">
        <f t="shared" si="862"/>
        <v>6092</v>
      </c>
      <c r="B6093" s="1">
        <v>51553</v>
      </c>
      <c r="C6093" s="2">
        <v>40874</v>
      </c>
      <c r="D6093" s="1" t="s">
        <v>27</v>
      </c>
      <c r="E6093" s="1" t="str">
        <f t="shared" si="855"/>
        <v>*</v>
      </c>
      <c r="F6093" s="1" t="str">
        <f t="shared" si="856"/>
        <v>*</v>
      </c>
      <c r="G6093" s="1" t="str">
        <f t="shared" si="857"/>
        <v>*</v>
      </c>
      <c r="J6093" s="1" t="str">
        <f t="shared" si="858"/>
        <v>*</v>
      </c>
      <c r="P6093" s="1">
        <v>3</v>
      </c>
      <c r="Q6093" s="1">
        <f t="shared" si="863"/>
        <v>0.01</v>
      </c>
      <c r="T6093" s="4">
        <v>21366.51</v>
      </c>
      <c r="U6093" s="9">
        <f t="shared" si="859"/>
        <v>1</v>
      </c>
      <c r="V6093" s="4">
        <f t="shared" si="860"/>
        <v>7122.1699999999992</v>
      </c>
      <c r="W6093" s="1" t="s">
        <v>21</v>
      </c>
      <c r="X6093" s="1">
        <v>24.49</v>
      </c>
      <c r="Y6093" s="4">
        <f t="shared" si="861"/>
        <v>21391</v>
      </c>
      <c r="Z6093" s="1" t="s">
        <v>46</v>
      </c>
      <c r="AA6093" s="1" t="s">
        <v>23</v>
      </c>
      <c r="AB6093" s="1" t="s">
        <v>24</v>
      </c>
      <c r="AC6093" s="1" t="s">
        <v>56</v>
      </c>
      <c r="AD6093" s="1" t="s">
        <v>48</v>
      </c>
      <c r="AE6093" s="2">
        <v>40875</v>
      </c>
    </row>
    <row r="6094" spans="1:31" x14ac:dyDescent="0.25">
      <c r="A6094">
        <f t="shared" si="862"/>
        <v>6093</v>
      </c>
      <c r="B6094" s="1">
        <v>51553</v>
      </c>
      <c r="C6094" s="2">
        <v>40874</v>
      </c>
      <c r="D6094" s="1" t="s">
        <v>27</v>
      </c>
      <c r="E6094" s="1" t="str">
        <f t="shared" si="855"/>
        <v>*</v>
      </c>
      <c r="F6094" s="1" t="str">
        <f t="shared" si="856"/>
        <v>*</v>
      </c>
      <c r="G6094" s="1" t="str">
        <f t="shared" si="857"/>
        <v>*</v>
      </c>
      <c r="J6094" s="1" t="str">
        <f t="shared" si="858"/>
        <v>*</v>
      </c>
      <c r="P6094" s="1">
        <v>34</v>
      </c>
      <c r="Q6094" s="1">
        <f t="shared" si="863"/>
        <v>0.04</v>
      </c>
      <c r="T6094" s="4">
        <v>320.04000000000002</v>
      </c>
      <c r="U6094" s="9">
        <f t="shared" si="859"/>
        <v>0</v>
      </c>
      <c r="V6094" s="4">
        <f t="shared" si="860"/>
        <v>9.4129411764705893</v>
      </c>
      <c r="W6094" s="1" t="s">
        <v>14</v>
      </c>
      <c r="X6094" s="1">
        <v>4.3899999999999997</v>
      </c>
      <c r="Y6094" s="4">
        <f t="shared" si="861"/>
        <v>324.43</v>
      </c>
      <c r="Z6094" s="1" t="s">
        <v>46</v>
      </c>
      <c r="AA6094" s="1" t="s">
        <v>23</v>
      </c>
      <c r="AB6094" s="1" t="s">
        <v>29</v>
      </c>
      <c r="AC6094" s="1" t="s">
        <v>40</v>
      </c>
      <c r="AD6094" s="1" t="s">
        <v>31</v>
      </c>
      <c r="AE6094" s="2">
        <v>40876</v>
      </c>
    </row>
    <row r="6095" spans="1:31" x14ac:dyDescent="0.25">
      <c r="A6095">
        <f t="shared" si="862"/>
        <v>6094</v>
      </c>
      <c r="B6095" s="1">
        <v>52071</v>
      </c>
      <c r="C6095" s="2">
        <v>40874</v>
      </c>
      <c r="D6095" s="1" t="s">
        <v>27</v>
      </c>
      <c r="E6095" s="1" t="str">
        <f t="shared" si="855"/>
        <v>*</v>
      </c>
      <c r="F6095" s="1" t="str">
        <f t="shared" si="856"/>
        <v>*</v>
      </c>
      <c r="G6095" s="1" t="str">
        <f t="shared" si="857"/>
        <v>*</v>
      </c>
      <c r="J6095" s="1" t="str">
        <f t="shared" si="858"/>
        <v>*</v>
      </c>
      <c r="P6095" s="1">
        <v>14</v>
      </c>
      <c r="Q6095" s="1">
        <f t="shared" si="863"/>
        <v>0.02</v>
      </c>
      <c r="T6095" s="4">
        <v>136.85</v>
      </c>
      <c r="U6095" s="9">
        <f t="shared" si="859"/>
        <v>0</v>
      </c>
      <c r="V6095" s="4">
        <f t="shared" si="860"/>
        <v>9.7750000000000004</v>
      </c>
      <c r="W6095" s="1" t="s">
        <v>21</v>
      </c>
      <c r="X6095" s="1">
        <v>5.6</v>
      </c>
      <c r="Y6095" s="4">
        <f t="shared" si="861"/>
        <v>142.44999999999999</v>
      </c>
      <c r="Z6095" s="1" t="s">
        <v>22</v>
      </c>
      <c r="AA6095" s="1" t="s">
        <v>16</v>
      </c>
      <c r="AB6095" s="1" t="s">
        <v>29</v>
      </c>
      <c r="AC6095" s="1" t="s">
        <v>43</v>
      </c>
      <c r="AD6095" s="1" t="s">
        <v>19</v>
      </c>
      <c r="AE6095" s="2">
        <v>40876</v>
      </c>
    </row>
    <row r="6096" spans="1:31" x14ac:dyDescent="0.25">
      <c r="A6096">
        <f t="shared" si="862"/>
        <v>6095</v>
      </c>
      <c r="B6096" s="1">
        <v>51553</v>
      </c>
      <c r="C6096" s="2">
        <v>40874</v>
      </c>
      <c r="D6096" s="1" t="s">
        <v>27</v>
      </c>
      <c r="E6096" s="1" t="str">
        <f t="shared" si="855"/>
        <v>*</v>
      </c>
      <c r="F6096" s="1" t="str">
        <f t="shared" si="856"/>
        <v>*</v>
      </c>
      <c r="G6096" s="1" t="str">
        <f t="shared" si="857"/>
        <v>*</v>
      </c>
      <c r="J6096" s="1" t="str">
        <f t="shared" si="858"/>
        <v>*</v>
      </c>
      <c r="P6096" s="1">
        <v>12</v>
      </c>
      <c r="Q6096" s="1">
        <f t="shared" si="863"/>
        <v>0.02</v>
      </c>
      <c r="T6096" s="4">
        <v>88.57</v>
      </c>
      <c r="U6096" s="9">
        <f t="shared" si="859"/>
        <v>0</v>
      </c>
      <c r="V6096" s="4">
        <f t="shared" si="860"/>
        <v>7.3808333333333325</v>
      </c>
      <c r="W6096" s="1" t="s">
        <v>21</v>
      </c>
      <c r="X6096" s="1">
        <v>6.15</v>
      </c>
      <c r="Y6096" s="4">
        <f t="shared" si="861"/>
        <v>94.72</v>
      </c>
      <c r="Z6096" s="1" t="s">
        <v>46</v>
      </c>
      <c r="AA6096" s="1" t="s">
        <v>23</v>
      </c>
      <c r="AB6096" s="1" t="s">
        <v>29</v>
      </c>
      <c r="AC6096" s="1" t="s">
        <v>40</v>
      </c>
      <c r="AD6096" s="1" t="s">
        <v>19</v>
      </c>
      <c r="AE6096" s="2">
        <v>40876</v>
      </c>
    </row>
    <row r="6097" spans="1:31" x14ac:dyDescent="0.25">
      <c r="A6097">
        <f t="shared" si="862"/>
        <v>6096</v>
      </c>
      <c r="B6097" s="1">
        <v>51553</v>
      </c>
      <c r="C6097" s="2">
        <v>40874</v>
      </c>
      <c r="D6097" s="1" t="s">
        <v>27</v>
      </c>
      <c r="E6097" s="1" t="str">
        <f t="shared" si="855"/>
        <v>*</v>
      </c>
      <c r="F6097" s="1" t="str">
        <f t="shared" si="856"/>
        <v>*</v>
      </c>
      <c r="G6097" s="1" t="str">
        <f t="shared" si="857"/>
        <v>*</v>
      </c>
      <c r="J6097" s="1" t="str">
        <f t="shared" si="858"/>
        <v>*</v>
      </c>
      <c r="P6097" s="1">
        <v>13</v>
      </c>
      <c r="Q6097" s="1">
        <f t="shared" si="863"/>
        <v>0.02</v>
      </c>
      <c r="T6097" s="4">
        <v>73.97</v>
      </c>
      <c r="U6097" s="9">
        <f t="shared" si="859"/>
        <v>0</v>
      </c>
      <c r="V6097" s="4">
        <f t="shared" si="860"/>
        <v>5.6899999999999995</v>
      </c>
      <c r="W6097" s="1" t="s">
        <v>21</v>
      </c>
      <c r="X6097" s="1">
        <v>5.67</v>
      </c>
      <c r="Y6097" s="4">
        <f t="shared" si="861"/>
        <v>79.64</v>
      </c>
      <c r="Z6097" s="1" t="s">
        <v>46</v>
      </c>
      <c r="AA6097" s="1" t="s">
        <v>23</v>
      </c>
      <c r="AB6097" s="1" t="s">
        <v>29</v>
      </c>
      <c r="AC6097" s="1" t="s">
        <v>40</v>
      </c>
      <c r="AD6097" s="1" t="s">
        <v>19</v>
      </c>
      <c r="AE6097" s="2">
        <v>40877</v>
      </c>
    </row>
    <row r="6098" spans="1:31" x14ac:dyDescent="0.25">
      <c r="A6098">
        <f t="shared" si="862"/>
        <v>6097</v>
      </c>
      <c r="B6098" s="1">
        <v>52071</v>
      </c>
      <c r="C6098" s="2">
        <v>40874</v>
      </c>
      <c r="D6098" s="1" t="s">
        <v>27</v>
      </c>
      <c r="E6098" s="1" t="str">
        <f t="shared" si="855"/>
        <v>*</v>
      </c>
      <c r="F6098" s="1" t="str">
        <f t="shared" si="856"/>
        <v>*</v>
      </c>
      <c r="G6098" s="1" t="str">
        <f t="shared" si="857"/>
        <v>*</v>
      </c>
      <c r="J6098" s="1" t="str">
        <f t="shared" si="858"/>
        <v>*</v>
      </c>
      <c r="P6098" s="1">
        <v>1</v>
      </c>
      <c r="Q6098" s="1">
        <f t="shared" si="863"/>
        <v>0.01</v>
      </c>
      <c r="T6098" s="4">
        <v>12.74</v>
      </c>
      <c r="U6098" s="9">
        <f t="shared" si="859"/>
        <v>0</v>
      </c>
      <c r="V6098" s="4">
        <f t="shared" si="860"/>
        <v>12.74</v>
      </c>
      <c r="W6098" s="1" t="s">
        <v>21</v>
      </c>
      <c r="X6098" s="1">
        <v>4.95</v>
      </c>
      <c r="Y6098" s="4">
        <f t="shared" si="861"/>
        <v>17.690000000000001</v>
      </c>
      <c r="Z6098" s="1" t="s">
        <v>22</v>
      </c>
      <c r="AA6098" s="1" t="s">
        <v>16</v>
      </c>
      <c r="AB6098" s="1" t="s">
        <v>17</v>
      </c>
      <c r="AC6098" s="1" t="s">
        <v>18</v>
      </c>
      <c r="AD6098" s="1" t="s">
        <v>19</v>
      </c>
      <c r="AE6098" s="2">
        <v>40876</v>
      </c>
    </row>
    <row r="6099" spans="1:31" x14ac:dyDescent="0.25">
      <c r="A6099">
        <f t="shared" si="862"/>
        <v>6098</v>
      </c>
      <c r="B6099" s="1">
        <v>51842</v>
      </c>
      <c r="C6099" s="2">
        <v>40875</v>
      </c>
      <c r="D6099" s="1" t="s">
        <v>13</v>
      </c>
      <c r="E6099" s="1" t="str">
        <f t="shared" si="855"/>
        <v>*</v>
      </c>
      <c r="F6099" s="1" t="str">
        <f t="shared" si="856"/>
        <v>*</v>
      </c>
      <c r="G6099" s="1" t="str">
        <f t="shared" si="857"/>
        <v>*</v>
      </c>
      <c r="J6099" s="1" t="str">
        <f t="shared" si="858"/>
        <v>*</v>
      </c>
      <c r="P6099" s="1">
        <v>4</v>
      </c>
      <c r="Q6099" s="1">
        <f t="shared" si="863"/>
        <v>0.01</v>
      </c>
      <c r="T6099" s="4">
        <v>431.11</v>
      </c>
      <c r="U6099" s="9">
        <f t="shared" si="859"/>
        <v>0</v>
      </c>
      <c r="V6099" s="4">
        <f t="shared" si="860"/>
        <v>107.7775</v>
      </c>
      <c r="W6099" s="1" t="s">
        <v>21</v>
      </c>
      <c r="X6099" s="1">
        <v>35</v>
      </c>
      <c r="Y6099" s="4">
        <f t="shared" si="861"/>
        <v>466.11</v>
      </c>
      <c r="Z6099" s="1" t="s">
        <v>46</v>
      </c>
      <c r="AA6099" s="1" t="s">
        <v>28</v>
      </c>
      <c r="AB6099" s="1" t="s">
        <v>29</v>
      </c>
      <c r="AC6099" s="1" t="s">
        <v>55</v>
      </c>
      <c r="AD6099" s="1" t="s">
        <v>48</v>
      </c>
      <c r="AE6099" s="2">
        <v>40879</v>
      </c>
    </row>
    <row r="6100" spans="1:31" x14ac:dyDescent="0.25">
      <c r="A6100">
        <f t="shared" si="862"/>
        <v>6099</v>
      </c>
      <c r="B6100" s="1">
        <v>26437</v>
      </c>
      <c r="C6100" s="2">
        <v>40875</v>
      </c>
      <c r="D6100" s="1" t="s">
        <v>32</v>
      </c>
      <c r="E6100" s="1" t="str">
        <f t="shared" si="855"/>
        <v>***</v>
      </c>
      <c r="F6100" s="1" t="str">
        <f t="shared" si="856"/>
        <v>***</v>
      </c>
      <c r="G6100" s="1" t="str">
        <f t="shared" si="857"/>
        <v>***</v>
      </c>
      <c r="J6100" s="1" t="str">
        <f t="shared" si="858"/>
        <v>***</v>
      </c>
      <c r="P6100" s="1">
        <v>48</v>
      </c>
      <c r="Q6100" s="1">
        <f t="shared" si="863"/>
        <v>0.05</v>
      </c>
      <c r="T6100" s="4">
        <v>254.51</v>
      </c>
      <c r="U6100" s="9">
        <f t="shared" si="859"/>
        <v>0</v>
      </c>
      <c r="V6100" s="4">
        <f t="shared" si="860"/>
        <v>5.3022916666666662</v>
      </c>
      <c r="W6100" s="1" t="s">
        <v>21</v>
      </c>
      <c r="X6100" s="1">
        <v>0.7</v>
      </c>
      <c r="Y6100" s="4">
        <f t="shared" si="861"/>
        <v>255.20999999999998</v>
      </c>
      <c r="Z6100" s="1" t="s">
        <v>42</v>
      </c>
      <c r="AA6100" s="1" t="s">
        <v>28</v>
      </c>
      <c r="AB6100" s="1" t="s">
        <v>29</v>
      </c>
      <c r="AC6100" s="1" t="s">
        <v>30</v>
      </c>
      <c r="AD6100" s="1" t="s">
        <v>31</v>
      </c>
      <c r="AE6100" s="2">
        <v>40877</v>
      </c>
    </row>
    <row r="6101" spans="1:31" x14ac:dyDescent="0.25">
      <c r="A6101">
        <f t="shared" si="862"/>
        <v>6100</v>
      </c>
      <c r="B6101" s="1">
        <v>31520</v>
      </c>
      <c r="C6101" s="2">
        <v>40875</v>
      </c>
      <c r="D6101" s="1" t="s">
        <v>20</v>
      </c>
      <c r="E6101" s="1" t="str">
        <f t="shared" si="855"/>
        <v>*</v>
      </c>
      <c r="F6101" s="1" t="str">
        <f t="shared" si="856"/>
        <v>**</v>
      </c>
      <c r="G6101" s="1" t="str">
        <f t="shared" si="857"/>
        <v>**</v>
      </c>
      <c r="J6101" s="1" t="str">
        <f t="shared" si="858"/>
        <v>**</v>
      </c>
      <c r="P6101" s="1">
        <v>23</v>
      </c>
      <c r="Q6101" s="1">
        <f t="shared" si="863"/>
        <v>3.5000000000000003E-2</v>
      </c>
      <c r="T6101" s="4">
        <v>138.71</v>
      </c>
      <c r="U6101" s="9">
        <f t="shared" si="859"/>
        <v>0</v>
      </c>
      <c r="V6101" s="4">
        <f t="shared" si="860"/>
        <v>6.030869565217392</v>
      </c>
      <c r="W6101" s="1" t="s">
        <v>21</v>
      </c>
      <c r="X6101" s="1">
        <v>5.57</v>
      </c>
      <c r="Y6101" s="4">
        <f t="shared" si="861"/>
        <v>144.28</v>
      </c>
      <c r="Z6101" s="1" t="s">
        <v>49</v>
      </c>
      <c r="AA6101" s="1" t="s">
        <v>16</v>
      </c>
      <c r="AB6101" s="1" t="s">
        <v>17</v>
      </c>
      <c r="AC6101" s="1" t="s">
        <v>18</v>
      </c>
      <c r="AD6101" s="1" t="s">
        <v>19</v>
      </c>
      <c r="AE6101" s="2">
        <v>40876</v>
      </c>
    </row>
    <row r="6102" spans="1:31" x14ac:dyDescent="0.25">
      <c r="A6102">
        <f t="shared" si="862"/>
        <v>6101</v>
      </c>
      <c r="B6102" s="1">
        <v>51842</v>
      </c>
      <c r="C6102" s="2">
        <v>40875</v>
      </c>
      <c r="D6102" s="1" t="s">
        <v>13</v>
      </c>
      <c r="E6102" s="1" t="str">
        <f t="shared" si="855"/>
        <v>*</v>
      </c>
      <c r="F6102" s="1" t="str">
        <f t="shared" si="856"/>
        <v>*</v>
      </c>
      <c r="G6102" s="1" t="str">
        <f t="shared" si="857"/>
        <v>*</v>
      </c>
      <c r="J6102" s="1" t="str">
        <f t="shared" si="858"/>
        <v>*</v>
      </c>
      <c r="P6102" s="1">
        <v>1</v>
      </c>
      <c r="Q6102" s="1">
        <f t="shared" si="863"/>
        <v>0.01</v>
      </c>
      <c r="T6102" s="4">
        <v>54.22</v>
      </c>
      <c r="U6102" s="9">
        <f t="shared" si="859"/>
        <v>0</v>
      </c>
      <c r="V6102" s="4">
        <f t="shared" si="860"/>
        <v>54.22</v>
      </c>
      <c r="W6102" s="1" t="s">
        <v>21</v>
      </c>
      <c r="X6102" s="1">
        <v>5.81</v>
      </c>
      <c r="Y6102" s="4">
        <f t="shared" si="861"/>
        <v>60.03</v>
      </c>
      <c r="Z6102" s="1" t="s">
        <v>46</v>
      </c>
      <c r="AA6102" s="1" t="s">
        <v>28</v>
      </c>
      <c r="AB6102" s="1" t="s">
        <v>29</v>
      </c>
      <c r="AC6102" s="1" t="s">
        <v>40</v>
      </c>
      <c r="AD6102" s="1" t="s">
        <v>19</v>
      </c>
      <c r="AE6102" s="2">
        <v>40880</v>
      </c>
    </row>
    <row r="6103" spans="1:31" x14ac:dyDescent="0.25">
      <c r="A6103">
        <f t="shared" si="862"/>
        <v>6102</v>
      </c>
      <c r="B6103" s="1">
        <v>26437</v>
      </c>
      <c r="C6103" s="2">
        <v>40875</v>
      </c>
      <c r="D6103" s="1" t="s">
        <v>32</v>
      </c>
      <c r="E6103" s="1" t="str">
        <f t="shared" si="855"/>
        <v>***</v>
      </c>
      <c r="F6103" s="1" t="str">
        <f t="shared" si="856"/>
        <v>***</v>
      </c>
      <c r="G6103" s="1" t="str">
        <f t="shared" si="857"/>
        <v>***</v>
      </c>
      <c r="J6103" s="1" t="str">
        <f t="shared" si="858"/>
        <v>***</v>
      </c>
      <c r="P6103" s="1">
        <v>4</v>
      </c>
      <c r="Q6103" s="1">
        <f t="shared" si="863"/>
        <v>0.01</v>
      </c>
      <c r="T6103" s="4">
        <v>52.43</v>
      </c>
      <c r="U6103" s="9">
        <f t="shared" si="859"/>
        <v>0</v>
      </c>
      <c r="V6103" s="4">
        <f t="shared" si="860"/>
        <v>13.1075</v>
      </c>
      <c r="W6103" s="1" t="s">
        <v>14</v>
      </c>
      <c r="X6103" s="1">
        <v>6.22</v>
      </c>
      <c r="Y6103" s="4">
        <f t="shared" si="861"/>
        <v>58.65</v>
      </c>
      <c r="Z6103" s="1" t="s">
        <v>42</v>
      </c>
      <c r="AA6103" s="1" t="s">
        <v>28</v>
      </c>
      <c r="AB6103" s="1" t="s">
        <v>17</v>
      </c>
      <c r="AC6103" s="1" t="s">
        <v>18</v>
      </c>
      <c r="AD6103" s="1" t="s">
        <v>19</v>
      </c>
      <c r="AE6103" s="2">
        <v>40876</v>
      </c>
    </row>
    <row r="6104" spans="1:31" x14ac:dyDescent="0.25">
      <c r="A6104">
        <f t="shared" si="862"/>
        <v>6103</v>
      </c>
      <c r="B6104" s="1">
        <v>3046</v>
      </c>
      <c r="C6104" s="2">
        <v>40876</v>
      </c>
      <c r="D6104" s="1" t="s">
        <v>20</v>
      </c>
      <c r="E6104" s="1" t="str">
        <f t="shared" si="855"/>
        <v>*</v>
      </c>
      <c r="F6104" s="1" t="str">
        <f t="shared" si="856"/>
        <v>**</v>
      </c>
      <c r="G6104" s="1" t="str">
        <f t="shared" si="857"/>
        <v>**</v>
      </c>
      <c r="J6104" s="1" t="str">
        <f t="shared" si="858"/>
        <v>**</v>
      </c>
      <c r="P6104" s="1">
        <v>24</v>
      </c>
      <c r="Q6104" s="1">
        <f t="shared" si="863"/>
        <v>3.5000000000000003E-2</v>
      </c>
      <c r="T6104" s="4">
        <v>10094.43</v>
      </c>
      <c r="U6104" s="9">
        <f t="shared" si="859"/>
        <v>1</v>
      </c>
      <c r="V6104" s="4">
        <f t="shared" si="860"/>
        <v>420.60124999999999</v>
      </c>
      <c r="W6104" s="1" t="s">
        <v>21</v>
      </c>
      <c r="X6104" s="1">
        <v>19.989999999999998</v>
      </c>
      <c r="Y6104" s="4">
        <f t="shared" si="861"/>
        <v>10114.42</v>
      </c>
      <c r="Z6104" s="1" t="s">
        <v>46</v>
      </c>
      <c r="AA6104" s="1" t="s">
        <v>23</v>
      </c>
      <c r="AB6104" s="1" t="s">
        <v>29</v>
      </c>
      <c r="AC6104" s="1" t="s">
        <v>43</v>
      </c>
      <c r="AD6104" s="1" t="s">
        <v>19</v>
      </c>
      <c r="AE6104" s="2">
        <v>40878</v>
      </c>
    </row>
    <row r="6105" spans="1:31" x14ac:dyDescent="0.25">
      <c r="A6105">
        <f t="shared" si="862"/>
        <v>6104</v>
      </c>
      <c r="B6105" s="1">
        <v>53411</v>
      </c>
      <c r="C6105" s="2">
        <v>40876</v>
      </c>
      <c r="D6105" s="1" t="s">
        <v>32</v>
      </c>
      <c r="E6105" s="1" t="str">
        <f t="shared" si="855"/>
        <v>***</v>
      </c>
      <c r="F6105" s="1" t="str">
        <f t="shared" si="856"/>
        <v>***</v>
      </c>
      <c r="G6105" s="1" t="str">
        <f t="shared" si="857"/>
        <v>***</v>
      </c>
      <c r="J6105" s="1" t="str">
        <f t="shared" si="858"/>
        <v>***</v>
      </c>
      <c r="P6105" s="1">
        <v>25</v>
      </c>
      <c r="Q6105" s="1">
        <f t="shared" si="863"/>
        <v>3.5000000000000003E-2</v>
      </c>
      <c r="T6105" s="4">
        <v>667.64</v>
      </c>
      <c r="U6105" s="9">
        <f t="shared" si="859"/>
        <v>0</v>
      </c>
      <c r="V6105" s="4">
        <f t="shared" si="860"/>
        <v>26.7056</v>
      </c>
      <c r="W6105" s="1" t="s">
        <v>21</v>
      </c>
      <c r="X6105" s="1">
        <v>4</v>
      </c>
      <c r="Y6105" s="4">
        <f t="shared" si="861"/>
        <v>671.64</v>
      </c>
      <c r="Z6105" s="1" t="s">
        <v>44</v>
      </c>
      <c r="AA6105" s="1" t="s">
        <v>23</v>
      </c>
      <c r="AB6105" s="1" t="s">
        <v>24</v>
      </c>
      <c r="AC6105" s="1" t="s">
        <v>38</v>
      </c>
      <c r="AD6105" s="1" t="s">
        <v>19</v>
      </c>
      <c r="AE6105" s="2">
        <v>40877</v>
      </c>
    </row>
    <row r="6106" spans="1:31" x14ac:dyDescent="0.25">
      <c r="A6106">
        <f t="shared" si="862"/>
        <v>6105</v>
      </c>
      <c r="B6106" s="1">
        <v>56130</v>
      </c>
      <c r="C6106" s="2">
        <v>40876</v>
      </c>
      <c r="D6106" s="1" t="s">
        <v>36</v>
      </c>
      <c r="E6106" s="1" t="str">
        <f t="shared" si="855"/>
        <v>*</v>
      </c>
      <c r="F6106" s="1" t="str">
        <f t="shared" si="856"/>
        <v>*</v>
      </c>
      <c r="G6106" s="1" t="str">
        <f t="shared" si="857"/>
        <v>*</v>
      </c>
      <c r="J6106" s="1" t="str">
        <f t="shared" si="858"/>
        <v>*</v>
      </c>
      <c r="P6106" s="1">
        <v>13</v>
      </c>
      <c r="Q6106" s="1">
        <f t="shared" si="863"/>
        <v>0.02</v>
      </c>
      <c r="T6106" s="4">
        <v>246.06</v>
      </c>
      <c r="U6106" s="9">
        <f t="shared" si="859"/>
        <v>0</v>
      </c>
      <c r="V6106" s="4">
        <f t="shared" si="860"/>
        <v>18.927692307692308</v>
      </c>
      <c r="W6106" s="1" t="s">
        <v>21</v>
      </c>
      <c r="X6106" s="1">
        <v>8.99</v>
      </c>
      <c r="Y6106" s="4">
        <f t="shared" si="861"/>
        <v>255.05</v>
      </c>
      <c r="Z6106" s="1" t="s">
        <v>15</v>
      </c>
      <c r="AA6106" s="1" t="s">
        <v>28</v>
      </c>
      <c r="AB6106" s="1" t="s">
        <v>17</v>
      </c>
      <c r="AC6106" s="1" t="s">
        <v>18</v>
      </c>
      <c r="AD6106" s="1" t="s">
        <v>41</v>
      </c>
      <c r="AE6106" s="2">
        <v>40878</v>
      </c>
    </row>
    <row r="6107" spans="1:31" x14ac:dyDescent="0.25">
      <c r="A6107">
        <f t="shared" si="862"/>
        <v>6106</v>
      </c>
      <c r="B6107" s="1">
        <v>49477</v>
      </c>
      <c r="C6107" s="2">
        <v>40876</v>
      </c>
      <c r="D6107" s="1" t="s">
        <v>36</v>
      </c>
      <c r="E6107" s="1" t="str">
        <f t="shared" si="855"/>
        <v>*</v>
      </c>
      <c r="F6107" s="1" t="str">
        <f t="shared" si="856"/>
        <v>*</v>
      </c>
      <c r="G6107" s="1" t="str">
        <f t="shared" si="857"/>
        <v>*</v>
      </c>
      <c r="J6107" s="1" t="str">
        <f t="shared" si="858"/>
        <v>*</v>
      </c>
      <c r="P6107" s="1">
        <v>9</v>
      </c>
      <c r="Q6107" s="1">
        <f t="shared" si="863"/>
        <v>0.01</v>
      </c>
      <c r="T6107" s="4">
        <v>75.94</v>
      </c>
      <c r="U6107" s="9">
        <f t="shared" si="859"/>
        <v>0</v>
      </c>
      <c r="V6107" s="4">
        <f t="shared" si="860"/>
        <v>8.4377777777777769</v>
      </c>
      <c r="W6107" s="1" t="s">
        <v>21</v>
      </c>
      <c r="X6107" s="1">
        <v>5.83</v>
      </c>
      <c r="Y6107" s="4">
        <f t="shared" si="861"/>
        <v>81.77</v>
      </c>
      <c r="Z6107" s="1" t="s">
        <v>22</v>
      </c>
      <c r="AA6107" s="1" t="s">
        <v>28</v>
      </c>
      <c r="AB6107" s="1" t="s">
        <v>29</v>
      </c>
      <c r="AC6107" s="1" t="s">
        <v>40</v>
      </c>
      <c r="AD6107" s="1" t="s">
        <v>31</v>
      </c>
      <c r="AE6107" s="2">
        <v>40876</v>
      </c>
    </row>
    <row r="6108" spans="1:31" x14ac:dyDescent="0.25">
      <c r="A6108">
        <f t="shared" si="862"/>
        <v>6107</v>
      </c>
      <c r="B6108" s="1">
        <v>56130</v>
      </c>
      <c r="C6108" s="2">
        <v>40876</v>
      </c>
      <c r="D6108" s="1" t="s">
        <v>36</v>
      </c>
      <c r="E6108" s="1" t="str">
        <f t="shared" si="855"/>
        <v>*</v>
      </c>
      <c r="F6108" s="1" t="str">
        <f t="shared" si="856"/>
        <v>*</v>
      </c>
      <c r="G6108" s="1" t="str">
        <f t="shared" si="857"/>
        <v>*</v>
      </c>
      <c r="J6108" s="1" t="str">
        <f t="shared" si="858"/>
        <v>*</v>
      </c>
      <c r="P6108" s="1">
        <v>25</v>
      </c>
      <c r="Q6108" s="1">
        <f t="shared" si="863"/>
        <v>3.5000000000000003E-2</v>
      </c>
      <c r="T6108" s="4">
        <v>41.87</v>
      </c>
      <c r="U6108" s="9">
        <f t="shared" si="859"/>
        <v>0</v>
      </c>
      <c r="V6108" s="4">
        <f t="shared" si="860"/>
        <v>1.6747999999999998</v>
      </c>
      <c r="W6108" s="1" t="s">
        <v>21</v>
      </c>
      <c r="X6108" s="1">
        <v>1.57</v>
      </c>
      <c r="Y6108" s="4">
        <f t="shared" si="861"/>
        <v>43.44</v>
      </c>
      <c r="Z6108" s="1" t="s">
        <v>15</v>
      </c>
      <c r="AA6108" s="1" t="s">
        <v>28</v>
      </c>
      <c r="AB6108" s="1" t="s">
        <v>29</v>
      </c>
      <c r="AC6108" s="1" t="s">
        <v>30</v>
      </c>
      <c r="AD6108" s="1" t="s">
        <v>31</v>
      </c>
      <c r="AE6108" s="2">
        <v>40878</v>
      </c>
    </row>
    <row r="6109" spans="1:31" x14ac:dyDescent="0.25">
      <c r="A6109">
        <f t="shared" si="862"/>
        <v>6108</v>
      </c>
      <c r="B6109" s="1">
        <v>4579</v>
      </c>
      <c r="C6109" s="2">
        <v>40877</v>
      </c>
      <c r="D6109" s="1" t="s">
        <v>20</v>
      </c>
      <c r="E6109" s="1" t="str">
        <f t="shared" si="855"/>
        <v>*</v>
      </c>
      <c r="F6109" s="1" t="str">
        <f t="shared" si="856"/>
        <v>**</v>
      </c>
      <c r="G6109" s="1" t="str">
        <f t="shared" si="857"/>
        <v>**</v>
      </c>
      <c r="J6109" s="1" t="str">
        <f t="shared" si="858"/>
        <v>**</v>
      </c>
      <c r="P6109" s="1">
        <v>40</v>
      </c>
      <c r="Q6109" s="1">
        <f t="shared" si="863"/>
        <v>0.05</v>
      </c>
      <c r="T6109" s="4">
        <v>1765.05</v>
      </c>
      <c r="U6109" s="9">
        <f t="shared" si="859"/>
        <v>1</v>
      </c>
      <c r="V6109" s="4">
        <f t="shared" si="860"/>
        <v>44.126249999999999</v>
      </c>
      <c r="W6109" s="1" t="s">
        <v>21</v>
      </c>
      <c r="X6109" s="1">
        <v>2.99</v>
      </c>
      <c r="Y6109" s="4">
        <f t="shared" si="861"/>
        <v>1768.04</v>
      </c>
      <c r="Z6109" s="1" t="s">
        <v>53</v>
      </c>
      <c r="AA6109" s="1" t="s">
        <v>23</v>
      </c>
      <c r="AB6109" s="1" t="s">
        <v>29</v>
      </c>
      <c r="AC6109" s="1" t="s">
        <v>43</v>
      </c>
      <c r="AD6109" s="1" t="s">
        <v>19</v>
      </c>
      <c r="AE6109" s="2">
        <v>40878</v>
      </c>
    </row>
    <row r="6110" spans="1:31" x14ac:dyDescent="0.25">
      <c r="A6110">
        <f t="shared" si="862"/>
        <v>6109</v>
      </c>
      <c r="B6110" s="1">
        <v>33253</v>
      </c>
      <c r="C6110" s="2">
        <v>40877</v>
      </c>
      <c r="D6110" s="1" t="s">
        <v>27</v>
      </c>
      <c r="E6110" s="1" t="str">
        <f t="shared" si="855"/>
        <v>*</v>
      </c>
      <c r="F6110" s="1" t="str">
        <f t="shared" si="856"/>
        <v>*</v>
      </c>
      <c r="G6110" s="1" t="str">
        <f t="shared" si="857"/>
        <v>*</v>
      </c>
      <c r="J6110" s="1" t="str">
        <f t="shared" si="858"/>
        <v>*</v>
      </c>
      <c r="P6110" s="1">
        <v>17</v>
      </c>
      <c r="Q6110" s="1">
        <f t="shared" si="863"/>
        <v>0.02</v>
      </c>
      <c r="T6110" s="4">
        <v>524.21199999999999</v>
      </c>
      <c r="U6110" s="9">
        <f t="shared" si="859"/>
        <v>0</v>
      </c>
      <c r="V6110" s="4">
        <f t="shared" si="860"/>
        <v>30.835999999999999</v>
      </c>
      <c r="W6110" s="1" t="s">
        <v>21</v>
      </c>
      <c r="X6110" s="1">
        <v>3.3</v>
      </c>
      <c r="Y6110" s="4">
        <f t="shared" si="861"/>
        <v>527.51199999999994</v>
      </c>
      <c r="Z6110" s="1" t="s">
        <v>53</v>
      </c>
      <c r="AA6110" s="1" t="s">
        <v>37</v>
      </c>
      <c r="AB6110" s="1" t="s">
        <v>24</v>
      </c>
      <c r="AC6110" s="1" t="s">
        <v>25</v>
      </c>
      <c r="AD6110" s="1" t="s">
        <v>41</v>
      </c>
      <c r="AE6110" s="2">
        <v>40879</v>
      </c>
    </row>
    <row r="6111" spans="1:31" x14ac:dyDescent="0.25">
      <c r="A6111">
        <f t="shared" si="862"/>
        <v>6110</v>
      </c>
      <c r="B6111" s="1">
        <v>19523</v>
      </c>
      <c r="C6111" s="2">
        <v>40877</v>
      </c>
      <c r="D6111" s="1" t="s">
        <v>20</v>
      </c>
      <c r="E6111" s="1" t="str">
        <f t="shared" si="855"/>
        <v>*</v>
      </c>
      <c r="F6111" s="1" t="str">
        <f t="shared" si="856"/>
        <v>**</v>
      </c>
      <c r="G6111" s="1" t="str">
        <f t="shared" si="857"/>
        <v>**</v>
      </c>
      <c r="J6111" s="1" t="str">
        <f t="shared" si="858"/>
        <v>**</v>
      </c>
      <c r="P6111" s="1">
        <v>44</v>
      </c>
      <c r="Q6111" s="1">
        <f t="shared" si="863"/>
        <v>0.05</v>
      </c>
      <c r="T6111" s="4">
        <v>155.78</v>
      </c>
      <c r="U6111" s="9">
        <f t="shared" si="859"/>
        <v>0</v>
      </c>
      <c r="V6111" s="4">
        <f t="shared" si="860"/>
        <v>3.5404545454545455</v>
      </c>
      <c r="W6111" s="1" t="s">
        <v>21</v>
      </c>
      <c r="X6111" s="1">
        <v>2.2000000000000002</v>
      </c>
      <c r="Y6111" s="4">
        <f t="shared" si="861"/>
        <v>157.97999999999999</v>
      </c>
      <c r="Z6111" s="1" t="s">
        <v>22</v>
      </c>
      <c r="AA6111" s="1" t="s">
        <v>28</v>
      </c>
      <c r="AB6111" s="1" t="s">
        <v>29</v>
      </c>
      <c r="AC6111" s="1" t="s">
        <v>40</v>
      </c>
      <c r="AD6111" s="1" t="s">
        <v>31</v>
      </c>
      <c r="AE6111" s="2">
        <v>40878</v>
      </c>
    </row>
    <row r="6112" spans="1:31" x14ac:dyDescent="0.25">
      <c r="A6112">
        <f t="shared" si="862"/>
        <v>6111</v>
      </c>
      <c r="B6112" s="1">
        <v>33253</v>
      </c>
      <c r="C6112" s="2">
        <v>40877</v>
      </c>
      <c r="D6112" s="1" t="s">
        <v>27</v>
      </c>
      <c r="E6112" s="1" t="str">
        <f t="shared" si="855"/>
        <v>*</v>
      </c>
      <c r="F6112" s="1" t="str">
        <f t="shared" si="856"/>
        <v>*</v>
      </c>
      <c r="G6112" s="1" t="str">
        <f t="shared" si="857"/>
        <v>*</v>
      </c>
      <c r="J6112" s="1" t="str">
        <f t="shared" si="858"/>
        <v>*</v>
      </c>
      <c r="P6112" s="1">
        <v>6</v>
      </c>
      <c r="Q6112" s="1">
        <f t="shared" si="863"/>
        <v>0.01</v>
      </c>
      <c r="T6112" s="4">
        <v>24.2</v>
      </c>
      <c r="U6112" s="9">
        <f t="shared" si="859"/>
        <v>0</v>
      </c>
      <c r="V6112" s="4">
        <f t="shared" si="860"/>
        <v>4.0333333333333332</v>
      </c>
      <c r="W6112" s="1" t="s">
        <v>21</v>
      </c>
      <c r="X6112" s="1">
        <v>1.17</v>
      </c>
      <c r="Y6112" s="4">
        <f t="shared" si="861"/>
        <v>25.369999999999997</v>
      </c>
      <c r="Z6112" s="1" t="s">
        <v>44</v>
      </c>
      <c r="AA6112" s="1" t="s">
        <v>37</v>
      </c>
      <c r="AB6112" s="1" t="s">
        <v>29</v>
      </c>
      <c r="AC6112" s="1" t="s">
        <v>30</v>
      </c>
      <c r="AD6112" s="1" t="s">
        <v>31</v>
      </c>
      <c r="AE6112" s="2">
        <v>40879</v>
      </c>
    </row>
    <row r="6113" spans="1:31" x14ac:dyDescent="0.25">
      <c r="A6113">
        <f t="shared" si="862"/>
        <v>6112</v>
      </c>
      <c r="B6113" s="1">
        <v>27106</v>
      </c>
      <c r="C6113" s="2">
        <v>40878</v>
      </c>
      <c r="D6113" s="1" t="s">
        <v>20</v>
      </c>
      <c r="E6113" s="1" t="str">
        <f t="shared" si="855"/>
        <v>*</v>
      </c>
      <c r="F6113" s="1" t="str">
        <f t="shared" si="856"/>
        <v>**</v>
      </c>
      <c r="G6113" s="1" t="str">
        <f t="shared" si="857"/>
        <v>**</v>
      </c>
      <c r="J6113" s="1" t="str">
        <f t="shared" si="858"/>
        <v>**</v>
      </c>
      <c r="P6113" s="1">
        <v>29</v>
      </c>
      <c r="Q6113" s="1">
        <f t="shared" si="863"/>
        <v>3.5000000000000003E-2</v>
      </c>
      <c r="T6113" s="4">
        <v>3524.55</v>
      </c>
      <c r="U6113" s="9">
        <f t="shared" si="859"/>
        <v>1</v>
      </c>
      <c r="V6113" s="4">
        <f t="shared" si="860"/>
        <v>121.53620689655173</v>
      </c>
      <c r="W6113" s="1" t="s">
        <v>33</v>
      </c>
      <c r="X6113" s="1">
        <v>30</v>
      </c>
      <c r="Y6113" s="4">
        <f t="shared" si="861"/>
        <v>3554.55</v>
      </c>
      <c r="Z6113" s="1" t="s">
        <v>22</v>
      </c>
      <c r="AA6113" s="1" t="s">
        <v>37</v>
      </c>
      <c r="AB6113" s="1" t="s">
        <v>17</v>
      </c>
      <c r="AC6113" s="1" t="s">
        <v>34</v>
      </c>
      <c r="AD6113" s="1" t="s">
        <v>35</v>
      </c>
      <c r="AE6113" s="2">
        <v>40880</v>
      </c>
    </row>
    <row r="6114" spans="1:31" x14ac:dyDescent="0.25">
      <c r="A6114">
        <f t="shared" si="862"/>
        <v>6113</v>
      </c>
      <c r="B6114" s="1">
        <v>25248</v>
      </c>
      <c r="C6114" s="2">
        <v>40878</v>
      </c>
      <c r="D6114" s="1" t="s">
        <v>36</v>
      </c>
      <c r="E6114" s="1" t="str">
        <f t="shared" si="855"/>
        <v>*</v>
      </c>
      <c r="F6114" s="1" t="str">
        <f t="shared" si="856"/>
        <v>*</v>
      </c>
      <c r="G6114" s="1" t="str">
        <f t="shared" si="857"/>
        <v>*</v>
      </c>
      <c r="J6114" s="1" t="str">
        <f t="shared" si="858"/>
        <v>*</v>
      </c>
      <c r="P6114" s="1">
        <v>26</v>
      </c>
      <c r="Q6114" s="1">
        <f t="shared" si="863"/>
        <v>3.5000000000000003E-2</v>
      </c>
      <c r="T6114" s="4">
        <v>1150.3</v>
      </c>
      <c r="U6114" s="9">
        <f t="shared" si="859"/>
        <v>1</v>
      </c>
      <c r="V6114" s="4">
        <f t="shared" si="860"/>
        <v>44.242307692307691</v>
      </c>
      <c r="W6114" s="1" t="s">
        <v>21</v>
      </c>
      <c r="X6114" s="1">
        <v>5.81</v>
      </c>
      <c r="Y6114" s="4">
        <f t="shared" si="861"/>
        <v>1156.1099999999999</v>
      </c>
      <c r="Z6114" s="1" t="s">
        <v>15</v>
      </c>
      <c r="AA6114" s="1" t="s">
        <v>23</v>
      </c>
      <c r="AB6114" s="1" t="s">
        <v>29</v>
      </c>
      <c r="AC6114" s="1" t="s">
        <v>40</v>
      </c>
      <c r="AD6114" s="1" t="s">
        <v>19</v>
      </c>
      <c r="AE6114" s="2">
        <v>40879</v>
      </c>
    </row>
    <row r="6115" spans="1:31" x14ac:dyDescent="0.25">
      <c r="A6115">
        <f t="shared" si="862"/>
        <v>6114</v>
      </c>
      <c r="B6115" s="1">
        <v>27106</v>
      </c>
      <c r="C6115" s="2">
        <v>40878</v>
      </c>
      <c r="D6115" s="1" t="s">
        <v>20</v>
      </c>
      <c r="E6115" s="1" t="str">
        <f t="shared" si="855"/>
        <v>*</v>
      </c>
      <c r="F6115" s="1" t="str">
        <f t="shared" si="856"/>
        <v>**</v>
      </c>
      <c r="G6115" s="1" t="str">
        <f t="shared" si="857"/>
        <v>**</v>
      </c>
      <c r="J6115" s="1" t="str">
        <f t="shared" si="858"/>
        <v>**</v>
      </c>
      <c r="P6115" s="1">
        <v>42</v>
      </c>
      <c r="Q6115" s="1">
        <f t="shared" si="863"/>
        <v>0.05</v>
      </c>
      <c r="T6115" s="4">
        <v>890.61</v>
      </c>
      <c r="U6115" s="9">
        <f t="shared" si="859"/>
        <v>0</v>
      </c>
      <c r="V6115" s="4">
        <f t="shared" si="860"/>
        <v>21.205000000000002</v>
      </c>
      <c r="W6115" s="1" t="s">
        <v>21</v>
      </c>
      <c r="X6115" s="1">
        <v>3.63</v>
      </c>
      <c r="Y6115" s="4">
        <f t="shared" si="861"/>
        <v>894.24</v>
      </c>
      <c r="Z6115" s="1" t="s">
        <v>22</v>
      </c>
      <c r="AA6115" s="1" t="s">
        <v>37</v>
      </c>
      <c r="AB6115" s="1" t="s">
        <v>17</v>
      </c>
      <c r="AC6115" s="1" t="s">
        <v>18</v>
      </c>
      <c r="AD6115" s="1" t="s">
        <v>41</v>
      </c>
      <c r="AE6115" s="2">
        <v>40880</v>
      </c>
    </row>
    <row r="6116" spans="1:31" x14ac:dyDescent="0.25">
      <c r="A6116">
        <f t="shared" si="862"/>
        <v>6115</v>
      </c>
      <c r="B6116" s="1">
        <v>27106</v>
      </c>
      <c r="C6116" s="2">
        <v>40878</v>
      </c>
      <c r="D6116" s="1" t="s">
        <v>20</v>
      </c>
      <c r="E6116" s="1" t="str">
        <f t="shared" si="855"/>
        <v>*</v>
      </c>
      <c r="F6116" s="1" t="str">
        <f t="shared" si="856"/>
        <v>**</v>
      </c>
      <c r="G6116" s="1" t="str">
        <f t="shared" si="857"/>
        <v>**</v>
      </c>
      <c r="J6116" s="1" t="str">
        <f t="shared" si="858"/>
        <v>**</v>
      </c>
      <c r="P6116" s="1">
        <v>50</v>
      </c>
      <c r="Q6116" s="1">
        <f t="shared" si="863"/>
        <v>0.06</v>
      </c>
      <c r="T6116" s="4">
        <v>531.48</v>
      </c>
      <c r="U6116" s="9">
        <f t="shared" si="859"/>
        <v>0</v>
      </c>
      <c r="V6116" s="4">
        <f t="shared" si="860"/>
        <v>10.6296</v>
      </c>
      <c r="W6116" s="1" t="s">
        <v>21</v>
      </c>
      <c r="X6116" s="1">
        <v>1.39</v>
      </c>
      <c r="Y6116" s="4">
        <f t="shared" si="861"/>
        <v>532.87</v>
      </c>
      <c r="Z6116" s="1" t="s">
        <v>22</v>
      </c>
      <c r="AA6116" s="1" t="s">
        <v>37</v>
      </c>
      <c r="AB6116" s="1" t="s">
        <v>29</v>
      </c>
      <c r="AC6116" s="1" t="s">
        <v>57</v>
      </c>
      <c r="AD6116" s="1" t="s">
        <v>19</v>
      </c>
      <c r="AE6116" s="2">
        <v>40878</v>
      </c>
    </row>
    <row r="6117" spans="1:31" x14ac:dyDescent="0.25">
      <c r="A6117">
        <f t="shared" si="862"/>
        <v>6116</v>
      </c>
      <c r="B6117" s="1">
        <v>25248</v>
      </c>
      <c r="C6117" s="2">
        <v>40878</v>
      </c>
      <c r="D6117" s="1" t="s">
        <v>36</v>
      </c>
      <c r="E6117" s="1" t="str">
        <f t="shared" si="855"/>
        <v>*</v>
      </c>
      <c r="F6117" s="1" t="str">
        <f t="shared" si="856"/>
        <v>*</v>
      </c>
      <c r="G6117" s="1" t="str">
        <f t="shared" si="857"/>
        <v>*</v>
      </c>
      <c r="J6117" s="1" t="str">
        <f t="shared" si="858"/>
        <v>*</v>
      </c>
      <c r="P6117" s="1">
        <v>33</v>
      </c>
      <c r="Q6117" s="1">
        <f t="shared" si="863"/>
        <v>0.04</v>
      </c>
      <c r="T6117" s="4">
        <v>271.14</v>
      </c>
      <c r="U6117" s="9">
        <f t="shared" si="859"/>
        <v>0</v>
      </c>
      <c r="V6117" s="4">
        <f t="shared" si="860"/>
        <v>8.2163636363636368</v>
      </c>
      <c r="W6117" s="1" t="s">
        <v>14</v>
      </c>
      <c r="X6117" s="1">
        <v>1.99</v>
      </c>
      <c r="Y6117" s="4">
        <f t="shared" si="861"/>
        <v>273.13</v>
      </c>
      <c r="Z6117" s="1" t="s">
        <v>15</v>
      </c>
      <c r="AA6117" s="1" t="s">
        <v>23</v>
      </c>
      <c r="AB6117" s="1" t="s">
        <v>24</v>
      </c>
      <c r="AC6117" s="1" t="s">
        <v>38</v>
      </c>
      <c r="AD6117" s="1" t="s">
        <v>41</v>
      </c>
      <c r="AE6117" s="2">
        <v>40880</v>
      </c>
    </row>
    <row r="6118" spans="1:31" x14ac:dyDescent="0.25">
      <c r="A6118">
        <f t="shared" si="862"/>
        <v>6117</v>
      </c>
      <c r="B6118" s="1">
        <v>27106</v>
      </c>
      <c r="C6118" s="2">
        <v>40878</v>
      </c>
      <c r="D6118" s="1" t="s">
        <v>20</v>
      </c>
      <c r="E6118" s="1" t="str">
        <f t="shared" si="855"/>
        <v>*</v>
      </c>
      <c r="F6118" s="1" t="str">
        <f t="shared" si="856"/>
        <v>**</v>
      </c>
      <c r="G6118" s="1" t="str">
        <f t="shared" si="857"/>
        <v>**</v>
      </c>
      <c r="J6118" s="1" t="str">
        <f t="shared" si="858"/>
        <v>**</v>
      </c>
      <c r="P6118" s="1">
        <v>10</v>
      </c>
      <c r="Q6118" s="1">
        <f t="shared" si="863"/>
        <v>0.02</v>
      </c>
      <c r="T6118" s="4">
        <v>64.19</v>
      </c>
      <c r="U6118" s="9">
        <f t="shared" si="859"/>
        <v>0</v>
      </c>
      <c r="V6118" s="4">
        <f t="shared" si="860"/>
        <v>6.4189999999999996</v>
      </c>
      <c r="W6118" s="1" t="s">
        <v>21</v>
      </c>
      <c r="X6118" s="1">
        <v>1.5</v>
      </c>
      <c r="Y6118" s="4">
        <f t="shared" si="861"/>
        <v>65.69</v>
      </c>
      <c r="Z6118" s="1" t="s">
        <v>22</v>
      </c>
      <c r="AA6118" s="1" t="s">
        <v>37</v>
      </c>
      <c r="AB6118" s="1" t="s">
        <v>29</v>
      </c>
      <c r="AC6118" s="1" t="s">
        <v>30</v>
      </c>
      <c r="AD6118" s="1" t="s">
        <v>31</v>
      </c>
      <c r="AE6118" s="2">
        <v>40880</v>
      </c>
    </row>
    <row r="6119" spans="1:31" x14ac:dyDescent="0.25">
      <c r="A6119">
        <f t="shared" si="862"/>
        <v>6118</v>
      </c>
      <c r="B6119" s="1">
        <v>27106</v>
      </c>
      <c r="C6119" s="2">
        <v>40878</v>
      </c>
      <c r="D6119" s="1" t="s">
        <v>20</v>
      </c>
      <c r="E6119" s="1" t="str">
        <f t="shared" si="855"/>
        <v>*</v>
      </c>
      <c r="F6119" s="1" t="str">
        <f t="shared" si="856"/>
        <v>**</v>
      </c>
      <c r="G6119" s="1" t="str">
        <f t="shared" si="857"/>
        <v>**</v>
      </c>
      <c r="J6119" s="1" t="str">
        <f t="shared" si="858"/>
        <v>**</v>
      </c>
      <c r="P6119" s="1">
        <v>1</v>
      </c>
      <c r="Q6119" s="1">
        <f t="shared" si="863"/>
        <v>0.01</v>
      </c>
      <c r="T6119" s="4">
        <v>13.96</v>
      </c>
      <c r="U6119" s="9">
        <f t="shared" si="859"/>
        <v>0</v>
      </c>
      <c r="V6119" s="4">
        <f t="shared" si="860"/>
        <v>13.96</v>
      </c>
      <c r="W6119" s="1" t="s">
        <v>21</v>
      </c>
      <c r="X6119" s="1">
        <v>2.99</v>
      </c>
      <c r="Y6119" s="4">
        <f t="shared" si="861"/>
        <v>16.950000000000003</v>
      </c>
      <c r="Z6119" s="1" t="s">
        <v>22</v>
      </c>
      <c r="AA6119" s="1" t="s">
        <v>37</v>
      </c>
      <c r="AB6119" s="1" t="s">
        <v>29</v>
      </c>
      <c r="AC6119" s="1" t="s">
        <v>43</v>
      </c>
      <c r="AD6119" s="1" t="s">
        <v>19</v>
      </c>
      <c r="AE6119" s="2">
        <v>40880</v>
      </c>
    </row>
    <row r="6120" spans="1:31" x14ac:dyDescent="0.25">
      <c r="A6120">
        <f t="shared" si="862"/>
        <v>6119</v>
      </c>
      <c r="B6120" s="1">
        <v>45376</v>
      </c>
      <c r="C6120" s="2">
        <v>40879</v>
      </c>
      <c r="D6120" s="1" t="s">
        <v>32</v>
      </c>
      <c r="E6120" s="1" t="str">
        <f t="shared" si="855"/>
        <v>***</v>
      </c>
      <c r="F6120" s="1" t="str">
        <f t="shared" si="856"/>
        <v>***</v>
      </c>
      <c r="G6120" s="1" t="str">
        <f t="shared" si="857"/>
        <v>***</v>
      </c>
      <c r="J6120" s="1" t="str">
        <f t="shared" si="858"/>
        <v>***</v>
      </c>
      <c r="P6120" s="1">
        <v>19</v>
      </c>
      <c r="Q6120" s="1">
        <f t="shared" si="863"/>
        <v>0.02</v>
      </c>
      <c r="T6120" s="4">
        <v>6648.58</v>
      </c>
      <c r="U6120" s="9">
        <f t="shared" si="859"/>
        <v>1</v>
      </c>
      <c r="V6120" s="4">
        <f t="shared" si="860"/>
        <v>349.92526315789473</v>
      </c>
      <c r="W6120" s="1" t="s">
        <v>33</v>
      </c>
      <c r="X6120" s="1">
        <v>99</v>
      </c>
      <c r="Y6120" s="4">
        <f t="shared" si="861"/>
        <v>6747.58</v>
      </c>
      <c r="Z6120" s="1" t="s">
        <v>44</v>
      </c>
      <c r="AA6120" s="1" t="s">
        <v>16</v>
      </c>
      <c r="AB6120" s="1" t="s">
        <v>29</v>
      </c>
      <c r="AC6120" s="1" t="s">
        <v>55</v>
      </c>
      <c r="AD6120" s="1" t="s">
        <v>35</v>
      </c>
      <c r="AE6120" s="2">
        <v>40880</v>
      </c>
    </row>
    <row r="6121" spans="1:31" x14ac:dyDescent="0.25">
      <c r="A6121">
        <f t="shared" si="862"/>
        <v>6120</v>
      </c>
      <c r="B6121" s="1">
        <v>14563</v>
      </c>
      <c r="C6121" s="2">
        <v>40879</v>
      </c>
      <c r="D6121" s="1" t="s">
        <v>32</v>
      </c>
      <c r="E6121" s="1" t="str">
        <f t="shared" si="855"/>
        <v>***</v>
      </c>
      <c r="F6121" s="1" t="str">
        <f t="shared" si="856"/>
        <v>***</v>
      </c>
      <c r="G6121" s="1" t="str">
        <f t="shared" si="857"/>
        <v>***</v>
      </c>
      <c r="J6121" s="1" t="str">
        <f t="shared" si="858"/>
        <v>***</v>
      </c>
      <c r="P6121" s="1">
        <v>31</v>
      </c>
      <c r="Q6121" s="1">
        <f t="shared" si="863"/>
        <v>0.04</v>
      </c>
      <c r="T6121" s="4">
        <v>953.04549999999995</v>
      </c>
      <c r="U6121" s="9">
        <f t="shared" si="859"/>
        <v>0</v>
      </c>
      <c r="V6121" s="4">
        <f t="shared" si="860"/>
        <v>30.74340322580645</v>
      </c>
      <c r="W6121" s="1" t="s">
        <v>21</v>
      </c>
      <c r="X6121" s="1">
        <v>5.99</v>
      </c>
      <c r="Y6121" s="4">
        <f t="shared" si="861"/>
        <v>959.03549999999996</v>
      </c>
      <c r="Z6121" s="1" t="s">
        <v>46</v>
      </c>
      <c r="AA6121" s="1" t="s">
        <v>28</v>
      </c>
      <c r="AB6121" s="1" t="s">
        <v>24</v>
      </c>
      <c r="AC6121" s="1" t="s">
        <v>25</v>
      </c>
      <c r="AD6121" s="1" t="s">
        <v>31</v>
      </c>
      <c r="AE6121" s="2">
        <v>40880</v>
      </c>
    </row>
    <row r="6122" spans="1:31" x14ac:dyDescent="0.25">
      <c r="A6122">
        <f t="shared" si="862"/>
        <v>6121</v>
      </c>
      <c r="B6122" s="1">
        <v>37667</v>
      </c>
      <c r="C6122" s="2">
        <v>40879</v>
      </c>
      <c r="D6122" s="1" t="s">
        <v>20</v>
      </c>
      <c r="E6122" s="1" t="str">
        <f t="shared" si="855"/>
        <v>*</v>
      </c>
      <c r="F6122" s="1" t="str">
        <f t="shared" si="856"/>
        <v>**</v>
      </c>
      <c r="G6122" s="1" t="str">
        <f t="shared" si="857"/>
        <v>**</v>
      </c>
      <c r="J6122" s="1" t="str">
        <f t="shared" si="858"/>
        <v>**</v>
      </c>
      <c r="P6122" s="1">
        <v>31</v>
      </c>
      <c r="Q6122" s="1">
        <f t="shared" si="863"/>
        <v>0.04</v>
      </c>
      <c r="T6122" s="4">
        <v>472.35</v>
      </c>
      <c r="U6122" s="9">
        <f t="shared" si="859"/>
        <v>0</v>
      </c>
      <c r="V6122" s="4">
        <f t="shared" si="860"/>
        <v>15.237096774193549</v>
      </c>
      <c r="W6122" s="1" t="s">
        <v>21</v>
      </c>
      <c r="X6122" s="1">
        <v>6.46</v>
      </c>
      <c r="Y6122" s="4">
        <f t="shared" si="861"/>
        <v>478.81</v>
      </c>
      <c r="Z6122" s="1" t="s">
        <v>49</v>
      </c>
      <c r="AA6122" s="1" t="s">
        <v>16</v>
      </c>
      <c r="AB6122" s="1" t="s">
        <v>29</v>
      </c>
      <c r="AC6122" s="1" t="s">
        <v>43</v>
      </c>
      <c r="AD6122" s="1" t="s">
        <v>19</v>
      </c>
      <c r="AE6122" s="2">
        <v>40880</v>
      </c>
    </row>
    <row r="6123" spans="1:31" x14ac:dyDescent="0.25">
      <c r="A6123">
        <f t="shared" si="862"/>
        <v>6122</v>
      </c>
      <c r="B6123" s="1">
        <v>32065</v>
      </c>
      <c r="C6123" s="2">
        <v>40879</v>
      </c>
      <c r="D6123" s="1" t="s">
        <v>36</v>
      </c>
      <c r="E6123" s="1" t="str">
        <f t="shared" si="855"/>
        <v>*</v>
      </c>
      <c r="F6123" s="1" t="str">
        <f t="shared" si="856"/>
        <v>*</v>
      </c>
      <c r="G6123" s="1" t="str">
        <f t="shared" si="857"/>
        <v>*</v>
      </c>
      <c r="J6123" s="1" t="str">
        <f t="shared" si="858"/>
        <v>*</v>
      </c>
      <c r="P6123" s="1">
        <v>25</v>
      </c>
      <c r="Q6123" s="1">
        <f t="shared" si="863"/>
        <v>3.5000000000000003E-2</v>
      </c>
      <c r="T6123" s="4">
        <v>450.28</v>
      </c>
      <c r="U6123" s="9">
        <f t="shared" si="859"/>
        <v>0</v>
      </c>
      <c r="V6123" s="4">
        <f t="shared" si="860"/>
        <v>18.011199999999999</v>
      </c>
      <c r="W6123" s="1" t="s">
        <v>21</v>
      </c>
      <c r="X6123" s="1">
        <v>8.51</v>
      </c>
      <c r="Y6123" s="4">
        <f t="shared" si="861"/>
        <v>458.78999999999996</v>
      </c>
      <c r="Z6123" s="1" t="s">
        <v>44</v>
      </c>
      <c r="AA6123" s="1" t="s">
        <v>28</v>
      </c>
      <c r="AB6123" s="1" t="s">
        <v>24</v>
      </c>
      <c r="AC6123" s="1" t="s">
        <v>56</v>
      </c>
      <c r="AD6123" s="1" t="s">
        <v>26</v>
      </c>
      <c r="AE6123" s="2">
        <v>40880</v>
      </c>
    </row>
    <row r="6124" spans="1:31" x14ac:dyDescent="0.25">
      <c r="A6124">
        <f t="shared" si="862"/>
        <v>6123</v>
      </c>
      <c r="B6124" s="1">
        <v>33510</v>
      </c>
      <c r="C6124" s="2">
        <v>40879</v>
      </c>
      <c r="D6124" s="1" t="s">
        <v>20</v>
      </c>
      <c r="E6124" s="1" t="str">
        <f t="shared" si="855"/>
        <v>*</v>
      </c>
      <c r="F6124" s="1" t="str">
        <f t="shared" si="856"/>
        <v>**</v>
      </c>
      <c r="G6124" s="1" t="str">
        <f t="shared" si="857"/>
        <v>**</v>
      </c>
      <c r="J6124" s="1" t="str">
        <f t="shared" si="858"/>
        <v>**</v>
      </c>
      <c r="P6124" s="1">
        <v>11</v>
      </c>
      <c r="Q6124" s="1">
        <f t="shared" si="863"/>
        <v>0.02</v>
      </c>
      <c r="T6124" s="4">
        <v>449.79</v>
      </c>
      <c r="U6124" s="9">
        <f t="shared" si="859"/>
        <v>0</v>
      </c>
      <c r="V6124" s="4">
        <f t="shared" si="860"/>
        <v>40.89</v>
      </c>
      <c r="W6124" s="1" t="s">
        <v>21</v>
      </c>
      <c r="X6124" s="1">
        <v>17.48</v>
      </c>
      <c r="Y6124" s="4">
        <f t="shared" si="861"/>
        <v>467.27000000000004</v>
      </c>
      <c r="Z6124" s="1" t="s">
        <v>22</v>
      </c>
      <c r="AA6124" s="1" t="s">
        <v>28</v>
      </c>
      <c r="AB6124" s="1" t="s">
        <v>29</v>
      </c>
      <c r="AC6124" s="1" t="s">
        <v>40</v>
      </c>
      <c r="AD6124" s="1" t="s">
        <v>19</v>
      </c>
      <c r="AE6124" s="2">
        <v>40879</v>
      </c>
    </row>
    <row r="6125" spans="1:31" x14ac:dyDescent="0.25">
      <c r="A6125">
        <f t="shared" si="862"/>
        <v>6124</v>
      </c>
      <c r="B6125" s="1">
        <v>33510</v>
      </c>
      <c r="C6125" s="2">
        <v>40879</v>
      </c>
      <c r="D6125" s="1" t="s">
        <v>20</v>
      </c>
      <c r="E6125" s="1" t="str">
        <f t="shared" si="855"/>
        <v>*</v>
      </c>
      <c r="F6125" s="1" t="str">
        <f t="shared" si="856"/>
        <v>**</v>
      </c>
      <c r="G6125" s="1" t="str">
        <f t="shared" si="857"/>
        <v>**</v>
      </c>
      <c r="J6125" s="1" t="str">
        <f t="shared" si="858"/>
        <v>**</v>
      </c>
      <c r="P6125" s="1">
        <v>42</v>
      </c>
      <c r="Q6125" s="1">
        <f t="shared" si="863"/>
        <v>0.05</v>
      </c>
      <c r="T6125" s="4">
        <v>267.06</v>
      </c>
      <c r="U6125" s="9">
        <f t="shared" si="859"/>
        <v>0</v>
      </c>
      <c r="V6125" s="4">
        <f t="shared" si="860"/>
        <v>6.3585714285714285</v>
      </c>
      <c r="W6125" s="1" t="s">
        <v>21</v>
      </c>
      <c r="X6125" s="1">
        <v>5.22</v>
      </c>
      <c r="Y6125" s="4">
        <f t="shared" si="861"/>
        <v>272.28000000000003</v>
      </c>
      <c r="Z6125" s="1" t="s">
        <v>22</v>
      </c>
      <c r="AA6125" s="1" t="s">
        <v>28</v>
      </c>
      <c r="AB6125" s="1" t="s">
        <v>17</v>
      </c>
      <c r="AC6125" s="1" t="s">
        <v>18</v>
      </c>
      <c r="AD6125" s="1" t="s">
        <v>19</v>
      </c>
      <c r="AE6125" s="2">
        <v>40880</v>
      </c>
    </row>
    <row r="6126" spans="1:31" x14ac:dyDescent="0.25">
      <c r="A6126">
        <f t="shared" si="862"/>
        <v>6125</v>
      </c>
      <c r="B6126" s="1">
        <v>56868</v>
      </c>
      <c r="C6126" s="2">
        <v>40880</v>
      </c>
      <c r="D6126" s="1" t="s">
        <v>13</v>
      </c>
      <c r="E6126" s="1" t="str">
        <f t="shared" si="855"/>
        <v>*</v>
      </c>
      <c r="F6126" s="1" t="str">
        <f t="shared" si="856"/>
        <v>*</v>
      </c>
      <c r="G6126" s="1" t="str">
        <f t="shared" si="857"/>
        <v>*</v>
      </c>
      <c r="J6126" s="1" t="str">
        <f t="shared" si="858"/>
        <v>*</v>
      </c>
      <c r="P6126" s="1">
        <v>34</v>
      </c>
      <c r="Q6126" s="1">
        <f t="shared" si="863"/>
        <v>0.04</v>
      </c>
      <c r="T6126" s="4">
        <v>1947.4265</v>
      </c>
      <c r="U6126" s="9">
        <f t="shared" si="859"/>
        <v>1</v>
      </c>
      <c r="V6126" s="4">
        <f t="shared" si="860"/>
        <v>57.277250000000002</v>
      </c>
      <c r="W6126" s="1" t="s">
        <v>21</v>
      </c>
      <c r="X6126" s="1">
        <v>5.92</v>
      </c>
      <c r="Y6126" s="4">
        <f t="shared" si="861"/>
        <v>1953.3465000000001</v>
      </c>
      <c r="Z6126" s="1" t="s">
        <v>15</v>
      </c>
      <c r="AA6126" s="1" t="s">
        <v>28</v>
      </c>
      <c r="AB6126" s="1" t="s">
        <v>24</v>
      </c>
      <c r="AC6126" s="1" t="s">
        <v>25</v>
      </c>
      <c r="AD6126" s="1" t="s">
        <v>19</v>
      </c>
      <c r="AE6126" s="2">
        <v>40887</v>
      </c>
    </row>
    <row r="6127" spans="1:31" x14ac:dyDescent="0.25">
      <c r="A6127">
        <f t="shared" si="862"/>
        <v>6126</v>
      </c>
      <c r="B6127" s="1">
        <v>29255</v>
      </c>
      <c r="C6127" s="2">
        <v>40880</v>
      </c>
      <c r="D6127" s="1" t="s">
        <v>13</v>
      </c>
      <c r="E6127" s="1" t="str">
        <f t="shared" si="855"/>
        <v>*</v>
      </c>
      <c r="F6127" s="1" t="str">
        <f t="shared" si="856"/>
        <v>*</v>
      </c>
      <c r="G6127" s="1" t="str">
        <f t="shared" si="857"/>
        <v>*</v>
      </c>
      <c r="J6127" s="1" t="str">
        <f t="shared" si="858"/>
        <v>*</v>
      </c>
      <c r="P6127" s="1">
        <v>11</v>
      </c>
      <c r="Q6127" s="1">
        <f t="shared" si="863"/>
        <v>0.02</v>
      </c>
      <c r="T6127" s="4">
        <v>617.21900000000005</v>
      </c>
      <c r="U6127" s="9">
        <f t="shared" si="859"/>
        <v>0</v>
      </c>
      <c r="V6127" s="4">
        <f t="shared" si="860"/>
        <v>56.110818181818189</v>
      </c>
      <c r="W6127" s="1" t="s">
        <v>14</v>
      </c>
      <c r="X6127" s="1">
        <v>8.99</v>
      </c>
      <c r="Y6127" s="4">
        <f t="shared" si="861"/>
        <v>626.20900000000006</v>
      </c>
      <c r="Z6127" s="1" t="s">
        <v>22</v>
      </c>
      <c r="AA6127" s="1" t="s">
        <v>16</v>
      </c>
      <c r="AB6127" s="1" t="s">
        <v>24</v>
      </c>
      <c r="AC6127" s="1" t="s">
        <v>25</v>
      </c>
      <c r="AD6127" s="1" t="s">
        <v>19</v>
      </c>
      <c r="AE6127" s="2">
        <v>40884</v>
      </c>
    </row>
    <row r="6128" spans="1:31" x14ac:dyDescent="0.25">
      <c r="A6128">
        <f t="shared" si="862"/>
        <v>6127</v>
      </c>
      <c r="B6128" s="1">
        <v>774</v>
      </c>
      <c r="C6128" s="2">
        <v>40880</v>
      </c>
      <c r="D6128" s="1" t="s">
        <v>32</v>
      </c>
      <c r="E6128" s="1" t="str">
        <f t="shared" si="855"/>
        <v>***</v>
      </c>
      <c r="F6128" s="1" t="str">
        <f t="shared" si="856"/>
        <v>***</v>
      </c>
      <c r="G6128" s="1" t="str">
        <f t="shared" si="857"/>
        <v>***</v>
      </c>
      <c r="J6128" s="1" t="str">
        <f t="shared" si="858"/>
        <v>***</v>
      </c>
      <c r="P6128" s="1">
        <v>17</v>
      </c>
      <c r="Q6128" s="1">
        <f t="shared" si="863"/>
        <v>0.02</v>
      </c>
      <c r="T6128" s="4">
        <v>126.57</v>
      </c>
      <c r="U6128" s="9">
        <f t="shared" si="859"/>
        <v>0</v>
      </c>
      <c r="V6128" s="4">
        <f t="shared" si="860"/>
        <v>7.4452941176470588</v>
      </c>
      <c r="W6128" s="1" t="s">
        <v>21</v>
      </c>
      <c r="X6128" s="1">
        <v>49</v>
      </c>
      <c r="Y6128" s="4">
        <f t="shared" si="861"/>
        <v>175.57</v>
      </c>
      <c r="Z6128" s="1" t="s">
        <v>46</v>
      </c>
      <c r="AA6128" s="1" t="s">
        <v>23</v>
      </c>
      <c r="AB6128" s="1" t="s">
        <v>29</v>
      </c>
      <c r="AC6128" s="1" t="s">
        <v>63</v>
      </c>
      <c r="AD6128" s="1" t="s">
        <v>48</v>
      </c>
      <c r="AE6128" s="2">
        <v>40882</v>
      </c>
    </row>
    <row r="6129" spans="1:31" x14ac:dyDescent="0.25">
      <c r="A6129">
        <f t="shared" si="862"/>
        <v>6128</v>
      </c>
      <c r="B6129" s="1">
        <v>58755</v>
      </c>
      <c r="C6129" s="2">
        <v>40880</v>
      </c>
      <c r="D6129" s="1" t="s">
        <v>13</v>
      </c>
      <c r="E6129" s="1" t="str">
        <f t="shared" si="855"/>
        <v>*</v>
      </c>
      <c r="F6129" s="1" t="str">
        <f t="shared" si="856"/>
        <v>*</v>
      </c>
      <c r="G6129" s="1" t="str">
        <f t="shared" si="857"/>
        <v>*</v>
      </c>
      <c r="J6129" s="1" t="str">
        <f t="shared" si="858"/>
        <v>*</v>
      </c>
      <c r="P6129" s="1">
        <v>18</v>
      </c>
      <c r="Q6129" s="1">
        <f t="shared" si="863"/>
        <v>0.02</v>
      </c>
      <c r="T6129" s="4">
        <v>47.11</v>
      </c>
      <c r="U6129" s="9">
        <f t="shared" si="859"/>
        <v>0</v>
      </c>
      <c r="V6129" s="4">
        <f t="shared" si="860"/>
        <v>2.6172222222222223</v>
      </c>
      <c r="W6129" s="1" t="s">
        <v>21</v>
      </c>
      <c r="X6129" s="1">
        <v>7.09</v>
      </c>
      <c r="Y6129" s="4">
        <f t="shared" si="861"/>
        <v>54.2</v>
      </c>
      <c r="Z6129" s="1" t="s">
        <v>49</v>
      </c>
      <c r="AA6129" s="1" t="s">
        <v>37</v>
      </c>
      <c r="AB6129" s="1" t="s">
        <v>29</v>
      </c>
      <c r="AC6129" s="1" t="s">
        <v>40</v>
      </c>
      <c r="AD6129" s="1" t="s">
        <v>31</v>
      </c>
      <c r="AE6129" s="2">
        <v>40889</v>
      </c>
    </row>
    <row r="6130" spans="1:31" x14ac:dyDescent="0.25">
      <c r="A6130">
        <f t="shared" si="862"/>
        <v>6129</v>
      </c>
      <c r="B6130" s="1">
        <v>58755</v>
      </c>
      <c r="C6130" s="2">
        <v>40880</v>
      </c>
      <c r="D6130" s="1" t="s">
        <v>13</v>
      </c>
      <c r="E6130" s="1" t="str">
        <f t="shared" si="855"/>
        <v>*</v>
      </c>
      <c r="F6130" s="1" t="str">
        <f t="shared" si="856"/>
        <v>*</v>
      </c>
      <c r="G6130" s="1" t="str">
        <f t="shared" si="857"/>
        <v>*</v>
      </c>
      <c r="J6130" s="1" t="str">
        <f t="shared" si="858"/>
        <v>*</v>
      </c>
      <c r="P6130" s="1">
        <v>7</v>
      </c>
      <c r="Q6130" s="1">
        <f t="shared" si="863"/>
        <v>0.01</v>
      </c>
      <c r="T6130" s="4">
        <v>15.61</v>
      </c>
      <c r="U6130" s="9">
        <f t="shared" si="859"/>
        <v>0</v>
      </c>
      <c r="V6130" s="4">
        <f t="shared" si="860"/>
        <v>2.23</v>
      </c>
      <c r="W6130" s="1" t="s">
        <v>21</v>
      </c>
      <c r="X6130" s="1">
        <v>1.49</v>
      </c>
      <c r="Y6130" s="4">
        <f t="shared" si="861"/>
        <v>17.099999999999998</v>
      </c>
      <c r="Z6130" s="1" t="s">
        <v>49</v>
      </c>
      <c r="AA6130" s="1" t="s">
        <v>37</v>
      </c>
      <c r="AB6130" s="1" t="s">
        <v>29</v>
      </c>
      <c r="AC6130" s="1" t="s">
        <v>43</v>
      </c>
      <c r="AD6130" s="1" t="s">
        <v>19</v>
      </c>
      <c r="AE6130" s="2">
        <v>40882</v>
      </c>
    </row>
    <row r="6131" spans="1:31" x14ac:dyDescent="0.25">
      <c r="A6131">
        <f t="shared" si="862"/>
        <v>6130</v>
      </c>
      <c r="B6131" s="1">
        <v>28963</v>
      </c>
      <c r="C6131" s="2">
        <v>40881</v>
      </c>
      <c r="D6131" s="1" t="s">
        <v>27</v>
      </c>
      <c r="E6131" s="1" t="str">
        <f t="shared" si="855"/>
        <v>*</v>
      </c>
      <c r="F6131" s="1" t="str">
        <f t="shared" si="856"/>
        <v>*</v>
      </c>
      <c r="G6131" s="1" t="str">
        <f t="shared" si="857"/>
        <v>*</v>
      </c>
      <c r="J6131" s="1" t="str">
        <f t="shared" si="858"/>
        <v>*</v>
      </c>
      <c r="P6131" s="1">
        <v>37</v>
      </c>
      <c r="Q6131" s="1">
        <f t="shared" si="863"/>
        <v>0.04</v>
      </c>
      <c r="T6131" s="4">
        <v>6072.1875</v>
      </c>
      <c r="U6131" s="9">
        <f t="shared" si="859"/>
        <v>1</v>
      </c>
      <c r="V6131" s="4">
        <f t="shared" si="860"/>
        <v>164.11317567567568</v>
      </c>
      <c r="W6131" s="1" t="s">
        <v>21</v>
      </c>
      <c r="X6131" s="1">
        <v>2.5</v>
      </c>
      <c r="Y6131" s="4">
        <f t="shared" si="861"/>
        <v>6074.6875</v>
      </c>
      <c r="Z6131" s="1" t="s">
        <v>49</v>
      </c>
      <c r="AA6131" s="1" t="s">
        <v>37</v>
      </c>
      <c r="AB6131" s="1" t="s">
        <v>24</v>
      </c>
      <c r="AC6131" s="1" t="s">
        <v>25</v>
      </c>
      <c r="AD6131" s="1" t="s">
        <v>19</v>
      </c>
      <c r="AE6131" s="2">
        <v>40883</v>
      </c>
    </row>
    <row r="6132" spans="1:31" x14ac:dyDescent="0.25">
      <c r="A6132">
        <f t="shared" si="862"/>
        <v>6131</v>
      </c>
      <c r="B6132" s="1">
        <v>17376</v>
      </c>
      <c r="C6132" s="2">
        <v>40881</v>
      </c>
      <c r="D6132" s="1" t="s">
        <v>20</v>
      </c>
      <c r="E6132" s="1" t="str">
        <f t="shared" si="855"/>
        <v>*</v>
      </c>
      <c r="F6132" s="1" t="str">
        <f t="shared" si="856"/>
        <v>**</v>
      </c>
      <c r="G6132" s="1" t="str">
        <f t="shared" si="857"/>
        <v>**</v>
      </c>
      <c r="J6132" s="1" t="str">
        <f t="shared" si="858"/>
        <v>**</v>
      </c>
      <c r="P6132" s="1">
        <v>44</v>
      </c>
      <c r="Q6132" s="1">
        <f t="shared" si="863"/>
        <v>0.05</v>
      </c>
      <c r="T6132" s="4">
        <v>1127.81</v>
      </c>
      <c r="U6132" s="9">
        <f t="shared" si="859"/>
        <v>1</v>
      </c>
      <c r="V6132" s="4">
        <f t="shared" si="860"/>
        <v>25.632045454545452</v>
      </c>
      <c r="W6132" s="1" t="s">
        <v>21</v>
      </c>
      <c r="X6132" s="1">
        <v>1.99</v>
      </c>
      <c r="Y6132" s="4">
        <f t="shared" si="861"/>
        <v>1129.8</v>
      </c>
      <c r="Z6132" s="1" t="s">
        <v>50</v>
      </c>
      <c r="AA6132" s="1" t="s">
        <v>28</v>
      </c>
      <c r="AB6132" s="1" t="s">
        <v>24</v>
      </c>
      <c r="AC6132" s="1" t="s">
        <v>38</v>
      </c>
      <c r="AD6132" s="1" t="s">
        <v>41</v>
      </c>
      <c r="AE6132" s="2">
        <v>40883</v>
      </c>
    </row>
    <row r="6133" spans="1:31" x14ac:dyDescent="0.25">
      <c r="A6133">
        <f t="shared" si="862"/>
        <v>6132</v>
      </c>
      <c r="B6133" s="1">
        <v>41664</v>
      </c>
      <c r="C6133" s="2">
        <v>40881</v>
      </c>
      <c r="D6133" s="1" t="s">
        <v>32</v>
      </c>
      <c r="E6133" s="1" t="str">
        <f t="shared" si="855"/>
        <v>***</v>
      </c>
      <c r="F6133" s="1" t="str">
        <f t="shared" si="856"/>
        <v>***</v>
      </c>
      <c r="G6133" s="1" t="str">
        <f t="shared" si="857"/>
        <v>***</v>
      </c>
      <c r="J6133" s="1" t="str">
        <f t="shared" si="858"/>
        <v>***</v>
      </c>
      <c r="P6133" s="1">
        <v>40</v>
      </c>
      <c r="Q6133" s="1">
        <f t="shared" si="863"/>
        <v>0.05</v>
      </c>
      <c r="T6133" s="4">
        <v>1038.19</v>
      </c>
      <c r="U6133" s="9">
        <f t="shared" si="859"/>
        <v>1</v>
      </c>
      <c r="V6133" s="4">
        <f t="shared" si="860"/>
        <v>25.954750000000001</v>
      </c>
      <c r="W6133" s="1" t="s">
        <v>21</v>
      </c>
      <c r="X6133" s="1">
        <v>4.08</v>
      </c>
      <c r="Y6133" s="4">
        <f t="shared" si="861"/>
        <v>1042.27</v>
      </c>
      <c r="Z6133" s="1" t="s">
        <v>22</v>
      </c>
      <c r="AA6133" s="1" t="s">
        <v>28</v>
      </c>
      <c r="AB6133" s="1" t="s">
        <v>29</v>
      </c>
      <c r="AC6133" s="1" t="s">
        <v>30</v>
      </c>
      <c r="AD6133" s="1" t="s">
        <v>41</v>
      </c>
      <c r="AE6133" s="2">
        <v>40883</v>
      </c>
    </row>
    <row r="6134" spans="1:31" x14ac:dyDescent="0.25">
      <c r="A6134">
        <f t="shared" si="862"/>
        <v>6133</v>
      </c>
      <c r="B6134" s="1">
        <v>54401</v>
      </c>
      <c r="C6134" s="2">
        <v>40881</v>
      </c>
      <c r="D6134" s="1" t="s">
        <v>20</v>
      </c>
      <c r="E6134" s="1" t="str">
        <f t="shared" si="855"/>
        <v>*</v>
      </c>
      <c r="F6134" s="1" t="str">
        <f t="shared" si="856"/>
        <v>**</v>
      </c>
      <c r="G6134" s="1" t="str">
        <f t="shared" si="857"/>
        <v>**</v>
      </c>
      <c r="J6134" s="1" t="str">
        <f t="shared" si="858"/>
        <v>**</v>
      </c>
      <c r="P6134" s="1">
        <v>34</v>
      </c>
      <c r="Q6134" s="1">
        <f t="shared" si="863"/>
        <v>0.04</v>
      </c>
      <c r="T6134" s="4">
        <v>670.02</v>
      </c>
      <c r="U6134" s="9">
        <f t="shared" si="859"/>
        <v>0</v>
      </c>
      <c r="V6134" s="4">
        <f t="shared" si="860"/>
        <v>19.706470588235295</v>
      </c>
      <c r="W6134" s="1" t="s">
        <v>21</v>
      </c>
      <c r="X6134" s="1">
        <v>1.49</v>
      </c>
      <c r="Y6134" s="4">
        <f t="shared" si="861"/>
        <v>671.51</v>
      </c>
      <c r="Z6134" s="1" t="s">
        <v>22</v>
      </c>
      <c r="AA6134" s="1" t="s">
        <v>37</v>
      </c>
      <c r="AB6134" s="1" t="s">
        <v>29</v>
      </c>
      <c r="AC6134" s="1" t="s">
        <v>43</v>
      </c>
      <c r="AD6134" s="1" t="s">
        <v>19</v>
      </c>
      <c r="AE6134" s="2">
        <v>40883</v>
      </c>
    </row>
    <row r="6135" spans="1:31" x14ac:dyDescent="0.25">
      <c r="A6135">
        <f t="shared" si="862"/>
        <v>6134</v>
      </c>
      <c r="B6135" s="1">
        <v>41664</v>
      </c>
      <c r="C6135" s="2">
        <v>40881</v>
      </c>
      <c r="D6135" s="1" t="s">
        <v>32</v>
      </c>
      <c r="E6135" s="1" t="str">
        <f t="shared" si="855"/>
        <v>***</v>
      </c>
      <c r="F6135" s="1" t="str">
        <f t="shared" si="856"/>
        <v>***</v>
      </c>
      <c r="G6135" s="1" t="str">
        <f t="shared" si="857"/>
        <v>***</v>
      </c>
      <c r="J6135" s="1" t="str">
        <f t="shared" si="858"/>
        <v>***</v>
      </c>
      <c r="P6135" s="1">
        <v>5</v>
      </c>
      <c r="Q6135" s="1">
        <f t="shared" si="863"/>
        <v>0.01</v>
      </c>
      <c r="T6135" s="4">
        <v>54.8</v>
      </c>
      <c r="U6135" s="9">
        <f t="shared" si="859"/>
        <v>0</v>
      </c>
      <c r="V6135" s="4">
        <f t="shared" si="860"/>
        <v>10.959999999999999</v>
      </c>
      <c r="W6135" s="1" t="s">
        <v>21</v>
      </c>
      <c r="X6135" s="1">
        <v>1.99</v>
      </c>
      <c r="Y6135" s="4">
        <f t="shared" si="861"/>
        <v>56.79</v>
      </c>
      <c r="Z6135" s="1" t="s">
        <v>22</v>
      </c>
      <c r="AA6135" s="1" t="s">
        <v>28</v>
      </c>
      <c r="AB6135" s="1" t="s">
        <v>24</v>
      </c>
      <c r="AC6135" s="1" t="s">
        <v>38</v>
      </c>
      <c r="AD6135" s="1" t="s">
        <v>41</v>
      </c>
      <c r="AE6135" s="2">
        <v>40881</v>
      </c>
    </row>
    <row r="6136" spans="1:31" x14ac:dyDescent="0.25">
      <c r="A6136">
        <f t="shared" si="862"/>
        <v>6135</v>
      </c>
      <c r="B6136" s="1">
        <v>47303</v>
      </c>
      <c r="C6136" s="2">
        <v>40882</v>
      </c>
      <c r="D6136" s="1" t="s">
        <v>36</v>
      </c>
      <c r="E6136" s="1" t="str">
        <f t="shared" si="855"/>
        <v>*</v>
      </c>
      <c r="F6136" s="1" t="str">
        <f t="shared" si="856"/>
        <v>*</v>
      </c>
      <c r="G6136" s="1" t="str">
        <f t="shared" si="857"/>
        <v>*</v>
      </c>
      <c r="J6136" s="1" t="str">
        <f t="shared" si="858"/>
        <v>*</v>
      </c>
      <c r="P6136" s="1">
        <v>47</v>
      </c>
      <c r="Q6136" s="1">
        <f t="shared" si="863"/>
        <v>0.05</v>
      </c>
      <c r="T6136" s="4">
        <v>1413.82</v>
      </c>
      <c r="U6136" s="9">
        <f t="shared" si="859"/>
        <v>1</v>
      </c>
      <c r="V6136" s="4">
        <f t="shared" si="860"/>
        <v>30.081276595744679</v>
      </c>
      <c r="W6136" s="1" t="s">
        <v>21</v>
      </c>
      <c r="X6136" s="1">
        <v>11.63</v>
      </c>
      <c r="Y6136" s="4">
        <f t="shared" si="861"/>
        <v>1425.45</v>
      </c>
      <c r="Z6136" s="1" t="s">
        <v>22</v>
      </c>
      <c r="AA6136" s="1" t="s">
        <v>28</v>
      </c>
      <c r="AB6136" s="1" t="s">
        <v>29</v>
      </c>
      <c r="AC6136" s="1" t="s">
        <v>43</v>
      </c>
      <c r="AD6136" s="1" t="s">
        <v>19</v>
      </c>
      <c r="AE6136" s="2">
        <v>40883</v>
      </c>
    </row>
    <row r="6137" spans="1:31" x14ac:dyDescent="0.25">
      <c r="A6137">
        <f t="shared" si="862"/>
        <v>6136</v>
      </c>
      <c r="B6137" s="1">
        <v>47303</v>
      </c>
      <c r="C6137" s="2">
        <v>40882</v>
      </c>
      <c r="D6137" s="1" t="s">
        <v>36</v>
      </c>
      <c r="E6137" s="1" t="str">
        <f t="shared" si="855"/>
        <v>*</v>
      </c>
      <c r="F6137" s="1" t="str">
        <f t="shared" si="856"/>
        <v>*</v>
      </c>
      <c r="G6137" s="1" t="str">
        <f t="shared" si="857"/>
        <v>*</v>
      </c>
      <c r="J6137" s="1" t="str">
        <f t="shared" si="858"/>
        <v>*</v>
      </c>
      <c r="P6137" s="1">
        <v>45</v>
      </c>
      <c r="Q6137" s="1">
        <f t="shared" si="863"/>
        <v>0.05</v>
      </c>
      <c r="T6137" s="4">
        <v>308.92</v>
      </c>
      <c r="U6137" s="9">
        <f t="shared" si="859"/>
        <v>0</v>
      </c>
      <c r="V6137" s="4">
        <f t="shared" si="860"/>
        <v>6.8648888888888893</v>
      </c>
      <c r="W6137" s="1" t="s">
        <v>14</v>
      </c>
      <c r="X6137" s="1">
        <v>7.37</v>
      </c>
      <c r="Y6137" s="4">
        <f t="shared" si="861"/>
        <v>316.29000000000002</v>
      </c>
      <c r="Z6137" s="1" t="s">
        <v>22</v>
      </c>
      <c r="AA6137" s="1" t="s">
        <v>28</v>
      </c>
      <c r="AB6137" s="1" t="s">
        <v>29</v>
      </c>
      <c r="AC6137" s="1" t="s">
        <v>40</v>
      </c>
      <c r="AD6137" s="1" t="s">
        <v>19</v>
      </c>
      <c r="AE6137" s="2">
        <v>40884</v>
      </c>
    </row>
    <row r="6138" spans="1:31" x14ac:dyDescent="0.25">
      <c r="A6138">
        <f t="shared" si="862"/>
        <v>6137</v>
      </c>
      <c r="B6138" s="1">
        <v>38531</v>
      </c>
      <c r="C6138" s="2">
        <v>40882</v>
      </c>
      <c r="D6138" s="1" t="s">
        <v>13</v>
      </c>
      <c r="E6138" s="1" t="str">
        <f t="shared" si="855"/>
        <v>*</v>
      </c>
      <c r="F6138" s="1" t="str">
        <f t="shared" si="856"/>
        <v>*</v>
      </c>
      <c r="G6138" s="1" t="str">
        <f t="shared" si="857"/>
        <v>*</v>
      </c>
      <c r="J6138" s="1" t="str">
        <f t="shared" si="858"/>
        <v>*</v>
      </c>
      <c r="P6138" s="1">
        <v>26</v>
      </c>
      <c r="Q6138" s="1">
        <f t="shared" si="863"/>
        <v>3.5000000000000003E-2</v>
      </c>
      <c r="T6138" s="4">
        <v>118.43</v>
      </c>
      <c r="U6138" s="9">
        <f t="shared" si="859"/>
        <v>0</v>
      </c>
      <c r="V6138" s="4">
        <f t="shared" si="860"/>
        <v>4.5550000000000006</v>
      </c>
      <c r="W6138" s="1" t="s">
        <v>14</v>
      </c>
      <c r="X6138" s="1">
        <v>2.2599999999999998</v>
      </c>
      <c r="Y6138" s="4">
        <f t="shared" si="861"/>
        <v>120.69000000000001</v>
      </c>
      <c r="Z6138" s="1" t="s">
        <v>54</v>
      </c>
      <c r="AA6138" s="1" t="s">
        <v>37</v>
      </c>
      <c r="AB6138" s="1" t="s">
        <v>29</v>
      </c>
      <c r="AC6138" s="1" t="s">
        <v>40</v>
      </c>
      <c r="AD6138" s="1" t="s">
        <v>31</v>
      </c>
      <c r="AE6138" s="2">
        <v>40889</v>
      </c>
    </row>
    <row r="6139" spans="1:31" x14ac:dyDescent="0.25">
      <c r="A6139">
        <f t="shared" si="862"/>
        <v>6138</v>
      </c>
      <c r="B6139" s="1">
        <v>48641</v>
      </c>
      <c r="C6139" s="2">
        <v>40882</v>
      </c>
      <c r="D6139" s="1" t="s">
        <v>20</v>
      </c>
      <c r="E6139" s="1" t="str">
        <f t="shared" si="855"/>
        <v>*</v>
      </c>
      <c r="F6139" s="1" t="str">
        <f t="shared" si="856"/>
        <v>**</v>
      </c>
      <c r="G6139" s="1" t="str">
        <f t="shared" si="857"/>
        <v>**</v>
      </c>
      <c r="J6139" s="1" t="str">
        <f t="shared" si="858"/>
        <v>**</v>
      </c>
      <c r="P6139" s="1">
        <v>13</v>
      </c>
      <c r="Q6139" s="1">
        <f t="shared" si="863"/>
        <v>0.02</v>
      </c>
      <c r="T6139" s="4">
        <v>66.83</v>
      </c>
      <c r="U6139" s="9">
        <f t="shared" si="859"/>
        <v>0</v>
      </c>
      <c r="V6139" s="4">
        <f t="shared" si="860"/>
        <v>5.140769230769231</v>
      </c>
      <c r="W6139" s="1" t="s">
        <v>21</v>
      </c>
      <c r="X6139" s="1">
        <v>0.8</v>
      </c>
      <c r="Y6139" s="4">
        <f t="shared" si="861"/>
        <v>67.63</v>
      </c>
      <c r="Z6139" s="1" t="s">
        <v>15</v>
      </c>
      <c r="AA6139" s="1" t="s">
        <v>23</v>
      </c>
      <c r="AB6139" s="1" t="s">
        <v>29</v>
      </c>
      <c r="AC6139" s="1" t="s">
        <v>40</v>
      </c>
      <c r="AD6139" s="1" t="s">
        <v>31</v>
      </c>
      <c r="AE6139" s="2">
        <v>40883</v>
      </c>
    </row>
    <row r="6140" spans="1:31" x14ac:dyDescent="0.25">
      <c r="A6140">
        <f t="shared" si="862"/>
        <v>6139</v>
      </c>
      <c r="B6140" s="1">
        <v>47303</v>
      </c>
      <c r="C6140" s="2">
        <v>40882</v>
      </c>
      <c r="D6140" s="1" t="s">
        <v>36</v>
      </c>
      <c r="E6140" s="1" t="str">
        <f t="shared" si="855"/>
        <v>*</v>
      </c>
      <c r="F6140" s="1" t="str">
        <f t="shared" si="856"/>
        <v>*</v>
      </c>
      <c r="G6140" s="1" t="str">
        <f t="shared" si="857"/>
        <v>*</v>
      </c>
      <c r="J6140" s="1" t="str">
        <f t="shared" si="858"/>
        <v>*</v>
      </c>
      <c r="P6140" s="1">
        <v>7</v>
      </c>
      <c r="Q6140" s="1">
        <f t="shared" si="863"/>
        <v>0.01</v>
      </c>
      <c r="T6140" s="4">
        <v>56.9</v>
      </c>
      <c r="U6140" s="9">
        <f t="shared" si="859"/>
        <v>0</v>
      </c>
      <c r="V6140" s="4">
        <f t="shared" si="860"/>
        <v>8.1285714285714281</v>
      </c>
      <c r="W6140" s="1" t="s">
        <v>21</v>
      </c>
      <c r="X6140" s="1">
        <v>1.39</v>
      </c>
      <c r="Y6140" s="4">
        <f t="shared" si="861"/>
        <v>58.29</v>
      </c>
      <c r="Z6140" s="1" t="s">
        <v>22</v>
      </c>
      <c r="AA6140" s="1" t="s">
        <v>28</v>
      </c>
      <c r="AB6140" s="1" t="s">
        <v>29</v>
      </c>
      <c r="AC6140" s="1" t="s">
        <v>57</v>
      </c>
      <c r="AD6140" s="1" t="s">
        <v>19</v>
      </c>
      <c r="AE6140" s="2">
        <v>40883</v>
      </c>
    </row>
    <row r="6141" spans="1:31" x14ac:dyDescent="0.25">
      <c r="A6141">
        <f t="shared" si="862"/>
        <v>6140</v>
      </c>
      <c r="B6141" s="1">
        <v>9344</v>
      </c>
      <c r="C6141" s="2">
        <v>40883</v>
      </c>
      <c r="D6141" s="1" t="s">
        <v>13</v>
      </c>
      <c r="E6141" s="1" t="str">
        <f t="shared" si="855"/>
        <v>*</v>
      </c>
      <c r="F6141" s="1" t="str">
        <f t="shared" si="856"/>
        <v>*</v>
      </c>
      <c r="G6141" s="1" t="str">
        <f t="shared" si="857"/>
        <v>*</v>
      </c>
      <c r="J6141" s="1" t="str">
        <f t="shared" si="858"/>
        <v>*</v>
      </c>
      <c r="P6141" s="1">
        <v>31</v>
      </c>
      <c r="Q6141" s="1">
        <f t="shared" si="863"/>
        <v>0.04</v>
      </c>
      <c r="T6141" s="4">
        <v>3448.6455000000001</v>
      </c>
      <c r="U6141" s="9">
        <f t="shared" si="859"/>
        <v>1</v>
      </c>
      <c r="V6141" s="4">
        <f t="shared" si="860"/>
        <v>111.24662903225807</v>
      </c>
      <c r="W6141" s="1" t="s">
        <v>21</v>
      </c>
      <c r="X6141" s="1">
        <v>8.99</v>
      </c>
      <c r="Y6141" s="4">
        <f t="shared" si="861"/>
        <v>3457.6354999999999</v>
      </c>
      <c r="Z6141" s="1" t="s">
        <v>42</v>
      </c>
      <c r="AA6141" s="1" t="s">
        <v>16</v>
      </c>
      <c r="AB6141" s="1" t="s">
        <v>24</v>
      </c>
      <c r="AC6141" s="1" t="s">
        <v>25</v>
      </c>
      <c r="AD6141" s="1" t="s">
        <v>19</v>
      </c>
      <c r="AE6141" s="2">
        <v>40883</v>
      </c>
    </row>
    <row r="6142" spans="1:31" x14ac:dyDescent="0.25">
      <c r="A6142">
        <f t="shared" si="862"/>
        <v>6141</v>
      </c>
      <c r="B6142" s="1">
        <v>9344</v>
      </c>
      <c r="C6142" s="2">
        <v>40883</v>
      </c>
      <c r="D6142" s="1" t="s">
        <v>13</v>
      </c>
      <c r="E6142" s="1" t="str">
        <f t="shared" si="855"/>
        <v>*</v>
      </c>
      <c r="F6142" s="1" t="str">
        <f t="shared" si="856"/>
        <v>*</v>
      </c>
      <c r="G6142" s="1" t="str">
        <f t="shared" si="857"/>
        <v>*</v>
      </c>
      <c r="J6142" s="1" t="str">
        <f t="shared" si="858"/>
        <v>*</v>
      </c>
      <c r="P6142" s="1">
        <v>18</v>
      </c>
      <c r="Q6142" s="1">
        <f t="shared" si="863"/>
        <v>0.02</v>
      </c>
      <c r="T6142" s="4">
        <v>1733.1</v>
      </c>
      <c r="U6142" s="9">
        <f t="shared" si="859"/>
        <v>1</v>
      </c>
      <c r="V6142" s="4">
        <f t="shared" si="860"/>
        <v>96.283333333333331</v>
      </c>
      <c r="W6142" s="1" t="s">
        <v>21</v>
      </c>
      <c r="X6142" s="1">
        <v>35</v>
      </c>
      <c r="Y6142" s="4">
        <f t="shared" si="861"/>
        <v>1768.1</v>
      </c>
      <c r="Z6142" s="1" t="s">
        <v>42</v>
      </c>
      <c r="AA6142" s="1" t="s">
        <v>16</v>
      </c>
      <c r="AB6142" s="1" t="s">
        <v>29</v>
      </c>
      <c r="AC6142" s="1" t="s">
        <v>55</v>
      </c>
      <c r="AD6142" s="1" t="s">
        <v>48</v>
      </c>
      <c r="AE6142" s="2">
        <v>40885</v>
      </c>
    </row>
    <row r="6143" spans="1:31" x14ac:dyDescent="0.25">
      <c r="A6143">
        <f t="shared" si="862"/>
        <v>6142</v>
      </c>
      <c r="B6143" s="1">
        <v>18400</v>
      </c>
      <c r="C6143" s="2">
        <v>40883</v>
      </c>
      <c r="D6143" s="1" t="s">
        <v>27</v>
      </c>
      <c r="E6143" s="1" t="str">
        <f t="shared" si="855"/>
        <v>*</v>
      </c>
      <c r="F6143" s="1" t="str">
        <f t="shared" si="856"/>
        <v>*</v>
      </c>
      <c r="G6143" s="1" t="str">
        <f t="shared" si="857"/>
        <v>*</v>
      </c>
      <c r="J6143" s="1" t="str">
        <f t="shared" si="858"/>
        <v>*</v>
      </c>
      <c r="P6143" s="1">
        <v>29</v>
      </c>
      <c r="Q6143" s="1">
        <f t="shared" si="863"/>
        <v>3.5000000000000003E-2</v>
      </c>
      <c r="T6143" s="4">
        <v>598.49</v>
      </c>
      <c r="U6143" s="9">
        <f t="shared" si="859"/>
        <v>0</v>
      </c>
      <c r="V6143" s="4">
        <f t="shared" si="860"/>
        <v>20.63758620689655</v>
      </c>
      <c r="W6143" s="1" t="s">
        <v>21</v>
      </c>
      <c r="X6143" s="1">
        <v>4</v>
      </c>
      <c r="Y6143" s="4">
        <f t="shared" si="861"/>
        <v>602.49</v>
      </c>
      <c r="Z6143" s="1" t="s">
        <v>44</v>
      </c>
      <c r="AA6143" s="1" t="s">
        <v>16</v>
      </c>
      <c r="AB6143" s="1" t="s">
        <v>24</v>
      </c>
      <c r="AC6143" s="1" t="s">
        <v>38</v>
      </c>
      <c r="AD6143" s="1" t="s">
        <v>19</v>
      </c>
      <c r="AE6143" s="2">
        <v>40884</v>
      </c>
    </row>
    <row r="6144" spans="1:31" x14ac:dyDescent="0.25">
      <c r="A6144">
        <f t="shared" si="862"/>
        <v>6143</v>
      </c>
      <c r="B6144" s="1">
        <v>20864</v>
      </c>
      <c r="C6144" s="2">
        <v>40883</v>
      </c>
      <c r="D6144" s="1" t="s">
        <v>20</v>
      </c>
      <c r="E6144" s="1" t="str">
        <f t="shared" si="855"/>
        <v>*</v>
      </c>
      <c r="F6144" s="1" t="str">
        <f t="shared" si="856"/>
        <v>**</v>
      </c>
      <c r="G6144" s="1" t="str">
        <f t="shared" si="857"/>
        <v>**</v>
      </c>
      <c r="J6144" s="1" t="str">
        <f t="shared" si="858"/>
        <v>**</v>
      </c>
      <c r="P6144" s="1">
        <v>19</v>
      </c>
      <c r="Q6144" s="1">
        <f t="shared" si="863"/>
        <v>0.02</v>
      </c>
      <c r="T6144" s="4">
        <v>251.45</v>
      </c>
      <c r="U6144" s="9">
        <f t="shared" si="859"/>
        <v>0</v>
      </c>
      <c r="V6144" s="4">
        <f t="shared" si="860"/>
        <v>13.234210526315788</v>
      </c>
      <c r="W6144" s="1" t="s">
        <v>21</v>
      </c>
      <c r="X6144" s="1">
        <v>4.95</v>
      </c>
      <c r="Y6144" s="4">
        <f t="shared" si="861"/>
        <v>256.39999999999998</v>
      </c>
      <c r="Z6144" s="1" t="s">
        <v>42</v>
      </c>
      <c r="AA6144" s="1" t="s">
        <v>28</v>
      </c>
      <c r="AB6144" s="1" t="s">
        <v>17</v>
      </c>
      <c r="AC6144" s="1" t="s">
        <v>18</v>
      </c>
      <c r="AD6144" s="1" t="s">
        <v>41</v>
      </c>
      <c r="AE6144" s="2">
        <v>40885</v>
      </c>
    </row>
    <row r="6145" spans="1:31" x14ac:dyDescent="0.25">
      <c r="A6145">
        <f t="shared" si="862"/>
        <v>6144</v>
      </c>
      <c r="B6145" s="1">
        <v>30279</v>
      </c>
      <c r="C6145" s="2">
        <v>40884</v>
      </c>
      <c r="D6145" s="1" t="s">
        <v>32</v>
      </c>
      <c r="E6145" s="1" t="str">
        <f t="shared" si="855"/>
        <v>***</v>
      </c>
      <c r="F6145" s="1" t="str">
        <f t="shared" si="856"/>
        <v>***</v>
      </c>
      <c r="G6145" s="1" t="str">
        <f t="shared" si="857"/>
        <v>***</v>
      </c>
      <c r="J6145" s="1" t="str">
        <f t="shared" si="858"/>
        <v>***</v>
      </c>
      <c r="P6145" s="1">
        <v>39</v>
      </c>
      <c r="Q6145" s="1">
        <f t="shared" si="863"/>
        <v>0.04</v>
      </c>
      <c r="T6145" s="4">
        <v>19539.939999999999</v>
      </c>
      <c r="U6145" s="9">
        <f t="shared" si="859"/>
        <v>1</v>
      </c>
      <c r="V6145" s="4">
        <f t="shared" si="860"/>
        <v>501.02410256410252</v>
      </c>
      <c r="W6145" s="1" t="s">
        <v>33</v>
      </c>
      <c r="X6145" s="1">
        <v>16.63</v>
      </c>
      <c r="Y6145" s="4">
        <f t="shared" si="861"/>
        <v>19556.57</v>
      </c>
      <c r="Z6145" s="1" t="s">
        <v>44</v>
      </c>
      <c r="AA6145" s="1" t="s">
        <v>28</v>
      </c>
      <c r="AB6145" s="1" t="s">
        <v>24</v>
      </c>
      <c r="AC6145" s="1" t="s">
        <v>56</v>
      </c>
      <c r="AD6145" s="1" t="s">
        <v>59</v>
      </c>
      <c r="AE6145" s="2">
        <v>40885</v>
      </c>
    </row>
    <row r="6146" spans="1:31" x14ac:dyDescent="0.25">
      <c r="A6146">
        <f t="shared" si="862"/>
        <v>6145</v>
      </c>
      <c r="B6146" s="1">
        <v>40480</v>
      </c>
      <c r="C6146" s="2">
        <v>40884</v>
      </c>
      <c r="D6146" s="1" t="s">
        <v>32</v>
      </c>
      <c r="E6146" s="1" t="str">
        <f t="shared" si="855"/>
        <v>***</v>
      </c>
      <c r="F6146" s="1" t="str">
        <f t="shared" si="856"/>
        <v>***</v>
      </c>
      <c r="G6146" s="1" t="str">
        <f t="shared" si="857"/>
        <v>***</v>
      </c>
      <c r="J6146" s="1" t="str">
        <f t="shared" si="858"/>
        <v>***</v>
      </c>
      <c r="P6146" s="1">
        <v>19</v>
      </c>
      <c r="Q6146" s="1">
        <f t="shared" si="863"/>
        <v>0.02</v>
      </c>
      <c r="T6146" s="4">
        <v>7608.88</v>
      </c>
      <c r="U6146" s="9">
        <f t="shared" si="859"/>
        <v>1</v>
      </c>
      <c r="V6146" s="4">
        <f t="shared" si="860"/>
        <v>400.46736842105264</v>
      </c>
      <c r="W6146" s="1" t="s">
        <v>14</v>
      </c>
      <c r="X6146" s="1">
        <v>19.989999999999998</v>
      </c>
      <c r="Y6146" s="4">
        <f t="shared" si="861"/>
        <v>7628.87</v>
      </c>
      <c r="Z6146" s="1" t="s">
        <v>50</v>
      </c>
      <c r="AA6146" s="1" t="s">
        <v>37</v>
      </c>
      <c r="AB6146" s="1" t="s">
        <v>29</v>
      </c>
      <c r="AC6146" s="1" t="s">
        <v>43</v>
      </c>
      <c r="AD6146" s="1" t="s">
        <v>19</v>
      </c>
      <c r="AE6146" s="2">
        <v>40884</v>
      </c>
    </row>
    <row r="6147" spans="1:31" x14ac:dyDescent="0.25">
      <c r="A6147">
        <f t="shared" si="862"/>
        <v>6146</v>
      </c>
      <c r="B6147" s="1">
        <v>43875</v>
      </c>
      <c r="C6147" s="2">
        <v>40884</v>
      </c>
      <c r="D6147" s="1" t="s">
        <v>32</v>
      </c>
      <c r="E6147" s="1" t="str">
        <f t="shared" ref="E6147:E6210" si="864">IF(D6147="Critical","***","*")</f>
        <v>***</v>
      </c>
      <c r="F6147" s="1" t="str">
        <f t="shared" ref="F6147:F6210" si="865">IF(D6147="Critical","***",IF(D6147="High","**","*"))</f>
        <v>***</v>
      </c>
      <c r="G6147" s="1" t="str">
        <f t="shared" ref="G6147:G6210" si="866">VLOOKUP(D6147,$H$6:$I$10,2,FALSE)</f>
        <v>***</v>
      </c>
      <c r="J6147" s="1" t="str">
        <f t="shared" ref="J6147:J6210" si="867">HLOOKUP(D6147,$K$5:$O$6,2,FALSE)</f>
        <v>***</v>
      </c>
      <c r="P6147" s="1">
        <v>16</v>
      </c>
      <c r="Q6147" s="1">
        <f t="shared" si="863"/>
        <v>0.02</v>
      </c>
      <c r="T6147" s="4">
        <v>2795.0039999999999</v>
      </c>
      <c r="U6147" s="9">
        <f t="shared" ref="U6147:U6210" si="868">IF(T6147&gt;1000,1,0)</f>
        <v>1</v>
      </c>
      <c r="V6147" s="4">
        <f t="shared" ref="V6147:V6210" si="869">T6147/P6147</f>
        <v>174.68774999999999</v>
      </c>
      <c r="W6147" s="1" t="s">
        <v>21</v>
      </c>
      <c r="X6147" s="1">
        <v>8.99</v>
      </c>
      <c r="Y6147" s="4">
        <f t="shared" ref="Y6147:Y6210" si="870">X6147+T6147</f>
        <v>2803.9939999999997</v>
      </c>
      <c r="Z6147" s="1" t="s">
        <v>22</v>
      </c>
      <c r="AA6147" s="1" t="s">
        <v>28</v>
      </c>
      <c r="AB6147" s="1" t="s">
        <v>24</v>
      </c>
      <c r="AC6147" s="1" t="s">
        <v>25</v>
      </c>
      <c r="AD6147" s="1" t="s">
        <v>19</v>
      </c>
      <c r="AE6147" s="2">
        <v>40885</v>
      </c>
    </row>
    <row r="6148" spans="1:31" x14ac:dyDescent="0.25">
      <c r="A6148">
        <f t="shared" ref="A6148:A6211" si="871">A6147+1</f>
        <v>6147</v>
      </c>
      <c r="B6148" s="1">
        <v>43875</v>
      </c>
      <c r="C6148" s="2">
        <v>40884</v>
      </c>
      <c r="D6148" s="1" t="s">
        <v>32</v>
      </c>
      <c r="E6148" s="1" t="str">
        <f t="shared" si="864"/>
        <v>***</v>
      </c>
      <c r="F6148" s="1" t="str">
        <f t="shared" si="865"/>
        <v>***</v>
      </c>
      <c r="G6148" s="1" t="str">
        <f t="shared" si="866"/>
        <v>***</v>
      </c>
      <c r="J6148" s="1" t="str">
        <f t="shared" si="867"/>
        <v>***</v>
      </c>
      <c r="P6148" s="1">
        <v>17</v>
      </c>
      <c r="Q6148" s="1">
        <f t="shared" ref="Q6148:Q6211" si="872">VLOOKUP(P6148,$R$5:$S$10,2,TRUE)</f>
        <v>0.02</v>
      </c>
      <c r="T6148" s="4">
        <v>2573.92</v>
      </c>
      <c r="U6148" s="9">
        <f t="shared" si="868"/>
        <v>1</v>
      </c>
      <c r="V6148" s="4">
        <f t="shared" si="869"/>
        <v>151.40705882352941</v>
      </c>
      <c r="W6148" s="1" t="s">
        <v>33</v>
      </c>
      <c r="X6148" s="1">
        <v>143.71</v>
      </c>
      <c r="Y6148" s="4">
        <f t="shared" si="870"/>
        <v>2717.63</v>
      </c>
      <c r="Z6148" s="1" t="s">
        <v>22</v>
      </c>
      <c r="AA6148" s="1" t="s">
        <v>28</v>
      </c>
      <c r="AB6148" s="1" t="s">
        <v>17</v>
      </c>
      <c r="AC6148" s="1" t="s">
        <v>34</v>
      </c>
      <c r="AD6148" s="1" t="s">
        <v>35</v>
      </c>
      <c r="AE6148" s="2">
        <v>40886</v>
      </c>
    </row>
    <row r="6149" spans="1:31" x14ac:dyDescent="0.25">
      <c r="A6149">
        <f t="shared" si="871"/>
        <v>6148</v>
      </c>
      <c r="B6149" s="1">
        <v>43875</v>
      </c>
      <c r="C6149" s="2">
        <v>40884</v>
      </c>
      <c r="D6149" s="1" t="s">
        <v>32</v>
      </c>
      <c r="E6149" s="1" t="str">
        <f t="shared" si="864"/>
        <v>***</v>
      </c>
      <c r="F6149" s="1" t="str">
        <f t="shared" si="865"/>
        <v>***</v>
      </c>
      <c r="G6149" s="1" t="str">
        <f t="shared" si="866"/>
        <v>***</v>
      </c>
      <c r="J6149" s="1" t="str">
        <f t="shared" si="867"/>
        <v>***</v>
      </c>
      <c r="P6149" s="1">
        <v>25</v>
      </c>
      <c r="Q6149" s="1">
        <f t="shared" si="872"/>
        <v>3.5000000000000003E-2</v>
      </c>
      <c r="T6149" s="4">
        <v>2564.5774999999999</v>
      </c>
      <c r="U6149" s="9">
        <f t="shared" si="868"/>
        <v>1</v>
      </c>
      <c r="V6149" s="4">
        <f t="shared" si="869"/>
        <v>102.5831</v>
      </c>
      <c r="W6149" s="1" t="s">
        <v>21</v>
      </c>
      <c r="X6149" s="1">
        <v>7.69</v>
      </c>
      <c r="Y6149" s="4">
        <f t="shared" si="870"/>
        <v>2572.2674999999999</v>
      </c>
      <c r="Z6149" s="1" t="s">
        <v>22</v>
      </c>
      <c r="AA6149" s="1" t="s">
        <v>28</v>
      </c>
      <c r="AB6149" s="1" t="s">
        <v>24</v>
      </c>
      <c r="AC6149" s="1" t="s">
        <v>25</v>
      </c>
      <c r="AD6149" s="1" t="s">
        <v>19</v>
      </c>
      <c r="AE6149" s="2">
        <v>40886</v>
      </c>
    </row>
    <row r="6150" spans="1:31" x14ac:dyDescent="0.25">
      <c r="A6150">
        <f t="shared" si="871"/>
        <v>6149</v>
      </c>
      <c r="B6150" s="1">
        <v>30279</v>
      </c>
      <c r="C6150" s="2">
        <v>40884</v>
      </c>
      <c r="D6150" s="1" t="s">
        <v>32</v>
      </c>
      <c r="E6150" s="1" t="str">
        <f t="shared" si="864"/>
        <v>***</v>
      </c>
      <c r="F6150" s="1" t="str">
        <f t="shared" si="865"/>
        <v>***</v>
      </c>
      <c r="G6150" s="1" t="str">
        <f t="shared" si="866"/>
        <v>***</v>
      </c>
      <c r="J6150" s="1" t="str">
        <f t="shared" si="867"/>
        <v>***</v>
      </c>
      <c r="P6150" s="1">
        <v>25</v>
      </c>
      <c r="Q6150" s="1">
        <f t="shared" si="872"/>
        <v>3.5000000000000003E-2</v>
      </c>
      <c r="T6150" s="4">
        <v>1412.98</v>
      </c>
      <c r="U6150" s="9">
        <f t="shared" si="868"/>
        <v>1</v>
      </c>
      <c r="V6150" s="4">
        <f t="shared" si="869"/>
        <v>56.519199999999998</v>
      </c>
      <c r="W6150" s="1" t="s">
        <v>21</v>
      </c>
      <c r="X6150" s="1">
        <v>4.5</v>
      </c>
      <c r="Y6150" s="4">
        <f t="shared" si="870"/>
        <v>1417.48</v>
      </c>
      <c r="Z6150" s="1" t="s">
        <v>44</v>
      </c>
      <c r="AA6150" s="1" t="s">
        <v>28</v>
      </c>
      <c r="AB6150" s="1" t="s">
        <v>29</v>
      </c>
      <c r="AC6150" s="1" t="s">
        <v>63</v>
      </c>
      <c r="AD6150" s="1" t="s">
        <v>19</v>
      </c>
      <c r="AE6150" s="2">
        <v>40884</v>
      </c>
    </row>
    <row r="6151" spans="1:31" x14ac:dyDescent="0.25">
      <c r="A6151">
        <f t="shared" si="871"/>
        <v>6150</v>
      </c>
      <c r="B6151" s="1">
        <v>40480</v>
      </c>
      <c r="C6151" s="2">
        <v>40884</v>
      </c>
      <c r="D6151" s="1" t="s">
        <v>32</v>
      </c>
      <c r="E6151" s="1" t="str">
        <f t="shared" si="864"/>
        <v>***</v>
      </c>
      <c r="F6151" s="1" t="str">
        <f t="shared" si="865"/>
        <v>***</v>
      </c>
      <c r="G6151" s="1" t="str">
        <f t="shared" si="866"/>
        <v>***</v>
      </c>
      <c r="J6151" s="1" t="str">
        <f t="shared" si="867"/>
        <v>***</v>
      </c>
      <c r="P6151" s="1">
        <v>50</v>
      </c>
      <c r="Q6151" s="1">
        <f t="shared" si="872"/>
        <v>0.06</v>
      </c>
      <c r="T6151" s="4">
        <v>1270.03</v>
      </c>
      <c r="U6151" s="9">
        <f t="shared" si="868"/>
        <v>1</v>
      </c>
      <c r="V6151" s="4">
        <f t="shared" si="869"/>
        <v>25.400600000000001</v>
      </c>
      <c r="W6151" s="1" t="s">
        <v>21</v>
      </c>
      <c r="X6151" s="1">
        <v>6.93</v>
      </c>
      <c r="Y6151" s="4">
        <f t="shared" si="870"/>
        <v>1276.96</v>
      </c>
      <c r="Z6151" s="1" t="s">
        <v>50</v>
      </c>
      <c r="AA6151" s="1" t="s">
        <v>37</v>
      </c>
      <c r="AB6151" s="1" t="s">
        <v>17</v>
      </c>
      <c r="AC6151" s="1" t="s">
        <v>18</v>
      </c>
      <c r="AD6151" s="1" t="s">
        <v>19</v>
      </c>
      <c r="AE6151" s="2">
        <v>40886</v>
      </c>
    </row>
    <row r="6152" spans="1:31" x14ac:dyDescent="0.25">
      <c r="A6152">
        <f t="shared" si="871"/>
        <v>6151</v>
      </c>
      <c r="B6152" s="1">
        <v>38146</v>
      </c>
      <c r="C6152" s="2">
        <v>40884</v>
      </c>
      <c r="D6152" s="1" t="s">
        <v>13</v>
      </c>
      <c r="E6152" s="1" t="str">
        <f t="shared" si="864"/>
        <v>*</v>
      </c>
      <c r="F6152" s="1" t="str">
        <f t="shared" si="865"/>
        <v>*</v>
      </c>
      <c r="G6152" s="1" t="str">
        <f t="shared" si="866"/>
        <v>*</v>
      </c>
      <c r="J6152" s="1" t="str">
        <f t="shared" si="867"/>
        <v>*</v>
      </c>
      <c r="P6152" s="1">
        <v>41</v>
      </c>
      <c r="Q6152" s="1">
        <f t="shared" si="872"/>
        <v>0.05</v>
      </c>
      <c r="T6152" s="4">
        <v>782.05</v>
      </c>
      <c r="U6152" s="9">
        <f t="shared" si="868"/>
        <v>0</v>
      </c>
      <c r="V6152" s="4">
        <f t="shared" si="869"/>
        <v>19.074390243902439</v>
      </c>
      <c r="W6152" s="1" t="s">
        <v>21</v>
      </c>
      <c r="X6152" s="1">
        <v>14.87</v>
      </c>
      <c r="Y6152" s="4">
        <f t="shared" si="870"/>
        <v>796.92</v>
      </c>
      <c r="Z6152" s="1" t="s">
        <v>22</v>
      </c>
      <c r="AA6152" s="1" t="s">
        <v>23</v>
      </c>
      <c r="AB6152" s="1" t="s">
        <v>17</v>
      </c>
      <c r="AC6152" s="1" t="s">
        <v>18</v>
      </c>
      <c r="AD6152" s="1" t="s">
        <v>48</v>
      </c>
      <c r="AE6152" s="2">
        <v>40884</v>
      </c>
    </row>
    <row r="6153" spans="1:31" x14ac:dyDescent="0.25">
      <c r="A6153">
        <f t="shared" si="871"/>
        <v>6152</v>
      </c>
      <c r="B6153" s="1">
        <v>43875</v>
      </c>
      <c r="C6153" s="2">
        <v>40884</v>
      </c>
      <c r="D6153" s="1" t="s">
        <v>32</v>
      </c>
      <c r="E6153" s="1" t="str">
        <f t="shared" si="864"/>
        <v>***</v>
      </c>
      <c r="F6153" s="1" t="str">
        <f t="shared" si="865"/>
        <v>***</v>
      </c>
      <c r="G6153" s="1" t="str">
        <f t="shared" si="866"/>
        <v>***</v>
      </c>
      <c r="J6153" s="1" t="str">
        <f t="shared" si="867"/>
        <v>***</v>
      </c>
      <c r="P6153" s="1">
        <v>40</v>
      </c>
      <c r="Q6153" s="1">
        <f t="shared" si="872"/>
        <v>0.05</v>
      </c>
      <c r="T6153" s="4">
        <v>727.64</v>
      </c>
      <c r="U6153" s="9">
        <f t="shared" si="868"/>
        <v>0</v>
      </c>
      <c r="V6153" s="4">
        <f t="shared" si="869"/>
        <v>18.190999999999999</v>
      </c>
      <c r="W6153" s="1" t="s">
        <v>21</v>
      </c>
      <c r="X6153" s="1">
        <v>8.51</v>
      </c>
      <c r="Y6153" s="4">
        <f t="shared" si="870"/>
        <v>736.15</v>
      </c>
      <c r="Z6153" s="1" t="s">
        <v>22</v>
      </c>
      <c r="AA6153" s="1" t="s">
        <v>28</v>
      </c>
      <c r="AB6153" s="1" t="s">
        <v>24</v>
      </c>
      <c r="AC6153" s="1" t="s">
        <v>56</v>
      </c>
      <c r="AD6153" s="1" t="s">
        <v>26</v>
      </c>
      <c r="AE6153" s="2">
        <v>40886</v>
      </c>
    </row>
    <row r="6154" spans="1:31" x14ac:dyDescent="0.25">
      <c r="A6154">
        <f t="shared" si="871"/>
        <v>6153</v>
      </c>
      <c r="B6154" s="1">
        <v>43875</v>
      </c>
      <c r="C6154" s="2">
        <v>40884</v>
      </c>
      <c r="D6154" s="1" t="s">
        <v>32</v>
      </c>
      <c r="E6154" s="1" t="str">
        <f t="shared" si="864"/>
        <v>***</v>
      </c>
      <c r="F6154" s="1" t="str">
        <f t="shared" si="865"/>
        <v>***</v>
      </c>
      <c r="G6154" s="1" t="str">
        <f t="shared" si="866"/>
        <v>***</v>
      </c>
      <c r="J6154" s="1" t="str">
        <f t="shared" si="867"/>
        <v>***</v>
      </c>
      <c r="P6154" s="1">
        <v>24</v>
      </c>
      <c r="Q6154" s="1">
        <f t="shared" si="872"/>
        <v>3.5000000000000003E-2</v>
      </c>
      <c r="T6154" s="4">
        <v>382.19</v>
      </c>
      <c r="U6154" s="9">
        <f t="shared" si="868"/>
        <v>0</v>
      </c>
      <c r="V6154" s="4">
        <f t="shared" si="869"/>
        <v>15.924583333333333</v>
      </c>
      <c r="W6154" s="1" t="s">
        <v>14</v>
      </c>
      <c r="X6154" s="1">
        <v>6.75</v>
      </c>
      <c r="Y6154" s="4">
        <f t="shared" si="870"/>
        <v>388.94</v>
      </c>
      <c r="Z6154" s="1" t="s">
        <v>22</v>
      </c>
      <c r="AA6154" s="1" t="s">
        <v>28</v>
      </c>
      <c r="AB6154" s="1" t="s">
        <v>29</v>
      </c>
      <c r="AC6154" s="1" t="s">
        <v>63</v>
      </c>
      <c r="AD6154" s="1" t="s">
        <v>26</v>
      </c>
      <c r="AE6154" s="2">
        <v>40887</v>
      </c>
    </row>
    <row r="6155" spans="1:31" x14ac:dyDescent="0.25">
      <c r="A6155">
        <f t="shared" si="871"/>
        <v>6154</v>
      </c>
      <c r="B6155" s="1">
        <v>38146</v>
      </c>
      <c r="C6155" s="2">
        <v>40884</v>
      </c>
      <c r="D6155" s="1" t="s">
        <v>13</v>
      </c>
      <c r="E6155" s="1" t="str">
        <f t="shared" si="864"/>
        <v>*</v>
      </c>
      <c r="F6155" s="1" t="str">
        <f t="shared" si="865"/>
        <v>*</v>
      </c>
      <c r="G6155" s="1" t="str">
        <f t="shared" si="866"/>
        <v>*</v>
      </c>
      <c r="J6155" s="1" t="str">
        <f t="shared" si="867"/>
        <v>*</v>
      </c>
      <c r="P6155" s="1">
        <v>45</v>
      </c>
      <c r="Q6155" s="1">
        <f t="shared" si="872"/>
        <v>0.05</v>
      </c>
      <c r="T6155" s="4">
        <v>341.39</v>
      </c>
      <c r="U6155" s="9">
        <f t="shared" si="868"/>
        <v>0</v>
      </c>
      <c r="V6155" s="4">
        <f t="shared" si="869"/>
        <v>7.5864444444444441</v>
      </c>
      <c r="W6155" s="1" t="s">
        <v>21</v>
      </c>
      <c r="X6155" s="1">
        <v>6.16</v>
      </c>
      <c r="Y6155" s="4">
        <f t="shared" si="870"/>
        <v>347.55</v>
      </c>
      <c r="Z6155" s="1" t="s">
        <v>46</v>
      </c>
      <c r="AA6155" s="1" t="s">
        <v>23</v>
      </c>
      <c r="AB6155" s="1" t="s">
        <v>29</v>
      </c>
      <c r="AC6155" s="1" t="s">
        <v>43</v>
      </c>
      <c r="AD6155" s="1" t="s">
        <v>19</v>
      </c>
      <c r="AE6155" s="2">
        <v>40888</v>
      </c>
    </row>
    <row r="6156" spans="1:31" x14ac:dyDescent="0.25">
      <c r="A6156">
        <f t="shared" si="871"/>
        <v>6155</v>
      </c>
      <c r="B6156" s="1">
        <v>28581</v>
      </c>
      <c r="C6156" s="2">
        <v>40884</v>
      </c>
      <c r="D6156" s="1" t="s">
        <v>36</v>
      </c>
      <c r="E6156" s="1" t="str">
        <f t="shared" si="864"/>
        <v>*</v>
      </c>
      <c r="F6156" s="1" t="str">
        <f t="shared" si="865"/>
        <v>*</v>
      </c>
      <c r="G6156" s="1" t="str">
        <f t="shared" si="866"/>
        <v>*</v>
      </c>
      <c r="J6156" s="1" t="str">
        <f t="shared" si="867"/>
        <v>*</v>
      </c>
      <c r="P6156" s="1">
        <v>36</v>
      </c>
      <c r="Q6156" s="1">
        <f t="shared" si="872"/>
        <v>0.04</v>
      </c>
      <c r="T6156" s="4">
        <v>176.35</v>
      </c>
      <c r="U6156" s="9">
        <f t="shared" si="868"/>
        <v>0</v>
      </c>
      <c r="V6156" s="4">
        <f t="shared" si="869"/>
        <v>4.8986111111111112</v>
      </c>
      <c r="W6156" s="1" t="s">
        <v>21</v>
      </c>
      <c r="X6156" s="1">
        <v>0.8</v>
      </c>
      <c r="Y6156" s="4">
        <f t="shared" si="870"/>
        <v>177.15</v>
      </c>
      <c r="Z6156" s="1" t="s">
        <v>44</v>
      </c>
      <c r="AA6156" s="1" t="s">
        <v>37</v>
      </c>
      <c r="AB6156" s="1" t="s">
        <v>29</v>
      </c>
      <c r="AC6156" s="1" t="s">
        <v>40</v>
      </c>
      <c r="AD6156" s="1" t="s">
        <v>31</v>
      </c>
      <c r="AE6156" s="2">
        <v>40886</v>
      </c>
    </row>
    <row r="6157" spans="1:31" x14ac:dyDescent="0.25">
      <c r="A6157">
        <f t="shared" si="871"/>
        <v>6156</v>
      </c>
      <c r="B6157" s="1">
        <v>28581</v>
      </c>
      <c r="C6157" s="2">
        <v>40884</v>
      </c>
      <c r="D6157" s="1" t="s">
        <v>36</v>
      </c>
      <c r="E6157" s="1" t="str">
        <f t="shared" si="864"/>
        <v>*</v>
      </c>
      <c r="F6157" s="1" t="str">
        <f t="shared" si="865"/>
        <v>*</v>
      </c>
      <c r="G6157" s="1" t="str">
        <f t="shared" si="866"/>
        <v>*</v>
      </c>
      <c r="J6157" s="1" t="str">
        <f t="shared" si="867"/>
        <v>*</v>
      </c>
      <c r="P6157" s="1">
        <v>1</v>
      </c>
      <c r="Q6157" s="1">
        <f t="shared" si="872"/>
        <v>0.01</v>
      </c>
      <c r="T6157" s="4">
        <v>36.4</v>
      </c>
      <c r="U6157" s="9">
        <f t="shared" si="868"/>
        <v>0</v>
      </c>
      <c r="V6157" s="4">
        <f t="shared" si="869"/>
        <v>36.4</v>
      </c>
      <c r="W6157" s="1" t="s">
        <v>21</v>
      </c>
      <c r="X6157" s="1">
        <v>12.98</v>
      </c>
      <c r="Y6157" s="4">
        <f t="shared" si="870"/>
        <v>49.379999999999995</v>
      </c>
      <c r="Z6157" s="1" t="s">
        <v>44</v>
      </c>
      <c r="AA6157" s="1" t="s">
        <v>37</v>
      </c>
      <c r="AB6157" s="1" t="s">
        <v>29</v>
      </c>
      <c r="AC6157" s="1" t="s">
        <v>43</v>
      </c>
      <c r="AD6157" s="1" t="s">
        <v>19</v>
      </c>
      <c r="AE6157" s="2">
        <v>40886</v>
      </c>
    </row>
    <row r="6158" spans="1:31" x14ac:dyDescent="0.25">
      <c r="A6158">
        <f t="shared" si="871"/>
        <v>6157</v>
      </c>
      <c r="B6158" s="1">
        <v>55042</v>
      </c>
      <c r="C6158" s="2">
        <v>40885</v>
      </c>
      <c r="D6158" s="1" t="s">
        <v>20</v>
      </c>
      <c r="E6158" s="1" t="str">
        <f t="shared" si="864"/>
        <v>*</v>
      </c>
      <c r="F6158" s="1" t="str">
        <f t="shared" si="865"/>
        <v>**</v>
      </c>
      <c r="G6158" s="1" t="str">
        <f t="shared" si="866"/>
        <v>**</v>
      </c>
      <c r="J6158" s="1" t="str">
        <f t="shared" si="867"/>
        <v>**</v>
      </c>
      <c r="P6158" s="1">
        <v>38</v>
      </c>
      <c r="Q6158" s="1">
        <f t="shared" si="872"/>
        <v>0.04</v>
      </c>
      <c r="T6158" s="4">
        <v>1978.4345000000001</v>
      </c>
      <c r="U6158" s="9">
        <f t="shared" si="868"/>
        <v>1</v>
      </c>
      <c r="V6158" s="4">
        <f t="shared" si="869"/>
        <v>52.064065789473688</v>
      </c>
      <c r="W6158" s="1" t="s">
        <v>21</v>
      </c>
      <c r="X6158" s="1">
        <v>2.5</v>
      </c>
      <c r="Y6158" s="4">
        <f t="shared" si="870"/>
        <v>1980.9345000000001</v>
      </c>
      <c r="Z6158" s="1" t="s">
        <v>51</v>
      </c>
      <c r="AA6158" s="1" t="s">
        <v>37</v>
      </c>
      <c r="AB6158" s="1" t="s">
        <v>24</v>
      </c>
      <c r="AC6158" s="1" t="s">
        <v>25</v>
      </c>
      <c r="AD6158" s="1" t="s">
        <v>19</v>
      </c>
      <c r="AE6158" s="2">
        <v>40886</v>
      </c>
    </row>
    <row r="6159" spans="1:31" x14ac:dyDescent="0.25">
      <c r="A6159">
        <f t="shared" si="871"/>
        <v>6158</v>
      </c>
      <c r="B6159" s="1">
        <v>55042</v>
      </c>
      <c r="C6159" s="2">
        <v>40885</v>
      </c>
      <c r="D6159" s="1" t="s">
        <v>20</v>
      </c>
      <c r="E6159" s="1" t="str">
        <f t="shared" si="864"/>
        <v>*</v>
      </c>
      <c r="F6159" s="1" t="str">
        <f t="shared" si="865"/>
        <v>**</v>
      </c>
      <c r="G6159" s="1" t="str">
        <f t="shared" si="866"/>
        <v>**</v>
      </c>
      <c r="J6159" s="1" t="str">
        <f t="shared" si="867"/>
        <v>**</v>
      </c>
      <c r="P6159" s="1">
        <v>28</v>
      </c>
      <c r="Q6159" s="1">
        <f t="shared" si="872"/>
        <v>3.5000000000000003E-2</v>
      </c>
      <c r="T6159" s="4">
        <v>1717.88</v>
      </c>
      <c r="U6159" s="9">
        <f t="shared" si="868"/>
        <v>1</v>
      </c>
      <c r="V6159" s="4">
        <f t="shared" si="869"/>
        <v>61.352857142857147</v>
      </c>
      <c r="W6159" s="1" t="s">
        <v>14</v>
      </c>
      <c r="X6159" s="1">
        <v>4.5</v>
      </c>
      <c r="Y6159" s="4">
        <f t="shared" si="870"/>
        <v>1722.38</v>
      </c>
      <c r="Z6159" s="1" t="s">
        <v>51</v>
      </c>
      <c r="AA6159" s="1" t="s">
        <v>37</v>
      </c>
      <c r="AB6159" s="1" t="s">
        <v>29</v>
      </c>
      <c r="AC6159" s="1" t="s">
        <v>63</v>
      </c>
      <c r="AD6159" s="1" t="s">
        <v>19</v>
      </c>
      <c r="AE6159" s="2">
        <v>40887</v>
      </c>
    </row>
    <row r="6160" spans="1:31" x14ac:dyDescent="0.25">
      <c r="A6160">
        <f t="shared" si="871"/>
        <v>6159</v>
      </c>
      <c r="B6160" s="1">
        <v>9829</v>
      </c>
      <c r="C6160" s="2">
        <v>40885</v>
      </c>
      <c r="D6160" s="1" t="s">
        <v>32</v>
      </c>
      <c r="E6160" s="1" t="str">
        <f t="shared" si="864"/>
        <v>***</v>
      </c>
      <c r="F6160" s="1" t="str">
        <f t="shared" si="865"/>
        <v>***</v>
      </c>
      <c r="G6160" s="1" t="str">
        <f t="shared" si="866"/>
        <v>***</v>
      </c>
      <c r="J6160" s="1" t="str">
        <f t="shared" si="867"/>
        <v>***</v>
      </c>
      <c r="P6160" s="1">
        <v>23</v>
      </c>
      <c r="Q6160" s="1">
        <f t="shared" si="872"/>
        <v>3.5000000000000003E-2</v>
      </c>
      <c r="T6160" s="4">
        <v>750.39</v>
      </c>
      <c r="U6160" s="9">
        <f t="shared" si="868"/>
        <v>0</v>
      </c>
      <c r="V6160" s="4">
        <f t="shared" si="869"/>
        <v>32.625652173913046</v>
      </c>
      <c r="W6160" s="1" t="s">
        <v>21</v>
      </c>
      <c r="X6160" s="1">
        <v>11.63</v>
      </c>
      <c r="Y6160" s="4">
        <f t="shared" si="870"/>
        <v>762.02</v>
      </c>
      <c r="Z6160" s="1" t="s">
        <v>49</v>
      </c>
      <c r="AA6160" s="1" t="s">
        <v>16</v>
      </c>
      <c r="AB6160" s="1" t="s">
        <v>29</v>
      </c>
      <c r="AC6160" s="1" t="s">
        <v>43</v>
      </c>
      <c r="AD6160" s="1" t="s">
        <v>19</v>
      </c>
      <c r="AE6160" s="2">
        <v>40886</v>
      </c>
    </row>
    <row r="6161" spans="1:31" x14ac:dyDescent="0.25">
      <c r="A6161">
        <f t="shared" si="871"/>
        <v>6160</v>
      </c>
      <c r="B6161" s="1">
        <v>20098</v>
      </c>
      <c r="C6161" s="2">
        <v>40885</v>
      </c>
      <c r="D6161" s="1" t="s">
        <v>36</v>
      </c>
      <c r="E6161" s="1" t="str">
        <f t="shared" si="864"/>
        <v>*</v>
      </c>
      <c r="F6161" s="1" t="str">
        <f t="shared" si="865"/>
        <v>*</v>
      </c>
      <c r="G6161" s="1" t="str">
        <f t="shared" si="866"/>
        <v>*</v>
      </c>
      <c r="J6161" s="1" t="str">
        <f t="shared" si="867"/>
        <v>*</v>
      </c>
      <c r="P6161" s="1">
        <v>8</v>
      </c>
      <c r="Q6161" s="1">
        <f t="shared" si="872"/>
        <v>0.01</v>
      </c>
      <c r="T6161" s="4">
        <v>194.11</v>
      </c>
      <c r="U6161" s="9">
        <f t="shared" si="868"/>
        <v>0</v>
      </c>
      <c r="V6161" s="4">
        <f t="shared" si="869"/>
        <v>24.263750000000002</v>
      </c>
      <c r="W6161" s="1" t="s">
        <v>21</v>
      </c>
      <c r="X6161" s="1">
        <v>8.99</v>
      </c>
      <c r="Y6161" s="4">
        <f t="shared" si="870"/>
        <v>203.10000000000002</v>
      </c>
      <c r="Z6161" s="1" t="s">
        <v>53</v>
      </c>
      <c r="AA6161" s="1" t="s">
        <v>16</v>
      </c>
      <c r="AB6161" s="1" t="s">
        <v>17</v>
      </c>
      <c r="AC6161" s="1" t="s">
        <v>18</v>
      </c>
      <c r="AD6161" s="1" t="s">
        <v>41</v>
      </c>
      <c r="AE6161" s="2">
        <v>40885</v>
      </c>
    </row>
    <row r="6162" spans="1:31" x14ac:dyDescent="0.25">
      <c r="A6162">
        <f t="shared" si="871"/>
        <v>6161</v>
      </c>
      <c r="B6162" s="1">
        <v>20098</v>
      </c>
      <c r="C6162" s="2">
        <v>40885</v>
      </c>
      <c r="D6162" s="1" t="s">
        <v>36</v>
      </c>
      <c r="E6162" s="1" t="str">
        <f t="shared" si="864"/>
        <v>*</v>
      </c>
      <c r="F6162" s="1" t="str">
        <f t="shared" si="865"/>
        <v>*</v>
      </c>
      <c r="G6162" s="1" t="str">
        <f t="shared" si="866"/>
        <v>*</v>
      </c>
      <c r="J6162" s="1" t="str">
        <f t="shared" si="867"/>
        <v>*</v>
      </c>
      <c r="P6162" s="1">
        <v>11</v>
      </c>
      <c r="Q6162" s="1">
        <f t="shared" si="872"/>
        <v>0.02</v>
      </c>
      <c r="T6162" s="4">
        <v>183.32</v>
      </c>
      <c r="U6162" s="9">
        <f t="shared" si="868"/>
        <v>0</v>
      </c>
      <c r="V6162" s="4">
        <f t="shared" si="869"/>
        <v>16.665454545454544</v>
      </c>
      <c r="W6162" s="1" t="s">
        <v>21</v>
      </c>
      <c r="X6162" s="1">
        <v>9.4</v>
      </c>
      <c r="Y6162" s="4">
        <f t="shared" si="870"/>
        <v>192.72</v>
      </c>
      <c r="Z6162" s="1" t="s">
        <v>53</v>
      </c>
      <c r="AA6162" s="1" t="s">
        <v>16</v>
      </c>
      <c r="AB6162" s="1" t="s">
        <v>24</v>
      </c>
      <c r="AC6162" s="1" t="s">
        <v>56</v>
      </c>
      <c r="AD6162" s="1" t="s">
        <v>19</v>
      </c>
      <c r="AE6162" s="2">
        <v>40887</v>
      </c>
    </row>
    <row r="6163" spans="1:31" x14ac:dyDescent="0.25">
      <c r="A6163">
        <f t="shared" si="871"/>
        <v>6162</v>
      </c>
      <c r="B6163" s="1">
        <v>9829</v>
      </c>
      <c r="C6163" s="2">
        <v>40885</v>
      </c>
      <c r="D6163" s="1" t="s">
        <v>32</v>
      </c>
      <c r="E6163" s="1" t="str">
        <f t="shared" si="864"/>
        <v>***</v>
      </c>
      <c r="F6163" s="1" t="str">
        <f t="shared" si="865"/>
        <v>***</v>
      </c>
      <c r="G6163" s="1" t="str">
        <f t="shared" si="866"/>
        <v>***</v>
      </c>
      <c r="J6163" s="1" t="str">
        <f t="shared" si="867"/>
        <v>***</v>
      </c>
      <c r="P6163" s="1">
        <v>4</v>
      </c>
      <c r="Q6163" s="1">
        <f t="shared" si="872"/>
        <v>0.01</v>
      </c>
      <c r="T6163" s="4">
        <v>18.46</v>
      </c>
      <c r="U6163" s="9">
        <f t="shared" si="868"/>
        <v>0</v>
      </c>
      <c r="V6163" s="4">
        <f t="shared" si="869"/>
        <v>4.6150000000000002</v>
      </c>
      <c r="W6163" s="1" t="s">
        <v>21</v>
      </c>
      <c r="X6163" s="1">
        <v>0.5</v>
      </c>
      <c r="Y6163" s="4">
        <f t="shared" si="870"/>
        <v>18.96</v>
      </c>
      <c r="Z6163" s="1" t="s">
        <v>49</v>
      </c>
      <c r="AA6163" s="1" t="s">
        <v>16</v>
      </c>
      <c r="AB6163" s="1" t="s">
        <v>29</v>
      </c>
      <c r="AC6163" s="1" t="s">
        <v>58</v>
      </c>
      <c r="AD6163" s="1" t="s">
        <v>19</v>
      </c>
      <c r="AE6163" s="2">
        <v>40887</v>
      </c>
    </row>
    <row r="6164" spans="1:31" x14ac:dyDescent="0.25">
      <c r="A6164">
        <f t="shared" si="871"/>
        <v>6163</v>
      </c>
      <c r="B6164" s="1">
        <v>12130</v>
      </c>
      <c r="C6164" s="2">
        <v>40886</v>
      </c>
      <c r="D6164" s="1" t="s">
        <v>27</v>
      </c>
      <c r="E6164" s="1" t="str">
        <f t="shared" si="864"/>
        <v>*</v>
      </c>
      <c r="F6164" s="1" t="str">
        <f t="shared" si="865"/>
        <v>*</v>
      </c>
      <c r="G6164" s="1" t="str">
        <f t="shared" si="866"/>
        <v>*</v>
      </c>
      <c r="J6164" s="1" t="str">
        <f t="shared" si="867"/>
        <v>*</v>
      </c>
      <c r="P6164" s="1">
        <v>42</v>
      </c>
      <c r="Q6164" s="1">
        <f t="shared" si="872"/>
        <v>0.05</v>
      </c>
      <c r="T6164" s="4">
        <v>1274.5155</v>
      </c>
      <c r="U6164" s="9">
        <f t="shared" si="868"/>
        <v>1</v>
      </c>
      <c r="V6164" s="4">
        <f t="shared" si="869"/>
        <v>30.345607142857141</v>
      </c>
      <c r="W6164" s="1" t="s">
        <v>21</v>
      </c>
      <c r="X6164" s="1">
        <v>5.99</v>
      </c>
      <c r="Y6164" s="4">
        <f t="shared" si="870"/>
        <v>1280.5055</v>
      </c>
      <c r="Z6164" s="1" t="s">
        <v>22</v>
      </c>
      <c r="AA6164" s="1" t="s">
        <v>16</v>
      </c>
      <c r="AB6164" s="1" t="s">
        <v>24</v>
      </c>
      <c r="AC6164" s="1" t="s">
        <v>25</v>
      </c>
      <c r="AD6164" s="1" t="s">
        <v>31</v>
      </c>
      <c r="AE6164" s="2">
        <v>40889</v>
      </c>
    </row>
    <row r="6165" spans="1:31" x14ac:dyDescent="0.25">
      <c r="A6165">
        <f t="shared" si="871"/>
        <v>6164</v>
      </c>
      <c r="B6165" s="1">
        <v>12130</v>
      </c>
      <c r="C6165" s="2">
        <v>40886</v>
      </c>
      <c r="D6165" s="1" t="s">
        <v>27</v>
      </c>
      <c r="E6165" s="1" t="str">
        <f t="shared" si="864"/>
        <v>*</v>
      </c>
      <c r="F6165" s="1" t="str">
        <f t="shared" si="865"/>
        <v>*</v>
      </c>
      <c r="G6165" s="1" t="str">
        <f t="shared" si="866"/>
        <v>*</v>
      </c>
      <c r="J6165" s="1" t="str">
        <f t="shared" si="867"/>
        <v>*</v>
      </c>
      <c r="P6165" s="1">
        <v>37</v>
      </c>
      <c r="Q6165" s="1">
        <f t="shared" si="872"/>
        <v>0.04</v>
      </c>
      <c r="T6165" s="4">
        <v>686.2</v>
      </c>
      <c r="U6165" s="9">
        <f t="shared" si="868"/>
        <v>0</v>
      </c>
      <c r="V6165" s="4">
        <f t="shared" si="869"/>
        <v>18.545945945945949</v>
      </c>
      <c r="W6165" s="1" t="s">
        <v>21</v>
      </c>
      <c r="X6165" s="1">
        <v>3.62</v>
      </c>
      <c r="Y6165" s="4">
        <f t="shared" si="870"/>
        <v>689.82</v>
      </c>
      <c r="Z6165" s="1" t="s">
        <v>22</v>
      </c>
      <c r="AA6165" s="1" t="s">
        <v>16</v>
      </c>
      <c r="AB6165" s="1" t="s">
        <v>17</v>
      </c>
      <c r="AC6165" s="1" t="s">
        <v>18</v>
      </c>
      <c r="AD6165" s="1" t="s">
        <v>31</v>
      </c>
      <c r="AE6165" s="2">
        <v>40889</v>
      </c>
    </row>
    <row r="6166" spans="1:31" x14ac:dyDescent="0.25">
      <c r="A6166">
        <f t="shared" si="871"/>
        <v>6165</v>
      </c>
      <c r="B6166" s="1">
        <v>59200</v>
      </c>
      <c r="C6166" s="2">
        <v>40886</v>
      </c>
      <c r="D6166" s="1" t="s">
        <v>36</v>
      </c>
      <c r="E6166" s="1" t="str">
        <f t="shared" si="864"/>
        <v>*</v>
      </c>
      <c r="F6166" s="1" t="str">
        <f t="shared" si="865"/>
        <v>*</v>
      </c>
      <c r="G6166" s="1" t="str">
        <f t="shared" si="866"/>
        <v>*</v>
      </c>
      <c r="J6166" s="1" t="str">
        <f t="shared" si="867"/>
        <v>*</v>
      </c>
      <c r="P6166" s="1">
        <v>28</v>
      </c>
      <c r="Q6166" s="1">
        <f t="shared" si="872"/>
        <v>3.5000000000000003E-2</v>
      </c>
      <c r="T6166" s="4">
        <v>350.42</v>
      </c>
      <c r="U6166" s="9">
        <f t="shared" si="868"/>
        <v>0</v>
      </c>
      <c r="V6166" s="4">
        <f t="shared" si="869"/>
        <v>12.515000000000001</v>
      </c>
      <c r="W6166" s="1" t="s">
        <v>21</v>
      </c>
      <c r="X6166" s="1">
        <v>5.81</v>
      </c>
      <c r="Y6166" s="4">
        <f t="shared" si="870"/>
        <v>356.23</v>
      </c>
      <c r="Z6166" s="1" t="s">
        <v>22</v>
      </c>
      <c r="AA6166" s="1" t="s">
        <v>37</v>
      </c>
      <c r="AB6166" s="1" t="s">
        <v>29</v>
      </c>
      <c r="AC6166" s="1" t="s">
        <v>30</v>
      </c>
      <c r="AD6166" s="1" t="s">
        <v>41</v>
      </c>
      <c r="AE6166" s="2">
        <v>40888</v>
      </c>
    </row>
    <row r="6167" spans="1:31" x14ac:dyDescent="0.25">
      <c r="A6167">
        <f t="shared" si="871"/>
        <v>6166</v>
      </c>
      <c r="B6167" s="1">
        <v>44452</v>
      </c>
      <c r="C6167" s="2">
        <v>40886</v>
      </c>
      <c r="D6167" s="1" t="s">
        <v>27</v>
      </c>
      <c r="E6167" s="1" t="str">
        <f t="shared" si="864"/>
        <v>*</v>
      </c>
      <c r="F6167" s="1" t="str">
        <f t="shared" si="865"/>
        <v>*</v>
      </c>
      <c r="G6167" s="1" t="str">
        <f t="shared" si="866"/>
        <v>*</v>
      </c>
      <c r="J6167" s="1" t="str">
        <f t="shared" si="867"/>
        <v>*</v>
      </c>
      <c r="P6167" s="1">
        <v>50</v>
      </c>
      <c r="Q6167" s="1">
        <f t="shared" si="872"/>
        <v>0.06</v>
      </c>
      <c r="T6167" s="4">
        <v>330.27</v>
      </c>
      <c r="U6167" s="9">
        <f t="shared" si="868"/>
        <v>0</v>
      </c>
      <c r="V6167" s="4">
        <f t="shared" si="869"/>
        <v>6.6053999999999995</v>
      </c>
      <c r="W6167" s="1" t="s">
        <v>21</v>
      </c>
      <c r="X6167" s="1">
        <v>7.86</v>
      </c>
      <c r="Y6167" s="4">
        <f t="shared" si="870"/>
        <v>338.13</v>
      </c>
      <c r="Z6167" s="1" t="s">
        <v>49</v>
      </c>
      <c r="AA6167" s="1" t="s">
        <v>37</v>
      </c>
      <c r="AB6167" s="1" t="s">
        <v>29</v>
      </c>
      <c r="AC6167" s="1" t="s">
        <v>40</v>
      </c>
      <c r="AD6167" s="1" t="s">
        <v>19</v>
      </c>
      <c r="AE6167" s="2">
        <v>40888</v>
      </c>
    </row>
    <row r="6168" spans="1:31" x14ac:dyDescent="0.25">
      <c r="A6168">
        <f t="shared" si="871"/>
        <v>6167</v>
      </c>
      <c r="B6168" s="1">
        <v>9093</v>
      </c>
      <c r="C6168" s="2">
        <v>40886</v>
      </c>
      <c r="D6168" s="1" t="s">
        <v>36</v>
      </c>
      <c r="E6168" s="1" t="str">
        <f t="shared" si="864"/>
        <v>*</v>
      </c>
      <c r="F6168" s="1" t="str">
        <f t="shared" si="865"/>
        <v>*</v>
      </c>
      <c r="G6168" s="1" t="str">
        <f t="shared" si="866"/>
        <v>*</v>
      </c>
      <c r="J6168" s="1" t="str">
        <f t="shared" si="867"/>
        <v>*</v>
      </c>
      <c r="P6168" s="1">
        <v>36</v>
      </c>
      <c r="Q6168" s="1">
        <f t="shared" si="872"/>
        <v>0.04</v>
      </c>
      <c r="T6168" s="4">
        <v>268.55</v>
      </c>
      <c r="U6168" s="9">
        <f t="shared" si="868"/>
        <v>0</v>
      </c>
      <c r="V6168" s="4">
        <f t="shared" si="869"/>
        <v>7.4597222222222221</v>
      </c>
      <c r="W6168" s="1" t="s">
        <v>21</v>
      </c>
      <c r="X6168" s="1">
        <v>2.83</v>
      </c>
      <c r="Y6168" s="4">
        <f t="shared" si="870"/>
        <v>271.38</v>
      </c>
      <c r="Z6168" s="1" t="s">
        <v>42</v>
      </c>
      <c r="AA6168" s="1" t="s">
        <v>16</v>
      </c>
      <c r="AB6168" s="1" t="s">
        <v>24</v>
      </c>
      <c r="AC6168" s="1" t="s">
        <v>38</v>
      </c>
      <c r="AD6168" s="1" t="s">
        <v>41</v>
      </c>
      <c r="AE6168" s="2">
        <v>40886</v>
      </c>
    </row>
    <row r="6169" spans="1:31" x14ac:dyDescent="0.25">
      <c r="A6169">
        <f t="shared" si="871"/>
        <v>6168</v>
      </c>
      <c r="B6169" s="1">
        <v>59200</v>
      </c>
      <c r="C6169" s="2">
        <v>40886</v>
      </c>
      <c r="D6169" s="1" t="s">
        <v>36</v>
      </c>
      <c r="E6169" s="1" t="str">
        <f t="shared" si="864"/>
        <v>*</v>
      </c>
      <c r="F6169" s="1" t="str">
        <f t="shared" si="865"/>
        <v>*</v>
      </c>
      <c r="G6169" s="1" t="str">
        <f t="shared" si="866"/>
        <v>*</v>
      </c>
      <c r="J6169" s="1" t="str">
        <f t="shared" si="867"/>
        <v>*</v>
      </c>
      <c r="P6169" s="1">
        <v>4</v>
      </c>
      <c r="Q6169" s="1">
        <f t="shared" si="872"/>
        <v>0.01</v>
      </c>
      <c r="T6169" s="4">
        <v>170.45</v>
      </c>
      <c r="U6169" s="9">
        <f t="shared" si="868"/>
        <v>0</v>
      </c>
      <c r="V6169" s="4">
        <f t="shared" si="869"/>
        <v>42.612499999999997</v>
      </c>
      <c r="W6169" s="1" t="s">
        <v>21</v>
      </c>
      <c r="X6169" s="1">
        <v>4.62</v>
      </c>
      <c r="Y6169" s="4">
        <f t="shared" si="870"/>
        <v>175.07</v>
      </c>
      <c r="Z6169" s="1" t="s">
        <v>22</v>
      </c>
      <c r="AA6169" s="1" t="s">
        <v>37</v>
      </c>
      <c r="AB6169" s="1" t="s">
        <v>29</v>
      </c>
      <c r="AC6169" s="1" t="s">
        <v>63</v>
      </c>
      <c r="AD6169" s="1" t="s">
        <v>19</v>
      </c>
      <c r="AE6169" s="2">
        <v>40886</v>
      </c>
    </row>
    <row r="6170" spans="1:31" x14ac:dyDescent="0.25">
      <c r="A6170">
        <f t="shared" si="871"/>
        <v>6169</v>
      </c>
      <c r="B6170" s="1">
        <v>21927</v>
      </c>
      <c r="C6170" s="2">
        <v>40887</v>
      </c>
      <c r="D6170" s="1" t="s">
        <v>20</v>
      </c>
      <c r="E6170" s="1" t="str">
        <f t="shared" si="864"/>
        <v>*</v>
      </c>
      <c r="F6170" s="1" t="str">
        <f t="shared" si="865"/>
        <v>**</v>
      </c>
      <c r="G6170" s="1" t="str">
        <f t="shared" si="866"/>
        <v>**</v>
      </c>
      <c r="J6170" s="1" t="str">
        <f t="shared" si="867"/>
        <v>**</v>
      </c>
      <c r="P6170" s="1">
        <v>23</v>
      </c>
      <c r="Q6170" s="1">
        <f t="shared" si="872"/>
        <v>3.5000000000000003E-2</v>
      </c>
      <c r="T6170" s="4">
        <v>8225.24</v>
      </c>
      <c r="U6170" s="9">
        <f t="shared" si="868"/>
        <v>1</v>
      </c>
      <c r="V6170" s="4">
        <f t="shared" si="869"/>
        <v>357.61913043478262</v>
      </c>
      <c r="W6170" s="1" t="s">
        <v>33</v>
      </c>
      <c r="X6170" s="1">
        <v>30</v>
      </c>
      <c r="Y6170" s="4">
        <f t="shared" si="870"/>
        <v>8255.24</v>
      </c>
      <c r="Z6170" s="1" t="s">
        <v>42</v>
      </c>
      <c r="AA6170" s="1" t="s">
        <v>37</v>
      </c>
      <c r="AB6170" s="1" t="s">
        <v>17</v>
      </c>
      <c r="AC6170" s="1" t="s">
        <v>34</v>
      </c>
      <c r="AD6170" s="1" t="s">
        <v>35</v>
      </c>
      <c r="AE6170" s="2">
        <v>40888</v>
      </c>
    </row>
    <row r="6171" spans="1:31" x14ac:dyDescent="0.25">
      <c r="A6171">
        <f t="shared" si="871"/>
        <v>6170</v>
      </c>
      <c r="B6171" s="1">
        <v>33219</v>
      </c>
      <c r="C6171" s="2">
        <v>40887</v>
      </c>
      <c r="D6171" s="1" t="s">
        <v>20</v>
      </c>
      <c r="E6171" s="1" t="str">
        <f t="shared" si="864"/>
        <v>*</v>
      </c>
      <c r="F6171" s="1" t="str">
        <f t="shared" si="865"/>
        <v>**</v>
      </c>
      <c r="G6171" s="1" t="str">
        <f t="shared" si="866"/>
        <v>**</v>
      </c>
      <c r="J6171" s="1" t="str">
        <f t="shared" si="867"/>
        <v>**</v>
      </c>
      <c r="P6171" s="1">
        <v>32</v>
      </c>
      <c r="Q6171" s="1">
        <f t="shared" si="872"/>
        <v>0.04</v>
      </c>
      <c r="T6171" s="4">
        <v>7341.96</v>
      </c>
      <c r="U6171" s="9">
        <f t="shared" si="868"/>
        <v>1</v>
      </c>
      <c r="V6171" s="4">
        <f t="shared" si="869"/>
        <v>229.43625</v>
      </c>
      <c r="W6171" s="1" t="s">
        <v>33</v>
      </c>
      <c r="X6171" s="1">
        <v>64.2</v>
      </c>
      <c r="Y6171" s="4">
        <f t="shared" si="870"/>
        <v>7406.16</v>
      </c>
      <c r="Z6171" s="1" t="s">
        <v>22</v>
      </c>
      <c r="AA6171" s="1" t="s">
        <v>16</v>
      </c>
      <c r="AB6171" s="1" t="s">
        <v>17</v>
      </c>
      <c r="AC6171" s="1" t="s">
        <v>34</v>
      </c>
      <c r="AD6171" s="1" t="s">
        <v>35</v>
      </c>
      <c r="AE6171" s="2">
        <v>40888</v>
      </c>
    </row>
    <row r="6172" spans="1:31" x14ac:dyDescent="0.25">
      <c r="A6172">
        <f t="shared" si="871"/>
        <v>6171</v>
      </c>
      <c r="B6172" s="1">
        <v>22848</v>
      </c>
      <c r="C6172" s="2">
        <v>40887</v>
      </c>
      <c r="D6172" s="1" t="s">
        <v>27</v>
      </c>
      <c r="E6172" s="1" t="str">
        <f t="shared" si="864"/>
        <v>*</v>
      </c>
      <c r="F6172" s="1" t="str">
        <f t="shared" si="865"/>
        <v>*</v>
      </c>
      <c r="G6172" s="1" t="str">
        <f t="shared" si="866"/>
        <v>*</v>
      </c>
      <c r="J6172" s="1" t="str">
        <f t="shared" si="867"/>
        <v>*</v>
      </c>
      <c r="P6172" s="1">
        <v>45</v>
      </c>
      <c r="Q6172" s="1">
        <f t="shared" si="872"/>
        <v>0.05</v>
      </c>
      <c r="T6172" s="4">
        <v>5921.74</v>
      </c>
      <c r="U6172" s="9">
        <f t="shared" si="868"/>
        <v>1</v>
      </c>
      <c r="V6172" s="4">
        <f t="shared" si="869"/>
        <v>131.59422222222221</v>
      </c>
      <c r="W6172" s="1" t="s">
        <v>33</v>
      </c>
      <c r="X6172" s="1">
        <v>30</v>
      </c>
      <c r="Y6172" s="4">
        <f t="shared" si="870"/>
        <v>5951.74</v>
      </c>
      <c r="Z6172" s="1" t="s">
        <v>42</v>
      </c>
      <c r="AA6172" s="1" t="s">
        <v>37</v>
      </c>
      <c r="AB6172" s="1" t="s">
        <v>17</v>
      </c>
      <c r="AC6172" s="1" t="s">
        <v>34</v>
      </c>
      <c r="AD6172" s="1" t="s">
        <v>35</v>
      </c>
      <c r="AE6172" s="2">
        <v>40889</v>
      </c>
    </row>
    <row r="6173" spans="1:31" x14ac:dyDescent="0.25">
      <c r="A6173">
        <f t="shared" si="871"/>
        <v>6172</v>
      </c>
      <c r="B6173" s="1">
        <v>12262</v>
      </c>
      <c r="C6173" s="2">
        <v>40887</v>
      </c>
      <c r="D6173" s="1" t="s">
        <v>13</v>
      </c>
      <c r="E6173" s="1" t="str">
        <f t="shared" si="864"/>
        <v>*</v>
      </c>
      <c r="F6173" s="1" t="str">
        <f t="shared" si="865"/>
        <v>*</v>
      </c>
      <c r="G6173" s="1" t="str">
        <f t="shared" si="866"/>
        <v>*</v>
      </c>
      <c r="J6173" s="1" t="str">
        <f t="shared" si="867"/>
        <v>*</v>
      </c>
      <c r="P6173" s="1">
        <v>45</v>
      </c>
      <c r="Q6173" s="1">
        <f t="shared" si="872"/>
        <v>0.05</v>
      </c>
      <c r="T6173" s="4">
        <v>1212.9280000000001</v>
      </c>
      <c r="U6173" s="9">
        <f t="shared" si="868"/>
        <v>1</v>
      </c>
      <c r="V6173" s="4">
        <f t="shared" si="869"/>
        <v>26.953955555555559</v>
      </c>
      <c r="W6173" s="1" t="s">
        <v>33</v>
      </c>
      <c r="X6173" s="1">
        <v>45.51</v>
      </c>
      <c r="Y6173" s="4">
        <f t="shared" si="870"/>
        <v>1258.4380000000001</v>
      </c>
      <c r="Z6173" s="1" t="s">
        <v>42</v>
      </c>
      <c r="AA6173" s="1" t="s">
        <v>37</v>
      </c>
      <c r="AB6173" s="1" t="s">
        <v>17</v>
      </c>
      <c r="AC6173" s="1" t="s">
        <v>52</v>
      </c>
      <c r="AD6173" s="1" t="s">
        <v>59</v>
      </c>
      <c r="AE6173" s="2">
        <v>40892</v>
      </c>
    </row>
    <row r="6174" spans="1:31" x14ac:dyDescent="0.25">
      <c r="A6174">
        <f t="shared" si="871"/>
        <v>6173</v>
      </c>
      <c r="B6174" s="1">
        <v>15941</v>
      </c>
      <c r="C6174" s="2">
        <v>40887</v>
      </c>
      <c r="D6174" s="1" t="s">
        <v>27</v>
      </c>
      <c r="E6174" s="1" t="str">
        <f t="shared" si="864"/>
        <v>*</v>
      </c>
      <c r="F6174" s="1" t="str">
        <f t="shared" si="865"/>
        <v>*</v>
      </c>
      <c r="G6174" s="1" t="str">
        <f t="shared" si="866"/>
        <v>*</v>
      </c>
      <c r="J6174" s="1" t="str">
        <f t="shared" si="867"/>
        <v>*</v>
      </c>
      <c r="P6174" s="1">
        <v>15</v>
      </c>
      <c r="Q6174" s="1">
        <f t="shared" si="872"/>
        <v>0.02</v>
      </c>
      <c r="T6174" s="4">
        <v>951.09</v>
      </c>
      <c r="U6174" s="9">
        <f t="shared" si="868"/>
        <v>0</v>
      </c>
      <c r="V6174" s="4">
        <f t="shared" si="869"/>
        <v>63.405999999999999</v>
      </c>
      <c r="W6174" s="1" t="s">
        <v>33</v>
      </c>
      <c r="X6174" s="1">
        <v>36.61</v>
      </c>
      <c r="Y6174" s="4">
        <f t="shared" si="870"/>
        <v>987.7</v>
      </c>
      <c r="Z6174" s="1" t="s">
        <v>44</v>
      </c>
      <c r="AA6174" s="1" t="s">
        <v>16</v>
      </c>
      <c r="AB6174" s="1" t="s">
        <v>17</v>
      </c>
      <c r="AC6174" s="1" t="s">
        <v>62</v>
      </c>
      <c r="AD6174" s="1" t="s">
        <v>59</v>
      </c>
      <c r="AE6174" s="2">
        <v>40889</v>
      </c>
    </row>
    <row r="6175" spans="1:31" x14ac:dyDescent="0.25">
      <c r="A6175">
        <f t="shared" si="871"/>
        <v>6174</v>
      </c>
      <c r="B6175" s="1">
        <v>6912</v>
      </c>
      <c r="C6175" s="2">
        <v>40887</v>
      </c>
      <c r="D6175" s="1" t="s">
        <v>27</v>
      </c>
      <c r="E6175" s="1" t="str">
        <f t="shared" si="864"/>
        <v>*</v>
      </c>
      <c r="F6175" s="1" t="str">
        <f t="shared" si="865"/>
        <v>*</v>
      </c>
      <c r="G6175" s="1" t="str">
        <f t="shared" si="866"/>
        <v>*</v>
      </c>
      <c r="J6175" s="1" t="str">
        <f t="shared" si="867"/>
        <v>*</v>
      </c>
      <c r="P6175" s="1">
        <v>14</v>
      </c>
      <c r="Q6175" s="1">
        <f t="shared" si="872"/>
        <v>0.02</v>
      </c>
      <c r="T6175" s="4">
        <v>294.52</v>
      </c>
      <c r="U6175" s="9">
        <f t="shared" si="868"/>
        <v>0</v>
      </c>
      <c r="V6175" s="4">
        <f t="shared" si="869"/>
        <v>21.037142857142857</v>
      </c>
      <c r="W6175" s="1" t="s">
        <v>21</v>
      </c>
      <c r="X6175" s="1">
        <v>5.94</v>
      </c>
      <c r="Y6175" s="4">
        <f t="shared" si="870"/>
        <v>300.45999999999998</v>
      </c>
      <c r="Z6175" s="1" t="s">
        <v>44</v>
      </c>
      <c r="AA6175" s="1" t="s">
        <v>23</v>
      </c>
      <c r="AB6175" s="1" t="s">
        <v>29</v>
      </c>
      <c r="AC6175" s="1" t="s">
        <v>63</v>
      </c>
      <c r="AD6175" s="1" t="s">
        <v>26</v>
      </c>
      <c r="AE6175" s="2">
        <v>40889</v>
      </c>
    </row>
    <row r="6176" spans="1:31" x14ac:dyDescent="0.25">
      <c r="A6176">
        <f t="shared" si="871"/>
        <v>6175</v>
      </c>
      <c r="B6176" s="1">
        <v>47265</v>
      </c>
      <c r="C6176" s="2">
        <v>40887</v>
      </c>
      <c r="D6176" s="1" t="s">
        <v>32</v>
      </c>
      <c r="E6176" s="1" t="str">
        <f t="shared" si="864"/>
        <v>***</v>
      </c>
      <c r="F6176" s="1" t="str">
        <f t="shared" si="865"/>
        <v>***</v>
      </c>
      <c r="G6176" s="1" t="str">
        <f t="shared" si="866"/>
        <v>***</v>
      </c>
      <c r="J6176" s="1" t="str">
        <f t="shared" si="867"/>
        <v>***</v>
      </c>
      <c r="P6176" s="1">
        <v>31</v>
      </c>
      <c r="Q6176" s="1">
        <f t="shared" si="872"/>
        <v>0.04</v>
      </c>
      <c r="T6176" s="4">
        <v>187.13</v>
      </c>
      <c r="U6176" s="9">
        <f t="shared" si="868"/>
        <v>0</v>
      </c>
      <c r="V6176" s="4">
        <f t="shared" si="869"/>
        <v>6.0364516129032255</v>
      </c>
      <c r="W6176" s="1" t="s">
        <v>21</v>
      </c>
      <c r="X6176" s="1">
        <v>5.46</v>
      </c>
      <c r="Y6176" s="4">
        <f t="shared" si="870"/>
        <v>192.59</v>
      </c>
      <c r="Z6176" s="1" t="s">
        <v>44</v>
      </c>
      <c r="AA6176" s="1" t="s">
        <v>37</v>
      </c>
      <c r="AB6176" s="1" t="s">
        <v>29</v>
      </c>
      <c r="AC6176" s="1" t="s">
        <v>40</v>
      </c>
      <c r="AD6176" s="1" t="s">
        <v>19</v>
      </c>
      <c r="AE6176" s="2">
        <v>40888</v>
      </c>
    </row>
    <row r="6177" spans="1:31" x14ac:dyDescent="0.25">
      <c r="A6177">
        <f t="shared" si="871"/>
        <v>6176</v>
      </c>
      <c r="B6177" s="1">
        <v>22848</v>
      </c>
      <c r="C6177" s="2">
        <v>40887</v>
      </c>
      <c r="D6177" s="1" t="s">
        <v>27</v>
      </c>
      <c r="E6177" s="1" t="str">
        <f t="shared" si="864"/>
        <v>*</v>
      </c>
      <c r="F6177" s="1" t="str">
        <f t="shared" si="865"/>
        <v>*</v>
      </c>
      <c r="G6177" s="1" t="str">
        <f t="shared" si="866"/>
        <v>*</v>
      </c>
      <c r="J6177" s="1" t="str">
        <f t="shared" si="867"/>
        <v>*</v>
      </c>
      <c r="P6177" s="1">
        <v>20</v>
      </c>
      <c r="Q6177" s="1">
        <f t="shared" si="872"/>
        <v>3.5000000000000003E-2</v>
      </c>
      <c r="T6177" s="4">
        <v>140.37</v>
      </c>
      <c r="U6177" s="9">
        <f t="shared" si="868"/>
        <v>0</v>
      </c>
      <c r="V6177" s="4">
        <f t="shared" si="869"/>
        <v>7.0185000000000004</v>
      </c>
      <c r="W6177" s="1" t="s">
        <v>21</v>
      </c>
      <c r="X6177" s="1">
        <v>49</v>
      </c>
      <c r="Y6177" s="4">
        <f t="shared" si="870"/>
        <v>189.37</v>
      </c>
      <c r="Z6177" s="1" t="s">
        <v>42</v>
      </c>
      <c r="AA6177" s="1" t="s">
        <v>37</v>
      </c>
      <c r="AB6177" s="1" t="s">
        <v>29</v>
      </c>
      <c r="AC6177" s="1" t="s">
        <v>63</v>
      </c>
      <c r="AD6177" s="1" t="s">
        <v>48</v>
      </c>
      <c r="AE6177" s="2">
        <v>40888</v>
      </c>
    </row>
    <row r="6178" spans="1:31" x14ac:dyDescent="0.25">
      <c r="A6178">
        <f t="shared" si="871"/>
        <v>6177</v>
      </c>
      <c r="B6178" s="1">
        <v>22848</v>
      </c>
      <c r="C6178" s="2">
        <v>40887</v>
      </c>
      <c r="D6178" s="1" t="s">
        <v>27</v>
      </c>
      <c r="E6178" s="1" t="str">
        <f t="shared" si="864"/>
        <v>*</v>
      </c>
      <c r="F6178" s="1" t="str">
        <f t="shared" si="865"/>
        <v>*</v>
      </c>
      <c r="G6178" s="1" t="str">
        <f t="shared" si="866"/>
        <v>*</v>
      </c>
      <c r="J6178" s="1" t="str">
        <f t="shared" si="867"/>
        <v>*</v>
      </c>
      <c r="P6178" s="1">
        <v>4</v>
      </c>
      <c r="Q6178" s="1">
        <f t="shared" si="872"/>
        <v>0.01</v>
      </c>
      <c r="T6178" s="4">
        <v>68.16</v>
      </c>
      <c r="U6178" s="9">
        <f t="shared" si="868"/>
        <v>0</v>
      </c>
      <c r="V6178" s="4">
        <f t="shared" si="869"/>
        <v>17.04</v>
      </c>
      <c r="W6178" s="1" t="s">
        <v>21</v>
      </c>
      <c r="X6178" s="1">
        <v>6.5</v>
      </c>
      <c r="Y6178" s="4">
        <f t="shared" si="870"/>
        <v>74.66</v>
      </c>
      <c r="Z6178" s="1" t="s">
        <v>42</v>
      </c>
      <c r="AA6178" s="1" t="s">
        <v>37</v>
      </c>
      <c r="AB6178" s="1" t="s">
        <v>24</v>
      </c>
      <c r="AC6178" s="1" t="s">
        <v>38</v>
      </c>
      <c r="AD6178" s="1" t="s">
        <v>19</v>
      </c>
      <c r="AE6178" s="2">
        <v>40889</v>
      </c>
    </row>
    <row r="6179" spans="1:31" x14ac:dyDescent="0.25">
      <c r="A6179">
        <f t="shared" si="871"/>
        <v>6178</v>
      </c>
      <c r="B6179" s="1">
        <v>57510</v>
      </c>
      <c r="C6179" s="2">
        <v>40887</v>
      </c>
      <c r="D6179" s="1" t="s">
        <v>27</v>
      </c>
      <c r="E6179" s="1" t="str">
        <f t="shared" si="864"/>
        <v>*</v>
      </c>
      <c r="F6179" s="1" t="str">
        <f t="shared" si="865"/>
        <v>*</v>
      </c>
      <c r="G6179" s="1" t="str">
        <f t="shared" si="866"/>
        <v>*</v>
      </c>
      <c r="J6179" s="1" t="str">
        <f t="shared" si="867"/>
        <v>*</v>
      </c>
      <c r="P6179" s="1">
        <v>6</v>
      </c>
      <c r="Q6179" s="1">
        <f t="shared" si="872"/>
        <v>0.01</v>
      </c>
      <c r="T6179" s="4">
        <v>48.05</v>
      </c>
      <c r="U6179" s="9">
        <f t="shared" si="868"/>
        <v>0</v>
      </c>
      <c r="V6179" s="4">
        <f t="shared" si="869"/>
        <v>8.0083333333333329</v>
      </c>
      <c r="W6179" s="1" t="s">
        <v>21</v>
      </c>
      <c r="X6179" s="1">
        <v>5.2</v>
      </c>
      <c r="Y6179" s="4">
        <f t="shared" si="870"/>
        <v>53.25</v>
      </c>
      <c r="Z6179" s="1" t="s">
        <v>49</v>
      </c>
      <c r="AA6179" s="1" t="s">
        <v>28</v>
      </c>
      <c r="AB6179" s="1" t="s">
        <v>29</v>
      </c>
      <c r="AC6179" s="1" t="s">
        <v>40</v>
      </c>
      <c r="AD6179" s="1" t="s">
        <v>19</v>
      </c>
      <c r="AE6179" s="2">
        <v>40887</v>
      </c>
    </row>
    <row r="6180" spans="1:31" x14ac:dyDescent="0.25">
      <c r="A6180">
        <f t="shared" si="871"/>
        <v>6179</v>
      </c>
      <c r="B6180" s="1">
        <v>40870</v>
      </c>
      <c r="C6180" s="2">
        <v>40888</v>
      </c>
      <c r="D6180" s="1" t="s">
        <v>32</v>
      </c>
      <c r="E6180" s="1" t="str">
        <f t="shared" si="864"/>
        <v>***</v>
      </c>
      <c r="F6180" s="1" t="str">
        <f t="shared" si="865"/>
        <v>***</v>
      </c>
      <c r="G6180" s="1" t="str">
        <f t="shared" si="866"/>
        <v>***</v>
      </c>
      <c r="J6180" s="1" t="str">
        <f t="shared" si="867"/>
        <v>***</v>
      </c>
      <c r="P6180" s="1">
        <v>43</v>
      </c>
      <c r="Q6180" s="1">
        <f t="shared" si="872"/>
        <v>0.05</v>
      </c>
      <c r="T6180" s="4">
        <v>12858.88</v>
      </c>
      <c r="U6180" s="9">
        <f t="shared" si="868"/>
        <v>1</v>
      </c>
      <c r="V6180" s="4">
        <f t="shared" si="869"/>
        <v>299.04372093023255</v>
      </c>
      <c r="W6180" s="1" t="s">
        <v>21</v>
      </c>
      <c r="X6180" s="1">
        <v>7.18</v>
      </c>
      <c r="Y6180" s="4">
        <f t="shared" si="870"/>
        <v>12866.06</v>
      </c>
      <c r="Z6180" s="1" t="s">
        <v>44</v>
      </c>
      <c r="AA6180" s="1" t="s">
        <v>28</v>
      </c>
      <c r="AB6180" s="1" t="s">
        <v>24</v>
      </c>
      <c r="AC6180" s="1" t="s">
        <v>38</v>
      </c>
      <c r="AD6180" s="1" t="s">
        <v>19</v>
      </c>
      <c r="AE6180" s="2">
        <v>40888</v>
      </c>
    </row>
    <row r="6181" spans="1:31" x14ac:dyDescent="0.25">
      <c r="A6181">
        <f t="shared" si="871"/>
        <v>6180</v>
      </c>
      <c r="B6181" s="1">
        <v>42083</v>
      </c>
      <c r="C6181" s="2">
        <v>40888</v>
      </c>
      <c r="D6181" s="1" t="s">
        <v>32</v>
      </c>
      <c r="E6181" s="1" t="str">
        <f t="shared" si="864"/>
        <v>***</v>
      </c>
      <c r="F6181" s="1" t="str">
        <f t="shared" si="865"/>
        <v>***</v>
      </c>
      <c r="G6181" s="1" t="str">
        <f t="shared" si="866"/>
        <v>***</v>
      </c>
      <c r="J6181" s="1" t="str">
        <f t="shared" si="867"/>
        <v>***</v>
      </c>
      <c r="P6181" s="1">
        <v>38</v>
      </c>
      <c r="Q6181" s="1">
        <f t="shared" si="872"/>
        <v>0.04</v>
      </c>
      <c r="T6181" s="4">
        <v>5526.16</v>
      </c>
      <c r="U6181" s="9">
        <f t="shared" si="868"/>
        <v>1</v>
      </c>
      <c r="V6181" s="4">
        <f t="shared" si="869"/>
        <v>145.42526315789473</v>
      </c>
      <c r="W6181" s="1" t="s">
        <v>21</v>
      </c>
      <c r="X6181" s="1">
        <v>24.49</v>
      </c>
      <c r="Y6181" s="4">
        <f t="shared" si="870"/>
        <v>5550.65</v>
      </c>
      <c r="Z6181" s="1" t="s">
        <v>46</v>
      </c>
      <c r="AA6181" s="1" t="s">
        <v>16</v>
      </c>
      <c r="AB6181" s="1" t="s">
        <v>17</v>
      </c>
      <c r="AC6181" s="1" t="s">
        <v>34</v>
      </c>
      <c r="AD6181" s="1" t="s">
        <v>48</v>
      </c>
      <c r="AE6181" s="2">
        <v>40890</v>
      </c>
    </row>
    <row r="6182" spans="1:31" x14ac:dyDescent="0.25">
      <c r="A6182">
        <f t="shared" si="871"/>
        <v>6181</v>
      </c>
      <c r="B6182" s="1">
        <v>26464</v>
      </c>
      <c r="C6182" s="2">
        <v>40888</v>
      </c>
      <c r="D6182" s="1" t="s">
        <v>20</v>
      </c>
      <c r="E6182" s="1" t="str">
        <f t="shared" si="864"/>
        <v>*</v>
      </c>
      <c r="F6182" s="1" t="str">
        <f t="shared" si="865"/>
        <v>**</v>
      </c>
      <c r="G6182" s="1" t="str">
        <f t="shared" si="866"/>
        <v>**</v>
      </c>
      <c r="J6182" s="1" t="str">
        <f t="shared" si="867"/>
        <v>**</v>
      </c>
      <c r="P6182" s="1">
        <v>26</v>
      </c>
      <c r="Q6182" s="1">
        <f t="shared" si="872"/>
        <v>3.5000000000000003E-2</v>
      </c>
      <c r="T6182" s="4">
        <v>1280.6500000000001</v>
      </c>
      <c r="U6182" s="9">
        <f t="shared" si="868"/>
        <v>1</v>
      </c>
      <c r="V6182" s="4">
        <f t="shared" si="869"/>
        <v>49.255769230769232</v>
      </c>
      <c r="W6182" s="1" t="s">
        <v>21</v>
      </c>
      <c r="X6182" s="1">
        <v>22.24</v>
      </c>
      <c r="Y6182" s="4">
        <f t="shared" si="870"/>
        <v>1302.8900000000001</v>
      </c>
      <c r="Z6182" s="1" t="s">
        <v>42</v>
      </c>
      <c r="AA6182" s="1" t="s">
        <v>28</v>
      </c>
      <c r="AB6182" s="1" t="s">
        <v>17</v>
      </c>
      <c r="AC6182" s="1" t="s">
        <v>18</v>
      </c>
      <c r="AD6182" s="1" t="s">
        <v>48</v>
      </c>
      <c r="AE6182" s="2">
        <v>40889</v>
      </c>
    </row>
    <row r="6183" spans="1:31" x14ac:dyDescent="0.25">
      <c r="A6183">
        <f t="shared" si="871"/>
        <v>6182</v>
      </c>
      <c r="B6183" s="1">
        <v>26464</v>
      </c>
      <c r="C6183" s="2">
        <v>40888</v>
      </c>
      <c r="D6183" s="1" t="s">
        <v>20</v>
      </c>
      <c r="E6183" s="1" t="str">
        <f t="shared" si="864"/>
        <v>*</v>
      </c>
      <c r="F6183" s="1" t="str">
        <f t="shared" si="865"/>
        <v>**</v>
      </c>
      <c r="G6183" s="1" t="str">
        <f t="shared" si="866"/>
        <v>**</v>
      </c>
      <c r="J6183" s="1" t="str">
        <f t="shared" si="867"/>
        <v>**</v>
      </c>
      <c r="P6183" s="1">
        <v>25</v>
      </c>
      <c r="Q6183" s="1">
        <f t="shared" si="872"/>
        <v>3.5000000000000003E-2</v>
      </c>
      <c r="T6183" s="4">
        <v>268.58</v>
      </c>
      <c r="U6183" s="9">
        <f t="shared" si="868"/>
        <v>0</v>
      </c>
      <c r="V6183" s="4">
        <f t="shared" si="869"/>
        <v>10.7432</v>
      </c>
      <c r="W6183" s="1" t="s">
        <v>21</v>
      </c>
      <c r="X6183" s="1">
        <v>4.5</v>
      </c>
      <c r="Y6183" s="4">
        <f t="shared" si="870"/>
        <v>273.08</v>
      </c>
      <c r="Z6183" s="1" t="s">
        <v>42</v>
      </c>
      <c r="AA6183" s="1" t="s">
        <v>28</v>
      </c>
      <c r="AB6183" s="1" t="s">
        <v>29</v>
      </c>
      <c r="AC6183" s="1" t="s">
        <v>63</v>
      </c>
      <c r="AD6183" s="1" t="s">
        <v>19</v>
      </c>
      <c r="AE6183" s="2">
        <v>40888</v>
      </c>
    </row>
    <row r="6184" spans="1:31" x14ac:dyDescent="0.25">
      <c r="A6184">
        <f t="shared" si="871"/>
        <v>6183</v>
      </c>
      <c r="B6184" s="1">
        <v>42083</v>
      </c>
      <c r="C6184" s="2">
        <v>40888</v>
      </c>
      <c r="D6184" s="1" t="s">
        <v>32</v>
      </c>
      <c r="E6184" s="1" t="str">
        <f t="shared" si="864"/>
        <v>***</v>
      </c>
      <c r="F6184" s="1" t="str">
        <f t="shared" si="865"/>
        <v>***</v>
      </c>
      <c r="G6184" s="1" t="str">
        <f t="shared" si="866"/>
        <v>***</v>
      </c>
      <c r="J6184" s="1" t="str">
        <f t="shared" si="867"/>
        <v>***</v>
      </c>
      <c r="P6184" s="1">
        <v>36</v>
      </c>
      <c r="Q6184" s="1">
        <f t="shared" si="872"/>
        <v>0.04</v>
      </c>
      <c r="T6184" s="4">
        <v>236.89</v>
      </c>
      <c r="U6184" s="9">
        <f t="shared" si="868"/>
        <v>0</v>
      </c>
      <c r="V6184" s="4">
        <f t="shared" si="869"/>
        <v>6.580277777777777</v>
      </c>
      <c r="W6184" s="1" t="s">
        <v>21</v>
      </c>
      <c r="X6184" s="1">
        <v>6.22</v>
      </c>
      <c r="Y6184" s="4">
        <f t="shared" si="870"/>
        <v>243.10999999999999</v>
      </c>
      <c r="Z6184" s="1" t="s">
        <v>46</v>
      </c>
      <c r="AA6184" s="1" t="s">
        <v>16</v>
      </c>
      <c r="AB6184" s="1" t="s">
        <v>29</v>
      </c>
      <c r="AC6184" s="1" t="s">
        <v>40</v>
      </c>
      <c r="AD6184" s="1" t="s">
        <v>19</v>
      </c>
      <c r="AE6184" s="2">
        <v>40890</v>
      </c>
    </row>
    <row r="6185" spans="1:31" x14ac:dyDescent="0.25">
      <c r="A6185">
        <f t="shared" si="871"/>
        <v>6184</v>
      </c>
      <c r="B6185" s="1">
        <v>40870</v>
      </c>
      <c r="C6185" s="2">
        <v>40888</v>
      </c>
      <c r="D6185" s="1" t="s">
        <v>32</v>
      </c>
      <c r="E6185" s="1" t="str">
        <f t="shared" si="864"/>
        <v>***</v>
      </c>
      <c r="F6185" s="1" t="str">
        <f t="shared" si="865"/>
        <v>***</v>
      </c>
      <c r="G6185" s="1" t="str">
        <f t="shared" si="866"/>
        <v>***</v>
      </c>
      <c r="J6185" s="1" t="str">
        <f t="shared" si="867"/>
        <v>***</v>
      </c>
      <c r="P6185" s="1">
        <v>28</v>
      </c>
      <c r="Q6185" s="1">
        <f t="shared" si="872"/>
        <v>3.5000000000000003E-2</v>
      </c>
      <c r="T6185" s="4">
        <v>146.69</v>
      </c>
      <c r="U6185" s="9">
        <f t="shared" si="868"/>
        <v>0</v>
      </c>
      <c r="V6185" s="4">
        <f t="shared" si="869"/>
        <v>5.2389285714285716</v>
      </c>
      <c r="W6185" s="1" t="s">
        <v>21</v>
      </c>
      <c r="X6185" s="1">
        <v>5.32</v>
      </c>
      <c r="Y6185" s="4">
        <f t="shared" si="870"/>
        <v>152.01</v>
      </c>
      <c r="Z6185" s="1" t="s">
        <v>44</v>
      </c>
      <c r="AA6185" s="1" t="s">
        <v>28</v>
      </c>
      <c r="AB6185" s="1" t="s">
        <v>17</v>
      </c>
      <c r="AC6185" s="1" t="s">
        <v>18</v>
      </c>
      <c r="AD6185" s="1" t="s">
        <v>19</v>
      </c>
      <c r="AE6185" s="2">
        <v>40890</v>
      </c>
    </row>
    <row r="6186" spans="1:31" x14ac:dyDescent="0.25">
      <c r="A6186">
        <f t="shared" si="871"/>
        <v>6185</v>
      </c>
      <c r="B6186" s="1">
        <v>42083</v>
      </c>
      <c r="C6186" s="2">
        <v>40888</v>
      </c>
      <c r="D6186" s="1" t="s">
        <v>32</v>
      </c>
      <c r="E6186" s="1" t="str">
        <f t="shared" si="864"/>
        <v>***</v>
      </c>
      <c r="F6186" s="1" t="str">
        <f t="shared" si="865"/>
        <v>***</v>
      </c>
      <c r="G6186" s="1" t="str">
        <f t="shared" si="866"/>
        <v>***</v>
      </c>
      <c r="J6186" s="1" t="str">
        <f t="shared" si="867"/>
        <v>***</v>
      </c>
      <c r="P6186" s="1">
        <v>33</v>
      </c>
      <c r="Q6186" s="1">
        <f t="shared" si="872"/>
        <v>0.04</v>
      </c>
      <c r="T6186" s="4">
        <v>68.42</v>
      </c>
      <c r="U6186" s="9">
        <f t="shared" si="868"/>
        <v>0</v>
      </c>
      <c r="V6186" s="4">
        <f t="shared" si="869"/>
        <v>2.0733333333333333</v>
      </c>
      <c r="W6186" s="1" t="s">
        <v>21</v>
      </c>
      <c r="X6186" s="1">
        <v>2.56</v>
      </c>
      <c r="Y6186" s="4">
        <f t="shared" si="870"/>
        <v>70.98</v>
      </c>
      <c r="Z6186" s="1" t="s">
        <v>46</v>
      </c>
      <c r="AA6186" s="1" t="s">
        <v>16</v>
      </c>
      <c r="AB6186" s="1" t="s">
        <v>29</v>
      </c>
      <c r="AC6186" s="1" t="s">
        <v>45</v>
      </c>
      <c r="AD6186" s="1" t="s">
        <v>41</v>
      </c>
      <c r="AE6186" s="2">
        <v>40888</v>
      </c>
    </row>
    <row r="6187" spans="1:31" x14ac:dyDescent="0.25">
      <c r="A6187">
        <f t="shared" si="871"/>
        <v>6186</v>
      </c>
      <c r="B6187" s="1">
        <v>41956</v>
      </c>
      <c r="C6187" s="2">
        <v>40889</v>
      </c>
      <c r="D6187" s="1" t="s">
        <v>36</v>
      </c>
      <c r="E6187" s="1" t="str">
        <f t="shared" si="864"/>
        <v>*</v>
      </c>
      <c r="F6187" s="1" t="str">
        <f t="shared" si="865"/>
        <v>*</v>
      </c>
      <c r="G6187" s="1" t="str">
        <f t="shared" si="866"/>
        <v>*</v>
      </c>
      <c r="J6187" s="1" t="str">
        <f t="shared" si="867"/>
        <v>*</v>
      </c>
      <c r="P6187" s="1">
        <v>22</v>
      </c>
      <c r="Q6187" s="1">
        <f t="shared" si="872"/>
        <v>3.5000000000000003E-2</v>
      </c>
      <c r="T6187" s="4">
        <v>364.69</v>
      </c>
      <c r="U6187" s="9">
        <f t="shared" si="868"/>
        <v>0</v>
      </c>
      <c r="V6187" s="4">
        <f t="shared" si="869"/>
        <v>16.576818181818183</v>
      </c>
      <c r="W6187" s="1" t="s">
        <v>14</v>
      </c>
      <c r="X6187" s="1">
        <v>6.25</v>
      </c>
      <c r="Y6187" s="4">
        <f t="shared" si="870"/>
        <v>370.94</v>
      </c>
      <c r="Z6187" s="1" t="s">
        <v>49</v>
      </c>
      <c r="AA6187" s="1" t="s">
        <v>37</v>
      </c>
      <c r="AB6187" s="1" t="s">
        <v>29</v>
      </c>
      <c r="AC6187" s="1" t="s">
        <v>55</v>
      </c>
      <c r="AD6187" s="1" t="s">
        <v>19</v>
      </c>
      <c r="AE6187" s="2">
        <v>40890</v>
      </c>
    </row>
    <row r="6188" spans="1:31" x14ac:dyDescent="0.25">
      <c r="A6188">
        <f t="shared" si="871"/>
        <v>6187</v>
      </c>
      <c r="B6188" s="1">
        <v>41956</v>
      </c>
      <c r="C6188" s="2">
        <v>40889</v>
      </c>
      <c r="D6188" s="1" t="s">
        <v>36</v>
      </c>
      <c r="E6188" s="1" t="str">
        <f t="shared" si="864"/>
        <v>*</v>
      </c>
      <c r="F6188" s="1" t="str">
        <f t="shared" si="865"/>
        <v>*</v>
      </c>
      <c r="G6188" s="1" t="str">
        <f t="shared" si="866"/>
        <v>*</v>
      </c>
      <c r="J6188" s="1" t="str">
        <f t="shared" si="867"/>
        <v>*</v>
      </c>
      <c r="P6188" s="1">
        <v>16</v>
      </c>
      <c r="Q6188" s="1">
        <f t="shared" si="872"/>
        <v>0.02</v>
      </c>
      <c r="T6188" s="4">
        <v>86.3</v>
      </c>
      <c r="U6188" s="9">
        <f t="shared" si="868"/>
        <v>0</v>
      </c>
      <c r="V6188" s="4">
        <f t="shared" si="869"/>
        <v>5.3937499999999998</v>
      </c>
      <c r="W6188" s="1" t="s">
        <v>21</v>
      </c>
      <c r="X6188" s="1">
        <v>4.93</v>
      </c>
      <c r="Y6188" s="4">
        <f t="shared" si="870"/>
        <v>91.22999999999999</v>
      </c>
      <c r="Z6188" s="1" t="s">
        <v>49</v>
      </c>
      <c r="AA6188" s="1" t="s">
        <v>37</v>
      </c>
      <c r="AB6188" s="1" t="s">
        <v>24</v>
      </c>
      <c r="AC6188" s="1" t="s">
        <v>38</v>
      </c>
      <c r="AD6188" s="1" t="s">
        <v>41</v>
      </c>
      <c r="AE6188" s="2">
        <v>40891</v>
      </c>
    </row>
    <row r="6189" spans="1:31" x14ac:dyDescent="0.25">
      <c r="A6189">
        <f t="shared" si="871"/>
        <v>6188</v>
      </c>
      <c r="B6189" s="1">
        <v>2595</v>
      </c>
      <c r="C6189" s="2">
        <v>40890</v>
      </c>
      <c r="D6189" s="1" t="s">
        <v>27</v>
      </c>
      <c r="E6189" s="1" t="str">
        <f t="shared" si="864"/>
        <v>*</v>
      </c>
      <c r="F6189" s="1" t="str">
        <f t="shared" si="865"/>
        <v>*</v>
      </c>
      <c r="G6189" s="1" t="str">
        <f t="shared" si="866"/>
        <v>*</v>
      </c>
      <c r="J6189" s="1" t="str">
        <f t="shared" si="867"/>
        <v>*</v>
      </c>
      <c r="P6189" s="1">
        <v>13</v>
      </c>
      <c r="Q6189" s="1">
        <f t="shared" si="872"/>
        <v>0.02</v>
      </c>
      <c r="T6189" s="4">
        <v>11764.25</v>
      </c>
      <c r="U6189" s="9">
        <f t="shared" si="868"/>
        <v>1</v>
      </c>
      <c r="V6189" s="4">
        <f t="shared" si="869"/>
        <v>904.94230769230774</v>
      </c>
      <c r="W6189" s="1" t="s">
        <v>33</v>
      </c>
      <c r="X6189" s="1">
        <v>44.55</v>
      </c>
      <c r="Y6189" s="4">
        <f t="shared" si="870"/>
        <v>11808.8</v>
      </c>
      <c r="Z6189" s="1" t="s">
        <v>15</v>
      </c>
      <c r="AA6189" s="1" t="s">
        <v>28</v>
      </c>
      <c r="AB6189" s="1" t="s">
        <v>17</v>
      </c>
      <c r="AC6189" s="1" t="s">
        <v>62</v>
      </c>
      <c r="AD6189" s="1" t="s">
        <v>59</v>
      </c>
      <c r="AE6189" s="2">
        <v>40891</v>
      </c>
    </row>
    <row r="6190" spans="1:31" x14ac:dyDescent="0.25">
      <c r="A6190">
        <f t="shared" si="871"/>
        <v>6189</v>
      </c>
      <c r="B6190" s="1">
        <v>2595</v>
      </c>
      <c r="C6190" s="2">
        <v>40890</v>
      </c>
      <c r="D6190" s="1" t="s">
        <v>27</v>
      </c>
      <c r="E6190" s="1" t="str">
        <f t="shared" si="864"/>
        <v>*</v>
      </c>
      <c r="F6190" s="1" t="str">
        <f t="shared" si="865"/>
        <v>*</v>
      </c>
      <c r="G6190" s="1" t="str">
        <f t="shared" si="866"/>
        <v>*</v>
      </c>
      <c r="J6190" s="1" t="str">
        <f t="shared" si="867"/>
        <v>*</v>
      </c>
      <c r="P6190" s="1">
        <v>29</v>
      </c>
      <c r="Q6190" s="1">
        <f t="shared" si="872"/>
        <v>3.5000000000000003E-2</v>
      </c>
      <c r="T6190" s="4">
        <v>208.47</v>
      </c>
      <c r="U6190" s="9">
        <f t="shared" si="868"/>
        <v>0</v>
      </c>
      <c r="V6190" s="4">
        <f t="shared" si="869"/>
        <v>7.1886206896551723</v>
      </c>
      <c r="W6190" s="1" t="s">
        <v>14</v>
      </c>
      <c r="X6190" s="1">
        <v>8.74</v>
      </c>
      <c r="Y6190" s="4">
        <f t="shared" si="870"/>
        <v>217.21</v>
      </c>
      <c r="Z6190" s="1" t="s">
        <v>15</v>
      </c>
      <c r="AA6190" s="1" t="s">
        <v>28</v>
      </c>
      <c r="AB6190" s="1" t="s">
        <v>29</v>
      </c>
      <c r="AC6190" s="1" t="s">
        <v>40</v>
      </c>
      <c r="AD6190" s="1" t="s">
        <v>19</v>
      </c>
      <c r="AE6190" s="2">
        <v>40892</v>
      </c>
    </row>
    <row r="6191" spans="1:31" x14ac:dyDescent="0.25">
      <c r="A6191">
        <f t="shared" si="871"/>
        <v>6190</v>
      </c>
      <c r="B6191" s="1">
        <v>2595</v>
      </c>
      <c r="C6191" s="2">
        <v>40890</v>
      </c>
      <c r="D6191" s="1" t="s">
        <v>27</v>
      </c>
      <c r="E6191" s="1" t="str">
        <f t="shared" si="864"/>
        <v>*</v>
      </c>
      <c r="F6191" s="1" t="str">
        <f t="shared" si="865"/>
        <v>*</v>
      </c>
      <c r="G6191" s="1" t="str">
        <f t="shared" si="866"/>
        <v>*</v>
      </c>
      <c r="J6191" s="1" t="str">
        <f t="shared" si="867"/>
        <v>*</v>
      </c>
      <c r="P6191" s="1">
        <v>4</v>
      </c>
      <c r="Q6191" s="1">
        <f t="shared" si="872"/>
        <v>0.01</v>
      </c>
      <c r="T6191" s="4">
        <v>25.17</v>
      </c>
      <c r="U6191" s="9">
        <f t="shared" si="868"/>
        <v>0</v>
      </c>
      <c r="V6191" s="4">
        <f t="shared" si="869"/>
        <v>6.2925000000000004</v>
      </c>
      <c r="W6191" s="1" t="s">
        <v>21</v>
      </c>
      <c r="X6191" s="1">
        <v>5.26</v>
      </c>
      <c r="Y6191" s="4">
        <f t="shared" si="870"/>
        <v>30.43</v>
      </c>
      <c r="Z6191" s="1" t="s">
        <v>15</v>
      </c>
      <c r="AA6191" s="1" t="s">
        <v>28</v>
      </c>
      <c r="AB6191" s="1" t="s">
        <v>17</v>
      </c>
      <c r="AC6191" s="1" t="s">
        <v>18</v>
      </c>
      <c r="AD6191" s="1" t="s">
        <v>41</v>
      </c>
      <c r="AE6191" s="2">
        <v>40892</v>
      </c>
    </row>
    <row r="6192" spans="1:31" x14ac:dyDescent="0.25">
      <c r="A6192">
        <f t="shared" si="871"/>
        <v>6191</v>
      </c>
      <c r="B6192" s="1">
        <v>12199</v>
      </c>
      <c r="C6192" s="2">
        <v>40891</v>
      </c>
      <c r="D6192" s="1" t="s">
        <v>13</v>
      </c>
      <c r="E6192" s="1" t="str">
        <f t="shared" si="864"/>
        <v>*</v>
      </c>
      <c r="F6192" s="1" t="str">
        <f t="shared" si="865"/>
        <v>*</v>
      </c>
      <c r="G6192" s="1" t="str">
        <f t="shared" si="866"/>
        <v>*</v>
      </c>
      <c r="J6192" s="1" t="str">
        <f t="shared" si="867"/>
        <v>*</v>
      </c>
      <c r="P6192" s="1">
        <v>50</v>
      </c>
      <c r="Q6192" s="1">
        <f t="shared" si="872"/>
        <v>0.06</v>
      </c>
      <c r="T6192" s="4">
        <v>8289.51</v>
      </c>
      <c r="U6192" s="9">
        <f t="shared" si="868"/>
        <v>1</v>
      </c>
      <c r="V6192" s="4">
        <f t="shared" si="869"/>
        <v>165.7902</v>
      </c>
      <c r="W6192" s="1" t="s">
        <v>21</v>
      </c>
      <c r="X6192" s="1">
        <v>7.07</v>
      </c>
      <c r="Y6192" s="4">
        <f t="shared" si="870"/>
        <v>8296.58</v>
      </c>
      <c r="Z6192" s="1" t="s">
        <v>15</v>
      </c>
      <c r="AA6192" s="1" t="s">
        <v>28</v>
      </c>
      <c r="AB6192" s="1" t="s">
        <v>29</v>
      </c>
      <c r="AC6192" s="1" t="s">
        <v>55</v>
      </c>
      <c r="AD6192" s="1" t="s">
        <v>19</v>
      </c>
      <c r="AE6192" s="2">
        <v>40895</v>
      </c>
    </row>
    <row r="6193" spans="1:31" x14ac:dyDescent="0.25">
      <c r="A6193">
        <f t="shared" si="871"/>
        <v>6192</v>
      </c>
      <c r="B6193" s="1">
        <v>13089</v>
      </c>
      <c r="C6193" s="2">
        <v>40891</v>
      </c>
      <c r="D6193" s="1" t="s">
        <v>27</v>
      </c>
      <c r="E6193" s="1" t="str">
        <f t="shared" si="864"/>
        <v>*</v>
      </c>
      <c r="F6193" s="1" t="str">
        <f t="shared" si="865"/>
        <v>*</v>
      </c>
      <c r="G6193" s="1" t="str">
        <f t="shared" si="866"/>
        <v>*</v>
      </c>
      <c r="J6193" s="1" t="str">
        <f t="shared" si="867"/>
        <v>*</v>
      </c>
      <c r="P6193" s="1">
        <v>34</v>
      </c>
      <c r="Q6193" s="1">
        <f t="shared" si="872"/>
        <v>0.04</v>
      </c>
      <c r="T6193" s="4">
        <v>3577.11</v>
      </c>
      <c r="U6193" s="9">
        <f t="shared" si="868"/>
        <v>1</v>
      </c>
      <c r="V6193" s="4">
        <f t="shared" si="869"/>
        <v>105.20911764705883</v>
      </c>
      <c r="W6193" s="1" t="s">
        <v>33</v>
      </c>
      <c r="X6193" s="1">
        <v>58.72</v>
      </c>
      <c r="Y6193" s="4">
        <f t="shared" si="870"/>
        <v>3635.83</v>
      </c>
      <c r="Z6193" s="1" t="s">
        <v>44</v>
      </c>
      <c r="AA6193" s="1" t="s">
        <v>28</v>
      </c>
      <c r="AB6193" s="1" t="s">
        <v>17</v>
      </c>
      <c r="AC6193" s="1" t="s">
        <v>62</v>
      </c>
      <c r="AD6193" s="1" t="s">
        <v>59</v>
      </c>
      <c r="AE6193" s="2">
        <v>40894</v>
      </c>
    </row>
    <row r="6194" spans="1:31" x14ac:dyDescent="0.25">
      <c r="A6194">
        <f t="shared" si="871"/>
        <v>6193</v>
      </c>
      <c r="B6194" s="1">
        <v>12199</v>
      </c>
      <c r="C6194" s="2">
        <v>40891</v>
      </c>
      <c r="D6194" s="1" t="s">
        <v>13</v>
      </c>
      <c r="E6194" s="1" t="str">
        <f t="shared" si="864"/>
        <v>*</v>
      </c>
      <c r="F6194" s="1" t="str">
        <f t="shared" si="865"/>
        <v>*</v>
      </c>
      <c r="G6194" s="1" t="str">
        <f t="shared" si="866"/>
        <v>*</v>
      </c>
      <c r="J6194" s="1" t="str">
        <f t="shared" si="867"/>
        <v>*</v>
      </c>
      <c r="P6194" s="1">
        <v>2</v>
      </c>
      <c r="Q6194" s="1">
        <f t="shared" si="872"/>
        <v>0.01</v>
      </c>
      <c r="T6194" s="4">
        <v>19</v>
      </c>
      <c r="U6194" s="9">
        <f t="shared" si="868"/>
        <v>0</v>
      </c>
      <c r="V6194" s="4">
        <f t="shared" si="869"/>
        <v>9.5</v>
      </c>
      <c r="W6194" s="1" t="s">
        <v>21</v>
      </c>
      <c r="X6194" s="1">
        <v>5.27</v>
      </c>
      <c r="Y6194" s="4">
        <f t="shared" si="870"/>
        <v>24.27</v>
      </c>
      <c r="Z6194" s="1" t="s">
        <v>15</v>
      </c>
      <c r="AA6194" s="1" t="s">
        <v>28</v>
      </c>
      <c r="AB6194" s="1" t="s">
        <v>29</v>
      </c>
      <c r="AC6194" s="1" t="s">
        <v>43</v>
      </c>
      <c r="AD6194" s="1" t="s">
        <v>19</v>
      </c>
      <c r="AE6194" s="2">
        <v>40896</v>
      </c>
    </row>
    <row r="6195" spans="1:31" x14ac:dyDescent="0.25">
      <c r="A6195">
        <f t="shared" si="871"/>
        <v>6194</v>
      </c>
      <c r="B6195" s="1">
        <v>22086</v>
      </c>
      <c r="C6195" s="2">
        <v>40892</v>
      </c>
      <c r="D6195" s="1" t="s">
        <v>36</v>
      </c>
      <c r="E6195" s="1" t="str">
        <f t="shared" si="864"/>
        <v>*</v>
      </c>
      <c r="F6195" s="1" t="str">
        <f t="shared" si="865"/>
        <v>*</v>
      </c>
      <c r="G6195" s="1" t="str">
        <f t="shared" si="866"/>
        <v>*</v>
      </c>
      <c r="J6195" s="1" t="str">
        <f t="shared" si="867"/>
        <v>*</v>
      </c>
      <c r="P6195" s="1">
        <v>21</v>
      </c>
      <c r="Q6195" s="1">
        <f t="shared" si="872"/>
        <v>3.5000000000000003E-2</v>
      </c>
      <c r="T6195" s="4">
        <v>2039.33</v>
      </c>
      <c r="U6195" s="9">
        <f t="shared" si="868"/>
        <v>1</v>
      </c>
      <c r="V6195" s="4">
        <f t="shared" si="869"/>
        <v>97.110952380952384</v>
      </c>
      <c r="W6195" s="1" t="s">
        <v>33</v>
      </c>
      <c r="X6195" s="1">
        <v>74.349999999999994</v>
      </c>
      <c r="Y6195" s="4">
        <f t="shared" si="870"/>
        <v>2113.6799999999998</v>
      </c>
      <c r="Z6195" s="1" t="s">
        <v>51</v>
      </c>
      <c r="AA6195" s="1" t="s">
        <v>23</v>
      </c>
      <c r="AB6195" s="1" t="s">
        <v>17</v>
      </c>
      <c r="AC6195" s="1" t="s">
        <v>34</v>
      </c>
      <c r="AD6195" s="1" t="s">
        <v>35</v>
      </c>
      <c r="AE6195" s="2">
        <v>40893</v>
      </c>
    </row>
    <row r="6196" spans="1:31" x14ac:dyDescent="0.25">
      <c r="A6196">
        <f t="shared" si="871"/>
        <v>6195</v>
      </c>
      <c r="B6196" s="1">
        <v>20743</v>
      </c>
      <c r="C6196" s="2">
        <v>40892</v>
      </c>
      <c r="D6196" s="1" t="s">
        <v>20</v>
      </c>
      <c r="E6196" s="1" t="str">
        <f t="shared" si="864"/>
        <v>*</v>
      </c>
      <c r="F6196" s="1" t="str">
        <f t="shared" si="865"/>
        <v>**</v>
      </c>
      <c r="G6196" s="1" t="str">
        <f t="shared" si="866"/>
        <v>**</v>
      </c>
      <c r="J6196" s="1" t="str">
        <f t="shared" si="867"/>
        <v>**</v>
      </c>
      <c r="P6196" s="1">
        <v>39</v>
      </c>
      <c r="Q6196" s="1">
        <f t="shared" si="872"/>
        <v>0.04</v>
      </c>
      <c r="T6196" s="4">
        <v>231.21</v>
      </c>
      <c r="U6196" s="9">
        <f t="shared" si="868"/>
        <v>0</v>
      </c>
      <c r="V6196" s="4">
        <f t="shared" si="869"/>
        <v>5.9284615384615389</v>
      </c>
      <c r="W6196" s="1" t="s">
        <v>14</v>
      </c>
      <c r="X6196" s="1">
        <v>8.16</v>
      </c>
      <c r="Y6196" s="4">
        <f t="shared" si="870"/>
        <v>239.37</v>
      </c>
      <c r="Z6196" s="1" t="s">
        <v>46</v>
      </c>
      <c r="AA6196" s="1" t="s">
        <v>16</v>
      </c>
      <c r="AB6196" s="1" t="s">
        <v>29</v>
      </c>
      <c r="AC6196" s="1" t="s">
        <v>40</v>
      </c>
      <c r="AD6196" s="1" t="s">
        <v>19</v>
      </c>
      <c r="AE6196" s="2">
        <v>40893</v>
      </c>
    </row>
    <row r="6197" spans="1:31" x14ac:dyDescent="0.25">
      <c r="A6197">
        <f t="shared" si="871"/>
        <v>6196</v>
      </c>
      <c r="B6197" s="1">
        <v>32613</v>
      </c>
      <c r="C6197" s="2">
        <v>40893</v>
      </c>
      <c r="D6197" s="1" t="s">
        <v>13</v>
      </c>
      <c r="E6197" s="1" t="str">
        <f t="shared" si="864"/>
        <v>*</v>
      </c>
      <c r="F6197" s="1" t="str">
        <f t="shared" si="865"/>
        <v>*</v>
      </c>
      <c r="G6197" s="1" t="str">
        <f t="shared" si="866"/>
        <v>*</v>
      </c>
      <c r="J6197" s="1" t="str">
        <f t="shared" si="867"/>
        <v>*</v>
      </c>
      <c r="P6197" s="1">
        <v>41</v>
      </c>
      <c r="Q6197" s="1">
        <f t="shared" si="872"/>
        <v>0.05</v>
      </c>
      <c r="T6197" s="4">
        <v>7174.9435000000003</v>
      </c>
      <c r="U6197" s="9">
        <f t="shared" si="868"/>
        <v>1</v>
      </c>
      <c r="V6197" s="4">
        <f t="shared" si="869"/>
        <v>174.99862195121952</v>
      </c>
      <c r="W6197" s="1" t="s">
        <v>14</v>
      </c>
      <c r="X6197" s="1">
        <v>3.99</v>
      </c>
      <c r="Y6197" s="4">
        <f t="shared" si="870"/>
        <v>7178.9335000000001</v>
      </c>
      <c r="Z6197" s="1" t="s">
        <v>44</v>
      </c>
      <c r="AA6197" s="1" t="s">
        <v>16</v>
      </c>
      <c r="AB6197" s="1" t="s">
        <v>24</v>
      </c>
      <c r="AC6197" s="1" t="s">
        <v>25</v>
      </c>
      <c r="AD6197" s="1" t="s">
        <v>19</v>
      </c>
      <c r="AE6197" s="2">
        <v>40895</v>
      </c>
    </row>
    <row r="6198" spans="1:31" x14ac:dyDescent="0.25">
      <c r="A6198">
        <f t="shared" si="871"/>
        <v>6197</v>
      </c>
      <c r="B6198" s="1">
        <v>32613</v>
      </c>
      <c r="C6198" s="2">
        <v>40893</v>
      </c>
      <c r="D6198" s="1" t="s">
        <v>13</v>
      </c>
      <c r="E6198" s="1" t="str">
        <f t="shared" si="864"/>
        <v>*</v>
      </c>
      <c r="F6198" s="1" t="str">
        <f t="shared" si="865"/>
        <v>*</v>
      </c>
      <c r="G6198" s="1" t="str">
        <f t="shared" si="866"/>
        <v>*</v>
      </c>
      <c r="J6198" s="1" t="str">
        <f t="shared" si="867"/>
        <v>*</v>
      </c>
      <c r="P6198" s="1">
        <v>38</v>
      </c>
      <c r="Q6198" s="1">
        <f t="shared" si="872"/>
        <v>0.04</v>
      </c>
      <c r="T6198" s="4">
        <v>5228.2</v>
      </c>
      <c r="U6198" s="9">
        <f t="shared" si="868"/>
        <v>1</v>
      </c>
      <c r="V6198" s="4">
        <f t="shared" si="869"/>
        <v>137.58421052631579</v>
      </c>
      <c r="W6198" s="1" t="s">
        <v>21</v>
      </c>
      <c r="X6198" s="1">
        <v>35</v>
      </c>
      <c r="Y6198" s="4">
        <f t="shared" si="870"/>
        <v>5263.2</v>
      </c>
      <c r="Z6198" s="1" t="s">
        <v>44</v>
      </c>
      <c r="AA6198" s="1" t="s">
        <v>16</v>
      </c>
      <c r="AB6198" s="1" t="s">
        <v>29</v>
      </c>
      <c r="AC6198" s="1" t="s">
        <v>55</v>
      </c>
      <c r="AD6198" s="1" t="s">
        <v>48</v>
      </c>
      <c r="AE6198" s="2">
        <v>40895</v>
      </c>
    </row>
    <row r="6199" spans="1:31" x14ac:dyDescent="0.25">
      <c r="A6199">
        <f t="shared" si="871"/>
        <v>6198</v>
      </c>
      <c r="B6199" s="1">
        <v>32613</v>
      </c>
      <c r="C6199" s="2">
        <v>40893</v>
      </c>
      <c r="D6199" s="1" t="s">
        <v>13</v>
      </c>
      <c r="E6199" s="1" t="str">
        <f t="shared" si="864"/>
        <v>*</v>
      </c>
      <c r="F6199" s="1" t="str">
        <f t="shared" si="865"/>
        <v>*</v>
      </c>
      <c r="G6199" s="1" t="str">
        <f t="shared" si="866"/>
        <v>*</v>
      </c>
      <c r="J6199" s="1" t="str">
        <f t="shared" si="867"/>
        <v>*</v>
      </c>
      <c r="P6199" s="1">
        <v>31</v>
      </c>
      <c r="Q6199" s="1">
        <f t="shared" si="872"/>
        <v>0.04</v>
      </c>
      <c r="T6199" s="4">
        <v>1359.74</v>
      </c>
      <c r="U6199" s="9">
        <f t="shared" si="868"/>
        <v>1</v>
      </c>
      <c r="V6199" s="4">
        <f t="shared" si="869"/>
        <v>43.862580645161287</v>
      </c>
      <c r="W6199" s="1" t="s">
        <v>14</v>
      </c>
      <c r="X6199" s="1">
        <v>8.99</v>
      </c>
      <c r="Y6199" s="4">
        <f t="shared" si="870"/>
        <v>1368.73</v>
      </c>
      <c r="Z6199" s="1" t="s">
        <v>44</v>
      </c>
      <c r="AA6199" s="1" t="s">
        <v>16</v>
      </c>
      <c r="AB6199" s="1" t="s">
        <v>29</v>
      </c>
      <c r="AC6199" s="1" t="s">
        <v>30</v>
      </c>
      <c r="AD6199" s="1" t="s">
        <v>41</v>
      </c>
      <c r="AE6199" s="2">
        <v>40900</v>
      </c>
    </row>
    <row r="6200" spans="1:31" x14ac:dyDescent="0.25">
      <c r="A6200">
        <f t="shared" si="871"/>
        <v>6199</v>
      </c>
      <c r="B6200" s="1">
        <v>47079</v>
      </c>
      <c r="C6200" s="2">
        <v>40893</v>
      </c>
      <c r="D6200" s="1" t="s">
        <v>32</v>
      </c>
      <c r="E6200" s="1" t="str">
        <f t="shared" si="864"/>
        <v>***</v>
      </c>
      <c r="F6200" s="1" t="str">
        <f t="shared" si="865"/>
        <v>***</v>
      </c>
      <c r="G6200" s="1" t="str">
        <f t="shared" si="866"/>
        <v>***</v>
      </c>
      <c r="J6200" s="1" t="str">
        <f t="shared" si="867"/>
        <v>***</v>
      </c>
      <c r="P6200" s="1">
        <v>34</v>
      </c>
      <c r="Q6200" s="1">
        <f t="shared" si="872"/>
        <v>0.04</v>
      </c>
      <c r="T6200" s="4">
        <v>1069.8499999999999</v>
      </c>
      <c r="U6200" s="9">
        <f t="shared" si="868"/>
        <v>1</v>
      </c>
      <c r="V6200" s="4">
        <f t="shared" si="869"/>
        <v>31.466176470588234</v>
      </c>
      <c r="W6200" s="1" t="s">
        <v>33</v>
      </c>
      <c r="X6200" s="1">
        <v>45.51</v>
      </c>
      <c r="Y6200" s="4">
        <f t="shared" si="870"/>
        <v>1115.3599999999999</v>
      </c>
      <c r="Z6200" s="1" t="s">
        <v>51</v>
      </c>
      <c r="AA6200" s="1" t="s">
        <v>37</v>
      </c>
      <c r="AB6200" s="1" t="s">
        <v>17</v>
      </c>
      <c r="AC6200" s="1" t="s">
        <v>52</v>
      </c>
      <c r="AD6200" s="1" t="s">
        <v>59</v>
      </c>
      <c r="AE6200" s="2">
        <v>40895</v>
      </c>
    </row>
    <row r="6201" spans="1:31" x14ac:dyDescent="0.25">
      <c r="A6201">
        <f t="shared" si="871"/>
        <v>6200</v>
      </c>
      <c r="B6201" s="1">
        <v>50688</v>
      </c>
      <c r="C6201" s="2">
        <v>40893</v>
      </c>
      <c r="D6201" s="1" t="s">
        <v>32</v>
      </c>
      <c r="E6201" s="1" t="str">
        <f t="shared" si="864"/>
        <v>***</v>
      </c>
      <c r="F6201" s="1" t="str">
        <f t="shared" si="865"/>
        <v>***</v>
      </c>
      <c r="G6201" s="1" t="str">
        <f t="shared" si="866"/>
        <v>***</v>
      </c>
      <c r="J6201" s="1" t="str">
        <f t="shared" si="867"/>
        <v>***</v>
      </c>
      <c r="P6201" s="1">
        <v>50</v>
      </c>
      <c r="Q6201" s="1">
        <f t="shared" si="872"/>
        <v>0.06</v>
      </c>
      <c r="T6201" s="4">
        <v>600.22</v>
      </c>
      <c r="U6201" s="9">
        <f t="shared" si="868"/>
        <v>0</v>
      </c>
      <c r="V6201" s="4">
        <f t="shared" si="869"/>
        <v>12.0044</v>
      </c>
      <c r="W6201" s="1" t="s">
        <v>21</v>
      </c>
      <c r="X6201" s="1">
        <v>3.14</v>
      </c>
      <c r="Y6201" s="4">
        <f t="shared" si="870"/>
        <v>603.36</v>
      </c>
      <c r="Z6201" s="1" t="s">
        <v>39</v>
      </c>
      <c r="AA6201" s="1" t="s">
        <v>37</v>
      </c>
      <c r="AB6201" s="1" t="s">
        <v>29</v>
      </c>
      <c r="AC6201" s="1" t="s">
        <v>45</v>
      </c>
      <c r="AD6201" s="1" t="s">
        <v>41</v>
      </c>
      <c r="AE6201" s="2">
        <v>40894</v>
      </c>
    </row>
    <row r="6202" spans="1:31" x14ac:dyDescent="0.25">
      <c r="A6202">
        <f t="shared" si="871"/>
        <v>6201</v>
      </c>
      <c r="B6202" s="1">
        <v>32803</v>
      </c>
      <c r="C6202" s="2">
        <v>40893</v>
      </c>
      <c r="D6202" s="1" t="s">
        <v>36</v>
      </c>
      <c r="E6202" s="1" t="str">
        <f t="shared" si="864"/>
        <v>*</v>
      </c>
      <c r="F6202" s="1" t="str">
        <f t="shared" si="865"/>
        <v>*</v>
      </c>
      <c r="G6202" s="1" t="str">
        <f t="shared" si="866"/>
        <v>*</v>
      </c>
      <c r="J6202" s="1" t="str">
        <f t="shared" si="867"/>
        <v>*</v>
      </c>
      <c r="P6202" s="1">
        <v>49</v>
      </c>
      <c r="Q6202" s="1">
        <f t="shared" si="872"/>
        <v>0.05</v>
      </c>
      <c r="T6202" s="4">
        <v>371.95</v>
      </c>
      <c r="U6202" s="9">
        <f t="shared" si="868"/>
        <v>0</v>
      </c>
      <c r="V6202" s="4">
        <f t="shared" si="869"/>
        <v>7.5908163265306117</v>
      </c>
      <c r="W6202" s="1" t="s">
        <v>14</v>
      </c>
      <c r="X6202" s="1">
        <v>4.71</v>
      </c>
      <c r="Y6202" s="4">
        <f t="shared" si="870"/>
        <v>376.65999999999997</v>
      </c>
      <c r="Z6202" s="1" t="s">
        <v>22</v>
      </c>
      <c r="AA6202" s="1" t="s">
        <v>28</v>
      </c>
      <c r="AB6202" s="1" t="s">
        <v>29</v>
      </c>
      <c r="AC6202" s="1" t="s">
        <v>43</v>
      </c>
      <c r="AD6202" s="1" t="s">
        <v>19</v>
      </c>
      <c r="AE6202" s="2">
        <v>40894</v>
      </c>
    </row>
    <row r="6203" spans="1:31" x14ac:dyDescent="0.25">
      <c r="A6203">
        <f t="shared" si="871"/>
        <v>6202</v>
      </c>
      <c r="B6203" s="1">
        <v>51201</v>
      </c>
      <c r="C6203" s="2">
        <v>40893</v>
      </c>
      <c r="D6203" s="1" t="s">
        <v>20</v>
      </c>
      <c r="E6203" s="1" t="str">
        <f t="shared" si="864"/>
        <v>*</v>
      </c>
      <c r="F6203" s="1" t="str">
        <f t="shared" si="865"/>
        <v>**</v>
      </c>
      <c r="G6203" s="1" t="str">
        <f t="shared" si="866"/>
        <v>**</v>
      </c>
      <c r="J6203" s="1" t="str">
        <f t="shared" si="867"/>
        <v>**</v>
      </c>
      <c r="P6203" s="1">
        <v>42</v>
      </c>
      <c r="Q6203" s="1">
        <f t="shared" si="872"/>
        <v>0.05</v>
      </c>
      <c r="T6203" s="4">
        <v>312.05</v>
      </c>
      <c r="U6203" s="9">
        <f t="shared" si="868"/>
        <v>0</v>
      </c>
      <c r="V6203" s="4">
        <f t="shared" si="869"/>
        <v>7.4297619047619055</v>
      </c>
      <c r="W6203" s="1" t="s">
        <v>21</v>
      </c>
      <c r="X6203" s="1">
        <v>11.51</v>
      </c>
      <c r="Y6203" s="4">
        <f t="shared" si="870"/>
        <v>323.56</v>
      </c>
      <c r="Z6203" s="1" t="s">
        <v>49</v>
      </c>
      <c r="AA6203" s="1" t="s">
        <v>28</v>
      </c>
      <c r="AB6203" s="1" t="s">
        <v>29</v>
      </c>
      <c r="AC6203" s="1" t="s">
        <v>43</v>
      </c>
      <c r="AD6203" s="1" t="s">
        <v>19</v>
      </c>
      <c r="AE6203" s="2">
        <v>40893</v>
      </c>
    </row>
    <row r="6204" spans="1:31" x14ac:dyDescent="0.25">
      <c r="A6204">
        <f t="shared" si="871"/>
        <v>6203</v>
      </c>
      <c r="B6204" s="1">
        <v>32803</v>
      </c>
      <c r="C6204" s="2">
        <v>40893</v>
      </c>
      <c r="D6204" s="1" t="s">
        <v>36</v>
      </c>
      <c r="E6204" s="1" t="str">
        <f t="shared" si="864"/>
        <v>*</v>
      </c>
      <c r="F6204" s="1" t="str">
        <f t="shared" si="865"/>
        <v>*</v>
      </c>
      <c r="G6204" s="1" t="str">
        <f t="shared" si="866"/>
        <v>*</v>
      </c>
      <c r="J6204" s="1" t="str">
        <f t="shared" si="867"/>
        <v>*</v>
      </c>
      <c r="P6204" s="1">
        <v>22</v>
      </c>
      <c r="Q6204" s="1">
        <f t="shared" si="872"/>
        <v>3.5000000000000003E-2</v>
      </c>
      <c r="T6204" s="4">
        <v>96.07</v>
      </c>
      <c r="U6204" s="9">
        <f t="shared" si="868"/>
        <v>0</v>
      </c>
      <c r="V6204" s="4">
        <f t="shared" si="869"/>
        <v>4.3668181818181813</v>
      </c>
      <c r="W6204" s="1" t="s">
        <v>21</v>
      </c>
      <c r="X6204" s="1">
        <v>2.5</v>
      </c>
      <c r="Y6204" s="4">
        <f t="shared" si="870"/>
        <v>98.57</v>
      </c>
      <c r="Z6204" s="1" t="s">
        <v>22</v>
      </c>
      <c r="AA6204" s="1" t="s">
        <v>28</v>
      </c>
      <c r="AB6204" s="1" t="s">
        <v>29</v>
      </c>
      <c r="AC6204" s="1" t="s">
        <v>57</v>
      </c>
      <c r="AD6204" s="1" t="s">
        <v>19</v>
      </c>
      <c r="AE6204" s="2">
        <v>40895</v>
      </c>
    </row>
    <row r="6205" spans="1:31" x14ac:dyDescent="0.25">
      <c r="A6205">
        <f t="shared" si="871"/>
        <v>6204</v>
      </c>
      <c r="B6205" s="1">
        <v>50854</v>
      </c>
      <c r="C6205" s="2">
        <v>40894</v>
      </c>
      <c r="D6205" s="1" t="s">
        <v>32</v>
      </c>
      <c r="E6205" s="1" t="str">
        <f t="shared" si="864"/>
        <v>***</v>
      </c>
      <c r="F6205" s="1" t="str">
        <f t="shared" si="865"/>
        <v>***</v>
      </c>
      <c r="G6205" s="1" t="str">
        <f t="shared" si="866"/>
        <v>***</v>
      </c>
      <c r="J6205" s="1" t="str">
        <f t="shared" si="867"/>
        <v>***</v>
      </c>
      <c r="P6205" s="1">
        <v>12</v>
      </c>
      <c r="Q6205" s="1">
        <f t="shared" si="872"/>
        <v>0.02</v>
      </c>
      <c r="T6205" s="4">
        <v>5744.24</v>
      </c>
      <c r="U6205" s="9">
        <f t="shared" si="868"/>
        <v>1</v>
      </c>
      <c r="V6205" s="4">
        <f t="shared" si="869"/>
        <v>478.68666666666667</v>
      </c>
      <c r="W6205" s="1" t="s">
        <v>33</v>
      </c>
      <c r="X6205" s="1">
        <v>28.14</v>
      </c>
      <c r="Y6205" s="4">
        <f t="shared" si="870"/>
        <v>5772.38</v>
      </c>
      <c r="Z6205" s="1" t="s">
        <v>22</v>
      </c>
      <c r="AA6205" s="1" t="s">
        <v>28</v>
      </c>
      <c r="AB6205" s="1" t="s">
        <v>24</v>
      </c>
      <c r="AC6205" s="1" t="s">
        <v>56</v>
      </c>
      <c r="AD6205" s="1" t="s">
        <v>35</v>
      </c>
      <c r="AE6205" s="2">
        <v>40896</v>
      </c>
    </row>
    <row r="6206" spans="1:31" x14ac:dyDescent="0.25">
      <c r="A6206">
        <f t="shared" si="871"/>
        <v>6205</v>
      </c>
      <c r="B6206" s="1">
        <v>24966</v>
      </c>
      <c r="C6206" s="2">
        <v>40894</v>
      </c>
      <c r="D6206" s="1" t="s">
        <v>36</v>
      </c>
      <c r="E6206" s="1" t="str">
        <f t="shared" si="864"/>
        <v>*</v>
      </c>
      <c r="F6206" s="1" t="str">
        <f t="shared" si="865"/>
        <v>*</v>
      </c>
      <c r="G6206" s="1" t="str">
        <f t="shared" si="866"/>
        <v>*</v>
      </c>
      <c r="J6206" s="1" t="str">
        <f t="shared" si="867"/>
        <v>*</v>
      </c>
      <c r="P6206" s="1">
        <v>34</v>
      </c>
      <c r="Q6206" s="1">
        <f t="shared" si="872"/>
        <v>0.04</v>
      </c>
      <c r="T6206" s="4">
        <v>4152.12</v>
      </c>
      <c r="U6206" s="9">
        <f t="shared" si="868"/>
        <v>1</v>
      </c>
      <c r="V6206" s="4">
        <f t="shared" si="869"/>
        <v>122.12117647058824</v>
      </c>
      <c r="W6206" s="1" t="s">
        <v>21</v>
      </c>
      <c r="X6206" s="1">
        <v>19.989999999999998</v>
      </c>
      <c r="Y6206" s="4">
        <f t="shared" si="870"/>
        <v>4172.1099999999997</v>
      </c>
      <c r="Z6206" s="1" t="s">
        <v>51</v>
      </c>
      <c r="AA6206" s="1" t="s">
        <v>28</v>
      </c>
      <c r="AB6206" s="1" t="s">
        <v>29</v>
      </c>
      <c r="AC6206" s="1" t="s">
        <v>55</v>
      </c>
      <c r="AD6206" s="1" t="s">
        <v>19</v>
      </c>
      <c r="AE6206" s="2">
        <v>40895</v>
      </c>
    </row>
    <row r="6207" spans="1:31" x14ac:dyDescent="0.25">
      <c r="A6207">
        <f t="shared" si="871"/>
        <v>6206</v>
      </c>
      <c r="B6207" s="1">
        <v>39617</v>
      </c>
      <c r="C6207" s="2">
        <v>40894</v>
      </c>
      <c r="D6207" s="1" t="s">
        <v>27</v>
      </c>
      <c r="E6207" s="1" t="str">
        <f t="shared" si="864"/>
        <v>*</v>
      </c>
      <c r="F6207" s="1" t="str">
        <f t="shared" si="865"/>
        <v>*</v>
      </c>
      <c r="G6207" s="1" t="str">
        <f t="shared" si="866"/>
        <v>*</v>
      </c>
      <c r="J6207" s="1" t="str">
        <f t="shared" si="867"/>
        <v>*</v>
      </c>
      <c r="P6207" s="1">
        <v>33</v>
      </c>
      <c r="Q6207" s="1">
        <f t="shared" si="872"/>
        <v>0.04</v>
      </c>
      <c r="T6207" s="4">
        <v>1283.68</v>
      </c>
      <c r="U6207" s="9">
        <f t="shared" si="868"/>
        <v>1</v>
      </c>
      <c r="V6207" s="4">
        <f t="shared" si="869"/>
        <v>38.899393939393939</v>
      </c>
      <c r="W6207" s="1" t="s">
        <v>21</v>
      </c>
      <c r="X6207" s="1">
        <v>9.1999999999999993</v>
      </c>
      <c r="Y6207" s="4">
        <f t="shared" si="870"/>
        <v>1292.8800000000001</v>
      </c>
      <c r="Z6207" s="1" t="s">
        <v>15</v>
      </c>
      <c r="AA6207" s="1" t="s">
        <v>23</v>
      </c>
      <c r="AB6207" s="1" t="s">
        <v>17</v>
      </c>
      <c r="AC6207" s="1" t="s">
        <v>18</v>
      </c>
      <c r="AD6207" s="1" t="s">
        <v>31</v>
      </c>
      <c r="AE6207" s="2">
        <v>40896</v>
      </c>
    </row>
    <row r="6208" spans="1:31" x14ac:dyDescent="0.25">
      <c r="A6208">
        <f t="shared" si="871"/>
        <v>6207</v>
      </c>
      <c r="B6208" s="1">
        <v>41349</v>
      </c>
      <c r="C6208" s="2">
        <v>40894</v>
      </c>
      <c r="D6208" s="1" t="s">
        <v>32</v>
      </c>
      <c r="E6208" s="1" t="str">
        <f t="shared" si="864"/>
        <v>***</v>
      </c>
      <c r="F6208" s="1" t="str">
        <f t="shared" si="865"/>
        <v>***</v>
      </c>
      <c r="G6208" s="1" t="str">
        <f t="shared" si="866"/>
        <v>***</v>
      </c>
      <c r="J6208" s="1" t="str">
        <f t="shared" si="867"/>
        <v>***</v>
      </c>
      <c r="P6208" s="1">
        <v>39</v>
      </c>
      <c r="Q6208" s="1">
        <f t="shared" si="872"/>
        <v>0.04</v>
      </c>
      <c r="T6208" s="4">
        <v>475.52</v>
      </c>
      <c r="U6208" s="9">
        <f t="shared" si="868"/>
        <v>0</v>
      </c>
      <c r="V6208" s="4">
        <f t="shared" si="869"/>
        <v>12.192820512820512</v>
      </c>
      <c r="W6208" s="1" t="s">
        <v>21</v>
      </c>
      <c r="X6208" s="1">
        <v>6.27</v>
      </c>
      <c r="Y6208" s="4">
        <f t="shared" si="870"/>
        <v>481.78999999999996</v>
      </c>
      <c r="Z6208" s="1" t="s">
        <v>15</v>
      </c>
      <c r="AA6208" s="1" t="s">
        <v>37</v>
      </c>
      <c r="AB6208" s="1" t="s">
        <v>29</v>
      </c>
      <c r="AC6208" s="1" t="s">
        <v>55</v>
      </c>
      <c r="AD6208" s="1" t="s">
        <v>26</v>
      </c>
      <c r="AE6208" s="2">
        <v>40896</v>
      </c>
    </row>
    <row r="6209" spans="1:31" x14ac:dyDescent="0.25">
      <c r="A6209">
        <f t="shared" si="871"/>
        <v>6208</v>
      </c>
      <c r="B6209" s="1">
        <v>50854</v>
      </c>
      <c r="C6209" s="2">
        <v>40894</v>
      </c>
      <c r="D6209" s="1" t="s">
        <v>32</v>
      </c>
      <c r="E6209" s="1" t="str">
        <f t="shared" si="864"/>
        <v>***</v>
      </c>
      <c r="F6209" s="1" t="str">
        <f t="shared" si="865"/>
        <v>***</v>
      </c>
      <c r="G6209" s="1" t="str">
        <f t="shared" si="866"/>
        <v>***</v>
      </c>
      <c r="J6209" s="1" t="str">
        <f t="shared" si="867"/>
        <v>***</v>
      </c>
      <c r="P6209" s="1">
        <v>42</v>
      </c>
      <c r="Q6209" s="1">
        <f t="shared" si="872"/>
        <v>0.05</v>
      </c>
      <c r="T6209" s="4">
        <v>452.15</v>
      </c>
      <c r="U6209" s="9">
        <f t="shared" si="868"/>
        <v>0</v>
      </c>
      <c r="V6209" s="4">
        <f t="shared" si="869"/>
        <v>10.765476190476189</v>
      </c>
      <c r="W6209" s="1" t="s">
        <v>14</v>
      </c>
      <c r="X6209" s="1">
        <v>3.37</v>
      </c>
      <c r="Y6209" s="4">
        <f t="shared" si="870"/>
        <v>455.52</v>
      </c>
      <c r="Z6209" s="1" t="s">
        <v>22</v>
      </c>
      <c r="AA6209" s="1" t="s">
        <v>28</v>
      </c>
      <c r="AB6209" s="1" t="s">
        <v>29</v>
      </c>
      <c r="AC6209" s="1" t="s">
        <v>45</v>
      </c>
      <c r="AD6209" s="1" t="s">
        <v>41</v>
      </c>
      <c r="AE6209" s="2">
        <v>40894</v>
      </c>
    </row>
    <row r="6210" spans="1:31" x14ac:dyDescent="0.25">
      <c r="A6210">
        <f t="shared" si="871"/>
        <v>6209</v>
      </c>
      <c r="B6210" s="1">
        <v>51463</v>
      </c>
      <c r="C6210" s="2">
        <v>40894</v>
      </c>
      <c r="D6210" s="1" t="s">
        <v>13</v>
      </c>
      <c r="E6210" s="1" t="str">
        <f t="shared" si="864"/>
        <v>*</v>
      </c>
      <c r="F6210" s="1" t="str">
        <f t="shared" si="865"/>
        <v>*</v>
      </c>
      <c r="G6210" s="1" t="str">
        <f t="shared" si="866"/>
        <v>*</v>
      </c>
      <c r="J6210" s="1" t="str">
        <f t="shared" si="867"/>
        <v>*</v>
      </c>
      <c r="P6210" s="1">
        <v>7</v>
      </c>
      <c r="Q6210" s="1">
        <f t="shared" si="872"/>
        <v>0.01</v>
      </c>
      <c r="T6210" s="4">
        <v>405.33949999999999</v>
      </c>
      <c r="U6210" s="9">
        <f t="shared" si="868"/>
        <v>0</v>
      </c>
      <c r="V6210" s="4">
        <f t="shared" si="869"/>
        <v>57.905642857142858</v>
      </c>
      <c r="W6210" s="1" t="s">
        <v>14</v>
      </c>
      <c r="X6210" s="1">
        <v>3.9</v>
      </c>
      <c r="Y6210" s="4">
        <f t="shared" si="870"/>
        <v>409.23949999999996</v>
      </c>
      <c r="Z6210" s="1" t="s">
        <v>44</v>
      </c>
      <c r="AA6210" s="1" t="s">
        <v>28</v>
      </c>
      <c r="AB6210" s="1" t="s">
        <v>24</v>
      </c>
      <c r="AC6210" s="1" t="s">
        <v>25</v>
      </c>
      <c r="AD6210" s="1" t="s">
        <v>19</v>
      </c>
      <c r="AE6210" s="2">
        <v>40894</v>
      </c>
    </row>
    <row r="6211" spans="1:31" x14ac:dyDescent="0.25">
      <c r="A6211">
        <f t="shared" si="871"/>
        <v>6210</v>
      </c>
      <c r="B6211" s="1">
        <v>41349</v>
      </c>
      <c r="C6211" s="2">
        <v>40894</v>
      </c>
      <c r="D6211" s="1" t="s">
        <v>32</v>
      </c>
      <c r="E6211" s="1" t="str">
        <f t="shared" ref="E6211:E6274" si="873">IF(D6211="Critical","***","*")</f>
        <v>***</v>
      </c>
      <c r="F6211" s="1" t="str">
        <f t="shared" ref="F6211:F6274" si="874">IF(D6211="Critical","***",IF(D6211="High","**","*"))</f>
        <v>***</v>
      </c>
      <c r="G6211" s="1" t="str">
        <f t="shared" ref="G6211:G6274" si="875">VLOOKUP(D6211,$H$6:$I$10,2,FALSE)</f>
        <v>***</v>
      </c>
      <c r="J6211" s="1" t="str">
        <f t="shared" ref="J6211:J6274" si="876">HLOOKUP(D6211,$K$5:$O$6,2,FALSE)</f>
        <v>***</v>
      </c>
      <c r="P6211" s="1">
        <v>44</v>
      </c>
      <c r="Q6211" s="1">
        <f t="shared" si="872"/>
        <v>0.05</v>
      </c>
      <c r="T6211" s="4">
        <v>346.2</v>
      </c>
      <c r="U6211" s="9">
        <f t="shared" ref="U6211:U6274" si="877">IF(T6211&gt;1000,1,0)</f>
        <v>0</v>
      </c>
      <c r="V6211" s="4">
        <f t="shared" ref="V6211:V6274" si="878">T6211/P6211</f>
        <v>7.8681818181818182</v>
      </c>
      <c r="W6211" s="1" t="s">
        <v>14</v>
      </c>
      <c r="X6211" s="1">
        <v>11.51</v>
      </c>
      <c r="Y6211" s="4">
        <f t="shared" ref="Y6211:Y6274" si="879">X6211+T6211</f>
        <v>357.71</v>
      </c>
      <c r="Z6211" s="1" t="s">
        <v>15</v>
      </c>
      <c r="AA6211" s="1" t="s">
        <v>37</v>
      </c>
      <c r="AB6211" s="1" t="s">
        <v>29</v>
      </c>
      <c r="AC6211" s="1" t="s">
        <v>43</v>
      </c>
      <c r="AD6211" s="1" t="s">
        <v>19</v>
      </c>
      <c r="AE6211" s="2">
        <v>40895</v>
      </c>
    </row>
    <row r="6212" spans="1:31" x14ac:dyDescent="0.25">
      <c r="A6212">
        <f t="shared" ref="A6212:A6275" si="880">A6211+1</f>
        <v>6211</v>
      </c>
      <c r="B6212" s="1">
        <v>30081</v>
      </c>
      <c r="C6212" s="2">
        <v>40894</v>
      </c>
      <c r="D6212" s="1" t="s">
        <v>20</v>
      </c>
      <c r="E6212" s="1" t="str">
        <f t="shared" si="873"/>
        <v>*</v>
      </c>
      <c r="F6212" s="1" t="str">
        <f t="shared" si="874"/>
        <v>**</v>
      </c>
      <c r="G6212" s="1" t="str">
        <f t="shared" si="875"/>
        <v>**</v>
      </c>
      <c r="J6212" s="1" t="str">
        <f t="shared" si="876"/>
        <v>**</v>
      </c>
      <c r="P6212" s="1">
        <v>26</v>
      </c>
      <c r="Q6212" s="1">
        <f t="shared" ref="Q6212:Q6275" si="881">VLOOKUP(P6212,$R$5:$S$10,2,TRUE)</f>
        <v>3.5000000000000003E-2</v>
      </c>
      <c r="T6212" s="4">
        <v>213.49</v>
      </c>
      <c r="U6212" s="9">
        <f t="shared" si="877"/>
        <v>0</v>
      </c>
      <c r="V6212" s="4">
        <f t="shared" si="878"/>
        <v>8.2111538461538469</v>
      </c>
      <c r="W6212" s="1" t="s">
        <v>21</v>
      </c>
      <c r="X6212" s="1">
        <v>8.94</v>
      </c>
      <c r="Y6212" s="4">
        <f t="shared" si="879"/>
        <v>222.43</v>
      </c>
      <c r="Z6212" s="1" t="s">
        <v>51</v>
      </c>
      <c r="AA6212" s="1" t="s">
        <v>37</v>
      </c>
      <c r="AB6212" s="1" t="s">
        <v>29</v>
      </c>
      <c r="AC6212" s="1" t="s">
        <v>43</v>
      </c>
      <c r="AD6212" s="1" t="s">
        <v>19</v>
      </c>
      <c r="AE6212" s="2">
        <v>40896</v>
      </c>
    </row>
    <row r="6213" spans="1:31" x14ac:dyDescent="0.25">
      <c r="A6213">
        <f t="shared" si="880"/>
        <v>6212</v>
      </c>
      <c r="B6213" s="1">
        <v>47717</v>
      </c>
      <c r="C6213" s="2">
        <v>40894</v>
      </c>
      <c r="D6213" s="1" t="s">
        <v>27</v>
      </c>
      <c r="E6213" s="1" t="str">
        <f t="shared" si="873"/>
        <v>*</v>
      </c>
      <c r="F6213" s="1" t="str">
        <f t="shared" si="874"/>
        <v>*</v>
      </c>
      <c r="G6213" s="1" t="str">
        <f t="shared" si="875"/>
        <v>*</v>
      </c>
      <c r="J6213" s="1" t="str">
        <f t="shared" si="876"/>
        <v>*</v>
      </c>
      <c r="P6213" s="1">
        <v>35</v>
      </c>
      <c r="Q6213" s="1">
        <f t="shared" si="881"/>
        <v>0.04</v>
      </c>
      <c r="T6213" s="4">
        <v>173.22</v>
      </c>
      <c r="U6213" s="9">
        <f t="shared" si="877"/>
        <v>0</v>
      </c>
      <c r="V6213" s="4">
        <f t="shared" si="878"/>
        <v>4.9491428571428573</v>
      </c>
      <c r="W6213" s="1" t="s">
        <v>21</v>
      </c>
      <c r="X6213" s="1">
        <v>0.5</v>
      </c>
      <c r="Y6213" s="4">
        <f t="shared" si="879"/>
        <v>173.72</v>
      </c>
      <c r="Z6213" s="1" t="s">
        <v>49</v>
      </c>
      <c r="AA6213" s="1" t="s">
        <v>16</v>
      </c>
      <c r="AB6213" s="1" t="s">
        <v>29</v>
      </c>
      <c r="AC6213" s="1" t="s">
        <v>58</v>
      </c>
      <c r="AD6213" s="1" t="s">
        <v>19</v>
      </c>
      <c r="AE6213" s="2">
        <v>40895</v>
      </c>
    </row>
    <row r="6214" spans="1:31" x14ac:dyDescent="0.25">
      <c r="A6214">
        <f t="shared" si="880"/>
        <v>6213</v>
      </c>
      <c r="B6214" s="1">
        <v>39617</v>
      </c>
      <c r="C6214" s="2">
        <v>40894</v>
      </c>
      <c r="D6214" s="1" t="s">
        <v>27</v>
      </c>
      <c r="E6214" s="1" t="str">
        <f t="shared" si="873"/>
        <v>*</v>
      </c>
      <c r="F6214" s="1" t="str">
        <f t="shared" si="874"/>
        <v>*</v>
      </c>
      <c r="G6214" s="1" t="str">
        <f t="shared" si="875"/>
        <v>*</v>
      </c>
      <c r="J6214" s="1" t="str">
        <f t="shared" si="876"/>
        <v>*</v>
      </c>
      <c r="P6214" s="1">
        <v>28</v>
      </c>
      <c r="Q6214" s="1">
        <f t="shared" si="881"/>
        <v>3.5000000000000003E-2</v>
      </c>
      <c r="T6214" s="4">
        <v>169.46</v>
      </c>
      <c r="U6214" s="9">
        <f t="shared" si="877"/>
        <v>0</v>
      </c>
      <c r="V6214" s="4">
        <f t="shared" si="878"/>
        <v>6.052142857142857</v>
      </c>
      <c r="W6214" s="1" t="s">
        <v>21</v>
      </c>
      <c r="X6214" s="1">
        <v>1.2</v>
      </c>
      <c r="Y6214" s="4">
        <f t="shared" si="879"/>
        <v>170.66</v>
      </c>
      <c r="Z6214" s="1" t="s">
        <v>15</v>
      </c>
      <c r="AA6214" s="1" t="s">
        <v>23</v>
      </c>
      <c r="AB6214" s="1" t="s">
        <v>29</v>
      </c>
      <c r="AC6214" s="1" t="s">
        <v>30</v>
      </c>
      <c r="AD6214" s="1" t="s">
        <v>31</v>
      </c>
      <c r="AE6214" s="2">
        <v>40896</v>
      </c>
    </row>
    <row r="6215" spans="1:31" x14ac:dyDescent="0.25">
      <c r="A6215">
        <f t="shared" si="880"/>
        <v>6214</v>
      </c>
      <c r="B6215" s="1">
        <v>50854</v>
      </c>
      <c r="C6215" s="2">
        <v>40894</v>
      </c>
      <c r="D6215" s="1" t="s">
        <v>32</v>
      </c>
      <c r="E6215" s="1" t="str">
        <f t="shared" si="873"/>
        <v>***</v>
      </c>
      <c r="F6215" s="1" t="str">
        <f t="shared" si="874"/>
        <v>***</v>
      </c>
      <c r="G6215" s="1" t="str">
        <f t="shared" si="875"/>
        <v>***</v>
      </c>
      <c r="J6215" s="1" t="str">
        <f t="shared" si="876"/>
        <v>***</v>
      </c>
      <c r="P6215" s="1">
        <v>27</v>
      </c>
      <c r="Q6215" s="1">
        <f t="shared" si="881"/>
        <v>3.5000000000000003E-2</v>
      </c>
      <c r="T6215" s="4">
        <v>137.5</v>
      </c>
      <c r="U6215" s="9">
        <f t="shared" si="877"/>
        <v>0</v>
      </c>
      <c r="V6215" s="4">
        <f t="shared" si="878"/>
        <v>5.0925925925925926</v>
      </c>
      <c r="W6215" s="1" t="s">
        <v>21</v>
      </c>
      <c r="X6215" s="1">
        <v>4.95</v>
      </c>
      <c r="Y6215" s="4">
        <f t="shared" si="879"/>
        <v>142.44999999999999</v>
      </c>
      <c r="Z6215" s="1" t="s">
        <v>22</v>
      </c>
      <c r="AA6215" s="1" t="s">
        <v>28</v>
      </c>
      <c r="AB6215" s="1" t="s">
        <v>29</v>
      </c>
      <c r="AC6215" s="1" t="s">
        <v>43</v>
      </c>
      <c r="AD6215" s="1" t="s">
        <v>19</v>
      </c>
      <c r="AE6215" s="2">
        <v>40894</v>
      </c>
    </row>
    <row r="6216" spans="1:31" x14ac:dyDescent="0.25">
      <c r="A6216">
        <f t="shared" si="880"/>
        <v>6215</v>
      </c>
      <c r="B6216" s="1">
        <v>41349</v>
      </c>
      <c r="C6216" s="2">
        <v>40894</v>
      </c>
      <c r="D6216" s="1" t="s">
        <v>32</v>
      </c>
      <c r="E6216" s="1" t="str">
        <f t="shared" si="873"/>
        <v>***</v>
      </c>
      <c r="F6216" s="1" t="str">
        <f t="shared" si="874"/>
        <v>***</v>
      </c>
      <c r="G6216" s="1" t="str">
        <f t="shared" si="875"/>
        <v>***</v>
      </c>
      <c r="J6216" s="1" t="str">
        <f t="shared" si="876"/>
        <v>***</v>
      </c>
      <c r="P6216" s="1">
        <v>4</v>
      </c>
      <c r="Q6216" s="1">
        <f t="shared" si="881"/>
        <v>0.01</v>
      </c>
      <c r="T6216" s="4">
        <v>85.96</v>
      </c>
      <c r="U6216" s="9">
        <f t="shared" si="877"/>
        <v>0</v>
      </c>
      <c r="V6216" s="4">
        <f t="shared" si="878"/>
        <v>21.49</v>
      </c>
      <c r="W6216" s="1" t="s">
        <v>14</v>
      </c>
      <c r="X6216" s="1">
        <v>8.99</v>
      </c>
      <c r="Y6216" s="4">
        <f t="shared" si="879"/>
        <v>94.949999999999989</v>
      </c>
      <c r="Z6216" s="1" t="s">
        <v>15</v>
      </c>
      <c r="AA6216" s="1" t="s">
        <v>37</v>
      </c>
      <c r="AB6216" s="1" t="s">
        <v>17</v>
      </c>
      <c r="AC6216" s="1" t="s">
        <v>18</v>
      </c>
      <c r="AD6216" s="1" t="s">
        <v>41</v>
      </c>
      <c r="AE6216" s="2">
        <v>40896</v>
      </c>
    </row>
    <row r="6217" spans="1:31" x14ac:dyDescent="0.25">
      <c r="A6217">
        <f t="shared" si="880"/>
        <v>6216</v>
      </c>
      <c r="B6217" s="1">
        <v>51463</v>
      </c>
      <c r="C6217" s="2">
        <v>40894</v>
      </c>
      <c r="D6217" s="1" t="s">
        <v>13</v>
      </c>
      <c r="E6217" s="1" t="str">
        <f t="shared" si="873"/>
        <v>*</v>
      </c>
      <c r="F6217" s="1" t="str">
        <f t="shared" si="874"/>
        <v>*</v>
      </c>
      <c r="G6217" s="1" t="str">
        <f t="shared" si="875"/>
        <v>*</v>
      </c>
      <c r="J6217" s="1" t="str">
        <f t="shared" si="876"/>
        <v>*</v>
      </c>
      <c r="P6217" s="1">
        <v>4</v>
      </c>
      <c r="Q6217" s="1">
        <f t="shared" si="881"/>
        <v>0.01</v>
      </c>
      <c r="T6217" s="4">
        <v>28.34</v>
      </c>
      <c r="U6217" s="9">
        <f t="shared" si="877"/>
        <v>0</v>
      </c>
      <c r="V6217" s="4">
        <f t="shared" si="878"/>
        <v>7.085</v>
      </c>
      <c r="W6217" s="1" t="s">
        <v>21</v>
      </c>
      <c r="X6217" s="1">
        <v>7.44</v>
      </c>
      <c r="Y6217" s="4">
        <f t="shared" si="879"/>
        <v>35.78</v>
      </c>
      <c r="Z6217" s="1" t="s">
        <v>44</v>
      </c>
      <c r="AA6217" s="1" t="s">
        <v>28</v>
      </c>
      <c r="AB6217" s="1" t="s">
        <v>29</v>
      </c>
      <c r="AC6217" s="1" t="s">
        <v>40</v>
      </c>
      <c r="AD6217" s="1" t="s">
        <v>19</v>
      </c>
      <c r="AE6217" s="2">
        <v>40903</v>
      </c>
    </row>
    <row r="6218" spans="1:31" x14ac:dyDescent="0.25">
      <c r="A6218">
        <f t="shared" si="880"/>
        <v>6217</v>
      </c>
      <c r="B6218" s="1">
        <v>50657</v>
      </c>
      <c r="C6218" s="2">
        <v>40895</v>
      </c>
      <c r="D6218" s="1" t="s">
        <v>20</v>
      </c>
      <c r="E6218" s="1" t="str">
        <f t="shared" si="873"/>
        <v>*</v>
      </c>
      <c r="F6218" s="1" t="str">
        <f t="shared" si="874"/>
        <v>**</v>
      </c>
      <c r="G6218" s="1" t="str">
        <f t="shared" si="875"/>
        <v>**</v>
      </c>
      <c r="J6218" s="1" t="str">
        <f t="shared" si="876"/>
        <v>**</v>
      </c>
      <c r="P6218" s="1">
        <v>49</v>
      </c>
      <c r="Q6218" s="1">
        <f t="shared" si="881"/>
        <v>0.05</v>
      </c>
      <c r="T6218" s="4">
        <v>7413.29</v>
      </c>
      <c r="U6218" s="9">
        <f t="shared" si="877"/>
        <v>1</v>
      </c>
      <c r="V6218" s="4">
        <f t="shared" si="878"/>
        <v>151.29163265306121</v>
      </c>
      <c r="W6218" s="1" t="s">
        <v>33</v>
      </c>
      <c r="X6218" s="1">
        <v>16.010000000000002</v>
      </c>
      <c r="Y6218" s="4">
        <f t="shared" si="879"/>
        <v>7429.3</v>
      </c>
      <c r="Z6218" s="1" t="s">
        <v>54</v>
      </c>
      <c r="AA6218" s="1" t="s">
        <v>28</v>
      </c>
      <c r="AB6218" s="1" t="s">
        <v>17</v>
      </c>
      <c r="AC6218" s="1" t="s">
        <v>52</v>
      </c>
      <c r="AD6218" s="1" t="s">
        <v>59</v>
      </c>
      <c r="AE6218" s="2">
        <v>40897</v>
      </c>
    </row>
    <row r="6219" spans="1:31" x14ac:dyDescent="0.25">
      <c r="A6219">
        <f t="shared" si="880"/>
        <v>6218</v>
      </c>
      <c r="B6219" s="1">
        <v>31878</v>
      </c>
      <c r="C6219" s="2">
        <v>40895</v>
      </c>
      <c r="D6219" s="1" t="s">
        <v>36</v>
      </c>
      <c r="E6219" s="1" t="str">
        <f t="shared" si="873"/>
        <v>*</v>
      </c>
      <c r="F6219" s="1" t="str">
        <f t="shared" si="874"/>
        <v>*</v>
      </c>
      <c r="G6219" s="1" t="str">
        <f t="shared" si="875"/>
        <v>*</v>
      </c>
      <c r="J6219" s="1" t="str">
        <f t="shared" si="876"/>
        <v>*</v>
      </c>
      <c r="P6219" s="1">
        <v>42</v>
      </c>
      <c r="Q6219" s="1">
        <f t="shared" si="881"/>
        <v>0.05</v>
      </c>
      <c r="T6219" s="4">
        <v>5678.5524999999998</v>
      </c>
      <c r="U6219" s="9">
        <f t="shared" si="877"/>
        <v>1</v>
      </c>
      <c r="V6219" s="4">
        <f t="shared" si="878"/>
        <v>135.20363095238093</v>
      </c>
      <c r="W6219" s="1" t="s">
        <v>21</v>
      </c>
      <c r="X6219" s="1">
        <v>8.99</v>
      </c>
      <c r="Y6219" s="4">
        <f t="shared" si="879"/>
        <v>5687.5424999999996</v>
      </c>
      <c r="Z6219" s="1" t="s">
        <v>46</v>
      </c>
      <c r="AA6219" s="1" t="s">
        <v>37</v>
      </c>
      <c r="AB6219" s="1" t="s">
        <v>24</v>
      </c>
      <c r="AC6219" s="1" t="s">
        <v>25</v>
      </c>
      <c r="AD6219" s="1" t="s">
        <v>19</v>
      </c>
      <c r="AE6219" s="2">
        <v>40896</v>
      </c>
    </row>
    <row r="6220" spans="1:31" x14ac:dyDescent="0.25">
      <c r="A6220">
        <f t="shared" si="880"/>
        <v>6219</v>
      </c>
      <c r="B6220" s="1">
        <v>25378</v>
      </c>
      <c r="C6220" s="2">
        <v>40895</v>
      </c>
      <c r="D6220" s="1" t="s">
        <v>27</v>
      </c>
      <c r="E6220" s="1" t="str">
        <f t="shared" si="873"/>
        <v>*</v>
      </c>
      <c r="F6220" s="1" t="str">
        <f t="shared" si="874"/>
        <v>*</v>
      </c>
      <c r="G6220" s="1" t="str">
        <f t="shared" si="875"/>
        <v>*</v>
      </c>
      <c r="J6220" s="1" t="str">
        <f t="shared" si="876"/>
        <v>*</v>
      </c>
      <c r="P6220" s="1">
        <v>48</v>
      </c>
      <c r="Q6220" s="1">
        <f t="shared" si="881"/>
        <v>0.05</v>
      </c>
      <c r="T6220" s="4">
        <v>3713.0124999999998</v>
      </c>
      <c r="U6220" s="9">
        <f t="shared" si="877"/>
        <v>1</v>
      </c>
      <c r="V6220" s="4">
        <f t="shared" si="878"/>
        <v>77.354427083333334</v>
      </c>
      <c r="W6220" s="1" t="s">
        <v>21</v>
      </c>
      <c r="X6220" s="1">
        <v>7.69</v>
      </c>
      <c r="Y6220" s="4">
        <f t="shared" si="879"/>
        <v>3720.7024999999999</v>
      </c>
      <c r="Z6220" s="1" t="s">
        <v>42</v>
      </c>
      <c r="AA6220" s="1" t="s">
        <v>28</v>
      </c>
      <c r="AB6220" s="1" t="s">
        <v>24</v>
      </c>
      <c r="AC6220" s="1" t="s">
        <v>25</v>
      </c>
      <c r="AD6220" s="1" t="s">
        <v>19</v>
      </c>
      <c r="AE6220" s="2">
        <v>40897</v>
      </c>
    </row>
    <row r="6221" spans="1:31" x14ac:dyDescent="0.25">
      <c r="A6221">
        <f t="shared" si="880"/>
        <v>6220</v>
      </c>
      <c r="B6221" s="1">
        <v>41991</v>
      </c>
      <c r="C6221" s="2">
        <v>40895</v>
      </c>
      <c r="D6221" s="1" t="s">
        <v>13</v>
      </c>
      <c r="E6221" s="1" t="str">
        <f t="shared" si="873"/>
        <v>*</v>
      </c>
      <c r="F6221" s="1" t="str">
        <f t="shared" si="874"/>
        <v>*</v>
      </c>
      <c r="G6221" s="1" t="str">
        <f t="shared" si="875"/>
        <v>*</v>
      </c>
      <c r="J6221" s="1" t="str">
        <f t="shared" si="876"/>
        <v>*</v>
      </c>
      <c r="P6221" s="1">
        <v>36</v>
      </c>
      <c r="Q6221" s="1">
        <f t="shared" si="881"/>
        <v>0.04</v>
      </c>
      <c r="T6221" s="4">
        <v>1773.86</v>
      </c>
      <c r="U6221" s="9">
        <f t="shared" si="877"/>
        <v>1</v>
      </c>
      <c r="V6221" s="4">
        <f t="shared" si="878"/>
        <v>49.273888888888884</v>
      </c>
      <c r="W6221" s="1" t="s">
        <v>33</v>
      </c>
      <c r="X6221" s="1">
        <v>14.19</v>
      </c>
      <c r="Y6221" s="4">
        <f t="shared" si="879"/>
        <v>1788.05</v>
      </c>
      <c r="Z6221" s="1" t="s">
        <v>50</v>
      </c>
      <c r="AA6221" s="1" t="s">
        <v>28</v>
      </c>
      <c r="AB6221" s="1" t="s">
        <v>17</v>
      </c>
      <c r="AC6221" s="1" t="s">
        <v>34</v>
      </c>
      <c r="AD6221" s="1" t="s">
        <v>35</v>
      </c>
      <c r="AE6221" s="2">
        <v>40900</v>
      </c>
    </row>
    <row r="6222" spans="1:31" x14ac:dyDescent="0.25">
      <c r="A6222">
        <f t="shared" si="880"/>
        <v>6221</v>
      </c>
      <c r="B6222" s="1">
        <v>25061</v>
      </c>
      <c r="C6222" s="2">
        <v>40895</v>
      </c>
      <c r="D6222" s="1" t="s">
        <v>36</v>
      </c>
      <c r="E6222" s="1" t="str">
        <f t="shared" si="873"/>
        <v>*</v>
      </c>
      <c r="F6222" s="1" t="str">
        <f t="shared" si="874"/>
        <v>*</v>
      </c>
      <c r="G6222" s="1" t="str">
        <f t="shared" si="875"/>
        <v>*</v>
      </c>
      <c r="J6222" s="1" t="str">
        <f t="shared" si="876"/>
        <v>*</v>
      </c>
      <c r="P6222" s="1">
        <v>20</v>
      </c>
      <c r="Q6222" s="1">
        <f t="shared" si="881"/>
        <v>3.5000000000000003E-2</v>
      </c>
      <c r="T6222" s="4">
        <v>941.13</v>
      </c>
      <c r="U6222" s="9">
        <f t="shared" si="877"/>
        <v>0</v>
      </c>
      <c r="V6222" s="4">
        <f t="shared" si="878"/>
        <v>47.0565</v>
      </c>
      <c r="W6222" s="1" t="s">
        <v>21</v>
      </c>
      <c r="X6222" s="1">
        <v>7.23</v>
      </c>
      <c r="Y6222" s="4">
        <f t="shared" si="879"/>
        <v>948.36</v>
      </c>
      <c r="Z6222" s="1" t="s">
        <v>22</v>
      </c>
      <c r="AA6222" s="1" t="s">
        <v>37</v>
      </c>
      <c r="AB6222" s="1" t="s">
        <v>29</v>
      </c>
      <c r="AC6222" s="1" t="s">
        <v>40</v>
      </c>
      <c r="AD6222" s="1" t="s">
        <v>19</v>
      </c>
      <c r="AE6222" s="2">
        <v>40897</v>
      </c>
    </row>
    <row r="6223" spans="1:31" x14ac:dyDescent="0.25">
      <c r="A6223">
        <f t="shared" si="880"/>
        <v>6222</v>
      </c>
      <c r="B6223" s="1">
        <v>41991</v>
      </c>
      <c r="C6223" s="2">
        <v>40895</v>
      </c>
      <c r="D6223" s="1" t="s">
        <v>13</v>
      </c>
      <c r="E6223" s="1" t="str">
        <f t="shared" si="873"/>
        <v>*</v>
      </c>
      <c r="F6223" s="1" t="str">
        <f t="shared" si="874"/>
        <v>*</v>
      </c>
      <c r="G6223" s="1" t="str">
        <f t="shared" si="875"/>
        <v>*</v>
      </c>
      <c r="J6223" s="1" t="str">
        <f t="shared" si="876"/>
        <v>*</v>
      </c>
      <c r="P6223" s="1">
        <v>18</v>
      </c>
      <c r="Q6223" s="1">
        <f t="shared" si="881"/>
        <v>0.02</v>
      </c>
      <c r="T6223" s="4">
        <v>813.9</v>
      </c>
      <c r="U6223" s="9">
        <f t="shared" si="877"/>
        <v>0</v>
      </c>
      <c r="V6223" s="4">
        <f t="shared" si="878"/>
        <v>45.216666666666669</v>
      </c>
      <c r="W6223" s="1" t="s">
        <v>21</v>
      </c>
      <c r="X6223" s="1">
        <v>4.8</v>
      </c>
      <c r="Y6223" s="4">
        <f t="shared" si="879"/>
        <v>818.69999999999993</v>
      </c>
      <c r="Z6223" s="1" t="s">
        <v>50</v>
      </c>
      <c r="AA6223" s="1" t="s">
        <v>28</v>
      </c>
      <c r="AB6223" s="1" t="s">
        <v>17</v>
      </c>
      <c r="AC6223" s="1" t="s">
        <v>18</v>
      </c>
      <c r="AD6223" s="1" t="s">
        <v>31</v>
      </c>
      <c r="AE6223" s="2">
        <v>40899</v>
      </c>
    </row>
    <row r="6224" spans="1:31" x14ac:dyDescent="0.25">
      <c r="A6224">
        <f t="shared" si="880"/>
        <v>6223</v>
      </c>
      <c r="B6224" s="1">
        <v>41991</v>
      </c>
      <c r="C6224" s="2">
        <v>40895</v>
      </c>
      <c r="D6224" s="1" t="s">
        <v>13</v>
      </c>
      <c r="E6224" s="1" t="str">
        <f t="shared" si="873"/>
        <v>*</v>
      </c>
      <c r="F6224" s="1" t="str">
        <f t="shared" si="874"/>
        <v>*</v>
      </c>
      <c r="G6224" s="1" t="str">
        <f t="shared" si="875"/>
        <v>*</v>
      </c>
      <c r="J6224" s="1" t="str">
        <f t="shared" si="876"/>
        <v>*</v>
      </c>
      <c r="P6224" s="1">
        <v>35</v>
      </c>
      <c r="Q6224" s="1">
        <f t="shared" si="881"/>
        <v>0.04</v>
      </c>
      <c r="T6224" s="4">
        <v>543.22</v>
      </c>
      <c r="U6224" s="9">
        <f t="shared" si="877"/>
        <v>0</v>
      </c>
      <c r="V6224" s="4">
        <f t="shared" si="878"/>
        <v>15.520571428571429</v>
      </c>
      <c r="W6224" s="1" t="s">
        <v>21</v>
      </c>
      <c r="X6224" s="1">
        <v>7.4</v>
      </c>
      <c r="Y6224" s="4">
        <f t="shared" si="879"/>
        <v>550.62</v>
      </c>
      <c r="Z6224" s="1" t="s">
        <v>50</v>
      </c>
      <c r="AA6224" s="1" t="s">
        <v>28</v>
      </c>
      <c r="AB6224" s="1" t="s">
        <v>17</v>
      </c>
      <c r="AC6224" s="1" t="s">
        <v>18</v>
      </c>
      <c r="AD6224" s="1" t="s">
        <v>19</v>
      </c>
      <c r="AE6224" s="2">
        <v>40899</v>
      </c>
    </row>
    <row r="6225" spans="1:31" x14ac:dyDescent="0.25">
      <c r="A6225">
        <f t="shared" si="880"/>
        <v>6224</v>
      </c>
      <c r="B6225" s="1">
        <v>50657</v>
      </c>
      <c r="C6225" s="2">
        <v>40895</v>
      </c>
      <c r="D6225" s="1" t="s">
        <v>20</v>
      </c>
      <c r="E6225" s="1" t="str">
        <f t="shared" si="873"/>
        <v>*</v>
      </c>
      <c r="F6225" s="1" t="str">
        <f t="shared" si="874"/>
        <v>**</v>
      </c>
      <c r="G6225" s="1" t="str">
        <f t="shared" si="875"/>
        <v>**</v>
      </c>
      <c r="J6225" s="1" t="str">
        <f t="shared" si="876"/>
        <v>**</v>
      </c>
      <c r="P6225" s="1">
        <v>40</v>
      </c>
      <c r="Q6225" s="1">
        <f t="shared" si="881"/>
        <v>0.05</v>
      </c>
      <c r="T6225" s="4">
        <v>315.45</v>
      </c>
      <c r="U6225" s="9">
        <f t="shared" si="877"/>
        <v>0</v>
      </c>
      <c r="V6225" s="4">
        <f t="shared" si="878"/>
        <v>7.8862499999999995</v>
      </c>
      <c r="W6225" s="1" t="s">
        <v>21</v>
      </c>
      <c r="X6225" s="1">
        <v>11.51</v>
      </c>
      <c r="Y6225" s="4">
        <f t="shared" si="879"/>
        <v>326.95999999999998</v>
      </c>
      <c r="Z6225" s="1" t="s">
        <v>54</v>
      </c>
      <c r="AA6225" s="1" t="s">
        <v>28</v>
      </c>
      <c r="AB6225" s="1" t="s">
        <v>29</v>
      </c>
      <c r="AC6225" s="1" t="s">
        <v>43</v>
      </c>
      <c r="AD6225" s="1" t="s">
        <v>19</v>
      </c>
      <c r="AE6225" s="2">
        <v>40896</v>
      </c>
    </row>
    <row r="6226" spans="1:31" x14ac:dyDescent="0.25">
      <c r="A6226">
        <f t="shared" si="880"/>
        <v>6225</v>
      </c>
      <c r="B6226" s="1">
        <v>54533</v>
      </c>
      <c r="C6226" s="2">
        <v>40895</v>
      </c>
      <c r="D6226" s="1" t="s">
        <v>36</v>
      </c>
      <c r="E6226" s="1" t="str">
        <f t="shared" si="873"/>
        <v>*</v>
      </c>
      <c r="F6226" s="1" t="str">
        <f t="shared" si="874"/>
        <v>*</v>
      </c>
      <c r="G6226" s="1" t="str">
        <f t="shared" si="875"/>
        <v>*</v>
      </c>
      <c r="J6226" s="1" t="str">
        <f t="shared" si="876"/>
        <v>*</v>
      </c>
      <c r="P6226" s="1">
        <v>21</v>
      </c>
      <c r="Q6226" s="1">
        <f t="shared" si="881"/>
        <v>3.5000000000000003E-2</v>
      </c>
      <c r="T6226" s="4">
        <v>162.25</v>
      </c>
      <c r="U6226" s="9">
        <f t="shared" si="877"/>
        <v>0</v>
      </c>
      <c r="V6226" s="4">
        <f t="shared" si="878"/>
        <v>7.7261904761904763</v>
      </c>
      <c r="W6226" s="1" t="s">
        <v>21</v>
      </c>
      <c r="X6226" s="1">
        <v>6.05</v>
      </c>
      <c r="Y6226" s="4">
        <f t="shared" si="879"/>
        <v>168.3</v>
      </c>
      <c r="Z6226" s="1" t="s">
        <v>53</v>
      </c>
      <c r="AA6226" s="1" t="s">
        <v>28</v>
      </c>
      <c r="AB6226" s="1" t="s">
        <v>29</v>
      </c>
      <c r="AC6226" s="1" t="s">
        <v>43</v>
      </c>
      <c r="AD6226" s="1" t="s">
        <v>19</v>
      </c>
      <c r="AE6226" s="2">
        <v>40896</v>
      </c>
    </row>
    <row r="6227" spans="1:31" x14ac:dyDescent="0.25">
      <c r="A6227">
        <f t="shared" si="880"/>
        <v>6226</v>
      </c>
      <c r="B6227" s="1">
        <v>31878</v>
      </c>
      <c r="C6227" s="2">
        <v>40895</v>
      </c>
      <c r="D6227" s="1" t="s">
        <v>36</v>
      </c>
      <c r="E6227" s="1" t="str">
        <f t="shared" si="873"/>
        <v>*</v>
      </c>
      <c r="F6227" s="1" t="str">
        <f t="shared" si="874"/>
        <v>*</v>
      </c>
      <c r="G6227" s="1" t="str">
        <f t="shared" si="875"/>
        <v>*</v>
      </c>
      <c r="J6227" s="1" t="str">
        <f t="shared" si="876"/>
        <v>*</v>
      </c>
      <c r="P6227" s="1">
        <v>14</v>
      </c>
      <c r="Q6227" s="1">
        <f t="shared" si="881"/>
        <v>0.02</v>
      </c>
      <c r="T6227" s="4">
        <v>138.94999999999999</v>
      </c>
      <c r="U6227" s="9">
        <f t="shared" si="877"/>
        <v>0</v>
      </c>
      <c r="V6227" s="4">
        <f t="shared" si="878"/>
        <v>9.9249999999999989</v>
      </c>
      <c r="W6227" s="1" t="s">
        <v>21</v>
      </c>
      <c r="X6227" s="1">
        <v>4.3899999999999997</v>
      </c>
      <c r="Y6227" s="4">
        <f t="shared" si="879"/>
        <v>143.33999999999997</v>
      </c>
      <c r="Z6227" s="1" t="s">
        <v>46</v>
      </c>
      <c r="AA6227" s="1" t="s">
        <v>37</v>
      </c>
      <c r="AB6227" s="1" t="s">
        <v>29</v>
      </c>
      <c r="AC6227" s="1" t="s">
        <v>40</v>
      </c>
      <c r="AD6227" s="1" t="s">
        <v>31</v>
      </c>
      <c r="AE6227" s="2">
        <v>40895</v>
      </c>
    </row>
    <row r="6228" spans="1:31" x14ac:dyDescent="0.25">
      <c r="A6228">
        <f t="shared" si="880"/>
        <v>6227</v>
      </c>
      <c r="B6228" s="1">
        <v>42082</v>
      </c>
      <c r="C6228" s="2">
        <v>40895</v>
      </c>
      <c r="D6228" s="1" t="s">
        <v>32</v>
      </c>
      <c r="E6228" s="1" t="str">
        <f t="shared" si="873"/>
        <v>***</v>
      </c>
      <c r="F6228" s="1" t="str">
        <f t="shared" si="874"/>
        <v>***</v>
      </c>
      <c r="G6228" s="1" t="str">
        <f t="shared" si="875"/>
        <v>***</v>
      </c>
      <c r="J6228" s="1" t="str">
        <f t="shared" si="876"/>
        <v>***</v>
      </c>
      <c r="P6228" s="1">
        <v>15</v>
      </c>
      <c r="Q6228" s="1">
        <f t="shared" si="881"/>
        <v>0.02</v>
      </c>
      <c r="T6228" s="4">
        <v>76.42</v>
      </c>
      <c r="U6228" s="9">
        <f t="shared" si="877"/>
        <v>0</v>
      </c>
      <c r="V6228" s="4">
        <f t="shared" si="878"/>
        <v>5.0946666666666669</v>
      </c>
      <c r="W6228" s="1" t="s">
        <v>21</v>
      </c>
      <c r="X6228" s="1">
        <v>3.01</v>
      </c>
      <c r="Y6228" s="4">
        <f t="shared" si="879"/>
        <v>79.430000000000007</v>
      </c>
      <c r="Z6228" s="1" t="s">
        <v>22</v>
      </c>
      <c r="AA6228" s="1" t="s">
        <v>23</v>
      </c>
      <c r="AB6228" s="1" t="s">
        <v>29</v>
      </c>
      <c r="AC6228" s="1" t="s">
        <v>40</v>
      </c>
      <c r="AD6228" s="1" t="s">
        <v>31</v>
      </c>
      <c r="AE6228" s="2">
        <v>40897</v>
      </c>
    </row>
    <row r="6229" spans="1:31" x14ac:dyDescent="0.25">
      <c r="A6229">
        <f t="shared" si="880"/>
        <v>6228</v>
      </c>
      <c r="B6229" s="1">
        <v>50657</v>
      </c>
      <c r="C6229" s="2">
        <v>40895</v>
      </c>
      <c r="D6229" s="1" t="s">
        <v>20</v>
      </c>
      <c r="E6229" s="1" t="str">
        <f t="shared" si="873"/>
        <v>*</v>
      </c>
      <c r="F6229" s="1" t="str">
        <f t="shared" si="874"/>
        <v>**</v>
      </c>
      <c r="G6229" s="1" t="str">
        <f t="shared" si="875"/>
        <v>**</v>
      </c>
      <c r="J6229" s="1" t="str">
        <f t="shared" si="876"/>
        <v>**</v>
      </c>
      <c r="P6229" s="1">
        <v>16</v>
      </c>
      <c r="Q6229" s="1">
        <f t="shared" si="881"/>
        <v>0.02</v>
      </c>
      <c r="T6229" s="4">
        <v>60.02</v>
      </c>
      <c r="U6229" s="9">
        <f t="shared" si="877"/>
        <v>0</v>
      </c>
      <c r="V6229" s="4">
        <f t="shared" si="878"/>
        <v>3.7512500000000002</v>
      </c>
      <c r="W6229" s="1" t="s">
        <v>14</v>
      </c>
      <c r="X6229" s="1">
        <v>1.93</v>
      </c>
      <c r="Y6229" s="4">
        <f t="shared" si="879"/>
        <v>61.95</v>
      </c>
      <c r="Z6229" s="1" t="s">
        <v>54</v>
      </c>
      <c r="AA6229" s="1" t="s">
        <v>28</v>
      </c>
      <c r="AB6229" s="1" t="s">
        <v>29</v>
      </c>
      <c r="AC6229" s="1" t="s">
        <v>40</v>
      </c>
      <c r="AD6229" s="1" t="s">
        <v>31</v>
      </c>
      <c r="AE6229" s="2">
        <v>40897</v>
      </c>
    </row>
    <row r="6230" spans="1:31" x14ac:dyDescent="0.25">
      <c r="A6230">
        <f t="shared" si="880"/>
        <v>6229</v>
      </c>
      <c r="B6230" s="1">
        <v>21894</v>
      </c>
      <c r="C6230" s="2">
        <v>40895</v>
      </c>
      <c r="D6230" s="1" t="s">
        <v>32</v>
      </c>
      <c r="E6230" s="1" t="str">
        <f t="shared" si="873"/>
        <v>***</v>
      </c>
      <c r="F6230" s="1" t="str">
        <f t="shared" si="874"/>
        <v>***</v>
      </c>
      <c r="G6230" s="1" t="str">
        <f t="shared" si="875"/>
        <v>***</v>
      </c>
      <c r="J6230" s="1" t="str">
        <f t="shared" si="876"/>
        <v>***</v>
      </c>
      <c r="P6230" s="1">
        <v>6</v>
      </c>
      <c r="Q6230" s="1">
        <f t="shared" si="881"/>
        <v>0.01</v>
      </c>
      <c r="T6230" s="4">
        <v>54.3</v>
      </c>
      <c r="U6230" s="9">
        <f t="shared" si="877"/>
        <v>0</v>
      </c>
      <c r="V6230" s="4">
        <f t="shared" si="878"/>
        <v>9.0499999999999989</v>
      </c>
      <c r="W6230" s="1" t="s">
        <v>21</v>
      </c>
      <c r="X6230" s="1">
        <v>2.0299999999999998</v>
      </c>
      <c r="Y6230" s="4">
        <f t="shared" si="879"/>
        <v>56.33</v>
      </c>
      <c r="Z6230" s="1" t="s">
        <v>51</v>
      </c>
      <c r="AA6230" s="1" t="s">
        <v>16</v>
      </c>
      <c r="AB6230" s="1" t="s">
        <v>29</v>
      </c>
      <c r="AC6230" s="1" t="s">
        <v>40</v>
      </c>
      <c r="AD6230" s="1" t="s">
        <v>31</v>
      </c>
      <c r="AE6230" s="2">
        <v>40897</v>
      </c>
    </row>
    <row r="6231" spans="1:31" x14ac:dyDescent="0.25">
      <c r="A6231">
        <f t="shared" si="880"/>
        <v>6230</v>
      </c>
      <c r="B6231" s="1">
        <v>59911</v>
      </c>
      <c r="C6231" s="2">
        <v>40895</v>
      </c>
      <c r="D6231" s="1" t="s">
        <v>27</v>
      </c>
      <c r="E6231" s="1" t="str">
        <f t="shared" si="873"/>
        <v>*</v>
      </c>
      <c r="F6231" s="1" t="str">
        <f t="shared" si="874"/>
        <v>*</v>
      </c>
      <c r="G6231" s="1" t="str">
        <f t="shared" si="875"/>
        <v>*</v>
      </c>
      <c r="J6231" s="1" t="str">
        <f t="shared" si="876"/>
        <v>*</v>
      </c>
      <c r="P6231" s="1">
        <v>1</v>
      </c>
      <c r="Q6231" s="1">
        <f t="shared" si="881"/>
        <v>0.01</v>
      </c>
      <c r="T6231" s="4">
        <v>10.59</v>
      </c>
      <c r="U6231" s="9">
        <f t="shared" si="877"/>
        <v>0</v>
      </c>
      <c r="V6231" s="4">
        <f t="shared" si="878"/>
        <v>10.59</v>
      </c>
      <c r="W6231" s="1" t="s">
        <v>21</v>
      </c>
      <c r="X6231" s="1">
        <v>2.15</v>
      </c>
      <c r="Y6231" s="4">
        <f t="shared" si="879"/>
        <v>12.74</v>
      </c>
      <c r="Z6231" s="1" t="s">
        <v>49</v>
      </c>
      <c r="AA6231" s="1" t="s">
        <v>28</v>
      </c>
      <c r="AB6231" s="1" t="s">
        <v>29</v>
      </c>
      <c r="AC6231" s="1" t="s">
        <v>40</v>
      </c>
      <c r="AD6231" s="1" t="s">
        <v>31</v>
      </c>
      <c r="AE6231" s="2">
        <v>40896</v>
      </c>
    </row>
    <row r="6232" spans="1:31" x14ac:dyDescent="0.25">
      <c r="A6232">
        <f t="shared" si="880"/>
        <v>6231</v>
      </c>
      <c r="B6232" s="1">
        <v>56032</v>
      </c>
      <c r="C6232" s="2">
        <v>40896</v>
      </c>
      <c r="D6232" s="1" t="s">
        <v>27</v>
      </c>
      <c r="E6232" s="1" t="str">
        <f t="shared" si="873"/>
        <v>*</v>
      </c>
      <c r="F6232" s="1" t="str">
        <f t="shared" si="874"/>
        <v>*</v>
      </c>
      <c r="G6232" s="1" t="str">
        <f t="shared" si="875"/>
        <v>*</v>
      </c>
      <c r="J6232" s="1" t="str">
        <f t="shared" si="876"/>
        <v>*</v>
      </c>
      <c r="P6232" s="1">
        <v>25</v>
      </c>
      <c r="Q6232" s="1">
        <f t="shared" si="881"/>
        <v>3.5000000000000003E-2</v>
      </c>
      <c r="T6232" s="4">
        <v>3923.27</v>
      </c>
      <c r="U6232" s="9">
        <f t="shared" si="877"/>
        <v>1</v>
      </c>
      <c r="V6232" s="4">
        <f t="shared" si="878"/>
        <v>156.9308</v>
      </c>
      <c r="W6232" s="1" t="s">
        <v>33</v>
      </c>
      <c r="X6232" s="1">
        <v>60</v>
      </c>
      <c r="Y6232" s="4">
        <f t="shared" si="879"/>
        <v>3983.27</v>
      </c>
      <c r="Z6232" s="1" t="s">
        <v>49</v>
      </c>
      <c r="AA6232" s="1" t="s">
        <v>28</v>
      </c>
      <c r="AB6232" s="1" t="s">
        <v>17</v>
      </c>
      <c r="AC6232" s="1" t="s">
        <v>52</v>
      </c>
      <c r="AD6232" s="1" t="s">
        <v>35</v>
      </c>
      <c r="AE6232" s="2">
        <v>40898</v>
      </c>
    </row>
    <row r="6233" spans="1:31" x14ac:dyDescent="0.25">
      <c r="A6233">
        <f t="shared" si="880"/>
        <v>6232</v>
      </c>
      <c r="B6233" s="1">
        <v>56032</v>
      </c>
      <c r="C6233" s="2">
        <v>40896</v>
      </c>
      <c r="D6233" s="1" t="s">
        <v>27</v>
      </c>
      <c r="E6233" s="1" t="str">
        <f t="shared" si="873"/>
        <v>*</v>
      </c>
      <c r="F6233" s="1" t="str">
        <f t="shared" si="874"/>
        <v>*</v>
      </c>
      <c r="G6233" s="1" t="str">
        <f t="shared" si="875"/>
        <v>*</v>
      </c>
      <c r="J6233" s="1" t="str">
        <f t="shared" si="876"/>
        <v>*</v>
      </c>
      <c r="P6233" s="1">
        <v>31</v>
      </c>
      <c r="Q6233" s="1">
        <f t="shared" si="881"/>
        <v>0.04</v>
      </c>
      <c r="T6233" s="4">
        <v>2893.31</v>
      </c>
      <c r="U6233" s="9">
        <f t="shared" si="877"/>
        <v>1</v>
      </c>
      <c r="V6233" s="4">
        <f t="shared" si="878"/>
        <v>93.332580645161286</v>
      </c>
      <c r="W6233" s="1" t="s">
        <v>21</v>
      </c>
      <c r="X6233" s="1">
        <v>13.99</v>
      </c>
      <c r="Y6233" s="4">
        <f t="shared" si="879"/>
        <v>2907.2999999999997</v>
      </c>
      <c r="Z6233" s="1" t="s">
        <v>49</v>
      </c>
      <c r="AA6233" s="1" t="s">
        <v>28</v>
      </c>
      <c r="AB6233" s="1" t="s">
        <v>24</v>
      </c>
      <c r="AC6233" s="1" t="s">
        <v>56</v>
      </c>
      <c r="AD6233" s="1" t="s">
        <v>26</v>
      </c>
      <c r="AE6233" s="2">
        <v>40896</v>
      </c>
    </row>
    <row r="6234" spans="1:31" x14ac:dyDescent="0.25">
      <c r="A6234">
        <f t="shared" si="880"/>
        <v>6233</v>
      </c>
      <c r="B6234" s="1">
        <v>32450</v>
      </c>
      <c r="C6234" s="2">
        <v>40896</v>
      </c>
      <c r="D6234" s="1" t="s">
        <v>36</v>
      </c>
      <c r="E6234" s="1" t="str">
        <f t="shared" si="873"/>
        <v>*</v>
      </c>
      <c r="F6234" s="1" t="str">
        <f t="shared" si="874"/>
        <v>*</v>
      </c>
      <c r="G6234" s="1" t="str">
        <f t="shared" si="875"/>
        <v>*</v>
      </c>
      <c r="J6234" s="1" t="str">
        <f t="shared" si="876"/>
        <v>*</v>
      </c>
      <c r="P6234" s="1">
        <v>37</v>
      </c>
      <c r="Q6234" s="1">
        <f t="shared" si="881"/>
        <v>0.04</v>
      </c>
      <c r="T6234" s="4">
        <v>2638.79</v>
      </c>
      <c r="U6234" s="9">
        <f t="shared" si="877"/>
        <v>1</v>
      </c>
      <c r="V6234" s="4">
        <f t="shared" si="878"/>
        <v>71.318648648648647</v>
      </c>
      <c r="W6234" s="1" t="s">
        <v>33</v>
      </c>
      <c r="X6234" s="1">
        <v>89.3</v>
      </c>
      <c r="Y6234" s="4">
        <f t="shared" si="879"/>
        <v>2728.09</v>
      </c>
      <c r="Z6234" s="1" t="s">
        <v>44</v>
      </c>
      <c r="AA6234" s="1" t="s">
        <v>23</v>
      </c>
      <c r="AB6234" s="1" t="s">
        <v>17</v>
      </c>
      <c r="AC6234" s="1" t="s">
        <v>52</v>
      </c>
      <c r="AD6234" s="1" t="s">
        <v>59</v>
      </c>
      <c r="AE6234" s="2">
        <v>40896</v>
      </c>
    </row>
    <row r="6235" spans="1:31" x14ac:dyDescent="0.25">
      <c r="A6235">
        <f t="shared" si="880"/>
        <v>6234</v>
      </c>
      <c r="B6235" s="1">
        <v>19040</v>
      </c>
      <c r="C6235" s="2">
        <v>40896</v>
      </c>
      <c r="D6235" s="1" t="s">
        <v>20</v>
      </c>
      <c r="E6235" s="1" t="str">
        <f t="shared" si="873"/>
        <v>*</v>
      </c>
      <c r="F6235" s="1" t="str">
        <f t="shared" si="874"/>
        <v>**</v>
      </c>
      <c r="G6235" s="1" t="str">
        <f t="shared" si="875"/>
        <v>**</v>
      </c>
      <c r="J6235" s="1" t="str">
        <f t="shared" si="876"/>
        <v>**</v>
      </c>
      <c r="P6235" s="1">
        <v>10</v>
      </c>
      <c r="Q6235" s="1">
        <f t="shared" si="881"/>
        <v>0.02</v>
      </c>
      <c r="T6235" s="4">
        <v>211.97</v>
      </c>
      <c r="U6235" s="9">
        <f t="shared" si="877"/>
        <v>0</v>
      </c>
      <c r="V6235" s="4">
        <f t="shared" si="878"/>
        <v>21.196999999999999</v>
      </c>
      <c r="W6235" s="1" t="s">
        <v>21</v>
      </c>
      <c r="X6235" s="1">
        <v>8.99</v>
      </c>
      <c r="Y6235" s="4">
        <f t="shared" si="879"/>
        <v>220.96</v>
      </c>
      <c r="Z6235" s="1" t="s">
        <v>42</v>
      </c>
      <c r="AA6235" s="1" t="s">
        <v>28</v>
      </c>
      <c r="AB6235" s="1" t="s">
        <v>29</v>
      </c>
      <c r="AC6235" s="1" t="s">
        <v>30</v>
      </c>
      <c r="AD6235" s="1" t="s">
        <v>41</v>
      </c>
      <c r="AE6235" s="2">
        <v>40897</v>
      </c>
    </row>
    <row r="6236" spans="1:31" x14ac:dyDescent="0.25">
      <c r="A6236">
        <f t="shared" si="880"/>
        <v>6235</v>
      </c>
      <c r="B6236" s="1">
        <v>52327</v>
      </c>
      <c r="C6236" s="2">
        <v>40897</v>
      </c>
      <c r="D6236" s="1" t="s">
        <v>36</v>
      </c>
      <c r="E6236" s="1" t="str">
        <f t="shared" si="873"/>
        <v>*</v>
      </c>
      <c r="F6236" s="1" t="str">
        <f t="shared" si="874"/>
        <v>*</v>
      </c>
      <c r="G6236" s="1" t="str">
        <f t="shared" si="875"/>
        <v>*</v>
      </c>
      <c r="J6236" s="1" t="str">
        <f t="shared" si="876"/>
        <v>*</v>
      </c>
      <c r="P6236" s="1">
        <v>27</v>
      </c>
      <c r="Q6236" s="1">
        <f t="shared" si="881"/>
        <v>3.5000000000000003E-2</v>
      </c>
      <c r="T6236" s="4">
        <v>3853.47</v>
      </c>
      <c r="U6236" s="9">
        <f t="shared" si="877"/>
        <v>1</v>
      </c>
      <c r="V6236" s="4">
        <f t="shared" si="878"/>
        <v>142.7211111111111</v>
      </c>
      <c r="W6236" s="1" t="s">
        <v>21</v>
      </c>
      <c r="X6236" s="1">
        <v>6.5</v>
      </c>
      <c r="Y6236" s="4">
        <f t="shared" si="879"/>
        <v>3859.97</v>
      </c>
      <c r="Z6236" s="1" t="s">
        <v>22</v>
      </c>
      <c r="AA6236" s="1" t="s">
        <v>37</v>
      </c>
      <c r="AB6236" s="1" t="s">
        <v>24</v>
      </c>
      <c r="AC6236" s="1" t="s">
        <v>38</v>
      </c>
      <c r="AD6236" s="1" t="s">
        <v>19</v>
      </c>
      <c r="AE6236" s="2">
        <v>40898</v>
      </c>
    </row>
    <row r="6237" spans="1:31" x14ac:dyDescent="0.25">
      <c r="A6237">
        <f t="shared" si="880"/>
        <v>6236</v>
      </c>
      <c r="B6237" s="1">
        <v>38528</v>
      </c>
      <c r="C6237" s="2">
        <v>40897</v>
      </c>
      <c r="D6237" s="1" t="s">
        <v>32</v>
      </c>
      <c r="E6237" s="1" t="str">
        <f t="shared" si="873"/>
        <v>***</v>
      </c>
      <c r="F6237" s="1" t="str">
        <f t="shared" si="874"/>
        <v>***</v>
      </c>
      <c r="G6237" s="1" t="str">
        <f t="shared" si="875"/>
        <v>***</v>
      </c>
      <c r="J6237" s="1" t="str">
        <f t="shared" si="876"/>
        <v>***</v>
      </c>
      <c r="P6237" s="1">
        <v>36</v>
      </c>
      <c r="Q6237" s="1">
        <f t="shared" si="881"/>
        <v>0.04</v>
      </c>
      <c r="T6237" s="4">
        <v>2544.9850000000001</v>
      </c>
      <c r="U6237" s="9">
        <f t="shared" si="877"/>
        <v>1</v>
      </c>
      <c r="V6237" s="4">
        <f t="shared" si="878"/>
        <v>70.694027777777777</v>
      </c>
      <c r="W6237" s="1" t="s">
        <v>21</v>
      </c>
      <c r="X6237" s="1">
        <v>0.99</v>
      </c>
      <c r="Y6237" s="4">
        <f t="shared" si="879"/>
        <v>2545.9749999999999</v>
      </c>
      <c r="Z6237" s="1" t="s">
        <v>22</v>
      </c>
      <c r="AA6237" s="1" t="s">
        <v>23</v>
      </c>
      <c r="AB6237" s="1" t="s">
        <v>24</v>
      </c>
      <c r="AC6237" s="1" t="s">
        <v>25</v>
      </c>
      <c r="AD6237" s="1" t="s">
        <v>31</v>
      </c>
      <c r="AE6237" s="2">
        <v>40898</v>
      </c>
    </row>
    <row r="6238" spans="1:31" x14ac:dyDescent="0.25">
      <c r="A6238">
        <f t="shared" si="880"/>
        <v>6237</v>
      </c>
      <c r="B6238" s="1">
        <v>48515</v>
      </c>
      <c r="C6238" s="2">
        <v>40897</v>
      </c>
      <c r="D6238" s="1" t="s">
        <v>32</v>
      </c>
      <c r="E6238" s="1" t="str">
        <f t="shared" si="873"/>
        <v>***</v>
      </c>
      <c r="F6238" s="1" t="str">
        <f t="shared" si="874"/>
        <v>***</v>
      </c>
      <c r="G6238" s="1" t="str">
        <f t="shared" si="875"/>
        <v>***</v>
      </c>
      <c r="J6238" s="1" t="str">
        <f t="shared" si="876"/>
        <v>***</v>
      </c>
      <c r="P6238" s="1">
        <v>47</v>
      </c>
      <c r="Q6238" s="1">
        <f t="shared" si="881"/>
        <v>0.05</v>
      </c>
      <c r="T6238" s="4">
        <v>725.8</v>
      </c>
      <c r="U6238" s="9">
        <f t="shared" si="877"/>
        <v>0</v>
      </c>
      <c r="V6238" s="4">
        <f t="shared" si="878"/>
        <v>15.442553191489361</v>
      </c>
      <c r="W6238" s="1" t="s">
        <v>14</v>
      </c>
      <c r="X6238" s="1">
        <v>1.97</v>
      </c>
      <c r="Y6238" s="4">
        <f t="shared" si="879"/>
        <v>727.77</v>
      </c>
      <c r="Z6238" s="1" t="s">
        <v>44</v>
      </c>
      <c r="AA6238" s="1" t="s">
        <v>16</v>
      </c>
      <c r="AB6238" s="1" t="s">
        <v>29</v>
      </c>
      <c r="AC6238" s="1" t="s">
        <v>40</v>
      </c>
      <c r="AD6238" s="1" t="s">
        <v>31</v>
      </c>
      <c r="AE6238" s="2">
        <v>40897</v>
      </c>
    </row>
    <row r="6239" spans="1:31" x14ac:dyDescent="0.25">
      <c r="A6239">
        <f t="shared" si="880"/>
        <v>6238</v>
      </c>
      <c r="B6239" s="1">
        <v>12320</v>
      </c>
      <c r="C6239" s="2">
        <v>40897</v>
      </c>
      <c r="D6239" s="1" t="s">
        <v>32</v>
      </c>
      <c r="E6239" s="1" t="str">
        <f t="shared" si="873"/>
        <v>***</v>
      </c>
      <c r="F6239" s="1" t="str">
        <f t="shared" si="874"/>
        <v>***</v>
      </c>
      <c r="G6239" s="1" t="str">
        <f t="shared" si="875"/>
        <v>***</v>
      </c>
      <c r="J6239" s="1" t="str">
        <f t="shared" si="876"/>
        <v>***</v>
      </c>
      <c r="P6239" s="1">
        <v>35</v>
      </c>
      <c r="Q6239" s="1">
        <f t="shared" si="881"/>
        <v>0.04</v>
      </c>
      <c r="T6239" s="4">
        <v>539.21</v>
      </c>
      <c r="U6239" s="9">
        <f t="shared" si="877"/>
        <v>0</v>
      </c>
      <c r="V6239" s="4">
        <f t="shared" si="878"/>
        <v>15.406000000000001</v>
      </c>
      <c r="W6239" s="1" t="s">
        <v>33</v>
      </c>
      <c r="X6239" s="1">
        <v>27.75</v>
      </c>
      <c r="Y6239" s="4">
        <f t="shared" si="879"/>
        <v>566.96</v>
      </c>
      <c r="Z6239" s="1" t="s">
        <v>22</v>
      </c>
      <c r="AA6239" s="1" t="s">
        <v>28</v>
      </c>
      <c r="AB6239" s="1" t="s">
        <v>17</v>
      </c>
      <c r="AC6239" s="1" t="s">
        <v>52</v>
      </c>
      <c r="AD6239" s="1" t="s">
        <v>59</v>
      </c>
      <c r="AE6239" s="2">
        <v>40899</v>
      </c>
    </row>
    <row r="6240" spans="1:31" x14ac:dyDescent="0.25">
      <c r="A6240">
        <f t="shared" si="880"/>
        <v>6239</v>
      </c>
      <c r="B6240" s="1">
        <v>42692</v>
      </c>
      <c r="C6240" s="2">
        <v>40897</v>
      </c>
      <c r="D6240" s="1" t="s">
        <v>36</v>
      </c>
      <c r="E6240" s="1" t="str">
        <f t="shared" si="873"/>
        <v>*</v>
      </c>
      <c r="F6240" s="1" t="str">
        <f t="shared" si="874"/>
        <v>*</v>
      </c>
      <c r="G6240" s="1" t="str">
        <f t="shared" si="875"/>
        <v>*</v>
      </c>
      <c r="J6240" s="1" t="str">
        <f t="shared" si="876"/>
        <v>*</v>
      </c>
      <c r="P6240" s="1">
        <v>42</v>
      </c>
      <c r="Q6240" s="1">
        <f t="shared" si="881"/>
        <v>0.05</v>
      </c>
      <c r="T6240" s="4">
        <v>278.01</v>
      </c>
      <c r="U6240" s="9">
        <f t="shared" si="877"/>
        <v>0</v>
      </c>
      <c r="V6240" s="4">
        <f t="shared" si="878"/>
        <v>6.6192857142857138</v>
      </c>
      <c r="W6240" s="1" t="s">
        <v>21</v>
      </c>
      <c r="X6240" s="1">
        <v>8.73</v>
      </c>
      <c r="Y6240" s="4">
        <f t="shared" si="879"/>
        <v>286.74</v>
      </c>
      <c r="Z6240" s="1" t="s">
        <v>15</v>
      </c>
      <c r="AA6240" s="1" t="s">
        <v>23</v>
      </c>
      <c r="AB6240" s="1" t="s">
        <v>29</v>
      </c>
      <c r="AC6240" s="1" t="s">
        <v>40</v>
      </c>
      <c r="AD6240" s="1" t="s">
        <v>19</v>
      </c>
      <c r="AE6240" s="2">
        <v>40898</v>
      </c>
    </row>
    <row r="6241" spans="1:31" x14ac:dyDescent="0.25">
      <c r="A6241">
        <f t="shared" si="880"/>
        <v>6240</v>
      </c>
      <c r="B6241" s="1">
        <v>42692</v>
      </c>
      <c r="C6241" s="2">
        <v>40897</v>
      </c>
      <c r="D6241" s="1" t="s">
        <v>36</v>
      </c>
      <c r="E6241" s="1" t="str">
        <f t="shared" si="873"/>
        <v>*</v>
      </c>
      <c r="F6241" s="1" t="str">
        <f t="shared" si="874"/>
        <v>*</v>
      </c>
      <c r="G6241" s="1" t="str">
        <f t="shared" si="875"/>
        <v>*</v>
      </c>
      <c r="J6241" s="1" t="str">
        <f t="shared" si="876"/>
        <v>*</v>
      </c>
      <c r="P6241" s="1">
        <v>41</v>
      </c>
      <c r="Q6241" s="1">
        <f t="shared" si="881"/>
        <v>0.05</v>
      </c>
      <c r="T6241" s="4">
        <v>248.86</v>
      </c>
      <c r="U6241" s="9">
        <f t="shared" si="877"/>
        <v>0</v>
      </c>
      <c r="V6241" s="4">
        <f t="shared" si="878"/>
        <v>6.0697560975609761</v>
      </c>
      <c r="W6241" s="1" t="s">
        <v>21</v>
      </c>
      <c r="X6241" s="1">
        <v>7.5</v>
      </c>
      <c r="Y6241" s="4">
        <f t="shared" si="879"/>
        <v>256.36</v>
      </c>
      <c r="Z6241" s="1" t="s">
        <v>15</v>
      </c>
      <c r="AA6241" s="1" t="s">
        <v>23</v>
      </c>
      <c r="AB6241" s="1" t="s">
        <v>29</v>
      </c>
      <c r="AC6241" s="1" t="s">
        <v>40</v>
      </c>
      <c r="AD6241" s="1" t="s">
        <v>19</v>
      </c>
      <c r="AE6241" s="2">
        <v>40899</v>
      </c>
    </row>
    <row r="6242" spans="1:31" x14ac:dyDescent="0.25">
      <c r="A6242">
        <f t="shared" si="880"/>
        <v>6241</v>
      </c>
      <c r="B6242" s="1">
        <v>18562</v>
      </c>
      <c r="C6242" s="2">
        <v>40897</v>
      </c>
      <c r="D6242" s="1" t="s">
        <v>32</v>
      </c>
      <c r="E6242" s="1" t="str">
        <f t="shared" si="873"/>
        <v>***</v>
      </c>
      <c r="F6242" s="1" t="str">
        <f t="shared" si="874"/>
        <v>***</v>
      </c>
      <c r="G6242" s="1" t="str">
        <f t="shared" si="875"/>
        <v>***</v>
      </c>
      <c r="J6242" s="1" t="str">
        <f t="shared" si="876"/>
        <v>***</v>
      </c>
      <c r="P6242" s="1">
        <v>41</v>
      </c>
      <c r="Q6242" s="1">
        <f t="shared" si="881"/>
        <v>0.05</v>
      </c>
      <c r="T6242" s="4">
        <v>160.11000000000001</v>
      </c>
      <c r="U6242" s="9">
        <f t="shared" si="877"/>
        <v>0</v>
      </c>
      <c r="V6242" s="4">
        <f t="shared" si="878"/>
        <v>3.9051219512195123</v>
      </c>
      <c r="W6242" s="1" t="s">
        <v>21</v>
      </c>
      <c r="X6242" s="1">
        <v>2.97</v>
      </c>
      <c r="Y6242" s="4">
        <f t="shared" si="879"/>
        <v>163.08000000000001</v>
      </c>
      <c r="Z6242" s="1" t="s">
        <v>44</v>
      </c>
      <c r="AA6242" s="1" t="s">
        <v>37</v>
      </c>
      <c r="AB6242" s="1" t="s">
        <v>29</v>
      </c>
      <c r="AC6242" s="1" t="s">
        <v>40</v>
      </c>
      <c r="AD6242" s="1" t="s">
        <v>31</v>
      </c>
      <c r="AE6242" s="2">
        <v>40899</v>
      </c>
    </row>
    <row r="6243" spans="1:31" x14ac:dyDescent="0.25">
      <c r="A6243">
        <f t="shared" si="880"/>
        <v>6242</v>
      </c>
      <c r="B6243" s="1">
        <v>38528</v>
      </c>
      <c r="C6243" s="2">
        <v>40897</v>
      </c>
      <c r="D6243" s="1" t="s">
        <v>32</v>
      </c>
      <c r="E6243" s="1" t="str">
        <f t="shared" si="873"/>
        <v>***</v>
      </c>
      <c r="F6243" s="1" t="str">
        <f t="shared" si="874"/>
        <v>***</v>
      </c>
      <c r="G6243" s="1" t="str">
        <f t="shared" si="875"/>
        <v>***</v>
      </c>
      <c r="J6243" s="1" t="str">
        <f t="shared" si="876"/>
        <v>***</v>
      </c>
      <c r="P6243" s="1">
        <v>10</v>
      </c>
      <c r="Q6243" s="1">
        <f t="shared" si="881"/>
        <v>0.02</v>
      </c>
      <c r="T6243" s="4">
        <v>70.02</v>
      </c>
      <c r="U6243" s="9">
        <f t="shared" si="877"/>
        <v>0</v>
      </c>
      <c r="V6243" s="4">
        <f t="shared" si="878"/>
        <v>7.0019999999999998</v>
      </c>
      <c r="W6243" s="1" t="s">
        <v>21</v>
      </c>
      <c r="X6243" s="1">
        <v>0.5</v>
      </c>
      <c r="Y6243" s="4">
        <f t="shared" si="879"/>
        <v>70.52</v>
      </c>
      <c r="Z6243" s="1" t="s">
        <v>51</v>
      </c>
      <c r="AA6243" s="1" t="s">
        <v>23</v>
      </c>
      <c r="AB6243" s="1" t="s">
        <v>29</v>
      </c>
      <c r="AC6243" s="1" t="s">
        <v>58</v>
      </c>
      <c r="AD6243" s="1" t="s">
        <v>19</v>
      </c>
      <c r="AE6243" s="2">
        <v>40899</v>
      </c>
    </row>
    <row r="6244" spans="1:31" x14ac:dyDescent="0.25">
      <c r="A6244">
        <f t="shared" si="880"/>
        <v>6243</v>
      </c>
      <c r="B6244" s="1">
        <v>52327</v>
      </c>
      <c r="C6244" s="2">
        <v>40897</v>
      </c>
      <c r="D6244" s="1" t="s">
        <v>36</v>
      </c>
      <c r="E6244" s="1" t="str">
        <f t="shared" si="873"/>
        <v>*</v>
      </c>
      <c r="F6244" s="1" t="str">
        <f t="shared" si="874"/>
        <v>*</v>
      </c>
      <c r="G6244" s="1" t="str">
        <f t="shared" si="875"/>
        <v>*</v>
      </c>
      <c r="J6244" s="1" t="str">
        <f t="shared" si="876"/>
        <v>*</v>
      </c>
      <c r="P6244" s="1">
        <v>5</v>
      </c>
      <c r="Q6244" s="1">
        <f t="shared" si="881"/>
        <v>0.01</v>
      </c>
      <c r="T6244" s="4">
        <v>28.23</v>
      </c>
      <c r="U6244" s="9">
        <f t="shared" si="877"/>
        <v>0</v>
      </c>
      <c r="V6244" s="4">
        <f t="shared" si="878"/>
        <v>5.6459999999999999</v>
      </c>
      <c r="W6244" s="1" t="s">
        <v>21</v>
      </c>
      <c r="X6244" s="1">
        <v>4.7</v>
      </c>
      <c r="Y6244" s="4">
        <f t="shared" si="879"/>
        <v>32.93</v>
      </c>
      <c r="Z6244" s="1" t="s">
        <v>22</v>
      </c>
      <c r="AA6244" s="1" t="s">
        <v>37</v>
      </c>
      <c r="AB6244" s="1" t="s">
        <v>29</v>
      </c>
      <c r="AC6244" s="1" t="s">
        <v>40</v>
      </c>
      <c r="AD6244" s="1" t="s">
        <v>19</v>
      </c>
      <c r="AE6244" s="2">
        <v>40899</v>
      </c>
    </row>
    <row r="6245" spans="1:31" x14ac:dyDescent="0.25">
      <c r="A6245">
        <f t="shared" si="880"/>
        <v>6244</v>
      </c>
      <c r="B6245" s="1">
        <v>51203</v>
      </c>
      <c r="C6245" s="2">
        <v>40898</v>
      </c>
      <c r="D6245" s="1" t="s">
        <v>20</v>
      </c>
      <c r="E6245" s="1" t="str">
        <f t="shared" si="873"/>
        <v>*</v>
      </c>
      <c r="F6245" s="1" t="str">
        <f t="shared" si="874"/>
        <v>**</v>
      </c>
      <c r="G6245" s="1" t="str">
        <f t="shared" si="875"/>
        <v>**</v>
      </c>
      <c r="J6245" s="1" t="str">
        <f t="shared" si="876"/>
        <v>**</v>
      </c>
      <c r="P6245" s="1">
        <v>49</v>
      </c>
      <c r="Q6245" s="1">
        <f t="shared" si="881"/>
        <v>0.05</v>
      </c>
      <c r="T6245" s="4">
        <v>26622.55</v>
      </c>
      <c r="U6245" s="9">
        <f t="shared" si="877"/>
        <v>1</v>
      </c>
      <c r="V6245" s="4">
        <f t="shared" si="878"/>
        <v>543.31734693877547</v>
      </c>
      <c r="W6245" s="1" t="s">
        <v>33</v>
      </c>
      <c r="X6245" s="1">
        <v>45.7</v>
      </c>
      <c r="Y6245" s="4">
        <f t="shared" si="879"/>
        <v>26668.25</v>
      </c>
      <c r="Z6245" s="1" t="s">
        <v>53</v>
      </c>
      <c r="AA6245" s="1" t="s">
        <v>37</v>
      </c>
      <c r="AB6245" s="1" t="s">
        <v>17</v>
      </c>
      <c r="AC6245" s="1" t="s">
        <v>52</v>
      </c>
      <c r="AD6245" s="1" t="s">
        <v>59</v>
      </c>
      <c r="AE6245" s="2">
        <v>40899</v>
      </c>
    </row>
    <row r="6246" spans="1:31" x14ac:dyDescent="0.25">
      <c r="A6246">
        <f t="shared" si="880"/>
        <v>6245</v>
      </c>
      <c r="B6246" s="1">
        <v>22950</v>
      </c>
      <c r="C6246" s="2">
        <v>40898</v>
      </c>
      <c r="D6246" s="1" t="s">
        <v>13</v>
      </c>
      <c r="E6246" s="1" t="str">
        <f t="shared" si="873"/>
        <v>*</v>
      </c>
      <c r="F6246" s="1" t="str">
        <f t="shared" si="874"/>
        <v>*</v>
      </c>
      <c r="G6246" s="1" t="str">
        <f t="shared" si="875"/>
        <v>*</v>
      </c>
      <c r="J6246" s="1" t="str">
        <f t="shared" si="876"/>
        <v>*</v>
      </c>
      <c r="P6246" s="1">
        <v>29</v>
      </c>
      <c r="Q6246" s="1">
        <f t="shared" si="881"/>
        <v>3.5000000000000003E-2</v>
      </c>
      <c r="T6246" s="4">
        <v>1756.11</v>
      </c>
      <c r="U6246" s="9">
        <f t="shared" si="877"/>
        <v>1</v>
      </c>
      <c r="V6246" s="4">
        <f t="shared" si="878"/>
        <v>60.555517241379306</v>
      </c>
      <c r="W6246" s="1" t="s">
        <v>21</v>
      </c>
      <c r="X6246" s="1">
        <v>35</v>
      </c>
      <c r="Y6246" s="4">
        <f t="shared" si="879"/>
        <v>1791.11</v>
      </c>
      <c r="Z6246" s="1" t="s">
        <v>22</v>
      </c>
      <c r="AA6246" s="1" t="s">
        <v>28</v>
      </c>
      <c r="AB6246" s="1" t="s">
        <v>29</v>
      </c>
      <c r="AC6246" s="1" t="s">
        <v>55</v>
      </c>
      <c r="AD6246" s="1" t="s">
        <v>48</v>
      </c>
      <c r="AE6246" s="2">
        <v>40905</v>
      </c>
    </row>
    <row r="6247" spans="1:31" x14ac:dyDescent="0.25">
      <c r="A6247">
        <f t="shared" si="880"/>
        <v>6246</v>
      </c>
      <c r="B6247" s="1">
        <v>15009</v>
      </c>
      <c r="C6247" s="2">
        <v>40898</v>
      </c>
      <c r="D6247" s="1" t="s">
        <v>27</v>
      </c>
      <c r="E6247" s="1" t="str">
        <f t="shared" si="873"/>
        <v>*</v>
      </c>
      <c r="F6247" s="1" t="str">
        <f t="shared" si="874"/>
        <v>*</v>
      </c>
      <c r="G6247" s="1" t="str">
        <f t="shared" si="875"/>
        <v>*</v>
      </c>
      <c r="J6247" s="1" t="str">
        <f t="shared" si="876"/>
        <v>*</v>
      </c>
      <c r="P6247" s="1">
        <v>46</v>
      </c>
      <c r="Q6247" s="1">
        <f t="shared" si="881"/>
        <v>0.05</v>
      </c>
      <c r="T6247" s="4">
        <v>1200.1300000000001</v>
      </c>
      <c r="U6247" s="9">
        <f t="shared" si="877"/>
        <v>1</v>
      </c>
      <c r="V6247" s="4">
        <f t="shared" si="878"/>
        <v>26.089782608695653</v>
      </c>
      <c r="W6247" s="1" t="s">
        <v>14</v>
      </c>
      <c r="X6247" s="1">
        <v>8.99</v>
      </c>
      <c r="Y6247" s="4">
        <f t="shared" si="879"/>
        <v>1209.1200000000001</v>
      </c>
      <c r="Z6247" s="1" t="s">
        <v>44</v>
      </c>
      <c r="AA6247" s="1" t="s">
        <v>23</v>
      </c>
      <c r="AB6247" s="1" t="s">
        <v>29</v>
      </c>
      <c r="AC6247" s="1" t="s">
        <v>30</v>
      </c>
      <c r="AD6247" s="1" t="s">
        <v>41</v>
      </c>
      <c r="AE6247" s="2">
        <v>40900</v>
      </c>
    </row>
    <row r="6248" spans="1:31" x14ac:dyDescent="0.25">
      <c r="A6248">
        <f t="shared" si="880"/>
        <v>6247</v>
      </c>
      <c r="B6248" s="1">
        <v>7077</v>
      </c>
      <c r="C6248" s="2">
        <v>40898</v>
      </c>
      <c r="D6248" s="1" t="s">
        <v>20</v>
      </c>
      <c r="E6248" s="1" t="str">
        <f t="shared" si="873"/>
        <v>*</v>
      </c>
      <c r="F6248" s="1" t="str">
        <f t="shared" si="874"/>
        <v>**</v>
      </c>
      <c r="G6248" s="1" t="str">
        <f t="shared" si="875"/>
        <v>**</v>
      </c>
      <c r="J6248" s="1" t="str">
        <f t="shared" si="876"/>
        <v>**</v>
      </c>
      <c r="P6248" s="1">
        <v>14</v>
      </c>
      <c r="Q6248" s="1">
        <f t="shared" si="881"/>
        <v>0.02</v>
      </c>
      <c r="T6248" s="4">
        <v>304.52</v>
      </c>
      <c r="U6248" s="9">
        <f t="shared" si="877"/>
        <v>0</v>
      </c>
      <c r="V6248" s="4">
        <f t="shared" si="878"/>
        <v>21.751428571428569</v>
      </c>
      <c r="W6248" s="1" t="s">
        <v>21</v>
      </c>
      <c r="X6248" s="1">
        <v>5.94</v>
      </c>
      <c r="Y6248" s="4">
        <f t="shared" si="879"/>
        <v>310.45999999999998</v>
      </c>
      <c r="Z6248" s="1" t="s">
        <v>46</v>
      </c>
      <c r="AA6248" s="1" t="s">
        <v>16</v>
      </c>
      <c r="AB6248" s="1" t="s">
        <v>29</v>
      </c>
      <c r="AC6248" s="1" t="s">
        <v>63</v>
      </c>
      <c r="AD6248" s="1" t="s">
        <v>26</v>
      </c>
      <c r="AE6248" s="2">
        <v>40900</v>
      </c>
    </row>
    <row r="6249" spans="1:31" x14ac:dyDescent="0.25">
      <c r="A6249">
        <f t="shared" si="880"/>
        <v>6248</v>
      </c>
      <c r="B6249" s="1">
        <v>15009</v>
      </c>
      <c r="C6249" s="2">
        <v>40898</v>
      </c>
      <c r="D6249" s="1" t="s">
        <v>27</v>
      </c>
      <c r="E6249" s="1" t="str">
        <f t="shared" si="873"/>
        <v>*</v>
      </c>
      <c r="F6249" s="1" t="str">
        <f t="shared" si="874"/>
        <v>*</v>
      </c>
      <c r="G6249" s="1" t="str">
        <f t="shared" si="875"/>
        <v>*</v>
      </c>
      <c r="J6249" s="1" t="str">
        <f t="shared" si="876"/>
        <v>*</v>
      </c>
      <c r="P6249" s="1">
        <v>28</v>
      </c>
      <c r="Q6249" s="1">
        <f t="shared" si="881"/>
        <v>3.5000000000000003E-2</v>
      </c>
      <c r="T6249" s="4">
        <v>229.43</v>
      </c>
      <c r="U6249" s="9">
        <f t="shared" si="877"/>
        <v>0</v>
      </c>
      <c r="V6249" s="4">
        <f t="shared" si="878"/>
        <v>8.1939285714285717</v>
      </c>
      <c r="W6249" s="1" t="s">
        <v>14</v>
      </c>
      <c r="X6249" s="1">
        <v>2.5</v>
      </c>
      <c r="Y6249" s="4">
        <f t="shared" si="879"/>
        <v>231.93</v>
      </c>
      <c r="Z6249" s="1" t="s">
        <v>53</v>
      </c>
      <c r="AA6249" s="1" t="s">
        <v>23</v>
      </c>
      <c r="AB6249" s="1" t="s">
        <v>29</v>
      </c>
      <c r="AC6249" s="1" t="s">
        <v>57</v>
      </c>
      <c r="AD6249" s="1" t="s">
        <v>19</v>
      </c>
      <c r="AE6249" s="2">
        <v>40899</v>
      </c>
    </row>
    <row r="6250" spans="1:31" x14ac:dyDescent="0.25">
      <c r="A6250">
        <f t="shared" si="880"/>
        <v>6249</v>
      </c>
      <c r="B6250" s="1">
        <v>3525</v>
      </c>
      <c r="C6250" s="2">
        <v>40898</v>
      </c>
      <c r="D6250" s="1" t="s">
        <v>27</v>
      </c>
      <c r="E6250" s="1" t="str">
        <f t="shared" si="873"/>
        <v>*</v>
      </c>
      <c r="F6250" s="1" t="str">
        <f t="shared" si="874"/>
        <v>*</v>
      </c>
      <c r="G6250" s="1" t="str">
        <f t="shared" si="875"/>
        <v>*</v>
      </c>
      <c r="J6250" s="1" t="str">
        <f t="shared" si="876"/>
        <v>*</v>
      </c>
      <c r="P6250" s="1">
        <v>38</v>
      </c>
      <c r="Q6250" s="1">
        <f t="shared" si="881"/>
        <v>0.04</v>
      </c>
      <c r="T6250" s="4">
        <v>115.43</v>
      </c>
      <c r="U6250" s="9">
        <f t="shared" si="877"/>
        <v>0</v>
      </c>
      <c r="V6250" s="4">
        <f t="shared" si="878"/>
        <v>3.0376315789473685</v>
      </c>
      <c r="W6250" s="1" t="s">
        <v>21</v>
      </c>
      <c r="X6250" s="1">
        <v>1.34</v>
      </c>
      <c r="Y6250" s="4">
        <f t="shared" si="879"/>
        <v>116.77000000000001</v>
      </c>
      <c r="Z6250" s="1" t="s">
        <v>42</v>
      </c>
      <c r="AA6250" s="1" t="s">
        <v>37</v>
      </c>
      <c r="AB6250" s="1" t="s">
        <v>29</v>
      </c>
      <c r="AC6250" s="1" t="s">
        <v>30</v>
      </c>
      <c r="AD6250" s="1" t="s">
        <v>31</v>
      </c>
      <c r="AE6250" s="2">
        <v>40900</v>
      </c>
    </row>
    <row r="6251" spans="1:31" x14ac:dyDescent="0.25">
      <c r="A6251">
        <f t="shared" si="880"/>
        <v>6250</v>
      </c>
      <c r="B6251" s="1">
        <v>4773</v>
      </c>
      <c r="C6251" s="2">
        <v>40899</v>
      </c>
      <c r="D6251" s="1" t="s">
        <v>32</v>
      </c>
      <c r="E6251" s="1" t="str">
        <f t="shared" si="873"/>
        <v>***</v>
      </c>
      <c r="F6251" s="1" t="str">
        <f t="shared" si="874"/>
        <v>***</v>
      </c>
      <c r="G6251" s="1" t="str">
        <f t="shared" si="875"/>
        <v>***</v>
      </c>
      <c r="J6251" s="1" t="str">
        <f t="shared" si="876"/>
        <v>***</v>
      </c>
      <c r="P6251" s="1">
        <v>48</v>
      </c>
      <c r="Q6251" s="1">
        <f t="shared" si="881"/>
        <v>0.05</v>
      </c>
      <c r="T6251" s="4">
        <v>6746.3119999999999</v>
      </c>
      <c r="U6251" s="9">
        <f t="shared" si="877"/>
        <v>1</v>
      </c>
      <c r="V6251" s="4">
        <f t="shared" si="878"/>
        <v>140.54816666666667</v>
      </c>
      <c r="W6251" s="1" t="s">
        <v>33</v>
      </c>
      <c r="X6251" s="1">
        <v>29.21</v>
      </c>
      <c r="Y6251" s="4">
        <f t="shared" si="879"/>
        <v>6775.5219999999999</v>
      </c>
      <c r="Z6251" s="1" t="s">
        <v>22</v>
      </c>
      <c r="AA6251" s="1" t="s">
        <v>37</v>
      </c>
      <c r="AB6251" s="1" t="s">
        <v>17</v>
      </c>
      <c r="AC6251" s="1" t="s">
        <v>52</v>
      </c>
      <c r="AD6251" s="1" t="s">
        <v>59</v>
      </c>
      <c r="AE6251" s="2">
        <v>40901</v>
      </c>
    </row>
    <row r="6252" spans="1:31" x14ac:dyDescent="0.25">
      <c r="A6252">
        <f t="shared" si="880"/>
        <v>6251</v>
      </c>
      <c r="B6252" s="1">
        <v>4773</v>
      </c>
      <c r="C6252" s="2">
        <v>40899</v>
      </c>
      <c r="D6252" s="1" t="s">
        <v>32</v>
      </c>
      <c r="E6252" s="1" t="str">
        <f t="shared" si="873"/>
        <v>***</v>
      </c>
      <c r="F6252" s="1" t="str">
        <f t="shared" si="874"/>
        <v>***</v>
      </c>
      <c r="G6252" s="1" t="str">
        <f t="shared" si="875"/>
        <v>***</v>
      </c>
      <c r="J6252" s="1" t="str">
        <f t="shared" si="876"/>
        <v>***</v>
      </c>
      <c r="P6252" s="1">
        <v>26</v>
      </c>
      <c r="Q6252" s="1">
        <f t="shared" si="881"/>
        <v>3.5000000000000003E-2</v>
      </c>
      <c r="T6252" s="4">
        <v>311.38</v>
      </c>
      <c r="U6252" s="9">
        <f t="shared" si="877"/>
        <v>0</v>
      </c>
      <c r="V6252" s="4">
        <f t="shared" si="878"/>
        <v>11.976153846153846</v>
      </c>
      <c r="W6252" s="1" t="s">
        <v>21</v>
      </c>
      <c r="X6252" s="1">
        <v>5.72</v>
      </c>
      <c r="Y6252" s="4">
        <f t="shared" si="879"/>
        <v>317.10000000000002</v>
      </c>
      <c r="Z6252" s="1" t="s">
        <v>53</v>
      </c>
      <c r="AA6252" s="1" t="s">
        <v>37</v>
      </c>
      <c r="AB6252" s="1" t="s">
        <v>29</v>
      </c>
      <c r="AC6252" s="1" t="s">
        <v>57</v>
      </c>
      <c r="AD6252" s="1" t="s">
        <v>19</v>
      </c>
      <c r="AE6252" s="2">
        <v>40900</v>
      </c>
    </row>
    <row r="6253" spans="1:31" x14ac:dyDescent="0.25">
      <c r="A6253">
        <f t="shared" si="880"/>
        <v>6252</v>
      </c>
      <c r="B6253" s="1">
        <v>19616</v>
      </c>
      <c r="C6253" s="2">
        <v>40899</v>
      </c>
      <c r="D6253" s="1" t="s">
        <v>20</v>
      </c>
      <c r="E6253" s="1" t="str">
        <f t="shared" si="873"/>
        <v>*</v>
      </c>
      <c r="F6253" s="1" t="str">
        <f t="shared" si="874"/>
        <v>**</v>
      </c>
      <c r="G6253" s="1" t="str">
        <f t="shared" si="875"/>
        <v>**</v>
      </c>
      <c r="J6253" s="1" t="str">
        <f t="shared" si="876"/>
        <v>**</v>
      </c>
      <c r="P6253" s="1">
        <v>42</v>
      </c>
      <c r="Q6253" s="1">
        <f t="shared" si="881"/>
        <v>0.05</v>
      </c>
      <c r="T6253" s="4">
        <v>116.94</v>
      </c>
      <c r="U6253" s="9">
        <f t="shared" si="877"/>
        <v>0</v>
      </c>
      <c r="V6253" s="4">
        <f t="shared" si="878"/>
        <v>2.7842857142857143</v>
      </c>
      <c r="W6253" s="1" t="s">
        <v>14</v>
      </c>
      <c r="X6253" s="1">
        <v>1.25</v>
      </c>
      <c r="Y6253" s="4">
        <f t="shared" si="879"/>
        <v>118.19</v>
      </c>
      <c r="Z6253" s="1" t="s">
        <v>22</v>
      </c>
      <c r="AA6253" s="1" t="s">
        <v>28</v>
      </c>
      <c r="AB6253" s="1" t="s">
        <v>29</v>
      </c>
      <c r="AC6253" s="1" t="s">
        <v>30</v>
      </c>
      <c r="AD6253" s="1" t="s">
        <v>31</v>
      </c>
      <c r="AE6253" s="2">
        <v>40900</v>
      </c>
    </row>
    <row r="6254" spans="1:31" x14ac:dyDescent="0.25">
      <c r="A6254">
        <f t="shared" si="880"/>
        <v>6253</v>
      </c>
      <c r="B6254" s="1">
        <v>19616</v>
      </c>
      <c r="C6254" s="2">
        <v>40899</v>
      </c>
      <c r="D6254" s="1" t="s">
        <v>20</v>
      </c>
      <c r="E6254" s="1" t="str">
        <f t="shared" si="873"/>
        <v>*</v>
      </c>
      <c r="F6254" s="1" t="str">
        <f t="shared" si="874"/>
        <v>**</v>
      </c>
      <c r="G6254" s="1" t="str">
        <f t="shared" si="875"/>
        <v>**</v>
      </c>
      <c r="J6254" s="1" t="str">
        <f t="shared" si="876"/>
        <v>**</v>
      </c>
      <c r="P6254" s="1">
        <v>3</v>
      </c>
      <c r="Q6254" s="1">
        <f t="shared" si="881"/>
        <v>0.01</v>
      </c>
      <c r="T6254" s="4">
        <v>92.31</v>
      </c>
      <c r="U6254" s="9">
        <f t="shared" si="877"/>
        <v>0</v>
      </c>
      <c r="V6254" s="4">
        <f t="shared" si="878"/>
        <v>30.77</v>
      </c>
      <c r="W6254" s="1" t="s">
        <v>21</v>
      </c>
      <c r="X6254" s="1">
        <v>6.17</v>
      </c>
      <c r="Y6254" s="4">
        <f t="shared" si="879"/>
        <v>98.48</v>
      </c>
      <c r="Z6254" s="1" t="s">
        <v>22</v>
      </c>
      <c r="AA6254" s="1" t="s">
        <v>28</v>
      </c>
      <c r="AB6254" s="1" t="s">
        <v>29</v>
      </c>
      <c r="AC6254" s="1" t="s">
        <v>30</v>
      </c>
      <c r="AD6254" s="1" t="s">
        <v>41</v>
      </c>
      <c r="AE6254" s="2">
        <v>40900</v>
      </c>
    </row>
    <row r="6255" spans="1:31" x14ac:dyDescent="0.25">
      <c r="A6255">
        <f t="shared" si="880"/>
        <v>6254</v>
      </c>
      <c r="B6255" s="1">
        <v>26658</v>
      </c>
      <c r="C6255" s="2">
        <v>40899</v>
      </c>
      <c r="D6255" s="1" t="s">
        <v>20</v>
      </c>
      <c r="E6255" s="1" t="str">
        <f t="shared" si="873"/>
        <v>*</v>
      </c>
      <c r="F6255" s="1" t="str">
        <f t="shared" si="874"/>
        <v>**</v>
      </c>
      <c r="G6255" s="1" t="str">
        <f t="shared" si="875"/>
        <v>**</v>
      </c>
      <c r="J6255" s="1" t="str">
        <f t="shared" si="876"/>
        <v>**</v>
      </c>
      <c r="P6255" s="1">
        <v>17</v>
      </c>
      <c r="Q6255" s="1">
        <f t="shared" si="881"/>
        <v>0.02</v>
      </c>
      <c r="T6255" s="4">
        <v>72.75</v>
      </c>
      <c r="U6255" s="9">
        <f t="shared" si="877"/>
        <v>0</v>
      </c>
      <c r="V6255" s="4">
        <f t="shared" si="878"/>
        <v>4.2794117647058822</v>
      </c>
      <c r="W6255" s="1" t="s">
        <v>21</v>
      </c>
      <c r="X6255" s="1">
        <v>5.26</v>
      </c>
      <c r="Y6255" s="4">
        <f t="shared" si="879"/>
        <v>78.010000000000005</v>
      </c>
      <c r="Z6255" s="1" t="s">
        <v>44</v>
      </c>
      <c r="AA6255" s="1" t="s">
        <v>23</v>
      </c>
      <c r="AB6255" s="1" t="s">
        <v>29</v>
      </c>
      <c r="AC6255" s="1" t="s">
        <v>43</v>
      </c>
      <c r="AD6255" s="1" t="s">
        <v>19</v>
      </c>
      <c r="AE6255" s="2">
        <v>40899</v>
      </c>
    </row>
    <row r="6256" spans="1:31" x14ac:dyDescent="0.25">
      <c r="A6256">
        <f t="shared" si="880"/>
        <v>6255</v>
      </c>
      <c r="B6256" s="1">
        <v>14852</v>
      </c>
      <c r="C6256" s="2">
        <v>40901</v>
      </c>
      <c r="D6256" s="1" t="s">
        <v>36</v>
      </c>
      <c r="E6256" s="1" t="str">
        <f t="shared" si="873"/>
        <v>*</v>
      </c>
      <c r="F6256" s="1" t="str">
        <f t="shared" si="874"/>
        <v>*</v>
      </c>
      <c r="G6256" s="1" t="str">
        <f t="shared" si="875"/>
        <v>*</v>
      </c>
      <c r="J6256" s="1" t="str">
        <f t="shared" si="876"/>
        <v>*</v>
      </c>
      <c r="P6256" s="1">
        <v>9</v>
      </c>
      <c r="Q6256" s="1">
        <f t="shared" si="881"/>
        <v>0.01</v>
      </c>
      <c r="T6256" s="4">
        <v>3800.4</v>
      </c>
      <c r="U6256" s="9">
        <f t="shared" si="877"/>
        <v>1</v>
      </c>
      <c r="V6256" s="4">
        <f t="shared" si="878"/>
        <v>422.26666666666665</v>
      </c>
      <c r="W6256" s="1" t="s">
        <v>14</v>
      </c>
      <c r="X6256" s="1">
        <v>19.989999999999998</v>
      </c>
      <c r="Y6256" s="4">
        <f t="shared" si="879"/>
        <v>3820.39</v>
      </c>
      <c r="Z6256" s="1" t="s">
        <v>15</v>
      </c>
      <c r="AA6256" s="1" t="s">
        <v>16</v>
      </c>
      <c r="AB6256" s="1" t="s">
        <v>29</v>
      </c>
      <c r="AC6256" s="1" t="s">
        <v>43</v>
      </c>
      <c r="AD6256" s="1" t="s">
        <v>19</v>
      </c>
      <c r="AE6256" s="2">
        <v>40901</v>
      </c>
    </row>
    <row r="6257" spans="1:31" x14ac:dyDescent="0.25">
      <c r="A6257">
        <f t="shared" si="880"/>
        <v>6256</v>
      </c>
      <c r="B6257" s="1">
        <v>12289</v>
      </c>
      <c r="C6257" s="2">
        <v>40901</v>
      </c>
      <c r="D6257" s="1" t="s">
        <v>13</v>
      </c>
      <c r="E6257" s="1" t="str">
        <f t="shared" si="873"/>
        <v>*</v>
      </c>
      <c r="F6257" s="1" t="str">
        <f t="shared" si="874"/>
        <v>*</v>
      </c>
      <c r="G6257" s="1" t="str">
        <f t="shared" si="875"/>
        <v>*</v>
      </c>
      <c r="J6257" s="1" t="str">
        <f t="shared" si="876"/>
        <v>*</v>
      </c>
      <c r="P6257" s="1">
        <v>25</v>
      </c>
      <c r="Q6257" s="1">
        <f t="shared" si="881"/>
        <v>3.5000000000000003E-2</v>
      </c>
      <c r="T6257" s="4">
        <v>3019.41</v>
      </c>
      <c r="U6257" s="9">
        <f t="shared" si="877"/>
        <v>1</v>
      </c>
      <c r="V6257" s="4">
        <f t="shared" si="878"/>
        <v>120.7764</v>
      </c>
      <c r="W6257" s="1" t="s">
        <v>21</v>
      </c>
      <c r="X6257" s="1">
        <v>7.11</v>
      </c>
      <c r="Y6257" s="4">
        <f t="shared" si="879"/>
        <v>3026.52</v>
      </c>
      <c r="Z6257" s="1" t="s">
        <v>39</v>
      </c>
      <c r="AA6257" s="1" t="s">
        <v>28</v>
      </c>
      <c r="AB6257" s="1" t="s">
        <v>24</v>
      </c>
      <c r="AC6257" s="1" t="s">
        <v>56</v>
      </c>
      <c r="AD6257" s="1" t="s">
        <v>26</v>
      </c>
      <c r="AE6257" s="2">
        <v>40905</v>
      </c>
    </row>
    <row r="6258" spans="1:31" x14ac:dyDescent="0.25">
      <c r="A6258">
        <f t="shared" si="880"/>
        <v>6257</v>
      </c>
      <c r="B6258" s="1">
        <v>12806</v>
      </c>
      <c r="C6258" s="2">
        <v>40901</v>
      </c>
      <c r="D6258" s="1" t="s">
        <v>27</v>
      </c>
      <c r="E6258" s="1" t="str">
        <f t="shared" si="873"/>
        <v>*</v>
      </c>
      <c r="F6258" s="1" t="str">
        <f t="shared" si="874"/>
        <v>*</v>
      </c>
      <c r="G6258" s="1" t="str">
        <f t="shared" si="875"/>
        <v>*</v>
      </c>
      <c r="J6258" s="1" t="str">
        <f t="shared" si="876"/>
        <v>*</v>
      </c>
      <c r="P6258" s="1">
        <v>20</v>
      </c>
      <c r="Q6258" s="1">
        <f t="shared" si="881"/>
        <v>3.5000000000000003E-2</v>
      </c>
      <c r="T6258" s="4">
        <v>761.23</v>
      </c>
      <c r="U6258" s="9">
        <f t="shared" si="877"/>
        <v>0</v>
      </c>
      <c r="V6258" s="4">
        <f t="shared" si="878"/>
        <v>38.061500000000002</v>
      </c>
      <c r="W6258" s="1" t="s">
        <v>21</v>
      </c>
      <c r="X6258" s="1">
        <v>14.72</v>
      </c>
      <c r="Y6258" s="4">
        <f t="shared" si="879"/>
        <v>775.95</v>
      </c>
      <c r="Z6258" s="1" t="s">
        <v>15</v>
      </c>
      <c r="AA6258" s="1" t="s">
        <v>23</v>
      </c>
      <c r="AB6258" s="1" t="s">
        <v>29</v>
      </c>
      <c r="AC6258" s="1" t="s">
        <v>57</v>
      </c>
      <c r="AD6258" s="1" t="s">
        <v>19</v>
      </c>
      <c r="AE6258" s="2">
        <v>40902</v>
      </c>
    </row>
    <row r="6259" spans="1:31" x14ac:dyDescent="0.25">
      <c r="A6259">
        <f t="shared" si="880"/>
        <v>6258</v>
      </c>
      <c r="B6259" s="1">
        <v>6148</v>
      </c>
      <c r="C6259" s="2">
        <v>40901</v>
      </c>
      <c r="D6259" s="1" t="s">
        <v>36</v>
      </c>
      <c r="E6259" s="1" t="str">
        <f t="shared" si="873"/>
        <v>*</v>
      </c>
      <c r="F6259" s="1" t="str">
        <f t="shared" si="874"/>
        <v>*</v>
      </c>
      <c r="G6259" s="1" t="str">
        <f t="shared" si="875"/>
        <v>*</v>
      </c>
      <c r="J6259" s="1" t="str">
        <f t="shared" si="876"/>
        <v>*</v>
      </c>
      <c r="P6259" s="1">
        <v>50</v>
      </c>
      <c r="Q6259" s="1">
        <f t="shared" si="881"/>
        <v>0.06</v>
      </c>
      <c r="T6259" s="4">
        <v>510.56</v>
      </c>
      <c r="U6259" s="9">
        <f t="shared" si="877"/>
        <v>0</v>
      </c>
      <c r="V6259" s="4">
        <f t="shared" si="878"/>
        <v>10.2112</v>
      </c>
      <c r="W6259" s="1" t="s">
        <v>21</v>
      </c>
      <c r="X6259" s="1">
        <v>5.16</v>
      </c>
      <c r="Y6259" s="4">
        <f t="shared" si="879"/>
        <v>515.72</v>
      </c>
      <c r="Z6259" s="1" t="s">
        <v>44</v>
      </c>
      <c r="AA6259" s="1" t="s">
        <v>23</v>
      </c>
      <c r="AB6259" s="1" t="s">
        <v>17</v>
      </c>
      <c r="AC6259" s="1" t="s">
        <v>18</v>
      </c>
      <c r="AD6259" s="1" t="s">
        <v>19</v>
      </c>
      <c r="AE6259" s="2">
        <v>40902</v>
      </c>
    </row>
    <row r="6260" spans="1:31" x14ac:dyDescent="0.25">
      <c r="A6260">
        <f t="shared" si="880"/>
        <v>6259</v>
      </c>
      <c r="B6260" s="1">
        <v>6148</v>
      </c>
      <c r="C6260" s="2">
        <v>40901</v>
      </c>
      <c r="D6260" s="1" t="s">
        <v>36</v>
      </c>
      <c r="E6260" s="1" t="str">
        <f t="shared" si="873"/>
        <v>*</v>
      </c>
      <c r="F6260" s="1" t="str">
        <f t="shared" si="874"/>
        <v>*</v>
      </c>
      <c r="G6260" s="1" t="str">
        <f t="shared" si="875"/>
        <v>*</v>
      </c>
      <c r="J6260" s="1" t="str">
        <f t="shared" si="876"/>
        <v>*</v>
      </c>
      <c r="P6260" s="1">
        <v>18</v>
      </c>
      <c r="Q6260" s="1">
        <f t="shared" si="881"/>
        <v>0.02</v>
      </c>
      <c r="T6260" s="4">
        <v>389.52</v>
      </c>
      <c r="U6260" s="9">
        <f t="shared" si="877"/>
        <v>0</v>
      </c>
      <c r="V6260" s="4">
        <f t="shared" si="878"/>
        <v>21.64</v>
      </c>
      <c r="W6260" s="1" t="s">
        <v>14</v>
      </c>
      <c r="X6260" s="1">
        <v>6.68</v>
      </c>
      <c r="Y6260" s="4">
        <f t="shared" si="879"/>
        <v>396.2</v>
      </c>
      <c r="Z6260" s="1" t="s">
        <v>44</v>
      </c>
      <c r="AA6260" s="1" t="s">
        <v>23</v>
      </c>
      <c r="AB6260" s="1" t="s">
        <v>17</v>
      </c>
      <c r="AC6260" s="1" t="s">
        <v>18</v>
      </c>
      <c r="AD6260" s="1" t="s">
        <v>19</v>
      </c>
      <c r="AE6260" s="2">
        <v>40902</v>
      </c>
    </row>
    <row r="6261" spans="1:31" x14ac:dyDescent="0.25">
      <c r="A6261">
        <f t="shared" si="880"/>
        <v>6260</v>
      </c>
      <c r="B6261" s="1">
        <v>52833</v>
      </c>
      <c r="C6261" s="2">
        <v>40901</v>
      </c>
      <c r="D6261" s="1" t="s">
        <v>36</v>
      </c>
      <c r="E6261" s="1" t="str">
        <f t="shared" si="873"/>
        <v>*</v>
      </c>
      <c r="F6261" s="1" t="str">
        <f t="shared" si="874"/>
        <v>*</v>
      </c>
      <c r="G6261" s="1" t="str">
        <f t="shared" si="875"/>
        <v>*</v>
      </c>
      <c r="J6261" s="1" t="str">
        <f t="shared" si="876"/>
        <v>*</v>
      </c>
      <c r="P6261" s="1">
        <v>8</v>
      </c>
      <c r="Q6261" s="1">
        <f t="shared" si="881"/>
        <v>0.01</v>
      </c>
      <c r="T6261" s="4">
        <v>317.82</v>
      </c>
      <c r="U6261" s="9">
        <f t="shared" si="877"/>
        <v>0</v>
      </c>
      <c r="V6261" s="4">
        <f t="shared" si="878"/>
        <v>39.727499999999999</v>
      </c>
      <c r="W6261" s="1" t="s">
        <v>21</v>
      </c>
      <c r="X6261" s="1">
        <v>12.9</v>
      </c>
      <c r="Y6261" s="4">
        <f t="shared" si="879"/>
        <v>330.71999999999997</v>
      </c>
      <c r="Z6261" s="1" t="s">
        <v>22</v>
      </c>
      <c r="AA6261" s="1" t="s">
        <v>16</v>
      </c>
      <c r="AB6261" s="1" t="s">
        <v>29</v>
      </c>
      <c r="AC6261" s="1" t="s">
        <v>55</v>
      </c>
      <c r="AD6261" s="1" t="s">
        <v>19</v>
      </c>
      <c r="AE6261" s="2">
        <v>40902</v>
      </c>
    </row>
    <row r="6262" spans="1:31" x14ac:dyDescent="0.25">
      <c r="A6262">
        <f t="shared" si="880"/>
        <v>6261</v>
      </c>
      <c r="B6262" s="1">
        <v>10243</v>
      </c>
      <c r="C6262" s="2">
        <v>40901</v>
      </c>
      <c r="D6262" s="1" t="s">
        <v>20</v>
      </c>
      <c r="E6262" s="1" t="str">
        <f t="shared" si="873"/>
        <v>*</v>
      </c>
      <c r="F6262" s="1" t="str">
        <f t="shared" si="874"/>
        <v>**</v>
      </c>
      <c r="G6262" s="1" t="str">
        <f t="shared" si="875"/>
        <v>**</v>
      </c>
      <c r="J6262" s="1" t="str">
        <f t="shared" si="876"/>
        <v>**</v>
      </c>
      <c r="P6262" s="1">
        <v>12</v>
      </c>
      <c r="Q6262" s="1">
        <f t="shared" si="881"/>
        <v>0.02</v>
      </c>
      <c r="T6262" s="4">
        <v>28.41</v>
      </c>
      <c r="U6262" s="9">
        <f t="shared" si="877"/>
        <v>0</v>
      </c>
      <c r="V6262" s="4">
        <f t="shared" si="878"/>
        <v>2.3675000000000002</v>
      </c>
      <c r="W6262" s="1" t="s">
        <v>21</v>
      </c>
      <c r="X6262" s="1">
        <v>4.7699999999999996</v>
      </c>
      <c r="Y6262" s="4">
        <f t="shared" si="879"/>
        <v>33.18</v>
      </c>
      <c r="Z6262" s="1" t="s">
        <v>54</v>
      </c>
      <c r="AA6262" s="1" t="s">
        <v>16</v>
      </c>
      <c r="AB6262" s="1" t="s">
        <v>29</v>
      </c>
      <c r="AC6262" s="1" t="s">
        <v>43</v>
      </c>
      <c r="AD6262" s="1" t="s">
        <v>19</v>
      </c>
      <c r="AE6262" s="2">
        <v>40902</v>
      </c>
    </row>
    <row r="6263" spans="1:31" x14ac:dyDescent="0.25">
      <c r="A6263">
        <f t="shared" si="880"/>
        <v>6262</v>
      </c>
      <c r="B6263" s="1">
        <v>36356</v>
      </c>
      <c r="C6263" s="2">
        <v>40902</v>
      </c>
      <c r="D6263" s="1" t="s">
        <v>36</v>
      </c>
      <c r="E6263" s="1" t="str">
        <f t="shared" si="873"/>
        <v>*</v>
      </c>
      <c r="F6263" s="1" t="str">
        <f t="shared" si="874"/>
        <v>*</v>
      </c>
      <c r="G6263" s="1" t="str">
        <f t="shared" si="875"/>
        <v>*</v>
      </c>
      <c r="J6263" s="1" t="str">
        <f t="shared" si="876"/>
        <v>*</v>
      </c>
      <c r="P6263" s="1">
        <v>45</v>
      </c>
      <c r="Q6263" s="1">
        <f t="shared" si="881"/>
        <v>0.05</v>
      </c>
      <c r="T6263" s="4">
        <v>4768.59</v>
      </c>
      <c r="U6263" s="9">
        <f t="shared" si="877"/>
        <v>1</v>
      </c>
      <c r="V6263" s="4">
        <f t="shared" si="878"/>
        <v>105.96866666666666</v>
      </c>
      <c r="W6263" s="1" t="s">
        <v>33</v>
      </c>
      <c r="X6263" s="1">
        <v>45</v>
      </c>
      <c r="Y6263" s="4">
        <f t="shared" si="879"/>
        <v>4813.59</v>
      </c>
      <c r="Z6263" s="1" t="s">
        <v>15</v>
      </c>
      <c r="AA6263" s="1" t="s">
        <v>16</v>
      </c>
      <c r="AB6263" s="1" t="s">
        <v>17</v>
      </c>
      <c r="AC6263" s="1" t="s">
        <v>34</v>
      </c>
      <c r="AD6263" s="1" t="s">
        <v>35</v>
      </c>
      <c r="AE6263" s="2">
        <v>40904</v>
      </c>
    </row>
    <row r="6264" spans="1:31" x14ac:dyDescent="0.25">
      <c r="A6264">
        <f t="shared" si="880"/>
        <v>6263</v>
      </c>
      <c r="B6264" s="1">
        <v>20737</v>
      </c>
      <c r="C6264" s="2">
        <v>40902</v>
      </c>
      <c r="D6264" s="1" t="s">
        <v>36</v>
      </c>
      <c r="E6264" s="1" t="str">
        <f t="shared" si="873"/>
        <v>*</v>
      </c>
      <c r="F6264" s="1" t="str">
        <f t="shared" si="874"/>
        <v>*</v>
      </c>
      <c r="G6264" s="1" t="str">
        <f t="shared" si="875"/>
        <v>*</v>
      </c>
      <c r="J6264" s="1" t="str">
        <f t="shared" si="876"/>
        <v>*</v>
      </c>
      <c r="P6264" s="1">
        <v>15</v>
      </c>
      <c r="Q6264" s="1">
        <f t="shared" si="881"/>
        <v>0.02</v>
      </c>
      <c r="T6264" s="4">
        <v>3364.248</v>
      </c>
      <c r="U6264" s="9">
        <f t="shared" si="877"/>
        <v>1</v>
      </c>
      <c r="V6264" s="4">
        <f t="shared" si="878"/>
        <v>224.28319999999999</v>
      </c>
      <c r="W6264" s="1" t="s">
        <v>33</v>
      </c>
      <c r="X6264" s="1">
        <v>61.76</v>
      </c>
      <c r="Y6264" s="4">
        <f t="shared" si="879"/>
        <v>3426.0080000000003</v>
      </c>
      <c r="Z6264" s="1" t="s">
        <v>44</v>
      </c>
      <c r="AA6264" s="1" t="s">
        <v>37</v>
      </c>
      <c r="AB6264" s="1" t="s">
        <v>17</v>
      </c>
      <c r="AC6264" s="1" t="s">
        <v>52</v>
      </c>
      <c r="AD6264" s="1" t="s">
        <v>59</v>
      </c>
      <c r="AE6264" s="2">
        <v>40904</v>
      </c>
    </row>
    <row r="6265" spans="1:31" x14ac:dyDescent="0.25">
      <c r="A6265">
        <f t="shared" si="880"/>
        <v>6264</v>
      </c>
      <c r="B6265" s="1">
        <v>56423</v>
      </c>
      <c r="C6265" s="2">
        <v>40902</v>
      </c>
      <c r="D6265" s="1" t="s">
        <v>27</v>
      </c>
      <c r="E6265" s="1" t="str">
        <f t="shared" si="873"/>
        <v>*</v>
      </c>
      <c r="F6265" s="1" t="str">
        <f t="shared" si="874"/>
        <v>*</v>
      </c>
      <c r="G6265" s="1" t="str">
        <f t="shared" si="875"/>
        <v>*</v>
      </c>
      <c r="J6265" s="1" t="str">
        <f t="shared" si="876"/>
        <v>*</v>
      </c>
      <c r="P6265" s="1">
        <v>4</v>
      </c>
      <c r="Q6265" s="1">
        <f t="shared" si="881"/>
        <v>0.01</v>
      </c>
      <c r="T6265" s="4">
        <v>1609.69</v>
      </c>
      <c r="U6265" s="9">
        <f t="shared" si="877"/>
        <v>1</v>
      </c>
      <c r="V6265" s="4">
        <f t="shared" si="878"/>
        <v>402.42250000000001</v>
      </c>
      <c r="W6265" s="1" t="s">
        <v>21</v>
      </c>
      <c r="X6265" s="1">
        <v>19.989999999999998</v>
      </c>
      <c r="Y6265" s="4">
        <f t="shared" si="879"/>
        <v>1629.68</v>
      </c>
      <c r="Z6265" s="1" t="s">
        <v>49</v>
      </c>
      <c r="AA6265" s="1" t="s">
        <v>28</v>
      </c>
      <c r="AB6265" s="1" t="s">
        <v>29</v>
      </c>
      <c r="AC6265" s="1" t="s">
        <v>55</v>
      </c>
      <c r="AD6265" s="1" t="s">
        <v>19</v>
      </c>
      <c r="AE6265" s="2">
        <v>40903</v>
      </c>
    </row>
    <row r="6266" spans="1:31" x14ac:dyDescent="0.25">
      <c r="A6266">
        <f t="shared" si="880"/>
        <v>6265</v>
      </c>
      <c r="B6266" s="1">
        <v>20737</v>
      </c>
      <c r="C6266" s="2">
        <v>40902</v>
      </c>
      <c r="D6266" s="1" t="s">
        <v>36</v>
      </c>
      <c r="E6266" s="1" t="str">
        <f t="shared" si="873"/>
        <v>*</v>
      </c>
      <c r="F6266" s="1" t="str">
        <f t="shared" si="874"/>
        <v>*</v>
      </c>
      <c r="G6266" s="1" t="str">
        <f t="shared" si="875"/>
        <v>*</v>
      </c>
      <c r="J6266" s="1" t="str">
        <f t="shared" si="876"/>
        <v>*</v>
      </c>
      <c r="P6266" s="1">
        <v>10</v>
      </c>
      <c r="Q6266" s="1">
        <f t="shared" si="881"/>
        <v>0.02</v>
      </c>
      <c r="T6266" s="4">
        <v>1410.93</v>
      </c>
      <c r="U6266" s="9">
        <f t="shared" si="877"/>
        <v>1</v>
      </c>
      <c r="V6266" s="4">
        <f t="shared" si="878"/>
        <v>141.09300000000002</v>
      </c>
      <c r="W6266" s="1" t="s">
        <v>33</v>
      </c>
      <c r="X6266" s="1">
        <v>36.090000000000003</v>
      </c>
      <c r="Y6266" s="4">
        <f t="shared" si="879"/>
        <v>1447.02</v>
      </c>
      <c r="Z6266" s="1" t="s">
        <v>44</v>
      </c>
      <c r="AA6266" s="1" t="s">
        <v>37</v>
      </c>
      <c r="AB6266" s="1" t="s">
        <v>17</v>
      </c>
      <c r="AC6266" s="1" t="s">
        <v>62</v>
      </c>
      <c r="AD6266" s="1" t="s">
        <v>59</v>
      </c>
      <c r="AE6266" s="2">
        <v>40903</v>
      </c>
    </row>
    <row r="6267" spans="1:31" x14ac:dyDescent="0.25">
      <c r="A6267">
        <f t="shared" si="880"/>
        <v>6266</v>
      </c>
      <c r="B6267" s="1">
        <v>11687</v>
      </c>
      <c r="C6267" s="2">
        <v>40902</v>
      </c>
      <c r="D6267" s="1" t="s">
        <v>20</v>
      </c>
      <c r="E6267" s="1" t="str">
        <f t="shared" si="873"/>
        <v>*</v>
      </c>
      <c r="F6267" s="1" t="str">
        <f t="shared" si="874"/>
        <v>**</v>
      </c>
      <c r="G6267" s="1" t="str">
        <f t="shared" si="875"/>
        <v>**</v>
      </c>
      <c r="J6267" s="1" t="str">
        <f t="shared" si="876"/>
        <v>**</v>
      </c>
      <c r="P6267" s="1">
        <v>26</v>
      </c>
      <c r="Q6267" s="1">
        <f t="shared" si="881"/>
        <v>3.5000000000000003E-2</v>
      </c>
      <c r="T6267" s="4">
        <v>188.93</v>
      </c>
      <c r="U6267" s="9">
        <f t="shared" si="877"/>
        <v>0</v>
      </c>
      <c r="V6267" s="4">
        <f t="shared" si="878"/>
        <v>7.2665384615384614</v>
      </c>
      <c r="W6267" s="1" t="s">
        <v>21</v>
      </c>
      <c r="X6267" s="1">
        <v>1.77</v>
      </c>
      <c r="Y6267" s="4">
        <f t="shared" si="879"/>
        <v>190.70000000000002</v>
      </c>
      <c r="Z6267" s="1" t="s">
        <v>44</v>
      </c>
      <c r="AA6267" s="1" t="s">
        <v>37</v>
      </c>
      <c r="AB6267" s="1" t="s">
        <v>29</v>
      </c>
      <c r="AC6267" s="1" t="s">
        <v>40</v>
      </c>
      <c r="AD6267" s="1" t="s">
        <v>31</v>
      </c>
      <c r="AE6267" s="2">
        <v>40902</v>
      </c>
    </row>
    <row r="6268" spans="1:31" x14ac:dyDescent="0.25">
      <c r="A6268">
        <f t="shared" si="880"/>
        <v>6267</v>
      </c>
      <c r="B6268" s="1">
        <v>56423</v>
      </c>
      <c r="C6268" s="2">
        <v>40902</v>
      </c>
      <c r="D6268" s="1" t="s">
        <v>27</v>
      </c>
      <c r="E6268" s="1" t="str">
        <f t="shared" si="873"/>
        <v>*</v>
      </c>
      <c r="F6268" s="1" t="str">
        <f t="shared" si="874"/>
        <v>*</v>
      </c>
      <c r="G6268" s="1" t="str">
        <f t="shared" si="875"/>
        <v>*</v>
      </c>
      <c r="J6268" s="1" t="str">
        <f t="shared" si="876"/>
        <v>*</v>
      </c>
      <c r="P6268" s="1">
        <v>41</v>
      </c>
      <c r="Q6268" s="1">
        <f t="shared" si="881"/>
        <v>0.05</v>
      </c>
      <c r="T6268" s="4">
        <v>170.82</v>
      </c>
      <c r="U6268" s="9">
        <f t="shared" si="877"/>
        <v>0</v>
      </c>
      <c r="V6268" s="4">
        <f t="shared" si="878"/>
        <v>4.1663414634146338</v>
      </c>
      <c r="W6268" s="1" t="s">
        <v>14</v>
      </c>
      <c r="X6268" s="1">
        <v>0.5</v>
      </c>
      <c r="Y6268" s="4">
        <f t="shared" si="879"/>
        <v>171.32</v>
      </c>
      <c r="Z6268" s="1" t="s">
        <v>49</v>
      </c>
      <c r="AA6268" s="1" t="s">
        <v>28</v>
      </c>
      <c r="AB6268" s="1" t="s">
        <v>29</v>
      </c>
      <c r="AC6268" s="1" t="s">
        <v>58</v>
      </c>
      <c r="AD6268" s="1" t="s">
        <v>19</v>
      </c>
      <c r="AE6268" s="2">
        <v>40903</v>
      </c>
    </row>
    <row r="6269" spans="1:31" x14ac:dyDescent="0.25">
      <c r="A6269">
        <f t="shared" si="880"/>
        <v>6268</v>
      </c>
      <c r="B6269" s="1">
        <v>36356</v>
      </c>
      <c r="C6269" s="2">
        <v>40902</v>
      </c>
      <c r="D6269" s="1" t="s">
        <v>36</v>
      </c>
      <c r="E6269" s="1" t="str">
        <f t="shared" si="873"/>
        <v>*</v>
      </c>
      <c r="F6269" s="1" t="str">
        <f t="shared" si="874"/>
        <v>*</v>
      </c>
      <c r="G6269" s="1" t="str">
        <f t="shared" si="875"/>
        <v>*</v>
      </c>
      <c r="J6269" s="1" t="str">
        <f t="shared" si="876"/>
        <v>*</v>
      </c>
      <c r="P6269" s="1">
        <v>33</v>
      </c>
      <c r="Q6269" s="1">
        <f t="shared" si="881"/>
        <v>0.04</v>
      </c>
      <c r="T6269" s="4">
        <v>117.77</v>
      </c>
      <c r="U6269" s="9">
        <f t="shared" si="877"/>
        <v>0</v>
      </c>
      <c r="V6269" s="4">
        <f t="shared" si="878"/>
        <v>3.5687878787878788</v>
      </c>
      <c r="W6269" s="1" t="s">
        <v>21</v>
      </c>
      <c r="X6269" s="1">
        <v>0.5</v>
      </c>
      <c r="Y6269" s="4">
        <f t="shared" si="879"/>
        <v>118.27</v>
      </c>
      <c r="Z6269" s="1" t="s">
        <v>15</v>
      </c>
      <c r="AA6269" s="1" t="s">
        <v>16</v>
      </c>
      <c r="AB6269" s="1" t="s">
        <v>29</v>
      </c>
      <c r="AC6269" s="1" t="s">
        <v>58</v>
      </c>
      <c r="AD6269" s="1" t="s">
        <v>19</v>
      </c>
      <c r="AE6269" s="2">
        <v>40904</v>
      </c>
    </row>
    <row r="6270" spans="1:31" x14ac:dyDescent="0.25">
      <c r="A6270">
        <f t="shared" si="880"/>
        <v>6269</v>
      </c>
      <c r="B6270" s="1">
        <v>45506</v>
      </c>
      <c r="C6270" s="2">
        <v>40903</v>
      </c>
      <c r="D6270" s="1" t="s">
        <v>13</v>
      </c>
      <c r="E6270" s="1" t="str">
        <f t="shared" si="873"/>
        <v>*</v>
      </c>
      <c r="F6270" s="1" t="str">
        <f t="shared" si="874"/>
        <v>*</v>
      </c>
      <c r="G6270" s="1" t="str">
        <f t="shared" si="875"/>
        <v>*</v>
      </c>
      <c r="J6270" s="1" t="str">
        <f t="shared" si="876"/>
        <v>*</v>
      </c>
      <c r="P6270" s="1">
        <v>3</v>
      </c>
      <c r="Q6270" s="1">
        <f t="shared" si="881"/>
        <v>0.01</v>
      </c>
      <c r="T6270" s="4">
        <v>448.36649999999997</v>
      </c>
      <c r="U6270" s="9">
        <f t="shared" si="877"/>
        <v>0</v>
      </c>
      <c r="V6270" s="4">
        <f t="shared" si="878"/>
        <v>149.4555</v>
      </c>
      <c r="W6270" s="1" t="s">
        <v>21</v>
      </c>
      <c r="X6270" s="1">
        <v>8.99</v>
      </c>
      <c r="Y6270" s="4">
        <f t="shared" si="879"/>
        <v>457.35649999999998</v>
      </c>
      <c r="Z6270" s="1" t="s">
        <v>49</v>
      </c>
      <c r="AA6270" s="1" t="s">
        <v>16</v>
      </c>
      <c r="AB6270" s="1" t="s">
        <v>24</v>
      </c>
      <c r="AC6270" s="1" t="s">
        <v>25</v>
      </c>
      <c r="AD6270" s="1" t="s">
        <v>19</v>
      </c>
      <c r="AE6270" s="2">
        <v>40908</v>
      </c>
    </row>
    <row r="6271" spans="1:31" x14ac:dyDescent="0.25">
      <c r="A6271">
        <f t="shared" si="880"/>
        <v>6270</v>
      </c>
      <c r="B6271" s="1">
        <v>454</v>
      </c>
      <c r="C6271" s="2">
        <v>40903</v>
      </c>
      <c r="D6271" s="1" t="s">
        <v>13</v>
      </c>
      <c r="E6271" s="1" t="str">
        <f t="shared" si="873"/>
        <v>*</v>
      </c>
      <c r="F6271" s="1" t="str">
        <f t="shared" si="874"/>
        <v>*</v>
      </c>
      <c r="G6271" s="1" t="str">
        <f t="shared" si="875"/>
        <v>*</v>
      </c>
      <c r="J6271" s="1" t="str">
        <f t="shared" si="876"/>
        <v>*</v>
      </c>
      <c r="P6271" s="1">
        <v>42</v>
      </c>
      <c r="Q6271" s="1">
        <f t="shared" si="881"/>
        <v>0.05</v>
      </c>
      <c r="T6271" s="4">
        <v>234.2</v>
      </c>
      <c r="U6271" s="9">
        <f t="shared" si="877"/>
        <v>0</v>
      </c>
      <c r="V6271" s="4">
        <f t="shared" si="878"/>
        <v>5.5761904761904759</v>
      </c>
      <c r="W6271" s="1" t="s">
        <v>21</v>
      </c>
      <c r="X6271" s="1">
        <v>1.82</v>
      </c>
      <c r="Y6271" s="4">
        <f t="shared" si="879"/>
        <v>236.01999999999998</v>
      </c>
      <c r="Z6271" s="1" t="s">
        <v>22</v>
      </c>
      <c r="AA6271" s="1" t="s">
        <v>23</v>
      </c>
      <c r="AB6271" s="1" t="s">
        <v>29</v>
      </c>
      <c r="AC6271" s="1" t="s">
        <v>61</v>
      </c>
      <c r="AD6271" s="1" t="s">
        <v>31</v>
      </c>
      <c r="AE6271" s="2">
        <v>40905</v>
      </c>
    </row>
    <row r="6272" spans="1:31" x14ac:dyDescent="0.25">
      <c r="A6272">
        <f t="shared" si="880"/>
        <v>6271</v>
      </c>
      <c r="B6272" s="1">
        <v>10820</v>
      </c>
      <c r="C6272" s="2">
        <v>40904</v>
      </c>
      <c r="D6272" s="1" t="s">
        <v>27</v>
      </c>
      <c r="E6272" s="1" t="str">
        <f t="shared" si="873"/>
        <v>*</v>
      </c>
      <c r="F6272" s="1" t="str">
        <f t="shared" si="874"/>
        <v>*</v>
      </c>
      <c r="G6272" s="1" t="str">
        <f t="shared" si="875"/>
        <v>*</v>
      </c>
      <c r="J6272" s="1" t="str">
        <f t="shared" si="876"/>
        <v>*</v>
      </c>
      <c r="P6272" s="1">
        <v>49</v>
      </c>
      <c r="Q6272" s="1">
        <f t="shared" si="881"/>
        <v>0.05</v>
      </c>
      <c r="T6272" s="4">
        <v>2072.12</v>
      </c>
      <c r="U6272" s="9">
        <f t="shared" si="877"/>
        <v>1</v>
      </c>
      <c r="V6272" s="4">
        <f t="shared" si="878"/>
        <v>42.288163265306117</v>
      </c>
      <c r="W6272" s="1" t="s">
        <v>14</v>
      </c>
      <c r="X6272" s="1">
        <v>8.99</v>
      </c>
      <c r="Y6272" s="4">
        <f t="shared" si="879"/>
        <v>2081.1099999999997</v>
      </c>
      <c r="Z6272" s="1" t="s">
        <v>46</v>
      </c>
      <c r="AA6272" s="1" t="s">
        <v>23</v>
      </c>
      <c r="AB6272" s="1" t="s">
        <v>29</v>
      </c>
      <c r="AC6272" s="1" t="s">
        <v>30</v>
      </c>
      <c r="AD6272" s="1" t="s">
        <v>41</v>
      </c>
      <c r="AE6272" s="2">
        <v>40905</v>
      </c>
    </row>
    <row r="6273" spans="1:31" x14ac:dyDescent="0.25">
      <c r="A6273">
        <f t="shared" si="880"/>
        <v>6272</v>
      </c>
      <c r="B6273" s="1">
        <v>10820</v>
      </c>
      <c r="C6273" s="2">
        <v>40904</v>
      </c>
      <c r="D6273" s="1" t="s">
        <v>27</v>
      </c>
      <c r="E6273" s="1" t="str">
        <f t="shared" si="873"/>
        <v>*</v>
      </c>
      <c r="F6273" s="1" t="str">
        <f t="shared" si="874"/>
        <v>*</v>
      </c>
      <c r="G6273" s="1" t="str">
        <f t="shared" si="875"/>
        <v>*</v>
      </c>
      <c r="J6273" s="1" t="str">
        <f t="shared" si="876"/>
        <v>*</v>
      </c>
      <c r="P6273" s="1">
        <v>33</v>
      </c>
      <c r="Q6273" s="1">
        <f t="shared" si="881"/>
        <v>0.04</v>
      </c>
      <c r="T6273" s="4">
        <v>151.19</v>
      </c>
      <c r="U6273" s="9">
        <f t="shared" si="877"/>
        <v>0</v>
      </c>
      <c r="V6273" s="4">
        <f t="shared" si="878"/>
        <v>4.5815151515151511</v>
      </c>
      <c r="W6273" s="1" t="s">
        <v>21</v>
      </c>
      <c r="X6273" s="1">
        <v>0.7</v>
      </c>
      <c r="Y6273" s="4">
        <f t="shared" si="879"/>
        <v>151.88999999999999</v>
      </c>
      <c r="Z6273" s="1" t="s">
        <v>46</v>
      </c>
      <c r="AA6273" s="1" t="s">
        <v>23</v>
      </c>
      <c r="AB6273" s="1" t="s">
        <v>29</v>
      </c>
      <c r="AC6273" s="1" t="s">
        <v>61</v>
      </c>
      <c r="AD6273" s="1" t="s">
        <v>31</v>
      </c>
      <c r="AE6273" s="2">
        <v>40904</v>
      </c>
    </row>
    <row r="6274" spans="1:31" x14ac:dyDescent="0.25">
      <c r="A6274">
        <f t="shared" si="880"/>
        <v>6273</v>
      </c>
      <c r="B6274" s="1">
        <v>37861</v>
      </c>
      <c r="C6274" s="2">
        <v>40905</v>
      </c>
      <c r="D6274" s="1" t="s">
        <v>27</v>
      </c>
      <c r="E6274" s="1" t="str">
        <f t="shared" si="873"/>
        <v>*</v>
      </c>
      <c r="F6274" s="1" t="str">
        <f t="shared" si="874"/>
        <v>*</v>
      </c>
      <c r="G6274" s="1" t="str">
        <f t="shared" si="875"/>
        <v>*</v>
      </c>
      <c r="J6274" s="1" t="str">
        <f t="shared" si="876"/>
        <v>*</v>
      </c>
      <c r="P6274" s="1">
        <v>32</v>
      </c>
      <c r="Q6274" s="1">
        <f t="shared" si="881"/>
        <v>0.04</v>
      </c>
      <c r="T6274" s="4">
        <v>980.07</v>
      </c>
      <c r="U6274" s="9">
        <f t="shared" si="877"/>
        <v>0</v>
      </c>
      <c r="V6274" s="4">
        <f t="shared" si="878"/>
        <v>30.627187500000002</v>
      </c>
      <c r="W6274" s="1" t="s">
        <v>21</v>
      </c>
      <c r="X6274" s="1">
        <v>5.76</v>
      </c>
      <c r="Y6274" s="4">
        <f t="shared" si="879"/>
        <v>985.83</v>
      </c>
      <c r="Z6274" s="1" t="s">
        <v>49</v>
      </c>
      <c r="AA6274" s="1" t="s">
        <v>28</v>
      </c>
      <c r="AB6274" s="1" t="s">
        <v>29</v>
      </c>
      <c r="AC6274" s="1" t="s">
        <v>40</v>
      </c>
      <c r="AD6274" s="1" t="s">
        <v>19</v>
      </c>
      <c r="AE6274" s="2">
        <v>40907</v>
      </c>
    </row>
    <row r="6275" spans="1:31" x14ac:dyDescent="0.25">
      <c r="A6275">
        <f t="shared" si="880"/>
        <v>6274</v>
      </c>
      <c r="B6275" s="1">
        <v>24422</v>
      </c>
      <c r="C6275" s="2">
        <v>40906</v>
      </c>
      <c r="D6275" s="1" t="s">
        <v>32</v>
      </c>
      <c r="E6275" s="1" t="str">
        <f t="shared" ref="E6275:E6338" si="882">IF(D6275="Critical","***","*")</f>
        <v>***</v>
      </c>
      <c r="F6275" s="1" t="str">
        <f t="shared" ref="F6275:F6338" si="883">IF(D6275="Critical","***",IF(D6275="High","**","*"))</f>
        <v>***</v>
      </c>
      <c r="G6275" s="1" t="str">
        <f t="shared" ref="G6275:G6338" si="884">VLOOKUP(D6275,$H$6:$I$10,2,FALSE)</f>
        <v>***</v>
      </c>
      <c r="J6275" s="1" t="str">
        <f t="shared" ref="J6275:J6338" si="885">HLOOKUP(D6275,$K$5:$O$6,2,FALSE)</f>
        <v>***</v>
      </c>
      <c r="P6275" s="1">
        <v>20</v>
      </c>
      <c r="Q6275" s="1">
        <f t="shared" si="881"/>
        <v>3.5000000000000003E-2</v>
      </c>
      <c r="T6275" s="4">
        <v>3467.28</v>
      </c>
      <c r="U6275" s="9">
        <f t="shared" ref="U6275:U6338" si="886">IF(T6275&gt;1000,1,0)</f>
        <v>1</v>
      </c>
      <c r="V6275" s="4">
        <f t="shared" ref="V6275:V6338" si="887">T6275/P6275</f>
        <v>173.364</v>
      </c>
      <c r="W6275" s="1" t="s">
        <v>33</v>
      </c>
      <c r="X6275" s="1">
        <v>29.21</v>
      </c>
      <c r="Y6275" s="4">
        <f t="shared" ref="Y6275:Y6338" si="888">X6275+T6275</f>
        <v>3496.4900000000002</v>
      </c>
      <c r="Z6275" s="1" t="s">
        <v>53</v>
      </c>
      <c r="AA6275" s="1" t="s">
        <v>28</v>
      </c>
      <c r="AB6275" s="1" t="s">
        <v>17</v>
      </c>
      <c r="AC6275" s="1" t="s">
        <v>52</v>
      </c>
      <c r="AD6275" s="1" t="s">
        <v>59</v>
      </c>
      <c r="AE6275" s="2">
        <v>40908</v>
      </c>
    </row>
    <row r="6276" spans="1:31" x14ac:dyDescent="0.25">
      <c r="A6276">
        <f t="shared" ref="A6276:A6339" si="889">A6275+1</f>
        <v>6275</v>
      </c>
      <c r="B6276" s="1">
        <v>46662</v>
      </c>
      <c r="C6276" s="2">
        <v>40906</v>
      </c>
      <c r="D6276" s="1" t="s">
        <v>32</v>
      </c>
      <c r="E6276" s="1" t="str">
        <f t="shared" si="882"/>
        <v>***</v>
      </c>
      <c r="F6276" s="1" t="str">
        <f t="shared" si="883"/>
        <v>***</v>
      </c>
      <c r="G6276" s="1" t="str">
        <f t="shared" si="884"/>
        <v>***</v>
      </c>
      <c r="J6276" s="1" t="str">
        <f t="shared" si="885"/>
        <v>***</v>
      </c>
      <c r="P6276" s="1">
        <v>48</v>
      </c>
      <c r="Q6276" s="1">
        <f t="shared" ref="Q6276:Q6339" si="890">VLOOKUP(P6276,$R$5:$S$10,2,TRUE)</f>
        <v>0.05</v>
      </c>
      <c r="T6276" s="4">
        <v>3410.1574999999998</v>
      </c>
      <c r="U6276" s="9">
        <f t="shared" si="886"/>
        <v>1</v>
      </c>
      <c r="V6276" s="4">
        <f t="shared" si="887"/>
        <v>71.044947916666658</v>
      </c>
      <c r="W6276" s="1" t="s">
        <v>21</v>
      </c>
      <c r="X6276" s="1">
        <v>0.99</v>
      </c>
      <c r="Y6276" s="4">
        <f t="shared" si="888"/>
        <v>3411.1474999999996</v>
      </c>
      <c r="Z6276" s="1" t="s">
        <v>15</v>
      </c>
      <c r="AA6276" s="1" t="s">
        <v>37</v>
      </c>
      <c r="AB6276" s="1" t="s">
        <v>24</v>
      </c>
      <c r="AC6276" s="1" t="s">
        <v>25</v>
      </c>
      <c r="AD6276" s="1" t="s">
        <v>31</v>
      </c>
      <c r="AE6276" s="2">
        <v>40908</v>
      </c>
    </row>
    <row r="6277" spans="1:31" x14ac:dyDescent="0.25">
      <c r="A6277">
        <f t="shared" si="889"/>
        <v>6276</v>
      </c>
      <c r="B6277" s="1">
        <v>37792</v>
      </c>
      <c r="C6277" s="2">
        <v>40906</v>
      </c>
      <c r="D6277" s="1" t="s">
        <v>20</v>
      </c>
      <c r="E6277" s="1" t="str">
        <f t="shared" si="882"/>
        <v>*</v>
      </c>
      <c r="F6277" s="1" t="str">
        <f t="shared" si="883"/>
        <v>**</v>
      </c>
      <c r="G6277" s="1" t="str">
        <f t="shared" si="884"/>
        <v>**</v>
      </c>
      <c r="J6277" s="1" t="str">
        <f t="shared" si="885"/>
        <v>**</v>
      </c>
      <c r="P6277" s="1">
        <v>49</v>
      </c>
      <c r="Q6277" s="1">
        <f t="shared" si="890"/>
        <v>0.05</v>
      </c>
      <c r="T6277" s="4">
        <v>183.08</v>
      </c>
      <c r="U6277" s="9">
        <f t="shared" si="886"/>
        <v>0</v>
      </c>
      <c r="V6277" s="4">
        <f t="shared" si="887"/>
        <v>3.7363265306122453</v>
      </c>
      <c r="W6277" s="1" t="s">
        <v>21</v>
      </c>
      <c r="X6277" s="1">
        <v>0.5</v>
      </c>
      <c r="Y6277" s="4">
        <f t="shared" si="888"/>
        <v>183.58</v>
      </c>
      <c r="Z6277" s="1" t="s">
        <v>53</v>
      </c>
      <c r="AA6277" s="1" t="s">
        <v>28</v>
      </c>
      <c r="AB6277" s="1" t="s">
        <v>29</v>
      </c>
      <c r="AC6277" s="1" t="s">
        <v>58</v>
      </c>
      <c r="AD6277" s="1" t="s">
        <v>19</v>
      </c>
      <c r="AE6277" s="2">
        <v>40908</v>
      </c>
    </row>
    <row r="6278" spans="1:31" x14ac:dyDescent="0.25">
      <c r="A6278">
        <f t="shared" si="889"/>
        <v>6277</v>
      </c>
      <c r="B6278" s="1">
        <v>39585</v>
      </c>
      <c r="C6278" s="2">
        <v>40906</v>
      </c>
      <c r="D6278" s="1" t="s">
        <v>27</v>
      </c>
      <c r="E6278" s="1" t="str">
        <f t="shared" si="882"/>
        <v>*</v>
      </c>
      <c r="F6278" s="1" t="str">
        <f t="shared" si="883"/>
        <v>*</v>
      </c>
      <c r="G6278" s="1" t="str">
        <f t="shared" si="884"/>
        <v>*</v>
      </c>
      <c r="J6278" s="1" t="str">
        <f t="shared" si="885"/>
        <v>*</v>
      </c>
      <c r="P6278" s="1">
        <v>32</v>
      </c>
      <c r="Q6278" s="1">
        <f t="shared" si="890"/>
        <v>0.04</v>
      </c>
      <c r="T6278" s="4">
        <v>166.17</v>
      </c>
      <c r="U6278" s="9">
        <f t="shared" si="886"/>
        <v>0</v>
      </c>
      <c r="V6278" s="4">
        <f t="shared" si="887"/>
        <v>5.1928124999999996</v>
      </c>
      <c r="W6278" s="1" t="s">
        <v>21</v>
      </c>
      <c r="X6278" s="1">
        <v>3.63</v>
      </c>
      <c r="Y6278" s="4">
        <f t="shared" si="888"/>
        <v>169.79999999999998</v>
      </c>
      <c r="Z6278" s="1" t="s">
        <v>46</v>
      </c>
      <c r="AA6278" s="1" t="s">
        <v>28</v>
      </c>
      <c r="AB6278" s="1" t="s">
        <v>17</v>
      </c>
      <c r="AC6278" s="1" t="s">
        <v>18</v>
      </c>
      <c r="AD6278" s="1" t="s">
        <v>31</v>
      </c>
      <c r="AE6278" s="2">
        <v>40907</v>
      </c>
    </row>
    <row r="6279" spans="1:31" x14ac:dyDescent="0.25">
      <c r="A6279">
        <f t="shared" si="889"/>
        <v>6278</v>
      </c>
      <c r="B6279" s="1">
        <v>46662</v>
      </c>
      <c r="C6279" s="2">
        <v>40906</v>
      </c>
      <c r="D6279" s="1" t="s">
        <v>32</v>
      </c>
      <c r="E6279" s="1" t="str">
        <f t="shared" si="882"/>
        <v>***</v>
      </c>
      <c r="F6279" s="1" t="str">
        <f t="shared" si="883"/>
        <v>***</v>
      </c>
      <c r="G6279" s="1" t="str">
        <f t="shared" si="884"/>
        <v>***</v>
      </c>
      <c r="J6279" s="1" t="str">
        <f t="shared" si="885"/>
        <v>***</v>
      </c>
      <c r="P6279" s="1">
        <v>33</v>
      </c>
      <c r="Q6279" s="1">
        <f t="shared" si="890"/>
        <v>0.04</v>
      </c>
      <c r="T6279" s="4">
        <v>162</v>
      </c>
      <c r="U6279" s="9">
        <f t="shared" si="886"/>
        <v>0</v>
      </c>
      <c r="V6279" s="4">
        <f t="shared" si="887"/>
        <v>4.9090909090909092</v>
      </c>
      <c r="W6279" s="1" t="s">
        <v>21</v>
      </c>
      <c r="X6279" s="1">
        <v>0.71</v>
      </c>
      <c r="Y6279" s="4">
        <f t="shared" si="888"/>
        <v>162.71</v>
      </c>
      <c r="Z6279" s="1" t="s">
        <v>15</v>
      </c>
      <c r="AA6279" s="1" t="s">
        <v>37</v>
      </c>
      <c r="AB6279" s="1" t="s">
        <v>29</v>
      </c>
      <c r="AC6279" s="1" t="s">
        <v>30</v>
      </c>
      <c r="AD6279" s="1" t="s">
        <v>31</v>
      </c>
      <c r="AE6279" s="2">
        <v>40908</v>
      </c>
    </row>
    <row r="6280" spans="1:31" x14ac:dyDescent="0.25">
      <c r="A6280">
        <f t="shared" si="889"/>
        <v>6279</v>
      </c>
      <c r="B6280" s="1">
        <v>46662</v>
      </c>
      <c r="C6280" s="2">
        <v>40906</v>
      </c>
      <c r="D6280" s="1" t="s">
        <v>32</v>
      </c>
      <c r="E6280" s="1" t="str">
        <f t="shared" si="882"/>
        <v>***</v>
      </c>
      <c r="F6280" s="1" t="str">
        <f t="shared" si="883"/>
        <v>***</v>
      </c>
      <c r="G6280" s="1" t="str">
        <f t="shared" si="884"/>
        <v>***</v>
      </c>
      <c r="J6280" s="1" t="str">
        <f t="shared" si="885"/>
        <v>***</v>
      </c>
      <c r="P6280" s="1">
        <v>8</v>
      </c>
      <c r="Q6280" s="1">
        <f t="shared" si="890"/>
        <v>0.01</v>
      </c>
      <c r="T6280" s="4">
        <v>57.22</v>
      </c>
      <c r="U6280" s="9">
        <f t="shared" si="886"/>
        <v>0</v>
      </c>
      <c r="V6280" s="4">
        <f t="shared" si="887"/>
        <v>7.1524999999999999</v>
      </c>
      <c r="W6280" s="1" t="s">
        <v>21</v>
      </c>
      <c r="X6280" s="1">
        <v>6.6</v>
      </c>
      <c r="Y6280" s="4">
        <f t="shared" si="888"/>
        <v>63.82</v>
      </c>
      <c r="Z6280" s="1" t="s">
        <v>15</v>
      </c>
      <c r="AA6280" s="1" t="s">
        <v>37</v>
      </c>
      <c r="AB6280" s="1" t="s">
        <v>29</v>
      </c>
      <c r="AC6280" s="1" t="s">
        <v>40</v>
      </c>
      <c r="AD6280" s="1" t="s">
        <v>19</v>
      </c>
      <c r="AE6280" s="2">
        <v>40908</v>
      </c>
    </row>
    <row r="6281" spans="1:31" x14ac:dyDescent="0.25">
      <c r="A6281">
        <f t="shared" si="889"/>
        <v>6280</v>
      </c>
      <c r="B6281" s="1">
        <v>37792</v>
      </c>
      <c r="C6281" s="2">
        <v>40906</v>
      </c>
      <c r="D6281" s="1" t="s">
        <v>20</v>
      </c>
      <c r="E6281" s="1" t="str">
        <f t="shared" si="882"/>
        <v>*</v>
      </c>
      <c r="F6281" s="1" t="str">
        <f t="shared" si="883"/>
        <v>**</v>
      </c>
      <c r="G6281" s="1" t="str">
        <f t="shared" si="884"/>
        <v>**</v>
      </c>
      <c r="J6281" s="1" t="str">
        <f t="shared" si="885"/>
        <v>**</v>
      </c>
      <c r="P6281" s="1">
        <v>14</v>
      </c>
      <c r="Q6281" s="1">
        <f t="shared" si="890"/>
        <v>0.02</v>
      </c>
      <c r="T6281" s="4">
        <v>36.74</v>
      </c>
      <c r="U6281" s="9">
        <f t="shared" si="886"/>
        <v>0</v>
      </c>
      <c r="V6281" s="4">
        <f t="shared" si="887"/>
        <v>2.6242857142857146</v>
      </c>
      <c r="W6281" s="1" t="s">
        <v>21</v>
      </c>
      <c r="X6281" s="1">
        <v>0.97</v>
      </c>
      <c r="Y6281" s="4">
        <f t="shared" si="888"/>
        <v>37.71</v>
      </c>
      <c r="Z6281" s="1" t="s">
        <v>44</v>
      </c>
      <c r="AA6281" s="1" t="s">
        <v>28</v>
      </c>
      <c r="AB6281" s="1" t="s">
        <v>29</v>
      </c>
      <c r="AC6281" s="1" t="s">
        <v>30</v>
      </c>
      <c r="AD6281" s="1" t="s">
        <v>31</v>
      </c>
      <c r="AE6281" s="2">
        <v>40907</v>
      </c>
    </row>
    <row r="6282" spans="1:31" x14ac:dyDescent="0.25">
      <c r="A6282">
        <f t="shared" si="889"/>
        <v>6281</v>
      </c>
      <c r="B6282" s="1">
        <v>58626</v>
      </c>
      <c r="C6282" s="2">
        <v>40907</v>
      </c>
      <c r="D6282" s="1" t="s">
        <v>20</v>
      </c>
      <c r="E6282" s="1" t="str">
        <f t="shared" si="882"/>
        <v>*</v>
      </c>
      <c r="F6282" s="1" t="str">
        <f t="shared" si="883"/>
        <v>**</v>
      </c>
      <c r="G6282" s="1" t="str">
        <f t="shared" si="884"/>
        <v>**</v>
      </c>
      <c r="J6282" s="1" t="str">
        <f t="shared" si="885"/>
        <v>**</v>
      </c>
      <c r="P6282" s="1">
        <v>21</v>
      </c>
      <c r="Q6282" s="1">
        <f t="shared" si="890"/>
        <v>3.5000000000000003E-2</v>
      </c>
      <c r="T6282" s="4">
        <v>10469.030000000001</v>
      </c>
      <c r="U6282" s="9">
        <f t="shared" si="886"/>
        <v>1</v>
      </c>
      <c r="V6282" s="4">
        <f t="shared" si="887"/>
        <v>498.52523809523814</v>
      </c>
      <c r="W6282" s="1" t="s">
        <v>33</v>
      </c>
      <c r="X6282" s="1">
        <v>26</v>
      </c>
      <c r="Y6282" s="4">
        <f t="shared" si="888"/>
        <v>10495.03</v>
      </c>
      <c r="Z6282" s="1" t="s">
        <v>50</v>
      </c>
      <c r="AA6282" s="1" t="s">
        <v>23</v>
      </c>
      <c r="AB6282" s="1" t="s">
        <v>17</v>
      </c>
      <c r="AC6282" s="1" t="s">
        <v>34</v>
      </c>
      <c r="AD6282" s="1" t="s">
        <v>35</v>
      </c>
      <c r="AE6282" s="2">
        <v>40910</v>
      </c>
    </row>
    <row r="6283" spans="1:31" x14ac:dyDescent="0.25">
      <c r="A6283">
        <f t="shared" si="889"/>
        <v>6282</v>
      </c>
      <c r="B6283" s="1">
        <v>58626</v>
      </c>
      <c r="C6283" s="2">
        <v>40907</v>
      </c>
      <c r="D6283" s="1" t="s">
        <v>20</v>
      </c>
      <c r="E6283" s="1" t="str">
        <f t="shared" si="882"/>
        <v>*</v>
      </c>
      <c r="F6283" s="1" t="str">
        <f t="shared" si="883"/>
        <v>**</v>
      </c>
      <c r="G6283" s="1" t="str">
        <f t="shared" si="884"/>
        <v>**</v>
      </c>
      <c r="J6283" s="1" t="str">
        <f t="shared" si="885"/>
        <v>**</v>
      </c>
      <c r="P6283" s="1">
        <v>23</v>
      </c>
      <c r="Q6283" s="1">
        <f t="shared" si="890"/>
        <v>3.5000000000000003E-2</v>
      </c>
      <c r="T6283" s="4">
        <v>6641.14</v>
      </c>
      <c r="U6283" s="9">
        <f t="shared" si="886"/>
        <v>1</v>
      </c>
      <c r="V6283" s="4">
        <f t="shared" si="887"/>
        <v>288.74521739130438</v>
      </c>
      <c r="W6283" s="1" t="s">
        <v>33</v>
      </c>
      <c r="X6283" s="1">
        <v>64.73</v>
      </c>
      <c r="Y6283" s="4">
        <f t="shared" si="888"/>
        <v>6705.87</v>
      </c>
      <c r="Z6283" s="1" t="s">
        <v>50</v>
      </c>
      <c r="AA6283" s="1" t="s">
        <v>23</v>
      </c>
      <c r="AB6283" s="1" t="s">
        <v>17</v>
      </c>
      <c r="AC6283" s="1" t="s">
        <v>34</v>
      </c>
      <c r="AD6283" s="1" t="s">
        <v>35</v>
      </c>
      <c r="AE6283" s="2">
        <v>40909</v>
      </c>
    </row>
    <row r="6284" spans="1:31" x14ac:dyDescent="0.25">
      <c r="A6284">
        <f t="shared" si="889"/>
        <v>6283</v>
      </c>
      <c r="B6284" s="1">
        <v>57959</v>
      </c>
      <c r="C6284" s="2">
        <v>40907</v>
      </c>
      <c r="D6284" s="1" t="s">
        <v>36</v>
      </c>
      <c r="E6284" s="1" t="str">
        <f t="shared" si="882"/>
        <v>*</v>
      </c>
      <c r="F6284" s="1" t="str">
        <f t="shared" si="883"/>
        <v>*</v>
      </c>
      <c r="G6284" s="1" t="str">
        <f t="shared" si="884"/>
        <v>*</v>
      </c>
      <c r="J6284" s="1" t="str">
        <f t="shared" si="885"/>
        <v>*</v>
      </c>
      <c r="P6284" s="1">
        <v>48</v>
      </c>
      <c r="Q6284" s="1">
        <f t="shared" si="890"/>
        <v>0.05</v>
      </c>
      <c r="T6284" s="4">
        <v>1269.79</v>
      </c>
      <c r="U6284" s="9">
        <f t="shared" si="886"/>
        <v>1</v>
      </c>
      <c r="V6284" s="4">
        <f t="shared" si="887"/>
        <v>26.453958333333333</v>
      </c>
      <c r="W6284" s="1" t="s">
        <v>14</v>
      </c>
      <c r="X6284" s="1">
        <v>5.89</v>
      </c>
      <c r="Y6284" s="4">
        <f t="shared" si="888"/>
        <v>1275.68</v>
      </c>
      <c r="Z6284" s="1" t="s">
        <v>15</v>
      </c>
      <c r="AA6284" s="1" t="s">
        <v>16</v>
      </c>
      <c r="AB6284" s="1" t="s">
        <v>24</v>
      </c>
      <c r="AC6284" s="1" t="s">
        <v>38</v>
      </c>
      <c r="AD6284" s="1" t="s">
        <v>19</v>
      </c>
      <c r="AE6284" s="2">
        <v>40908</v>
      </c>
    </row>
    <row r="6285" spans="1:31" x14ac:dyDescent="0.25">
      <c r="A6285">
        <f t="shared" si="889"/>
        <v>6284</v>
      </c>
      <c r="B6285" s="1">
        <v>16805</v>
      </c>
      <c r="C6285" s="2">
        <v>40907</v>
      </c>
      <c r="D6285" s="1" t="s">
        <v>13</v>
      </c>
      <c r="E6285" s="1" t="str">
        <f t="shared" si="882"/>
        <v>*</v>
      </c>
      <c r="F6285" s="1" t="str">
        <f t="shared" si="883"/>
        <v>*</v>
      </c>
      <c r="G6285" s="1" t="str">
        <f t="shared" si="884"/>
        <v>*</v>
      </c>
      <c r="J6285" s="1" t="str">
        <f t="shared" si="885"/>
        <v>*</v>
      </c>
      <c r="P6285" s="1">
        <v>29</v>
      </c>
      <c r="Q6285" s="1">
        <f t="shared" si="890"/>
        <v>3.5000000000000003E-2</v>
      </c>
      <c r="T6285" s="4">
        <v>852.75</v>
      </c>
      <c r="U6285" s="9">
        <f t="shared" si="886"/>
        <v>0</v>
      </c>
      <c r="V6285" s="4">
        <f t="shared" si="887"/>
        <v>29.405172413793103</v>
      </c>
      <c r="W6285" s="1" t="s">
        <v>21</v>
      </c>
      <c r="X6285" s="1">
        <v>1.49</v>
      </c>
      <c r="Y6285" s="4">
        <f t="shared" si="888"/>
        <v>854.24</v>
      </c>
      <c r="Z6285" s="1" t="s">
        <v>46</v>
      </c>
      <c r="AA6285" s="1" t="s">
        <v>28</v>
      </c>
      <c r="AB6285" s="1" t="s">
        <v>29</v>
      </c>
      <c r="AC6285" s="1" t="s">
        <v>43</v>
      </c>
      <c r="AD6285" s="1" t="s">
        <v>19</v>
      </c>
      <c r="AE6285" s="2">
        <v>40909</v>
      </c>
    </row>
    <row r="6286" spans="1:31" x14ac:dyDescent="0.25">
      <c r="A6286">
        <f t="shared" si="889"/>
        <v>6285</v>
      </c>
      <c r="B6286" s="1">
        <v>58626</v>
      </c>
      <c r="C6286" s="2">
        <v>40907</v>
      </c>
      <c r="D6286" s="1" t="s">
        <v>20</v>
      </c>
      <c r="E6286" s="1" t="str">
        <f t="shared" si="882"/>
        <v>*</v>
      </c>
      <c r="F6286" s="1" t="str">
        <f t="shared" si="883"/>
        <v>**</v>
      </c>
      <c r="G6286" s="1" t="str">
        <f t="shared" si="884"/>
        <v>**</v>
      </c>
      <c r="J6286" s="1" t="str">
        <f t="shared" si="885"/>
        <v>**</v>
      </c>
      <c r="P6286" s="1">
        <v>18</v>
      </c>
      <c r="Q6286" s="1">
        <f t="shared" si="890"/>
        <v>0.02</v>
      </c>
      <c r="T6286" s="4">
        <v>835.55</v>
      </c>
      <c r="U6286" s="9">
        <f t="shared" si="886"/>
        <v>0</v>
      </c>
      <c r="V6286" s="4">
        <f t="shared" si="887"/>
        <v>46.419444444444444</v>
      </c>
      <c r="W6286" s="1" t="s">
        <v>21</v>
      </c>
      <c r="X6286" s="1">
        <v>1.99</v>
      </c>
      <c r="Y6286" s="4">
        <f t="shared" si="888"/>
        <v>837.54</v>
      </c>
      <c r="Z6286" s="1" t="s">
        <v>50</v>
      </c>
      <c r="AA6286" s="1" t="s">
        <v>23</v>
      </c>
      <c r="AB6286" s="1" t="s">
        <v>24</v>
      </c>
      <c r="AC6286" s="1" t="s">
        <v>38</v>
      </c>
      <c r="AD6286" s="1" t="s">
        <v>41</v>
      </c>
      <c r="AE6286" s="2">
        <v>40908</v>
      </c>
    </row>
    <row r="6287" spans="1:31" x14ac:dyDescent="0.25">
      <c r="A6287">
        <f t="shared" si="889"/>
        <v>6286</v>
      </c>
      <c r="B6287" s="1">
        <v>29666</v>
      </c>
      <c r="C6287" s="2">
        <v>40907</v>
      </c>
      <c r="D6287" s="1" t="s">
        <v>27</v>
      </c>
      <c r="E6287" s="1" t="str">
        <f t="shared" si="882"/>
        <v>*</v>
      </c>
      <c r="F6287" s="1" t="str">
        <f t="shared" si="883"/>
        <v>*</v>
      </c>
      <c r="G6287" s="1" t="str">
        <f t="shared" si="884"/>
        <v>*</v>
      </c>
      <c r="J6287" s="1" t="str">
        <f t="shared" si="885"/>
        <v>*</v>
      </c>
      <c r="P6287" s="1">
        <v>44</v>
      </c>
      <c r="Q6287" s="1">
        <f t="shared" si="890"/>
        <v>0.05</v>
      </c>
      <c r="T6287" s="4">
        <v>362.75</v>
      </c>
      <c r="U6287" s="9">
        <f t="shared" si="886"/>
        <v>0</v>
      </c>
      <c r="V6287" s="4">
        <f t="shared" si="887"/>
        <v>8.2443181818181817</v>
      </c>
      <c r="W6287" s="1" t="s">
        <v>21</v>
      </c>
      <c r="X6287" s="1">
        <v>2.38</v>
      </c>
      <c r="Y6287" s="4">
        <f t="shared" si="888"/>
        <v>365.13</v>
      </c>
      <c r="Z6287" s="1" t="s">
        <v>22</v>
      </c>
      <c r="AA6287" s="1" t="s">
        <v>23</v>
      </c>
      <c r="AB6287" s="1" t="s">
        <v>24</v>
      </c>
      <c r="AC6287" s="1" t="s">
        <v>38</v>
      </c>
      <c r="AD6287" s="1" t="s">
        <v>41</v>
      </c>
      <c r="AE6287" s="2">
        <v>40909</v>
      </c>
    </row>
    <row r="6288" spans="1:31" x14ac:dyDescent="0.25">
      <c r="A6288">
        <f t="shared" si="889"/>
        <v>6287</v>
      </c>
      <c r="B6288" s="1">
        <v>18534</v>
      </c>
      <c r="C6288" s="2">
        <v>40907</v>
      </c>
      <c r="D6288" s="1" t="s">
        <v>13</v>
      </c>
      <c r="E6288" s="1" t="str">
        <f t="shared" si="882"/>
        <v>*</v>
      </c>
      <c r="F6288" s="1" t="str">
        <f t="shared" si="883"/>
        <v>*</v>
      </c>
      <c r="G6288" s="1" t="str">
        <f t="shared" si="884"/>
        <v>*</v>
      </c>
      <c r="J6288" s="1" t="str">
        <f t="shared" si="885"/>
        <v>*</v>
      </c>
      <c r="P6288" s="1">
        <v>36</v>
      </c>
      <c r="Q6288" s="1">
        <f t="shared" si="890"/>
        <v>0.04</v>
      </c>
      <c r="T6288" s="4">
        <v>282.58</v>
      </c>
      <c r="U6288" s="9">
        <f t="shared" si="886"/>
        <v>0</v>
      </c>
      <c r="V6288" s="4">
        <f t="shared" si="887"/>
        <v>7.849444444444444</v>
      </c>
      <c r="W6288" s="1" t="s">
        <v>14</v>
      </c>
      <c r="X6288" s="1">
        <v>1.99</v>
      </c>
      <c r="Y6288" s="4">
        <f t="shared" si="888"/>
        <v>284.57</v>
      </c>
      <c r="Z6288" s="1" t="s">
        <v>53</v>
      </c>
      <c r="AA6288" s="1" t="s">
        <v>28</v>
      </c>
      <c r="AB6288" s="1" t="s">
        <v>24</v>
      </c>
      <c r="AC6288" s="1" t="s">
        <v>38</v>
      </c>
      <c r="AD6288" s="1" t="s">
        <v>41</v>
      </c>
      <c r="AE6288" s="2">
        <v>40907</v>
      </c>
    </row>
    <row r="6289" spans="1:31" x14ac:dyDescent="0.25">
      <c r="A6289">
        <f t="shared" si="889"/>
        <v>6288</v>
      </c>
      <c r="B6289" s="1">
        <v>57959</v>
      </c>
      <c r="C6289" s="2">
        <v>40907</v>
      </c>
      <c r="D6289" s="1" t="s">
        <v>36</v>
      </c>
      <c r="E6289" s="1" t="str">
        <f t="shared" si="882"/>
        <v>*</v>
      </c>
      <c r="F6289" s="1" t="str">
        <f t="shared" si="883"/>
        <v>*</v>
      </c>
      <c r="G6289" s="1" t="str">
        <f t="shared" si="884"/>
        <v>*</v>
      </c>
      <c r="J6289" s="1" t="str">
        <f t="shared" si="885"/>
        <v>*</v>
      </c>
      <c r="P6289" s="1">
        <v>40</v>
      </c>
      <c r="Q6289" s="1">
        <f t="shared" si="890"/>
        <v>0.05</v>
      </c>
      <c r="T6289" s="4">
        <v>239.86</v>
      </c>
      <c r="U6289" s="9">
        <f t="shared" si="886"/>
        <v>0</v>
      </c>
      <c r="V6289" s="4">
        <f t="shared" si="887"/>
        <v>5.9965000000000002</v>
      </c>
      <c r="W6289" s="1" t="s">
        <v>21</v>
      </c>
      <c r="X6289" s="1">
        <v>3.37</v>
      </c>
      <c r="Y6289" s="4">
        <f t="shared" si="888"/>
        <v>243.23000000000002</v>
      </c>
      <c r="Z6289" s="1" t="s">
        <v>15</v>
      </c>
      <c r="AA6289" s="1" t="s">
        <v>16</v>
      </c>
      <c r="AB6289" s="1" t="s">
        <v>29</v>
      </c>
      <c r="AC6289" s="1" t="s">
        <v>61</v>
      </c>
      <c r="AD6289" s="1" t="s">
        <v>31</v>
      </c>
      <c r="AE6289" s="2">
        <v>40908</v>
      </c>
    </row>
    <row r="6290" spans="1:31" x14ac:dyDescent="0.25">
      <c r="A6290">
        <f t="shared" si="889"/>
        <v>6289</v>
      </c>
      <c r="B6290" s="1">
        <v>22051</v>
      </c>
      <c r="C6290" s="2">
        <v>40907</v>
      </c>
      <c r="D6290" s="1" t="s">
        <v>27</v>
      </c>
      <c r="E6290" s="1" t="str">
        <f t="shared" si="882"/>
        <v>*</v>
      </c>
      <c r="F6290" s="1" t="str">
        <f t="shared" si="883"/>
        <v>*</v>
      </c>
      <c r="G6290" s="1" t="str">
        <f t="shared" si="884"/>
        <v>*</v>
      </c>
      <c r="J6290" s="1" t="str">
        <f t="shared" si="885"/>
        <v>*</v>
      </c>
      <c r="P6290" s="1">
        <v>39</v>
      </c>
      <c r="Q6290" s="1">
        <f t="shared" si="890"/>
        <v>0.04</v>
      </c>
      <c r="T6290" s="4">
        <v>209.33</v>
      </c>
      <c r="U6290" s="9">
        <f t="shared" si="886"/>
        <v>0</v>
      </c>
      <c r="V6290" s="4">
        <f t="shared" si="887"/>
        <v>5.3674358974358976</v>
      </c>
      <c r="W6290" s="1" t="s">
        <v>21</v>
      </c>
      <c r="X6290" s="1">
        <v>7.44</v>
      </c>
      <c r="Y6290" s="4">
        <f t="shared" si="888"/>
        <v>216.77</v>
      </c>
      <c r="Z6290" s="1" t="s">
        <v>51</v>
      </c>
      <c r="AA6290" s="1" t="s">
        <v>28</v>
      </c>
      <c r="AB6290" s="1" t="s">
        <v>29</v>
      </c>
      <c r="AC6290" s="1" t="s">
        <v>40</v>
      </c>
      <c r="AD6290" s="1" t="s">
        <v>19</v>
      </c>
      <c r="AE6290" s="2">
        <v>40909</v>
      </c>
    </row>
    <row r="6291" spans="1:31" x14ac:dyDescent="0.25">
      <c r="A6291">
        <f t="shared" si="889"/>
        <v>6290</v>
      </c>
      <c r="B6291" s="1">
        <v>16805</v>
      </c>
      <c r="C6291" s="2">
        <v>40907</v>
      </c>
      <c r="D6291" s="1" t="s">
        <v>13</v>
      </c>
      <c r="E6291" s="1" t="str">
        <f t="shared" si="882"/>
        <v>*</v>
      </c>
      <c r="F6291" s="1" t="str">
        <f t="shared" si="883"/>
        <v>*</v>
      </c>
      <c r="G6291" s="1" t="str">
        <f t="shared" si="884"/>
        <v>*</v>
      </c>
      <c r="J6291" s="1" t="str">
        <f t="shared" si="885"/>
        <v>*</v>
      </c>
      <c r="P6291" s="1">
        <v>26</v>
      </c>
      <c r="Q6291" s="1">
        <f t="shared" si="890"/>
        <v>3.5000000000000003E-2</v>
      </c>
      <c r="T6291" s="4">
        <v>172.33</v>
      </c>
      <c r="U6291" s="9">
        <f t="shared" si="886"/>
        <v>0</v>
      </c>
      <c r="V6291" s="4">
        <f t="shared" si="887"/>
        <v>6.6280769230769234</v>
      </c>
      <c r="W6291" s="1" t="s">
        <v>21</v>
      </c>
      <c r="X6291" s="1">
        <v>5.74</v>
      </c>
      <c r="Y6291" s="4">
        <f t="shared" si="888"/>
        <v>178.07000000000002</v>
      </c>
      <c r="Z6291" s="1" t="s">
        <v>46</v>
      </c>
      <c r="AA6291" s="1" t="s">
        <v>28</v>
      </c>
      <c r="AB6291" s="1" t="s">
        <v>29</v>
      </c>
      <c r="AC6291" s="1" t="s">
        <v>40</v>
      </c>
      <c r="AD6291" s="1" t="s">
        <v>19</v>
      </c>
      <c r="AE6291" s="2">
        <v>40909</v>
      </c>
    </row>
    <row r="6292" spans="1:31" x14ac:dyDescent="0.25">
      <c r="A6292">
        <f t="shared" si="889"/>
        <v>6291</v>
      </c>
      <c r="B6292" s="1">
        <v>29666</v>
      </c>
      <c r="C6292" s="2">
        <v>40907</v>
      </c>
      <c r="D6292" s="1" t="s">
        <v>27</v>
      </c>
      <c r="E6292" s="1" t="str">
        <f t="shared" si="882"/>
        <v>*</v>
      </c>
      <c r="F6292" s="1" t="str">
        <f t="shared" si="883"/>
        <v>*</v>
      </c>
      <c r="G6292" s="1" t="str">
        <f t="shared" si="884"/>
        <v>*</v>
      </c>
      <c r="J6292" s="1" t="str">
        <f t="shared" si="885"/>
        <v>*</v>
      </c>
      <c r="P6292" s="1">
        <v>29</v>
      </c>
      <c r="Q6292" s="1">
        <f t="shared" si="890"/>
        <v>3.5000000000000003E-2</v>
      </c>
      <c r="T6292" s="4">
        <v>155.86000000000001</v>
      </c>
      <c r="U6292" s="9">
        <f t="shared" si="886"/>
        <v>0</v>
      </c>
      <c r="V6292" s="4">
        <f t="shared" si="887"/>
        <v>5.3744827586206902</v>
      </c>
      <c r="W6292" s="1" t="s">
        <v>21</v>
      </c>
      <c r="X6292" s="1">
        <v>8.16</v>
      </c>
      <c r="Y6292" s="4">
        <f t="shared" si="888"/>
        <v>164.02</v>
      </c>
      <c r="Z6292" s="1" t="s">
        <v>44</v>
      </c>
      <c r="AA6292" s="1" t="s">
        <v>23</v>
      </c>
      <c r="AB6292" s="1" t="s">
        <v>29</v>
      </c>
      <c r="AC6292" s="1" t="s">
        <v>40</v>
      </c>
      <c r="AD6292" s="1" t="s">
        <v>19</v>
      </c>
      <c r="AE6292" s="2">
        <v>40908</v>
      </c>
    </row>
    <row r="6293" spans="1:31" x14ac:dyDescent="0.25">
      <c r="A6293">
        <f t="shared" si="889"/>
        <v>6292</v>
      </c>
      <c r="B6293" s="1">
        <v>3271</v>
      </c>
      <c r="C6293" s="2">
        <v>40908</v>
      </c>
      <c r="D6293" s="1" t="s">
        <v>32</v>
      </c>
      <c r="E6293" s="1" t="str">
        <f t="shared" si="882"/>
        <v>***</v>
      </c>
      <c r="F6293" s="1" t="str">
        <f t="shared" si="883"/>
        <v>***</v>
      </c>
      <c r="G6293" s="1" t="str">
        <f t="shared" si="884"/>
        <v>***</v>
      </c>
      <c r="J6293" s="1" t="str">
        <f t="shared" si="885"/>
        <v>***</v>
      </c>
      <c r="P6293" s="1">
        <v>45</v>
      </c>
      <c r="Q6293" s="1">
        <f t="shared" si="890"/>
        <v>0.05</v>
      </c>
      <c r="T6293" s="4">
        <v>11532.99</v>
      </c>
      <c r="U6293" s="9">
        <f t="shared" si="886"/>
        <v>1</v>
      </c>
      <c r="V6293" s="4">
        <f t="shared" si="887"/>
        <v>256.28866666666664</v>
      </c>
      <c r="W6293" s="1" t="s">
        <v>33</v>
      </c>
      <c r="X6293" s="1">
        <v>17.86</v>
      </c>
      <c r="Y6293" s="4">
        <f t="shared" si="888"/>
        <v>11550.85</v>
      </c>
      <c r="Z6293" s="1" t="s">
        <v>22</v>
      </c>
      <c r="AA6293" s="1" t="s">
        <v>37</v>
      </c>
      <c r="AB6293" s="1" t="s">
        <v>24</v>
      </c>
      <c r="AC6293" s="1" t="s">
        <v>56</v>
      </c>
      <c r="AD6293" s="1" t="s">
        <v>35</v>
      </c>
      <c r="AE6293" s="2">
        <v>40908</v>
      </c>
    </row>
    <row r="6294" spans="1:31" x14ac:dyDescent="0.25">
      <c r="A6294">
        <f t="shared" si="889"/>
        <v>6293</v>
      </c>
      <c r="B6294" s="1">
        <v>27015</v>
      </c>
      <c r="C6294" s="2">
        <v>40908</v>
      </c>
      <c r="D6294" s="1" t="s">
        <v>13</v>
      </c>
      <c r="E6294" s="1" t="str">
        <f t="shared" si="882"/>
        <v>*</v>
      </c>
      <c r="F6294" s="1" t="str">
        <f t="shared" si="883"/>
        <v>*</v>
      </c>
      <c r="G6294" s="1" t="str">
        <f t="shared" si="884"/>
        <v>*</v>
      </c>
      <c r="J6294" s="1" t="str">
        <f t="shared" si="885"/>
        <v>*</v>
      </c>
      <c r="P6294" s="1">
        <v>24</v>
      </c>
      <c r="Q6294" s="1">
        <f t="shared" si="890"/>
        <v>3.5000000000000003E-2</v>
      </c>
      <c r="T6294" s="4">
        <v>1339.25</v>
      </c>
      <c r="U6294" s="9">
        <f t="shared" si="886"/>
        <v>1</v>
      </c>
      <c r="V6294" s="4">
        <f t="shared" si="887"/>
        <v>55.802083333333336</v>
      </c>
      <c r="W6294" s="1" t="s">
        <v>21</v>
      </c>
      <c r="X6294" s="1">
        <v>13.22</v>
      </c>
      <c r="Y6294" s="4">
        <f t="shared" si="888"/>
        <v>1352.47</v>
      </c>
      <c r="Z6294" s="1" t="s">
        <v>22</v>
      </c>
      <c r="AA6294" s="1" t="s">
        <v>37</v>
      </c>
      <c r="AB6294" s="1" t="s">
        <v>29</v>
      </c>
      <c r="AC6294" s="1" t="s">
        <v>63</v>
      </c>
      <c r="AD6294" s="1" t="s">
        <v>19</v>
      </c>
      <c r="AE6294" s="2">
        <v>40908</v>
      </c>
    </row>
    <row r="6295" spans="1:31" x14ac:dyDescent="0.25">
      <c r="A6295">
        <f t="shared" si="889"/>
        <v>6294</v>
      </c>
      <c r="B6295" s="1">
        <v>37543</v>
      </c>
      <c r="C6295" s="2">
        <v>40908</v>
      </c>
      <c r="D6295" s="1" t="s">
        <v>36</v>
      </c>
      <c r="E6295" s="1" t="str">
        <f t="shared" si="882"/>
        <v>*</v>
      </c>
      <c r="F6295" s="1" t="str">
        <f t="shared" si="883"/>
        <v>*</v>
      </c>
      <c r="G6295" s="1" t="str">
        <f t="shared" si="884"/>
        <v>*</v>
      </c>
      <c r="J6295" s="1" t="str">
        <f t="shared" si="885"/>
        <v>*</v>
      </c>
      <c r="P6295" s="1">
        <v>6</v>
      </c>
      <c r="Q6295" s="1">
        <f t="shared" si="890"/>
        <v>0.01</v>
      </c>
      <c r="T6295" s="4">
        <v>241.85</v>
      </c>
      <c r="U6295" s="9">
        <f t="shared" si="886"/>
        <v>0</v>
      </c>
      <c r="V6295" s="4">
        <f t="shared" si="887"/>
        <v>40.30833333333333</v>
      </c>
      <c r="W6295" s="1" t="s">
        <v>21</v>
      </c>
      <c r="X6295" s="1">
        <v>13.89</v>
      </c>
      <c r="Y6295" s="4">
        <f t="shared" si="888"/>
        <v>255.74</v>
      </c>
      <c r="Z6295" s="1" t="s">
        <v>42</v>
      </c>
      <c r="AA6295" s="1" t="s">
        <v>37</v>
      </c>
      <c r="AB6295" s="1" t="s">
        <v>29</v>
      </c>
      <c r="AC6295" s="1" t="s">
        <v>30</v>
      </c>
      <c r="AD6295" s="1" t="s">
        <v>31</v>
      </c>
      <c r="AE6295" s="2">
        <v>40909</v>
      </c>
    </row>
    <row r="6296" spans="1:31" x14ac:dyDescent="0.25">
      <c r="A6296">
        <f t="shared" si="889"/>
        <v>6295</v>
      </c>
      <c r="B6296" s="1">
        <v>3271</v>
      </c>
      <c r="C6296" s="2">
        <v>40908</v>
      </c>
      <c r="D6296" s="1" t="s">
        <v>32</v>
      </c>
      <c r="E6296" s="1" t="str">
        <f t="shared" si="882"/>
        <v>***</v>
      </c>
      <c r="F6296" s="1" t="str">
        <f t="shared" si="883"/>
        <v>***</v>
      </c>
      <c r="G6296" s="1" t="str">
        <f t="shared" si="884"/>
        <v>***</v>
      </c>
      <c r="J6296" s="1" t="str">
        <f t="shared" si="885"/>
        <v>***</v>
      </c>
      <c r="P6296" s="1">
        <v>18</v>
      </c>
      <c r="Q6296" s="1">
        <f t="shared" si="890"/>
        <v>0.02</v>
      </c>
      <c r="T6296" s="4">
        <v>146.1</v>
      </c>
      <c r="U6296" s="9">
        <f t="shared" si="886"/>
        <v>0</v>
      </c>
      <c r="V6296" s="4">
        <f t="shared" si="887"/>
        <v>8.1166666666666671</v>
      </c>
      <c r="W6296" s="1" t="s">
        <v>14</v>
      </c>
      <c r="X6296" s="1">
        <v>1.43</v>
      </c>
      <c r="Y6296" s="4">
        <f t="shared" si="888"/>
        <v>147.53</v>
      </c>
      <c r="Z6296" s="1" t="s">
        <v>22</v>
      </c>
      <c r="AA6296" s="1" t="s">
        <v>37</v>
      </c>
      <c r="AB6296" s="1" t="s">
        <v>29</v>
      </c>
      <c r="AC6296" s="1" t="s">
        <v>40</v>
      </c>
      <c r="AD6296" s="1" t="s">
        <v>31</v>
      </c>
      <c r="AE6296" s="2">
        <v>40909</v>
      </c>
    </row>
    <row r="6297" spans="1:31" x14ac:dyDescent="0.25">
      <c r="A6297">
        <f t="shared" si="889"/>
        <v>6296</v>
      </c>
      <c r="B6297" s="1">
        <v>5607</v>
      </c>
      <c r="C6297" s="2">
        <v>40908</v>
      </c>
      <c r="D6297" s="1" t="s">
        <v>27</v>
      </c>
      <c r="E6297" s="1" t="str">
        <f t="shared" si="882"/>
        <v>*</v>
      </c>
      <c r="F6297" s="1" t="str">
        <f t="shared" si="883"/>
        <v>*</v>
      </c>
      <c r="G6297" s="1" t="str">
        <f t="shared" si="884"/>
        <v>*</v>
      </c>
      <c r="J6297" s="1" t="str">
        <f t="shared" si="885"/>
        <v>*</v>
      </c>
      <c r="P6297" s="1">
        <v>8</v>
      </c>
      <c r="Q6297" s="1">
        <f t="shared" si="890"/>
        <v>0.01</v>
      </c>
      <c r="T6297" s="4">
        <v>61.871499999999997</v>
      </c>
      <c r="U6297" s="9">
        <f t="shared" si="886"/>
        <v>0</v>
      </c>
      <c r="V6297" s="4">
        <f t="shared" si="887"/>
        <v>7.7339374999999997</v>
      </c>
      <c r="W6297" s="1" t="s">
        <v>21</v>
      </c>
      <c r="X6297" s="1">
        <v>5.03</v>
      </c>
      <c r="Y6297" s="4">
        <f t="shared" si="888"/>
        <v>66.901499999999999</v>
      </c>
      <c r="Z6297" s="1" t="s">
        <v>60</v>
      </c>
      <c r="AA6297" s="1" t="s">
        <v>37</v>
      </c>
      <c r="AB6297" s="1" t="s">
        <v>24</v>
      </c>
      <c r="AC6297" s="1" t="s">
        <v>25</v>
      </c>
      <c r="AD6297" s="1" t="s">
        <v>26</v>
      </c>
      <c r="AE6297" s="2">
        <v>40911</v>
      </c>
    </row>
    <row r="6298" spans="1:31" x14ac:dyDescent="0.25">
      <c r="A6298">
        <f t="shared" si="889"/>
        <v>6297</v>
      </c>
      <c r="B6298" s="1">
        <v>27137</v>
      </c>
      <c r="C6298" s="2">
        <v>40908</v>
      </c>
      <c r="D6298" s="1" t="s">
        <v>20</v>
      </c>
      <c r="E6298" s="1" t="str">
        <f t="shared" si="882"/>
        <v>*</v>
      </c>
      <c r="F6298" s="1" t="str">
        <f t="shared" si="883"/>
        <v>**</v>
      </c>
      <c r="G6298" s="1" t="str">
        <f t="shared" si="884"/>
        <v>**</v>
      </c>
      <c r="J6298" s="1" t="str">
        <f t="shared" si="885"/>
        <v>**</v>
      </c>
      <c r="P6298" s="1">
        <v>2</v>
      </c>
      <c r="Q6298" s="1">
        <f t="shared" si="890"/>
        <v>0.01</v>
      </c>
      <c r="T6298" s="4">
        <v>60.5625</v>
      </c>
      <c r="U6298" s="9">
        <f t="shared" si="886"/>
        <v>0</v>
      </c>
      <c r="V6298" s="4">
        <f t="shared" si="887"/>
        <v>30.28125</v>
      </c>
      <c r="W6298" s="1" t="s">
        <v>21</v>
      </c>
      <c r="X6298" s="1">
        <v>1.1000000000000001</v>
      </c>
      <c r="Y6298" s="4">
        <f t="shared" si="888"/>
        <v>61.662500000000001</v>
      </c>
      <c r="Z6298" s="1" t="s">
        <v>53</v>
      </c>
      <c r="AA6298" s="1" t="s">
        <v>23</v>
      </c>
      <c r="AB6298" s="1" t="s">
        <v>24</v>
      </c>
      <c r="AC6298" s="1" t="s">
        <v>25</v>
      </c>
      <c r="AD6298" s="1" t="s">
        <v>19</v>
      </c>
      <c r="AE6298" s="2">
        <v>40910</v>
      </c>
    </row>
    <row r="6299" spans="1:31" x14ac:dyDescent="0.25">
      <c r="A6299">
        <f t="shared" si="889"/>
        <v>6298</v>
      </c>
      <c r="B6299" s="1">
        <v>51648</v>
      </c>
      <c r="C6299" s="2">
        <v>40909</v>
      </c>
      <c r="D6299" s="1" t="s">
        <v>13</v>
      </c>
      <c r="E6299" s="1" t="str">
        <f t="shared" si="882"/>
        <v>*</v>
      </c>
      <c r="F6299" s="1" t="str">
        <f t="shared" si="883"/>
        <v>*</v>
      </c>
      <c r="G6299" s="1" t="str">
        <f t="shared" si="884"/>
        <v>*</v>
      </c>
      <c r="J6299" s="1" t="str">
        <f t="shared" si="885"/>
        <v>*</v>
      </c>
      <c r="P6299" s="1">
        <v>45</v>
      </c>
      <c r="Q6299" s="1">
        <f t="shared" si="890"/>
        <v>0.05</v>
      </c>
      <c r="T6299" s="4">
        <v>2354.8000000000002</v>
      </c>
      <c r="U6299" s="9">
        <f t="shared" si="886"/>
        <v>1</v>
      </c>
      <c r="V6299" s="4">
        <f t="shared" si="887"/>
        <v>52.328888888888891</v>
      </c>
      <c r="W6299" s="1" t="s">
        <v>21</v>
      </c>
      <c r="X6299" s="1">
        <v>19.989999999999998</v>
      </c>
      <c r="Y6299" s="4">
        <f t="shared" si="888"/>
        <v>2374.79</v>
      </c>
      <c r="Z6299" s="1" t="s">
        <v>15</v>
      </c>
      <c r="AA6299" s="1" t="s">
        <v>28</v>
      </c>
      <c r="AB6299" s="1" t="s">
        <v>24</v>
      </c>
      <c r="AC6299" s="1" t="s">
        <v>38</v>
      </c>
      <c r="AD6299" s="1" t="s">
        <v>19</v>
      </c>
      <c r="AE6299" s="2">
        <v>40916</v>
      </c>
    </row>
    <row r="6300" spans="1:31" x14ac:dyDescent="0.25">
      <c r="A6300">
        <f t="shared" si="889"/>
        <v>6299</v>
      </c>
      <c r="B6300" s="1">
        <v>51648</v>
      </c>
      <c r="C6300" s="2">
        <v>40909</v>
      </c>
      <c r="D6300" s="1" t="s">
        <v>13</v>
      </c>
      <c r="E6300" s="1" t="str">
        <f t="shared" si="882"/>
        <v>*</v>
      </c>
      <c r="F6300" s="1" t="str">
        <f t="shared" si="883"/>
        <v>*</v>
      </c>
      <c r="G6300" s="1" t="str">
        <f t="shared" si="884"/>
        <v>*</v>
      </c>
      <c r="J6300" s="1" t="str">
        <f t="shared" si="885"/>
        <v>*</v>
      </c>
      <c r="P6300" s="1">
        <v>50</v>
      </c>
      <c r="Q6300" s="1">
        <f t="shared" si="890"/>
        <v>0.06</v>
      </c>
      <c r="T6300" s="4">
        <v>187.88</v>
      </c>
      <c r="U6300" s="9">
        <f t="shared" si="886"/>
        <v>0</v>
      </c>
      <c r="V6300" s="4">
        <f t="shared" si="887"/>
        <v>3.7576000000000001</v>
      </c>
      <c r="W6300" s="1" t="s">
        <v>21</v>
      </c>
      <c r="X6300" s="1">
        <v>2.97</v>
      </c>
      <c r="Y6300" s="4">
        <f t="shared" si="888"/>
        <v>190.85</v>
      </c>
      <c r="Z6300" s="1" t="s">
        <v>15</v>
      </c>
      <c r="AA6300" s="1" t="s">
        <v>28</v>
      </c>
      <c r="AB6300" s="1" t="s">
        <v>29</v>
      </c>
      <c r="AC6300" s="1" t="s">
        <v>40</v>
      </c>
      <c r="AD6300" s="1" t="s">
        <v>31</v>
      </c>
      <c r="AE6300" s="2">
        <v>40914</v>
      </c>
    </row>
    <row r="6301" spans="1:31" x14ac:dyDescent="0.25">
      <c r="A6301">
        <f t="shared" si="889"/>
        <v>6300</v>
      </c>
      <c r="B6301" s="1">
        <v>54214</v>
      </c>
      <c r="C6301" s="2">
        <v>40910</v>
      </c>
      <c r="D6301" s="1" t="s">
        <v>36</v>
      </c>
      <c r="E6301" s="1" t="str">
        <f t="shared" si="882"/>
        <v>*</v>
      </c>
      <c r="F6301" s="1" t="str">
        <f t="shared" si="883"/>
        <v>*</v>
      </c>
      <c r="G6301" s="1" t="str">
        <f t="shared" si="884"/>
        <v>*</v>
      </c>
      <c r="J6301" s="1" t="str">
        <f t="shared" si="885"/>
        <v>*</v>
      </c>
      <c r="P6301" s="1">
        <v>38</v>
      </c>
      <c r="Q6301" s="1">
        <f t="shared" si="890"/>
        <v>0.04</v>
      </c>
      <c r="T6301" s="4">
        <v>7325.63</v>
      </c>
      <c r="U6301" s="9">
        <f t="shared" si="886"/>
        <v>1</v>
      </c>
      <c r="V6301" s="4">
        <f t="shared" si="887"/>
        <v>192.77973684210528</v>
      </c>
      <c r="W6301" s="1" t="s">
        <v>14</v>
      </c>
      <c r="X6301" s="1">
        <v>24.49</v>
      </c>
      <c r="Y6301" s="4">
        <f t="shared" si="888"/>
        <v>7350.12</v>
      </c>
      <c r="Z6301" s="1" t="s">
        <v>46</v>
      </c>
      <c r="AA6301" s="1" t="s">
        <v>23</v>
      </c>
      <c r="AB6301" s="1" t="s">
        <v>24</v>
      </c>
      <c r="AC6301" s="1" t="s">
        <v>47</v>
      </c>
      <c r="AD6301" s="1" t="s">
        <v>48</v>
      </c>
      <c r="AE6301" s="2">
        <v>40913</v>
      </c>
    </row>
    <row r="6302" spans="1:31" x14ac:dyDescent="0.25">
      <c r="A6302">
        <f t="shared" si="889"/>
        <v>6301</v>
      </c>
      <c r="B6302" s="1">
        <v>47591</v>
      </c>
      <c r="C6302" s="2">
        <v>40910</v>
      </c>
      <c r="D6302" s="1" t="s">
        <v>32</v>
      </c>
      <c r="E6302" s="1" t="str">
        <f t="shared" si="882"/>
        <v>***</v>
      </c>
      <c r="F6302" s="1" t="str">
        <f t="shared" si="883"/>
        <v>***</v>
      </c>
      <c r="G6302" s="1" t="str">
        <f t="shared" si="884"/>
        <v>***</v>
      </c>
      <c r="J6302" s="1" t="str">
        <f t="shared" si="885"/>
        <v>***</v>
      </c>
      <c r="P6302" s="1">
        <v>27</v>
      </c>
      <c r="Q6302" s="1">
        <f t="shared" si="890"/>
        <v>3.5000000000000003E-2</v>
      </c>
      <c r="T6302" s="4">
        <v>279.39999999999998</v>
      </c>
      <c r="U6302" s="9">
        <f t="shared" si="886"/>
        <v>0</v>
      </c>
      <c r="V6302" s="4">
        <f t="shared" si="887"/>
        <v>10.348148148148148</v>
      </c>
      <c r="W6302" s="1" t="s">
        <v>21</v>
      </c>
      <c r="X6302" s="1">
        <v>6.91</v>
      </c>
      <c r="Y6302" s="4">
        <f t="shared" si="888"/>
        <v>286.31</v>
      </c>
      <c r="Z6302" s="1" t="s">
        <v>42</v>
      </c>
      <c r="AA6302" s="1" t="s">
        <v>23</v>
      </c>
      <c r="AB6302" s="1" t="s">
        <v>29</v>
      </c>
      <c r="AC6302" s="1" t="s">
        <v>55</v>
      </c>
      <c r="AD6302" s="1" t="s">
        <v>19</v>
      </c>
      <c r="AE6302" s="2">
        <v>40911</v>
      </c>
    </row>
    <row r="6303" spans="1:31" x14ac:dyDescent="0.25">
      <c r="A6303">
        <f t="shared" si="889"/>
        <v>6302</v>
      </c>
      <c r="B6303" s="1">
        <v>29030</v>
      </c>
      <c r="C6303" s="2">
        <v>40910</v>
      </c>
      <c r="D6303" s="1" t="s">
        <v>36</v>
      </c>
      <c r="E6303" s="1" t="str">
        <f t="shared" si="882"/>
        <v>*</v>
      </c>
      <c r="F6303" s="1" t="str">
        <f t="shared" si="883"/>
        <v>*</v>
      </c>
      <c r="G6303" s="1" t="str">
        <f t="shared" si="884"/>
        <v>*</v>
      </c>
      <c r="J6303" s="1" t="str">
        <f t="shared" si="885"/>
        <v>*</v>
      </c>
      <c r="P6303" s="1">
        <v>10</v>
      </c>
      <c r="Q6303" s="1">
        <f t="shared" si="890"/>
        <v>0.02</v>
      </c>
      <c r="T6303" s="4">
        <v>192.58</v>
      </c>
      <c r="U6303" s="9">
        <f t="shared" si="886"/>
        <v>0</v>
      </c>
      <c r="V6303" s="4">
        <f t="shared" si="887"/>
        <v>19.258000000000003</v>
      </c>
      <c r="W6303" s="1" t="s">
        <v>21</v>
      </c>
      <c r="X6303" s="1">
        <v>4.0999999999999996</v>
      </c>
      <c r="Y6303" s="4">
        <f t="shared" si="888"/>
        <v>196.68</v>
      </c>
      <c r="Z6303" s="1" t="s">
        <v>39</v>
      </c>
      <c r="AA6303" s="1" t="s">
        <v>28</v>
      </c>
      <c r="AB6303" s="1" t="s">
        <v>29</v>
      </c>
      <c r="AC6303" s="1" t="s">
        <v>30</v>
      </c>
      <c r="AD6303" s="1" t="s">
        <v>31</v>
      </c>
      <c r="AE6303" s="2">
        <v>40911</v>
      </c>
    </row>
    <row r="6304" spans="1:31" x14ac:dyDescent="0.25">
      <c r="A6304">
        <f t="shared" si="889"/>
        <v>6303</v>
      </c>
      <c r="B6304" s="1">
        <v>50471</v>
      </c>
      <c r="C6304" s="2">
        <v>40911</v>
      </c>
      <c r="D6304" s="1" t="s">
        <v>13</v>
      </c>
      <c r="E6304" s="1" t="str">
        <f t="shared" si="882"/>
        <v>*</v>
      </c>
      <c r="F6304" s="1" t="str">
        <f t="shared" si="883"/>
        <v>*</v>
      </c>
      <c r="G6304" s="1" t="str">
        <f t="shared" si="884"/>
        <v>*</v>
      </c>
      <c r="J6304" s="1" t="str">
        <f t="shared" si="885"/>
        <v>*</v>
      </c>
      <c r="P6304" s="1">
        <v>25</v>
      </c>
      <c r="Q6304" s="1">
        <f t="shared" si="890"/>
        <v>3.5000000000000003E-2</v>
      </c>
      <c r="T6304" s="4">
        <v>5859.25</v>
      </c>
      <c r="U6304" s="9">
        <f t="shared" si="886"/>
        <v>1</v>
      </c>
      <c r="V6304" s="4">
        <f t="shared" si="887"/>
        <v>234.37</v>
      </c>
      <c r="W6304" s="1" t="s">
        <v>33</v>
      </c>
      <c r="X6304" s="1">
        <v>28.16</v>
      </c>
      <c r="Y6304" s="4">
        <f t="shared" si="888"/>
        <v>5887.41</v>
      </c>
      <c r="Z6304" s="1" t="s">
        <v>53</v>
      </c>
      <c r="AA6304" s="1" t="s">
        <v>28</v>
      </c>
      <c r="AB6304" s="1" t="s">
        <v>17</v>
      </c>
      <c r="AC6304" s="1" t="s">
        <v>34</v>
      </c>
      <c r="AD6304" s="1" t="s">
        <v>35</v>
      </c>
      <c r="AE6304" s="2">
        <v>40913</v>
      </c>
    </row>
    <row r="6305" spans="1:31" x14ac:dyDescent="0.25">
      <c r="A6305">
        <f t="shared" si="889"/>
        <v>6304</v>
      </c>
      <c r="B6305" s="1">
        <v>43494</v>
      </c>
      <c r="C6305" s="2">
        <v>40911</v>
      </c>
      <c r="D6305" s="1" t="s">
        <v>36</v>
      </c>
      <c r="E6305" s="1" t="str">
        <f t="shared" si="882"/>
        <v>*</v>
      </c>
      <c r="F6305" s="1" t="str">
        <f t="shared" si="883"/>
        <v>*</v>
      </c>
      <c r="G6305" s="1" t="str">
        <f t="shared" si="884"/>
        <v>*</v>
      </c>
      <c r="J6305" s="1" t="str">
        <f t="shared" si="885"/>
        <v>*</v>
      </c>
      <c r="P6305" s="1">
        <v>2</v>
      </c>
      <c r="Q6305" s="1">
        <f t="shared" si="890"/>
        <v>0.01</v>
      </c>
      <c r="T6305" s="4">
        <v>3668.28</v>
      </c>
      <c r="U6305" s="9">
        <f t="shared" si="886"/>
        <v>1</v>
      </c>
      <c r="V6305" s="4">
        <f t="shared" si="887"/>
        <v>1834.14</v>
      </c>
      <c r="W6305" s="1" t="s">
        <v>21</v>
      </c>
      <c r="X6305" s="1">
        <v>13.99</v>
      </c>
      <c r="Y6305" s="4">
        <f t="shared" si="888"/>
        <v>3682.27</v>
      </c>
      <c r="Z6305" s="1" t="s">
        <v>15</v>
      </c>
      <c r="AA6305" s="1" t="s">
        <v>16</v>
      </c>
      <c r="AB6305" s="1" t="s">
        <v>24</v>
      </c>
      <c r="AC6305" s="1" t="s">
        <v>56</v>
      </c>
      <c r="AD6305" s="1" t="s">
        <v>26</v>
      </c>
      <c r="AE6305" s="2">
        <v>40912</v>
      </c>
    </row>
    <row r="6306" spans="1:31" x14ac:dyDescent="0.25">
      <c r="A6306">
        <f t="shared" si="889"/>
        <v>6305</v>
      </c>
      <c r="B6306" s="1">
        <v>16164</v>
      </c>
      <c r="C6306" s="2">
        <v>40911</v>
      </c>
      <c r="D6306" s="1" t="s">
        <v>13</v>
      </c>
      <c r="E6306" s="1" t="str">
        <f t="shared" si="882"/>
        <v>*</v>
      </c>
      <c r="F6306" s="1" t="str">
        <f t="shared" si="883"/>
        <v>*</v>
      </c>
      <c r="G6306" s="1" t="str">
        <f t="shared" si="884"/>
        <v>*</v>
      </c>
      <c r="J6306" s="1" t="str">
        <f t="shared" si="885"/>
        <v>*</v>
      </c>
      <c r="P6306" s="1">
        <v>22</v>
      </c>
      <c r="Q6306" s="1">
        <f t="shared" si="890"/>
        <v>3.5000000000000003E-2</v>
      </c>
      <c r="T6306" s="4">
        <v>3353.54</v>
      </c>
      <c r="U6306" s="9">
        <f t="shared" si="886"/>
        <v>1</v>
      </c>
      <c r="V6306" s="4">
        <f t="shared" si="887"/>
        <v>152.43363636363637</v>
      </c>
      <c r="W6306" s="1" t="s">
        <v>21</v>
      </c>
      <c r="X6306" s="1">
        <v>19.989999999999998</v>
      </c>
      <c r="Y6306" s="4">
        <f t="shared" si="888"/>
        <v>3373.5299999999997</v>
      </c>
      <c r="Z6306" s="1" t="s">
        <v>15</v>
      </c>
      <c r="AA6306" s="1" t="s">
        <v>37</v>
      </c>
      <c r="AB6306" s="1" t="s">
        <v>29</v>
      </c>
      <c r="AC6306" s="1" t="s">
        <v>57</v>
      </c>
      <c r="AD6306" s="1" t="s">
        <v>19</v>
      </c>
      <c r="AE6306" s="2">
        <v>40920</v>
      </c>
    </row>
    <row r="6307" spans="1:31" x14ac:dyDescent="0.25">
      <c r="A6307">
        <f t="shared" si="889"/>
        <v>6306</v>
      </c>
      <c r="B6307" s="1">
        <v>16164</v>
      </c>
      <c r="C6307" s="2">
        <v>40911</v>
      </c>
      <c r="D6307" s="1" t="s">
        <v>13</v>
      </c>
      <c r="E6307" s="1" t="str">
        <f t="shared" si="882"/>
        <v>*</v>
      </c>
      <c r="F6307" s="1" t="str">
        <f t="shared" si="883"/>
        <v>*</v>
      </c>
      <c r="G6307" s="1" t="str">
        <f t="shared" si="884"/>
        <v>*</v>
      </c>
      <c r="J6307" s="1" t="str">
        <f t="shared" si="885"/>
        <v>*</v>
      </c>
      <c r="P6307" s="1">
        <v>26</v>
      </c>
      <c r="Q6307" s="1">
        <f t="shared" si="890"/>
        <v>3.5000000000000003E-2</v>
      </c>
      <c r="T6307" s="4">
        <v>2354.15</v>
      </c>
      <c r="U6307" s="9">
        <f t="shared" si="886"/>
        <v>1</v>
      </c>
      <c r="V6307" s="4">
        <f t="shared" si="887"/>
        <v>90.544230769230779</v>
      </c>
      <c r="W6307" s="1" t="s">
        <v>33</v>
      </c>
      <c r="X6307" s="1">
        <v>14</v>
      </c>
      <c r="Y6307" s="4">
        <f t="shared" si="888"/>
        <v>2368.15</v>
      </c>
      <c r="Z6307" s="1" t="s">
        <v>49</v>
      </c>
      <c r="AA6307" s="1" t="s">
        <v>37</v>
      </c>
      <c r="AB6307" s="1" t="s">
        <v>24</v>
      </c>
      <c r="AC6307" s="1" t="s">
        <v>56</v>
      </c>
      <c r="AD6307" s="1" t="s">
        <v>35</v>
      </c>
      <c r="AE6307" s="2">
        <v>40915</v>
      </c>
    </row>
    <row r="6308" spans="1:31" x14ac:dyDescent="0.25">
      <c r="A6308">
        <f t="shared" si="889"/>
        <v>6307</v>
      </c>
      <c r="B6308" s="1">
        <v>10945</v>
      </c>
      <c r="C6308" s="2">
        <v>40911</v>
      </c>
      <c r="D6308" s="1" t="s">
        <v>36</v>
      </c>
      <c r="E6308" s="1" t="str">
        <f t="shared" si="882"/>
        <v>*</v>
      </c>
      <c r="F6308" s="1" t="str">
        <f t="shared" si="883"/>
        <v>*</v>
      </c>
      <c r="G6308" s="1" t="str">
        <f t="shared" si="884"/>
        <v>*</v>
      </c>
      <c r="J6308" s="1" t="str">
        <f t="shared" si="885"/>
        <v>*</v>
      </c>
      <c r="P6308" s="1">
        <v>14</v>
      </c>
      <c r="Q6308" s="1">
        <f t="shared" si="890"/>
        <v>0.02</v>
      </c>
      <c r="T6308" s="4">
        <v>1170.0250000000001</v>
      </c>
      <c r="U6308" s="9">
        <f t="shared" si="886"/>
        <v>1</v>
      </c>
      <c r="V6308" s="4">
        <f t="shared" si="887"/>
        <v>83.573214285714286</v>
      </c>
      <c r="W6308" s="1" t="s">
        <v>21</v>
      </c>
      <c r="X6308" s="1">
        <v>8.99</v>
      </c>
      <c r="Y6308" s="4">
        <f t="shared" si="888"/>
        <v>1179.0150000000001</v>
      </c>
      <c r="Z6308" s="1" t="s">
        <v>39</v>
      </c>
      <c r="AA6308" s="1" t="s">
        <v>16</v>
      </c>
      <c r="AB6308" s="1" t="s">
        <v>24</v>
      </c>
      <c r="AC6308" s="1" t="s">
        <v>25</v>
      </c>
      <c r="AD6308" s="1" t="s">
        <v>19</v>
      </c>
      <c r="AE6308" s="2">
        <v>40913</v>
      </c>
    </row>
    <row r="6309" spans="1:31" x14ac:dyDescent="0.25">
      <c r="A6309">
        <f t="shared" si="889"/>
        <v>6308</v>
      </c>
      <c r="B6309" s="1">
        <v>35811</v>
      </c>
      <c r="C6309" s="2">
        <v>40911</v>
      </c>
      <c r="D6309" s="1" t="s">
        <v>32</v>
      </c>
      <c r="E6309" s="1" t="str">
        <f t="shared" si="882"/>
        <v>***</v>
      </c>
      <c r="F6309" s="1" t="str">
        <f t="shared" si="883"/>
        <v>***</v>
      </c>
      <c r="G6309" s="1" t="str">
        <f t="shared" si="884"/>
        <v>***</v>
      </c>
      <c r="J6309" s="1" t="str">
        <f t="shared" si="885"/>
        <v>***</v>
      </c>
      <c r="P6309" s="1">
        <v>49</v>
      </c>
      <c r="Q6309" s="1">
        <f t="shared" si="890"/>
        <v>0.05</v>
      </c>
      <c r="T6309" s="4">
        <v>741.57</v>
      </c>
      <c r="U6309" s="9">
        <f t="shared" si="886"/>
        <v>0</v>
      </c>
      <c r="V6309" s="4">
        <f t="shared" si="887"/>
        <v>15.134081632653062</v>
      </c>
      <c r="W6309" s="1" t="s">
        <v>21</v>
      </c>
      <c r="X6309" s="1">
        <v>1.39</v>
      </c>
      <c r="Y6309" s="4">
        <f t="shared" si="888"/>
        <v>742.96</v>
      </c>
      <c r="Z6309" s="1" t="s">
        <v>46</v>
      </c>
      <c r="AA6309" s="1" t="s">
        <v>28</v>
      </c>
      <c r="AB6309" s="1" t="s">
        <v>29</v>
      </c>
      <c r="AC6309" s="1" t="s">
        <v>57</v>
      </c>
      <c r="AD6309" s="1" t="s">
        <v>19</v>
      </c>
      <c r="AE6309" s="2">
        <v>40912</v>
      </c>
    </row>
    <row r="6310" spans="1:31" x14ac:dyDescent="0.25">
      <c r="A6310">
        <f t="shared" si="889"/>
        <v>6309</v>
      </c>
      <c r="B6310" s="1">
        <v>16164</v>
      </c>
      <c r="C6310" s="2">
        <v>40911</v>
      </c>
      <c r="D6310" s="1" t="s">
        <v>13</v>
      </c>
      <c r="E6310" s="1" t="str">
        <f t="shared" si="882"/>
        <v>*</v>
      </c>
      <c r="F6310" s="1" t="str">
        <f t="shared" si="883"/>
        <v>*</v>
      </c>
      <c r="G6310" s="1" t="str">
        <f t="shared" si="884"/>
        <v>*</v>
      </c>
      <c r="J6310" s="1" t="str">
        <f t="shared" si="885"/>
        <v>*</v>
      </c>
      <c r="P6310" s="1">
        <v>26</v>
      </c>
      <c r="Q6310" s="1">
        <f t="shared" si="890"/>
        <v>3.5000000000000003E-2</v>
      </c>
      <c r="T6310" s="4">
        <v>69.38</v>
      </c>
      <c r="U6310" s="9">
        <f t="shared" si="886"/>
        <v>0</v>
      </c>
      <c r="V6310" s="4">
        <f t="shared" si="887"/>
        <v>2.6684615384615382</v>
      </c>
      <c r="W6310" s="1" t="s">
        <v>21</v>
      </c>
      <c r="X6310" s="1">
        <v>4.28</v>
      </c>
      <c r="Y6310" s="4">
        <f t="shared" si="888"/>
        <v>73.66</v>
      </c>
      <c r="Z6310" s="1" t="s">
        <v>15</v>
      </c>
      <c r="AA6310" s="1" t="s">
        <v>37</v>
      </c>
      <c r="AB6310" s="1" t="s">
        <v>29</v>
      </c>
      <c r="AC6310" s="1" t="s">
        <v>30</v>
      </c>
      <c r="AD6310" s="1" t="s">
        <v>31</v>
      </c>
      <c r="AE6310" s="2">
        <v>40918</v>
      </c>
    </row>
    <row r="6311" spans="1:31" x14ac:dyDescent="0.25">
      <c r="A6311">
        <f t="shared" si="889"/>
        <v>6310</v>
      </c>
      <c r="B6311" s="1">
        <v>35811</v>
      </c>
      <c r="C6311" s="2">
        <v>40911</v>
      </c>
      <c r="D6311" s="1" t="s">
        <v>32</v>
      </c>
      <c r="E6311" s="1" t="str">
        <f t="shared" si="882"/>
        <v>***</v>
      </c>
      <c r="F6311" s="1" t="str">
        <f t="shared" si="883"/>
        <v>***</v>
      </c>
      <c r="G6311" s="1" t="str">
        <f t="shared" si="884"/>
        <v>***</v>
      </c>
      <c r="J6311" s="1" t="str">
        <f t="shared" si="885"/>
        <v>***</v>
      </c>
      <c r="P6311" s="1">
        <v>6</v>
      </c>
      <c r="Q6311" s="1">
        <f t="shared" si="890"/>
        <v>0.01</v>
      </c>
      <c r="T6311" s="4">
        <v>10.39</v>
      </c>
      <c r="U6311" s="9">
        <f t="shared" si="886"/>
        <v>0</v>
      </c>
      <c r="V6311" s="4">
        <f t="shared" si="887"/>
        <v>1.7316666666666667</v>
      </c>
      <c r="W6311" s="1" t="s">
        <v>21</v>
      </c>
      <c r="X6311" s="1">
        <v>0.7</v>
      </c>
      <c r="Y6311" s="4">
        <f t="shared" si="888"/>
        <v>11.09</v>
      </c>
      <c r="Z6311" s="1" t="s">
        <v>46</v>
      </c>
      <c r="AA6311" s="1" t="s">
        <v>28</v>
      </c>
      <c r="AB6311" s="1" t="s">
        <v>29</v>
      </c>
      <c r="AC6311" s="1" t="s">
        <v>30</v>
      </c>
      <c r="AD6311" s="1" t="s">
        <v>31</v>
      </c>
      <c r="AE6311" s="2">
        <v>40913</v>
      </c>
    </row>
    <row r="6312" spans="1:31" x14ac:dyDescent="0.25">
      <c r="A6312">
        <f t="shared" si="889"/>
        <v>6311</v>
      </c>
      <c r="B6312" s="1">
        <v>44646</v>
      </c>
      <c r="C6312" s="2">
        <v>40912</v>
      </c>
      <c r="D6312" s="1" t="s">
        <v>13</v>
      </c>
      <c r="E6312" s="1" t="str">
        <f t="shared" si="882"/>
        <v>*</v>
      </c>
      <c r="F6312" s="1" t="str">
        <f t="shared" si="883"/>
        <v>*</v>
      </c>
      <c r="G6312" s="1" t="str">
        <f t="shared" si="884"/>
        <v>*</v>
      </c>
      <c r="J6312" s="1" t="str">
        <f t="shared" si="885"/>
        <v>*</v>
      </c>
      <c r="P6312" s="1">
        <v>47</v>
      </c>
      <c r="Q6312" s="1">
        <f t="shared" si="890"/>
        <v>0.05</v>
      </c>
      <c r="T6312" s="4">
        <v>12723.95</v>
      </c>
      <c r="U6312" s="9">
        <f t="shared" si="886"/>
        <v>1</v>
      </c>
      <c r="V6312" s="4">
        <f t="shared" si="887"/>
        <v>270.72234042553191</v>
      </c>
      <c r="W6312" s="1" t="s">
        <v>21</v>
      </c>
      <c r="X6312" s="1">
        <v>35</v>
      </c>
      <c r="Y6312" s="4">
        <f t="shared" si="888"/>
        <v>12758.95</v>
      </c>
      <c r="Z6312" s="1" t="s">
        <v>49</v>
      </c>
      <c r="AA6312" s="1" t="s">
        <v>37</v>
      </c>
      <c r="AB6312" s="1" t="s">
        <v>29</v>
      </c>
      <c r="AC6312" s="1" t="s">
        <v>55</v>
      </c>
      <c r="AD6312" s="1" t="s">
        <v>48</v>
      </c>
      <c r="AE6312" s="2">
        <v>40916</v>
      </c>
    </row>
    <row r="6313" spans="1:31" x14ac:dyDescent="0.25">
      <c r="A6313">
        <f t="shared" si="889"/>
        <v>6312</v>
      </c>
      <c r="B6313" s="1">
        <v>31555</v>
      </c>
      <c r="C6313" s="2">
        <v>40912</v>
      </c>
      <c r="D6313" s="1" t="s">
        <v>32</v>
      </c>
      <c r="E6313" s="1" t="str">
        <f t="shared" si="882"/>
        <v>***</v>
      </c>
      <c r="F6313" s="1" t="str">
        <f t="shared" si="883"/>
        <v>***</v>
      </c>
      <c r="G6313" s="1" t="str">
        <f t="shared" si="884"/>
        <v>***</v>
      </c>
      <c r="J6313" s="1" t="str">
        <f t="shared" si="885"/>
        <v>***</v>
      </c>
      <c r="P6313" s="1">
        <v>38</v>
      </c>
      <c r="Q6313" s="1">
        <f t="shared" si="890"/>
        <v>0.04</v>
      </c>
      <c r="T6313" s="4">
        <v>3531.75</v>
      </c>
      <c r="U6313" s="9">
        <f t="shared" si="886"/>
        <v>1</v>
      </c>
      <c r="V6313" s="4">
        <f t="shared" si="887"/>
        <v>92.940789473684205</v>
      </c>
      <c r="W6313" s="1" t="s">
        <v>21</v>
      </c>
      <c r="X6313" s="1">
        <v>20.79</v>
      </c>
      <c r="Y6313" s="4">
        <f t="shared" si="888"/>
        <v>3552.54</v>
      </c>
      <c r="Z6313" s="1" t="s">
        <v>51</v>
      </c>
      <c r="AA6313" s="1" t="s">
        <v>37</v>
      </c>
      <c r="AB6313" s="1" t="s">
        <v>17</v>
      </c>
      <c r="AC6313" s="1" t="s">
        <v>18</v>
      </c>
      <c r="AD6313" s="1" t="s">
        <v>48</v>
      </c>
      <c r="AE6313" s="2">
        <v>40912</v>
      </c>
    </row>
    <row r="6314" spans="1:31" x14ac:dyDescent="0.25">
      <c r="A6314">
        <f t="shared" si="889"/>
        <v>6313</v>
      </c>
      <c r="B6314" s="1">
        <v>7107</v>
      </c>
      <c r="C6314" s="2">
        <v>40912</v>
      </c>
      <c r="D6314" s="1" t="s">
        <v>27</v>
      </c>
      <c r="E6314" s="1" t="str">
        <f t="shared" si="882"/>
        <v>*</v>
      </c>
      <c r="F6314" s="1" t="str">
        <f t="shared" si="883"/>
        <v>*</v>
      </c>
      <c r="G6314" s="1" t="str">
        <f t="shared" si="884"/>
        <v>*</v>
      </c>
      <c r="J6314" s="1" t="str">
        <f t="shared" si="885"/>
        <v>*</v>
      </c>
      <c r="P6314" s="1">
        <v>32</v>
      </c>
      <c r="Q6314" s="1">
        <f t="shared" si="890"/>
        <v>0.04</v>
      </c>
      <c r="T6314" s="4">
        <v>1724.82</v>
      </c>
      <c r="U6314" s="9">
        <f t="shared" si="886"/>
        <v>1</v>
      </c>
      <c r="V6314" s="4">
        <f t="shared" si="887"/>
        <v>53.900624999999998</v>
      </c>
      <c r="W6314" s="1" t="s">
        <v>21</v>
      </c>
      <c r="X6314" s="1">
        <v>5.08</v>
      </c>
      <c r="Y6314" s="4">
        <f t="shared" si="888"/>
        <v>1729.8999999999999</v>
      </c>
      <c r="Z6314" s="1" t="s">
        <v>51</v>
      </c>
      <c r="AA6314" s="1" t="s">
        <v>28</v>
      </c>
      <c r="AB6314" s="1" t="s">
        <v>29</v>
      </c>
      <c r="AC6314" s="1" t="s">
        <v>55</v>
      </c>
      <c r="AD6314" s="1" t="s">
        <v>19</v>
      </c>
      <c r="AE6314" s="2">
        <v>40913</v>
      </c>
    </row>
    <row r="6315" spans="1:31" x14ac:dyDescent="0.25">
      <c r="A6315">
        <f t="shared" si="889"/>
        <v>6314</v>
      </c>
      <c r="B6315" s="1">
        <v>39619</v>
      </c>
      <c r="C6315" s="2">
        <v>40912</v>
      </c>
      <c r="D6315" s="1" t="s">
        <v>13</v>
      </c>
      <c r="E6315" s="1" t="str">
        <f t="shared" si="882"/>
        <v>*</v>
      </c>
      <c r="F6315" s="1" t="str">
        <f t="shared" si="883"/>
        <v>*</v>
      </c>
      <c r="G6315" s="1" t="str">
        <f t="shared" si="884"/>
        <v>*</v>
      </c>
      <c r="J6315" s="1" t="str">
        <f t="shared" si="885"/>
        <v>*</v>
      </c>
      <c r="P6315" s="1">
        <v>15</v>
      </c>
      <c r="Q6315" s="1">
        <f t="shared" si="890"/>
        <v>0.02</v>
      </c>
      <c r="T6315" s="4">
        <v>742.8</v>
      </c>
      <c r="U6315" s="9">
        <f t="shared" si="886"/>
        <v>0</v>
      </c>
      <c r="V6315" s="4">
        <f t="shared" si="887"/>
        <v>49.519999999999996</v>
      </c>
      <c r="W6315" s="1" t="s">
        <v>21</v>
      </c>
      <c r="X6315" s="1">
        <v>10.25</v>
      </c>
      <c r="Y6315" s="4">
        <f t="shared" si="888"/>
        <v>753.05</v>
      </c>
      <c r="Z6315" s="1" t="s">
        <v>51</v>
      </c>
      <c r="AA6315" s="1" t="s">
        <v>16</v>
      </c>
      <c r="AB6315" s="1" t="s">
        <v>17</v>
      </c>
      <c r="AC6315" s="1" t="s">
        <v>18</v>
      </c>
      <c r="AD6315" s="1" t="s">
        <v>48</v>
      </c>
      <c r="AE6315" s="2">
        <v>40916</v>
      </c>
    </row>
    <row r="6316" spans="1:31" x14ac:dyDescent="0.25">
      <c r="A6316">
        <f t="shared" si="889"/>
        <v>6315</v>
      </c>
      <c r="B6316" s="1">
        <v>31555</v>
      </c>
      <c r="C6316" s="2">
        <v>40912</v>
      </c>
      <c r="D6316" s="1" t="s">
        <v>32</v>
      </c>
      <c r="E6316" s="1" t="str">
        <f t="shared" si="882"/>
        <v>***</v>
      </c>
      <c r="F6316" s="1" t="str">
        <f t="shared" si="883"/>
        <v>***</v>
      </c>
      <c r="G6316" s="1" t="str">
        <f t="shared" si="884"/>
        <v>***</v>
      </c>
      <c r="J6316" s="1" t="str">
        <f t="shared" si="885"/>
        <v>***</v>
      </c>
      <c r="P6316" s="1">
        <v>5</v>
      </c>
      <c r="Q6316" s="1">
        <f t="shared" si="890"/>
        <v>0.01</v>
      </c>
      <c r="T6316" s="4">
        <v>500.5</v>
      </c>
      <c r="U6316" s="9">
        <f t="shared" si="886"/>
        <v>0</v>
      </c>
      <c r="V6316" s="4">
        <f t="shared" si="887"/>
        <v>100.1</v>
      </c>
      <c r="W6316" s="1" t="s">
        <v>33</v>
      </c>
      <c r="X6316" s="1">
        <v>28</v>
      </c>
      <c r="Y6316" s="4">
        <f t="shared" si="888"/>
        <v>528.5</v>
      </c>
      <c r="Z6316" s="1" t="s">
        <v>51</v>
      </c>
      <c r="AA6316" s="1" t="s">
        <v>37</v>
      </c>
      <c r="AB6316" s="1" t="s">
        <v>24</v>
      </c>
      <c r="AC6316" s="1" t="s">
        <v>56</v>
      </c>
      <c r="AD6316" s="1" t="s">
        <v>35</v>
      </c>
      <c r="AE6316" s="2">
        <v>40915</v>
      </c>
    </row>
    <row r="6317" spans="1:31" x14ac:dyDescent="0.25">
      <c r="A6317">
        <f t="shared" si="889"/>
        <v>6316</v>
      </c>
      <c r="B6317" s="1">
        <v>55011</v>
      </c>
      <c r="C6317" s="2">
        <v>40912</v>
      </c>
      <c r="D6317" s="1" t="s">
        <v>32</v>
      </c>
      <c r="E6317" s="1" t="str">
        <f t="shared" si="882"/>
        <v>***</v>
      </c>
      <c r="F6317" s="1" t="str">
        <f t="shared" si="883"/>
        <v>***</v>
      </c>
      <c r="G6317" s="1" t="str">
        <f t="shared" si="884"/>
        <v>***</v>
      </c>
      <c r="J6317" s="1" t="str">
        <f t="shared" si="885"/>
        <v>***</v>
      </c>
      <c r="P6317" s="1">
        <v>48</v>
      </c>
      <c r="Q6317" s="1">
        <f t="shared" si="890"/>
        <v>0.05</v>
      </c>
      <c r="T6317" s="4">
        <v>452.28</v>
      </c>
      <c r="U6317" s="9">
        <f t="shared" si="886"/>
        <v>0</v>
      </c>
      <c r="V6317" s="4">
        <f t="shared" si="887"/>
        <v>9.4224999999999994</v>
      </c>
      <c r="W6317" s="1" t="s">
        <v>21</v>
      </c>
      <c r="X6317" s="1">
        <v>4.82</v>
      </c>
      <c r="Y6317" s="4">
        <f t="shared" si="888"/>
        <v>457.09999999999997</v>
      </c>
      <c r="Z6317" s="1" t="s">
        <v>46</v>
      </c>
      <c r="AA6317" s="1" t="s">
        <v>23</v>
      </c>
      <c r="AB6317" s="1" t="s">
        <v>29</v>
      </c>
      <c r="AC6317" s="1" t="s">
        <v>30</v>
      </c>
      <c r="AD6317" s="1" t="s">
        <v>31</v>
      </c>
      <c r="AE6317" s="2">
        <v>40913</v>
      </c>
    </row>
    <row r="6318" spans="1:31" x14ac:dyDescent="0.25">
      <c r="A6318">
        <f t="shared" si="889"/>
        <v>6317</v>
      </c>
      <c r="B6318" s="1">
        <v>7107</v>
      </c>
      <c r="C6318" s="2">
        <v>40912</v>
      </c>
      <c r="D6318" s="1" t="s">
        <v>27</v>
      </c>
      <c r="E6318" s="1" t="str">
        <f t="shared" si="882"/>
        <v>*</v>
      </c>
      <c r="F6318" s="1" t="str">
        <f t="shared" si="883"/>
        <v>*</v>
      </c>
      <c r="G6318" s="1" t="str">
        <f t="shared" si="884"/>
        <v>*</v>
      </c>
      <c r="J6318" s="1" t="str">
        <f t="shared" si="885"/>
        <v>*</v>
      </c>
      <c r="P6318" s="1">
        <v>3</v>
      </c>
      <c r="Q6318" s="1">
        <f t="shared" si="890"/>
        <v>0.01</v>
      </c>
      <c r="T6318" s="4">
        <v>172.04</v>
      </c>
      <c r="U6318" s="9">
        <f t="shared" si="886"/>
        <v>0</v>
      </c>
      <c r="V6318" s="4">
        <f t="shared" si="887"/>
        <v>57.346666666666664</v>
      </c>
      <c r="W6318" s="1" t="s">
        <v>21</v>
      </c>
      <c r="X6318" s="1">
        <v>11.1</v>
      </c>
      <c r="Y6318" s="4">
        <f t="shared" si="888"/>
        <v>183.14</v>
      </c>
      <c r="Z6318" s="1" t="s">
        <v>51</v>
      </c>
      <c r="AA6318" s="1" t="s">
        <v>28</v>
      </c>
      <c r="AB6318" s="1" t="s">
        <v>17</v>
      </c>
      <c r="AC6318" s="1" t="s">
        <v>18</v>
      </c>
      <c r="AD6318" s="1" t="s">
        <v>26</v>
      </c>
      <c r="AE6318" s="2">
        <v>40912</v>
      </c>
    </row>
    <row r="6319" spans="1:31" x14ac:dyDescent="0.25">
      <c r="A6319">
        <f t="shared" si="889"/>
        <v>6318</v>
      </c>
      <c r="B6319" s="1">
        <v>7107</v>
      </c>
      <c r="C6319" s="2">
        <v>40912</v>
      </c>
      <c r="D6319" s="1" t="s">
        <v>27</v>
      </c>
      <c r="E6319" s="1" t="str">
        <f t="shared" si="882"/>
        <v>*</v>
      </c>
      <c r="F6319" s="1" t="str">
        <f t="shared" si="883"/>
        <v>*</v>
      </c>
      <c r="G6319" s="1" t="str">
        <f t="shared" si="884"/>
        <v>*</v>
      </c>
      <c r="J6319" s="1" t="str">
        <f t="shared" si="885"/>
        <v>*</v>
      </c>
      <c r="P6319" s="1">
        <v>3</v>
      </c>
      <c r="Q6319" s="1">
        <f t="shared" si="890"/>
        <v>0.01</v>
      </c>
      <c r="T6319" s="4">
        <v>113.14</v>
      </c>
      <c r="U6319" s="9">
        <f t="shared" si="886"/>
        <v>0</v>
      </c>
      <c r="V6319" s="4">
        <f t="shared" si="887"/>
        <v>37.713333333333331</v>
      </c>
      <c r="W6319" s="1" t="s">
        <v>21</v>
      </c>
      <c r="X6319" s="1">
        <v>5.08</v>
      </c>
      <c r="Y6319" s="4">
        <f t="shared" si="888"/>
        <v>118.22</v>
      </c>
      <c r="Z6319" s="1" t="s">
        <v>51</v>
      </c>
      <c r="AA6319" s="1" t="s">
        <v>28</v>
      </c>
      <c r="AB6319" s="1" t="s">
        <v>29</v>
      </c>
      <c r="AC6319" s="1" t="s">
        <v>40</v>
      </c>
      <c r="AD6319" s="1" t="s">
        <v>31</v>
      </c>
      <c r="AE6319" s="2">
        <v>40914</v>
      </c>
    </row>
    <row r="6320" spans="1:31" x14ac:dyDescent="0.25">
      <c r="A6320">
        <f t="shared" si="889"/>
        <v>6319</v>
      </c>
      <c r="B6320" s="1">
        <v>55011</v>
      </c>
      <c r="C6320" s="2">
        <v>40912</v>
      </c>
      <c r="D6320" s="1" t="s">
        <v>32</v>
      </c>
      <c r="E6320" s="1" t="str">
        <f t="shared" si="882"/>
        <v>***</v>
      </c>
      <c r="F6320" s="1" t="str">
        <f t="shared" si="883"/>
        <v>***</v>
      </c>
      <c r="G6320" s="1" t="str">
        <f t="shared" si="884"/>
        <v>***</v>
      </c>
      <c r="J6320" s="1" t="str">
        <f t="shared" si="885"/>
        <v>***</v>
      </c>
      <c r="P6320" s="1">
        <v>18</v>
      </c>
      <c r="Q6320" s="1">
        <f t="shared" si="890"/>
        <v>0.02</v>
      </c>
      <c r="T6320" s="4">
        <v>55.82</v>
      </c>
      <c r="U6320" s="9">
        <f t="shared" si="886"/>
        <v>0</v>
      </c>
      <c r="V6320" s="4">
        <f t="shared" si="887"/>
        <v>3.1011111111111109</v>
      </c>
      <c r="W6320" s="1" t="s">
        <v>21</v>
      </c>
      <c r="X6320" s="1">
        <v>0.81</v>
      </c>
      <c r="Y6320" s="4">
        <f t="shared" si="888"/>
        <v>56.63</v>
      </c>
      <c r="Z6320" s="1" t="s">
        <v>46</v>
      </c>
      <c r="AA6320" s="1" t="s">
        <v>23</v>
      </c>
      <c r="AB6320" s="1" t="s">
        <v>29</v>
      </c>
      <c r="AC6320" s="1" t="s">
        <v>30</v>
      </c>
      <c r="AD6320" s="1" t="s">
        <v>31</v>
      </c>
      <c r="AE6320" s="2">
        <v>40913</v>
      </c>
    </row>
    <row r="6321" spans="1:31" x14ac:dyDescent="0.25">
      <c r="A6321">
        <f t="shared" si="889"/>
        <v>6320</v>
      </c>
      <c r="B6321" s="1">
        <v>52516</v>
      </c>
      <c r="C6321" s="2">
        <v>40913</v>
      </c>
      <c r="D6321" s="1" t="s">
        <v>20</v>
      </c>
      <c r="E6321" s="1" t="str">
        <f t="shared" si="882"/>
        <v>*</v>
      </c>
      <c r="F6321" s="1" t="str">
        <f t="shared" si="883"/>
        <v>**</v>
      </c>
      <c r="G6321" s="1" t="str">
        <f t="shared" si="884"/>
        <v>**</v>
      </c>
      <c r="J6321" s="1" t="str">
        <f t="shared" si="885"/>
        <v>**</v>
      </c>
      <c r="P6321" s="1">
        <v>50</v>
      </c>
      <c r="Q6321" s="1">
        <f t="shared" si="890"/>
        <v>0.06</v>
      </c>
      <c r="T6321" s="4">
        <v>4962.05</v>
      </c>
      <c r="U6321" s="9">
        <f t="shared" si="886"/>
        <v>1</v>
      </c>
      <c r="V6321" s="4">
        <f t="shared" si="887"/>
        <v>99.241</v>
      </c>
      <c r="W6321" s="1" t="s">
        <v>33</v>
      </c>
      <c r="X6321" s="1">
        <v>56.14</v>
      </c>
      <c r="Y6321" s="4">
        <f t="shared" si="888"/>
        <v>5018.1900000000005</v>
      </c>
      <c r="Z6321" s="1" t="s">
        <v>22</v>
      </c>
      <c r="AA6321" s="1" t="s">
        <v>28</v>
      </c>
      <c r="AB6321" s="1" t="s">
        <v>24</v>
      </c>
      <c r="AC6321" s="1" t="s">
        <v>56</v>
      </c>
      <c r="AD6321" s="1" t="s">
        <v>59</v>
      </c>
      <c r="AE6321" s="2">
        <v>40913</v>
      </c>
    </row>
    <row r="6322" spans="1:31" x14ac:dyDescent="0.25">
      <c r="A6322">
        <f t="shared" si="889"/>
        <v>6321</v>
      </c>
      <c r="B6322" s="1">
        <v>10432</v>
      </c>
      <c r="C6322" s="2">
        <v>40913</v>
      </c>
      <c r="D6322" s="1" t="s">
        <v>13</v>
      </c>
      <c r="E6322" s="1" t="str">
        <f t="shared" si="882"/>
        <v>*</v>
      </c>
      <c r="F6322" s="1" t="str">
        <f t="shared" si="883"/>
        <v>*</v>
      </c>
      <c r="G6322" s="1" t="str">
        <f t="shared" si="884"/>
        <v>*</v>
      </c>
      <c r="J6322" s="1" t="str">
        <f t="shared" si="885"/>
        <v>*</v>
      </c>
      <c r="P6322" s="1">
        <v>13</v>
      </c>
      <c r="Q6322" s="1">
        <f t="shared" si="890"/>
        <v>0.02</v>
      </c>
      <c r="T6322" s="4">
        <v>2323.36</v>
      </c>
      <c r="U6322" s="9">
        <f t="shared" si="886"/>
        <v>1</v>
      </c>
      <c r="V6322" s="4">
        <f t="shared" si="887"/>
        <v>178.72</v>
      </c>
      <c r="W6322" s="1" t="s">
        <v>21</v>
      </c>
      <c r="X6322" s="1">
        <v>19.989999999999998</v>
      </c>
      <c r="Y6322" s="4">
        <f t="shared" si="888"/>
        <v>2343.35</v>
      </c>
      <c r="Z6322" s="1" t="s">
        <v>15</v>
      </c>
      <c r="AA6322" s="1" t="s">
        <v>28</v>
      </c>
      <c r="AB6322" s="1" t="s">
        <v>24</v>
      </c>
      <c r="AC6322" s="1" t="s">
        <v>38</v>
      </c>
      <c r="AD6322" s="1" t="s">
        <v>19</v>
      </c>
      <c r="AE6322" s="2">
        <v>40920</v>
      </c>
    </row>
    <row r="6323" spans="1:31" x14ac:dyDescent="0.25">
      <c r="A6323">
        <f t="shared" si="889"/>
        <v>6322</v>
      </c>
      <c r="B6323" s="1">
        <v>16036</v>
      </c>
      <c r="C6323" s="2">
        <v>40913</v>
      </c>
      <c r="D6323" s="1" t="s">
        <v>36</v>
      </c>
      <c r="E6323" s="1" t="str">
        <f t="shared" si="882"/>
        <v>*</v>
      </c>
      <c r="F6323" s="1" t="str">
        <f t="shared" si="883"/>
        <v>*</v>
      </c>
      <c r="G6323" s="1" t="str">
        <f t="shared" si="884"/>
        <v>*</v>
      </c>
      <c r="J6323" s="1" t="str">
        <f t="shared" si="885"/>
        <v>*</v>
      </c>
      <c r="P6323" s="1">
        <v>28</v>
      </c>
      <c r="Q6323" s="1">
        <f t="shared" si="890"/>
        <v>3.5000000000000003E-2</v>
      </c>
      <c r="T6323" s="4">
        <v>2160.27</v>
      </c>
      <c r="U6323" s="9">
        <f t="shared" si="886"/>
        <v>1</v>
      </c>
      <c r="V6323" s="4">
        <f t="shared" si="887"/>
        <v>77.152500000000003</v>
      </c>
      <c r="W6323" s="1" t="s">
        <v>21</v>
      </c>
      <c r="X6323" s="1">
        <v>35</v>
      </c>
      <c r="Y6323" s="4">
        <f t="shared" si="888"/>
        <v>2195.27</v>
      </c>
      <c r="Z6323" s="1" t="s">
        <v>53</v>
      </c>
      <c r="AA6323" s="1" t="s">
        <v>28</v>
      </c>
      <c r="AB6323" s="1" t="s">
        <v>29</v>
      </c>
      <c r="AC6323" s="1" t="s">
        <v>55</v>
      </c>
      <c r="AD6323" s="1" t="s">
        <v>48</v>
      </c>
      <c r="AE6323" s="2">
        <v>40914</v>
      </c>
    </row>
    <row r="6324" spans="1:31" x14ac:dyDescent="0.25">
      <c r="A6324">
        <f t="shared" si="889"/>
        <v>6323</v>
      </c>
      <c r="B6324" s="1">
        <v>25442</v>
      </c>
      <c r="C6324" s="2">
        <v>40913</v>
      </c>
      <c r="D6324" s="1" t="s">
        <v>20</v>
      </c>
      <c r="E6324" s="1" t="str">
        <f t="shared" si="882"/>
        <v>*</v>
      </c>
      <c r="F6324" s="1" t="str">
        <f t="shared" si="883"/>
        <v>**</v>
      </c>
      <c r="G6324" s="1" t="str">
        <f t="shared" si="884"/>
        <v>**</v>
      </c>
      <c r="J6324" s="1" t="str">
        <f t="shared" si="885"/>
        <v>**</v>
      </c>
      <c r="P6324" s="1">
        <v>32</v>
      </c>
      <c r="Q6324" s="1">
        <f t="shared" si="890"/>
        <v>0.04</v>
      </c>
      <c r="T6324" s="4">
        <v>1666</v>
      </c>
      <c r="U6324" s="9">
        <f t="shared" si="886"/>
        <v>1</v>
      </c>
      <c r="V6324" s="4">
        <f t="shared" si="887"/>
        <v>52.0625</v>
      </c>
      <c r="W6324" s="1" t="s">
        <v>21</v>
      </c>
      <c r="X6324" s="1">
        <v>4.8499999999999996</v>
      </c>
      <c r="Y6324" s="4">
        <f t="shared" si="888"/>
        <v>1670.85</v>
      </c>
      <c r="Z6324" s="1" t="s">
        <v>64</v>
      </c>
      <c r="AA6324" s="1" t="s">
        <v>37</v>
      </c>
      <c r="AB6324" s="1" t="s">
        <v>29</v>
      </c>
      <c r="AC6324" s="1" t="s">
        <v>40</v>
      </c>
      <c r="AD6324" s="1" t="s">
        <v>19</v>
      </c>
      <c r="AE6324" s="2">
        <v>40915</v>
      </c>
    </row>
    <row r="6325" spans="1:31" x14ac:dyDescent="0.25">
      <c r="A6325">
        <f t="shared" si="889"/>
        <v>6324</v>
      </c>
      <c r="B6325" s="1">
        <v>16036</v>
      </c>
      <c r="C6325" s="2">
        <v>40913</v>
      </c>
      <c r="D6325" s="1" t="s">
        <v>36</v>
      </c>
      <c r="E6325" s="1" t="str">
        <f t="shared" si="882"/>
        <v>*</v>
      </c>
      <c r="F6325" s="1" t="str">
        <f t="shared" si="883"/>
        <v>*</v>
      </c>
      <c r="G6325" s="1" t="str">
        <f t="shared" si="884"/>
        <v>*</v>
      </c>
      <c r="J6325" s="1" t="str">
        <f t="shared" si="885"/>
        <v>*</v>
      </c>
      <c r="P6325" s="1">
        <v>10</v>
      </c>
      <c r="Q6325" s="1">
        <f t="shared" si="890"/>
        <v>0.02</v>
      </c>
      <c r="T6325" s="4">
        <v>1319.421</v>
      </c>
      <c r="U6325" s="9">
        <f t="shared" si="886"/>
        <v>1</v>
      </c>
      <c r="V6325" s="4">
        <f t="shared" si="887"/>
        <v>131.94210000000001</v>
      </c>
      <c r="W6325" s="1" t="s">
        <v>21</v>
      </c>
      <c r="X6325" s="1">
        <v>8.08</v>
      </c>
      <c r="Y6325" s="4">
        <f t="shared" si="888"/>
        <v>1327.501</v>
      </c>
      <c r="Z6325" s="1" t="s">
        <v>44</v>
      </c>
      <c r="AA6325" s="1" t="s">
        <v>28</v>
      </c>
      <c r="AB6325" s="1" t="s">
        <v>24</v>
      </c>
      <c r="AC6325" s="1" t="s">
        <v>25</v>
      </c>
      <c r="AD6325" s="1" t="s">
        <v>19</v>
      </c>
      <c r="AE6325" s="2">
        <v>40914</v>
      </c>
    </row>
    <row r="6326" spans="1:31" x14ac:dyDescent="0.25">
      <c r="A6326">
        <f t="shared" si="889"/>
        <v>6325</v>
      </c>
      <c r="B6326" s="1">
        <v>16036</v>
      </c>
      <c r="C6326" s="2">
        <v>40913</v>
      </c>
      <c r="D6326" s="1" t="s">
        <v>36</v>
      </c>
      <c r="E6326" s="1" t="str">
        <f t="shared" si="882"/>
        <v>*</v>
      </c>
      <c r="F6326" s="1" t="str">
        <f t="shared" si="883"/>
        <v>*</v>
      </c>
      <c r="G6326" s="1" t="str">
        <f t="shared" si="884"/>
        <v>*</v>
      </c>
      <c r="J6326" s="1" t="str">
        <f t="shared" si="885"/>
        <v>*</v>
      </c>
      <c r="P6326" s="1">
        <v>33</v>
      </c>
      <c r="Q6326" s="1">
        <f t="shared" si="890"/>
        <v>0.04</v>
      </c>
      <c r="T6326" s="4">
        <v>550.92999999999995</v>
      </c>
      <c r="U6326" s="9">
        <f t="shared" si="886"/>
        <v>0</v>
      </c>
      <c r="V6326" s="4">
        <f t="shared" si="887"/>
        <v>16.694848484848482</v>
      </c>
      <c r="W6326" s="1" t="s">
        <v>21</v>
      </c>
      <c r="X6326" s="1">
        <v>9.4700000000000006</v>
      </c>
      <c r="Y6326" s="4">
        <f t="shared" si="888"/>
        <v>560.4</v>
      </c>
      <c r="Z6326" s="1" t="s">
        <v>44</v>
      </c>
      <c r="AA6326" s="1" t="s">
        <v>28</v>
      </c>
      <c r="AB6326" s="1" t="s">
        <v>29</v>
      </c>
      <c r="AC6326" s="1" t="s">
        <v>55</v>
      </c>
      <c r="AD6326" s="1" t="s">
        <v>19</v>
      </c>
      <c r="AE6326" s="2">
        <v>40914</v>
      </c>
    </row>
    <row r="6327" spans="1:31" x14ac:dyDescent="0.25">
      <c r="A6327">
        <f t="shared" si="889"/>
        <v>6326</v>
      </c>
      <c r="B6327" s="1">
        <v>25442</v>
      </c>
      <c r="C6327" s="2">
        <v>40913</v>
      </c>
      <c r="D6327" s="1" t="s">
        <v>20</v>
      </c>
      <c r="E6327" s="1" t="str">
        <f t="shared" si="882"/>
        <v>*</v>
      </c>
      <c r="F6327" s="1" t="str">
        <f t="shared" si="883"/>
        <v>**</v>
      </c>
      <c r="G6327" s="1" t="str">
        <f t="shared" si="884"/>
        <v>**</v>
      </c>
      <c r="J6327" s="1" t="str">
        <f t="shared" si="885"/>
        <v>**</v>
      </c>
      <c r="P6327" s="1">
        <v>40</v>
      </c>
      <c r="Q6327" s="1">
        <f t="shared" si="890"/>
        <v>0.05</v>
      </c>
      <c r="T6327" s="4">
        <v>453.98</v>
      </c>
      <c r="U6327" s="9">
        <f t="shared" si="886"/>
        <v>0</v>
      </c>
      <c r="V6327" s="4">
        <f t="shared" si="887"/>
        <v>11.349500000000001</v>
      </c>
      <c r="W6327" s="1" t="s">
        <v>21</v>
      </c>
      <c r="X6327" s="1">
        <v>5.01</v>
      </c>
      <c r="Y6327" s="4">
        <f t="shared" si="888"/>
        <v>458.99</v>
      </c>
      <c r="Z6327" s="1" t="s">
        <v>53</v>
      </c>
      <c r="AA6327" s="1" t="s">
        <v>37</v>
      </c>
      <c r="AB6327" s="1" t="s">
        <v>29</v>
      </c>
      <c r="AC6327" s="1" t="s">
        <v>40</v>
      </c>
      <c r="AD6327" s="1" t="s">
        <v>19</v>
      </c>
      <c r="AE6327" s="2">
        <v>40915</v>
      </c>
    </row>
    <row r="6328" spans="1:31" x14ac:dyDescent="0.25">
      <c r="A6328">
        <f t="shared" si="889"/>
        <v>6327</v>
      </c>
      <c r="B6328" s="1">
        <v>52516</v>
      </c>
      <c r="C6328" s="2">
        <v>40913</v>
      </c>
      <c r="D6328" s="1" t="s">
        <v>20</v>
      </c>
      <c r="E6328" s="1" t="str">
        <f t="shared" si="882"/>
        <v>*</v>
      </c>
      <c r="F6328" s="1" t="str">
        <f t="shared" si="883"/>
        <v>**</v>
      </c>
      <c r="G6328" s="1" t="str">
        <f t="shared" si="884"/>
        <v>**</v>
      </c>
      <c r="J6328" s="1" t="str">
        <f t="shared" si="885"/>
        <v>**</v>
      </c>
      <c r="P6328" s="1">
        <v>19</v>
      </c>
      <c r="Q6328" s="1">
        <f t="shared" si="890"/>
        <v>0.02</v>
      </c>
      <c r="T6328" s="4">
        <v>192.39</v>
      </c>
      <c r="U6328" s="9">
        <f t="shared" si="886"/>
        <v>0</v>
      </c>
      <c r="V6328" s="4">
        <f t="shared" si="887"/>
        <v>10.125789473684209</v>
      </c>
      <c r="W6328" s="1" t="s">
        <v>14</v>
      </c>
      <c r="X6328" s="1">
        <v>4.68</v>
      </c>
      <c r="Y6328" s="4">
        <f t="shared" si="888"/>
        <v>197.07</v>
      </c>
      <c r="Z6328" s="1" t="s">
        <v>22</v>
      </c>
      <c r="AA6328" s="1" t="s">
        <v>28</v>
      </c>
      <c r="AB6328" s="1" t="s">
        <v>29</v>
      </c>
      <c r="AC6328" s="1" t="s">
        <v>45</v>
      </c>
      <c r="AD6328" s="1" t="s">
        <v>41</v>
      </c>
      <c r="AE6328" s="2">
        <v>40916</v>
      </c>
    </row>
    <row r="6329" spans="1:31" x14ac:dyDescent="0.25">
      <c r="A6329">
        <f t="shared" si="889"/>
        <v>6328</v>
      </c>
      <c r="B6329" s="1">
        <v>16036</v>
      </c>
      <c r="C6329" s="2">
        <v>40913</v>
      </c>
      <c r="D6329" s="1" t="s">
        <v>36</v>
      </c>
      <c r="E6329" s="1" t="str">
        <f t="shared" si="882"/>
        <v>*</v>
      </c>
      <c r="F6329" s="1" t="str">
        <f t="shared" si="883"/>
        <v>*</v>
      </c>
      <c r="G6329" s="1" t="str">
        <f t="shared" si="884"/>
        <v>*</v>
      </c>
      <c r="J6329" s="1" t="str">
        <f t="shared" si="885"/>
        <v>*</v>
      </c>
      <c r="P6329" s="1">
        <v>28</v>
      </c>
      <c r="Q6329" s="1">
        <f t="shared" si="890"/>
        <v>3.5000000000000003E-2</v>
      </c>
      <c r="T6329" s="4">
        <v>169.22</v>
      </c>
      <c r="U6329" s="9">
        <f t="shared" si="886"/>
        <v>0</v>
      </c>
      <c r="V6329" s="4">
        <f t="shared" si="887"/>
        <v>6.0435714285714282</v>
      </c>
      <c r="W6329" s="1" t="s">
        <v>21</v>
      </c>
      <c r="X6329" s="1">
        <v>8.49</v>
      </c>
      <c r="Y6329" s="4">
        <f t="shared" si="888"/>
        <v>177.71</v>
      </c>
      <c r="Z6329" s="1" t="s">
        <v>44</v>
      </c>
      <c r="AA6329" s="1" t="s">
        <v>28</v>
      </c>
      <c r="AB6329" s="1" t="s">
        <v>29</v>
      </c>
      <c r="AC6329" s="1" t="s">
        <v>43</v>
      </c>
      <c r="AD6329" s="1" t="s">
        <v>19</v>
      </c>
      <c r="AE6329" s="2">
        <v>40915</v>
      </c>
    </row>
    <row r="6330" spans="1:31" x14ac:dyDescent="0.25">
      <c r="A6330">
        <f t="shared" si="889"/>
        <v>6329</v>
      </c>
      <c r="B6330" s="1">
        <v>13444</v>
      </c>
      <c r="C6330" s="2">
        <v>40913</v>
      </c>
      <c r="D6330" s="1" t="s">
        <v>20</v>
      </c>
      <c r="E6330" s="1" t="str">
        <f t="shared" si="882"/>
        <v>*</v>
      </c>
      <c r="F6330" s="1" t="str">
        <f t="shared" si="883"/>
        <v>**</v>
      </c>
      <c r="G6330" s="1" t="str">
        <f t="shared" si="884"/>
        <v>**</v>
      </c>
      <c r="J6330" s="1" t="str">
        <f t="shared" si="885"/>
        <v>**</v>
      </c>
      <c r="P6330" s="1">
        <v>33</v>
      </c>
      <c r="Q6330" s="1">
        <f t="shared" si="890"/>
        <v>0.04</v>
      </c>
      <c r="T6330" s="4">
        <v>154.44</v>
      </c>
      <c r="U6330" s="9">
        <f t="shared" si="886"/>
        <v>0</v>
      </c>
      <c r="V6330" s="4">
        <f t="shared" si="887"/>
        <v>4.68</v>
      </c>
      <c r="W6330" s="1" t="s">
        <v>21</v>
      </c>
      <c r="X6330" s="1">
        <v>0.88</v>
      </c>
      <c r="Y6330" s="4">
        <f t="shared" si="888"/>
        <v>155.32</v>
      </c>
      <c r="Z6330" s="1" t="s">
        <v>22</v>
      </c>
      <c r="AA6330" s="1" t="s">
        <v>16</v>
      </c>
      <c r="AB6330" s="1" t="s">
        <v>29</v>
      </c>
      <c r="AC6330" s="1" t="s">
        <v>40</v>
      </c>
      <c r="AD6330" s="1" t="s">
        <v>31</v>
      </c>
      <c r="AE6330" s="2">
        <v>40916</v>
      </c>
    </row>
    <row r="6331" spans="1:31" x14ac:dyDescent="0.25">
      <c r="A6331">
        <f t="shared" si="889"/>
        <v>6330</v>
      </c>
      <c r="B6331" s="1">
        <v>5601</v>
      </c>
      <c r="C6331" s="2">
        <v>40913</v>
      </c>
      <c r="D6331" s="1" t="s">
        <v>20</v>
      </c>
      <c r="E6331" s="1" t="str">
        <f t="shared" si="882"/>
        <v>*</v>
      </c>
      <c r="F6331" s="1" t="str">
        <f t="shared" si="883"/>
        <v>**</v>
      </c>
      <c r="G6331" s="1" t="str">
        <f t="shared" si="884"/>
        <v>**</v>
      </c>
      <c r="J6331" s="1" t="str">
        <f t="shared" si="885"/>
        <v>**</v>
      </c>
      <c r="P6331" s="1">
        <v>10</v>
      </c>
      <c r="Q6331" s="1">
        <f t="shared" si="890"/>
        <v>0.02</v>
      </c>
      <c r="T6331" s="4">
        <v>120.53</v>
      </c>
      <c r="U6331" s="9">
        <f t="shared" si="886"/>
        <v>0</v>
      </c>
      <c r="V6331" s="4">
        <f t="shared" si="887"/>
        <v>12.053000000000001</v>
      </c>
      <c r="W6331" s="1" t="s">
        <v>21</v>
      </c>
      <c r="X6331" s="1">
        <v>2.85</v>
      </c>
      <c r="Y6331" s="4">
        <f t="shared" si="888"/>
        <v>123.38</v>
      </c>
      <c r="Z6331" s="1" t="s">
        <v>22</v>
      </c>
      <c r="AA6331" s="1" t="s">
        <v>16</v>
      </c>
      <c r="AB6331" s="1" t="s">
        <v>17</v>
      </c>
      <c r="AC6331" s="1" t="s">
        <v>18</v>
      </c>
      <c r="AD6331" s="1" t="s">
        <v>41</v>
      </c>
      <c r="AE6331" s="2">
        <v>40914</v>
      </c>
    </row>
    <row r="6332" spans="1:31" x14ac:dyDescent="0.25">
      <c r="A6332">
        <f t="shared" si="889"/>
        <v>6331</v>
      </c>
      <c r="B6332" s="1">
        <v>4800</v>
      </c>
      <c r="C6332" s="2">
        <v>40913</v>
      </c>
      <c r="D6332" s="1" t="s">
        <v>13</v>
      </c>
      <c r="E6332" s="1" t="str">
        <f t="shared" si="882"/>
        <v>*</v>
      </c>
      <c r="F6332" s="1" t="str">
        <f t="shared" si="883"/>
        <v>*</v>
      </c>
      <c r="G6332" s="1" t="str">
        <f t="shared" si="884"/>
        <v>*</v>
      </c>
      <c r="J6332" s="1" t="str">
        <f t="shared" si="885"/>
        <v>*</v>
      </c>
      <c r="P6332" s="1">
        <v>17</v>
      </c>
      <c r="Q6332" s="1">
        <f t="shared" si="890"/>
        <v>0.02</v>
      </c>
      <c r="T6332" s="4">
        <v>89.25</v>
      </c>
      <c r="U6332" s="9">
        <f t="shared" si="886"/>
        <v>0</v>
      </c>
      <c r="V6332" s="4">
        <f t="shared" si="887"/>
        <v>5.25</v>
      </c>
      <c r="W6332" s="1" t="s">
        <v>21</v>
      </c>
      <c r="X6332" s="1">
        <v>0.5</v>
      </c>
      <c r="Y6332" s="4">
        <f t="shared" si="888"/>
        <v>89.75</v>
      </c>
      <c r="Z6332" s="1" t="s">
        <v>44</v>
      </c>
      <c r="AA6332" s="1" t="s">
        <v>28</v>
      </c>
      <c r="AB6332" s="1" t="s">
        <v>29</v>
      </c>
      <c r="AC6332" s="1" t="s">
        <v>58</v>
      </c>
      <c r="AD6332" s="1" t="s">
        <v>19</v>
      </c>
      <c r="AE6332" s="2">
        <v>40920</v>
      </c>
    </row>
    <row r="6333" spans="1:31" x14ac:dyDescent="0.25">
      <c r="A6333">
        <f t="shared" si="889"/>
        <v>6332</v>
      </c>
      <c r="B6333" s="1">
        <v>4800</v>
      </c>
      <c r="C6333" s="2">
        <v>40913</v>
      </c>
      <c r="D6333" s="1" t="s">
        <v>13</v>
      </c>
      <c r="E6333" s="1" t="str">
        <f t="shared" si="882"/>
        <v>*</v>
      </c>
      <c r="F6333" s="1" t="str">
        <f t="shared" si="883"/>
        <v>*</v>
      </c>
      <c r="G6333" s="1" t="str">
        <f t="shared" si="884"/>
        <v>*</v>
      </c>
      <c r="J6333" s="1" t="str">
        <f t="shared" si="885"/>
        <v>*</v>
      </c>
      <c r="P6333" s="1">
        <v>7</v>
      </c>
      <c r="Q6333" s="1">
        <f t="shared" si="890"/>
        <v>0.01</v>
      </c>
      <c r="T6333" s="4">
        <v>79.81</v>
      </c>
      <c r="U6333" s="9">
        <f t="shared" si="886"/>
        <v>0</v>
      </c>
      <c r="V6333" s="4">
        <f t="shared" si="887"/>
        <v>11.401428571428571</v>
      </c>
      <c r="W6333" s="1" t="s">
        <v>21</v>
      </c>
      <c r="X6333" s="1">
        <v>2.36</v>
      </c>
      <c r="Y6333" s="4">
        <f t="shared" si="888"/>
        <v>82.17</v>
      </c>
      <c r="Z6333" s="1" t="s">
        <v>44</v>
      </c>
      <c r="AA6333" s="1" t="s">
        <v>28</v>
      </c>
      <c r="AB6333" s="1" t="s">
        <v>29</v>
      </c>
      <c r="AC6333" s="1" t="s">
        <v>30</v>
      </c>
      <c r="AD6333" s="1" t="s">
        <v>31</v>
      </c>
      <c r="AE6333" s="2">
        <v>40918</v>
      </c>
    </row>
    <row r="6334" spans="1:31" x14ac:dyDescent="0.25">
      <c r="A6334">
        <f t="shared" si="889"/>
        <v>6333</v>
      </c>
      <c r="B6334" s="1">
        <v>4800</v>
      </c>
      <c r="C6334" s="2">
        <v>40913</v>
      </c>
      <c r="D6334" s="1" t="s">
        <v>13</v>
      </c>
      <c r="E6334" s="1" t="str">
        <f t="shared" si="882"/>
        <v>*</v>
      </c>
      <c r="F6334" s="1" t="str">
        <f t="shared" si="883"/>
        <v>*</v>
      </c>
      <c r="G6334" s="1" t="str">
        <f t="shared" si="884"/>
        <v>*</v>
      </c>
      <c r="J6334" s="1" t="str">
        <f t="shared" si="885"/>
        <v>*</v>
      </c>
      <c r="P6334" s="1">
        <v>4</v>
      </c>
      <c r="Q6334" s="1">
        <f t="shared" si="890"/>
        <v>0.01</v>
      </c>
      <c r="T6334" s="4">
        <v>41.94</v>
      </c>
      <c r="U6334" s="9">
        <f t="shared" si="886"/>
        <v>0</v>
      </c>
      <c r="V6334" s="4">
        <f t="shared" si="887"/>
        <v>10.484999999999999</v>
      </c>
      <c r="W6334" s="1" t="s">
        <v>21</v>
      </c>
      <c r="X6334" s="1">
        <v>8.94</v>
      </c>
      <c r="Y6334" s="4">
        <f t="shared" si="888"/>
        <v>50.879999999999995</v>
      </c>
      <c r="Z6334" s="1" t="s">
        <v>44</v>
      </c>
      <c r="AA6334" s="1" t="s">
        <v>28</v>
      </c>
      <c r="AB6334" s="1" t="s">
        <v>29</v>
      </c>
      <c r="AC6334" s="1" t="s">
        <v>43</v>
      </c>
      <c r="AD6334" s="1" t="s">
        <v>19</v>
      </c>
      <c r="AE6334" s="2">
        <v>40920</v>
      </c>
    </row>
    <row r="6335" spans="1:31" x14ac:dyDescent="0.25">
      <c r="A6335">
        <f t="shared" si="889"/>
        <v>6334</v>
      </c>
      <c r="B6335" s="1">
        <v>56645</v>
      </c>
      <c r="C6335" s="2">
        <v>40914</v>
      </c>
      <c r="D6335" s="1" t="s">
        <v>13</v>
      </c>
      <c r="E6335" s="1" t="str">
        <f t="shared" si="882"/>
        <v>*</v>
      </c>
      <c r="F6335" s="1" t="str">
        <f t="shared" si="883"/>
        <v>*</v>
      </c>
      <c r="G6335" s="1" t="str">
        <f t="shared" si="884"/>
        <v>*</v>
      </c>
      <c r="J6335" s="1" t="str">
        <f t="shared" si="885"/>
        <v>*</v>
      </c>
      <c r="P6335" s="1">
        <v>42</v>
      </c>
      <c r="Q6335" s="1">
        <f t="shared" si="890"/>
        <v>0.05</v>
      </c>
      <c r="T6335" s="4">
        <v>14729.36</v>
      </c>
      <c r="U6335" s="9">
        <f t="shared" si="886"/>
        <v>1</v>
      </c>
      <c r="V6335" s="4">
        <f t="shared" si="887"/>
        <v>350.69904761904763</v>
      </c>
      <c r="W6335" s="1" t="s">
        <v>33</v>
      </c>
      <c r="X6335" s="1">
        <v>40.19</v>
      </c>
      <c r="Y6335" s="4">
        <f t="shared" si="888"/>
        <v>14769.550000000001</v>
      </c>
      <c r="Z6335" s="1" t="s">
        <v>51</v>
      </c>
      <c r="AA6335" s="1" t="s">
        <v>37</v>
      </c>
      <c r="AB6335" s="1" t="s">
        <v>17</v>
      </c>
      <c r="AC6335" s="1" t="s">
        <v>52</v>
      </c>
      <c r="AD6335" s="1" t="s">
        <v>59</v>
      </c>
      <c r="AE6335" s="2">
        <v>40916</v>
      </c>
    </row>
    <row r="6336" spans="1:31" x14ac:dyDescent="0.25">
      <c r="A6336">
        <f t="shared" si="889"/>
        <v>6335</v>
      </c>
      <c r="B6336" s="1">
        <v>57698</v>
      </c>
      <c r="C6336" s="2">
        <v>40914</v>
      </c>
      <c r="D6336" s="1" t="s">
        <v>32</v>
      </c>
      <c r="E6336" s="1" t="str">
        <f t="shared" si="882"/>
        <v>***</v>
      </c>
      <c r="F6336" s="1" t="str">
        <f t="shared" si="883"/>
        <v>***</v>
      </c>
      <c r="G6336" s="1" t="str">
        <f t="shared" si="884"/>
        <v>***</v>
      </c>
      <c r="J6336" s="1" t="str">
        <f t="shared" si="885"/>
        <v>***</v>
      </c>
      <c r="P6336" s="1">
        <v>13</v>
      </c>
      <c r="Q6336" s="1">
        <f t="shared" si="890"/>
        <v>0.02</v>
      </c>
      <c r="T6336" s="4">
        <v>4805.3599999999997</v>
      </c>
      <c r="U6336" s="9">
        <f t="shared" si="886"/>
        <v>1</v>
      </c>
      <c r="V6336" s="4">
        <f t="shared" si="887"/>
        <v>369.64307692307688</v>
      </c>
      <c r="W6336" s="1" t="s">
        <v>21</v>
      </c>
      <c r="X6336" s="1">
        <v>19.989999999999998</v>
      </c>
      <c r="Y6336" s="4">
        <f t="shared" si="888"/>
        <v>4825.3499999999995</v>
      </c>
      <c r="Z6336" s="1" t="s">
        <v>54</v>
      </c>
      <c r="AA6336" s="1" t="s">
        <v>37</v>
      </c>
      <c r="AB6336" s="1" t="s">
        <v>29</v>
      </c>
      <c r="AC6336" s="1" t="s">
        <v>63</v>
      </c>
      <c r="AD6336" s="1" t="s">
        <v>19</v>
      </c>
      <c r="AE6336" s="2">
        <v>40916</v>
      </c>
    </row>
    <row r="6337" spans="1:31" x14ac:dyDescent="0.25">
      <c r="A6337">
        <f t="shared" si="889"/>
        <v>6336</v>
      </c>
      <c r="B6337" s="1">
        <v>56645</v>
      </c>
      <c r="C6337" s="2">
        <v>40914</v>
      </c>
      <c r="D6337" s="1" t="s">
        <v>13</v>
      </c>
      <c r="E6337" s="1" t="str">
        <f t="shared" si="882"/>
        <v>*</v>
      </c>
      <c r="F6337" s="1" t="str">
        <f t="shared" si="883"/>
        <v>*</v>
      </c>
      <c r="G6337" s="1" t="str">
        <f t="shared" si="884"/>
        <v>*</v>
      </c>
      <c r="J6337" s="1" t="str">
        <f t="shared" si="885"/>
        <v>*</v>
      </c>
      <c r="P6337" s="1">
        <v>46</v>
      </c>
      <c r="Q6337" s="1">
        <f t="shared" si="890"/>
        <v>0.05</v>
      </c>
      <c r="T6337" s="4">
        <v>1483.49</v>
      </c>
      <c r="U6337" s="9">
        <f t="shared" si="886"/>
        <v>1</v>
      </c>
      <c r="V6337" s="4">
        <f t="shared" si="887"/>
        <v>32.249782608695654</v>
      </c>
      <c r="W6337" s="1" t="s">
        <v>21</v>
      </c>
      <c r="X6337" s="1">
        <v>17.079999999999998</v>
      </c>
      <c r="Y6337" s="4">
        <f t="shared" si="888"/>
        <v>1500.57</v>
      </c>
      <c r="Z6337" s="1" t="s">
        <v>51</v>
      </c>
      <c r="AA6337" s="1" t="s">
        <v>37</v>
      </c>
      <c r="AB6337" s="1" t="s">
        <v>29</v>
      </c>
      <c r="AC6337" s="1" t="s">
        <v>40</v>
      </c>
      <c r="AD6337" s="1" t="s">
        <v>19</v>
      </c>
      <c r="AE6337" s="2">
        <v>40914</v>
      </c>
    </row>
    <row r="6338" spans="1:31" x14ac:dyDescent="0.25">
      <c r="A6338">
        <f t="shared" si="889"/>
        <v>6337</v>
      </c>
      <c r="B6338" s="1">
        <v>57698</v>
      </c>
      <c r="C6338" s="2">
        <v>40914</v>
      </c>
      <c r="D6338" s="1" t="s">
        <v>32</v>
      </c>
      <c r="E6338" s="1" t="str">
        <f t="shared" si="882"/>
        <v>***</v>
      </c>
      <c r="F6338" s="1" t="str">
        <f t="shared" si="883"/>
        <v>***</v>
      </c>
      <c r="G6338" s="1" t="str">
        <f t="shared" si="884"/>
        <v>***</v>
      </c>
      <c r="J6338" s="1" t="str">
        <f t="shared" si="885"/>
        <v>***</v>
      </c>
      <c r="P6338" s="1">
        <v>10</v>
      </c>
      <c r="Q6338" s="1">
        <f t="shared" si="890"/>
        <v>0.02</v>
      </c>
      <c r="T6338" s="4">
        <v>86</v>
      </c>
      <c r="U6338" s="9">
        <f t="shared" si="886"/>
        <v>0</v>
      </c>
      <c r="V6338" s="4">
        <f t="shared" si="887"/>
        <v>8.6</v>
      </c>
      <c r="W6338" s="1" t="s">
        <v>21</v>
      </c>
      <c r="X6338" s="1">
        <v>9.23</v>
      </c>
      <c r="Y6338" s="4">
        <f t="shared" si="888"/>
        <v>95.23</v>
      </c>
      <c r="Z6338" s="1" t="s">
        <v>54</v>
      </c>
      <c r="AA6338" s="1" t="s">
        <v>37</v>
      </c>
      <c r="AB6338" s="1" t="s">
        <v>29</v>
      </c>
      <c r="AC6338" s="1" t="s">
        <v>63</v>
      </c>
      <c r="AD6338" s="1" t="s">
        <v>19</v>
      </c>
      <c r="AE6338" s="2">
        <v>40915</v>
      </c>
    </row>
    <row r="6339" spans="1:31" x14ac:dyDescent="0.25">
      <c r="A6339">
        <f t="shared" si="889"/>
        <v>6338</v>
      </c>
      <c r="B6339" s="1">
        <v>54115</v>
      </c>
      <c r="C6339" s="2">
        <v>40915</v>
      </c>
      <c r="D6339" s="1" t="s">
        <v>13</v>
      </c>
      <c r="E6339" s="1" t="str">
        <f t="shared" ref="E6339:E6402" si="891">IF(D6339="Critical","***","*")</f>
        <v>*</v>
      </c>
      <c r="F6339" s="1" t="str">
        <f t="shared" ref="F6339:F6402" si="892">IF(D6339="Critical","***",IF(D6339="High","**","*"))</f>
        <v>*</v>
      </c>
      <c r="G6339" s="1" t="str">
        <f t="shared" ref="G6339:G6402" si="893">VLOOKUP(D6339,$H$6:$I$10,2,FALSE)</f>
        <v>*</v>
      </c>
      <c r="J6339" s="1" t="str">
        <f t="shared" ref="J6339:J6402" si="894">HLOOKUP(D6339,$K$5:$O$6,2,FALSE)</f>
        <v>*</v>
      </c>
      <c r="P6339" s="1">
        <v>39</v>
      </c>
      <c r="Q6339" s="1">
        <f t="shared" si="890"/>
        <v>0.04</v>
      </c>
      <c r="T6339" s="4">
        <v>197.11</v>
      </c>
      <c r="U6339" s="9">
        <f t="shared" ref="U6339:U6402" si="895">IF(T6339&gt;1000,1,0)</f>
        <v>0</v>
      </c>
      <c r="V6339" s="4">
        <f t="shared" ref="V6339:V6402" si="896">T6339/P6339</f>
        <v>5.0541025641025641</v>
      </c>
      <c r="W6339" s="1" t="s">
        <v>21</v>
      </c>
      <c r="X6339" s="1">
        <v>4.95</v>
      </c>
      <c r="Y6339" s="4">
        <f t="shared" ref="Y6339:Y6402" si="897">X6339+T6339</f>
        <v>202.06</v>
      </c>
      <c r="Z6339" s="1" t="s">
        <v>51</v>
      </c>
      <c r="AA6339" s="1" t="s">
        <v>28</v>
      </c>
      <c r="AB6339" s="1" t="s">
        <v>29</v>
      </c>
      <c r="AC6339" s="1" t="s">
        <v>43</v>
      </c>
      <c r="AD6339" s="1" t="s">
        <v>19</v>
      </c>
      <c r="AE6339" s="2">
        <v>40920</v>
      </c>
    </row>
    <row r="6340" spans="1:31" x14ac:dyDescent="0.25">
      <c r="A6340">
        <f t="shared" ref="A6340:A6403" si="898">A6339+1</f>
        <v>6339</v>
      </c>
      <c r="B6340" s="1">
        <v>54115</v>
      </c>
      <c r="C6340" s="2">
        <v>40915</v>
      </c>
      <c r="D6340" s="1" t="s">
        <v>13</v>
      </c>
      <c r="E6340" s="1" t="str">
        <f t="shared" si="891"/>
        <v>*</v>
      </c>
      <c r="F6340" s="1" t="str">
        <f t="shared" si="892"/>
        <v>*</v>
      </c>
      <c r="G6340" s="1" t="str">
        <f t="shared" si="893"/>
        <v>*</v>
      </c>
      <c r="J6340" s="1" t="str">
        <f t="shared" si="894"/>
        <v>*</v>
      </c>
      <c r="P6340" s="1">
        <v>24</v>
      </c>
      <c r="Q6340" s="1">
        <f t="shared" ref="Q6340:Q6403" si="899">VLOOKUP(P6340,$R$5:$S$10,2,TRUE)</f>
        <v>3.5000000000000003E-2</v>
      </c>
      <c r="T6340" s="4">
        <v>114.17</v>
      </c>
      <c r="U6340" s="9">
        <f t="shared" si="895"/>
        <v>0</v>
      </c>
      <c r="V6340" s="4">
        <f t="shared" si="896"/>
        <v>4.7570833333333331</v>
      </c>
      <c r="W6340" s="1" t="s">
        <v>21</v>
      </c>
      <c r="X6340" s="1">
        <v>5.15</v>
      </c>
      <c r="Y6340" s="4">
        <f t="shared" si="897"/>
        <v>119.32000000000001</v>
      </c>
      <c r="Z6340" s="1" t="s">
        <v>51</v>
      </c>
      <c r="AA6340" s="1" t="s">
        <v>28</v>
      </c>
      <c r="AB6340" s="1" t="s">
        <v>29</v>
      </c>
      <c r="AC6340" s="1" t="s">
        <v>63</v>
      </c>
      <c r="AD6340" s="1" t="s">
        <v>19</v>
      </c>
      <c r="AE6340" s="2">
        <v>40920</v>
      </c>
    </row>
    <row r="6341" spans="1:31" x14ac:dyDescent="0.25">
      <c r="A6341">
        <f t="shared" si="898"/>
        <v>6340</v>
      </c>
      <c r="B6341" s="1">
        <v>45284</v>
      </c>
      <c r="C6341" s="2">
        <v>40915</v>
      </c>
      <c r="D6341" s="1" t="s">
        <v>20</v>
      </c>
      <c r="E6341" s="1" t="str">
        <f t="shared" si="891"/>
        <v>*</v>
      </c>
      <c r="F6341" s="1" t="str">
        <f t="shared" si="892"/>
        <v>**</v>
      </c>
      <c r="G6341" s="1" t="str">
        <f t="shared" si="893"/>
        <v>**</v>
      </c>
      <c r="J6341" s="1" t="str">
        <f t="shared" si="894"/>
        <v>**</v>
      </c>
      <c r="P6341" s="1">
        <v>7</v>
      </c>
      <c r="Q6341" s="1">
        <f t="shared" si="899"/>
        <v>0.01</v>
      </c>
      <c r="T6341" s="4">
        <v>91.43</v>
      </c>
      <c r="U6341" s="9">
        <f t="shared" si="895"/>
        <v>0</v>
      </c>
      <c r="V6341" s="4">
        <f t="shared" si="896"/>
        <v>13.061428571428573</v>
      </c>
      <c r="W6341" s="1" t="s">
        <v>21</v>
      </c>
      <c r="X6341" s="1">
        <v>8.99</v>
      </c>
      <c r="Y6341" s="4">
        <f t="shared" si="897"/>
        <v>100.42</v>
      </c>
      <c r="Z6341" s="1" t="s">
        <v>46</v>
      </c>
      <c r="AA6341" s="1" t="s">
        <v>16</v>
      </c>
      <c r="AB6341" s="1" t="s">
        <v>29</v>
      </c>
      <c r="AC6341" s="1" t="s">
        <v>30</v>
      </c>
      <c r="AD6341" s="1" t="s">
        <v>41</v>
      </c>
      <c r="AE6341" s="2">
        <v>40916</v>
      </c>
    </row>
    <row r="6342" spans="1:31" x14ac:dyDescent="0.25">
      <c r="A6342">
        <f t="shared" si="898"/>
        <v>6341</v>
      </c>
      <c r="B6342" s="1">
        <v>54307</v>
      </c>
      <c r="C6342" s="2">
        <v>40916</v>
      </c>
      <c r="D6342" s="1" t="s">
        <v>20</v>
      </c>
      <c r="E6342" s="1" t="str">
        <f t="shared" si="891"/>
        <v>*</v>
      </c>
      <c r="F6342" s="1" t="str">
        <f t="shared" si="892"/>
        <v>**</v>
      </c>
      <c r="G6342" s="1" t="str">
        <f t="shared" si="893"/>
        <v>**</v>
      </c>
      <c r="J6342" s="1" t="str">
        <f t="shared" si="894"/>
        <v>**</v>
      </c>
      <c r="P6342" s="1">
        <v>14</v>
      </c>
      <c r="Q6342" s="1">
        <f t="shared" si="899"/>
        <v>0.02</v>
      </c>
      <c r="T6342" s="4">
        <v>3849.8</v>
      </c>
      <c r="U6342" s="9">
        <f t="shared" si="895"/>
        <v>1</v>
      </c>
      <c r="V6342" s="4">
        <f t="shared" si="896"/>
        <v>274.98571428571432</v>
      </c>
      <c r="W6342" s="1" t="s">
        <v>33</v>
      </c>
      <c r="X6342" s="1">
        <v>35.67</v>
      </c>
      <c r="Y6342" s="4">
        <f t="shared" si="897"/>
        <v>3885.4700000000003</v>
      </c>
      <c r="Z6342" s="1" t="s">
        <v>46</v>
      </c>
      <c r="AA6342" s="1" t="s">
        <v>28</v>
      </c>
      <c r="AB6342" s="1" t="s">
        <v>17</v>
      </c>
      <c r="AC6342" s="1" t="s">
        <v>52</v>
      </c>
      <c r="AD6342" s="1" t="s">
        <v>59</v>
      </c>
      <c r="AE6342" s="2">
        <v>40917</v>
      </c>
    </row>
    <row r="6343" spans="1:31" x14ac:dyDescent="0.25">
      <c r="A6343">
        <f t="shared" si="898"/>
        <v>6342</v>
      </c>
      <c r="B6343" s="1">
        <v>7042</v>
      </c>
      <c r="C6343" s="2">
        <v>40916</v>
      </c>
      <c r="D6343" s="1" t="s">
        <v>36</v>
      </c>
      <c r="E6343" s="1" t="str">
        <f t="shared" si="891"/>
        <v>*</v>
      </c>
      <c r="F6343" s="1" t="str">
        <f t="shared" si="892"/>
        <v>*</v>
      </c>
      <c r="G6343" s="1" t="str">
        <f t="shared" si="893"/>
        <v>*</v>
      </c>
      <c r="J6343" s="1" t="str">
        <f t="shared" si="894"/>
        <v>*</v>
      </c>
      <c r="P6343" s="1">
        <v>4</v>
      </c>
      <c r="Q6343" s="1">
        <f t="shared" si="899"/>
        <v>0.01</v>
      </c>
      <c r="T6343" s="4">
        <v>1187.864</v>
      </c>
      <c r="U6343" s="9">
        <f t="shared" si="895"/>
        <v>1</v>
      </c>
      <c r="V6343" s="4">
        <f t="shared" si="896"/>
        <v>296.96600000000001</v>
      </c>
      <c r="W6343" s="1" t="s">
        <v>33</v>
      </c>
      <c r="X6343" s="1">
        <v>85.63</v>
      </c>
      <c r="Y6343" s="4">
        <f t="shared" si="897"/>
        <v>1273.4940000000001</v>
      </c>
      <c r="Z6343" s="1" t="s">
        <v>42</v>
      </c>
      <c r="AA6343" s="1" t="s">
        <v>37</v>
      </c>
      <c r="AB6343" s="1" t="s">
        <v>17</v>
      </c>
      <c r="AC6343" s="1" t="s">
        <v>52</v>
      </c>
      <c r="AD6343" s="1" t="s">
        <v>59</v>
      </c>
      <c r="AE6343" s="2">
        <v>40918</v>
      </c>
    </row>
    <row r="6344" spans="1:31" x14ac:dyDescent="0.25">
      <c r="A6344">
        <f t="shared" si="898"/>
        <v>6343</v>
      </c>
      <c r="B6344" s="1">
        <v>14726</v>
      </c>
      <c r="C6344" s="2">
        <v>40916</v>
      </c>
      <c r="D6344" s="1" t="s">
        <v>13</v>
      </c>
      <c r="E6344" s="1" t="str">
        <f t="shared" si="891"/>
        <v>*</v>
      </c>
      <c r="F6344" s="1" t="str">
        <f t="shared" si="892"/>
        <v>*</v>
      </c>
      <c r="G6344" s="1" t="str">
        <f t="shared" si="893"/>
        <v>*</v>
      </c>
      <c r="J6344" s="1" t="str">
        <f t="shared" si="894"/>
        <v>*</v>
      </c>
      <c r="P6344" s="1">
        <v>15</v>
      </c>
      <c r="Q6344" s="1">
        <f t="shared" si="899"/>
        <v>0.02</v>
      </c>
      <c r="T6344" s="4">
        <v>310.87</v>
      </c>
      <c r="U6344" s="9">
        <f t="shared" si="895"/>
        <v>0</v>
      </c>
      <c r="V6344" s="4">
        <f t="shared" si="896"/>
        <v>20.724666666666668</v>
      </c>
      <c r="W6344" s="1" t="s">
        <v>21</v>
      </c>
      <c r="X6344" s="1">
        <v>4</v>
      </c>
      <c r="Y6344" s="4">
        <f t="shared" si="897"/>
        <v>314.87</v>
      </c>
      <c r="Z6344" s="1" t="s">
        <v>39</v>
      </c>
      <c r="AA6344" s="1" t="s">
        <v>16</v>
      </c>
      <c r="AB6344" s="1" t="s">
        <v>24</v>
      </c>
      <c r="AC6344" s="1" t="s">
        <v>38</v>
      </c>
      <c r="AD6344" s="1" t="s">
        <v>19</v>
      </c>
      <c r="AE6344" s="2">
        <v>40916</v>
      </c>
    </row>
    <row r="6345" spans="1:31" x14ac:dyDescent="0.25">
      <c r="A6345">
        <f t="shared" si="898"/>
        <v>6344</v>
      </c>
      <c r="B6345" s="1">
        <v>26818</v>
      </c>
      <c r="C6345" s="2">
        <v>40916</v>
      </c>
      <c r="D6345" s="1" t="s">
        <v>27</v>
      </c>
      <c r="E6345" s="1" t="str">
        <f t="shared" si="891"/>
        <v>*</v>
      </c>
      <c r="F6345" s="1" t="str">
        <f t="shared" si="892"/>
        <v>*</v>
      </c>
      <c r="G6345" s="1" t="str">
        <f t="shared" si="893"/>
        <v>*</v>
      </c>
      <c r="J6345" s="1" t="str">
        <f t="shared" si="894"/>
        <v>*</v>
      </c>
      <c r="P6345" s="1">
        <v>36</v>
      </c>
      <c r="Q6345" s="1">
        <f t="shared" si="899"/>
        <v>0.04</v>
      </c>
      <c r="T6345" s="4">
        <v>251.34</v>
      </c>
      <c r="U6345" s="9">
        <f t="shared" si="895"/>
        <v>0</v>
      </c>
      <c r="V6345" s="4">
        <f t="shared" si="896"/>
        <v>6.9816666666666665</v>
      </c>
      <c r="W6345" s="1" t="s">
        <v>21</v>
      </c>
      <c r="X6345" s="1">
        <v>7.72</v>
      </c>
      <c r="Y6345" s="4">
        <f t="shared" si="897"/>
        <v>259.06</v>
      </c>
      <c r="Z6345" s="1" t="s">
        <v>44</v>
      </c>
      <c r="AA6345" s="1" t="s">
        <v>23</v>
      </c>
      <c r="AB6345" s="1" t="s">
        <v>29</v>
      </c>
      <c r="AC6345" s="1" t="s">
        <v>43</v>
      </c>
      <c r="AD6345" s="1" t="s">
        <v>19</v>
      </c>
      <c r="AE6345" s="2">
        <v>40917</v>
      </c>
    </row>
    <row r="6346" spans="1:31" x14ac:dyDescent="0.25">
      <c r="A6346">
        <f t="shared" si="898"/>
        <v>6345</v>
      </c>
      <c r="B6346" s="1">
        <v>54307</v>
      </c>
      <c r="C6346" s="2">
        <v>40916</v>
      </c>
      <c r="D6346" s="1" t="s">
        <v>20</v>
      </c>
      <c r="E6346" s="1" t="str">
        <f t="shared" si="891"/>
        <v>*</v>
      </c>
      <c r="F6346" s="1" t="str">
        <f t="shared" si="892"/>
        <v>**</v>
      </c>
      <c r="G6346" s="1" t="str">
        <f t="shared" si="893"/>
        <v>**</v>
      </c>
      <c r="J6346" s="1" t="str">
        <f t="shared" si="894"/>
        <v>**</v>
      </c>
      <c r="P6346" s="1">
        <v>15</v>
      </c>
      <c r="Q6346" s="1">
        <f t="shared" si="899"/>
        <v>0.02</v>
      </c>
      <c r="T6346" s="4">
        <v>243.52</v>
      </c>
      <c r="U6346" s="9">
        <f t="shared" si="895"/>
        <v>0</v>
      </c>
      <c r="V6346" s="4">
        <f t="shared" si="896"/>
        <v>16.234666666666666</v>
      </c>
      <c r="W6346" s="1" t="s">
        <v>21</v>
      </c>
      <c r="X6346" s="1">
        <v>13.56</v>
      </c>
      <c r="Y6346" s="4">
        <f t="shared" si="897"/>
        <v>257.08</v>
      </c>
      <c r="Z6346" s="1" t="s">
        <v>46</v>
      </c>
      <c r="AA6346" s="1" t="s">
        <v>28</v>
      </c>
      <c r="AB6346" s="1" t="s">
        <v>17</v>
      </c>
      <c r="AC6346" s="1" t="s">
        <v>18</v>
      </c>
      <c r="AD6346" s="1" t="s">
        <v>48</v>
      </c>
      <c r="AE6346" s="2">
        <v>40917</v>
      </c>
    </row>
    <row r="6347" spans="1:31" x14ac:dyDescent="0.25">
      <c r="A6347">
        <f t="shared" si="898"/>
        <v>6346</v>
      </c>
      <c r="B6347" s="1">
        <v>26818</v>
      </c>
      <c r="C6347" s="2">
        <v>40916</v>
      </c>
      <c r="D6347" s="1" t="s">
        <v>27</v>
      </c>
      <c r="E6347" s="1" t="str">
        <f t="shared" si="891"/>
        <v>*</v>
      </c>
      <c r="F6347" s="1" t="str">
        <f t="shared" si="892"/>
        <v>*</v>
      </c>
      <c r="G6347" s="1" t="str">
        <f t="shared" si="893"/>
        <v>*</v>
      </c>
      <c r="J6347" s="1" t="str">
        <f t="shared" si="894"/>
        <v>*</v>
      </c>
      <c r="P6347" s="1">
        <v>23</v>
      </c>
      <c r="Q6347" s="1">
        <f t="shared" si="899"/>
        <v>3.5000000000000003E-2</v>
      </c>
      <c r="T6347" s="4">
        <v>202.84</v>
      </c>
      <c r="U6347" s="9">
        <f t="shared" si="895"/>
        <v>0</v>
      </c>
      <c r="V6347" s="4">
        <f t="shared" si="896"/>
        <v>8.8191304347826094</v>
      </c>
      <c r="W6347" s="1" t="s">
        <v>21</v>
      </c>
      <c r="X6347" s="1">
        <v>5.6</v>
      </c>
      <c r="Y6347" s="4">
        <f t="shared" si="897"/>
        <v>208.44</v>
      </c>
      <c r="Z6347" s="1" t="s">
        <v>44</v>
      </c>
      <c r="AA6347" s="1" t="s">
        <v>23</v>
      </c>
      <c r="AB6347" s="1" t="s">
        <v>29</v>
      </c>
      <c r="AC6347" s="1" t="s">
        <v>43</v>
      </c>
      <c r="AD6347" s="1" t="s">
        <v>19</v>
      </c>
      <c r="AE6347" s="2">
        <v>40917</v>
      </c>
    </row>
    <row r="6348" spans="1:31" x14ac:dyDescent="0.25">
      <c r="A6348">
        <f t="shared" si="898"/>
        <v>6347</v>
      </c>
      <c r="B6348" s="1">
        <v>54307</v>
      </c>
      <c r="C6348" s="2">
        <v>40916</v>
      </c>
      <c r="D6348" s="1" t="s">
        <v>20</v>
      </c>
      <c r="E6348" s="1" t="str">
        <f t="shared" si="891"/>
        <v>*</v>
      </c>
      <c r="F6348" s="1" t="str">
        <f t="shared" si="892"/>
        <v>**</v>
      </c>
      <c r="G6348" s="1" t="str">
        <f t="shared" si="893"/>
        <v>**</v>
      </c>
      <c r="J6348" s="1" t="str">
        <f t="shared" si="894"/>
        <v>**</v>
      </c>
      <c r="P6348" s="1">
        <v>41</v>
      </c>
      <c r="Q6348" s="1">
        <f t="shared" si="899"/>
        <v>0.05</v>
      </c>
      <c r="T6348" s="4">
        <v>198.29</v>
      </c>
      <c r="U6348" s="9">
        <f t="shared" si="895"/>
        <v>0</v>
      </c>
      <c r="V6348" s="4">
        <f t="shared" si="896"/>
        <v>4.8363414634146338</v>
      </c>
      <c r="W6348" s="1" t="s">
        <v>21</v>
      </c>
      <c r="X6348" s="1">
        <v>5.68</v>
      </c>
      <c r="Y6348" s="4">
        <f t="shared" si="897"/>
        <v>203.97</v>
      </c>
      <c r="Z6348" s="1" t="s">
        <v>15</v>
      </c>
      <c r="AA6348" s="1" t="s">
        <v>28</v>
      </c>
      <c r="AB6348" s="1" t="s">
        <v>29</v>
      </c>
      <c r="AC6348" s="1" t="s">
        <v>43</v>
      </c>
      <c r="AD6348" s="1" t="s">
        <v>19</v>
      </c>
      <c r="AE6348" s="2">
        <v>40917</v>
      </c>
    </row>
    <row r="6349" spans="1:31" x14ac:dyDescent="0.25">
      <c r="A6349">
        <f t="shared" si="898"/>
        <v>6348</v>
      </c>
      <c r="B6349" s="1">
        <v>59456</v>
      </c>
      <c r="C6349" s="2">
        <v>40916</v>
      </c>
      <c r="D6349" s="1" t="s">
        <v>13</v>
      </c>
      <c r="E6349" s="1" t="str">
        <f t="shared" si="891"/>
        <v>*</v>
      </c>
      <c r="F6349" s="1" t="str">
        <f t="shared" si="892"/>
        <v>*</v>
      </c>
      <c r="G6349" s="1" t="str">
        <f t="shared" si="893"/>
        <v>*</v>
      </c>
      <c r="J6349" s="1" t="str">
        <f t="shared" si="894"/>
        <v>*</v>
      </c>
      <c r="P6349" s="1">
        <v>30</v>
      </c>
      <c r="Q6349" s="1">
        <f t="shared" si="899"/>
        <v>0.04</v>
      </c>
      <c r="T6349" s="4">
        <v>182.92</v>
      </c>
      <c r="U6349" s="9">
        <f t="shared" si="895"/>
        <v>0</v>
      </c>
      <c r="V6349" s="4">
        <f t="shared" si="896"/>
        <v>6.0973333333333333</v>
      </c>
      <c r="W6349" s="1" t="s">
        <v>21</v>
      </c>
      <c r="X6349" s="1">
        <v>49</v>
      </c>
      <c r="Y6349" s="4">
        <f t="shared" si="897"/>
        <v>231.92</v>
      </c>
      <c r="Z6349" s="1" t="s">
        <v>49</v>
      </c>
      <c r="AA6349" s="1" t="s">
        <v>37</v>
      </c>
      <c r="AB6349" s="1" t="s">
        <v>29</v>
      </c>
      <c r="AC6349" s="1" t="s">
        <v>63</v>
      </c>
      <c r="AD6349" s="1" t="s">
        <v>48</v>
      </c>
      <c r="AE6349" s="2">
        <v>40916</v>
      </c>
    </row>
    <row r="6350" spans="1:31" x14ac:dyDescent="0.25">
      <c r="A6350">
        <f t="shared" si="898"/>
        <v>6349</v>
      </c>
      <c r="B6350" s="1">
        <v>42886</v>
      </c>
      <c r="C6350" s="2">
        <v>40916</v>
      </c>
      <c r="D6350" s="1" t="s">
        <v>36</v>
      </c>
      <c r="E6350" s="1" t="str">
        <f t="shared" si="891"/>
        <v>*</v>
      </c>
      <c r="F6350" s="1" t="str">
        <f t="shared" si="892"/>
        <v>*</v>
      </c>
      <c r="G6350" s="1" t="str">
        <f t="shared" si="893"/>
        <v>*</v>
      </c>
      <c r="J6350" s="1" t="str">
        <f t="shared" si="894"/>
        <v>*</v>
      </c>
      <c r="P6350" s="1">
        <v>42</v>
      </c>
      <c r="Q6350" s="1">
        <f t="shared" si="899"/>
        <v>0.05</v>
      </c>
      <c r="T6350" s="4">
        <v>162.57</v>
      </c>
      <c r="U6350" s="9">
        <f t="shared" si="895"/>
        <v>0</v>
      </c>
      <c r="V6350" s="4">
        <f t="shared" si="896"/>
        <v>3.8707142857142856</v>
      </c>
      <c r="W6350" s="1" t="s">
        <v>21</v>
      </c>
      <c r="X6350" s="1">
        <v>0.5</v>
      </c>
      <c r="Y6350" s="4">
        <f t="shared" si="897"/>
        <v>163.07</v>
      </c>
      <c r="Z6350" s="1" t="s">
        <v>49</v>
      </c>
      <c r="AA6350" s="1" t="s">
        <v>28</v>
      </c>
      <c r="AB6350" s="1" t="s">
        <v>29</v>
      </c>
      <c r="AC6350" s="1" t="s">
        <v>58</v>
      </c>
      <c r="AD6350" s="1" t="s">
        <v>19</v>
      </c>
      <c r="AE6350" s="2">
        <v>40918</v>
      </c>
    </row>
    <row r="6351" spans="1:31" x14ac:dyDescent="0.25">
      <c r="A6351">
        <f t="shared" si="898"/>
        <v>6350</v>
      </c>
      <c r="B6351" s="1">
        <v>26818</v>
      </c>
      <c r="C6351" s="2">
        <v>40916</v>
      </c>
      <c r="D6351" s="1" t="s">
        <v>27</v>
      </c>
      <c r="E6351" s="1" t="str">
        <f t="shared" si="891"/>
        <v>*</v>
      </c>
      <c r="F6351" s="1" t="str">
        <f t="shared" si="892"/>
        <v>*</v>
      </c>
      <c r="G6351" s="1" t="str">
        <f t="shared" si="893"/>
        <v>*</v>
      </c>
      <c r="J6351" s="1" t="str">
        <f t="shared" si="894"/>
        <v>*</v>
      </c>
      <c r="P6351" s="1">
        <v>5</v>
      </c>
      <c r="Q6351" s="1">
        <f t="shared" si="899"/>
        <v>0.01</v>
      </c>
      <c r="T6351" s="4">
        <v>78.39</v>
      </c>
      <c r="U6351" s="9">
        <f t="shared" si="895"/>
        <v>0</v>
      </c>
      <c r="V6351" s="4">
        <f t="shared" si="896"/>
        <v>15.678000000000001</v>
      </c>
      <c r="W6351" s="1" t="s">
        <v>14</v>
      </c>
      <c r="X6351" s="1">
        <v>4.9800000000000004</v>
      </c>
      <c r="Y6351" s="4">
        <f t="shared" si="897"/>
        <v>83.37</v>
      </c>
      <c r="Z6351" s="1" t="s">
        <v>44</v>
      </c>
      <c r="AA6351" s="1" t="s">
        <v>23</v>
      </c>
      <c r="AB6351" s="1" t="s">
        <v>29</v>
      </c>
      <c r="AC6351" s="1" t="s">
        <v>63</v>
      </c>
      <c r="AD6351" s="1" t="s">
        <v>19</v>
      </c>
      <c r="AE6351" s="2">
        <v>40918</v>
      </c>
    </row>
    <row r="6352" spans="1:31" x14ac:dyDescent="0.25">
      <c r="A6352">
        <f t="shared" si="898"/>
        <v>6351</v>
      </c>
      <c r="B6352" s="1">
        <v>5409</v>
      </c>
      <c r="C6352" s="2">
        <v>40916</v>
      </c>
      <c r="D6352" s="1" t="s">
        <v>13</v>
      </c>
      <c r="E6352" s="1" t="str">
        <f t="shared" si="891"/>
        <v>*</v>
      </c>
      <c r="F6352" s="1" t="str">
        <f t="shared" si="892"/>
        <v>*</v>
      </c>
      <c r="G6352" s="1" t="str">
        <f t="shared" si="893"/>
        <v>*</v>
      </c>
      <c r="J6352" s="1" t="str">
        <f t="shared" si="894"/>
        <v>*</v>
      </c>
      <c r="P6352" s="1">
        <v>11</v>
      </c>
      <c r="Q6352" s="1">
        <f t="shared" si="899"/>
        <v>0.02</v>
      </c>
      <c r="T6352" s="4">
        <v>48.91</v>
      </c>
      <c r="U6352" s="9">
        <f t="shared" si="895"/>
        <v>0</v>
      </c>
      <c r="V6352" s="4">
        <f t="shared" si="896"/>
        <v>4.4463636363636363</v>
      </c>
      <c r="W6352" s="1" t="s">
        <v>21</v>
      </c>
      <c r="X6352" s="1">
        <v>2.97</v>
      </c>
      <c r="Y6352" s="4">
        <f t="shared" si="897"/>
        <v>51.879999999999995</v>
      </c>
      <c r="Z6352" s="1" t="s">
        <v>60</v>
      </c>
      <c r="AA6352" s="1" t="s">
        <v>28</v>
      </c>
      <c r="AB6352" s="1" t="s">
        <v>29</v>
      </c>
      <c r="AC6352" s="1" t="s">
        <v>40</v>
      </c>
      <c r="AD6352" s="1" t="s">
        <v>31</v>
      </c>
      <c r="AE6352" s="2">
        <v>40921</v>
      </c>
    </row>
    <row r="6353" spans="1:31" x14ac:dyDescent="0.25">
      <c r="A6353">
        <f t="shared" si="898"/>
        <v>6352</v>
      </c>
      <c r="B6353" s="1">
        <v>48704</v>
      </c>
      <c r="C6353" s="2">
        <v>40917</v>
      </c>
      <c r="D6353" s="1" t="s">
        <v>20</v>
      </c>
      <c r="E6353" s="1" t="str">
        <f t="shared" si="891"/>
        <v>*</v>
      </c>
      <c r="F6353" s="1" t="str">
        <f t="shared" si="892"/>
        <v>**</v>
      </c>
      <c r="G6353" s="1" t="str">
        <f t="shared" si="893"/>
        <v>**</v>
      </c>
      <c r="J6353" s="1" t="str">
        <f t="shared" si="894"/>
        <v>**</v>
      </c>
      <c r="P6353" s="1">
        <v>11</v>
      </c>
      <c r="Q6353" s="1">
        <f t="shared" si="899"/>
        <v>0.02</v>
      </c>
      <c r="T6353" s="4">
        <v>1247.8595</v>
      </c>
      <c r="U6353" s="9">
        <f t="shared" si="895"/>
        <v>1</v>
      </c>
      <c r="V6353" s="4">
        <f t="shared" si="896"/>
        <v>113.44177272727273</v>
      </c>
      <c r="W6353" s="1" t="s">
        <v>21</v>
      </c>
      <c r="X6353" s="1">
        <v>8.99</v>
      </c>
      <c r="Y6353" s="4">
        <f t="shared" si="897"/>
        <v>1256.8495</v>
      </c>
      <c r="Z6353" s="1" t="s">
        <v>49</v>
      </c>
      <c r="AA6353" s="1" t="s">
        <v>37</v>
      </c>
      <c r="AB6353" s="1" t="s">
        <v>24</v>
      </c>
      <c r="AC6353" s="1" t="s">
        <v>25</v>
      </c>
      <c r="AD6353" s="1" t="s">
        <v>19</v>
      </c>
      <c r="AE6353" s="2">
        <v>40918</v>
      </c>
    </row>
    <row r="6354" spans="1:31" x14ac:dyDescent="0.25">
      <c r="A6354">
        <f t="shared" si="898"/>
        <v>6353</v>
      </c>
      <c r="B6354" s="1">
        <v>14820</v>
      </c>
      <c r="C6354" s="2">
        <v>40917</v>
      </c>
      <c r="D6354" s="1" t="s">
        <v>20</v>
      </c>
      <c r="E6354" s="1" t="str">
        <f t="shared" si="891"/>
        <v>*</v>
      </c>
      <c r="F6354" s="1" t="str">
        <f t="shared" si="892"/>
        <v>**</v>
      </c>
      <c r="G6354" s="1" t="str">
        <f t="shared" si="893"/>
        <v>**</v>
      </c>
      <c r="J6354" s="1" t="str">
        <f t="shared" si="894"/>
        <v>**</v>
      </c>
      <c r="P6354" s="1">
        <v>39</v>
      </c>
      <c r="Q6354" s="1">
        <f t="shared" si="899"/>
        <v>0.04</v>
      </c>
      <c r="T6354" s="4">
        <v>278.90199999999999</v>
      </c>
      <c r="U6354" s="9">
        <f t="shared" si="895"/>
        <v>0</v>
      </c>
      <c r="V6354" s="4">
        <f t="shared" si="896"/>
        <v>7.1513333333333327</v>
      </c>
      <c r="W6354" s="1" t="s">
        <v>14</v>
      </c>
      <c r="X6354" s="1">
        <v>5.03</v>
      </c>
      <c r="Y6354" s="4">
        <f t="shared" si="897"/>
        <v>283.93199999999996</v>
      </c>
      <c r="Z6354" s="1" t="s">
        <v>22</v>
      </c>
      <c r="AA6354" s="1" t="s">
        <v>37</v>
      </c>
      <c r="AB6354" s="1" t="s">
        <v>24</v>
      </c>
      <c r="AC6354" s="1" t="s">
        <v>25</v>
      </c>
      <c r="AD6354" s="1" t="s">
        <v>26</v>
      </c>
      <c r="AE6354" s="2">
        <v>40919</v>
      </c>
    </row>
    <row r="6355" spans="1:31" x14ac:dyDescent="0.25">
      <c r="A6355">
        <f t="shared" si="898"/>
        <v>6354</v>
      </c>
      <c r="B6355" s="1">
        <v>51424</v>
      </c>
      <c r="C6355" s="2">
        <v>40917</v>
      </c>
      <c r="D6355" s="1" t="s">
        <v>27</v>
      </c>
      <c r="E6355" s="1" t="str">
        <f t="shared" si="891"/>
        <v>*</v>
      </c>
      <c r="F6355" s="1" t="str">
        <f t="shared" si="892"/>
        <v>*</v>
      </c>
      <c r="G6355" s="1" t="str">
        <f t="shared" si="893"/>
        <v>*</v>
      </c>
      <c r="J6355" s="1" t="str">
        <f t="shared" si="894"/>
        <v>*</v>
      </c>
      <c r="P6355" s="1">
        <v>48</v>
      </c>
      <c r="Q6355" s="1">
        <f t="shared" si="899"/>
        <v>0.05</v>
      </c>
      <c r="T6355" s="4">
        <v>113.98</v>
      </c>
      <c r="U6355" s="9">
        <f t="shared" si="895"/>
        <v>0</v>
      </c>
      <c r="V6355" s="4">
        <f t="shared" si="896"/>
        <v>2.3745833333333333</v>
      </c>
      <c r="W6355" s="1" t="s">
        <v>21</v>
      </c>
      <c r="X6355" s="1">
        <v>0.8</v>
      </c>
      <c r="Y6355" s="4">
        <f t="shared" si="897"/>
        <v>114.78</v>
      </c>
      <c r="Z6355" s="1" t="s">
        <v>46</v>
      </c>
      <c r="AA6355" s="1" t="s">
        <v>37</v>
      </c>
      <c r="AB6355" s="1" t="s">
        <v>29</v>
      </c>
      <c r="AC6355" s="1" t="s">
        <v>61</v>
      </c>
      <c r="AD6355" s="1" t="s">
        <v>31</v>
      </c>
      <c r="AE6355" s="2">
        <v>40918</v>
      </c>
    </row>
    <row r="6356" spans="1:31" x14ac:dyDescent="0.25">
      <c r="A6356">
        <f t="shared" si="898"/>
        <v>6355</v>
      </c>
      <c r="B6356" s="1">
        <v>51424</v>
      </c>
      <c r="C6356" s="2">
        <v>40917</v>
      </c>
      <c r="D6356" s="1" t="s">
        <v>27</v>
      </c>
      <c r="E6356" s="1" t="str">
        <f t="shared" si="891"/>
        <v>*</v>
      </c>
      <c r="F6356" s="1" t="str">
        <f t="shared" si="892"/>
        <v>*</v>
      </c>
      <c r="G6356" s="1" t="str">
        <f t="shared" si="893"/>
        <v>*</v>
      </c>
      <c r="J6356" s="1" t="str">
        <f t="shared" si="894"/>
        <v>*</v>
      </c>
      <c r="P6356" s="1">
        <v>5</v>
      </c>
      <c r="Q6356" s="1">
        <f t="shared" si="899"/>
        <v>0.01</v>
      </c>
      <c r="T6356" s="4">
        <v>88.94</v>
      </c>
      <c r="U6356" s="9">
        <f t="shared" si="895"/>
        <v>0</v>
      </c>
      <c r="V6356" s="4">
        <f t="shared" si="896"/>
        <v>17.788</v>
      </c>
      <c r="W6356" s="1" t="s">
        <v>21</v>
      </c>
      <c r="X6356" s="1">
        <v>7.04</v>
      </c>
      <c r="Y6356" s="4">
        <f t="shared" si="897"/>
        <v>95.98</v>
      </c>
      <c r="Z6356" s="1" t="s">
        <v>46</v>
      </c>
      <c r="AA6356" s="1" t="s">
        <v>37</v>
      </c>
      <c r="AB6356" s="1" t="s">
        <v>29</v>
      </c>
      <c r="AC6356" s="1" t="s">
        <v>55</v>
      </c>
      <c r="AD6356" s="1" t="s">
        <v>19</v>
      </c>
      <c r="AE6356" s="2">
        <v>40919</v>
      </c>
    </row>
    <row r="6357" spans="1:31" x14ac:dyDescent="0.25">
      <c r="A6357">
        <f t="shared" si="898"/>
        <v>6356</v>
      </c>
      <c r="B6357" s="1">
        <v>34662</v>
      </c>
      <c r="C6357" s="2">
        <v>40918</v>
      </c>
      <c r="D6357" s="1" t="s">
        <v>32</v>
      </c>
      <c r="E6357" s="1" t="str">
        <f t="shared" si="891"/>
        <v>***</v>
      </c>
      <c r="F6357" s="1" t="str">
        <f t="shared" si="892"/>
        <v>***</v>
      </c>
      <c r="G6357" s="1" t="str">
        <f t="shared" si="893"/>
        <v>***</v>
      </c>
      <c r="J6357" s="1" t="str">
        <f t="shared" si="894"/>
        <v>***</v>
      </c>
      <c r="P6357" s="1">
        <v>35</v>
      </c>
      <c r="Q6357" s="1">
        <f t="shared" si="899"/>
        <v>0.04</v>
      </c>
      <c r="T6357" s="4">
        <v>12741.81</v>
      </c>
      <c r="U6357" s="9">
        <f t="shared" si="895"/>
        <v>1</v>
      </c>
      <c r="V6357" s="4">
        <f t="shared" si="896"/>
        <v>364.0517142857143</v>
      </c>
      <c r="W6357" s="1" t="s">
        <v>33</v>
      </c>
      <c r="X6357" s="1">
        <v>99</v>
      </c>
      <c r="Y6357" s="4">
        <f t="shared" si="897"/>
        <v>12840.81</v>
      </c>
      <c r="Z6357" s="1" t="s">
        <v>44</v>
      </c>
      <c r="AA6357" s="1" t="s">
        <v>16</v>
      </c>
      <c r="AB6357" s="1" t="s">
        <v>29</v>
      </c>
      <c r="AC6357" s="1" t="s">
        <v>55</v>
      </c>
      <c r="AD6357" s="1" t="s">
        <v>35</v>
      </c>
      <c r="AE6357" s="2">
        <v>40920</v>
      </c>
    </row>
    <row r="6358" spans="1:31" x14ac:dyDescent="0.25">
      <c r="A6358">
        <f t="shared" si="898"/>
        <v>6357</v>
      </c>
      <c r="B6358" s="1">
        <v>10053</v>
      </c>
      <c r="C6358" s="2">
        <v>40918</v>
      </c>
      <c r="D6358" s="1" t="s">
        <v>20</v>
      </c>
      <c r="E6358" s="1" t="str">
        <f t="shared" si="891"/>
        <v>*</v>
      </c>
      <c r="F6358" s="1" t="str">
        <f t="shared" si="892"/>
        <v>**</v>
      </c>
      <c r="G6358" s="1" t="str">
        <f t="shared" si="893"/>
        <v>**</v>
      </c>
      <c r="J6358" s="1" t="str">
        <f t="shared" si="894"/>
        <v>**</v>
      </c>
      <c r="P6358" s="1">
        <v>44</v>
      </c>
      <c r="Q6358" s="1">
        <f t="shared" si="899"/>
        <v>0.05</v>
      </c>
      <c r="T6358" s="4">
        <v>6815.23</v>
      </c>
      <c r="U6358" s="9">
        <f t="shared" si="895"/>
        <v>1</v>
      </c>
      <c r="V6358" s="4">
        <f t="shared" si="896"/>
        <v>154.89159090909089</v>
      </c>
      <c r="W6358" s="1" t="s">
        <v>33</v>
      </c>
      <c r="X6358" s="1">
        <v>39.25</v>
      </c>
      <c r="Y6358" s="4">
        <f t="shared" si="897"/>
        <v>6854.48</v>
      </c>
      <c r="Z6358" s="1" t="s">
        <v>49</v>
      </c>
      <c r="AA6358" s="1" t="s">
        <v>23</v>
      </c>
      <c r="AB6358" s="1" t="s">
        <v>17</v>
      </c>
      <c r="AC6358" s="1" t="s">
        <v>52</v>
      </c>
      <c r="AD6358" s="1" t="s">
        <v>59</v>
      </c>
      <c r="AE6358" s="2">
        <v>40920</v>
      </c>
    </row>
    <row r="6359" spans="1:31" x14ac:dyDescent="0.25">
      <c r="A6359">
        <f t="shared" si="898"/>
        <v>6358</v>
      </c>
      <c r="B6359" s="1">
        <v>44033</v>
      </c>
      <c r="C6359" s="2">
        <v>40918</v>
      </c>
      <c r="D6359" s="1" t="s">
        <v>32</v>
      </c>
      <c r="E6359" s="1" t="str">
        <f t="shared" si="891"/>
        <v>***</v>
      </c>
      <c r="F6359" s="1" t="str">
        <f t="shared" si="892"/>
        <v>***</v>
      </c>
      <c r="G6359" s="1" t="str">
        <f t="shared" si="893"/>
        <v>***</v>
      </c>
      <c r="J6359" s="1" t="str">
        <f t="shared" si="894"/>
        <v>***</v>
      </c>
      <c r="P6359" s="1">
        <v>45</v>
      </c>
      <c r="Q6359" s="1">
        <f t="shared" si="899"/>
        <v>0.05</v>
      </c>
      <c r="T6359" s="4">
        <v>5811.97</v>
      </c>
      <c r="U6359" s="9">
        <f t="shared" si="895"/>
        <v>1</v>
      </c>
      <c r="V6359" s="4">
        <f t="shared" si="896"/>
        <v>129.15488888888891</v>
      </c>
      <c r="W6359" s="1" t="s">
        <v>33</v>
      </c>
      <c r="X6359" s="1">
        <v>51.94</v>
      </c>
      <c r="Y6359" s="4">
        <f t="shared" si="897"/>
        <v>5863.91</v>
      </c>
      <c r="Z6359" s="1" t="s">
        <v>44</v>
      </c>
      <c r="AA6359" s="1" t="s">
        <v>28</v>
      </c>
      <c r="AB6359" s="1" t="s">
        <v>17</v>
      </c>
      <c r="AC6359" s="1" t="s">
        <v>52</v>
      </c>
      <c r="AD6359" s="1" t="s">
        <v>59</v>
      </c>
      <c r="AE6359" s="2">
        <v>40920</v>
      </c>
    </row>
    <row r="6360" spans="1:31" x14ac:dyDescent="0.25">
      <c r="A6360">
        <f t="shared" si="898"/>
        <v>6359</v>
      </c>
      <c r="B6360" s="1">
        <v>18275</v>
      </c>
      <c r="C6360" s="2">
        <v>40918</v>
      </c>
      <c r="D6360" s="1" t="s">
        <v>13</v>
      </c>
      <c r="E6360" s="1" t="str">
        <f t="shared" si="891"/>
        <v>*</v>
      </c>
      <c r="F6360" s="1" t="str">
        <f t="shared" si="892"/>
        <v>*</v>
      </c>
      <c r="G6360" s="1" t="str">
        <f t="shared" si="893"/>
        <v>*</v>
      </c>
      <c r="J6360" s="1" t="str">
        <f t="shared" si="894"/>
        <v>*</v>
      </c>
      <c r="P6360" s="1">
        <v>25</v>
      </c>
      <c r="Q6360" s="1">
        <f t="shared" si="899"/>
        <v>3.5000000000000003E-2</v>
      </c>
      <c r="T6360" s="4">
        <v>322.73</v>
      </c>
      <c r="U6360" s="9">
        <f t="shared" si="895"/>
        <v>0</v>
      </c>
      <c r="V6360" s="4">
        <f t="shared" si="896"/>
        <v>12.9092</v>
      </c>
      <c r="W6360" s="1" t="s">
        <v>21</v>
      </c>
      <c r="X6360" s="1">
        <v>4.95</v>
      </c>
      <c r="Y6360" s="4">
        <f t="shared" si="897"/>
        <v>327.68</v>
      </c>
      <c r="Z6360" s="1" t="s">
        <v>42</v>
      </c>
      <c r="AA6360" s="1" t="s">
        <v>28</v>
      </c>
      <c r="AB6360" s="1" t="s">
        <v>17</v>
      </c>
      <c r="AC6360" s="1" t="s">
        <v>18</v>
      </c>
      <c r="AD6360" s="1" t="s">
        <v>41</v>
      </c>
      <c r="AE6360" s="2">
        <v>40922</v>
      </c>
    </row>
    <row r="6361" spans="1:31" x14ac:dyDescent="0.25">
      <c r="A6361">
        <f t="shared" si="898"/>
        <v>6360</v>
      </c>
      <c r="B6361" s="1">
        <v>10053</v>
      </c>
      <c r="C6361" s="2">
        <v>40918</v>
      </c>
      <c r="D6361" s="1" t="s">
        <v>20</v>
      </c>
      <c r="E6361" s="1" t="str">
        <f t="shared" si="891"/>
        <v>*</v>
      </c>
      <c r="F6361" s="1" t="str">
        <f t="shared" si="892"/>
        <v>**</v>
      </c>
      <c r="G6361" s="1" t="str">
        <f t="shared" si="893"/>
        <v>**</v>
      </c>
      <c r="J6361" s="1" t="str">
        <f t="shared" si="894"/>
        <v>**</v>
      </c>
      <c r="P6361" s="1">
        <v>31</v>
      </c>
      <c r="Q6361" s="1">
        <f t="shared" si="899"/>
        <v>0.04</v>
      </c>
      <c r="T6361" s="4">
        <v>162.58000000000001</v>
      </c>
      <c r="U6361" s="9">
        <f t="shared" si="895"/>
        <v>0</v>
      </c>
      <c r="V6361" s="4">
        <f t="shared" si="896"/>
        <v>5.2445161290322586</v>
      </c>
      <c r="W6361" s="1" t="s">
        <v>21</v>
      </c>
      <c r="X6361" s="1">
        <v>4.93</v>
      </c>
      <c r="Y6361" s="4">
        <f t="shared" si="897"/>
        <v>167.51000000000002</v>
      </c>
      <c r="Z6361" s="1" t="s">
        <v>49</v>
      </c>
      <c r="AA6361" s="1" t="s">
        <v>23</v>
      </c>
      <c r="AB6361" s="1" t="s">
        <v>24</v>
      </c>
      <c r="AC6361" s="1" t="s">
        <v>38</v>
      </c>
      <c r="AD6361" s="1" t="s">
        <v>41</v>
      </c>
      <c r="AE6361" s="2">
        <v>40921</v>
      </c>
    </row>
    <row r="6362" spans="1:31" x14ac:dyDescent="0.25">
      <c r="A6362">
        <f t="shared" si="898"/>
        <v>6361</v>
      </c>
      <c r="B6362" s="1">
        <v>22663</v>
      </c>
      <c r="C6362" s="2">
        <v>40919</v>
      </c>
      <c r="D6362" s="1" t="s">
        <v>13</v>
      </c>
      <c r="E6362" s="1" t="str">
        <f t="shared" si="891"/>
        <v>*</v>
      </c>
      <c r="F6362" s="1" t="str">
        <f t="shared" si="892"/>
        <v>*</v>
      </c>
      <c r="G6362" s="1" t="str">
        <f t="shared" si="893"/>
        <v>*</v>
      </c>
      <c r="J6362" s="1" t="str">
        <f t="shared" si="894"/>
        <v>*</v>
      </c>
      <c r="P6362" s="1">
        <v>35</v>
      </c>
      <c r="Q6362" s="1">
        <f t="shared" si="899"/>
        <v>0.04</v>
      </c>
      <c r="T6362" s="4">
        <v>9843.11</v>
      </c>
      <c r="U6362" s="9">
        <f t="shared" si="895"/>
        <v>1</v>
      </c>
      <c r="V6362" s="4">
        <f t="shared" si="896"/>
        <v>281.2317142857143</v>
      </c>
      <c r="W6362" s="1" t="s">
        <v>33</v>
      </c>
      <c r="X6362" s="1">
        <v>57</v>
      </c>
      <c r="Y6362" s="4">
        <f t="shared" si="897"/>
        <v>9900.11</v>
      </c>
      <c r="Z6362" s="1" t="s">
        <v>51</v>
      </c>
      <c r="AA6362" s="1" t="s">
        <v>28</v>
      </c>
      <c r="AB6362" s="1" t="s">
        <v>17</v>
      </c>
      <c r="AC6362" s="1" t="s">
        <v>34</v>
      </c>
      <c r="AD6362" s="1" t="s">
        <v>35</v>
      </c>
      <c r="AE6362" s="2">
        <v>40919</v>
      </c>
    </row>
    <row r="6363" spans="1:31" x14ac:dyDescent="0.25">
      <c r="A6363">
        <f t="shared" si="898"/>
        <v>6362</v>
      </c>
      <c r="B6363" s="1">
        <v>22663</v>
      </c>
      <c r="C6363" s="2">
        <v>40919</v>
      </c>
      <c r="D6363" s="1" t="s">
        <v>13</v>
      </c>
      <c r="E6363" s="1" t="str">
        <f t="shared" si="891"/>
        <v>*</v>
      </c>
      <c r="F6363" s="1" t="str">
        <f t="shared" si="892"/>
        <v>*</v>
      </c>
      <c r="G6363" s="1" t="str">
        <f t="shared" si="893"/>
        <v>*</v>
      </c>
      <c r="J6363" s="1" t="str">
        <f t="shared" si="894"/>
        <v>*</v>
      </c>
      <c r="P6363" s="1">
        <v>15</v>
      </c>
      <c r="Q6363" s="1">
        <f t="shared" si="899"/>
        <v>0.02</v>
      </c>
      <c r="T6363" s="4">
        <v>7190.06</v>
      </c>
      <c r="U6363" s="9">
        <f t="shared" si="895"/>
        <v>1</v>
      </c>
      <c r="V6363" s="4">
        <f t="shared" si="896"/>
        <v>479.33733333333333</v>
      </c>
      <c r="W6363" s="1" t="s">
        <v>33</v>
      </c>
      <c r="X6363" s="1">
        <v>28.14</v>
      </c>
      <c r="Y6363" s="4">
        <f t="shared" si="897"/>
        <v>7218.2000000000007</v>
      </c>
      <c r="Z6363" s="1" t="s">
        <v>51</v>
      </c>
      <c r="AA6363" s="1" t="s">
        <v>28</v>
      </c>
      <c r="AB6363" s="1" t="s">
        <v>24</v>
      </c>
      <c r="AC6363" s="1" t="s">
        <v>56</v>
      </c>
      <c r="AD6363" s="1" t="s">
        <v>35</v>
      </c>
      <c r="AE6363" s="2">
        <v>40924</v>
      </c>
    </row>
    <row r="6364" spans="1:31" x14ac:dyDescent="0.25">
      <c r="A6364">
        <f t="shared" si="898"/>
        <v>6363</v>
      </c>
      <c r="B6364" s="1">
        <v>59969</v>
      </c>
      <c r="C6364" s="2">
        <v>40919</v>
      </c>
      <c r="D6364" s="1" t="s">
        <v>20</v>
      </c>
      <c r="E6364" s="1" t="str">
        <f t="shared" si="891"/>
        <v>*</v>
      </c>
      <c r="F6364" s="1" t="str">
        <f t="shared" si="892"/>
        <v>**</v>
      </c>
      <c r="G6364" s="1" t="str">
        <f t="shared" si="893"/>
        <v>**</v>
      </c>
      <c r="J6364" s="1" t="str">
        <f t="shared" si="894"/>
        <v>**</v>
      </c>
      <c r="P6364" s="1">
        <v>42</v>
      </c>
      <c r="Q6364" s="1">
        <f t="shared" si="899"/>
        <v>0.05</v>
      </c>
      <c r="T6364" s="4">
        <v>437.73</v>
      </c>
      <c r="U6364" s="9">
        <f t="shared" si="895"/>
        <v>0</v>
      </c>
      <c r="V6364" s="4">
        <f t="shared" si="896"/>
        <v>10.422142857142857</v>
      </c>
      <c r="W6364" s="1" t="s">
        <v>21</v>
      </c>
      <c r="X6364" s="1">
        <v>1.39</v>
      </c>
      <c r="Y6364" s="4">
        <f t="shared" si="897"/>
        <v>439.12</v>
      </c>
      <c r="Z6364" s="1" t="s">
        <v>51</v>
      </c>
      <c r="AA6364" s="1" t="s">
        <v>37</v>
      </c>
      <c r="AB6364" s="1" t="s">
        <v>29</v>
      </c>
      <c r="AC6364" s="1" t="s">
        <v>57</v>
      </c>
      <c r="AD6364" s="1" t="s">
        <v>19</v>
      </c>
      <c r="AE6364" s="2">
        <v>40921</v>
      </c>
    </row>
    <row r="6365" spans="1:31" x14ac:dyDescent="0.25">
      <c r="A6365">
        <f t="shared" si="898"/>
        <v>6364</v>
      </c>
      <c r="B6365" s="1">
        <v>54786</v>
      </c>
      <c r="C6365" s="2">
        <v>40919</v>
      </c>
      <c r="D6365" s="1" t="s">
        <v>27</v>
      </c>
      <c r="E6365" s="1" t="str">
        <f t="shared" si="891"/>
        <v>*</v>
      </c>
      <c r="F6365" s="1" t="str">
        <f t="shared" si="892"/>
        <v>*</v>
      </c>
      <c r="G6365" s="1" t="str">
        <f t="shared" si="893"/>
        <v>*</v>
      </c>
      <c r="J6365" s="1" t="str">
        <f t="shared" si="894"/>
        <v>*</v>
      </c>
      <c r="P6365" s="1">
        <v>30</v>
      </c>
      <c r="Q6365" s="1">
        <f t="shared" si="899"/>
        <v>0.04</v>
      </c>
      <c r="T6365" s="4">
        <v>380.28</v>
      </c>
      <c r="U6365" s="9">
        <f t="shared" si="895"/>
        <v>0</v>
      </c>
      <c r="V6365" s="4">
        <f t="shared" si="896"/>
        <v>12.675999999999998</v>
      </c>
      <c r="W6365" s="1" t="s">
        <v>21</v>
      </c>
      <c r="X6365" s="1">
        <v>4.51</v>
      </c>
      <c r="Y6365" s="4">
        <f t="shared" si="897"/>
        <v>384.78999999999996</v>
      </c>
      <c r="Z6365" s="1" t="s">
        <v>49</v>
      </c>
      <c r="AA6365" s="1" t="s">
        <v>37</v>
      </c>
      <c r="AB6365" s="1" t="s">
        <v>29</v>
      </c>
      <c r="AC6365" s="1" t="s">
        <v>55</v>
      </c>
      <c r="AD6365" s="1" t="s">
        <v>19</v>
      </c>
      <c r="AE6365" s="2">
        <v>40921</v>
      </c>
    </row>
    <row r="6366" spans="1:31" x14ac:dyDescent="0.25">
      <c r="A6366">
        <f t="shared" si="898"/>
        <v>6365</v>
      </c>
      <c r="B6366" s="1">
        <v>59969</v>
      </c>
      <c r="C6366" s="2">
        <v>40919</v>
      </c>
      <c r="D6366" s="1" t="s">
        <v>20</v>
      </c>
      <c r="E6366" s="1" t="str">
        <f t="shared" si="891"/>
        <v>*</v>
      </c>
      <c r="F6366" s="1" t="str">
        <f t="shared" si="892"/>
        <v>**</v>
      </c>
      <c r="G6366" s="1" t="str">
        <f t="shared" si="893"/>
        <v>**</v>
      </c>
      <c r="J6366" s="1" t="str">
        <f t="shared" si="894"/>
        <v>**</v>
      </c>
      <c r="P6366" s="1">
        <v>16</v>
      </c>
      <c r="Q6366" s="1">
        <f t="shared" si="899"/>
        <v>0.02</v>
      </c>
      <c r="T6366" s="4">
        <v>275.01</v>
      </c>
      <c r="U6366" s="9">
        <f t="shared" si="895"/>
        <v>0</v>
      </c>
      <c r="V6366" s="4">
        <f t="shared" si="896"/>
        <v>17.188124999999999</v>
      </c>
      <c r="W6366" s="1" t="s">
        <v>21</v>
      </c>
      <c r="X6366" s="1">
        <v>11.25</v>
      </c>
      <c r="Y6366" s="4">
        <f t="shared" si="897"/>
        <v>286.26</v>
      </c>
      <c r="Z6366" s="1" t="s">
        <v>51</v>
      </c>
      <c r="AA6366" s="1" t="s">
        <v>37</v>
      </c>
      <c r="AB6366" s="1" t="s">
        <v>29</v>
      </c>
      <c r="AC6366" s="1" t="s">
        <v>55</v>
      </c>
      <c r="AD6366" s="1" t="s">
        <v>19</v>
      </c>
      <c r="AE6366" s="2">
        <v>40920</v>
      </c>
    </row>
    <row r="6367" spans="1:31" x14ac:dyDescent="0.25">
      <c r="A6367">
        <f t="shared" si="898"/>
        <v>6366</v>
      </c>
      <c r="B6367" s="1">
        <v>44036</v>
      </c>
      <c r="C6367" s="2">
        <v>40919</v>
      </c>
      <c r="D6367" s="1" t="s">
        <v>20</v>
      </c>
      <c r="E6367" s="1" t="str">
        <f t="shared" si="891"/>
        <v>*</v>
      </c>
      <c r="F6367" s="1" t="str">
        <f t="shared" si="892"/>
        <v>**</v>
      </c>
      <c r="G6367" s="1" t="str">
        <f t="shared" si="893"/>
        <v>**</v>
      </c>
      <c r="J6367" s="1" t="str">
        <f t="shared" si="894"/>
        <v>**</v>
      </c>
      <c r="P6367" s="1">
        <v>40</v>
      </c>
      <c r="Q6367" s="1">
        <f t="shared" si="899"/>
        <v>0.05</v>
      </c>
      <c r="T6367" s="4">
        <v>250.13</v>
      </c>
      <c r="U6367" s="9">
        <f t="shared" si="895"/>
        <v>0</v>
      </c>
      <c r="V6367" s="4">
        <f t="shared" si="896"/>
        <v>6.2532499999999995</v>
      </c>
      <c r="W6367" s="1" t="s">
        <v>14</v>
      </c>
      <c r="X6367" s="1">
        <v>1.2</v>
      </c>
      <c r="Y6367" s="4">
        <f t="shared" si="897"/>
        <v>251.32999999999998</v>
      </c>
      <c r="Z6367" s="1" t="s">
        <v>44</v>
      </c>
      <c r="AA6367" s="1" t="s">
        <v>16</v>
      </c>
      <c r="AB6367" s="1" t="s">
        <v>29</v>
      </c>
      <c r="AC6367" s="1" t="s">
        <v>30</v>
      </c>
      <c r="AD6367" s="1" t="s">
        <v>31</v>
      </c>
      <c r="AE6367" s="2">
        <v>40921</v>
      </c>
    </row>
    <row r="6368" spans="1:31" x14ac:dyDescent="0.25">
      <c r="A6368">
        <f t="shared" si="898"/>
        <v>6367</v>
      </c>
      <c r="B6368" s="1">
        <v>47879</v>
      </c>
      <c r="C6368" s="2">
        <v>40919</v>
      </c>
      <c r="D6368" s="1" t="s">
        <v>32</v>
      </c>
      <c r="E6368" s="1" t="str">
        <f t="shared" si="891"/>
        <v>***</v>
      </c>
      <c r="F6368" s="1" t="str">
        <f t="shared" si="892"/>
        <v>***</v>
      </c>
      <c r="G6368" s="1" t="str">
        <f t="shared" si="893"/>
        <v>***</v>
      </c>
      <c r="J6368" s="1" t="str">
        <f t="shared" si="894"/>
        <v>***</v>
      </c>
      <c r="P6368" s="1">
        <v>19</v>
      </c>
      <c r="Q6368" s="1">
        <f t="shared" si="899"/>
        <v>0.02</v>
      </c>
      <c r="T6368" s="4">
        <v>172.54</v>
      </c>
      <c r="U6368" s="9">
        <f t="shared" si="895"/>
        <v>0</v>
      </c>
      <c r="V6368" s="4">
        <f t="shared" si="896"/>
        <v>9.081052631578947</v>
      </c>
      <c r="W6368" s="1" t="s">
        <v>21</v>
      </c>
      <c r="X6368" s="1">
        <v>2.15</v>
      </c>
      <c r="Y6368" s="4">
        <f t="shared" si="897"/>
        <v>174.69</v>
      </c>
      <c r="Z6368" s="1" t="s">
        <v>15</v>
      </c>
      <c r="AA6368" s="1" t="s">
        <v>28</v>
      </c>
      <c r="AB6368" s="1" t="s">
        <v>29</v>
      </c>
      <c r="AC6368" s="1" t="s">
        <v>40</v>
      </c>
      <c r="AD6368" s="1" t="s">
        <v>31</v>
      </c>
      <c r="AE6368" s="2">
        <v>40920</v>
      </c>
    </row>
    <row r="6369" spans="1:31" x14ac:dyDescent="0.25">
      <c r="A6369">
        <f t="shared" si="898"/>
        <v>6368</v>
      </c>
      <c r="B6369" s="1">
        <v>51970</v>
      </c>
      <c r="C6369" s="2">
        <v>40919</v>
      </c>
      <c r="D6369" s="1" t="s">
        <v>27</v>
      </c>
      <c r="E6369" s="1" t="str">
        <f t="shared" si="891"/>
        <v>*</v>
      </c>
      <c r="F6369" s="1" t="str">
        <f t="shared" si="892"/>
        <v>*</v>
      </c>
      <c r="G6369" s="1" t="str">
        <f t="shared" si="893"/>
        <v>*</v>
      </c>
      <c r="J6369" s="1" t="str">
        <f t="shared" si="894"/>
        <v>*</v>
      </c>
      <c r="P6369" s="1">
        <v>1</v>
      </c>
      <c r="Q6369" s="1">
        <f t="shared" si="899"/>
        <v>0.01</v>
      </c>
      <c r="T6369" s="4">
        <v>171.71</v>
      </c>
      <c r="U6369" s="9">
        <f t="shared" si="895"/>
        <v>0</v>
      </c>
      <c r="V6369" s="4">
        <f t="shared" si="896"/>
        <v>171.71</v>
      </c>
      <c r="W6369" s="1" t="s">
        <v>33</v>
      </c>
      <c r="X6369" s="1">
        <v>56.14</v>
      </c>
      <c r="Y6369" s="4">
        <f t="shared" si="897"/>
        <v>227.85000000000002</v>
      </c>
      <c r="Z6369" s="1" t="s">
        <v>39</v>
      </c>
      <c r="AA6369" s="1" t="s">
        <v>23</v>
      </c>
      <c r="AB6369" s="1" t="s">
        <v>24</v>
      </c>
      <c r="AC6369" s="1" t="s">
        <v>56</v>
      </c>
      <c r="AD6369" s="1" t="s">
        <v>35</v>
      </c>
      <c r="AE6369" s="2">
        <v>40921</v>
      </c>
    </row>
    <row r="6370" spans="1:31" x14ac:dyDescent="0.25">
      <c r="A6370">
        <f t="shared" si="898"/>
        <v>6369</v>
      </c>
      <c r="B6370" s="1">
        <v>21382</v>
      </c>
      <c r="C6370" s="2">
        <v>40920</v>
      </c>
      <c r="D6370" s="1" t="s">
        <v>32</v>
      </c>
      <c r="E6370" s="1" t="str">
        <f t="shared" si="891"/>
        <v>***</v>
      </c>
      <c r="F6370" s="1" t="str">
        <f t="shared" si="892"/>
        <v>***</v>
      </c>
      <c r="G6370" s="1" t="str">
        <f t="shared" si="893"/>
        <v>***</v>
      </c>
      <c r="J6370" s="1" t="str">
        <f t="shared" si="894"/>
        <v>***</v>
      </c>
      <c r="P6370" s="1">
        <v>21</v>
      </c>
      <c r="Q6370" s="1">
        <f t="shared" si="899"/>
        <v>3.5000000000000003E-2</v>
      </c>
      <c r="T6370" s="4">
        <v>6435.87</v>
      </c>
      <c r="U6370" s="9">
        <f t="shared" si="895"/>
        <v>1</v>
      </c>
      <c r="V6370" s="4">
        <f t="shared" si="896"/>
        <v>306.46999999999997</v>
      </c>
      <c r="W6370" s="1" t="s">
        <v>33</v>
      </c>
      <c r="X6370" s="1">
        <v>64.73</v>
      </c>
      <c r="Y6370" s="4">
        <f t="shared" si="897"/>
        <v>6500.5999999999995</v>
      </c>
      <c r="Z6370" s="1" t="s">
        <v>49</v>
      </c>
      <c r="AA6370" s="1" t="s">
        <v>28</v>
      </c>
      <c r="AB6370" s="1" t="s">
        <v>17</v>
      </c>
      <c r="AC6370" s="1" t="s">
        <v>34</v>
      </c>
      <c r="AD6370" s="1" t="s">
        <v>35</v>
      </c>
      <c r="AE6370" s="2">
        <v>40922</v>
      </c>
    </row>
    <row r="6371" spans="1:31" x14ac:dyDescent="0.25">
      <c r="A6371">
        <f t="shared" si="898"/>
        <v>6370</v>
      </c>
      <c r="B6371" s="1">
        <v>51269</v>
      </c>
      <c r="C6371" s="2">
        <v>40920</v>
      </c>
      <c r="D6371" s="1" t="s">
        <v>32</v>
      </c>
      <c r="E6371" s="1" t="str">
        <f t="shared" si="891"/>
        <v>***</v>
      </c>
      <c r="F6371" s="1" t="str">
        <f t="shared" si="892"/>
        <v>***</v>
      </c>
      <c r="G6371" s="1" t="str">
        <f t="shared" si="893"/>
        <v>***</v>
      </c>
      <c r="J6371" s="1" t="str">
        <f t="shared" si="894"/>
        <v>***</v>
      </c>
      <c r="P6371" s="1">
        <v>20</v>
      </c>
      <c r="Q6371" s="1">
        <f t="shared" si="899"/>
        <v>3.5000000000000003E-2</v>
      </c>
      <c r="T6371" s="4">
        <v>430.41</v>
      </c>
      <c r="U6371" s="9">
        <f t="shared" si="895"/>
        <v>0</v>
      </c>
      <c r="V6371" s="4">
        <f t="shared" si="896"/>
        <v>21.520500000000002</v>
      </c>
      <c r="W6371" s="1" t="s">
        <v>21</v>
      </c>
      <c r="X6371" s="1">
        <v>7.58</v>
      </c>
      <c r="Y6371" s="4">
        <f t="shared" si="897"/>
        <v>437.99</v>
      </c>
      <c r="Z6371" s="1" t="s">
        <v>46</v>
      </c>
      <c r="AA6371" s="1" t="s">
        <v>23</v>
      </c>
      <c r="AB6371" s="1" t="s">
        <v>17</v>
      </c>
      <c r="AC6371" s="1" t="s">
        <v>18</v>
      </c>
      <c r="AD6371" s="1" t="s">
        <v>19</v>
      </c>
      <c r="AE6371" s="2">
        <v>40921</v>
      </c>
    </row>
    <row r="6372" spans="1:31" x14ac:dyDescent="0.25">
      <c r="A6372">
        <f t="shared" si="898"/>
        <v>6371</v>
      </c>
      <c r="B6372" s="1">
        <v>292</v>
      </c>
      <c r="C6372" s="2">
        <v>40920</v>
      </c>
      <c r="D6372" s="1" t="s">
        <v>20</v>
      </c>
      <c r="E6372" s="1" t="str">
        <f t="shared" si="891"/>
        <v>*</v>
      </c>
      <c r="F6372" s="1" t="str">
        <f t="shared" si="892"/>
        <v>**</v>
      </c>
      <c r="G6372" s="1" t="str">
        <f t="shared" si="893"/>
        <v>**</v>
      </c>
      <c r="J6372" s="1" t="str">
        <f t="shared" si="894"/>
        <v>**</v>
      </c>
      <c r="P6372" s="1">
        <v>43</v>
      </c>
      <c r="Q6372" s="1">
        <f t="shared" si="899"/>
        <v>0.05</v>
      </c>
      <c r="T6372" s="4">
        <v>412.62</v>
      </c>
      <c r="U6372" s="9">
        <f t="shared" si="895"/>
        <v>0</v>
      </c>
      <c r="V6372" s="4">
        <f t="shared" si="896"/>
        <v>9.5958139534883724</v>
      </c>
      <c r="W6372" s="1" t="s">
        <v>21</v>
      </c>
      <c r="X6372" s="1">
        <v>1.39</v>
      </c>
      <c r="Y6372" s="4">
        <f t="shared" si="897"/>
        <v>414.01</v>
      </c>
      <c r="Z6372" s="1" t="s">
        <v>49</v>
      </c>
      <c r="AA6372" s="1" t="s">
        <v>16</v>
      </c>
      <c r="AB6372" s="1" t="s">
        <v>29</v>
      </c>
      <c r="AC6372" s="1" t="s">
        <v>57</v>
      </c>
      <c r="AD6372" s="1" t="s">
        <v>19</v>
      </c>
      <c r="AE6372" s="2">
        <v>40921</v>
      </c>
    </row>
    <row r="6373" spans="1:31" x14ac:dyDescent="0.25">
      <c r="A6373">
        <f t="shared" si="898"/>
        <v>6372</v>
      </c>
      <c r="B6373" s="1">
        <v>21382</v>
      </c>
      <c r="C6373" s="2">
        <v>40920</v>
      </c>
      <c r="D6373" s="1" t="s">
        <v>32</v>
      </c>
      <c r="E6373" s="1" t="str">
        <f t="shared" si="891"/>
        <v>***</v>
      </c>
      <c r="F6373" s="1" t="str">
        <f t="shared" si="892"/>
        <v>***</v>
      </c>
      <c r="G6373" s="1" t="str">
        <f t="shared" si="893"/>
        <v>***</v>
      </c>
      <c r="J6373" s="1" t="str">
        <f t="shared" si="894"/>
        <v>***</v>
      </c>
      <c r="P6373" s="1">
        <v>11</v>
      </c>
      <c r="Q6373" s="1">
        <f t="shared" si="899"/>
        <v>0.02</v>
      </c>
      <c r="T6373" s="4">
        <v>312.02999999999997</v>
      </c>
      <c r="U6373" s="9">
        <f t="shared" si="895"/>
        <v>0</v>
      </c>
      <c r="V6373" s="4">
        <f t="shared" si="896"/>
        <v>28.366363636363634</v>
      </c>
      <c r="W6373" s="1" t="s">
        <v>21</v>
      </c>
      <c r="X6373" s="1">
        <v>5.5</v>
      </c>
      <c r="Y6373" s="4">
        <f t="shared" si="897"/>
        <v>317.52999999999997</v>
      </c>
      <c r="Z6373" s="1" t="s">
        <v>49</v>
      </c>
      <c r="AA6373" s="1" t="s">
        <v>28</v>
      </c>
      <c r="AB6373" s="1" t="s">
        <v>24</v>
      </c>
      <c r="AC6373" s="1" t="s">
        <v>38</v>
      </c>
      <c r="AD6373" s="1" t="s">
        <v>19</v>
      </c>
      <c r="AE6373" s="2">
        <v>40922</v>
      </c>
    </row>
    <row r="6374" spans="1:31" x14ac:dyDescent="0.25">
      <c r="A6374">
        <f t="shared" si="898"/>
        <v>6373</v>
      </c>
      <c r="B6374" s="1">
        <v>5382</v>
      </c>
      <c r="C6374" s="2">
        <v>40920</v>
      </c>
      <c r="D6374" s="1" t="s">
        <v>13</v>
      </c>
      <c r="E6374" s="1" t="str">
        <f t="shared" si="891"/>
        <v>*</v>
      </c>
      <c r="F6374" s="1" t="str">
        <f t="shared" si="892"/>
        <v>*</v>
      </c>
      <c r="G6374" s="1" t="str">
        <f t="shared" si="893"/>
        <v>*</v>
      </c>
      <c r="J6374" s="1" t="str">
        <f t="shared" si="894"/>
        <v>*</v>
      </c>
      <c r="P6374" s="1">
        <v>30</v>
      </c>
      <c r="Q6374" s="1">
        <f t="shared" si="899"/>
        <v>0.04</v>
      </c>
      <c r="T6374" s="4">
        <v>260.12</v>
      </c>
      <c r="U6374" s="9">
        <f t="shared" si="895"/>
        <v>0</v>
      </c>
      <c r="V6374" s="4">
        <f t="shared" si="896"/>
        <v>8.6706666666666674</v>
      </c>
      <c r="W6374" s="1" t="s">
        <v>21</v>
      </c>
      <c r="X6374" s="1">
        <v>4.1900000000000004</v>
      </c>
      <c r="Y6374" s="4">
        <f t="shared" si="897"/>
        <v>264.31</v>
      </c>
      <c r="Z6374" s="1" t="s">
        <v>44</v>
      </c>
      <c r="AA6374" s="1" t="s">
        <v>16</v>
      </c>
      <c r="AB6374" s="1" t="s">
        <v>17</v>
      </c>
      <c r="AC6374" s="1" t="s">
        <v>18</v>
      </c>
      <c r="AD6374" s="1" t="s">
        <v>41</v>
      </c>
      <c r="AE6374" s="2">
        <v>40927</v>
      </c>
    </row>
    <row r="6375" spans="1:31" x14ac:dyDescent="0.25">
      <c r="A6375">
        <f t="shared" si="898"/>
        <v>6374</v>
      </c>
      <c r="B6375" s="1">
        <v>21382</v>
      </c>
      <c r="C6375" s="2">
        <v>40920</v>
      </c>
      <c r="D6375" s="1" t="s">
        <v>32</v>
      </c>
      <c r="E6375" s="1" t="str">
        <f t="shared" si="891"/>
        <v>***</v>
      </c>
      <c r="F6375" s="1" t="str">
        <f t="shared" si="892"/>
        <v>***</v>
      </c>
      <c r="G6375" s="1" t="str">
        <f t="shared" si="893"/>
        <v>***</v>
      </c>
      <c r="J6375" s="1" t="str">
        <f t="shared" si="894"/>
        <v>***</v>
      </c>
      <c r="P6375" s="1">
        <v>27</v>
      </c>
      <c r="Q6375" s="1">
        <f t="shared" si="899"/>
        <v>3.5000000000000003E-2</v>
      </c>
      <c r="T6375" s="4">
        <v>145.93</v>
      </c>
      <c r="U6375" s="9">
        <f t="shared" si="895"/>
        <v>0</v>
      </c>
      <c r="V6375" s="4">
        <f t="shared" si="896"/>
        <v>5.4048148148148147</v>
      </c>
      <c r="W6375" s="1" t="s">
        <v>21</v>
      </c>
      <c r="X6375" s="1">
        <v>7.44</v>
      </c>
      <c r="Y6375" s="4">
        <f t="shared" si="897"/>
        <v>153.37</v>
      </c>
      <c r="Z6375" s="1" t="s">
        <v>22</v>
      </c>
      <c r="AA6375" s="1" t="s">
        <v>28</v>
      </c>
      <c r="AB6375" s="1" t="s">
        <v>29</v>
      </c>
      <c r="AC6375" s="1" t="s">
        <v>40</v>
      </c>
      <c r="AD6375" s="1" t="s">
        <v>19</v>
      </c>
      <c r="AE6375" s="2">
        <v>40923</v>
      </c>
    </row>
    <row r="6376" spans="1:31" x14ac:dyDescent="0.25">
      <c r="A6376">
        <f t="shared" si="898"/>
        <v>6375</v>
      </c>
      <c r="B6376" s="1">
        <v>28485</v>
      </c>
      <c r="C6376" s="2">
        <v>40920</v>
      </c>
      <c r="D6376" s="1" t="s">
        <v>20</v>
      </c>
      <c r="E6376" s="1" t="str">
        <f t="shared" si="891"/>
        <v>*</v>
      </c>
      <c r="F6376" s="1" t="str">
        <f t="shared" si="892"/>
        <v>**</v>
      </c>
      <c r="G6376" s="1" t="str">
        <f t="shared" si="893"/>
        <v>**</v>
      </c>
      <c r="J6376" s="1" t="str">
        <f t="shared" si="894"/>
        <v>**</v>
      </c>
      <c r="P6376" s="1">
        <v>12</v>
      </c>
      <c r="Q6376" s="1">
        <f t="shared" si="899"/>
        <v>0.02</v>
      </c>
      <c r="T6376" s="4">
        <v>49.18</v>
      </c>
      <c r="U6376" s="9">
        <f t="shared" si="895"/>
        <v>0</v>
      </c>
      <c r="V6376" s="4">
        <f t="shared" si="896"/>
        <v>4.0983333333333336</v>
      </c>
      <c r="W6376" s="1" t="s">
        <v>21</v>
      </c>
      <c r="X6376" s="1">
        <v>0.94</v>
      </c>
      <c r="Y6376" s="4">
        <f t="shared" si="897"/>
        <v>50.12</v>
      </c>
      <c r="Z6376" s="1" t="s">
        <v>42</v>
      </c>
      <c r="AA6376" s="1" t="s">
        <v>16</v>
      </c>
      <c r="AB6376" s="1" t="s">
        <v>29</v>
      </c>
      <c r="AC6376" s="1" t="s">
        <v>30</v>
      </c>
      <c r="AD6376" s="1" t="s">
        <v>31</v>
      </c>
      <c r="AE6376" s="2">
        <v>40920</v>
      </c>
    </row>
    <row r="6377" spans="1:31" x14ac:dyDescent="0.25">
      <c r="A6377">
        <f t="shared" si="898"/>
        <v>6376</v>
      </c>
      <c r="B6377" s="1">
        <v>7783</v>
      </c>
      <c r="C6377" s="2">
        <v>40920</v>
      </c>
      <c r="D6377" s="1" t="s">
        <v>36</v>
      </c>
      <c r="E6377" s="1" t="str">
        <f t="shared" si="891"/>
        <v>*</v>
      </c>
      <c r="F6377" s="1" t="str">
        <f t="shared" si="892"/>
        <v>*</v>
      </c>
      <c r="G6377" s="1" t="str">
        <f t="shared" si="893"/>
        <v>*</v>
      </c>
      <c r="J6377" s="1" t="str">
        <f t="shared" si="894"/>
        <v>*</v>
      </c>
      <c r="P6377" s="1">
        <v>3</v>
      </c>
      <c r="Q6377" s="1">
        <f t="shared" si="899"/>
        <v>0.01</v>
      </c>
      <c r="T6377" s="4">
        <v>31.35</v>
      </c>
      <c r="U6377" s="9">
        <f t="shared" si="895"/>
        <v>0</v>
      </c>
      <c r="V6377" s="4">
        <f t="shared" si="896"/>
        <v>10.450000000000001</v>
      </c>
      <c r="W6377" s="1" t="s">
        <v>21</v>
      </c>
      <c r="X6377" s="1">
        <v>5.6</v>
      </c>
      <c r="Y6377" s="4">
        <f t="shared" si="897"/>
        <v>36.950000000000003</v>
      </c>
      <c r="Z6377" s="1" t="s">
        <v>51</v>
      </c>
      <c r="AA6377" s="1" t="s">
        <v>28</v>
      </c>
      <c r="AB6377" s="1" t="s">
        <v>29</v>
      </c>
      <c r="AC6377" s="1" t="s">
        <v>43</v>
      </c>
      <c r="AD6377" s="1" t="s">
        <v>19</v>
      </c>
      <c r="AE6377" s="2">
        <v>40921</v>
      </c>
    </row>
    <row r="6378" spans="1:31" x14ac:dyDescent="0.25">
      <c r="A6378">
        <f t="shared" si="898"/>
        <v>6377</v>
      </c>
      <c r="B6378" s="1">
        <v>51269</v>
      </c>
      <c r="C6378" s="2">
        <v>40920</v>
      </c>
      <c r="D6378" s="1" t="s">
        <v>20</v>
      </c>
      <c r="E6378" s="1" t="str">
        <f t="shared" si="891"/>
        <v>*</v>
      </c>
      <c r="F6378" s="1" t="str">
        <f t="shared" si="892"/>
        <v>**</v>
      </c>
      <c r="G6378" s="1" t="str">
        <f t="shared" si="893"/>
        <v>**</v>
      </c>
      <c r="J6378" s="1" t="str">
        <f t="shared" si="894"/>
        <v>**</v>
      </c>
      <c r="P6378" s="1">
        <v>2</v>
      </c>
      <c r="Q6378" s="1">
        <f t="shared" si="899"/>
        <v>0.01</v>
      </c>
      <c r="T6378" s="4">
        <v>21.07</v>
      </c>
      <c r="U6378" s="9">
        <f t="shared" si="895"/>
        <v>0</v>
      </c>
      <c r="V6378" s="4">
        <f t="shared" si="896"/>
        <v>10.535</v>
      </c>
      <c r="W6378" s="1" t="s">
        <v>21</v>
      </c>
      <c r="X6378" s="1">
        <v>2.99</v>
      </c>
      <c r="Y6378" s="4">
        <f t="shared" si="897"/>
        <v>24.060000000000002</v>
      </c>
      <c r="Z6378" s="1" t="s">
        <v>46</v>
      </c>
      <c r="AA6378" s="1" t="s">
        <v>23</v>
      </c>
      <c r="AB6378" s="1" t="s">
        <v>29</v>
      </c>
      <c r="AC6378" s="1" t="s">
        <v>43</v>
      </c>
      <c r="AD6378" s="1" t="s">
        <v>19</v>
      </c>
      <c r="AE6378" s="2">
        <v>40921</v>
      </c>
    </row>
    <row r="6379" spans="1:31" x14ac:dyDescent="0.25">
      <c r="A6379">
        <f t="shared" si="898"/>
        <v>6378</v>
      </c>
      <c r="B6379" s="1">
        <v>52068</v>
      </c>
      <c r="C6379" s="2">
        <v>40921</v>
      </c>
      <c r="D6379" s="1" t="s">
        <v>27</v>
      </c>
      <c r="E6379" s="1" t="str">
        <f t="shared" si="891"/>
        <v>*</v>
      </c>
      <c r="F6379" s="1" t="str">
        <f t="shared" si="892"/>
        <v>*</v>
      </c>
      <c r="G6379" s="1" t="str">
        <f t="shared" si="893"/>
        <v>*</v>
      </c>
      <c r="J6379" s="1" t="str">
        <f t="shared" si="894"/>
        <v>*</v>
      </c>
      <c r="P6379" s="1">
        <v>47</v>
      </c>
      <c r="Q6379" s="1">
        <f t="shared" si="899"/>
        <v>0.05</v>
      </c>
      <c r="T6379" s="4">
        <v>24559.91</v>
      </c>
      <c r="U6379" s="9">
        <f t="shared" si="895"/>
        <v>1</v>
      </c>
      <c r="V6379" s="4">
        <f t="shared" si="896"/>
        <v>522.55127659574464</v>
      </c>
      <c r="W6379" s="1" t="s">
        <v>33</v>
      </c>
      <c r="X6379" s="1">
        <v>16.63</v>
      </c>
      <c r="Y6379" s="4">
        <f t="shared" si="897"/>
        <v>24576.54</v>
      </c>
      <c r="Z6379" s="1" t="s">
        <v>49</v>
      </c>
      <c r="AA6379" s="1" t="s">
        <v>28</v>
      </c>
      <c r="AB6379" s="1" t="s">
        <v>24</v>
      </c>
      <c r="AC6379" s="1" t="s">
        <v>56</v>
      </c>
      <c r="AD6379" s="1" t="s">
        <v>59</v>
      </c>
      <c r="AE6379" s="2">
        <v>40921</v>
      </c>
    </row>
    <row r="6380" spans="1:31" x14ac:dyDescent="0.25">
      <c r="A6380">
        <f t="shared" si="898"/>
        <v>6379</v>
      </c>
      <c r="B6380" s="1">
        <v>6501</v>
      </c>
      <c r="C6380" s="2">
        <v>40921</v>
      </c>
      <c r="D6380" s="1" t="s">
        <v>20</v>
      </c>
      <c r="E6380" s="1" t="str">
        <f t="shared" si="891"/>
        <v>*</v>
      </c>
      <c r="F6380" s="1" t="str">
        <f t="shared" si="892"/>
        <v>**</v>
      </c>
      <c r="G6380" s="1" t="str">
        <f t="shared" si="893"/>
        <v>**</v>
      </c>
      <c r="J6380" s="1" t="str">
        <f t="shared" si="894"/>
        <v>**</v>
      </c>
      <c r="P6380" s="1">
        <v>46</v>
      </c>
      <c r="Q6380" s="1">
        <f t="shared" si="899"/>
        <v>0.05</v>
      </c>
      <c r="T6380" s="4">
        <v>4617.3360000000002</v>
      </c>
      <c r="U6380" s="9">
        <f t="shared" si="895"/>
        <v>1</v>
      </c>
      <c r="V6380" s="4">
        <f t="shared" si="896"/>
        <v>100.37686956521739</v>
      </c>
      <c r="W6380" s="1" t="s">
        <v>21</v>
      </c>
      <c r="X6380" s="1">
        <v>7.69</v>
      </c>
      <c r="Y6380" s="4">
        <f t="shared" si="897"/>
        <v>4625.0259999999998</v>
      </c>
      <c r="Z6380" s="1" t="s">
        <v>49</v>
      </c>
      <c r="AA6380" s="1" t="s">
        <v>28</v>
      </c>
      <c r="AB6380" s="1" t="s">
        <v>24</v>
      </c>
      <c r="AC6380" s="1" t="s">
        <v>25</v>
      </c>
      <c r="AD6380" s="1" t="s">
        <v>19</v>
      </c>
      <c r="AE6380" s="2">
        <v>40923</v>
      </c>
    </row>
    <row r="6381" spans="1:31" x14ac:dyDescent="0.25">
      <c r="A6381">
        <f t="shared" si="898"/>
        <v>6380</v>
      </c>
      <c r="B6381" s="1">
        <v>52068</v>
      </c>
      <c r="C6381" s="2">
        <v>40921</v>
      </c>
      <c r="D6381" s="1" t="s">
        <v>27</v>
      </c>
      <c r="E6381" s="1" t="str">
        <f t="shared" si="891"/>
        <v>*</v>
      </c>
      <c r="F6381" s="1" t="str">
        <f t="shared" si="892"/>
        <v>*</v>
      </c>
      <c r="G6381" s="1" t="str">
        <f t="shared" si="893"/>
        <v>*</v>
      </c>
      <c r="J6381" s="1" t="str">
        <f t="shared" si="894"/>
        <v>*</v>
      </c>
      <c r="P6381" s="1">
        <v>21</v>
      </c>
      <c r="Q6381" s="1">
        <f t="shared" si="899"/>
        <v>3.5000000000000003E-2</v>
      </c>
      <c r="T6381" s="4">
        <v>1217.5</v>
      </c>
      <c r="U6381" s="9">
        <f t="shared" si="895"/>
        <v>1</v>
      </c>
      <c r="V6381" s="4">
        <f t="shared" si="896"/>
        <v>57.976190476190474</v>
      </c>
      <c r="W6381" s="1" t="s">
        <v>33</v>
      </c>
      <c r="X6381" s="1">
        <v>36.61</v>
      </c>
      <c r="Y6381" s="4">
        <f t="shared" si="897"/>
        <v>1254.1099999999999</v>
      </c>
      <c r="Z6381" s="1" t="s">
        <v>49</v>
      </c>
      <c r="AA6381" s="1" t="s">
        <v>28</v>
      </c>
      <c r="AB6381" s="1" t="s">
        <v>17</v>
      </c>
      <c r="AC6381" s="1" t="s">
        <v>62</v>
      </c>
      <c r="AD6381" s="1" t="s">
        <v>59</v>
      </c>
      <c r="AE6381" s="2">
        <v>40922</v>
      </c>
    </row>
    <row r="6382" spans="1:31" x14ac:dyDescent="0.25">
      <c r="A6382">
        <f t="shared" si="898"/>
        <v>6381</v>
      </c>
      <c r="B6382" s="1">
        <v>52068</v>
      </c>
      <c r="C6382" s="2">
        <v>40921</v>
      </c>
      <c r="D6382" s="1" t="s">
        <v>27</v>
      </c>
      <c r="E6382" s="1" t="str">
        <f t="shared" si="891"/>
        <v>*</v>
      </c>
      <c r="F6382" s="1" t="str">
        <f t="shared" si="892"/>
        <v>*</v>
      </c>
      <c r="G6382" s="1" t="str">
        <f t="shared" si="893"/>
        <v>*</v>
      </c>
      <c r="J6382" s="1" t="str">
        <f t="shared" si="894"/>
        <v>*</v>
      </c>
      <c r="P6382" s="1">
        <v>17</v>
      </c>
      <c r="Q6382" s="1">
        <f t="shared" si="899"/>
        <v>0.02</v>
      </c>
      <c r="T6382" s="4">
        <v>441.53</v>
      </c>
      <c r="U6382" s="9">
        <f t="shared" si="895"/>
        <v>0</v>
      </c>
      <c r="V6382" s="4">
        <f t="shared" si="896"/>
        <v>25.972352941176467</v>
      </c>
      <c r="W6382" s="1" t="s">
        <v>33</v>
      </c>
      <c r="X6382" s="1">
        <v>14.36</v>
      </c>
      <c r="Y6382" s="4">
        <f t="shared" si="897"/>
        <v>455.89</v>
      </c>
      <c r="Z6382" s="1" t="s">
        <v>49</v>
      </c>
      <c r="AA6382" s="1" t="s">
        <v>28</v>
      </c>
      <c r="AB6382" s="1" t="s">
        <v>17</v>
      </c>
      <c r="AC6382" s="1" t="s">
        <v>34</v>
      </c>
      <c r="AD6382" s="1" t="s">
        <v>35</v>
      </c>
      <c r="AE6382" s="2">
        <v>40923</v>
      </c>
    </row>
    <row r="6383" spans="1:31" x14ac:dyDescent="0.25">
      <c r="A6383">
        <f t="shared" si="898"/>
        <v>6382</v>
      </c>
      <c r="B6383" s="1">
        <v>22914</v>
      </c>
      <c r="C6383" s="2">
        <v>40921</v>
      </c>
      <c r="D6383" s="1" t="s">
        <v>32</v>
      </c>
      <c r="E6383" s="1" t="str">
        <f t="shared" si="891"/>
        <v>***</v>
      </c>
      <c r="F6383" s="1" t="str">
        <f t="shared" si="892"/>
        <v>***</v>
      </c>
      <c r="G6383" s="1" t="str">
        <f t="shared" si="893"/>
        <v>***</v>
      </c>
      <c r="J6383" s="1" t="str">
        <f t="shared" si="894"/>
        <v>***</v>
      </c>
      <c r="P6383" s="1">
        <v>30</v>
      </c>
      <c r="Q6383" s="1">
        <f t="shared" si="899"/>
        <v>0.04</v>
      </c>
      <c r="T6383" s="4">
        <v>336.65</v>
      </c>
      <c r="U6383" s="9">
        <f t="shared" si="895"/>
        <v>0</v>
      </c>
      <c r="V6383" s="4">
        <f t="shared" si="896"/>
        <v>11.221666666666666</v>
      </c>
      <c r="W6383" s="1" t="s">
        <v>21</v>
      </c>
      <c r="X6383" s="1">
        <v>6.96</v>
      </c>
      <c r="Y6383" s="4">
        <f t="shared" si="897"/>
        <v>343.60999999999996</v>
      </c>
      <c r="Z6383" s="1" t="s">
        <v>42</v>
      </c>
      <c r="AA6383" s="1" t="s">
        <v>28</v>
      </c>
      <c r="AB6383" s="1" t="s">
        <v>29</v>
      </c>
      <c r="AC6383" s="1" t="s">
        <v>63</v>
      </c>
      <c r="AD6383" s="1" t="s">
        <v>26</v>
      </c>
      <c r="AE6383" s="2">
        <v>40922</v>
      </c>
    </row>
    <row r="6384" spans="1:31" x14ac:dyDescent="0.25">
      <c r="A6384">
        <f t="shared" si="898"/>
        <v>6383</v>
      </c>
      <c r="B6384" s="1">
        <v>6501</v>
      </c>
      <c r="C6384" s="2">
        <v>40921</v>
      </c>
      <c r="D6384" s="1" t="s">
        <v>20</v>
      </c>
      <c r="E6384" s="1" t="str">
        <f t="shared" si="891"/>
        <v>*</v>
      </c>
      <c r="F6384" s="1" t="str">
        <f t="shared" si="892"/>
        <v>**</v>
      </c>
      <c r="G6384" s="1" t="str">
        <f t="shared" si="893"/>
        <v>**</v>
      </c>
      <c r="J6384" s="1" t="str">
        <f t="shared" si="894"/>
        <v>**</v>
      </c>
      <c r="P6384" s="1">
        <v>35</v>
      </c>
      <c r="Q6384" s="1">
        <f t="shared" si="899"/>
        <v>0.04</v>
      </c>
      <c r="T6384" s="4">
        <v>236.99</v>
      </c>
      <c r="U6384" s="9">
        <f t="shared" si="895"/>
        <v>0</v>
      </c>
      <c r="V6384" s="4">
        <f t="shared" si="896"/>
        <v>6.7711428571428574</v>
      </c>
      <c r="W6384" s="1" t="s">
        <v>21</v>
      </c>
      <c r="X6384" s="1">
        <v>6.74</v>
      </c>
      <c r="Y6384" s="4">
        <f t="shared" si="897"/>
        <v>243.73000000000002</v>
      </c>
      <c r="Z6384" s="1" t="s">
        <v>49</v>
      </c>
      <c r="AA6384" s="1" t="s">
        <v>28</v>
      </c>
      <c r="AB6384" s="1" t="s">
        <v>29</v>
      </c>
      <c r="AC6384" s="1" t="s">
        <v>40</v>
      </c>
      <c r="AD6384" s="1" t="s">
        <v>19</v>
      </c>
      <c r="AE6384" s="2">
        <v>40923</v>
      </c>
    </row>
    <row r="6385" spans="1:31" x14ac:dyDescent="0.25">
      <c r="A6385">
        <f t="shared" si="898"/>
        <v>6384</v>
      </c>
      <c r="B6385" s="1">
        <v>52068</v>
      </c>
      <c r="C6385" s="2">
        <v>40921</v>
      </c>
      <c r="D6385" s="1" t="s">
        <v>27</v>
      </c>
      <c r="E6385" s="1" t="str">
        <f t="shared" si="891"/>
        <v>*</v>
      </c>
      <c r="F6385" s="1" t="str">
        <f t="shared" si="892"/>
        <v>*</v>
      </c>
      <c r="G6385" s="1" t="str">
        <f t="shared" si="893"/>
        <v>*</v>
      </c>
      <c r="J6385" s="1" t="str">
        <f t="shared" si="894"/>
        <v>*</v>
      </c>
      <c r="P6385" s="1">
        <v>31</v>
      </c>
      <c r="Q6385" s="1">
        <f t="shared" si="899"/>
        <v>0.04</v>
      </c>
      <c r="T6385" s="4">
        <v>163.27000000000001</v>
      </c>
      <c r="U6385" s="9">
        <f t="shared" si="895"/>
        <v>0</v>
      </c>
      <c r="V6385" s="4">
        <f t="shared" si="896"/>
        <v>5.2667741935483878</v>
      </c>
      <c r="W6385" s="1" t="s">
        <v>21</v>
      </c>
      <c r="X6385" s="1">
        <v>2.99</v>
      </c>
      <c r="Y6385" s="4">
        <f t="shared" si="897"/>
        <v>166.26000000000002</v>
      </c>
      <c r="Z6385" s="1" t="s">
        <v>49</v>
      </c>
      <c r="AA6385" s="1" t="s">
        <v>28</v>
      </c>
      <c r="AB6385" s="1" t="s">
        <v>29</v>
      </c>
      <c r="AC6385" s="1" t="s">
        <v>43</v>
      </c>
      <c r="AD6385" s="1" t="s">
        <v>19</v>
      </c>
      <c r="AE6385" s="2">
        <v>40921</v>
      </c>
    </row>
    <row r="6386" spans="1:31" x14ac:dyDescent="0.25">
      <c r="A6386">
        <f t="shared" si="898"/>
        <v>6385</v>
      </c>
      <c r="B6386" s="1">
        <v>36357</v>
      </c>
      <c r="C6386" s="2">
        <v>40922</v>
      </c>
      <c r="D6386" s="1" t="s">
        <v>27</v>
      </c>
      <c r="E6386" s="1" t="str">
        <f t="shared" si="891"/>
        <v>*</v>
      </c>
      <c r="F6386" s="1" t="str">
        <f t="shared" si="892"/>
        <v>*</v>
      </c>
      <c r="G6386" s="1" t="str">
        <f t="shared" si="893"/>
        <v>*</v>
      </c>
      <c r="J6386" s="1" t="str">
        <f t="shared" si="894"/>
        <v>*</v>
      </c>
      <c r="P6386" s="1">
        <v>38</v>
      </c>
      <c r="Q6386" s="1">
        <f t="shared" si="899"/>
        <v>0.04</v>
      </c>
      <c r="T6386" s="4">
        <v>17605.77</v>
      </c>
      <c r="U6386" s="9">
        <f t="shared" si="895"/>
        <v>1</v>
      </c>
      <c r="V6386" s="4">
        <f t="shared" si="896"/>
        <v>463.30973684210528</v>
      </c>
      <c r="W6386" s="1" t="s">
        <v>33</v>
      </c>
      <c r="X6386" s="1">
        <v>49</v>
      </c>
      <c r="Y6386" s="4">
        <f t="shared" si="897"/>
        <v>17654.77</v>
      </c>
      <c r="Z6386" s="1" t="s">
        <v>46</v>
      </c>
      <c r="AA6386" s="1" t="s">
        <v>23</v>
      </c>
      <c r="AB6386" s="1" t="s">
        <v>24</v>
      </c>
      <c r="AC6386" s="1" t="s">
        <v>47</v>
      </c>
      <c r="AD6386" s="1" t="s">
        <v>35</v>
      </c>
      <c r="AE6386" s="2">
        <v>40923</v>
      </c>
    </row>
    <row r="6387" spans="1:31" x14ac:dyDescent="0.25">
      <c r="A6387">
        <f t="shared" si="898"/>
        <v>6386</v>
      </c>
      <c r="B6387" s="1">
        <v>16807</v>
      </c>
      <c r="C6387" s="2">
        <v>40923</v>
      </c>
      <c r="D6387" s="1" t="s">
        <v>36</v>
      </c>
      <c r="E6387" s="1" t="str">
        <f t="shared" si="891"/>
        <v>*</v>
      </c>
      <c r="F6387" s="1" t="str">
        <f t="shared" si="892"/>
        <v>*</v>
      </c>
      <c r="G6387" s="1" t="str">
        <f t="shared" si="893"/>
        <v>*</v>
      </c>
      <c r="J6387" s="1" t="str">
        <f t="shared" si="894"/>
        <v>*</v>
      </c>
      <c r="P6387" s="1">
        <v>48</v>
      </c>
      <c r="Q6387" s="1">
        <f t="shared" si="899"/>
        <v>0.05</v>
      </c>
      <c r="T6387" s="4">
        <v>1585.6</v>
      </c>
      <c r="U6387" s="9">
        <f t="shared" si="895"/>
        <v>1</v>
      </c>
      <c r="V6387" s="4">
        <f t="shared" si="896"/>
        <v>33.033333333333331</v>
      </c>
      <c r="W6387" s="1" t="s">
        <v>21</v>
      </c>
      <c r="X6387" s="1">
        <v>4.92</v>
      </c>
      <c r="Y6387" s="4">
        <f t="shared" si="897"/>
        <v>1590.52</v>
      </c>
      <c r="Z6387" s="1" t="s">
        <v>42</v>
      </c>
      <c r="AA6387" s="1" t="s">
        <v>23</v>
      </c>
      <c r="AB6387" s="1" t="s">
        <v>29</v>
      </c>
      <c r="AC6387" s="1" t="s">
        <v>40</v>
      </c>
      <c r="AD6387" s="1" t="s">
        <v>19</v>
      </c>
      <c r="AE6387" s="2">
        <v>40924</v>
      </c>
    </row>
    <row r="6388" spans="1:31" x14ac:dyDescent="0.25">
      <c r="A6388">
        <f t="shared" si="898"/>
        <v>6387</v>
      </c>
      <c r="B6388" s="1">
        <v>13027</v>
      </c>
      <c r="C6388" s="2">
        <v>40923</v>
      </c>
      <c r="D6388" s="1" t="s">
        <v>32</v>
      </c>
      <c r="E6388" s="1" t="str">
        <f t="shared" si="891"/>
        <v>***</v>
      </c>
      <c r="F6388" s="1" t="str">
        <f t="shared" si="892"/>
        <v>***</v>
      </c>
      <c r="G6388" s="1" t="str">
        <f t="shared" si="893"/>
        <v>***</v>
      </c>
      <c r="J6388" s="1" t="str">
        <f t="shared" si="894"/>
        <v>***</v>
      </c>
      <c r="P6388" s="1">
        <v>42</v>
      </c>
      <c r="Q6388" s="1">
        <f t="shared" si="899"/>
        <v>0.05</v>
      </c>
      <c r="T6388" s="4">
        <v>290.68</v>
      </c>
      <c r="U6388" s="9">
        <f t="shared" si="895"/>
        <v>0</v>
      </c>
      <c r="V6388" s="4">
        <f t="shared" si="896"/>
        <v>6.9209523809523814</v>
      </c>
      <c r="W6388" s="1" t="s">
        <v>21</v>
      </c>
      <c r="X6388" s="1">
        <v>6.18</v>
      </c>
      <c r="Y6388" s="4">
        <f t="shared" si="897"/>
        <v>296.86</v>
      </c>
      <c r="Z6388" s="1" t="s">
        <v>44</v>
      </c>
      <c r="AA6388" s="1" t="s">
        <v>23</v>
      </c>
      <c r="AB6388" s="1" t="s">
        <v>29</v>
      </c>
      <c r="AC6388" s="1" t="s">
        <v>40</v>
      </c>
      <c r="AD6388" s="1" t="s">
        <v>19</v>
      </c>
      <c r="AE6388" s="2">
        <v>40925</v>
      </c>
    </row>
    <row r="6389" spans="1:31" x14ac:dyDescent="0.25">
      <c r="A6389">
        <f t="shared" si="898"/>
        <v>6388</v>
      </c>
      <c r="B6389" s="1">
        <v>16807</v>
      </c>
      <c r="C6389" s="2">
        <v>40923</v>
      </c>
      <c r="D6389" s="1" t="s">
        <v>36</v>
      </c>
      <c r="E6389" s="1" t="str">
        <f t="shared" si="891"/>
        <v>*</v>
      </c>
      <c r="F6389" s="1" t="str">
        <f t="shared" si="892"/>
        <v>*</v>
      </c>
      <c r="G6389" s="1" t="str">
        <f t="shared" si="893"/>
        <v>*</v>
      </c>
      <c r="J6389" s="1" t="str">
        <f t="shared" si="894"/>
        <v>*</v>
      </c>
      <c r="P6389" s="1">
        <v>30</v>
      </c>
      <c r="Q6389" s="1">
        <f t="shared" si="899"/>
        <v>0.04</v>
      </c>
      <c r="T6389" s="4">
        <v>215.85</v>
      </c>
      <c r="U6389" s="9">
        <f t="shared" si="895"/>
        <v>0</v>
      </c>
      <c r="V6389" s="4">
        <f t="shared" si="896"/>
        <v>7.1949999999999994</v>
      </c>
      <c r="W6389" s="1" t="s">
        <v>21</v>
      </c>
      <c r="X6389" s="1">
        <v>1.71</v>
      </c>
      <c r="Y6389" s="4">
        <f t="shared" si="897"/>
        <v>217.56</v>
      </c>
      <c r="Z6389" s="1" t="s">
        <v>42</v>
      </c>
      <c r="AA6389" s="1" t="s">
        <v>23</v>
      </c>
      <c r="AB6389" s="1" t="s">
        <v>29</v>
      </c>
      <c r="AC6389" s="1" t="s">
        <v>40</v>
      </c>
      <c r="AD6389" s="1" t="s">
        <v>31</v>
      </c>
      <c r="AE6389" s="2">
        <v>40925</v>
      </c>
    </row>
    <row r="6390" spans="1:31" x14ac:dyDescent="0.25">
      <c r="A6390">
        <f t="shared" si="898"/>
        <v>6389</v>
      </c>
      <c r="B6390" s="1">
        <v>9632</v>
      </c>
      <c r="C6390" s="2">
        <v>40924</v>
      </c>
      <c r="D6390" s="1" t="s">
        <v>13</v>
      </c>
      <c r="E6390" s="1" t="str">
        <f t="shared" si="891"/>
        <v>*</v>
      </c>
      <c r="F6390" s="1" t="str">
        <f t="shared" si="892"/>
        <v>*</v>
      </c>
      <c r="G6390" s="1" t="str">
        <f t="shared" si="893"/>
        <v>*</v>
      </c>
      <c r="J6390" s="1" t="str">
        <f t="shared" si="894"/>
        <v>*</v>
      </c>
      <c r="P6390" s="1">
        <v>33</v>
      </c>
      <c r="Q6390" s="1">
        <f t="shared" si="899"/>
        <v>0.04</v>
      </c>
      <c r="T6390" s="4">
        <v>3633.03</v>
      </c>
      <c r="U6390" s="9">
        <f t="shared" si="895"/>
        <v>1</v>
      </c>
      <c r="V6390" s="4">
        <f t="shared" si="896"/>
        <v>110.09181818181818</v>
      </c>
      <c r="W6390" s="1" t="s">
        <v>21</v>
      </c>
      <c r="X6390" s="1">
        <v>9.07</v>
      </c>
      <c r="Y6390" s="4">
        <f t="shared" si="897"/>
        <v>3642.1000000000004</v>
      </c>
      <c r="Z6390" s="1" t="s">
        <v>46</v>
      </c>
      <c r="AA6390" s="1" t="s">
        <v>37</v>
      </c>
      <c r="AB6390" s="1" t="s">
        <v>29</v>
      </c>
      <c r="AC6390" s="1" t="s">
        <v>43</v>
      </c>
      <c r="AD6390" s="1" t="s">
        <v>19</v>
      </c>
      <c r="AE6390" s="2">
        <v>40928</v>
      </c>
    </row>
    <row r="6391" spans="1:31" x14ac:dyDescent="0.25">
      <c r="A6391">
        <f t="shared" si="898"/>
        <v>6390</v>
      </c>
      <c r="B6391" s="1">
        <v>29573</v>
      </c>
      <c r="C6391" s="2">
        <v>40924</v>
      </c>
      <c r="D6391" s="1" t="s">
        <v>32</v>
      </c>
      <c r="E6391" s="1" t="str">
        <f t="shared" si="891"/>
        <v>***</v>
      </c>
      <c r="F6391" s="1" t="str">
        <f t="shared" si="892"/>
        <v>***</v>
      </c>
      <c r="G6391" s="1" t="str">
        <f t="shared" si="893"/>
        <v>***</v>
      </c>
      <c r="J6391" s="1" t="str">
        <f t="shared" si="894"/>
        <v>***</v>
      </c>
      <c r="P6391" s="1">
        <v>43</v>
      </c>
      <c r="Q6391" s="1">
        <f t="shared" si="899"/>
        <v>0.05</v>
      </c>
      <c r="T6391" s="4">
        <v>792.21</v>
      </c>
      <c r="U6391" s="9">
        <f t="shared" si="895"/>
        <v>0</v>
      </c>
      <c r="V6391" s="4">
        <f t="shared" si="896"/>
        <v>18.423488372093026</v>
      </c>
      <c r="W6391" s="1" t="s">
        <v>21</v>
      </c>
      <c r="X6391" s="1">
        <v>9.5399999999999991</v>
      </c>
      <c r="Y6391" s="4">
        <f t="shared" si="897"/>
        <v>801.75</v>
      </c>
      <c r="Z6391" s="1" t="s">
        <v>22</v>
      </c>
      <c r="AA6391" s="1" t="s">
        <v>37</v>
      </c>
      <c r="AB6391" s="1" t="s">
        <v>29</v>
      </c>
      <c r="AC6391" s="1" t="s">
        <v>40</v>
      </c>
      <c r="AD6391" s="1" t="s">
        <v>19</v>
      </c>
      <c r="AE6391" s="2">
        <v>40926</v>
      </c>
    </row>
    <row r="6392" spans="1:31" x14ac:dyDescent="0.25">
      <c r="A6392">
        <f t="shared" si="898"/>
        <v>6391</v>
      </c>
      <c r="B6392" s="1">
        <v>29090</v>
      </c>
      <c r="C6392" s="2">
        <v>40924</v>
      </c>
      <c r="D6392" s="1" t="s">
        <v>36</v>
      </c>
      <c r="E6392" s="1" t="str">
        <f t="shared" si="891"/>
        <v>*</v>
      </c>
      <c r="F6392" s="1" t="str">
        <f t="shared" si="892"/>
        <v>*</v>
      </c>
      <c r="G6392" s="1" t="str">
        <f t="shared" si="893"/>
        <v>*</v>
      </c>
      <c r="J6392" s="1" t="str">
        <f t="shared" si="894"/>
        <v>*</v>
      </c>
      <c r="P6392" s="1">
        <v>36</v>
      </c>
      <c r="Q6392" s="1">
        <f t="shared" si="899"/>
        <v>0.04</v>
      </c>
      <c r="T6392" s="4">
        <v>380.34</v>
      </c>
      <c r="U6392" s="9">
        <f t="shared" si="895"/>
        <v>0</v>
      </c>
      <c r="V6392" s="4">
        <f t="shared" si="896"/>
        <v>10.565</v>
      </c>
      <c r="W6392" s="1" t="s">
        <v>21</v>
      </c>
      <c r="X6392" s="1">
        <v>6.91</v>
      </c>
      <c r="Y6392" s="4">
        <f t="shared" si="897"/>
        <v>387.25</v>
      </c>
      <c r="Z6392" s="1" t="s">
        <v>42</v>
      </c>
      <c r="AA6392" s="1" t="s">
        <v>16</v>
      </c>
      <c r="AB6392" s="1" t="s">
        <v>29</v>
      </c>
      <c r="AC6392" s="1" t="s">
        <v>55</v>
      </c>
      <c r="AD6392" s="1" t="s">
        <v>19</v>
      </c>
      <c r="AE6392" s="2">
        <v>40924</v>
      </c>
    </row>
    <row r="6393" spans="1:31" x14ac:dyDescent="0.25">
      <c r="A6393">
        <f t="shared" si="898"/>
        <v>6392</v>
      </c>
      <c r="B6393" s="1">
        <v>23268</v>
      </c>
      <c r="C6393" s="2">
        <v>40924</v>
      </c>
      <c r="D6393" s="1" t="s">
        <v>20</v>
      </c>
      <c r="E6393" s="1" t="str">
        <f t="shared" si="891"/>
        <v>*</v>
      </c>
      <c r="F6393" s="1" t="str">
        <f t="shared" si="892"/>
        <v>**</v>
      </c>
      <c r="G6393" s="1" t="str">
        <f t="shared" si="893"/>
        <v>**</v>
      </c>
      <c r="J6393" s="1" t="str">
        <f t="shared" si="894"/>
        <v>**</v>
      </c>
      <c r="P6393" s="1">
        <v>5</v>
      </c>
      <c r="Q6393" s="1">
        <f t="shared" si="899"/>
        <v>0.01</v>
      </c>
      <c r="T6393" s="4">
        <v>255.31</v>
      </c>
      <c r="U6393" s="9">
        <f t="shared" si="895"/>
        <v>0</v>
      </c>
      <c r="V6393" s="4">
        <f t="shared" si="896"/>
        <v>51.061999999999998</v>
      </c>
      <c r="W6393" s="1" t="s">
        <v>21</v>
      </c>
      <c r="X6393" s="1">
        <v>5.79</v>
      </c>
      <c r="Y6393" s="4">
        <f t="shared" si="897"/>
        <v>261.10000000000002</v>
      </c>
      <c r="Z6393" s="1" t="s">
        <v>53</v>
      </c>
      <c r="AA6393" s="1" t="s">
        <v>37</v>
      </c>
      <c r="AB6393" s="1" t="s">
        <v>29</v>
      </c>
      <c r="AC6393" s="1" t="s">
        <v>40</v>
      </c>
      <c r="AD6393" s="1" t="s">
        <v>19</v>
      </c>
      <c r="AE6393" s="2">
        <v>40926</v>
      </c>
    </row>
    <row r="6394" spans="1:31" x14ac:dyDescent="0.25">
      <c r="A6394">
        <f t="shared" si="898"/>
        <v>6393</v>
      </c>
      <c r="B6394" s="1">
        <v>3685</v>
      </c>
      <c r="C6394" s="2">
        <v>40924</v>
      </c>
      <c r="D6394" s="1" t="s">
        <v>36</v>
      </c>
      <c r="E6394" s="1" t="str">
        <f t="shared" si="891"/>
        <v>*</v>
      </c>
      <c r="F6394" s="1" t="str">
        <f t="shared" si="892"/>
        <v>*</v>
      </c>
      <c r="G6394" s="1" t="str">
        <f t="shared" si="893"/>
        <v>*</v>
      </c>
      <c r="J6394" s="1" t="str">
        <f t="shared" si="894"/>
        <v>*</v>
      </c>
      <c r="P6394" s="1">
        <v>29</v>
      </c>
      <c r="Q6394" s="1">
        <f t="shared" si="899"/>
        <v>3.5000000000000003E-2</v>
      </c>
      <c r="T6394" s="4">
        <v>106.78</v>
      </c>
      <c r="U6394" s="9">
        <f t="shared" si="895"/>
        <v>0</v>
      </c>
      <c r="V6394" s="4">
        <f t="shared" si="896"/>
        <v>3.6820689655172414</v>
      </c>
      <c r="W6394" s="1" t="s">
        <v>21</v>
      </c>
      <c r="X6394" s="1">
        <v>5</v>
      </c>
      <c r="Y6394" s="4">
        <f t="shared" si="897"/>
        <v>111.78</v>
      </c>
      <c r="Z6394" s="1" t="s">
        <v>15</v>
      </c>
      <c r="AA6394" s="1" t="s">
        <v>23</v>
      </c>
      <c r="AB6394" s="1" t="s">
        <v>29</v>
      </c>
      <c r="AC6394" s="1" t="s">
        <v>30</v>
      </c>
      <c r="AD6394" s="1" t="s">
        <v>31</v>
      </c>
      <c r="AE6394" s="2">
        <v>40925</v>
      </c>
    </row>
    <row r="6395" spans="1:31" x14ac:dyDescent="0.25">
      <c r="A6395">
        <f t="shared" si="898"/>
        <v>6394</v>
      </c>
      <c r="B6395" s="1">
        <v>29090</v>
      </c>
      <c r="C6395" s="2">
        <v>40924</v>
      </c>
      <c r="D6395" s="1" t="s">
        <v>36</v>
      </c>
      <c r="E6395" s="1" t="str">
        <f t="shared" si="891"/>
        <v>*</v>
      </c>
      <c r="F6395" s="1" t="str">
        <f t="shared" si="892"/>
        <v>*</v>
      </c>
      <c r="G6395" s="1" t="str">
        <f t="shared" si="893"/>
        <v>*</v>
      </c>
      <c r="J6395" s="1" t="str">
        <f t="shared" si="894"/>
        <v>*</v>
      </c>
      <c r="P6395" s="1">
        <v>24</v>
      </c>
      <c r="Q6395" s="1">
        <f t="shared" si="899"/>
        <v>3.5000000000000003E-2</v>
      </c>
      <c r="T6395" s="4">
        <v>99.1</v>
      </c>
      <c r="U6395" s="9">
        <f t="shared" si="895"/>
        <v>0</v>
      </c>
      <c r="V6395" s="4">
        <f t="shared" si="896"/>
        <v>4.1291666666666664</v>
      </c>
      <c r="W6395" s="1" t="s">
        <v>21</v>
      </c>
      <c r="X6395" s="1">
        <v>0.99</v>
      </c>
      <c r="Y6395" s="4">
        <f t="shared" si="897"/>
        <v>100.08999999999999</v>
      </c>
      <c r="Z6395" s="1" t="s">
        <v>42</v>
      </c>
      <c r="AA6395" s="1" t="s">
        <v>16</v>
      </c>
      <c r="AB6395" s="1" t="s">
        <v>29</v>
      </c>
      <c r="AC6395" s="1" t="s">
        <v>58</v>
      </c>
      <c r="AD6395" s="1" t="s">
        <v>19</v>
      </c>
      <c r="AE6395" s="2">
        <v>40925</v>
      </c>
    </row>
    <row r="6396" spans="1:31" x14ac:dyDescent="0.25">
      <c r="A6396">
        <f t="shared" si="898"/>
        <v>6395</v>
      </c>
      <c r="B6396" s="1">
        <v>23268</v>
      </c>
      <c r="C6396" s="2">
        <v>40924</v>
      </c>
      <c r="D6396" s="1" t="s">
        <v>20</v>
      </c>
      <c r="E6396" s="1" t="str">
        <f t="shared" si="891"/>
        <v>*</v>
      </c>
      <c r="F6396" s="1" t="str">
        <f t="shared" si="892"/>
        <v>**</v>
      </c>
      <c r="G6396" s="1" t="str">
        <f t="shared" si="893"/>
        <v>**</v>
      </c>
      <c r="J6396" s="1" t="str">
        <f t="shared" si="894"/>
        <v>**</v>
      </c>
      <c r="P6396" s="1">
        <v>14</v>
      </c>
      <c r="Q6396" s="1">
        <f t="shared" si="899"/>
        <v>0.02</v>
      </c>
      <c r="T6396" s="4">
        <v>50.85</v>
      </c>
      <c r="U6396" s="9">
        <f t="shared" si="895"/>
        <v>0</v>
      </c>
      <c r="V6396" s="4">
        <f t="shared" si="896"/>
        <v>3.6321428571428571</v>
      </c>
      <c r="W6396" s="1" t="s">
        <v>14</v>
      </c>
      <c r="X6396" s="1">
        <v>2.2000000000000002</v>
      </c>
      <c r="Y6396" s="4">
        <f t="shared" si="897"/>
        <v>53.050000000000004</v>
      </c>
      <c r="Z6396" s="1" t="s">
        <v>44</v>
      </c>
      <c r="AA6396" s="1" t="s">
        <v>37</v>
      </c>
      <c r="AB6396" s="1" t="s">
        <v>29</v>
      </c>
      <c r="AC6396" s="1" t="s">
        <v>40</v>
      </c>
      <c r="AD6396" s="1" t="s">
        <v>31</v>
      </c>
      <c r="AE6396" s="2">
        <v>40926</v>
      </c>
    </row>
    <row r="6397" spans="1:31" x14ac:dyDescent="0.25">
      <c r="A6397">
        <f t="shared" si="898"/>
        <v>6396</v>
      </c>
      <c r="B6397" s="1">
        <v>52837</v>
      </c>
      <c r="C6397" s="2">
        <v>40926</v>
      </c>
      <c r="D6397" s="1" t="s">
        <v>32</v>
      </c>
      <c r="E6397" s="1" t="str">
        <f t="shared" si="891"/>
        <v>***</v>
      </c>
      <c r="F6397" s="1" t="str">
        <f t="shared" si="892"/>
        <v>***</v>
      </c>
      <c r="G6397" s="1" t="str">
        <f t="shared" si="893"/>
        <v>***</v>
      </c>
      <c r="J6397" s="1" t="str">
        <f t="shared" si="894"/>
        <v>***</v>
      </c>
      <c r="P6397" s="1">
        <v>32</v>
      </c>
      <c r="Q6397" s="1">
        <f t="shared" si="899"/>
        <v>0.04</v>
      </c>
      <c r="T6397" s="4">
        <v>5934.39</v>
      </c>
      <c r="U6397" s="9">
        <f t="shared" si="895"/>
        <v>1</v>
      </c>
      <c r="V6397" s="4">
        <f t="shared" si="896"/>
        <v>185.44968750000001</v>
      </c>
      <c r="W6397" s="1" t="s">
        <v>21</v>
      </c>
      <c r="X6397" s="1">
        <v>19.989999999999998</v>
      </c>
      <c r="Y6397" s="4">
        <f t="shared" si="897"/>
        <v>5954.38</v>
      </c>
      <c r="Z6397" s="1" t="s">
        <v>44</v>
      </c>
      <c r="AA6397" s="1" t="s">
        <v>28</v>
      </c>
      <c r="AB6397" s="1" t="s">
        <v>29</v>
      </c>
      <c r="AC6397" s="1" t="s">
        <v>55</v>
      </c>
      <c r="AD6397" s="1" t="s">
        <v>19</v>
      </c>
      <c r="AE6397" s="2">
        <v>40928</v>
      </c>
    </row>
    <row r="6398" spans="1:31" x14ac:dyDescent="0.25">
      <c r="A6398">
        <f t="shared" si="898"/>
        <v>6397</v>
      </c>
      <c r="B6398" s="1">
        <v>42753</v>
      </c>
      <c r="C6398" s="2">
        <v>40926</v>
      </c>
      <c r="D6398" s="1" t="s">
        <v>36</v>
      </c>
      <c r="E6398" s="1" t="str">
        <f t="shared" si="891"/>
        <v>*</v>
      </c>
      <c r="F6398" s="1" t="str">
        <f t="shared" si="892"/>
        <v>*</v>
      </c>
      <c r="G6398" s="1" t="str">
        <f t="shared" si="893"/>
        <v>*</v>
      </c>
      <c r="J6398" s="1" t="str">
        <f t="shared" si="894"/>
        <v>*</v>
      </c>
      <c r="P6398" s="1">
        <v>45</v>
      </c>
      <c r="Q6398" s="1">
        <f t="shared" si="899"/>
        <v>0.05</v>
      </c>
      <c r="T6398" s="4">
        <v>4072.8175000000001</v>
      </c>
      <c r="U6398" s="9">
        <f t="shared" si="895"/>
        <v>1</v>
      </c>
      <c r="V6398" s="4">
        <f t="shared" si="896"/>
        <v>90.507055555555553</v>
      </c>
      <c r="W6398" s="1" t="s">
        <v>21</v>
      </c>
      <c r="X6398" s="1">
        <v>3</v>
      </c>
      <c r="Y6398" s="4">
        <f t="shared" si="897"/>
        <v>4075.8175000000001</v>
      </c>
      <c r="Z6398" s="1" t="s">
        <v>15</v>
      </c>
      <c r="AA6398" s="1" t="s">
        <v>23</v>
      </c>
      <c r="AB6398" s="1" t="s">
        <v>24</v>
      </c>
      <c r="AC6398" s="1" t="s">
        <v>25</v>
      </c>
      <c r="AD6398" s="1" t="s">
        <v>19</v>
      </c>
      <c r="AE6398" s="2">
        <v>40928</v>
      </c>
    </row>
    <row r="6399" spans="1:31" x14ac:dyDescent="0.25">
      <c r="A6399">
        <f t="shared" si="898"/>
        <v>6398</v>
      </c>
      <c r="B6399" s="1">
        <v>51044</v>
      </c>
      <c r="C6399" s="2">
        <v>40926</v>
      </c>
      <c r="D6399" s="1" t="s">
        <v>13</v>
      </c>
      <c r="E6399" s="1" t="str">
        <f t="shared" si="891"/>
        <v>*</v>
      </c>
      <c r="F6399" s="1" t="str">
        <f t="shared" si="892"/>
        <v>*</v>
      </c>
      <c r="G6399" s="1" t="str">
        <f t="shared" si="893"/>
        <v>*</v>
      </c>
      <c r="J6399" s="1" t="str">
        <f t="shared" si="894"/>
        <v>*</v>
      </c>
      <c r="P6399" s="1">
        <v>26</v>
      </c>
      <c r="Q6399" s="1">
        <f t="shared" si="899"/>
        <v>3.5000000000000003E-2</v>
      </c>
      <c r="T6399" s="4">
        <v>1333.18</v>
      </c>
      <c r="U6399" s="9">
        <f t="shared" si="895"/>
        <v>1</v>
      </c>
      <c r="V6399" s="4">
        <f t="shared" si="896"/>
        <v>51.276153846153846</v>
      </c>
      <c r="W6399" s="1" t="s">
        <v>33</v>
      </c>
      <c r="X6399" s="1">
        <v>14.19</v>
      </c>
      <c r="Y6399" s="4">
        <f t="shared" si="897"/>
        <v>1347.3700000000001</v>
      </c>
      <c r="Z6399" s="1" t="s">
        <v>51</v>
      </c>
      <c r="AA6399" s="1" t="s">
        <v>16</v>
      </c>
      <c r="AB6399" s="1" t="s">
        <v>17</v>
      </c>
      <c r="AC6399" s="1" t="s">
        <v>34</v>
      </c>
      <c r="AD6399" s="1" t="s">
        <v>35</v>
      </c>
      <c r="AE6399" s="2">
        <v>40930</v>
      </c>
    </row>
    <row r="6400" spans="1:31" x14ac:dyDescent="0.25">
      <c r="A6400">
        <f t="shared" si="898"/>
        <v>6399</v>
      </c>
      <c r="B6400" s="1">
        <v>15491</v>
      </c>
      <c r="C6400" s="2">
        <v>40926</v>
      </c>
      <c r="D6400" s="1" t="s">
        <v>36</v>
      </c>
      <c r="E6400" s="1" t="str">
        <f t="shared" si="891"/>
        <v>*</v>
      </c>
      <c r="F6400" s="1" t="str">
        <f t="shared" si="892"/>
        <v>*</v>
      </c>
      <c r="G6400" s="1" t="str">
        <f t="shared" si="893"/>
        <v>*</v>
      </c>
      <c r="J6400" s="1" t="str">
        <f t="shared" si="894"/>
        <v>*</v>
      </c>
      <c r="P6400" s="1">
        <v>5</v>
      </c>
      <c r="Q6400" s="1">
        <f t="shared" si="899"/>
        <v>0.01</v>
      </c>
      <c r="T6400" s="4">
        <v>901.37400000000002</v>
      </c>
      <c r="U6400" s="9">
        <f t="shared" si="895"/>
        <v>0</v>
      </c>
      <c r="V6400" s="4">
        <f t="shared" si="896"/>
        <v>180.2748</v>
      </c>
      <c r="W6400" s="1" t="s">
        <v>21</v>
      </c>
      <c r="X6400" s="1">
        <v>2.5</v>
      </c>
      <c r="Y6400" s="4">
        <f t="shared" si="897"/>
        <v>903.87400000000002</v>
      </c>
      <c r="Z6400" s="1" t="s">
        <v>49</v>
      </c>
      <c r="AA6400" s="1" t="s">
        <v>23</v>
      </c>
      <c r="AB6400" s="1" t="s">
        <v>24</v>
      </c>
      <c r="AC6400" s="1" t="s">
        <v>25</v>
      </c>
      <c r="AD6400" s="1" t="s">
        <v>19</v>
      </c>
      <c r="AE6400" s="2">
        <v>40926</v>
      </c>
    </row>
    <row r="6401" spans="1:31" x14ac:dyDescent="0.25">
      <c r="A6401">
        <f t="shared" si="898"/>
        <v>6400</v>
      </c>
      <c r="B6401" s="1">
        <v>51044</v>
      </c>
      <c r="C6401" s="2">
        <v>40926</v>
      </c>
      <c r="D6401" s="1" t="s">
        <v>13</v>
      </c>
      <c r="E6401" s="1" t="str">
        <f t="shared" si="891"/>
        <v>*</v>
      </c>
      <c r="F6401" s="1" t="str">
        <f t="shared" si="892"/>
        <v>*</v>
      </c>
      <c r="G6401" s="1" t="str">
        <f t="shared" si="893"/>
        <v>*</v>
      </c>
      <c r="J6401" s="1" t="str">
        <f t="shared" si="894"/>
        <v>*</v>
      </c>
      <c r="P6401" s="1">
        <v>17</v>
      </c>
      <c r="Q6401" s="1">
        <f t="shared" si="899"/>
        <v>0.02</v>
      </c>
      <c r="T6401" s="4">
        <v>155.88999999999999</v>
      </c>
      <c r="U6401" s="9">
        <f t="shared" si="895"/>
        <v>0</v>
      </c>
      <c r="V6401" s="4">
        <f t="shared" si="896"/>
        <v>9.17</v>
      </c>
      <c r="W6401" s="1" t="s">
        <v>21</v>
      </c>
      <c r="X6401" s="1">
        <v>1.39</v>
      </c>
      <c r="Y6401" s="4">
        <f t="shared" si="897"/>
        <v>157.27999999999997</v>
      </c>
      <c r="Z6401" s="1" t="s">
        <v>51</v>
      </c>
      <c r="AA6401" s="1" t="s">
        <v>16</v>
      </c>
      <c r="AB6401" s="1" t="s">
        <v>29</v>
      </c>
      <c r="AC6401" s="1" t="s">
        <v>57</v>
      </c>
      <c r="AD6401" s="1" t="s">
        <v>19</v>
      </c>
      <c r="AE6401" s="2">
        <v>40926</v>
      </c>
    </row>
    <row r="6402" spans="1:31" x14ac:dyDescent="0.25">
      <c r="A6402">
        <f t="shared" si="898"/>
        <v>6401</v>
      </c>
      <c r="B6402" s="1">
        <v>51044</v>
      </c>
      <c r="C6402" s="2">
        <v>40926</v>
      </c>
      <c r="D6402" s="1" t="s">
        <v>13</v>
      </c>
      <c r="E6402" s="1" t="str">
        <f t="shared" si="891"/>
        <v>*</v>
      </c>
      <c r="F6402" s="1" t="str">
        <f t="shared" si="892"/>
        <v>*</v>
      </c>
      <c r="G6402" s="1" t="str">
        <f t="shared" si="893"/>
        <v>*</v>
      </c>
      <c r="J6402" s="1" t="str">
        <f t="shared" si="894"/>
        <v>*</v>
      </c>
      <c r="P6402" s="1">
        <v>19</v>
      </c>
      <c r="Q6402" s="1">
        <f t="shared" si="899"/>
        <v>0.02</v>
      </c>
      <c r="T6402" s="4">
        <v>117.27</v>
      </c>
      <c r="U6402" s="9">
        <f t="shared" si="895"/>
        <v>0</v>
      </c>
      <c r="V6402" s="4">
        <f t="shared" si="896"/>
        <v>6.1721052631578948</v>
      </c>
      <c r="W6402" s="1" t="s">
        <v>21</v>
      </c>
      <c r="X6402" s="1">
        <v>0.83</v>
      </c>
      <c r="Y6402" s="4">
        <f t="shared" si="897"/>
        <v>118.1</v>
      </c>
      <c r="Z6402" s="1" t="s">
        <v>51</v>
      </c>
      <c r="AA6402" s="1" t="s">
        <v>16</v>
      </c>
      <c r="AB6402" s="1" t="s">
        <v>29</v>
      </c>
      <c r="AC6402" s="1" t="s">
        <v>30</v>
      </c>
      <c r="AD6402" s="1" t="s">
        <v>31</v>
      </c>
      <c r="AE6402" s="2">
        <v>40933</v>
      </c>
    </row>
    <row r="6403" spans="1:31" x14ac:dyDescent="0.25">
      <c r="A6403">
        <f t="shared" si="898"/>
        <v>6402</v>
      </c>
      <c r="B6403" s="1">
        <v>11969</v>
      </c>
      <c r="C6403" s="2">
        <v>40927</v>
      </c>
      <c r="D6403" s="1" t="s">
        <v>27</v>
      </c>
      <c r="E6403" s="1" t="str">
        <f t="shared" ref="E6403:E6466" si="900">IF(D6403="Critical","***","*")</f>
        <v>*</v>
      </c>
      <c r="F6403" s="1" t="str">
        <f t="shared" ref="F6403:F6466" si="901">IF(D6403="Critical","***",IF(D6403="High","**","*"))</f>
        <v>*</v>
      </c>
      <c r="G6403" s="1" t="str">
        <f t="shared" ref="G6403:G6466" si="902">VLOOKUP(D6403,$H$6:$I$10,2,FALSE)</f>
        <v>*</v>
      </c>
      <c r="J6403" s="1" t="str">
        <f t="shared" ref="J6403:J6466" si="903">HLOOKUP(D6403,$K$5:$O$6,2,FALSE)</f>
        <v>*</v>
      </c>
      <c r="P6403" s="1">
        <v>42</v>
      </c>
      <c r="Q6403" s="1">
        <f t="shared" si="899"/>
        <v>0.05</v>
      </c>
      <c r="T6403" s="4">
        <v>11460.76</v>
      </c>
      <c r="U6403" s="9">
        <f t="shared" ref="U6403:U6466" si="904">IF(T6403&gt;1000,1,0)</f>
        <v>1</v>
      </c>
      <c r="V6403" s="4">
        <f t="shared" ref="V6403:V6466" si="905">T6403/P6403</f>
        <v>272.8752380952381</v>
      </c>
      <c r="W6403" s="1" t="s">
        <v>33</v>
      </c>
      <c r="X6403" s="1">
        <v>60</v>
      </c>
      <c r="Y6403" s="4">
        <f t="shared" ref="Y6403:Y6466" si="906">X6403+T6403</f>
        <v>11520.76</v>
      </c>
      <c r="Z6403" s="1" t="s">
        <v>53</v>
      </c>
      <c r="AA6403" s="1" t="s">
        <v>16</v>
      </c>
      <c r="AB6403" s="1" t="s">
        <v>17</v>
      </c>
      <c r="AC6403" s="1" t="s">
        <v>52</v>
      </c>
      <c r="AD6403" s="1" t="s">
        <v>35</v>
      </c>
      <c r="AE6403" s="2">
        <v>40929</v>
      </c>
    </row>
    <row r="6404" spans="1:31" x14ac:dyDescent="0.25">
      <c r="A6404">
        <f t="shared" ref="A6404:A6467" si="907">A6403+1</f>
        <v>6403</v>
      </c>
      <c r="B6404" s="1">
        <v>6886</v>
      </c>
      <c r="C6404" s="2">
        <v>40927</v>
      </c>
      <c r="D6404" s="1" t="s">
        <v>20</v>
      </c>
      <c r="E6404" s="1" t="str">
        <f t="shared" si="900"/>
        <v>*</v>
      </c>
      <c r="F6404" s="1" t="str">
        <f t="shared" si="901"/>
        <v>**</v>
      </c>
      <c r="G6404" s="1" t="str">
        <f t="shared" si="902"/>
        <v>**</v>
      </c>
      <c r="J6404" s="1" t="str">
        <f t="shared" si="903"/>
        <v>**</v>
      </c>
      <c r="P6404" s="1">
        <v>46</v>
      </c>
      <c r="Q6404" s="1">
        <f t="shared" ref="Q6404:Q6467" si="908">VLOOKUP(P6404,$R$5:$S$10,2,TRUE)</f>
        <v>0.05</v>
      </c>
      <c r="T6404" s="4">
        <v>8177.07</v>
      </c>
      <c r="U6404" s="9">
        <f t="shared" si="904"/>
        <v>1</v>
      </c>
      <c r="V6404" s="4">
        <f t="shared" si="905"/>
        <v>177.76239130434783</v>
      </c>
      <c r="W6404" s="1" t="s">
        <v>21</v>
      </c>
      <c r="X6404" s="1">
        <v>19.989999999999998</v>
      </c>
      <c r="Y6404" s="4">
        <f t="shared" si="906"/>
        <v>8197.06</v>
      </c>
      <c r="Z6404" s="1" t="s">
        <v>42</v>
      </c>
      <c r="AA6404" s="1" t="s">
        <v>16</v>
      </c>
      <c r="AB6404" s="1" t="s">
        <v>29</v>
      </c>
      <c r="AC6404" s="1" t="s">
        <v>55</v>
      </c>
      <c r="AD6404" s="1" t="s">
        <v>19</v>
      </c>
      <c r="AE6404" s="2">
        <v>40928</v>
      </c>
    </row>
    <row r="6405" spans="1:31" x14ac:dyDescent="0.25">
      <c r="A6405">
        <f t="shared" si="907"/>
        <v>6404</v>
      </c>
      <c r="B6405" s="1">
        <v>50433</v>
      </c>
      <c r="C6405" s="2">
        <v>40927</v>
      </c>
      <c r="D6405" s="1" t="s">
        <v>32</v>
      </c>
      <c r="E6405" s="1" t="str">
        <f t="shared" si="900"/>
        <v>***</v>
      </c>
      <c r="F6405" s="1" t="str">
        <f t="shared" si="901"/>
        <v>***</v>
      </c>
      <c r="G6405" s="1" t="str">
        <f t="shared" si="902"/>
        <v>***</v>
      </c>
      <c r="J6405" s="1" t="str">
        <f t="shared" si="903"/>
        <v>***</v>
      </c>
      <c r="P6405" s="1">
        <v>50</v>
      </c>
      <c r="Q6405" s="1">
        <f t="shared" si="908"/>
        <v>0.06</v>
      </c>
      <c r="T6405" s="4">
        <v>6628.55</v>
      </c>
      <c r="U6405" s="9">
        <f t="shared" si="904"/>
        <v>1</v>
      </c>
      <c r="V6405" s="4">
        <f t="shared" si="905"/>
        <v>132.571</v>
      </c>
      <c r="W6405" s="1" t="s">
        <v>33</v>
      </c>
      <c r="X6405" s="1">
        <v>17.850000000000001</v>
      </c>
      <c r="Y6405" s="4">
        <f t="shared" si="906"/>
        <v>6646.4000000000005</v>
      </c>
      <c r="Z6405" s="1" t="s">
        <v>22</v>
      </c>
      <c r="AA6405" s="1" t="s">
        <v>37</v>
      </c>
      <c r="AB6405" s="1" t="s">
        <v>24</v>
      </c>
      <c r="AC6405" s="1" t="s">
        <v>56</v>
      </c>
      <c r="AD6405" s="1" t="s">
        <v>35</v>
      </c>
      <c r="AE6405" s="2">
        <v>40929</v>
      </c>
    </row>
    <row r="6406" spans="1:31" x14ac:dyDescent="0.25">
      <c r="A6406">
        <f t="shared" si="907"/>
        <v>6405</v>
      </c>
      <c r="B6406" s="1">
        <v>11969</v>
      </c>
      <c r="C6406" s="2">
        <v>40927</v>
      </c>
      <c r="D6406" s="1" t="s">
        <v>27</v>
      </c>
      <c r="E6406" s="1" t="str">
        <f t="shared" si="900"/>
        <v>*</v>
      </c>
      <c r="F6406" s="1" t="str">
        <f t="shared" si="901"/>
        <v>*</v>
      </c>
      <c r="G6406" s="1" t="str">
        <f t="shared" si="902"/>
        <v>*</v>
      </c>
      <c r="J6406" s="1" t="str">
        <f t="shared" si="903"/>
        <v>*</v>
      </c>
      <c r="P6406" s="1">
        <v>16</v>
      </c>
      <c r="Q6406" s="1">
        <f t="shared" si="908"/>
        <v>0.02</v>
      </c>
      <c r="T6406" s="4">
        <v>1684.96</v>
      </c>
      <c r="U6406" s="9">
        <f t="shared" si="904"/>
        <v>1</v>
      </c>
      <c r="V6406" s="4">
        <f t="shared" si="905"/>
        <v>105.31</v>
      </c>
      <c r="W6406" s="1" t="s">
        <v>21</v>
      </c>
      <c r="X6406" s="1">
        <v>35</v>
      </c>
      <c r="Y6406" s="4">
        <f t="shared" si="906"/>
        <v>1719.96</v>
      </c>
      <c r="Z6406" s="1" t="s">
        <v>53</v>
      </c>
      <c r="AA6406" s="1" t="s">
        <v>16</v>
      </c>
      <c r="AB6406" s="1" t="s">
        <v>29</v>
      </c>
      <c r="AC6406" s="1" t="s">
        <v>55</v>
      </c>
      <c r="AD6406" s="1" t="s">
        <v>48</v>
      </c>
      <c r="AE6406" s="2">
        <v>40928</v>
      </c>
    </row>
    <row r="6407" spans="1:31" x14ac:dyDescent="0.25">
      <c r="A6407">
        <f t="shared" si="907"/>
        <v>6406</v>
      </c>
      <c r="B6407" s="1">
        <v>11969</v>
      </c>
      <c r="C6407" s="2">
        <v>40927</v>
      </c>
      <c r="D6407" s="1" t="s">
        <v>27</v>
      </c>
      <c r="E6407" s="1" t="str">
        <f t="shared" si="900"/>
        <v>*</v>
      </c>
      <c r="F6407" s="1" t="str">
        <f t="shared" si="901"/>
        <v>*</v>
      </c>
      <c r="G6407" s="1" t="str">
        <f t="shared" si="902"/>
        <v>*</v>
      </c>
      <c r="J6407" s="1" t="str">
        <f t="shared" si="903"/>
        <v>*</v>
      </c>
      <c r="P6407" s="1">
        <v>9</v>
      </c>
      <c r="Q6407" s="1">
        <f t="shared" si="908"/>
        <v>0.01</v>
      </c>
      <c r="T6407" s="4">
        <v>1662.048</v>
      </c>
      <c r="U6407" s="9">
        <f t="shared" si="904"/>
        <v>1</v>
      </c>
      <c r="V6407" s="4">
        <f t="shared" si="905"/>
        <v>184.672</v>
      </c>
      <c r="W6407" s="1" t="s">
        <v>33</v>
      </c>
      <c r="X6407" s="1">
        <v>110.2</v>
      </c>
      <c r="Y6407" s="4">
        <f t="shared" si="906"/>
        <v>1772.248</v>
      </c>
      <c r="Z6407" s="1" t="s">
        <v>53</v>
      </c>
      <c r="AA6407" s="1" t="s">
        <v>16</v>
      </c>
      <c r="AB6407" s="1" t="s">
        <v>17</v>
      </c>
      <c r="AC6407" s="1" t="s">
        <v>52</v>
      </c>
      <c r="AD6407" s="1" t="s">
        <v>59</v>
      </c>
      <c r="AE6407" s="2">
        <v>40929</v>
      </c>
    </row>
    <row r="6408" spans="1:31" x14ac:dyDescent="0.25">
      <c r="A6408">
        <f t="shared" si="907"/>
        <v>6407</v>
      </c>
      <c r="B6408" s="1">
        <v>8034</v>
      </c>
      <c r="C6408" s="2">
        <v>40927</v>
      </c>
      <c r="D6408" s="1" t="s">
        <v>20</v>
      </c>
      <c r="E6408" s="1" t="str">
        <f t="shared" si="900"/>
        <v>*</v>
      </c>
      <c r="F6408" s="1" t="str">
        <f t="shared" si="901"/>
        <v>**</v>
      </c>
      <c r="G6408" s="1" t="str">
        <f t="shared" si="902"/>
        <v>**</v>
      </c>
      <c r="J6408" s="1" t="str">
        <f t="shared" si="903"/>
        <v>**</v>
      </c>
      <c r="P6408" s="1">
        <v>36</v>
      </c>
      <c r="Q6408" s="1">
        <f t="shared" si="908"/>
        <v>0.04</v>
      </c>
      <c r="T6408" s="4">
        <v>1606.4</v>
      </c>
      <c r="U6408" s="9">
        <f t="shared" si="904"/>
        <v>1</v>
      </c>
      <c r="V6408" s="4">
        <f t="shared" si="905"/>
        <v>44.622222222222227</v>
      </c>
      <c r="W6408" s="1" t="s">
        <v>33</v>
      </c>
      <c r="X6408" s="1">
        <v>46.59</v>
      </c>
      <c r="Y6408" s="4">
        <f t="shared" si="906"/>
        <v>1652.99</v>
      </c>
      <c r="Z6408" s="1" t="s">
        <v>49</v>
      </c>
      <c r="AA6408" s="1" t="s">
        <v>28</v>
      </c>
      <c r="AB6408" s="1" t="s">
        <v>17</v>
      </c>
      <c r="AC6408" s="1" t="s">
        <v>52</v>
      </c>
      <c r="AD6408" s="1" t="s">
        <v>59</v>
      </c>
      <c r="AE6408" s="2">
        <v>40929</v>
      </c>
    </row>
    <row r="6409" spans="1:31" x14ac:dyDescent="0.25">
      <c r="A6409">
        <f t="shared" si="907"/>
        <v>6408</v>
      </c>
      <c r="B6409" s="1">
        <v>8034</v>
      </c>
      <c r="C6409" s="2">
        <v>40927</v>
      </c>
      <c r="D6409" s="1" t="s">
        <v>20</v>
      </c>
      <c r="E6409" s="1" t="str">
        <f t="shared" si="900"/>
        <v>*</v>
      </c>
      <c r="F6409" s="1" t="str">
        <f t="shared" si="901"/>
        <v>**</v>
      </c>
      <c r="G6409" s="1" t="str">
        <f t="shared" si="902"/>
        <v>**</v>
      </c>
      <c r="J6409" s="1" t="str">
        <f t="shared" si="903"/>
        <v>**</v>
      </c>
      <c r="P6409" s="1">
        <v>31</v>
      </c>
      <c r="Q6409" s="1">
        <f t="shared" si="908"/>
        <v>0.04</v>
      </c>
      <c r="T6409" s="4">
        <v>354.45</v>
      </c>
      <c r="U6409" s="9">
        <f t="shared" si="904"/>
        <v>0</v>
      </c>
      <c r="V6409" s="4">
        <f t="shared" si="905"/>
        <v>11.433870967741935</v>
      </c>
      <c r="W6409" s="1" t="s">
        <v>21</v>
      </c>
      <c r="X6409" s="1">
        <v>3.99</v>
      </c>
      <c r="Y6409" s="4">
        <f t="shared" si="906"/>
        <v>358.44</v>
      </c>
      <c r="Z6409" s="1" t="s">
        <v>49</v>
      </c>
      <c r="AA6409" s="1" t="s">
        <v>28</v>
      </c>
      <c r="AB6409" s="1" t="s">
        <v>29</v>
      </c>
      <c r="AC6409" s="1" t="s">
        <v>63</v>
      </c>
      <c r="AD6409" s="1" t="s">
        <v>19</v>
      </c>
      <c r="AE6409" s="2">
        <v>40927</v>
      </c>
    </row>
    <row r="6410" spans="1:31" x14ac:dyDescent="0.25">
      <c r="A6410">
        <f t="shared" si="907"/>
        <v>6409</v>
      </c>
      <c r="B6410" s="1">
        <v>8034</v>
      </c>
      <c r="C6410" s="2">
        <v>40927</v>
      </c>
      <c r="D6410" s="1" t="s">
        <v>20</v>
      </c>
      <c r="E6410" s="1" t="str">
        <f t="shared" si="900"/>
        <v>*</v>
      </c>
      <c r="F6410" s="1" t="str">
        <f t="shared" si="901"/>
        <v>**</v>
      </c>
      <c r="G6410" s="1" t="str">
        <f t="shared" si="902"/>
        <v>**</v>
      </c>
      <c r="J6410" s="1" t="str">
        <f t="shared" si="903"/>
        <v>**</v>
      </c>
      <c r="P6410" s="1">
        <v>13</v>
      </c>
      <c r="Q6410" s="1">
        <f t="shared" si="908"/>
        <v>0.02</v>
      </c>
      <c r="T6410" s="4">
        <v>238.43</v>
      </c>
      <c r="U6410" s="9">
        <f t="shared" si="904"/>
        <v>0</v>
      </c>
      <c r="V6410" s="4">
        <f t="shared" si="905"/>
        <v>18.340769230769233</v>
      </c>
      <c r="W6410" s="1" t="s">
        <v>21</v>
      </c>
      <c r="X6410" s="1">
        <v>8.99</v>
      </c>
      <c r="Y6410" s="4">
        <f t="shared" si="906"/>
        <v>247.42000000000002</v>
      </c>
      <c r="Z6410" s="1" t="s">
        <v>49</v>
      </c>
      <c r="AA6410" s="1" t="s">
        <v>28</v>
      </c>
      <c r="AB6410" s="1" t="s">
        <v>29</v>
      </c>
      <c r="AC6410" s="1" t="s">
        <v>30</v>
      </c>
      <c r="AD6410" s="1" t="s">
        <v>41</v>
      </c>
      <c r="AE6410" s="2">
        <v>40928</v>
      </c>
    </row>
    <row r="6411" spans="1:31" x14ac:dyDescent="0.25">
      <c r="A6411">
        <f t="shared" si="907"/>
        <v>6410</v>
      </c>
      <c r="B6411" s="1">
        <v>33956</v>
      </c>
      <c r="C6411" s="2">
        <v>40927</v>
      </c>
      <c r="D6411" s="1" t="s">
        <v>13</v>
      </c>
      <c r="E6411" s="1" t="str">
        <f t="shared" si="900"/>
        <v>*</v>
      </c>
      <c r="F6411" s="1" t="str">
        <f t="shared" si="901"/>
        <v>*</v>
      </c>
      <c r="G6411" s="1" t="str">
        <f t="shared" si="902"/>
        <v>*</v>
      </c>
      <c r="J6411" s="1" t="str">
        <f t="shared" si="903"/>
        <v>*</v>
      </c>
      <c r="P6411" s="1">
        <v>13</v>
      </c>
      <c r="Q6411" s="1">
        <f t="shared" si="908"/>
        <v>0.02</v>
      </c>
      <c r="T6411" s="4">
        <v>109.58</v>
      </c>
      <c r="U6411" s="9">
        <f t="shared" si="904"/>
        <v>0</v>
      </c>
      <c r="V6411" s="4">
        <f t="shared" si="905"/>
        <v>8.4292307692307684</v>
      </c>
      <c r="W6411" s="1" t="s">
        <v>21</v>
      </c>
      <c r="X6411" s="1">
        <v>4</v>
      </c>
      <c r="Y6411" s="4">
        <f t="shared" si="906"/>
        <v>113.58</v>
      </c>
      <c r="Z6411" s="1" t="s">
        <v>44</v>
      </c>
      <c r="AA6411" s="1" t="s">
        <v>23</v>
      </c>
      <c r="AB6411" s="1" t="s">
        <v>17</v>
      </c>
      <c r="AC6411" s="1" t="s">
        <v>18</v>
      </c>
      <c r="AD6411" s="1" t="s">
        <v>31</v>
      </c>
      <c r="AE6411" s="2">
        <v>40929</v>
      </c>
    </row>
    <row r="6412" spans="1:31" x14ac:dyDescent="0.25">
      <c r="A6412">
        <f t="shared" si="907"/>
        <v>6411</v>
      </c>
      <c r="B6412" s="1">
        <v>33285</v>
      </c>
      <c r="C6412" s="2">
        <v>40927</v>
      </c>
      <c r="D6412" s="1" t="s">
        <v>20</v>
      </c>
      <c r="E6412" s="1" t="str">
        <f t="shared" si="900"/>
        <v>*</v>
      </c>
      <c r="F6412" s="1" t="str">
        <f t="shared" si="901"/>
        <v>**</v>
      </c>
      <c r="G6412" s="1" t="str">
        <f t="shared" si="902"/>
        <v>**</v>
      </c>
      <c r="J6412" s="1" t="str">
        <f t="shared" si="903"/>
        <v>**</v>
      </c>
      <c r="P6412" s="1">
        <v>5</v>
      </c>
      <c r="Q6412" s="1">
        <f t="shared" si="908"/>
        <v>0.01</v>
      </c>
      <c r="T6412" s="4">
        <v>66.92</v>
      </c>
      <c r="U6412" s="9">
        <f t="shared" si="904"/>
        <v>0</v>
      </c>
      <c r="V6412" s="4">
        <f t="shared" si="905"/>
        <v>13.384</v>
      </c>
      <c r="W6412" s="1" t="s">
        <v>21</v>
      </c>
      <c r="X6412" s="1">
        <v>6.13</v>
      </c>
      <c r="Y6412" s="4">
        <f t="shared" si="906"/>
        <v>73.05</v>
      </c>
      <c r="Z6412" s="1" t="s">
        <v>51</v>
      </c>
      <c r="AA6412" s="1" t="s">
        <v>23</v>
      </c>
      <c r="AB6412" s="1" t="s">
        <v>29</v>
      </c>
      <c r="AC6412" s="1" t="s">
        <v>55</v>
      </c>
      <c r="AD6412" s="1" t="s">
        <v>19</v>
      </c>
      <c r="AE6412" s="2">
        <v>40928</v>
      </c>
    </row>
    <row r="6413" spans="1:31" x14ac:dyDescent="0.25">
      <c r="A6413">
        <f t="shared" si="907"/>
        <v>6412</v>
      </c>
      <c r="B6413" s="1">
        <v>29223</v>
      </c>
      <c r="C6413" s="2">
        <v>40928</v>
      </c>
      <c r="D6413" s="1" t="s">
        <v>20</v>
      </c>
      <c r="E6413" s="1" t="str">
        <f t="shared" si="900"/>
        <v>*</v>
      </c>
      <c r="F6413" s="1" t="str">
        <f t="shared" si="901"/>
        <v>**</v>
      </c>
      <c r="G6413" s="1" t="str">
        <f t="shared" si="902"/>
        <v>**</v>
      </c>
      <c r="J6413" s="1" t="str">
        <f t="shared" si="903"/>
        <v>**</v>
      </c>
      <c r="P6413" s="1">
        <v>48</v>
      </c>
      <c r="Q6413" s="1">
        <f t="shared" si="908"/>
        <v>0.05</v>
      </c>
      <c r="T6413" s="4">
        <v>24701.119999999999</v>
      </c>
      <c r="U6413" s="9">
        <f t="shared" si="904"/>
        <v>1</v>
      </c>
      <c r="V6413" s="4">
        <f t="shared" si="905"/>
        <v>514.60666666666668</v>
      </c>
      <c r="W6413" s="1" t="s">
        <v>33</v>
      </c>
      <c r="X6413" s="1">
        <v>26</v>
      </c>
      <c r="Y6413" s="4">
        <f t="shared" si="906"/>
        <v>24727.119999999999</v>
      </c>
      <c r="Z6413" s="1" t="s">
        <v>44</v>
      </c>
      <c r="AA6413" s="1" t="s">
        <v>37</v>
      </c>
      <c r="AB6413" s="1" t="s">
        <v>17</v>
      </c>
      <c r="AC6413" s="1" t="s">
        <v>34</v>
      </c>
      <c r="AD6413" s="1" t="s">
        <v>35</v>
      </c>
      <c r="AE6413" s="2">
        <v>40930</v>
      </c>
    </row>
    <row r="6414" spans="1:31" x14ac:dyDescent="0.25">
      <c r="A6414">
        <f t="shared" si="907"/>
        <v>6413</v>
      </c>
      <c r="B6414" s="1">
        <v>19617</v>
      </c>
      <c r="C6414" s="2">
        <v>40928</v>
      </c>
      <c r="D6414" s="1" t="s">
        <v>13</v>
      </c>
      <c r="E6414" s="1" t="str">
        <f t="shared" si="900"/>
        <v>*</v>
      </c>
      <c r="F6414" s="1" t="str">
        <f t="shared" si="901"/>
        <v>*</v>
      </c>
      <c r="G6414" s="1" t="str">
        <f t="shared" si="902"/>
        <v>*</v>
      </c>
      <c r="J6414" s="1" t="str">
        <f t="shared" si="903"/>
        <v>*</v>
      </c>
      <c r="P6414" s="1">
        <v>38</v>
      </c>
      <c r="Q6414" s="1">
        <f t="shared" si="908"/>
        <v>0.04</v>
      </c>
      <c r="T6414" s="4">
        <v>952.47</v>
      </c>
      <c r="U6414" s="9">
        <f t="shared" si="904"/>
        <v>0</v>
      </c>
      <c r="V6414" s="4">
        <f t="shared" si="905"/>
        <v>25.065000000000001</v>
      </c>
      <c r="W6414" s="1" t="s">
        <v>21</v>
      </c>
      <c r="X6414" s="1">
        <v>6.3</v>
      </c>
      <c r="Y6414" s="4">
        <f t="shared" si="906"/>
        <v>958.77</v>
      </c>
      <c r="Z6414" s="1" t="s">
        <v>50</v>
      </c>
      <c r="AA6414" s="1" t="s">
        <v>28</v>
      </c>
      <c r="AB6414" s="1" t="s">
        <v>24</v>
      </c>
      <c r="AC6414" s="1" t="s">
        <v>56</v>
      </c>
      <c r="AD6414" s="1" t="s">
        <v>26</v>
      </c>
      <c r="AE6414" s="2">
        <v>40930</v>
      </c>
    </row>
    <row r="6415" spans="1:31" x14ac:dyDescent="0.25">
      <c r="A6415">
        <f t="shared" si="907"/>
        <v>6414</v>
      </c>
      <c r="B6415" s="1">
        <v>38690</v>
      </c>
      <c r="C6415" s="2">
        <v>40928</v>
      </c>
      <c r="D6415" s="1" t="s">
        <v>13</v>
      </c>
      <c r="E6415" s="1" t="str">
        <f t="shared" si="900"/>
        <v>*</v>
      </c>
      <c r="F6415" s="1" t="str">
        <f t="shared" si="901"/>
        <v>*</v>
      </c>
      <c r="G6415" s="1" t="str">
        <f t="shared" si="902"/>
        <v>*</v>
      </c>
      <c r="J6415" s="1" t="str">
        <f t="shared" si="903"/>
        <v>*</v>
      </c>
      <c r="P6415" s="1">
        <v>28</v>
      </c>
      <c r="Q6415" s="1">
        <f t="shared" si="908"/>
        <v>3.5000000000000003E-2</v>
      </c>
      <c r="T6415" s="4">
        <v>697.5</v>
      </c>
      <c r="U6415" s="9">
        <f t="shared" si="904"/>
        <v>0</v>
      </c>
      <c r="V6415" s="4">
        <f t="shared" si="905"/>
        <v>24.910714285714285</v>
      </c>
      <c r="W6415" s="1" t="s">
        <v>21</v>
      </c>
      <c r="X6415" s="1">
        <v>6.3</v>
      </c>
      <c r="Y6415" s="4">
        <f t="shared" si="906"/>
        <v>703.8</v>
      </c>
      <c r="Z6415" s="1" t="s">
        <v>15</v>
      </c>
      <c r="AA6415" s="1" t="s">
        <v>28</v>
      </c>
      <c r="AB6415" s="1" t="s">
        <v>24</v>
      </c>
      <c r="AC6415" s="1" t="s">
        <v>56</v>
      </c>
      <c r="AD6415" s="1" t="s">
        <v>26</v>
      </c>
      <c r="AE6415" s="2">
        <v>40932</v>
      </c>
    </row>
    <row r="6416" spans="1:31" x14ac:dyDescent="0.25">
      <c r="A6416">
        <f t="shared" si="907"/>
        <v>6415</v>
      </c>
      <c r="B6416" s="1">
        <v>6016</v>
      </c>
      <c r="C6416" s="2">
        <v>40928</v>
      </c>
      <c r="D6416" s="1" t="s">
        <v>20</v>
      </c>
      <c r="E6416" s="1" t="str">
        <f t="shared" si="900"/>
        <v>*</v>
      </c>
      <c r="F6416" s="1" t="str">
        <f t="shared" si="901"/>
        <v>**</v>
      </c>
      <c r="G6416" s="1" t="str">
        <f t="shared" si="902"/>
        <v>**</v>
      </c>
      <c r="J6416" s="1" t="str">
        <f t="shared" si="903"/>
        <v>**</v>
      </c>
      <c r="P6416" s="1">
        <v>19</v>
      </c>
      <c r="Q6416" s="1">
        <f t="shared" si="908"/>
        <v>0.02</v>
      </c>
      <c r="T6416" s="4">
        <v>208.28</v>
      </c>
      <c r="U6416" s="9">
        <f t="shared" si="904"/>
        <v>0</v>
      </c>
      <c r="V6416" s="4">
        <f t="shared" si="905"/>
        <v>10.962105263157895</v>
      </c>
      <c r="W6416" s="1" t="s">
        <v>21</v>
      </c>
      <c r="X6416" s="1">
        <v>5.43</v>
      </c>
      <c r="Y6416" s="4">
        <f t="shared" si="906"/>
        <v>213.71</v>
      </c>
      <c r="Z6416" s="1" t="s">
        <v>60</v>
      </c>
      <c r="AA6416" s="1" t="s">
        <v>37</v>
      </c>
      <c r="AB6416" s="1" t="s">
        <v>29</v>
      </c>
      <c r="AC6416" s="1" t="s">
        <v>40</v>
      </c>
      <c r="AD6416" s="1" t="s">
        <v>19</v>
      </c>
      <c r="AE6416" s="2">
        <v>40928</v>
      </c>
    </row>
    <row r="6417" spans="1:31" x14ac:dyDescent="0.25">
      <c r="A6417">
        <f t="shared" si="907"/>
        <v>6416</v>
      </c>
      <c r="B6417" s="1">
        <v>19617</v>
      </c>
      <c r="C6417" s="2">
        <v>40928</v>
      </c>
      <c r="D6417" s="1" t="s">
        <v>13</v>
      </c>
      <c r="E6417" s="1" t="str">
        <f t="shared" si="900"/>
        <v>*</v>
      </c>
      <c r="F6417" s="1" t="str">
        <f t="shared" si="901"/>
        <v>*</v>
      </c>
      <c r="G6417" s="1" t="str">
        <f t="shared" si="902"/>
        <v>*</v>
      </c>
      <c r="J6417" s="1" t="str">
        <f t="shared" si="903"/>
        <v>*</v>
      </c>
      <c r="P6417" s="1">
        <v>3</v>
      </c>
      <c r="Q6417" s="1">
        <f t="shared" si="908"/>
        <v>0.01</v>
      </c>
      <c r="T6417" s="4">
        <v>171.96350000000001</v>
      </c>
      <c r="U6417" s="9">
        <f t="shared" si="904"/>
        <v>0</v>
      </c>
      <c r="V6417" s="4">
        <f t="shared" si="905"/>
        <v>57.32116666666667</v>
      </c>
      <c r="W6417" s="1" t="s">
        <v>21</v>
      </c>
      <c r="X6417" s="1">
        <v>8.99</v>
      </c>
      <c r="Y6417" s="4">
        <f t="shared" si="906"/>
        <v>180.95350000000002</v>
      </c>
      <c r="Z6417" s="1" t="s">
        <v>50</v>
      </c>
      <c r="AA6417" s="1" t="s">
        <v>28</v>
      </c>
      <c r="AB6417" s="1" t="s">
        <v>24</v>
      </c>
      <c r="AC6417" s="1" t="s">
        <v>25</v>
      </c>
      <c r="AD6417" s="1" t="s">
        <v>19</v>
      </c>
      <c r="AE6417" s="2">
        <v>40928</v>
      </c>
    </row>
    <row r="6418" spans="1:31" x14ac:dyDescent="0.25">
      <c r="A6418">
        <f t="shared" si="907"/>
        <v>6417</v>
      </c>
      <c r="B6418" s="1">
        <v>11428</v>
      </c>
      <c r="C6418" s="2">
        <v>40929</v>
      </c>
      <c r="D6418" s="1" t="s">
        <v>36</v>
      </c>
      <c r="E6418" s="1" t="str">
        <f t="shared" si="900"/>
        <v>*</v>
      </c>
      <c r="F6418" s="1" t="str">
        <f t="shared" si="901"/>
        <v>*</v>
      </c>
      <c r="G6418" s="1" t="str">
        <f t="shared" si="902"/>
        <v>*</v>
      </c>
      <c r="J6418" s="1" t="str">
        <f t="shared" si="903"/>
        <v>*</v>
      </c>
      <c r="P6418" s="1">
        <v>16</v>
      </c>
      <c r="Q6418" s="1">
        <f t="shared" si="908"/>
        <v>0.02</v>
      </c>
      <c r="T6418" s="4">
        <v>1554.53</v>
      </c>
      <c r="U6418" s="9">
        <f t="shared" si="904"/>
        <v>1</v>
      </c>
      <c r="V6418" s="4">
        <f t="shared" si="905"/>
        <v>97.158124999999998</v>
      </c>
      <c r="W6418" s="1" t="s">
        <v>21</v>
      </c>
      <c r="X6418" s="1">
        <v>19.989999999999998</v>
      </c>
      <c r="Y6418" s="4">
        <f t="shared" si="906"/>
        <v>1574.52</v>
      </c>
      <c r="Z6418" s="1" t="s">
        <v>22</v>
      </c>
      <c r="AA6418" s="1" t="s">
        <v>23</v>
      </c>
      <c r="AB6418" s="1" t="s">
        <v>29</v>
      </c>
      <c r="AC6418" s="1" t="s">
        <v>57</v>
      </c>
      <c r="AD6418" s="1" t="s">
        <v>19</v>
      </c>
      <c r="AE6418" s="2">
        <v>40929</v>
      </c>
    </row>
    <row r="6419" spans="1:31" x14ac:dyDescent="0.25">
      <c r="A6419">
        <f t="shared" si="907"/>
        <v>6418</v>
      </c>
      <c r="B6419" s="1">
        <v>55618</v>
      </c>
      <c r="C6419" s="2">
        <v>40929</v>
      </c>
      <c r="D6419" s="1" t="s">
        <v>36</v>
      </c>
      <c r="E6419" s="1" t="str">
        <f t="shared" si="900"/>
        <v>*</v>
      </c>
      <c r="F6419" s="1" t="str">
        <f t="shared" si="901"/>
        <v>*</v>
      </c>
      <c r="G6419" s="1" t="str">
        <f t="shared" si="902"/>
        <v>*</v>
      </c>
      <c r="J6419" s="1" t="str">
        <f t="shared" si="903"/>
        <v>*</v>
      </c>
      <c r="P6419" s="1">
        <v>48</v>
      </c>
      <c r="Q6419" s="1">
        <f t="shared" si="908"/>
        <v>0.05</v>
      </c>
      <c r="T6419" s="4">
        <v>1494.232</v>
      </c>
      <c r="U6419" s="9">
        <f t="shared" si="904"/>
        <v>1</v>
      </c>
      <c r="V6419" s="4">
        <f t="shared" si="905"/>
        <v>31.129833333333334</v>
      </c>
      <c r="W6419" s="1" t="s">
        <v>21</v>
      </c>
      <c r="X6419" s="1">
        <v>1.25</v>
      </c>
      <c r="Y6419" s="4">
        <f t="shared" si="906"/>
        <v>1495.482</v>
      </c>
      <c r="Z6419" s="1" t="s">
        <v>51</v>
      </c>
      <c r="AA6419" s="1" t="s">
        <v>28</v>
      </c>
      <c r="AB6419" s="1" t="s">
        <v>24</v>
      </c>
      <c r="AC6419" s="1" t="s">
        <v>25</v>
      </c>
      <c r="AD6419" s="1" t="s">
        <v>41</v>
      </c>
      <c r="AE6419" s="2">
        <v>40930</v>
      </c>
    </row>
    <row r="6420" spans="1:31" x14ac:dyDescent="0.25">
      <c r="A6420">
        <f t="shared" si="907"/>
        <v>6419</v>
      </c>
      <c r="B6420" s="1">
        <v>40706</v>
      </c>
      <c r="C6420" s="2">
        <v>40929</v>
      </c>
      <c r="D6420" s="1" t="s">
        <v>36</v>
      </c>
      <c r="E6420" s="1" t="str">
        <f t="shared" si="900"/>
        <v>*</v>
      </c>
      <c r="F6420" s="1" t="str">
        <f t="shared" si="901"/>
        <v>*</v>
      </c>
      <c r="G6420" s="1" t="str">
        <f t="shared" si="902"/>
        <v>*</v>
      </c>
      <c r="J6420" s="1" t="str">
        <f t="shared" si="903"/>
        <v>*</v>
      </c>
      <c r="P6420" s="1">
        <v>40</v>
      </c>
      <c r="Q6420" s="1">
        <f t="shared" si="908"/>
        <v>0.05</v>
      </c>
      <c r="T6420" s="4">
        <v>111.04</v>
      </c>
      <c r="U6420" s="9">
        <f t="shared" si="904"/>
        <v>0</v>
      </c>
      <c r="V6420" s="4">
        <f t="shared" si="905"/>
        <v>2.7760000000000002</v>
      </c>
      <c r="W6420" s="1" t="s">
        <v>14</v>
      </c>
      <c r="X6420" s="1">
        <v>0.5</v>
      </c>
      <c r="Y6420" s="4">
        <f t="shared" si="906"/>
        <v>111.54</v>
      </c>
      <c r="Z6420" s="1" t="s">
        <v>51</v>
      </c>
      <c r="AA6420" s="1" t="s">
        <v>37</v>
      </c>
      <c r="AB6420" s="1" t="s">
        <v>29</v>
      </c>
      <c r="AC6420" s="1" t="s">
        <v>58</v>
      </c>
      <c r="AD6420" s="1" t="s">
        <v>19</v>
      </c>
      <c r="AE6420" s="2">
        <v>40930</v>
      </c>
    </row>
    <row r="6421" spans="1:31" x14ac:dyDescent="0.25">
      <c r="A6421">
        <f t="shared" si="907"/>
        <v>6420</v>
      </c>
      <c r="B6421" s="1">
        <v>28582</v>
      </c>
      <c r="C6421" s="2">
        <v>40930</v>
      </c>
      <c r="D6421" s="1" t="s">
        <v>27</v>
      </c>
      <c r="E6421" s="1" t="str">
        <f t="shared" si="900"/>
        <v>*</v>
      </c>
      <c r="F6421" s="1" t="str">
        <f t="shared" si="901"/>
        <v>*</v>
      </c>
      <c r="G6421" s="1" t="str">
        <f t="shared" si="902"/>
        <v>*</v>
      </c>
      <c r="J6421" s="1" t="str">
        <f t="shared" si="903"/>
        <v>*</v>
      </c>
      <c r="P6421" s="1">
        <v>40</v>
      </c>
      <c r="Q6421" s="1">
        <f t="shared" si="908"/>
        <v>0.05</v>
      </c>
      <c r="T6421" s="4">
        <v>1500.17</v>
      </c>
      <c r="U6421" s="9">
        <f t="shared" si="904"/>
        <v>1</v>
      </c>
      <c r="V6421" s="4">
        <f t="shared" si="905"/>
        <v>37.504249999999999</v>
      </c>
      <c r="W6421" s="1" t="s">
        <v>14</v>
      </c>
      <c r="X6421" s="1">
        <v>1.99</v>
      </c>
      <c r="Y6421" s="4">
        <f t="shared" si="906"/>
        <v>1502.16</v>
      </c>
      <c r="Z6421" s="1" t="s">
        <v>15</v>
      </c>
      <c r="AA6421" s="1" t="s">
        <v>37</v>
      </c>
      <c r="AB6421" s="1" t="s">
        <v>24</v>
      </c>
      <c r="AC6421" s="1" t="s">
        <v>38</v>
      </c>
      <c r="AD6421" s="1" t="s">
        <v>41</v>
      </c>
      <c r="AE6421" s="2">
        <v>40931</v>
      </c>
    </row>
    <row r="6422" spans="1:31" x14ac:dyDescent="0.25">
      <c r="A6422">
        <f t="shared" si="907"/>
        <v>6421</v>
      </c>
      <c r="B6422" s="1">
        <v>28582</v>
      </c>
      <c r="C6422" s="2">
        <v>40930</v>
      </c>
      <c r="D6422" s="1" t="s">
        <v>27</v>
      </c>
      <c r="E6422" s="1" t="str">
        <f t="shared" si="900"/>
        <v>*</v>
      </c>
      <c r="F6422" s="1" t="str">
        <f t="shared" si="901"/>
        <v>*</v>
      </c>
      <c r="G6422" s="1" t="str">
        <f t="shared" si="902"/>
        <v>*</v>
      </c>
      <c r="J6422" s="1" t="str">
        <f t="shared" si="903"/>
        <v>*</v>
      </c>
      <c r="P6422" s="1">
        <v>45</v>
      </c>
      <c r="Q6422" s="1">
        <f t="shared" si="908"/>
        <v>0.05</v>
      </c>
      <c r="T6422" s="4">
        <v>377.31</v>
      </c>
      <c r="U6422" s="9">
        <f t="shared" si="904"/>
        <v>0</v>
      </c>
      <c r="V6422" s="4">
        <f t="shared" si="905"/>
        <v>8.384666666666666</v>
      </c>
      <c r="W6422" s="1" t="s">
        <v>21</v>
      </c>
      <c r="X6422" s="1">
        <v>2.87</v>
      </c>
      <c r="Y6422" s="4">
        <f t="shared" si="906"/>
        <v>380.18</v>
      </c>
      <c r="Z6422" s="1" t="s">
        <v>15</v>
      </c>
      <c r="AA6422" s="1" t="s">
        <v>37</v>
      </c>
      <c r="AB6422" s="1" t="s">
        <v>29</v>
      </c>
      <c r="AC6422" s="1" t="s">
        <v>40</v>
      </c>
      <c r="AD6422" s="1" t="s">
        <v>31</v>
      </c>
      <c r="AE6422" s="2">
        <v>40931</v>
      </c>
    </row>
    <row r="6423" spans="1:31" x14ac:dyDescent="0.25">
      <c r="A6423">
        <f t="shared" si="907"/>
        <v>6422</v>
      </c>
      <c r="B6423" s="1">
        <v>9761</v>
      </c>
      <c r="C6423" s="2">
        <v>40930</v>
      </c>
      <c r="D6423" s="1" t="s">
        <v>27</v>
      </c>
      <c r="E6423" s="1" t="str">
        <f t="shared" si="900"/>
        <v>*</v>
      </c>
      <c r="F6423" s="1" t="str">
        <f t="shared" si="901"/>
        <v>*</v>
      </c>
      <c r="G6423" s="1" t="str">
        <f t="shared" si="902"/>
        <v>*</v>
      </c>
      <c r="J6423" s="1" t="str">
        <f t="shared" si="903"/>
        <v>*</v>
      </c>
      <c r="P6423" s="1">
        <v>2</v>
      </c>
      <c r="Q6423" s="1">
        <f t="shared" si="908"/>
        <v>0.01</v>
      </c>
      <c r="T6423" s="4">
        <v>202.64</v>
      </c>
      <c r="U6423" s="9">
        <f t="shared" si="904"/>
        <v>0</v>
      </c>
      <c r="V6423" s="4">
        <f t="shared" si="905"/>
        <v>101.32</v>
      </c>
      <c r="W6423" s="1" t="s">
        <v>33</v>
      </c>
      <c r="X6423" s="1">
        <v>14</v>
      </c>
      <c r="Y6423" s="4">
        <f t="shared" si="906"/>
        <v>216.64</v>
      </c>
      <c r="Z6423" s="1" t="s">
        <v>22</v>
      </c>
      <c r="AA6423" s="1" t="s">
        <v>23</v>
      </c>
      <c r="AB6423" s="1" t="s">
        <v>24</v>
      </c>
      <c r="AC6423" s="1" t="s">
        <v>56</v>
      </c>
      <c r="AD6423" s="1" t="s">
        <v>35</v>
      </c>
      <c r="AE6423" s="2">
        <v>40931</v>
      </c>
    </row>
    <row r="6424" spans="1:31" x14ac:dyDescent="0.25">
      <c r="A6424">
        <f t="shared" si="907"/>
        <v>6423</v>
      </c>
      <c r="B6424" s="1">
        <v>9761</v>
      </c>
      <c r="C6424" s="2">
        <v>40930</v>
      </c>
      <c r="D6424" s="1" t="s">
        <v>27</v>
      </c>
      <c r="E6424" s="1" t="str">
        <f t="shared" si="900"/>
        <v>*</v>
      </c>
      <c r="F6424" s="1" t="str">
        <f t="shared" si="901"/>
        <v>*</v>
      </c>
      <c r="G6424" s="1" t="str">
        <f t="shared" si="902"/>
        <v>*</v>
      </c>
      <c r="J6424" s="1" t="str">
        <f t="shared" si="903"/>
        <v>*</v>
      </c>
      <c r="P6424" s="1">
        <v>23</v>
      </c>
      <c r="Q6424" s="1">
        <f t="shared" si="908"/>
        <v>3.5000000000000003E-2</v>
      </c>
      <c r="T6424" s="4">
        <v>133.69</v>
      </c>
      <c r="U6424" s="9">
        <f t="shared" si="904"/>
        <v>0</v>
      </c>
      <c r="V6424" s="4">
        <f t="shared" si="905"/>
        <v>5.8126086956521741</v>
      </c>
      <c r="W6424" s="1" t="s">
        <v>21</v>
      </c>
      <c r="X6424" s="1">
        <v>7.15</v>
      </c>
      <c r="Y6424" s="4">
        <f t="shared" si="906"/>
        <v>140.84</v>
      </c>
      <c r="Z6424" s="1" t="s">
        <v>22</v>
      </c>
      <c r="AA6424" s="1" t="s">
        <v>23</v>
      </c>
      <c r="AB6424" s="1" t="s">
        <v>29</v>
      </c>
      <c r="AC6424" s="1" t="s">
        <v>40</v>
      </c>
      <c r="AD6424" s="1" t="s">
        <v>19</v>
      </c>
      <c r="AE6424" s="2">
        <v>40932</v>
      </c>
    </row>
    <row r="6425" spans="1:31" x14ac:dyDescent="0.25">
      <c r="A6425">
        <f t="shared" si="907"/>
        <v>6424</v>
      </c>
      <c r="B6425" s="1">
        <v>44549</v>
      </c>
      <c r="C6425" s="2">
        <v>40930</v>
      </c>
      <c r="D6425" s="1" t="s">
        <v>36</v>
      </c>
      <c r="E6425" s="1" t="str">
        <f t="shared" si="900"/>
        <v>*</v>
      </c>
      <c r="F6425" s="1" t="str">
        <f t="shared" si="901"/>
        <v>*</v>
      </c>
      <c r="G6425" s="1" t="str">
        <f t="shared" si="902"/>
        <v>*</v>
      </c>
      <c r="J6425" s="1" t="str">
        <f t="shared" si="903"/>
        <v>*</v>
      </c>
      <c r="P6425" s="1">
        <v>5</v>
      </c>
      <c r="Q6425" s="1">
        <f t="shared" si="908"/>
        <v>0.01</v>
      </c>
      <c r="T6425" s="4">
        <v>11.25</v>
      </c>
      <c r="U6425" s="9">
        <f t="shared" si="904"/>
        <v>0</v>
      </c>
      <c r="V6425" s="4">
        <f t="shared" si="905"/>
        <v>2.25</v>
      </c>
      <c r="W6425" s="1" t="s">
        <v>21</v>
      </c>
      <c r="X6425" s="1">
        <v>1.49</v>
      </c>
      <c r="Y6425" s="4">
        <f t="shared" si="906"/>
        <v>12.74</v>
      </c>
      <c r="Z6425" s="1" t="s">
        <v>15</v>
      </c>
      <c r="AA6425" s="1" t="s">
        <v>23</v>
      </c>
      <c r="AB6425" s="1" t="s">
        <v>29</v>
      </c>
      <c r="AC6425" s="1" t="s">
        <v>43</v>
      </c>
      <c r="AD6425" s="1" t="s">
        <v>19</v>
      </c>
      <c r="AE6425" s="2">
        <v>40931</v>
      </c>
    </row>
    <row r="6426" spans="1:31" x14ac:dyDescent="0.25">
      <c r="A6426">
        <f t="shared" si="907"/>
        <v>6425</v>
      </c>
      <c r="B6426" s="1">
        <v>2688</v>
      </c>
      <c r="C6426" s="2">
        <v>40931</v>
      </c>
      <c r="D6426" s="1" t="s">
        <v>20</v>
      </c>
      <c r="E6426" s="1" t="str">
        <f t="shared" si="900"/>
        <v>*</v>
      </c>
      <c r="F6426" s="1" t="str">
        <f t="shared" si="901"/>
        <v>**</v>
      </c>
      <c r="G6426" s="1" t="str">
        <f t="shared" si="902"/>
        <v>**</v>
      </c>
      <c r="J6426" s="1" t="str">
        <f t="shared" si="903"/>
        <v>**</v>
      </c>
      <c r="P6426" s="1">
        <v>31</v>
      </c>
      <c r="Q6426" s="1">
        <f t="shared" si="908"/>
        <v>0.04</v>
      </c>
      <c r="T6426" s="4">
        <v>2080.0349999999999</v>
      </c>
      <c r="U6426" s="9">
        <f t="shared" si="904"/>
        <v>1</v>
      </c>
      <c r="V6426" s="4">
        <f t="shared" si="905"/>
        <v>67.097903225806448</v>
      </c>
      <c r="W6426" s="1" t="s">
        <v>21</v>
      </c>
      <c r="X6426" s="1">
        <v>1.25</v>
      </c>
      <c r="Y6426" s="4">
        <f t="shared" si="906"/>
        <v>2081.2849999999999</v>
      </c>
      <c r="Z6426" s="1" t="s">
        <v>51</v>
      </c>
      <c r="AA6426" s="1" t="s">
        <v>23</v>
      </c>
      <c r="AB6426" s="1" t="s">
        <v>24</v>
      </c>
      <c r="AC6426" s="1" t="s">
        <v>25</v>
      </c>
      <c r="AD6426" s="1" t="s">
        <v>41</v>
      </c>
      <c r="AE6426" s="2">
        <v>40932</v>
      </c>
    </row>
    <row r="6427" spans="1:31" x14ac:dyDescent="0.25">
      <c r="A6427">
        <f t="shared" si="907"/>
        <v>6426</v>
      </c>
      <c r="B6427" s="1">
        <v>2688</v>
      </c>
      <c r="C6427" s="2">
        <v>40931</v>
      </c>
      <c r="D6427" s="1" t="s">
        <v>20</v>
      </c>
      <c r="E6427" s="1" t="str">
        <f t="shared" si="900"/>
        <v>*</v>
      </c>
      <c r="F6427" s="1" t="str">
        <f t="shared" si="901"/>
        <v>**</v>
      </c>
      <c r="G6427" s="1" t="str">
        <f t="shared" si="902"/>
        <v>**</v>
      </c>
      <c r="J6427" s="1" t="str">
        <f t="shared" si="903"/>
        <v>**</v>
      </c>
      <c r="P6427" s="1">
        <v>11</v>
      </c>
      <c r="Q6427" s="1">
        <f t="shared" si="908"/>
        <v>0.02</v>
      </c>
      <c r="T6427" s="4">
        <v>1559.4355</v>
      </c>
      <c r="U6427" s="9">
        <f t="shared" si="904"/>
        <v>1</v>
      </c>
      <c r="V6427" s="4">
        <f t="shared" si="905"/>
        <v>141.76686363636364</v>
      </c>
      <c r="W6427" s="1" t="s">
        <v>21</v>
      </c>
      <c r="X6427" s="1">
        <v>3.9</v>
      </c>
      <c r="Y6427" s="4">
        <f t="shared" si="906"/>
        <v>1563.3355000000001</v>
      </c>
      <c r="Z6427" s="1" t="s">
        <v>51</v>
      </c>
      <c r="AA6427" s="1" t="s">
        <v>23</v>
      </c>
      <c r="AB6427" s="1" t="s">
        <v>24</v>
      </c>
      <c r="AC6427" s="1" t="s">
        <v>25</v>
      </c>
      <c r="AD6427" s="1" t="s">
        <v>19</v>
      </c>
      <c r="AE6427" s="2">
        <v>40933</v>
      </c>
    </row>
    <row r="6428" spans="1:31" x14ac:dyDescent="0.25">
      <c r="A6428">
        <f t="shared" si="907"/>
        <v>6427</v>
      </c>
      <c r="B6428" s="1">
        <v>41441</v>
      </c>
      <c r="C6428" s="2">
        <v>40931</v>
      </c>
      <c r="D6428" s="1" t="s">
        <v>36</v>
      </c>
      <c r="E6428" s="1" t="str">
        <f t="shared" si="900"/>
        <v>*</v>
      </c>
      <c r="F6428" s="1" t="str">
        <f t="shared" si="901"/>
        <v>*</v>
      </c>
      <c r="G6428" s="1" t="str">
        <f t="shared" si="902"/>
        <v>*</v>
      </c>
      <c r="J6428" s="1" t="str">
        <f t="shared" si="903"/>
        <v>*</v>
      </c>
      <c r="P6428" s="1">
        <v>41</v>
      </c>
      <c r="Q6428" s="1">
        <f t="shared" si="908"/>
        <v>0.05</v>
      </c>
      <c r="T6428" s="4">
        <v>221.08</v>
      </c>
      <c r="U6428" s="9">
        <f t="shared" si="904"/>
        <v>0</v>
      </c>
      <c r="V6428" s="4">
        <f t="shared" si="905"/>
        <v>5.3921951219512199</v>
      </c>
      <c r="W6428" s="1" t="s">
        <v>21</v>
      </c>
      <c r="X6428" s="1">
        <v>5.68</v>
      </c>
      <c r="Y6428" s="4">
        <f t="shared" si="906"/>
        <v>226.76000000000002</v>
      </c>
      <c r="Z6428" s="1" t="s">
        <v>44</v>
      </c>
      <c r="AA6428" s="1" t="s">
        <v>28</v>
      </c>
      <c r="AB6428" s="1" t="s">
        <v>29</v>
      </c>
      <c r="AC6428" s="1" t="s">
        <v>43</v>
      </c>
      <c r="AD6428" s="1" t="s">
        <v>19</v>
      </c>
      <c r="AE6428" s="2">
        <v>40932</v>
      </c>
    </row>
    <row r="6429" spans="1:31" x14ac:dyDescent="0.25">
      <c r="A6429">
        <f t="shared" si="907"/>
        <v>6428</v>
      </c>
      <c r="B6429" s="1">
        <v>2688</v>
      </c>
      <c r="C6429" s="2">
        <v>40931</v>
      </c>
      <c r="D6429" s="1" t="s">
        <v>20</v>
      </c>
      <c r="E6429" s="1" t="str">
        <f t="shared" si="900"/>
        <v>*</v>
      </c>
      <c r="F6429" s="1" t="str">
        <f t="shared" si="901"/>
        <v>**</v>
      </c>
      <c r="G6429" s="1" t="str">
        <f t="shared" si="902"/>
        <v>**</v>
      </c>
      <c r="J6429" s="1" t="str">
        <f t="shared" si="903"/>
        <v>**</v>
      </c>
      <c r="P6429" s="1">
        <v>7</v>
      </c>
      <c r="Q6429" s="1">
        <f t="shared" si="908"/>
        <v>0.01</v>
      </c>
      <c r="T6429" s="4">
        <v>145.41999999999999</v>
      </c>
      <c r="U6429" s="9">
        <f t="shared" si="904"/>
        <v>0</v>
      </c>
      <c r="V6429" s="4">
        <f t="shared" si="905"/>
        <v>20.774285714285714</v>
      </c>
      <c r="W6429" s="1" t="s">
        <v>21</v>
      </c>
      <c r="X6429" s="1">
        <v>6.5</v>
      </c>
      <c r="Y6429" s="4">
        <f t="shared" si="906"/>
        <v>151.91999999999999</v>
      </c>
      <c r="Z6429" s="1" t="s">
        <v>51</v>
      </c>
      <c r="AA6429" s="1" t="s">
        <v>23</v>
      </c>
      <c r="AB6429" s="1" t="s">
        <v>24</v>
      </c>
      <c r="AC6429" s="1" t="s">
        <v>38</v>
      </c>
      <c r="AD6429" s="1" t="s">
        <v>19</v>
      </c>
      <c r="AE6429" s="2">
        <v>40932</v>
      </c>
    </row>
    <row r="6430" spans="1:31" x14ac:dyDescent="0.25">
      <c r="A6430">
        <f t="shared" si="907"/>
        <v>6429</v>
      </c>
      <c r="B6430" s="1">
        <v>6373</v>
      </c>
      <c r="C6430" s="2">
        <v>40931</v>
      </c>
      <c r="D6430" s="1" t="s">
        <v>27</v>
      </c>
      <c r="E6430" s="1" t="str">
        <f t="shared" si="900"/>
        <v>*</v>
      </c>
      <c r="F6430" s="1" t="str">
        <f t="shared" si="901"/>
        <v>*</v>
      </c>
      <c r="G6430" s="1" t="str">
        <f t="shared" si="902"/>
        <v>*</v>
      </c>
      <c r="J6430" s="1" t="str">
        <f t="shared" si="903"/>
        <v>*</v>
      </c>
      <c r="P6430" s="1">
        <v>1</v>
      </c>
      <c r="Q6430" s="1">
        <f t="shared" si="908"/>
        <v>0.01</v>
      </c>
      <c r="T6430" s="4">
        <v>62.77</v>
      </c>
      <c r="U6430" s="9">
        <f t="shared" si="904"/>
        <v>0</v>
      </c>
      <c r="V6430" s="4">
        <f t="shared" si="905"/>
        <v>62.77</v>
      </c>
      <c r="W6430" s="1" t="s">
        <v>21</v>
      </c>
      <c r="X6430" s="1">
        <v>4.5</v>
      </c>
      <c r="Y6430" s="4">
        <f t="shared" si="906"/>
        <v>67.27000000000001</v>
      </c>
      <c r="Z6430" s="1" t="s">
        <v>53</v>
      </c>
      <c r="AA6430" s="1" t="s">
        <v>37</v>
      </c>
      <c r="AB6430" s="1" t="s">
        <v>29</v>
      </c>
      <c r="AC6430" s="1" t="s">
        <v>63</v>
      </c>
      <c r="AD6430" s="1" t="s">
        <v>19</v>
      </c>
      <c r="AE6430" s="2">
        <v>40932</v>
      </c>
    </row>
    <row r="6431" spans="1:31" x14ac:dyDescent="0.25">
      <c r="A6431">
        <f t="shared" si="907"/>
        <v>6430</v>
      </c>
      <c r="B6431" s="1">
        <v>44647</v>
      </c>
      <c r="C6431" s="2">
        <v>40932</v>
      </c>
      <c r="D6431" s="1" t="s">
        <v>13</v>
      </c>
      <c r="E6431" s="1" t="str">
        <f t="shared" si="900"/>
        <v>*</v>
      </c>
      <c r="F6431" s="1" t="str">
        <f t="shared" si="901"/>
        <v>*</v>
      </c>
      <c r="G6431" s="1" t="str">
        <f t="shared" si="902"/>
        <v>*</v>
      </c>
      <c r="J6431" s="1" t="str">
        <f t="shared" si="903"/>
        <v>*</v>
      </c>
      <c r="P6431" s="1">
        <v>47</v>
      </c>
      <c r="Q6431" s="1">
        <f t="shared" si="908"/>
        <v>0.05</v>
      </c>
      <c r="T6431" s="4">
        <v>23239.96</v>
      </c>
      <c r="U6431" s="9">
        <f t="shared" si="904"/>
        <v>1</v>
      </c>
      <c r="V6431" s="4">
        <f t="shared" si="905"/>
        <v>494.46723404255317</v>
      </c>
      <c r="W6431" s="1" t="s">
        <v>33</v>
      </c>
      <c r="X6431" s="1">
        <v>26</v>
      </c>
      <c r="Y6431" s="4">
        <f t="shared" si="906"/>
        <v>23265.96</v>
      </c>
      <c r="Z6431" s="1" t="s">
        <v>44</v>
      </c>
      <c r="AA6431" s="1" t="s">
        <v>28</v>
      </c>
      <c r="AB6431" s="1" t="s">
        <v>17</v>
      </c>
      <c r="AC6431" s="1" t="s">
        <v>34</v>
      </c>
      <c r="AD6431" s="1" t="s">
        <v>35</v>
      </c>
      <c r="AE6431" s="2">
        <v>40932</v>
      </c>
    </row>
    <row r="6432" spans="1:31" x14ac:dyDescent="0.25">
      <c r="A6432">
        <f t="shared" si="907"/>
        <v>6431</v>
      </c>
      <c r="B6432" s="1">
        <v>26053</v>
      </c>
      <c r="C6432" s="2">
        <v>40932</v>
      </c>
      <c r="D6432" s="1" t="s">
        <v>13</v>
      </c>
      <c r="E6432" s="1" t="str">
        <f t="shared" si="900"/>
        <v>*</v>
      </c>
      <c r="F6432" s="1" t="str">
        <f t="shared" si="901"/>
        <v>*</v>
      </c>
      <c r="G6432" s="1" t="str">
        <f t="shared" si="902"/>
        <v>*</v>
      </c>
      <c r="J6432" s="1" t="str">
        <f t="shared" si="903"/>
        <v>*</v>
      </c>
      <c r="P6432" s="1">
        <v>48</v>
      </c>
      <c r="Q6432" s="1">
        <f t="shared" si="908"/>
        <v>0.05</v>
      </c>
      <c r="T6432" s="4">
        <v>878.75</v>
      </c>
      <c r="U6432" s="9">
        <f t="shared" si="904"/>
        <v>0</v>
      </c>
      <c r="V6432" s="4">
        <f t="shared" si="905"/>
        <v>18.307291666666668</v>
      </c>
      <c r="W6432" s="1" t="s">
        <v>14</v>
      </c>
      <c r="X6432" s="1">
        <v>9.0299999999999994</v>
      </c>
      <c r="Y6432" s="4">
        <f t="shared" si="906"/>
        <v>887.78</v>
      </c>
      <c r="Z6432" s="1" t="s">
        <v>15</v>
      </c>
      <c r="AA6432" s="1" t="s">
        <v>28</v>
      </c>
      <c r="AB6432" s="1" t="s">
        <v>29</v>
      </c>
      <c r="AC6432" s="1" t="s">
        <v>40</v>
      </c>
      <c r="AD6432" s="1" t="s">
        <v>19</v>
      </c>
      <c r="AE6432" s="2">
        <v>40932</v>
      </c>
    </row>
    <row r="6433" spans="1:31" x14ac:dyDescent="0.25">
      <c r="A6433">
        <f t="shared" si="907"/>
        <v>6432</v>
      </c>
      <c r="B6433" s="1">
        <v>46243</v>
      </c>
      <c r="C6433" s="2">
        <v>40932</v>
      </c>
      <c r="D6433" s="1" t="s">
        <v>13</v>
      </c>
      <c r="E6433" s="1" t="str">
        <f t="shared" si="900"/>
        <v>*</v>
      </c>
      <c r="F6433" s="1" t="str">
        <f t="shared" si="901"/>
        <v>*</v>
      </c>
      <c r="G6433" s="1" t="str">
        <f t="shared" si="902"/>
        <v>*</v>
      </c>
      <c r="J6433" s="1" t="str">
        <f t="shared" si="903"/>
        <v>*</v>
      </c>
      <c r="P6433" s="1">
        <v>31</v>
      </c>
      <c r="Q6433" s="1">
        <f t="shared" si="908"/>
        <v>0.04</v>
      </c>
      <c r="T6433" s="4">
        <v>614.35</v>
      </c>
      <c r="U6433" s="9">
        <f t="shared" si="904"/>
        <v>0</v>
      </c>
      <c r="V6433" s="4">
        <f t="shared" si="905"/>
        <v>19.817741935483873</v>
      </c>
      <c r="W6433" s="1" t="s">
        <v>14</v>
      </c>
      <c r="X6433" s="1">
        <v>9.0299999999999994</v>
      </c>
      <c r="Y6433" s="4">
        <f t="shared" si="906"/>
        <v>623.38</v>
      </c>
      <c r="Z6433" s="1" t="s">
        <v>22</v>
      </c>
      <c r="AA6433" s="1" t="s">
        <v>28</v>
      </c>
      <c r="AB6433" s="1" t="s">
        <v>29</v>
      </c>
      <c r="AC6433" s="1" t="s">
        <v>40</v>
      </c>
      <c r="AD6433" s="1" t="s">
        <v>19</v>
      </c>
      <c r="AE6433" s="2">
        <v>40934</v>
      </c>
    </row>
    <row r="6434" spans="1:31" x14ac:dyDescent="0.25">
      <c r="A6434">
        <f t="shared" si="907"/>
        <v>6433</v>
      </c>
      <c r="B6434" s="1">
        <v>44647</v>
      </c>
      <c r="C6434" s="2">
        <v>40932</v>
      </c>
      <c r="D6434" s="1" t="s">
        <v>13</v>
      </c>
      <c r="E6434" s="1" t="str">
        <f t="shared" si="900"/>
        <v>*</v>
      </c>
      <c r="F6434" s="1" t="str">
        <f t="shared" si="901"/>
        <v>*</v>
      </c>
      <c r="G6434" s="1" t="str">
        <f t="shared" si="902"/>
        <v>*</v>
      </c>
      <c r="J6434" s="1" t="str">
        <f t="shared" si="903"/>
        <v>*</v>
      </c>
      <c r="P6434" s="1">
        <v>24</v>
      </c>
      <c r="Q6434" s="1">
        <f t="shared" si="908"/>
        <v>3.5000000000000003E-2</v>
      </c>
      <c r="T6434" s="4">
        <v>302.91000000000003</v>
      </c>
      <c r="U6434" s="9">
        <f t="shared" si="904"/>
        <v>0</v>
      </c>
      <c r="V6434" s="4">
        <f t="shared" si="905"/>
        <v>12.621250000000002</v>
      </c>
      <c r="W6434" s="1" t="s">
        <v>21</v>
      </c>
      <c r="X6434" s="1">
        <v>6.13</v>
      </c>
      <c r="Y6434" s="4">
        <f t="shared" si="906"/>
        <v>309.04000000000002</v>
      </c>
      <c r="Z6434" s="1" t="s">
        <v>44</v>
      </c>
      <c r="AA6434" s="1" t="s">
        <v>28</v>
      </c>
      <c r="AB6434" s="1" t="s">
        <v>29</v>
      </c>
      <c r="AC6434" s="1" t="s">
        <v>55</v>
      </c>
      <c r="AD6434" s="1" t="s">
        <v>19</v>
      </c>
      <c r="AE6434" s="2">
        <v>40936</v>
      </c>
    </row>
    <row r="6435" spans="1:31" x14ac:dyDescent="0.25">
      <c r="A6435">
        <f t="shared" si="907"/>
        <v>6434</v>
      </c>
      <c r="B6435" s="1">
        <v>46243</v>
      </c>
      <c r="C6435" s="2">
        <v>40932</v>
      </c>
      <c r="D6435" s="1" t="s">
        <v>13</v>
      </c>
      <c r="E6435" s="1" t="str">
        <f t="shared" si="900"/>
        <v>*</v>
      </c>
      <c r="F6435" s="1" t="str">
        <f t="shared" si="901"/>
        <v>*</v>
      </c>
      <c r="G6435" s="1" t="str">
        <f t="shared" si="902"/>
        <v>*</v>
      </c>
      <c r="J6435" s="1" t="str">
        <f t="shared" si="903"/>
        <v>*</v>
      </c>
      <c r="P6435" s="1">
        <v>31</v>
      </c>
      <c r="Q6435" s="1">
        <f t="shared" si="908"/>
        <v>0.04</v>
      </c>
      <c r="T6435" s="4">
        <v>172.99</v>
      </c>
      <c r="U6435" s="9">
        <f t="shared" si="904"/>
        <v>0</v>
      </c>
      <c r="V6435" s="4">
        <f t="shared" si="905"/>
        <v>5.580322580645162</v>
      </c>
      <c r="W6435" s="1" t="s">
        <v>21</v>
      </c>
      <c r="X6435" s="1">
        <v>1</v>
      </c>
      <c r="Y6435" s="4">
        <f t="shared" si="906"/>
        <v>173.99</v>
      </c>
      <c r="Z6435" s="1" t="s">
        <v>22</v>
      </c>
      <c r="AA6435" s="1" t="s">
        <v>28</v>
      </c>
      <c r="AB6435" s="1" t="s">
        <v>29</v>
      </c>
      <c r="AC6435" s="1" t="s">
        <v>30</v>
      </c>
      <c r="AD6435" s="1" t="s">
        <v>31</v>
      </c>
      <c r="AE6435" s="2">
        <v>40939</v>
      </c>
    </row>
    <row r="6436" spans="1:31" x14ac:dyDescent="0.25">
      <c r="A6436">
        <f t="shared" si="907"/>
        <v>6435</v>
      </c>
      <c r="B6436" s="1">
        <v>46243</v>
      </c>
      <c r="C6436" s="2">
        <v>40932</v>
      </c>
      <c r="D6436" s="1" t="s">
        <v>13</v>
      </c>
      <c r="E6436" s="1" t="str">
        <f t="shared" si="900"/>
        <v>*</v>
      </c>
      <c r="F6436" s="1" t="str">
        <f t="shared" si="901"/>
        <v>*</v>
      </c>
      <c r="G6436" s="1" t="str">
        <f t="shared" si="902"/>
        <v>*</v>
      </c>
      <c r="J6436" s="1" t="str">
        <f t="shared" si="903"/>
        <v>*</v>
      </c>
      <c r="P6436" s="1">
        <v>1</v>
      </c>
      <c r="Q6436" s="1">
        <f t="shared" si="908"/>
        <v>0.01</v>
      </c>
      <c r="T6436" s="4">
        <v>3.63</v>
      </c>
      <c r="U6436" s="9">
        <f t="shared" si="904"/>
        <v>0</v>
      </c>
      <c r="V6436" s="4">
        <f t="shared" si="905"/>
        <v>3.63</v>
      </c>
      <c r="W6436" s="1" t="s">
        <v>21</v>
      </c>
      <c r="X6436" s="1">
        <v>0.7</v>
      </c>
      <c r="Y6436" s="4">
        <f t="shared" si="906"/>
        <v>4.33</v>
      </c>
      <c r="Z6436" s="1" t="s">
        <v>22</v>
      </c>
      <c r="AA6436" s="1" t="s">
        <v>28</v>
      </c>
      <c r="AB6436" s="1" t="s">
        <v>29</v>
      </c>
      <c r="AC6436" s="1" t="s">
        <v>30</v>
      </c>
      <c r="AD6436" s="1" t="s">
        <v>31</v>
      </c>
      <c r="AE6436" s="2">
        <v>40937</v>
      </c>
    </row>
    <row r="6437" spans="1:31" x14ac:dyDescent="0.25">
      <c r="A6437">
        <f t="shared" si="907"/>
        <v>6436</v>
      </c>
      <c r="B6437" s="1">
        <v>54177</v>
      </c>
      <c r="C6437" s="2">
        <v>40933</v>
      </c>
      <c r="D6437" s="1" t="s">
        <v>32</v>
      </c>
      <c r="E6437" s="1" t="str">
        <f t="shared" si="900"/>
        <v>***</v>
      </c>
      <c r="F6437" s="1" t="str">
        <f t="shared" si="901"/>
        <v>***</v>
      </c>
      <c r="G6437" s="1" t="str">
        <f t="shared" si="902"/>
        <v>***</v>
      </c>
      <c r="J6437" s="1" t="str">
        <f t="shared" si="903"/>
        <v>***</v>
      </c>
      <c r="P6437" s="1">
        <v>12</v>
      </c>
      <c r="Q6437" s="1">
        <f t="shared" si="908"/>
        <v>0.02</v>
      </c>
      <c r="T6437" s="4">
        <v>480.73</v>
      </c>
      <c r="U6437" s="9">
        <f t="shared" si="904"/>
        <v>0</v>
      </c>
      <c r="V6437" s="4">
        <f t="shared" si="905"/>
        <v>40.060833333333335</v>
      </c>
      <c r="W6437" s="1" t="s">
        <v>21</v>
      </c>
      <c r="X6437" s="1">
        <v>2.99</v>
      </c>
      <c r="Y6437" s="4">
        <f t="shared" si="906"/>
        <v>483.72</v>
      </c>
      <c r="Z6437" s="1" t="s">
        <v>22</v>
      </c>
      <c r="AA6437" s="1" t="s">
        <v>37</v>
      </c>
      <c r="AB6437" s="1" t="s">
        <v>29</v>
      </c>
      <c r="AC6437" s="1" t="s">
        <v>43</v>
      </c>
      <c r="AD6437" s="1" t="s">
        <v>19</v>
      </c>
      <c r="AE6437" s="2">
        <v>40933</v>
      </c>
    </row>
    <row r="6438" spans="1:31" x14ac:dyDescent="0.25">
      <c r="A6438">
        <f t="shared" si="907"/>
        <v>6437</v>
      </c>
      <c r="B6438" s="1">
        <v>26759</v>
      </c>
      <c r="C6438" s="2">
        <v>40933</v>
      </c>
      <c r="D6438" s="1" t="s">
        <v>27</v>
      </c>
      <c r="E6438" s="1" t="str">
        <f t="shared" si="900"/>
        <v>*</v>
      </c>
      <c r="F6438" s="1" t="str">
        <f t="shared" si="901"/>
        <v>*</v>
      </c>
      <c r="G6438" s="1" t="str">
        <f t="shared" si="902"/>
        <v>*</v>
      </c>
      <c r="J6438" s="1" t="str">
        <f t="shared" si="903"/>
        <v>*</v>
      </c>
      <c r="P6438" s="1">
        <v>30</v>
      </c>
      <c r="Q6438" s="1">
        <f t="shared" si="908"/>
        <v>0.04</v>
      </c>
      <c r="T6438" s="4">
        <v>251.11</v>
      </c>
      <c r="U6438" s="9">
        <f t="shared" si="904"/>
        <v>0</v>
      </c>
      <c r="V6438" s="4">
        <f t="shared" si="905"/>
        <v>8.370333333333333</v>
      </c>
      <c r="W6438" s="1" t="s">
        <v>21</v>
      </c>
      <c r="X6438" s="1">
        <v>4.71</v>
      </c>
      <c r="Y6438" s="4">
        <f t="shared" si="906"/>
        <v>255.82000000000002</v>
      </c>
      <c r="Z6438" s="1" t="s">
        <v>22</v>
      </c>
      <c r="AA6438" s="1" t="s">
        <v>16</v>
      </c>
      <c r="AB6438" s="1" t="s">
        <v>29</v>
      </c>
      <c r="AC6438" s="1" t="s">
        <v>43</v>
      </c>
      <c r="AD6438" s="1" t="s">
        <v>19</v>
      </c>
      <c r="AE6438" s="2">
        <v>40935</v>
      </c>
    </row>
    <row r="6439" spans="1:31" x14ac:dyDescent="0.25">
      <c r="A6439">
        <f t="shared" si="907"/>
        <v>6438</v>
      </c>
      <c r="B6439" s="1">
        <v>54177</v>
      </c>
      <c r="C6439" s="2">
        <v>40933</v>
      </c>
      <c r="D6439" s="1" t="s">
        <v>32</v>
      </c>
      <c r="E6439" s="1" t="str">
        <f t="shared" si="900"/>
        <v>***</v>
      </c>
      <c r="F6439" s="1" t="str">
        <f t="shared" si="901"/>
        <v>***</v>
      </c>
      <c r="G6439" s="1" t="str">
        <f t="shared" si="902"/>
        <v>***</v>
      </c>
      <c r="J6439" s="1" t="str">
        <f t="shared" si="903"/>
        <v>***</v>
      </c>
      <c r="P6439" s="1">
        <v>25</v>
      </c>
      <c r="Q6439" s="1">
        <f t="shared" si="908"/>
        <v>3.5000000000000003E-2</v>
      </c>
      <c r="T6439" s="4">
        <v>159</v>
      </c>
      <c r="U6439" s="9">
        <f t="shared" si="904"/>
        <v>0</v>
      </c>
      <c r="V6439" s="4">
        <f t="shared" si="905"/>
        <v>6.36</v>
      </c>
      <c r="W6439" s="1" t="s">
        <v>21</v>
      </c>
      <c r="X6439" s="1">
        <v>7.37</v>
      </c>
      <c r="Y6439" s="4">
        <f t="shared" si="906"/>
        <v>166.37</v>
      </c>
      <c r="Z6439" s="1" t="s">
        <v>22</v>
      </c>
      <c r="AA6439" s="1" t="s">
        <v>37</v>
      </c>
      <c r="AB6439" s="1" t="s">
        <v>29</v>
      </c>
      <c r="AC6439" s="1" t="s">
        <v>40</v>
      </c>
      <c r="AD6439" s="1" t="s">
        <v>19</v>
      </c>
      <c r="AE6439" s="2">
        <v>40935</v>
      </c>
    </row>
    <row r="6440" spans="1:31" x14ac:dyDescent="0.25">
      <c r="A6440">
        <f t="shared" si="907"/>
        <v>6439</v>
      </c>
      <c r="B6440" s="1">
        <v>32966</v>
      </c>
      <c r="C6440" s="2">
        <v>40934</v>
      </c>
      <c r="D6440" s="1" t="s">
        <v>13</v>
      </c>
      <c r="E6440" s="1" t="str">
        <f t="shared" si="900"/>
        <v>*</v>
      </c>
      <c r="F6440" s="1" t="str">
        <f t="shared" si="901"/>
        <v>*</v>
      </c>
      <c r="G6440" s="1" t="str">
        <f t="shared" si="902"/>
        <v>*</v>
      </c>
      <c r="J6440" s="1" t="str">
        <f t="shared" si="903"/>
        <v>*</v>
      </c>
      <c r="P6440" s="1">
        <v>4</v>
      </c>
      <c r="Q6440" s="1">
        <f t="shared" si="908"/>
        <v>0.01</v>
      </c>
      <c r="T6440" s="4">
        <v>1035.2</v>
      </c>
      <c r="U6440" s="9">
        <f t="shared" si="904"/>
        <v>1</v>
      </c>
      <c r="V6440" s="4">
        <f t="shared" si="905"/>
        <v>258.8</v>
      </c>
      <c r="W6440" s="1" t="s">
        <v>33</v>
      </c>
      <c r="X6440" s="1">
        <v>28.06</v>
      </c>
      <c r="Y6440" s="4">
        <f t="shared" si="906"/>
        <v>1063.26</v>
      </c>
      <c r="Z6440" s="1" t="s">
        <v>51</v>
      </c>
      <c r="AA6440" s="1" t="s">
        <v>37</v>
      </c>
      <c r="AB6440" s="1" t="s">
        <v>24</v>
      </c>
      <c r="AC6440" s="1" t="s">
        <v>56</v>
      </c>
      <c r="AD6440" s="1" t="s">
        <v>35</v>
      </c>
      <c r="AE6440" s="2">
        <v>40941</v>
      </c>
    </row>
    <row r="6441" spans="1:31" x14ac:dyDescent="0.25">
      <c r="A6441">
        <f t="shared" si="907"/>
        <v>6440</v>
      </c>
      <c r="B6441" s="1">
        <v>48003</v>
      </c>
      <c r="C6441" s="2">
        <v>40934</v>
      </c>
      <c r="D6441" s="1" t="s">
        <v>36</v>
      </c>
      <c r="E6441" s="1" t="str">
        <f t="shared" si="900"/>
        <v>*</v>
      </c>
      <c r="F6441" s="1" t="str">
        <f t="shared" si="901"/>
        <v>*</v>
      </c>
      <c r="G6441" s="1" t="str">
        <f t="shared" si="902"/>
        <v>*</v>
      </c>
      <c r="J6441" s="1" t="str">
        <f t="shared" si="903"/>
        <v>*</v>
      </c>
      <c r="P6441" s="1">
        <v>30</v>
      </c>
      <c r="Q6441" s="1">
        <f t="shared" si="908"/>
        <v>0.04</v>
      </c>
      <c r="T6441" s="4">
        <v>183.33</v>
      </c>
      <c r="U6441" s="9">
        <f t="shared" si="904"/>
        <v>0</v>
      </c>
      <c r="V6441" s="4">
        <f t="shared" si="905"/>
        <v>6.1110000000000007</v>
      </c>
      <c r="W6441" s="1" t="s">
        <v>21</v>
      </c>
      <c r="X6441" s="1">
        <v>4.38</v>
      </c>
      <c r="Y6441" s="4">
        <f t="shared" si="906"/>
        <v>187.71</v>
      </c>
      <c r="Z6441" s="1" t="s">
        <v>22</v>
      </c>
      <c r="AA6441" s="1" t="s">
        <v>16</v>
      </c>
      <c r="AB6441" s="1" t="s">
        <v>24</v>
      </c>
      <c r="AC6441" s="1" t="s">
        <v>38</v>
      </c>
      <c r="AD6441" s="1" t="s">
        <v>41</v>
      </c>
      <c r="AE6441" s="2">
        <v>40936</v>
      </c>
    </row>
    <row r="6442" spans="1:31" x14ac:dyDescent="0.25">
      <c r="A6442">
        <f t="shared" si="907"/>
        <v>6441</v>
      </c>
      <c r="B6442" s="1">
        <v>28129</v>
      </c>
      <c r="C6442" s="2">
        <v>40934</v>
      </c>
      <c r="D6442" s="1" t="s">
        <v>36</v>
      </c>
      <c r="E6442" s="1" t="str">
        <f t="shared" si="900"/>
        <v>*</v>
      </c>
      <c r="F6442" s="1" t="str">
        <f t="shared" si="901"/>
        <v>*</v>
      </c>
      <c r="G6442" s="1" t="str">
        <f t="shared" si="902"/>
        <v>*</v>
      </c>
      <c r="J6442" s="1" t="str">
        <f t="shared" si="903"/>
        <v>*</v>
      </c>
      <c r="P6442" s="1">
        <v>5</v>
      </c>
      <c r="Q6442" s="1">
        <f t="shared" si="908"/>
        <v>0.01</v>
      </c>
      <c r="T6442" s="4">
        <v>107.41</v>
      </c>
      <c r="U6442" s="9">
        <f t="shared" si="904"/>
        <v>0</v>
      </c>
      <c r="V6442" s="4">
        <f t="shared" si="905"/>
        <v>21.481999999999999</v>
      </c>
      <c r="W6442" s="1" t="s">
        <v>21</v>
      </c>
      <c r="X6442" s="1">
        <v>5.86</v>
      </c>
      <c r="Y6442" s="4">
        <f t="shared" si="906"/>
        <v>113.27</v>
      </c>
      <c r="Z6442" s="1" t="s">
        <v>42</v>
      </c>
      <c r="AA6442" s="1" t="s">
        <v>23</v>
      </c>
      <c r="AB6442" s="1" t="s">
        <v>29</v>
      </c>
      <c r="AC6442" s="1" t="s">
        <v>40</v>
      </c>
      <c r="AD6442" s="1" t="s">
        <v>19</v>
      </c>
      <c r="AE6442" s="2">
        <v>40935</v>
      </c>
    </row>
    <row r="6443" spans="1:31" x14ac:dyDescent="0.25">
      <c r="A6443">
        <f t="shared" si="907"/>
        <v>6442</v>
      </c>
      <c r="B6443" s="1">
        <v>48003</v>
      </c>
      <c r="C6443" s="2">
        <v>40934</v>
      </c>
      <c r="D6443" s="1" t="s">
        <v>36</v>
      </c>
      <c r="E6443" s="1" t="str">
        <f t="shared" si="900"/>
        <v>*</v>
      </c>
      <c r="F6443" s="1" t="str">
        <f t="shared" si="901"/>
        <v>*</v>
      </c>
      <c r="G6443" s="1" t="str">
        <f t="shared" si="902"/>
        <v>*</v>
      </c>
      <c r="J6443" s="1" t="str">
        <f t="shared" si="903"/>
        <v>*</v>
      </c>
      <c r="P6443" s="1">
        <v>12</v>
      </c>
      <c r="Q6443" s="1">
        <f t="shared" si="908"/>
        <v>0.02</v>
      </c>
      <c r="T6443" s="4">
        <v>88.06</v>
      </c>
      <c r="U6443" s="9">
        <f t="shared" si="904"/>
        <v>0</v>
      </c>
      <c r="V6443" s="4">
        <f t="shared" si="905"/>
        <v>7.3383333333333338</v>
      </c>
      <c r="W6443" s="1" t="s">
        <v>21</v>
      </c>
      <c r="X6443" s="1">
        <v>9.68</v>
      </c>
      <c r="Y6443" s="4">
        <f t="shared" si="906"/>
        <v>97.740000000000009</v>
      </c>
      <c r="Z6443" s="1" t="s">
        <v>22</v>
      </c>
      <c r="AA6443" s="1" t="s">
        <v>16</v>
      </c>
      <c r="AB6443" s="1" t="s">
        <v>17</v>
      </c>
      <c r="AC6443" s="1" t="s">
        <v>18</v>
      </c>
      <c r="AD6443" s="1" t="s">
        <v>41</v>
      </c>
      <c r="AE6443" s="2">
        <v>40936</v>
      </c>
    </row>
    <row r="6444" spans="1:31" x14ac:dyDescent="0.25">
      <c r="A6444">
        <f t="shared" si="907"/>
        <v>6443</v>
      </c>
      <c r="B6444" s="1">
        <v>32966</v>
      </c>
      <c r="C6444" s="2">
        <v>40934</v>
      </c>
      <c r="D6444" s="1" t="s">
        <v>13</v>
      </c>
      <c r="E6444" s="1" t="str">
        <f t="shared" si="900"/>
        <v>*</v>
      </c>
      <c r="F6444" s="1" t="str">
        <f t="shared" si="901"/>
        <v>*</v>
      </c>
      <c r="G6444" s="1" t="str">
        <f t="shared" si="902"/>
        <v>*</v>
      </c>
      <c r="J6444" s="1" t="str">
        <f t="shared" si="903"/>
        <v>*</v>
      </c>
      <c r="P6444" s="1">
        <v>43</v>
      </c>
      <c r="Q6444" s="1">
        <f t="shared" si="908"/>
        <v>0.05</v>
      </c>
      <c r="T6444" s="4">
        <v>74.17</v>
      </c>
      <c r="U6444" s="9">
        <f t="shared" si="904"/>
        <v>0</v>
      </c>
      <c r="V6444" s="4">
        <f t="shared" si="905"/>
        <v>1.7248837209302326</v>
      </c>
      <c r="W6444" s="1" t="s">
        <v>21</v>
      </c>
      <c r="X6444" s="1">
        <v>1.29</v>
      </c>
      <c r="Y6444" s="4">
        <f t="shared" si="906"/>
        <v>75.460000000000008</v>
      </c>
      <c r="Z6444" s="1" t="s">
        <v>51</v>
      </c>
      <c r="AA6444" s="1" t="s">
        <v>37</v>
      </c>
      <c r="AB6444" s="1" t="s">
        <v>29</v>
      </c>
      <c r="AC6444" s="1" t="s">
        <v>30</v>
      </c>
      <c r="AD6444" s="1" t="s">
        <v>31</v>
      </c>
      <c r="AE6444" s="2">
        <v>40938</v>
      </c>
    </row>
    <row r="6445" spans="1:31" x14ac:dyDescent="0.25">
      <c r="A6445">
        <f t="shared" si="907"/>
        <v>6444</v>
      </c>
      <c r="B6445" s="1">
        <v>41760</v>
      </c>
      <c r="C6445" s="2">
        <v>40935</v>
      </c>
      <c r="D6445" s="1" t="s">
        <v>13</v>
      </c>
      <c r="E6445" s="1" t="str">
        <f t="shared" si="900"/>
        <v>*</v>
      </c>
      <c r="F6445" s="1" t="str">
        <f t="shared" si="901"/>
        <v>*</v>
      </c>
      <c r="G6445" s="1" t="str">
        <f t="shared" si="902"/>
        <v>*</v>
      </c>
      <c r="J6445" s="1" t="str">
        <f t="shared" si="903"/>
        <v>*</v>
      </c>
      <c r="P6445" s="1">
        <v>21</v>
      </c>
      <c r="Q6445" s="1">
        <f t="shared" si="908"/>
        <v>3.5000000000000003E-2</v>
      </c>
      <c r="T6445" s="4">
        <v>6688.66</v>
      </c>
      <c r="U6445" s="9">
        <f t="shared" si="904"/>
        <v>1</v>
      </c>
      <c r="V6445" s="4">
        <f t="shared" si="905"/>
        <v>318.50761904761902</v>
      </c>
      <c r="W6445" s="1" t="s">
        <v>21</v>
      </c>
      <c r="X6445" s="1">
        <v>19.989999999999998</v>
      </c>
      <c r="Y6445" s="4">
        <f t="shared" si="906"/>
        <v>6708.65</v>
      </c>
      <c r="Z6445" s="1" t="s">
        <v>46</v>
      </c>
      <c r="AA6445" s="1" t="s">
        <v>23</v>
      </c>
      <c r="AB6445" s="1" t="s">
        <v>29</v>
      </c>
      <c r="AC6445" s="1" t="s">
        <v>43</v>
      </c>
      <c r="AD6445" s="1" t="s">
        <v>19</v>
      </c>
      <c r="AE6445" s="2">
        <v>40940</v>
      </c>
    </row>
    <row r="6446" spans="1:31" x14ac:dyDescent="0.25">
      <c r="A6446">
        <f t="shared" si="907"/>
        <v>6445</v>
      </c>
      <c r="B6446" s="1">
        <v>41760</v>
      </c>
      <c r="C6446" s="2">
        <v>40935</v>
      </c>
      <c r="D6446" s="1" t="s">
        <v>13</v>
      </c>
      <c r="E6446" s="1" t="str">
        <f t="shared" si="900"/>
        <v>*</v>
      </c>
      <c r="F6446" s="1" t="str">
        <f t="shared" si="901"/>
        <v>*</v>
      </c>
      <c r="G6446" s="1" t="str">
        <f t="shared" si="902"/>
        <v>*</v>
      </c>
      <c r="J6446" s="1" t="str">
        <f t="shared" si="903"/>
        <v>*</v>
      </c>
      <c r="P6446" s="1">
        <v>40</v>
      </c>
      <c r="Q6446" s="1">
        <f t="shared" si="908"/>
        <v>0.05</v>
      </c>
      <c r="T6446" s="4">
        <v>3232.1334999999999</v>
      </c>
      <c r="U6446" s="9">
        <f t="shared" si="904"/>
        <v>1</v>
      </c>
      <c r="V6446" s="4">
        <f t="shared" si="905"/>
        <v>80.803337499999998</v>
      </c>
      <c r="W6446" s="1" t="s">
        <v>21</v>
      </c>
      <c r="X6446" s="1">
        <v>8.99</v>
      </c>
      <c r="Y6446" s="4">
        <f t="shared" si="906"/>
        <v>3241.1234999999997</v>
      </c>
      <c r="Z6446" s="1" t="s">
        <v>46</v>
      </c>
      <c r="AA6446" s="1" t="s">
        <v>23</v>
      </c>
      <c r="AB6446" s="1" t="s">
        <v>24</v>
      </c>
      <c r="AC6446" s="1" t="s">
        <v>25</v>
      </c>
      <c r="AD6446" s="1" t="s">
        <v>19</v>
      </c>
      <c r="AE6446" s="2">
        <v>40940</v>
      </c>
    </row>
    <row r="6447" spans="1:31" x14ac:dyDescent="0.25">
      <c r="A6447">
        <f t="shared" si="907"/>
        <v>6446</v>
      </c>
      <c r="B6447" s="1">
        <v>41760</v>
      </c>
      <c r="C6447" s="2">
        <v>40935</v>
      </c>
      <c r="D6447" s="1" t="s">
        <v>13</v>
      </c>
      <c r="E6447" s="1" t="str">
        <f t="shared" si="900"/>
        <v>*</v>
      </c>
      <c r="F6447" s="1" t="str">
        <f t="shared" si="901"/>
        <v>*</v>
      </c>
      <c r="G6447" s="1" t="str">
        <f t="shared" si="902"/>
        <v>*</v>
      </c>
      <c r="J6447" s="1" t="str">
        <f t="shared" si="903"/>
        <v>*</v>
      </c>
      <c r="P6447" s="1">
        <v>7</v>
      </c>
      <c r="Q6447" s="1">
        <f t="shared" si="908"/>
        <v>0.01</v>
      </c>
      <c r="T6447" s="4">
        <v>685.72050000000002</v>
      </c>
      <c r="U6447" s="9">
        <f t="shared" si="904"/>
        <v>0</v>
      </c>
      <c r="V6447" s="4">
        <f t="shared" si="905"/>
        <v>97.960071428571425</v>
      </c>
      <c r="W6447" s="1" t="s">
        <v>21</v>
      </c>
      <c r="X6447" s="1">
        <v>2.5</v>
      </c>
      <c r="Y6447" s="4">
        <f t="shared" si="906"/>
        <v>688.22050000000002</v>
      </c>
      <c r="Z6447" s="1" t="s">
        <v>46</v>
      </c>
      <c r="AA6447" s="1" t="s">
        <v>23</v>
      </c>
      <c r="AB6447" s="1" t="s">
        <v>24</v>
      </c>
      <c r="AC6447" s="1" t="s">
        <v>25</v>
      </c>
      <c r="AD6447" s="1" t="s">
        <v>19</v>
      </c>
      <c r="AE6447" s="2">
        <v>40940</v>
      </c>
    </row>
    <row r="6448" spans="1:31" x14ac:dyDescent="0.25">
      <c r="A6448">
        <f t="shared" si="907"/>
        <v>6447</v>
      </c>
      <c r="B6448" s="1">
        <v>4804</v>
      </c>
      <c r="C6448" s="2">
        <v>40935</v>
      </c>
      <c r="D6448" s="1" t="s">
        <v>20</v>
      </c>
      <c r="E6448" s="1" t="str">
        <f t="shared" si="900"/>
        <v>*</v>
      </c>
      <c r="F6448" s="1" t="str">
        <f t="shared" si="901"/>
        <v>**</v>
      </c>
      <c r="G6448" s="1" t="str">
        <f t="shared" si="902"/>
        <v>**</v>
      </c>
      <c r="J6448" s="1" t="str">
        <f t="shared" si="903"/>
        <v>**</v>
      </c>
      <c r="P6448" s="1">
        <v>13</v>
      </c>
      <c r="Q6448" s="1">
        <f t="shared" si="908"/>
        <v>0.02</v>
      </c>
      <c r="T6448" s="4">
        <v>463.83</v>
      </c>
      <c r="U6448" s="9">
        <f t="shared" si="904"/>
        <v>0</v>
      </c>
      <c r="V6448" s="4">
        <f t="shared" si="905"/>
        <v>35.67923076923077</v>
      </c>
      <c r="W6448" s="1" t="s">
        <v>21</v>
      </c>
      <c r="X6448" s="1">
        <v>1.99</v>
      </c>
      <c r="Y6448" s="4">
        <f t="shared" si="906"/>
        <v>465.82</v>
      </c>
      <c r="Z6448" s="1" t="s">
        <v>42</v>
      </c>
      <c r="AA6448" s="1" t="s">
        <v>28</v>
      </c>
      <c r="AB6448" s="1" t="s">
        <v>24</v>
      </c>
      <c r="AC6448" s="1" t="s">
        <v>38</v>
      </c>
      <c r="AD6448" s="1" t="s">
        <v>41</v>
      </c>
      <c r="AE6448" s="2">
        <v>40936</v>
      </c>
    </row>
    <row r="6449" spans="1:31" x14ac:dyDescent="0.25">
      <c r="A6449">
        <f t="shared" si="907"/>
        <v>6448</v>
      </c>
      <c r="B6449" s="1">
        <v>31170</v>
      </c>
      <c r="C6449" s="2">
        <v>40935</v>
      </c>
      <c r="D6449" s="1" t="s">
        <v>36</v>
      </c>
      <c r="E6449" s="1" t="str">
        <f t="shared" si="900"/>
        <v>*</v>
      </c>
      <c r="F6449" s="1" t="str">
        <f t="shared" si="901"/>
        <v>*</v>
      </c>
      <c r="G6449" s="1" t="str">
        <f t="shared" si="902"/>
        <v>*</v>
      </c>
      <c r="J6449" s="1" t="str">
        <f t="shared" si="903"/>
        <v>*</v>
      </c>
      <c r="P6449" s="1">
        <v>32</v>
      </c>
      <c r="Q6449" s="1">
        <f t="shared" si="908"/>
        <v>0.04</v>
      </c>
      <c r="T6449" s="4">
        <v>320.57</v>
      </c>
      <c r="U6449" s="9">
        <f t="shared" si="904"/>
        <v>0</v>
      </c>
      <c r="V6449" s="4">
        <f t="shared" si="905"/>
        <v>10.0178125</v>
      </c>
      <c r="W6449" s="1" t="s">
        <v>21</v>
      </c>
      <c r="X6449" s="1">
        <v>1.99</v>
      </c>
      <c r="Y6449" s="4">
        <f t="shared" si="906"/>
        <v>322.56</v>
      </c>
      <c r="Z6449" s="1" t="s">
        <v>49</v>
      </c>
      <c r="AA6449" s="1" t="s">
        <v>28</v>
      </c>
      <c r="AB6449" s="1" t="s">
        <v>24</v>
      </c>
      <c r="AC6449" s="1" t="s">
        <v>38</v>
      </c>
      <c r="AD6449" s="1" t="s">
        <v>41</v>
      </c>
      <c r="AE6449" s="2">
        <v>40937</v>
      </c>
    </row>
    <row r="6450" spans="1:31" x14ac:dyDescent="0.25">
      <c r="A6450">
        <f t="shared" si="907"/>
        <v>6449</v>
      </c>
      <c r="B6450" s="1">
        <v>41760</v>
      </c>
      <c r="C6450" s="2">
        <v>40935</v>
      </c>
      <c r="D6450" s="1" t="s">
        <v>13</v>
      </c>
      <c r="E6450" s="1" t="str">
        <f t="shared" si="900"/>
        <v>*</v>
      </c>
      <c r="F6450" s="1" t="str">
        <f t="shared" si="901"/>
        <v>*</v>
      </c>
      <c r="G6450" s="1" t="str">
        <f t="shared" si="902"/>
        <v>*</v>
      </c>
      <c r="J6450" s="1" t="str">
        <f t="shared" si="903"/>
        <v>*</v>
      </c>
      <c r="P6450" s="1">
        <v>22</v>
      </c>
      <c r="Q6450" s="1">
        <f t="shared" si="908"/>
        <v>3.5000000000000003E-2</v>
      </c>
      <c r="T6450" s="4">
        <v>247.45</v>
      </c>
      <c r="U6450" s="9">
        <f t="shared" si="904"/>
        <v>0</v>
      </c>
      <c r="V6450" s="4">
        <f t="shared" si="905"/>
        <v>11.247727272727273</v>
      </c>
      <c r="W6450" s="1" t="s">
        <v>21</v>
      </c>
      <c r="X6450" s="1">
        <v>12.52</v>
      </c>
      <c r="Y6450" s="4">
        <f t="shared" si="906"/>
        <v>259.96999999999997</v>
      </c>
      <c r="Z6450" s="1" t="s">
        <v>46</v>
      </c>
      <c r="AA6450" s="1" t="s">
        <v>23</v>
      </c>
      <c r="AB6450" s="1" t="s">
        <v>17</v>
      </c>
      <c r="AC6450" s="1" t="s">
        <v>18</v>
      </c>
      <c r="AD6450" s="1" t="s">
        <v>19</v>
      </c>
      <c r="AE6450" s="2">
        <v>40942</v>
      </c>
    </row>
    <row r="6451" spans="1:31" x14ac:dyDescent="0.25">
      <c r="A6451">
        <f t="shared" si="907"/>
        <v>6450</v>
      </c>
      <c r="B6451" s="1">
        <v>36418</v>
      </c>
      <c r="C6451" s="2">
        <v>40935</v>
      </c>
      <c r="D6451" s="1" t="s">
        <v>27</v>
      </c>
      <c r="E6451" s="1" t="str">
        <f t="shared" si="900"/>
        <v>*</v>
      </c>
      <c r="F6451" s="1" t="str">
        <f t="shared" si="901"/>
        <v>*</v>
      </c>
      <c r="G6451" s="1" t="str">
        <f t="shared" si="902"/>
        <v>*</v>
      </c>
      <c r="J6451" s="1" t="str">
        <f t="shared" si="903"/>
        <v>*</v>
      </c>
      <c r="P6451" s="1">
        <v>33</v>
      </c>
      <c r="Q6451" s="1">
        <f t="shared" si="908"/>
        <v>0.04</v>
      </c>
      <c r="T6451" s="4">
        <v>207.92</v>
      </c>
      <c r="U6451" s="9">
        <f t="shared" si="904"/>
        <v>0</v>
      </c>
      <c r="V6451" s="4">
        <f t="shared" si="905"/>
        <v>6.3006060606060599</v>
      </c>
      <c r="W6451" s="1" t="s">
        <v>14</v>
      </c>
      <c r="X6451" s="1">
        <v>6.97</v>
      </c>
      <c r="Y6451" s="4">
        <f t="shared" si="906"/>
        <v>214.89</v>
      </c>
      <c r="Z6451" s="1" t="s">
        <v>22</v>
      </c>
      <c r="AA6451" s="1" t="s">
        <v>28</v>
      </c>
      <c r="AB6451" s="1" t="s">
        <v>29</v>
      </c>
      <c r="AC6451" s="1" t="s">
        <v>43</v>
      </c>
      <c r="AD6451" s="1" t="s">
        <v>19</v>
      </c>
      <c r="AE6451" s="2">
        <v>40936</v>
      </c>
    </row>
    <row r="6452" spans="1:31" x14ac:dyDescent="0.25">
      <c r="A6452">
        <f t="shared" si="907"/>
        <v>6451</v>
      </c>
      <c r="B6452" s="1">
        <v>45984</v>
      </c>
      <c r="C6452" s="2">
        <v>40935</v>
      </c>
      <c r="D6452" s="1" t="s">
        <v>36</v>
      </c>
      <c r="E6452" s="1" t="str">
        <f t="shared" si="900"/>
        <v>*</v>
      </c>
      <c r="F6452" s="1" t="str">
        <f t="shared" si="901"/>
        <v>*</v>
      </c>
      <c r="G6452" s="1" t="str">
        <f t="shared" si="902"/>
        <v>*</v>
      </c>
      <c r="J6452" s="1" t="str">
        <f t="shared" si="903"/>
        <v>*</v>
      </c>
      <c r="P6452" s="1">
        <v>27</v>
      </c>
      <c r="Q6452" s="1">
        <f t="shared" si="908"/>
        <v>3.5000000000000003E-2</v>
      </c>
      <c r="T6452" s="4">
        <v>80.33</v>
      </c>
      <c r="U6452" s="9">
        <f t="shared" si="904"/>
        <v>0</v>
      </c>
      <c r="V6452" s="4">
        <f t="shared" si="905"/>
        <v>2.9751851851851852</v>
      </c>
      <c r="W6452" s="1" t="s">
        <v>21</v>
      </c>
      <c r="X6452" s="1">
        <v>0.96</v>
      </c>
      <c r="Y6452" s="4">
        <f t="shared" si="906"/>
        <v>81.289999999999992</v>
      </c>
      <c r="Z6452" s="1" t="s">
        <v>53</v>
      </c>
      <c r="AA6452" s="1" t="s">
        <v>28</v>
      </c>
      <c r="AB6452" s="1" t="s">
        <v>29</v>
      </c>
      <c r="AC6452" s="1" t="s">
        <v>30</v>
      </c>
      <c r="AD6452" s="1" t="s">
        <v>31</v>
      </c>
      <c r="AE6452" s="2">
        <v>40937</v>
      </c>
    </row>
    <row r="6453" spans="1:31" x14ac:dyDescent="0.25">
      <c r="A6453">
        <f t="shared" si="907"/>
        <v>6452</v>
      </c>
      <c r="B6453" s="1">
        <v>36484</v>
      </c>
      <c r="C6453" s="2">
        <v>40936</v>
      </c>
      <c r="D6453" s="1" t="s">
        <v>32</v>
      </c>
      <c r="E6453" s="1" t="str">
        <f t="shared" si="900"/>
        <v>***</v>
      </c>
      <c r="F6453" s="1" t="str">
        <f t="shared" si="901"/>
        <v>***</v>
      </c>
      <c r="G6453" s="1" t="str">
        <f t="shared" si="902"/>
        <v>***</v>
      </c>
      <c r="J6453" s="1" t="str">
        <f t="shared" si="903"/>
        <v>***</v>
      </c>
      <c r="P6453" s="1">
        <v>41</v>
      </c>
      <c r="Q6453" s="1">
        <f t="shared" si="908"/>
        <v>0.05</v>
      </c>
      <c r="T6453" s="4">
        <v>2380.5695000000001</v>
      </c>
      <c r="U6453" s="9">
        <f t="shared" si="904"/>
        <v>1</v>
      </c>
      <c r="V6453" s="4">
        <f t="shared" si="905"/>
        <v>58.062670731707321</v>
      </c>
      <c r="W6453" s="1" t="s">
        <v>14</v>
      </c>
      <c r="X6453" s="1">
        <v>3.9</v>
      </c>
      <c r="Y6453" s="4">
        <f t="shared" si="906"/>
        <v>2384.4695000000002</v>
      </c>
      <c r="Z6453" s="1" t="s">
        <v>22</v>
      </c>
      <c r="AA6453" s="1" t="s">
        <v>28</v>
      </c>
      <c r="AB6453" s="1" t="s">
        <v>24</v>
      </c>
      <c r="AC6453" s="1" t="s">
        <v>25</v>
      </c>
      <c r="AD6453" s="1" t="s">
        <v>19</v>
      </c>
      <c r="AE6453" s="2">
        <v>40937</v>
      </c>
    </row>
    <row r="6454" spans="1:31" x14ac:dyDescent="0.25">
      <c r="A6454">
        <f t="shared" si="907"/>
        <v>6453</v>
      </c>
      <c r="B6454" s="1">
        <v>46852</v>
      </c>
      <c r="C6454" s="2">
        <v>40936</v>
      </c>
      <c r="D6454" s="1" t="s">
        <v>27</v>
      </c>
      <c r="E6454" s="1" t="str">
        <f t="shared" si="900"/>
        <v>*</v>
      </c>
      <c r="F6454" s="1" t="str">
        <f t="shared" si="901"/>
        <v>*</v>
      </c>
      <c r="G6454" s="1" t="str">
        <f t="shared" si="902"/>
        <v>*</v>
      </c>
      <c r="J6454" s="1" t="str">
        <f t="shared" si="903"/>
        <v>*</v>
      </c>
      <c r="P6454" s="1">
        <v>46</v>
      </c>
      <c r="Q6454" s="1">
        <f t="shared" si="908"/>
        <v>0.05</v>
      </c>
      <c r="T6454" s="4">
        <v>1591.89</v>
      </c>
      <c r="U6454" s="9">
        <f t="shared" si="904"/>
        <v>1</v>
      </c>
      <c r="V6454" s="4">
        <f t="shared" si="905"/>
        <v>34.606304347826089</v>
      </c>
      <c r="W6454" s="1" t="s">
        <v>14</v>
      </c>
      <c r="X6454" s="1">
        <v>7.53</v>
      </c>
      <c r="Y6454" s="4">
        <f t="shared" si="906"/>
        <v>1599.42</v>
      </c>
      <c r="Z6454" s="1" t="s">
        <v>51</v>
      </c>
      <c r="AA6454" s="1" t="s">
        <v>23</v>
      </c>
      <c r="AB6454" s="1" t="s">
        <v>24</v>
      </c>
      <c r="AC6454" s="1" t="s">
        <v>38</v>
      </c>
      <c r="AD6454" s="1" t="s">
        <v>19</v>
      </c>
      <c r="AE6454" s="2">
        <v>40938</v>
      </c>
    </row>
    <row r="6455" spans="1:31" x14ac:dyDescent="0.25">
      <c r="A6455">
        <f t="shared" si="907"/>
        <v>6454</v>
      </c>
      <c r="B6455" s="1">
        <v>8070</v>
      </c>
      <c r="C6455" s="2">
        <v>40936</v>
      </c>
      <c r="D6455" s="1" t="s">
        <v>36</v>
      </c>
      <c r="E6455" s="1" t="str">
        <f t="shared" si="900"/>
        <v>*</v>
      </c>
      <c r="F6455" s="1" t="str">
        <f t="shared" si="901"/>
        <v>*</v>
      </c>
      <c r="G6455" s="1" t="str">
        <f t="shared" si="902"/>
        <v>*</v>
      </c>
      <c r="J6455" s="1" t="str">
        <f t="shared" si="903"/>
        <v>*</v>
      </c>
      <c r="P6455" s="1">
        <v>14</v>
      </c>
      <c r="Q6455" s="1">
        <f t="shared" si="908"/>
        <v>0.02</v>
      </c>
      <c r="T6455" s="4">
        <v>622.72</v>
      </c>
      <c r="U6455" s="9">
        <f t="shared" si="904"/>
        <v>0</v>
      </c>
      <c r="V6455" s="4">
        <f t="shared" si="905"/>
        <v>44.480000000000004</v>
      </c>
      <c r="W6455" s="1" t="s">
        <v>21</v>
      </c>
      <c r="X6455" s="1">
        <v>8.99</v>
      </c>
      <c r="Y6455" s="4">
        <f t="shared" si="906"/>
        <v>631.71</v>
      </c>
      <c r="Z6455" s="1" t="s">
        <v>49</v>
      </c>
      <c r="AA6455" s="1" t="s">
        <v>37</v>
      </c>
      <c r="AB6455" s="1" t="s">
        <v>29</v>
      </c>
      <c r="AC6455" s="1" t="s">
        <v>30</v>
      </c>
      <c r="AD6455" s="1" t="s">
        <v>41</v>
      </c>
      <c r="AE6455" s="2">
        <v>40937</v>
      </c>
    </row>
    <row r="6456" spans="1:31" x14ac:dyDescent="0.25">
      <c r="A6456">
        <f t="shared" si="907"/>
        <v>6455</v>
      </c>
      <c r="B6456" s="1">
        <v>46852</v>
      </c>
      <c r="C6456" s="2">
        <v>40936</v>
      </c>
      <c r="D6456" s="1" t="s">
        <v>27</v>
      </c>
      <c r="E6456" s="1" t="str">
        <f t="shared" si="900"/>
        <v>*</v>
      </c>
      <c r="F6456" s="1" t="str">
        <f t="shared" si="901"/>
        <v>*</v>
      </c>
      <c r="G6456" s="1" t="str">
        <f t="shared" si="902"/>
        <v>*</v>
      </c>
      <c r="J6456" s="1" t="str">
        <f t="shared" si="903"/>
        <v>*</v>
      </c>
      <c r="P6456" s="1">
        <v>44</v>
      </c>
      <c r="Q6456" s="1">
        <f t="shared" si="908"/>
        <v>0.05</v>
      </c>
      <c r="T6456" s="4">
        <v>220.07</v>
      </c>
      <c r="U6456" s="9">
        <f t="shared" si="904"/>
        <v>0</v>
      </c>
      <c r="V6456" s="4">
        <f t="shared" si="905"/>
        <v>5.0015909090909085</v>
      </c>
      <c r="W6456" s="1" t="s">
        <v>21</v>
      </c>
      <c r="X6456" s="1">
        <v>4.93</v>
      </c>
      <c r="Y6456" s="4">
        <f t="shared" si="906"/>
        <v>225</v>
      </c>
      <c r="Z6456" s="1" t="s">
        <v>51</v>
      </c>
      <c r="AA6456" s="1" t="s">
        <v>23</v>
      </c>
      <c r="AB6456" s="1" t="s">
        <v>24</v>
      </c>
      <c r="AC6456" s="1" t="s">
        <v>38</v>
      </c>
      <c r="AD6456" s="1" t="s">
        <v>41</v>
      </c>
      <c r="AE6456" s="2">
        <v>40937</v>
      </c>
    </row>
    <row r="6457" spans="1:31" x14ac:dyDescent="0.25">
      <c r="A6457">
        <f t="shared" si="907"/>
        <v>6456</v>
      </c>
      <c r="B6457" s="1">
        <v>3168</v>
      </c>
      <c r="C6457" s="2">
        <v>40937</v>
      </c>
      <c r="D6457" s="1" t="s">
        <v>13</v>
      </c>
      <c r="E6457" s="1" t="str">
        <f t="shared" si="900"/>
        <v>*</v>
      </c>
      <c r="F6457" s="1" t="str">
        <f t="shared" si="901"/>
        <v>*</v>
      </c>
      <c r="G6457" s="1" t="str">
        <f t="shared" si="902"/>
        <v>*</v>
      </c>
      <c r="J6457" s="1" t="str">
        <f t="shared" si="903"/>
        <v>*</v>
      </c>
      <c r="P6457" s="1">
        <v>14</v>
      </c>
      <c r="Q6457" s="1">
        <f t="shared" si="908"/>
        <v>0.02</v>
      </c>
      <c r="T6457" s="4">
        <v>80.599999999999994</v>
      </c>
      <c r="U6457" s="9">
        <f t="shared" si="904"/>
        <v>0</v>
      </c>
      <c r="V6457" s="4">
        <f t="shared" si="905"/>
        <v>5.7571428571428571</v>
      </c>
      <c r="W6457" s="1" t="s">
        <v>21</v>
      </c>
      <c r="X6457" s="1">
        <v>3.96</v>
      </c>
      <c r="Y6457" s="4">
        <f t="shared" si="906"/>
        <v>84.559999999999988</v>
      </c>
      <c r="Z6457" s="1" t="s">
        <v>44</v>
      </c>
      <c r="AA6457" s="1" t="s">
        <v>37</v>
      </c>
      <c r="AB6457" s="1" t="s">
        <v>17</v>
      </c>
      <c r="AC6457" s="1" t="s">
        <v>18</v>
      </c>
      <c r="AD6457" s="1" t="s">
        <v>31</v>
      </c>
      <c r="AE6457" s="2">
        <v>40942</v>
      </c>
    </row>
    <row r="6458" spans="1:31" x14ac:dyDescent="0.25">
      <c r="A6458">
        <f t="shared" si="907"/>
        <v>6457</v>
      </c>
      <c r="B6458" s="1">
        <v>53795</v>
      </c>
      <c r="C6458" s="2">
        <v>40938</v>
      </c>
      <c r="D6458" s="1" t="s">
        <v>20</v>
      </c>
      <c r="E6458" s="1" t="str">
        <f t="shared" si="900"/>
        <v>*</v>
      </c>
      <c r="F6458" s="1" t="str">
        <f t="shared" si="901"/>
        <v>**</v>
      </c>
      <c r="G6458" s="1" t="str">
        <f t="shared" si="902"/>
        <v>**</v>
      </c>
      <c r="J6458" s="1" t="str">
        <f t="shared" si="903"/>
        <v>**</v>
      </c>
      <c r="P6458" s="1">
        <v>21</v>
      </c>
      <c r="Q6458" s="1">
        <f t="shared" si="908"/>
        <v>3.5000000000000003E-2</v>
      </c>
      <c r="T6458" s="4">
        <v>3356.7350000000001</v>
      </c>
      <c r="U6458" s="9">
        <f t="shared" si="904"/>
        <v>1</v>
      </c>
      <c r="V6458" s="4">
        <f t="shared" si="905"/>
        <v>159.84452380952382</v>
      </c>
      <c r="W6458" s="1" t="s">
        <v>21</v>
      </c>
      <c r="X6458" s="1">
        <v>4.2</v>
      </c>
      <c r="Y6458" s="4">
        <f t="shared" si="906"/>
        <v>3360.9349999999999</v>
      </c>
      <c r="Z6458" s="1" t="s">
        <v>22</v>
      </c>
      <c r="AA6458" s="1" t="s">
        <v>37</v>
      </c>
      <c r="AB6458" s="1" t="s">
        <v>24</v>
      </c>
      <c r="AC6458" s="1" t="s">
        <v>25</v>
      </c>
      <c r="AD6458" s="1" t="s">
        <v>19</v>
      </c>
      <c r="AE6458" s="2">
        <v>40940</v>
      </c>
    </row>
    <row r="6459" spans="1:31" x14ac:dyDescent="0.25">
      <c r="A6459">
        <f t="shared" si="907"/>
        <v>6458</v>
      </c>
      <c r="B6459" s="1">
        <v>44167</v>
      </c>
      <c r="C6459" s="2">
        <v>40938</v>
      </c>
      <c r="D6459" s="1" t="s">
        <v>32</v>
      </c>
      <c r="E6459" s="1" t="str">
        <f t="shared" si="900"/>
        <v>***</v>
      </c>
      <c r="F6459" s="1" t="str">
        <f t="shared" si="901"/>
        <v>***</v>
      </c>
      <c r="G6459" s="1" t="str">
        <f t="shared" si="902"/>
        <v>***</v>
      </c>
      <c r="J6459" s="1" t="str">
        <f t="shared" si="903"/>
        <v>***</v>
      </c>
      <c r="P6459" s="1">
        <v>23</v>
      </c>
      <c r="Q6459" s="1">
        <f t="shared" si="908"/>
        <v>3.5000000000000003E-2</v>
      </c>
      <c r="T6459" s="4">
        <v>3194.05</v>
      </c>
      <c r="U6459" s="9">
        <f t="shared" si="904"/>
        <v>1</v>
      </c>
      <c r="V6459" s="4">
        <f t="shared" si="905"/>
        <v>138.8717391304348</v>
      </c>
      <c r="W6459" s="1" t="s">
        <v>21</v>
      </c>
      <c r="X6459" s="1">
        <v>19.989999999999998</v>
      </c>
      <c r="Y6459" s="4">
        <f t="shared" si="906"/>
        <v>3214.04</v>
      </c>
      <c r="Z6459" s="1" t="s">
        <v>54</v>
      </c>
      <c r="AA6459" s="1" t="s">
        <v>23</v>
      </c>
      <c r="AB6459" s="1" t="s">
        <v>29</v>
      </c>
      <c r="AC6459" s="1" t="s">
        <v>55</v>
      </c>
      <c r="AD6459" s="1" t="s">
        <v>19</v>
      </c>
      <c r="AE6459" s="2">
        <v>40939</v>
      </c>
    </row>
    <row r="6460" spans="1:31" x14ac:dyDescent="0.25">
      <c r="A6460">
        <f t="shared" si="907"/>
        <v>6459</v>
      </c>
      <c r="B6460" s="1">
        <v>9925</v>
      </c>
      <c r="C6460" s="2">
        <v>40938</v>
      </c>
      <c r="D6460" s="1" t="s">
        <v>32</v>
      </c>
      <c r="E6460" s="1" t="str">
        <f t="shared" si="900"/>
        <v>***</v>
      </c>
      <c r="F6460" s="1" t="str">
        <f t="shared" si="901"/>
        <v>***</v>
      </c>
      <c r="G6460" s="1" t="str">
        <f t="shared" si="902"/>
        <v>***</v>
      </c>
      <c r="J6460" s="1" t="str">
        <f t="shared" si="903"/>
        <v>***</v>
      </c>
      <c r="P6460" s="1">
        <v>43</v>
      </c>
      <c r="Q6460" s="1">
        <f t="shared" si="908"/>
        <v>0.05</v>
      </c>
      <c r="T6460" s="4">
        <v>1751.68</v>
      </c>
      <c r="U6460" s="9">
        <f t="shared" si="904"/>
        <v>1</v>
      </c>
      <c r="V6460" s="4">
        <f t="shared" si="905"/>
        <v>40.736744186046515</v>
      </c>
      <c r="W6460" s="1" t="s">
        <v>14</v>
      </c>
      <c r="X6460" s="1">
        <v>2.99</v>
      </c>
      <c r="Y6460" s="4">
        <f t="shared" si="906"/>
        <v>1754.67</v>
      </c>
      <c r="Z6460" s="1" t="s">
        <v>53</v>
      </c>
      <c r="AA6460" s="1" t="s">
        <v>28</v>
      </c>
      <c r="AB6460" s="1" t="s">
        <v>29</v>
      </c>
      <c r="AC6460" s="1" t="s">
        <v>43</v>
      </c>
      <c r="AD6460" s="1" t="s">
        <v>19</v>
      </c>
      <c r="AE6460" s="2">
        <v>40941</v>
      </c>
    </row>
    <row r="6461" spans="1:31" x14ac:dyDescent="0.25">
      <c r="A6461">
        <f t="shared" si="907"/>
        <v>6460</v>
      </c>
      <c r="B6461" s="1">
        <v>9253</v>
      </c>
      <c r="C6461" s="2">
        <v>40938</v>
      </c>
      <c r="D6461" s="1" t="s">
        <v>32</v>
      </c>
      <c r="E6461" s="1" t="str">
        <f t="shared" si="900"/>
        <v>***</v>
      </c>
      <c r="F6461" s="1" t="str">
        <f t="shared" si="901"/>
        <v>***</v>
      </c>
      <c r="G6461" s="1" t="str">
        <f t="shared" si="902"/>
        <v>***</v>
      </c>
      <c r="J6461" s="1" t="str">
        <f t="shared" si="903"/>
        <v>***</v>
      </c>
      <c r="P6461" s="1">
        <v>36</v>
      </c>
      <c r="Q6461" s="1">
        <f t="shared" si="908"/>
        <v>0.04</v>
      </c>
      <c r="T6461" s="4">
        <v>1644.22</v>
      </c>
      <c r="U6461" s="9">
        <f t="shared" si="904"/>
        <v>1</v>
      </c>
      <c r="V6461" s="4">
        <f t="shared" si="905"/>
        <v>45.672777777777782</v>
      </c>
      <c r="W6461" s="1" t="s">
        <v>21</v>
      </c>
      <c r="X6461" s="1">
        <v>6.77</v>
      </c>
      <c r="Y6461" s="4">
        <f t="shared" si="906"/>
        <v>1650.99</v>
      </c>
      <c r="Z6461" s="1" t="s">
        <v>44</v>
      </c>
      <c r="AA6461" s="1" t="s">
        <v>23</v>
      </c>
      <c r="AB6461" s="1" t="s">
        <v>17</v>
      </c>
      <c r="AC6461" s="1" t="s">
        <v>18</v>
      </c>
      <c r="AD6461" s="1" t="s">
        <v>19</v>
      </c>
      <c r="AE6461" s="2">
        <v>40940</v>
      </c>
    </row>
    <row r="6462" spans="1:31" x14ac:dyDescent="0.25">
      <c r="A6462">
        <f t="shared" si="907"/>
        <v>6461</v>
      </c>
      <c r="B6462" s="1">
        <v>20003</v>
      </c>
      <c r="C6462" s="2">
        <v>40938</v>
      </c>
      <c r="D6462" s="1" t="s">
        <v>36</v>
      </c>
      <c r="E6462" s="1" t="str">
        <f t="shared" si="900"/>
        <v>*</v>
      </c>
      <c r="F6462" s="1" t="str">
        <f t="shared" si="901"/>
        <v>*</v>
      </c>
      <c r="G6462" s="1" t="str">
        <f t="shared" si="902"/>
        <v>*</v>
      </c>
      <c r="J6462" s="1" t="str">
        <f t="shared" si="903"/>
        <v>*</v>
      </c>
      <c r="P6462" s="1">
        <v>39</v>
      </c>
      <c r="Q6462" s="1">
        <f t="shared" si="908"/>
        <v>0.04</v>
      </c>
      <c r="T6462" s="4">
        <v>796.08</v>
      </c>
      <c r="U6462" s="9">
        <f t="shared" si="904"/>
        <v>0</v>
      </c>
      <c r="V6462" s="4">
        <f t="shared" si="905"/>
        <v>20.412307692307692</v>
      </c>
      <c r="W6462" s="1" t="s">
        <v>21</v>
      </c>
      <c r="X6462" s="1">
        <v>4</v>
      </c>
      <c r="Y6462" s="4">
        <f t="shared" si="906"/>
        <v>800.08</v>
      </c>
      <c r="Z6462" s="1" t="s">
        <v>22</v>
      </c>
      <c r="AA6462" s="1" t="s">
        <v>28</v>
      </c>
      <c r="AB6462" s="1" t="s">
        <v>24</v>
      </c>
      <c r="AC6462" s="1" t="s">
        <v>38</v>
      </c>
      <c r="AD6462" s="1" t="s">
        <v>19</v>
      </c>
      <c r="AE6462" s="2">
        <v>40939</v>
      </c>
    </row>
    <row r="6463" spans="1:31" x14ac:dyDescent="0.25">
      <c r="A6463">
        <f t="shared" si="907"/>
        <v>6462</v>
      </c>
      <c r="B6463" s="1">
        <v>9925</v>
      </c>
      <c r="C6463" s="2">
        <v>40938</v>
      </c>
      <c r="D6463" s="1" t="s">
        <v>32</v>
      </c>
      <c r="E6463" s="1" t="str">
        <f t="shared" si="900"/>
        <v>***</v>
      </c>
      <c r="F6463" s="1" t="str">
        <f t="shared" si="901"/>
        <v>***</v>
      </c>
      <c r="G6463" s="1" t="str">
        <f t="shared" si="902"/>
        <v>***</v>
      </c>
      <c r="J6463" s="1" t="str">
        <f t="shared" si="903"/>
        <v>***</v>
      </c>
      <c r="P6463" s="1">
        <v>31</v>
      </c>
      <c r="Q6463" s="1">
        <f t="shared" si="908"/>
        <v>0.04</v>
      </c>
      <c r="T6463" s="4">
        <v>684.5</v>
      </c>
      <c r="U6463" s="9">
        <f t="shared" si="904"/>
        <v>0</v>
      </c>
      <c r="V6463" s="4">
        <f t="shared" si="905"/>
        <v>22.080645161290324</v>
      </c>
      <c r="W6463" s="1" t="s">
        <v>21</v>
      </c>
      <c r="X6463" s="1">
        <v>8.99</v>
      </c>
      <c r="Y6463" s="4">
        <f t="shared" si="906"/>
        <v>693.49</v>
      </c>
      <c r="Z6463" s="1" t="s">
        <v>53</v>
      </c>
      <c r="AA6463" s="1" t="s">
        <v>28</v>
      </c>
      <c r="AB6463" s="1" t="s">
        <v>29</v>
      </c>
      <c r="AC6463" s="1" t="s">
        <v>30</v>
      </c>
      <c r="AD6463" s="1" t="s">
        <v>41</v>
      </c>
      <c r="AE6463" s="2">
        <v>40940</v>
      </c>
    </row>
    <row r="6464" spans="1:31" x14ac:dyDescent="0.25">
      <c r="A6464">
        <f t="shared" si="907"/>
        <v>6463</v>
      </c>
      <c r="B6464" s="1">
        <v>53795</v>
      </c>
      <c r="C6464" s="2">
        <v>40938</v>
      </c>
      <c r="D6464" s="1" t="s">
        <v>20</v>
      </c>
      <c r="E6464" s="1" t="str">
        <f t="shared" si="900"/>
        <v>*</v>
      </c>
      <c r="F6464" s="1" t="str">
        <f t="shared" si="901"/>
        <v>**</v>
      </c>
      <c r="G6464" s="1" t="str">
        <f t="shared" si="902"/>
        <v>**</v>
      </c>
      <c r="J6464" s="1" t="str">
        <f t="shared" si="903"/>
        <v>**</v>
      </c>
      <c r="P6464" s="1">
        <v>40</v>
      </c>
      <c r="Q6464" s="1">
        <f t="shared" si="908"/>
        <v>0.05</v>
      </c>
      <c r="T6464" s="4">
        <v>264.60000000000002</v>
      </c>
      <c r="U6464" s="9">
        <f t="shared" si="904"/>
        <v>0</v>
      </c>
      <c r="V6464" s="4">
        <f t="shared" si="905"/>
        <v>6.6150000000000002</v>
      </c>
      <c r="W6464" s="1" t="s">
        <v>14</v>
      </c>
      <c r="X6464" s="1">
        <v>6.22</v>
      </c>
      <c r="Y6464" s="4">
        <f t="shared" si="906"/>
        <v>270.82000000000005</v>
      </c>
      <c r="Z6464" s="1" t="s">
        <v>22</v>
      </c>
      <c r="AA6464" s="1" t="s">
        <v>37</v>
      </c>
      <c r="AB6464" s="1" t="s">
        <v>29</v>
      </c>
      <c r="AC6464" s="1" t="s">
        <v>40</v>
      </c>
      <c r="AD6464" s="1" t="s">
        <v>19</v>
      </c>
      <c r="AE6464" s="2">
        <v>40939</v>
      </c>
    </row>
    <row r="6465" spans="1:31" x14ac:dyDescent="0.25">
      <c r="A6465">
        <f t="shared" si="907"/>
        <v>6464</v>
      </c>
      <c r="B6465" s="1">
        <v>20003</v>
      </c>
      <c r="C6465" s="2">
        <v>40938</v>
      </c>
      <c r="D6465" s="1" t="s">
        <v>36</v>
      </c>
      <c r="E6465" s="1" t="str">
        <f t="shared" si="900"/>
        <v>*</v>
      </c>
      <c r="F6465" s="1" t="str">
        <f t="shared" si="901"/>
        <v>*</v>
      </c>
      <c r="G6465" s="1" t="str">
        <f t="shared" si="902"/>
        <v>*</v>
      </c>
      <c r="J6465" s="1" t="str">
        <f t="shared" si="903"/>
        <v>*</v>
      </c>
      <c r="P6465" s="1">
        <v>5</v>
      </c>
      <c r="Q6465" s="1">
        <f t="shared" si="908"/>
        <v>0.01</v>
      </c>
      <c r="T6465" s="4">
        <v>141.97550000000001</v>
      </c>
      <c r="U6465" s="9">
        <f t="shared" si="904"/>
        <v>0</v>
      </c>
      <c r="V6465" s="4">
        <f t="shared" si="905"/>
        <v>28.395100000000003</v>
      </c>
      <c r="W6465" s="1" t="s">
        <v>21</v>
      </c>
      <c r="X6465" s="1">
        <v>0.99</v>
      </c>
      <c r="Y6465" s="4">
        <f t="shared" si="906"/>
        <v>142.96550000000002</v>
      </c>
      <c r="Z6465" s="1" t="s">
        <v>44</v>
      </c>
      <c r="AA6465" s="1" t="s">
        <v>28</v>
      </c>
      <c r="AB6465" s="1" t="s">
        <v>24</v>
      </c>
      <c r="AC6465" s="1" t="s">
        <v>25</v>
      </c>
      <c r="AD6465" s="1" t="s">
        <v>41</v>
      </c>
      <c r="AE6465" s="2">
        <v>40940</v>
      </c>
    </row>
    <row r="6466" spans="1:31" x14ac:dyDescent="0.25">
      <c r="A6466">
        <f t="shared" si="907"/>
        <v>6465</v>
      </c>
      <c r="B6466" s="1">
        <v>9925</v>
      </c>
      <c r="C6466" s="2">
        <v>40938</v>
      </c>
      <c r="D6466" s="1" t="s">
        <v>32</v>
      </c>
      <c r="E6466" s="1" t="str">
        <f t="shared" si="900"/>
        <v>***</v>
      </c>
      <c r="F6466" s="1" t="str">
        <f t="shared" si="901"/>
        <v>***</v>
      </c>
      <c r="G6466" s="1" t="str">
        <f t="shared" si="902"/>
        <v>***</v>
      </c>
      <c r="J6466" s="1" t="str">
        <f t="shared" si="903"/>
        <v>***</v>
      </c>
      <c r="P6466" s="1">
        <v>17</v>
      </c>
      <c r="Q6466" s="1">
        <f t="shared" si="908"/>
        <v>0.02</v>
      </c>
      <c r="T6466" s="4">
        <v>86.47</v>
      </c>
      <c r="U6466" s="9">
        <f t="shared" si="904"/>
        <v>0</v>
      </c>
      <c r="V6466" s="4">
        <f t="shared" si="905"/>
        <v>5.0864705882352936</v>
      </c>
      <c r="W6466" s="1" t="s">
        <v>21</v>
      </c>
      <c r="X6466" s="1">
        <v>2.99</v>
      </c>
      <c r="Y6466" s="4">
        <f t="shared" si="906"/>
        <v>89.46</v>
      </c>
      <c r="Z6466" s="1" t="s">
        <v>53</v>
      </c>
      <c r="AA6466" s="1" t="s">
        <v>28</v>
      </c>
      <c r="AB6466" s="1" t="s">
        <v>29</v>
      </c>
      <c r="AC6466" s="1" t="s">
        <v>43</v>
      </c>
      <c r="AD6466" s="1" t="s">
        <v>19</v>
      </c>
      <c r="AE6466" s="2">
        <v>40940</v>
      </c>
    </row>
    <row r="6467" spans="1:31" x14ac:dyDescent="0.25">
      <c r="A6467">
        <f t="shared" si="907"/>
        <v>6466</v>
      </c>
      <c r="B6467" s="1">
        <v>41312</v>
      </c>
      <c r="C6467" s="2">
        <v>40939</v>
      </c>
      <c r="D6467" s="1" t="s">
        <v>27</v>
      </c>
      <c r="E6467" s="1" t="str">
        <f t="shared" ref="E6467:E6530" si="909">IF(D6467="Critical","***","*")</f>
        <v>*</v>
      </c>
      <c r="F6467" s="1" t="str">
        <f t="shared" ref="F6467:F6530" si="910">IF(D6467="Critical","***",IF(D6467="High","**","*"))</f>
        <v>*</v>
      </c>
      <c r="G6467" s="1" t="str">
        <f t="shared" ref="G6467:G6530" si="911">VLOOKUP(D6467,$H$6:$I$10,2,FALSE)</f>
        <v>*</v>
      </c>
      <c r="J6467" s="1" t="str">
        <f t="shared" ref="J6467:J6530" si="912">HLOOKUP(D6467,$K$5:$O$6,2,FALSE)</f>
        <v>*</v>
      </c>
      <c r="P6467" s="1">
        <v>21</v>
      </c>
      <c r="Q6467" s="1">
        <f t="shared" si="908"/>
        <v>3.5000000000000003E-2</v>
      </c>
      <c r="T6467" s="4">
        <v>787.63</v>
      </c>
      <c r="U6467" s="9">
        <f t="shared" ref="U6467:U6530" si="913">IF(T6467&gt;1000,1,0)</f>
        <v>0</v>
      </c>
      <c r="V6467" s="4">
        <f t="shared" ref="V6467:V6530" si="914">T6467/P6467</f>
        <v>37.506190476190476</v>
      </c>
      <c r="W6467" s="1" t="s">
        <v>21</v>
      </c>
      <c r="X6467" s="1">
        <v>1.99</v>
      </c>
      <c r="Y6467" s="4">
        <f t="shared" ref="Y6467:Y6530" si="915">X6467+T6467</f>
        <v>789.62</v>
      </c>
      <c r="Z6467" s="1" t="s">
        <v>22</v>
      </c>
      <c r="AA6467" s="1" t="s">
        <v>16</v>
      </c>
      <c r="AB6467" s="1" t="s">
        <v>24</v>
      </c>
      <c r="AC6467" s="1" t="s">
        <v>38</v>
      </c>
      <c r="AD6467" s="1" t="s">
        <v>41</v>
      </c>
      <c r="AE6467" s="2">
        <v>40940</v>
      </c>
    </row>
    <row r="6468" spans="1:31" x14ac:dyDescent="0.25">
      <c r="A6468">
        <f t="shared" ref="A6468:A6531" si="916">A6467+1</f>
        <v>6467</v>
      </c>
      <c r="B6468" s="1">
        <v>54020</v>
      </c>
      <c r="C6468" s="2">
        <v>40939</v>
      </c>
      <c r="D6468" s="1" t="s">
        <v>13</v>
      </c>
      <c r="E6468" s="1" t="str">
        <f t="shared" si="909"/>
        <v>*</v>
      </c>
      <c r="F6468" s="1" t="str">
        <f t="shared" si="910"/>
        <v>*</v>
      </c>
      <c r="G6468" s="1" t="str">
        <f t="shared" si="911"/>
        <v>*</v>
      </c>
      <c r="J6468" s="1" t="str">
        <f t="shared" si="912"/>
        <v>*</v>
      </c>
      <c r="P6468" s="1">
        <v>35</v>
      </c>
      <c r="Q6468" s="1">
        <f t="shared" ref="Q6468:Q6531" si="917">VLOOKUP(P6468,$R$5:$S$10,2,TRUE)</f>
        <v>0.04</v>
      </c>
      <c r="T6468" s="4">
        <v>648.58000000000004</v>
      </c>
      <c r="U6468" s="9">
        <f t="shared" si="913"/>
        <v>0</v>
      </c>
      <c r="V6468" s="4">
        <f t="shared" si="914"/>
        <v>18.530857142857144</v>
      </c>
      <c r="W6468" s="1" t="s">
        <v>21</v>
      </c>
      <c r="X6468" s="1">
        <v>5.21</v>
      </c>
      <c r="Y6468" s="4">
        <f t="shared" si="915"/>
        <v>653.79000000000008</v>
      </c>
      <c r="Z6468" s="1" t="s">
        <v>44</v>
      </c>
      <c r="AA6468" s="1" t="s">
        <v>28</v>
      </c>
      <c r="AB6468" s="1" t="s">
        <v>29</v>
      </c>
      <c r="AC6468" s="1" t="s">
        <v>40</v>
      </c>
      <c r="AD6468" s="1" t="s">
        <v>19</v>
      </c>
      <c r="AE6468" s="2">
        <v>40943</v>
      </c>
    </row>
    <row r="6469" spans="1:31" x14ac:dyDescent="0.25">
      <c r="A6469">
        <f t="shared" si="916"/>
        <v>6468</v>
      </c>
      <c r="B6469" s="1">
        <v>20256</v>
      </c>
      <c r="C6469" s="2">
        <v>40939</v>
      </c>
      <c r="D6469" s="1" t="s">
        <v>13</v>
      </c>
      <c r="E6469" s="1" t="str">
        <f t="shared" si="909"/>
        <v>*</v>
      </c>
      <c r="F6469" s="1" t="str">
        <f t="shared" si="910"/>
        <v>*</v>
      </c>
      <c r="G6469" s="1" t="str">
        <f t="shared" si="911"/>
        <v>*</v>
      </c>
      <c r="J6469" s="1" t="str">
        <f t="shared" si="912"/>
        <v>*</v>
      </c>
      <c r="P6469" s="1">
        <v>24</v>
      </c>
      <c r="Q6469" s="1">
        <f t="shared" si="917"/>
        <v>3.5000000000000003E-2</v>
      </c>
      <c r="T6469" s="4">
        <v>512.83000000000004</v>
      </c>
      <c r="U6469" s="9">
        <f t="shared" si="913"/>
        <v>0</v>
      </c>
      <c r="V6469" s="4">
        <f t="shared" si="914"/>
        <v>21.36791666666667</v>
      </c>
      <c r="W6469" s="1" t="s">
        <v>21</v>
      </c>
      <c r="X6469" s="1">
        <v>11.52</v>
      </c>
      <c r="Y6469" s="4">
        <f t="shared" si="915"/>
        <v>524.35</v>
      </c>
      <c r="Z6469" s="1" t="s">
        <v>53</v>
      </c>
      <c r="AA6469" s="1" t="s">
        <v>23</v>
      </c>
      <c r="AB6469" s="1" t="s">
        <v>29</v>
      </c>
      <c r="AC6469" s="1" t="s">
        <v>55</v>
      </c>
      <c r="AD6469" s="1" t="s">
        <v>19</v>
      </c>
      <c r="AE6469" s="2">
        <v>40944</v>
      </c>
    </row>
    <row r="6470" spans="1:31" x14ac:dyDescent="0.25">
      <c r="A6470">
        <f t="shared" si="916"/>
        <v>6469</v>
      </c>
      <c r="B6470" s="1">
        <v>57280</v>
      </c>
      <c r="C6470" s="2">
        <v>40939</v>
      </c>
      <c r="D6470" s="1" t="s">
        <v>36</v>
      </c>
      <c r="E6470" s="1" t="str">
        <f t="shared" si="909"/>
        <v>*</v>
      </c>
      <c r="F6470" s="1" t="str">
        <f t="shared" si="910"/>
        <v>*</v>
      </c>
      <c r="G6470" s="1" t="str">
        <f t="shared" si="911"/>
        <v>*</v>
      </c>
      <c r="J6470" s="1" t="str">
        <f t="shared" si="912"/>
        <v>*</v>
      </c>
      <c r="P6470" s="1">
        <v>44</v>
      </c>
      <c r="Q6470" s="1">
        <f t="shared" si="917"/>
        <v>0.05</v>
      </c>
      <c r="T6470" s="4">
        <v>299.85000000000002</v>
      </c>
      <c r="U6470" s="9">
        <f t="shared" si="913"/>
        <v>0</v>
      </c>
      <c r="V6470" s="4">
        <f t="shared" si="914"/>
        <v>6.8147727272727279</v>
      </c>
      <c r="W6470" s="1" t="s">
        <v>14</v>
      </c>
      <c r="X6470" s="1">
        <v>10.050000000000001</v>
      </c>
      <c r="Y6470" s="4">
        <f t="shared" si="915"/>
        <v>309.90000000000003</v>
      </c>
      <c r="Z6470" s="1" t="s">
        <v>49</v>
      </c>
      <c r="AA6470" s="1" t="s">
        <v>28</v>
      </c>
      <c r="AB6470" s="1" t="s">
        <v>29</v>
      </c>
      <c r="AC6470" s="1" t="s">
        <v>40</v>
      </c>
      <c r="AD6470" s="1" t="s">
        <v>19</v>
      </c>
      <c r="AE6470" s="2">
        <v>40940</v>
      </c>
    </row>
    <row r="6471" spans="1:31" x14ac:dyDescent="0.25">
      <c r="A6471">
        <f t="shared" si="916"/>
        <v>6470</v>
      </c>
      <c r="B6471" s="1">
        <v>54020</v>
      </c>
      <c r="C6471" s="2">
        <v>40939</v>
      </c>
      <c r="D6471" s="1" t="s">
        <v>13</v>
      </c>
      <c r="E6471" s="1" t="str">
        <f t="shared" si="909"/>
        <v>*</v>
      </c>
      <c r="F6471" s="1" t="str">
        <f t="shared" si="910"/>
        <v>*</v>
      </c>
      <c r="G6471" s="1" t="str">
        <f t="shared" si="911"/>
        <v>*</v>
      </c>
      <c r="J6471" s="1" t="str">
        <f t="shared" si="912"/>
        <v>*</v>
      </c>
      <c r="P6471" s="1">
        <v>43</v>
      </c>
      <c r="Q6471" s="1">
        <f t="shared" si="917"/>
        <v>0.05</v>
      </c>
      <c r="T6471" s="4">
        <v>270.56</v>
      </c>
      <c r="U6471" s="9">
        <f t="shared" si="913"/>
        <v>0</v>
      </c>
      <c r="V6471" s="4">
        <f t="shared" si="914"/>
        <v>6.2920930232558137</v>
      </c>
      <c r="W6471" s="1" t="s">
        <v>21</v>
      </c>
      <c r="X6471" s="1">
        <v>6.86</v>
      </c>
      <c r="Y6471" s="4">
        <f t="shared" si="915"/>
        <v>277.42</v>
      </c>
      <c r="Z6471" s="1" t="s">
        <v>44</v>
      </c>
      <c r="AA6471" s="1" t="s">
        <v>28</v>
      </c>
      <c r="AB6471" s="1" t="s">
        <v>29</v>
      </c>
      <c r="AC6471" s="1" t="s">
        <v>40</v>
      </c>
      <c r="AD6471" s="1" t="s">
        <v>19</v>
      </c>
      <c r="AE6471" s="2">
        <v>40944</v>
      </c>
    </row>
    <row r="6472" spans="1:31" x14ac:dyDescent="0.25">
      <c r="A6472">
        <f t="shared" si="916"/>
        <v>6471</v>
      </c>
      <c r="B6472" s="1">
        <v>50148</v>
      </c>
      <c r="C6472" s="2">
        <v>40940</v>
      </c>
      <c r="D6472" s="1" t="s">
        <v>36</v>
      </c>
      <c r="E6472" s="1" t="str">
        <f t="shared" si="909"/>
        <v>*</v>
      </c>
      <c r="F6472" s="1" t="str">
        <f t="shared" si="910"/>
        <v>*</v>
      </c>
      <c r="G6472" s="1" t="str">
        <f t="shared" si="911"/>
        <v>*</v>
      </c>
      <c r="J6472" s="1" t="str">
        <f t="shared" si="912"/>
        <v>*</v>
      </c>
      <c r="P6472" s="1">
        <v>9</v>
      </c>
      <c r="Q6472" s="1">
        <f t="shared" si="917"/>
        <v>0.01</v>
      </c>
      <c r="T6472" s="4">
        <v>17965.45</v>
      </c>
      <c r="U6472" s="9">
        <f t="shared" si="913"/>
        <v>1</v>
      </c>
      <c r="V6472" s="4">
        <f t="shared" si="914"/>
        <v>1996.1611111111113</v>
      </c>
      <c r="W6472" s="1" t="s">
        <v>21</v>
      </c>
      <c r="X6472" s="1">
        <v>13.99</v>
      </c>
      <c r="Y6472" s="4">
        <f t="shared" si="915"/>
        <v>17979.440000000002</v>
      </c>
      <c r="Z6472" s="1" t="s">
        <v>46</v>
      </c>
      <c r="AA6472" s="1" t="s">
        <v>16</v>
      </c>
      <c r="AB6472" s="1" t="s">
        <v>24</v>
      </c>
      <c r="AC6472" s="1" t="s">
        <v>56</v>
      </c>
      <c r="AD6472" s="1" t="s">
        <v>26</v>
      </c>
      <c r="AE6472" s="2">
        <v>40942</v>
      </c>
    </row>
    <row r="6473" spans="1:31" x14ac:dyDescent="0.25">
      <c r="A6473">
        <f t="shared" si="916"/>
        <v>6472</v>
      </c>
      <c r="B6473" s="1">
        <v>34470</v>
      </c>
      <c r="C6473" s="2">
        <v>40940</v>
      </c>
      <c r="D6473" s="1" t="s">
        <v>32</v>
      </c>
      <c r="E6473" s="1" t="str">
        <f t="shared" si="909"/>
        <v>***</v>
      </c>
      <c r="F6473" s="1" t="str">
        <f t="shared" si="910"/>
        <v>***</v>
      </c>
      <c r="G6473" s="1" t="str">
        <f t="shared" si="911"/>
        <v>***</v>
      </c>
      <c r="J6473" s="1" t="str">
        <f t="shared" si="912"/>
        <v>***</v>
      </c>
      <c r="P6473" s="1">
        <v>31</v>
      </c>
      <c r="Q6473" s="1">
        <f t="shared" si="917"/>
        <v>0.04</v>
      </c>
      <c r="T6473" s="4">
        <v>2966.13</v>
      </c>
      <c r="U6473" s="9">
        <f t="shared" si="913"/>
        <v>1</v>
      </c>
      <c r="V6473" s="4">
        <f t="shared" si="914"/>
        <v>95.681612903225812</v>
      </c>
      <c r="W6473" s="1" t="s">
        <v>33</v>
      </c>
      <c r="X6473" s="1">
        <v>57.38</v>
      </c>
      <c r="Y6473" s="4">
        <f t="shared" si="915"/>
        <v>3023.51</v>
      </c>
      <c r="Z6473" s="1" t="s">
        <v>44</v>
      </c>
      <c r="AA6473" s="1" t="s">
        <v>37</v>
      </c>
      <c r="AB6473" s="1" t="s">
        <v>17</v>
      </c>
      <c r="AC6473" s="1" t="s">
        <v>62</v>
      </c>
      <c r="AD6473" s="1" t="s">
        <v>59</v>
      </c>
      <c r="AE6473" s="2">
        <v>40941</v>
      </c>
    </row>
    <row r="6474" spans="1:31" x14ac:dyDescent="0.25">
      <c r="A6474">
        <f t="shared" si="916"/>
        <v>6473</v>
      </c>
      <c r="B6474" s="1">
        <v>6757</v>
      </c>
      <c r="C6474" s="2">
        <v>40940</v>
      </c>
      <c r="D6474" s="1" t="s">
        <v>36</v>
      </c>
      <c r="E6474" s="1" t="str">
        <f t="shared" si="909"/>
        <v>*</v>
      </c>
      <c r="F6474" s="1" t="str">
        <f t="shared" si="910"/>
        <v>*</v>
      </c>
      <c r="G6474" s="1" t="str">
        <f t="shared" si="911"/>
        <v>*</v>
      </c>
      <c r="J6474" s="1" t="str">
        <f t="shared" si="912"/>
        <v>*</v>
      </c>
      <c r="P6474" s="1">
        <v>11</v>
      </c>
      <c r="Q6474" s="1">
        <f t="shared" si="917"/>
        <v>0.02</v>
      </c>
      <c r="T6474" s="4">
        <v>2503.0079999999998</v>
      </c>
      <c r="U6474" s="9">
        <f t="shared" si="913"/>
        <v>1</v>
      </c>
      <c r="V6474" s="4">
        <f t="shared" si="914"/>
        <v>227.54618181818179</v>
      </c>
      <c r="W6474" s="1" t="s">
        <v>33</v>
      </c>
      <c r="X6474" s="1">
        <v>61.76</v>
      </c>
      <c r="Y6474" s="4">
        <f t="shared" si="915"/>
        <v>2564.768</v>
      </c>
      <c r="Z6474" s="1" t="s">
        <v>46</v>
      </c>
      <c r="AA6474" s="1" t="s">
        <v>23</v>
      </c>
      <c r="AB6474" s="1" t="s">
        <v>17</v>
      </c>
      <c r="AC6474" s="1" t="s">
        <v>52</v>
      </c>
      <c r="AD6474" s="1" t="s">
        <v>59</v>
      </c>
      <c r="AE6474" s="2">
        <v>40941</v>
      </c>
    </row>
    <row r="6475" spans="1:31" x14ac:dyDescent="0.25">
      <c r="A6475">
        <f t="shared" si="916"/>
        <v>6474</v>
      </c>
      <c r="B6475" s="1">
        <v>58113</v>
      </c>
      <c r="C6475" s="2">
        <v>40940</v>
      </c>
      <c r="D6475" s="1" t="s">
        <v>20</v>
      </c>
      <c r="E6475" s="1" t="str">
        <f t="shared" si="909"/>
        <v>*</v>
      </c>
      <c r="F6475" s="1" t="str">
        <f t="shared" si="910"/>
        <v>**</v>
      </c>
      <c r="G6475" s="1" t="str">
        <f t="shared" si="911"/>
        <v>**</v>
      </c>
      <c r="J6475" s="1" t="str">
        <f t="shared" si="912"/>
        <v>**</v>
      </c>
      <c r="P6475" s="1">
        <v>12</v>
      </c>
      <c r="Q6475" s="1">
        <f t="shared" si="917"/>
        <v>0.02</v>
      </c>
      <c r="T6475" s="4">
        <v>2077.1875</v>
      </c>
      <c r="U6475" s="9">
        <f t="shared" si="913"/>
        <v>1</v>
      </c>
      <c r="V6475" s="4">
        <f t="shared" si="914"/>
        <v>173.09895833333334</v>
      </c>
      <c r="W6475" s="1" t="s">
        <v>14</v>
      </c>
      <c r="X6475" s="1">
        <v>4.2</v>
      </c>
      <c r="Y6475" s="4">
        <f t="shared" si="915"/>
        <v>2081.3874999999998</v>
      </c>
      <c r="Z6475" s="1" t="s">
        <v>22</v>
      </c>
      <c r="AA6475" s="1" t="s">
        <v>23</v>
      </c>
      <c r="AB6475" s="1" t="s">
        <v>24</v>
      </c>
      <c r="AC6475" s="1" t="s">
        <v>25</v>
      </c>
      <c r="AD6475" s="1" t="s">
        <v>19</v>
      </c>
      <c r="AE6475" s="2">
        <v>40942</v>
      </c>
    </row>
    <row r="6476" spans="1:31" x14ac:dyDescent="0.25">
      <c r="A6476">
        <f t="shared" si="916"/>
        <v>6475</v>
      </c>
      <c r="B6476" s="1">
        <v>6757</v>
      </c>
      <c r="C6476" s="2">
        <v>40940</v>
      </c>
      <c r="D6476" s="1" t="s">
        <v>36</v>
      </c>
      <c r="E6476" s="1" t="str">
        <f t="shared" si="909"/>
        <v>*</v>
      </c>
      <c r="F6476" s="1" t="str">
        <f t="shared" si="910"/>
        <v>*</v>
      </c>
      <c r="G6476" s="1" t="str">
        <f t="shared" si="911"/>
        <v>*</v>
      </c>
      <c r="J6476" s="1" t="str">
        <f t="shared" si="912"/>
        <v>*</v>
      </c>
      <c r="P6476" s="1">
        <v>27</v>
      </c>
      <c r="Q6476" s="1">
        <f t="shared" si="917"/>
        <v>3.5000000000000003E-2</v>
      </c>
      <c r="T6476" s="4">
        <v>869.78</v>
      </c>
      <c r="U6476" s="9">
        <f t="shared" si="913"/>
        <v>0</v>
      </c>
      <c r="V6476" s="4">
        <f t="shared" si="914"/>
        <v>32.21407407407407</v>
      </c>
      <c r="W6476" s="1" t="s">
        <v>21</v>
      </c>
      <c r="X6476" s="1">
        <v>8.2200000000000006</v>
      </c>
      <c r="Y6476" s="4">
        <f t="shared" si="915"/>
        <v>878</v>
      </c>
      <c r="Z6476" s="1" t="s">
        <v>46</v>
      </c>
      <c r="AA6476" s="1" t="s">
        <v>23</v>
      </c>
      <c r="AB6476" s="1" t="s">
        <v>29</v>
      </c>
      <c r="AC6476" s="1" t="s">
        <v>55</v>
      </c>
      <c r="AD6476" s="1" t="s">
        <v>19</v>
      </c>
      <c r="AE6476" s="2">
        <v>40942</v>
      </c>
    </row>
    <row r="6477" spans="1:31" x14ac:dyDescent="0.25">
      <c r="A6477">
        <f t="shared" si="916"/>
        <v>6476</v>
      </c>
      <c r="B6477" s="1">
        <v>58113</v>
      </c>
      <c r="C6477" s="2">
        <v>40940</v>
      </c>
      <c r="D6477" s="1" t="s">
        <v>20</v>
      </c>
      <c r="E6477" s="1" t="str">
        <f t="shared" si="909"/>
        <v>*</v>
      </c>
      <c r="F6477" s="1" t="str">
        <f t="shared" si="910"/>
        <v>**</v>
      </c>
      <c r="G6477" s="1" t="str">
        <f t="shared" si="911"/>
        <v>**</v>
      </c>
      <c r="J6477" s="1" t="str">
        <f t="shared" si="912"/>
        <v>**</v>
      </c>
      <c r="P6477" s="1">
        <v>48</v>
      </c>
      <c r="Q6477" s="1">
        <f t="shared" si="917"/>
        <v>0.05</v>
      </c>
      <c r="T6477" s="4">
        <v>362.71</v>
      </c>
      <c r="U6477" s="9">
        <f t="shared" si="913"/>
        <v>0</v>
      </c>
      <c r="V6477" s="4">
        <f t="shared" si="914"/>
        <v>7.5564583333333326</v>
      </c>
      <c r="W6477" s="1" t="s">
        <v>21</v>
      </c>
      <c r="X6477" s="1">
        <v>6.16</v>
      </c>
      <c r="Y6477" s="4">
        <f t="shared" si="915"/>
        <v>368.87</v>
      </c>
      <c r="Z6477" s="1" t="s">
        <v>22</v>
      </c>
      <c r="AA6477" s="1" t="s">
        <v>23</v>
      </c>
      <c r="AB6477" s="1" t="s">
        <v>29</v>
      </c>
      <c r="AC6477" s="1" t="s">
        <v>43</v>
      </c>
      <c r="AD6477" s="1" t="s">
        <v>19</v>
      </c>
      <c r="AE6477" s="2">
        <v>40942</v>
      </c>
    </row>
    <row r="6478" spans="1:31" x14ac:dyDescent="0.25">
      <c r="A6478">
        <f t="shared" si="916"/>
        <v>6477</v>
      </c>
      <c r="B6478" s="1">
        <v>32513</v>
      </c>
      <c r="C6478" s="2">
        <v>40941</v>
      </c>
      <c r="D6478" s="1" t="s">
        <v>13</v>
      </c>
      <c r="E6478" s="1" t="str">
        <f t="shared" si="909"/>
        <v>*</v>
      </c>
      <c r="F6478" s="1" t="str">
        <f t="shared" si="910"/>
        <v>*</v>
      </c>
      <c r="G6478" s="1" t="str">
        <f t="shared" si="911"/>
        <v>*</v>
      </c>
      <c r="J6478" s="1" t="str">
        <f t="shared" si="912"/>
        <v>*</v>
      </c>
      <c r="P6478" s="1">
        <v>23</v>
      </c>
      <c r="Q6478" s="1">
        <f t="shared" si="917"/>
        <v>3.5000000000000003E-2</v>
      </c>
      <c r="T6478" s="4">
        <v>3982.21</v>
      </c>
      <c r="U6478" s="9">
        <f t="shared" si="913"/>
        <v>1</v>
      </c>
      <c r="V6478" s="4">
        <f t="shared" si="914"/>
        <v>173.13956521739129</v>
      </c>
      <c r="W6478" s="1" t="s">
        <v>21</v>
      </c>
      <c r="X6478" s="1">
        <v>19.989999999999998</v>
      </c>
      <c r="Y6478" s="4">
        <f t="shared" si="915"/>
        <v>4002.2</v>
      </c>
      <c r="Z6478" s="1" t="s">
        <v>15</v>
      </c>
      <c r="AA6478" s="1" t="s">
        <v>28</v>
      </c>
      <c r="AB6478" s="1" t="s">
        <v>29</v>
      </c>
      <c r="AC6478" s="1" t="s">
        <v>43</v>
      </c>
      <c r="AD6478" s="1" t="s">
        <v>19</v>
      </c>
      <c r="AE6478" s="2">
        <v>40946</v>
      </c>
    </row>
    <row r="6479" spans="1:31" x14ac:dyDescent="0.25">
      <c r="A6479">
        <f t="shared" si="916"/>
        <v>6478</v>
      </c>
      <c r="B6479" s="1">
        <v>8832</v>
      </c>
      <c r="C6479" s="2">
        <v>40941</v>
      </c>
      <c r="D6479" s="1" t="s">
        <v>13</v>
      </c>
      <c r="E6479" s="1" t="str">
        <f t="shared" si="909"/>
        <v>*</v>
      </c>
      <c r="F6479" s="1" t="str">
        <f t="shared" si="910"/>
        <v>*</v>
      </c>
      <c r="G6479" s="1" t="str">
        <f t="shared" si="911"/>
        <v>*</v>
      </c>
      <c r="J6479" s="1" t="str">
        <f t="shared" si="912"/>
        <v>*</v>
      </c>
      <c r="P6479" s="1">
        <v>39</v>
      </c>
      <c r="Q6479" s="1">
        <f t="shared" si="917"/>
        <v>0.04</v>
      </c>
      <c r="T6479" s="4">
        <v>647.80999999999995</v>
      </c>
      <c r="U6479" s="9">
        <f t="shared" si="913"/>
        <v>0</v>
      </c>
      <c r="V6479" s="4">
        <f t="shared" si="914"/>
        <v>16.61051282051282</v>
      </c>
      <c r="W6479" s="1" t="s">
        <v>21</v>
      </c>
      <c r="X6479" s="1">
        <v>8.99</v>
      </c>
      <c r="Y6479" s="4">
        <f t="shared" si="915"/>
        <v>656.8</v>
      </c>
      <c r="Z6479" s="1" t="s">
        <v>42</v>
      </c>
      <c r="AA6479" s="1" t="s">
        <v>23</v>
      </c>
      <c r="AB6479" s="1" t="s">
        <v>17</v>
      </c>
      <c r="AC6479" s="1" t="s">
        <v>18</v>
      </c>
      <c r="AD6479" s="1" t="s">
        <v>41</v>
      </c>
      <c r="AE6479" s="2">
        <v>40945</v>
      </c>
    </row>
    <row r="6480" spans="1:31" x14ac:dyDescent="0.25">
      <c r="A6480">
        <f t="shared" si="916"/>
        <v>6479</v>
      </c>
      <c r="B6480" s="1">
        <v>39813</v>
      </c>
      <c r="C6480" s="2">
        <v>40941</v>
      </c>
      <c r="D6480" s="1" t="s">
        <v>32</v>
      </c>
      <c r="E6480" s="1" t="str">
        <f t="shared" si="909"/>
        <v>***</v>
      </c>
      <c r="F6480" s="1" t="str">
        <f t="shared" si="910"/>
        <v>***</v>
      </c>
      <c r="G6480" s="1" t="str">
        <f t="shared" si="911"/>
        <v>***</v>
      </c>
      <c r="J6480" s="1" t="str">
        <f t="shared" si="912"/>
        <v>***</v>
      </c>
      <c r="P6480" s="1">
        <v>48</v>
      </c>
      <c r="Q6480" s="1">
        <f t="shared" si="917"/>
        <v>0.05</v>
      </c>
      <c r="T6480" s="4">
        <v>314.33999999999997</v>
      </c>
      <c r="U6480" s="9">
        <f t="shared" si="913"/>
        <v>0</v>
      </c>
      <c r="V6480" s="4">
        <f t="shared" si="914"/>
        <v>6.5487499999999992</v>
      </c>
      <c r="W6480" s="1" t="s">
        <v>21</v>
      </c>
      <c r="X6480" s="1">
        <v>6.6</v>
      </c>
      <c r="Y6480" s="4">
        <f t="shared" si="915"/>
        <v>320.94</v>
      </c>
      <c r="Z6480" s="1" t="s">
        <v>46</v>
      </c>
      <c r="AA6480" s="1" t="s">
        <v>16</v>
      </c>
      <c r="AB6480" s="1" t="s">
        <v>29</v>
      </c>
      <c r="AC6480" s="1" t="s">
        <v>40</v>
      </c>
      <c r="AD6480" s="1" t="s">
        <v>19</v>
      </c>
      <c r="AE6480" s="2">
        <v>40942</v>
      </c>
    </row>
    <row r="6481" spans="1:31" x14ac:dyDescent="0.25">
      <c r="A6481">
        <f t="shared" si="916"/>
        <v>6480</v>
      </c>
      <c r="B6481" s="1">
        <v>22916</v>
      </c>
      <c r="C6481" s="2">
        <v>40941</v>
      </c>
      <c r="D6481" s="1" t="s">
        <v>36</v>
      </c>
      <c r="E6481" s="1" t="str">
        <f t="shared" si="909"/>
        <v>*</v>
      </c>
      <c r="F6481" s="1" t="str">
        <f t="shared" si="910"/>
        <v>*</v>
      </c>
      <c r="G6481" s="1" t="str">
        <f t="shared" si="911"/>
        <v>*</v>
      </c>
      <c r="J6481" s="1" t="str">
        <f t="shared" si="912"/>
        <v>*</v>
      </c>
      <c r="P6481" s="1">
        <v>18</v>
      </c>
      <c r="Q6481" s="1">
        <f t="shared" si="917"/>
        <v>0.02</v>
      </c>
      <c r="T6481" s="4">
        <v>122.02</v>
      </c>
      <c r="U6481" s="9">
        <f t="shared" si="913"/>
        <v>0</v>
      </c>
      <c r="V6481" s="4">
        <f t="shared" si="914"/>
        <v>6.778888888888889</v>
      </c>
      <c r="W6481" s="1" t="s">
        <v>21</v>
      </c>
      <c r="X6481" s="1">
        <v>10.050000000000001</v>
      </c>
      <c r="Y6481" s="4">
        <f t="shared" si="915"/>
        <v>132.07</v>
      </c>
      <c r="Z6481" s="1" t="s">
        <v>22</v>
      </c>
      <c r="AA6481" s="1" t="s">
        <v>28</v>
      </c>
      <c r="AB6481" s="1" t="s">
        <v>29</v>
      </c>
      <c r="AC6481" s="1" t="s">
        <v>40</v>
      </c>
      <c r="AD6481" s="1" t="s">
        <v>19</v>
      </c>
      <c r="AE6481" s="2">
        <v>40942</v>
      </c>
    </row>
    <row r="6482" spans="1:31" x14ac:dyDescent="0.25">
      <c r="A6482">
        <f t="shared" si="916"/>
        <v>6481</v>
      </c>
      <c r="B6482" s="1">
        <v>32513</v>
      </c>
      <c r="C6482" s="2">
        <v>40941</v>
      </c>
      <c r="D6482" s="1" t="s">
        <v>13</v>
      </c>
      <c r="E6482" s="1" t="str">
        <f t="shared" si="909"/>
        <v>*</v>
      </c>
      <c r="F6482" s="1" t="str">
        <f t="shared" si="910"/>
        <v>*</v>
      </c>
      <c r="G6482" s="1" t="str">
        <f t="shared" si="911"/>
        <v>*</v>
      </c>
      <c r="J6482" s="1" t="str">
        <f t="shared" si="912"/>
        <v>*</v>
      </c>
      <c r="P6482" s="1">
        <v>40</v>
      </c>
      <c r="Q6482" s="1">
        <f t="shared" si="917"/>
        <v>0.05</v>
      </c>
      <c r="T6482" s="4">
        <v>66.55</v>
      </c>
      <c r="U6482" s="9">
        <f t="shared" si="913"/>
        <v>0</v>
      </c>
      <c r="V6482" s="4">
        <f t="shared" si="914"/>
        <v>1.6637499999999998</v>
      </c>
      <c r="W6482" s="1" t="s">
        <v>21</v>
      </c>
      <c r="X6482" s="1">
        <v>1.29</v>
      </c>
      <c r="Y6482" s="4">
        <f t="shared" si="915"/>
        <v>67.84</v>
      </c>
      <c r="Z6482" s="1" t="s">
        <v>15</v>
      </c>
      <c r="AA6482" s="1" t="s">
        <v>28</v>
      </c>
      <c r="AB6482" s="1" t="s">
        <v>29</v>
      </c>
      <c r="AC6482" s="1" t="s">
        <v>30</v>
      </c>
      <c r="AD6482" s="1" t="s">
        <v>31</v>
      </c>
      <c r="AE6482" s="2">
        <v>40946</v>
      </c>
    </row>
    <row r="6483" spans="1:31" x14ac:dyDescent="0.25">
      <c r="A6483">
        <f t="shared" si="916"/>
        <v>6482</v>
      </c>
      <c r="B6483" s="1">
        <v>41345</v>
      </c>
      <c r="C6483" s="2">
        <v>40941</v>
      </c>
      <c r="D6483" s="1" t="s">
        <v>36</v>
      </c>
      <c r="E6483" s="1" t="str">
        <f t="shared" si="909"/>
        <v>*</v>
      </c>
      <c r="F6483" s="1" t="str">
        <f t="shared" si="910"/>
        <v>*</v>
      </c>
      <c r="G6483" s="1" t="str">
        <f t="shared" si="911"/>
        <v>*</v>
      </c>
      <c r="J6483" s="1" t="str">
        <f t="shared" si="912"/>
        <v>*</v>
      </c>
      <c r="P6483" s="1">
        <v>36</v>
      </c>
      <c r="Q6483" s="1">
        <f t="shared" si="917"/>
        <v>0.04</v>
      </c>
      <c r="T6483" s="4">
        <v>66.41</v>
      </c>
      <c r="U6483" s="9">
        <f t="shared" si="913"/>
        <v>0</v>
      </c>
      <c r="V6483" s="4">
        <f t="shared" si="914"/>
        <v>1.8447222222222222</v>
      </c>
      <c r="W6483" s="1" t="s">
        <v>21</v>
      </c>
      <c r="X6483" s="1">
        <v>0.79</v>
      </c>
      <c r="Y6483" s="4">
        <f t="shared" si="915"/>
        <v>67.2</v>
      </c>
      <c r="Z6483" s="1" t="s">
        <v>22</v>
      </c>
      <c r="AA6483" s="1" t="s">
        <v>37</v>
      </c>
      <c r="AB6483" s="1" t="s">
        <v>29</v>
      </c>
      <c r="AC6483" s="1" t="s">
        <v>61</v>
      </c>
      <c r="AD6483" s="1" t="s">
        <v>31</v>
      </c>
      <c r="AE6483" s="2">
        <v>40941</v>
      </c>
    </row>
    <row r="6484" spans="1:31" x14ac:dyDescent="0.25">
      <c r="A6484">
        <f t="shared" si="916"/>
        <v>6483</v>
      </c>
      <c r="B6484" s="1">
        <v>40100</v>
      </c>
      <c r="C6484" s="2">
        <v>40943</v>
      </c>
      <c r="D6484" s="1" t="s">
        <v>13</v>
      </c>
      <c r="E6484" s="1" t="str">
        <f t="shared" si="909"/>
        <v>*</v>
      </c>
      <c r="F6484" s="1" t="str">
        <f t="shared" si="910"/>
        <v>*</v>
      </c>
      <c r="G6484" s="1" t="str">
        <f t="shared" si="911"/>
        <v>*</v>
      </c>
      <c r="J6484" s="1" t="str">
        <f t="shared" si="912"/>
        <v>*</v>
      </c>
      <c r="P6484" s="1">
        <v>47</v>
      </c>
      <c r="Q6484" s="1">
        <f t="shared" si="917"/>
        <v>0.05</v>
      </c>
      <c r="T6484" s="4">
        <v>1001.17</v>
      </c>
      <c r="U6484" s="9">
        <f t="shared" si="913"/>
        <v>1</v>
      </c>
      <c r="V6484" s="4">
        <f t="shared" si="914"/>
        <v>21.301489361702128</v>
      </c>
      <c r="W6484" s="1" t="s">
        <v>21</v>
      </c>
      <c r="X6484" s="1">
        <v>5.77</v>
      </c>
      <c r="Y6484" s="4">
        <f t="shared" si="915"/>
        <v>1006.9399999999999</v>
      </c>
      <c r="Z6484" s="1" t="s">
        <v>22</v>
      </c>
      <c r="AA6484" s="1" t="s">
        <v>37</v>
      </c>
      <c r="AB6484" s="1" t="s">
        <v>29</v>
      </c>
      <c r="AC6484" s="1" t="s">
        <v>40</v>
      </c>
      <c r="AD6484" s="1" t="s">
        <v>19</v>
      </c>
      <c r="AE6484" s="2">
        <v>40947</v>
      </c>
    </row>
    <row r="6485" spans="1:31" x14ac:dyDescent="0.25">
      <c r="A6485">
        <f t="shared" si="916"/>
        <v>6484</v>
      </c>
      <c r="B6485" s="1">
        <v>7072</v>
      </c>
      <c r="C6485" s="2">
        <v>40943</v>
      </c>
      <c r="D6485" s="1" t="s">
        <v>32</v>
      </c>
      <c r="E6485" s="1" t="str">
        <f t="shared" si="909"/>
        <v>***</v>
      </c>
      <c r="F6485" s="1" t="str">
        <f t="shared" si="910"/>
        <v>***</v>
      </c>
      <c r="G6485" s="1" t="str">
        <f t="shared" si="911"/>
        <v>***</v>
      </c>
      <c r="J6485" s="1" t="str">
        <f t="shared" si="912"/>
        <v>***</v>
      </c>
      <c r="P6485" s="1">
        <v>29</v>
      </c>
      <c r="Q6485" s="1">
        <f t="shared" si="917"/>
        <v>3.5000000000000003E-2</v>
      </c>
      <c r="T6485" s="4">
        <v>258.61</v>
      </c>
      <c r="U6485" s="9">
        <f t="shared" si="913"/>
        <v>0</v>
      </c>
      <c r="V6485" s="4">
        <f t="shared" si="914"/>
        <v>8.9175862068965515</v>
      </c>
      <c r="W6485" s="1" t="s">
        <v>21</v>
      </c>
      <c r="X6485" s="1">
        <v>5.6</v>
      </c>
      <c r="Y6485" s="4">
        <f t="shared" si="915"/>
        <v>264.21000000000004</v>
      </c>
      <c r="Z6485" s="1" t="s">
        <v>22</v>
      </c>
      <c r="AA6485" s="1" t="s">
        <v>28</v>
      </c>
      <c r="AB6485" s="1" t="s">
        <v>29</v>
      </c>
      <c r="AC6485" s="1" t="s">
        <v>43</v>
      </c>
      <c r="AD6485" s="1" t="s">
        <v>19</v>
      </c>
      <c r="AE6485" s="2">
        <v>40943</v>
      </c>
    </row>
    <row r="6486" spans="1:31" x14ac:dyDescent="0.25">
      <c r="A6486">
        <f t="shared" si="916"/>
        <v>6485</v>
      </c>
      <c r="B6486" s="1">
        <v>16548</v>
      </c>
      <c r="C6486" s="2">
        <v>40944</v>
      </c>
      <c r="D6486" s="1" t="s">
        <v>27</v>
      </c>
      <c r="E6486" s="1" t="str">
        <f t="shared" si="909"/>
        <v>*</v>
      </c>
      <c r="F6486" s="1" t="str">
        <f t="shared" si="910"/>
        <v>*</v>
      </c>
      <c r="G6486" s="1" t="str">
        <f t="shared" si="911"/>
        <v>*</v>
      </c>
      <c r="J6486" s="1" t="str">
        <f t="shared" si="912"/>
        <v>*</v>
      </c>
      <c r="P6486" s="1">
        <v>40</v>
      </c>
      <c r="Q6486" s="1">
        <f t="shared" si="917"/>
        <v>0.05</v>
      </c>
      <c r="T6486" s="4">
        <v>3028.86</v>
      </c>
      <c r="U6486" s="9">
        <f t="shared" si="913"/>
        <v>1</v>
      </c>
      <c r="V6486" s="4">
        <f t="shared" si="914"/>
        <v>75.721500000000006</v>
      </c>
      <c r="W6486" s="1" t="s">
        <v>21</v>
      </c>
      <c r="X6486" s="1">
        <v>69</v>
      </c>
      <c r="Y6486" s="4">
        <f t="shared" si="915"/>
        <v>3097.86</v>
      </c>
      <c r="Z6486" s="1" t="s">
        <v>53</v>
      </c>
      <c r="AA6486" s="1" t="s">
        <v>16</v>
      </c>
      <c r="AB6486" s="1" t="s">
        <v>17</v>
      </c>
      <c r="AC6486" s="1" t="s">
        <v>52</v>
      </c>
      <c r="AD6486" s="1" t="s">
        <v>48</v>
      </c>
      <c r="AE6486" s="2">
        <v>40946</v>
      </c>
    </row>
    <row r="6487" spans="1:31" x14ac:dyDescent="0.25">
      <c r="A6487">
        <f t="shared" si="916"/>
        <v>6486</v>
      </c>
      <c r="B6487" s="1">
        <v>50567</v>
      </c>
      <c r="C6487" s="2">
        <v>40944</v>
      </c>
      <c r="D6487" s="1" t="s">
        <v>36</v>
      </c>
      <c r="E6487" s="1" t="str">
        <f t="shared" si="909"/>
        <v>*</v>
      </c>
      <c r="F6487" s="1" t="str">
        <f t="shared" si="910"/>
        <v>*</v>
      </c>
      <c r="G6487" s="1" t="str">
        <f t="shared" si="911"/>
        <v>*</v>
      </c>
      <c r="J6487" s="1" t="str">
        <f t="shared" si="912"/>
        <v>*</v>
      </c>
      <c r="P6487" s="1">
        <v>22</v>
      </c>
      <c r="Q6487" s="1">
        <f t="shared" si="917"/>
        <v>3.5000000000000003E-2</v>
      </c>
      <c r="T6487" s="4">
        <v>1505.67</v>
      </c>
      <c r="U6487" s="9">
        <f t="shared" si="913"/>
        <v>1</v>
      </c>
      <c r="V6487" s="4">
        <f t="shared" si="914"/>
        <v>68.439545454545453</v>
      </c>
      <c r="W6487" s="1" t="s">
        <v>33</v>
      </c>
      <c r="X6487" s="1">
        <v>30</v>
      </c>
      <c r="Y6487" s="4">
        <f t="shared" si="915"/>
        <v>1535.67</v>
      </c>
      <c r="Z6487" s="1" t="s">
        <v>44</v>
      </c>
      <c r="AA6487" s="1" t="s">
        <v>37</v>
      </c>
      <c r="AB6487" s="1" t="s">
        <v>17</v>
      </c>
      <c r="AC6487" s="1" t="s">
        <v>34</v>
      </c>
      <c r="AD6487" s="1" t="s">
        <v>35</v>
      </c>
      <c r="AE6487" s="2">
        <v>40945</v>
      </c>
    </row>
    <row r="6488" spans="1:31" x14ac:dyDescent="0.25">
      <c r="A6488">
        <f t="shared" si="916"/>
        <v>6487</v>
      </c>
      <c r="B6488" s="1">
        <v>34083</v>
      </c>
      <c r="C6488" s="2">
        <v>40944</v>
      </c>
      <c r="D6488" s="1" t="s">
        <v>27</v>
      </c>
      <c r="E6488" s="1" t="str">
        <f t="shared" si="909"/>
        <v>*</v>
      </c>
      <c r="F6488" s="1" t="str">
        <f t="shared" si="910"/>
        <v>*</v>
      </c>
      <c r="G6488" s="1" t="str">
        <f t="shared" si="911"/>
        <v>*</v>
      </c>
      <c r="J6488" s="1" t="str">
        <f t="shared" si="912"/>
        <v>*</v>
      </c>
      <c r="P6488" s="1">
        <v>29</v>
      </c>
      <c r="Q6488" s="1">
        <f t="shared" si="917"/>
        <v>3.5000000000000003E-2</v>
      </c>
      <c r="T6488" s="4">
        <v>1415.1479999999999</v>
      </c>
      <c r="U6488" s="9">
        <f t="shared" si="913"/>
        <v>1</v>
      </c>
      <c r="V6488" s="4">
        <f t="shared" si="914"/>
        <v>48.798206896551719</v>
      </c>
      <c r="W6488" s="1" t="s">
        <v>14</v>
      </c>
      <c r="X6488" s="1">
        <v>5</v>
      </c>
      <c r="Y6488" s="4">
        <f t="shared" si="915"/>
        <v>1420.1479999999999</v>
      </c>
      <c r="Z6488" s="1" t="s">
        <v>15</v>
      </c>
      <c r="AA6488" s="1" t="s">
        <v>23</v>
      </c>
      <c r="AB6488" s="1" t="s">
        <v>24</v>
      </c>
      <c r="AC6488" s="1" t="s">
        <v>25</v>
      </c>
      <c r="AD6488" s="1" t="s">
        <v>41</v>
      </c>
      <c r="AE6488" s="2">
        <v>40944</v>
      </c>
    </row>
    <row r="6489" spans="1:31" x14ac:dyDescent="0.25">
      <c r="A6489">
        <f t="shared" si="916"/>
        <v>6488</v>
      </c>
      <c r="B6489" s="1">
        <v>40098</v>
      </c>
      <c r="C6489" s="2">
        <v>40944</v>
      </c>
      <c r="D6489" s="1" t="s">
        <v>13</v>
      </c>
      <c r="E6489" s="1" t="str">
        <f t="shared" si="909"/>
        <v>*</v>
      </c>
      <c r="F6489" s="1" t="str">
        <f t="shared" si="910"/>
        <v>*</v>
      </c>
      <c r="G6489" s="1" t="str">
        <f t="shared" si="911"/>
        <v>*</v>
      </c>
      <c r="J6489" s="1" t="str">
        <f t="shared" si="912"/>
        <v>*</v>
      </c>
      <c r="P6489" s="1">
        <v>46</v>
      </c>
      <c r="Q6489" s="1">
        <f t="shared" si="917"/>
        <v>0.05</v>
      </c>
      <c r="T6489" s="4">
        <v>557.35</v>
      </c>
      <c r="U6489" s="9">
        <f t="shared" si="913"/>
        <v>0</v>
      </c>
      <c r="V6489" s="4">
        <f t="shared" si="914"/>
        <v>12.116304347826087</v>
      </c>
      <c r="W6489" s="1" t="s">
        <v>21</v>
      </c>
      <c r="X6489" s="1">
        <v>7.19</v>
      </c>
      <c r="Y6489" s="4">
        <f t="shared" si="915"/>
        <v>564.54000000000008</v>
      </c>
      <c r="Z6489" s="1" t="s">
        <v>42</v>
      </c>
      <c r="AA6489" s="1" t="s">
        <v>28</v>
      </c>
      <c r="AB6489" s="1" t="s">
        <v>29</v>
      </c>
      <c r="AC6489" s="1" t="s">
        <v>43</v>
      </c>
      <c r="AD6489" s="1" t="s">
        <v>19</v>
      </c>
      <c r="AE6489" s="2">
        <v>40946</v>
      </c>
    </row>
    <row r="6490" spans="1:31" x14ac:dyDescent="0.25">
      <c r="A6490">
        <f t="shared" si="916"/>
        <v>6489</v>
      </c>
      <c r="B6490" s="1">
        <v>40098</v>
      </c>
      <c r="C6490" s="2">
        <v>40944</v>
      </c>
      <c r="D6490" s="1" t="s">
        <v>13</v>
      </c>
      <c r="E6490" s="1" t="str">
        <f t="shared" si="909"/>
        <v>*</v>
      </c>
      <c r="F6490" s="1" t="str">
        <f t="shared" si="910"/>
        <v>*</v>
      </c>
      <c r="G6490" s="1" t="str">
        <f t="shared" si="911"/>
        <v>*</v>
      </c>
      <c r="J6490" s="1" t="str">
        <f t="shared" si="912"/>
        <v>*</v>
      </c>
      <c r="P6490" s="1">
        <v>50</v>
      </c>
      <c r="Q6490" s="1">
        <f t="shared" si="917"/>
        <v>0.06</v>
      </c>
      <c r="T6490" s="4">
        <v>490.87</v>
      </c>
      <c r="U6490" s="9">
        <f t="shared" si="913"/>
        <v>0</v>
      </c>
      <c r="V6490" s="4">
        <f t="shared" si="914"/>
        <v>9.8173999999999992</v>
      </c>
      <c r="W6490" s="1" t="s">
        <v>21</v>
      </c>
      <c r="X6490" s="1">
        <v>2.0299999999999998</v>
      </c>
      <c r="Y6490" s="4">
        <f t="shared" si="915"/>
        <v>492.9</v>
      </c>
      <c r="Z6490" s="1" t="s">
        <v>42</v>
      </c>
      <c r="AA6490" s="1" t="s">
        <v>28</v>
      </c>
      <c r="AB6490" s="1" t="s">
        <v>29</v>
      </c>
      <c r="AC6490" s="1" t="s">
        <v>40</v>
      </c>
      <c r="AD6490" s="1" t="s">
        <v>31</v>
      </c>
      <c r="AE6490" s="2">
        <v>40948</v>
      </c>
    </row>
    <row r="6491" spans="1:31" x14ac:dyDescent="0.25">
      <c r="A6491">
        <f t="shared" si="916"/>
        <v>6490</v>
      </c>
      <c r="B6491" s="1">
        <v>16548</v>
      </c>
      <c r="C6491" s="2">
        <v>40944</v>
      </c>
      <c r="D6491" s="1" t="s">
        <v>27</v>
      </c>
      <c r="E6491" s="1" t="str">
        <f t="shared" si="909"/>
        <v>*</v>
      </c>
      <c r="F6491" s="1" t="str">
        <f t="shared" si="910"/>
        <v>*</v>
      </c>
      <c r="G6491" s="1" t="str">
        <f t="shared" si="911"/>
        <v>*</v>
      </c>
      <c r="J6491" s="1" t="str">
        <f t="shared" si="912"/>
        <v>*</v>
      </c>
      <c r="P6491" s="1">
        <v>22</v>
      </c>
      <c r="Q6491" s="1">
        <f t="shared" si="917"/>
        <v>3.5000000000000003E-2</v>
      </c>
      <c r="T6491" s="4">
        <v>75.19</v>
      </c>
      <c r="U6491" s="9">
        <f t="shared" si="913"/>
        <v>0</v>
      </c>
      <c r="V6491" s="4">
        <f t="shared" si="914"/>
        <v>3.4177272727272725</v>
      </c>
      <c r="W6491" s="1" t="s">
        <v>21</v>
      </c>
      <c r="X6491" s="1">
        <v>3.97</v>
      </c>
      <c r="Y6491" s="4">
        <f t="shared" si="915"/>
        <v>79.16</v>
      </c>
      <c r="Z6491" s="1" t="s">
        <v>22</v>
      </c>
      <c r="AA6491" s="1" t="s">
        <v>16</v>
      </c>
      <c r="AB6491" s="1" t="s">
        <v>17</v>
      </c>
      <c r="AC6491" s="1" t="s">
        <v>18</v>
      </c>
      <c r="AD6491" s="1" t="s">
        <v>48</v>
      </c>
      <c r="AE6491" s="2">
        <v>40946</v>
      </c>
    </row>
    <row r="6492" spans="1:31" x14ac:dyDescent="0.25">
      <c r="A6492">
        <f t="shared" si="916"/>
        <v>6491</v>
      </c>
      <c r="B6492" s="1">
        <v>24448</v>
      </c>
      <c r="C6492" s="2">
        <v>40945</v>
      </c>
      <c r="D6492" s="1" t="s">
        <v>20</v>
      </c>
      <c r="E6492" s="1" t="str">
        <f t="shared" si="909"/>
        <v>*</v>
      </c>
      <c r="F6492" s="1" t="str">
        <f t="shared" si="910"/>
        <v>**</v>
      </c>
      <c r="G6492" s="1" t="str">
        <f t="shared" si="911"/>
        <v>**</v>
      </c>
      <c r="J6492" s="1" t="str">
        <f t="shared" si="912"/>
        <v>**</v>
      </c>
      <c r="P6492" s="1">
        <v>46</v>
      </c>
      <c r="Q6492" s="1">
        <f t="shared" si="917"/>
        <v>0.05</v>
      </c>
      <c r="T6492" s="4">
        <v>11036.16</v>
      </c>
      <c r="U6492" s="9">
        <f t="shared" si="913"/>
        <v>1</v>
      </c>
      <c r="V6492" s="4">
        <f t="shared" si="914"/>
        <v>239.91652173913045</v>
      </c>
      <c r="W6492" s="1" t="s">
        <v>33</v>
      </c>
      <c r="X6492" s="1">
        <v>59.24</v>
      </c>
      <c r="Y6492" s="4">
        <f t="shared" si="915"/>
        <v>11095.4</v>
      </c>
      <c r="Z6492" s="1" t="s">
        <v>51</v>
      </c>
      <c r="AA6492" s="1" t="s">
        <v>28</v>
      </c>
      <c r="AB6492" s="1" t="s">
        <v>17</v>
      </c>
      <c r="AC6492" s="1" t="s">
        <v>52</v>
      </c>
      <c r="AD6492" s="1" t="s">
        <v>59</v>
      </c>
      <c r="AE6492" s="2">
        <v>40947</v>
      </c>
    </row>
    <row r="6493" spans="1:31" x14ac:dyDescent="0.25">
      <c r="A6493">
        <f t="shared" si="916"/>
        <v>6492</v>
      </c>
      <c r="B6493" s="1">
        <v>16866</v>
      </c>
      <c r="C6493" s="2">
        <v>40945</v>
      </c>
      <c r="D6493" s="1" t="s">
        <v>27</v>
      </c>
      <c r="E6493" s="1" t="str">
        <f t="shared" si="909"/>
        <v>*</v>
      </c>
      <c r="F6493" s="1" t="str">
        <f t="shared" si="910"/>
        <v>*</v>
      </c>
      <c r="G6493" s="1" t="str">
        <f t="shared" si="911"/>
        <v>*</v>
      </c>
      <c r="J6493" s="1" t="str">
        <f t="shared" si="912"/>
        <v>*</v>
      </c>
      <c r="P6493" s="1">
        <v>43</v>
      </c>
      <c r="Q6493" s="1">
        <f t="shared" si="917"/>
        <v>0.05</v>
      </c>
      <c r="T6493" s="4">
        <v>2357.9085</v>
      </c>
      <c r="U6493" s="9">
        <f t="shared" si="913"/>
        <v>1</v>
      </c>
      <c r="V6493" s="4">
        <f t="shared" si="914"/>
        <v>54.835081395348837</v>
      </c>
      <c r="W6493" s="1" t="s">
        <v>21</v>
      </c>
      <c r="X6493" s="1">
        <v>3.99</v>
      </c>
      <c r="Y6493" s="4">
        <f t="shared" si="915"/>
        <v>2361.8984999999998</v>
      </c>
      <c r="Z6493" s="1" t="s">
        <v>51</v>
      </c>
      <c r="AA6493" s="1" t="s">
        <v>37</v>
      </c>
      <c r="AB6493" s="1" t="s">
        <v>24</v>
      </c>
      <c r="AC6493" s="1" t="s">
        <v>25</v>
      </c>
      <c r="AD6493" s="1" t="s">
        <v>19</v>
      </c>
      <c r="AE6493" s="2">
        <v>40946</v>
      </c>
    </row>
    <row r="6494" spans="1:31" x14ac:dyDescent="0.25">
      <c r="A6494">
        <f t="shared" si="916"/>
        <v>6493</v>
      </c>
      <c r="B6494" s="1">
        <v>2755</v>
      </c>
      <c r="C6494" s="2">
        <v>40945</v>
      </c>
      <c r="D6494" s="1" t="s">
        <v>27</v>
      </c>
      <c r="E6494" s="1" t="str">
        <f t="shared" si="909"/>
        <v>*</v>
      </c>
      <c r="F6494" s="1" t="str">
        <f t="shared" si="910"/>
        <v>*</v>
      </c>
      <c r="G6494" s="1" t="str">
        <f t="shared" si="911"/>
        <v>*</v>
      </c>
      <c r="J6494" s="1" t="str">
        <f t="shared" si="912"/>
        <v>*</v>
      </c>
      <c r="P6494" s="1">
        <v>30</v>
      </c>
      <c r="Q6494" s="1">
        <f t="shared" si="917"/>
        <v>0.04</v>
      </c>
      <c r="T6494" s="4">
        <v>736.3</v>
      </c>
      <c r="U6494" s="9">
        <f t="shared" si="913"/>
        <v>0</v>
      </c>
      <c r="V6494" s="4">
        <f t="shared" si="914"/>
        <v>24.543333333333333</v>
      </c>
      <c r="W6494" s="1" t="s">
        <v>21</v>
      </c>
      <c r="X6494" s="1">
        <v>2.99</v>
      </c>
      <c r="Y6494" s="4">
        <f t="shared" si="915"/>
        <v>739.29</v>
      </c>
      <c r="Z6494" s="1" t="s">
        <v>22</v>
      </c>
      <c r="AA6494" s="1" t="s">
        <v>28</v>
      </c>
      <c r="AB6494" s="1" t="s">
        <v>29</v>
      </c>
      <c r="AC6494" s="1" t="s">
        <v>43</v>
      </c>
      <c r="AD6494" s="1" t="s">
        <v>19</v>
      </c>
      <c r="AE6494" s="2">
        <v>40945</v>
      </c>
    </row>
    <row r="6495" spans="1:31" x14ac:dyDescent="0.25">
      <c r="A6495">
        <f t="shared" si="916"/>
        <v>6494</v>
      </c>
      <c r="B6495" s="1">
        <v>2755</v>
      </c>
      <c r="C6495" s="2">
        <v>40945</v>
      </c>
      <c r="D6495" s="1" t="s">
        <v>27</v>
      </c>
      <c r="E6495" s="1" t="str">
        <f t="shared" si="909"/>
        <v>*</v>
      </c>
      <c r="F6495" s="1" t="str">
        <f t="shared" si="910"/>
        <v>*</v>
      </c>
      <c r="G6495" s="1" t="str">
        <f t="shared" si="911"/>
        <v>*</v>
      </c>
      <c r="J6495" s="1" t="str">
        <f t="shared" si="912"/>
        <v>*</v>
      </c>
      <c r="P6495" s="1">
        <v>50</v>
      </c>
      <c r="Q6495" s="1">
        <f t="shared" si="917"/>
        <v>0.06</v>
      </c>
      <c r="T6495" s="4">
        <v>346.06</v>
      </c>
      <c r="U6495" s="9">
        <f t="shared" si="913"/>
        <v>0</v>
      </c>
      <c r="V6495" s="4">
        <f t="shared" si="914"/>
        <v>6.9211999999999998</v>
      </c>
      <c r="W6495" s="1" t="s">
        <v>21</v>
      </c>
      <c r="X6495" s="1">
        <v>5.86</v>
      </c>
      <c r="Y6495" s="4">
        <f t="shared" si="915"/>
        <v>351.92</v>
      </c>
      <c r="Z6495" s="1" t="s">
        <v>22</v>
      </c>
      <c r="AA6495" s="1" t="s">
        <v>28</v>
      </c>
      <c r="AB6495" s="1" t="s">
        <v>29</v>
      </c>
      <c r="AC6495" s="1" t="s">
        <v>40</v>
      </c>
      <c r="AD6495" s="1" t="s">
        <v>19</v>
      </c>
      <c r="AE6495" s="2">
        <v>40945</v>
      </c>
    </row>
    <row r="6496" spans="1:31" x14ac:dyDescent="0.25">
      <c r="A6496">
        <f t="shared" si="916"/>
        <v>6495</v>
      </c>
      <c r="B6496" s="1">
        <v>58978</v>
      </c>
      <c r="C6496" s="2">
        <v>40945</v>
      </c>
      <c r="D6496" s="1" t="s">
        <v>13</v>
      </c>
      <c r="E6496" s="1" t="str">
        <f t="shared" si="909"/>
        <v>*</v>
      </c>
      <c r="F6496" s="1" t="str">
        <f t="shared" si="910"/>
        <v>*</v>
      </c>
      <c r="G6496" s="1" t="str">
        <f t="shared" si="911"/>
        <v>*</v>
      </c>
      <c r="J6496" s="1" t="str">
        <f t="shared" si="912"/>
        <v>*</v>
      </c>
      <c r="P6496" s="1">
        <v>13</v>
      </c>
      <c r="Q6496" s="1">
        <f t="shared" si="917"/>
        <v>0.02</v>
      </c>
      <c r="T6496" s="4">
        <v>75.89</v>
      </c>
      <c r="U6496" s="9">
        <f t="shared" si="913"/>
        <v>0</v>
      </c>
      <c r="V6496" s="4">
        <f t="shared" si="914"/>
        <v>5.8376923076923077</v>
      </c>
      <c r="W6496" s="1" t="s">
        <v>21</v>
      </c>
      <c r="X6496" s="1">
        <v>5.15</v>
      </c>
      <c r="Y6496" s="4">
        <f t="shared" si="915"/>
        <v>81.040000000000006</v>
      </c>
      <c r="Z6496" s="1" t="s">
        <v>53</v>
      </c>
      <c r="AA6496" s="1" t="s">
        <v>16</v>
      </c>
      <c r="AB6496" s="1" t="s">
        <v>29</v>
      </c>
      <c r="AC6496" s="1" t="s">
        <v>40</v>
      </c>
      <c r="AD6496" s="1" t="s">
        <v>19</v>
      </c>
      <c r="AE6496" s="2">
        <v>40952</v>
      </c>
    </row>
    <row r="6497" spans="1:31" x14ac:dyDescent="0.25">
      <c r="A6497">
        <f t="shared" si="916"/>
        <v>6496</v>
      </c>
      <c r="B6497" s="1">
        <v>11683</v>
      </c>
      <c r="C6497" s="2">
        <v>40946</v>
      </c>
      <c r="D6497" s="1" t="s">
        <v>27</v>
      </c>
      <c r="E6497" s="1" t="str">
        <f t="shared" si="909"/>
        <v>*</v>
      </c>
      <c r="F6497" s="1" t="str">
        <f t="shared" si="910"/>
        <v>*</v>
      </c>
      <c r="G6497" s="1" t="str">
        <f t="shared" si="911"/>
        <v>*</v>
      </c>
      <c r="J6497" s="1" t="str">
        <f t="shared" si="912"/>
        <v>*</v>
      </c>
      <c r="P6497" s="1">
        <v>28</v>
      </c>
      <c r="Q6497" s="1">
        <f t="shared" si="917"/>
        <v>3.5000000000000003E-2</v>
      </c>
      <c r="T6497" s="4">
        <v>1650.4110000000001</v>
      </c>
      <c r="U6497" s="9">
        <f t="shared" si="913"/>
        <v>1</v>
      </c>
      <c r="V6497" s="4">
        <f t="shared" si="914"/>
        <v>58.943249999999999</v>
      </c>
      <c r="W6497" s="1" t="s">
        <v>21</v>
      </c>
      <c r="X6497" s="1">
        <v>5.99</v>
      </c>
      <c r="Y6497" s="4">
        <f t="shared" si="915"/>
        <v>1656.4010000000001</v>
      </c>
      <c r="Z6497" s="1" t="s">
        <v>44</v>
      </c>
      <c r="AA6497" s="1" t="s">
        <v>28</v>
      </c>
      <c r="AB6497" s="1" t="s">
        <v>24</v>
      </c>
      <c r="AC6497" s="1" t="s">
        <v>25</v>
      </c>
      <c r="AD6497" s="1" t="s">
        <v>19</v>
      </c>
      <c r="AE6497" s="2">
        <v>40946</v>
      </c>
    </row>
    <row r="6498" spans="1:31" x14ac:dyDescent="0.25">
      <c r="A6498">
        <f t="shared" si="916"/>
        <v>6497</v>
      </c>
      <c r="B6498" s="1">
        <v>50822</v>
      </c>
      <c r="C6498" s="2">
        <v>40946</v>
      </c>
      <c r="D6498" s="1" t="s">
        <v>36</v>
      </c>
      <c r="E6498" s="1" t="str">
        <f t="shared" si="909"/>
        <v>*</v>
      </c>
      <c r="F6498" s="1" t="str">
        <f t="shared" si="910"/>
        <v>*</v>
      </c>
      <c r="G6498" s="1" t="str">
        <f t="shared" si="911"/>
        <v>*</v>
      </c>
      <c r="J6498" s="1" t="str">
        <f t="shared" si="912"/>
        <v>*</v>
      </c>
      <c r="P6498" s="1">
        <v>6</v>
      </c>
      <c r="Q6498" s="1">
        <f t="shared" si="917"/>
        <v>0.01</v>
      </c>
      <c r="T6498" s="4">
        <v>1635.29</v>
      </c>
      <c r="U6498" s="9">
        <f t="shared" si="913"/>
        <v>1</v>
      </c>
      <c r="V6498" s="4">
        <f t="shared" si="914"/>
        <v>272.54833333333335</v>
      </c>
      <c r="W6498" s="1" t="s">
        <v>21</v>
      </c>
      <c r="X6498" s="1">
        <v>24.49</v>
      </c>
      <c r="Y6498" s="4">
        <f t="shared" si="915"/>
        <v>1659.78</v>
      </c>
      <c r="Z6498" s="1" t="s">
        <v>15</v>
      </c>
      <c r="AA6498" s="1" t="s">
        <v>23</v>
      </c>
      <c r="AB6498" s="1" t="s">
        <v>17</v>
      </c>
      <c r="AC6498" s="1" t="s">
        <v>34</v>
      </c>
      <c r="AD6498" s="1" t="s">
        <v>48</v>
      </c>
      <c r="AE6498" s="2">
        <v>40947</v>
      </c>
    </row>
    <row r="6499" spans="1:31" x14ac:dyDescent="0.25">
      <c r="A6499">
        <f t="shared" si="916"/>
        <v>6498</v>
      </c>
      <c r="B6499" s="1">
        <v>28390</v>
      </c>
      <c r="C6499" s="2">
        <v>40946</v>
      </c>
      <c r="D6499" s="1" t="s">
        <v>20</v>
      </c>
      <c r="E6499" s="1" t="str">
        <f t="shared" si="909"/>
        <v>*</v>
      </c>
      <c r="F6499" s="1" t="str">
        <f t="shared" si="910"/>
        <v>**</v>
      </c>
      <c r="G6499" s="1" t="str">
        <f t="shared" si="911"/>
        <v>**</v>
      </c>
      <c r="J6499" s="1" t="str">
        <f t="shared" si="912"/>
        <v>**</v>
      </c>
      <c r="P6499" s="1">
        <v>44</v>
      </c>
      <c r="Q6499" s="1">
        <f t="shared" si="917"/>
        <v>0.05</v>
      </c>
      <c r="T6499" s="4">
        <v>809.77</v>
      </c>
      <c r="U6499" s="9">
        <f t="shared" si="913"/>
        <v>0</v>
      </c>
      <c r="V6499" s="4">
        <f t="shared" si="914"/>
        <v>18.403863636363635</v>
      </c>
      <c r="W6499" s="1" t="s">
        <v>21</v>
      </c>
      <c r="X6499" s="1">
        <v>6.68</v>
      </c>
      <c r="Y6499" s="4">
        <f t="shared" si="915"/>
        <v>816.44999999999993</v>
      </c>
      <c r="Z6499" s="1" t="s">
        <v>44</v>
      </c>
      <c r="AA6499" s="1" t="s">
        <v>23</v>
      </c>
      <c r="AB6499" s="1" t="s">
        <v>17</v>
      </c>
      <c r="AC6499" s="1" t="s">
        <v>18</v>
      </c>
      <c r="AD6499" s="1" t="s">
        <v>19</v>
      </c>
      <c r="AE6499" s="2">
        <v>40948</v>
      </c>
    </row>
    <row r="6500" spans="1:31" x14ac:dyDescent="0.25">
      <c r="A6500">
        <f t="shared" si="916"/>
        <v>6499</v>
      </c>
      <c r="B6500" s="1">
        <v>50822</v>
      </c>
      <c r="C6500" s="2">
        <v>40946</v>
      </c>
      <c r="D6500" s="1" t="s">
        <v>36</v>
      </c>
      <c r="E6500" s="1" t="str">
        <f t="shared" si="909"/>
        <v>*</v>
      </c>
      <c r="F6500" s="1" t="str">
        <f t="shared" si="910"/>
        <v>*</v>
      </c>
      <c r="G6500" s="1" t="str">
        <f t="shared" si="911"/>
        <v>*</v>
      </c>
      <c r="J6500" s="1" t="str">
        <f t="shared" si="912"/>
        <v>*</v>
      </c>
      <c r="P6500" s="1">
        <v>37</v>
      </c>
      <c r="Q6500" s="1">
        <f t="shared" si="917"/>
        <v>0.04</v>
      </c>
      <c r="T6500" s="4">
        <v>316.35000000000002</v>
      </c>
      <c r="U6500" s="9">
        <f t="shared" si="913"/>
        <v>0</v>
      </c>
      <c r="V6500" s="4">
        <f t="shared" si="914"/>
        <v>8.5500000000000007</v>
      </c>
      <c r="W6500" s="1" t="s">
        <v>14</v>
      </c>
      <c r="X6500" s="1">
        <v>2.83</v>
      </c>
      <c r="Y6500" s="4">
        <f t="shared" si="915"/>
        <v>319.18</v>
      </c>
      <c r="Z6500" s="1" t="s">
        <v>15</v>
      </c>
      <c r="AA6500" s="1" t="s">
        <v>23</v>
      </c>
      <c r="AB6500" s="1" t="s">
        <v>24</v>
      </c>
      <c r="AC6500" s="1" t="s">
        <v>38</v>
      </c>
      <c r="AD6500" s="1" t="s">
        <v>41</v>
      </c>
      <c r="AE6500" s="2">
        <v>40947</v>
      </c>
    </row>
    <row r="6501" spans="1:31" x14ac:dyDescent="0.25">
      <c r="A6501">
        <f t="shared" si="916"/>
        <v>6500</v>
      </c>
      <c r="B6501" s="1">
        <v>34117</v>
      </c>
      <c r="C6501" s="2">
        <v>40946</v>
      </c>
      <c r="D6501" s="1" t="s">
        <v>20</v>
      </c>
      <c r="E6501" s="1" t="str">
        <f t="shared" si="909"/>
        <v>*</v>
      </c>
      <c r="F6501" s="1" t="str">
        <f t="shared" si="910"/>
        <v>**</v>
      </c>
      <c r="G6501" s="1" t="str">
        <f t="shared" si="911"/>
        <v>**</v>
      </c>
      <c r="J6501" s="1" t="str">
        <f t="shared" si="912"/>
        <v>**</v>
      </c>
      <c r="P6501" s="1">
        <v>45</v>
      </c>
      <c r="Q6501" s="1">
        <f t="shared" si="917"/>
        <v>0.05</v>
      </c>
      <c r="T6501" s="4">
        <v>299.94</v>
      </c>
      <c r="U6501" s="9">
        <f t="shared" si="913"/>
        <v>0</v>
      </c>
      <c r="V6501" s="4">
        <f t="shared" si="914"/>
        <v>6.6653333333333329</v>
      </c>
      <c r="W6501" s="1" t="s">
        <v>21</v>
      </c>
      <c r="X6501" s="1">
        <v>2.99</v>
      </c>
      <c r="Y6501" s="4">
        <f t="shared" si="915"/>
        <v>302.93</v>
      </c>
      <c r="Z6501" s="1" t="s">
        <v>46</v>
      </c>
      <c r="AA6501" s="1" t="s">
        <v>23</v>
      </c>
      <c r="AB6501" s="1" t="s">
        <v>29</v>
      </c>
      <c r="AC6501" s="1" t="s">
        <v>43</v>
      </c>
      <c r="AD6501" s="1" t="s">
        <v>19</v>
      </c>
      <c r="AE6501" s="2">
        <v>40948</v>
      </c>
    </row>
    <row r="6502" spans="1:31" x14ac:dyDescent="0.25">
      <c r="A6502">
        <f t="shared" si="916"/>
        <v>6501</v>
      </c>
      <c r="B6502" s="1">
        <v>8224</v>
      </c>
      <c r="C6502" s="2">
        <v>40946</v>
      </c>
      <c r="D6502" s="1" t="s">
        <v>27</v>
      </c>
      <c r="E6502" s="1" t="str">
        <f t="shared" si="909"/>
        <v>*</v>
      </c>
      <c r="F6502" s="1" t="str">
        <f t="shared" si="910"/>
        <v>*</v>
      </c>
      <c r="G6502" s="1" t="str">
        <f t="shared" si="911"/>
        <v>*</v>
      </c>
      <c r="J6502" s="1" t="str">
        <f t="shared" si="912"/>
        <v>*</v>
      </c>
      <c r="P6502" s="1">
        <v>41</v>
      </c>
      <c r="Q6502" s="1">
        <f t="shared" si="917"/>
        <v>0.05</v>
      </c>
      <c r="T6502" s="4">
        <v>89.77</v>
      </c>
      <c r="U6502" s="9">
        <f t="shared" si="913"/>
        <v>0</v>
      </c>
      <c r="V6502" s="4">
        <f t="shared" si="914"/>
        <v>2.1895121951219512</v>
      </c>
      <c r="W6502" s="1" t="s">
        <v>21</v>
      </c>
      <c r="X6502" s="1">
        <v>1</v>
      </c>
      <c r="Y6502" s="4">
        <f t="shared" si="915"/>
        <v>90.77</v>
      </c>
      <c r="Z6502" s="1" t="s">
        <v>22</v>
      </c>
      <c r="AA6502" s="1" t="s">
        <v>28</v>
      </c>
      <c r="AB6502" s="1" t="s">
        <v>29</v>
      </c>
      <c r="AC6502" s="1" t="s">
        <v>30</v>
      </c>
      <c r="AD6502" s="1" t="s">
        <v>31</v>
      </c>
      <c r="AE6502" s="2">
        <v>40948</v>
      </c>
    </row>
    <row r="6503" spans="1:31" x14ac:dyDescent="0.25">
      <c r="A6503">
        <f t="shared" si="916"/>
        <v>6502</v>
      </c>
      <c r="B6503" s="1">
        <v>27909</v>
      </c>
      <c r="C6503" s="2">
        <v>40946</v>
      </c>
      <c r="D6503" s="1" t="s">
        <v>32</v>
      </c>
      <c r="E6503" s="1" t="str">
        <f t="shared" si="909"/>
        <v>***</v>
      </c>
      <c r="F6503" s="1" t="str">
        <f t="shared" si="910"/>
        <v>***</v>
      </c>
      <c r="G6503" s="1" t="str">
        <f t="shared" si="911"/>
        <v>***</v>
      </c>
      <c r="J6503" s="1" t="str">
        <f t="shared" si="912"/>
        <v>***</v>
      </c>
      <c r="P6503" s="1">
        <v>1</v>
      </c>
      <c r="Q6503" s="1">
        <f t="shared" si="917"/>
        <v>0.01</v>
      </c>
      <c r="T6503" s="4">
        <v>62.26</v>
      </c>
      <c r="U6503" s="9">
        <f t="shared" si="913"/>
        <v>0</v>
      </c>
      <c r="V6503" s="4">
        <f t="shared" si="914"/>
        <v>62.26</v>
      </c>
      <c r="W6503" s="1" t="s">
        <v>21</v>
      </c>
      <c r="X6503" s="1">
        <v>10.75</v>
      </c>
      <c r="Y6503" s="4">
        <f t="shared" si="915"/>
        <v>73.009999999999991</v>
      </c>
      <c r="Z6503" s="1" t="s">
        <v>39</v>
      </c>
      <c r="AA6503" s="1" t="s">
        <v>28</v>
      </c>
      <c r="AB6503" s="1" t="s">
        <v>29</v>
      </c>
      <c r="AC6503" s="1" t="s">
        <v>40</v>
      </c>
      <c r="AD6503" s="1" t="s">
        <v>19</v>
      </c>
      <c r="AE6503" s="2">
        <v>40948</v>
      </c>
    </row>
    <row r="6504" spans="1:31" x14ac:dyDescent="0.25">
      <c r="A6504">
        <f t="shared" si="916"/>
        <v>6503</v>
      </c>
      <c r="B6504" s="1">
        <v>27909</v>
      </c>
      <c r="C6504" s="2">
        <v>40946</v>
      </c>
      <c r="D6504" s="1" t="s">
        <v>32</v>
      </c>
      <c r="E6504" s="1" t="str">
        <f t="shared" si="909"/>
        <v>***</v>
      </c>
      <c r="F6504" s="1" t="str">
        <f t="shared" si="910"/>
        <v>***</v>
      </c>
      <c r="G6504" s="1" t="str">
        <f t="shared" si="911"/>
        <v>***</v>
      </c>
      <c r="J6504" s="1" t="str">
        <f t="shared" si="912"/>
        <v>***</v>
      </c>
      <c r="P6504" s="1">
        <v>47</v>
      </c>
      <c r="Q6504" s="1">
        <f t="shared" si="917"/>
        <v>0.05</v>
      </c>
      <c r="T6504" s="4">
        <v>58.53</v>
      </c>
      <c r="U6504" s="9">
        <f t="shared" si="913"/>
        <v>0</v>
      </c>
      <c r="V6504" s="4">
        <f t="shared" si="914"/>
        <v>1.2453191489361701</v>
      </c>
      <c r="W6504" s="1" t="s">
        <v>21</v>
      </c>
      <c r="X6504" s="1">
        <v>0.7</v>
      </c>
      <c r="Y6504" s="4">
        <f t="shared" si="915"/>
        <v>59.230000000000004</v>
      </c>
      <c r="Z6504" s="1" t="s">
        <v>39</v>
      </c>
      <c r="AA6504" s="1" t="s">
        <v>28</v>
      </c>
      <c r="AB6504" s="1" t="s">
        <v>29</v>
      </c>
      <c r="AC6504" s="1" t="s">
        <v>61</v>
      </c>
      <c r="AD6504" s="1" t="s">
        <v>31</v>
      </c>
      <c r="AE6504" s="2">
        <v>40949</v>
      </c>
    </row>
    <row r="6505" spans="1:31" x14ac:dyDescent="0.25">
      <c r="A6505">
        <f t="shared" si="916"/>
        <v>6504</v>
      </c>
      <c r="B6505" s="1">
        <v>28198</v>
      </c>
      <c r="C6505" s="2">
        <v>40947</v>
      </c>
      <c r="D6505" s="1" t="s">
        <v>36</v>
      </c>
      <c r="E6505" s="1" t="str">
        <f t="shared" si="909"/>
        <v>*</v>
      </c>
      <c r="F6505" s="1" t="str">
        <f t="shared" si="910"/>
        <v>*</v>
      </c>
      <c r="G6505" s="1" t="str">
        <f t="shared" si="911"/>
        <v>*</v>
      </c>
      <c r="J6505" s="1" t="str">
        <f t="shared" si="912"/>
        <v>*</v>
      </c>
      <c r="P6505" s="1">
        <v>50</v>
      </c>
      <c r="Q6505" s="1">
        <f t="shared" si="917"/>
        <v>0.06</v>
      </c>
      <c r="T6505" s="4">
        <v>7703.9665000000005</v>
      </c>
      <c r="U6505" s="9">
        <f t="shared" si="913"/>
        <v>1</v>
      </c>
      <c r="V6505" s="4">
        <f t="shared" si="914"/>
        <v>154.07933</v>
      </c>
      <c r="W6505" s="1" t="s">
        <v>21</v>
      </c>
      <c r="X6505" s="1">
        <v>8.99</v>
      </c>
      <c r="Y6505" s="4">
        <f t="shared" si="915"/>
        <v>7712.9565000000002</v>
      </c>
      <c r="Z6505" s="1" t="s">
        <v>54</v>
      </c>
      <c r="AA6505" s="1" t="s">
        <v>16</v>
      </c>
      <c r="AB6505" s="1" t="s">
        <v>24</v>
      </c>
      <c r="AC6505" s="1" t="s">
        <v>25</v>
      </c>
      <c r="AD6505" s="1" t="s">
        <v>19</v>
      </c>
      <c r="AE6505" s="2">
        <v>40948</v>
      </c>
    </row>
    <row r="6506" spans="1:31" x14ac:dyDescent="0.25">
      <c r="A6506">
        <f t="shared" si="916"/>
        <v>6505</v>
      </c>
      <c r="B6506" s="1">
        <v>43906</v>
      </c>
      <c r="C6506" s="2">
        <v>40947</v>
      </c>
      <c r="D6506" s="1" t="s">
        <v>20</v>
      </c>
      <c r="E6506" s="1" t="str">
        <f t="shared" si="909"/>
        <v>*</v>
      </c>
      <c r="F6506" s="1" t="str">
        <f t="shared" si="910"/>
        <v>**</v>
      </c>
      <c r="G6506" s="1" t="str">
        <f t="shared" si="911"/>
        <v>**</v>
      </c>
      <c r="J6506" s="1" t="str">
        <f t="shared" si="912"/>
        <v>**</v>
      </c>
      <c r="P6506" s="1">
        <v>50</v>
      </c>
      <c r="Q6506" s="1">
        <f t="shared" si="917"/>
        <v>0.06</v>
      </c>
      <c r="T6506" s="4">
        <v>3601.07</v>
      </c>
      <c r="U6506" s="9">
        <f t="shared" si="913"/>
        <v>1</v>
      </c>
      <c r="V6506" s="4">
        <f t="shared" si="914"/>
        <v>72.0214</v>
      </c>
      <c r="W6506" s="1" t="s">
        <v>21</v>
      </c>
      <c r="X6506" s="1">
        <v>14.52</v>
      </c>
      <c r="Y6506" s="4">
        <f t="shared" si="915"/>
        <v>3615.59</v>
      </c>
      <c r="Z6506" s="1" t="s">
        <v>51</v>
      </c>
      <c r="AA6506" s="1" t="s">
        <v>28</v>
      </c>
      <c r="AB6506" s="1" t="s">
        <v>24</v>
      </c>
      <c r="AC6506" s="1" t="s">
        <v>38</v>
      </c>
      <c r="AD6506" s="1" t="s">
        <v>19</v>
      </c>
      <c r="AE6506" s="2">
        <v>40948</v>
      </c>
    </row>
    <row r="6507" spans="1:31" x14ac:dyDescent="0.25">
      <c r="A6507">
        <f t="shared" si="916"/>
        <v>6506</v>
      </c>
      <c r="B6507" s="1">
        <v>23140</v>
      </c>
      <c r="C6507" s="2">
        <v>40947</v>
      </c>
      <c r="D6507" s="1" t="s">
        <v>20</v>
      </c>
      <c r="E6507" s="1" t="str">
        <f t="shared" si="909"/>
        <v>*</v>
      </c>
      <c r="F6507" s="1" t="str">
        <f t="shared" si="910"/>
        <v>**</v>
      </c>
      <c r="G6507" s="1" t="str">
        <f t="shared" si="911"/>
        <v>**</v>
      </c>
      <c r="J6507" s="1" t="str">
        <f t="shared" si="912"/>
        <v>**</v>
      </c>
      <c r="P6507" s="1">
        <v>18</v>
      </c>
      <c r="Q6507" s="1">
        <f t="shared" si="917"/>
        <v>0.02</v>
      </c>
      <c r="T6507" s="4">
        <v>1713.8</v>
      </c>
      <c r="U6507" s="9">
        <f t="shared" si="913"/>
        <v>1</v>
      </c>
      <c r="V6507" s="4">
        <f t="shared" si="914"/>
        <v>95.211111111111109</v>
      </c>
      <c r="W6507" s="1" t="s">
        <v>21</v>
      </c>
      <c r="X6507" s="1">
        <v>8.99</v>
      </c>
      <c r="Y6507" s="4">
        <f t="shared" si="915"/>
        <v>1722.79</v>
      </c>
      <c r="Z6507" s="1" t="s">
        <v>49</v>
      </c>
      <c r="AA6507" s="1" t="s">
        <v>37</v>
      </c>
      <c r="AB6507" s="1" t="s">
        <v>17</v>
      </c>
      <c r="AC6507" s="1" t="s">
        <v>18</v>
      </c>
      <c r="AD6507" s="1" t="s">
        <v>41</v>
      </c>
      <c r="AE6507" s="2">
        <v>40949</v>
      </c>
    </row>
    <row r="6508" spans="1:31" x14ac:dyDescent="0.25">
      <c r="A6508">
        <f t="shared" si="916"/>
        <v>6507</v>
      </c>
      <c r="B6508" s="1">
        <v>37763</v>
      </c>
      <c r="C6508" s="2">
        <v>40947</v>
      </c>
      <c r="D6508" s="1" t="s">
        <v>27</v>
      </c>
      <c r="E6508" s="1" t="str">
        <f t="shared" si="909"/>
        <v>*</v>
      </c>
      <c r="F6508" s="1" t="str">
        <f t="shared" si="910"/>
        <v>*</v>
      </c>
      <c r="G6508" s="1" t="str">
        <f t="shared" si="911"/>
        <v>*</v>
      </c>
      <c r="J6508" s="1" t="str">
        <f t="shared" si="912"/>
        <v>*</v>
      </c>
      <c r="P6508" s="1">
        <v>24</v>
      </c>
      <c r="Q6508" s="1">
        <f t="shared" si="917"/>
        <v>3.5000000000000003E-2</v>
      </c>
      <c r="T6508" s="4">
        <v>1247.9275</v>
      </c>
      <c r="U6508" s="9">
        <f t="shared" si="913"/>
        <v>1</v>
      </c>
      <c r="V6508" s="4">
        <f t="shared" si="914"/>
        <v>51.996979166666669</v>
      </c>
      <c r="W6508" s="1" t="s">
        <v>21</v>
      </c>
      <c r="X6508" s="1">
        <v>2.5</v>
      </c>
      <c r="Y6508" s="4">
        <f t="shared" si="915"/>
        <v>1250.4275</v>
      </c>
      <c r="Z6508" s="1" t="s">
        <v>44</v>
      </c>
      <c r="AA6508" s="1" t="s">
        <v>16</v>
      </c>
      <c r="AB6508" s="1" t="s">
        <v>24</v>
      </c>
      <c r="AC6508" s="1" t="s">
        <v>25</v>
      </c>
      <c r="AD6508" s="1" t="s">
        <v>19</v>
      </c>
      <c r="AE6508" s="2">
        <v>40948</v>
      </c>
    </row>
    <row r="6509" spans="1:31" x14ac:dyDescent="0.25">
      <c r="A6509">
        <f t="shared" si="916"/>
        <v>6508</v>
      </c>
      <c r="B6509" s="1">
        <v>27109</v>
      </c>
      <c r="C6509" s="2">
        <v>40947</v>
      </c>
      <c r="D6509" s="1" t="s">
        <v>32</v>
      </c>
      <c r="E6509" s="1" t="str">
        <f t="shared" si="909"/>
        <v>***</v>
      </c>
      <c r="F6509" s="1" t="str">
        <f t="shared" si="910"/>
        <v>***</v>
      </c>
      <c r="G6509" s="1" t="str">
        <f t="shared" si="911"/>
        <v>***</v>
      </c>
      <c r="J6509" s="1" t="str">
        <f t="shared" si="912"/>
        <v>***</v>
      </c>
      <c r="P6509" s="1">
        <v>48</v>
      </c>
      <c r="Q6509" s="1">
        <f t="shared" si="917"/>
        <v>0.05</v>
      </c>
      <c r="T6509" s="4">
        <v>538.22</v>
      </c>
      <c r="U6509" s="9">
        <f t="shared" si="913"/>
        <v>0</v>
      </c>
      <c r="V6509" s="4">
        <f t="shared" si="914"/>
        <v>11.212916666666667</v>
      </c>
      <c r="W6509" s="1" t="s">
        <v>21</v>
      </c>
      <c r="X6509" s="1">
        <v>6.5</v>
      </c>
      <c r="Y6509" s="4">
        <f t="shared" si="915"/>
        <v>544.72</v>
      </c>
      <c r="Z6509" s="1" t="s">
        <v>39</v>
      </c>
      <c r="AA6509" s="1" t="s">
        <v>16</v>
      </c>
      <c r="AB6509" s="1" t="s">
        <v>24</v>
      </c>
      <c r="AC6509" s="1" t="s">
        <v>38</v>
      </c>
      <c r="AD6509" s="1" t="s">
        <v>19</v>
      </c>
      <c r="AE6509" s="2">
        <v>40949</v>
      </c>
    </row>
    <row r="6510" spans="1:31" x14ac:dyDescent="0.25">
      <c r="A6510">
        <f t="shared" si="916"/>
        <v>6509</v>
      </c>
      <c r="B6510" s="1">
        <v>37763</v>
      </c>
      <c r="C6510" s="2">
        <v>40947</v>
      </c>
      <c r="D6510" s="1" t="s">
        <v>27</v>
      </c>
      <c r="E6510" s="1" t="str">
        <f t="shared" si="909"/>
        <v>*</v>
      </c>
      <c r="F6510" s="1" t="str">
        <f t="shared" si="910"/>
        <v>*</v>
      </c>
      <c r="G6510" s="1" t="str">
        <f t="shared" si="911"/>
        <v>*</v>
      </c>
      <c r="J6510" s="1" t="str">
        <f t="shared" si="912"/>
        <v>*</v>
      </c>
      <c r="P6510" s="1">
        <v>29</v>
      </c>
      <c r="Q6510" s="1">
        <f t="shared" si="917"/>
        <v>3.5000000000000003E-2</v>
      </c>
      <c r="T6510" s="4">
        <v>169.61</v>
      </c>
      <c r="U6510" s="9">
        <f t="shared" si="913"/>
        <v>0</v>
      </c>
      <c r="V6510" s="4">
        <f t="shared" si="914"/>
        <v>5.8486206896551725</v>
      </c>
      <c r="W6510" s="1" t="s">
        <v>21</v>
      </c>
      <c r="X6510" s="1">
        <v>9.92</v>
      </c>
      <c r="Y6510" s="4">
        <f t="shared" si="915"/>
        <v>179.53</v>
      </c>
      <c r="Z6510" s="1" t="s">
        <v>44</v>
      </c>
      <c r="AA6510" s="1" t="s">
        <v>16</v>
      </c>
      <c r="AB6510" s="1" t="s">
        <v>29</v>
      </c>
      <c r="AC6510" s="1" t="s">
        <v>43</v>
      </c>
      <c r="AD6510" s="1" t="s">
        <v>19</v>
      </c>
      <c r="AE6510" s="2">
        <v>40948</v>
      </c>
    </row>
    <row r="6511" spans="1:31" x14ac:dyDescent="0.25">
      <c r="A6511">
        <f t="shared" si="916"/>
        <v>6510</v>
      </c>
      <c r="B6511" s="1">
        <v>23140</v>
      </c>
      <c r="C6511" s="2">
        <v>40947</v>
      </c>
      <c r="D6511" s="1" t="s">
        <v>20</v>
      </c>
      <c r="E6511" s="1" t="str">
        <f t="shared" si="909"/>
        <v>*</v>
      </c>
      <c r="F6511" s="1" t="str">
        <f t="shared" si="910"/>
        <v>**</v>
      </c>
      <c r="G6511" s="1" t="str">
        <f t="shared" si="911"/>
        <v>**</v>
      </c>
      <c r="J6511" s="1" t="str">
        <f t="shared" si="912"/>
        <v>**</v>
      </c>
      <c r="P6511" s="1">
        <v>16</v>
      </c>
      <c r="Q6511" s="1">
        <f t="shared" si="917"/>
        <v>0.02</v>
      </c>
      <c r="T6511" s="4">
        <v>116.69</v>
      </c>
      <c r="U6511" s="9">
        <f t="shared" si="913"/>
        <v>0</v>
      </c>
      <c r="V6511" s="4">
        <f t="shared" si="914"/>
        <v>7.2931249999999999</v>
      </c>
      <c r="W6511" s="1" t="s">
        <v>21</v>
      </c>
      <c r="X6511" s="1">
        <v>2.35</v>
      </c>
      <c r="Y6511" s="4">
        <f t="shared" si="915"/>
        <v>119.03999999999999</v>
      </c>
      <c r="Z6511" s="1" t="s">
        <v>49</v>
      </c>
      <c r="AA6511" s="1" t="s">
        <v>37</v>
      </c>
      <c r="AB6511" s="1" t="s">
        <v>29</v>
      </c>
      <c r="AC6511" s="1" t="s">
        <v>30</v>
      </c>
      <c r="AD6511" s="1" t="s">
        <v>31</v>
      </c>
      <c r="AE6511" s="2">
        <v>40947</v>
      </c>
    </row>
    <row r="6512" spans="1:31" x14ac:dyDescent="0.25">
      <c r="A6512">
        <f t="shared" si="916"/>
        <v>6511</v>
      </c>
      <c r="B6512" s="1">
        <v>27557</v>
      </c>
      <c r="C6512" s="2">
        <v>40947</v>
      </c>
      <c r="D6512" s="1" t="s">
        <v>13</v>
      </c>
      <c r="E6512" s="1" t="str">
        <f t="shared" si="909"/>
        <v>*</v>
      </c>
      <c r="F6512" s="1" t="str">
        <f t="shared" si="910"/>
        <v>*</v>
      </c>
      <c r="G6512" s="1" t="str">
        <f t="shared" si="911"/>
        <v>*</v>
      </c>
      <c r="J6512" s="1" t="str">
        <f t="shared" si="912"/>
        <v>*</v>
      </c>
      <c r="P6512" s="1">
        <v>18</v>
      </c>
      <c r="Q6512" s="1">
        <f t="shared" si="917"/>
        <v>0.02</v>
      </c>
      <c r="T6512" s="4">
        <v>56.13</v>
      </c>
      <c r="U6512" s="9">
        <f t="shared" si="913"/>
        <v>0</v>
      </c>
      <c r="V6512" s="4">
        <f t="shared" si="914"/>
        <v>3.1183333333333336</v>
      </c>
      <c r="W6512" s="1" t="s">
        <v>21</v>
      </c>
      <c r="X6512" s="1">
        <v>5.33</v>
      </c>
      <c r="Y6512" s="4">
        <f t="shared" si="915"/>
        <v>61.46</v>
      </c>
      <c r="Z6512" s="1" t="s">
        <v>22</v>
      </c>
      <c r="AA6512" s="1" t="s">
        <v>28</v>
      </c>
      <c r="AB6512" s="1" t="s">
        <v>29</v>
      </c>
      <c r="AC6512" s="1" t="s">
        <v>58</v>
      </c>
      <c r="AD6512" s="1" t="s">
        <v>19</v>
      </c>
      <c r="AE6512" s="2">
        <v>40952</v>
      </c>
    </row>
    <row r="6513" spans="1:31" x14ac:dyDescent="0.25">
      <c r="A6513">
        <f t="shared" si="916"/>
        <v>6512</v>
      </c>
      <c r="B6513" s="1">
        <v>11239</v>
      </c>
      <c r="C6513" s="2">
        <v>40948</v>
      </c>
      <c r="D6513" s="1" t="s">
        <v>32</v>
      </c>
      <c r="E6513" s="1" t="str">
        <f t="shared" si="909"/>
        <v>***</v>
      </c>
      <c r="F6513" s="1" t="str">
        <f t="shared" si="910"/>
        <v>***</v>
      </c>
      <c r="G6513" s="1" t="str">
        <f t="shared" si="911"/>
        <v>***</v>
      </c>
      <c r="J6513" s="1" t="str">
        <f t="shared" si="912"/>
        <v>***</v>
      </c>
      <c r="P6513" s="1">
        <v>33</v>
      </c>
      <c r="Q6513" s="1">
        <f t="shared" si="917"/>
        <v>0.04</v>
      </c>
      <c r="T6513" s="4">
        <v>6170.02</v>
      </c>
      <c r="U6513" s="9">
        <f t="shared" si="913"/>
        <v>1</v>
      </c>
      <c r="V6513" s="4">
        <f t="shared" si="914"/>
        <v>186.97030303030306</v>
      </c>
      <c r="W6513" s="1" t="s">
        <v>33</v>
      </c>
      <c r="X6513" s="1">
        <v>29.21</v>
      </c>
      <c r="Y6513" s="4">
        <f t="shared" si="915"/>
        <v>6199.2300000000005</v>
      </c>
      <c r="Z6513" s="1" t="s">
        <v>22</v>
      </c>
      <c r="AA6513" s="1" t="s">
        <v>23</v>
      </c>
      <c r="AB6513" s="1" t="s">
        <v>17</v>
      </c>
      <c r="AC6513" s="1" t="s">
        <v>52</v>
      </c>
      <c r="AD6513" s="1" t="s">
        <v>59</v>
      </c>
      <c r="AE6513" s="2">
        <v>40950</v>
      </c>
    </row>
    <row r="6514" spans="1:31" x14ac:dyDescent="0.25">
      <c r="A6514">
        <f t="shared" si="916"/>
        <v>6513</v>
      </c>
      <c r="B6514" s="1">
        <v>29507</v>
      </c>
      <c r="C6514" s="2">
        <v>40948</v>
      </c>
      <c r="D6514" s="1" t="s">
        <v>13</v>
      </c>
      <c r="E6514" s="1" t="str">
        <f t="shared" si="909"/>
        <v>*</v>
      </c>
      <c r="F6514" s="1" t="str">
        <f t="shared" si="910"/>
        <v>*</v>
      </c>
      <c r="G6514" s="1" t="str">
        <f t="shared" si="911"/>
        <v>*</v>
      </c>
      <c r="J6514" s="1" t="str">
        <f t="shared" si="912"/>
        <v>*</v>
      </c>
      <c r="P6514" s="1">
        <v>14</v>
      </c>
      <c r="Q6514" s="1">
        <f t="shared" si="917"/>
        <v>0.02</v>
      </c>
      <c r="T6514" s="4">
        <v>3049.6320000000001</v>
      </c>
      <c r="U6514" s="9">
        <f t="shared" si="913"/>
        <v>1</v>
      </c>
      <c r="V6514" s="4">
        <f t="shared" si="914"/>
        <v>217.83085714285716</v>
      </c>
      <c r="W6514" s="1" t="s">
        <v>33</v>
      </c>
      <c r="X6514" s="1">
        <v>35.67</v>
      </c>
      <c r="Y6514" s="4">
        <f t="shared" si="915"/>
        <v>3085.3020000000001</v>
      </c>
      <c r="Z6514" s="1" t="s">
        <v>22</v>
      </c>
      <c r="AA6514" s="1" t="s">
        <v>16</v>
      </c>
      <c r="AB6514" s="1" t="s">
        <v>17</v>
      </c>
      <c r="AC6514" s="1" t="s">
        <v>52</v>
      </c>
      <c r="AD6514" s="1" t="s">
        <v>59</v>
      </c>
      <c r="AE6514" s="2">
        <v>40950</v>
      </c>
    </row>
    <row r="6515" spans="1:31" x14ac:dyDescent="0.25">
      <c r="A6515">
        <f t="shared" si="916"/>
        <v>6514</v>
      </c>
      <c r="B6515" s="1">
        <v>29507</v>
      </c>
      <c r="C6515" s="2">
        <v>40948</v>
      </c>
      <c r="D6515" s="1" t="s">
        <v>13</v>
      </c>
      <c r="E6515" s="1" t="str">
        <f t="shared" si="909"/>
        <v>*</v>
      </c>
      <c r="F6515" s="1" t="str">
        <f t="shared" si="910"/>
        <v>*</v>
      </c>
      <c r="G6515" s="1" t="str">
        <f t="shared" si="911"/>
        <v>*</v>
      </c>
      <c r="J6515" s="1" t="str">
        <f t="shared" si="912"/>
        <v>*</v>
      </c>
      <c r="P6515" s="1">
        <v>41</v>
      </c>
      <c r="Q6515" s="1">
        <f t="shared" si="917"/>
        <v>0.05</v>
      </c>
      <c r="T6515" s="4">
        <v>1274.9490000000001</v>
      </c>
      <c r="U6515" s="9">
        <f t="shared" si="913"/>
        <v>1</v>
      </c>
      <c r="V6515" s="4">
        <f t="shared" si="914"/>
        <v>31.096317073170734</v>
      </c>
      <c r="W6515" s="1" t="s">
        <v>21</v>
      </c>
      <c r="X6515" s="1">
        <v>1.1000000000000001</v>
      </c>
      <c r="Y6515" s="4">
        <f t="shared" si="915"/>
        <v>1276.049</v>
      </c>
      <c r="Z6515" s="1" t="s">
        <v>22</v>
      </c>
      <c r="AA6515" s="1" t="s">
        <v>16</v>
      </c>
      <c r="AB6515" s="1" t="s">
        <v>24</v>
      </c>
      <c r="AC6515" s="1" t="s">
        <v>25</v>
      </c>
      <c r="AD6515" s="1" t="s">
        <v>19</v>
      </c>
      <c r="AE6515" s="2">
        <v>40953</v>
      </c>
    </row>
    <row r="6516" spans="1:31" x14ac:dyDescent="0.25">
      <c r="A6516">
        <f t="shared" si="916"/>
        <v>6515</v>
      </c>
      <c r="B6516" s="1">
        <v>4162</v>
      </c>
      <c r="C6516" s="2">
        <v>40948</v>
      </c>
      <c r="D6516" s="1" t="s">
        <v>13</v>
      </c>
      <c r="E6516" s="1" t="str">
        <f t="shared" si="909"/>
        <v>*</v>
      </c>
      <c r="F6516" s="1" t="str">
        <f t="shared" si="910"/>
        <v>*</v>
      </c>
      <c r="G6516" s="1" t="str">
        <f t="shared" si="911"/>
        <v>*</v>
      </c>
      <c r="J6516" s="1" t="str">
        <f t="shared" si="912"/>
        <v>*</v>
      </c>
      <c r="P6516" s="1">
        <v>2</v>
      </c>
      <c r="Q6516" s="1">
        <f t="shared" si="917"/>
        <v>0.01</v>
      </c>
      <c r="T6516" s="4">
        <v>381.6</v>
      </c>
      <c r="U6516" s="9">
        <f t="shared" si="913"/>
        <v>0</v>
      </c>
      <c r="V6516" s="4">
        <f t="shared" si="914"/>
        <v>190.8</v>
      </c>
      <c r="W6516" s="1" t="s">
        <v>21</v>
      </c>
      <c r="X6516" s="1">
        <v>19.989999999999998</v>
      </c>
      <c r="Y6516" s="4">
        <f t="shared" si="915"/>
        <v>401.59000000000003</v>
      </c>
      <c r="Z6516" s="1" t="s">
        <v>53</v>
      </c>
      <c r="AA6516" s="1" t="s">
        <v>23</v>
      </c>
      <c r="AB6516" s="1" t="s">
        <v>29</v>
      </c>
      <c r="AC6516" s="1" t="s">
        <v>55</v>
      </c>
      <c r="AD6516" s="1" t="s">
        <v>19</v>
      </c>
      <c r="AE6516" s="2">
        <v>40952</v>
      </c>
    </row>
    <row r="6517" spans="1:31" x14ac:dyDescent="0.25">
      <c r="A6517">
        <f t="shared" si="916"/>
        <v>6516</v>
      </c>
      <c r="B6517" s="1">
        <v>51111</v>
      </c>
      <c r="C6517" s="2">
        <v>40948</v>
      </c>
      <c r="D6517" s="1" t="s">
        <v>27</v>
      </c>
      <c r="E6517" s="1" t="str">
        <f t="shared" si="909"/>
        <v>*</v>
      </c>
      <c r="F6517" s="1" t="str">
        <f t="shared" si="910"/>
        <v>*</v>
      </c>
      <c r="G6517" s="1" t="str">
        <f t="shared" si="911"/>
        <v>*</v>
      </c>
      <c r="J6517" s="1" t="str">
        <f t="shared" si="912"/>
        <v>*</v>
      </c>
      <c r="P6517" s="1">
        <v>1</v>
      </c>
      <c r="Q6517" s="1">
        <f t="shared" si="917"/>
        <v>0.01</v>
      </c>
      <c r="T6517" s="4">
        <v>61.097999999999999</v>
      </c>
      <c r="U6517" s="9">
        <f t="shared" si="913"/>
        <v>0</v>
      </c>
      <c r="V6517" s="4">
        <f t="shared" si="914"/>
        <v>61.097999999999999</v>
      </c>
      <c r="W6517" s="1" t="s">
        <v>21</v>
      </c>
      <c r="X6517" s="1">
        <v>5.92</v>
      </c>
      <c r="Y6517" s="4">
        <f t="shared" si="915"/>
        <v>67.018000000000001</v>
      </c>
      <c r="Z6517" s="1" t="s">
        <v>64</v>
      </c>
      <c r="AA6517" s="1" t="s">
        <v>37</v>
      </c>
      <c r="AB6517" s="1" t="s">
        <v>24</v>
      </c>
      <c r="AC6517" s="1" t="s">
        <v>25</v>
      </c>
      <c r="AD6517" s="1" t="s">
        <v>19</v>
      </c>
      <c r="AE6517" s="2">
        <v>40950</v>
      </c>
    </row>
    <row r="6518" spans="1:31" x14ac:dyDescent="0.25">
      <c r="A6518">
        <f t="shared" si="916"/>
        <v>6517</v>
      </c>
      <c r="B6518" s="1">
        <v>10917</v>
      </c>
      <c r="C6518" s="2">
        <v>40949</v>
      </c>
      <c r="D6518" s="1" t="s">
        <v>32</v>
      </c>
      <c r="E6518" s="1" t="str">
        <f t="shared" si="909"/>
        <v>***</v>
      </c>
      <c r="F6518" s="1" t="str">
        <f t="shared" si="910"/>
        <v>***</v>
      </c>
      <c r="G6518" s="1" t="str">
        <f t="shared" si="911"/>
        <v>***</v>
      </c>
      <c r="J6518" s="1" t="str">
        <f t="shared" si="912"/>
        <v>***</v>
      </c>
      <c r="P6518" s="1">
        <v>14</v>
      </c>
      <c r="Q6518" s="1">
        <f t="shared" si="917"/>
        <v>0.02</v>
      </c>
      <c r="T6518" s="4">
        <v>1281.3579999999999</v>
      </c>
      <c r="U6518" s="9">
        <f t="shared" si="913"/>
        <v>1</v>
      </c>
      <c r="V6518" s="4">
        <f t="shared" si="914"/>
        <v>91.525571428571425</v>
      </c>
      <c r="W6518" s="1" t="s">
        <v>14</v>
      </c>
      <c r="X6518" s="1">
        <v>5.99</v>
      </c>
      <c r="Y6518" s="4">
        <f t="shared" si="915"/>
        <v>1287.348</v>
      </c>
      <c r="Z6518" s="1" t="s">
        <v>46</v>
      </c>
      <c r="AA6518" s="1" t="s">
        <v>28</v>
      </c>
      <c r="AB6518" s="1" t="s">
        <v>24</v>
      </c>
      <c r="AC6518" s="1" t="s">
        <v>25</v>
      </c>
      <c r="AD6518" s="1" t="s">
        <v>19</v>
      </c>
      <c r="AE6518" s="2">
        <v>40951</v>
      </c>
    </row>
    <row r="6519" spans="1:31" x14ac:dyDescent="0.25">
      <c r="A6519">
        <f t="shared" si="916"/>
        <v>6518</v>
      </c>
      <c r="B6519" s="1">
        <v>50784</v>
      </c>
      <c r="C6519" s="2">
        <v>40949</v>
      </c>
      <c r="D6519" s="1" t="s">
        <v>20</v>
      </c>
      <c r="E6519" s="1" t="str">
        <f t="shared" si="909"/>
        <v>*</v>
      </c>
      <c r="F6519" s="1" t="str">
        <f t="shared" si="910"/>
        <v>**</v>
      </c>
      <c r="G6519" s="1" t="str">
        <f t="shared" si="911"/>
        <v>**</v>
      </c>
      <c r="J6519" s="1" t="str">
        <f t="shared" si="912"/>
        <v>**</v>
      </c>
      <c r="P6519" s="1">
        <v>20</v>
      </c>
      <c r="Q6519" s="1">
        <f t="shared" si="917"/>
        <v>3.5000000000000003E-2</v>
      </c>
      <c r="T6519" s="4">
        <v>638.72</v>
      </c>
      <c r="U6519" s="9">
        <f t="shared" si="913"/>
        <v>0</v>
      </c>
      <c r="V6519" s="4">
        <f t="shared" si="914"/>
        <v>31.936</v>
      </c>
      <c r="W6519" s="1" t="s">
        <v>21</v>
      </c>
      <c r="X6519" s="1">
        <v>5.5</v>
      </c>
      <c r="Y6519" s="4">
        <f t="shared" si="915"/>
        <v>644.22</v>
      </c>
      <c r="Z6519" s="1" t="s">
        <v>51</v>
      </c>
      <c r="AA6519" s="1" t="s">
        <v>28</v>
      </c>
      <c r="AB6519" s="1" t="s">
        <v>24</v>
      </c>
      <c r="AC6519" s="1" t="s">
        <v>38</v>
      </c>
      <c r="AD6519" s="1" t="s">
        <v>19</v>
      </c>
      <c r="AE6519" s="2">
        <v>40950</v>
      </c>
    </row>
    <row r="6520" spans="1:31" x14ac:dyDescent="0.25">
      <c r="A6520">
        <f t="shared" si="916"/>
        <v>6519</v>
      </c>
      <c r="B6520" s="1">
        <v>35492</v>
      </c>
      <c r="C6520" s="2">
        <v>40949</v>
      </c>
      <c r="D6520" s="1" t="s">
        <v>36</v>
      </c>
      <c r="E6520" s="1" t="str">
        <f t="shared" si="909"/>
        <v>*</v>
      </c>
      <c r="F6520" s="1" t="str">
        <f t="shared" si="910"/>
        <v>*</v>
      </c>
      <c r="G6520" s="1" t="str">
        <f t="shared" si="911"/>
        <v>*</v>
      </c>
      <c r="J6520" s="1" t="str">
        <f t="shared" si="912"/>
        <v>*</v>
      </c>
      <c r="P6520" s="1">
        <v>36</v>
      </c>
      <c r="Q6520" s="1">
        <f t="shared" si="917"/>
        <v>0.04</v>
      </c>
      <c r="T6520" s="4">
        <v>455.93</v>
      </c>
      <c r="U6520" s="9">
        <f t="shared" si="913"/>
        <v>0</v>
      </c>
      <c r="V6520" s="4">
        <f t="shared" si="914"/>
        <v>12.664722222222222</v>
      </c>
      <c r="W6520" s="1" t="s">
        <v>14</v>
      </c>
      <c r="X6520" s="1">
        <v>4.9800000000000004</v>
      </c>
      <c r="Y6520" s="4">
        <f t="shared" si="915"/>
        <v>460.91</v>
      </c>
      <c r="Z6520" s="1" t="s">
        <v>44</v>
      </c>
      <c r="AA6520" s="1" t="s">
        <v>28</v>
      </c>
      <c r="AB6520" s="1" t="s">
        <v>17</v>
      </c>
      <c r="AC6520" s="1" t="s">
        <v>18</v>
      </c>
      <c r="AD6520" s="1" t="s">
        <v>41</v>
      </c>
      <c r="AE6520" s="2">
        <v>40951</v>
      </c>
    </row>
    <row r="6521" spans="1:31" x14ac:dyDescent="0.25">
      <c r="A6521">
        <f t="shared" si="916"/>
        <v>6520</v>
      </c>
      <c r="B6521" s="1">
        <v>30599</v>
      </c>
      <c r="C6521" s="2">
        <v>40949</v>
      </c>
      <c r="D6521" s="1" t="s">
        <v>27</v>
      </c>
      <c r="E6521" s="1" t="str">
        <f t="shared" si="909"/>
        <v>*</v>
      </c>
      <c r="F6521" s="1" t="str">
        <f t="shared" si="910"/>
        <v>*</v>
      </c>
      <c r="G6521" s="1" t="str">
        <f t="shared" si="911"/>
        <v>*</v>
      </c>
      <c r="J6521" s="1" t="str">
        <f t="shared" si="912"/>
        <v>*</v>
      </c>
      <c r="P6521" s="1">
        <v>23</v>
      </c>
      <c r="Q6521" s="1">
        <f t="shared" si="917"/>
        <v>3.5000000000000003E-2</v>
      </c>
      <c r="T6521" s="4">
        <v>105.93</v>
      </c>
      <c r="U6521" s="9">
        <f t="shared" si="913"/>
        <v>0</v>
      </c>
      <c r="V6521" s="4">
        <f t="shared" si="914"/>
        <v>4.605652173913044</v>
      </c>
      <c r="W6521" s="1" t="s">
        <v>21</v>
      </c>
      <c r="X6521" s="1">
        <v>0.88</v>
      </c>
      <c r="Y6521" s="4">
        <f t="shared" si="915"/>
        <v>106.81</v>
      </c>
      <c r="Z6521" s="1" t="s">
        <v>22</v>
      </c>
      <c r="AA6521" s="1" t="s">
        <v>28</v>
      </c>
      <c r="AB6521" s="1" t="s">
        <v>29</v>
      </c>
      <c r="AC6521" s="1" t="s">
        <v>40</v>
      </c>
      <c r="AD6521" s="1" t="s">
        <v>31</v>
      </c>
      <c r="AE6521" s="2">
        <v>40951</v>
      </c>
    </row>
    <row r="6522" spans="1:31" x14ac:dyDescent="0.25">
      <c r="A6522">
        <f t="shared" si="916"/>
        <v>6521</v>
      </c>
      <c r="B6522" s="1">
        <v>33414</v>
      </c>
      <c r="C6522" s="2">
        <v>40949</v>
      </c>
      <c r="D6522" s="1" t="s">
        <v>27</v>
      </c>
      <c r="E6522" s="1" t="str">
        <f t="shared" si="909"/>
        <v>*</v>
      </c>
      <c r="F6522" s="1" t="str">
        <f t="shared" si="910"/>
        <v>*</v>
      </c>
      <c r="G6522" s="1" t="str">
        <f t="shared" si="911"/>
        <v>*</v>
      </c>
      <c r="J6522" s="1" t="str">
        <f t="shared" si="912"/>
        <v>*</v>
      </c>
      <c r="P6522" s="1">
        <v>9</v>
      </c>
      <c r="Q6522" s="1">
        <f t="shared" si="917"/>
        <v>0.01</v>
      </c>
      <c r="T6522" s="4">
        <v>37.22</v>
      </c>
      <c r="U6522" s="9">
        <f t="shared" si="913"/>
        <v>0</v>
      </c>
      <c r="V6522" s="4">
        <f t="shared" si="914"/>
        <v>4.1355555555555554</v>
      </c>
      <c r="W6522" s="1" t="s">
        <v>21</v>
      </c>
      <c r="X6522" s="1">
        <v>1.17</v>
      </c>
      <c r="Y6522" s="4">
        <f t="shared" si="915"/>
        <v>38.39</v>
      </c>
      <c r="Z6522" s="1" t="s">
        <v>54</v>
      </c>
      <c r="AA6522" s="1" t="s">
        <v>23</v>
      </c>
      <c r="AB6522" s="1" t="s">
        <v>29</v>
      </c>
      <c r="AC6522" s="1" t="s">
        <v>30</v>
      </c>
      <c r="AD6522" s="1" t="s">
        <v>31</v>
      </c>
      <c r="AE6522" s="2">
        <v>40949</v>
      </c>
    </row>
    <row r="6523" spans="1:31" x14ac:dyDescent="0.25">
      <c r="A6523">
        <f t="shared" si="916"/>
        <v>6522</v>
      </c>
      <c r="B6523" s="1">
        <v>17093</v>
      </c>
      <c r="C6523" s="2">
        <v>40950</v>
      </c>
      <c r="D6523" s="1" t="s">
        <v>27</v>
      </c>
      <c r="E6523" s="1" t="str">
        <f t="shared" si="909"/>
        <v>*</v>
      </c>
      <c r="F6523" s="1" t="str">
        <f t="shared" si="910"/>
        <v>*</v>
      </c>
      <c r="G6523" s="1" t="str">
        <f t="shared" si="911"/>
        <v>*</v>
      </c>
      <c r="J6523" s="1" t="str">
        <f t="shared" si="912"/>
        <v>*</v>
      </c>
      <c r="P6523" s="1">
        <v>50</v>
      </c>
      <c r="Q6523" s="1">
        <f t="shared" si="917"/>
        <v>0.06</v>
      </c>
      <c r="T6523" s="4">
        <v>4550.0600000000004</v>
      </c>
      <c r="U6523" s="9">
        <f t="shared" si="913"/>
        <v>1</v>
      </c>
      <c r="V6523" s="4">
        <f t="shared" si="914"/>
        <v>91.001200000000011</v>
      </c>
      <c r="W6523" s="1" t="s">
        <v>33</v>
      </c>
      <c r="X6523" s="1">
        <v>58.2</v>
      </c>
      <c r="Y6523" s="4">
        <f t="shared" si="915"/>
        <v>4608.26</v>
      </c>
      <c r="Z6523" s="1" t="s">
        <v>42</v>
      </c>
      <c r="AA6523" s="1" t="s">
        <v>28</v>
      </c>
      <c r="AB6523" s="1" t="s">
        <v>17</v>
      </c>
      <c r="AC6523" s="1" t="s">
        <v>34</v>
      </c>
      <c r="AD6523" s="1" t="s">
        <v>35</v>
      </c>
      <c r="AE6523" s="2">
        <v>40952</v>
      </c>
    </row>
    <row r="6524" spans="1:31" x14ac:dyDescent="0.25">
      <c r="A6524">
        <f t="shared" si="916"/>
        <v>6523</v>
      </c>
      <c r="B6524" s="1">
        <v>8007</v>
      </c>
      <c r="C6524" s="2">
        <v>40950</v>
      </c>
      <c r="D6524" s="1" t="s">
        <v>13</v>
      </c>
      <c r="E6524" s="1" t="str">
        <f t="shared" si="909"/>
        <v>*</v>
      </c>
      <c r="F6524" s="1" t="str">
        <f t="shared" si="910"/>
        <v>*</v>
      </c>
      <c r="G6524" s="1" t="str">
        <f t="shared" si="911"/>
        <v>*</v>
      </c>
      <c r="J6524" s="1" t="str">
        <f t="shared" si="912"/>
        <v>*</v>
      </c>
      <c r="P6524" s="1">
        <v>35</v>
      </c>
      <c r="Q6524" s="1">
        <f t="shared" si="917"/>
        <v>0.04</v>
      </c>
      <c r="T6524" s="4">
        <v>3332.06</v>
      </c>
      <c r="U6524" s="9">
        <f t="shared" si="913"/>
        <v>1</v>
      </c>
      <c r="V6524" s="4">
        <f t="shared" si="914"/>
        <v>95.201714285714289</v>
      </c>
      <c r="W6524" s="1" t="s">
        <v>21</v>
      </c>
      <c r="X6524" s="1">
        <v>19.989999999999998</v>
      </c>
      <c r="Y6524" s="4">
        <f t="shared" si="915"/>
        <v>3352.0499999999997</v>
      </c>
      <c r="Z6524" s="1" t="s">
        <v>49</v>
      </c>
      <c r="AA6524" s="1" t="s">
        <v>28</v>
      </c>
      <c r="AB6524" s="1" t="s">
        <v>24</v>
      </c>
      <c r="AC6524" s="1" t="s">
        <v>56</v>
      </c>
      <c r="AD6524" s="1" t="s">
        <v>19</v>
      </c>
      <c r="AE6524" s="2">
        <v>40950</v>
      </c>
    </row>
    <row r="6525" spans="1:31" x14ac:dyDescent="0.25">
      <c r="A6525">
        <f t="shared" si="916"/>
        <v>6524</v>
      </c>
      <c r="B6525" s="1">
        <v>18500</v>
      </c>
      <c r="C6525" s="2">
        <v>40950</v>
      </c>
      <c r="D6525" s="1" t="s">
        <v>36</v>
      </c>
      <c r="E6525" s="1" t="str">
        <f t="shared" si="909"/>
        <v>*</v>
      </c>
      <c r="F6525" s="1" t="str">
        <f t="shared" si="910"/>
        <v>*</v>
      </c>
      <c r="G6525" s="1" t="str">
        <f t="shared" si="911"/>
        <v>*</v>
      </c>
      <c r="J6525" s="1" t="str">
        <f t="shared" si="912"/>
        <v>*</v>
      </c>
      <c r="P6525" s="1">
        <v>30</v>
      </c>
      <c r="Q6525" s="1">
        <f t="shared" si="917"/>
        <v>0.04</v>
      </c>
      <c r="T6525" s="4">
        <v>2536.31</v>
      </c>
      <c r="U6525" s="9">
        <f t="shared" si="913"/>
        <v>1</v>
      </c>
      <c r="V6525" s="4">
        <f t="shared" si="914"/>
        <v>84.543666666666667</v>
      </c>
      <c r="W6525" s="1" t="s">
        <v>21</v>
      </c>
      <c r="X6525" s="1">
        <v>35</v>
      </c>
      <c r="Y6525" s="4">
        <f t="shared" si="915"/>
        <v>2571.31</v>
      </c>
      <c r="Z6525" s="1" t="s">
        <v>49</v>
      </c>
      <c r="AA6525" s="1" t="s">
        <v>23</v>
      </c>
      <c r="AB6525" s="1" t="s">
        <v>29</v>
      </c>
      <c r="AC6525" s="1" t="s">
        <v>55</v>
      </c>
      <c r="AD6525" s="1" t="s">
        <v>48</v>
      </c>
      <c r="AE6525" s="2">
        <v>40952</v>
      </c>
    </row>
    <row r="6526" spans="1:31" x14ac:dyDescent="0.25">
      <c r="A6526">
        <f t="shared" si="916"/>
        <v>6525</v>
      </c>
      <c r="B6526" s="1">
        <v>18500</v>
      </c>
      <c r="C6526" s="2">
        <v>40950</v>
      </c>
      <c r="D6526" s="1" t="s">
        <v>36</v>
      </c>
      <c r="E6526" s="1" t="str">
        <f t="shared" si="909"/>
        <v>*</v>
      </c>
      <c r="F6526" s="1" t="str">
        <f t="shared" si="910"/>
        <v>*</v>
      </c>
      <c r="G6526" s="1" t="str">
        <f t="shared" si="911"/>
        <v>*</v>
      </c>
      <c r="J6526" s="1" t="str">
        <f t="shared" si="912"/>
        <v>*</v>
      </c>
      <c r="P6526" s="1">
        <v>44</v>
      </c>
      <c r="Q6526" s="1">
        <f t="shared" si="917"/>
        <v>0.05</v>
      </c>
      <c r="T6526" s="4">
        <v>2507.79</v>
      </c>
      <c r="U6526" s="9">
        <f t="shared" si="913"/>
        <v>1</v>
      </c>
      <c r="V6526" s="4">
        <f t="shared" si="914"/>
        <v>56.99522727272727</v>
      </c>
      <c r="W6526" s="1" t="s">
        <v>33</v>
      </c>
      <c r="X6526" s="1">
        <v>36.61</v>
      </c>
      <c r="Y6526" s="4">
        <f t="shared" si="915"/>
        <v>2544.4</v>
      </c>
      <c r="Z6526" s="1" t="s">
        <v>49</v>
      </c>
      <c r="AA6526" s="1" t="s">
        <v>23</v>
      </c>
      <c r="AB6526" s="1" t="s">
        <v>17</v>
      </c>
      <c r="AC6526" s="1" t="s">
        <v>62</v>
      </c>
      <c r="AD6526" s="1" t="s">
        <v>59</v>
      </c>
      <c r="AE6526" s="2">
        <v>40951</v>
      </c>
    </row>
    <row r="6527" spans="1:31" x14ac:dyDescent="0.25">
      <c r="A6527">
        <f t="shared" si="916"/>
        <v>6526</v>
      </c>
      <c r="B6527" s="1">
        <v>18500</v>
      </c>
      <c r="C6527" s="2">
        <v>40950</v>
      </c>
      <c r="D6527" s="1" t="s">
        <v>36</v>
      </c>
      <c r="E6527" s="1" t="str">
        <f t="shared" si="909"/>
        <v>*</v>
      </c>
      <c r="F6527" s="1" t="str">
        <f t="shared" si="910"/>
        <v>*</v>
      </c>
      <c r="G6527" s="1" t="str">
        <f t="shared" si="911"/>
        <v>*</v>
      </c>
      <c r="J6527" s="1" t="str">
        <f t="shared" si="912"/>
        <v>*</v>
      </c>
      <c r="P6527" s="1">
        <v>30</v>
      </c>
      <c r="Q6527" s="1">
        <f t="shared" si="917"/>
        <v>0.04</v>
      </c>
      <c r="T6527" s="4">
        <v>1052.68</v>
      </c>
      <c r="U6527" s="9">
        <f t="shared" si="913"/>
        <v>1</v>
      </c>
      <c r="V6527" s="4">
        <f t="shared" si="914"/>
        <v>35.089333333333336</v>
      </c>
      <c r="W6527" s="1" t="s">
        <v>21</v>
      </c>
      <c r="X6527" s="1">
        <v>5.5</v>
      </c>
      <c r="Y6527" s="4">
        <f t="shared" si="915"/>
        <v>1058.18</v>
      </c>
      <c r="Z6527" s="1" t="s">
        <v>49</v>
      </c>
      <c r="AA6527" s="1" t="s">
        <v>23</v>
      </c>
      <c r="AB6527" s="1" t="s">
        <v>24</v>
      </c>
      <c r="AC6527" s="1" t="s">
        <v>38</v>
      </c>
      <c r="AD6527" s="1" t="s">
        <v>19</v>
      </c>
      <c r="AE6527" s="2">
        <v>40951</v>
      </c>
    </row>
    <row r="6528" spans="1:31" x14ac:dyDescent="0.25">
      <c r="A6528">
        <f t="shared" si="916"/>
        <v>6527</v>
      </c>
      <c r="B6528" s="1">
        <v>54981</v>
      </c>
      <c r="C6528" s="2">
        <v>40950</v>
      </c>
      <c r="D6528" s="1" t="s">
        <v>20</v>
      </c>
      <c r="E6528" s="1" t="str">
        <f t="shared" si="909"/>
        <v>*</v>
      </c>
      <c r="F6528" s="1" t="str">
        <f t="shared" si="910"/>
        <v>**</v>
      </c>
      <c r="G6528" s="1" t="str">
        <f t="shared" si="911"/>
        <v>**</v>
      </c>
      <c r="J6528" s="1" t="str">
        <f t="shared" si="912"/>
        <v>**</v>
      </c>
      <c r="P6528" s="1">
        <v>31</v>
      </c>
      <c r="Q6528" s="1">
        <f t="shared" si="917"/>
        <v>0.04</v>
      </c>
      <c r="T6528" s="4">
        <v>1024.31</v>
      </c>
      <c r="U6528" s="9">
        <f t="shared" si="913"/>
        <v>1</v>
      </c>
      <c r="V6528" s="4">
        <f t="shared" si="914"/>
        <v>33.042258064516126</v>
      </c>
      <c r="W6528" s="1" t="s">
        <v>21</v>
      </c>
      <c r="X6528" s="1">
        <v>12.62</v>
      </c>
      <c r="Y6528" s="4">
        <f t="shared" si="915"/>
        <v>1036.9299999999998</v>
      </c>
      <c r="Z6528" s="1" t="s">
        <v>44</v>
      </c>
      <c r="AA6528" s="1" t="s">
        <v>37</v>
      </c>
      <c r="AB6528" s="1" t="s">
        <v>29</v>
      </c>
      <c r="AC6528" s="1" t="s">
        <v>43</v>
      </c>
      <c r="AD6528" s="1" t="s">
        <v>19</v>
      </c>
      <c r="AE6528" s="2">
        <v>40951</v>
      </c>
    </row>
    <row r="6529" spans="1:31" x14ac:dyDescent="0.25">
      <c r="A6529">
        <f t="shared" si="916"/>
        <v>6528</v>
      </c>
      <c r="B6529" s="1">
        <v>8007</v>
      </c>
      <c r="C6529" s="2">
        <v>40950</v>
      </c>
      <c r="D6529" s="1" t="s">
        <v>13</v>
      </c>
      <c r="E6529" s="1" t="str">
        <f t="shared" si="909"/>
        <v>*</v>
      </c>
      <c r="F6529" s="1" t="str">
        <f t="shared" si="910"/>
        <v>*</v>
      </c>
      <c r="G6529" s="1" t="str">
        <f t="shared" si="911"/>
        <v>*</v>
      </c>
      <c r="J6529" s="1" t="str">
        <f t="shared" si="912"/>
        <v>*</v>
      </c>
      <c r="P6529" s="1">
        <v>5</v>
      </c>
      <c r="Q6529" s="1">
        <f t="shared" si="917"/>
        <v>0.01</v>
      </c>
      <c r="T6529" s="4">
        <v>820.56449999999995</v>
      </c>
      <c r="U6529" s="9">
        <f t="shared" si="913"/>
        <v>0</v>
      </c>
      <c r="V6529" s="4">
        <f t="shared" si="914"/>
        <v>164.1129</v>
      </c>
      <c r="W6529" s="1" t="s">
        <v>21</v>
      </c>
      <c r="X6529" s="1">
        <v>8.99</v>
      </c>
      <c r="Y6529" s="4">
        <f t="shared" si="915"/>
        <v>829.55449999999996</v>
      </c>
      <c r="Z6529" s="1" t="s">
        <v>53</v>
      </c>
      <c r="AA6529" s="1" t="s">
        <v>28</v>
      </c>
      <c r="AB6529" s="1" t="s">
        <v>24</v>
      </c>
      <c r="AC6529" s="1" t="s">
        <v>25</v>
      </c>
      <c r="AD6529" s="1" t="s">
        <v>19</v>
      </c>
      <c r="AE6529" s="2">
        <v>40950</v>
      </c>
    </row>
    <row r="6530" spans="1:31" x14ac:dyDescent="0.25">
      <c r="A6530">
        <f t="shared" si="916"/>
        <v>6529</v>
      </c>
      <c r="B6530" s="1">
        <v>56514</v>
      </c>
      <c r="C6530" s="2">
        <v>40950</v>
      </c>
      <c r="D6530" s="1" t="s">
        <v>13</v>
      </c>
      <c r="E6530" s="1" t="str">
        <f t="shared" si="909"/>
        <v>*</v>
      </c>
      <c r="F6530" s="1" t="str">
        <f t="shared" si="910"/>
        <v>*</v>
      </c>
      <c r="G6530" s="1" t="str">
        <f t="shared" si="911"/>
        <v>*</v>
      </c>
      <c r="J6530" s="1" t="str">
        <f t="shared" si="912"/>
        <v>*</v>
      </c>
      <c r="P6530" s="1">
        <v>35</v>
      </c>
      <c r="Q6530" s="1">
        <f t="shared" si="917"/>
        <v>0.04</v>
      </c>
      <c r="T6530" s="4">
        <v>186.89</v>
      </c>
      <c r="U6530" s="9">
        <f t="shared" si="913"/>
        <v>0</v>
      </c>
      <c r="V6530" s="4">
        <f t="shared" si="914"/>
        <v>5.339714285714285</v>
      </c>
      <c r="W6530" s="1" t="s">
        <v>21</v>
      </c>
      <c r="X6530" s="1">
        <v>7.54</v>
      </c>
      <c r="Y6530" s="4">
        <f t="shared" si="915"/>
        <v>194.42999999999998</v>
      </c>
      <c r="Z6530" s="1" t="s">
        <v>44</v>
      </c>
      <c r="AA6530" s="1" t="s">
        <v>28</v>
      </c>
      <c r="AB6530" s="1" t="s">
        <v>29</v>
      </c>
      <c r="AC6530" s="1" t="s">
        <v>40</v>
      </c>
      <c r="AD6530" s="1" t="s">
        <v>19</v>
      </c>
      <c r="AE6530" s="2">
        <v>40957</v>
      </c>
    </row>
    <row r="6531" spans="1:31" x14ac:dyDescent="0.25">
      <c r="A6531">
        <f t="shared" si="916"/>
        <v>6530</v>
      </c>
      <c r="B6531" s="1">
        <v>56514</v>
      </c>
      <c r="C6531" s="2">
        <v>40950</v>
      </c>
      <c r="D6531" s="1" t="s">
        <v>13</v>
      </c>
      <c r="E6531" s="1" t="str">
        <f t="shared" ref="E6531:E6594" si="918">IF(D6531="Critical","***","*")</f>
        <v>*</v>
      </c>
      <c r="F6531" s="1" t="str">
        <f t="shared" ref="F6531:F6594" si="919">IF(D6531="Critical","***",IF(D6531="High","**","*"))</f>
        <v>*</v>
      </c>
      <c r="G6531" s="1" t="str">
        <f t="shared" ref="G6531:G6594" si="920">VLOOKUP(D6531,$H$6:$I$10,2,FALSE)</f>
        <v>*</v>
      </c>
      <c r="J6531" s="1" t="str">
        <f t="shared" ref="J6531:J6594" si="921">HLOOKUP(D6531,$K$5:$O$6,2,FALSE)</f>
        <v>*</v>
      </c>
      <c r="P6531" s="1">
        <v>3</v>
      </c>
      <c r="Q6531" s="1">
        <f t="shared" si="917"/>
        <v>0.01</v>
      </c>
      <c r="T6531" s="4">
        <v>110</v>
      </c>
      <c r="U6531" s="9">
        <f t="shared" ref="U6531:U6594" si="922">IF(T6531&gt;1000,1,0)</f>
        <v>0</v>
      </c>
      <c r="V6531" s="4">
        <f t="shared" ref="V6531:V6594" si="923">T6531/P6531</f>
        <v>36.666666666666664</v>
      </c>
      <c r="W6531" s="1" t="s">
        <v>21</v>
      </c>
      <c r="X6531" s="1">
        <v>11.63</v>
      </c>
      <c r="Y6531" s="4">
        <f t="shared" ref="Y6531:Y6594" si="924">X6531+T6531</f>
        <v>121.63</v>
      </c>
      <c r="Z6531" s="1" t="s">
        <v>44</v>
      </c>
      <c r="AA6531" s="1" t="s">
        <v>28</v>
      </c>
      <c r="AB6531" s="1" t="s">
        <v>29</v>
      </c>
      <c r="AC6531" s="1" t="s">
        <v>43</v>
      </c>
      <c r="AD6531" s="1" t="s">
        <v>19</v>
      </c>
      <c r="AE6531" s="2">
        <v>40957</v>
      </c>
    </row>
    <row r="6532" spans="1:31" x14ac:dyDescent="0.25">
      <c r="A6532">
        <f t="shared" ref="A6532:A6595" si="925">A6531+1</f>
        <v>6531</v>
      </c>
      <c r="B6532" s="1">
        <v>13157</v>
      </c>
      <c r="C6532" s="2">
        <v>40950</v>
      </c>
      <c r="D6532" s="1" t="s">
        <v>36</v>
      </c>
      <c r="E6532" s="1" t="str">
        <f t="shared" si="918"/>
        <v>*</v>
      </c>
      <c r="F6532" s="1" t="str">
        <f t="shared" si="919"/>
        <v>*</v>
      </c>
      <c r="G6532" s="1" t="str">
        <f t="shared" si="920"/>
        <v>*</v>
      </c>
      <c r="J6532" s="1" t="str">
        <f t="shared" si="921"/>
        <v>*</v>
      </c>
      <c r="P6532" s="1">
        <v>2</v>
      </c>
      <c r="Q6532" s="1">
        <f t="shared" ref="Q6532:Q6595" si="926">VLOOKUP(P6532,$R$5:$S$10,2,TRUE)</f>
        <v>0.01</v>
      </c>
      <c r="T6532" s="4">
        <v>38.93</v>
      </c>
      <c r="U6532" s="9">
        <f t="shared" si="922"/>
        <v>0</v>
      </c>
      <c r="V6532" s="4">
        <f t="shared" si="923"/>
        <v>19.465</v>
      </c>
      <c r="W6532" s="1" t="s">
        <v>21</v>
      </c>
      <c r="X6532" s="1">
        <v>4.8099999999999996</v>
      </c>
      <c r="Y6532" s="4">
        <f t="shared" si="924"/>
        <v>43.74</v>
      </c>
      <c r="Z6532" s="1" t="s">
        <v>42</v>
      </c>
      <c r="AA6532" s="1" t="s">
        <v>28</v>
      </c>
      <c r="AB6532" s="1" t="s">
        <v>24</v>
      </c>
      <c r="AC6532" s="1" t="s">
        <v>25</v>
      </c>
      <c r="AD6532" s="1" t="s">
        <v>26</v>
      </c>
      <c r="AE6532" s="2">
        <v>40951</v>
      </c>
    </row>
    <row r="6533" spans="1:31" x14ac:dyDescent="0.25">
      <c r="A6533">
        <f t="shared" si="925"/>
        <v>6532</v>
      </c>
      <c r="B6533" s="1">
        <v>14272</v>
      </c>
      <c r="C6533" s="2">
        <v>40951</v>
      </c>
      <c r="D6533" s="1" t="s">
        <v>36</v>
      </c>
      <c r="E6533" s="1" t="str">
        <f t="shared" si="918"/>
        <v>*</v>
      </c>
      <c r="F6533" s="1" t="str">
        <f t="shared" si="919"/>
        <v>*</v>
      </c>
      <c r="G6533" s="1" t="str">
        <f t="shared" si="920"/>
        <v>*</v>
      </c>
      <c r="J6533" s="1" t="str">
        <f t="shared" si="921"/>
        <v>*</v>
      </c>
      <c r="P6533" s="1">
        <v>32</v>
      </c>
      <c r="Q6533" s="1">
        <f t="shared" si="926"/>
        <v>0.04</v>
      </c>
      <c r="T6533" s="4">
        <v>2409.96</v>
      </c>
      <c r="U6533" s="9">
        <f t="shared" si="922"/>
        <v>1</v>
      </c>
      <c r="V6533" s="4">
        <f t="shared" si="923"/>
        <v>75.311250000000001</v>
      </c>
      <c r="W6533" s="1" t="s">
        <v>21</v>
      </c>
      <c r="X6533" s="1">
        <v>4.5</v>
      </c>
      <c r="Y6533" s="4">
        <f t="shared" si="924"/>
        <v>2414.46</v>
      </c>
      <c r="Z6533" s="1" t="s">
        <v>44</v>
      </c>
      <c r="AA6533" s="1" t="s">
        <v>37</v>
      </c>
      <c r="AB6533" s="1" t="s">
        <v>29</v>
      </c>
      <c r="AC6533" s="1" t="s">
        <v>63</v>
      </c>
      <c r="AD6533" s="1" t="s">
        <v>19</v>
      </c>
      <c r="AE6533" s="2">
        <v>40953</v>
      </c>
    </row>
    <row r="6534" spans="1:31" x14ac:dyDescent="0.25">
      <c r="A6534">
        <f t="shared" si="925"/>
        <v>6533</v>
      </c>
      <c r="B6534" s="1">
        <v>10593</v>
      </c>
      <c r="C6534" s="2">
        <v>40951</v>
      </c>
      <c r="D6534" s="1" t="s">
        <v>20</v>
      </c>
      <c r="E6534" s="1" t="str">
        <f t="shared" si="918"/>
        <v>*</v>
      </c>
      <c r="F6534" s="1" t="str">
        <f t="shared" si="919"/>
        <v>**</v>
      </c>
      <c r="G6534" s="1" t="str">
        <f t="shared" si="920"/>
        <v>**</v>
      </c>
      <c r="J6534" s="1" t="str">
        <f t="shared" si="921"/>
        <v>**</v>
      </c>
      <c r="P6534" s="1">
        <v>26</v>
      </c>
      <c r="Q6534" s="1">
        <f t="shared" si="926"/>
        <v>3.5000000000000003E-2</v>
      </c>
      <c r="T6534" s="4">
        <v>723.82</v>
      </c>
      <c r="U6534" s="9">
        <f t="shared" si="922"/>
        <v>0</v>
      </c>
      <c r="V6534" s="4">
        <f t="shared" si="923"/>
        <v>27.83923076923077</v>
      </c>
      <c r="W6534" s="1" t="s">
        <v>21</v>
      </c>
      <c r="X6534" s="1">
        <v>19.46</v>
      </c>
      <c r="Y6534" s="4">
        <f t="shared" si="924"/>
        <v>743.28000000000009</v>
      </c>
      <c r="Z6534" s="1" t="s">
        <v>53</v>
      </c>
      <c r="AA6534" s="1" t="s">
        <v>37</v>
      </c>
      <c r="AB6534" s="1" t="s">
        <v>17</v>
      </c>
      <c r="AC6534" s="1" t="s">
        <v>18</v>
      </c>
      <c r="AD6534" s="1" t="s">
        <v>19</v>
      </c>
      <c r="AE6534" s="2">
        <v>40953</v>
      </c>
    </row>
    <row r="6535" spans="1:31" x14ac:dyDescent="0.25">
      <c r="A6535">
        <f t="shared" si="925"/>
        <v>6534</v>
      </c>
      <c r="B6535" s="1">
        <v>4199</v>
      </c>
      <c r="C6535" s="2">
        <v>40951</v>
      </c>
      <c r="D6535" s="1" t="s">
        <v>32</v>
      </c>
      <c r="E6535" s="1" t="str">
        <f t="shared" si="918"/>
        <v>***</v>
      </c>
      <c r="F6535" s="1" t="str">
        <f t="shared" si="919"/>
        <v>***</v>
      </c>
      <c r="G6535" s="1" t="str">
        <f t="shared" si="920"/>
        <v>***</v>
      </c>
      <c r="J6535" s="1" t="str">
        <f t="shared" si="921"/>
        <v>***</v>
      </c>
      <c r="P6535" s="1">
        <v>43</v>
      </c>
      <c r="Q6535" s="1">
        <f t="shared" si="926"/>
        <v>0.05</v>
      </c>
      <c r="T6535" s="4">
        <v>639.71</v>
      </c>
      <c r="U6535" s="9">
        <f t="shared" si="922"/>
        <v>0</v>
      </c>
      <c r="V6535" s="4">
        <f t="shared" si="923"/>
        <v>14.876976744186047</v>
      </c>
      <c r="W6535" s="1" t="s">
        <v>14</v>
      </c>
      <c r="X6535" s="1">
        <v>5.3</v>
      </c>
      <c r="Y6535" s="4">
        <f t="shared" si="924"/>
        <v>645.01</v>
      </c>
      <c r="Z6535" s="1" t="s">
        <v>46</v>
      </c>
      <c r="AA6535" s="1" t="s">
        <v>28</v>
      </c>
      <c r="AB6535" s="1" t="s">
        <v>17</v>
      </c>
      <c r="AC6535" s="1" t="s">
        <v>18</v>
      </c>
      <c r="AD6535" s="1" t="s">
        <v>31</v>
      </c>
      <c r="AE6535" s="2">
        <v>40952</v>
      </c>
    </row>
    <row r="6536" spans="1:31" x14ac:dyDescent="0.25">
      <c r="A6536">
        <f t="shared" si="925"/>
        <v>6535</v>
      </c>
      <c r="B6536" s="1">
        <v>10593</v>
      </c>
      <c r="C6536" s="2">
        <v>40951</v>
      </c>
      <c r="D6536" s="1" t="s">
        <v>20</v>
      </c>
      <c r="E6536" s="1" t="str">
        <f t="shared" si="918"/>
        <v>*</v>
      </c>
      <c r="F6536" s="1" t="str">
        <f t="shared" si="919"/>
        <v>**</v>
      </c>
      <c r="G6536" s="1" t="str">
        <f t="shared" si="920"/>
        <v>**</v>
      </c>
      <c r="J6536" s="1" t="str">
        <f t="shared" si="921"/>
        <v>**</v>
      </c>
      <c r="P6536" s="1">
        <v>27</v>
      </c>
      <c r="Q6536" s="1">
        <f t="shared" si="926"/>
        <v>3.5000000000000003E-2</v>
      </c>
      <c r="T6536" s="4">
        <v>435.27</v>
      </c>
      <c r="U6536" s="9">
        <f t="shared" si="922"/>
        <v>0</v>
      </c>
      <c r="V6536" s="4">
        <f t="shared" si="923"/>
        <v>16.121111111111109</v>
      </c>
      <c r="W6536" s="1" t="s">
        <v>21</v>
      </c>
      <c r="X6536" s="1">
        <v>8.99</v>
      </c>
      <c r="Y6536" s="4">
        <f t="shared" si="924"/>
        <v>444.26</v>
      </c>
      <c r="Z6536" s="1" t="s">
        <v>53</v>
      </c>
      <c r="AA6536" s="1" t="s">
        <v>37</v>
      </c>
      <c r="AB6536" s="1" t="s">
        <v>24</v>
      </c>
      <c r="AC6536" s="1" t="s">
        <v>38</v>
      </c>
      <c r="AD6536" s="1" t="s">
        <v>41</v>
      </c>
      <c r="AE6536" s="2">
        <v>40952</v>
      </c>
    </row>
    <row r="6537" spans="1:31" x14ac:dyDescent="0.25">
      <c r="A6537">
        <f t="shared" si="925"/>
        <v>6536</v>
      </c>
      <c r="B6537" s="1">
        <v>38661</v>
      </c>
      <c r="C6537" s="2">
        <v>40951</v>
      </c>
      <c r="D6537" s="1" t="s">
        <v>20</v>
      </c>
      <c r="E6537" s="1" t="str">
        <f t="shared" si="918"/>
        <v>*</v>
      </c>
      <c r="F6537" s="1" t="str">
        <f t="shared" si="919"/>
        <v>**</v>
      </c>
      <c r="G6537" s="1" t="str">
        <f t="shared" si="920"/>
        <v>**</v>
      </c>
      <c r="J6537" s="1" t="str">
        <f t="shared" si="921"/>
        <v>**</v>
      </c>
      <c r="P6537" s="1">
        <v>48</v>
      </c>
      <c r="Q6537" s="1">
        <f t="shared" si="926"/>
        <v>0.05</v>
      </c>
      <c r="T6537" s="4">
        <v>326.10000000000002</v>
      </c>
      <c r="U6537" s="9">
        <f t="shared" si="922"/>
        <v>0</v>
      </c>
      <c r="V6537" s="4">
        <f t="shared" si="923"/>
        <v>6.7937500000000002</v>
      </c>
      <c r="W6537" s="1" t="s">
        <v>21</v>
      </c>
      <c r="X6537" s="1">
        <v>6.6</v>
      </c>
      <c r="Y6537" s="4">
        <f t="shared" si="924"/>
        <v>332.70000000000005</v>
      </c>
      <c r="Z6537" s="1" t="s">
        <v>15</v>
      </c>
      <c r="AA6537" s="1" t="s">
        <v>28</v>
      </c>
      <c r="AB6537" s="1" t="s">
        <v>29</v>
      </c>
      <c r="AC6537" s="1" t="s">
        <v>40</v>
      </c>
      <c r="AD6537" s="1" t="s">
        <v>19</v>
      </c>
      <c r="AE6537" s="2">
        <v>40952</v>
      </c>
    </row>
    <row r="6538" spans="1:31" x14ac:dyDescent="0.25">
      <c r="A6538">
        <f t="shared" si="925"/>
        <v>6537</v>
      </c>
      <c r="B6538" s="1">
        <v>38661</v>
      </c>
      <c r="C6538" s="2">
        <v>40951</v>
      </c>
      <c r="D6538" s="1" t="s">
        <v>20</v>
      </c>
      <c r="E6538" s="1" t="str">
        <f t="shared" si="918"/>
        <v>*</v>
      </c>
      <c r="F6538" s="1" t="str">
        <f t="shared" si="919"/>
        <v>**</v>
      </c>
      <c r="G6538" s="1" t="str">
        <f t="shared" si="920"/>
        <v>**</v>
      </c>
      <c r="J6538" s="1" t="str">
        <f t="shared" si="921"/>
        <v>**</v>
      </c>
      <c r="P6538" s="1">
        <v>6</v>
      </c>
      <c r="Q6538" s="1">
        <f t="shared" si="926"/>
        <v>0.01</v>
      </c>
      <c r="T6538" s="4">
        <v>170.374</v>
      </c>
      <c r="U6538" s="9">
        <f t="shared" si="922"/>
        <v>0</v>
      </c>
      <c r="V6538" s="4">
        <f t="shared" si="923"/>
        <v>28.395666666666667</v>
      </c>
      <c r="W6538" s="1" t="s">
        <v>21</v>
      </c>
      <c r="X6538" s="1">
        <v>0.99</v>
      </c>
      <c r="Y6538" s="4">
        <f t="shared" si="924"/>
        <v>171.364</v>
      </c>
      <c r="Z6538" s="1" t="s">
        <v>15</v>
      </c>
      <c r="AA6538" s="1" t="s">
        <v>28</v>
      </c>
      <c r="AB6538" s="1" t="s">
        <v>24</v>
      </c>
      <c r="AC6538" s="1" t="s">
        <v>25</v>
      </c>
      <c r="AD6538" s="1" t="s">
        <v>41</v>
      </c>
      <c r="AE6538" s="2">
        <v>40954</v>
      </c>
    </row>
    <row r="6539" spans="1:31" x14ac:dyDescent="0.25">
      <c r="A6539">
        <f t="shared" si="925"/>
        <v>6538</v>
      </c>
      <c r="B6539" s="1">
        <v>33184</v>
      </c>
      <c r="C6539" s="2">
        <v>40952</v>
      </c>
      <c r="D6539" s="1" t="s">
        <v>27</v>
      </c>
      <c r="E6539" s="1" t="str">
        <f t="shared" si="918"/>
        <v>*</v>
      </c>
      <c r="F6539" s="1" t="str">
        <f t="shared" si="919"/>
        <v>*</v>
      </c>
      <c r="G6539" s="1" t="str">
        <f t="shared" si="920"/>
        <v>*</v>
      </c>
      <c r="J6539" s="1" t="str">
        <f t="shared" si="921"/>
        <v>*</v>
      </c>
      <c r="P6539" s="1">
        <v>1</v>
      </c>
      <c r="Q6539" s="1">
        <f t="shared" si="926"/>
        <v>0.01</v>
      </c>
      <c r="T6539" s="4">
        <v>1754.29</v>
      </c>
      <c r="U6539" s="9">
        <f t="shared" si="922"/>
        <v>1</v>
      </c>
      <c r="V6539" s="4">
        <f t="shared" si="923"/>
        <v>1754.29</v>
      </c>
      <c r="W6539" s="1" t="s">
        <v>21</v>
      </c>
      <c r="X6539" s="1">
        <v>19.989999999999998</v>
      </c>
      <c r="Y6539" s="4">
        <f t="shared" si="924"/>
        <v>1774.28</v>
      </c>
      <c r="Z6539" s="1" t="s">
        <v>49</v>
      </c>
      <c r="AA6539" s="1" t="s">
        <v>23</v>
      </c>
      <c r="AB6539" s="1" t="s">
        <v>29</v>
      </c>
      <c r="AC6539" s="1" t="s">
        <v>43</v>
      </c>
      <c r="AD6539" s="1" t="s">
        <v>19</v>
      </c>
      <c r="AE6539" s="2">
        <v>40954</v>
      </c>
    </row>
    <row r="6540" spans="1:31" x14ac:dyDescent="0.25">
      <c r="A6540">
        <f t="shared" si="925"/>
        <v>6539</v>
      </c>
      <c r="B6540" s="1">
        <v>33184</v>
      </c>
      <c r="C6540" s="2">
        <v>40952</v>
      </c>
      <c r="D6540" s="1" t="s">
        <v>27</v>
      </c>
      <c r="E6540" s="1" t="str">
        <f t="shared" si="918"/>
        <v>*</v>
      </c>
      <c r="F6540" s="1" t="str">
        <f t="shared" si="919"/>
        <v>*</v>
      </c>
      <c r="G6540" s="1" t="str">
        <f t="shared" si="920"/>
        <v>*</v>
      </c>
      <c r="J6540" s="1" t="str">
        <f t="shared" si="921"/>
        <v>*</v>
      </c>
      <c r="P6540" s="1">
        <v>32</v>
      </c>
      <c r="Q6540" s="1">
        <f t="shared" si="926"/>
        <v>0.04</v>
      </c>
      <c r="T6540" s="4">
        <v>402.49</v>
      </c>
      <c r="U6540" s="9">
        <f t="shared" si="922"/>
        <v>0</v>
      </c>
      <c r="V6540" s="4">
        <f t="shared" si="923"/>
        <v>12.5778125</v>
      </c>
      <c r="W6540" s="1" t="s">
        <v>21</v>
      </c>
      <c r="X6540" s="1">
        <v>5.63</v>
      </c>
      <c r="Y6540" s="4">
        <f t="shared" si="924"/>
        <v>408.12</v>
      </c>
      <c r="Z6540" s="1" t="s">
        <v>49</v>
      </c>
      <c r="AA6540" s="1" t="s">
        <v>23</v>
      </c>
      <c r="AB6540" s="1" t="s">
        <v>29</v>
      </c>
      <c r="AC6540" s="1" t="s">
        <v>43</v>
      </c>
      <c r="AD6540" s="1" t="s">
        <v>19</v>
      </c>
      <c r="AE6540" s="2">
        <v>40954</v>
      </c>
    </row>
    <row r="6541" spans="1:31" x14ac:dyDescent="0.25">
      <c r="A6541">
        <f t="shared" si="925"/>
        <v>6540</v>
      </c>
      <c r="B6541" s="1">
        <v>34211</v>
      </c>
      <c r="C6541" s="2">
        <v>40952</v>
      </c>
      <c r="D6541" s="1" t="s">
        <v>27</v>
      </c>
      <c r="E6541" s="1" t="str">
        <f t="shared" si="918"/>
        <v>*</v>
      </c>
      <c r="F6541" s="1" t="str">
        <f t="shared" si="919"/>
        <v>*</v>
      </c>
      <c r="G6541" s="1" t="str">
        <f t="shared" si="920"/>
        <v>*</v>
      </c>
      <c r="J6541" s="1" t="str">
        <f t="shared" si="921"/>
        <v>*</v>
      </c>
      <c r="P6541" s="1">
        <v>15</v>
      </c>
      <c r="Q6541" s="1">
        <f t="shared" si="926"/>
        <v>0.02</v>
      </c>
      <c r="T6541" s="4">
        <v>136.49</v>
      </c>
      <c r="U6541" s="9">
        <f t="shared" si="922"/>
        <v>0</v>
      </c>
      <c r="V6541" s="4">
        <f t="shared" si="923"/>
        <v>9.0993333333333339</v>
      </c>
      <c r="W6541" s="1" t="s">
        <v>21</v>
      </c>
      <c r="X6541" s="1">
        <v>1.0900000000000001</v>
      </c>
      <c r="Y6541" s="4">
        <f t="shared" si="924"/>
        <v>137.58000000000001</v>
      </c>
      <c r="Z6541" s="1" t="s">
        <v>22</v>
      </c>
      <c r="AA6541" s="1" t="s">
        <v>23</v>
      </c>
      <c r="AB6541" s="1" t="s">
        <v>29</v>
      </c>
      <c r="AC6541" s="1" t="s">
        <v>30</v>
      </c>
      <c r="AD6541" s="1" t="s">
        <v>31</v>
      </c>
      <c r="AE6541" s="2">
        <v>40955</v>
      </c>
    </row>
    <row r="6542" spans="1:31" x14ac:dyDescent="0.25">
      <c r="A6542">
        <f t="shared" si="925"/>
        <v>6541</v>
      </c>
      <c r="B6542" s="1">
        <v>40772</v>
      </c>
      <c r="C6542" s="2">
        <v>40952</v>
      </c>
      <c r="D6542" s="1" t="s">
        <v>32</v>
      </c>
      <c r="E6542" s="1" t="str">
        <f t="shared" si="918"/>
        <v>***</v>
      </c>
      <c r="F6542" s="1" t="str">
        <f t="shared" si="919"/>
        <v>***</v>
      </c>
      <c r="G6542" s="1" t="str">
        <f t="shared" si="920"/>
        <v>***</v>
      </c>
      <c r="J6542" s="1" t="str">
        <f t="shared" si="921"/>
        <v>***</v>
      </c>
      <c r="P6542" s="1">
        <v>15</v>
      </c>
      <c r="Q6542" s="1">
        <f t="shared" si="926"/>
        <v>0.02</v>
      </c>
      <c r="T6542" s="4">
        <v>128.27000000000001</v>
      </c>
      <c r="U6542" s="9">
        <f t="shared" si="922"/>
        <v>0</v>
      </c>
      <c r="V6542" s="4">
        <f t="shared" si="923"/>
        <v>8.5513333333333339</v>
      </c>
      <c r="W6542" s="1" t="s">
        <v>21</v>
      </c>
      <c r="X6542" s="1">
        <v>2.82</v>
      </c>
      <c r="Y6542" s="4">
        <f t="shared" si="924"/>
        <v>131.09</v>
      </c>
      <c r="Z6542" s="1" t="s">
        <v>49</v>
      </c>
      <c r="AA6542" s="1" t="s">
        <v>16</v>
      </c>
      <c r="AB6542" s="1" t="s">
        <v>29</v>
      </c>
      <c r="AC6542" s="1" t="s">
        <v>61</v>
      </c>
      <c r="AD6542" s="1" t="s">
        <v>31</v>
      </c>
      <c r="AE6542" s="2">
        <v>40953</v>
      </c>
    </row>
    <row r="6543" spans="1:31" x14ac:dyDescent="0.25">
      <c r="A6543">
        <f t="shared" si="925"/>
        <v>6542</v>
      </c>
      <c r="B6543" s="1">
        <v>54053</v>
      </c>
      <c r="C6543" s="2">
        <v>40953</v>
      </c>
      <c r="D6543" s="1" t="s">
        <v>20</v>
      </c>
      <c r="E6543" s="1" t="str">
        <f t="shared" si="918"/>
        <v>*</v>
      </c>
      <c r="F6543" s="1" t="str">
        <f t="shared" si="919"/>
        <v>**</v>
      </c>
      <c r="G6543" s="1" t="str">
        <f t="shared" si="920"/>
        <v>**</v>
      </c>
      <c r="J6543" s="1" t="str">
        <f t="shared" si="921"/>
        <v>**</v>
      </c>
      <c r="P6543" s="1">
        <v>34</v>
      </c>
      <c r="Q6543" s="1">
        <f t="shared" si="926"/>
        <v>0.04</v>
      </c>
      <c r="T6543" s="4">
        <v>5634.3525</v>
      </c>
      <c r="U6543" s="9">
        <f t="shared" si="922"/>
        <v>1</v>
      </c>
      <c r="V6543" s="4">
        <f t="shared" si="923"/>
        <v>165.71625</v>
      </c>
      <c r="W6543" s="1" t="s">
        <v>21</v>
      </c>
      <c r="X6543" s="1">
        <v>8.08</v>
      </c>
      <c r="Y6543" s="4">
        <f t="shared" si="924"/>
        <v>5642.4324999999999</v>
      </c>
      <c r="Z6543" s="1" t="s">
        <v>44</v>
      </c>
      <c r="AA6543" s="1" t="s">
        <v>16</v>
      </c>
      <c r="AB6543" s="1" t="s">
        <v>24</v>
      </c>
      <c r="AC6543" s="1" t="s">
        <v>25</v>
      </c>
      <c r="AD6543" s="1" t="s">
        <v>19</v>
      </c>
      <c r="AE6543" s="2">
        <v>40954</v>
      </c>
    </row>
    <row r="6544" spans="1:31" x14ac:dyDescent="0.25">
      <c r="A6544">
        <f t="shared" si="925"/>
        <v>6543</v>
      </c>
      <c r="B6544" s="1">
        <v>1154</v>
      </c>
      <c r="C6544" s="2">
        <v>40953</v>
      </c>
      <c r="D6544" s="1" t="s">
        <v>32</v>
      </c>
      <c r="E6544" s="1" t="str">
        <f t="shared" si="918"/>
        <v>***</v>
      </c>
      <c r="F6544" s="1" t="str">
        <f t="shared" si="919"/>
        <v>***</v>
      </c>
      <c r="G6544" s="1" t="str">
        <f t="shared" si="920"/>
        <v>***</v>
      </c>
      <c r="J6544" s="1" t="str">
        <f t="shared" si="921"/>
        <v>***</v>
      </c>
      <c r="P6544" s="1">
        <v>44</v>
      </c>
      <c r="Q6544" s="1">
        <f t="shared" si="926"/>
        <v>0.05</v>
      </c>
      <c r="T6544" s="4">
        <v>4462.2299999999996</v>
      </c>
      <c r="U6544" s="9">
        <f t="shared" si="922"/>
        <v>1</v>
      </c>
      <c r="V6544" s="4">
        <f t="shared" si="923"/>
        <v>101.41431818181817</v>
      </c>
      <c r="W6544" s="1" t="s">
        <v>33</v>
      </c>
      <c r="X6544" s="1">
        <v>26.22</v>
      </c>
      <c r="Y6544" s="4">
        <f t="shared" si="924"/>
        <v>4488.45</v>
      </c>
      <c r="Z6544" s="1" t="s">
        <v>60</v>
      </c>
      <c r="AA6544" s="1" t="s">
        <v>37</v>
      </c>
      <c r="AB6544" s="1" t="s">
        <v>17</v>
      </c>
      <c r="AC6544" s="1" t="s">
        <v>62</v>
      </c>
      <c r="AD6544" s="1" t="s">
        <v>59</v>
      </c>
      <c r="AE6544" s="2">
        <v>40955</v>
      </c>
    </row>
    <row r="6545" spans="1:31" x14ac:dyDescent="0.25">
      <c r="A6545">
        <f t="shared" si="925"/>
        <v>6544</v>
      </c>
      <c r="B6545" s="1">
        <v>54053</v>
      </c>
      <c r="C6545" s="2">
        <v>40953</v>
      </c>
      <c r="D6545" s="1" t="s">
        <v>20</v>
      </c>
      <c r="E6545" s="1" t="str">
        <f t="shared" si="918"/>
        <v>*</v>
      </c>
      <c r="F6545" s="1" t="str">
        <f t="shared" si="919"/>
        <v>**</v>
      </c>
      <c r="G6545" s="1" t="str">
        <f t="shared" si="920"/>
        <v>**</v>
      </c>
      <c r="J6545" s="1" t="str">
        <f t="shared" si="921"/>
        <v>**</v>
      </c>
      <c r="P6545" s="1">
        <v>18</v>
      </c>
      <c r="Q6545" s="1">
        <f t="shared" si="926"/>
        <v>0.02</v>
      </c>
      <c r="T6545" s="4">
        <v>821.7885</v>
      </c>
      <c r="U6545" s="9">
        <f t="shared" si="922"/>
        <v>0</v>
      </c>
      <c r="V6545" s="4">
        <f t="shared" si="923"/>
        <v>45.654916666666665</v>
      </c>
      <c r="W6545" s="1" t="s">
        <v>14</v>
      </c>
      <c r="X6545" s="1">
        <v>5</v>
      </c>
      <c r="Y6545" s="4">
        <f t="shared" si="924"/>
        <v>826.7885</v>
      </c>
      <c r="Z6545" s="1" t="s">
        <v>53</v>
      </c>
      <c r="AA6545" s="1" t="s">
        <v>16</v>
      </c>
      <c r="AB6545" s="1" t="s">
        <v>24</v>
      </c>
      <c r="AC6545" s="1" t="s">
        <v>25</v>
      </c>
      <c r="AD6545" s="1" t="s">
        <v>41</v>
      </c>
      <c r="AE6545" s="2">
        <v>40954</v>
      </c>
    </row>
    <row r="6546" spans="1:31" x14ac:dyDescent="0.25">
      <c r="A6546">
        <f t="shared" si="925"/>
        <v>6545</v>
      </c>
      <c r="B6546" s="1">
        <v>1154</v>
      </c>
      <c r="C6546" s="2">
        <v>40953</v>
      </c>
      <c r="D6546" s="1" t="s">
        <v>32</v>
      </c>
      <c r="E6546" s="1" t="str">
        <f t="shared" si="918"/>
        <v>***</v>
      </c>
      <c r="F6546" s="1" t="str">
        <f t="shared" si="919"/>
        <v>***</v>
      </c>
      <c r="G6546" s="1" t="str">
        <f t="shared" si="920"/>
        <v>***</v>
      </c>
      <c r="J6546" s="1" t="str">
        <f t="shared" si="921"/>
        <v>***</v>
      </c>
      <c r="P6546" s="1">
        <v>11</v>
      </c>
      <c r="Q6546" s="1">
        <f t="shared" si="926"/>
        <v>0.02</v>
      </c>
      <c r="T6546" s="4">
        <v>663.78399999999999</v>
      </c>
      <c r="U6546" s="9">
        <f t="shared" si="922"/>
        <v>0</v>
      </c>
      <c r="V6546" s="4">
        <f t="shared" si="923"/>
        <v>60.344000000000001</v>
      </c>
      <c r="W6546" s="1" t="s">
        <v>21</v>
      </c>
      <c r="X6546" s="1">
        <v>69</v>
      </c>
      <c r="Y6546" s="4">
        <f t="shared" si="924"/>
        <v>732.78399999999999</v>
      </c>
      <c r="Z6546" s="1" t="s">
        <v>60</v>
      </c>
      <c r="AA6546" s="1" t="s">
        <v>37</v>
      </c>
      <c r="AB6546" s="1" t="s">
        <v>17</v>
      </c>
      <c r="AC6546" s="1" t="s">
        <v>52</v>
      </c>
      <c r="AD6546" s="1" t="s">
        <v>48</v>
      </c>
      <c r="AE6546" s="2">
        <v>40955</v>
      </c>
    </row>
    <row r="6547" spans="1:31" x14ac:dyDescent="0.25">
      <c r="A6547">
        <f t="shared" si="925"/>
        <v>6546</v>
      </c>
      <c r="B6547" s="1">
        <v>1154</v>
      </c>
      <c r="C6547" s="2">
        <v>40953</v>
      </c>
      <c r="D6547" s="1" t="s">
        <v>32</v>
      </c>
      <c r="E6547" s="1" t="str">
        <f t="shared" si="918"/>
        <v>***</v>
      </c>
      <c r="F6547" s="1" t="str">
        <f t="shared" si="919"/>
        <v>***</v>
      </c>
      <c r="G6547" s="1" t="str">
        <f t="shared" si="920"/>
        <v>***</v>
      </c>
      <c r="J6547" s="1" t="str">
        <f t="shared" si="921"/>
        <v>***</v>
      </c>
      <c r="P6547" s="1">
        <v>7</v>
      </c>
      <c r="Q6547" s="1">
        <f t="shared" si="926"/>
        <v>0.01</v>
      </c>
      <c r="T6547" s="4">
        <v>516.65</v>
      </c>
      <c r="U6547" s="9">
        <f t="shared" si="922"/>
        <v>0</v>
      </c>
      <c r="V6547" s="4">
        <f t="shared" si="923"/>
        <v>73.80714285714285</v>
      </c>
      <c r="W6547" s="1" t="s">
        <v>14</v>
      </c>
      <c r="X6547" s="1">
        <v>3.5</v>
      </c>
      <c r="Y6547" s="4">
        <f t="shared" si="924"/>
        <v>520.15</v>
      </c>
      <c r="Z6547" s="1" t="s">
        <v>64</v>
      </c>
      <c r="AA6547" s="1" t="s">
        <v>37</v>
      </c>
      <c r="AB6547" s="1" t="s">
        <v>29</v>
      </c>
      <c r="AC6547" s="1" t="s">
        <v>63</v>
      </c>
      <c r="AD6547" s="1" t="s">
        <v>19</v>
      </c>
      <c r="AE6547" s="2">
        <v>40954</v>
      </c>
    </row>
    <row r="6548" spans="1:31" x14ac:dyDescent="0.25">
      <c r="A6548">
        <f t="shared" si="925"/>
        <v>6547</v>
      </c>
      <c r="B6548" s="1">
        <v>43203</v>
      </c>
      <c r="C6548" s="2">
        <v>40953</v>
      </c>
      <c r="D6548" s="1" t="s">
        <v>27</v>
      </c>
      <c r="E6548" s="1" t="str">
        <f t="shared" si="918"/>
        <v>*</v>
      </c>
      <c r="F6548" s="1" t="str">
        <f t="shared" si="919"/>
        <v>*</v>
      </c>
      <c r="G6548" s="1" t="str">
        <f t="shared" si="920"/>
        <v>*</v>
      </c>
      <c r="J6548" s="1" t="str">
        <f t="shared" si="921"/>
        <v>*</v>
      </c>
      <c r="P6548" s="1">
        <v>32</v>
      </c>
      <c r="Q6548" s="1">
        <f t="shared" si="926"/>
        <v>0.04</v>
      </c>
      <c r="T6548" s="4">
        <v>225.16</v>
      </c>
      <c r="U6548" s="9">
        <f t="shared" si="922"/>
        <v>0</v>
      </c>
      <c r="V6548" s="4">
        <f t="shared" si="923"/>
        <v>7.0362499999999999</v>
      </c>
      <c r="W6548" s="1" t="s">
        <v>21</v>
      </c>
      <c r="X6548" s="1">
        <v>5.2</v>
      </c>
      <c r="Y6548" s="4">
        <f t="shared" si="924"/>
        <v>230.35999999999999</v>
      </c>
      <c r="Z6548" s="1" t="s">
        <v>39</v>
      </c>
      <c r="AA6548" s="1" t="s">
        <v>37</v>
      </c>
      <c r="AB6548" s="1" t="s">
        <v>29</v>
      </c>
      <c r="AC6548" s="1" t="s">
        <v>40</v>
      </c>
      <c r="AD6548" s="1" t="s">
        <v>19</v>
      </c>
      <c r="AE6548" s="2">
        <v>40955</v>
      </c>
    </row>
    <row r="6549" spans="1:31" x14ac:dyDescent="0.25">
      <c r="A6549">
        <f t="shared" si="925"/>
        <v>6548</v>
      </c>
      <c r="B6549" s="1">
        <v>1154</v>
      </c>
      <c r="C6549" s="2">
        <v>40953</v>
      </c>
      <c r="D6549" s="1" t="s">
        <v>32</v>
      </c>
      <c r="E6549" s="1" t="str">
        <f t="shared" si="918"/>
        <v>***</v>
      </c>
      <c r="F6549" s="1" t="str">
        <f t="shared" si="919"/>
        <v>***</v>
      </c>
      <c r="G6549" s="1" t="str">
        <f t="shared" si="920"/>
        <v>***</v>
      </c>
      <c r="J6549" s="1" t="str">
        <f t="shared" si="921"/>
        <v>***</v>
      </c>
      <c r="P6549" s="1">
        <v>23</v>
      </c>
      <c r="Q6549" s="1">
        <f t="shared" si="926"/>
        <v>3.5000000000000003E-2</v>
      </c>
      <c r="T6549" s="4">
        <v>115.1</v>
      </c>
      <c r="U6549" s="9">
        <f t="shared" si="922"/>
        <v>0</v>
      </c>
      <c r="V6549" s="4">
        <f t="shared" si="923"/>
        <v>5.0043478260869563</v>
      </c>
      <c r="W6549" s="1" t="s">
        <v>21</v>
      </c>
      <c r="X6549" s="1">
        <v>0.5</v>
      </c>
      <c r="Y6549" s="4">
        <f t="shared" si="924"/>
        <v>115.6</v>
      </c>
      <c r="Z6549" s="1" t="s">
        <v>44</v>
      </c>
      <c r="AA6549" s="1" t="s">
        <v>37</v>
      </c>
      <c r="AB6549" s="1" t="s">
        <v>29</v>
      </c>
      <c r="AC6549" s="1" t="s">
        <v>58</v>
      </c>
      <c r="AD6549" s="1" t="s">
        <v>19</v>
      </c>
      <c r="AE6549" s="2">
        <v>40955</v>
      </c>
    </row>
    <row r="6550" spans="1:31" x14ac:dyDescent="0.25">
      <c r="A6550">
        <f t="shared" si="925"/>
        <v>6549</v>
      </c>
      <c r="B6550" s="1">
        <v>1537</v>
      </c>
      <c r="C6550" s="2">
        <v>40953</v>
      </c>
      <c r="D6550" s="1" t="s">
        <v>27</v>
      </c>
      <c r="E6550" s="1" t="str">
        <f t="shared" si="918"/>
        <v>*</v>
      </c>
      <c r="F6550" s="1" t="str">
        <f t="shared" si="919"/>
        <v>*</v>
      </c>
      <c r="G6550" s="1" t="str">
        <f t="shared" si="920"/>
        <v>*</v>
      </c>
      <c r="J6550" s="1" t="str">
        <f t="shared" si="921"/>
        <v>*</v>
      </c>
      <c r="P6550" s="1">
        <v>5</v>
      </c>
      <c r="Q6550" s="1">
        <f t="shared" si="926"/>
        <v>0.01</v>
      </c>
      <c r="T6550" s="4">
        <v>16.600000000000001</v>
      </c>
      <c r="U6550" s="9">
        <f t="shared" si="922"/>
        <v>0</v>
      </c>
      <c r="V6550" s="4">
        <f t="shared" si="923"/>
        <v>3.3200000000000003</v>
      </c>
      <c r="W6550" s="1" t="s">
        <v>21</v>
      </c>
      <c r="X6550" s="1">
        <v>6.05</v>
      </c>
      <c r="Y6550" s="4">
        <f t="shared" si="924"/>
        <v>22.650000000000002</v>
      </c>
      <c r="Z6550" s="1" t="s">
        <v>44</v>
      </c>
      <c r="AA6550" s="1" t="s">
        <v>28</v>
      </c>
      <c r="AB6550" s="1" t="s">
        <v>29</v>
      </c>
      <c r="AC6550" s="1" t="s">
        <v>43</v>
      </c>
      <c r="AD6550" s="1" t="s">
        <v>19</v>
      </c>
      <c r="AE6550" s="2">
        <v>40953</v>
      </c>
    </row>
    <row r="6551" spans="1:31" x14ac:dyDescent="0.25">
      <c r="A6551">
        <f t="shared" si="925"/>
        <v>6550</v>
      </c>
      <c r="B6551" s="1">
        <v>29473</v>
      </c>
      <c r="C6551" s="2">
        <v>40954</v>
      </c>
      <c r="D6551" s="1" t="s">
        <v>36</v>
      </c>
      <c r="E6551" s="1" t="str">
        <f t="shared" si="918"/>
        <v>*</v>
      </c>
      <c r="F6551" s="1" t="str">
        <f t="shared" si="919"/>
        <v>*</v>
      </c>
      <c r="G6551" s="1" t="str">
        <f t="shared" si="920"/>
        <v>*</v>
      </c>
      <c r="J6551" s="1" t="str">
        <f t="shared" si="921"/>
        <v>*</v>
      </c>
      <c r="P6551" s="1">
        <v>40</v>
      </c>
      <c r="Q6551" s="1">
        <f t="shared" si="926"/>
        <v>0.05</v>
      </c>
      <c r="T6551" s="4">
        <v>13367.82</v>
      </c>
      <c r="U6551" s="9">
        <f t="shared" si="922"/>
        <v>1</v>
      </c>
      <c r="V6551" s="4">
        <f t="shared" si="923"/>
        <v>334.19549999999998</v>
      </c>
      <c r="W6551" s="1" t="s">
        <v>33</v>
      </c>
      <c r="X6551" s="1">
        <v>29.2</v>
      </c>
      <c r="Y6551" s="4">
        <f t="shared" si="924"/>
        <v>13397.02</v>
      </c>
      <c r="Z6551" s="1" t="s">
        <v>44</v>
      </c>
      <c r="AA6551" s="1" t="s">
        <v>16</v>
      </c>
      <c r="AB6551" s="1" t="s">
        <v>17</v>
      </c>
      <c r="AC6551" s="1" t="s">
        <v>52</v>
      </c>
      <c r="AD6551" s="1" t="s">
        <v>59</v>
      </c>
      <c r="AE6551" s="2">
        <v>40955</v>
      </c>
    </row>
    <row r="6552" spans="1:31" x14ac:dyDescent="0.25">
      <c r="A6552">
        <f t="shared" si="925"/>
        <v>6551</v>
      </c>
      <c r="B6552" s="1">
        <v>32292</v>
      </c>
      <c r="C6552" s="2">
        <v>40954</v>
      </c>
      <c r="D6552" s="1" t="s">
        <v>13</v>
      </c>
      <c r="E6552" s="1" t="str">
        <f t="shared" si="918"/>
        <v>*</v>
      </c>
      <c r="F6552" s="1" t="str">
        <f t="shared" si="919"/>
        <v>*</v>
      </c>
      <c r="G6552" s="1" t="str">
        <f t="shared" si="920"/>
        <v>*</v>
      </c>
      <c r="J6552" s="1" t="str">
        <f t="shared" si="921"/>
        <v>*</v>
      </c>
      <c r="P6552" s="1">
        <v>49</v>
      </c>
      <c r="Q6552" s="1">
        <f t="shared" si="926"/>
        <v>0.05</v>
      </c>
      <c r="T6552" s="4">
        <v>5008.7610000000004</v>
      </c>
      <c r="U6552" s="9">
        <f t="shared" si="922"/>
        <v>1</v>
      </c>
      <c r="V6552" s="4">
        <f t="shared" si="923"/>
        <v>102.21961224489797</v>
      </c>
      <c r="W6552" s="1" t="s">
        <v>21</v>
      </c>
      <c r="X6552" s="1">
        <v>5.99</v>
      </c>
      <c r="Y6552" s="4">
        <f t="shared" si="924"/>
        <v>5014.7510000000002</v>
      </c>
      <c r="Z6552" s="1" t="s">
        <v>44</v>
      </c>
      <c r="AA6552" s="1" t="s">
        <v>28</v>
      </c>
      <c r="AB6552" s="1" t="s">
        <v>24</v>
      </c>
      <c r="AC6552" s="1" t="s">
        <v>25</v>
      </c>
      <c r="AD6552" s="1" t="s">
        <v>19</v>
      </c>
      <c r="AE6552" s="2">
        <v>40961</v>
      </c>
    </row>
    <row r="6553" spans="1:31" x14ac:dyDescent="0.25">
      <c r="A6553">
        <f t="shared" si="925"/>
        <v>6552</v>
      </c>
      <c r="B6553" s="1">
        <v>38052</v>
      </c>
      <c r="C6553" s="2">
        <v>40954</v>
      </c>
      <c r="D6553" s="1" t="s">
        <v>13</v>
      </c>
      <c r="E6553" s="1" t="str">
        <f t="shared" si="918"/>
        <v>*</v>
      </c>
      <c r="F6553" s="1" t="str">
        <f t="shared" si="919"/>
        <v>*</v>
      </c>
      <c r="G6553" s="1" t="str">
        <f t="shared" si="920"/>
        <v>*</v>
      </c>
      <c r="J6553" s="1" t="str">
        <f t="shared" si="921"/>
        <v>*</v>
      </c>
      <c r="P6553" s="1">
        <v>13</v>
      </c>
      <c r="Q6553" s="1">
        <f t="shared" si="926"/>
        <v>0.02</v>
      </c>
      <c r="T6553" s="4">
        <v>542.6</v>
      </c>
      <c r="U6553" s="9">
        <f t="shared" si="922"/>
        <v>0</v>
      </c>
      <c r="V6553" s="4">
        <f t="shared" si="923"/>
        <v>41.738461538461543</v>
      </c>
      <c r="W6553" s="1" t="s">
        <v>21</v>
      </c>
      <c r="X6553" s="1">
        <v>1.99</v>
      </c>
      <c r="Y6553" s="4">
        <f t="shared" si="924"/>
        <v>544.59</v>
      </c>
      <c r="Z6553" s="1" t="s">
        <v>22</v>
      </c>
      <c r="AA6553" s="1" t="s">
        <v>16</v>
      </c>
      <c r="AB6553" s="1" t="s">
        <v>24</v>
      </c>
      <c r="AC6553" s="1" t="s">
        <v>38</v>
      </c>
      <c r="AD6553" s="1" t="s">
        <v>41</v>
      </c>
      <c r="AE6553" s="2">
        <v>40954</v>
      </c>
    </row>
    <row r="6554" spans="1:31" x14ac:dyDescent="0.25">
      <c r="A6554">
        <f t="shared" si="925"/>
        <v>6553</v>
      </c>
      <c r="B6554" s="1">
        <v>29473</v>
      </c>
      <c r="C6554" s="2">
        <v>40954</v>
      </c>
      <c r="D6554" s="1" t="s">
        <v>36</v>
      </c>
      <c r="E6554" s="1" t="str">
        <f t="shared" si="918"/>
        <v>*</v>
      </c>
      <c r="F6554" s="1" t="str">
        <f t="shared" si="919"/>
        <v>*</v>
      </c>
      <c r="G6554" s="1" t="str">
        <f t="shared" si="920"/>
        <v>*</v>
      </c>
      <c r="J6554" s="1" t="str">
        <f t="shared" si="921"/>
        <v>*</v>
      </c>
      <c r="P6554" s="1">
        <v>31</v>
      </c>
      <c r="Q6554" s="1">
        <f t="shared" si="926"/>
        <v>0.04</v>
      </c>
      <c r="T6554" s="4">
        <v>206.28649999999999</v>
      </c>
      <c r="U6554" s="9">
        <f t="shared" si="922"/>
        <v>0</v>
      </c>
      <c r="V6554" s="4">
        <f t="shared" si="923"/>
        <v>6.6544032258064512</v>
      </c>
      <c r="W6554" s="1" t="s">
        <v>21</v>
      </c>
      <c r="X6554" s="1">
        <v>5.03</v>
      </c>
      <c r="Y6554" s="4">
        <f t="shared" si="924"/>
        <v>211.31649999999999</v>
      </c>
      <c r="Z6554" s="1" t="s">
        <v>53</v>
      </c>
      <c r="AA6554" s="1" t="s">
        <v>16</v>
      </c>
      <c r="AB6554" s="1" t="s">
        <v>24</v>
      </c>
      <c r="AC6554" s="1" t="s">
        <v>25</v>
      </c>
      <c r="AD6554" s="1" t="s">
        <v>26</v>
      </c>
      <c r="AE6554" s="2">
        <v>40956</v>
      </c>
    </row>
    <row r="6555" spans="1:31" x14ac:dyDescent="0.25">
      <c r="A6555">
        <f t="shared" si="925"/>
        <v>6554</v>
      </c>
      <c r="B6555" s="1">
        <v>54371</v>
      </c>
      <c r="C6555" s="2">
        <v>40954</v>
      </c>
      <c r="D6555" s="1" t="s">
        <v>27</v>
      </c>
      <c r="E6555" s="1" t="str">
        <f t="shared" si="918"/>
        <v>*</v>
      </c>
      <c r="F6555" s="1" t="str">
        <f t="shared" si="919"/>
        <v>*</v>
      </c>
      <c r="G6555" s="1" t="str">
        <f t="shared" si="920"/>
        <v>*</v>
      </c>
      <c r="J6555" s="1" t="str">
        <f t="shared" si="921"/>
        <v>*</v>
      </c>
      <c r="P6555" s="1">
        <v>7</v>
      </c>
      <c r="Q6555" s="1">
        <f t="shared" si="926"/>
        <v>0.01</v>
      </c>
      <c r="T6555" s="4">
        <v>118.63</v>
      </c>
      <c r="U6555" s="9">
        <f t="shared" si="922"/>
        <v>0</v>
      </c>
      <c r="V6555" s="4">
        <f t="shared" si="923"/>
        <v>16.947142857142858</v>
      </c>
      <c r="W6555" s="1" t="s">
        <v>21</v>
      </c>
      <c r="X6555" s="1">
        <v>5.08</v>
      </c>
      <c r="Y6555" s="4">
        <f t="shared" si="924"/>
        <v>123.71</v>
      </c>
      <c r="Z6555" s="1" t="s">
        <v>51</v>
      </c>
      <c r="AA6555" s="1" t="s">
        <v>28</v>
      </c>
      <c r="AB6555" s="1" t="s">
        <v>29</v>
      </c>
      <c r="AC6555" s="1" t="s">
        <v>43</v>
      </c>
      <c r="AD6555" s="1" t="s">
        <v>19</v>
      </c>
      <c r="AE6555" s="2">
        <v>40956</v>
      </c>
    </row>
    <row r="6556" spans="1:31" x14ac:dyDescent="0.25">
      <c r="A6556">
        <f t="shared" si="925"/>
        <v>6555</v>
      </c>
      <c r="B6556" s="1">
        <v>54371</v>
      </c>
      <c r="C6556" s="2">
        <v>40954</v>
      </c>
      <c r="D6556" s="1" t="s">
        <v>27</v>
      </c>
      <c r="E6556" s="1" t="str">
        <f t="shared" si="918"/>
        <v>*</v>
      </c>
      <c r="F6556" s="1" t="str">
        <f t="shared" si="919"/>
        <v>*</v>
      </c>
      <c r="G6556" s="1" t="str">
        <f t="shared" si="920"/>
        <v>*</v>
      </c>
      <c r="J6556" s="1" t="str">
        <f t="shared" si="921"/>
        <v>*</v>
      </c>
      <c r="P6556" s="1">
        <v>28</v>
      </c>
      <c r="Q6556" s="1">
        <f t="shared" si="926"/>
        <v>3.5000000000000003E-2</v>
      </c>
      <c r="T6556" s="4">
        <v>115.02</v>
      </c>
      <c r="U6556" s="9">
        <f t="shared" si="922"/>
        <v>0</v>
      </c>
      <c r="V6556" s="4">
        <f t="shared" si="923"/>
        <v>4.1078571428571431</v>
      </c>
      <c r="W6556" s="1" t="s">
        <v>21</v>
      </c>
      <c r="X6556" s="1">
        <v>0.71</v>
      </c>
      <c r="Y6556" s="4">
        <f t="shared" si="924"/>
        <v>115.72999999999999</v>
      </c>
      <c r="Z6556" s="1" t="s">
        <v>51</v>
      </c>
      <c r="AA6556" s="1" t="s">
        <v>28</v>
      </c>
      <c r="AB6556" s="1" t="s">
        <v>29</v>
      </c>
      <c r="AC6556" s="1" t="s">
        <v>61</v>
      </c>
      <c r="AD6556" s="1" t="s">
        <v>31</v>
      </c>
      <c r="AE6556" s="2">
        <v>40954</v>
      </c>
    </row>
    <row r="6557" spans="1:31" x14ac:dyDescent="0.25">
      <c r="A6557">
        <f t="shared" si="925"/>
        <v>6556</v>
      </c>
      <c r="B6557" s="1">
        <v>32292</v>
      </c>
      <c r="C6557" s="2">
        <v>40954</v>
      </c>
      <c r="D6557" s="1" t="s">
        <v>13</v>
      </c>
      <c r="E6557" s="1" t="str">
        <f t="shared" si="918"/>
        <v>*</v>
      </c>
      <c r="F6557" s="1" t="str">
        <f t="shared" si="919"/>
        <v>*</v>
      </c>
      <c r="G6557" s="1" t="str">
        <f t="shared" si="920"/>
        <v>*</v>
      </c>
      <c r="J6557" s="1" t="str">
        <f t="shared" si="921"/>
        <v>*</v>
      </c>
      <c r="P6557" s="1">
        <v>1</v>
      </c>
      <c r="Q6557" s="1">
        <f t="shared" si="926"/>
        <v>0.01</v>
      </c>
      <c r="T6557" s="4">
        <v>13.53</v>
      </c>
      <c r="U6557" s="9">
        <f t="shared" si="922"/>
        <v>0</v>
      </c>
      <c r="V6557" s="4">
        <f t="shared" si="923"/>
        <v>13.53</v>
      </c>
      <c r="W6557" s="1" t="s">
        <v>21</v>
      </c>
      <c r="X6557" s="1">
        <v>2.36</v>
      </c>
      <c r="Y6557" s="4">
        <f t="shared" si="924"/>
        <v>15.889999999999999</v>
      </c>
      <c r="Z6557" s="1" t="s">
        <v>22</v>
      </c>
      <c r="AA6557" s="1" t="s">
        <v>28</v>
      </c>
      <c r="AB6557" s="1" t="s">
        <v>29</v>
      </c>
      <c r="AC6557" s="1" t="s">
        <v>30</v>
      </c>
      <c r="AD6557" s="1" t="s">
        <v>31</v>
      </c>
      <c r="AE6557" s="2">
        <v>40956</v>
      </c>
    </row>
    <row r="6558" spans="1:31" x14ac:dyDescent="0.25">
      <c r="A6558">
        <f t="shared" si="925"/>
        <v>6557</v>
      </c>
      <c r="B6558" s="1">
        <v>31106</v>
      </c>
      <c r="C6558" s="2">
        <v>40955</v>
      </c>
      <c r="D6558" s="1" t="s">
        <v>13</v>
      </c>
      <c r="E6558" s="1" t="str">
        <f t="shared" si="918"/>
        <v>*</v>
      </c>
      <c r="F6558" s="1" t="str">
        <f t="shared" si="919"/>
        <v>*</v>
      </c>
      <c r="G6558" s="1" t="str">
        <f t="shared" si="920"/>
        <v>*</v>
      </c>
      <c r="J6558" s="1" t="str">
        <f t="shared" si="921"/>
        <v>*</v>
      </c>
      <c r="P6558" s="1">
        <v>43</v>
      </c>
      <c r="Q6558" s="1">
        <f t="shared" si="926"/>
        <v>0.05</v>
      </c>
      <c r="T6558" s="4">
        <v>4697.0320000000002</v>
      </c>
      <c r="U6558" s="9">
        <f t="shared" si="922"/>
        <v>1</v>
      </c>
      <c r="V6558" s="4">
        <f t="shared" si="923"/>
        <v>109.23330232558141</v>
      </c>
      <c r="W6558" s="1" t="s">
        <v>21</v>
      </c>
      <c r="X6558" s="1">
        <v>5.63</v>
      </c>
      <c r="Y6558" s="4">
        <f t="shared" si="924"/>
        <v>4702.6620000000003</v>
      </c>
      <c r="Z6558" s="1" t="s">
        <v>49</v>
      </c>
      <c r="AA6558" s="1" t="s">
        <v>28</v>
      </c>
      <c r="AB6558" s="1" t="s">
        <v>24</v>
      </c>
      <c r="AC6558" s="1" t="s">
        <v>25</v>
      </c>
      <c r="AD6558" s="1" t="s">
        <v>19</v>
      </c>
      <c r="AE6558" s="2">
        <v>40962</v>
      </c>
    </row>
    <row r="6559" spans="1:31" x14ac:dyDescent="0.25">
      <c r="A6559">
        <f t="shared" si="925"/>
        <v>6558</v>
      </c>
      <c r="B6559" s="1">
        <v>31106</v>
      </c>
      <c r="C6559" s="2">
        <v>40955</v>
      </c>
      <c r="D6559" s="1" t="s">
        <v>13</v>
      </c>
      <c r="E6559" s="1" t="str">
        <f t="shared" si="918"/>
        <v>*</v>
      </c>
      <c r="F6559" s="1" t="str">
        <f t="shared" si="919"/>
        <v>*</v>
      </c>
      <c r="G6559" s="1" t="str">
        <f t="shared" si="920"/>
        <v>*</v>
      </c>
      <c r="J6559" s="1" t="str">
        <f t="shared" si="921"/>
        <v>*</v>
      </c>
      <c r="P6559" s="1">
        <v>45</v>
      </c>
      <c r="Q6559" s="1">
        <f t="shared" si="926"/>
        <v>0.05</v>
      </c>
      <c r="T6559" s="4">
        <v>259.17</v>
      </c>
      <c r="U6559" s="9">
        <f t="shared" si="922"/>
        <v>0</v>
      </c>
      <c r="V6559" s="4">
        <f t="shared" si="923"/>
        <v>5.7593333333333341</v>
      </c>
      <c r="W6559" s="1" t="s">
        <v>21</v>
      </c>
      <c r="X6559" s="1">
        <v>3.6</v>
      </c>
      <c r="Y6559" s="4">
        <f t="shared" si="924"/>
        <v>262.77000000000004</v>
      </c>
      <c r="Z6559" s="1" t="s">
        <v>49</v>
      </c>
      <c r="AA6559" s="1" t="s">
        <v>28</v>
      </c>
      <c r="AB6559" s="1" t="s">
        <v>29</v>
      </c>
      <c r="AC6559" s="1" t="s">
        <v>45</v>
      </c>
      <c r="AD6559" s="1" t="s">
        <v>41</v>
      </c>
      <c r="AE6559" s="2">
        <v>40957</v>
      </c>
    </row>
    <row r="6560" spans="1:31" x14ac:dyDescent="0.25">
      <c r="A6560">
        <f t="shared" si="925"/>
        <v>6559</v>
      </c>
      <c r="B6560" s="1">
        <v>31106</v>
      </c>
      <c r="C6560" s="2">
        <v>40955</v>
      </c>
      <c r="D6560" s="1" t="s">
        <v>13</v>
      </c>
      <c r="E6560" s="1" t="str">
        <f t="shared" si="918"/>
        <v>*</v>
      </c>
      <c r="F6560" s="1" t="str">
        <f t="shared" si="919"/>
        <v>*</v>
      </c>
      <c r="G6560" s="1" t="str">
        <f t="shared" si="920"/>
        <v>*</v>
      </c>
      <c r="J6560" s="1" t="str">
        <f t="shared" si="921"/>
        <v>*</v>
      </c>
      <c r="P6560" s="1">
        <v>7</v>
      </c>
      <c r="Q6560" s="1">
        <f t="shared" si="926"/>
        <v>0.01</v>
      </c>
      <c r="T6560" s="4">
        <v>187.33</v>
      </c>
      <c r="U6560" s="9">
        <f t="shared" si="922"/>
        <v>0</v>
      </c>
      <c r="V6560" s="4">
        <f t="shared" si="923"/>
        <v>26.761428571428574</v>
      </c>
      <c r="W6560" s="1" t="s">
        <v>21</v>
      </c>
      <c r="X6560" s="1">
        <v>9.8699999999999992</v>
      </c>
      <c r="Y6560" s="4">
        <f t="shared" si="924"/>
        <v>197.20000000000002</v>
      </c>
      <c r="Z6560" s="1" t="s">
        <v>49</v>
      </c>
      <c r="AA6560" s="1" t="s">
        <v>28</v>
      </c>
      <c r="AB6560" s="1" t="s">
        <v>17</v>
      </c>
      <c r="AC6560" s="1" t="s">
        <v>18</v>
      </c>
      <c r="AD6560" s="1" t="s">
        <v>19</v>
      </c>
      <c r="AE6560" s="2">
        <v>40960</v>
      </c>
    </row>
    <row r="6561" spans="1:31" x14ac:dyDescent="0.25">
      <c r="A6561">
        <f t="shared" si="925"/>
        <v>6560</v>
      </c>
      <c r="B6561" s="1">
        <v>31106</v>
      </c>
      <c r="C6561" s="2">
        <v>40955</v>
      </c>
      <c r="D6561" s="1" t="s">
        <v>13</v>
      </c>
      <c r="E6561" s="1" t="str">
        <f t="shared" si="918"/>
        <v>*</v>
      </c>
      <c r="F6561" s="1" t="str">
        <f t="shared" si="919"/>
        <v>*</v>
      </c>
      <c r="G6561" s="1" t="str">
        <f t="shared" si="920"/>
        <v>*</v>
      </c>
      <c r="J6561" s="1" t="str">
        <f t="shared" si="921"/>
        <v>*</v>
      </c>
      <c r="P6561" s="1">
        <v>37</v>
      </c>
      <c r="Q6561" s="1">
        <f t="shared" si="926"/>
        <v>0.04</v>
      </c>
      <c r="T6561" s="4">
        <v>101.9</v>
      </c>
      <c r="U6561" s="9">
        <f t="shared" si="922"/>
        <v>0</v>
      </c>
      <c r="V6561" s="4">
        <f t="shared" si="923"/>
        <v>2.7540540540540541</v>
      </c>
      <c r="W6561" s="1" t="s">
        <v>21</v>
      </c>
      <c r="X6561" s="1">
        <v>0.5</v>
      </c>
      <c r="Y6561" s="4">
        <f t="shared" si="924"/>
        <v>102.4</v>
      </c>
      <c r="Z6561" s="1" t="s">
        <v>49</v>
      </c>
      <c r="AA6561" s="1" t="s">
        <v>28</v>
      </c>
      <c r="AB6561" s="1" t="s">
        <v>29</v>
      </c>
      <c r="AC6561" s="1" t="s">
        <v>58</v>
      </c>
      <c r="AD6561" s="1" t="s">
        <v>19</v>
      </c>
      <c r="AE6561" s="2">
        <v>40955</v>
      </c>
    </row>
    <row r="6562" spans="1:31" x14ac:dyDescent="0.25">
      <c r="A6562">
        <f t="shared" si="925"/>
        <v>6561</v>
      </c>
      <c r="B6562" s="1">
        <v>14212</v>
      </c>
      <c r="C6562" s="2">
        <v>40955</v>
      </c>
      <c r="D6562" s="1" t="s">
        <v>32</v>
      </c>
      <c r="E6562" s="1" t="str">
        <f t="shared" si="918"/>
        <v>***</v>
      </c>
      <c r="F6562" s="1" t="str">
        <f t="shared" si="919"/>
        <v>***</v>
      </c>
      <c r="G6562" s="1" t="str">
        <f t="shared" si="920"/>
        <v>***</v>
      </c>
      <c r="J6562" s="1" t="str">
        <f t="shared" si="921"/>
        <v>***</v>
      </c>
      <c r="P6562" s="1">
        <v>4</v>
      </c>
      <c r="Q6562" s="1">
        <f t="shared" si="926"/>
        <v>0.01</v>
      </c>
      <c r="T6562" s="4">
        <v>31.18</v>
      </c>
      <c r="U6562" s="9">
        <f t="shared" si="922"/>
        <v>0</v>
      </c>
      <c r="V6562" s="4">
        <f t="shared" si="923"/>
        <v>7.7949999999999999</v>
      </c>
      <c r="W6562" s="1" t="s">
        <v>21</v>
      </c>
      <c r="X6562" s="1">
        <v>5.22</v>
      </c>
      <c r="Y6562" s="4">
        <f t="shared" si="924"/>
        <v>36.4</v>
      </c>
      <c r="Z6562" s="1" t="s">
        <v>46</v>
      </c>
      <c r="AA6562" s="1" t="s">
        <v>23</v>
      </c>
      <c r="AB6562" s="1" t="s">
        <v>17</v>
      </c>
      <c r="AC6562" s="1" t="s">
        <v>18</v>
      </c>
      <c r="AD6562" s="1" t="s">
        <v>19</v>
      </c>
      <c r="AE6562" s="2">
        <v>40956</v>
      </c>
    </row>
    <row r="6563" spans="1:31" x14ac:dyDescent="0.25">
      <c r="A6563">
        <f t="shared" si="925"/>
        <v>6562</v>
      </c>
      <c r="B6563" s="1">
        <v>14212</v>
      </c>
      <c r="C6563" s="2">
        <v>40955</v>
      </c>
      <c r="D6563" s="1" t="s">
        <v>32</v>
      </c>
      <c r="E6563" s="1" t="str">
        <f t="shared" si="918"/>
        <v>***</v>
      </c>
      <c r="F6563" s="1" t="str">
        <f t="shared" si="919"/>
        <v>***</v>
      </c>
      <c r="G6563" s="1" t="str">
        <f t="shared" si="920"/>
        <v>***</v>
      </c>
      <c r="J6563" s="1" t="str">
        <f t="shared" si="921"/>
        <v>***</v>
      </c>
      <c r="P6563" s="1">
        <v>8</v>
      </c>
      <c r="Q6563" s="1">
        <f t="shared" si="926"/>
        <v>0.01</v>
      </c>
      <c r="T6563" s="4">
        <v>21.99</v>
      </c>
      <c r="U6563" s="9">
        <f t="shared" si="922"/>
        <v>0</v>
      </c>
      <c r="V6563" s="4">
        <f t="shared" si="923"/>
        <v>2.7487499999999998</v>
      </c>
      <c r="W6563" s="1" t="s">
        <v>21</v>
      </c>
      <c r="X6563" s="1">
        <v>0.5</v>
      </c>
      <c r="Y6563" s="4">
        <f t="shared" si="924"/>
        <v>22.49</v>
      </c>
      <c r="Z6563" s="1" t="s">
        <v>46</v>
      </c>
      <c r="AA6563" s="1" t="s">
        <v>23</v>
      </c>
      <c r="AB6563" s="1" t="s">
        <v>29</v>
      </c>
      <c r="AC6563" s="1" t="s">
        <v>58</v>
      </c>
      <c r="AD6563" s="1" t="s">
        <v>19</v>
      </c>
      <c r="AE6563" s="2">
        <v>40957</v>
      </c>
    </row>
    <row r="6564" spans="1:31" x14ac:dyDescent="0.25">
      <c r="A6564">
        <f t="shared" si="925"/>
        <v>6563</v>
      </c>
      <c r="B6564" s="1">
        <v>40065</v>
      </c>
      <c r="C6564" s="2">
        <v>40956</v>
      </c>
      <c r="D6564" s="1" t="s">
        <v>20</v>
      </c>
      <c r="E6564" s="1" t="str">
        <f t="shared" si="918"/>
        <v>*</v>
      </c>
      <c r="F6564" s="1" t="str">
        <f t="shared" si="919"/>
        <v>**</v>
      </c>
      <c r="G6564" s="1" t="str">
        <f t="shared" si="920"/>
        <v>**</v>
      </c>
      <c r="J6564" s="1" t="str">
        <f t="shared" si="921"/>
        <v>**</v>
      </c>
      <c r="P6564" s="1">
        <v>49</v>
      </c>
      <c r="Q6564" s="1">
        <f t="shared" si="926"/>
        <v>0.05</v>
      </c>
      <c r="T6564" s="4">
        <v>21141.07</v>
      </c>
      <c r="U6564" s="9">
        <f t="shared" si="922"/>
        <v>1</v>
      </c>
      <c r="V6564" s="4">
        <f t="shared" si="923"/>
        <v>431.45040816326531</v>
      </c>
      <c r="W6564" s="1" t="s">
        <v>21</v>
      </c>
      <c r="X6564" s="1">
        <v>24.49</v>
      </c>
      <c r="Y6564" s="4">
        <f t="shared" si="924"/>
        <v>21165.56</v>
      </c>
      <c r="Z6564" s="1" t="s">
        <v>46</v>
      </c>
      <c r="AA6564" s="1" t="s">
        <v>16</v>
      </c>
      <c r="AB6564" s="1" t="s">
        <v>24</v>
      </c>
      <c r="AC6564" s="1" t="s">
        <v>47</v>
      </c>
      <c r="AD6564" s="1" t="s">
        <v>48</v>
      </c>
      <c r="AE6564" s="2">
        <v>40957</v>
      </c>
    </row>
    <row r="6565" spans="1:31" x14ac:dyDescent="0.25">
      <c r="A6565">
        <f t="shared" si="925"/>
        <v>6564</v>
      </c>
      <c r="B6565" s="1">
        <v>41830</v>
      </c>
      <c r="C6565" s="2">
        <v>40956</v>
      </c>
      <c r="D6565" s="1" t="s">
        <v>13</v>
      </c>
      <c r="E6565" s="1" t="str">
        <f t="shared" si="918"/>
        <v>*</v>
      </c>
      <c r="F6565" s="1" t="str">
        <f t="shared" si="919"/>
        <v>*</v>
      </c>
      <c r="G6565" s="1" t="str">
        <f t="shared" si="920"/>
        <v>*</v>
      </c>
      <c r="J6565" s="1" t="str">
        <f t="shared" si="921"/>
        <v>*</v>
      </c>
      <c r="P6565" s="1">
        <v>42</v>
      </c>
      <c r="Q6565" s="1">
        <f t="shared" si="926"/>
        <v>0.05</v>
      </c>
      <c r="T6565" s="4">
        <v>5361.08</v>
      </c>
      <c r="U6565" s="9">
        <f t="shared" si="922"/>
        <v>1</v>
      </c>
      <c r="V6565" s="4">
        <f t="shared" si="923"/>
        <v>127.64476190476191</v>
      </c>
      <c r="W6565" s="1" t="s">
        <v>33</v>
      </c>
      <c r="X6565" s="1">
        <v>26.3</v>
      </c>
      <c r="Y6565" s="4">
        <f t="shared" si="924"/>
        <v>5387.38</v>
      </c>
      <c r="Z6565" s="1" t="s">
        <v>44</v>
      </c>
      <c r="AA6565" s="1" t="s">
        <v>37</v>
      </c>
      <c r="AB6565" s="1" t="s">
        <v>24</v>
      </c>
      <c r="AC6565" s="1" t="s">
        <v>56</v>
      </c>
      <c r="AD6565" s="1" t="s">
        <v>35</v>
      </c>
      <c r="AE6565" s="2">
        <v>40963</v>
      </c>
    </row>
    <row r="6566" spans="1:31" x14ac:dyDescent="0.25">
      <c r="A6566">
        <f t="shared" si="925"/>
        <v>6565</v>
      </c>
      <c r="B6566" s="1">
        <v>4391</v>
      </c>
      <c r="C6566" s="2">
        <v>40956</v>
      </c>
      <c r="D6566" s="1" t="s">
        <v>20</v>
      </c>
      <c r="E6566" s="1" t="str">
        <f t="shared" si="918"/>
        <v>*</v>
      </c>
      <c r="F6566" s="1" t="str">
        <f t="shared" si="919"/>
        <v>**</v>
      </c>
      <c r="G6566" s="1" t="str">
        <f t="shared" si="920"/>
        <v>**</v>
      </c>
      <c r="J6566" s="1" t="str">
        <f t="shared" si="921"/>
        <v>**</v>
      </c>
      <c r="P6566" s="1">
        <v>20</v>
      </c>
      <c r="Q6566" s="1">
        <f t="shared" si="926"/>
        <v>3.5000000000000003E-2</v>
      </c>
      <c r="T6566" s="4">
        <v>2592.4319999999998</v>
      </c>
      <c r="U6566" s="9">
        <f t="shared" si="922"/>
        <v>1</v>
      </c>
      <c r="V6566" s="4">
        <f t="shared" si="923"/>
        <v>129.6216</v>
      </c>
      <c r="W6566" s="1" t="s">
        <v>21</v>
      </c>
      <c r="X6566" s="1">
        <v>3.9</v>
      </c>
      <c r="Y6566" s="4">
        <f t="shared" si="924"/>
        <v>2596.3319999999999</v>
      </c>
      <c r="Z6566" s="1" t="s">
        <v>15</v>
      </c>
      <c r="AA6566" s="1" t="s">
        <v>37</v>
      </c>
      <c r="AB6566" s="1" t="s">
        <v>24</v>
      </c>
      <c r="AC6566" s="1" t="s">
        <v>25</v>
      </c>
      <c r="AD6566" s="1" t="s">
        <v>19</v>
      </c>
      <c r="AE6566" s="2">
        <v>40958</v>
      </c>
    </row>
    <row r="6567" spans="1:31" x14ac:dyDescent="0.25">
      <c r="A6567">
        <f t="shared" si="925"/>
        <v>6566</v>
      </c>
      <c r="B6567" s="1">
        <v>40067</v>
      </c>
      <c r="C6567" s="2">
        <v>40956</v>
      </c>
      <c r="D6567" s="1" t="s">
        <v>13</v>
      </c>
      <c r="E6567" s="1" t="str">
        <f t="shared" si="918"/>
        <v>*</v>
      </c>
      <c r="F6567" s="1" t="str">
        <f t="shared" si="919"/>
        <v>*</v>
      </c>
      <c r="G6567" s="1" t="str">
        <f t="shared" si="920"/>
        <v>*</v>
      </c>
      <c r="J6567" s="1" t="str">
        <f t="shared" si="921"/>
        <v>*</v>
      </c>
      <c r="P6567" s="1">
        <v>38</v>
      </c>
      <c r="Q6567" s="1">
        <f t="shared" si="926"/>
        <v>0.04</v>
      </c>
      <c r="T6567" s="4">
        <v>2157.3085000000001</v>
      </c>
      <c r="U6567" s="9">
        <f t="shared" si="922"/>
        <v>1</v>
      </c>
      <c r="V6567" s="4">
        <f t="shared" si="923"/>
        <v>56.771276315789478</v>
      </c>
      <c r="W6567" s="1" t="s">
        <v>21</v>
      </c>
      <c r="X6567" s="1">
        <v>5.31</v>
      </c>
      <c r="Y6567" s="4">
        <f t="shared" si="924"/>
        <v>2162.6185</v>
      </c>
      <c r="Z6567" s="1" t="s">
        <v>39</v>
      </c>
      <c r="AA6567" s="1" t="s">
        <v>28</v>
      </c>
      <c r="AB6567" s="1" t="s">
        <v>24</v>
      </c>
      <c r="AC6567" s="1" t="s">
        <v>25</v>
      </c>
      <c r="AD6567" s="1" t="s">
        <v>19</v>
      </c>
      <c r="AE6567" s="2">
        <v>40958</v>
      </c>
    </row>
    <row r="6568" spans="1:31" x14ac:dyDescent="0.25">
      <c r="A6568">
        <f t="shared" si="925"/>
        <v>6567</v>
      </c>
      <c r="B6568" s="1">
        <v>24775</v>
      </c>
      <c r="C6568" s="2">
        <v>40956</v>
      </c>
      <c r="D6568" s="1" t="s">
        <v>32</v>
      </c>
      <c r="E6568" s="1" t="str">
        <f t="shared" si="918"/>
        <v>***</v>
      </c>
      <c r="F6568" s="1" t="str">
        <f t="shared" si="919"/>
        <v>***</v>
      </c>
      <c r="G6568" s="1" t="str">
        <f t="shared" si="920"/>
        <v>***</v>
      </c>
      <c r="J6568" s="1" t="str">
        <f t="shared" si="921"/>
        <v>***</v>
      </c>
      <c r="P6568" s="1">
        <v>15</v>
      </c>
      <c r="Q6568" s="1">
        <f t="shared" si="926"/>
        <v>0.02</v>
      </c>
      <c r="T6568" s="4">
        <v>1616.66</v>
      </c>
      <c r="U6568" s="9">
        <f t="shared" si="922"/>
        <v>1</v>
      </c>
      <c r="V6568" s="4">
        <f t="shared" si="923"/>
        <v>107.77733333333335</v>
      </c>
      <c r="W6568" s="1" t="s">
        <v>33</v>
      </c>
      <c r="X6568" s="1">
        <v>56.22</v>
      </c>
      <c r="Y6568" s="4">
        <f t="shared" si="924"/>
        <v>1672.88</v>
      </c>
      <c r="Z6568" s="1" t="s">
        <v>49</v>
      </c>
      <c r="AA6568" s="1" t="s">
        <v>37</v>
      </c>
      <c r="AB6568" s="1" t="s">
        <v>17</v>
      </c>
      <c r="AC6568" s="1" t="s">
        <v>62</v>
      </c>
      <c r="AD6568" s="1" t="s">
        <v>59</v>
      </c>
      <c r="AE6568" s="2">
        <v>40958</v>
      </c>
    </row>
    <row r="6569" spans="1:31" x14ac:dyDescent="0.25">
      <c r="A6569">
        <f t="shared" si="925"/>
        <v>6568</v>
      </c>
      <c r="B6569" s="1">
        <v>40673</v>
      </c>
      <c r="C6569" s="2">
        <v>40956</v>
      </c>
      <c r="D6569" s="1" t="s">
        <v>13</v>
      </c>
      <c r="E6569" s="1" t="str">
        <f t="shared" si="918"/>
        <v>*</v>
      </c>
      <c r="F6569" s="1" t="str">
        <f t="shared" si="919"/>
        <v>*</v>
      </c>
      <c r="G6569" s="1" t="str">
        <f t="shared" si="920"/>
        <v>*</v>
      </c>
      <c r="J6569" s="1" t="str">
        <f t="shared" si="921"/>
        <v>*</v>
      </c>
      <c r="P6569" s="1">
        <v>14</v>
      </c>
      <c r="Q6569" s="1">
        <f t="shared" si="926"/>
        <v>0.02</v>
      </c>
      <c r="T6569" s="4">
        <v>157.49</v>
      </c>
      <c r="U6569" s="9">
        <f t="shared" si="922"/>
        <v>0</v>
      </c>
      <c r="V6569" s="4">
        <f t="shared" si="923"/>
        <v>11.249285714285715</v>
      </c>
      <c r="W6569" s="1" t="s">
        <v>21</v>
      </c>
      <c r="X6569" s="1">
        <v>1.39</v>
      </c>
      <c r="Y6569" s="4">
        <f t="shared" si="924"/>
        <v>158.88</v>
      </c>
      <c r="Z6569" s="1" t="s">
        <v>15</v>
      </c>
      <c r="AA6569" s="1" t="s">
        <v>37</v>
      </c>
      <c r="AB6569" s="1" t="s">
        <v>29</v>
      </c>
      <c r="AC6569" s="1" t="s">
        <v>57</v>
      </c>
      <c r="AD6569" s="1" t="s">
        <v>19</v>
      </c>
      <c r="AE6569" s="2">
        <v>40961</v>
      </c>
    </row>
    <row r="6570" spans="1:31" x14ac:dyDescent="0.25">
      <c r="A6570">
        <f t="shared" si="925"/>
        <v>6569</v>
      </c>
      <c r="B6570" s="1">
        <v>24775</v>
      </c>
      <c r="C6570" s="2">
        <v>40956</v>
      </c>
      <c r="D6570" s="1" t="s">
        <v>32</v>
      </c>
      <c r="E6570" s="1" t="str">
        <f t="shared" si="918"/>
        <v>***</v>
      </c>
      <c r="F6570" s="1" t="str">
        <f t="shared" si="919"/>
        <v>***</v>
      </c>
      <c r="G6570" s="1" t="str">
        <f t="shared" si="920"/>
        <v>***</v>
      </c>
      <c r="J6570" s="1" t="str">
        <f t="shared" si="921"/>
        <v>***</v>
      </c>
      <c r="P6570" s="1">
        <v>6</v>
      </c>
      <c r="Q6570" s="1">
        <f t="shared" si="926"/>
        <v>0.01</v>
      </c>
      <c r="T6570" s="4">
        <v>96.21</v>
      </c>
      <c r="U6570" s="9">
        <f t="shared" si="922"/>
        <v>0</v>
      </c>
      <c r="V6570" s="4">
        <f t="shared" si="923"/>
        <v>16.035</v>
      </c>
      <c r="W6570" s="1" t="s">
        <v>21</v>
      </c>
      <c r="X6570" s="1">
        <v>57.4</v>
      </c>
      <c r="Y6570" s="4">
        <f t="shared" si="924"/>
        <v>153.60999999999999</v>
      </c>
      <c r="Z6570" s="1" t="s">
        <v>49</v>
      </c>
      <c r="AA6570" s="1" t="s">
        <v>37</v>
      </c>
      <c r="AB6570" s="1" t="s">
        <v>17</v>
      </c>
      <c r="AC6570" s="1" t="s">
        <v>18</v>
      </c>
      <c r="AD6570" s="1" t="s">
        <v>19</v>
      </c>
      <c r="AE6570" s="2">
        <v>40957</v>
      </c>
    </row>
    <row r="6571" spans="1:31" x14ac:dyDescent="0.25">
      <c r="A6571">
        <f t="shared" si="925"/>
        <v>6570</v>
      </c>
      <c r="B6571" s="1">
        <v>40065</v>
      </c>
      <c r="C6571" s="2">
        <v>40956</v>
      </c>
      <c r="D6571" s="1" t="s">
        <v>20</v>
      </c>
      <c r="E6571" s="1" t="str">
        <f t="shared" si="918"/>
        <v>*</v>
      </c>
      <c r="F6571" s="1" t="str">
        <f t="shared" si="919"/>
        <v>**</v>
      </c>
      <c r="G6571" s="1" t="str">
        <f t="shared" si="920"/>
        <v>**</v>
      </c>
      <c r="J6571" s="1" t="str">
        <f t="shared" si="921"/>
        <v>**</v>
      </c>
      <c r="P6571" s="1">
        <v>4</v>
      </c>
      <c r="Q6571" s="1">
        <f t="shared" si="926"/>
        <v>0.01</v>
      </c>
      <c r="T6571" s="4">
        <v>76.865499999999997</v>
      </c>
      <c r="U6571" s="9">
        <f t="shared" si="922"/>
        <v>0</v>
      </c>
      <c r="V6571" s="4">
        <f t="shared" si="923"/>
        <v>19.216374999999999</v>
      </c>
      <c r="W6571" s="1" t="s">
        <v>14</v>
      </c>
      <c r="X6571" s="1">
        <v>0.99</v>
      </c>
      <c r="Y6571" s="4">
        <f t="shared" si="924"/>
        <v>77.855499999999992</v>
      </c>
      <c r="Z6571" s="1" t="s">
        <v>46</v>
      </c>
      <c r="AA6571" s="1" t="s">
        <v>16</v>
      </c>
      <c r="AB6571" s="1" t="s">
        <v>24</v>
      </c>
      <c r="AC6571" s="1" t="s">
        <v>25</v>
      </c>
      <c r="AD6571" s="1" t="s">
        <v>31</v>
      </c>
      <c r="AE6571" s="2">
        <v>40957</v>
      </c>
    </row>
    <row r="6572" spans="1:31" x14ac:dyDescent="0.25">
      <c r="A6572">
        <f t="shared" si="925"/>
        <v>6571</v>
      </c>
      <c r="B6572" s="1">
        <v>14240</v>
      </c>
      <c r="C6572" s="2">
        <v>40956</v>
      </c>
      <c r="D6572" s="1" t="s">
        <v>20</v>
      </c>
      <c r="E6572" s="1" t="str">
        <f t="shared" si="918"/>
        <v>*</v>
      </c>
      <c r="F6572" s="1" t="str">
        <f t="shared" si="919"/>
        <v>**</v>
      </c>
      <c r="G6572" s="1" t="str">
        <f t="shared" si="920"/>
        <v>**</v>
      </c>
      <c r="J6572" s="1" t="str">
        <f t="shared" si="921"/>
        <v>**</v>
      </c>
      <c r="P6572" s="1">
        <v>24</v>
      </c>
      <c r="Q6572" s="1">
        <f t="shared" si="926"/>
        <v>3.5000000000000003E-2</v>
      </c>
      <c r="T6572" s="4">
        <v>68.88</v>
      </c>
      <c r="U6572" s="9">
        <f t="shared" si="922"/>
        <v>0</v>
      </c>
      <c r="V6572" s="4">
        <f t="shared" si="923"/>
        <v>2.8699999999999997</v>
      </c>
      <c r="W6572" s="1" t="s">
        <v>21</v>
      </c>
      <c r="X6572" s="1">
        <v>1.49</v>
      </c>
      <c r="Y6572" s="4">
        <f t="shared" si="924"/>
        <v>70.36999999999999</v>
      </c>
      <c r="Z6572" s="1" t="s">
        <v>15</v>
      </c>
      <c r="AA6572" s="1" t="s">
        <v>28</v>
      </c>
      <c r="AB6572" s="1" t="s">
        <v>29</v>
      </c>
      <c r="AC6572" s="1" t="s">
        <v>43</v>
      </c>
      <c r="AD6572" s="1" t="s">
        <v>19</v>
      </c>
      <c r="AE6572" s="2">
        <v>40957</v>
      </c>
    </row>
    <row r="6573" spans="1:31" x14ac:dyDescent="0.25">
      <c r="A6573">
        <f t="shared" si="925"/>
        <v>6572</v>
      </c>
      <c r="B6573" s="1">
        <v>801</v>
      </c>
      <c r="C6573" s="2">
        <v>40956</v>
      </c>
      <c r="D6573" s="1" t="s">
        <v>32</v>
      </c>
      <c r="E6573" s="1" t="str">
        <f t="shared" si="918"/>
        <v>***</v>
      </c>
      <c r="F6573" s="1" t="str">
        <f t="shared" si="919"/>
        <v>***</v>
      </c>
      <c r="G6573" s="1" t="str">
        <f t="shared" si="920"/>
        <v>***</v>
      </c>
      <c r="J6573" s="1" t="str">
        <f t="shared" si="921"/>
        <v>***</v>
      </c>
      <c r="P6573" s="1">
        <v>20</v>
      </c>
      <c r="Q6573" s="1">
        <f t="shared" si="926"/>
        <v>3.5000000000000003E-2</v>
      </c>
      <c r="T6573" s="4">
        <v>59.85</v>
      </c>
      <c r="U6573" s="9">
        <f t="shared" si="922"/>
        <v>0</v>
      </c>
      <c r="V6573" s="4">
        <f t="shared" si="923"/>
        <v>2.9925000000000002</v>
      </c>
      <c r="W6573" s="1" t="s">
        <v>21</v>
      </c>
      <c r="X6573" s="1">
        <v>3.5</v>
      </c>
      <c r="Y6573" s="4">
        <f t="shared" si="924"/>
        <v>63.35</v>
      </c>
      <c r="Z6573" s="1" t="s">
        <v>51</v>
      </c>
      <c r="AA6573" s="1" t="s">
        <v>28</v>
      </c>
      <c r="AB6573" s="1" t="s">
        <v>29</v>
      </c>
      <c r="AC6573" s="1" t="s">
        <v>30</v>
      </c>
      <c r="AD6573" s="1" t="s">
        <v>41</v>
      </c>
      <c r="AE6573" s="2">
        <v>40959</v>
      </c>
    </row>
    <row r="6574" spans="1:31" x14ac:dyDescent="0.25">
      <c r="A6574">
        <f t="shared" si="925"/>
        <v>6573</v>
      </c>
      <c r="B6574" s="1">
        <v>37445</v>
      </c>
      <c r="C6574" s="2">
        <v>40957</v>
      </c>
      <c r="D6574" s="1" t="s">
        <v>20</v>
      </c>
      <c r="E6574" s="1" t="str">
        <f t="shared" si="918"/>
        <v>*</v>
      </c>
      <c r="F6574" s="1" t="str">
        <f t="shared" si="919"/>
        <v>**</v>
      </c>
      <c r="G6574" s="1" t="str">
        <f t="shared" si="920"/>
        <v>**</v>
      </c>
      <c r="J6574" s="1" t="str">
        <f t="shared" si="921"/>
        <v>**</v>
      </c>
      <c r="P6574" s="1">
        <v>37</v>
      </c>
      <c r="Q6574" s="1">
        <f t="shared" si="926"/>
        <v>0.04</v>
      </c>
      <c r="T6574" s="4">
        <v>2180.23</v>
      </c>
      <c r="U6574" s="9">
        <f t="shared" si="922"/>
        <v>1</v>
      </c>
      <c r="V6574" s="4">
        <f t="shared" si="923"/>
        <v>58.925135135135136</v>
      </c>
      <c r="W6574" s="1" t="s">
        <v>21</v>
      </c>
      <c r="X6574" s="1">
        <v>3.5</v>
      </c>
      <c r="Y6574" s="4">
        <f t="shared" si="924"/>
        <v>2183.73</v>
      </c>
      <c r="Z6574" s="1" t="s">
        <v>15</v>
      </c>
      <c r="AA6574" s="1" t="s">
        <v>28</v>
      </c>
      <c r="AB6574" s="1" t="s">
        <v>29</v>
      </c>
      <c r="AC6574" s="1" t="s">
        <v>63</v>
      </c>
      <c r="AD6574" s="1" t="s">
        <v>19</v>
      </c>
      <c r="AE6574" s="2">
        <v>40958</v>
      </c>
    </row>
    <row r="6575" spans="1:31" x14ac:dyDescent="0.25">
      <c r="A6575">
        <f t="shared" si="925"/>
        <v>6574</v>
      </c>
      <c r="B6575" s="1">
        <v>52003</v>
      </c>
      <c r="C6575" s="2">
        <v>40957</v>
      </c>
      <c r="D6575" s="1" t="s">
        <v>13</v>
      </c>
      <c r="E6575" s="1" t="str">
        <f t="shared" si="918"/>
        <v>*</v>
      </c>
      <c r="F6575" s="1" t="str">
        <f t="shared" si="919"/>
        <v>*</v>
      </c>
      <c r="G6575" s="1" t="str">
        <f t="shared" si="920"/>
        <v>*</v>
      </c>
      <c r="J6575" s="1" t="str">
        <f t="shared" si="921"/>
        <v>*</v>
      </c>
      <c r="P6575" s="1">
        <v>11</v>
      </c>
      <c r="Q6575" s="1">
        <f t="shared" si="926"/>
        <v>0.02</v>
      </c>
      <c r="T6575" s="4">
        <v>1884.2080000000001</v>
      </c>
      <c r="U6575" s="9">
        <f t="shared" si="922"/>
        <v>1</v>
      </c>
      <c r="V6575" s="4">
        <f t="shared" si="923"/>
        <v>171.29163636363637</v>
      </c>
      <c r="W6575" s="1" t="s">
        <v>33</v>
      </c>
      <c r="X6575" s="1">
        <v>110.2</v>
      </c>
      <c r="Y6575" s="4">
        <f t="shared" si="924"/>
        <v>1994.4080000000001</v>
      </c>
      <c r="Z6575" s="1" t="s">
        <v>15</v>
      </c>
      <c r="AA6575" s="1" t="s">
        <v>16</v>
      </c>
      <c r="AB6575" s="1" t="s">
        <v>17</v>
      </c>
      <c r="AC6575" s="1" t="s">
        <v>52</v>
      </c>
      <c r="AD6575" s="1" t="s">
        <v>59</v>
      </c>
      <c r="AE6575" s="2">
        <v>40964</v>
      </c>
    </row>
    <row r="6576" spans="1:31" x14ac:dyDescent="0.25">
      <c r="A6576">
        <f t="shared" si="925"/>
        <v>6575</v>
      </c>
      <c r="B6576" s="1">
        <v>37123</v>
      </c>
      <c r="C6576" s="2">
        <v>40957</v>
      </c>
      <c r="D6576" s="1" t="s">
        <v>20</v>
      </c>
      <c r="E6576" s="1" t="str">
        <f t="shared" si="918"/>
        <v>*</v>
      </c>
      <c r="F6576" s="1" t="str">
        <f t="shared" si="919"/>
        <v>**</v>
      </c>
      <c r="G6576" s="1" t="str">
        <f t="shared" si="920"/>
        <v>**</v>
      </c>
      <c r="J6576" s="1" t="str">
        <f t="shared" si="921"/>
        <v>**</v>
      </c>
      <c r="P6576" s="1">
        <v>50</v>
      </c>
      <c r="Q6576" s="1">
        <f t="shared" si="926"/>
        <v>0.06</v>
      </c>
      <c r="T6576" s="4">
        <v>794.58</v>
      </c>
      <c r="U6576" s="9">
        <f t="shared" si="922"/>
        <v>0</v>
      </c>
      <c r="V6576" s="4">
        <f t="shared" si="923"/>
        <v>15.8916</v>
      </c>
      <c r="W6576" s="1" t="s">
        <v>33</v>
      </c>
      <c r="X6576" s="1">
        <v>27.75</v>
      </c>
      <c r="Y6576" s="4">
        <f t="shared" si="924"/>
        <v>822.33</v>
      </c>
      <c r="Z6576" s="1" t="s">
        <v>22</v>
      </c>
      <c r="AA6576" s="1" t="s">
        <v>23</v>
      </c>
      <c r="AB6576" s="1" t="s">
        <v>17</v>
      </c>
      <c r="AC6576" s="1" t="s">
        <v>52</v>
      </c>
      <c r="AD6576" s="1" t="s">
        <v>59</v>
      </c>
      <c r="AE6576" s="2">
        <v>40958</v>
      </c>
    </row>
    <row r="6577" spans="1:31" x14ac:dyDescent="0.25">
      <c r="A6577">
        <f t="shared" si="925"/>
        <v>6576</v>
      </c>
      <c r="B6577" s="1">
        <v>42115</v>
      </c>
      <c r="C6577" s="2">
        <v>40957</v>
      </c>
      <c r="D6577" s="1" t="s">
        <v>32</v>
      </c>
      <c r="E6577" s="1" t="str">
        <f t="shared" si="918"/>
        <v>***</v>
      </c>
      <c r="F6577" s="1" t="str">
        <f t="shared" si="919"/>
        <v>***</v>
      </c>
      <c r="G6577" s="1" t="str">
        <f t="shared" si="920"/>
        <v>***</v>
      </c>
      <c r="J6577" s="1" t="str">
        <f t="shared" si="921"/>
        <v>***</v>
      </c>
      <c r="P6577" s="1">
        <v>21</v>
      </c>
      <c r="Q6577" s="1">
        <f t="shared" si="926"/>
        <v>3.5000000000000003E-2</v>
      </c>
      <c r="T6577" s="4">
        <v>673.92</v>
      </c>
      <c r="U6577" s="9">
        <f t="shared" si="922"/>
        <v>0</v>
      </c>
      <c r="V6577" s="4">
        <f t="shared" si="923"/>
        <v>32.091428571428573</v>
      </c>
      <c r="W6577" s="1" t="s">
        <v>21</v>
      </c>
      <c r="X6577" s="1">
        <v>1.99</v>
      </c>
      <c r="Y6577" s="4">
        <f t="shared" si="924"/>
        <v>675.91</v>
      </c>
      <c r="Z6577" s="1" t="s">
        <v>42</v>
      </c>
      <c r="AA6577" s="1" t="s">
        <v>37</v>
      </c>
      <c r="AB6577" s="1" t="s">
        <v>24</v>
      </c>
      <c r="AC6577" s="1" t="s">
        <v>38</v>
      </c>
      <c r="AD6577" s="1" t="s">
        <v>41</v>
      </c>
      <c r="AE6577" s="2">
        <v>40957</v>
      </c>
    </row>
    <row r="6578" spans="1:31" x14ac:dyDescent="0.25">
      <c r="A6578">
        <f t="shared" si="925"/>
        <v>6577</v>
      </c>
      <c r="B6578" s="1">
        <v>42115</v>
      </c>
      <c r="C6578" s="2">
        <v>40957</v>
      </c>
      <c r="D6578" s="1" t="s">
        <v>32</v>
      </c>
      <c r="E6578" s="1" t="str">
        <f t="shared" si="918"/>
        <v>***</v>
      </c>
      <c r="F6578" s="1" t="str">
        <f t="shared" si="919"/>
        <v>***</v>
      </c>
      <c r="G6578" s="1" t="str">
        <f t="shared" si="920"/>
        <v>***</v>
      </c>
      <c r="J6578" s="1" t="str">
        <f t="shared" si="921"/>
        <v>***</v>
      </c>
      <c r="P6578" s="1">
        <v>19</v>
      </c>
      <c r="Q6578" s="1">
        <f t="shared" si="926"/>
        <v>0.02</v>
      </c>
      <c r="T6578" s="4">
        <v>540.55999999999995</v>
      </c>
      <c r="U6578" s="9">
        <f t="shared" si="922"/>
        <v>0</v>
      </c>
      <c r="V6578" s="4">
        <f t="shared" si="923"/>
        <v>28.450526315789471</v>
      </c>
      <c r="W6578" s="1" t="s">
        <v>21</v>
      </c>
      <c r="X6578" s="1">
        <v>13.99</v>
      </c>
      <c r="Y6578" s="4">
        <f t="shared" si="924"/>
        <v>554.54999999999995</v>
      </c>
      <c r="Z6578" s="1" t="s">
        <v>42</v>
      </c>
      <c r="AA6578" s="1" t="s">
        <v>37</v>
      </c>
      <c r="AB6578" s="1" t="s">
        <v>29</v>
      </c>
      <c r="AC6578" s="1" t="s">
        <v>55</v>
      </c>
      <c r="AD6578" s="1" t="s">
        <v>26</v>
      </c>
      <c r="AE6578" s="2">
        <v>40958</v>
      </c>
    </row>
    <row r="6579" spans="1:31" x14ac:dyDescent="0.25">
      <c r="A6579">
        <f t="shared" si="925"/>
        <v>6578</v>
      </c>
      <c r="B6579" s="1">
        <v>12418</v>
      </c>
      <c r="C6579" s="2">
        <v>40957</v>
      </c>
      <c r="D6579" s="1" t="s">
        <v>27</v>
      </c>
      <c r="E6579" s="1" t="str">
        <f t="shared" si="918"/>
        <v>*</v>
      </c>
      <c r="F6579" s="1" t="str">
        <f t="shared" si="919"/>
        <v>*</v>
      </c>
      <c r="G6579" s="1" t="str">
        <f t="shared" si="920"/>
        <v>*</v>
      </c>
      <c r="J6579" s="1" t="str">
        <f t="shared" si="921"/>
        <v>*</v>
      </c>
      <c r="P6579" s="1">
        <v>38</v>
      </c>
      <c r="Q6579" s="1">
        <f t="shared" si="926"/>
        <v>0.04</v>
      </c>
      <c r="T6579" s="4">
        <v>299.01</v>
      </c>
      <c r="U6579" s="9">
        <f t="shared" si="922"/>
        <v>0</v>
      </c>
      <c r="V6579" s="4">
        <f t="shared" si="923"/>
        <v>7.8686842105263155</v>
      </c>
      <c r="W6579" s="1" t="s">
        <v>21</v>
      </c>
      <c r="X6579" s="1">
        <v>6.5</v>
      </c>
      <c r="Y6579" s="4">
        <f t="shared" si="924"/>
        <v>305.51</v>
      </c>
      <c r="Z6579" s="1" t="s">
        <v>42</v>
      </c>
      <c r="AA6579" s="1" t="s">
        <v>37</v>
      </c>
      <c r="AB6579" s="1" t="s">
        <v>29</v>
      </c>
      <c r="AC6579" s="1" t="s">
        <v>55</v>
      </c>
      <c r="AD6579" s="1" t="s">
        <v>26</v>
      </c>
      <c r="AE6579" s="2">
        <v>40959</v>
      </c>
    </row>
    <row r="6580" spans="1:31" x14ac:dyDescent="0.25">
      <c r="A6580">
        <f t="shared" si="925"/>
        <v>6579</v>
      </c>
      <c r="B6580" s="1">
        <v>32192</v>
      </c>
      <c r="C6580" s="2">
        <v>40957</v>
      </c>
      <c r="D6580" s="1" t="s">
        <v>27</v>
      </c>
      <c r="E6580" s="1" t="str">
        <f t="shared" si="918"/>
        <v>*</v>
      </c>
      <c r="F6580" s="1" t="str">
        <f t="shared" si="919"/>
        <v>*</v>
      </c>
      <c r="G6580" s="1" t="str">
        <f t="shared" si="920"/>
        <v>*</v>
      </c>
      <c r="J6580" s="1" t="str">
        <f t="shared" si="921"/>
        <v>*</v>
      </c>
      <c r="P6580" s="1">
        <v>4</v>
      </c>
      <c r="Q6580" s="1">
        <f t="shared" si="926"/>
        <v>0.01</v>
      </c>
      <c r="T6580" s="4">
        <v>159.256</v>
      </c>
      <c r="U6580" s="9">
        <f t="shared" si="922"/>
        <v>0</v>
      </c>
      <c r="V6580" s="4">
        <f t="shared" si="923"/>
        <v>39.814</v>
      </c>
      <c r="W6580" s="1" t="s">
        <v>21</v>
      </c>
      <c r="X6580" s="1">
        <v>2.5</v>
      </c>
      <c r="Y6580" s="4">
        <f t="shared" si="924"/>
        <v>161.756</v>
      </c>
      <c r="Z6580" s="1" t="s">
        <v>46</v>
      </c>
      <c r="AA6580" s="1" t="s">
        <v>23</v>
      </c>
      <c r="AB6580" s="1" t="s">
        <v>24</v>
      </c>
      <c r="AC6580" s="1" t="s">
        <v>25</v>
      </c>
      <c r="AD6580" s="1" t="s">
        <v>19</v>
      </c>
      <c r="AE6580" s="2">
        <v>40957</v>
      </c>
    </row>
    <row r="6581" spans="1:31" x14ac:dyDescent="0.25">
      <c r="A6581">
        <f t="shared" si="925"/>
        <v>6580</v>
      </c>
      <c r="B6581" s="1">
        <v>52003</v>
      </c>
      <c r="C6581" s="2">
        <v>40957</v>
      </c>
      <c r="D6581" s="1" t="s">
        <v>13</v>
      </c>
      <c r="E6581" s="1" t="str">
        <f t="shared" si="918"/>
        <v>*</v>
      </c>
      <c r="F6581" s="1" t="str">
        <f t="shared" si="919"/>
        <v>*</v>
      </c>
      <c r="G6581" s="1" t="str">
        <f t="shared" si="920"/>
        <v>*</v>
      </c>
      <c r="J6581" s="1" t="str">
        <f t="shared" si="921"/>
        <v>*</v>
      </c>
      <c r="P6581" s="1">
        <v>2</v>
      </c>
      <c r="Q6581" s="1">
        <f t="shared" si="926"/>
        <v>0.01</v>
      </c>
      <c r="T6581" s="4">
        <v>93.338499999999996</v>
      </c>
      <c r="U6581" s="9">
        <f t="shared" si="922"/>
        <v>0</v>
      </c>
      <c r="V6581" s="4">
        <f t="shared" si="923"/>
        <v>46.669249999999998</v>
      </c>
      <c r="W6581" s="1" t="s">
        <v>21</v>
      </c>
      <c r="X6581" s="1">
        <v>5</v>
      </c>
      <c r="Y6581" s="4">
        <f t="shared" si="924"/>
        <v>98.338499999999996</v>
      </c>
      <c r="Z6581" s="1" t="s">
        <v>15</v>
      </c>
      <c r="AA6581" s="1" t="s">
        <v>16</v>
      </c>
      <c r="AB6581" s="1" t="s">
        <v>24</v>
      </c>
      <c r="AC6581" s="1" t="s">
        <v>25</v>
      </c>
      <c r="AD6581" s="1" t="s">
        <v>41</v>
      </c>
      <c r="AE6581" s="2">
        <v>40957</v>
      </c>
    </row>
    <row r="6582" spans="1:31" x14ac:dyDescent="0.25">
      <c r="A6582">
        <f t="shared" si="925"/>
        <v>6581</v>
      </c>
      <c r="B6582" s="1">
        <v>12711</v>
      </c>
      <c r="C6582" s="2">
        <v>40958</v>
      </c>
      <c r="D6582" s="1" t="s">
        <v>32</v>
      </c>
      <c r="E6582" s="1" t="str">
        <f t="shared" si="918"/>
        <v>***</v>
      </c>
      <c r="F6582" s="1" t="str">
        <f t="shared" si="919"/>
        <v>***</v>
      </c>
      <c r="G6582" s="1" t="str">
        <f t="shared" si="920"/>
        <v>***</v>
      </c>
      <c r="J6582" s="1" t="str">
        <f t="shared" si="921"/>
        <v>***</v>
      </c>
      <c r="P6582" s="1">
        <v>32</v>
      </c>
      <c r="Q6582" s="1">
        <f t="shared" si="926"/>
        <v>0.04</v>
      </c>
      <c r="T6582" s="4">
        <v>1486.72</v>
      </c>
      <c r="U6582" s="9">
        <f t="shared" si="922"/>
        <v>1</v>
      </c>
      <c r="V6582" s="4">
        <f t="shared" si="923"/>
        <v>46.46</v>
      </c>
      <c r="W6582" s="1" t="s">
        <v>21</v>
      </c>
      <c r="X6582" s="1">
        <v>8.99</v>
      </c>
      <c r="Y6582" s="4">
        <f t="shared" si="924"/>
        <v>1495.71</v>
      </c>
      <c r="Z6582" s="1" t="s">
        <v>49</v>
      </c>
      <c r="AA6582" s="1" t="s">
        <v>28</v>
      </c>
      <c r="AB6582" s="1" t="s">
        <v>29</v>
      </c>
      <c r="AC6582" s="1" t="s">
        <v>30</v>
      </c>
      <c r="AD6582" s="1" t="s">
        <v>41</v>
      </c>
      <c r="AE6582" s="2">
        <v>40959</v>
      </c>
    </row>
    <row r="6583" spans="1:31" x14ac:dyDescent="0.25">
      <c r="A6583">
        <f t="shared" si="925"/>
        <v>6582</v>
      </c>
      <c r="B6583" s="1">
        <v>12711</v>
      </c>
      <c r="C6583" s="2">
        <v>40958</v>
      </c>
      <c r="D6583" s="1" t="s">
        <v>32</v>
      </c>
      <c r="E6583" s="1" t="str">
        <f t="shared" si="918"/>
        <v>***</v>
      </c>
      <c r="F6583" s="1" t="str">
        <f t="shared" si="919"/>
        <v>***</v>
      </c>
      <c r="G6583" s="1" t="str">
        <f t="shared" si="920"/>
        <v>***</v>
      </c>
      <c r="J6583" s="1" t="str">
        <f t="shared" si="921"/>
        <v>***</v>
      </c>
      <c r="P6583" s="1">
        <v>45</v>
      </c>
      <c r="Q6583" s="1">
        <f t="shared" si="926"/>
        <v>0.05</v>
      </c>
      <c r="T6583" s="4">
        <v>558.04</v>
      </c>
      <c r="U6583" s="9">
        <f t="shared" si="922"/>
        <v>0</v>
      </c>
      <c r="V6583" s="4">
        <f t="shared" si="923"/>
        <v>12.400888888888888</v>
      </c>
      <c r="W6583" s="1" t="s">
        <v>21</v>
      </c>
      <c r="X6583" s="1">
        <v>3.14</v>
      </c>
      <c r="Y6583" s="4">
        <f t="shared" si="924"/>
        <v>561.17999999999995</v>
      </c>
      <c r="Z6583" s="1" t="s">
        <v>49</v>
      </c>
      <c r="AA6583" s="1" t="s">
        <v>28</v>
      </c>
      <c r="AB6583" s="1" t="s">
        <v>29</v>
      </c>
      <c r="AC6583" s="1" t="s">
        <v>45</v>
      </c>
      <c r="AD6583" s="1" t="s">
        <v>41</v>
      </c>
      <c r="AE6583" s="2">
        <v>40959</v>
      </c>
    </row>
    <row r="6584" spans="1:31" x14ac:dyDescent="0.25">
      <c r="A6584">
        <f t="shared" si="925"/>
        <v>6583</v>
      </c>
      <c r="B6584" s="1">
        <v>39075</v>
      </c>
      <c r="C6584" s="2">
        <v>40958</v>
      </c>
      <c r="D6584" s="1" t="s">
        <v>27</v>
      </c>
      <c r="E6584" s="1" t="str">
        <f t="shared" si="918"/>
        <v>*</v>
      </c>
      <c r="F6584" s="1" t="str">
        <f t="shared" si="919"/>
        <v>*</v>
      </c>
      <c r="G6584" s="1" t="str">
        <f t="shared" si="920"/>
        <v>*</v>
      </c>
      <c r="J6584" s="1" t="str">
        <f t="shared" si="921"/>
        <v>*</v>
      </c>
      <c r="P6584" s="1">
        <v>50</v>
      </c>
      <c r="Q6584" s="1">
        <f t="shared" si="926"/>
        <v>0.06</v>
      </c>
      <c r="T6584" s="4">
        <v>512.33000000000004</v>
      </c>
      <c r="U6584" s="9">
        <f t="shared" si="922"/>
        <v>0</v>
      </c>
      <c r="V6584" s="4">
        <f t="shared" si="923"/>
        <v>10.246600000000001</v>
      </c>
      <c r="W6584" s="1" t="s">
        <v>21</v>
      </c>
      <c r="X6584" s="1">
        <v>0.99</v>
      </c>
      <c r="Y6584" s="4">
        <f t="shared" si="924"/>
        <v>513.32000000000005</v>
      </c>
      <c r="Z6584" s="1" t="s">
        <v>46</v>
      </c>
      <c r="AA6584" s="1" t="s">
        <v>28</v>
      </c>
      <c r="AB6584" s="1" t="s">
        <v>29</v>
      </c>
      <c r="AC6584" s="1" t="s">
        <v>58</v>
      </c>
      <c r="AD6584" s="1" t="s">
        <v>19</v>
      </c>
      <c r="AE6584" s="2">
        <v>40959</v>
      </c>
    </row>
    <row r="6585" spans="1:31" x14ac:dyDescent="0.25">
      <c r="A6585">
        <f t="shared" si="925"/>
        <v>6584</v>
      </c>
      <c r="B6585" s="1">
        <v>1057</v>
      </c>
      <c r="C6585" s="2">
        <v>40958</v>
      </c>
      <c r="D6585" s="1" t="s">
        <v>32</v>
      </c>
      <c r="E6585" s="1" t="str">
        <f t="shared" si="918"/>
        <v>***</v>
      </c>
      <c r="F6585" s="1" t="str">
        <f t="shared" si="919"/>
        <v>***</v>
      </c>
      <c r="G6585" s="1" t="str">
        <f t="shared" si="920"/>
        <v>***</v>
      </c>
      <c r="J6585" s="1" t="str">
        <f t="shared" si="921"/>
        <v>***</v>
      </c>
      <c r="P6585" s="1">
        <v>41</v>
      </c>
      <c r="Q6585" s="1">
        <f t="shared" si="926"/>
        <v>0.05</v>
      </c>
      <c r="T6585" s="4">
        <v>341.36</v>
      </c>
      <c r="U6585" s="9">
        <f t="shared" si="922"/>
        <v>0</v>
      </c>
      <c r="V6585" s="4">
        <f t="shared" si="923"/>
        <v>8.3258536585365857</v>
      </c>
      <c r="W6585" s="1" t="s">
        <v>21</v>
      </c>
      <c r="X6585" s="1">
        <v>3.62</v>
      </c>
      <c r="Y6585" s="4">
        <f t="shared" si="924"/>
        <v>344.98</v>
      </c>
      <c r="Z6585" s="1" t="s">
        <v>22</v>
      </c>
      <c r="AA6585" s="1" t="s">
        <v>28</v>
      </c>
      <c r="AB6585" s="1" t="s">
        <v>24</v>
      </c>
      <c r="AC6585" s="1" t="s">
        <v>38</v>
      </c>
      <c r="AD6585" s="1" t="s">
        <v>41</v>
      </c>
      <c r="AE6585" s="2">
        <v>40960</v>
      </c>
    </row>
    <row r="6586" spans="1:31" x14ac:dyDescent="0.25">
      <c r="A6586">
        <f t="shared" si="925"/>
        <v>6585</v>
      </c>
      <c r="B6586" s="1">
        <v>26309</v>
      </c>
      <c r="C6586" s="2">
        <v>40958</v>
      </c>
      <c r="D6586" s="1" t="s">
        <v>13</v>
      </c>
      <c r="E6586" s="1" t="str">
        <f t="shared" si="918"/>
        <v>*</v>
      </c>
      <c r="F6586" s="1" t="str">
        <f t="shared" si="919"/>
        <v>*</v>
      </c>
      <c r="G6586" s="1" t="str">
        <f t="shared" si="920"/>
        <v>*</v>
      </c>
      <c r="J6586" s="1" t="str">
        <f t="shared" si="921"/>
        <v>*</v>
      </c>
      <c r="P6586" s="1">
        <v>42</v>
      </c>
      <c r="Q6586" s="1">
        <f t="shared" si="926"/>
        <v>0.05</v>
      </c>
      <c r="T6586" s="4">
        <v>128.13</v>
      </c>
      <c r="U6586" s="9">
        <f t="shared" si="922"/>
        <v>0</v>
      </c>
      <c r="V6586" s="4">
        <f t="shared" si="923"/>
        <v>3.0507142857142857</v>
      </c>
      <c r="W6586" s="1" t="s">
        <v>21</v>
      </c>
      <c r="X6586" s="1">
        <v>0.99</v>
      </c>
      <c r="Y6586" s="4">
        <f t="shared" si="924"/>
        <v>129.12</v>
      </c>
      <c r="Z6586" s="1" t="s">
        <v>46</v>
      </c>
      <c r="AA6586" s="1" t="s">
        <v>28</v>
      </c>
      <c r="AB6586" s="1" t="s">
        <v>29</v>
      </c>
      <c r="AC6586" s="1" t="s">
        <v>58</v>
      </c>
      <c r="AD6586" s="1" t="s">
        <v>19</v>
      </c>
      <c r="AE6586" s="2">
        <v>40960</v>
      </c>
    </row>
    <row r="6587" spans="1:31" x14ac:dyDescent="0.25">
      <c r="A6587">
        <f t="shared" si="925"/>
        <v>6586</v>
      </c>
      <c r="B6587" s="1">
        <v>5860</v>
      </c>
      <c r="C6587" s="2">
        <v>40958</v>
      </c>
      <c r="D6587" s="1" t="s">
        <v>27</v>
      </c>
      <c r="E6587" s="1" t="str">
        <f t="shared" si="918"/>
        <v>*</v>
      </c>
      <c r="F6587" s="1" t="str">
        <f t="shared" si="919"/>
        <v>*</v>
      </c>
      <c r="G6587" s="1" t="str">
        <f t="shared" si="920"/>
        <v>*</v>
      </c>
      <c r="J6587" s="1" t="str">
        <f t="shared" si="921"/>
        <v>*</v>
      </c>
      <c r="P6587" s="1">
        <v>12</v>
      </c>
      <c r="Q6587" s="1">
        <f t="shared" si="926"/>
        <v>0.02</v>
      </c>
      <c r="T6587" s="4">
        <v>56.73</v>
      </c>
      <c r="U6587" s="9">
        <f t="shared" si="922"/>
        <v>0</v>
      </c>
      <c r="V6587" s="4">
        <f t="shared" si="923"/>
        <v>4.7275</v>
      </c>
      <c r="W6587" s="1" t="s">
        <v>21</v>
      </c>
      <c r="X6587" s="1">
        <v>0.71</v>
      </c>
      <c r="Y6587" s="4">
        <f t="shared" si="924"/>
        <v>57.44</v>
      </c>
      <c r="Z6587" s="1" t="s">
        <v>46</v>
      </c>
      <c r="AA6587" s="1" t="s">
        <v>16</v>
      </c>
      <c r="AB6587" s="1" t="s">
        <v>29</v>
      </c>
      <c r="AC6587" s="1" t="s">
        <v>30</v>
      </c>
      <c r="AD6587" s="1" t="s">
        <v>31</v>
      </c>
      <c r="AE6587" s="2">
        <v>40960</v>
      </c>
    </row>
    <row r="6588" spans="1:31" x14ac:dyDescent="0.25">
      <c r="A6588">
        <f t="shared" si="925"/>
        <v>6587</v>
      </c>
      <c r="B6588" s="1">
        <v>35905</v>
      </c>
      <c r="C6588" s="2">
        <v>40958</v>
      </c>
      <c r="D6588" s="1" t="s">
        <v>13</v>
      </c>
      <c r="E6588" s="1" t="str">
        <f t="shared" si="918"/>
        <v>*</v>
      </c>
      <c r="F6588" s="1" t="str">
        <f t="shared" si="919"/>
        <v>*</v>
      </c>
      <c r="G6588" s="1" t="str">
        <f t="shared" si="920"/>
        <v>*</v>
      </c>
      <c r="J6588" s="1" t="str">
        <f t="shared" si="921"/>
        <v>*</v>
      </c>
      <c r="P6588" s="1">
        <v>20</v>
      </c>
      <c r="Q6588" s="1">
        <f t="shared" si="926"/>
        <v>3.5000000000000003E-2</v>
      </c>
      <c r="T6588" s="4">
        <v>37.4</v>
      </c>
      <c r="U6588" s="9">
        <f t="shared" si="922"/>
        <v>0</v>
      </c>
      <c r="V6588" s="4">
        <f t="shared" si="923"/>
        <v>1.8699999999999999</v>
      </c>
      <c r="W6588" s="1" t="s">
        <v>14</v>
      </c>
      <c r="X6588" s="1">
        <v>1.57</v>
      </c>
      <c r="Y6588" s="4">
        <f t="shared" si="924"/>
        <v>38.97</v>
      </c>
      <c r="Z6588" s="1" t="s">
        <v>44</v>
      </c>
      <c r="AA6588" s="1" t="s">
        <v>28</v>
      </c>
      <c r="AB6588" s="1" t="s">
        <v>29</v>
      </c>
      <c r="AC6588" s="1" t="s">
        <v>30</v>
      </c>
      <c r="AD6588" s="1" t="s">
        <v>31</v>
      </c>
      <c r="AE6588" s="2">
        <v>40963</v>
      </c>
    </row>
    <row r="6589" spans="1:31" x14ac:dyDescent="0.25">
      <c r="A6589">
        <f t="shared" si="925"/>
        <v>6588</v>
      </c>
      <c r="B6589" s="1">
        <v>6</v>
      </c>
      <c r="C6589" s="2">
        <v>40959</v>
      </c>
      <c r="D6589" s="1" t="s">
        <v>27</v>
      </c>
      <c r="E6589" s="1" t="str">
        <f t="shared" si="918"/>
        <v>*</v>
      </c>
      <c r="F6589" s="1" t="str">
        <f t="shared" si="919"/>
        <v>*</v>
      </c>
      <c r="G6589" s="1" t="str">
        <f t="shared" si="920"/>
        <v>*</v>
      </c>
      <c r="J6589" s="1" t="str">
        <f t="shared" si="921"/>
        <v>*</v>
      </c>
      <c r="P6589" s="1">
        <v>2</v>
      </c>
      <c r="Q6589" s="1">
        <f t="shared" si="926"/>
        <v>0.01</v>
      </c>
      <c r="T6589" s="4">
        <v>6.93</v>
      </c>
      <c r="U6589" s="9">
        <f t="shared" si="922"/>
        <v>0</v>
      </c>
      <c r="V6589" s="4">
        <f t="shared" si="923"/>
        <v>3.4649999999999999</v>
      </c>
      <c r="W6589" s="1" t="s">
        <v>21</v>
      </c>
      <c r="X6589" s="1">
        <v>2.56</v>
      </c>
      <c r="Y6589" s="4">
        <f t="shared" si="924"/>
        <v>9.49</v>
      </c>
      <c r="Z6589" s="1" t="s">
        <v>46</v>
      </c>
      <c r="AA6589" s="1" t="s">
        <v>28</v>
      </c>
      <c r="AB6589" s="1" t="s">
        <v>29</v>
      </c>
      <c r="AC6589" s="1" t="s">
        <v>45</v>
      </c>
      <c r="AD6589" s="1" t="s">
        <v>41</v>
      </c>
      <c r="AE6589" s="2">
        <v>40960</v>
      </c>
    </row>
    <row r="6590" spans="1:31" x14ac:dyDescent="0.25">
      <c r="A6590">
        <f t="shared" si="925"/>
        <v>6589</v>
      </c>
      <c r="B6590" s="1">
        <v>46466</v>
      </c>
      <c r="C6590" s="2">
        <v>40960</v>
      </c>
      <c r="D6590" s="1" t="s">
        <v>36</v>
      </c>
      <c r="E6590" s="1" t="str">
        <f t="shared" si="918"/>
        <v>*</v>
      </c>
      <c r="F6590" s="1" t="str">
        <f t="shared" si="919"/>
        <v>*</v>
      </c>
      <c r="G6590" s="1" t="str">
        <f t="shared" si="920"/>
        <v>*</v>
      </c>
      <c r="J6590" s="1" t="str">
        <f t="shared" si="921"/>
        <v>*</v>
      </c>
      <c r="P6590" s="1">
        <v>7</v>
      </c>
      <c r="Q6590" s="1">
        <f t="shared" si="926"/>
        <v>0.01</v>
      </c>
      <c r="T6590" s="4">
        <v>271.27</v>
      </c>
      <c r="U6590" s="9">
        <f t="shared" si="922"/>
        <v>0</v>
      </c>
      <c r="V6590" s="4">
        <f t="shared" si="923"/>
        <v>38.752857142857138</v>
      </c>
      <c r="W6590" s="1" t="s">
        <v>21</v>
      </c>
      <c r="X6590" s="1">
        <v>13.99</v>
      </c>
      <c r="Y6590" s="4">
        <f t="shared" si="924"/>
        <v>285.26</v>
      </c>
      <c r="Z6590" s="1" t="s">
        <v>22</v>
      </c>
      <c r="AA6590" s="1" t="s">
        <v>37</v>
      </c>
      <c r="AB6590" s="1" t="s">
        <v>17</v>
      </c>
      <c r="AC6590" s="1" t="s">
        <v>18</v>
      </c>
      <c r="AD6590" s="1" t="s">
        <v>31</v>
      </c>
      <c r="AE6590" s="2">
        <v>40961</v>
      </c>
    </row>
    <row r="6591" spans="1:31" x14ac:dyDescent="0.25">
      <c r="A6591">
        <f t="shared" si="925"/>
        <v>6590</v>
      </c>
      <c r="B6591" s="1">
        <v>41921</v>
      </c>
      <c r="C6591" s="2">
        <v>40962</v>
      </c>
      <c r="D6591" s="1" t="s">
        <v>36</v>
      </c>
      <c r="E6591" s="1" t="str">
        <f t="shared" si="918"/>
        <v>*</v>
      </c>
      <c r="F6591" s="1" t="str">
        <f t="shared" si="919"/>
        <v>*</v>
      </c>
      <c r="G6591" s="1" t="str">
        <f t="shared" si="920"/>
        <v>*</v>
      </c>
      <c r="J6591" s="1" t="str">
        <f t="shared" si="921"/>
        <v>*</v>
      </c>
      <c r="P6591" s="1">
        <v>32</v>
      </c>
      <c r="Q6591" s="1">
        <f t="shared" si="926"/>
        <v>0.04</v>
      </c>
      <c r="T6591" s="4">
        <v>16313.51</v>
      </c>
      <c r="U6591" s="9">
        <f t="shared" si="922"/>
        <v>1</v>
      </c>
      <c r="V6591" s="4">
        <f t="shared" si="923"/>
        <v>509.79718750000001</v>
      </c>
      <c r="W6591" s="1" t="s">
        <v>33</v>
      </c>
      <c r="X6591" s="1">
        <v>26</v>
      </c>
      <c r="Y6591" s="4">
        <f t="shared" si="924"/>
        <v>16339.51</v>
      </c>
      <c r="Z6591" s="1" t="s">
        <v>46</v>
      </c>
      <c r="AA6591" s="1" t="s">
        <v>16</v>
      </c>
      <c r="AB6591" s="1" t="s">
        <v>17</v>
      </c>
      <c r="AC6591" s="1" t="s">
        <v>34</v>
      </c>
      <c r="AD6591" s="1" t="s">
        <v>35</v>
      </c>
      <c r="AE6591" s="2">
        <v>40965</v>
      </c>
    </row>
    <row r="6592" spans="1:31" x14ac:dyDescent="0.25">
      <c r="A6592">
        <f t="shared" si="925"/>
        <v>6591</v>
      </c>
      <c r="B6592" s="1">
        <v>40132</v>
      </c>
      <c r="C6592" s="2">
        <v>40962</v>
      </c>
      <c r="D6592" s="1" t="s">
        <v>13</v>
      </c>
      <c r="E6592" s="1" t="str">
        <f t="shared" si="918"/>
        <v>*</v>
      </c>
      <c r="F6592" s="1" t="str">
        <f t="shared" si="919"/>
        <v>*</v>
      </c>
      <c r="G6592" s="1" t="str">
        <f t="shared" si="920"/>
        <v>*</v>
      </c>
      <c r="J6592" s="1" t="str">
        <f t="shared" si="921"/>
        <v>*</v>
      </c>
      <c r="P6592" s="1">
        <v>36</v>
      </c>
      <c r="Q6592" s="1">
        <f t="shared" si="926"/>
        <v>0.04</v>
      </c>
      <c r="T6592" s="4">
        <v>4698.5</v>
      </c>
      <c r="U6592" s="9">
        <f t="shared" si="922"/>
        <v>1</v>
      </c>
      <c r="V6592" s="4">
        <f t="shared" si="923"/>
        <v>130.51388888888889</v>
      </c>
      <c r="W6592" s="1" t="s">
        <v>33</v>
      </c>
      <c r="X6592" s="1">
        <v>51.94</v>
      </c>
      <c r="Y6592" s="4">
        <f t="shared" si="924"/>
        <v>4750.4399999999996</v>
      </c>
      <c r="Z6592" s="1" t="s">
        <v>39</v>
      </c>
      <c r="AA6592" s="1" t="s">
        <v>28</v>
      </c>
      <c r="AB6592" s="1" t="s">
        <v>17</v>
      </c>
      <c r="AC6592" s="1" t="s">
        <v>52</v>
      </c>
      <c r="AD6592" s="1" t="s">
        <v>59</v>
      </c>
      <c r="AE6592" s="2">
        <v>40968</v>
      </c>
    </row>
    <row r="6593" spans="1:31" x14ac:dyDescent="0.25">
      <c r="A6593">
        <f t="shared" si="925"/>
        <v>6592</v>
      </c>
      <c r="B6593" s="1">
        <v>51239</v>
      </c>
      <c r="C6593" s="2">
        <v>40962</v>
      </c>
      <c r="D6593" s="1" t="s">
        <v>13</v>
      </c>
      <c r="E6593" s="1" t="str">
        <f t="shared" si="918"/>
        <v>*</v>
      </c>
      <c r="F6593" s="1" t="str">
        <f t="shared" si="919"/>
        <v>*</v>
      </c>
      <c r="G6593" s="1" t="str">
        <f t="shared" si="920"/>
        <v>*</v>
      </c>
      <c r="J6593" s="1" t="str">
        <f t="shared" si="921"/>
        <v>*</v>
      </c>
      <c r="P6593" s="1">
        <v>48</v>
      </c>
      <c r="Q6593" s="1">
        <f t="shared" si="926"/>
        <v>0.05</v>
      </c>
      <c r="T6593" s="4">
        <v>4046.25</v>
      </c>
      <c r="U6593" s="9">
        <f t="shared" si="922"/>
        <v>1</v>
      </c>
      <c r="V6593" s="4">
        <f t="shared" si="923"/>
        <v>84.296875</v>
      </c>
      <c r="W6593" s="1" t="s">
        <v>33</v>
      </c>
      <c r="X6593" s="1">
        <v>60</v>
      </c>
      <c r="Y6593" s="4">
        <f t="shared" si="924"/>
        <v>4106.25</v>
      </c>
      <c r="Z6593" s="1" t="s">
        <v>46</v>
      </c>
      <c r="AA6593" s="1" t="s">
        <v>16</v>
      </c>
      <c r="AB6593" s="1" t="s">
        <v>17</v>
      </c>
      <c r="AC6593" s="1" t="s">
        <v>52</v>
      </c>
      <c r="AD6593" s="1" t="s">
        <v>35</v>
      </c>
      <c r="AE6593" s="2">
        <v>40964</v>
      </c>
    </row>
    <row r="6594" spans="1:31" x14ac:dyDescent="0.25">
      <c r="A6594">
        <f t="shared" si="925"/>
        <v>6593</v>
      </c>
      <c r="B6594" s="1">
        <v>40132</v>
      </c>
      <c r="C6594" s="2">
        <v>40962</v>
      </c>
      <c r="D6594" s="1" t="s">
        <v>13</v>
      </c>
      <c r="E6594" s="1" t="str">
        <f t="shared" si="918"/>
        <v>*</v>
      </c>
      <c r="F6594" s="1" t="str">
        <f t="shared" si="919"/>
        <v>*</v>
      </c>
      <c r="G6594" s="1" t="str">
        <f t="shared" si="920"/>
        <v>*</v>
      </c>
      <c r="J6594" s="1" t="str">
        <f t="shared" si="921"/>
        <v>*</v>
      </c>
      <c r="P6594" s="1">
        <v>26</v>
      </c>
      <c r="Q6594" s="1">
        <f t="shared" si="926"/>
        <v>3.5000000000000003E-2</v>
      </c>
      <c r="T6594" s="4">
        <v>1363</v>
      </c>
      <c r="U6594" s="9">
        <f t="shared" si="922"/>
        <v>1</v>
      </c>
      <c r="V6594" s="4">
        <f t="shared" si="923"/>
        <v>52.42307692307692</v>
      </c>
      <c r="W6594" s="1" t="s">
        <v>33</v>
      </c>
      <c r="X6594" s="1">
        <v>14.19</v>
      </c>
      <c r="Y6594" s="4">
        <f t="shared" si="924"/>
        <v>1377.19</v>
      </c>
      <c r="Z6594" s="1" t="s">
        <v>39</v>
      </c>
      <c r="AA6594" s="1" t="s">
        <v>28</v>
      </c>
      <c r="AB6594" s="1" t="s">
        <v>17</v>
      </c>
      <c r="AC6594" s="1" t="s">
        <v>34</v>
      </c>
      <c r="AD6594" s="1" t="s">
        <v>35</v>
      </c>
      <c r="AE6594" s="2">
        <v>40968</v>
      </c>
    </row>
    <row r="6595" spans="1:31" x14ac:dyDescent="0.25">
      <c r="A6595">
        <f t="shared" si="925"/>
        <v>6594</v>
      </c>
      <c r="B6595" s="1">
        <v>8388</v>
      </c>
      <c r="C6595" s="2">
        <v>40962</v>
      </c>
      <c r="D6595" s="1" t="s">
        <v>13</v>
      </c>
      <c r="E6595" s="1" t="str">
        <f t="shared" ref="E6595:E6658" si="927">IF(D6595="Critical","***","*")</f>
        <v>*</v>
      </c>
      <c r="F6595" s="1" t="str">
        <f t="shared" ref="F6595:F6658" si="928">IF(D6595="Critical","***",IF(D6595="High","**","*"))</f>
        <v>*</v>
      </c>
      <c r="G6595" s="1" t="str">
        <f t="shared" ref="G6595:G6658" si="929">VLOOKUP(D6595,$H$6:$I$10,2,FALSE)</f>
        <v>*</v>
      </c>
      <c r="J6595" s="1" t="str">
        <f t="shared" ref="J6595:J6658" si="930">HLOOKUP(D6595,$K$5:$O$6,2,FALSE)</f>
        <v>*</v>
      </c>
      <c r="P6595" s="1">
        <v>37</v>
      </c>
      <c r="Q6595" s="1">
        <f t="shared" si="926"/>
        <v>0.04</v>
      </c>
      <c r="T6595" s="4">
        <v>434.11</v>
      </c>
      <c r="U6595" s="9">
        <f t="shared" ref="U6595:U6658" si="931">IF(T6595&gt;1000,1,0)</f>
        <v>0</v>
      </c>
      <c r="V6595" s="4">
        <f t="shared" ref="V6595:V6658" si="932">T6595/P6595</f>
        <v>11.732702702702703</v>
      </c>
      <c r="W6595" s="1" t="s">
        <v>21</v>
      </c>
      <c r="X6595" s="1">
        <v>5.63</v>
      </c>
      <c r="Y6595" s="4">
        <f t="shared" ref="Y6595:Y6658" si="933">X6595+T6595</f>
        <v>439.74</v>
      </c>
      <c r="Z6595" s="1" t="s">
        <v>22</v>
      </c>
      <c r="AA6595" s="1" t="s">
        <v>37</v>
      </c>
      <c r="AB6595" s="1" t="s">
        <v>29</v>
      </c>
      <c r="AC6595" s="1" t="s">
        <v>43</v>
      </c>
      <c r="AD6595" s="1" t="s">
        <v>19</v>
      </c>
      <c r="AE6595" s="2">
        <v>40964</v>
      </c>
    </row>
    <row r="6596" spans="1:31" x14ac:dyDescent="0.25">
      <c r="A6596">
        <f t="shared" ref="A6596:A6659" si="934">A6595+1</f>
        <v>6595</v>
      </c>
      <c r="B6596" s="1">
        <v>40132</v>
      </c>
      <c r="C6596" s="2">
        <v>40962</v>
      </c>
      <c r="D6596" s="1" t="s">
        <v>13</v>
      </c>
      <c r="E6596" s="1" t="str">
        <f t="shared" si="927"/>
        <v>*</v>
      </c>
      <c r="F6596" s="1" t="str">
        <f t="shared" si="928"/>
        <v>*</v>
      </c>
      <c r="G6596" s="1" t="str">
        <f t="shared" si="929"/>
        <v>*</v>
      </c>
      <c r="J6596" s="1" t="str">
        <f t="shared" si="930"/>
        <v>*</v>
      </c>
      <c r="P6596" s="1">
        <v>16</v>
      </c>
      <c r="Q6596" s="1">
        <f t="shared" ref="Q6596:Q6659" si="935">VLOOKUP(P6596,$R$5:$S$10,2,TRUE)</f>
        <v>0.02</v>
      </c>
      <c r="T6596" s="4">
        <v>347.47</v>
      </c>
      <c r="U6596" s="9">
        <f t="shared" si="931"/>
        <v>0</v>
      </c>
      <c r="V6596" s="4">
        <f t="shared" si="932"/>
        <v>21.716875000000002</v>
      </c>
      <c r="W6596" s="1" t="s">
        <v>21</v>
      </c>
      <c r="X6596" s="1">
        <v>15.1</v>
      </c>
      <c r="Y6596" s="4">
        <f t="shared" si="933"/>
        <v>362.57000000000005</v>
      </c>
      <c r="Z6596" s="1" t="s">
        <v>39</v>
      </c>
      <c r="AA6596" s="1" t="s">
        <v>28</v>
      </c>
      <c r="AB6596" s="1" t="s">
        <v>29</v>
      </c>
      <c r="AC6596" s="1" t="s">
        <v>43</v>
      </c>
      <c r="AD6596" s="1" t="s">
        <v>19</v>
      </c>
      <c r="AE6596" s="2">
        <v>40970</v>
      </c>
    </row>
    <row r="6597" spans="1:31" x14ac:dyDescent="0.25">
      <c r="A6597">
        <f t="shared" si="934"/>
        <v>6596</v>
      </c>
      <c r="B6597" s="1">
        <v>41921</v>
      </c>
      <c r="C6597" s="2">
        <v>40962</v>
      </c>
      <c r="D6597" s="1" t="s">
        <v>36</v>
      </c>
      <c r="E6597" s="1" t="str">
        <f t="shared" si="927"/>
        <v>*</v>
      </c>
      <c r="F6597" s="1" t="str">
        <f t="shared" si="928"/>
        <v>*</v>
      </c>
      <c r="G6597" s="1" t="str">
        <f t="shared" si="929"/>
        <v>*</v>
      </c>
      <c r="J6597" s="1" t="str">
        <f t="shared" si="930"/>
        <v>*</v>
      </c>
      <c r="P6597" s="1">
        <v>29</v>
      </c>
      <c r="Q6597" s="1">
        <f t="shared" si="935"/>
        <v>3.5000000000000003E-2</v>
      </c>
      <c r="T6597" s="4">
        <v>337.38</v>
      </c>
      <c r="U6597" s="9">
        <f t="shared" si="931"/>
        <v>0</v>
      </c>
      <c r="V6597" s="4">
        <f t="shared" si="932"/>
        <v>11.633793103448276</v>
      </c>
      <c r="W6597" s="1" t="s">
        <v>14</v>
      </c>
      <c r="X6597" s="1">
        <v>6.97</v>
      </c>
      <c r="Y6597" s="4">
        <f t="shared" si="933"/>
        <v>344.35</v>
      </c>
      <c r="Z6597" s="1" t="s">
        <v>46</v>
      </c>
      <c r="AA6597" s="1" t="s">
        <v>16</v>
      </c>
      <c r="AB6597" s="1" t="s">
        <v>29</v>
      </c>
      <c r="AC6597" s="1" t="s">
        <v>57</v>
      </c>
      <c r="AD6597" s="1" t="s">
        <v>19</v>
      </c>
      <c r="AE6597" s="2">
        <v>40963</v>
      </c>
    </row>
    <row r="6598" spans="1:31" x14ac:dyDescent="0.25">
      <c r="A6598">
        <f t="shared" si="934"/>
        <v>6597</v>
      </c>
      <c r="B6598" s="1">
        <v>8388</v>
      </c>
      <c r="C6598" s="2">
        <v>40962</v>
      </c>
      <c r="D6598" s="1" t="s">
        <v>13</v>
      </c>
      <c r="E6598" s="1" t="str">
        <f t="shared" si="927"/>
        <v>*</v>
      </c>
      <c r="F6598" s="1" t="str">
        <f t="shared" si="928"/>
        <v>*</v>
      </c>
      <c r="G6598" s="1" t="str">
        <f t="shared" si="929"/>
        <v>*</v>
      </c>
      <c r="J6598" s="1" t="str">
        <f t="shared" si="930"/>
        <v>*</v>
      </c>
      <c r="P6598" s="1">
        <v>39</v>
      </c>
      <c r="Q6598" s="1">
        <f t="shared" si="935"/>
        <v>0.04</v>
      </c>
      <c r="T6598" s="4">
        <v>290.3</v>
      </c>
      <c r="U6598" s="9">
        <f t="shared" si="931"/>
        <v>0</v>
      </c>
      <c r="V6598" s="4">
        <f t="shared" si="932"/>
        <v>7.4435897435897438</v>
      </c>
      <c r="W6598" s="1" t="s">
        <v>21</v>
      </c>
      <c r="X6598" s="1">
        <v>4</v>
      </c>
      <c r="Y6598" s="4">
        <f t="shared" si="933"/>
        <v>294.3</v>
      </c>
      <c r="Z6598" s="1" t="s">
        <v>22</v>
      </c>
      <c r="AA6598" s="1" t="s">
        <v>37</v>
      </c>
      <c r="AB6598" s="1" t="s">
        <v>17</v>
      </c>
      <c r="AC6598" s="1" t="s">
        <v>18</v>
      </c>
      <c r="AD6598" s="1" t="s">
        <v>31</v>
      </c>
      <c r="AE6598" s="2">
        <v>40964</v>
      </c>
    </row>
    <row r="6599" spans="1:31" x14ac:dyDescent="0.25">
      <c r="A6599">
        <f t="shared" si="934"/>
        <v>6598</v>
      </c>
      <c r="B6599" s="1">
        <v>8388</v>
      </c>
      <c r="C6599" s="2">
        <v>40962</v>
      </c>
      <c r="D6599" s="1" t="s">
        <v>13</v>
      </c>
      <c r="E6599" s="1" t="str">
        <f t="shared" si="927"/>
        <v>*</v>
      </c>
      <c r="F6599" s="1" t="str">
        <f t="shared" si="928"/>
        <v>*</v>
      </c>
      <c r="G6599" s="1" t="str">
        <f t="shared" si="929"/>
        <v>*</v>
      </c>
      <c r="J6599" s="1" t="str">
        <f t="shared" si="930"/>
        <v>*</v>
      </c>
      <c r="P6599" s="1">
        <v>42</v>
      </c>
      <c r="Q6599" s="1">
        <f t="shared" si="935"/>
        <v>0.05</v>
      </c>
      <c r="T6599" s="4">
        <v>288.89999999999998</v>
      </c>
      <c r="U6599" s="9">
        <f t="shared" si="931"/>
        <v>0</v>
      </c>
      <c r="V6599" s="4">
        <f t="shared" si="932"/>
        <v>6.8785714285714281</v>
      </c>
      <c r="W6599" s="1" t="s">
        <v>21</v>
      </c>
      <c r="X6599" s="1">
        <v>1.6</v>
      </c>
      <c r="Y6599" s="4">
        <f t="shared" si="933"/>
        <v>290.5</v>
      </c>
      <c r="Z6599" s="1" t="s">
        <v>22</v>
      </c>
      <c r="AA6599" s="1" t="s">
        <v>37</v>
      </c>
      <c r="AB6599" s="1" t="s">
        <v>29</v>
      </c>
      <c r="AC6599" s="1" t="s">
        <v>40</v>
      </c>
      <c r="AD6599" s="1" t="s">
        <v>31</v>
      </c>
      <c r="AE6599" s="2">
        <v>40964</v>
      </c>
    </row>
    <row r="6600" spans="1:31" x14ac:dyDescent="0.25">
      <c r="A6600">
        <f t="shared" si="934"/>
        <v>6599</v>
      </c>
      <c r="B6600" s="1">
        <v>9281</v>
      </c>
      <c r="C6600" s="2">
        <v>40962</v>
      </c>
      <c r="D6600" s="1" t="s">
        <v>32</v>
      </c>
      <c r="E6600" s="1" t="str">
        <f t="shared" si="927"/>
        <v>***</v>
      </c>
      <c r="F6600" s="1" t="str">
        <f t="shared" si="928"/>
        <v>***</v>
      </c>
      <c r="G6600" s="1" t="str">
        <f t="shared" si="929"/>
        <v>***</v>
      </c>
      <c r="J6600" s="1" t="str">
        <f t="shared" si="930"/>
        <v>***</v>
      </c>
      <c r="P6600" s="1">
        <v>31</v>
      </c>
      <c r="Q6600" s="1">
        <f t="shared" si="935"/>
        <v>0.04</v>
      </c>
      <c r="T6600" s="4">
        <v>199.8</v>
      </c>
      <c r="U6600" s="9">
        <f t="shared" si="931"/>
        <v>0</v>
      </c>
      <c r="V6600" s="4">
        <f t="shared" si="932"/>
        <v>6.4451612903225808</v>
      </c>
      <c r="W6600" s="1" t="s">
        <v>14</v>
      </c>
      <c r="X6600" s="1">
        <v>6.81</v>
      </c>
      <c r="Y6600" s="4">
        <f t="shared" si="933"/>
        <v>206.61</v>
      </c>
      <c r="Z6600" s="1" t="s">
        <v>22</v>
      </c>
      <c r="AA6600" s="1" t="s">
        <v>23</v>
      </c>
      <c r="AB6600" s="1" t="s">
        <v>29</v>
      </c>
      <c r="AC6600" s="1" t="s">
        <v>40</v>
      </c>
      <c r="AD6600" s="1" t="s">
        <v>19</v>
      </c>
      <c r="AE6600" s="2">
        <v>40964</v>
      </c>
    </row>
    <row r="6601" spans="1:31" x14ac:dyDescent="0.25">
      <c r="A6601">
        <f t="shared" si="934"/>
        <v>6600</v>
      </c>
      <c r="B6601" s="1">
        <v>35392</v>
      </c>
      <c r="C6601" s="2">
        <v>40962</v>
      </c>
      <c r="D6601" s="1" t="s">
        <v>20</v>
      </c>
      <c r="E6601" s="1" t="str">
        <f t="shared" si="927"/>
        <v>*</v>
      </c>
      <c r="F6601" s="1" t="str">
        <f t="shared" si="928"/>
        <v>**</v>
      </c>
      <c r="G6601" s="1" t="str">
        <f t="shared" si="929"/>
        <v>**</v>
      </c>
      <c r="J6601" s="1" t="str">
        <f t="shared" si="930"/>
        <v>**</v>
      </c>
      <c r="P6601" s="1">
        <v>9</v>
      </c>
      <c r="Q6601" s="1">
        <f t="shared" si="935"/>
        <v>0.01</v>
      </c>
      <c r="T6601" s="4">
        <v>70.88</v>
      </c>
      <c r="U6601" s="9">
        <f t="shared" si="931"/>
        <v>0</v>
      </c>
      <c r="V6601" s="4">
        <f t="shared" si="932"/>
        <v>7.8755555555555548</v>
      </c>
      <c r="W6601" s="1" t="s">
        <v>21</v>
      </c>
      <c r="X6601" s="1">
        <v>9.68</v>
      </c>
      <c r="Y6601" s="4">
        <f t="shared" si="933"/>
        <v>80.56</v>
      </c>
      <c r="Z6601" s="1" t="s">
        <v>54</v>
      </c>
      <c r="AA6601" s="1" t="s">
        <v>23</v>
      </c>
      <c r="AB6601" s="1" t="s">
        <v>29</v>
      </c>
      <c r="AC6601" s="1" t="s">
        <v>40</v>
      </c>
      <c r="AD6601" s="1" t="s">
        <v>19</v>
      </c>
      <c r="AE6601" s="2">
        <v>40962</v>
      </c>
    </row>
    <row r="6602" spans="1:31" x14ac:dyDescent="0.25">
      <c r="A6602">
        <f t="shared" si="934"/>
        <v>6601</v>
      </c>
      <c r="B6602" s="1">
        <v>9281</v>
      </c>
      <c r="C6602" s="2">
        <v>40962</v>
      </c>
      <c r="D6602" s="1" t="s">
        <v>32</v>
      </c>
      <c r="E6602" s="1" t="str">
        <f t="shared" si="927"/>
        <v>***</v>
      </c>
      <c r="F6602" s="1" t="str">
        <f t="shared" si="928"/>
        <v>***</v>
      </c>
      <c r="G6602" s="1" t="str">
        <f t="shared" si="929"/>
        <v>***</v>
      </c>
      <c r="J6602" s="1" t="str">
        <f t="shared" si="930"/>
        <v>***</v>
      </c>
      <c r="P6602" s="1">
        <v>24</v>
      </c>
      <c r="Q6602" s="1">
        <f t="shared" si="935"/>
        <v>3.5000000000000003E-2</v>
      </c>
      <c r="T6602" s="4">
        <v>68.97</v>
      </c>
      <c r="U6602" s="9">
        <f t="shared" si="931"/>
        <v>0</v>
      </c>
      <c r="V6602" s="4">
        <f t="shared" si="932"/>
        <v>2.8737499999999998</v>
      </c>
      <c r="W6602" s="1" t="s">
        <v>21</v>
      </c>
      <c r="X6602" s="1">
        <v>0.97</v>
      </c>
      <c r="Y6602" s="4">
        <f t="shared" si="933"/>
        <v>69.94</v>
      </c>
      <c r="Z6602" s="1" t="s">
        <v>22</v>
      </c>
      <c r="AA6602" s="1" t="s">
        <v>23</v>
      </c>
      <c r="AB6602" s="1" t="s">
        <v>29</v>
      </c>
      <c r="AC6602" s="1" t="s">
        <v>30</v>
      </c>
      <c r="AD6602" s="1" t="s">
        <v>31</v>
      </c>
      <c r="AE6602" s="2">
        <v>40964</v>
      </c>
    </row>
    <row r="6603" spans="1:31" x14ac:dyDescent="0.25">
      <c r="A6603">
        <f t="shared" si="934"/>
        <v>6602</v>
      </c>
      <c r="B6603" s="1">
        <v>25314</v>
      </c>
      <c r="C6603" s="2">
        <v>40963</v>
      </c>
      <c r="D6603" s="1" t="s">
        <v>20</v>
      </c>
      <c r="E6603" s="1" t="str">
        <f t="shared" si="927"/>
        <v>*</v>
      </c>
      <c r="F6603" s="1" t="str">
        <f t="shared" si="928"/>
        <v>**</v>
      </c>
      <c r="G6603" s="1" t="str">
        <f t="shared" si="929"/>
        <v>**</v>
      </c>
      <c r="J6603" s="1" t="str">
        <f t="shared" si="930"/>
        <v>**</v>
      </c>
      <c r="P6603" s="1">
        <v>43</v>
      </c>
      <c r="Q6603" s="1">
        <f t="shared" si="935"/>
        <v>0.05</v>
      </c>
      <c r="T6603" s="4">
        <v>7679.5119999999997</v>
      </c>
      <c r="U6603" s="9">
        <f t="shared" si="931"/>
        <v>1</v>
      </c>
      <c r="V6603" s="4">
        <f t="shared" si="932"/>
        <v>178.59330232558139</v>
      </c>
      <c r="W6603" s="1" t="s">
        <v>21</v>
      </c>
      <c r="X6603" s="1">
        <v>5</v>
      </c>
      <c r="Y6603" s="4">
        <f t="shared" si="933"/>
        <v>7684.5119999999997</v>
      </c>
      <c r="Z6603" s="1" t="s">
        <v>49</v>
      </c>
      <c r="AA6603" s="1" t="s">
        <v>28</v>
      </c>
      <c r="AB6603" s="1" t="s">
        <v>24</v>
      </c>
      <c r="AC6603" s="1" t="s">
        <v>25</v>
      </c>
      <c r="AD6603" s="1" t="s">
        <v>19</v>
      </c>
      <c r="AE6603" s="2">
        <v>40965</v>
      </c>
    </row>
    <row r="6604" spans="1:31" x14ac:dyDescent="0.25">
      <c r="A6604">
        <f t="shared" si="934"/>
        <v>6603</v>
      </c>
      <c r="B6604" s="1">
        <v>13668</v>
      </c>
      <c r="C6604" s="2">
        <v>40963</v>
      </c>
      <c r="D6604" s="1" t="s">
        <v>32</v>
      </c>
      <c r="E6604" s="1" t="str">
        <f t="shared" si="927"/>
        <v>***</v>
      </c>
      <c r="F6604" s="1" t="str">
        <f t="shared" si="928"/>
        <v>***</v>
      </c>
      <c r="G6604" s="1" t="str">
        <f t="shared" si="929"/>
        <v>***</v>
      </c>
      <c r="J6604" s="1" t="str">
        <f t="shared" si="930"/>
        <v>***</v>
      </c>
      <c r="P6604" s="1">
        <v>42</v>
      </c>
      <c r="Q6604" s="1">
        <f t="shared" si="935"/>
        <v>0.05</v>
      </c>
      <c r="T6604" s="4">
        <v>282.61</v>
      </c>
      <c r="U6604" s="9">
        <f t="shared" si="931"/>
        <v>0</v>
      </c>
      <c r="V6604" s="4">
        <f t="shared" si="932"/>
        <v>6.7288095238095238</v>
      </c>
      <c r="W6604" s="1" t="s">
        <v>21</v>
      </c>
      <c r="X6604" s="1">
        <v>5.22</v>
      </c>
      <c r="Y6604" s="4">
        <f t="shared" si="933"/>
        <v>287.83000000000004</v>
      </c>
      <c r="Z6604" s="1" t="s">
        <v>42</v>
      </c>
      <c r="AA6604" s="1" t="s">
        <v>37</v>
      </c>
      <c r="AB6604" s="1" t="s">
        <v>17</v>
      </c>
      <c r="AC6604" s="1" t="s">
        <v>18</v>
      </c>
      <c r="AD6604" s="1" t="s">
        <v>19</v>
      </c>
      <c r="AE6604" s="2">
        <v>40965</v>
      </c>
    </row>
    <row r="6605" spans="1:31" x14ac:dyDescent="0.25">
      <c r="A6605">
        <f t="shared" si="934"/>
        <v>6604</v>
      </c>
      <c r="B6605" s="1">
        <v>11776</v>
      </c>
      <c r="C6605" s="2">
        <v>40963</v>
      </c>
      <c r="D6605" s="1" t="s">
        <v>13</v>
      </c>
      <c r="E6605" s="1" t="str">
        <f t="shared" si="927"/>
        <v>*</v>
      </c>
      <c r="F6605" s="1" t="str">
        <f t="shared" si="928"/>
        <v>*</v>
      </c>
      <c r="G6605" s="1" t="str">
        <f t="shared" si="929"/>
        <v>*</v>
      </c>
      <c r="J6605" s="1" t="str">
        <f t="shared" si="930"/>
        <v>*</v>
      </c>
      <c r="P6605" s="1">
        <v>40</v>
      </c>
      <c r="Q6605" s="1">
        <f t="shared" si="935"/>
        <v>0.05</v>
      </c>
      <c r="T6605" s="4">
        <v>57.24</v>
      </c>
      <c r="U6605" s="9">
        <f t="shared" si="931"/>
        <v>0</v>
      </c>
      <c r="V6605" s="4">
        <f t="shared" si="932"/>
        <v>1.431</v>
      </c>
      <c r="W6605" s="1" t="s">
        <v>14</v>
      </c>
      <c r="X6605" s="1">
        <v>0.7</v>
      </c>
      <c r="Y6605" s="4">
        <f t="shared" si="933"/>
        <v>57.940000000000005</v>
      </c>
      <c r="Z6605" s="1" t="s">
        <v>15</v>
      </c>
      <c r="AA6605" s="1" t="s">
        <v>23</v>
      </c>
      <c r="AB6605" s="1" t="s">
        <v>29</v>
      </c>
      <c r="AC6605" s="1" t="s">
        <v>61</v>
      </c>
      <c r="AD6605" s="1" t="s">
        <v>31</v>
      </c>
      <c r="AE6605" s="2">
        <v>40963</v>
      </c>
    </row>
    <row r="6606" spans="1:31" x14ac:dyDescent="0.25">
      <c r="A6606">
        <f t="shared" si="934"/>
        <v>6605</v>
      </c>
      <c r="B6606" s="1">
        <v>25637</v>
      </c>
      <c r="C6606" s="2">
        <v>40964</v>
      </c>
      <c r="D6606" s="1" t="s">
        <v>27</v>
      </c>
      <c r="E6606" s="1" t="str">
        <f t="shared" si="927"/>
        <v>*</v>
      </c>
      <c r="F6606" s="1" t="str">
        <f t="shared" si="928"/>
        <v>*</v>
      </c>
      <c r="G6606" s="1" t="str">
        <f t="shared" si="929"/>
        <v>*</v>
      </c>
      <c r="J6606" s="1" t="str">
        <f t="shared" si="930"/>
        <v>*</v>
      </c>
      <c r="P6606" s="1">
        <v>12</v>
      </c>
      <c r="Q6606" s="1">
        <f t="shared" si="935"/>
        <v>0.02</v>
      </c>
      <c r="T6606" s="4">
        <v>2409.424</v>
      </c>
      <c r="U6606" s="9">
        <f t="shared" si="931"/>
        <v>1</v>
      </c>
      <c r="V6606" s="4">
        <f t="shared" si="932"/>
        <v>200.78533333333334</v>
      </c>
      <c r="W6606" s="1" t="s">
        <v>33</v>
      </c>
      <c r="X6606" s="1">
        <v>66.67</v>
      </c>
      <c r="Y6606" s="4">
        <f t="shared" si="933"/>
        <v>2476.0940000000001</v>
      </c>
      <c r="Z6606" s="1" t="s">
        <v>54</v>
      </c>
      <c r="AA6606" s="1" t="s">
        <v>23</v>
      </c>
      <c r="AB6606" s="1" t="s">
        <v>17</v>
      </c>
      <c r="AC6606" s="1" t="s">
        <v>52</v>
      </c>
      <c r="AD6606" s="1" t="s">
        <v>59</v>
      </c>
      <c r="AE6606" s="2">
        <v>40966</v>
      </c>
    </row>
    <row r="6607" spans="1:31" x14ac:dyDescent="0.25">
      <c r="A6607">
        <f t="shared" si="934"/>
        <v>6606</v>
      </c>
      <c r="B6607" s="1">
        <v>53221</v>
      </c>
      <c r="C6607" s="2">
        <v>40965</v>
      </c>
      <c r="D6607" s="1" t="s">
        <v>27</v>
      </c>
      <c r="E6607" s="1" t="str">
        <f t="shared" si="927"/>
        <v>*</v>
      </c>
      <c r="F6607" s="1" t="str">
        <f t="shared" si="928"/>
        <v>*</v>
      </c>
      <c r="G6607" s="1" t="str">
        <f t="shared" si="929"/>
        <v>*</v>
      </c>
      <c r="J6607" s="1" t="str">
        <f t="shared" si="930"/>
        <v>*</v>
      </c>
      <c r="P6607" s="1">
        <v>29</v>
      </c>
      <c r="Q6607" s="1">
        <f t="shared" si="935"/>
        <v>3.5000000000000003E-2</v>
      </c>
      <c r="T6607" s="4">
        <v>433.44</v>
      </c>
      <c r="U6607" s="9">
        <f t="shared" si="931"/>
        <v>0</v>
      </c>
      <c r="V6607" s="4">
        <f t="shared" si="932"/>
        <v>14.946206896551724</v>
      </c>
      <c r="W6607" s="1" t="s">
        <v>21</v>
      </c>
      <c r="X6607" s="1">
        <v>3.73</v>
      </c>
      <c r="Y6607" s="4">
        <f t="shared" si="933"/>
        <v>437.17</v>
      </c>
      <c r="Z6607" s="1" t="s">
        <v>51</v>
      </c>
      <c r="AA6607" s="1" t="s">
        <v>28</v>
      </c>
      <c r="AB6607" s="1" t="s">
        <v>17</v>
      </c>
      <c r="AC6607" s="1" t="s">
        <v>18</v>
      </c>
      <c r="AD6607" s="1" t="s">
        <v>41</v>
      </c>
      <c r="AE6607" s="2">
        <v>40966</v>
      </c>
    </row>
    <row r="6608" spans="1:31" x14ac:dyDescent="0.25">
      <c r="A6608">
        <f t="shared" si="934"/>
        <v>6607</v>
      </c>
      <c r="B6608" s="1">
        <v>59075</v>
      </c>
      <c r="C6608" s="2">
        <v>40965</v>
      </c>
      <c r="D6608" s="1" t="s">
        <v>13</v>
      </c>
      <c r="E6608" s="1" t="str">
        <f t="shared" si="927"/>
        <v>*</v>
      </c>
      <c r="F6608" s="1" t="str">
        <f t="shared" si="928"/>
        <v>*</v>
      </c>
      <c r="G6608" s="1" t="str">
        <f t="shared" si="929"/>
        <v>*</v>
      </c>
      <c r="J6608" s="1" t="str">
        <f t="shared" si="930"/>
        <v>*</v>
      </c>
      <c r="P6608" s="1">
        <v>38</v>
      </c>
      <c r="Q6608" s="1">
        <f t="shared" si="935"/>
        <v>0.04</v>
      </c>
      <c r="T6608" s="4">
        <v>425.91</v>
      </c>
      <c r="U6608" s="9">
        <f t="shared" si="931"/>
        <v>0</v>
      </c>
      <c r="V6608" s="4">
        <f t="shared" si="932"/>
        <v>11.208157894736843</v>
      </c>
      <c r="W6608" s="1" t="s">
        <v>21</v>
      </c>
      <c r="X6608" s="1">
        <v>5.03</v>
      </c>
      <c r="Y6608" s="4">
        <f t="shared" si="933"/>
        <v>430.94</v>
      </c>
      <c r="Z6608" s="1" t="s">
        <v>22</v>
      </c>
      <c r="AA6608" s="1" t="s">
        <v>23</v>
      </c>
      <c r="AB6608" s="1" t="s">
        <v>29</v>
      </c>
      <c r="AC6608" s="1" t="s">
        <v>40</v>
      </c>
      <c r="AD6608" s="1" t="s">
        <v>19</v>
      </c>
      <c r="AE6608" s="2">
        <v>40968</v>
      </c>
    </row>
    <row r="6609" spans="1:31" x14ac:dyDescent="0.25">
      <c r="A6609">
        <f t="shared" si="934"/>
        <v>6608</v>
      </c>
      <c r="B6609" s="1">
        <v>53026</v>
      </c>
      <c r="C6609" s="2">
        <v>40965</v>
      </c>
      <c r="D6609" s="1" t="s">
        <v>13</v>
      </c>
      <c r="E6609" s="1" t="str">
        <f t="shared" si="927"/>
        <v>*</v>
      </c>
      <c r="F6609" s="1" t="str">
        <f t="shared" si="928"/>
        <v>*</v>
      </c>
      <c r="G6609" s="1" t="str">
        <f t="shared" si="929"/>
        <v>*</v>
      </c>
      <c r="J6609" s="1" t="str">
        <f t="shared" si="930"/>
        <v>*</v>
      </c>
      <c r="P6609" s="1">
        <v>35</v>
      </c>
      <c r="Q6609" s="1">
        <f t="shared" si="935"/>
        <v>0.04</v>
      </c>
      <c r="T6609" s="4">
        <v>322.82</v>
      </c>
      <c r="U6609" s="9">
        <f t="shared" si="931"/>
        <v>0</v>
      </c>
      <c r="V6609" s="4">
        <f t="shared" si="932"/>
        <v>9.2234285714285704</v>
      </c>
      <c r="W6609" s="1" t="s">
        <v>21</v>
      </c>
      <c r="X6609" s="1">
        <v>3.98</v>
      </c>
      <c r="Y6609" s="4">
        <f t="shared" si="933"/>
        <v>326.8</v>
      </c>
      <c r="Z6609" s="1" t="s">
        <v>46</v>
      </c>
      <c r="AA6609" s="1" t="s">
        <v>16</v>
      </c>
      <c r="AB6609" s="1" t="s">
        <v>29</v>
      </c>
      <c r="AC6609" s="1" t="s">
        <v>45</v>
      </c>
      <c r="AD6609" s="1" t="s">
        <v>41</v>
      </c>
      <c r="AE6609" s="2">
        <v>40971</v>
      </c>
    </row>
    <row r="6610" spans="1:31" x14ac:dyDescent="0.25">
      <c r="A6610">
        <f t="shared" si="934"/>
        <v>6609</v>
      </c>
      <c r="B6610" s="1">
        <v>57157</v>
      </c>
      <c r="C6610" s="2">
        <v>40965</v>
      </c>
      <c r="D6610" s="1" t="s">
        <v>32</v>
      </c>
      <c r="E6610" s="1" t="str">
        <f t="shared" si="927"/>
        <v>***</v>
      </c>
      <c r="F6610" s="1" t="str">
        <f t="shared" si="928"/>
        <v>***</v>
      </c>
      <c r="G6610" s="1" t="str">
        <f t="shared" si="929"/>
        <v>***</v>
      </c>
      <c r="J6610" s="1" t="str">
        <f t="shared" si="930"/>
        <v>***</v>
      </c>
      <c r="P6610" s="1">
        <v>18</v>
      </c>
      <c r="Q6610" s="1">
        <f t="shared" si="935"/>
        <v>0.02</v>
      </c>
      <c r="T6610" s="4">
        <v>203.57</v>
      </c>
      <c r="U6610" s="9">
        <f t="shared" si="931"/>
        <v>0</v>
      </c>
      <c r="V6610" s="4">
        <f t="shared" si="932"/>
        <v>11.309444444444445</v>
      </c>
      <c r="W6610" s="1" t="s">
        <v>21</v>
      </c>
      <c r="X6610" s="1">
        <v>3.99</v>
      </c>
      <c r="Y6610" s="4">
        <f t="shared" si="933"/>
        <v>207.56</v>
      </c>
      <c r="Z6610" s="1" t="s">
        <v>49</v>
      </c>
      <c r="AA6610" s="1" t="s">
        <v>28</v>
      </c>
      <c r="AB6610" s="1" t="s">
        <v>29</v>
      </c>
      <c r="AC6610" s="1" t="s">
        <v>63</v>
      </c>
      <c r="AD6610" s="1" t="s">
        <v>19</v>
      </c>
      <c r="AE6610" s="2">
        <v>40968</v>
      </c>
    </row>
    <row r="6611" spans="1:31" x14ac:dyDescent="0.25">
      <c r="A6611">
        <f t="shared" si="934"/>
        <v>6610</v>
      </c>
      <c r="B6611" s="1">
        <v>59075</v>
      </c>
      <c r="C6611" s="2">
        <v>40965</v>
      </c>
      <c r="D6611" s="1" t="s">
        <v>13</v>
      </c>
      <c r="E6611" s="1" t="str">
        <f t="shared" si="927"/>
        <v>*</v>
      </c>
      <c r="F6611" s="1" t="str">
        <f t="shared" si="928"/>
        <v>*</v>
      </c>
      <c r="G6611" s="1" t="str">
        <f t="shared" si="929"/>
        <v>*</v>
      </c>
      <c r="J6611" s="1" t="str">
        <f t="shared" si="930"/>
        <v>*</v>
      </c>
      <c r="P6611" s="1">
        <v>4</v>
      </c>
      <c r="Q6611" s="1">
        <f t="shared" si="935"/>
        <v>0.01</v>
      </c>
      <c r="T6611" s="4">
        <v>21.84</v>
      </c>
      <c r="U6611" s="9">
        <f t="shared" si="931"/>
        <v>0</v>
      </c>
      <c r="V6611" s="4">
        <f t="shared" si="932"/>
        <v>5.46</v>
      </c>
      <c r="W6611" s="1" t="s">
        <v>21</v>
      </c>
      <c r="X6611" s="1">
        <v>2.39</v>
      </c>
      <c r="Y6611" s="4">
        <f t="shared" si="933"/>
        <v>24.23</v>
      </c>
      <c r="Z6611" s="1" t="s">
        <v>53</v>
      </c>
      <c r="AA6611" s="1" t="s">
        <v>23</v>
      </c>
      <c r="AB6611" s="1" t="s">
        <v>24</v>
      </c>
      <c r="AC6611" s="1" t="s">
        <v>38</v>
      </c>
      <c r="AD6611" s="1" t="s">
        <v>41</v>
      </c>
      <c r="AE6611" s="2">
        <v>40973</v>
      </c>
    </row>
    <row r="6612" spans="1:31" x14ac:dyDescent="0.25">
      <c r="A6612">
        <f t="shared" si="934"/>
        <v>6611</v>
      </c>
      <c r="B6612" s="1">
        <v>56261</v>
      </c>
      <c r="C6612" s="2">
        <v>40966</v>
      </c>
      <c r="D6612" s="1" t="s">
        <v>32</v>
      </c>
      <c r="E6612" s="1" t="str">
        <f t="shared" si="927"/>
        <v>***</v>
      </c>
      <c r="F6612" s="1" t="str">
        <f t="shared" si="928"/>
        <v>***</v>
      </c>
      <c r="G6612" s="1" t="str">
        <f t="shared" si="929"/>
        <v>***</v>
      </c>
      <c r="J6612" s="1" t="str">
        <f t="shared" si="930"/>
        <v>***</v>
      </c>
      <c r="P6612" s="1">
        <v>43</v>
      </c>
      <c r="Q6612" s="1">
        <f t="shared" si="935"/>
        <v>0.05</v>
      </c>
      <c r="T6612" s="4">
        <v>16886.759999999998</v>
      </c>
      <c r="U6612" s="9">
        <f t="shared" si="931"/>
        <v>1</v>
      </c>
      <c r="V6612" s="4">
        <f t="shared" si="932"/>
        <v>392.71534883720926</v>
      </c>
      <c r="W6612" s="1" t="s">
        <v>33</v>
      </c>
      <c r="X6612" s="1">
        <v>85.63</v>
      </c>
      <c r="Y6612" s="4">
        <f t="shared" si="933"/>
        <v>16972.39</v>
      </c>
      <c r="Z6612" s="1" t="s">
        <v>15</v>
      </c>
      <c r="AA6612" s="1" t="s">
        <v>16</v>
      </c>
      <c r="AB6612" s="1" t="s">
        <v>17</v>
      </c>
      <c r="AC6612" s="1" t="s">
        <v>52</v>
      </c>
      <c r="AD6612" s="1" t="s">
        <v>59</v>
      </c>
      <c r="AE6612" s="2">
        <v>40968</v>
      </c>
    </row>
    <row r="6613" spans="1:31" x14ac:dyDescent="0.25">
      <c r="A6613">
        <f t="shared" si="934"/>
        <v>6612</v>
      </c>
      <c r="B6613" s="1">
        <v>50721</v>
      </c>
      <c r="C6613" s="2">
        <v>40966</v>
      </c>
      <c r="D6613" s="1" t="s">
        <v>20</v>
      </c>
      <c r="E6613" s="1" t="str">
        <f t="shared" si="927"/>
        <v>*</v>
      </c>
      <c r="F6613" s="1" t="str">
        <f t="shared" si="928"/>
        <v>**</v>
      </c>
      <c r="G6613" s="1" t="str">
        <f t="shared" si="929"/>
        <v>**</v>
      </c>
      <c r="J6613" s="1" t="str">
        <f t="shared" si="930"/>
        <v>**</v>
      </c>
      <c r="P6613" s="1">
        <v>33</v>
      </c>
      <c r="Q6613" s="1">
        <f t="shared" si="935"/>
        <v>0.04</v>
      </c>
      <c r="T6613" s="4">
        <v>9758.7000000000007</v>
      </c>
      <c r="U6613" s="9">
        <f t="shared" si="931"/>
        <v>1</v>
      </c>
      <c r="V6613" s="4">
        <f t="shared" si="932"/>
        <v>295.71818181818185</v>
      </c>
      <c r="W6613" s="1" t="s">
        <v>21</v>
      </c>
      <c r="X6613" s="1">
        <v>19.989999999999998</v>
      </c>
      <c r="Y6613" s="4">
        <f t="shared" si="933"/>
        <v>9778.69</v>
      </c>
      <c r="Z6613" s="1" t="s">
        <v>22</v>
      </c>
      <c r="AA6613" s="1" t="s">
        <v>37</v>
      </c>
      <c r="AB6613" s="1" t="s">
        <v>29</v>
      </c>
      <c r="AC6613" s="1" t="s">
        <v>43</v>
      </c>
      <c r="AD6613" s="1" t="s">
        <v>19</v>
      </c>
      <c r="AE6613" s="2">
        <v>40968</v>
      </c>
    </row>
    <row r="6614" spans="1:31" x14ac:dyDescent="0.25">
      <c r="A6614">
        <f t="shared" si="934"/>
        <v>6613</v>
      </c>
      <c r="B6614" s="1">
        <v>19332</v>
      </c>
      <c r="C6614" s="2">
        <v>40966</v>
      </c>
      <c r="D6614" s="1" t="s">
        <v>20</v>
      </c>
      <c r="E6614" s="1" t="str">
        <f t="shared" si="927"/>
        <v>*</v>
      </c>
      <c r="F6614" s="1" t="str">
        <f t="shared" si="928"/>
        <v>**</v>
      </c>
      <c r="G6614" s="1" t="str">
        <f t="shared" si="929"/>
        <v>**</v>
      </c>
      <c r="J6614" s="1" t="str">
        <f t="shared" si="930"/>
        <v>**</v>
      </c>
      <c r="P6614" s="1">
        <v>46</v>
      </c>
      <c r="Q6614" s="1">
        <f t="shared" si="935"/>
        <v>0.05</v>
      </c>
      <c r="T6614" s="4">
        <v>8246.86</v>
      </c>
      <c r="U6614" s="9">
        <f t="shared" si="931"/>
        <v>1</v>
      </c>
      <c r="V6614" s="4">
        <f t="shared" si="932"/>
        <v>179.27956521739131</v>
      </c>
      <c r="W6614" s="1" t="s">
        <v>33</v>
      </c>
      <c r="X6614" s="1">
        <v>29.21</v>
      </c>
      <c r="Y6614" s="4">
        <f t="shared" si="933"/>
        <v>8276.07</v>
      </c>
      <c r="Z6614" s="1" t="s">
        <v>44</v>
      </c>
      <c r="AA6614" s="1" t="s">
        <v>16</v>
      </c>
      <c r="AB6614" s="1" t="s">
        <v>17</v>
      </c>
      <c r="AC6614" s="1" t="s">
        <v>52</v>
      </c>
      <c r="AD6614" s="1" t="s">
        <v>59</v>
      </c>
      <c r="AE6614" s="2">
        <v>40968</v>
      </c>
    </row>
    <row r="6615" spans="1:31" x14ac:dyDescent="0.25">
      <c r="A6615">
        <f t="shared" si="934"/>
        <v>6614</v>
      </c>
      <c r="B6615" s="1">
        <v>18950</v>
      </c>
      <c r="C6615" s="2">
        <v>40966</v>
      </c>
      <c r="D6615" s="1" t="s">
        <v>13</v>
      </c>
      <c r="E6615" s="1" t="str">
        <f t="shared" si="927"/>
        <v>*</v>
      </c>
      <c r="F6615" s="1" t="str">
        <f t="shared" si="928"/>
        <v>*</v>
      </c>
      <c r="G6615" s="1" t="str">
        <f t="shared" si="929"/>
        <v>*</v>
      </c>
      <c r="J6615" s="1" t="str">
        <f t="shared" si="930"/>
        <v>*</v>
      </c>
      <c r="P6615" s="1">
        <v>33</v>
      </c>
      <c r="Q6615" s="1">
        <f t="shared" si="935"/>
        <v>0.04</v>
      </c>
      <c r="T6615" s="4">
        <v>3008.5</v>
      </c>
      <c r="U6615" s="9">
        <f t="shared" si="931"/>
        <v>1</v>
      </c>
      <c r="V6615" s="4">
        <f t="shared" si="932"/>
        <v>91.166666666666671</v>
      </c>
      <c r="W6615" s="1" t="s">
        <v>33</v>
      </c>
      <c r="X6615" s="1">
        <v>14</v>
      </c>
      <c r="Y6615" s="4">
        <f t="shared" si="933"/>
        <v>3022.5</v>
      </c>
      <c r="Z6615" s="1" t="s">
        <v>44</v>
      </c>
      <c r="AA6615" s="1" t="s">
        <v>23</v>
      </c>
      <c r="AB6615" s="1" t="s">
        <v>24</v>
      </c>
      <c r="AC6615" s="1" t="s">
        <v>56</v>
      </c>
      <c r="AD6615" s="1" t="s">
        <v>35</v>
      </c>
      <c r="AE6615" s="2">
        <v>40972</v>
      </c>
    </row>
    <row r="6616" spans="1:31" x14ac:dyDescent="0.25">
      <c r="A6616">
        <f t="shared" si="934"/>
        <v>6615</v>
      </c>
      <c r="B6616" s="1">
        <v>49954</v>
      </c>
      <c r="C6616" s="2">
        <v>40966</v>
      </c>
      <c r="D6616" s="1" t="s">
        <v>32</v>
      </c>
      <c r="E6616" s="1" t="str">
        <f t="shared" si="927"/>
        <v>***</v>
      </c>
      <c r="F6616" s="1" t="str">
        <f t="shared" si="928"/>
        <v>***</v>
      </c>
      <c r="G6616" s="1" t="str">
        <f t="shared" si="929"/>
        <v>***</v>
      </c>
      <c r="J6616" s="1" t="str">
        <f t="shared" si="930"/>
        <v>***</v>
      </c>
      <c r="P6616" s="1">
        <v>36</v>
      </c>
      <c r="Q6616" s="1">
        <f t="shared" si="935"/>
        <v>0.04</v>
      </c>
      <c r="T6616" s="4">
        <v>1921.1275000000001</v>
      </c>
      <c r="U6616" s="9">
        <f t="shared" si="931"/>
        <v>1</v>
      </c>
      <c r="V6616" s="4">
        <f t="shared" si="932"/>
        <v>53.364652777777778</v>
      </c>
      <c r="W6616" s="1" t="s">
        <v>21</v>
      </c>
      <c r="X6616" s="1">
        <v>8.99</v>
      </c>
      <c r="Y6616" s="4">
        <f t="shared" si="933"/>
        <v>1930.1175000000001</v>
      </c>
      <c r="Z6616" s="1" t="s">
        <v>46</v>
      </c>
      <c r="AA6616" s="1" t="s">
        <v>37</v>
      </c>
      <c r="AB6616" s="1" t="s">
        <v>24</v>
      </c>
      <c r="AC6616" s="1" t="s">
        <v>25</v>
      </c>
      <c r="AD6616" s="1" t="s">
        <v>19</v>
      </c>
      <c r="AE6616" s="2">
        <v>40968</v>
      </c>
    </row>
    <row r="6617" spans="1:31" x14ac:dyDescent="0.25">
      <c r="A6617">
        <f t="shared" si="934"/>
        <v>6616</v>
      </c>
      <c r="B6617" s="1">
        <v>7653</v>
      </c>
      <c r="C6617" s="2">
        <v>40966</v>
      </c>
      <c r="D6617" s="1" t="s">
        <v>36</v>
      </c>
      <c r="E6617" s="1" t="str">
        <f t="shared" si="927"/>
        <v>*</v>
      </c>
      <c r="F6617" s="1" t="str">
        <f t="shared" si="928"/>
        <v>*</v>
      </c>
      <c r="G6617" s="1" t="str">
        <f t="shared" si="929"/>
        <v>*</v>
      </c>
      <c r="J6617" s="1" t="str">
        <f t="shared" si="930"/>
        <v>*</v>
      </c>
      <c r="P6617" s="1">
        <v>32</v>
      </c>
      <c r="Q6617" s="1">
        <f t="shared" si="935"/>
        <v>0.04</v>
      </c>
      <c r="T6617" s="4">
        <v>1425.06</v>
      </c>
      <c r="U6617" s="9">
        <f t="shared" si="931"/>
        <v>1</v>
      </c>
      <c r="V6617" s="4">
        <f t="shared" si="932"/>
        <v>44.533124999999998</v>
      </c>
      <c r="W6617" s="1" t="s">
        <v>21</v>
      </c>
      <c r="X6617" s="1">
        <v>5.09</v>
      </c>
      <c r="Y6617" s="4">
        <f t="shared" si="933"/>
        <v>1430.1499999999999</v>
      </c>
      <c r="Z6617" s="1" t="s">
        <v>51</v>
      </c>
      <c r="AA6617" s="1" t="s">
        <v>16</v>
      </c>
      <c r="AB6617" s="1" t="s">
        <v>29</v>
      </c>
      <c r="AC6617" s="1" t="s">
        <v>40</v>
      </c>
      <c r="AD6617" s="1" t="s">
        <v>19</v>
      </c>
      <c r="AE6617" s="2">
        <v>40969</v>
      </c>
    </row>
    <row r="6618" spans="1:31" x14ac:dyDescent="0.25">
      <c r="A6618">
        <f t="shared" si="934"/>
        <v>6617</v>
      </c>
      <c r="B6618" s="1">
        <v>36257</v>
      </c>
      <c r="C6618" s="2">
        <v>40966</v>
      </c>
      <c r="D6618" s="1" t="s">
        <v>20</v>
      </c>
      <c r="E6618" s="1" t="str">
        <f t="shared" si="927"/>
        <v>*</v>
      </c>
      <c r="F6618" s="1" t="str">
        <f t="shared" si="928"/>
        <v>**</v>
      </c>
      <c r="G6618" s="1" t="str">
        <f t="shared" si="929"/>
        <v>**</v>
      </c>
      <c r="J6618" s="1" t="str">
        <f t="shared" si="930"/>
        <v>**</v>
      </c>
      <c r="P6618" s="1">
        <v>43</v>
      </c>
      <c r="Q6618" s="1">
        <f t="shared" si="935"/>
        <v>0.05</v>
      </c>
      <c r="T6618" s="4">
        <v>894.51</v>
      </c>
      <c r="U6618" s="9">
        <f t="shared" si="931"/>
        <v>0</v>
      </c>
      <c r="V6618" s="4">
        <f t="shared" si="932"/>
        <v>20.802558139534884</v>
      </c>
      <c r="W6618" s="1" t="s">
        <v>21</v>
      </c>
      <c r="X6618" s="1">
        <v>1.99</v>
      </c>
      <c r="Y6618" s="4">
        <f t="shared" si="933"/>
        <v>896.5</v>
      </c>
      <c r="Z6618" s="1" t="s">
        <v>46</v>
      </c>
      <c r="AA6618" s="1" t="s">
        <v>23</v>
      </c>
      <c r="AB6618" s="1" t="s">
        <v>24</v>
      </c>
      <c r="AC6618" s="1" t="s">
        <v>38</v>
      </c>
      <c r="AD6618" s="1" t="s">
        <v>41</v>
      </c>
      <c r="AE6618" s="2">
        <v>40968</v>
      </c>
    </row>
    <row r="6619" spans="1:31" x14ac:dyDescent="0.25">
      <c r="A6619">
        <f t="shared" si="934"/>
        <v>6618</v>
      </c>
      <c r="B6619" s="1">
        <v>1282</v>
      </c>
      <c r="C6619" s="2">
        <v>40966</v>
      </c>
      <c r="D6619" s="1" t="s">
        <v>27</v>
      </c>
      <c r="E6619" s="1" t="str">
        <f t="shared" si="927"/>
        <v>*</v>
      </c>
      <c r="F6619" s="1" t="str">
        <f t="shared" si="928"/>
        <v>*</v>
      </c>
      <c r="G6619" s="1" t="str">
        <f t="shared" si="929"/>
        <v>*</v>
      </c>
      <c r="J6619" s="1" t="str">
        <f t="shared" si="930"/>
        <v>*</v>
      </c>
      <c r="P6619" s="1">
        <v>26</v>
      </c>
      <c r="Q6619" s="1">
        <f t="shared" si="935"/>
        <v>3.5000000000000003E-2</v>
      </c>
      <c r="T6619" s="4">
        <v>892.38</v>
      </c>
      <c r="U6619" s="9">
        <f t="shared" si="931"/>
        <v>0</v>
      </c>
      <c r="V6619" s="4">
        <f t="shared" si="932"/>
        <v>34.322307692307689</v>
      </c>
      <c r="W6619" s="1" t="s">
        <v>21</v>
      </c>
      <c r="X6619" s="1">
        <v>1.99</v>
      </c>
      <c r="Y6619" s="4">
        <f t="shared" si="933"/>
        <v>894.37</v>
      </c>
      <c r="Z6619" s="1" t="s">
        <v>15</v>
      </c>
      <c r="AA6619" s="1" t="s">
        <v>37</v>
      </c>
      <c r="AB6619" s="1" t="s">
        <v>24</v>
      </c>
      <c r="AC6619" s="1" t="s">
        <v>38</v>
      </c>
      <c r="AD6619" s="1" t="s">
        <v>41</v>
      </c>
      <c r="AE6619" s="2">
        <v>40968</v>
      </c>
    </row>
    <row r="6620" spans="1:31" x14ac:dyDescent="0.25">
      <c r="A6620">
        <f t="shared" si="934"/>
        <v>6619</v>
      </c>
      <c r="B6620" s="1">
        <v>1282</v>
      </c>
      <c r="C6620" s="2">
        <v>40966</v>
      </c>
      <c r="D6620" s="1" t="s">
        <v>27</v>
      </c>
      <c r="E6620" s="1" t="str">
        <f t="shared" si="927"/>
        <v>*</v>
      </c>
      <c r="F6620" s="1" t="str">
        <f t="shared" si="928"/>
        <v>*</v>
      </c>
      <c r="G6620" s="1" t="str">
        <f t="shared" si="929"/>
        <v>*</v>
      </c>
      <c r="J6620" s="1" t="str">
        <f t="shared" si="930"/>
        <v>*</v>
      </c>
      <c r="P6620" s="1">
        <v>10</v>
      </c>
      <c r="Q6620" s="1">
        <f t="shared" si="935"/>
        <v>0.02</v>
      </c>
      <c r="T6620" s="4">
        <v>29.41</v>
      </c>
      <c r="U6620" s="9">
        <f t="shared" si="931"/>
        <v>0</v>
      </c>
      <c r="V6620" s="4">
        <f t="shared" si="932"/>
        <v>2.9409999999999998</v>
      </c>
      <c r="W6620" s="1" t="s">
        <v>21</v>
      </c>
      <c r="X6620" s="1">
        <v>1.34</v>
      </c>
      <c r="Y6620" s="4">
        <f t="shared" si="933"/>
        <v>30.75</v>
      </c>
      <c r="Z6620" s="1" t="s">
        <v>15</v>
      </c>
      <c r="AA6620" s="1" t="s">
        <v>37</v>
      </c>
      <c r="AB6620" s="1" t="s">
        <v>29</v>
      </c>
      <c r="AC6620" s="1" t="s">
        <v>30</v>
      </c>
      <c r="AD6620" s="1" t="s">
        <v>31</v>
      </c>
      <c r="AE6620" s="2">
        <v>40968</v>
      </c>
    </row>
    <row r="6621" spans="1:31" x14ac:dyDescent="0.25">
      <c r="A6621">
        <f t="shared" si="934"/>
        <v>6620</v>
      </c>
      <c r="B6621" s="1">
        <v>59204</v>
      </c>
      <c r="C6621" s="2">
        <v>40968</v>
      </c>
      <c r="D6621" s="1" t="s">
        <v>36</v>
      </c>
      <c r="E6621" s="1" t="str">
        <f t="shared" si="927"/>
        <v>*</v>
      </c>
      <c r="F6621" s="1" t="str">
        <f t="shared" si="928"/>
        <v>*</v>
      </c>
      <c r="G6621" s="1" t="str">
        <f t="shared" si="929"/>
        <v>*</v>
      </c>
      <c r="J6621" s="1" t="str">
        <f t="shared" si="930"/>
        <v>*</v>
      </c>
      <c r="P6621" s="1">
        <v>7</v>
      </c>
      <c r="Q6621" s="1">
        <f t="shared" si="935"/>
        <v>0.01</v>
      </c>
      <c r="T6621" s="4">
        <v>251.59</v>
      </c>
      <c r="U6621" s="9">
        <f t="shared" si="931"/>
        <v>0</v>
      </c>
      <c r="V6621" s="4">
        <f t="shared" si="932"/>
        <v>35.941428571428574</v>
      </c>
      <c r="W6621" s="1" t="s">
        <v>21</v>
      </c>
      <c r="X6621" s="1">
        <v>5.08</v>
      </c>
      <c r="Y6621" s="4">
        <f t="shared" si="933"/>
        <v>256.67</v>
      </c>
      <c r="Z6621" s="1" t="s">
        <v>15</v>
      </c>
      <c r="AA6621" s="1" t="s">
        <v>37</v>
      </c>
      <c r="AB6621" s="1" t="s">
        <v>29</v>
      </c>
      <c r="AC6621" s="1" t="s">
        <v>40</v>
      </c>
      <c r="AD6621" s="1" t="s">
        <v>31</v>
      </c>
      <c r="AE6621" s="2">
        <v>40969</v>
      </c>
    </row>
    <row r="6622" spans="1:31" x14ac:dyDescent="0.25">
      <c r="A6622">
        <f t="shared" si="934"/>
        <v>6621</v>
      </c>
      <c r="B6622" s="1">
        <v>59204</v>
      </c>
      <c r="C6622" s="2">
        <v>40968</v>
      </c>
      <c r="D6622" s="1" t="s">
        <v>36</v>
      </c>
      <c r="E6622" s="1" t="str">
        <f t="shared" si="927"/>
        <v>*</v>
      </c>
      <c r="F6622" s="1" t="str">
        <f t="shared" si="928"/>
        <v>*</v>
      </c>
      <c r="G6622" s="1" t="str">
        <f t="shared" si="929"/>
        <v>*</v>
      </c>
      <c r="J6622" s="1" t="str">
        <f t="shared" si="930"/>
        <v>*</v>
      </c>
      <c r="P6622" s="1">
        <v>8</v>
      </c>
      <c r="Q6622" s="1">
        <f t="shared" si="935"/>
        <v>0.01</v>
      </c>
      <c r="T6622" s="4">
        <v>250.29</v>
      </c>
      <c r="U6622" s="9">
        <f t="shared" si="931"/>
        <v>0</v>
      </c>
      <c r="V6622" s="4">
        <f t="shared" si="932"/>
        <v>31.286249999999999</v>
      </c>
      <c r="W6622" s="1" t="s">
        <v>21</v>
      </c>
      <c r="X6622" s="1">
        <v>12.62</v>
      </c>
      <c r="Y6622" s="4">
        <f t="shared" si="933"/>
        <v>262.90999999999997</v>
      </c>
      <c r="Z6622" s="1" t="s">
        <v>15</v>
      </c>
      <c r="AA6622" s="1" t="s">
        <v>37</v>
      </c>
      <c r="AB6622" s="1" t="s">
        <v>29</v>
      </c>
      <c r="AC6622" s="1" t="s">
        <v>43</v>
      </c>
      <c r="AD6622" s="1" t="s">
        <v>19</v>
      </c>
      <c r="AE6622" s="2">
        <v>40969</v>
      </c>
    </row>
    <row r="6623" spans="1:31" x14ac:dyDescent="0.25">
      <c r="A6623">
        <f t="shared" si="934"/>
        <v>6622</v>
      </c>
      <c r="B6623" s="1">
        <v>59204</v>
      </c>
      <c r="C6623" s="2">
        <v>40968</v>
      </c>
      <c r="D6623" s="1" t="s">
        <v>36</v>
      </c>
      <c r="E6623" s="1" t="str">
        <f t="shared" si="927"/>
        <v>*</v>
      </c>
      <c r="F6623" s="1" t="str">
        <f t="shared" si="928"/>
        <v>*</v>
      </c>
      <c r="G6623" s="1" t="str">
        <f t="shared" si="929"/>
        <v>*</v>
      </c>
      <c r="J6623" s="1" t="str">
        <f t="shared" si="930"/>
        <v>*</v>
      </c>
      <c r="P6623" s="1">
        <v>25</v>
      </c>
      <c r="Q6623" s="1">
        <f t="shared" si="935"/>
        <v>3.5000000000000003E-2</v>
      </c>
      <c r="T6623" s="4">
        <v>151.75</v>
      </c>
      <c r="U6623" s="9">
        <f t="shared" si="931"/>
        <v>0</v>
      </c>
      <c r="V6623" s="4">
        <f t="shared" si="932"/>
        <v>6.07</v>
      </c>
      <c r="W6623" s="1" t="s">
        <v>21</v>
      </c>
      <c r="X6623" s="1">
        <v>5.59</v>
      </c>
      <c r="Y6623" s="4">
        <f t="shared" si="933"/>
        <v>157.34</v>
      </c>
      <c r="Z6623" s="1" t="s">
        <v>51</v>
      </c>
      <c r="AA6623" s="1" t="s">
        <v>37</v>
      </c>
      <c r="AB6623" s="1" t="s">
        <v>29</v>
      </c>
      <c r="AC6623" s="1" t="s">
        <v>43</v>
      </c>
      <c r="AD6623" s="1" t="s">
        <v>19</v>
      </c>
      <c r="AE6623" s="2">
        <v>40969</v>
      </c>
    </row>
    <row r="6624" spans="1:31" x14ac:dyDescent="0.25">
      <c r="A6624">
        <f t="shared" si="934"/>
        <v>6623</v>
      </c>
      <c r="B6624" s="1">
        <v>45317</v>
      </c>
      <c r="C6624" s="2">
        <v>40969</v>
      </c>
      <c r="D6624" s="1" t="s">
        <v>13</v>
      </c>
      <c r="E6624" s="1" t="str">
        <f t="shared" si="927"/>
        <v>*</v>
      </c>
      <c r="F6624" s="1" t="str">
        <f t="shared" si="928"/>
        <v>*</v>
      </c>
      <c r="G6624" s="1" t="str">
        <f t="shared" si="929"/>
        <v>*</v>
      </c>
      <c r="J6624" s="1" t="str">
        <f t="shared" si="930"/>
        <v>*</v>
      </c>
      <c r="P6624" s="1">
        <v>36</v>
      </c>
      <c r="Q6624" s="1">
        <f t="shared" si="935"/>
        <v>0.04</v>
      </c>
      <c r="T6624" s="4">
        <v>1435.95</v>
      </c>
      <c r="U6624" s="9">
        <f t="shared" si="931"/>
        <v>1</v>
      </c>
      <c r="V6624" s="4">
        <f t="shared" si="932"/>
        <v>39.887500000000003</v>
      </c>
      <c r="W6624" s="1" t="s">
        <v>21</v>
      </c>
      <c r="X6624" s="1">
        <v>1.99</v>
      </c>
      <c r="Y6624" s="4">
        <f t="shared" si="933"/>
        <v>1437.94</v>
      </c>
      <c r="Z6624" s="1" t="s">
        <v>53</v>
      </c>
      <c r="AA6624" s="1" t="s">
        <v>23</v>
      </c>
      <c r="AB6624" s="1" t="s">
        <v>24</v>
      </c>
      <c r="AC6624" s="1" t="s">
        <v>38</v>
      </c>
      <c r="AD6624" s="1" t="s">
        <v>41</v>
      </c>
      <c r="AE6624" s="2">
        <v>40976</v>
      </c>
    </row>
    <row r="6625" spans="1:31" x14ac:dyDescent="0.25">
      <c r="A6625">
        <f t="shared" si="934"/>
        <v>6624</v>
      </c>
      <c r="B6625" s="1">
        <v>45317</v>
      </c>
      <c r="C6625" s="2">
        <v>40969</v>
      </c>
      <c r="D6625" s="1" t="s">
        <v>13</v>
      </c>
      <c r="E6625" s="1" t="str">
        <f t="shared" si="927"/>
        <v>*</v>
      </c>
      <c r="F6625" s="1" t="str">
        <f t="shared" si="928"/>
        <v>*</v>
      </c>
      <c r="G6625" s="1" t="str">
        <f t="shared" si="929"/>
        <v>*</v>
      </c>
      <c r="J6625" s="1" t="str">
        <f t="shared" si="930"/>
        <v>*</v>
      </c>
      <c r="P6625" s="1">
        <v>28</v>
      </c>
      <c r="Q6625" s="1">
        <f t="shared" si="935"/>
        <v>3.5000000000000003E-2</v>
      </c>
      <c r="T6625" s="4">
        <v>961.06</v>
      </c>
      <c r="U6625" s="9">
        <f t="shared" si="931"/>
        <v>0</v>
      </c>
      <c r="V6625" s="4">
        <f t="shared" si="932"/>
        <v>34.323571428571427</v>
      </c>
      <c r="W6625" s="1" t="s">
        <v>21</v>
      </c>
      <c r="X6625" s="1">
        <v>5.0199999999999996</v>
      </c>
      <c r="Y6625" s="4">
        <f t="shared" si="933"/>
        <v>966.07999999999993</v>
      </c>
      <c r="Z6625" s="1" t="s">
        <v>53</v>
      </c>
      <c r="AA6625" s="1" t="s">
        <v>23</v>
      </c>
      <c r="AB6625" s="1" t="s">
        <v>17</v>
      </c>
      <c r="AC6625" s="1" t="s">
        <v>18</v>
      </c>
      <c r="AD6625" s="1" t="s">
        <v>19</v>
      </c>
      <c r="AE6625" s="2">
        <v>40976</v>
      </c>
    </row>
    <row r="6626" spans="1:31" x14ac:dyDescent="0.25">
      <c r="A6626">
        <f t="shared" si="934"/>
        <v>6625</v>
      </c>
      <c r="B6626" s="1">
        <v>33606</v>
      </c>
      <c r="C6626" s="2">
        <v>40969</v>
      </c>
      <c r="D6626" s="1" t="s">
        <v>20</v>
      </c>
      <c r="E6626" s="1" t="str">
        <f t="shared" si="927"/>
        <v>*</v>
      </c>
      <c r="F6626" s="1" t="str">
        <f t="shared" si="928"/>
        <v>**</v>
      </c>
      <c r="G6626" s="1" t="str">
        <f t="shared" si="929"/>
        <v>**</v>
      </c>
      <c r="J6626" s="1" t="str">
        <f t="shared" si="930"/>
        <v>**</v>
      </c>
      <c r="P6626" s="1">
        <v>46</v>
      </c>
      <c r="Q6626" s="1">
        <f t="shared" si="935"/>
        <v>0.05</v>
      </c>
      <c r="T6626" s="4">
        <v>410.03</v>
      </c>
      <c r="U6626" s="9">
        <f t="shared" si="931"/>
        <v>0</v>
      </c>
      <c r="V6626" s="4">
        <f t="shared" si="932"/>
        <v>8.9136956521739119</v>
      </c>
      <c r="W6626" s="1" t="s">
        <v>21</v>
      </c>
      <c r="X6626" s="1">
        <v>8.5399999999999991</v>
      </c>
      <c r="Y6626" s="4">
        <f t="shared" si="933"/>
        <v>418.57</v>
      </c>
      <c r="Z6626" s="1" t="s">
        <v>44</v>
      </c>
      <c r="AA6626" s="1" t="s">
        <v>23</v>
      </c>
      <c r="AB6626" s="1" t="s">
        <v>17</v>
      </c>
      <c r="AC6626" s="1" t="s">
        <v>18</v>
      </c>
      <c r="AD6626" s="1" t="s">
        <v>41</v>
      </c>
      <c r="AE6626" s="2">
        <v>40971</v>
      </c>
    </row>
    <row r="6627" spans="1:31" x14ac:dyDescent="0.25">
      <c r="A6627">
        <f t="shared" si="934"/>
        <v>6626</v>
      </c>
      <c r="B6627" s="1">
        <v>8035</v>
      </c>
      <c r="C6627" s="2">
        <v>40969</v>
      </c>
      <c r="D6627" s="1" t="s">
        <v>36</v>
      </c>
      <c r="E6627" s="1" t="str">
        <f t="shared" si="927"/>
        <v>*</v>
      </c>
      <c r="F6627" s="1" t="str">
        <f t="shared" si="928"/>
        <v>*</v>
      </c>
      <c r="G6627" s="1" t="str">
        <f t="shared" si="929"/>
        <v>*</v>
      </c>
      <c r="J6627" s="1" t="str">
        <f t="shared" si="930"/>
        <v>*</v>
      </c>
      <c r="P6627" s="1">
        <v>7</v>
      </c>
      <c r="Q6627" s="1">
        <f t="shared" si="935"/>
        <v>0.01</v>
      </c>
      <c r="T6627" s="4">
        <v>104.38</v>
      </c>
      <c r="U6627" s="9">
        <f t="shared" si="931"/>
        <v>0</v>
      </c>
      <c r="V6627" s="4">
        <f t="shared" si="932"/>
        <v>14.911428571428571</v>
      </c>
      <c r="W6627" s="1" t="s">
        <v>21</v>
      </c>
      <c r="X6627" s="1">
        <v>6.75</v>
      </c>
      <c r="Y6627" s="4">
        <f t="shared" si="933"/>
        <v>111.13</v>
      </c>
      <c r="Z6627" s="1" t="s">
        <v>22</v>
      </c>
      <c r="AA6627" s="1" t="s">
        <v>28</v>
      </c>
      <c r="AB6627" s="1" t="s">
        <v>29</v>
      </c>
      <c r="AC6627" s="1" t="s">
        <v>63</v>
      </c>
      <c r="AD6627" s="1" t="s">
        <v>26</v>
      </c>
      <c r="AE6627" s="2">
        <v>40971</v>
      </c>
    </row>
    <row r="6628" spans="1:31" x14ac:dyDescent="0.25">
      <c r="A6628">
        <f t="shared" si="934"/>
        <v>6627</v>
      </c>
      <c r="B6628" s="1">
        <v>56358</v>
      </c>
      <c r="C6628" s="2">
        <v>40969</v>
      </c>
      <c r="D6628" s="1" t="s">
        <v>27</v>
      </c>
      <c r="E6628" s="1" t="str">
        <f t="shared" si="927"/>
        <v>*</v>
      </c>
      <c r="F6628" s="1" t="str">
        <f t="shared" si="928"/>
        <v>*</v>
      </c>
      <c r="G6628" s="1" t="str">
        <f t="shared" si="929"/>
        <v>*</v>
      </c>
      <c r="J6628" s="1" t="str">
        <f t="shared" si="930"/>
        <v>*</v>
      </c>
      <c r="P6628" s="1">
        <v>1</v>
      </c>
      <c r="Q6628" s="1">
        <f t="shared" si="935"/>
        <v>0.01</v>
      </c>
      <c r="T6628" s="4">
        <v>11.7</v>
      </c>
      <c r="U6628" s="9">
        <f t="shared" si="931"/>
        <v>0</v>
      </c>
      <c r="V6628" s="4">
        <f t="shared" si="932"/>
        <v>11.7</v>
      </c>
      <c r="W6628" s="1" t="s">
        <v>21</v>
      </c>
      <c r="X6628" s="1">
        <v>5.57</v>
      </c>
      <c r="Y6628" s="4">
        <f t="shared" si="933"/>
        <v>17.27</v>
      </c>
      <c r="Z6628" s="1" t="s">
        <v>15</v>
      </c>
      <c r="AA6628" s="1" t="s">
        <v>16</v>
      </c>
      <c r="AB6628" s="1" t="s">
        <v>17</v>
      </c>
      <c r="AC6628" s="1" t="s">
        <v>18</v>
      </c>
      <c r="AD6628" s="1" t="s">
        <v>19</v>
      </c>
      <c r="AE6628" s="2">
        <v>40971</v>
      </c>
    </row>
    <row r="6629" spans="1:31" x14ac:dyDescent="0.25">
      <c r="A6629">
        <f t="shared" si="934"/>
        <v>6628</v>
      </c>
      <c r="B6629" s="1">
        <v>58917</v>
      </c>
      <c r="C6629" s="2">
        <v>40970</v>
      </c>
      <c r="D6629" s="1" t="s">
        <v>20</v>
      </c>
      <c r="E6629" s="1" t="str">
        <f t="shared" si="927"/>
        <v>*</v>
      </c>
      <c r="F6629" s="1" t="str">
        <f t="shared" si="928"/>
        <v>**</v>
      </c>
      <c r="G6629" s="1" t="str">
        <f t="shared" si="929"/>
        <v>**</v>
      </c>
      <c r="J6629" s="1" t="str">
        <f t="shared" si="930"/>
        <v>**</v>
      </c>
      <c r="P6629" s="1">
        <v>27</v>
      </c>
      <c r="Q6629" s="1">
        <f t="shared" si="935"/>
        <v>3.5000000000000003E-2</v>
      </c>
      <c r="T6629" s="4">
        <v>14300.26</v>
      </c>
      <c r="U6629" s="9">
        <f t="shared" si="931"/>
        <v>1</v>
      </c>
      <c r="V6629" s="4">
        <f t="shared" si="932"/>
        <v>529.63925925925923</v>
      </c>
      <c r="W6629" s="1" t="s">
        <v>21</v>
      </c>
      <c r="X6629" s="1">
        <v>24.49</v>
      </c>
      <c r="Y6629" s="4">
        <f t="shared" si="933"/>
        <v>14324.75</v>
      </c>
      <c r="Z6629" s="1" t="s">
        <v>44</v>
      </c>
      <c r="AA6629" s="1" t="s">
        <v>23</v>
      </c>
      <c r="AB6629" s="1" t="s">
        <v>24</v>
      </c>
      <c r="AC6629" s="1" t="s">
        <v>47</v>
      </c>
      <c r="AD6629" s="1" t="s">
        <v>48</v>
      </c>
      <c r="AE6629" s="2">
        <v>40971</v>
      </c>
    </row>
    <row r="6630" spans="1:31" x14ac:dyDescent="0.25">
      <c r="A6630">
        <f t="shared" si="934"/>
        <v>6629</v>
      </c>
      <c r="B6630" s="1">
        <v>50564</v>
      </c>
      <c r="C6630" s="2">
        <v>40970</v>
      </c>
      <c r="D6630" s="1" t="s">
        <v>20</v>
      </c>
      <c r="E6630" s="1" t="str">
        <f t="shared" si="927"/>
        <v>*</v>
      </c>
      <c r="F6630" s="1" t="str">
        <f t="shared" si="928"/>
        <v>**</v>
      </c>
      <c r="G6630" s="1" t="str">
        <f t="shared" si="929"/>
        <v>**</v>
      </c>
      <c r="J6630" s="1" t="str">
        <f t="shared" si="930"/>
        <v>**</v>
      </c>
      <c r="P6630" s="1">
        <v>30</v>
      </c>
      <c r="Q6630" s="1">
        <f t="shared" si="935"/>
        <v>0.04</v>
      </c>
      <c r="T6630" s="4">
        <v>11041.42</v>
      </c>
      <c r="U6630" s="9">
        <f t="shared" si="931"/>
        <v>1</v>
      </c>
      <c r="V6630" s="4">
        <f t="shared" si="932"/>
        <v>368.04733333333331</v>
      </c>
      <c r="W6630" s="1" t="s">
        <v>21</v>
      </c>
      <c r="X6630" s="1">
        <v>19.989999999999998</v>
      </c>
      <c r="Y6630" s="4">
        <f t="shared" si="933"/>
        <v>11061.41</v>
      </c>
      <c r="Z6630" s="1" t="s">
        <v>22</v>
      </c>
      <c r="AA6630" s="1" t="s">
        <v>37</v>
      </c>
      <c r="AB6630" s="1" t="s">
        <v>29</v>
      </c>
      <c r="AC6630" s="1" t="s">
        <v>43</v>
      </c>
      <c r="AD6630" s="1" t="s">
        <v>19</v>
      </c>
      <c r="AE6630" s="2">
        <v>40972</v>
      </c>
    </row>
    <row r="6631" spans="1:31" x14ac:dyDescent="0.25">
      <c r="A6631">
        <f t="shared" si="934"/>
        <v>6630</v>
      </c>
      <c r="B6631" s="1">
        <v>384</v>
      </c>
      <c r="C6631" s="2">
        <v>40970</v>
      </c>
      <c r="D6631" s="1" t="s">
        <v>13</v>
      </c>
      <c r="E6631" s="1" t="str">
        <f t="shared" si="927"/>
        <v>*</v>
      </c>
      <c r="F6631" s="1" t="str">
        <f t="shared" si="928"/>
        <v>*</v>
      </c>
      <c r="G6631" s="1" t="str">
        <f t="shared" si="929"/>
        <v>*</v>
      </c>
      <c r="J6631" s="1" t="str">
        <f t="shared" si="930"/>
        <v>*</v>
      </c>
      <c r="P6631" s="1">
        <v>50</v>
      </c>
      <c r="Q6631" s="1">
        <f t="shared" si="935"/>
        <v>0.06</v>
      </c>
      <c r="T6631" s="4">
        <v>7666.04</v>
      </c>
      <c r="U6631" s="9">
        <f t="shared" si="931"/>
        <v>1</v>
      </c>
      <c r="V6631" s="4">
        <f t="shared" si="932"/>
        <v>153.32079999999999</v>
      </c>
      <c r="W6631" s="1" t="s">
        <v>33</v>
      </c>
      <c r="X6631" s="1">
        <v>80.2</v>
      </c>
      <c r="Y6631" s="4">
        <f t="shared" si="933"/>
        <v>7746.24</v>
      </c>
      <c r="Z6631" s="1" t="s">
        <v>46</v>
      </c>
      <c r="AA6631" s="1" t="s">
        <v>28</v>
      </c>
      <c r="AB6631" s="1" t="s">
        <v>17</v>
      </c>
      <c r="AC6631" s="1" t="s">
        <v>52</v>
      </c>
      <c r="AD6631" s="1" t="s">
        <v>59</v>
      </c>
      <c r="AE6631" s="2">
        <v>40977</v>
      </c>
    </row>
    <row r="6632" spans="1:31" x14ac:dyDescent="0.25">
      <c r="A6632">
        <f t="shared" si="934"/>
        <v>6631</v>
      </c>
      <c r="B6632" s="1">
        <v>27392</v>
      </c>
      <c r="C6632" s="2">
        <v>40970</v>
      </c>
      <c r="D6632" s="1" t="s">
        <v>13</v>
      </c>
      <c r="E6632" s="1" t="str">
        <f t="shared" si="927"/>
        <v>*</v>
      </c>
      <c r="F6632" s="1" t="str">
        <f t="shared" si="928"/>
        <v>*</v>
      </c>
      <c r="G6632" s="1" t="str">
        <f t="shared" si="929"/>
        <v>*</v>
      </c>
      <c r="J6632" s="1" t="str">
        <f t="shared" si="930"/>
        <v>*</v>
      </c>
      <c r="P6632" s="1">
        <v>37</v>
      </c>
      <c r="Q6632" s="1">
        <f t="shared" si="935"/>
        <v>0.04</v>
      </c>
      <c r="T6632" s="4">
        <v>5753.85</v>
      </c>
      <c r="U6632" s="9">
        <f t="shared" si="931"/>
        <v>1</v>
      </c>
      <c r="V6632" s="4">
        <f t="shared" si="932"/>
        <v>155.50945945945946</v>
      </c>
      <c r="W6632" s="1" t="s">
        <v>21</v>
      </c>
      <c r="X6632" s="1">
        <v>13.99</v>
      </c>
      <c r="Y6632" s="4">
        <f t="shared" si="933"/>
        <v>5767.84</v>
      </c>
      <c r="Z6632" s="1" t="s">
        <v>39</v>
      </c>
      <c r="AA6632" s="1" t="s">
        <v>28</v>
      </c>
      <c r="AB6632" s="1" t="s">
        <v>24</v>
      </c>
      <c r="AC6632" s="1" t="s">
        <v>56</v>
      </c>
      <c r="AD6632" s="1" t="s">
        <v>26</v>
      </c>
      <c r="AE6632" s="2">
        <v>40979</v>
      </c>
    </row>
    <row r="6633" spans="1:31" x14ac:dyDescent="0.25">
      <c r="A6633">
        <f t="shared" si="934"/>
        <v>6632</v>
      </c>
      <c r="B6633" s="1">
        <v>21478</v>
      </c>
      <c r="C6633" s="2">
        <v>40970</v>
      </c>
      <c r="D6633" s="1" t="s">
        <v>13</v>
      </c>
      <c r="E6633" s="1" t="str">
        <f t="shared" si="927"/>
        <v>*</v>
      </c>
      <c r="F6633" s="1" t="str">
        <f t="shared" si="928"/>
        <v>*</v>
      </c>
      <c r="G6633" s="1" t="str">
        <f t="shared" si="929"/>
        <v>*</v>
      </c>
      <c r="J6633" s="1" t="str">
        <f t="shared" si="930"/>
        <v>*</v>
      </c>
      <c r="P6633" s="1">
        <v>33</v>
      </c>
      <c r="Q6633" s="1">
        <f t="shared" si="935"/>
        <v>0.04</v>
      </c>
      <c r="T6633" s="4">
        <v>1602.21</v>
      </c>
      <c r="U6633" s="9">
        <f t="shared" si="931"/>
        <v>1</v>
      </c>
      <c r="V6633" s="4">
        <f t="shared" si="932"/>
        <v>48.551818181818184</v>
      </c>
      <c r="W6633" s="1" t="s">
        <v>21</v>
      </c>
      <c r="X6633" s="1">
        <v>5.79</v>
      </c>
      <c r="Y6633" s="4">
        <f t="shared" si="933"/>
        <v>1608</v>
      </c>
      <c r="Z6633" s="1" t="s">
        <v>51</v>
      </c>
      <c r="AA6633" s="1" t="s">
        <v>37</v>
      </c>
      <c r="AB6633" s="1" t="s">
        <v>29</v>
      </c>
      <c r="AC6633" s="1" t="s">
        <v>40</v>
      </c>
      <c r="AD6633" s="1" t="s">
        <v>19</v>
      </c>
      <c r="AE6633" s="2">
        <v>40974</v>
      </c>
    </row>
    <row r="6634" spans="1:31" x14ac:dyDescent="0.25">
      <c r="A6634">
        <f t="shared" si="934"/>
        <v>6633</v>
      </c>
      <c r="B6634" s="1">
        <v>56967</v>
      </c>
      <c r="C6634" s="2">
        <v>40970</v>
      </c>
      <c r="D6634" s="1" t="s">
        <v>13</v>
      </c>
      <c r="E6634" s="1" t="str">
        <f t="shared" si="927"/>
        <v>*</v>
      </c>
      <c r="F6634" s="1" t="str">
        <f t="shared" si="928"/>
        <v>*</v>
      </c>
      <c r="G6634" s="1" t="str">
        <f t="shared" si="929"/>
        <v>*</v>
      </c>
      <c r="J6634" s="1" t="str">
        <f t="shared" si="930"/>
        <v>*</v>
      </c>
      <c r="P6634" s="1">
        <v>17</v>
      </c>
      <c r="Q6634" s="1">
        <f t="shared" si="935"/>
        <v>0.02</v>
      </c>
      <c r="T6634" s="4">
        <v>1383.9</v>
      </c>
      <c r="U6634" s="9">
        <f t="shared" si="931"/>
        <v>1</v>
      </c>
      <c r="V6634" s="4">
        <f t="shared" si="932"/>
        <v>81.405882352941177</v>
      </c>
      <c r="W6634" s="1" t="s">
        <v>14</v>
      </c>
      <c r="X6634" s="1">
        <v>6.13</v>
      </c>
      <c r="Y6634" s="4">
        <f t="shared" si="933"/>
        <v>1390.0300000000002</v>
      </c>
      <c r="Z6634" s="1" t="s">
        <v>22</v>
      </c>
      <c r="AA6634" s="1" t="s">
        <v>37</v>
      </c>
      <c r="AB6634" s="1" t="s">
        <v>24</v>
      </c>
      <c r="AC6634" s="1" t="s">
        <v>38</v>
      </c>
      <c r="AD6634" s="1" t="s">
        <v>19</v>
      </c>
      <c r="AE6634" s="2">
        <v>40977</v>
      </c>
    </row>
    <row r="6635" spans="1:31" x14ac:dyDescent="0.25">
      <c r="A6635">
        <f t="shared" si="934"/>
        <v>6634</v>
      </c>
      <c r="B6635" s="1">
        <v>47042</v>
      </c>
      <c r="C6635" s="2">
        <v>40970</v>
      </c>
      <c r="D6635" s="1" t="s">
        <v>32</v>
      </c>
      <c r="E6635" s="1" t="str">
        <f t="shared" si="927"/>
        <v>***</v>
      </c>
      <c r="F6635" s="1" t="str">
        <f t="shared" si="928"/>
        <v>***</v>
      </c>
      <c r="G6635" s="1" t="str">
        <f t="shared" si="929"/>
        <v>***</v>
      </c>
      <c r="J6635" s="1" t="str">
        <f t="shared" si="930"/>
        <v>***</v>
      </c>
      <c r="P6635" s="1">
        <v>45</v>
      </c>
      <c r="Q6635" s="1">
        <f t="shared" si="935"/>
        <v>0.05</v>
      </c>
      <c r="T6635" s="4">
        <v>1375.3765000000001</v>
      </c>
      <c r="U6635" s="9">
        <f t="shared" si="931"/>
        <v>1</v>
      </c>
      <c r="V6635" s="4">
        <f t="shared" si="932"/>
        <v>30.563922222222224</v>
      </c>
      <c r="W6635" s="1" t="s">
        <v>21</v>
      </c>
      <c r="X6635" s="1">
        <v>3.3</v>
      </c>
      <c r="Y6635" s="4">
        <f t="shared" si="933"/>
        <v>1378.6765</v>
      </c>
      <c r="Z6635" s="1" t="s">
        <v>22</v>
      </c>
      <c r="AA6635" s="1" t="s">
        <v>37</v>
      </c>
      <c r="AB6635" s="1" t="s">
        <v>24</v>
      </c>
      <c r="AC6635" s="1" t="s">
        <v>25</v>
      </c>
      <c r="AD6635" s="1" t="s">
        <v>41</v>
      </c>
      <c r="AE6635" s="2">
        <v>40971</v>
      </c>
    </row>
    <row r="6636" spans="1:31" x14ac:dyDescent="0.25">
      <c r="A6636">
        <f t="shared" si="934"/>
        <v>6635</v>
      </c>
      <c r="B6636" s="1">
        <v>21478</v>
      </c>
      <c r="C6636" s="2">
        <v>40970</v>
      </c>
      <c r="D6636" s="1" t="s">
        <v>13</v>
      </c>
      <c r="E6636" s="1" t="str">
        <f t="shared" si="927"/>
        <v>*</v>
      </c>
      <c r="F6636" s="1" t="str">
        <f t="shared" si="928"/>
        <v>*</v>
      </c>
      <c r="G6636" s="1" t="str">
        <f t="shared" si="929"/>
        <v>*</v>
      </c>
      <c r="J6636" s="1" t="str">
        <f t="shared" si="930"/>
        <v>*</v>
      </c>
      <c r="P6636" s="1">
        <v>16</v>
      </c>
      <c r="Q6636" s="1">
        <f t="shared" si="935"/>
        <v>0.02</v>
      </c>
      <c r="T6636" s="4">
        <v>423.07</v>
      </c>
      <c r="U6636" s="9">
        <f t="shared" si="931"/>
        <v>0</v>
      </c>
      <c r="V6636" s="4">
        <f t="shared" si="932"/>
        <v>26.441875</v>
      </c>
      <c r="W6636" s="1" t="s">
        <v>21</v>
      </c>
      <c r="X6636" s="1">
        <v>8.99</v>
      </c>
      <c r="Y6636" s="4">
        <f t="shared" si="933"/>
        <v>432.06</v>
      </c>
      <c r="Z6636" s="1" t="s">
        <v>51</v>
      </c>
      <c r="AA6636" s="1" t="s">
        <v>37</v>
      </c>
      <c r="AB6636" s="1" t="s">
        <v>17</v>
      </c>
      <c r="AC6636" s="1" t="s">
        <v>18</v>
      </c>
      <c r="AD6636" s="1" t="s">
        <v>41</v>
      </c>
      <c r="AE6636" s="2">
        <v>40972</v>
      </c>
    </row>
    <row r="6637" spans="1:31" x14ac:dyDescent="0.25">
      <c r="A6637">
        <f t="shared" si="934"/>
        <v>6636</v>
      </c>
      <c r="B6637" s="1">
        <v>58917</v>
      </c>
      <c r="C6637" s="2">
        <v>40970</v>
      </c>
      <c r="D6637" s="1" t="s">
        <v>20</v>
      </c>
      <c r="E6637" s="1" t="str">
        <f t="shared" si="927"/>
        <v>*</v>
      </c>
      <c r="F6637" s="1" t="str">
        <f t="shared" si="928"/>
        <v>**</v>
      </c>
      <c r="G6637" s="1" t="str">
        <f t="shared" si="929"/>
        <v>**</v>
      </c>
      <c r="J6637" s="1" t="str">
        <f t="shared" si="930"/>
        <v>**</v>
      </c>
      <c r="P6637" s="1">
        <v>3</v>
      </c>
      <c r="Q6637" s="1">
        <f t="shared" si="935"/>
        <v>0.01</v>
      </c>
      <c r="T6637" s="4">
        <v>62.88</v>
      </c>
      <c r="U6637" s="9">
        <f t="shared" si="931"/>
        <v>0</v>
      </c>
      <c r="V6637" s="4">
        <f t="shared" si="932"/>
        <v>20.96</v>
      </c>
      <c r="W6637" s="1" t="s">
        <v>21</v>
      </c>
      <c r="X6637" s="1">
        <v>2.87</v>
      </c>
      <c r="Y6637" s="4">
        <f t="shared" si="933"/>
        <v>65.75</v>
      </c>
      <c r="Z6637" s="1" t="s">
        <v>44</v>
      </c>
      <c r="AA6637" s="1" t="s">
        <v>23</v>
      </c>
      <c r="AB6637" s="1" t="s">
        <v>29</v>
      </c>
      <c r="AC6637" s="1" t="s">
        <v>30</v>
      </c>
      <c r="AD6637" s="1" t="s">
        <v>41</v>
      </c>
      <c r="AE6637" s="2">
        <v>40970</v>
      </c>
    </row>
    <row r="6638" spans="1:31" x14ac:dyDescent="0.25">
      <c r="A6638">
        <f t="shared" si="934"/>
        <v>6637</v>
      </c>
      <c r="B6638" s="1">
        <v>51489</v>
      </c>
      <c r="C6638" s="2">
        <v>40971</v>
      </c>
      <c r="D6638" s="1" t="s">
        <v>32</v>
      </c>
      <c r="E6638" s="1" t="str">
        <f t="shared" si="927"/>
        <v>***</v>
      </c>
      <c r="F6638" s="1" t="str">
        <f t="shared" si="928"/>
        <v>***</v>
      </c>
      <c r="G6638" s="1" t="str">
        <f t="shared" si="929"/>
        <v>***</v>
      </c>
      <c r="J6638" s="1" t="str">
        <f t="shared" si="930"/>
        <v>***</v>
      </c>
      <c r="P6638" s="1">
        <v>42</v>
      </c>
      <c r="Q6638" s="1">
        <f t="shared" si="935"/>
        <v>0.05</v>
      </c>
      <c r="T6638" s="4">
        <v>4846.68</v>
      </c>
      <c r="U6638" s="9">
        <f t="shared" si="931"/>
        <v>1</v>
      </c>
      <c r="V6638" s="4">
        <f t="shared" si="932"/>
        <v>115.39714285714287</v>
      </c>
      <c r="W6638" s="1" t="s">
        <v>21</v>
      </c>
      <c r="X6638" s="1">
        <v>13.99</v>
      </c>
      <c r="Y6638" s="4">
        <f t="shared" si="933"/>
        <v>4860.67</v>
      </c>
      <c r="Z6638" s="1" t="s">
        <v>15</v>
      </c>
      <c r="AA6638" s="1" t="s">
        <v>28</v>
      </c>
      <c r="AB6638" s="1" t="s">
        <v>17</v>
      </c>
      <c r="AC6638" s="1" t="s">
        <v>18</v>
      </c>
      <c r="AD6638" s="1" t="s">
        <v>26</v>
      </c>
      <c r="AE6638" s="2">
        <v>40973</v>
      </c>
    </row>
    <row r="6639" spans="1:31" x14ac:dyDescent="0.25">
      <c r="A6639">
        <f t="shared" si="934"/>
        <v>6638</v>
      </c>
      <c r="B6639" s="1">
        <v>4230</v>
      </c>
      <c r="C6639" s="2">
        <v>40971</v>
      </c>
      <c r="D6639" s="1" t="s">
        <v>32</v>
      </c>
      <c r="E6639" s="1" t="str">
        <f t="shared" si="927"/>
        <v>***</v>
      </c>
      <c r="F6639" s="1" t="str">
        <f t="shared" si="928"/>
        <v>***</v>
      </c>
      <c r="G6639" s="1" t="str">
        <f t="shared" si="929"/>
        <v>***</v>
      </c>
      <c r="J6639" s="1" t="str">
        <f t="shared" si="930"/>
        <v>***</v>
      </c>
      <c r="P6639" s="1">
        <v>46</v>
      </c>
      <c r="Q6639" s="1">
        <f t="shared" si="935"/>
        <v>0.05</v>
      </c>
      <c r="T6639" s="4">
        <v>2508.3159999999998</v>
      </c>
      <c r="U6639" s="9">
        <f t="shared" si="931"/>
        <v>1</v>
      </c>
      <c r="V6639" s="4">
        <f t="shared" si="932"/>
        <v>54.528608695652167</v>
      </c>
      <c r="W6639" s="1" t="s">
        <v>14</v>
      </c>
      <c r="X6639" s="1">
        <v>8.99</v>
      </c>
      <c r="Y6639" s="4">
        <f t="shared" si="933"/>
        <v>2517.3059999999996</v>
      </c>
      <c r="Z6639" s="1" t="s">
        <v>42</v>
      </c>
      <c r="AA6639" s="1" t="s">
        <v>28</v>
      </c>
      <c r="AB6639" s="1" t="s">
        <v>24</v>
      </c>
      <c r="AC6639" s="1" t="s">
        <v>25</v>
      </c>
      <c r="AD6639" s="1" t="s">
        <v>19</v>
      </c>
      <c r="AE6639" s="2">
        <v>40973</v>
      </c>
    </row>
    <row r="6640" spans="1:31" x14ac:dyDescent="0.25">
      <c r="A6640">
        <f t="shared" si="934"/>
        <v>6639</v>
      </c>
      <c r="B6640" s="1">
        <v>43296</v>
      </c>
      <c r="C6640" s="2">
        <v>40971</v>
      </c>
      <c r="D6640" s="1" t="s">
        <v>36</v>
      </c>
      <c r="E6640" s="1" t="str">
        <f t="shared" si="927"/>
        <v>*</v>
      </c>
      <c r="F6640" s="1" t="str">
        <f t="shared" si="928"/>
        <v>*</v>
      </c>
      <c r="G6640" s="1" t="str">
        <f t="shared" si="929"/>
        <v>*</v>
      </c>
      <c r="J6640" s="1" t="str">
        <f t="shared" si="930"/>
        <v>*</v>
      </c>
      <c r="P6640" s="1">
        <v>41</v>
      </c>
      <c r="Q6640" s="1">
        <f t="shared" si="935"/>
        <v>0.05</v>
      </c>
      <c r="T6640" s="4">
        <v>1665.81</v>
      </c>
      <c r="U6640" s="9">
        <f t="shared" si="931"/>
        <v>1</v>
      </c>
      <c r="V6640" s="4">
        <f t="shared" si="932"/>
        <v>40.629512195121947</v>
      </c>
      <c r="W6640" s="1" t="s">
        <v>21</v>
      </c>
      <c r="X6640" s="1">
        <v>7.47</v>
      </c>
      <c r="Y6640" s="4">
        <f t="shared" si="933"/>
        <v>1673.28</v>
      </c>
      <c r="Z6640" s="1" t="s">
        <v>46</v>
      </c>
      <c r="AA6640" s="1" t="s">
        <v>28</v>
      </c>
      <c r="AB6640" s="1" t="s">
        <v>29</v>
      </c>
      <c r="AC6640" s="1" t="s">
        <v>43</v>
      </c>
      <c r="AD6640" s="1" t="s">
        <v>19</v>
      </c>
      <c r="AE6640" s="2">
        <v>40972</v>
      </c>
    </row>
    <row r="6641" spans="1:31" x14ac:dyDescent="0.25">
      <c r="A6641">
        <f t="shared" si="934"/>
        <v>6640</v>
      </c>
      <c r="B6641" s="1">
        <v>32902</v>
      </c>
      <c r="C6641" s="2">
        <v>40971</v>
      </c>
      <c r="D6641" s="1" t="s">
        <v>20</v>
      </c>
      <c r="E6641" s="1" t="str">
        <f t="shared" si="927"/>
        <v>*</v>
      </c>
      <c r="F6641" s="1" t="str">
        <f t="shared" si="928"/>
        <v>**</v>
      </c>
      <c r="G6641" s="1" t="str">
        <f t="shared" si="929"/>
        <v>**</v>
      </c>
      <c r="J6641" s="1" t="str">
        <f t="shared" si="930"/>
        <v>**</v>
      </c>
      <c r="P6641" s="1">
        <v>23</v>
      </c>
      <c r="Q6641" s="1">
        <f t="shared" si="935"/>
        <v>3.5000000000000003E-2</v>
      </c>
      <c r="T6641" s="4">
        <v>1638.67</v>
      </c>
      <c r="U6641" s="9">
        <f t="shared" si="931"/>
        <v>1</v>
      </c>
      <c r="V6641" s="4">
        <f t="shared" si="932"/>
        <v>71.246521739130444</v>
      </c>
      <c r="W6641" s="1" t="s">
        <v>33</v>
      </c>
      <c r="X6641" s="1">
        <v>60</v>
      </c>
      <c r="Y6641" s="4">
        <f t="shared" si="933"/>
        <v>1698.67</v>
      </c>
      <c r="Z6641" s="1" t="s">
        <v>15</v>
      </c>
      <c r="AA6641" s="1" t="s">
        <v>37</v>
      </c>
      <c r="AB6641" s="1" t="s">
        <v>29</v>
      </c>
      <c r="AC6641" s="1" t="s">
        <v>63</v>
      </c>
      <c r="AD6641" s="1" t="s">
        <v>35</v>
      </c>
      <c r="AE6641" s="2">
        <v>40973</v>
      </c>
    </row>
    <row r="6642" spans="1:31" x14ac:dyDescent="0.25">
      <c r="A6642">
        <f t="shared" si="934"/>
        <v>6641</v>
      </c>
      <c r="B6642" s="1">
        <v>41666</v>
      </c>
      <c r="C6642" s="2">
        <v>40971</v>
      </c>
      <c r="D6642" s="1" t="s">
        <v>36</v>
      </c>
      <c r="E6642" s="1" t="str">
        <f t="shared" si="927"/>
        <v>*</v>
      </c>
      <c r="F6642" s="1" t="str">
        <f t="shared" si="928"/>
        <v>*</v>
      </c>
      <c r="G6642" s="1" t="str">
        <f t="shared" si="929"/>
        <v>*</v>
      </c>
      <c r="J6642" s="1" t="str">
        <f t="shared" si="930"/>
        <v>*</v>
      </c>
      <c r="P6642" s="1">
        <v>26</v>
      </c>
      <c r="Q6642" s="1">
        <f t="shared" si="935"/>
        <v>3.5000000000000003E-2</v>
      </c>
      <c r="T6642" s="4">
        <v>596.15599999999995</v>
      </c>
      <c r="U6642" s="9">
        <f t="shared" si="931"/>
        <v>0</v>
      </c>
      <c r="V6642" s="4">
        <f t="shared" si="932"/>
        <v>22.92907692307692</v>
      </c>
      <c r="W6642" s="1" t="s">
        <v>14</v>
      </c>
      <c r="X6642" s="1">
        <v>8.59</v>
      </c>
      <c r="Y6642" s="4">
        <f t="shared" si="933"/>
        <v>604.74599999999998</v>
      </c>
      <c r="Z6642" s="1" t="s">
        <v>64</v>
      </c>
      <c r="AA6642" s="1" t="s">
        <v>23</v>
      </c>
      <c r="AB6642" s="1" t="s">
        <v>24</v>
      </c>
      <c r="AC6642" s="1" t="s">
        <v>25</v>
      </c>
      <c r="AD6642" s="1" t="s">
        <v>26</v>
      </c>
      <c r="AE6642" s="2">
        <v>40972</v>
      </c>
    </row>
    <row r="6643" spans="1:31" x14ac:dyDescent="0.25">
      <c r="A6643">
        <f t="shared" si="934"/>
        <v>6642</v>
      </c>
      <c r="B6643" s="1">
        <v>25767</v>
      </c>
      <c r="C6643" s="2">
        <v>40971</v>
      </c>
      <c r="D6643" s="1" t="s">
        <v>20</v>
      </c>
      <c r="E6643" s="1" t="str">
        <f t="shared" si="927"/>
        <v>*</v>
      </c>
      <c r="F6643" s="1" t="str">
        <f t="shared" si="928"/>
        <v>**</v>
      </c>
      <c r="G6643" s="1" t="str">
        <f t="shared" si="929"/>
        <v>**</v>
      </c>
      <c r="J6643" s="1" t="str">
        <f t="shared" si="930"/>
        <v>**</v>
      </c>
      <c r="P6643" s="1">
        <v>15</v>
      </c>
      <c r="Q6643" s="1">
        <f t="shared" si="935"/>
        <v>0.02</v>
      </c>
      <c r="T6643" s="4">
        <v>593.73</v>
      </c>
      <c r="U6643" s="9">
        <f t="shared" si="931"/>
        <v>0</v>
      </c>
      <c r="V6643" s="4">
        <f t="shared" si="932"/>
        <v>39.582000000000001</v>
      </c>
      <c r="W6643" s="1" t="s">
        <v>21</v>
      </c>
      <c r="X6643" s="1">
        <v>13.26</v>
      </c>
      <c r="Y6643" s="4">
        <f t="shared" si="933"/>
        <v>606.99</v>
      </c>
      <c r="Z6643" s="1" t="s">
        <v>39</v>
      </c>
      <c r="AA6643" s="1" t="s">
        <v>28</v>
      </c>
      <c r="AB6643" s="1" t="s">
        <v>29</v>
      </c>
      <c r="AC6643" s="1" t="s">
        <v>40</v>
      </c>
      <c r="AD6643" s="1" t="s">
        <v>19</v>
      </c>
      <c r="AE6643" s="2">
        <v>40972</v>
      </c>
    </row>
    <row r="6644" spans="1:31" x14ac:dyDescent="0.25">
      <c r="A6644">
        <f t="shared" si="934"/>
        <v>6643</v>
      </c>
      <c r="B6644" s="1">
        <v>4230</v>
      </c>
      <c r="C6644" s="2">
        <v>40971</v>
      </c>
      <c r="D6644" s="1" t="s">
        <v>32</v>
      </c>
      <c r="E6644" s="1" t="str">
        <f t="shared" si="927"/>
        <v>***</v>
      </c>
      <c r="F6644" s="1" t="str">
        <f t="shared" si="928"/>
        <v>***</v>
      </c>
      <c r="G6644" s="1" t="str">
        <f t="shared" si="929"/>
        <v>***</v>
      </c>
      <c r="J6644" s="1" t="str">
        <f t="shared" si="930"/>
        <v>***</v>
      </c>
      <c r="P6644" s="1">
        <v>18</v>
      </c>
      <c r="Q6644" s="1">
        <f t="shared" si="935"/>
        <v>0.02</v>
      </c>
      <c r="T6644" s="4">
        <v>409.16</v>
      </c>
      <c r="U6644" s="9">
        <f t="shared" si="931"/>
        <v>0</v>
      </c>
      <c r="V6644" s="4">
        <f t="shared" si="932"/>
        <v>22.731111111111112</v>
      </c>
      <c r="W6644" s="1" t="s">
        <v>21</v>
      </c>
      <c r="X6644" s="1">
        <v>8.99</v>
      </c>
      <c r="Y6644" s="4">
        <f t="shared" si="933"/>
        <v>418.15000000000003</v>
      </c>
      <c r="Z6644" s="1" t="s">
        <v>42</v>
      </c>
      <c r="AA6644" s="1" t="s">
        <v>28</v>
      </c>
      <c r="AB6644" s="1" t="s">
        <v>17</v>
      </c>
      <c r="AC6644" s="1" t="s">
        <v>18</v>
      </c>
      <c r="AD6644" s="1" t="s">
        <v>41</v>
      </c>
      <c r="AE6644" s="2">
        <v>40972</v>
      </c>
    </row>
    <row r="6645" spans="1:31" x14ac:dyDescent="0.25">
      <c r="A6645">
        <f t="shared" si="934"/>
        <v>6644</v>
      </c>
      <c r="B6645" s="1">
        <v>25767</v>
      </c>
      <c r="C6645" s="2">
        <v>40971</v>
      </c>
      <c r="D6645" s="1" t="s">
        <v>20</v>
      </c>
      <c r="E6645" s="1" t="str">
        <f t="shared" si="927"/>
        <v>*</v>
      </c>
      <c r="F6645" s="1" t="str">
        <f t="shared" si="928"/>
        <v>**</v>
      </c>
      <c r="G6645" s="1" t="str">
        <f t="shared" si="929"/>
        <v>**</v>
      </c>
      <c r="J6645" s="1" t="str">
        <f t="shared" si="930"/>
        <v>**</v>
      </c>
      <c r="P6645" s="1">
        <v>7</v>
      </c>
      <c r="Q6645" s="1">
        <f t="shared" si="935"/>
        <v>0.01</v>
      </c>
      <c r="T6645" s="4">
        <v>261.88</v>
      </c>
      <c r="U6645" s="9">
        <f t="shared" si="931"/>
        <v>0</v>
      </c>
      <c r="V6645" s="4">
        <f t="shared" si="932"/>
        <v>37.411428571428573</v>
      </c>
      <c r="W6645" s="1" t="s">
        <v>21</v>
      </c>
      <c r="X6645" s="1">
        <v>1.99</v>
      </c>
      <c r="Y6645" s="4">
        <f t="shared" si="933"/>
        <v>263.87</v>
      </c>
      <c r="Z6645" s="1" t="s">
        <v>39</v>
      </c>
      <c r="AA6645" s="1" t="s">
        <v>28</v>
      </c>
      <c r="AB6645" s="1" t="s">
        <v>24</v>
      </c>
      <c r="AC6645" s="1" t="s">
        <v>38</v>
      </c>
      <c r="AD6645" s="1" t="s">
        <v>41</v>
      </c>
      <c r="AE6645" s="2">
        <v>40971</v>
      </c>
    </row>
    <row r="6646" spans="1:31" x14ac:dyDescent="0.25">
      <c r="A6646">
        <f t="shared" si="934"/>
        <v>6645</v>
      </c>
      <c r="B6646" s="1">
        <v>32902</v>
      </c>
      <c r="C6646" s="2">
        <v>40971</v>
      </c>
      <c r="D6646" s="1" t="s">
        <v>20</v>
      </c>
      <c r="E6646" s="1" t="str">
        <f t="shared" si="927"/>
        <v>*</v>
      </c>
      <c r="F6646" s="1" t="str">
        <f t="shared" si="928"/>
        <v>**</v>
      </c>
      <c r="G6646" s="1" t="str">
        <f t="shared" si="929"/>
        <v>**</v>
      </c>
      <c r="J6646" s="1" t="str">
        <f t="shared" si="930"/>
        <v>**</v>
      </c>
      <c r="P6646" s="1">
        <v>34</v>
      </c>
      <c r="Q6646" s="1">
        <f t="shared" si="935"/>
        <v>0.04</v>
      </c>
      <c r="T6646" s="4">
        <v>145.47999999999999</v>
      </c>
      <c r="U6646" s="9">
        <f t="shared" si="931"/>
        <v>0</v>
      </c>
      <c r="V6646" s="4">
        <f t="shared" si="932"/>
        <v>4.2788235294117642</v>
      </c>
      <c r="W6646" s="1" t="s">
        <v>14</v>
      </c>
      <c r="X6646" s="1">
        <v>1.2</v>
      </c>
      <c r="Y6646" s="4">
        <f t="shared" si="933"/>
        <v>146.67999999999998</v>
      </c>
      <c r="Z6646" s="1" t="s">
        <v>44</v>
      </c>
      <c r="AA6646" s="1" t="s">
        <v>37</v>
      </c>
      <c r="AB6646" s="1" t="s">
        <v>29</v>
      </c>
      <c r="AC6646" s="1" t="s">
        <v>30</v>
      </c>
      <c r="AD6646" s="1" t="s">
        <v>31</v>
      </c>
      <c r="AE6646" s="2">
        <v>40972</v>
      </c>
    </row>
    <row r="6647" spans="1:31" x14ac:dyDescent="0.25">
      <c r="A6647">
        <f t="shared" si="934"/>
        <v>6646</v>
      </c>
      <c r="B6647" s="1">
        <v>35968</v>
      </c>
      <c r="C6647" s="2">
        <v>40971</v>
      </c>
      <c r="D6647" s="1" t="s">
        <v>27</v>
      </c>
      <c r="E6647" s="1" t="str">
        <f t="shared" si="927"/>
        <v>*</v>
      </c>
      <c r="F6647" s="1" t="str">
        <f t="shared" si="928"/>
        <v>*</v>
      </c>
      <c r="G6647" s="1" t="str">
        <f t="shared" si="929"/>
        <v>*</v>
      </c>
      <c r="J6647" s="1" t="str">
        <f t="shared" si="930"/>
        <v>*</v>
      </c>
      <c r="P6647" s="1">
        <v>21</v>
      </c>
      <c r="Q6647" s="1">
        <f t="shared" si="935"/>
        <v>3.5000000000000003E-2</v>
      </c>
      <c r="T6647" s="4">
        <v>141.19999999999999</v>
      </c>
      <c r="U6647" s="9">
        <f t="shared" si="931"/>
        <v>0</v>
      </c>
      <c r="V6647" s="4">
        <f t="shared" si="932"/>
        <v>6.723809523809523</v>
      </c>
      <c r="W6647" s="1" t="s">
        <v>21</v>
      </c>
      <c r="X6647" s="1">
        <v>6.97</v>
      </c>
      <c r="Y6647" s="4">
        <f t="shared" si="933"/>
        <v>148.16999999999999</v>
      </c>
      <c r="Z6647" s="1" t="s">
        <v>15</v>
      </c>
      <c r="AA6647" s="1" t="s">
        <v>28</v>
      </c>
      <c r="AB6647" s="1" t="s">
        <v>29</v>
      </c>
      <c r="AC6647" s="1" t="s">
        <v>43</v>
      </c>
      <c r="AD6647" s="1" t="s">
        <v>19</v>
      </c>
      <c r="AE6647" s="2">
        <v>40973</v>
      </c>
    </row>
    <row r="6648" spans="1:31" x14ac:dyDescent="0.25">
      <c r="A6648">
        <f t="shared" si="934"/>
        <v>6647</v>
      </c>
      <c r="B6648" s="1">
        <v>32902</v>
      </c>
      <c r="C6648" s="2">
        <v>40971</v>
      </c>
      <c r="D6648" s="1" t="s">
        <v>20</v>
      </c>
      <c r="E6648" s="1" t="str">
        <f t="shared" si="927"/>
        <v>*</v>
      </c>
      <c r="F6648" s="1" t="str">
        <f t="shared" si="928"/>
        <v>**</v>
      </c>
      <c r="G6648" s="1" t="str">
        <f t="shared" si="929"/>
        <v>**</v>
      </c>
      <c r="J6648" s="1" t="str">
        <f t="shared" si="930"/>
        <v>**</v>
      </c>
      <c r="P6648" s="1">
        <v>8</v>
      </c>
      <c r="Q6648" s="1">
        <f t="shared" si="935"/>
        <v>0.01</v>
      </c>
      <c r="T6648" s="4">
        <v>64.099999999999994</v>
      </c>
      <c r="U6648" s="9">
        <f t="shared" si="931"/>
        <v>0</v>
      </c>
      <c r="V6648" s="4">
        <f t="shared" si="932"/>
        <v>8.0124999999999993</v>
      </c>
      <c r="W6648" s="1" t="s">
        <v>21</v>
      </c>
      <c r="X6648" s="1">
        <v>8.3699999999999992</v>
      </c>
      <c r="Y6648" s="4">
        <f t="shared" si="933"/>
        <v>72.47</v>
      </c>
      <c r="Z6648" s="1" t="s">
        <v>15</v>
      </c>
      <c r="AA6648" s="1" t="s">
        <v>37</v>
      </c>
      <c r="AB6648" s="1" t="s">
        <v>29</v>
      </c>
      <c r="AC6648" s="1" t="s">
        <v>45</v>
      </c>
      <c r="AD6648" s="1" t="s">
        <v>41</v>
      </c>
      <c r="AE6648" s="2">
        <v>40973</v>
      </c>
    </row>
    <row r="6649" spans="1:31" x14ac:dyDescent="0.25">
      <c r="A6649">
        <f t="shared" si="934"/>
        <v>6648</v>
      </c>
      <c r="B6649" s="1">
        <v>51489</v>
      </c>
      <c r="C6649" s="2">
        <v>40971</v>
      </c>
      <c r="D6649" s="1" t="s">
        <v>32</v>
      </c>
      <c r="E6649" s="1" t="str">
        <f t="shared" si="927"/>
        <v>***</v>
      </c>
      <c r="F6649" s="1" t="str">
        <f t="shared" si="928"/>
        <v>***</v>
      </c>
      <c r="G6649" s="1" t="str">
        <f t="shared" si="929"/>
        <v>***</v>
      </c>
      <c r="J6649" s="1" t="str">
        <f t="shared" si="930"/>
        <v>***</v>
      </c>
      <c r="P6649" s="1">
        <v>22</v>
      </c>
      <c r="Q6649" s="1">
        <f t="shared" si="935"/>
        <v>3.5000000000000003E-2</v>
      </c>
      <c r="T6649" s="4">
        <v>38.880000000000003</v>
      </c>
      <c r="U6649" s="9">
        <f t="shared" si="931"/>
        <v>0</v>
      </c>
      <c r="V6649" s="4">
        <f t="shared" si="932"/>
        <v>1.7672727272727273</v>
      </c>
      <c r="W6649" s="1" t="s">
        <v>21</v>
      </c>
      <c r="X6649" s="1">
        <v>1.56</v>
      </c>
      <c r="Y6649" s="4">
        <f t="shared" si="933"/>
        <v>40.440000000000005</v>
      </c>
      <c r="Z6649" s="1" t="s">
        <v>15</v>
      </c>
      <c r="AA6649" s="1" t="s">
        <v>28</v>
      </c>
      <c r="AB6649" s="1" t="s">
        <v>29</v>
      </c>
      <c r="AC6649" s="1" t="s">
        <v>61</v>
      </c>
      <c r="AD6649" s="1" t="s">
        <v>31</v>
      </c>
      <c r="AE6649" s="2">
        <v>40971</v>
      </c>
    </row>
    <row r="6650" spans="1:31" x14ac:dyDescent="0.25">
      <c r="A6650">
        <f t="shared" si="934"/>
        <v>6649</v>
      </c>
      <c r="B6650" s="1">
        <v>51489</v>
      </c>
      <c r="C6650" s="2">
        <v>40971</v>
      </c>
      <c r="D6650" s="1" t="s">
        <v>32</v>
      </c>
      <c r="E6650" s="1" t="str">
        <f t="shared" si="927"/>
        <v>***</v>
      </c>
      <c r="F6650" s="1" t="str">
        <f t="shared" si="928"/>
        <v>***</v>
      </c>
      <c r="G6650" s="1" t="str">
        <f t="shared" si="929"/>
        <v>***</v>
      </c>
      <c r="J6650" s="1" t="str">
        <f t="shared" si="930"/>
        <v>***</v>
      </c>
      <c r="P6650" s="1">
        <v>5</v>
      </c>
      <c r="Q6650" s="1">
        <f t="shared" si="935"/>
        <v>0.01</v>
      </c>
      <c r="T6650" s="4">
        <v>32.69</v>
      </c>
      <c r="U6650" s="9">
        <f t="shared" si="931"/>
        <v>0</v>
      </c>
      <c r="V6650" s="4">
        <f t="shared" si="932"/>
        <v>6.5379999999999994</v>
      </c>
      <c r="W6650" s="1" t="s">
        <v>21</v>
      </c>
      <c r="X6650" s="1">
        <v>7.54</v>
      </c>
      <c r="Y6650" s="4">
        <f t="shared" si="933"/>
        <v>40.229999999999997</v>
      </c>
      <c r="Z6650" s="1" t="s">
        <v>15</v>
      </c>
      <c r="AA6650" s="1" t="s">
        <v>28</v>
      </c>
      <c r="AB6650" s="1" t="s">
        <v>29</v>
      </c>
      <c r="AC6650" s="1" t="s">
        <v>40</v>
      </c>
      <c r="AD6650" s="1" t="s">
        <v>19</v>
      </c>
      <c r="AE6650" s="2">
        <v>40973</v>
      </c>
    </row>
    <row r="6651" spans="1:31" x14ac:dyDescent="0.25">
      <c r="A6651">
        <f t="shared" si="934"/>
        <v>6650</v>
      </c>
      <c r="B6651" s="1">
        <v>46404</v>
      </c>
      <c r="C6651" s="2">
        <v>40972</v>
      </c>
      <c r="D6651" s="1" t="s">
        <v>32</v>
      </c>
      <c r="E6651" s="1" t="str">
        <f t="shared" si="927"/>
        <v>***</v>
      </c>
      <c r="F6651" s="1" t="str">
        <f t="shared" si="928"/>
        <v>***</v>
      </c>
      <c r="G6651" s="1" t="str">
        <f t="shared" si="929"/>
        <v>***</v>
      </c>
      <c r="J6651" s="1" t="str">
        <f t="shared" si="930"/>
        <v>***</v>
      </c>
      <c r="P6651" s="1">
        <v>50</v>
      </c>
      <c r="Q6651" s="1">
        <f t="shared" si="935"/>
        <v>0.06</v>
      </c>
      <c r="T6651" s="4">
        <v>1875.4145000000001</v>
      </c>
      <c r="U6651" s="9">
        <f t="shared" si="931"/>
        <v>1</v>
      </c>
      <c r="V6651" s="4">
        <f t="shared" si="932"/>
        <v>37.508290000000002</v>
      </c>
      <c r="W6651" s="1" t="s">
        <v>21</v>
      </c>
      <c r="X6651" s="1">
        <v>2.5</v>
      </c>
      <c r="Y6651" s="4">
        <f t="shared" si="933"/>
        <v>1877.9145000000001</v>
      </c>
      <c r="Z6651" s="1" t="s">
        <v>22</v>
      </c>
      <c r="AA6651" s="1" t="s">
        <v>23</v>
      </c>
      <c r="AB6651" s="1" t="s">
        <v>24</v>
      </c>
      <c r="AC6651" s="1" t="s">
        <v>25</v>
      </c>
      <c r="AD6651" s="1" t="s">
        <v>19</v>
      </c>
      <c r="AE6651" s="2">
        <v>40973</v>
      </c>
    </row>
    <row r="6652" spans="1:31" x14ac:dyDescent="0.25">
      <c r="A6652">
        <f t="shared" si="934"/>
        <v>6651</v>
      </c>
      <c r="B6652" s="1">
        <v>1925</v>
      </c>
      <c r="C6652" s="2">
        <v>40972</v>
      </c>
      <c r="D6652" s="1" t="s">
        <v>32</v>
      </c>
      <c r="E6652" s="1" t="str">
        <f t="shared" si="927"/>
        <v>***</v>
      </c>
      <c r="F6652" s="1" t="str">
        <f t="shared" si="928"/>
        <v>***</v>
      </c>
      <c r="G6652" s="1" t="str">
        <f t="shared" si="929"/>
        <v>***</v>
      </c>
      <c r="J6652" s="1" t="str">
        <f t="shared" si="930"/>
        <v>***</v>
      </c>
      <c r="P6652" s="1">
        <v>7</v>
      </c>
      <c r="Q6652" s="1">
        <f t="shared" si="935"/>
        <v>0.01</v>
      </c>
      <c r="T6652" s="4">
        <v>1874.37</v>
      </c>
      <c r="U6652" s="9">
        <f t="shared" si="931"/>
        <v>1</v>
      </c>
      <c r="V6652" s="4">
        <f t="shared" si="932"/>
        <v>267.76714285714286</v>
      </c>
      <c r="W6652" s="1" t="s">
        <v>21</v>
      </c>
      <c r="X6652" s="1">
        <v>24.49</v>
      </c>
      <c r="Y6652" s="4">
        <f t="shared" si="933"/>
        <v>1898.86</v>
      </c>
      <c r="Z6652" s="1" t="s">
        <v>15</v>
      </c>
      <c r="AA6652" s="1" t="s">
        <v>28</v>
      </c>
      <c r="AB6652" s="1" t="s">
        <v>17</v>
      </c>
      <c r="AC6652" s="1" t="s">
        <v>34</v>
      </c>
      <c r="AD6652" s="1" t="s">
        <v>48</v>
      </c>
      <c r="AE6652" s="2">
        <v>40973</v>
      </c>
    </row>
    <row r="6653" spans="1:31" x14ac:dyDescent="0.25">
      <c r="A6653">
        <f t="shared" si="934"/>
        <v>6652</v>
      </c>
      <c r="B6653" s="1">
        <v>1925</v>
      </c>
      <c r="C6653" s="2">
        <v>40972</v>
      </c>
      <c r="D6653" s="1" t="s">
        <v>32</v>
      </c>
      <c r="E6653" s="1" t="str">
        <f t="shared" si="927"/>
        <v>***</v>
      </c>
      <c r="F6653" s="1" t="str">
        <f t="shared" si="928"/>
        <v>***</v>
      </c>
      <c r="G6653" s="1" t="str">
        <f t="shared" si="929"/>
        <v>***</v>
      </c>
      <c r="J6653" s="1" t="str">
        <f t="shared" si="930"/>
        <v>***</v>
      </c>
      <c r="P6653" s="1">
        <v>40</v>
      </c>
      <c r="Q6653" s="1">
        <f t="shared" si="935"/>
        <v>0.05</v>
      </c>
      <c r="T6653" s="4">
        <v>909.82</v>
      </c>
      <c r="U6653" s="9">
        <f t="shared" si="931"/>
        <v>0</v>
      </c>
      <c r="V6653" s="4">
        <f t="shared" si="932"/>
        <v>22.7455</v>
      </c>
      <c r="W6653" s="1" t="s">
        <v>21</v>
      </c>
      <c r="X6653" s="1">
        <v>1.99</v>
      </c>
      <c r="Y6653" s="4">
        <f t="shared" si="933"/>
        <v>911.81000000000006</v>
      </c>
      <c r="Z6653" s="1" t="s">
        <v>49</v>
      </c>
      <c r="AA6653" s="1" t="s">
        <v>28</v>
      </c>
      <c r="AB6653" s="1" t="s">
        <v>24</v>
      </c>
      <c r="AC6653" s="1" t="s">
        <v>38</v>
      </c>
      <c r="AD6653" s="1" t="s">
        <v>41</v>
      </c>
      <c r="AE6653" s="2">
        <v>40974</v>
      </c>
    </row>
    <row r="6654" spans="1:31" x14ac:dyDescent="0.25">
      <c r="A6654">
        <f t="shared" si="934"/>
        <v>6653</v>
      </c>
      <c r="B6654" s="1">
        <v>51559</v>
      </c>
      <c r="C6654" s="2">
        <v>40972</v>
      </c>
      <c r="D6654" s="1" t="s">
        <v>13</v>
      </c>
      <c r="E6654" s="1" t="str">
        <f t="shared" si="927"/>
        <v>*</v>
      </c>
      <c r="F6654" s="1" t="str">
        <f t="shared" si="928"/>
        <v>*</v>
      </c>
      <c r="G6654" s="1" t="str">
        <f t="shared" si="929"/>
        <v>*</v>
      </c>
      <c r="J6654" s="1" t="str">
        <f t="shared" si="930"/>
        <v>*</v>
      </c>
      <c r="P6654" s="1">
        <v>34</v>
      </c>
      <c r="Q6654" s="1">
        <f t="shared" si="935"/>
        <v>0.04</v>
      </c>
      <c r="T6654" s="4">
        <v>823.98</v>
      </c>
      <c r="U6654" s="9">
        <f t="shared" si="931"/>
        <v>0</v>
      </c>
      <c r="V6654" s="4">
        <f t="shared" si="932"/>
        <v>24.234705882352941</v>
      </c>
      <c r="W6654" s="1" t="s">
        <v>21</v>
      </c>
      <c r="X6654" s="1">
        <v>4.08</v>
      </c>
      <c r="Y6654" s="4">
        <f t="shared" si="933"/>
        <v>828.06000000000006</v>
      </c>
      <c r="Z6654" s="1" t="s">
        <v>22</v>
      </c>
      <c r="AA6654" s="1" t="s">
        <v>16</v>
      </c>
      <c r="AB6654" s="1" t="s">
        <v>29</v>
      </c>
      <c r="AC6654" s="1" t="s">
        <v>30</v>
      </c>
      <c r="AD6654" s="1" t="s">
        <v>41</v>
      </c>
      <c r="AE6654" s="2">
        <v>40981</v>
      </c>
    </row>
    <row r="6655" spans="1:31" x14ac:dyDescent="0.25">
      <c r="A6655">
        <f t="shared" si="934"/>
        <v>6654</v>
      </c>
      <c r="B6655" s="1">
        <v>37188</v>
      </c>
      <c r="C6655" s="2">
        <v>40972</v>
      </c>
      <c r="D6655" s="1" t="s">
        <v>32</v>
      </c>
      <c r="E6655" s="1" t="str">
        <f t="shared" si="927"/>
        <v>***</v>
      </c>
      <c r="F6655" s="1" t="str">
        <f t="shared" si="928"/>
        <v>***</v>
      </c>
      <c r="G6655" s="1" t="str">
        <f t="shared" si="929"/>
        <v>***</v>
      </c>
      <c r="J6655" s="1" t="str">
        <f t="shared" si="930"/>
        <v>***</v>
      </c>
      <c r="P6655" s="1">
        <v>24</v>
      </c>
      <c r="Q6655" s="1">
        <f t="shared" si="935"/>
        <v>3.5000000000000003E-2</v>
      </c>
      <c r="T6655" s="4">
        <v>132.02000000000001</v>
      </c>
      <c r="U6655" s="9">
        <f t="shared" si="931"/>
        <v>0</v>
      </c>
      <c r="V6655" s="4">
        <f t="shared" si="932"/>
        <v>5.5008333333333335</v>
      </c>
      <c r="W6655" s="1" t="s">
        <v>14</v>
      </c>
      <c r="X6655" s="1">
        <v>8.33</v>
      </c>
      <c r="Y6655" s="4">
        <f t="shared" si="933"/>
        <v>140.35000000000002</v>
      </c>
      <c r="Z6655" s="1" t="s">
        <v>44</v>
      </c>
      <c r="AA6655" s="1" t="s">
        <v>37</v>
      </c>
      <c r="AB6655" s="1" t="s">
        <v>29</v>
      </c>
      <c r="AC6655" s="1" t="s">
        <v>40</v>
      </c>
      <c r="AD6655" s="1" t="s">
        <v>19</v>
      </c>
      <c r="AE6655" s="2">
        <v>40973</v>
      </c>
    </row>
    <row r="6656" spans="1:31" x14ac:dyDescent="0.25">
      <c r="A6656">
        <f t="shared" si="934"/>
        <v>6655</v>
      </c>
      <c r="B6656" s="1">
        <v>44199</v>
      </c>
      <c r="C6656" s="2">
        <v>40972</v>
      </c>
      <c r="D6656" s="1" t="s">
        <v>13</v>
      </c>
      <c r="E6656" s="1" t="str">
        <f t="shared" si="927"/>
        <v>*</v>
      </c>
      <c r="F6656" s="1" t="str">
        <f t="shared" si="928"/>
        <v>*</v>
      </c>
      <c r="G6656" s="1" t="str">
        <f t="shared" si="929"/>
        <v>*</v>
      </c>
      <c r="J6656" s="1" t="str">
        <f t="shared" si="930"/>
        <v>*</v>
      </c>
      <c r="P6656" s="1">
        <v>12</v>
      </c>
      <c r="Q6656" s="1">
        <f t="shared" si="935"/>
        <v>0.02</v>
      </c>
      <c r="T6656" s="4">
        <v>50.69</v>
      </c>
      <c r="U6656" s="9">
        <f t="shared" si="931"/>
        <v>0</v>
      </c>
      <c r="V6656" s="4">
        <f t="shared" si="932"/>
        <v>4.2241666666666662</v>
      </c>
      <c r="W6656" s="1" t="s">
        <v>21</v>
      </c>
      <c r="X6656" s="1">
        <v>2</v>
      </c>
      <c r="Y6656" s="4">
        <f t="shared" si="933"/>
        <v>52.69</v>
      </c>
      <c r="Z6656" s="1" t="s">
        <v>15</v>
      </c>
      <c r="AA6656" s="1" t="s">
        <v>37</v>
      </c>
      <c r="AB6656" s="1" t="s">
        <v>29</v>
      </c>
      <c r="AC6656" s="1" t="s">
        <v>61</v>
      </c>
      <c r="AD6656" s="1" t="s">
        <v>31</v>
      </c>
      <c r="AE6656" s="2">
        <v>40976</v>
      </c>
    </row>
    <row r="6657" spans="1:31" x14ac:dyDescent="0.25">
      <c r="A6657">
        <f t="shared" si="934"/>
        <v>6656</v>
      </c>
      <c r="B6657" s="1">
        <v>48322</v>
      </c>
      <c r="C6657" s="2">
        <v>40972</v>
      </c>
      <c r="D6657" s="1" t="s">
        <v>36</v>
      </c>
      <c r="E6657" s="1" t="str">
        <f t="shared" si="927"/>
        <v>*</v>
      </c>
      <c r="F6657" s="1" t="str">
        <f t="shared" si="928"/>
        <v>*</v>
      </c>
      <c r="G6657" s="1" t="str">
        <f t="shared" si="929"/>
        <v>*</v>
      </c>
      <c r="J6657" s="1" t="str">
        <f t="shared" si="930"/>
        <v>*</v>
      </c>
      <c r="P6657" s="1">
        <v>14</v>
      </c>
      <c r="Q6657" s="1">
        <f t="shared" si="935"/>
        <v>0.02</v>
      </c>
      <c r="T6657" s="4">
        <v>41.37</v>
      </c>
      <c r="U6657" s="9">
        <f t="shared" si="931"/>
        <v>0</v>
      </c>
      <c r="V6657" s="4">
        <f t="shared" si="932"/>
        <v>2.9549999999999996</v>
      </c>
      <c r="W6657" s="1" t="s">
        <v>21</v>
      </c>
      <c r="X6657" s="1">
        <v>0.7</v>
      </c>
      <c r="Y6657" s="4">
        <f t="shared" si="933"/>
        <v>42.07</v>
      </c>
      <c r="Z6657" s="1" t="s">
        <v>15</v>
      </c>
      <c r="AA6657" s="1" t="s">
        <v>16</v>
      </c>
      <c r="AB6657" s="1" t="s">
        <v>29</v>
      </c>
      <c r="AC6657" s="1" t="s">
        <v>30</v>
      </c>
      <c r="AD6657" s="1" t="s">
        <v>31</v>
      </c>
      <c r="AE6657" s="2">
        <v>40973</v>
      </c>
    </row>
    <row r="6658" spans="1:31" x14ac:dyDescent="0.25">
      <c r="A6658">
        <f t="shared" si="934"/>
        <v>6657</v>
      </c>
      <c r="B6658" s="1">
        <v>42437</v>
      </c>
      <c r="C6658" s="2">
        <v>40973</v>
      </c>
      <c r="D6658" s="1" t="s">
        <v>32</v>
      </c>
      <c r="E6658" s="1" t="str">
        <f t="shared" si="927"/>
        <v>***</v>
      </c>
      <c r="F6658" s="1" t="str">
        <f t="shared" si="928"/>
        <v>***</v>
      </c>
      <c r="G6658" s="1" t="str">
        <f t="shared" si="929"/>
        <v>***</v>
      </c>
      <c r="J6658" s="1" t="str">
        <f t="shared" si="930"/>
        <v>***</v>
      </c>
      <c r="P6658" s="1">
        <v>43</v>
      </c>
      <c r="Q6658" s="1">
        <f t="shared" si="935"/>
        <v>0.05</v>
      </c>
      <c r="T6658" s="4">
        <v>19461.8</v>
      </c>
      <c r="U6658" s="9">
        <f t="shared" si="931"/>
        <v>1</v>
      </c>
      <c r="V6658" s="4">
        <f t="shared" si="932"/>
        <v>452.59999999999997</v>
      </c>
      <c r="W6658" s="1" t="s">
        <v>33</v>
      </c>
      <c r="X6658" s="1">
        <v>49</v>
      </c>
      <c r="Y6658" s="4">
        <f t="shared" si="933"/>
        <v>19510.8</v>
      </c>
      <c r="Z6658" s="1" t="s">
        <v>51</v>
      </c>
      <c r="AA6658" s="1" t="s">
        <v>28</v>
      </c>
      <c r="AB6658" s="1" t="s">
        <v>24</v>
      </c>
      <c r="AC6658" s="1" t="s">
        <v>47</v>
      </c>
      <c r="AD6658" s="1" t="s">
        <v>35</v>
      </c>
      <c r="AE6658" s="2">
        <v>40975</v>
      </c>
    </row>
    <row r="6659" spans="1:31" x14ac:dyDescent="0.25">
      <c r="A6659">
        <f t="shared" si="934"/>
        <v>6658</v>
      </c>
      <c r="B6659" s="1">
        <v>24677</v>
      </c>
      <c r="C6659" s="2">
        <v>40973</v>
      </c>
      <c r="D6659" s="1" t="s">
        <v>13</v>
      </c>
      <c r="E6659" s="1" t="str">
        <f t="shared" ref="E6659:E6722" si="936">IF(D6659="Critical","***","*")</f>
        <v>*</v>
      </c>
      <c r="F6659" s="1" t="str">
        <f t="shared" ref="F6659:F6722" si="937">IF(D6659="Critical","***",IF(D6659="High","**","*"))</f>
        <v>*</v>
      </c>
      <c r="G6659" s="1" t="str">
        <f t="shared" ref="G6659:G6722" si="938">VLOOKUP(D6659,$H$6:$I$10,2,FALSE)</f>
        <v>*</v>
      </c>
      <c r="J6659" s="1" t="str">
        <f t="shared" ref="J6659:J6722" si="939">HLOOKUP(D6659,$K$5:$O$6,2,FALSE)</f>
        <v>*</v>
      </c>
      <c r="P6659" s="1">
        <v>44</v>
      </c>
      <c r="Q6659" s="1">
        <f t="shared" si="935"/>
        <v>0.05</v>
      </c>
      <c r="T6659" s="4">
        <v>364.4</v>
      </c>
      <c r="U6659" s="9">
        <f t="shared" ref="U6659:U6722" si="940">IF(T6659&gt;1000,1,0)</f>
        <v>0</v>
      </c>
      <c r="V6659" s="4">
        <f t="shared" ref="V6659:V6722" si="941">T6659/P6659</f>
        <v>8.2818181818181813</v>
      </c>
      <c r="W6659" s="1" t="s">
        <v>21</v>
      </c>
      <c r="X6659" s="1">
        <v>1.99</v>
      </c>
      <c r="Y6659" s="4">
        <f t="shared" ref="Y6659:Y6722" si="942">X6659+T6659</f>
        <v>366.39</v>
      </c>
      <c r="Z6659" s="1" t="s">
        <v>42</v>
      </c>
      <c r="AA6659" s="1" t="s">
        <v>16</v>
      </c>
      <c r="AB6659" s="1" t="s">
        <v>24</v>
      </c>
      <c r="AC6659" s="1" t="s">
        <v>38</v>
      </c>
      <c r="AD6659" s="1" t="s">
        <v>41</v>
      </c>
      <c r="AE6659" s="2">
        <v>40975</v>
      </c>
    </row>
    <row r="6660" spans="1:31" x14ac:dyDescent="0.25">
      <c r="A6660">
        <f t="shared" ref="A6660:A6723" si="943">A6659+1</f>
        <v>6659</v>
      </c>
      <c r="B6660" s="1">
        <v>42437</v>
      </c>
      <c r="C6660" s="2">
        <v>40973</v>
      </c>
      <c r="D6660" s="1" t="s">
        <v>32</v>
      </c>
      <c r="E6660" s="1" t="str">
        <f t="shared" si="936"/>
        <v>***</v>
      </c>
      <c r="F6660" s="1" t="str">
        <f t="shared" si="937"/>
        <v>***</v>
      </c>
      <c r="G6660" s="1" t="str">
        <f t="shared" si="938"/>
        <v>***</v>
      </c>
      <c r="J6660" s="1" t="str">
        <f t="shared" si="939"/>
        <v>***</v>
      </c>
      <c r="P6660" s="1">
        <v>14</v>
      </c>
      <c r="Q6660" s="1">
        <f t="shared" ref="Q6660:Q6723" si="944">VLOOKUP(P6660,$R$5:$S$10,2,TRUE)</f>
        <v>0.02</v>
      </c>
      <c r="T6660" s="4">
        <v>313.85000000000002</v>
      </c>
      <c r="U6660" s="9">
        <f t="shared" si="940"/>
        <v>0</v>
      </c>
      <c r="V6660" s="4">
        <f t="shared" si="941"/>
        <v>22.417857142857144</v>
      </c>
      <c r="W6660" s="1" t="s">
        <v>21</v>
      </c>
      <c r="X6660" s="1">
        <v>8.99</v>
      </c>
      <c r="Y6660" s="4">
        <f t="shared" si="942"/>
        <v>322.84000000000003</v>
      </c>
      <c r="Z6660" s="1" t="s">
        <v>51</v>
      </c>
      <c r="AA6660" s="1" t="s">
        <v>28</v>
      </c>
      <c r="AB6660" s="1" t="s">
        <v>29</v>
      </c>
      <c r="AC6660" s="1" t="s">
        <v>30</v>
      </c>
      <c r="AD6660" s="1" t="s">
        <v>41</v>
      </c>
      <c r="AE6660" s="2">
        <v>40974</v>
      </c>
    </row>
    <row r="6661" spans="1:31" x14ac:dyDescent="0.25">
      <c r="A6661">
        <f t="shared" si="943"/>
        <v>6660</v>
      </c>
      <c r="B6661" s="1">
        <v>2240</v>
      </c>
      <c r="C6661" s="2">
        <v>40973</v>
      </c>
      <c r="D6661" s="1" t="s">
        <v>27</v>
      </c>
      <c r="E6661" s="1" t="str">
        <f t="shared" si="936"/>
        <v>*</v>
      </c>
      <c r="F6661" s="1" t="str">
        <f t="shared" si="937"/>
        <v>*</v>
      </c>
      <c r="G6661" s="1" t="str">
        <f t="shared" si="938"/>
        <v>*</v>
      </c>
      <c r="J6661" s="1" t="str">
        <f t="shared" si="939"/>
        <v>*</v>
      </c>
      <c r="P6661" s="1">
        <v>17</v>
      </c>
      <c r="Q6661" s="1">
        <f t="shared" si="944"/>
        <v>0.02</v>
      </c>
      <c r="T6661" s="4">
        <v>186.02</v>
      </c>
      <c r="U6661" s="9">
        <f t="shared" si="940"/>
        <v>0</v>
      </c>
      <c r="V6661" s="4">
        <f t="shared" si="941"/>
        <v>10.942352941176472</v>
      </c>
      <c r="W6661" s="1" t="s">
        <v>21</v>
      </c>
      <c r="X6661" s="1">
        <v>5.16</v>
      </c>
      <c r="Y6661" s="4">
        <f t="shared" si="942"/>
        <v>191.18</v>
      </c>
      <c r="Z6661" s="1" t="s">
        <v>49</v>
      </c>
      <c r="AA6661" s="1" t="s">
        <v>16</v>
      </c>
      <c r="AB6661" s="1" t="s">
        <v>17</v>
      </c>
      <c r="AC6661" s="1" t="s">
        <v>18</v>
      </c>
      <c r="AD6661" s="1" t="s">
        <v>19</v>
      </c>
      <c r="AE6661" s="2">
        <v>40974</v>
      </c>
    </row>
    <row r="6662" spans="1:31" x14ac:dyDescent="0.25">
      <c r="A6662">
        <f t="shared" si="943"/>
        <v>6661</v>
      </c>
      <c r="B6662" s="1">
        <v>2240</v>
      </c>
      <c r="C6662" s="2">
        <v>40973</v>
      </c>
      <c r="D6662" s="1" t="s">
        <v>27</v>
      </c>
      <c r="E6662" s="1" t="str">
        <f t="shared" si="936"/>
        <v>*</v>
      </c>
      <c r="F6662" s="1" t="str">
        <f t="shared" si="937"/>
        <v>*</v>
      </c>
      <c r="G6662" s="1" t="str">
        <f t="shared" si="938"/>
        <v>*</v>
      </c>
      <c r="J6662" s="1" t="str">
        <f t="shared" si="939"/>
        <v>*</v>
      </c>
      <c r="P6662" s="1">
        <v>5</v>
      </c>
      <c r="Q6662" s="1">
        <f t="shared" si="944"/>
        <v>0.01</v>
      </c>
      <c r="T6662" s="4">
        <v>142.44</v>
      </c>
      <c r="U6662" s="9">
        <f t="shared" si="940"/>
        <v>0</v>
      </c>
      <c r="V6662" s="4">
        <f t="shared" si="941"/>
        <v>28.488</v>
      </c>
      <c r="W6662" s="1" t="s">
        <v>21</v>
      </c>
      <c r="X6662" s="1">
        <v>6.17</v>
      </c>
      <c r="Y6662" s="4">
        <f t="shared" si="942"/>
        <v>148.60999999999999</v>
      </c>
      <c r="Z6662" s="1" t="s">
        <v>49</v>
      </c>
      <c r="AA6662" s="1" t="s">
        <v>16</v>
      </c>
      <c r="AB6662" s="1" t="s">
        <v>29</v>
      </c>
      <c r="AC6662" s="1" t="s">
        <v>30</v>
      </c>
      <c r="AD6662" s="1" t="s">
        <v>41</v>
      </c>
      <c r="AE6662" s="2">
        <v>40974</v>
      </c>
    </row>
    <row r="6663" spans="1:31" x14ac:dyDescent="0.25">
      <c r="A6663">
        <f t="shared" si="943"/>
        <v>6662</v>
      </c>
      <c r="B6663" s="1">
        <v>13991</v>
      </c>
      <c r="C6663" s="2">
        <v>40974</v>
      </c>
      <c r="D6663" s="1" t="s">
        <v>20</v>
      </c>
      <c r="E6663" s="1" t="str">
        <f t="shared" si="936"/>
        <v>*</v>
      </c>
      <c r="F6663" s="1" t="str">
        <f t="shared" si="937"/>
        <v>**</v>
      </c>
      <c r="G6663" s="1" t="str">
        <f t="shared" si="938"/>
        <v>**</v>
      </c>
      <c r="J6663" s="1" t="str">
        <f t="shared" si="939"/>
        <v>**</v>
      </c>
      <c r="P6663" s="1">
        <v>21</v>
      </c>
      <c r="Q6663" s="1">
        <f t="shared" si="944"/>
        <v>3.5000000000000003E-2</v>
      </c>
      <c r="T6663" s="4">
        <v>1839.4480000000001</v>
      </c>
      <c r="U6663" s="9">
        <f t="shared" si="940"/>
        <v>1</v>
      </c>
      <c r="V6663" s="4">
        <f t="shared" si="941"/>
        <v>87.592761904761915</v>
      </c>
      <c r="W6663" s="1" t="s">
        <v>21</v>
      </c>
      <c r="X6663" s="1">
        <v>69</v>
      </c>
      <c r="Y6663" s="4">
        <f t="shared" si="942"/>
        <v>1908.4480000000001</v>
      </c>
      <c r="Z6663" s="1" t="s">
        <v>42</v>
      </c>
      <c r="AA6663" s="1" t="s">
        <v>28</v>
      </c>
      <c r="AB6663" s="1" t="s">
        <v>17</v>
      </c>
      <c r="AC6663" s="1" t="s">
        <v>52</v>
      </c>
      <c r="AD6663" s="1" t="s">
        <v>48</v>
      </c>
      <c r="AE6663" s="2">
        <v>40975</v>
      </c>
    </row>
    <row r="6664" spans="1:31" x14ac:dyDescent="0.25">
      <c r="A6664">
        <f t="shared" si="943"/>
        <v>6663</v>
      </c>
      <c r="B6664" s="1">
        <v>15044</v>
      </c>
      <c r="C6664" s="2">
        <v>40974</v>
      </c>
      <c r="D6664" s="1" t="s">
        <v>13</v>
      </c>
      <c r="E6664" s="1" t="str">
        <f t="shared" si="936"/>
        <v>*</v>
      </c>
      <c r="F6664" s="1" t="str">
        <f t="shared" si="937"/>
        <v>*</v>
      </c>
      <c r="G6664" s="1" t="str">
        <f t="shared" si="938"/>
        <v>*</v>
      </c>
      <c r="J6664" s="1" t="str">
        <f t="shared" si="939"/>
        <v>*</v>
      </c>
      <c r="P6664" s="1">
        <v>42</v>
      </c>
      <c r="Q6664" s="1">
        <f t="shared" si="944"/>
        <v>0.05</v>
      </c>
      <c r="T6664" s="4">
        <v>1681.6</v>
      </c>
      <c r="U6664" s="9">
        <f t="shared" si="940"/>
        <v>1</v>
      </c>
      <c r="V6664" s="4">
        <f t="shared" si="941"/>
        <v>40.038095238095238</v>
      </c>
      <c r="W6664" s="1" t="s">
        <v>21</v>
      </c>
      <c r="X6664" s="1">
        <v>10.25</v>
      </c>
      <c r="Y6664" s="4">
        <f t="shared" si="942"/>
        <v>1691.85</v>
      </c>
      <c r="Z6664" s="1" t="s">
        <v>50</v>
      </c>
      <c r="AA6664" s="1" t="s">
        <v>28</v>
      </c>
      <c r="AB6664" s="1" t="s">
        <v>24</v>
      </c>
      <c r="AC6664" s="1" t="s">
        <v>38</v>
      </c>
      <c r="AD6664" s="1" t="s">
        <v>19</v>
      </c>
      <c r="AE6664" s="2">
        <v>40978</v>
      </c>
    </row>
    <row r="6665" spans="1:31" x14ac:dyDescent="0.25">
      <c r="A6665">
        <f t="shared" si="943"/>
        <v>6664</v>
      </c>
      <c r="B6665" s="1">
        <v>13991</v>
      </c>
      <c r="C6665" s="2">
        <v>40974</v>
      </c>
      <c r="D6665" s="1" t="s">
        <v>20</v>
      </c>
      <c r="E6665" s="1" t="str">
        <f t="shared" si="936"/>
        <v>*</v>
      </c>
      <c r="F6665" s="1" t="str">
        <f t="shared" si="937"/>
        <v>**</v>
      </c>
      <c r="G6665" s="1" t="str">
        <f t="shared" si="938"/>
        <v>**</v>
      </c>
      <c r="J6665" s="1" t="str">
        <f t="shared" si="939"/>
        <v>**</v>
      </c>
      <c r="P6665" s="1">
        <v>24</v>
      </c>
      <c r="Q6665" s="1">
        <f t="shared" si="944"/>
        <v>3.5000000000000003E-2</v>
      </c>
      <c r="T6665" s="4">
        <v>170.7</v>
      </c>
      <c r="U6665" s="9">
        <f t="shared" si="940"/>
        <v>0</v>
      </c>
      <c r="V6665" s="4">
        <f t="shared" si="941"/>
        <v>7.1124999999999998</v>
      </c>
      <c r="W6665" s="1" t="s">
        <v>21</v>
      </c>
      <c r="X6665" s="1">
        <v>2.74</v>
      </c>
      <c r="Y6665" s="4">
        <f t="shared" si="942"/>
        <v>173.44</v>
      </c>
      <c r="Z6665" s="1" t="s">
        <v>42</v>
      </c>
      <c r="AA6665" s="1" t="s">
        <v>28</v>
      </c>
      <c r="AB6665" s="1" t="s">
        <v>24</v>
      </c>
      <c r="AC6665" s="1" t="s">
        <v>38</v>
      </c>
      <c r="AD6665" s="1" t="s">
        <v>41</v>
      </c>
      <c r="AE6665" s="2">
        <v>40976</v>
      </c>
    </row>
    <row r="6666" spans="1:31" x14ac:dyDescent="0.25">
      <c r="A6666">
        <f t="shared" si="943"/>
        <v>6665</v>
      </c>
      <c r="B6666" s="1">
        <v>51876</v>
      </c>
      <c r="C6666" s="2">
        <v>40974</v>
      </c>
      <c r="D6666" s="1" t="s">
        <v>32</v>
      </c>
      <c r="E6666" s="1" t="str">
        <f t="shared" si="936"/>
        <v>***</v>
      </c>
      <c r="F6666" s="1" t="str">
        <f t="shared" si="937"/>
        <v>***</v>
      </c>
      <c r="G6666" s="1" t="str">
        <f t="shared" si="938"/>
        <v>***</v>
      </c>
      <c r="J6666" s="1" t="str">
        <f t="shared" si="939"/>
        <v>***</v>
      </c>
      <c r="P6666" s="1">
        <v>2</v>
      </c>
      <c r="Q6666" s="1">
        <f t="shared" si="944"/>
        <v>0.01</v>
      </c>
      <c r="T6666" s="4">
        <v>95.055499999999995</v>
      </c>
      <c r="U6666" s="9">
        <f t="shared" si="940"/>
        <v>0</v>
      </c>
      <c r="V6666" s="4">
        <f t="shared" si="941"/>
        <v>47.527749999999997</v>
      </c>
      <c r="W6666" s="1" t="s">
        <v>21</v>
      </c>
      <c r="X6666" s="1">
        <v>5</v>
      </c>
      <c r="Y6666" s="4">
        <f t="shared" si="942"/>
        <v>100.05549999999999</v>
      </c>
      <c r="Z6666" s="1" t="s">
        <v>51</v>
      </c>
      <c r="AA6666" s="1" t="s">
        <v>16</v>
      </c>
      <c r="AB6666" s="1" t="s">
        <v>24</v>
      </c>
      <c r="AC6666" s="1" t="s">
        <v>25</v>
      </c>
      <c r="AD6666" s="1" t="s">
        <v>41</v>
      </c>
      <c r="AE6666" s="2">
        <v>40975</v>
      </c>
    </row>
    <row r="6667" spans="1:31" x14ac:dyDescent="0.25">
      <c r="A6667">
        <f t="shared" si="943"/>
        <v>6666</v>
      </c>
      <c r="B6667" s="1">
        <v>55651</v>
      </c>
      <c r="C6667" s="2">
        <v>40975</v>
      </c>
      <c r="D6667" s="1" t="s">
        <v>36</v>
      </c>
      <c r="E6667" s="1" t="str">
        <f t="shared" si="936"/>
        <v>*</v>
      </c>
      <c r="F6667" s="1" t="str">
        <f t="shared" si="937"/>
        <v>*</v>
      </c>
      <c r="G6667" s="1" t="str">
        <f t="shared" si="938"/>
        <v>*</v>
      </c>
      <c r="J6667" s="1" t="str">
        <f t="shared" si="939"/>
        <v>*</v>
      </c>
      <c r="P6667" s="1">
        <v>11</v>
      </c>
      <c r="Q6667" s="1">
        <f t="shared" si="944"/>
        <v>0.02</v>
      </c>
      <c r="T6667" s="4">
        <v>995.72400000000005</v>
      </c>
      <c r="U6667" s="9">
        <f t="shared" si="940"/>
        <v>0</v>
      </c>
      <c r="V6667" s="4">
        <f t="shared" si="941"/>
        <v>90.520363636363641</v>
      </c>
      <c r="W6667" s="1" t="s">
        <v>21</v>
      </c>
      <c r="X6667" s="1">
        <v>2.5</v>
      </c>
      <c r="Y6667" s="4">
        <f t="shared" si="942"/>
        <v>998.22400000000005</v>
      </c>
      <c r="Z6667" s="1" t="s">
        <v>15</v>
      </c>
      <c r="AA6667" s="1" t="s">
        <v>28</v>
      </c>
      <c r="AB6667" s="1" t="s">
        <v>24</v>
      </c>
      <c r="AC6667" s="1" t="s">
        <v>25</v>
      </c>
      <c r="AD6667" s="1" t="s">
        <v>19</v>
      </c>
      <c r="AE6667" s="2">
        <v>40976</v>
      </c>
    </row>
    <row r="6668" spans="1:31" x14ac:dyDescent="0.25">
      <c r="A6668">
        <f t="shared" si="943"/>
        <v>6667</v>
      </c>
      <c r="B6668" s="1">
        <v>55651</v>
      </c>
      <c r="C6668" s="2">
        <v>40975</v>
      </c>
      <c r="D6668" s="1" t="s">
        <v>36</v>
      </c>
      <c r="E6668" s="1" t="str">
        <f t="shared" si="936"/>
        <v>*</v>
      </c>
      <c r="F6668" s="1" t="str">
        <f t="shared" si="937"/>
        <v>*</v>
      </c>
      <c r="G6668" s="1" t="str">
        <f t="shared" si="938"/>
        <v>*</v>
      </c>
      <c r="J6668" s="1" t="str">
        <f t="shared" si="939"/>
        <v>*</v>
      </c>
      <c r="P6668" s="1">
        <v>41</v>
      </c>
      <c r="Q6668" s="1">
        <f t="shared" si="944"/>
        <v>0.05</v>
      </c>
      <c r="T6668" s="4">
        <v>830.53</v>
      </c>
      <c r="U6668" s="9">
        <f t="shared" si="940"/>
        <v>0</v>
      </c>
      <c r="V6668" s="4">
        <f t="shared" si="941"/>
        <v>20.256829268292684</v>
      </c>
      <c r="W6668" s="1" t="s">
        <v>21</v>
      </c>
      <c r="X6668" s="1">
        <v>8.99</v>
      </c>
      <c r="Y6668" s="4">
        <f t="shared" si="942"/>
        <v>839.52</v>
      </c>
      <c r="Z6668" s="1" t="s">
        <v>51</v>
      </c>
      <c r="AA6668" s="1" t="s">
        <v>28</v>
      </c>
      <c r="AB6668" s="1" t="s">
        <v>17</v>
      </c>
      <c r="AC6668" s="1" t="s">
        <v>18</v>
      </c>
      <c r="AD6668" s="1" t="s">
        <v>41</v>
      </c>
      <c r="AE6668" s="2">
        <v>40978</v>
      </c>
    </row>
    <row r="6669" spans="1:31" x14ac:dyDescent="0.25">
      <c r="A6669">
        <f t="shared" si="943"/>
        <v>6668</v>
      </c>
      <c r="B6669" s="1">
        <v>52645</v>
      </c>
      <c r="C6669" s="2">
        <v>40975</v>
      </c>
      <c r="D6669" s="1" t="s">
        <v>13</v>
      </c>
      <c r="E6669" s="1" t="str">
        <f t="shared" si="936"/>
        <v>*</v>
      </c>
      <c r="F6669" s="1" t="str">
        <f t="shared" si="937"/>
        <v>*</v>
      </c>
      <c r="G6669" s="1" t="str">
        <f t="shared" si="938"/>
        <v>*</v>
      </c>
      <c r="J6669" s="1" t="str">
        <f t="shared" si="939"/>
        <v>*</v>
      </c>
      <c r="P6669" s="1">
        <v>10</v>
      </c>
      <c r="Q6669" s="1">
        <f t="shared" si="944"/>
        <v>0.02</v>
      </c>
      <c r="T6669" s="4">
        <v>693.02</v>
      </c>
      <c r="U6669" s="9">
        <f t="shared" si="940"/>
        <v>0</v>
      </c>
      <c r="V6669" s="4">
        <f t="shared" si="941"/>
        <v>69.301999999999992</v>
      </c>
      <c r="W6669" s="1" t="s">
        <v>21</v>
      </c>
      <c r="X6669" s="1">
        <v>3.5</v>
      </c>
      <c r="Y6669" s="4">
        <f t="shared" si="942"/>
        <v>696.52</v>
      </c>
      <c r="Z6669" s="1" t="s">
        <v>22</v>
      </c>
      <c r="AA6669" s="1" t="s">
        <v>28</v>
      </c>
      <c r="AB6669" s="1" t="s">
        <v>29</v>
      </c>
      <c r="AC6669" s="1" t="s">
        <v>63</v>
      </c>
      <c r="AD6669" s="1" t="s">
        <v>19</v>
      </c>
      <c r="AE6669" s="2">
        <v>40984</v>
      </c>
    </row>
    <row r="6670" spans="1:31" x14ac:dyDescent="0.25">
      <c r="A6670">
        <f t="shared" si="943"/>
        <v>6669</v>
      </c>
      <c r="B6670" s="1">
        <v>59586</v>
      </c>
      <c r="C6670" s="2">
        <v>40975</v>
      </c>
      <c r="D6670" s="1" t="s">
        <v>13</v>
      </c>
      <c r="E6670" s="1" t="str">
        <f t="shared" si="936"/>
        <v>*</v>
      </c>
      <c r="F6670" s="1" t="str">
        <f t="shared" si="937"/>
        <v>*</v>
      </c>
      <c r="G6670" s="1" t="str">
        <f t="shared" si="938"/>
        <v>*</v>
      </c>
      <c r="J6670" s="1" t="str">
        <f t="shared" si="939"/>
        <v>*</v>
      </c>
      <c r="P6670" s="1">
        <v>25</v>
      </c>
      <c r="Q6670" s="1">
        <f t="shared" si="944"/>
        <v>3.5000000000000003E-2</v>
      </c>
      <c r="T6670" s="4">
        <v>167.23</v>
      </c>
      <c r="U6670" s="9">
        <f t="shared" si="940"/>
        <v>0</v>
      </c>
      <c r="V6670" s="4">
        <f t="shared" si="941"/>
        <v>6.6891999999999996</v>
      </c>
      <c r="W6670" s="1" t="s">
        <v>21</v>
      </c>
      <c r="X6670" s="1">
        <v>5.41</v>
      </c>
      <c r="Y6670" s="4">
        <f t="shared" si="942"/>
        <v>172.64</v>
      </c>
      <c r="Z6670" s="1" t="s">
        <v>46</v>
      </c>
      <c r="AA6670" s="1" t="s">
        <v>16</v>
      </c>
      <c r="AB6670" s="1" t="s">
        <v>29</v>
      </c>
      <c r="AC6670" s="1" t="s">
        <v>40</v>
      </c>
      <c r="AD6670" s="1" t="s">
        <v>19</v>
      </c>
      <c r="AE6670" s="2">
        <v>40979</v>
      </c>
    </row>
    <row r="6671" spans="1:31" x14ac:dyDescent="0.25">
      <c r="A6671">
        <f t="shared" si="943"/>
        <v>6670</v>
      </c>
      <c r="B6671" s="1">
        <v>55651</v>
      </c>
      <c r="C6671" s="2">
        <v>40975</v>
      </c>
      <c r="D6671" s="1" t="s">
        <v>36</v>
      </c>
      <c r="E6671" s="1" t="str">
        <f t="shared" si="936"/>
        <v>*</v>
      </c>
      <c r="F6671" s="1" t="str">
        <f t="shared" si="937"/>
        <v>*</v>
      </c>
      <c r="G6671" s="1" t="str">
        <f t="shared" si="938"/>
        <v>*</v>
      </c>
      <c r="J6671" s="1" t="str">
        <f t="shared" si="939"/>
        <v>*</v>
      </c>
      <c r="P6671" s="1">
        <v>2</v>
      </c>
      <c r="Q6671" s="1">
        <f t="shared" si="944"/>
        <v>0.01</v>
      </c>
      <c r="T6671" s="4">
        <v>79.930000000000007</v>
      </c>
      <c r="U6671" s="9">
        <f t="shared" si="940"/>
        <v>0</v>
      </c>
      <c r="V6671" s="4">
        <f t="shared" si="941"/>
        <v>39.965000000000003</v>
      </c>
      <c r="W6671" s="1" t="s">
        <v>21</v>
      </c>
      <c r="X6671" s="1">
        <v>19.989999999999998</v>
      </c>
      <c r="Y6671" s="4">
        <f t="shared" si="942"/>
        <v>99.92</v>
      </c>
      <c r="Z6671" s="1" t="s">
        <v>51</v>
      </c>
      <c r="AA6671" s="1" t="s">
        <v>28</v>
      </c>
      <c r="AB6671" s="1" t="s">
        <v>29</v>
      </c>
      <c r="AC6671" s="1" t="s">
        <v>55</v>
      </c>
      <c r="AD6671" s="1" t="s">
        <v>19</v>
      </c>
      <c r="AE6671" s="2">
        <v>40976</v>
      </c>
    </row>
    <row r="6672" spans="1:31" x14ac:dyDescent="0.25">
      <c r="A6672">
        <f t="shared" si="943"/>
        <v>6671</v>
      </c>
      <c r="B6672" s="1">
        <v>52645</v>
      </c>
      <c r="C6672" s="2">
        <v>40975</v>
      </c>
      <c r="D6672" s="1" t="s">
        <v>13</v>
      </c>
      <c r="E6672" s="1" t="str">
        <f t="shared" si="936"/>
        <v>*</v>
      </c>
      <c r="F6672" s="1" t="str">
        <f t="shared" si="937"/>
        <v>*</v>
      </c>
      <c r="G6672" s="1" t="str">
        <f t="shared" si="938"/>
        <v>*</v>
      </c>
      <c r="J6672" s="1" t="str">
        <f t="shared" si="939"/>
        <v>*</v>
      </c>
      <c r="P6672" s="1">
        <v>11</v>
      </c>
      <c r="Q6672" s="1">
        <f t="shared" si="944"/>
        <v>0.02</v>
      </c>
      <c r="T6672" s="4">
        <v>64.34</v>
      </c>
      <c r="U6672" s="9">
        <f t="shared" si="940"/>
        <v>0</v>
      </c>
      <c r="V6672" s="4">
        <f t="shared" si="941"/>
        <v>5.8490909090909096</v>
      </c>
      <c r="W6672" s="1" t="s">
        <v>21</v>
      </c>
      <c r="X6672" s="1">
        <v>2.27</v>
      </c>
      <c r="Y6672" s="4">
        <f t="shared" si="942"/>
        <v>66.61</v>
      </c>
      <c r="Z6672" s="1" t="s">
        <v>22</v>
      </c>
      <c r="AA6672" s="1" t="s">
        <v>28</v>
      </c>
      <c r="AB6672" s="1" t="s">
        <v>29</v>
      </c>
      <c r="AC6672" s="1" t="s">
        <v>30</v>
      </c>
      <c r="AD6672" s="1" t="s">
        <v>31</v>
      </c>
      <c r="AE6672" s="2">
        <v>40980</v>
      </c>
    </row>
    <row r="6673" spans="1:31" x14ac:dyDescent="0.25">
      <c r="A6673">
        <f t="shared" si="943"/>
        <v>6672</v>
      </c>
      <c r="B6673" s="1">
        <v>49602</v>
      </c>
      <c r="C6673" s="2">
        <v>40976</v>
      </c>
      <c r="D6673" s="1" t="s">
        <v>27</v>
      </c>
      <c r="E6673" s="1" t="str">
        <f t="shared" si="936"/>
        <v>*</v>
      </c>
      <c r="F6673" s="1" t="str">
        <f t="shared" si="937"/>
        <v>*</v>
      </c>
      <c r="G6673" s="1" t="str">
        <f t="shared" si="938"/>
        <v>*</v>
      </c>
      <c r="J6673" s="1" t="str">
        <f t="shared" si="939"/>
        <v>*</v>
      </c>
      <c r="P6673" s="1">
        <v>31</v>
      </c>
      <c r="Q6673" s="1">
        <f t="shared" si="944"/>
        <v>0.04</v>
      </c>
      <c r="T6673" s="4">
        <v>4878.6400000000003</v>
      </c>
      <c r="U6673" s="9">
        <f t="shared" si="940"/>
        <v>1</v>
      </c>
      <c r="V6673" s="4">
        <f t="shared" si="941"/>
        <v>157.37548387096774</v>
      </c>
      <c r="W6673" s="1" t="s">
        <v>33</v>
      </c>
      <c r="X6673" s="1">
        <v>66.27</v>
      </c>
      <c r="Y6673" s="4">
        <f t="shared" si="942"/>
        <v>4944.9100000000008</v>
      </c>
      <c r="Z6673" s="1" t="s">
        <v>46</v>
      </c>
      <c r="AA6673" s="1" t="s">
        <v>37</v>
      </c>
      <c r="AB6673" s="1" t="s">
        <v>17</v>
      </c>
      <c r="AC6673" s="1" t="s">
        <v>62</v>
      </c>
      <c r="AD6673" s="1" t="s">
        <v>59</v>
      </c>
      <c r="AE6673" s="2">
        <v>40977</v>
      </c>
    </row>
    <row r="6674" spans="1:31" x14ac:dyDescent="0.25">
      <c r="A6674">
        <f t="shared" si="943"/>
        <v>6673</v>
      </c>
      <c r="B6674" s="1">
        <v>31523</v>
      </c>
      <c r="C6674" s="2">
        <v>40976</v>
      </c>
      <c r="D6674" s="1" t="s">
        <v>13</v>
      </c>
      <c r="E6674" s="1" t="str">
        <f t="shared" si="936"/>
        <v>*</v>
      </c>
      <c r="F6674" s="1" t="str">
        <f t="shared" si="937"/>
        <v>*</v>
      </c>
      <c r="G6674" s="1" t="str">
        <f t="shared" si="938"/>
        <v>*</v>
      </c>
      <c r="J6674" s="1" t="str">
        <f t="shared" si="939"/>
        <v>*</v>
      </c>
      <c r="P6674" s="1">
        <v>19</v>
      </c>
      <c r="Q6674" s="1">
        <f t="shared" si="944"/>
        <v>0.02</v>
      </c>
      <c r="T6674" s="4">
        <v>179.33</v>
      </c>
      <c r="U6674" s="9">
        <f t="shared" si="940"/>
        <v>0</v>
      </c>
      <c r="V6674" s="4">
        <f t="shared" si="941"/>
        <v>9.438421052631579</v>
      </c>
      <c r="W6674" s="1" t="s">
        <v>21</v>
      </c>
      <c r="X6674" s="1">
        <v>8.2899999999999991</v>
      </c>
      <c r="Y6674" s="4">
        <f t="shared" si="942"/>
        <v>187.62</v>
      </c>
      <c r="Z6674" s="1" t="s">
        <v>22</v>
      </c>
      <c r="AA6674" s="1" t="s">
        <v>37</v>
      </c>
      <c r="AB6674" s="1" t="s">
        <v>29</v>
      </c>
      <c r="AC6674" s="1" t="s">
        <v>57</v>
      </c>
      <c r="AD6674" s="1" t="s">
        <v>19</v>
      </c>
      <c r="AE6674" s="2">
        <v>40981</v>
      </c>
    </row>
    <row r="6675" spans="1:31" x14ac:dyDescent="0.25">
      <c r="A6675">
        <f t="shared" si="943"/>
        <v>6674</v>
      </c>
      <c r="B6675" s="1">
        <v>51620</v>
      </c>
      <c r="C6675" s="2">
        <v>40976</v>
      </c>
      <c r="D6675" s="1" t="s">
        <v>36</v>
      </c>
      <c r="E6675" s="1" t="str">
        <f t="shared" si="936"/>
        <v>*</v>
      </c>
      <c r="F6675" s="1" t="str">
        <f t="shared" si="937"/>
        <v>*</v>
      </c>
      <c r="G6675" s="1" t="str">
        <f t="shared" si="938"/>
        <v>*</v>
      </c>
      <c r="J6675" s="1" t="str">
        <f t="shared" si="939"/>
        <v>*</v>
      </c>
      <c r="P6675" s="1">
        <v>12</v>
      </c>
      <c r="Q6675" s="1">
        <f t="shared" si="944"/>
        <v>0.02</v>
      </c>
      <c r="T6675" s="4">
        <v>173.97</v>
      </c>
      <c r="U6675" s="9">
        <f t="shared" si="940"/>
        <v>0</v>
      </c>
      <c r="V6675" s="4">
        <f t="shared" si="941"/>
        <v>14.4975</v>
      </c>
      <c r="W6675" s="1" t="s">
        <v>21</v>
      </c>
      <c r="X6675" s="1">
        <v>4.51</v>
      </c>
      <c r="Y6675" s="4">
        <f t="shared" si="942"/>
        <v>178.48</v>
      </c>
      <c r="Z6675" s="1" t="s">
        <v>44</v>
      </c>
      <c r="AA6675" s="1" t="s">
        <v>28</v>
      </c>
      <c r="AB6675" s="1" t="s">
        <v>29</v>
      </c>
      <c r="AC6675" s="1" t="s">
        <v>55</v>
      </c>
      <c r="AD6675" s="1" t="s">
        <v>19</v>
      </c>
      <c r="AE6675" s="2">
        <v>40977</v>
      </c>
    </row>
    <row r="6676" spans="1:31" x14ac:dyDescent="0.25">
      <c r="A6676">
        <f t="shared" si="943"/>
        <v>6675</v>
      </c>
      <c r="B6676" s="1">
        <v>31523</v>
      </c>
      <c r="C6676" s="2">
        <v>40976</v>
      </c>
      <c r="D6676" s="1" t="s">
        <v>13</v>
      </c>
      <c r="E6676" s="1" t="str">
        <f t="shared" si="936"/>
        <v>*</v>
      </c>
      <c r="F6676" s="1" t="str">
        <f t="shared" si="937"/>
        <v>*</v>
      </c>
      <c r="G6676" s="1" t="str">
        <f t="shared" si="938"/>
        <v>*</v>
      </c>
      <c r="J6676" s="1" t="str">
        <f t="shared" si="939"/>
        <v>*</v>
      </c>
      <c r="P6676" s="1">
        <v>17</v>
      </c>
      <c r="Q6676" s="1">
        <f t="shared" si="944"/>
        <v>0.02</v>
      </c>
      <c r="T6676" s="4">
        <v>105.85</v>
      </c>
      <c r="U6676" s="9">
        <f t="shared" si="940"/>
        <v>0</v>
      </c>
      <c r="V6676" s="4">
        <f t="shared" si="941"/>
        <v>6.2264705882352942</v>
      </c>
      <c r="W6676" s="1" t="s">
        <v>21</v>
      </c>
      <c r="X6676" s="1">
        <v>2.74</v>
      </c>
      <c r="Y6676" s="4">
        <f t="shared" si="942"/>
        <v>108.58999999999999</v>
      </c>
      <c r="Z6676" s="1" t="s">
        <v>22</v>
      </c>
      <c r="AA6676" s="1" t="s">
        <v>37</v>
      </c>
      <c r="AB6676" s="1" t="s">
        <v>24</v>
      </c>
      <c r="AC6676" s="1" t="s">
        <v>38</v>
      </c>
      <c r="AD6676" s="1" t="s">
        <v>41</v>
      </c>
      <c r="AE6676" s="2">
        <v>40978</v>
      </c>
    </row>
    <row r="6677" spans="1:31" x14ac:dyDescent="0.25">
      <c r="A6677">
        <f t="shared" si="943"/>
        <v>6676</v>
      </c>
      <c r="B6677" s="1">
        <v>2848</v>
      </c>
      <c r="C6677" s="2">
        <v>40977</v>
      </c>
      <c r="D6677" s="1" t="s">
        <v>32</v>
      </c>
      <c r="E6677" s="1" t="str">
        <f t="shared" si="936"/>
        <v>***</v>
      </c>
      <c r="F6677" s="1" t="str">
        <f t="shared" si="937"/>
        <v>***</v>
      </c>
      <c r="G6677" s="1" t="str">
        <f t="shared" si="938"/>
        <v>***</v>
      </c>
      <c r="J6677" s="1" t="str">
        <f t="shared" si="939"/>
        <v>***</v>
      </c>
      <c r="P6677" s="1">
        <v>35</v>
      </c>
      <c r="Q6677" s="1">
        <f t="shared" si="944"/>
        <v>0.04</v>
      </c>
      <c r="T6677" s="4">
        <v>1476.39</v>
      </c>
      <c r="U6677" s="9">
        <f t="shared" si="940"/>
        <v>1</v>
      </c>
      <c r="V6677" s="4">
        <f t="shared" si="941"/>
        <v>42.182571428571428</v>
      </c>
      <c r="W6677" s="1" t="s">
        <v>14</v>
      </c>
      <c r="X6677" s="1">
        <v>15.9</v>
      </c>
      <c r="Y6677" s="4">
        <f t="shared" si="942"/>
        <v>1492.2900000000002</v>
      </c>
      <c r="Z6677" s="1" t="s">
        <v>15</v>
      </c>
      <c r="AA6677" s="1" t="s">
        <v>37</v>
      </c>
      <c r="AB6677" s="1" t="s">
        <v>17</v>
      </c>
      <c r="AC6677" s="1" t="s">
        <v>18</v>
      </c>
      <c r="AD6677" s="1" t="s">
        <v>26</v>
      </c>
      <c r="AE6677" s="2">
        <v>40979</v>
      </c>
    </row>
    <row r="6678" spans="1:31" x14ac:dyDescent="0.25">
      <c r="A6678">
        <f t="shared" si="943"/>
        <v>6677</v>
      </c>
      <c r="B6678" s="1">
        <v>2848</v>
      </c>
      <c r="C6678" s="2">
        <v>40977</v>
      </c>
      <c r="D6678" s="1" t="s">
        <v>32</v>
      </c>
      <c r="E6678" s="1" t="str">
        <f t="shared" si="936"/>
        <v>***</v>
      </c>
      <c r="F6678" s="1" t="str">
        <f t="shared" si="937"/>
        <v>***</v>
      </c>
      <c r="G6678" s="1" t="str">
        <f t="shared" si="938"/>
        <v>***</v>
      </c>
      <c r="J6678" s="1" t="str">
        <f t="shared" si="939"/>
        <v>***</v>
      </c>
      <c r="P6678" s="1">
        <v>8</v>
      </c>
      <c r="Q6678" s="1">
        <f t="shared" si="944"/>
        <v>0.01</v>
      </c>
      <c r="T6678" s="4">
        <v>863.58299999999997</v>
      </c>
      <c r="U6678" s="9">
        <f t="shared" si="940"/>
        <v>0</v>
      </c>
      <c r="V6678" s="4">
        <f t="shared" si="941"/>
        <v>107.947875</v>
      </c>
      <c r="W6678" s="1" t="s">
        <v>21</v>
      </c>
      <c r="X6678" s="1">
        <v>8.99</v>
      </c>
      <c r="Y6678" s="4">
        <f t="shared" si="942"/>
        <v>872.57299999999998</v>
      </c>
      <c r="Z6678" s="1" t="s">
        <v>15</v>
      </c>
      <c r="AA6678" s="1" t="s">
        <v>37</v>
      </c>
      <c r="AB6678" s="1" t="s">
        <v>24</v>
      </c>
      <c r="AC6678" s="1" t="s">
        <v>25</v>
      </c>
      <c r="AD6678" s="1" t="s">
        <v>19</v>
      </c>
      <c r="AE6678" s="2">
        <v>40979</v>
      </c>
    </row>
    <row r="6679" spans="1:31" x14ac:dyDescent="0.25">
      <c r="A6679">
        <f t="shared" si="943"/>
        <v>6678</v>
      </c>
      <c r="B6679" s="1">
        <v>22085</v>
      </c>
      <c r="C6679" s="2">
        <v>40977</v>
      </c>
      <c r="D6679" s="1" t="s">
        <v>13</v>
      </c>
      <c r="E6679" s="1" t="str">
        <f t="shared" si="936"/>
        <v>*</v>
      </c>
      <c r="F6679" s="1" t="str">
        <f t="shared" si="937"/>
        <v>*</v>
      </c>
      <c r="G6679" s="1" t="str">
        <f t="shared" si="938"/>
        <v>*</v>
      </c>
      <c r="J6679" s="1" t="str">
        <f t="shared" si="939"/>
        <v>*</v>
      </c>
      <c r="P6679" s="1">
        <v>27</v>
      </c>
      <c r="Q6679" s="1">
        <f t="shared" si="944"/>
        <v>3.5000000000000003E-2</v>
      </c>
      <c r="T6679" s="4">
        <v>485.03</v>
      </c>
      <c r="U6679" s="9">
        <f t="shared" si="940"/>
        <v>0</v>
      </c>
      <c r="V6679" s="4">
        <f t="shared" si="941"/>
        <v>17.964074074074073</v>
      </c>
      <c r="W6679" s="1" t="s">
        <v>21</v>
      </c>
      <c r="X6679" s="1">
        <v>9.4700000000000006</v>
      </c>
      <c r="Y6679" s="4">
        <f t="shared" si="942"/>
        <v>494.5</v>
      </c>
      <c r="Z6679" s="1" t="s">
        <v>51</v>
      </c>
      <c r="AA6679" s="1" t="s">
        <v>37</v>
      </c>
      <c r="AB6679" s="1" t="s">
        <v>29</v>
      </c>
      <c r="AC6679" s="1" t="s">
        <v>55</v>
      </c>
      <c r="AD6679" s="1" t="s">
        <v>19</v>
      </c>
      <c r="AE6679" s="2">
        <v>40977</v>
      </c>
    </row>
    <row r="6680" spans="1:31" x14ac:dyDescent="0.25">
      <c r="A6680">
        <f t="shared" si="943"/>
        <v>6679</v>
      </c>
      <c r="B6680" s="1">
        <v>22085</v>
      </c>
      <c r="C6680" s="2">
        <v>40977</v>
      </c>
      <c r="D6680" s="1" t="s">
        <v>13</v>
      </c>
      <c r="E6680" s="1" t="str">
        <f t="shared" si="936"/>
        <v>*</v>
      </c>
      <c r="F6680" s="1" t="str">
        <f t="shared" si="937"/>
        <v>*</v>
      </c>
      <c r="G6680" s="1" t="str">
        <f t="shared" si="938"/>
        <v>*</v>
      </c>
      <c r="J6680" s="1" t="str">
        <f t="shared" si="939"/>
        <v>*</v>
      </c>
      <c r="P6680" s="1">
        <v>41</v>
      </c>
      <c r="Q6680" s="1">
        <f t="shared" si="944"/>
        <v>0.05</v>
      </c>
      <c r="T6680" s="4">
        <v>265.61</v>
      </c>
      <c r="U6680" s="9">
        <f t="shared" si="940"/>
        <v>0</v>
      </c>
      <c r="V6680" s="4">
        <f t="shared" si="941"/>
        <v>6.4782926829268295</v>
      </c>
      <c r="W6680" s="1" t="s">
        <v>21</v>
      </c>
      <c r="X6680" s="1">
        <v>7.37</v>
      </c>
      <c r="Y6680" s="4">
        <f t="shared" si="942"/>
        <v>272.98</v>
      </c>
      <c r="Z6680" s="1" t="s">
        <v>51</v>
      </c>
      <c r="AA6680" s="1" t="s">
        <v>37</v>
      </c>
      <c r="AB6680" s="1" t="s">
        <v>29</v>
      </c>
      <c r="AC6680" s="1" t="s">
        <v>40</v>
      </c>
      <c r="AD6680" s="1" t="s">
        <v>19</v>
      </c>
      <c r="AE6680" s="2">
        <v>40979</v>
      </c>
    </row>
    <row r="6681" spans="1:31" x14ac:dyDescent="0.25">
      <c r="A6681">
        <f t="shared" si="943"/>
        <v>6680</v>
      </c>
      <c r="B6681" s="1">
        <v>42471</v>
      </c>
      <c r="C6681" s="2">
        <v>40977</v>
      </c>
      <c r="D6681" s="1" t="s">
        <v>13</v>
      </c>
      <c r="E6681" s="1" t="str">
        <f t="shared" si="936"/>
        <v>*</v>
      </c>
      <c r="F6681" s="1" t="str">
        <f t="shared" si="937"/>
        <v>*</v>
      </c>
      <c r="G6681" s="1" t="str">
        <f t="shared" si="938"/>
        <v>*</v>
      </c>
      <c r="J6681" s="1" t="str">
        <f t="shared" si="939"/>
        <v>*</v>
      </c>
      <c r="P6681" s="1">
        <v>23</v>
      </c>
      <c r="Q6681" s="1">
        <f t="shared" si="944"/>
        <v>3.5000000000000003E-2</v>
      </c>
      <c r="T6681" s="4">
        <v>44.89</v>
      </c>
      <c r="U6681" s="9">
        <f t="shared" si="940"/>
        <v>0</v>
      </c>
      <c r="V6681" s="4">
        <f t="shared" si="941"/>
        <v>1.9517391304347826</v>
      </c>
      <c r="W6681" s="1" t="s">
        <v>21</v>
      </c>
      <c r="X6681" s="1">
        <v>1.63</v>
      </c>
      <c r="Y6681" s="4">
        <f t="shared" si="942"/>
        <v>46.52</v>
      </c>
      <c r="Z6681" s="1" t="s">
        <v>44</v>
      </c>
      <c r="AA6681" s="1" t="s">
        <v>16</v>
      </c>
      <c r="AB6681" s="1" t="s">
        <v>29</v>
      </c>
      <c r="AC6681" s="1" t="s">
        <v>30</v>
      </c>
      <c r="AD6681" s="1" t="s">
        <v>31</v>
      </c>
      <c r="AE6681" s="2">
        <v>40979</v>
      </c>
    </row>
    <row r="6682" spans="1:31" x14ac:dyDescent="0.25">
      <c r="A6682">
        <f t="shared" si="943"/>
        <v>6681</v>
      </c>
      <c r="B6682" s="1">
        <v>51237</v>
      </c>
      <c r="C6682" s="2">
        <v>40978</v>
      </c>
      <c r="D6682" s="1" t="s">
        <v>36</v>
      </c>
      <c r="E6682" s="1" t="str">
        <f t="shared" si="936"/>
        <v>*</v>
      </c>
      <c r="F6682" s="1" t="str">
        <f t="shared" si="937"/>
        <v>*</v>
      </c>
      <c r="G6682" s="1" t="str">
        <f t="shared" si="938"/>
        <v>*</v>
      </c>
      <c r="J6682" s="1" t="str">
        <f t="shared" si="939"/>
        <v>*</v>
      </c>
      <c r="P6682" s="1">
        <v>26</v>
      </c>
      <c r="Q6682" s="1">
        <f t="shared" si="944"/>
        <v>3.5000000000000003E-2</v>
      </c>
      <c r="T6682" s="4">
        <v>4769.0694999999996</v>
      </c>
      <c r="U6682" s="9">
        <f t="shared" si="940"/>
        <v>1</v>
      </c>
      <c r="V6682" s="4">
        <f t="shared" si="941"/>
        <v>183.42574999999999</v>
      </c>
      <c r="W6682" s="1" t="s">
        <v>21</v>
      </c>
      <c r="X6682" s="1">
        <v>5.99</v>
      </c>
      <c r="Y6682" s="4">
        <f t="shared" si="942"/>
        <v>4775.0594999999994</v>
      </c>
      <c r="Z6682" s="1" t="s">
        <v>22</v>
      </c>
      <c r="AA6682" s="1" t="s">
        <v>23</v>
      </c>
      <c r="AB6682" s="1" t="s">
        <v>24</v>
      </c>
      <c r="AC6682" s="1" t="s">
        <v>25</v>
      </c>
      <c r="AD6682" s="1" t="s">
        <v>19</v>
      </c>
      <c r="AE6682" s="2">
        <v>40980</v>
      </c>
    </row>
    <row r="6683" spans="1:31" x14ac:dyDescent="0.25">
      <c r="A6683">
        <f t="shared" si="943"/>
        <v>6682</v>
      </c>
      <c r="B6683" s="1">
        <v>55779</v>
      </c>
      <c r="C6683" s="2">
        <v>40978</v>
      </c>
      <c r="D6683" s="1" t="s">
        <v>32</v>
      </c>
      <c r="E6683" s="1" t="str">
        <f t="shared" si="936"/>
        <v>***</v>
      </c>
      <c r="F6683" s="1" t="str">
        <f t="shared" si="937"/>
        <v>***</v>
      </c>
      <c r="G6683" s="1" t="str">
        <f t="shared" si="938"/>
        <v>***</v>
      </c>
      <c r="J6683" s="1" t="str">
        <f t="shared" si="939"/>
        <v>***</v>
      </c>
      <c r="P6683" s="1">
        <v>26</v>
      </c>
      <c r="Q6683" s="1">
        <f t="shared" si="944"/>
        <v>3.5000000000000003E-2</v>
      </c>
      <c r="T6683" s="4">
        <v>4073.17</v>
      </c>
      <c r="U6683" s="9">
        <f t="shared" si="940"/>
        <v>1</v>
      </c>
      <c r="V6683" s="4">
        <f t="shared" si="941"/>
        <v>156.66038461538463</v>
      </c>
      <c r="W6683" s="1" t="s">
        <v>33</v>
      </c>
      <c r="X6683" s="1">
        <v>30</v>
      </c>
      <c r="Y6683" s="4">
        <f t="shared" si="942"/>
        <v>4103.17</v>
      </c>
      <c r="Z6683" s="1" t="s">
        <v>22</v>
      </c>
      <c r="AA6683" s="1" t="s">
        <v>37</v>
      </c>
      <c r="AB6683" s="1" t="s">
        <v>17</v>
      </c>
      <c r="AC6683" s="1" t="s">
        <v>34</v>
      </c>
      <c r="AD6683" s="1" t="s">
        <v>35</v>
      </c>
      <c r="AE6683" s="2">
        <v>40979</v>
      </c>
    </row>
    <row r="6684" spans="1:31" x14ac:dyDescent="0.25">
      <c r="A6684">
        <f t="shared" si="943"/>
        <v>6683</v>
      </c>
      <c r="B6684" s="1">
        <v>16804</v>
      </c>
      <c r="C6684" s="2">
        <v>40978</v>
      </c>
      <c r="D6684" s="1" t="s">
        <v>20</v>
      </c>
      <c r="E6684" s="1" t="str">
        <f t="shared" si="936"/>
        <v>*</v>
      </c>
      <c r="F6684" s="1" t="str">
        <f t="shared" si="937"/>
        <v>**</v>
      </c>
      <c r="G6684" s="1" t="str">
        <f t="shared" si="938"/>
        <v>**</v>
      </c>
      <c r="J6684" s="1" t="str">
        <f t="shared" si="939"/>
        <v>**</v>
      </c>
      <c r="P6684" s="1">
        <v>46</v>
      </c>
      <c r="Q6684" s="1">
        <f t="shared" si="944"/>
        <v>0.05</v>
      </c>
      <c r="T6684" s="4">
        <v>2430.34</v>
      </c>
      <c r="U6684" s="9">
        <f t="shared" si="940"/>
        <v>1</v>
      </c>
      <c r="V6684" s="4">
        <f t="shared" si="941"/>
        <v>52.833478260869569</v>
      </c>
      <c r="W6684" s="1" t="s">
        <v>21</v>
      </c>
      <c r="X6684" s="1">
        <v>13.88</v>
      </c>
      <c r="Y6684" s="4">
        <f t="shared" si="942"/>
        <v>2444.2200000000003</v>
      </c>
      <c r="Z6684" s="1" t="s">
        <v>22</v>
      </c>
      <c r="AA6684" s="1" t="s">
        <v>16</v>
      </c>
      <c r="AB6684" s="1" t="s">
        <v>29</v>
      </c>
      <c r="AC6684" s="1" t="s">
        <v>40</v>
      </c>
      <c r="AD6684" s="1" t="s">
        <v>19</v>
      </c>
      <c r="AE6684" s="2">
        <v>40980</v>
      </c>
    </row>
    <row r="6685" spans="1:31" x14ac:dyDescent="0.25">
      <c r="A6685">
        <f t="shared" si="943"/>
        <v>6684</v>
      </c>
      <c r="B6685" s="1">
        <v>24707</v>
      </c>
      <c r="C6685" s="2">
        <v>40978</v>
      </c>
      <c r="D6685" s="1" t="s">
        <v>36</v>
      </c>
      <c r="E6685" s="1" t="str">
        <f t="shared" si="936"/>
        <v>*</v>
      </c>
      <c r="F6685" s="1" t="str">
        <f t="shared" si="937"/>
        <v>*</v>
      </c>
      <c r="G6685" s="1" t="str">
        <f t="shared" si="938"/>
        <v>*</v>
      </c>
      <c r="J6685" s="1" t="str">
        <f t="shared" si="939"/>
        <v>*</v>
      </c>
      <c r="P6685" s="1">
        <v>14</v>
      </c>
      <c r="Q6685" s="1">
        <f t="shared" si="944"/>
        <v>0.02</v>
      </c>
      <c r="T6685" s="4">
        <v>1961.39</v>
      </c>
      <c r="U6685" s="9">
        <f t="shared" si="940"/>
        <v>1</v>
      </c>
      <c r="V6685" s="4">
        <f t="shared" si="941"/>
        <v>140.09928571428571</v>
      </c>
      <c r="W6685" s="1" t="s">
        <v>21</v>
      </c>
      <c r="X6685" s="1">
        <v>24.49</v>
      </c>
      <c r="Y6685" s="4">
        <f t="shared" si="942"/>
        <v>1985.88</v>
      </c>
      <c r="Z6685" s="1" t="s">
        <v>22</v>
      </c>
      <c r="AA6685" s="1" t="s">
        <v>28</v>
      </c>
      <c r="AB6685" s="1" t="s">
        <v>17</v>
      </c>
      <c r="AC6685" s="1" t="s">
        <v>18</v>
      </c>
      <c r="AD6685" s="1" t="s">
        <v>48</v>
      </c>
      <c r="AE6685" s="2">
        <v>40979</v>
      </c>
    </row>
    <row r="6686" spans="1:31" x14ac:dyDescent="0.25">
      <c r="A6686">
        <f t="shared" si="943"/>
        <v>6685</v>
      </c>
      <c r="B6686" s="1">
        <v>16804</v>
      </c>
      <c r="C6686" s="2">
        <v>40978</v>
      </c>
      <c r="D6686" s="1" t="s">
        <v>20</v>
      </c>
      <c r="E6686" s="1" t="str">
        <f t="shared" si="936"/>
        <v>*</v>
      </c>
      <c r="F6686" s="1" t="str">
        <f t="shared" si="937"/>
        <v>**</v>
      </c>
      <c r="G6686" s="1" t="str">
        <f t="shared" si="938"/>
        <v>**</v>
      </c>
      <c r="J6686" s="1" t="str">
        <f t="shared" si="939"/>
        <v>**</v>
      </c>
      <c r="P6686" s="1">
        <v>36</v>
      </c>
      <c r="Q6686" s="1">
        <f t="shared" si="944"/>
        <v>0.04</v>
      </c>
      <c r="T6686" s="4">
        <v>218.6</v>
      </c>
      <c r="U6686" s="9">
        <f t="shared" si="940"/>
        <v>0</v>
      </c>
      <c r="V6686" s="4">
        <f t="shared" si="941"/>
        <v>6.072222222222222</v>
      </c>
      <c r="W6686" s="1" t="s">
        <v>14</v>
      </c>
      <c r="X6686" s="1">
        <v>4.96</v>
      </c>
      <c r="Y6686" s="4">
        <f t="shared" si="942"/>
        <v>223.56</v>
      </c>
      <c r="Z6686" s="1" t="s">
        <v>22</v>
      </c>
      <c r="AA6686" s="1" t="s">
        <v>16</v>
      </c>
      <c r="AB6686" s="1" t="s">
        <v>29</v>
      </c>
      <c r="AC6686" s="1" t="s">
        <v>40</v>
      </c>
      <c r="AD6686" s="1" t="s">
        <v>19</v>
      </c>
      <c r="AE6686" s="2">
        <v>40979</v>
      </c>
    </row>
    <row r="6687" spans="1:31" x14ac:dyDescent="0.25">
      <c r="A6687">
        <f t="shared" si="943"/>
        <v>6686</v>
      </c>
      <c r="B6687" s="1">
        <v>53156</v>
      </c>
      <c r="C6687" s="2">
        <v>40978</v>
      </c>
      <c r="D6687" s="1" t="s">
        <v>27</v>
      </c>
      <c r="E6687" s="1" t="str">
        <f t="shared" si="936"/>
        <v>*</v>
      </c>
      <c r="F6687" s="1" t="str">
        <f t="shared" si="937"/>
        <v>*</v>
      </c>
      <c r="G6687" s="1" t="str">
        <f t="shared" si="938"/>
        <v>*</v>
      </c>
      <c r="J6687" s="1" t="str">
        <f t="shared" si="939"/>
        <v>*</v>
      </c>
      <c r="P6687" s="1">
        <v>47</v>
      </c>
      <c r="Q6687" s="1">
        <f t="shared" si="944"/>
        <v>0.05</v>
      </c>
      <c r="T6687" s="4">
        <v>186.93</v>
      </c>
      <c r="U6687" s="9">
        <f t="shared" si="940"/>
        <v>0</v>
      </c>
      <c r="V6687" s="4">
        <f t="shared" si="941"/>
        <v>3.9772340425531918</v>
      </c>
      <c r="W6687" s="1" t="s">
        <v>21</v>
      </c>
      <c r="X6687" s="1">
        <v>0.99</v>
      </c>
      <c r="Y6687" s="4">
        <f t="shared" si="942"/>
        <v>187.92000000000002</v>
      </c>
      <c r="Z6687" s="1" t="s">
        <v>39</v>
      </c>
      <c r="AA6687" s="1" t="s">
        <v>28</v>
      </c>
      <c r="AB6687" s="1" t="s">
        <v>29</v>
      </c>
      <c r="AC6687" s="1" t="s">
        <v>58</v>
      </c>
      <c r="AD6687" s="1" t="s">
        <v>19</v>
      </c>
      <c r="AE6687" s="2">
        <v>40979</v>
      </c>
    </row>
    <row r="6688" spans="1:31" x14ac:dyDescent="0.25">
      <c r="A6688">
        <f t="shared" si="943"/>
        <v>6687</v>
      </c>
      <c r="B6688" s="1">
        <v>7174</v>
      </c>
      <c r="C6688" s="2">
        <v>40978</v>
      </c>
      <c r="D6688" s="1" t="s">
        <v>27</v>
      </c>
      <c r="E6688" s="1" t="str">
        <f t="shared" si="936"/>
        <v>*</v>
      </c>
      <c r="F6688" s="1" t="str">
        <f t="shared" si="937"/>
        <v>*</v>
      </c>
      <c r="G6688" s="1" t="str">
        <f t="shared" si="938"/>
        <v>*</v>
      </c>
      <c r="J6688" s="1" t="str">
        <f t="shared" si="939"/>
        <v>*</v>
      </c>
      <c r="P6688" s="1">
        <v>10</v>
      </c>
      <c r="Q6688" s="1">
        <f t="shared" si="944"/>
        <v>0.02</v>
      </c>
      <c r="T6688" s="4">
        <v>141.91999999999999</v>
      </c>
      <c r="U6688" s="9">
        <f t="shared" si="940"/>
        <v>0</v>
      </c>
      <c r="V6688" s="4">
        <f t="shared" si="941"/>
        <v>14.191999999999998</v>
      </c>
      <c r="W6688" s="1" t="s">
        <v>21</v>
      </c>
      <c r="X6688" s="1">
        <v>8.99</v>
      </c>
      <c r="Y6688" s="4">
        <f t="shared" si="942"/>
        <v>150.91</v>
      </c>
      <c r="Z6688" s="1" t="s">
        <v>42</v>
      </c>
      <c r="AA6688" s="1" t="s">
        <v>16</v>
      </c>
      <c r="AB6688" s="1" t="s">
        <v>17</v>
      </c>
      <c r="AC6688" s="1" t="s">
        <v>18</v>
      </c>
      <c r="AD6688" s="1" t="s">
        <v>41</v>
      </c>
      <c r="AE6688" s="2">
        <v>40980</v>
      </c>
    </row>
    <row r="6689" spans="1:31" x14ac:dyDescent="0.25">
      <c r="A6689">
        <f t="shared" si="943"/>
        <v>6688</v>
      </c>
      <c r="B6689" s="1">
        <v>24707</v>
      </c>
      <c r="C6689" s="2">
        <v>40978</v>
      </c>
      <c r="D6689" s="1" t="s">
        <v>36</v>
      </c>
      <c r="E6689" s="1" t="str">
        <f t="shared" si="936"/>
        <v>*</v>
      </c>
      <c r="F6689" s="1" t="str">
        <f t="shared" si="937"/>
        <v>*</v>
      </c>
      <c r="G6689" s="1" t="str">
        <f t="shared" si="938"/>
        <v>*</v>
      </c>
      <c r="J6689" s="1" t="str">
        <f t="shared" si="939"/>
        <v>*</v>
      </c>
      <c r="P6689" s="1">
        <v>3</v>
      </c>
      <c r="Q6689" s="1">
        <f t="shared" si="944"/>
        <v>0.01</v>
      </c>
      <c r="T6689" s="4">
        <v>4.9400000000000004</v>
      </c>
      <c r="U6689" s="9">
        <f t="shared" si="940"/>
        <v>0</v>
      </c>
      <c r="V6689" s="4">
        <f t="shared" si="941"/>
        <v>1.6466666666666667</v>
      </c>
      <c r="W6689" s="1" t="s">
        <v>21</v>
      </c>
      <c r="X6689" s="1">
        <v>0.7</v>
      </c>
      <c r="Y6689" s="4">
        <f t="shared" si="942"/>
        <v>5.6400000000000006</v>
      </c>
      <c r="Z6689" s="1" t="s">
        <v>22</v>
      </c>
      <c r="AA6689" s="1" t="s">
        <v>28</v>
      </c>
      <c r="AB6689" s="1" t="s">
        <v>29</v>
      </c>
      <c r="AC6689" s="1" t="s">
        <v>61</v>
      </c>
      <c r="AD6689" s="1" t="s">
        <v>31</v>
      </c>
      <c r="AE6689" s="2">
        <v>40980</v>
      </c>
    </row>
    <row r="6690" spans="1:31" x14ac:dyDescent="0.25">
      <c r="A6690">
        <f t="shared" si="943"/>
        <v>6689</v>
      </c>
      <c r="B6690" s="1">
        <v>2912</v>
      </c>
      <c r="C6690" s="2">
        <v>40979</v>
      </c>
      <c r="D6690" s="1" t="s">
        <v>13</v>
      </c>
      <c r="E6690" s="1" t="str">
        <f t="shared" si="936"/>
        <v>*</v>
      </c>
      <c r="F6690" s="1" t="str">
        <f t="shared" si="937"/>
        <v>*</v>
      </c>
      <c r="G6690" s="1" t="str">
        <f t="shared" si="938"/>
        <v>*</v>
      </c>
      <c r="J6690" s="1" t="str">
        <f t="shared" si="939"/>
        <v>*</v>
      </c>
      <c r="P6690" s="1">
        <v>7</v>
      </c>
      <c r="Q6690" s="1">
        <f t="shared" si="944"/>
        <v>0.01</v>
      </c>
      <c r="T6690" s="4">
        <v>16587.13</v>
      </c>
      <c r="U6690" s="9">
        <f t="shared" si="940"/>
        <v>1</v>
      </c>
      <c r="V6690" s="4">
        <f t="shared" si="941"/>
        <v>2369.59</v>
      </c>
      <c r="W6690" s="1" t="s">
        <v>33</v>
      </c>
      <c r="X6690" s="1">
        <v>29.7</v>
      </c>
      <c r="Y6690" s="4">
        <f t="shared" si="942"/>
        <v>16616.830000000002</v>
      </c>
      <c r="Z6690" s="1" t="s">
        <v>22</v>
      </c>
      <c r="AA6690" s="1" t="s">
        <v>28</v>
      </c>
      <c r="AB6690" s="1" t="s">
        <v>24</v>
      </c>
      <c r="AC6690" s="1" t="s">
        <v>56</v>
      </c>
      <c r="AD6690" s="1" t="s">
        <v>35</v>
      </c>
      <c r="AE6690" s="2">
        <v>40981</v>
      </c>
    </row>
    <row r="6691" spans="1:31" x14ac:dyDescent="0.25">
      <c r="A6691">
        <f t="shared" si="943"/>
        <v>6690</v>
      </c>
      <c r="B6691" s="1">
        <v>42243</v>
      </c>
      <c r="C6691" s="2">
        <v>40979</v>
      </c>
      <c r="D6691" s="1" t="s">
        <v>36</v>
      </c>
      <c r="E6691" s="1" t="str">
        <f t="shared" si="936"/>
        <v>*</v>
      </c>
      <c r="F6691" s="1" t="str">
        <f t="shared" si="937"/>
        <v>*</v>
      </c>
      <c r="G6691" s="1" t="str">
        <f t="shared" si="938"/>
        <v>*</v>
      </c>
      <c r="J6691" s="1" t="str">
        <f t="shared" si="939"/>
        <v>*</v>
      </c>
      <c r="P6691" s="1">
        <v>42</v>
      </c>
      <c r="Q6691" s="1">
        <f t="shared" si="944"/>
        <v>0.05</v>
      </c>
      <c r="T6691" s="4">
        <v>1876.09</v>
      </c>
      <c r="U6691" s="9">
        <f t="shared" si="940"/>
        <v>1</v>
      </c>
      <c r="V6691" s="4">
        <f t="shared" si="941"/>
        <v>44.668809523809522</v>
      </c>
      <c r="W6691" s="1" t="s">
        <v>21</v>
      </c>
      <c r="X6691" s="1">
        <v>2.99</v>
      </c>
      <c r="Y6691" s="4">
        <f t="shared" si="942"/>
        <v>1879.08</v>
      </c>
      <c r="Z6691" s="1" t="s">
        <v>51</v>
      </c>
      <c r="AA6691" s="1" t="s">
        <v>23</v>
      </c>
      <c r="AB6691" s="1" t="s">
        <v>29</v>
      </c>
      <c r="AC6691" s="1" t="s">
        <v>43</v>
      </c>
      <c r="AD6691" s="1" t="s">
        <v>19</v>
      </c>
      <c r="AE6691" s="2">
        <v>40981</v>
      </c>
    </row>
    <row r="6692" spans="1:31" x14ac:dyDescent="0.25">
      <c r="A6692">
        <f t="shared" si="943"/>
        <v>6691</v>
      </c>
      <c r="B6692" s="1">
        <v>46631</v>
      </c>
      <c r="C6692" s="2">
        <v>40979</v>
      </c>
      <c r="D6692" s="1" t="s">
        <v>27</v>
      </c>
      <c r="E6692" s="1" t="str">
        <f t="shared" si="936"/>
        <v>*</v>
      </c>
      <c r="F6692" s="1" t="str">
        <f t="shared" si="937"/>
        <v>*</v>
      </c>
      <c r="G6692" s="1" t="str">
        <f t="shared" si="938"/>
        <v>*</v>
      </c>
      <c r="J6692" s="1" t="str">
        <f t="shared" si="939"/>
        <v>*</v>
      </c>
      <c r="P6692" s="1">
        <v>39</v>
      </c>
      <c r="Q6692" s="1">
        <f t="shared" si="944"/>
        <v>0.04</v>
      </c>
      <c r="T6692" s="4">
        <v>930.84</v>
      </c>
      <c r="U6692" s="9">
        <f t="shared" si="940"/>
        <v>0</v>
      </c>
      <c r="V6692" s="4">
        <f t="shared" si="941"/>
        <v>23.867692307692309</v>
      </c>
      <c r="W6692" s="1" t="s">
        <v>21</v>
      </c>
      <c r="X6692" s="1">
        <v>16.920000000000002</v>
      </c>
      <c r="Y6692" s="4">
        <f t="shared" si="942"/>
        <v>947.76</v>
      </c>
      <c r="Z6692" s="1" t="s">
        <v>15</v>
      </c>
      <c r="AA6692" s="1" t="s">
        <v>28</v>
      </c>
      <c r="AB6692" s="1" t="s">
        <v>29</v>
      </c>
      <c r="AC6692" s="1" t="s">
        <v>40</v>
      </c>
      <c r="AD6692" s="1" t="s">
        <v>19</v>
      </c>
      <c r="AE6692" s="2">
        <v>40981</v>
      </c>
    </row>
    <row r="6693" spans="1:31" x14ac:dyDescent="0.25">
      <c r="A6693">
        <f t="shared" si="943"/>
        <v>6692</v>
      </c>
      <c r="B6693" s="1">
        <v>2912</v>
      </c>
      <c r="C6693" s="2">
        <v>40979</v>
      </c>
      <c r="D6693" s="1" t="s">
        <v>13</v>
      </c>
      <c r="E6693" s="1" t="str">
        <f t="shared" si="936"/>
        <v>*</v>
      </c>
      <c r="F6693" s="1" t="str">
        <f t="shared" si="937"/>
        <v>*</v>
      </c>
      <c r="G6693" s="1" t="str">
        <f t="shared" si="938"/>
        <v>*</v>
      </c>
      <c r="J6693" s="1" t="str">
        <f t="shared" si="939"/>
        <v>*</v>
      </c>
      <c r="P6693" s="1">
        <v>9</v>
      </c>
      <c r="Q6693" s="1">
        <f t="shared" si="944"/>
        <v>0.01</v>
      </c>
      <c r="T6693" s="4">
        <v>507.98</v>
      </c>
      <c r="U6693" s="9">
        <f t="shared" si="940"/>
        <v>0</v>
      </c>
      <c r="V6693" s="4">
        <f t="shared" si="941"/>
        <v>56.442222222222227</v>
      </c>
      <c r="W6693" s="1" t="s">
        <v>14</v>
      </c>
      <c r="X6693" s="1">
        <v>4.8600000000000003</v>
      </c>
      <c r="Y6693" s="4">
        <f t="shared" si="942"/>
        <v>512.84</v>
      </c>
      <c r="Z6693" s="1" t="s">
        <v>22</v>
      </c>
      <c r="AA6693" s="1" t="s">
        <v>28</v>
      </c>
      <c r="AB6693" s="1" t="s">
        <v>29</v>
      </c>
      <c r="AC6693" s="1" t="s">
        <v>40</v>
      </c>
      <c r="AD6693" s="1" t="s">
        <v>19</v>
      </c>
      <c r="AE6693" s="2">
        <v>40986</v>
      </c>
    </row>
    <row r="6694" spans="1:31" x14ac:dyDescent="0.25">
      <c r="A6694">
        <f t="shared" si="943"/>
        <v>6693</v>
      </c>
      <c r="B6694" s="1">
        <v>42243</v>
      </c>
      <c r="C6694" s="2">
        <v>40979</v>
      </c>
      <c r="D6694" s="1" t="s">
        <v>36</v>
      </c>
      <c r="E6694" s="1" t="str">
        <f t="shared" si="936"/>
        <v>*</v>
      </c>
      <c r="F6694" s="1" t="str">
        <f t="shared" si="937"/>
        <v>*</v>
      </c>
      <c r="G6694" s="1" t="str">
        <f t="shared" si="938"/>
        <v>*</v>
      </c>
      <c r="J6694" s="1" t="str">
        <f t="shared" si="939"/>
        <v>*</v>
      </c>
      <c r="P6694" s="1">
        <v>19</v>
      </c>
      <c r="Q6694" s="1">
        <f t="shared" si="944"/>
        <v>0.02</v>
      </c>
      <c r="T6694" s="4">
        <v>145.26</v>
      </c>
      <c r="U6694" s="9">
        <f t="shared" si="940"/>
        <v>0</v>
      </c>
      <c r="V6694" s="4">
        <f t="shared" si="941"/>
        <v>7.6452631578947363</v>
      </c>
      <c r="W6694" s="1" t="s">
        <v>21</v>
      </c>
      <c r="X6694" s="1">
        <v>5.96</v>
      </c>
      <c r="Y6694" s="4">
        <f t="shared" si="942"/>
        <v>151.22</v>
      </c>
      <c r="Z6694" s="1" t="s">
        <v>51</v>
      </c>
      <c r="AA6694" s="1" t="s">
        <v>23</v>
      </c>
      <c r="AB6694" s="1" t="s">
        <v>29</v>
      </c>
      <c r="AC6694" s="1" t="s">
        <v>40</v>
      </c>
      <c r="AD6694" s="1" t="s">
        <v>19</v>
      </c>
      <c r="AE6694" s="2">
        <v>40981</v>
      </c>
    </row>
    <row r="6695" spans="1:31" x14ac:dyDescent="0.25">
      <c r="A6695">
        <f t="shared" si="943"/>
        <v>6694</v>
      </c>
      <c r="B6695" s="1">
        <v>44099</v>
      </c>
      <c r="C6695" s="2">
        <v>40980</v>
      </c>
      <c r="D6695" s="1" t="s">
        <v>36</v>
      </c>
      <c r="E6695" s="1" t="str">
        <f t="shared" si="936"/>
        <v>*</v>
      </c>
      <c r="F6695" s="1" t="str">
        <f t="shared" si="937"/>
        <v>*</v>
      </c>
      <c r="G6695" s="1" t="str">
        <f t="shared" si="938"/>
        <v>*</v>
      </c>
      <c r="J6695" s="1" t="str">
        <f t="shared" si="939"/>
        <v>*</v>
      </c>
      <c r="P6695" s="1">
        <v>34</v>
      </c>
      <c r="Q6695" s="1">
        <f t="shared" si="944"/>
        <v>0.04</v>
      </c>
      <c r="T6695" s="4">
        <v>11823.52</v>
      </c>
      <c r="U6695" s="9">
        <f t="shared" si="940"/>
        <v>1</v>
      </c>
      <c r="V6695" s="4">
        <f t="shared" si="941"/>
        <v>347.75058823529412</v>
      </c>
      <c r="W6695" s="1" t="s">
        <v>21</v>
      </c>
      <c r="X6695" s="1">
        <v>19.989999999999998</v>
      </c>
      <c r="Y6695" s="4">
        <f t="shared" si="942"/>
        <v>11843.51</v>
      </c>
      <c r="Z6695" s="1" t="s">
        <v>15</v>
      </c>
      <c r="AA6695" s="1" t="s">
        <v>28</v>
      </c>
      <c r="AB6695" s="1" t="s">
        <v>29</v>
      </c>
      <c r="AC6695" s="1" t="s">
        <v>43</v>
      </c>
      <c r="AD6695" s="1" t="s">
        <v>19</v>
      </c>
      <c r="AE6695" s="2">
        <v>40982</v>
      </c>
    </row>
    <row r="6696" spans="1:31" x14ac:dyDescent="0.25">
      <c r="A6696">
        <f t="shared" si="943"/>
        <v>6695</v>
      </c>
      <c r="B6696" s="1">
        <v>32067</v>
      </c>
      <c r="C6696" s="2">
        <v>40980</v>
      </c>
      <c r="D6696" s="1" t="s">
        <v>20</v>
      </c>
      <c r="E6696" s="1" t="str">
        <f t="shared" si="936"/>
        <v>*</v>
      </c>
      <c r="F6696" s="1" t="str">
        <f t="shared" si="937"/>
        <v>**</v>
      </c>
      <c r="G6696" s="1" t="str">
        <f t="shared" si="938"/>
        <v>**</v>
      </c>
      <c r="J6696" s="1" t="str">
        <f t="shared" si="939"/>
        <v>**</v>
      </c>
      <c r="P6696" s="1">
        <v>27</v>
      </c>
      <c r="Q6696" s="1">
        <f t="shared" si="944"/>
        <v>3.5000000000000003E-2</v>
      </c>
      <c r="T6696" s="4">
        <v>2853.8834999999999</v>
      </c>
      <c r="U6696" s="9">
        <f t="shared" si="940"/>
        <v>1</v>
      </c>
      <c r="V6696" s="4">
        <f t="shared" si="941"/>
        <v>105.69938888888889</v>
      </c>
      <c r="W6696" s="1" t="s">
        <v>21</v>
      </c>
      <c r="X6696" s="1">
        <v>7.69</v>
      </c>
      <c r="Y6696" s="4">
        <f t="shared" si="942"/>
        <v>2861.5735</v>
      </c>
      <c r="Z6696" s="1" t="s">
        <v>22</v>
      </c>
      <c r="AA6696" s="1" t="s">
        <v>23</v>
      </c>
      <c r="AB6696" s="1" t="s">
        <v>24</v>
      </c>
      <c r="AC6696" s="1" t="s">
        <v>25</v>
      </c>
      <c r="AD6696" s="1" t="s">
        <v>19</v>
      </c>
      <c r="AE6696" s="2">
        <v>40981</v>
      </c>
    </row>
    <row r="6697" spans="1:31" x14ac:dyDescent="0.25">
      <c r="A6697">
        <f t="shared" si="943"/>
        <v>6696</v>
      </c>
      <c r="B6697" s="1">
        <v>23584</v>
      </c>
      <c r="C6697" s="2">
        <v>40980</v>
      </c>
      <c r="D6697" s="1" t="s">
        <v>32</v>
      </c>
      <c r="E6697" s="1" t="str">
        <f t="shared" si="936"/>
        <v>***</v>
      </c>
      <c r="F6697" s="1" t="str">
        <f t="shared" si="937"/>
        <v>***</v>
      </c>
      <c r="G6697" s="1" t="str">
        <f t="shared" si="938"/>
        <v>***</v>
      </c>
      <c r="J6697" s="1" t="str">
        <f t="shared" si="939"/>
        <v>***</v>
      </c>
      <c r="P6697" s="1">
        <v>14</v>
      </c>
      <c r="Q6697" s="1">
        <f t="shared" si="944"/>
        <v>0.02</v>
      </c>
      <c r="T6697" s="4">
        <v>2671.21</v>
      </c>
      <c r="U6697" s="9">
        <f t="shared" si="940"/>
        <v>1</v>
      </c>
      <c r="V6697" s="4">
        <f t="shared" si="941"/>
        <v>190.80071428571429</v>
      </c>
      <c r="W6697" s="1" t="s">
        <v>33</v>
      </c>
      <c r="X6697" s="1">
        <v>15.59</v>
      </c>
      <c r="Y6697" s="4">
        <f t="shared" si="942"/>
        <v>2686.8</v>
      </c>
      <c r="Z6697" s="1" t="s">
        <v>39</v>
      </c>
      <c r="AA6697" s="1" t="s">
        <v>28</v>
      </c>
      <c r="AB6697" s="1" t="s">
        <v>24</v>
      </c>
      <c r="AC6697" s="1" t="s">
        <v>56</v>
      </c>
      <c r="AD6697" s="1" t="s">
        <v>35</v>
      </c>
      <c r="AE6697" s="2">
        <v>40982</v>
      </c>
    </row>
    <row r="6698" spans="1:31" x14ac:dyDescent="0.25">
      <c r="A6698">
        <f t="shared" si="943"/>
        <v>6697</v>
      </c>
      <c r="B6698" s="1">
        <v>17152</v>
      </c>
      <c r="C6698" s="2">
        <v>40980</v>
      </c>
      <c r="D6698" s="1" t="s">
        <v>20</v>
      </c>
      <c r="E6698" s="1" t="str">
        <f t="shared" si="936"/>
        <v>*</v>
      </c>
      <c r="F6698" s="1" t="str">
        <f t="shared" si="937"/>
        <v>**</v>
      </c>
      <c r="G6698" s="1" t="str">
        <f t="shared" si="938"/>
        <v>**</v>
      </c>
      <c r="J6698" s="1" t="str">
        <f t="shared" si="939"/>
        <v>**</v>
      </c>
      <c r="P6698" s="1">
        <v>32</v>
      </c>
      <c r="Q6698" s="1">
        <f t="shared" si="944"/>
        <v>0.04</v>
      </c>
      <c r="T6698" s="4">
        <v>236.45</v>
      </c>
      <c r="U6698" s="9">
        <f t="shared" si="940"/>
        <v>0</v>
      </c>
      <c r="V6698" s="4">
        <f t="shared" si="941"/>
        <v>7.3890624999999996</v>
      </c>
      <c r="W6698" s="1" t="s">
        <v>21</v>
      </c>
      <c r="X6698" s="1">
        <v>9.69</v>
      </c>
      <c r="Y6698" s="4">
        <f t="shared" si="942"/>
        <v>246.14</v>
      </c>
      <c r="Z6698" s="1" t="s">
        <v>22</v>
      </c>
      <c r="AA6698" s="1" t="s">
        <v>37</v>
      </c>
      <c r="AB6698" s="1" t="s">
        <v>29</v>
      </c>
      <c r="AC6698" s="1" t="s">
        <v>55</v>
      </c>
      <c r="AD6698" s="1" t="s">
        <v>19</v>
      </c>
      <c r="AE6698" s="2">
        <v>40981</v>
      </c>
    </row>
    <row r="6699" spans="1:31" x14ac:dyDescent="0.25">
      <c r="A6699">
        <f t="shared" si="943"/>
        <v>6698</v>
      </c>
      <c r="B6699" s="1">
        <v>44099</v>
      </c>
      <c r="C6699" s="2">
        <v>40980</v>
      </c>
      <c r="D6699" s="1" t="s">
        <v>36</v>
      </c>
      <c r="E6699" s="1" t="str">
        <f t="shared" si="936"/>
        <v>*</v>
      </c>
      <c r="F6699" s="1" t="str">
        <f t="shared" si="937"/>
        <v>*</v>
      </c>
      <c r="G6699" s="1" t="str">
        <f t="shared" si="938"/>
        <v>*</v>
      </c>
      <c r="J6699" s="1" t="str">
        <f t="shared" si="939"/>
        <v>*</v>
      </c>
      <c r="P6699" s="1">
        <v>19</v>
      </c>
      <c r="Q6699" s="1">
        <f t="shared" si="944"/>
        <v>0.02</v>
      </c>
      <c r="T6699" s="4">
        <v>80.81</v>
      </c>
      <c r="U6699" s="9">
        <f t="shared" si="940"/>
        <v>0</v>
      </c>
      <c r="V6699" s="4">
        <f t="shared" si="941"/>
        <v>4.2531578947368418</v>
      </c>
      <c r="W6699" s="1" t="s">
        <v>21</v>
      </c>
      <c r="X6699" s="1">
        <v>5.41</v>
      </c>
      <c r="Y6699" s="4">
        <f t="shared" si="942"/>
        <v>86.22</v>
      </c>
      <c r="Z6699" s="1" t="s">
        <v>15</v>
      </c>
      <c r="AA6699" s="1" t="s">
        <v>28</v>
      </c>
      <c r="AB6699" s="1" t="s">
        <v>29</v>
      </c>
      <c r="AC6699" s="1" t="s">
        <v>43</v>
      </c>
      <c r="AD6699" s="1" t="s">
        <v>19</v>
      </c>
      <c r="AE6699" s="2">
        <v>40982</v>
      </c>
    </row>
    <row r="6700" spans="1:31" x14ac:dyDescent="0.25">
      <c r="A6700">
        <f t="shared" si="943"/>
        <v>6699</v>
      </c>
      <c r="B6700" s="1">
        <v>35173</v>
      </c>
      <c r="C6700" s="2">
        <v>40981</v>
      </c>
      <c r="D6700" s="1" t="s">
        <v>27</v>
      </c>
      <c r="E6700" s="1" t="str">
        <f t="shared" si="936"/>
        <v>*</v>
      </c>
      <c r="F6700" s="1" t="str">
        <f t="shared" si="937"/>
        <v>*</v>
      </c>
      <c r="G6700" s="1" t="str">
        <f t="shared" si="938"/>
        <v>*</v>
      </c>
      <c r="J6700" s="1" t="str">
        <f t="shared" si="939"/>
        <v>*</v>
      </c>
      <c r="P6700" s="1">
        <v>29</v>
      </c>
      <c r="Q6700" s="1">
        <f t="shared" si="944"/>
        <v>3.5000000000000003E-2</v>
      </c>
      <c r="T6700" s="4">
        <v>6483.26</v>
      </c>
      <c r="U6700" s="9">
        <f t="shared" si="940"/>
        <v>1</v>
      </c>
      <c r="V6700" s="4">
        <f t="shared" si="941"/>
        <v>223.56068965517241</v>
      </c>
      <c r="W6700" s="1" t="s">
        <v>33</v>
      </c>
      <c r="X6700" s="1">
        <v>60.2</v>
      </c>
      <c r="Y6700" s="4">
        <f t="shared" si="942"/>
        <v>6543.46</v>
      </c>
      <c r="Z6700" s="1" t="s">
        <v>46</v>
      </c>
      <c r="AA6700" s="1" t="s">
        <v>28</v>
      </c>
      <c r="AB6700" s="1" t="s">
        <v>17</v>
      </c>
      <c r="AC6700" s="1" t="s">
        <v>62</v>
      </c>
      <c r="AD6700" s="1" t="s">
        <v>59</v>
      </c>
      <c r="AE6700" s="2">
        <v>40983</v>
      </c>
    </row>
    <row r="6701" spans="1:31" x14ac:dyDescent="0.25">
      <c r="A6701">
        <f t="shared" si="943"/>
        <v>6700</v>
      </c>
      <c r="B6701" s="1">
        <v>35173</v>
      </c>
      <c r="C6701" s="2">
        <v>40981</v>
      </c>
      <c r="D6701" s="1" t="s">
        <v>27</v>
      </c>
      <c r="E6701" s="1" t="str">
        <f t="shared" si="936"/>
        <v>*</v>
      </c>
      <c r="F6701" s="1" t="str">
        <f t="shared" si="937"/>
        <v>*</v>
      </c>
      <c r="G6701" s="1" t="str">
        <f t="shared" si="938"/>
        <v>*</v>
      </c>
      <c r="J6701" s="1" t="str">
        <f t="shared" si="939"/>
        <v>*</v>
      </c>
      <c r="P6701" s="1">
        <v>13</v>
      </c>
      <c r="Q6701" s="1">
        <f t="shared" si="944"/>
        <v>0.02</v>
      </c>
      <c r="T6701" s="4">
        <v>1446.2070000000001</v>
      </c>
      <c r="U6701" s="9">
        <f t="shared" si="940"/>
        <v>1</v>
      </c>
      <c r="V6701" s="4">
        <f t="shared" si="941"/>
        <v>111.24669230769231</v>
      </c>
      <c r="W6701" s="1" t="s">
        <v>21</v>
      </c>
      <c r="X6701" s="1">
        <v>8.08</v>
      </c>
      <c r="Y6701" s="4">
        <f t="shared" si="942"/>
        <v>1454.287</v>
      </c>
      <c r="Z6701" s="1" t="s">
        <v>46</v>
      </c>
      <c r="AA6701" s="1" t="s">
        <v>28</v>
      </c>
      <c r="AB6701" s="1" t="s">
        <v>24</v>
      </c>
      <c r="AC6701" s="1" t="s">
        <v>25</v>
      </c>
      <c r="AD6701" s="1" t="s">
        <v>19</v>
      </c>
      <c r="AE6701" s="2">
        <v>40983</v>
      </c>
    </row>
    <row r="6702" spans="1:31" x14ac:dyDescent="0.25">
      <c r="A6702">
        <f t="shared" si="943"/>
        <v>6701</v>
      </c>
      <c r="B6702" s="1">
        <v>29607</v>
      </c>
      <c r="C6702" s="2">
        <v>40981</v>
      </c>
      <c r="D6702" s="1" t="s">
        <v>36</v>
      </c>
      <c r="E6702" s="1" t="str">
        <f t="shared" si="936"/>
        <v>*</v>
      </c>
      <c r="F6702" s="1" t="str">
        <f t="shared" si="937"/>
        <v>*</v>
      </c>
      <c r="G6702" s="1" t="str">
        <f t="shared" si="938"/>
        <v>*</v>
      </c>
      <c r="J6702" s="1" t="str">
        <f t="shared" si="939"/>
        <v>*</v>
      </c>
      <c r="P6702" s="1">
        <v>20</v>
      </c>
      <c r="Q6702" s="1">
        <f t="shared" si="944"/>
        <v>3.5000000000000003E-2</v>
      </c>
      <c r="T6702" s="4">
        <v>240.74</v>
      </c>
      <c r="U6702" s="9">
        <f t="shared" si="940"/>
        <v>0</v>
      </c>
      <c r="V6702" s="4">
        <f t="shared" si="941"/>
        <v>12.037000000000001</v>
      </c>
      <c r="W6702" s="1" t="s">
        <v>21</v>
      </c>
      <c r="X6702" s="1">
        <v>5.09</v>
      </c>
      <c r="Y6702" s="4">
        <f t="shared" si="942"/>
        <v>245.83</v>
      </c>
      <c r="Z6702" s="1" t="s">
        <v>22</v>
      </c>
      <c r="AA6702" s="1" t="s">
        <v>37</v>
      </c>
      <c r="AB6702" s="1" t="s">
        <v>29</v>
      </c>
      <c r="AC6702" s="1" t="s">
        <v>40</v>
      </c>
      <c r="AD6702" s="1" t="s">
        <v>19</v>
      </c>
      <c r="AE6702" s="2">
        <v>40983</v>
      </c>
    </row>
    <row r="6703" spans="1:31" x14ac:dyDescent="0.25">
      <c r="A6703">
        <f t="shared" si="943"/>
        <v>6702</v>
      </c>
      <c r="B6703" s="1">
        <v>20194</v>
      </c>
      <c r="C6703" s="2">
        <v>40981</v>
      </c>
      <c r="D6703" s="1" t="s">
        <v>20</v>
      </c>
      <c r="E6703" s="1" t="str">
        <f t="shared" si="936"/>
        <v>*</v>
      </c>
      <c r="F6703" s="1" t="str">
        <f t="shared" si="937"/>
        <v>**</v>
      </c>
      <c r="G6703" s="1" t="str">
        <f t="shared" si="938"/>
        <v>**</v>
      </c>
      <c r="J6703" s="1" t="str">
        <f t="shared" si="939"/>
        <v>**</v>
      </c>
      <c r="P6703" s="1">
        <v>10</v>
      </c>
      <c r="Q6703" s="1">
        <f t="shared" si="944"/>
        <v>0.02</v>
      </c>
      <c r="T6703" s="4">
        <v>194.29</v>
      </c>
      <c r="U6703" s="9">
        <f t="shared" si="940"/>
        <v>0</v>
      </c>
      <c r="V6703" s="4">
        <f t="shared" si="941"/>
        <v>19.428999999999998</v>
      </c>
      <c r="W6703" s="1" t="s">
        <v>21</v>
      </c>
      <c r="X6703" s="1">
        <v>6.67</v>
      </c>
      <c r="Y6703" s="4">
        <f t="shared" si="942"/>
        <v>200.95999999999998</v>
      </c>
      <c r="Z6703" s="1" t="s">
        <v>15</v>
      </c>
      <c r="AA6703" s="1" t="s">
        <v>16</v>
      </c>
      <c r="AB6703" s="1" t="s">
        <v>17</v>
      </c>
      <c r="AC6703" s="1" t="s">
        <v>18</v>
      </c>
      <c r="AD6703" s="1" t="s">
        <v>41</v>
      </c>
      <c r="AE6703" s="2">
        <v>40983</v>
      </c>
    </row>
    <row r="6704" spans="1:31" x14ac:dyDescent="0.25">
      <c r="A6704">
        <f t="shared" si="943"/>
        <v>6703</v>
      </c>
      <c r="B6704" s="1">
        <v>43138</v>
      </c>
      <c r="C6704" s="2">
        <v>40982</v>
      </c>
      <c r="D6704" s="1" t="s">
        <v>13</v>
      </c>
      <c r="E6704" s="1" t="str">
        <f t="shared" si="936"/>
        <v>*</v>
      </c>
      <c r="F6704" s="1" t="str">
        <f t="shared" si="937"/>
        <v>*</v>
      </c>
      <c r="G6704" s="1" t="str">
        <f t="shared" si="938"/>
        <v>*</v>
      </c>
      <c r="J6704" s="1" t="str">
        <f t="shared" si="939"/>
        <v>*</v>
      </c>
      <c r="P6704" s="1">
        <v>50</v>
      </c>
      <c r="Q6704" s="1">
        <f t="shared" si="944"/>
        <v>0.06</v>
      </c>
      <c r="T6704" s="4">
        <v>6552.86</v>
      </c>
      <c r="U6704" s="9">
        <f t="shared" si="940"/>
        <v>1</v>
      </c>
      <c r="V6704" s="4">
        <f t="shared" si="941"/>
        <v>131.05719999999999</v>
      </c>
      <c r="W6704" s="1" t="s">
        <v>33</v>
      </c>
      <c r="X6704" s="1">
        <v>32.18</v>
      </c>
      <c r="Y6704" s="4">
        <f t="shared" si="942"/>
        <v>6585.04</v>
      </c>
      <c r="Z6704" s="1" t="s">
        <v>49</v>
      </c>
      <c r="AA6704" s="1" t="s">
        <v>37</v>
      </c>
      <c r="AB6704" s="1" t="s">
        <v>17</v>
      </c>
      <c r="AC6704" s="1" t="s">
        <v>62</v>
      </c>
      <c r="AD6704" s="1" t="s">
        <v>59</v>
      </c>
      <c r="AE6704" s="2">
        <v>40984</v>
      </c>
    </row>
    <row r="6705" spans="1:31" x14ac:dyDescent="0.25">
      <c r="A6705">
        <f t="shared" si="943"/>
        <v>6704</v>
      </c>
      <c r="B6705" s="1">
        <v>14784</v>
      </c>
      <c r="C6705" s="2">
        <v>40982</v>
      </c>
      <c r="D6705" s="1" t="s">
        <v>36</v>
      </c>
      <c r="E6705" s="1" t="str">
        <f t="shared" si="936"/>
        <v>*</v>
      </c>
      <c r="F6705" s="1" t="str">
        <f t="shared" si="937"/>
        <v>*</v>
      </c>
      <c r="G6705" s="1" t="str">
        <f t="shared" si="938"/>
        <v>*</v>
      </c>
      <c r="J6705" s="1" t="str">
        <f t="shared" si="939"/>
        <v>*</v>
      </c>
      <c r="P6705" s="1">
        <v>43</v>
      </c>
      <c r="Q6705" s="1">
        <f t="shared" si="944"/>
        <v>0.05</v>
      </c>
      <c r="T6705" s="4">
        <v>2009.05</v>
      </c>
      <c r="U6705" s="9">
        <f t="shared" si="940"/>
        <v>1</v>
      </c>
      <c r="V6705" s="4">
        <f t="shared" si="941"/>
        <v>46.722093023255816</v>
      </c>
      <c r="W6705" s="1" t="s">
        <v>33</v>
      </c>
      <c r="X6705" s="1">
        <v>46.59</v>
      </c>
      <c r="Y6705" s="4">
        <f t="shared" si="942"/>
        <v>2055.64</v>
      </c>
      <c r="Z6705" s="1" t="s">
        <v>44</v>
      </c>
      <c r="AA6705" s="1" t="s">
        <v>23</v>
      </c>
      <c r="AB6705" s="1" t="s">
        <v>17</v>
      </c>
      <c r="AC6705" s="1" t="s">
        <v>52</v>
      </c>
      <c r="AD6705" s="1" t="s">
        <v>59</v>
      </c>
      <c r="AE6705" s="2">
        <v>40983</v>
      </c>
    </row>
    <row r="6706" spans="1:31" x14ac:dyDescent="0.25">
      <c r="A6706">
        <f t="shared" si="943"/>
        <v>6705</v>
      </c>
      <c r="B6706" s="1">
        <v>43138</v>
      </c>
      <c r="C6706" s="2">
        <v>40982</v>
      </c>
      <c r="D6706" s="1" t="s">
        <v>13</v>
      </c>
      <c r="E6706" s="1" t="str">
        <f t="shared" si="936"/>
        <v>*</v>
      </c>
      <c r="F6706" s="1" t="str">
        <f t="shared" si="937"/>
        <v>*</v>
      </c>
      <c r="G6706" s="1" t="str">
        <f t="shared" si="938"/>
        <v>*</v>
      </c>
      <c r="J6706" s="1" t="str">
        <f t="shared" si="939"/>
        <v>*</v>
      </c>
      <c r="P6706" s="1">
        <v>43</v>
      </c>
      <c r="Q6706" s="1">
        <f t="shared" si="944"/>
        <v>0.05</v>
      </c>
      <c r="T6706" s="4">
        <v>1334.05</v>
      </c>
      <c r="U6706" s="9">
        <f t="shared" si="940"/>
        <v>1</v>
      </c>
      <c r="V6706" s="4">
        <f t="shared" si="941"/>
        <v>31.02441860465116</v>
      </c>
      <c r="W6706" s="1" t="s">
        <v>21</v>
      </c>
      <c r="X6706" s="1">
        <v>2.99</v>
      </c>
      <c r="Y6706" s="4">
        <f t="shared" si="942"/>
        <v>1337.04</v>
      </c>
      <c r="Z6706" s="1" t="s">
        <v>49</v>
      </c>
      <c r="AA6706" s="1" t="s">
        <v>37</v>
      </c>
      <c r="AB6706" s="1" t="s">
        <v>29</v>
      </c>
      <c r="AC6706" s="1" t="s">
        <v>43</v>
      </c>
      <c r="AD6706" s="1" t="s">
        <v>19</v>
      </c>
      <c r="AE6706" s="2">
        <v>40986</v>
      </c>
    </row>
    <row r="6707" spans="1:31" x14ac:dyDescent="0.25">
      <c r="A6707">
        <f t="shared" si="943"/>
        <v>6706</v>
      </c>
      <c r="B6707" s="1">
        <v>27490</v>
      </c>
      <c r="C6707" s="2">
        <v>40982</v>
      </c>
      <c r="D6707" s="1" t="s">
        <v>27</v>
      </c>
      <c r="E6707" s="1" t="str">
        <f t="shared" si="936"/>
        <v>*</v>
      </c>
      <c r="F6707" s="1" t="str">
        <f t="shared" si="937"/>
        <v>*</v>
      </c>
      <c r="G6707" s="1" t="str">
        <f t="shared" si="938"/>
        <v>*</v>
      </c>
      <c r="J6707" s="1" t="str">
        <f t="shared" si="939"/>
        <v>*</v>
      </c>
      <c r="P6707" s="1">
        <v>18</v>
      </c>
      <c r="Q6707" s="1">
        <f t="shared" si="944"/>
        <v>0.02</v>
      </c>
      <c r="T6707" s="4">
        <v>611.71</v>
      </c>
      <c r="U6707" s="9">
        <f t="shared" si="940"/>
        <v>0</v>
      </c>
      <c r="V6707" s="4">
        <f t="shared" si="941"/>
        <v>33.983888888888892</v>
      </c>
      <c r="W6707" s="1" t="s">
        <v>21</v>
      </c>
      <c r="X6707" s="1">
        <v>12.62</v>
      </c>
      <c r="Y6707" s="4">
        <f t="shared" si="942"/>
        <v>624.33000000000004</v>
      </c>
      <c r="Z6707" s="1" t="s">
        <v>22</v>
      </c>
      <c r="AA6707" s="1" t="s">
        <v>28</v>
      </c>
      <c r="AB6707" s="1" t="s">
        <v>29</v>
      </c>
      <c r="AC6707" s="1" t="s">
        <v>43</v>
      </c>
      <c r="AD6707" s="1" t="s">
        <v>19</v>
      </c>
      <c r="AE6707" s="2">
        <v>40984</v>
      </c>
    </row>
    <row r="6708" spans="1:31" x14ac:dyDescent="0.25">
      <c r="A6708">
        <f t="shared" si="943"/>
        <v>6707</v>
      </c>
      <c r="B6708" s="1">
        <v>2022</v>
      </c>
      <c r="C6708" s="2">
        <v>40982</v>
      </c>
      <c r="D6708" s="1" t="s">
        <v>32</v>
      </c>
      <c r="E6708" s="1" t="str">
        <f t="shared" si="936"/>
        <v>***</v>
      </c>
      <c r="F6708" s="1" t="str">
        <f t="shared" si="937"/>
        <v>***</v>
      </c>
      <c r="G6708" s="1" t="str">
        <f t="shared" si="938"/>
        <v>***</v>
      </c>
      <c r="J6708" s="1" t="str">
        <f t="shared" si="939"/>
        <v>***</v>
      </c>
      <c r="P6708" s="1">
        <v>45</v>
      </c>
      <c r="Q6708" s="1">
        <f t="shared" si="944"/>
        <v>0.05</v>
      </c>
      <c r="T6708" s="4">
        <v>186.44</v>
      </c>
      <c r="U6708" s="9">
        <f t="shared" si="940"/>
        <v>0</v>
      </c>
      <c r="V6708" s="4">
        <f t="shared" si="941"/>
        <v>4.1431111111111107</v>
      </c>
      <c r="W6708" s="1" t="s">
        <v>21</v>
      </c>
      <c r="X6708" s="1">
        <v>5.13</v>
      </c>
      <c r="Y6708" s="4">
        <f t="shared" si="942"/>
        <v>191.57</v>
      </c>
      <c r="Z6708" s="1" t="s">
        <v>22</v>
      </c>
      <c r="AA6708" s="1" t="s">
        <v>28</v>
      </c>
      <c r="AB6708" s="1" t="s">
        <v>29</v>
      </c>
      <c r="AC6708" s="1" t="s">
        <v>63</v>
      </c>
      <c r="AD6708" s="1" t="s">
        <v>19</v>
      </c>
      <c r="AE6708" s="2">
        <v>40983</v>
      </c>
    </row>
    <row r="6709" spans="1:31" x14ac:dyDescent="0.25">
      <c r="A6709">
        <f t="shared" si="943"/>
        <v>6708</v>
      </c>
      <c r="B6709" s="1">
        <v>17571</v>
      </c>
      <c r="C6709" s="2">
        <v>40983</v>
      </c>
      <c r="D6709" s="1" t="s">
        <v>27</v>
      </c>
      <c r="E6709" s="1" t="str">
        <f t="shared" si="936"/>
        <v>*</v>
      </c>
      <c r="F6709" s="1" t="str">
        <f t="shared" si="937"/>
        <v>*</v>
      </c>
      <c r="G6709" s="1" t="str">
        <f t="shared" si="938"/>
        <v>*</v>
      </c>
      <c r="J6709" s="1" t="str">
        <f t="shared" si="939"/>
        <v>*</v>
      </c>
      <c r="P6709" s="1">
        <v>50</v>
      </c>
      <c r="Q6709" s="1">
        <f t="shared" si="944"/>
        <v>0.06</v>
      </c>
      <c r="T6709" s="4">
        <v>1695.65</v>
      </c>
      <c r="U6709" s="9">
        <f t="shared" si="940"/>
        <v>1</v>
      </c>
      <c r="V6709" s="4">
        <f t="shared" si="941"/>
        <v>33.913000000000004</v>
      </c>
      <c r="W6709" s="1" t="s">
        <v>14</v>
      </c>
      <c r="X6709" s="1">
        <v>5.5</v>
      </c>
      <c r="Y6709" s="4">
        <f t="shared" si="942"/>
        <v>1701.15</v>
      </c>
      <c r="Z6709" s="1" t="s">
        <v>42</v>
      </c>
      <c r="AA6709" s="1" t="s">
        <v>16</v>
      </c>
      <c r="AB6709" s="1" t="s">
        <v>24</v>
      </c>
      <c r="AC6709" s="1" t="s">
        <v>38</v>
      </c>
      <c r="AD6709" s="1" t="s">
        <v>19</v>
      </c>
      <c r="AE6709" s="2">
        <v>40985</v>
      </c>
    </row>
    <row r="6710" spans="1:31" x14ac:dyDescent="0.25">
      <c r="A6710">
        <f t="shared" si="943"/>
        <v>6709</v>
      </c>
      <c r="B6710" s="1">
        <v>21607</v>
      </c>
      <c r="C6710" s="2">
        <v>40983</v>
      </c>
      <c r="D6710" s="1" t="s">
        <v>27</v>
      </c>
      <c r="E6710" s="1" t="str">
        <f t="shared" si="936"/>
        <v>*</v>
      </c>
      <c r="F6710" s="1" t="str">
        <f t="shared" si="937"/>
        <v>*</v>
      </c>
      <c r="G6710" s="1" t="str">
        <f t="shared" si="938"/>
        <v>*</v>
      </c>
      <c r="J6710" s="1" t="str">
        <f t="shared" si="939"/>
        <v>*</v>
      </c>
      <c r="P6710" s="1">
        <v>17</v>
      </c>
      <c r="Q6710" s="1">
        <f t="shared" si="944"/>
        <v>0.02</v>
      </c>
      <c r="T6710" s="4">
        <v>618.9</v>
      </c>
      <c r="U6710" s="9">
        <f t="shared" si="940"/>
        <v>0</v>
      </c>
      <c r="V6710" s="4">
        <f t="shared" si="941"/>
        <v>36.405882352941177</v>
      </c>
      <c r="W6710" s="1" t="s">
        <v>21</v>
      </c>
      <c r="X6710" s="1">
        <v>13.89</v>
      </c>
      <c r="Y6710" s="4">
        <f t="shared" si="942"/>
        <v>632.79</v>
      </c>
      <c r="Z6710" s="1" t="s">
        <v>39</v>
      </c>
      <c r="AA6710" s="1" t="s">
        <v>37</v>
      </c>
      <c r="AB6710" s="1" t="s">
        <v>29</v>
      </c>
      <c r="AC6710" s="1" t="s">
        <v>30</v>
      </c>
      <c r="AD6710" s="1" t="s">
        <v>31</v>
      </c>
      <c r="AE6710" s="2">
        <v>40985</v>
      </c>
    </row>
    <row r="6711" spans="1:31" x14ac:dyDescent="0.25">
      <c r="A6711">
        <f t="shared" si="943"/>
        <v>6710</v>
      </c>
      <c r="B6711" s="1">
        <v>21223</v>
      </c>
      <c r="C6711" s="2">
        <v>40983</v>
      </c>
      <c r="D6711" s="1" t="s">
        <v>27</v>
      </c>
      <c r="E6711" s="1" t="str">
        <f t="shared" si="936"/>
        <v>*</v>
      </c>
      <c r="F6711" s="1" t="str">
        <f t="shared" si="937"/>
        <v>*</v>
      </c>
      <c r="G6711" s="1" t="str">
        <f t="shared" si="938"/>
        <v>*</v>
      </c>
      <c r="J6711" s="1" t="str">
        <f t="shared" si="939"/>
        <v>*</v>
      </c>
      <c r="P6711" s="1">
        <v>8</v>
      </c>
      <c r="Q6711" s="1">
        <f t="shared" si="944"/>
        <v>0.01</v>
      </c>
      <c r="T6711" s="4">
        <v>435.29</v>
      </c>
      <c r="U6711" s="9">
        <f t="shared" si="940"/>
        <v>0</v>
      </c>
      <c r="V6711" s="4">
        <f t="shared" si="941"/>
        <v>54.411250000000003</v>
      </c>
      <c r="W6711" s="1" t="s">
        <v>21</v>
      </c>
      <c r="X6711" s="1">
        <v>18.45</v>
      </c>
      <c r="Y6711" s="4">
        <f t="shared" si="942"/>
        <v>453.74</v>
      </c>
      <c r="Z6711" s="1" t="s">
        <v>50</v>
      </c>
      <c r="AA6711" s="1" t="s">
        <v>16</v>
      </c>
      <c r="AB6711" s="1" t="s">
        <v>17</v>
      </c>
      <c r="AC6711" s="1" t="s">
        <v>18</v>
      </c>
      <c r="AD6711" s="1" t="s">
        <v>26</v>
      </c>
      <c r="AE6711" s="2">
        <v>40984</v>
      </c>
    </row>
    <row r="6712" spans="1:31" x14ac:dyDescent="0.25">
      <c r="A6712">
        <f t="shared" si="943"/>
        <v>6711</v>
      </c>
      <c r="B6712" s="1">
        <v>21223</v>
      </c>
      <c r="C6712" s="2">
        <v>40983</v>
      </c>
      <c r="D6712" s="1" t="s">
        <v>27</v>
      </c>
      <c r="E6712" s="1" t="str">
        <f t="shared" si="936"/>
        <v>*</v>
      </c>
      <c r="F6712" s="1" t="str">
        <f t="shared" si="937"/>
        <v>*</v>
      </c>
      <c r="G6712" s="1" t="str">
        <f t="shared" si="938"/>
        <v>*</v>
      </c>
      <c r="J6712" s="1" t="str">
        <f t="shared" si="939"/>
        <v>*</v>
      </c>
      <c r="P6712" s="1">
        <v>3</v>
      </c>
      <c r="Q6712" s="1">
        <f t="shared" si="944"/>
        <v>0.01</v>
      </c>
      <c r="T6712" s="4">
        <v>317.95</v>
      </c>
      <c r="U6712" s="9">
        <f t="shared" si="940"/>
        <v>0</v>
      </c>
      <c r="V6712" s="4">
        <f t="shared" si="941"/>
        <v>105.98333333333333</v>
      </c>
      <c r="W6712" s="1" t="s">
        <v>33</v>
      </c>
      <c r="X6712" s="1">
        <v>26.22</v>
      </c>
      <c r="Y6712" s="4">
        <f t="shared" si="942"/>
        <v>344.16999999999996</v>
      </c>
      <c r="Z6712" s="1" t="s">
        <v>50</v>
      </c>
      <c r="AA6712" s="1" t="s">
        <v>16</v>
      </c>
      <c r="AB6712" s="1" t="s">
        <v>17</v>
      </c>
      <c r="AC6712" s="1" t="s">
        <v>62</v>
      </c>
      <c r="AD6712" s="1" t="s">
        <v>59</v>
      </c>
      <c r="AE6712" s="2">
        <v>40984</v>
      </c>
    </row>
    <row r="6713" spans="1:31" x14ac:dyDescent="0.25">
      <c r="A6713">
        <f t="shared" si="943"/>
        <v>6712</v>
      </c>
      <c r="B6713" s="1">
        <v>53571</v>
      </c>
      <c r="C6713" s="2">
        <v>40983</v>
      </c>
      <c r="D6713" s="1" t="s">
        <v>27</v>
      </c>
      <c r="E6713" s="1" t="str">
        <f t="shared" si="936"/>
        <v>*</v>
      </c>
      <c r="F6713" s="1" t="str">
        <f t="shared" si="937"/>
        <v>*</v>
      </c>
      <c r="G6713" s="1" t="str">
        <f t="shared" si="938"/>
        <v>*</v>
      </c>
      <c r="J6713" s="1" t="str">
        <f t="shared" si="939"/>
        <v>*</v>
      </c>
      <c r="P6713" s="1">
        <v>21</v>
      </c>
      <c r="Q6713" s="1">
        <f t="shared" si="944"/>
        <v>3.5000000000000003E-2</v>
      </c>
      <c r="T6713" s="4">
        <v>238.06</v>
      </c>
      <c r="U6713" s="9">
        <f t="shared" si="940"/>
        <v>0</v>
      </c>
      <c r="V6713" s="4">
        <f t="shared" si="941"/>
        <v>11.336190476190476</v>
      </c>
      <c r="W6713" s="1" t="s">
        <v>21</v>
      </c>
      <c r="X6713" s="1">
        <v>2.99</v>
      </c>
      <c r="Y6713" s="4">
        <f t="shared" si="942"/>
        <v>241.05</v>
      </c>
      <c r="Z6713" s="1" t="s">
        <v>15</v>
      </c>
      <c r="AA6713" s="1" t="s">
        <v>23</v>
      </c>
      <c r="AB6713" s="1" t="s">
        <v>29</v>
      </c>
      <c r="AC6713" s="1" t="s">
        <v>43</v>
      </c>
      <c r="AD6713" s="1" t="s">
        <v>19</v>
      </c>
      <c r="AE6713" s="2">
        <v>40985</v>
      </c>
    </row>
    <row r="6714" spans="1:31" x14ac:dyDescent="0.25">
      <c r="A6714">
        <f t="shared" si="943"/>
        <v>6713</v>
      </c>
      <c r="B6714" s="1">
        <v>17571</v>
      </c>
      <c r="C6714" s="2">
        <v>40983</v>
      </c>
      <c r="D6714" s="1" t="s">
        <v>27</v>
      </c>
      <c r="E6714" s="1" t="str">
        <f t="shared" si="936"/>
        <v>*</v>
      </c>
      <c r="F6714" s="1" t="str">
        <f t="shared" si="937"/>
        <v>*</v>
      </c>
      <c r="G6714" s="1" t="str">
        <f t="shared" si="938"/>
        <v>*</v>
      </c>
      <c r="J6714" s="1" t="str">
        <f t="shared" si="939"/>
        <v>*</v>
      </c>
      <c r="P6714" s="1">
        <v>32</v>
      </c>
      <c r="Q6714" s="1">
        <f t="shared" si="944"/>
        <v>0.04</v>
      </c>
      <c r="T6714" s="4">
        <v>102.59</v>
      </c>
      <c r="U6714" s="9">
        <f t="shared" si="940"/>
        <v>0</v>
      </c>
      <c r="V6714" s="4">
        <f t="shared" si="941"/>
        <v>3.2059375000000001</v>
      </c>
      <c r="W6714" s="1" t="s">
        <v>21</v>
      </c>
      <c r="X6714" s="1">
        <v>1.58</v>
      </c>
      <c r="Y6714" s="4">
        <f t="shared" si="942"/>
        <v>104.17</v>
      </c>
      <c r="Z6714" s="1" t="s">
        <v>42</v>
      </c>
      <c r="AA6714" s="1" t="s">
        <v>16</v>
      </c>
      <c r="AB6714" s="1" t="s">
        <v>29</v>
      </c>
      <c r="AC6714" s="1" t="s">
        <v>61</v>
      </c>
      <c r="AD6714" s="1" t="s">
        <v>31</v>
      </c>
      <c r="AE6714" s="2">
        <v>40984</v>
      </c>
    </row>
    <row r="6715" spans="1:31" x14ac:dyDescent="0.25">
      <c r="A6715">
        <f t="shared" si="943"/>
        <v>6714</v>
      </c>
      <c r="B6715" s="1">
        <v>19207</v>
      </c>
      <c r="C6715" s="2">
        <v>40983</v>
      </c>
      <c r="D6715" s="1" t="s">
        <v>27</v>
      </c>
      <c r="E6715" s="1" t="str">
        <f t="shared" si="936"/>
        <v>*</v>
      </c>
      <c r="F6715" s="1" t="str">
        <f t="shared" si="937"/>
        <v>*</v>
      </c>
      <c r="G6715" s="1" t="str">
        <f t="shared" si="938"/>
        <v>*</v>
      </c>
      <c r="J6715" s="1" t="str">
        <f t="shared" si="939"/>
        <v>*</v>
      </c>
      <c r="P6715" s="1">
        <v>23</v>
      </c>
      <c r="Q6715" s="1">
        <f t="shared" si="944"/>
        <v>3.5000000000000003E-2</v>
      </c>
      <c r="T6715" s="4">
        <v>66.02</v>
      </c>
      <c r="U6715" s="9">
        <f t="shared" si="940"/>
        <v>0</v>
      </c>
      <c r="V6715" s="4">
        <f t="shared" si="941"/>
        <v>2.8704347826086956</v>
      </c>
      <c r="W6715" s="1" t="s">
        <v>21</v>
      </c>
      <c r="X6715" s="1">
        <v>0.99</v>
      </c>
      <c r="Y6715" s="4">
        <f t="shared" si="942"/>
        <v>67.009999999999991</v>
      </c>
      <c r="Z6715" s="1" t="s">
        <v>42</v>
      </c>
      <c r="AA6715" s="1" t="s">
        <v>28</v>
      </c>
      <c r="AB6715" s="1" t="s">
        <v>29</v>
      </c>
      <c r="AC6715" s="1" t="s">
        <v>58</v>
      </c>
      <c r="AD6715" s="1" t="s">
        <v>19</v>
      </c>
      <c r="AE6715" s="2">
        <v>40985</v>
      </c>
    </row>
    <row r="6716" spans="1:31" x14ac:dyDescent="0.25">
      <c r="A6716">
        <f t="shared" si="943"/>
        <v>6715</v>
      </c>
      <c r="B6716" s="1">
        <v>52995</v>
      </c>
      <c r="C6716" s="2">
        <v>40983</v>
      </c>
      <c r="D6716" s="1" t="s">
        <v>27</v>
      </c>
      <c r="E6716" s="1" t="str">
        <f t="shared" si="936"/>
        <v>*</v>
      </c>
      <c r="F6716" s="1" t="str">
        <f t="shared" si="937"/>
        <v>*</v>
      </c>
      <c r="G6716" s="1" t="str">
        <f t="shared" si="938"/>
        <v>*</v>
      </c>
      <c r="J6716" s="1" t="str">
        <f t="shared" si="939"/>
        <v>*</v>
      </c>
      <c r="P6716" s="1">
        <v>8</v>
      </c>
      <c r="Q6716" s="1">
        <f t="shared" si="944"/>
        <v>0.01</v>
      </c>
      <c r="T6716" s="4">
        <v>33.39</v>
      </c>
      <c r="U6716" s="9">
        <f t="shared" si="940"/>
        <v>0</v>
      </c>
      <c r="V6716" s="4">
        <f t="shared" si="941"/>
        <v>4.1737500000000001</v>
      </c>
      <c r="W6716" s="1" t="s">
        <v>21</v>
      </c>
      <c r="X6716" s="1">
        <v>6.27</v>
      </c>
      <c r="Y6716" s="4">
        <f t="shared" si="942"/>
        <v>39.659999999999997</v>
      </c>
      <c r="Z6716" s="1" t="s">
        <v>22</v>
      </c>
      <c r="AA6716" s="1" t="s">
        <v>16</v>
      </c>
      <c r="AB6716" s="1" t="s">
        <v>29</v>
      </c>
      <c r="AC6716" s="1" t="s">
        <v>43</v>
      </c>
      <c r="AD6716" s="1" t="s">
        <v>19</v>
      </c>
      <c r="AE6716" s="2">
        <v>40983</v>
      </c>
    </row>
    <row r="6717" spans="1:31" x14ac:dyDescent="0.25">
      <c r="A6717">
        <f t="shared" si="943"/>
        <v>6716</v>
      </c>
      <c r="B6717" s="1">
        <v>19207</v>
      </c>
      <c r="C6717" s="2">
        <v>40983</v>
      </c>
      <c r="D6717" s="1" t="s">
        <v>27</v>
      </c>
      <c r="E6717" s="1" t="str">
        <f t="shared" si="936"/>
        <v>*</v>
      </c>
      <c r="F6717" s="1" t="str">
        <f t="shared" si="937"/>
        <v>*</v>
      </c>
      <c r="G6717" s="1" t="str">
        <f t="shared" si="938"/>
        <v>*</v>
      </c>
      <c r="J6717" s="1" t="str">
        <f t="shared" si="939"/>
        <v>*</v>
      </c>
      <c r="P6717" s="1">
        <v>11</v>
      </c>
      <c r="Q6717" s="1">
        <f t="shared" si="944"/>
        <v>0.02</v>
      </c>
      <c r="T6717" s="4">
        <v>15.53</v>
      </c>
      <c r="U6717" s="9">
        <f t="shared" si="940"/>
        <v>0</v>
      </c>
      <c r="V6717" s="4">
        <f t="shared" si="941"/>
        <v>1.4118181818181819</v>
      </c>
      <c r="W6717" s="1" t="s">
        <v>21</v>
      </c>
      <c r="X6717" s="1">
        <v>0.7</v>
      </c>
      <c r="Y6717" s="4">
        <f t="shared" si="942"/>
        <v>16.23</v>
      </c>
      <c r="Z6717" s="1" t="s">
        <v>42</v>
      </c>
      <c r="AA6717" s="1" t="s">
        <v>28</v>
      </c>
      <c r="AB6717" s="1" t="s">
        <v>29</v>
      </c>
      <c r="AC6717" s="1" t="s">
        <v>61</v>
      </c>
      <c r="AD6717" s="1" t="s">
        <v>31</v>
      </c>
      <c r="AE6717" s="2">
        <v>40984</v>
      </c>
    </row>
    <row r="6718" spans="1:31" x14ac:dyDescent="0.25">
      <c r="A6718">
        <f t="shared" si="943"/>
        <v>6717</v>
      </c>
      <c r="B6718" s="1">
        <v>4515</v>
      </c>
      <c r="C6718" s="2">
        <v>40984</v>
      </c>
      <c r="D6718" s="1" t="s">
        <v>32</v>
      </c>
      <c r="E6718" s="1" t="str">
        <f t="shared" si="936"/>
        <v>***</v>
      </c>
      <c r="F6718" s="1" t="str">
        <f t="shared" si="937"/>
        <v>***</v>
      </c>
      <c r="G6718" s="1" t="str">
        <f t="shared" si="938"/>
        <v>***</v>
      </c>
      <c r="J6718" s="1" t="str">
        <f t="shared" si="939"/>
        <v>***</v>
      </c>
      <c r="P6718" s="1">
        <v>7</v>
      </c>
      <c r="Q6718" s="1">
        <f t="shared" si="944"/>
        <v>0.01</v>
      </c>
      <c r="T6718" s="4">
        <v>887.94</v>
      </c>
      <c r="U6718" s="9">
        <f t="shared" si="940"/>
        <v>0</v>
      </c>
      <c r="V6718" s="4">
        <f t="shared" si="941"/>
        <v>126.84857142857143</v>
      </c>
      <c r="W6718" s="1" t="s">
        <v>21</v>
      </c>
      <c r="X6718" s="1">
        <v>7.11</v>
      </c>
      <c r="Y6718" s="4">
        <f t="shared" si="942"/>
        <v>895.05000000000007</v>
      </c>
      <c r="Z6718" s="1" t="s">
        <v>44</v>
      </c>
      <c r="AA6718" s="1" t="s">
        <v>16</v>
      </c>
      <c r="AB6718" s="1" t="s">
        <v>24</v>
      </c>
      <c r="AC6718" s="1" t="s">
        <v>56</v>
      </c>
      <c r="AD6718" s="1" t="s">
        <v>26</v>
      </c>
      <c r="AE6718" s="2">
        <v>40985</v>
      </c>
    </row>
    <row r="6719" spans="1:31" x14ac:dyDescent="0.25">
      <c r="A6719">
        <f t="shared" si="943"/>
        <v>6718</v>
      </c>
      <c r="B6719" s="1">
        <v>55458</v>
      </c>
      <c r="C6719" s="2">
        <v>40984</v>
      </c>
      <c r="D6719" s="1" t="s">
        <v>20</v>
      </c>
      <c r="E6719" s="1" t="str">
        <f t="shared" si="936"/>
        <v>*</v>
      </c>
      <c r="F6719" s="1" t="str">
        <f t="shared" si="937"/>
        <v>**</v>
      </c>
      <c r="G6719" s="1" t="str">
        <f t="shared" si="938"/>
        <v>**</v>
      </c>
      <c r="J6719" s="1" t="str">
        <f t="shared" si="939"/>
        <v>**</v>
      </c>
      <c r="P6719" s="1">
        <v>13</v>
      </c>
      <c r="Q6719" s="1">
        <f t="shared" si="944"/>
        <v>0.02</v>
      </c>
      <c r="T6719" s="4">
        <v>210.22</v>
      </c>
      <c r="U6719" s="9">
        <f t="shared" si="940"/>
        <v>0</v>
      </c>
      <c r="V6719" s="4">
        <f t="shared" si="941"/>
        <v>16.170769230769231</v>
      </c>
      <c r="W6719" s="1" t="s">
        <v>21</v>
      </c>
      <c r="X6719" s="1">
        <v>7.69</v>
      </c>
      <c r="Y6719" s="4">
        <f t="shared" si="942"/>
        <v>217.91</v>
      </c>
      <c r="Z6719" s="1" t="s">
        <v>22</v>
      </c>
      <c r="AA6719" s="1" t="s">
        <v>37</v>
      </c>
      <c r="AB6719" s="1" t="s">
        <v>29</v>
      </c>
      <c r="AC6719" s="1" t="s">
        <v>55</v>
      </c>
      <c r="AD6719" s="1" t="s">
        <v>19</v>
      </c>
      <c r="AE6719" s="2">
        <v>40986</v>
      </c>
    </row>
    <row r="6720" spans="1:31" x14ac:dyDescent="0.25">
      <c r="A6720">
        <f t="shared" si="943"/>
        <v>6719</v>
      </c>
      <c r="B6720" s="1">
        <v>55458</v>
      </c>
      <c r="C6720" s="2">
        <v>40984</v>
      </c>
      <c r="D6720" s="1" t="s">
        <v>20</v>
      </c>
      <c r="E6720" s="1" t="str">
        <f t="shared" si="936"/>
        <v>*</v>
      </c>
      <c r="F6720" s="1" t="str">
        <f t="shared" si="937"/>
        <v>**</v>
      </c>
      <c r="G6720" s="1" t="str">
        <f t="shared" si="938"/>
        <v>**</v>
      </c>
      <c r="J6720" s="1" t="str">
        <f t="shared" si="939"/>
        <v>**</v>
      </c>
      <c r="P6720" s="1">
        <v>32</v>
      </c>
      <c r="Q6720" s="1">
        <f t="shared" si="944"/>
        <v>0.04</v>
      </c>
      <c r="T6720" s="4">
        <v>115.78</v>
      </c>
      <c r="U6720" s="9">
        <f t="shared" si="940"/>
        <v>0</v>
      </c>
      <c r="V6720" s="4">
        <f t="shared" si="941"/>
        <v>3.618125</v>
      </c>
      <c r="W6720" s="1" t="s">
        <v>21</v>
      </c>
      <c r="X6720" s="1">
        <v>6.83</v>
      </c>
      <c r="Y6720" s="4">
        <f t="shared" si="942"/>
        <v>122.61</v>
      </c>
      <c r="Z6720" s="1" t="s">
        <v>22</v>
      </c>
      <c r="AA6720" s="1" t="s">
        <v>37</v>
      </c>
      <c r="AB6720" s="1" t="s">
        <v>29</v>
      </c>
      <c r="AC6720" s="1" t="s">
        <v>43</v>
      </c>
      <c r="AD6720" s="1" t="s">
        <v>19</v>
      </c>
      <c r="AE6720" s="2">
        <v>40986</v>
      </c>
    </row>
    <row r="6721" spans="1:31" x14ac:dyDescent="0.25">
      <c r="A6721">
        <f t="shared" si="943"/>
        <v>6720</v>
      </c>
      <c r="B6721" s="1">
        <v>18112</v>
      </c>
      <c r="C6721" s="2">
        <v>40984</v>
      </c>
      <c r="D6721" s="1" t="s">
        <v>27</v>
      </c>
      <c r="E6721" s="1" t="str">
        <f t="shared" si="936"/>
        <v>*</v>
      </c>
      <c r="F6721" s="1" t="str">
        <f t="shared" si="937"/>
        <v>*</v>
      </c>
      <c r="G6721" s="1" t="str">
        <f t="shared" si="938"/>
        <v>*</v>
      </c>
      <c r="J6721" s="1" t="str">
        <f t="shared" si="939"/>
        <v>*</v>
      </c>
      <c r="P6721" s="1">
        <v>13</v>
      </c>
      <c r="Q6721" s="1">
        <f t="shared" si="944"/>
        <v>0.02</v>
      </c>
      <c r="T6721" s="4">
        <v>83.31</v>
      </c>
      <c r="U6721" s="9">
        <f t="shared" si="940"/>
        <v>0</v>
      </c>
      <c r="V6721" s="4">
        <f t="shared" si="941"/>
        <v>6.4084615384615384</v>
      </c>
      <c r="W6721" s="1" t="s">
        <v>21</v>
      </c>
      <c r="X6721" s="1">
        <v>1.34</v>
      </c>
      <c r="Y6721" s="4">
        <f t="shared" si="942"/>
        <v>84.65</v>
      </c>
      <c r="Z6721" s="1" t="s">
        <v>22</v>
      </c>
      <c r="AA6721" s="1" t="s">
        <v>23</v>
      </c>
      <c r="AB6721" s="1" t="s">
        <v>29</v>
      </c>
      <c r="AC6721" s="1" t="s">
        <v>40</v>
      </c>
      <c r="AD6721" s="1" t="s">
        <v>31</v>
      </c>
      <c r="AE6721" s="2">
        <v>40985</v>
      </c>
    </row>
    <row r="6722" spans="1:31" x14ac:dyDescent="0.25">
      <c r="A6722">
        <f t="shared" si="943"/>
        <v>6721</v>
      </c>
      <c r="B6722" s="1">
        <v>24672</v>
      </c>
      <c r="C6722" s="2">
        <v>40985</v>
      </c>
      <c r="D6722" s="1" t="s">
        <v>36</v>
      </c>
      <c r="E6722" s="1" t="str">
        <f t="shared" si="936"/>
        <v>*</v>
      </c>
      <c r="F6722" s="1" t="str">
        <f t="shared" si="937"/>
        <v>*</v>
      </c>
      <c r="G6722" s="1" t="str">
        <f t="shared" si="938"/>
        <v>*</v>
      </c>
      <c r="J6722" s="1" t="str">
        <f t="shared" si="939"/>
        <v>*</v>
      </c>
      <c r="P6722" s="1">
        <v>37</v>
      </c>
      <c r="Q6722" s="1">
        <f t="shared" si="944"/>
        <v>0.04</v>
      </c>
      <c r="T6722" s="4">
        <v>10532.94</v>
      </c>
      <c r="U6722" s="9">
        <f t="shared" si="940"/>
        <v>1</v>
      </c>
      <c r="V6722" s="4">
        <f t="shared" si="941"/>
        <v>284.67405405405407</v>
      </c>
      <c r="W6722" s="1" t="s">
        <v>21</v>
      </c>
      <c r="X6722" s="1">
        <v>35</v>
      </c>
      <c r="Y6722" s="4">
        <f t="shared" si="942"/>
        <v>10567.94</v>
      </c>
      <c r="Z6722" s="1" t="s">
        <v>44</v>
      </c>
      <c r="AA6722" s="1" t="s">
        <v>16</v>
      </c>
      <c r="AB6722" s="1" t="s">
        <v>29</v>
      </c>
      <c r="AC6722" s="1" t="s">
        <v>55</v>
      </c>
      <c r="AD6722" s="1" t="s">
        <v>48</v>
      </c>
      <c r="AE6722" s="2">
        <v>40987</v>
      </c>
    </row>
    <row r="6723" spans="1:31" x14ac:dyDescent="0.25">
      <c r="A6723">
        <f t="shared" si="943"/>
        <v>6722</v>
      </c>
      <c r="B6723" s="1">
        <v>11202</v>
      </c>
      <c r="C6723" s="2">
        <v>40985</v>
      </c>
      <c r="D6723" s="1" t="s">
        <v>36</v>
      </c>
      <c r="E6723" s="1" t="str">
        <f t="shared" ref="E6723:E6786" si="945">IF(D6723="Critical","***","*")</f>
        <v>*</v>
      </c>
      <c r="F6723" s="1" t="str">
        <f t="shared" ref="F6723:F6786" si="946">IF(D6723="Critical","***",IF(D6723="High","**","*"))</f>
        <v>*</v>
      </c>
      <c r="G6723" s="1" t="str">
        <f t="shared" ref="G6723:G6786" si="947">VLOOKUP(D6723,$H$6:$I$10,2,FALSE)</f>
        <v>*</v>
      </c>
      <c r="J6723" s="1" t="str">
        <f t="shared" ref="J6723:J6786" si="948">HLOOKUP(D6723,$K$5:$O$6,2,FALSE)</f>
        <v>*</v>
      </c>
      <c r="P6723" s="1">
        <v>8</v>
      </c>
      <c r="Q6723" s="1">
        <f t="shared" si="944"/>
        <v>0.01</v>
      </c>
      <c r="T6723" s="4">
        <v>339.81</v>
      </c>
      <c r="U6723" s="9">
        <f t="shared" ref="U6723:U6786" si="949">IF(T6723&gt;1000,1,0)</f>
        <v>0</v>
      </c>
      <c r="V6723" s="4">
        <f t="shared" ref="V6723:V6786" si="950">T6723/P6723</f>
        <v>42.47625</v>
      </c>
      <c r="W6723" s="1" t="s">
        <v>21</v>
      </c>
      <c r="X6723" s="1">
        <v>2.99</v>
      </c>
      <c r="Y6723" s="4">
        <f t="shared" ref="Y6723:Y6786" si="951">X6723+T6723</f>
        <v>342.8</v>
      </c>
      <c r="Z6723" s="1" t="s">
        <v>39</v>
      </c>
      <c r="AA6723" s="1" t="s">
        <v>28</v>
      </c>
      <c r="AB6723" s="1" t="s">
        <v>29</v>
      </c>
      <c r="AC6723" s="1" t="s">
        <v>43</v>
      </c>
      <c r="AD6723" s="1" t="s">
        <v>19</v>
      </c>
      <c r="AE6723" s="2">
        <v>40986</v>
      </c>
    </row>
    <row r="6724" spans="1:31" x14ac:dyDescent="0.25">
      <c r="A6724">
        <f t="shared" ref="A6724:A6787" si="952">A6723+1</f>
        <v>6723</v>
      </c>
      <c r="B6724" s="1">
        <v>49953</v>
      </c>
      <c r="C6724" s="2">
        <v>40985</v>
      </c>
      <c r="D6724" s="1" t="s">
        <v>27</v>
      </c>
      <c r="E6724" s="1" t="str">
        <f t="shared" si="945"/>
        <v>*</v>
      </c>
      <c r="F6724" s="1" t="str">
        <f t="shared" si="946"/>
        <v>*</v>
      </c>
      <c r="G6724" s="1" t="str">
        <f t="shared" si="947"/>
        <v>*</v>
      </c>
      <c r="J6724" s="1" t="str">
        <f t="shared" si="948"/>
        <v>*</v>
      </c>
      <c r="P6724" s="1">
        <v>18</v>
      </c>
      <c r="Q6724" s="1">
        <f t="shared" ref="Q6724:Q6787" si="953">VLOOKUP(P6724,$R$5:$S$10,2,TRUE)</f>
        <v>0.02</v>
      </c>
      <c r="T6724" s="4">
        <v>283.5</v>
      </c>
      <c r="U6724" s="9">
        <f t="shared" si="949"/>
        <v>0</v>
      </c>
      <c r="V6724" s="4">
        <f t="shared" si="950"/>
        <v>15.75</v>
      </c>
      <c r="W6724" s="1" t="s">
        <v>21</v>
      </c>
      <c r="X6724" s="1">
        <v>6.5</v>
      </c>
      <c r="Y6724" s="4">
        <f t="shared" si="951"/>
        <v>290</v>
      </c>
      <c r="Z6724" s="1" t="s">
        <v>49</v>
      </c>
      <c r="AA6724" s="1" t="s">
        <v>37</v>
      </c>
      <c r="AB6724" s="1" t="s">
        <v>24</v>
      </c>
      <c r="AC6724" s="1" t="s">
        <v>38</v>
      </c>
      <c r="AD6724" s="1" t="s">
        <v>19</v>
      </c>
      <c r="AE6724" s="2">
        <v>40986</v>
      </c>
    </row>
    <row r="6725" spans="1:31" x14ac:dyDescent="0.25">
      <c r="A6725">
        <f t="shared" si="952"/>
        <v>6724</v>
      </c>
      <c r="B6725" s="1">
        <v>49953</v>
      </c>
      <c r="C6725" s="2">
        <v>40985</v>
      </c>
      <c r="D6725" s="1" t="s">
        <v>27</v>
      </c>
      <c r="E6725" s="1" t="str">
        <f t="shared" si="945"/>
        <v>*</v>
      </c>
      <c r="F6725" s="1" t="str">
        <f t="shared" si="946"/>
        <v>*</v>
      </c>
      <c r="G6725" s="1" t="str">
        <f t="shared" si="947"/>
        <v>*</v>
      </c>
      <c r="J6725" s="1" t="str">
        <f t="shared" si="948"/>
        <v>*</v>
      </c>
      <c r="P6725" s="1">
        <v>36</v>
      </c>
      <c r="Q6725" s="1">
        <f t="shared" si="953"/>
        <v>0.04</v>
      </c>
      <c r="T6725" s="4">
        <v>242.13</v>
      </c>
      <c r="U6725" s="9">
        <f t="shared" si="949"/>
        <v>0</v>
      </c>
      <c r="V6725" s="4">
        <f t="shared" si="950"/>
        <v>6.7258333333333331</v>
      </c>
      <c r="W6725" s="1" t="s">
        <v>14</v>
      </c>
      <c r="X6725" s="1">
        <v>6.6</v>
      </c>
      <c r="Y6725" s="4">
        <f t="shared" si="951"/>
        <v>248.73</v>
      </c>
      <c r="Z6725" s="1" t="s">
        <v>49</v>
      </c>
      <c r="AA6725" s="1" t="s">
        <v>37</v>
      </c>
      <c r="AB6725" s="1" t="s">
        <v>29</v>
      </c>
      <c r="AC6725" s="1" t="s">
        <v>40</v>
      </c>
      <c r="AD6725" s="1" t="s">
        <v>19</v>
      </c>
      <c r="AE6725" s="2">
        <v>40985</v>
      </c>
    </row>
    <row r="6726" spans="1:31" x14ac:dyDescent="0.25">
      <c r="A6726">
        <f t="shared" si="952"/>
        <v>6725</v>
      </c>
      <c r="B6726" s="1">
        <v>24672</v>
      </c>
      <c r="C6726" s="2">
        <v>40985</v>
      </c>
      <c r="D6726" s="1" t="s">
        <v>36</v>
      </c>
      <c r="E6726" s="1" t="str">
        <f t="shared" si="945"/>
        <v>*</v>
      </c>
      <c r="F6726" s="1" t="str">
        <f t="shared" si="946"/>
        <v>*</v>
      </c>
      <c r="G6726" s="1" t="str">
        <f t="shared" si="947"/>
        <v>*</v>
      </c>
      <c r="J6726" s="1" t="str">
        <f t="shared" si="948"/>
        <v>*</v>
      </c>
      <c r="P6726" s="1">
        <v>37</v>
      </c>
      <c r="Q6726" s="1">
        <f t="shared" si="953"/>
        <v>0.04</v>
      </c>
      <c r="T6726" s="4">
        <v>192.92</v>
      </c>
      <c r="U6726" s="9">
        <f t="shared" si="949"/>
        <v>0</v>
      </c>
      <c r="V6726" s="4">
        <f t="shared" si="950"/>
        <v>5.2140540540540536</v>
      </c>
      <c r="W6726" s="1" t="s">
        <v>21</v>
      </c>
      <c r="X6726" s="1">
        <v>0.95</v>
      </c>
      <c r="Y6726" s="4">
        <f t="shared" si="951"/>
        <v>193.86999999999998</v>
      </c>
      <c r="Z6726" s="1" t="s">
        <v>44</v>
      </c>
      <c r="AA6726" s="1" t="s">
        <v>16</v>
      </c>
      <c r="AB6726" s="1" t="s">
        <v>29</v>
      </c>
      <c r="AC6726" s="1" t="s">
        <v>40</v>
      </c>
      <c r="AD6726" s="1" t="s">
        <v>31</v>
      </c>
      <c r="AE6726" s="2">
        <v>40987</v>
      </c>
    </row>
    <row r="6727" spans="1:31" x14ac:dyDescent="0.25">
      <c r="A6727">
        <f t="shared" si="952"/>
        <v>6726</v>
      </c>
      <c r="B6727" s="1">
        <v>55268</v>
      </c>
      <c r="C6727" s="2">
        <v>40985</v>
      </c>
      <c r="D6727" s="1" t="s">
        <v>20</v>
      </c>
      <c r="E6727" s="1" t="str">
        <f t="shared" si="945"/>
        <v>*</v>
      </c>
      <c r="F6727" s="1" t="str">
        <f t="shared" si="946"/>
        <v>**</v>
      </c>
      <c r="G6727" s="1" t="str">
        <f t="shared" si="947"/>
        <v>**</v>
      </c>
      <c r="J6727" s="1" t="str">
        <f t="shared" si="948"/>
        <v>**</v>
      </c>
      <c r="P6727" s="1">
        <v>11</v>
      </c>
      <c r="Q6727" s="1">
        <f t="shared" si="953"/>
        <v>0.02</v>
      </c>
      <c r="T6727" s="4">
        <v>61.46</v>
      </c>
      <c r="U6727" s="9">
        <f t="shared" si="949"/>
        <v>0</v>
      </c>
      <c r="V6727" s="4">
        <f t="shared" si="950"/>
        <v>5.5872727272727269</v>
      </c>
      <c r="W6727" s="1" t="s">
        <v>14</v>
      </c>
      <c r="X6727" s="1">
        <v>4.93</v>
      </c>
      <c r="Y6727" s="4">
        <f t="shared" si="951"/>
        <v>66.39</v>
      </c>
      <c r="Z6727" s="1" t="s">
        <v>53</v>
      </c>
      <c r="AA6727" s="1" t="s">
        <v>37</v>
      </c>
      <c r="AB6727" s="1" t="s">
        <v>24</v>
      </c>
      <c r="AC6727" s="1" t="s">
        <v>38</v>
      </c>
      <c r="AD6727" s="1" t="s">
        <v>41</v>
      </c>
      <c r="AE6727" s="2">
        <v>40986</v>
      </c>
    </row>
    <row r="6728" spans="1:31" x14ac:dyDescent="0.25">
      <c r="A6728">
        <f t="shared" si="952"/>
        <v>6727</v>
      </c>
      <c r="B6728" s="1">
        <v>24672</v>
      </c>
      <c r="C6728" s="2">
        <v>40985</v>
      </c>
      <c r="D6728" s="1" t="s">
        <v>36</v>
      </c>
      <c r="E6728" s="1" t="str">
        <f t="shared" si="945"/>
        <v>*</v>
      </c>
      <c r="F6728" s="1" t="str">
        <f t="shared" si="946"/>
        <v>*</v>
      </c>
      <c r="G6728" s="1" t="str">
        <f t="shared" si="947"/>
        <v>*</v>
      </c>
      <c r="J6728" s="1" t="str">
        <f t="shared" si="948"/>
        <v>*</v>
      </c>
      <c r="P6728" s="1">
        <v>5</v>
      </c>
      <c r="Q6728" s="1">
        <f t="shared" si="953"/>
        <v>0.01</v>
      </c>
      <c r="T6728" s="4">
        <v>44.17</v>
      </c>
      <c r="U6728" s="9">
        <f t="shared" si="949"/>
        <v>0</v>
      </c>
      <c r="V6728" s="4">
        <f t="shared" si="950"/>
        <v>8.8339999999999996</v>
      </c>
      <c r="W6728" s="1" t="s">
        <v>21</v>
      </c>
      <c r="X6728" s="1">
        <v>4</v>
      </c>
      <c r="Y6728" s="4">
        <f t="shared" si="951"/>
        <v>48.17</v>
      </c>
      <c r="Z6728" s="1" t="s">
        <v>44</v>
      </c>
      <c r="AA6728" s="1" t="s">
        <v>16</v>
      </c>
      <c r="AB6728" s="1" t="s">
        <v>17</v>
      </c>
      <c r="AC6728" s="1" t="s">
        <v>18</v>
      </c>
      <c r="AD6728" s="1" t="s">
        <v>31</v>
      </c>
      <c r="AE6728" s="2">
        <v>40988</v>
      </c>
    </row>
    <row r="6729" spans="1:31" x14ac:dyDescent="0.25">
      <c r="A6729">
        <f t="shared" si="952"/>
        <v>6728</v>
      </c>
      <c r="B6729" s="1">
        <v>322</v>
      </c>
      <c r="C6729" s="2">
        <v>40986</v>
      </c>
      <c r="D6729" s="1" t="s">
        <v>32</v>
      </c>
      <c r="E6729" s="1" t="str">
        <f t="shared" si="945"/>
        <v>***</v>
      </c>
      <c r="F6729" s="1" t="str">
        <f t="shared" si="946"/>
        <v>***</v>
      </c>
      <c r="G6729" s="1" t="str">
        <f t="shared" si="947"/>
        <v>***</v>
      </c>
      <c r="J6729" s="1" t="str">
        <f t="shared" si="948"/>
        <v>***</v>
      </c>
      <c r="P6729" s="1">
        <v>20</v>
      </c>
      <c r="Q6729" s="1">
        <f t="shared" si="953"/>
        <v>3.5000000000000003E-2</v>
      </c>
      <c r="T6729" s="4">
        <v>2634.8555000000001</v>
      </c>
      <c r="U6729" s="9">
        <f t="shared" si="949"/>
        <v>1</v>
      </c>
      <c r="V6729" s="4">
        <f t="shared" si="950"/>
        <v>131.74277499999999</v>
      </c>
      <c r="W6729" s="1" t="s">
        <v>21</v>
      </c>
      <c r="X6729" s="1">
        <v>8.08</v>
      </c>
      <c r="Y6729" s="4">
        <f t="shared" si="951"/>
        <v>2642.9355</v>
      </c>
      <c r="Z6729" s="1" t="s">
        <v>15</v>
      </c>
      <c r="AA6729" s="1" t="s">
        <v>28</v>
      </c>
      <c r="AB6729" s="1" t="s">
        <v>24</v>
      </c>
      <c r="AC6729" s="1" t="s">
        <v>25</v>
      </c>
      <c r="AD6729" s="1" t="s">
        <v>19</v>
      </c>
      <c r="AE6729" s="2">
        <v>40988</v>
      </c>
    </row>
    <row r="6730" spans="1:31" x14ac:dyDescent="0.25">
      <c r="A6730">
        <f t="shared" si="952"/>
        <v>6729</v>
      </c>
      <c r="B6730" s="1">
        <v>322</v>
      </c>
      <c r="C6730" s="2">
        <v>40986</v>
      </c>
      <c r="D6730" s="1" t="s">
        <v>32</v>
      </c>
      <c r="E6730" s="1" t="str">
        <f t="shared" si="945"/>
        <v>***</v>
      </c>
      <c r="F6730" s="1" t="str">
        <f t="shared" si="946"/>
        <v>***</v>
      </c>
      <c r="G6730" s="1" t="str">
        <f t="shared" si="947"/>
        <v>***</v>
      </c>
      <c r="J6730" s="1" t="str">
        <f t="shared" si="948"/>
        <v>***</v>
      </c>
      <c r="P6730" s="1">
        <v>46</v>
      </c>
      <c r="Q6730" s="1">
        <f t="shared" si="953"/>
        <v>0.05</v>
      </c>
      <c r="T6730" s="4">
        <v>281</v>
      </c>
      <c r="U6730" s="9">
        <f t="shared" si="949"/>
        <v>0</v>
      </c>
      <c r="V6730" s="4">
        <f t="shared" si="950"/>
        <v>6.1086956521739131</v>
      </c>
      <c r="W6730" s="1" t="s">
        <v>21</v>
      </c>
      <c r="X6730" s="1">
        <v>10.050000000000001</v>
      </c>
      <c r="Y6730" s="4">
        <f t="shared" si="951"/>
        <v>291.05</v>
      </c>
      <c r="Z6730" s="1" t="s">
        <v>15</v>
      </c>
      <c r="AA6730" s="1" t="s">
        <v>28</v>
      </c>
      <c r="AB6730" s="1" t="s">
        <v>29</v>
      </c>
      <c r="AC6730" s="1" t="s">
        <v>40</v>
      </c>
      <c r="AD6730" s="1" t="s">
        <v>19</v>
      </c>
      <c r="AE6730" s="2">
        <v>40988</v>
      </c>
    </row>
    <row r="6731" spans="1:31" x14ac:dyDescent="0.25">
      <c r="A6731">
        <f t="shared" si="952"/>
        <v>6730</v>
      </c>
      <c r="B6731" s="1">
        <v>26660</v>
      </c>
      <c r="C6731" s="2">
        <v>40986</v>
      </c>
      <c r="D6731" s="1" t="s">
        <v>36</v>
      </c>
      <c r="E6731" s="1" t="str">
        <f t="shared" si="945"/>
        <v>*</v>
      </c>
      <c r="F6731" s="1" t="str">
        <f t="shared" si="946"/>
        <v>*</v>
      </c>
      <c r="G6731" s="1" t="str">
        <f t="shared" si="947"/>
        <v>*</v>
      </c>
      <c r="J6731" s="1" t="str">
        <f t="shared" si="948"/>
        <v>*</v>
      </c>
      <c r="P6731" s="1">
        <v>1</v>
      </c>
      <c r="Q6731" s="1">
        <f t="shared" si="953"/>
        <v>0.01</v>
      </c>
      <c r="T6731" s="4">
        <v>10.23</v>
      </c>
      <c r="U6731" s="9">
        <f t="shared" si="949"/>
        <v>0</v>
      </c>
      <c r="V6731" s="4">
        <f t="shared" si="950"/>
        <v>10.23</v>
      </c>
      <c r="W6731" s="1" t="s">
        <v>21</v>
      </c>
      <c r="X6731" s="1">
        <v>2.0099999999999998</v>
      </c>
      <c r="Y6731" s="4">
        <f t="shared" si="951"/>
        <v>12.24</v>
      </c>
      <c r="Z6731" s="1" t="s">
        <v>44</v>
      </c>
      <c r="AA6731" s="1" t="s">
        <v>37</v>
      </c>
      <c r="AB6731" s="1" t="s">
        <v>29</v>
      </c>
      <c r="AC6731" s="1" t="s">
        <v>40</v>
      </c>
      <c r="AD6731" s="1" t="s">
        <v>31</v>
      </c>
      <c r="AE6731" s="2">
        <v>40986</v>
      </c>
    </row>
    <row r="6732" spans="1:31" x14ac:dyDescent="0.25">
      <c r="A6732">
        <f t="shared" si="952"/>
        <v>6731</v>
      </c>
      <c r="B6732" s="1">
        <v>1856</v>
      </c>
      <c r="C6732" s="2">
        <v>40987</v>
      </c>
      <c r="D6732" s="1" t="s">
        <v>27</v>
      </c>
      <c r="E6732" s="1" t="str">
        <f t="shared" si="945"/>
        <v>*</v>
      </c>
      <c r="F6732" s="1" t="str">
        <f t="shared" si="946"/>
        <v>*</v>
      </c>
      <c r="G6732" s="1" t="str">
        <f t="shared" si="947"/>
        <v>*</v>
      </c>
      <c r="J6732" s="1" t="str">
        <f t="shared" si="948"/>
        <v>*</v>
      </c>
      <c r="P6732" s="1">
        <v>43</v>
      </c>
      <c r="Q6732" s="1">
        <f t="shared" si="953"/>
        <v>0.05</v>
      </c>
      <c r="T6732" s="4">
        <v>4374.6864999999998</v>
      </c>
      <c r="U6732" s="9">
        <f t="shared" si="949"/>
        <v>1</v>
      </c>
      <c r="V6732" s="4">
        <f t="shared" si="950"/>
        <v>101.73689534883721</v>
      </c>
      <c r="W6732" s="1" t="s">
        <v>21</v>
      </c>
      <c r="X6732" s="1">
        <v>8.08</v>
      </c>
      <c r="Y6732" s="4">
        <f t="shared" si="951"/>
        <v>4382.7664999999997</v>
      </c>
      <c r="Z6732" s="1" t="s">
        <v>15</v>
      </c>
      <c r="AA6732" s="1" t="s">
        <v>37</v>
      </c>
      <c r="AB6732" s="1" t="s">
        <v>24</v>
      </c>
      <c r="AC6732" s="1" t="s">
        <v>25</v>
      </c>
      <c r="AD6732" s="1" t="s">
        <v>19</v>
      </c>
      <c r="AE6732" s="2">
        <v>40988</v>
      </c>
    </row>
    <row r="6733" spans="1:31" x14ac:dyDescent="0.25">
      <c r="A6733">
        <f t="shared" si="952"/>
        <v>6732</v>
      </c>
      <c r="B6733" s="1">
        <v>1856</v>
      </c>
      <c r="C6733" s="2">
        <v>40987</v>
      </c>
      <c r="D6733" s="1" t="s">
        <v>27</v>
      </c>
      <c r="E6733" s="1" t="str">
        <f t="shared" si="945"/>
        <v>*</v>
      </c>
      <c r="F6733" s="1" t="str">
        <f t="shared" si="946"/>
        <v>*</v>
      </c>
      <c r="G6733" s="1" t="str">
        <f t="shared" si="947"/>
        <v>*</v>
      </c>
      <c r="J6733" s="1" t="str">
        <f t="shared" si="948"/>
        <v>*</v>
      </c>
      <c r="P6733" s="1">
        <v>44</v>
      </c>
      <c r="Q6733" s="1">
        <f t="shared" si="953"/>
        <v>0.05</v>
      </c>
      <c r="T6733" s="4">
        <v>4283.2349999999997</v>
      </c>
      <c r="U6733" s="9">
        <f t="shared" si="949"/>
        <v>1</v>
      </c>
      <c r="V6733" s="4">
        <f t="shared" si="950"/>
        <v>97.346249999999998</v>
      </c>
      <c r="W6733" s="1" t="s">
        <v>21</v>
      </c>
      <c r="X6733" s="1">
        <v>8.8000000000000007</v>
      </c>
      <c r="Y6733" s="4">
        <f t="shared" si="951"/>
        <v>4292.0349999999999</v>
      </c>
      <c r="Z6733" s="1" t="s">
        <v>15</v>
      </c>
      <c r="AA6733" s="1" t="s">
        <v>37</v>
      </c>
      <c r="AB6733" s="1" t="s">
        <v>24</v>
      </c>
      <c r="AC6733" s="1" t="s">
        <v>25</v>
      </c>
      <c r="AD6733" s="1" t="s">
        <v>19</v>
      </c>
      <c r="AE6733" s="2">
        <v>40988</v>
      </c>
    </row>
    <row r="6734" spans="1:31" x14ac:dyDescent="0.25">
      <c r="A6734">
        <f t="shared" si="952"/>
        <v>6733</v>
      </c>
      <c r="B6734" s="1">
        <v>324</v>
      </c>
      <c r="C6734" s="2">
        <v>40987</v>
      </c>
      <c r="D6734" s="1" t="s">
        <v>32</v>
      </c>
      <c r="E6734" s="1" t="str">
        <f t="shared" si="945"/>
        <v>***</v>
      </c>
      <c r="F6734" s="1" t="str">
        <f t="shared" si="946"/>
        <v>***</v>
      </c>
      <c r="G6734" s="1" t="str">
        <f t="shared" si="947"/>
        <v>***</v>
      </c>
      <c r="J6734" s="1" t="str">
        <f t="shared" si="948"/>
        <v>***</v>
      </c>
      <c r="P6734" s="1">
        <v>25</v>
      </c>
      <c r="Q6734" s="1">
        <f t="shared" si="953"/>
        <v>3.5000000000000003E-2</v>
      </c>
      <c r="T6734" s="4">
        <v>3872.634</v>
      </c>
      <c r="U6734" s="9">
        <f t="shared" si="949"/>
        <v>1</v>
      </c>
      <c r="V6734" s="4">
        <f t="shared" si="950"/>
        <v>154.90536</v>
      </c>
      <c r="W6734" s="1" t="s">
        <v>21</v>
      </c>
      <c r="X6734" s="1">
        <v>13.99</v>
      </c>
      <c r="Y6734" s="4">
        <f t="shared" si="951"/>
        <v>3886.6239999999998</v>
      </c>
      <c r="Z6734" s="1" t="s">
        <v>49</v>
      </c>
      <c r="AA6734" s="1" t="s">
        <v>23</v>
      </c>
      <c r="AB6734" s="1" t="s">
        <v>24</v>
      </c>
      <c r="AC6734" s="1" t="s">
        <v>25</v>
      </c>
      <c r="AD6734" s="1" t="s">
        <v>26</v>
      </c>
      <c r="AE6734" s="2">
        <v>40989</v>
      </c>
    </row>
    <row r="6735" spans="1:31" x14ac:dyDescent="0.25">
      <c r="A6735">
        <f t="shared" si="952"/>
        <v>6734</v>
      </c>
      <c r="B6735" s="1">
        <v>1856</v>
      </c>
      <c r="C6735" s="2">
        <v>40987</v>
      </c>
      <c r="D6735" s="1" t="s">
        <v>27</v>
      </c>
      <c r="E6735" s="1" t="str">
        <f t="shared" si="945"/>
        <v>*</v>
      </c>
      <c r="F6735" s="1" t="str">
        <f t="shared" si="946"/>
        <v>*</v>
      </c>
      <c r="G6735" s="1" t="str">
        <f t="shared" si="947"/>
        <v>*</v>
      </c>
      <c r="J6735" s="1" t="str">
        <f t="shared" si="948"/>
        <v>*</v>
      </c>
      <c r="P6735" s="1">
        <v>24</v>
      </c>
      <c r="Q6735" s="1">
        <f t="shared" si="953"/>
        <v>3.5000000000000003E-2</v>
      </c>
      <c r="T6735" s="4">
        <v>1449.3</v>
      </c>
      <c r="U6735" s="9">
        <f t="shared" si="949"/>
        <v>1</v>
      </c>
      <c r="V6735" s="4">
        <f t="shared" si="950"/>
        <v>60.387499999999996</v>
      </c>
      <c r="W6735" s="1" t="s">
        <v>21</v>
      </c>
      <c r="X6735" s="1">
        <v>49</v>
      </c>
      <c r="Y6735" s="4">
        <f t="shared" si="951"/>
        <v>1498.3</v>
      </c>
      <c r="Z6735" s="1" t="s">
        <v>15</v>
      </c>
      <c r="AA6735" s="1" t="s">
        <v>37</v>
      </c>
      <c r="AB6735" s="1" t="s">
        <v>29</v>
      </c>
      <c r="AC6735" s="1" t="s">
        <v>63</v>
      </c>
      <c r="AD6735" s="1" t="s">
        <v>48</v>
      </c>
      <c r="AE6735" s="2">
        <v>40989</v>
      </c>
    </row>
    <row r="6736" spans="1:31" x14ac:dyDescent="0.25">
      <c r="A6736">
        <f t="shared" si="952"/>
        <v>6735</v>
      </c>
      <c r="B6736" s="1">
        <v>24865</v>
      </c>
      <c r="C6736" s="2">
        <v>40987</v>
      </c>
      <c r="D6736" s="1" t="s">
        <v>20</v>
      </c>
      <c r="E6736" s="1" t="str">
        <f t="shared" si="945"/>
        <v>*</v>
      </c>
      <c r="F6736" s="1" t="str">
        <f t="shared" si="946"/>
        <v>**</v>
      </c>
      <c r="G6736" s="1" t="str">
        <f t="shared" si="947"/>
        <v>**</v>
      </c>
      <c r="J6736" s="1" t="str">
        <f t="shared" si="948"/>
        <v>**</v>
      </c>
      <c r="P6736" s="1">
        <v>46</v>
      </c>
      <c r="Q6736" s="1">
        <f t="shared" si="953"/>
        <v>0.05</v>
      </c>
      <c r="T6736" s="4">
        <v>175.23</v>
      </c>
      <c r="U6736" s="9">
        <f t="shared" si="949"/>
        <v>0</v>
      </c>
      <c r="V6736" s="4">
        <f t="shared" si="950"/>
        <v>3.8093478260869564</v>
      </c>
      <c r="W6736" s="1" t="s">
        <v>21</v>
      </c>
      <c r="X6736" s="1">
        <v>2.5</v>
      </c>
      <c r="Y6736" s="4">
        <f t="shared" si="951"/>
        <v>177.73</v>
      </c>
      <c r="Z6736" s="1" t="s">
        <v>51</v>
      </c>
      <c r="AA6736" s="1" t="s">
        <v>16</v>
      </c>
      <c r="AB6736" s="1" t="s">
        <v>29</v>
      </c>
      <c r="AC6736" s="1" t="s">
        <v>57</v>
      </c>
      <c r="AD6736" s="1" t="s">
        <v>19</v>
      </c>
      <c r="AE6736" s="2">
        <v>40988</v>
      </c>
    </row>
    <row r="6737" spans="1:31" x14ac:dyDescent="0.25">
      <c r="A6737">
        <f t="shared" si="952"/>
        <v>6736</v>
      </c>
      <c r="B6737" s="1">
        <v>54534</v>
      </c>
      <c r="C6737" s="2">
        <v>40987</v>
      </c>
      <c r="D6737" s="1" t="s">
        <v>27</v>
      </c>
      <c r="E6737" s="1" t="str">
        <f t="shared" si="945"/>
        <v>*</v>
      </c>
      <c r="F6737" s="1" t="str">
        <f t="shared" si="946"/>
        <v>*</v>
      </c>
      <c r="G6737" s="1" t="str">
        <f t="shared" si="947"/>
        <v>*</v>
      </c>
      <c r="J6737" s="1" t="str">
        <f t="shared" si="948"/>
        <v>*</v>
      </c>
      <c r="P6737" s="1">
        <v>16</v>
      </c>
      <c r="Q6737" s="1">
        <f t="shared" si="953"/>
        <v>0.02</v>
      </c>
      <c r="T6737" s="4">
        <v>124.71</v>
      </c>
      <c r="U6737" s="9">
        <f t="shared" si="949"/>
        <v>0</v>
      </c>
      <c r="V6737" s="4">
        <f t="shared" si="950"/>
        <v>7.7943749999999996</v>
      </c>
      <c r="W6737" s="1" t="s">
        <v>21</v>
      </c>
      <c r="X6737" s="1">
        <v>5.96</v>
      </c>
      <c r="Y6737" s="4">
        <f t="shared" si="951"/>
        <v>130.66999999999999</v>
      </c>
      <c r="Z6737" s="1" t="s">
        <v>15</v>
      </c>
      <c r="AA6737" s="1" t="s">
        <v>23</v>
      </c>
      <c r="AB6737" s="1" t="s">
        <v>29</v>
      </c>
      <c r="AC6737" s="1" t="s">
        <v>40</v>
      </c>
      <c r="AD6737" s="1" t="s">
        <v>19</v>
      </c>
      <c r="AE6737" s="2">
        <v>40989</v>
      </c>
    </row>
    <row r="6738" spans="1:31" x14ac:dyDescent="0.25">
      <c r="A6738">
        <f t="shared" si="952"/>
        <v>6737</v>
      </c>
      <c r="B6738" s="1">
        <v>55073</v>
      </c>
      <c r="C6738" s="2">
        <v>40988</v>
      </c>
      <c r="D6738" s="1" t="s">
        <v>13</v>
      </c>
      <c r="E6738" s="1" t="str">
        <f t="shared" si="945"/>
        <v>*</v>
      </c>
      <c r="F6738" s="1" t="str">
        <f t="shared" si="946"/>
        <v>*</v>
      </c>
      <c r="G6738" s="1" t="str">
        <f t="shared" si="947"/>
        <v>*</v>
      </c>
      <c r="J6738" s="1" t="str">
        <f t="shared" si="948"/>
        <v>*</v>
      </c>
      <c r="P6738" s="1">
        <v>40</v>
      </c>
      <c r="Q6738" s="1">
        <f t="shared" si="953"/>
        <v>0.05</v>
      </c>
      <c r="T6738" s="4">
        <v>2376.7105000000001</v>
      </c>
      <c r="U6738" s="9">
        <f t="shared" si="949"/>
        <v>1</v>
      </c>
      <c r="V6738" s="4">
        <f t="shared" si="950"/>
        <v>59.417762500000002</v>
      </c>
      <c r="W6738" s="1" t="s">
        <v>21</v>
      </c>
      <c r="X6738" s="1">
        <v>3.99</v>
      </c>
      <c r="Y6738" s="4">
        <f t="shared" si="951"/>
        <v>2380.7004999999999</v>
      </c>
      <c r="Z6738" s="1" t="s">
        <v>22</v>
      </c>
      <c r="AA6738" s="1" t="s">
        <v>28</v>
      </c>
      <c r="AB6738" s="1" t="s">
        <v>24</v>
      </c>
      <c r="AC6738" s="1" t="s">
        <v>25</v>
      </c>
      <c r="AD6738" s="1" t="s">
        <v>19</v>
      </c>
      <c r="AE6738" s="2">
        <v>40988</v>
      </c>
    </row>
    <row r="6739" spans="1:31" x14ac:dyDescent="0.25">
      <c r="A6739">
        <f t="shared" si="952"/>
        <v>6738</v>
      </c>
      <c r="B6739" s="1">
        <v>58051</v>
      </c>
      <c r="C6739" s="2">
        <v>40988</v>
      </c>
      <c r="D6739" s="1" t="s">
        <v>20</v>
      </c>
      <c r="E6739" s="1" t="str">
        <f t="shared" si="945"/>
        <v>*</v>
      </c>
      <c r="F6739" s="1" t="str">
        <f t="shared" si="946"/>
        <v>**</v>
      </c>
      <c r="G6739" s="1" t="str">
        <f t="shared" si="947"/>
        <v>**</v>
      </c>
      <c r="J6739" s="1" t="str">
        <f t="shared" si="948"/>
        <v>**</v>
      </c>
      <c r="P6739" s="1">
        <v>6</v>
      </c>
      <c r="Q6739" s="1">
        <f t="shared" si="953"/>
        <v>0.01</v>
      </c>
      <c r="T6739" s="4">
        <v>256.60000000000002</v>
      </c>
      <c r="U6739" s="9">
        <f t="shared" si="949"/>
        <v>0</v>
      </c>
      <c r="V6739" s="4">
        <f t="shared" si="950"/>
        <v>42.766666666666673</v>
      </c>
      <c r="W6739" s="1" t="s">
        <v>21</v>
      </c>
      <c r="X6739" s="1">
        <v>7.12</v>
      </c>
      <c r="Y6739" s="4">
        <f t="shared" si="951"/>
        <v>263.72000000000003</v>
      </c>
      <c r="Z6739" s="1" t="s">
        <v>22</v>
      </c>
      <c r="AA6739" s="1" t="s">
        <v>28</v>
      </c>
      <c r="AB6739" s="1" t="s">
        <v>24</v>
      </c>
      <c r="AC6739" s="1" t="s">
        <v>38</v>
      </c>
      <c r="AD6739" s="1" t="s">
        <v>19</v>
      </c>
      <c r="AE6739" s="2">
        <v>40990</v>
      </c>
    </row>
    <row r="6740" spans="1:31" x14ac:dyDescent="0.25">
      <c r="A6740">
        <f t="shared" si="952"/>
        <v>6739</v>
      </c>
      <c r="B6740" s="1">
        <v>30051</v>
      </c>
      <c r="C6740" s="2">
        <v>40988</v>
      </c>
      <c r="D6740" s="1" t="s">
        <v>27</v>
      </c>
      <c r="E6740" s="1" t="str">
        <f t="shared" si="945"/>
        <v>*</v>
      </c>
      <c r="F6740" s="1" t="str">
        <f t="shared" si="946"/>
        <v>*</v>
      </c>
      <c r="G6740" s="1" t="str">
        <f t="shared" si="947"/>
        <v>*</v>
      </c>
      <c r="J6740" s="1" t="str">
        <f t="shared" si="948"/>
        <v>*</v>
      </c>
      <c r="P6740" s="1">
        <v>42</v>
      </c>
      <c r="Q6740" s="1">
        <f t="shared" si="953"/>
        <v>0.05</v>
      </c>
      <c r="T6740" s="4">
        <v>243.06</v>
      </c>
      <c r="U6740" s="9">
        <f t="shared" si="949"/>
        <v>0</v>
      </c>
      <c r="V6740" s="4">
        <f t="shared" si="950"/>
        <v>5.7871428571428574</v>
      </c>
      <c r="W6740" s="1" t="s">
        <v>21</v>
      </c>
      <c r="X6740" s="1">
        <v>2.27</v>
      </c>
      <c r="Y6740" s="4">
        <f t="shared" si="951"/>
        <v>245.33</v>
      </c>
      <c r="Z6740" s="1" t="s">
        <v>46</v>
      </c>
      <c r="AA6740" s="1" t="s">
        <v>37</v>
      </c>
      <c r="AB6740" s="1" t="s">
        <v>29</v>
      </c>
      <c r="AC6740" s="1" t="s">
        <v>30</v>
      </c>
      <c r="AD6740" s="1" t="s">
        <v>31</v>
      </c>
      <c r="AE6740" s="2">
        <v>40989</v>
      </c>
    </row>
    <row r="6741" spans="1:31" x14ac:dyDescent="0.25">
      <c r="A6741">
        <f t="shared" si="952"/>
        <v>6740</v>
      </c>
      <c r="B6741" s="1">
        <v>26535</v>
      </c>
      <c r="C6741" s="2">
        <v>40988</v>
      </c>
      <c r="D6741" s="1" t="s">
        <v>27</v>
      </c>
      <c r="E6741" s="1" t="str">
        <f t="shared" si="945"/>
        <v>*</v>
      </c>
      <c r="F6741" s="1" t="str">
        <f t="shared" si="946"/>
        <v>*</v>
      </c>
      <c r="G6741" s="1" t="str">
        <f t="shared" si="947"/>
        <v>*</v>
      </c>
      <c r="J6741" s="1" t="str">
        <f t="shared" si="948"/>
        <v>*</v>
      </c>
      <c r="P6741" s="1">
        <v>33</v>
      </c>
      <c r="Q6741" s="1">
        <f t="shared" si="953"/>
        <v>0.04</v>
      </c>
      <c r="T6741" s="4">
        <v>141.69999999999999</v>
      </c>
      <c r="U6741" s="9">
        <f t="shared" si="949"/>
        <v>0</v>
      </c>
      <c r="V6741" s="4">
        <f t="shared" si="950"/>
        <v>4.2939393939393939</v>
      </c>
      <c r="W6741" s="1" t="s">
        <v>21</v>
      </c>
      <c r="X6741" s="1">
        <v>5.26</v>
      </c>
      <c r="Y6741" s="4">
        <f t="shared" si="951"/>
        <v>146.95999999999998</v>
      </c>
      <c r="Z6741" s="1" t="s">
        <v>22</v>
      </c>
      <c r="AA6741" s="1" t="s">
        <v>28</v>
      </c>
      <c r="AB6741" s="1" t="s">
        <v>29</v>
      </c>
      <c r="AC6741" s="1" t="s">
        <v>43</v>
      </c>
      <c r="AD6741" s="1" t="s">
        <v>19</v>
      </c>
      <c r="AE6741" s="2">
        <v>40990</v>
      </c>
    </row>
    <row r="6742" spans="1:31" x14ac:dyDescent="0.25">
      <c r="A6742">
        <f t="shared" si="952"/>
        <v>6741</v>
      </c>
      <c r="B6742" s="1">
        <v>49510</v>
      </c>
      <c r="C6742" s="2">
        <v>40988</v>
      </c>
      <c r="D6742" s="1" t="s">
        <v>32</v>
      </c>
      <c r="E6742" s="1" t="str">
        <f t="shared" si="945"/>
        <v>***</v>
      </c>
      <c r="F6742" s="1" t="str">
        <f t="shared" si="946"/>
        <v>***</v>
      </c>
      <c r="G6742" s="1" t="str">
        <f t="shared" si="947"/>
        <v>***</v>
      </c>
      <c r="J6742" s="1" t="str">
        <f t="shared" si="948"/>
        <v>***</v>
      </c>
      <c r="P6742" s="1">
        <v>16</v>
      </c>
      <c r="Q6742" s="1">
        <f t="shared" si="953"/>
        <v>0.02</v>
      </c>
      <c r="T6742" s="4">
        <v>44.1</v>
      </c>
      <c r="U6742" s="9">
        <f t="shared" si="949"/>
        <v>0</v>
      </c>
      <c r="V6742" s="4">
        <f t="shared" si="950"/>
        <v>2.7562500000000001</v>
      </c>
      <c r="W6742" s="1" t="s">
        <v>21</v>
      </c>
      <c r="X6742" s="1">
        <v>1.3</v>
      </c>
      <c r="Y6742" s="4">
        <f t="shared" si="951"/>
        <v>45.4</v>
      </c>
      <c r="Z6742" s="1" t="s">
        <v>15</v>
      </c>
      <c r="AA6742" s="1" t="s">
        <v>28</v>
      </c>
      <c r="AB6742" s="1" t="s">
        <v>29</v>
      </c>
      <c r="AC6742" s="1" t="s">
        <v>30</v>
      </c>
      <c r="AD6742" s="1" t="s">
        <v>31</v>
      </c>
      <c r="AE6742" s="2">
        <v>40989</v>
      </c>
    </row>
    <row r="6743" spans="1:31" x14ac:dyDescent="0.25">
      <c r="A6743">
        <f t="shared" si="952"/>
        <v>6742</v>
      </c>
      <c r="B6743" s="1">
        <v>31586</v>
      </c>
      <c r="C6743" s="2">
        <v>40989</v>
      </c>
      <c r="D6743" s="1" t="s">
        <v>13</v>
      </c>
      <c r="E6743" s="1" t="str">
        <f t="shared" si="945"/>
        <v>*</v>
      </c>
      <c r="F6743" s="1" t="str">
        <f t="shared" si="946"/>
        <v>*</v>
      </c>
      <c r="G6743" s="1" t="str">
        <f t="shared" si="947"/>
        <v>*</v>
      </c>
      <c r="J6743" s="1" t="str">
        <f t="shared" si="948"/>
        <v>*</v>
      </c>
      <c r="P6743" s="1">
        <v>25</v>
      </c>
      <c r="Q6743" s="1">
        <f t="shared" si="953"/>
        <v>3.5000000000000003E-2</v>
      </c>
      <c r="T6743" s="4">
        <v>4390.0290000000005</v>
      </c>
      <c r="U6743" s="9">
        <f t="shared" si="949"/>
        <v>1</v>
      </c>
      <c r="V6743" s="4">
        <f t="shared" si="950"/>
        <v>175.60116000000002</v>
      </c>
      <c r="W6743" s="1" t="s">
        <v>14</v>
      </c>
      <c r="X6743" s="1">
        <v>5.26</v>
      </c>
      <c r="Y6743" s="4">
        <f t="shared" si="951"/>
        <v>4395.2890000000007</v>
      </c>
      <c r="Z6743" s="1" t="s">
        <v>49</v>
      </c>
      <c r="AA6743" s="1" t="s">
        <v>37</v>
      </c>
      <c r="AB6743" s="1" t="s">
        <v>24</v>
      </c>
      <c r="AC6743" s="1" t="s">
        <v>25</v>
      </c>
      <c r="AD6743" s="1" t="s">
        <v>19</v>
      </c>
      <c r="AE6743" s="2">
        <v>40998</v>
      </c>
    </row>
    <row r="6744" spans="1:31" x14ac:dyDescent="0.25">
      <c r="A6744">
        <f t="shared" si="952"/>
        <v>6743</v>
      </c>
      <c r="B6744" s="1">
        <v>31586</v>
      </c>
      <c r="C6744" s="2">
        <v>40989</v>
      </c>
      <c r="D6744" s="1" t="s">
        <v>13</v>
      </c>
      <c r="E6744" s="1" t="str">
        <f t="shared" si="945"/>
        <v>*</v>
      </c>
      <c r="F6744" s="1" t="str">
        <f t="shared" si="946"/>
        <v>*</v>
      </c>
      <c r="G6744" s="1" t="str">
        <f t="shared" si="947"/>
        <v>*</v>
      </c>
      <c r="J6744" s="1" t="str">
        <f t="shared" si="948"/>
        <v>*</v>
      </c>
      <c r="P6744" s="1">
        <v>22</v>
      </c>
      <c r="Q6744" s="1">
        <f t="shared" si="953"/>
        <v>3.5000000000000003E-2</v>
      </c>
      <c r="T6744" s="4">
        <v>963.45</v>
      </c>
      <c r="U6744" s="9">
        <f t="shared" si="949"/>
        <v>0</v>
      </c>
      <c r="V6744" s="4">
        <f t="shared" si="950"/>
        <v>43.793181818181822</v>
      </c>
      <c r="W6744" s="1" t="s">
        <v>14</v>
      </c>
      <c r="X6744" s="1">
        <v>4</v>
      </c>
      <c r="Y6744" s="4">
        <f t="shared" si="951"/>
        <v>967.45</v>
      </c>
      <c r="Z6744" s="1" t="s">
        <v>49</v>
      </c>
      <c r="AA6744" s="1" t="s">
        <v>37</v>
      </c>
      <c r="AB6744" s="1" t="s">
        <v>24</v>
      </c>
      <c r="AC6744" s="1" t="s">
        <v>38</v>
      </c>
      <c r="AD6744" s="1" t="s">
        <v>19</v>
      </c>
      <c r="AE6744" s="2">
        <v>40993</v>
      </c>
    </row>
    <row r="6745" spans="1:31" x14ac:dyDescent="0.25">
      <c r="A6745">
        <f t="shared" si="952"/>
        <v>6744</v>
      </c>
      <c r="B6745" s="1">
        <v>4705</v>
      </c>
      <c r="C6745" s="2">
        <v>40989</v>
      </c>
      <c r="D6745" s="1" t="s">
        <v>27</v>
      </c>
      <c r="E6745" s="1" t="str">
        <f t="shared" si="945"/>
        <v>*</v>
      </c>
      <c r="F6745" s="1" t="str">
        <f t="shared" si="946"/>
        <v>*</v>
      </c>
      <c r="G6745" s="1" t="str">
        <f t="shared" si="947"/>
        <v>*</v>
      </c>
      <c r="J6745" s="1" t="str">
        <f t="shared" si="948"/>
        <v>*</v>
      </c>
      <c r="P6745" s="1">
        <v>16</v>
      </c>
      <c r="Q6745" s="1">
        <f t="shared" si="953"/>
        <v>0.02</v>
      </c>
      <c r="T6745" s="4">
        <v>123.85</v>
      </c>
      <c r="U6745" s="9">
        <f t="shared" si="949"/>
        <v>0</v>
      </c>
      <c r="V6745" s="4">
        <f t="shared" si="950"/>
        <v>7.7406249999999996</v>
      </c>
      <c r="W6745" s="1" t="s">
        <v>21</v>
      </c>
      <c r="X6745" s="1">
        <v>6.5</v>
      </c>
      <c r="Y6745" s="4">
        <f t="shared" si="951"/>
        <v>130.35</v>
      </c>
      <c r="Z6745" s="1" t="s">
        <v>46</v>
      </c>
      <c r="AA6745" s="1" t="s">
        <v>28</v>
      </c>
      <c r="AB6745" s="1" t="s">
        <v>29</v>
      </c>
      <c r="AC6745" s="1" t="s">
        <v>55</v>
      </c>
      <c r="AD6745" s="1" t="s">
        <v>26</v>
      </c>
      <c r="AE6745" s="2">
        <v>40991</v>
      </c>
    </row>
    <row r="6746" spans="1:31" x14ac:dyDescent="0.25">
      <c r="A6746">
        <f t="shared" si="952"/>
        <v>6745</v>
      </c>
      <c r="B6746" s="1">
        <v>11301</v>
      </c>
      <c r="C6746" s="2">
        <v>40990</v>
      </c>
      <c r="D6746" s="1" t="s">
        <v>36</v>
      </c>
      <c r="E6746" s="1" t="str">
        <f t="shared" si="945"/>
        <v>*</v>
      </c>
      <c r="F6746" s="1" t="str">
        <f t="shared" si="946"/>
        <v>*</v>
      </c>
      <c r="G6746" s="1" t="str">
        <f t="shared" si="947"/>
        <v>*</v>
      </c>
      <c r="J6746" s="1" t="str">
        <f t="shared" si="948"/>
        <v>*</v>
      </c>
      <c r="P6746" s="1">
        <v>29</v>
      </c>
      <c r="Q6746" s="1">
        <f t="shared" si="953"/>
        <v>3.5000000000000003E-2</v>
      </c>
      <c r="T6746" s="4">
        <v>1194.96</v>
      </c>
      <c r="U6746" s="9">
        <f t="shared" si="949"/>
        <v>1</v>
      </c>
      <c r="V6746" s="4">
        <f t="shared" si="950"/>
        <v>41.205517241379312</v>
      </c>
      <c r="W6746" s="1" t="s">
        <v>21</v>
      </c>
      <c r="X6746" s="1">
        <v>4</v>
      </c>
      <c r="Y6746" s="4">
        <f t="shared" si="951"/>
        <v>1198.96</v>
      </c>
      <c r="Z6746" s="1" t="s">
        <v>15</v>
      </c>
      <c r="AA6746" s="1" t="s">
        <v>16</v>
      </c>
      <c r="AB6746" s="1" t="s">
        <v>24</v>
      </c>
      <c r="AC6746" s="1" t="s">
        <v>38</v>
      </c>
      <c r="AD6746" s="1" t="s">
        <v>19</v>
      </c>
      <c r="AE6746" s="2">
        <v>40990</v>
      </c>
    </row>
    <row r="6747" spans="1:31" x14ac:dyDescent="0.25">
      <c r="A6747">
        <f t="shared" si="952"/>
        <v>6746</v>
      </c>
      <c r="B6747" s="1">
        <v>9826</v>
      </c>
      <c r="C6747" s="2">
        <v>40990</v>
      </c>
      <c r="D6747" s="1" t="s">
        <v>36</v>
      </c>
      <c r="E6747" s="1" t="str">
        <f t="shared" si="945"/>
        <v>*</v>
      </c>
      <c r="F6747" s="1" t="str">
        <f t="shared" si="946"/>
        <v>*</v>
      </c>
      <c r="G6747" s="1" t="str">
        <f t="shared" si="947"/>
        <v>*</v>
      </c>
      <c r="J6747" s="1" t="str">
        <f t="shared" si="948"/>
        <v>*</v>
      </c>
      <c r="P6747" s="1">
        <v>7</v>
      </c>
      <c r="Q6747" s="1">
        <f t="shared" si="953"/>
        <v>0.01</v>
      </c>
      <c r="T6747" s="4">
        <v>131.61000000000001</v>
      </c>
      <c r="U6747" s="9">
        <f t="shared" si="949"/>
        <v>0</v>
      </c>
      <c r="V6747" s="4">
        <f t="shared" si="950"/>
        <v>18.801428571428573</v>
      </c>
      <c r="W6747" s="1" t="s">
        <v>21</v>
      </c>
      <c r="X6747" s="1">
        <v>1.99</v>
      </c>
      <c r="Y6747" s="4">
        <f t="shared" si="951"/>
        <v>133.60000000000002</v>
      </c>
      <c r="Z6747" s="1" t="s">
        <v>51</v>
      </c>
      <c r="AA6747" s="1" t="s">
        <v>16</v>
      </c>
      <c r="AB6747" s="1" t="s">
        <v>24</v>
      </c>
      <c r="AC6747" s="1" t="s">
        <v>38</v>
      </c>
      <c r="AD6747" s="1" t="s">
        <v>41</v>
      </c>
      <c r="AE6747" s="2">
        <v>40992</v>
      </c>
    </row>
    <row r="6748" spans="1:31" x14ac:dyDescent="0.25">
      <c r="A6748">
        <f t="shared" si="952"/>
        <v>6747</v>
      </c>
      <c r="B6748" s="1">
        <v>29926</v>
      </c>
      <c r="C6748" s="2">
        <v>40990</v>
      </c>
      <c r="D6748" s="1" t="s">
        <v>36</v>
      </c>
      <c r="E6748" s="1" t="str">
        <f t="shared" si="945"/>
        <v>*</v>
      </c>
      <c r="F6748" s="1" t="str">
        <f t="shared" si="946"/>
        <v>*</v>
      </c>
      <c r="G6748" s="1" t="str">
        <f t="shared" si="947"/>
        <v>*</v>
      </c>
      <c r="J6748" s="1" t="str">
        <f t="shared" si="948"/>
        <v>*</v>
      </c>
      <c r="P6748" s="1">
        <v>9</v>
      </c>
      <c r="Q6748" s="1">
        <f t="shared" si="953"/>
        <v>0.01</v>
      </c>
      <c r="T6748" s="4">
        <v>20.21</v>
      </c>
      <c r="U6748" s="9">
        <f t="shared" si="949"/>
        <v>0</v>
      </c>
      <c r="V6748" s="4">
        <f t="shared" si="950"/>
        <v>2.2455555555555557</v>
      </c>
      <c r="W6748" s="1" t="s">
        <v>21</v>
      </c>
      <c r="X6748" s="1">
        <v>1.49</v>
      </c>
      <c r="Y6748" s="4">
        <f t="shared" si="951"/>
        <v>21.7</v>
      </c>
      <c r="Z6748" s="1" t="s">
        <v>46</v>
      </c>
      <c r="AA6748" s="1" t="s">
        <v>28</v>
      </c>
      <c r="AB6748" s="1" t="s">
        <v>29</v>
      </c>
      <c r="AC6748" s="1" t="s">
        <v>43</v>
      </c>
      <c r="AD6748" s="1" t="s">
        <v>19</v>
      </c>
      <c r="AE6748" s="2">
        <v>40992</v>
      </c>
    </row>
    <row r="6749" spans="1:31" x14ac:dyDescent="0.25">
      <c r="A6749">
        <f t="shared" si="952"/>
        <v>6748</v>
      </c>
      <c r="B6749" s="1">
        <v>44261</v>
      </c>
      <c r="C6749" s="2">
        <v>40991</v>
      </c>
      <c r="D6749" s="1" t="s">
        <v>20</v>
      </c>
      <c r="E6749" s="1" t="str">
        <f t="shared" si="945"/>
        <v>*</v>
      </c>
      <c r="F6749" s="1" t="str">
        <f t="shared" si="946"/>
        <v>**</v>
      </c>
      <c r="G6749" s="1" t="str">
        <f t="shared" si="947"/>
        <v>**</v>
      </c>
      <c r="J6749" s="1" t="str">
        <f t="shared" si="948"/>
        <v>**</v>
      </c>
      <c r="P6749" s="1">
        <v>31</v>
      </c>
      <c r="Q6749" s="1">
        <f t="shared" si="953"/>
        <v>0.04</v>
      </c>
      <c r="T6749" s="4">
        <v>13064.06</v>
      </c>
      <c r="U6749" s="9">
        <f t="shared" si="949"/>
        <v>1</v>
      </c>
      <c r="V6749" s="4">
        <f t="shared" si="950"/>
        <v>421.4212903225806</v>
      </c>
      <c r="W6749" s="1" t="s">
        <v>14</v>
      </c>
      <c r="X6749" s="1">
        <v>19.989999999999998</v>
      </c>
      <c r="Y6749" s="4">
        <f t="shared" si="951"/>
        <v>13084.05</v>
      </c>
      <c r="Z6749" s="1" t="s">
        <v>15</v>
      </c>
      <c r="AA6749" s="1" t="s">
        <v>28</v>
      </c>
      <c r="AB6749" s="1" t="s">
        <v>29</v>
      </c>
      <c r="AC6749" s="1" t="s">
        <v>43</v>
      </c>
      <c r="AD6749" s="1" t="s">
        <v>19</v>
      </c>
      <c r="AE6749" s="2">
        <v>40993</v>
      </c>
    </row>
    <row r="6750" spans="1:31" x14ac:dyDescent="0.25">
      <c r="A6750">
        <f t="shared" si="952"/>
        <v>6749</v>
      </c>
      <c r="B6750" s="1">
        <v>44261</v>
      </c>
      <c r="C6750" s="2">
        <v>40991</v>
      </c>
      <c r="D6750" s="1" t="s">
        <v>20</v>
      </c>
      <c r="E6750" s="1" t="str">
        <f t="shared" si="945"/>
        <v>*</v>
      </c>
      <c r="F6750" s="1" t="str">
        <f t="shared" si="946"/>
        <v>**</v>
      </c>
      <c r="G6750" s="1" t="str">
        <f t="shared" si="947"/>
        <v>**</v>
      </c>
      <c r="J6750" s="1" t="str">
        <f t="shared" si="948"/>
        <v>**</v>
      </c>
      <c r="P6750" s="1">
        <v>34</v>
      </c>
      <c r="Q6750" s="1">
        <f t="shared" si="953"/>
        <v>0.04</v>
      </c>
      <c r="T6750" s="4">
        <v>4771.8900000000003</v>
      </c>
      <c r="U6750" s="9">
        <f t="shared" si="949"/>
        <v>1</v>
      </c>
      <c r="V6750" s="4">
        <f t="shared" si="950"/>
        <v>140.34970588235296</v>
      </c>
      <c r="W6750" s="1" t="s">
        <v>33</v>
      </c>
      <c r="X6750" s="1">
        <v>36.090000000000003</v>
      </c>
      <c r="Y6750" s="4">
        <f t="shared" si="951"/>
        <v>4807.9800000000005</v>
      </c>
      <c r="Z6750" s="1" t="s">
        <v>15</v>
      </c>
      <c r="AA6750" s="1" t="s">
        <v>28</v>
      </c>
      <c r="AB6750" s="1" t="s">
        <v>17</v>
      </c>
      <c r="AC6750" s="1" t="s">
        <v>62</v>
      </c>
      <c r="AD6750" s="1" t="s">
        <v>59</v>
      </c>
      <c r="AE6750" s="2">
        <v>40993</v>
      </c>
    </row>
    <row r="6751" spans="1:31" x14ac:dyDescent="0.25">
      <c r="A6751">
        <f t="shared" si="952"/>
        <v>6750</v>
      </c>
      <c r="B6751" s="1">
        <v>29921</v>
      </c>
      <c r="C6751" s="2">
        <v>40991</v>
      </c>
      <c r="D6751" s="1" t="s">
        <v>36</v>
      </c>
      <c r="E6751" s="1" t="str">
        <f t="shared" si="945"/>
        <v>*</v>
      </c>
      <c r="F6751" s="1" t="str">
        <f t="shared" si="946"/>
        <v>*</v>
      </c>
      <c r="G6751" s="1" t="str">
        <f t="shared" si="947"/>
        <v>*</v>
      </c>
      <c r="J6751" s="1" t="str">
        <f t="shared" si="948"/>
        <v>*</v>
      </c>
      <c r="P6751" s="1">
        <v>33</v>
      </c>
      <c r="Q6751" s="1">
        <f t="shared" si="953"/>
        <v>0.04</v>
      </c>
      <c r="T6751" s="4">
        <v>3977.97</v>
      </c>
      <c r="U6751" s="9">
        <f t="shared" si="949"/>
        <v>1</v>
      </c>
      <c r="V6751" s="4">
        <f t="shared" si="950"/>
        <v>120.54454545454544</v>
      </c>
      <c r="W6751" s="1" t="s">
        <v>21</v>
      </c>
      <c r="X6751" s="1">
        <v>9.07</v>
      </c>
      <c r="Y6751" s="4">
        <f t="shared" si="951"/>
        <v>3987.04</v>
      </c>
      <c r="Z6751" s="1" t="s">
        <v>15</v>
      </c>
      <c r="AA6751" s="1" t="s">
        <v>23</v>
      </c>
      <c r="AB6751" s="1" t="s">
        <v>29</v>
      </c>
      <c r="AC6751" s="1" t="s">
        <v>43</v>
      </c>
      <c r="AD6751" s="1" t="s">
        <v>19</v>
      </c>
      <c r="AE6751" s="2">
        <v>40993</v>
      </c>
    </row>
    <row r="6752" spans="1:31" x14ac:dyDescent="0.25">
      <c r="A6752">
        <f t="shared" si="952"/>
        <v>6751</v>
      </c>
      <c r="B6752" s="1">
        <v>44261</v>
      </c>
      <c r="C6752" s="2">
        <v>40991</v>
      </c>
      <c r="D6752" s="1" t="s">
        <v>20</v>
      </c>
      <c r="E6752" s="1" t="str">
        <f t="shared" si="945"/>
        <v>*</v>
      </c>
      <c r="F6752" s="1" t="str">
        <f t="shared" si="946"/>
        <v>**</v>
      </c>
      <c r="G6752" s="1" t="str">
        <f t="shared" si="947"/>
        <v>**</v>
      </c>
      <c r="J6752" s="1" t="str">
        <f t="shared" si="948"/>
        <v>**</v>
      </c>
      <c r="P6752" s="1">
        <v>1</v>
      </c>
      <c r="Q6752" s="1">
        <f t="shared" si="953"/>
        <v>0.01</v>
      </c>
      <c r="T6752" s="4">
        <v>3360.3</v>
      </c>
      <c r="U6752" s="9">
        <f t="shared" si="949"/>
        <v>1</v>
      </c>
      <c r="V6752" s="4">
        <f t="shared" si="950"/>
        <v>3360.3</v>
      </c>
      <c r="W6752" s="1" t="s">
        <v>33</v>
      </c>
      <c r="X6752" s="1">
        <v>8.73</v>
      </c>
      <c r="Y6752" s="4">
        <f t="shared" si="951"/>
        <v>3369.03</v>
      </c>
      <c r="Z6752" s="1" t="s">
        <v>15</v>
      </c>
      <c r="AA6752" s="1" t="s">
        <v>28</v>
      </c>
      <c r="AB6752" s="1" t="s">
        <v>24</v>
      </c>
      <c r="AC6752" s="1" t="s">
        <v>56</v>
      </c>
      <c r="AD6752" s="1" t="s">
        <v>59</v>
      </c>
      <c r="AE6752" s="2">
        <v>40992</v>
      </c>
    </row>
    <row r="6753" spans="1:31" x14ac:dyDescent="0.25">
      <c r="A6753">
        <f t="shared" si="952"/>
        <v>6752</v>
      </c>
      <c r="B6753" s="1">
        <v>7941</v>
      </c>
      <c r="C6753" s="2">
        <v>40991</v>
      </c>
      <c r="D6753" s="1" t="s">
        <v>13</v>
      </c>
      <c r="E6753" s="1" t="str">
        <f t="shared" si="945"/>
        <v>*</v>
      </c>
      <c r="F6753" s="1" t="str">
        <f t="shared" si="946"/>
        <v>*</v>
      </c>
      <c r="G6753" s="1" t="str">
        <f t="shared" si="947"/>
        <v>*</v>
      </c>
      <c r="J6753" s="1" t="str">
        <f t="shared" si="948"/>
        <v>*</v>
      </c>
      <c r="P6753" s="1">
        <v>50</v>
      </c>
      <c r="Q6753" s="1">
        <f t="shared" si="953"/>
        <v>0.06</v>
      </c>
      <c r="T6753" s="4">
        <v>2796.67</v>
      </c>
      <c r="U6753" s="9">
        <f t="shared" si="949"/>
        <v>1</v>
      </c>
      <c r="V6753" s="4">
        <f t="shared" si="950"/>
        <v>55.933399999999999</v>
      </c>
      <c r="W6753" s="1" t="s">
        <v>21</v>
      </c>
      <c r="X6753" s="1">
        <v>5.08</v>
      </c>
      <c r="Y6753" s="4">
        <f t="shared" si="951"/>
        <v>2801.75</v>
      </c>
      <c r="Z6753" s="1" t="s">
        <v>49</v>
      </c>
      <c r="AA6753" s="1" t="s">
        <v>28</v>
      </c>
      <c r="AB6753" s="1" t="s">
        <v>29</v>
      </c>
      <c r="AC6753" s="1" t="s">
        <v>55</v>
      </c>
      <c r="AD6753" s="1" t="s">
        <v>19</v>
      </c>
      <c r="AE6753" s="2">
        <v>40998</v>
      </c>
    </row>
    <row r="6754" spans="1:31" x14ac:dyDescent="0.25">
      <c r="A6754">
        <f t="shared" si="952"/>
        <v>6753</v>
      </c>
      <c r="B6754" s="1">
        <v>38853</v>
      </c>
      <c r="C6754" s="2">
        <v>40991</v>
      </c>
      <c r="D6754" s="1" t="s">
        <v>13</v>
      </c>
      <c r="E6754" s="1" t="str">
        <f t="shared" si="945"/>
        <v>*</v>
      </c>
      <c r="F6754" s="1" t="str">
        <f t="shared" si="946"/>
        <v>*</v>
      </c>
      <c r="G6754" s="1" t="str">
        <f t="shared" si="947"/>
        <v>*</v>
      </c>
      <c r="J6754" s="1" t="str">
        <f t="shared" si="948"/>
        <v>*</v>
      </c>
      <c r="P6754" s="1">
        <v>13</v>
      </c>
      <c r="Q6754" s="1">
        <f t="shared" si="953"/>
        <v>0.02</v>
      </c>
      <c r="T6754" s="4">
        <v>728.02499999999998</v>
      </c>
      <c r="U6754" s="9">
        <f t="shared" si="949"/>
        <v>0</v>
      </c>
      <c r="V6754" s="4">
        <f t="shared" si="950"/>
        <v>56.001923076923077</v>
      </c>
      <c r="W6754" s="1" t="s">
        <v>21</v>
      </c>
      <c r="X6754" s="1">
        <v>2.5</v>
      </c>
      <c r="Y6754" s="4">
        <f t="shared" si="951"/>
        <v>730.52499999999998</v>
      </c>
      <c r="Z6754" s="1" t="s">
        <v>22</v>
      </c>
      <c r="AA6754" s="1" t="s">
        <v>37</v>
      </c>
      <c r="AB6754" s="1" t="s">
        <v>24</v>
      </c>
      <c r="AC6754" s="1" t="s">
        <v>25</v>
      </c>
      <c r="AD6754" s="1" t="s">
        <v>19</v>
      </c>
      <c r="AE6754" s="2">
        <v>40995</v>
      </c>
    </row>
    <row r="6755" spans="1:31" x14ac:dyDescent="0.25">
      <c r="A6755">
        <f t="shared" si="952"/>
        <v>6754</v>
      </c>
      <c r="B6755" s="1">
        <v>49634</v>
      </c>
      <c r="C6755" s="2">
        <v>40991</v>
      </c>
      <c r="D6755" s="1" t="s">
        <v>27</v>
      </c>
      <c r="E6755" s="1" t="str">
        <f t="shared" si="945"/>
        <v>*</v>
      </c>
      <c r="F6755" s="1" t="str">
        <f t="shared" si="946"/>
        <v>*</v>
      </c>
      <c r="G6755" s="1" t="str">
        <f t="shared" si="947"/>
        <v>*</v>
      </c>
      <c r="J6755" s="1" t="str">
        <f t="shared" si="948"/>
        <v>*</v>
      </c>
      <c r="P6755" s="1">
        <v>39</v>
      </c>
      <c r="Q6755" s="1">
        <f t="shared" si="953"/>
        <v>0.04</v>
      </c>
      <c r="T6755" s="4">
        <v>403.73</v>
      </c>
      <c r="U6755" s="9">
        <f t="shared" si="949"/>
        <v>0</v>
      </c>
      <c r="V6755" s="4">
        <f t="shared" si="950"/>
        <v>10.352051282051283</v>
      </c>
      <c r="W6755" s="1" t="s">
        <v>21</v>
      </c>
      <c r="X6755" s="1">
        <v>4.5</v>
      </c>
      <c r="Y6755" s="4">
        <f t="shared" si="951"/>
        <v>408.23</v>
      </c>
      <c r="Z6755" s="1" t="s">
        <v>53</v>
      </c>
      <c r="AA6755" s="1" t="s">
        <v>16</v>
      </c>
      <c r="AB6755" s="1" t="s">
        <v>29</v>
      </c>
      <c r="AC6755" s="1" t="s">
        <v>63</v>
      </c>
      <c r="AD6755" s="1" t="s">
        <v>19</v>
      </c>
      <c r="AE6755" s="2">
        <v>40992</v>
      </c>
    </row>
    <row r="6756" spans="1:31" x14ac:dyDescent="0.25">
      <c r="A6756">
        <f t="shared" si="952"/>
        <v>6755</v>
      </c>
      <c r="B6756" s="1">
        <v>15616</v>
      </c>
      <c r="C6756" s="2">
        <v>40991</v>
      </c>
      <c r="D6756" s="1" t="s">
        <v>32</v>
      </c>
      <c r="E6756" s="1" t="str">
        <f t="shared" si="945"/>
        <v>***</v>
      </c>
      <c r="F6756" s="1" t="str">
        <f t="shared" si="946"/>
        <v>***</v>
      </c>
      <c r="G6756" s="1" t="str">
        <f t="shared" si="947"/>
        <v>***</v>
      </c>
      <c r="J6756" s="1" t="str">
        <f t="shared" si="948"/>
        <v>***</v>
      </c>
      <c r="P6756" s="1">
        <v>12</v>
      </c>
      <c r="Q6756" s="1">
        <f t="shared" si="953"/>
        <v>0.02</v>
      </c>
      <c r="T6756" s="4">
        <v>386.71</v>
      </c>
      <c r="U6756" s="9">
        <f t="shared" si="949"/>
        <v>0</v>
      </c>
      <c r="V6756" s="4">
        <f t="shared" si="950"/>
        <v>32.225833333333334</v>
      </c>
      <c r="W6756" s="1" t="s">
        <v>14</v>
      </c>
      <c r="X6756" s="1">
        <v>6.5</v>
      </c>
      <c r="Y6756" s="4">
        <f t="shared" si="951"/>
        <v>393.21</v>
      </c>
      <c r="Z6756" s="1" t="s">
        <v>42</v>
      </c>
      <c r="AA6756" s="1" t="s">
        <v>28</v>
      </c>
      <c r="AB6756" s="1" t="s">
        <v>24</v>
      </c>
      <c r="AC6756" s="1" t="s">
        <v>38</v>
      </c>
      <c r="AD6756" s="1" t="s">
        <v>19</v>
      </c>
      <c r="AE6756" s="2">
        <v>40992</v>
      </c>
    </row>
    <row r="6757" spans="1:31" x14ac:dyDescent="0.25">
      <c r="A6757">
        <f t="shared" si="952"/>
        <v>6756</v>
      </c>
      <c r="B6757" s="1">
        <v>3973</v>
      </c>
      <c r="C6757" s="2">
        <v>40991</v>
      </c>
      <c r="D6757" s="1" t="s">
        <v>27</v>
      </c>
      <c r="E6757" s="1" t="str">
        <f t="shared" si="945"/>
        <v>*</v>
      </c>
      <c r="F6757" s="1" t="str">
        <f t="shared" si="946"/>
        <v>*</v>
      </c>
      <c r="G6757" s="1" t="str">
        <f t="shared" si="947"/>
        <v>*</v>
      </c>
      <c r="J6757" s="1" t="str">
        <f t="shared" si="948"/>
        <v>*</v>
      </c>
      <c r="P6757" s="1">
        <v>21</v>
      </c>
      <c r="Q6757" s="1">
        <f t="shared" si="953"/>
        <v>3.5000000000000003E-2</v>
      </c>
      <c r="T6757" s="4">
        <v>316.35000000000002</v>
      </c>
      <c r="U6757" s="9">
        <f t="shared" si="949"/>
        <v>0</v>
      </c>
      <c r="V6757" s="4">
        <f t="shared" si="950"/>
        <v>15.064285714285715</v>
      </c>
      <c r="W6757" s="1" t="s">
        <v>21</v>
      </c>
      <c r="X6757" s="1">
        <v>3.73</v>
      </c>
      <c r="Y6757" s="4">
        <f t="shared" si="951"/>
        <v>320.08000000000004</v>
      </c>
      <c r="Z6757" s="1" t="s">
        <v>22</v>
      </c>
      <c r="AA6757" s="1" t="s">
        <v>28</v>
      </c>
      <c r="AB6757" s="1" t="s">
        <v>17</v>
      </c>
      <c r="AC6757" s="1" t="s">
        <v>18</v>
      </c>
      <c r="AD6757" s="1" t="s">
        <v>41</v>
      </c>
      <c r="AE6757" s="2">
        <v>40993</v>
      </c>
    </row>
    <row r="6758" spans="1:31" x14ac:dyDescent="0.25">
      <c r="A6758">
        <f t="shared" si="952"/>
        <v>6757</v>
      </c>
      <c r="B6758" s="1">
        <v>44261</v>
      </c>
      <c r="C6758" s="2">
        <v>40991</v>
      </c>
      <c r="D6758" s="1" t="s">
        <v>20</v>
      </c>
      <c r="E6758" s="1" t="str">
        <f t="shared" si="945"/>
        <v>*</v>
      </c>
      <c r="F6758" s="1" t="str">
        <f t="shared" si="946"/>
        <v>**</v>
      </c>
      <c r="G6758" s="1" t="str">
        <f t="shared" si="947"/>
        <v>**</v>
      </c>
      <c r="J6758" s="1" t="str">
        <f t="shared" si="948"/>
        <v>**</v>
      </c>
      <c r="P6758" s="1">
        <v>10</v>
      </c>
      <c r="Q6758" s="1">
        <f t="shared" si="953"/>
        <v>0.02</v>
      </c>
      <c r="T6758" s="4">
        <v>306.66300000000001</v>
      </c>
      <c r="U6758" s="9">
        <f t="shared" si="949"/>
        <v>0</v>
      </c>
      <c r="V6758" s="4">
        <f t="shared" si="950"/>
        <v>30.6663</v>
      </c>
      <c r="W6758" s="1" t="s">
        <v>21</v>
      </c>
      <c r="X6758" s="1">
        <v>5.99</v>
      </c>
      <c r="Y6758" s="4">
        <f t="shared" si="951"/>
        <v>312.65300000000002</v>
      </c>
      <c r="Z6758" s="1" t="s">
        <v>15</v>
      </c>
      <c r="AA6758" s="1" t="s">
        <v>28</v>
      </c>
      <c r="AB6758" s="1" t="s">
        <v>24</v>
      </c>
      <c r="AC6758" s="1" t="s">
        <v>25</v>
      </c>
      <c r="AD6758" s="1" t="s">
        <v>31</v>
      </c>
      <c r="AE6758" s="2">
        <v>40994</v>
      </c>
    </row>
    <row r="6759" spans="1:31" x14ac:dyDescent="0.25">
      <c r="A6759">
        <f t="shared" si="952"/>
        <v>6758</v>
      </c>
      <c r="B6759" s="1">
        <v>39655</v>
      </c>
      <c r="C6759" s="2">
        <v>40991</v>
      </c>
      <c r="D6759" s="1" t="s">
        <v>20</v>
      </c>
      <c r="E6759" s="1" t="str">
        <f t="shared" si="945"/>
        <v>*</v>
      </c>
      <c r="F6759" s="1" t="str">
        <f t="shared" si="946"/>
        <v>**</v>
      </c>
      <c r="G6759" s="1" t="str">
        <f t="shared" si="947"/>
        <v>**</v>
      </c>
      <c r="J6759" s="1" t="str">
        <f t="shared" si="948"/>
        <v>**</v>
      </c>
      <c r="P6759" s="1">
        <v>35</v>
      </c>
      <c r="Q6759" s="1">
        <f t="shared" si="953"/>
        <v>0.04</v>
      </c>
      <c r="T6759" s="4">
        <v>253.15</v>
      </c>
      <c r="U6759" s="9">
        <f t="shared" si="949"/>
        <v>0</v>
      </c>
      <c r="V6759" s="4">
        <f t="shared" si="950"/>
        <v>7.2328571428571431</v>
      </c>
      <c r="W6759" s="1" t="s">
        <v>21</v>
      </c>
      <c r="X6759" s="1">
        <v>3.52</v>
      </c>
      <c r="Y6759" s="4">
        <f t="shared" si="951"/>
        <v>256.67</v>
      </c>
      <c r="Z6759" s="1" t="s">
        <v>15</v>
      </c>
      <c r="AA6759" s="1" t="s">
        <v>28</v>
      </c>
      <c r="AB6759" s="1" t="s">
        <v>24</v>
      </c>
      <c r="AC6759" s="1" t="s">
        <v>38</v>
      </c>
      <c r="AD6759" s="1" t="s">
        <v>41</v>
      </c>
      <c r="AE6759" s="2">
        <v>40991</v>
      </c>
    </row>
    <row r="6760" spans="1:31" x14ac:dyDescent="0.25">
      <c r="A6760">
        <f t="shared" si="952"/>
        <v>6759</v>
      </c>
      <c r="B6760" s="1">
        <v>15616</v>
      </c>
      <c r="C6760" s="2">
        <v>40991</v>
      </c>
      <c r="D6760" s="1" t="s">
        <v>32</v>
      </c>
      <c r="E6760" s="1" t="str">
        <f t="shared" si="945"/>
        <v>***</v>
      </c>
      <c r="F6760" s="1" t="str">
        <f t="shared" si="946"/>
        <v>***</v>
      </c>
      <c r="G6760" s="1" t="str">
        <f t="shared" si="947"/>
        <v>***</v>
      </c>
      <c r="J6760" s="1" t="str">
        <f t="shared" si="948"/>
        <v>***</v>
      </c>
      <c r="P6760" s="1">
        <v>34</v>
      </c>
      <c r="Q6760" s="1">
        <f t="shared" si="953"/>
        <v>0.04</v>
      </c>
      <c r="T6760" s="4">
        <v>134.06</v>
      </c>
      <c r="U6760" s="9">
        <f t="shared" si="949"/>
        <v>0</v>
      </c>
      <c r="V6760" s="4">
        <f t="shared" si="950"/>
        <v>3.9429411764705882</v>
      </c>
      <c r="W6760" s="1" t="s">
        <v>21</v>
      </c>
      <c r="X6760" s="1">
        <v>1.17</v>
      </c>
      <c r="Y6760" s="4">
        <f t="shared" si="951"/>
        <v>135.22999999999999</v>
      </c>
      <c r="Z6760" s="1" t="s">
        <v>42</v>
      </c>
      <c r="AA6760" s="1" t="s">
        <v>28</v>
      </c>
      <c r="AB6760" s="1" t="s">
        <v>29</v>
      </c>
      <c r="AC6760" s="1" t="s">
        <v>30</v>
      </c>
      <c r="AD6760" s="1" t="s">
        <v>31</v>
      </c>
      <c r="AE6760" s="2">
        <v>40993</v>
      </c>
    </row>
    <row r="6761" spans="1:31" x14ac:dyDescent="0.25">
      <c r="A6761">
        <f t="shared" si="952"/>
        <v>6760</v>
      </c>
      <c r="B6761" s="1">
        <v>49634</v>
      </c>
      <c r="C6761" s="2">
        <v>40991</v>
      </c>
      <c r="D6761" s="1" t="s">
        <v>27</v>
      </c>
      <c r="E6761" s="1" t="str">
        <f t="shared" si="945"/>
        <v>*</v>
      </c>
      <c r="F6761" s="1" t="str">
        <f t="shared" si="946"/>
        <v>*</v>
      </c>
      <c r="G6761" s="1" t="str">
        <f t="shared" si="947"/>
        <v>*</v>
      </c>
      <c r="J6761" s="1" t="str">
        <f t="shared" si="948"/>
        <v>*</v>
      </c>
      <c r="P6761" s="1">
        <v>45</v>
      </c>
      <c r="Q6761" s="1">
        <f t="shared" si="953"/>
        <v>0.05</v>
      </c>
      <c r="T6761" s="4">
        <v>132.31</v>
      </c>
      <c r="U6761" s="9">
        <f t="shared" si="949"/>
        <v>0</v>
      </c>
      <c r="V6761" s="4">
        <f t="shared" si="950"/>
        <v>2.9402222222222223</v>
      </c>
      <c r="W6761" s="1" t="s">
        <v>21</v>
      </c>
      <c r="X6761" s="1">
        <v>1.49</v>
      </c>
      <c r="Y6761" s="4">
        <f t="shared" si="951"/>
        <v>133.80000000000001</v>
      </c>
      <c r="Z6761" s="1" t="s">
        <v>15</v>
      </c>
      <c r="AA6761" s="1" t="s">
        <v>16</v>
      </c>
      <c r="AB6761" s="1" t="s">
        <v>29</v>
      </c>
      <c r="AC6761" s="1" t="s">
        <v>43</v>
      </c>
      <c r="AD6761" s="1" t="s">
        <v>19</v>
      </c>
      <c r="AE6761" s="2">
        <v>40993</v>
      </c>
    </row>
    <row r="6762" spans="1:31" x14ac:dyDescent="0.25">
      <c r="A6762">
        <f t="shared" si="952"/>
        <v>6761</v>
      </c>
      <c r="B6762" s="1">
        <v>49634</v>
      </c>
      <c r="C6762" s="2">
        <v>40991</v>
      </c>
      <c r="D6762" s="1" t="s">
        <v>27</v>
      </c>
      <c r="E6762" s="1" t="str">
        <f t="shared" si="945"/>
        <v>*</v>
      </c>
      <c r="F6762" s="1" t="str">
        <f t="shared" si="946"/>
        <v>*</v>
      </c>
      <c r="G6762" s="1" t="str">
        <f t="shared" si="947"/>
        <v>*</v>
      </c>
      <c r="J6762" s="1" t="str">
        <f t="shared" si="948"/>
        <v>*</v>
      </c>
      <c r="P6762" s="1">
        <v>3</v>
      </c>
      <c r="Q6762" s="1">
        <f t="shared" si="953"/>
        <v>0.01</v>
      </c>
      <c r="T6762" s="4">
        <v>86.85</v>
      </c>
      <c r="U6762" s="9">
        <f t="shared" si="949"/>
        <v>0</v>
      </c>
      <c r="V6762" s="4">
        <f t="shared" si="950"/>
        <v>28.95</v>
      </c>
      <c r="W6762" s="1" t="s">
        <v>21</v>
      </c>
      <c r="X6762" s="1">
        <v>1.99</v>
      </c>
      <c r="Y6762" s="4">
        <f t="shared" si="951"/>
        <v>88.839999999999989</v>
      </c>
      <c r="Z6762" s="1" t="s">
        <v>53</v>
      </c>
      <c r="AA6762" s="1" t="s">
        <v>16</v>
      </c>
      <c r="AB6762" s="1" t="s">
        <v>24</v>
      </c>
      <c r="AC6762" s="1" t="s">
        <v>38</v>
      </c>
      <c r="AD6762" s="1" t="s">
        <v>41</v>
      </c>
      <c r="AE6762" s="2">
        <v>40993</v>
      </c>
    </row>
    <row r="6763" spans="1:31" x14ac:dyDescent="0.25">
      <c r="A6763">
        <f t="shared" si="952"/>
        <v>6762</v>
      </c>
      <c r="B6763" s="1">
        <v>12352</v>
      </c>
      <c r="C6763" s="2">
        <v>40991</v>
      </c>
      <c r="D6763" s="1" t="s">
        <v>36</v>
      </c>
      <c r="E6763" s="1" t="str">
        <f t="shared" si="945"/>
        <v>*</v>
      </c>
      <c r="F6763" s="1" t="str">
        <f t="shared" si="946"/>
        <v>*</v>
      </c>
      <c r="G6763" s="1" t="str">
        <f t="shared" si="947"/>
        <v>*</v>
      </c>
      <c r="J6763" s="1" t="str">
        <f t="shared" si="948"/>
        <v>*</v>
      </c>
      <c r="P6763" s="1">
        <v>5</v>
      </c>
      <c r="Q6763" s="1">
        <f t="shared" si="953"/>
        <v>0.01</v>
      </c>
      <c r="T6763" s="4">
        <v>36.86</v>
      </c>
      <c r="U6763" s="9">
        <f t="shared" si="949"/>
        <v>0</v>
      </c>
      <c r="V6763" s="4">
        <f t="shared" si="950"/>
        <v>7.3719999999999999</v>
      </c>
      <c r="W6763" s="1" t="s">
        <v>21</v>
      </c>
      <c r="X6763" s="1">
        <v>8.49</v>
      </c>
      <c r="Y6763" s="4">
        <f t="shared" si="951"/>
        <v>45.35</v>
      </c>
      <c r="Z6763" s="1" t="s">
        <v>39</v>
      </c>
      <c r="AA6763" s="1" t="s">
        <v>28</v>
      </c>
      <c r="AB6763" s="1" t="s">
        <v>29</v>
      </c>
      <c r="AC6763" s="1" t="s">
        <v>43</v>
      </c>
      <c r="AD6763" s="1" t="s">
        <v>19</v>
      </c>
      <c r="AE6763" s="2">
        <v>40992</v>
      </c>
    </row>
    <row r="6764" spans="1:31" x14ac:dyDescent="0.25">
      <c r="A6764">
        <f t="shared" si="952"/>
        <v>6763</v>
      </c>
      <c r="B6764" s="1">
        <v>59491</v>
      </c>
      <c r="C6764" s="2">
        <v>40992</v>
      </c>
      <c r="D6764" s="1" t="s">
        <v>20</v>
      </c>
      <c r="E6764" s="1" t="str">
        <f t="shared" si="945"/>
        <v>*</v>
      </c>
      <c r="F6764" s="1" t="str">
        <f t="shared" si="946"/>
        <v>**</v>
      </c>
      <c r="G6764" s="1" t="str">
        <f t="shared" si="947"/>
        <v>**</v>
      </c>
      <c r="J6764" s="1" t="str">
        <f t="shared" si="948"/>
        <v>**</v>
      </c>
      <c r="P6764" s="1">
        <v>31</v>
      </c>
      <c r="Q6764" s="1">
        <f t="shared" si="953"/>
        <v>0.04</v>
      </c>
      <c r="T6764" s="4">
        <v>12470.31</v>
      </c>
      <c r="U6764" s="9">
        <f t="shared" si="949"/>
        <v>1</v>
      </c>
      <c r="V6764" s="4">
        <f t="shared" si="950"/>
        <v>402.26806451612902</v>
      </c>
      <c r="W6764" s="1" t="s">
        <v>21</v>
      </c>
      <c r="X6764" s="1">
        <v>19.989999999999998</v>
      </c>
      <c r="Y6764" s="4">
        <f t="shared" si="951"/>
        <v>12490.3</v>
      </c>
      <c r="Z6764" s="1" t="s">
        <v>22</v>
      </c>
      <c r="AA6764" s="1" t="s">
        <v>37</v>
      </c>
      <c r="AB6764" s="1" t="s">
        <v>29</v>
      </c>
      <c r="AC6764" s="1" t="s">
        <v>43</v>
      </c>
      <c r="AD6764" s="1" t="s">
        <v>19</v>
      </c>
      <c r="AE6764" s="2">
        <v>40995</v>
      </c>
    </row>
    <row r="6765" spans="1:31" x14ac:dyDescent="0.25">
      <c r="A6765">
        <f t="shared" si="952"/>
        <v>6764</v>
      </c>
      <c r="B6765" s="1">
        <v>46023</v>
      </c>
      <c r="C6765" s="2">
        <v>40992</v>
      </c>
      <c r="D6765" s="1" t="s">
        <v>27</v>
      </c>
      <c r="E6765" s="1" t="str">
        <f t="shared" si="945"/>
        <v>*</v>
      </c>
      <c r="F6765" s="1" t="str">
        <f t="shared" si="946"/>
        <v>*</v>
      </c>
      <c r="G6765" s="1" t="str">
        <f t="shared" si="947"/>
        <v>*</v>
      </c>
      <c r="J6765" s="1" t="str">
        <f t="shared" si="948"/>
        <v>*</v>
      </c>
      <c r="P6765" s="1">
        <v>50</v>
      </c>
      <c r="Q6765" s="1">
        <f t="shared" si="953"/>
        <v>0.06</v>
      </c>
      <c r="T6765" s="4">
        <v>1101.76</v>
      </c>
      <c r="U6765" s="9">
        <f t="shared" si="949"/>
        <v>1</v>
      </c>
      <c r="V6765" s="4">
        <f t="shared" si="950"/>
        <v>22.0352</v>
      </c>
      <c r="W6765" s="1" t="s">
        <v>21</v>
      </c>
      <c r="X6765" s="1">
        <v>13.99</v>
      </c>
      <c r="Y6765" s="4">
        <f t="shared" si="951"/>
        <v>1115.75</v>
      </c>
      <c r="Z6765" s="1" t="s">
        <v>46</v>
      </c>
      <c r="AA6765" s="1" t="s">
        <v>23</v>
      </c>
      <c r="AB6765" s="1" t="s">
        <v>29</v>
      </c>
      <c r="AC6765" s="1" t="s">
        <v>63</v>
      </c>
      <c r="AD6765" s="1" t="s">
        <v>26</v>
      </c>
      <c r="AE6765" s="2">
        <v>40993</v>
      </c>
    </row>
    <row r="6766" spans="1:31" x14ac:dyDescent="0.25">
      <c r="A6766">
        <f t="shared" si="952"/>
        <v>6765</v>
      </c>
      <c r="B6766" s="1">
        <v>59491</v>
      </c>
      <c r="C6766" s="2">
        <v>40992</v>
      </c>
      <c r="D6766" s="1" t="s">
        <v>20</v>
      </c>
      <c r="E6766" s="1" t="str">
        <f t="shared" si="945"/>
        <v>*</v>
      </c>
      <c r="F6766" s="1" t="str">
        <f t="shared" si="946"/>
        <v>**</v>
      </c>
      <c r="G6766" s="1" t="str">
        <f t="shared" si="947"/>
        <v>**</v>
      </c>
      <c r="J6766" s="1" t="str">
        <f t="shared" si="948"/>
        <v>**</v>
      </c>
      <c r="P6766" s="1">
        <v>46</v>
      </c>
      <c r="Q6766" s="1">
        <f t="shared" si="953"/>
        <v>0.05</v>
      </c>
      <c r="T6766" s="4">
        <v>562.95000000000005</v>
      </c>
      <c r="U6766" s="9">
        <f t="shared" si="949"/>
        <v>0</v>
      </c>
      <c r="V6766" s="4">
        <f t="shared" si="950"/>
        <v>12.23804347826087</v>
      </c>
      <c r="W6766" s="1" t="s">
        <v>21</v>
      </c>
      <c r="X6766" s="1">
        <v>2.85</v>
      </c>
      <c r="Y6766" s="4">
        <f t="shared" si="951"/>
        <v>565.80000000000007</v>
      </c>
      <c r="Z6766" s="1" t="s">
        <v>49</v>
      </c>
      <c r="AA6766" s="1" t="s">
        <v>37</v>
      </c>
      <c r="AB6766" s="1" t="s">
        <v>17</v>
      </c>
      <c r="AC6766" s="1" t="s">
        <v>18</v>
      </c>
      <c r="AD6766" s="1" t="s">
        <v>41</v>
      </c>
      <c r="AE6766" s="2">
        <v>40994</v>
      </c>
    </row>
    <row r="6767" spans="1:31" x14ac:dyDescent="0.25">
      <c r="A6767">
        <f t="shared" si="952"/>
        <v>6766</v>
      </c>
      <c r="B6767" s="1">
        <v>5473</v>
      </c>
      <c r="C6767" s="2">
        <v>40992</v>
      </c>
      <c r="D6767" s="1" t="s">
        <v>27</v>
      </c>
      <c r="E6767" s="1" t="str">
        <f t="shared" si="945"/>
        <v>*</v>
      </c>
      <c r="F6767" s="1" t="str">
        <f t="shared" si="946"/>
        <v>*</v>
      </c>
      <c r="G6767" s="1" t="str">
        <f t="shared" si="947"/>
        <v>*</v>
      </c>
      <c r="J6767" s="1" t="str">
        <f t="shared" si="948"/>
        <v>*</v>
      </c>
      <c r="P6767" s="1">
        <v>42</v>
      </c>
      <c r="Q6767" s="1">
        <f t="shared" si="953"/>
        <v>0.05</v>
      </c>
      <c r="T6767" s="4">
        <v>355.69</v>
      </c>
      <c r="U6767" s="9">
        <f t="shared" si="949"/>
        <v>0</v>
      </c>
      <c r="V6767" s="4">
        <f t="shared" si="950"/>
        <v>8.468809523809524</v>
      </c>
      <c r="W6767" s="1" t="s">
        <v>21</v>
      </c>
      <c r="X6767" s="1">
        <v>8.2899999999999991</v>
      </c>
      <c r="Y6767" s="4">
        <f t="shared" si="951"/>
        <v>363.98</v>
      </c>
      <c r="Z6767" s="1" t="s">
        <v>15</v>
      </c>
      <c r="AA6767" s="1" t="s">
        <v>23</v>
      </c>
      <c r="AB6767" s="1" t="s">
        <v>29</v>
      </c>
      <c r="AC6767" s="1" t="s">
        <v>57</v>
      </c>
      <c r="AD6767" s="1" t="s">
        <v>19</v>
      </c>
      <c r="AE6767" s="2">
        <v>40994</v>
      </c>
    </row>
    <row r="6768" spans="1:31" x14ac:dyDescent="0.25">
      <c r="A6768">
        <f t="shared" si="952"/>
        <v>6767</v>
      </c>
      <c r="B6768" s="1">
        <v>9794</v>
      </c>
      <c r="C6768" s="2">
        <v>40992</v>
      </c>
      <c r="D6768" s="1" t="s">
        <v>27</v>
      </c>
      <c r="E6768" s="1" t="str">
        <f t="shared" si="945"/>
        <v>*</v>
      </c>
      <c r="F6768" s="1" t="str">
        <f t="shared" si="946"/>
        <v>*</v>
      </c>
      <c r="G6768" s="1" t="str">
        <f t="shared" si="947"/>
        <v>*</v>
      </c>
      <c r="J6768" s="1" t="str">
        <f t="shared" si="948"/>
        <v>*</v>
      </c>
      <c r="P6768" s="1">
        <v>25</v>
      </c>
      <c r="Q6768" s="1">
        <f t="shared" si="953"/>
        <v>3.5000000000000003E-2</v>
      </c>
      <c r="T6768" s="4">
        <v>135.22999999999999</v>
      </c>
      <c r="U6768" s="9">
        <f t="shared" si="949"/>
        <v>0</v>
      </c>
      <c r="V6768" s="4">
        <f t="shared" si="950"/>
        <v>5.4091999999999993</v>
      </c>
      <c r="W6768" s="1" t="s">
        <v>21</v>
      </c>
      <c r="X6768" s="1">
        <v>3.6</v>
      </c>
      <c r="Y6768" s="4">
        <f t="shared" si="951"/>
        <v>138.82999999999998</v>
      </c>
      <c r="Z6768" s="1" t="s">
        <v>15</v>
      </c>
      <c r="AA6768" s="1" t="s">
        <v>16</v>
      </c>
      <c r="AB6768" s="1" t="s">
        <v>29</v>
      </c>
      <c r="AC6768" s="1" t="s">
        <v>45</v>
      </c>
      <c r="AD6768" s="1" t="s">
        <v>41</v>
      </c>
      <c r="AE6768" s="2">
        <v>40993</v>
      </c>
    </row>
    <row r="6769" spans="1:31" x14ac:dyDescent="0.25">
      <c r="A6769">
        <f t="shared" si="952"/>
        <v>6768</v>
      </c>
      <c r="B6769" s="1">
        <v>16390</v>
      </c>
      <c r="C6769" s="2">
        <v>40992</v>
      </c>
      <c r="D6769" s="1" t="s">
        <v>36</v>
      </c>
      <c r="E6769" s="1" t="str">
        <f t="shared" si="945"/>
        <v>*</v>
      </c>
      <c r="F6769" s="1" t="str">
        <f t="shared" si="946"/>
        <v>*</v>
      </c>
      <c r="G6769" s="1" t="str">
        <f t="shared" si="947"/>
        <v>*</v>
      </c>
      <c r="J6769" s="1" t="str">
        <f t="shared" si="948"/>
        <v>*</v>
      </c>
      <c r="P6769" s="1">
        <v>8</v>
      </c>
      <c r="Q6769" s="1">
        <f t="shared" si="953"/>
        <v>0.01</v>
      </c>
      <c r="T6769" s="4">
        <v>86.38</v>
      </c>
      <c r="U6769" s="9">
        <f t="shared" si="949"/>
        <v>0</v>
      </c>
      <c r="V6769" s="4">
        <f t="shared" si="950"/>
        <v>10.797499999999999</v>
      </c>
      <c r="W6769" s="1" t="s">
        <v>21</v>
      </c>
      <c r="X6769" s="1">
        <v>3.37</v>
      </c>
      <c r="Y6769" s="4">
        <f t="shared" si="951"/>
        <v>89.75</v>
      </c>
      <c r="Z6769" s="1" t="s">
        <v>46</v>
      </c>
      <c r="AA6769" s="1" t="s">
        <v>16</v>
      </c>
      <c r="AB6769" s="1" t="s">
        <v>29</v>
      </c>
      <c r="AC6769" s="1" t="s">
        <v>45</v>
      </c>
      <c r="AD6769" s="1" t="s">
        <v>41</v>
      </c>
      <c r="AE6769" s="2">
        <v>40994</v>
      </c>
    </row>
    <row r="6770" spans="1:31" x14ac:dyDescent="0.25">
      <c r="A6770">
        <f t="shared" si="952"/>
        <v>6769</v>
      </c>
      <c r="B6770" s="1">
        <v>1764</v>
      </c>
      <c r="C6770" s="2">
        <v>40992</v>
      </c>
      <c r="D6770" s="1" t="s">
        <v>32</v>
      </c>
      <c r="E6770" s="1" t="str">
        <f t="shared" si="945"/>
        <v>***</v>
      </c>
      <c r="F6770" s="1" t="str">
        <f t="shared" si="946"/>
        <v>***</v>
      </c>
      <c r="G6770" s="1" t="str">
        <f t="shared" si="947"/>
        <v>***</v>
      </c>
      <c r="J6770" s="1" t="str">
        <f t="shared" si="948"/>
        <v>***</v>
      </c>
      <c r="P6770" s="1">
        <v>7</v>
      </c>
      <c r="Q6770" s="1">
        <f t="shared" si="953"/>
        <v>0.01</v>
      </c>
      <c r="T6770" s="4">
        <v>59.99</v>
      </c>
      <c r="U6770" s="9">
        <f t="shared" si="949"/>
        <v>0</v>
      </c>
      <c r="V6770" s="4">
        <f t="shared" si="950"/>
        <v>8.57</v>
      </c>
      <c r="W6770" s="1" t="s">
        <v>21</v>
      </c>
      <c r="X6770" s="1">
        <v>4.82</v>
      </c>
      <c r="Y6770" s="4">
        <f t="shared" si="951"/>
        <v>64.81</v>
      </c>
      <c r="Z6770" s="1" t="s">
        <v>46</v>
      </c>
      <c r="AA6770" s="1" t="s">
        <v>23</v>
      </c>
      <c r="AB6770" s="1" t="s">
        <v>29</v>
      </c>
      <c r="AC6770" s="1" t="s">
        <v>40</v>
      </c>
      <c r="AD6770" s="1" t="s">
        <v>19</v>
      </c>
      <c r="AE6770" s="2">
        <v>40995</v>
      </c>
    </row>
    <row r="6771" spans="1:31" x14ac:dyDescent="0.25">
      <c r="A6771">
        <f t="shared" si="952"/>
        <v>6770</v>
      </c>
      <c r="B6771" s="1">
        <v>59491</v>
      </c>
      <c r="C6771" s="2">
        <v>40992</v>
      </c>
      <c r="D6771" s="1" t="s">
        <v>20</v>
      </c>
      <c r="E6771" s="1" t="str">
        <f t="shared" si="945"/>
        <v>*</v>
      </c>
      <c r="F6771" s="1" t="str">
        <f t="shared" si="946"/>
        <v>**</v>
      </c>
      <c r="G6771" s="1" t="str">
        <f t="shared" si="947"/>
        <v>**</v>
      </c>
      <c r="J6771" s="1" t="str">
        <f t="shared" si="948"/>
        <v>**</v>
      </c>
      <c r="P6771" s="1">
        <v>6</v>
      </c>
      <c r="Q6771" s="1">
        <f t="shared" si="953"/>
        <v>0.01</v>
      </c>
      <c r="T6771" s="4">
        <v>57.9</v>
      </c>
      <c r="U6771" s="9">
        <f t="shared" si="949"/>
        <v>0</v>
      </c>
      <c r="V6771" s="4">
        <f t="shared" si="950"/>
        <v>9.65</v>
      </c>
      <c r="W6771" s="1" t="s">
        <v>21</v>
      </c>
      <c r="X6771" s="1">
        <v>11.51</v>
      </c>
      <c r="Y6771" s="4">
        <f t="shared" si="951"/>
        <v>69.41</v>
      </c>
      <c r="Z6771" s="1" t="s">
        <v>49</v>
      </c>
      <c r="AA6771" s="1" t="s">
        <v>37</v>
      </c>
      <c r="AB6771" s="1" t="s">
        <v>29</v>
      </c>
      <c r="AC6771" s="1" t="s">
        <v>43</v>
      </c>
      <c r="AD6771" s="1" t="s">
        <v>19</v>
      </c>
      <c r="AE6771" s="2">
        <v>40992</v>
      </c>
    </row>
    <row r="6772" spans="1:31" x14ac:dyDescent="0.25">
      <c r="A6772">
        <f t="shared" si="952"/>
        <v>6771</v>
      </c>
      <c r="B6772" s="1">
        <v>59491</v>
      </c>
      <c r="C6772" s="2">
        <v>40992</v>
      </c>
      <c r="D6772" s="1" t="s">
        <v>20</v>
      </c>
      <c r="E6772" s="1" t="str">
        <f t="shared" si="945"/>
        <v>*</v>
      </c>
      <c r="F6772" s="1" t="str">
        <f t="shared" si="946"/>
        <v>**</v>
      </c>
      <c r="G6772" s="1" t="str">
        <f t="shared" si="947"/>
        <v>**</v>
      </c>
      <c r="J6772" s="1" t="str">
        <f t="shared" si="948"/>
        <v>**</v>
      </c>
      <c r="P6772" s="1">
        <v>8</v>
      </c>
      <c r="Q6772" s="1">
        <f t="shared" si="953"/>
        <v>0.01</v>
      </c>
      <c r="T6772" s="4">
        <v>32.31</v>
      </c>
      <c r="U6772" s="9">
        <f t="shared" si="949"/>
        <v>0</v>
      </c>
      <c r="V6772" s="4">
        <f t="shared" si="950"/>
        <v>4.0387500000000003</v>
      </c>
      <c r="W6772" s="1" t="s">
        <v>21</v>
      </c>
      <c r="X6772" s="1">
        <v>5.47</v>
      </c>
      <c r="Y6772" s="4">
        <f t="shared" si="951"/>
        <v>37.78</v>
      </c>
      <c r="Z6772" s="1" t="s">
        <v>49</v>
      </c>
      <c r="AA6772" s="1" t="s">
        <v>37</v>
      </c>
      <c r="AB6772" s="1" t="s">
        <v>29</v>
      </c>
      <c r="AC6772" s="1" t="s">
        <v>43</v>
      </c>
      <c r="AD6772" s="1" t="s">
        <v>19</v>
      </c>
      <c r="AE6772" s="2">
        <v>40993</v>
      </c>
    </row>
    <row r="6773" spans="1:31" x14ac:dyDescent="0.25">
      <c r="A6773">
        <f t="shared" si="952"/>
        <v>6772</v>
      </c>
      <c r="B6773" s="1">
        <v>11045</v>
      </c>
      <c r="C6773" s="2">
        <v>40993</v>
      </c>
      <c r="D6773" s="1" t="s">
        <v>36</v>
      </c>
      <c r="E6773" s="1" t="str">
        <f t="shared" si="945"/>
        <v>*</v>
      </c>
      <c r="F6773" s="1" t="str">
        <f t="shared" si="946"/>
        <v>*</v>
      </c>
      <c r="G6773" s="1" t="str">
        <f t="shared" si="947"/>
        <v>*</v>
      </c>
      <c r="J6773" s="1" t="str">
        <f t="shared" si="948"/>
        <v>*</v>
      </c>
      <c r="P6773" s="1">
        <v>35</v>
      </c>
      <c r="Q6773" s="1">
        <f t="shared" si="953"/>
        <v>0.04</v>
      </c>
      <c r="T6773" s="4">
        <v>710.86</v>
      </c>
      <c r="U6773" s="9">
        <f t="shared" si="949"/>
        <v>0</v>
      </c>
      <c r="V6773" s="4">
        <f t="shared" si="950"/>
        <v>20.310285714285715</v>
      </c>
      <c r="W6773" s="1" t="s">
        <v>21</v>
      </c>
      <c r="X6773" s="1">
        <v>5.97</v>
      </c>
      <c r="Y6773" s="4">
        <f t="shared" si="951"/>
        <v>716.83</v>
      </c>
      <c r="Z6773" s="1" t="s">
        <v>15</v>
      </c>
      <c r="AA6773" s="1" t="s">
        <v>37</v>
      </c>
      <c r="AB6773" s="1" t="s">
        <v>29</v>
      </c>
      <c r="AC6773" s="1" t="s">
        <v>40</v>
      </c>
      <c r="AD6773" s="1" t="s">
        <v>19</v>
      </c>
      <c r="AE6773" s="2">
        <v>40994</v>
      </c>
    </row>
    <row r="6774" spans="1:31" x14ac:dyDescent="0.25">
      <c r="A6774">
        <f t="shared" si="952"/>
        <v>6773</v>
      </c>
      <c r="B6774" s="1">
        <v>3970</v>
      </c>
      <c r="C6774" s="2">
        <v>40994</v>
      </c>
      <c r="D6774" s="1" t="s">
        <v>36</v>
      </c>
      <c r="E6774" s="1" t="str">
        <f t="shared" si="945"/>
        <v>*</v>
      </c>
      <c r="F6774" s="1" t="str">
        <f t="shared" si="946"/>
        <v>*</v>
      </c>
      <c r="G6774" s="1" t="str">
        <f t="shared" si="947"/>
        <v>*</v>
      </c>
      <c r="J6774" s="1" t="str">
        <f t="shared" si="948"/>
        <v>*</v>
      </c>
      <c r="P6774" s="1">
        <v>39</v>
      </c>
      <c r="Q6774" s="1">
        <f t="shared" si="953"/>
        <v>0.04</v>
      </c>
      <c r="T6774" s="4">
        <v>1032.97</v>
      </c>
      <c r="U6774" s="9">
        <f t="shared" si="949"/>
        <v>1</v>
      </c>
      <c r="V6774" s="4">
        <f t="shared" si="950"/>
        <v>26.486410256410256</v>
      </c>
      <c r="W6774" s="1" t="s">
        <v>21</v>
      </c>
      <c r="X6774" s="1">
        <v>1.99</v>
      </c>
      <c r="Y6774" s="4">
        <f t="shared" si="951"/>
        <v>1034.96</v>
      </c>
      <c r="Z6774" s="1" t="s">
        <v>54</v>
      </c>
      <c r="AA6774" s="1" t="s">
        <v>37</v>
      </c>
      <c r="AB6774" s="1" t="s">
        <v>24</v>
      </c>
      <c r="AC6774" s="1" t="s">
        <v>38</v>
      </c>
      <c r="AD6774" s="1" t="s">
        <v>41</v>
      </c>
      <c r="AE6774" s="2">
        <v>40996</v>
      </c>
    </row>
    <row r="6775" spans="1:31" x14ac:dyDescent="0.25">
      <c r="A6775">
        <f t="shared" si="952"/>
        <v>6774</v>
      </c>
      <c r="B6775" s="1">
        <v>3970</v>
      </c>
      <c r="C6775" s="2">
        <v>40994</v>
      </c>
      <c r="D6775" s="1" t="s">
        <v>36</v>
      </c>
      <c r="E6775" s="1" t="str">
        <f t="shared" si="945"/>
        <v>*</v>
      </c>
      <c r="F6775" s="1" t="str">
        <f t="shared" si="946"/>
        <v>*</v>
      </c>
      <c r="G6775" s="1" t="str">
        <f t="shared" si="947"/>
        <v>*</v>
      </c>
      <c r="J6775" s="1" t="str">
        <f t="shared" si="948"/>
        <v>*</v>
      </c>
      <c r="P6775" s="1">
        <v>13</v>
      </c>
      <c r="Q6775" s="1">
        <f t="shared" si="953"/>
        <v>0.02</v>
      </c>
      <c r="T6775" s="4">
        <v>324.83</v>
      </c>
      <c r="U6775" s="9">
        <f t="shared" si="949"/>
        <v>0</v>
      </c>
      <c r="V6775" s="4">
        <f t="shared" si="950"/>
        <v>24.986923076923077</v>
      </c>
      <c r="W6775" s="1" t="s">
        <v>33</v>
      </c>
      <c r="X6775" s="1">
        <v>45</v>
      </c>
      <c r="Y6775" s="4">
        <f t="shared" si="951"/>
        <v>369.83</v>
      </c>
      <c r="Z6775" s="1" t="s">
        <v>54</v>
      </c>
      <c r="AA6775" s="1" t="s">
        <v>37</v>
      </c>
      <c r="AB6775" s="1" t="s">
        <v>29</v>
      </c>
      <c r="AC6775" s="1" t="s">
        <v>55</v>
      </c>
      <c r="AD6775" s="1" t="s">
        <v>35</v>
      </c>
      <c r="AE6775" s="2">
        <v>40995</v>
      </c>
    </row>
    <row r="6776" spans="1:31" x14ac:dyDescent="0.25">
      <c r="A6776">
        <f t="shared" si="952"/>
        <v>6775</v>
      </c>
      <c r="B6776" s="1">
        <v>6950</v>
      </c>
      <c r="C6776" s="2">
        <v>40994</v>
      </c>
      <c r="D6776" s="1" t="s">
        <v>13</v>
      </c>
      <c r="E6776" s="1" t="str">
        <f t="shared" si="945"/>
        <v>*</v>
      </c>
      <c r="F6776" s="1" t="str">
        <f t="shared" si="946"/>
        <v>*</v>
      </c>
      <c r="G6776" s="1" t="str">
        <f t="shared" si="947"/>
        <v>*</v>
      </c>
      <c r="J6776" s="1" t="str">
        <f t="shared" si="948"/>
        <v>*</v>
      </c>
      <c r="P6776" s="1">
        <v>4</v>
      </c>
      <c r="Q6776" s="1">
        <f t="shared" si="953"/>
        <v>0.01</v>
      </c>
      <c r="T6776" s="4">
        <v>187.39949999999999</v>
      </c>
      <c r="U6776" s="9">
        <f t="shared" si="949"/>
        <v>0</v>
      </c>
      <c r="V6776" s="4">
        <f t="shared" si="950"/>
        <v>46.849874999999997</v>
      </c>
      <c r="W6776" s="1" t="s">
        <v>21</v>
      </c>
      <c r="X6776" s="1">
        <v>3.3</v>
      </c>
      <c r="Y6776" s="4">
        <f t="shared" si="951"/>
        <v>190.6995</v>
      </c>
      <c r="Z6776" s="1" t="s">
        <v>44</v>
      </c>
      <c r="AA6776" s="1" t="s">
        <v>37</v>
      </c>
      <c r="AB6776" s="1" t="s">
        <v>24</v>
      </c>
      <c r="AC6776" s="1" t="s">
        <v>25</v>
      </c>
      <c r="AD6776" s="1" t="s">
        <v>41</v>
      </c>
      <c r="AE6776" s="2">
        <v>40996</v>
      </c>
    </row>
    <row r="6777" spans="1:31" x14ac:dyDescent="0.25">
      <c r="A6777">
        <f t="shared" si="952"/>
        <v>6776</v>
      </c>
      <c r="B6777" s="1">
        <v>41056</v>
      </c>
      <c r="C6777" s="2">
        <v>40994</v>
      </c>
      <c r="D6777" s="1" t="s">
        <v>32</v>
      </c>
      <c r="E6777" s="1" t="str">
        <f t="shared" si="945"/>
        <v>***</v>
      </c>
      <c r="F6777" s="1" t="str">
        <f t="shared" si="946"/>
        <v>***</v>
      </c>
      <c r="G6777" s="1" t="str">
        <f t="shared" si="947"/>
        <v>***</v>
      </c>
      <c r="J6777" s="1" t="str">
        <f t="shared" si="948"/>
        <v>***</v>
      </c>
      <c r="P6777" s="1">
        <v>4</v>
      </c>
      <c r="Q6777" s="1">
        <f t="shared" si="953"/>
        <v>0.01</v>
      </c>
      <c r="T6777" s="4">
        <v>137.54</v>
      </c>
      <c r="U6777" s="9">
        <f t="shared" si="949"/>
        <v>0</v>
      </c>
      <c r="V6777" s="4">
        <f t="shared" si="950"/>
        <v>34.384999999999998</v>
      </c>
      <c r="W6777" s="1" t="s">
        <v>21</v>
      </c>
      <c r="X6777" s="1">
        <v>7.53</v>
      </c>
      <c r="Y6777" s="4">
        <f t="shared" si="951"/>
        <v>145.07</v>
      </c>
      <c r="Z6777" s="1" t="s">
        <v>42</v>
      </c>
      <c r="AA6777" s="1" t="s">
        <v>23</v>
      </c>
      <c r="AB6777" s="1" t="s">
        <v>24</v>
      </c>
      <c r="AC6777" s="1" t="s">
        <v>38</v>
      </c>
      <c r="AD6777" s="1" t="s">
        <v>19</v>
      </c>
      <c r="AE6777" s="2">
        <v>40997</v>
      </c>
    </row>
    <row r="6778" spans="1:31" x14ac:dyDescent="0.25">
      <c r="A6778">
        <f t="shared" si="952"/>
        <v>6777</v>
      </c>
      <c r="B6778" s="1">
        <v>24546</v>
      </c>
      <c r="C6778" s="2">
        <v>40994</v>
      </c>
      <c r="D6778" s="1" t="s">
        <v>32</v>
      </c>
      <c r="E6778" s="1" t="str">
        <f t="shared" si="945"/>
        <v>***</v>
      </c>
      <c r="F6778" s="1" t="str">
        <f t="shared" si="946"/>
        <v>***</v>
      </c>
      <c r="G6778" s="1" t="str">
        <f t="shared" si="947"/>
        <v>***</v>
      </c>
      <c r="J6778" s="1" t="str">
        <f t="shared" si="948"/>
        <v>***</v>
      </c>
      <c r="P6778" s="1">
        <v>7</v>
      </c>
      <c r="Q6778" s="1">
        <f t="shared" si="953"/>
        <v>0.01</v>
      </c>
      <c r="T6778" s="4">
        <v>81.58</v>
      </c>
      <c r="U6778" s="9">
        <f t="shared" si="949"/>
        <v>0</v>
      </c>
      <c r="V6778" s="4">
        <f t="shared" si="950"/>
        <v>11.654285714285715</v>
      </c>
      <c r="W6778" s="1" t="s">
        <v>21</v>
      </c>
      <c r="X6778" s="1">
        <v>3.37</v>
      </c>
      <c r="Y6778" s="4">
        <f t="shared" si="951"/>
        <v>84.95</v>
      </c>
      <c r="Z6778" s="1" t="s">
        <v>22</v>
      </c>
      <c r="AA6778" s="1" t="s">
        <v>37</v>
      </c>
      <c r="AB6778" s="1" t="s">
        <v>29</v>
      </c>
      <c r="AC6778" s="1" t="s">
        <v>45</v>
      </c>
      <c r="AD6778" s="1" t="s">
        <v>41</v>
      </c>
      <c r="AE6778" s="2">
        <v>40995</v>
      </c>
    </row>
    <row r="6779" spans="1:31" x14ac:dyDescent="0.25">
      <c r="A6779">
        <f t="shared" si="952"/>
        <v>6778</v>
      </c>
      <c r="B6779" s="1">
        <v>20995</v>
      </c>
      <c r="C6779" s="2">
        <v>40995</v>
      </c>
      <c r="D6779" s="1" t="s">
        <v>36</v>
      </c>
      <c r="E6779" s="1" t="str">
        <f t="shared" si="945"/>
        <v>*</v>
      </c>
      <c r="F6779" s="1" t="str">
        <f t="shared" si="946"/>
        <v>*</v>
      </c>
      <c r="G6779" s="1" t="str">
        <f t="shared" si="947"/>
        <v>*</v>
      </c>
      <c r="J6779" s="1" t="str">
        <f t="shared" si="948"/>
        <v>*</v>
      </c>
      <c r="P6779" s="1">
        <v>37</v>
      </c>
      <c r="Q6779" s="1">
        <f t="shared" si="953"/>
        <v>0.04</v>
      </c>
      <c r="T6779" s="4">
        <v>5817.88</v>
      </c>
      <c r="U6779" s="9">
        <f t="shared" si="949"/>
        <v>1</v>
      </c>
      <c r="V6779" s="4">
        <f t="shared" si="950"/>
        <v>157.24</v>
      </c>
      <c r="W6779" s="1" t="s">
        <v>33</v>
      </c>
      <c r="X6779" s="1">
        <v>66.27</v>
      </c>
      <c r="Y6779" s="4">
        <f t="shared" si="951"/>
        <v>5884.1500000000005</v>
      </c>
      <c r="Z6779" s="1" t="s">
        <v>42</v>
      </c>
      <c r="AA6779" s="1" t="s">
        <v>16</v>
      </c>
      <c r="AB6779" s="1" t="s">
        <v>17</v>
      </c>
      <c r="AC6779" s="1" t="s">
        <v>62</v>
      </c>
      <c r="AD6779" s="1" t="s">
        <v>59</v>
      </c>
      <c r="AE6779" s="2">
        <v>40996</v>
      </c>
    </row>
    <row r="6780" spans="1:31" x14ac:dyDescent="0.25">
      <c r="A6780">
        <f t="shared" si="952"/>
        <v>6779</v>
      </c>
      <c r="B6780" s="1">
        <v>55462</v>
      </c>
      <c r="C6780" s="2">
        <v>40995</v>
      </c>
      <c r="D6780" s="1" t="s">
        <v>36</v>
      </c>
      <c r="E6780" s="1" t="str">
        <f t="shared" si="945"/>
        <v>*</v>
      </c>
      <c r="F6780" s="1" t="str">
        <f t="shared" si="946"/>
        <v>*</v>
      </c>
      <c r="G6780" s="1" t="str">
        <f t="shared" si="947"/>
        <v>*</v>
      </c>
      <c r="J6780" s="1" t="str">
        <f t="shared" si="948"/>
        <v>*</v>
      </c>
      <c r="P6780" s="1">
        <v>35</v>
      </c>
      <c r="Q6780" s="1">
        <f t="shared" si="953"/>
        <v>0.04</v>
      </c>
      <c r="T6780" s="4">
        <v>3683.73</v>
      </c>
      <c r="U6780" s="9">
        <f t="shared" si="949"/>
        <v>1</v>
      </c>
      <c r="V6780" s="4">
        <f t="shared" si="950"/>
        <v>105.24942857142857</v>
      </c>
      <c r="W6780" s="1" t="s">
        <v>21</v>
      </c>
      <c r="X6780" s="1">
        <v>8.99</v>
      </c>
      <c r="Y6780" s="4">
        <f t="shared" si="951"/>
        <v>3692.72</v>
      </c>
      <c r="Z6780" s="1" t="s">
        <v>51</v>
      </c>
      <c r="AA6780" s="1" t="s">
        <v>37</v>
      </c>
      <c r="AB6780" s="1" t="s">
        <v>24</v>
      </c>
      <c r="AC6780" s="1" t="s">
        <v>25</v>
      </c>
      <c r="AD6780" s="1" t="s">
        <v>19</v>
      </c>
      <c r="AE6780" s="2">
        <v>40996</v>
      </c>
    </row>
    <row r="6781" spans="1:31" x14ac:dyDescent="0.25">
      <c r="A6781">
        <f t="shared" si="952"/>
        <v>6780</v>
      </c>
      <c r="B6781" s="1">
        <v>55462</v>
      </c>
      <c r="C6781" s="2">
        <v>40995</v>
      </c>
      <c r="D6781" s="1" t="s">
        <v>36</v>
      </c>
      <c r="E6781" s="1" t="str">
        <f t="shared" si="945"/>
        <v>*</v>
      </c>
      <c r="F6781" s="1" t="str">
        <f t="shared" si="946"/>
        <v>*</v>
      </c>
      <c r="G6781" s="1" t="str">
        <f t="shared" si="947"/>
        <v>*</v>
      </c>
      <c r="J6781" s="1" t="str">
        <f t="shared" si="948"/>
        <v>*</v>
      </c>
      <c r="P6781" s="1">
        <v>31</v>
      </c>
      <c r="Q6781" s="1">
        <f t="shared" si="953"/>
        <v>0.04</v>
      </c>
      <c r="T6781" s="4">
        <v>1184.53</v>
      </c>
      <c r="U6781" s="9">
        <f t="shared" si="949"/>
        <v>1</v>
      </c>
      <c r="V6781" s="4">
        <f t="shared" si="950"/>
        <v>38.210645161290323</v>
      </c>
      <c r="W6781" s="1" t="s">
        <v>21</v>
      </c>
      <c r="X6781" s="1">
        <v>7.12</v>
      </c>
      <c r="Y6781" s="4">
        <f t="shared" si="951"/>
        <v>1191.6499999999999</v>
      </c>
      <c r="Z6781" s="1" t="s">
        <v>51</v>
      </c>
      <c r="AA6781" s="1" t="s">
        <v>37</v>
      </c>
      <c r="AB6781" s="1" t="s">
        <v>24</v>
      </c>
      <c r="AC6781" s="1" t="s">
        <v>38</v>
      </c>
      <c r="AD6781" s="1" t="s">
        <v>19</v>
      </c>
      <c r="AE6781" s="2">
        <v>40996</v>
      </c>
    </row>
    <row r="6782" spans="1:31" x14ac:dyDescent="0.25">
      <c r="A6782">
        <f t="shared" si="952"/>
        <v>6781</v>
      </c>
      <c r="B6782" s="1">
        <v>35814</v>
      </c>
      <c r="C6782" s="2">
        <v>40995</v>
      </c>
      <c r="D6782" s="1" t="s">
        <v>20</v>
      </c>
      <c r="E6782" s="1" t="str">
        <f t="shared" si="945"/>
        <v>*</v>
      </c>
      <c r="F6782" s="1" t="str">
        <f t="shared" si="946"/>
        <v>**</v>
      </c>
      <c r="G6782" s="1" t="str">
        <f t="shared" si="947"/>
        <v>**</v>
      </c>
      <c r="J6782" s="1" t="str">
        <f t="shared" si="948"/>
        <v>**</v>
      </c>
      <c r="P6782" s="1">
        <v>11</v>
      </c>
      <c r="Q6782" s="1">
        <f t="shared" si="953"/>
        <v>0.02</v>
      </c>
      <c r="T6782" s="4">
        <v>324.52</v>
      </c>
      <c r="U6782" s="9">
        <f t="shared" si="949"/>
        <v>0</v>
      </c>
      <c r="V6782" s="4">
        <f t="shared" si="950"/>
        <v>29.50181818181818</v>
      </c>
      <c r="W6782" s="1" t="s">
        <v>21</v>
      </c>
      <c r="X6782" s="1">
        <v>8.5500000000000007</v>
      </c>
      <c r="Y6782" s="4">
        <f t="shared" si="951"/>
        <v>333.07</v>
      </c>
      <c r="Z6782" s="1" t="s">
        <v>15</v>
      </c>
      <c r="AA6782" s="1" t="s">
        <v>37</v>
      </c>
      <c r="AB6782" s="1" t="s">
        <v>17</v>
      </c>
      <c r="AC6782" s="1" t="s">
        <v>18</v>
      </c>
      <c r="AD6782" s="1" t="s">
        <v>19</v>
      </c>
      <c r="AE6782" s="2">
        <v>40996</v>
      </c>
    </row>
    <row r="6783" spans="1:31" x14ac:dyDescent="0.25">
      <c r="A6783">
        <f t="shared" si="952"/>
        <v>6782</v>
      </c>
      <c r="B6783" s="1">
        <v>55462</v>
      </c>
      <c r="C6783" s="2">
        <v>40995</v>
      </c>
      <c r="D6783" s="1" t="s">
        <v>36</v>
      </c>
      <c r="E6783" s="1" t="str">
        <f t="shared" si="945"/>
        <v>*</v>
      </c>
      <c r="F6783" s="1" t="str">
        <f t="shared" si="946"/>
        <v>*</v>
      </c>
      <c r="G6783" s="1" t="str">
        <f t="shared" si="947"/>
        <v>*</v>
      </c>
      <c r="J6783" s="1" t="str">
        <f t="shared" si="948"/>
        <v>*</v>
      </c>
      <c r="P6783" s="1">
        <v>13</v>
      </c>
      <c r="Q6783" s="1">
        <f t="shared" si="953"/>
        <v>0.02</v>
      </c>
      <c r="T6783" s="4">
        <v>75.27</v>
      </c>
      <c r="U6783" s="9">
        <f t="shared" si="949"/>
        <v>0</v>
      </c>
      <c r="V6783" s="4">
        <f t="shared" si="950"/>
        <v>5.79</v>
      </c>
      <c r="W6783" s="1" t="s">
        <v>21</v>
      </c>
      <c r="X6783" s="1">
        <v>2.99</v>
      </c>
      <c r="Y6783" s="4">
        <f t="shared" si="951"/>
        <v>78.259999999999991</v>
      </c>
      <c r="Z6783" s="1" t="s">
        <v>51</v>
      </c>
      <c r="AA6783" s="1" t="s">
        <v>37</v>
      </c>
      <c r="AB6783" s="1" t="s">
        <v>29</v>
      </c>
      <c r="AC6783" s="1" t="s">
        <v>43</v>
      </c>
      <c r="AD6783" s="1" t="s">
        <v>19</v>
      </c>
      <c r="AE6783" s="2">
        <v>40997</v>
      </c>
    </row>
    <row r="6784" spans="1:31" x14ac:dyDescent="0.25">
      <c r="A6784">
        <f t="shared" si="952"/>
        <v>6783</v>
      </c>
      <c r="B6784" s="1">
        <v>36512</v>
      </c>
      <c r="C6784" s="2">
        <v>40996</v>
      </c>
      <c r="D6784" s="1" t="s">
        <v>27</v>
      </c>
      <c r="E6784" s="1" t="str">
        <f t="shared" si="945"/>
        <v>*</v>
      </c>
      <c r="F6784" s="1" t="str">
        <f t="shared" si="946"/>
        <v>*</v>
      </c>
      <c r="G6784" s="1" t="str">
        <f t="shared" si="947"/>
        <v>*</v>
      </c>
      <c r="J6784" s="1" t="str">
        <f t="shared" si="948"/>
        <v>*</v>
      </c>
      <c r="P6784" s="1">
        <v>30</v>
      </c>
      <c r="Q6784" s="1">
        <f t="shared" si="953"/>
        <v>0.04</v>
      </c>
      <c r="T6784" s="4">
        <v>10413.67</v>
      </c>
      <c r="U6784" s="9">
        <f t="shared" si="949"/>
        <v>1</v>
      </c>
      <c r="V6784" s="4">
        <f t="shared" si="950"/>
        <v>347.12233333333336</v>
      </c>
      <c r="W6784" s="1" t="s">
        <v>33</v>
      </c>
      <c r="X6784" s="1">
        <v>58.92</v>
      </c>
      <c r="Y6784" s="4">
        <f t="shared" si="951"/>
        <v>10472.59</v>
      </c>
      <c r="Z6784" s="1" t="s">
        <v>51</v>
      </c>
      <c r="AA6784" s="1" t="s">
        <v>23</v>
      </c>
      <c r="AB6784" s="1" t="s">
        <v>17</v>
      </c>
      <c r="AC6784" s="1" t="s">
        <v>34</v>
      </c>
      <c r="AD6784" s="1" t="s">
        <v>35</v>
      </c>
      <c r="AE6784" s="2">
        <v>40997</v>
      </c>
    </row>
    <row r="6785" spans="1:31" x14ac:dyDescent="0.25">
      <c r="A6785">
        <f t="shared" si="952"/>
        <v>6784</v>
      </c>
      <c r="B6785" s="1">
        <v>26979</v>
      </c>
      <c r="C6785" s="2">
        <v>40996</v>
      </c>
      <c r="D6785" s="1" t="s">
        <v>36</v>
      </c>
      <c r="E6785" s="1" t="str">
        <f t="shared" si="945"/>
        <v>*</v>
      </c>
      <c r="F6785" s="1" t="str">
        <f t="shared" si="946"/>
        <v>*</v>
      </c>
      <c r="G6785" s="1" t="str">
        <f t="shared" si="947"/>
        <v>*</v>
      </c>
      <c r="J6785" s="1" t="str">
        <f t="shared" si="948"/>
        <v>*</v>
      </c>
      <c r="P6785" s="1">
        <v>50</v>
      </c>
      <c r="Q6785" s="1">
        <f t="shared" si="953"/>
        <v>0.06</v>
      </c>
      <c r="T6785" s="4">
        <v>6093.2420000000002</v>
      </c>
      <c r="U6785" s="9">
        <f t="shared" si="949"/>
        <v>1</v>
      </c>
      <c r="V6785" s="4">
        <f t="shared" si="950"/>
        <v>121.86484</v>
      </c>
      <c r="W6785" s="1" t="s">
        <v>21</v>
      </c>
      <c r="X6785" s="1">
        <v>8.08</v>
      </c>
      <c r="Y6785" s="4">
        <f t="shared" si="951"/>
        <v>6101.3220000000001</v>
      </c>
      <c r="Z6785" s="1" t="s">
        <v>46</v>
      </c>
      <c r="AA6785" s="1" t="s">
        <v>28</v>
      </c>
      <c r="AB6785" s="1" t="s">
        <v>24</v>
      </c>
      <c r="AC6785" s="1" t="s">
        <v>25</v>
      </c>
      <c r="AD6785" s="1" t="s">
        <v>19</v>
      </c>
      <c r="AE6785" s="2">
        <v>40998</v>
      </c>
    </row>
    <row r="6786" spans="1:31" x14ac:dyDescent="0.25">
      <c r="A6786">
        <f t="shared" si="952"/>
        <v>6785</v>
      </c>
      <c r="B6786" s="1">
        <v>18464</v>
      </c>
      <c r="C6786" s="2">
        <v>40996</v>
      </c>
      <c r="D6786" s="1" t="s">
        <v>20</v>
      </c>
      <c r="E6786" s="1" t="str">
        <f t="shared" si="945"/>
        <v>*</v>
      </c>
      <c r="F6786" s="1" t="str">
        <f t="shared" si="946"/>
        <v>**</v>
      </c>
      <c r="G6786" s="1" t="str">
        <f t="shared" si="947"/>
        <v>**</v>
      </c>
      <c r="J6786" s="1" t="str">
        <f t="shared" si="948"/>
        <v>**</v>
      </c>
      <c r="P6786" s="1">
        <v>37</v>
      </c>
      <c r="Q6786" s="1">
        <f t="shared" si="953"/>
        <v>0.04</v>
      </c>
      <c r="T6786" s="4">
        <v>6039.1</v>
      </c>
      <c r="U6786" s="9">
        <f t="shared" si="949"/>
        <v>1</v>
      </c>
      <c r="V6786" s="4">
        <f t="shared" si="950"/>
        <v>163.21891891891892</v>
      </c>
      <c r="W6786" s="1" t="s">
        <v>33</v>
      </c>
      <c r="X6786" s="1">
        <v>66.27</v>
      </c>
      <c r="Y6786" s="4">
        <f t="shared" si="951"/>
        <v>6105.3700000000008</v>
      </c>
      <c r="Z6786" s="1" t="s">
        <v>53</v>
      </c>
      <c r="AA6786" s="1" t="s">
        <v>23</v>
      </c>
      <c r="AB6786" s="1" t="s">
        <v>17</v>
      </c>
      <c r="AC6786" s="1" t="s">
        <v>62</v>
      </c>
      <c r="AD6786" s="1" t="s">
        <v>59</v>
      </c>
      <c r="AE6786" s="2">
        <v>40996</v>
      </c>
    </row>
    <row r="6787" spans="1:31" x14ac:dyDescent="0.25">
      <c r="A6787">
        <f t="shared" si="952"/>
        <v>6786</v>
      </c>
      <c r="B6787" s="1">
        <v>22466</v>
      </c>
      <c r="C6787" s="2">
        <v>40996</v>
      </c>
      <c r="D6787" s="1" t="s">
        <v>13</v>
      </c>
      <c r="E6787" s="1" t="str">
        <f t="shared" ref="E6787:E6850" si="954">IF(D6787="Critical","***","*")</f>
        <v>*</v>
      </c>
      <c r="F6787" s="1" t="str">
        <f t="shared" ref="F6787:F6850" si="955">IF(D6787="Critical","***",IF(D6787="High","**","*"))</f>
        <v>*</v>
      </c>
      <c r="G6787" s="1" t="str">
        <f t="shared" ref="G6787:G6850" si="956">VLOOKUP(D6787,$H$6:$I$10,2,FALSE)</f>
        <v>*</v>
      </c>
      <c r="J6787" s="1" t="str">
        <f t="shared" ref="J6787:J6850" si="957">HLOOKUP(D6787,$K$5:$O$6,2,FALSE)</f>
        <v>*</v>
      </c>
      <c r="P6787" s="1">
        <v>31</v>
      </c>
      <c r="Q6787" s="1">
        <f t="shared" si="953"/>
        <v>0.04</v>
      </c>
      <c r="T6787" s="4">
        <v>5404.18</v>
      </c>
      <c r="U6787" s="9">
        <f t="shared" ref="U6787:U6850" si="958">IF(T6787&gt;1000,1,0)</f>
        <v>1</v>
      </c>
      <c r="V6787" s="4">
        <f t="shared" ref="V6787:V6850" si="959">T6787/P6787</f>
        <v>174.32838709677421</v>
      </c>
      <c r="W6787" s="1" t="s">
        <v>33</v>
      </c>
      <c r="X6787" s="1">
        <v>30</v>
      </c>
      <c r="Y6787" s="4">
        <f t="shared" ref="Y6787:Y6850" si="960">X6787+T6787</f>
        <v>5434.18</v>
      </c>
      <c r="Z6787" s="1" t="s">
        <v>42</v>
      </c>
      <c r="AA6787" s="1" t="s">
        <v>28</v>
      </c>
      <c r="AB6787" s="1" t="s">
        <v>17</v>
      </c>
      <c r="AC6787" s="1" t="s">
        <v>34</v>
      </c>
      <c r="AD6787" s="1" t="s">
        <v>35</v>
      </c>
      <c r="AE6787" s="2">
        <v>41003</v>
      </c>
    </row>
    <row r="6788" spans="1:31" x14ac:dyDescent="0.25">
      <c r="A6788">
        <f t="shared" ref="A6788:A6851" si="961">A6787+1</f>
        <v>6787</v>
      </c>
      <c r="B6788" s="1">
        <v>18464</v>
      </c>
      <c r="C6788" s="2">
        <v>40996</v>
      </c>
      <c r="D6788" s="1" t="s">
        <v>20</v>
      </c>
      <c r="E6788" s="1" t="str">
        <f t="shared" si="954"/>
        <v>*</v>
      </c>
      <c r="F6788" s="1" t="str">
        <f t="shared" si="955"/>
        <v>**</v>
      </c>
      <c r="G6788" s="1" t="str">
        <f t="shared" si="956"/>
        <v>**</v>
      </c>
      <c r="J6788" s="1" t="str">
        <f t="shared" si="957"/>
        <v>**</v>
      </c>
      <c r="P6788" s="1">
        <v>27</v>
      </c>
      <c r="Q6788" s="1">
        <f t="shared" ref="Q6788:Q6851" si="962">VLOOKUP(P6788,$R$5:$S$10,2,TRUE)</f>
        <v>3.5000000000000003E-2</v>
      </c>
      <c r="T6788" s="4">
        <v>4891.8599999999997</v>
      </c>
      <c r="U6788" s="9">
        <f t="shared" si="958"/>
        <v>1</v>
      </c>
      <c r="V6788" s="4">
        <f t="shared" si="959"/>
        <v>181.17999999999998</v>
      </c>
      <c r="W6788" s="1" t="s">
        <v>33</v>
      </c>
      <c r="X6788" s="1">
        <v>55.24</v>
      </c>
      <c r="Y6788" s="4">
        <f t="shared" si="960"/>
        <v>4947.0999999999995</v>
      </c>
      <c r="Z6788" s="1" t="s">
        <v>53</v>
      </c>
      <c r="AA6788" s="1" t="s">
        <v>23</v>
      </c>
      <c r="AB6788" s="1" t="s">
        <v>29</v>
      </c>
      <c r="AC6788" s="1" t="s">
        <v>63</v>
      </c>
      <c r="AD6788" s="1" t="s">
        <v>35</v>
      </c>
      <c r="AE6788" s="2">
        <v>40998</v>
      </c>
    </row>
    <row r="6789" spans="1:31" x14ac:dyDescent="0.25">
      <c r="A6789">
        <f t="shared" si="961"/>
        <v>6788</v>
      </c>
      <c r="B6789" s="1">
        <v>40611</v>
      </c>
      <c r="C6789" s="2">
        <v>40996</v>
      </c>
      <c r="D6789" s="1" t="s">
        <v>27</v>
      </c>
      <c r="E6789" s="1" t="str">
        <f t="shared" si="954"/>
        <v>*</v>
      </c>
      <c r="F6789" s="1" t="str">
        <f t="shared" si="955"/>
        <v>*</v>
      </c>
      <c r="G6789" s="1" t="str">
        <f t="shared" si="956"/>
        <v>*</v>
      </c>
      <c r="J6789" s="1" t="str">
        <f t="shared" si="957"/>
        <v>*</v>
      </c>
      <c r="P6789" s="1">
        <v>43</v>
      </c>
      <c r="Q6789" s="1">
        <f t="shared" si="962"/>
        <v>0.05</v>
      </c>
      <c r="T6789" s="4">
        <v>1407.5150000000001</v>
      </c>
      <c r="U6789" s="9">
        <f t="shared" si="958"/>
        <v>1</v>
      </c>
      <c r="V6789" s="4">
        <f t="shared" si="959"/>
        <v>32.732906976744189</v>
      </c>
      <c r="W6789" s="1" t="s">
        <v>21</v>
      </c>
      <c r="X6789" s="1">
        <v>3.3</v>
      </c>
      <c r="Y6789" s="4">
        <f t="shared" si="960"/>
        <v>1410.8150000000001</v>
      </c>
      <c r="Z6789" s="1" t="s">
        <v>49</v>
      </c>
      <c r="AA6789" s="1" t="s">
        <v>37</v>
      </c>
      <c r="AB6789" s="1" t="s">
        <v>24</v>
      </c>
      <c r="AC6789" s="1" t="s">
        <v>25</v>
      </c>
      <c r="AD6789" s="1" t="s">
        <v>41</v>
      </c>
      <c r="AE6789" s="2">
        <v>40998</v>
      </c>
    </row>
    <row r="6790" spans="1:31" x14ac:dyDescent="0.25">
      <c r="A6790">
        <f t="shared" si="961"/>
        <v>6789</v>
      </c>
      <c r="B6790" s="1">
        <v>29280</v>
      </c>
      <c r="C6790" s="2">
        <v>40996</v>
      </c>
      <c r="D6790" s="1" t="s">
        <v>36</v>
      </c>
      <c r="E6790" s="1" t="str">
        <f t="shared" si="954"/>
        <v>*</v>
      </c>
      <c r="F6790" s="1" t="str">
        <f t="shared" si="955"/>
        <v>*</v>
      </c>
      <c r="G6790" s="1" t="str">
        <f t="shared" si="956"/>
        <v>*</v>
      </c>
      <c r="J6790" s="1" t="str">
        <f t="shared" si="957"/>
        <v>*</v>
      </c>
      <c r="P6790" s="1">
        <v>30</v>
      </c>
      <c r="Q6790" s="1">
        <f t="shared" si="962"/>
        <v>0.04</v>
      </c>
      <c r="T6790" s="4">
        <v>856.34</v>
      </c>
      <c r="U6790" s="9">
        <f t="shared" si="958"/>
        <v>0</v>
      </c>
      <c r="V6790" s="4">
        <f t="shared" si="959"/>
        <v>28.544666666666668</v>
      </c>
      <c r="W6790" s="1" t="s">
        <v>21</v>
      </c>
      <c r="X6790" s="1">
        <v>1.99</v>
      </c>
      <c r="Y6790" s="4">
        <f t="shared" si="960"/>
        <v>858.33</v>
      </c>
      <c r="Z6790" s="1" t="s">
        <v>53</v>
      </c>
      <c r="AA6790" s="1" t="s">
        <v>23</v>
      </c>
      <c r="AB6790" s="1" t="s">
        <v>24</v>
      </c>
      <c r="AC6790" s="1" t="s">
        <v>38</v>
      </c>
      <c r="AD6790" s="1" t="s">
        <v>41</v>
      </c>
      <c r="AE6790" s="2">
        <v>40997</v>
      </c>
    </row>
    <row r="6791" spans="1:31" x14ac:dyDescent="0.25">
      <c r="A6791">
        <f t="shared" si="961"/>
        <v>6790</v>
      </c>
      <c r="B6791" s="1">
        <v>34279</v>
      </c>
      <c r="C6791" s="2">
        <v>40996</v>
      </c>
      <c r="D6791" s="1" t="s">
        <v>27</v>
      </c>
      <c r="E6791" s="1" t="str">
        <f t="shared" si="954"/>
        <v>*</v>
      </c>
      <c r="F6791" s="1" t="str">
        <f t="shared" si="955"/>
        <v>*</v>
      </c>
      <c r="G6791" s="1" t="str">
        <f t="shared" si="956"/>
        <v>*</v>
      </c>
      <c r="J6791" s="1" t="str">
        <f t="shared" si="957"/>
        <v>*</v>
      </c>
      <c r="P6791" s="1">
        <v>3</v>
      </c>
      <c r="Q6791" s="1">
        <f t="shared" si="962"/>
        <v>0.01</v>
      </c>
      <c r="T6791" s="4">
        <v>840.55200000000002</v>
      </c>
      <c r="U6791" s="9">
        <f t="shared" si="958"/>
        <v>0</v>
      </c>
      <c r="V6791" s="4">
        <f t="shared" si="959"/>
        <v>280.18400000000003</v>
      </c>
      <c r="W6791" s="1" t="s">
        <v>33</v>
      </c>
      <c r="X6791" s="1">
        <v>60</v>
      </c>
      <c r="Y6791" s="4">
        <f t="shared" si="960"/>
        <v>900.55200000000002</v>
      </c>
      <c r="Z6791" s="1" t="s">
        <v>15</v>
      </c>
      <c r="AA6791" s="1" t="s">
        <v>16</v>
      </c>
      <c r="AB6791" s="1" t="s">
        <v>17</v>
      </c>
      <c r="AC6791" s="1" t="s">
        <v>52</v>
      </c>
      <c r="AD6791" s="1" t="s">
        <v>35</v>
      </c>
      <c r="AE6791" s="2">
        <v>40998</v>
      </c>
    </row>
    <row r="6792" spans="1:31" x14ac:dyDescent="0.25">
      <c r="A6792">
        <f t="shared" si="961"/>
        <v>6791</v>
      </c>
      <c r="B6792" s="1">
        <v>10439</v>
      </c>
      <c r="C6792" s="2">
        <v>40996</v>
      </c>
      <c r="D6792" s="1" t="s">
        <v>27</v>
      </c>
      <c r="E6792" s="1" t="str">
        <f t="shared" si="954"/>
        <v>*</v>
      </c>
      <c r="F6792" s="1" t="str">
        <f t="shared" si="955"/>
        <v>*</v>
      </c>
      <c r="G6792" s="1" t="str">
        <f t="shared" si="956"/>
        <v>*</v>
      </c>
      <c r="J6792" s="1" t="str">
        <f t="shared" si="957"/>
        <v>*</v>
      </c>
      <c r="P6792" s="1">
        <v>41</v>
      </c>
      <c r="Q6792" s="1">
        <f t="shared" si="962"/>
        <v>0.05</v>
      </c>
      <c r="T6792" s="4">
        <v>823.13</v>
      </c>
      <c r="U6792" s="9">
        <f t="shared" si="958"/>
        <v>0</v>
      </c>
      <c r="V6792" s="4">
        <f t="shared" si="959"/>
        <v>20.076341463414636</v>
      </c>
      <c r="W6792" s="1" t="s">
        <v>21</v>
      </c>
      <c r="X6792" s="1">
        <v>1.49</v>
      </c>
      <c r="Y6792" s="4">
        <f t="shared" si="960"/>
        <v>824.62</v>
      </c>
      <c r="Z6792" s="1" t="s">
        <v>46</v>
      </c>
      <c r="AA6792" s="1" t="s">
        <v>16</v>
      </c>
      <c r="AB6792" s="1" t="s">
        <v>29</v>
      </c>
      <c r="AC6792" s="1" t="s">
        <v>43</v>
      </c>
      <c r="AD6792" s="1" t="s">
        <v>19</v>
      </c>
      <c r="AE6792" s="2">
        <v>40998</v>
      </c>
    </row>
    <row r="6793" spans="1:31" x14ac:dyDescent="0.25">
      <c r="A6793">
        <f t="shared" si="961"/>
        <v>6792</v>
      </c>
      <c r="B6793" s="1">
        <v>10439</v>
      </c>
      <c r="C6793" s="2">
        <v>40996</v>
      </c>
      <c r="D6793" s="1" t="s">
        <v>27</v>
      </c>
      <c r="E6793" s="1" t="str">
        <f t="shared" si="954"/>
        <v>*</v>
      </c>
      <c r="F6793" s="1" t="str">
        <f t="shared" si="955"/>
        <v>*</v>
      </c>
      <c r="G6793" s="1" t="str">
        <f t="shared" si="956"/>
        <v>*</v>
      </c>
      <c r="J6793" s="1" t="str">
        <f t="shared" si="957"/>
        <v>*</v>
      </c>
      <c r="P6793" s="1">
        <v>30</v>
      </c>
      <c r="Q6793" s="1">
        <f t="shared" si="962"/>
        <v>0.04</v>
      </c>
      <c r="T6793" s="4">
        <v>569.61</v>
      </c>
      <c r="U6793" s="9">
        <f t="shared" si="958"/>
        <v>0</v>
      </c>
      <c r="V6793" s="4">
        <f t="shared" si="959"/>
        <v>18.987000000000002</v>
      </c>
      <c r="W6793" s="1" t="s">
        <v>21</v>
      </c>
      <c r="X6793" s="1">
        <v>4</v>
      </c>
      <c r="Y6793" s="4">
        <f t="shared" si="960"/>
        <v>573.61</v>
      </c>
      <c r="Z6793" s="1" t="s">
        <v>46</v>
      </c>
      <c r="AA6793" s="1" t="s">
        <v>16</v>
      </c>
      <c r="AB6793" s="1" t="s">
        <v>24</v>
      </c>
      <c r="AC6793" s="1" t="s">
        <v>38</v>
      </c>
      <c r="AD6793" s="1" t="s">
        <v>19</v>
      </c>
      <c r="AE6793" s="2">
        <v>40998</v>
      </c>
    </row>
    <row r="6794" spans="1:31" x14ac:dyDescent="0.25">
      <c r="A6794">
        <f t="shared" si="961"/>
        <v>6793</v>
      </c>
      <c r="B6794" s="1">
        <v>22466</v>
      </c>
      <c r="C6794" s="2">
        <v>40996</v>
      </c>
      <c r="D6794" s="1" t="s">
        <v>13</v>
      </c>
      <c r="E6794" s="1" t="str">
        <f t="shared" si="954"/>
        <v>*</v>
      </c>
      <c r="F6794" s="1" t="str">
        <f t="shared" si="955"/>
        <v>*</v>
      </c>
      <c r="G6794" s="1" t="str">
        <f t="shared" si="956"/>
        <v>*</v>
      </c>
      <c r="J6794" s="1" t="str">
        <f t="shared" si="957"/>
        <v>*</v>
      </c>
      <c r="P6794" s="1">
        <v>40</v>
      </c>
      <c r="Q6794" s="1">
        <f t="shared" si="962"/>
        <v>0.05</v>
      </c>
      <c r="T6794" s="4">
        <v>430.19</v>
      </c>
      <c r="U6794" s="9">
        <f t="shared" si="958"/>
        <v>0</v>
      </c>
      <c r="V6794" s="4">
        <f t="shared" si="959"/>
        <v>10.75475</v>
      </c>
      <c r="W6794" s="1" t="s">
        <v>21</v>
      </c>
      <c r="X6794" s="1">
        <v>1.79</v>
      </c>
      <c r="Y6794" s="4">
        <f t="shared" si="960"/>
        <v>431.98</v>
      </c>
      <c r="Z6794" s="1" t="s">
        <v>42</v>
      </c>
      <c r="AA6794" s="1" t="s">
        <v>28</v>
      </c>
      <c r="AB6794" s="1" t="s">
        <v>29</v>
      </c>
      <c r="AC6794" s="1" t="s">
        <v>40</v>
      </c>
      <c r="AD6794" s="1" t="s">
        <v>31</v>
      </c>
      <c r="AE6794" s="2">
        <v>41003</v>
      </c>
    </row>
    <row r="6795" spans="1:31" x14ac:dyDescent="0.25">
      <c r="A6795">
        <f t="shared" si="961"/>
        <v>6794</v>
      </c>
      <c r="B6795" s="1">
        <v>26979</v>
      </c>
      <c r="C6795" s="2">
        <v>40996</v>
      </c>
      <c r="D6795" s="1" t="s">
        <v>36</v>
      </c>
      <c r="E6795" s="1" t="str">
        <f t="shared" si="954"/>
        <v>*</v>
      </c>
      <c r="F6795" s="1" t="str">
        <f t="shared" si="955"/>
        <v>*</v>
      </c>
      <c r="G6795" s="1" t="str">
        <f t="shared" si="956"/>
        <v>*</v>
      </c>
      <c r="J6795" s="1" t="str">
        <f t="shared" si="957"/>
        <v>*</v>
      </c>
      <c r="P6795" s="1">
        <v>43</v>
      </c>
      <c r="Q6795" s="1">
        <f t="shared" si="962"/>
        <v>0.05</v>
      </c>
      <c r="T6795" s="4">
        <v>337.01</v>
      </c>
      <c r="U6795" s="9">
        <f t="shared" si="958"/>
        <v>0</v>
      </c>
      <c r="V6795" s="4">
        <f t="shared" si="959"/>
        <v>7.8374418604651162</v>
      </c>
      <c r="W6795" s="1" t="s">
        <v>21</v>
      </c>
      <c r="X6795" s="1">
        <v>1.25</v>
      </c>
      <c r="Y6795" s="4">
        <f t="shared" si="960"/>
        <v>338.26</v>
      </c>
      <c r="Z6795" s="1" t="s">
        <v>46</v>
      </c>
      <c r="AA6795" s="1" t="s">
        <v>28</v>
      </c>
      <c r="AB6795" s="1" t="s">
        <v>29</v>
      </c>
      <c r="AC6795" s="1" t="s">
        <v>40</v>
      </c>
      <c r="AD6795" s="1" t="s">
        <v>31</v>
      </c>
      <c r="AE6795" s="2">
        <v>40998</v>
      </c>
    </row>
    <row r="6796" spans="1:31" x14ac:dyDescent="0.25">
      <c r="A6796">
        <f t="shared" si="961"/>
        <v>6795</v>
      </c>
      <c r="B6796" s="1">
        <v>29280</v>
      </c>
      <c r="C6796" s="2">
        <v>40996</v>
      </c>
      <c r="D6796" s="1" t="s">
        <v>36</v>
      </c>
      <c r="E6796" s="1" t="str">
        <f t="shared" si="954"/>
        <v>*</v>
      </c>
      <c r="F6796" s="1" t="str">
        <f t="shared" si="955"/>
        <v>*</v>
      </c>
      <c r="G6796" s="1" t="str">
        <f t="shared" si="956"/>
        <v>*</v>
      </c>
      <c r="J6796" s="1" t="str">
        <f t="shared" si="957"/>
        <v>*</v>
      </c>
      <c r="P6796" s="1">
        <v>19</v>
      </c>
      <c r="Q6796" s="1">
        <f t="shared" si="962"/>
        <v>0.02</v>
      </c>
      <c r="T6796" s="4">
        <v>238.35</v>
      </c>
      <c r="U6796" s="9">
        <f t="shared" si="958"/>
        <v>0</v>
      </c>
      <c r="V6796" s="4">
        <f t="shared" si="959"/>
        <v>12.544736842105262</v>
      </c>
      <c r="W6796" s="1" t="s">
        <v>21</v>
      </c>
      <c r="X6796" s="1">
        <v>7.95</v>
      </c>
      <c r="Y6796" s="4">
        <f t="shared" si="960"/>
        <v>246.29999999999998</v>
      </c>
      <c r="Z6796" s="1" t="s">
        <v>44</v>
      </c>
      <c r="AA6796" s="1" t="s">
        <v>23</v>
      </c>
      <c r="AB6796" s="1" t="s">
        <v>29</v>
      </c>
      <c r="AC6796" s="1" t="s">
        <v>30</v>
      </c>
      <c r="AD6796" s="1" t="s">
        <v>41</v>
      </c>
      <c r="AE6796" s="2">
        <v>40997</v>
      </c>
    </row>
    <row r="6797" spans="1:31" x14ac:dyDescent="0.25">
      <c r="A6797">
        <f t="shared" si="961"/>
        <v>6796</v>
      </c>
      <c r="B6797" s="1">
        <v>22373</v>
      </c>
      <c r="C6797" s="2">
        <v>40996</v>
      </c>
      <c r="D6797" s="1" t="s">
        <v>20</v>
      </c>
      <c r="E6797" s="1" t="str">
        <f t="shared" si="954"/>
        <v>*</v>
      </c>
      <c r="F6797" s="1" t="str">
        <f t="shared" si="955"/>
        <v>**</v>
      </c>
      <c r="G6797" s="1" t="str">
        <f t="shared" si="956"/>
        <v>**</v>
      </c>
      <c r="J6797" s="1" t="str">
        <f t="shared" si="957"/>
        <v>**</v>
      </c>
      <c r="P6797" s="1">
        <v>26</v>
      </c>
      <c r="Q6797" s="1">
        <f t="shared" si="962"/>
        <v>3.5000000000000003E-2</v>
      </c>
      <c r="T6797" s="4">
        <v>233.03</v>
      </c>
      <c r="U6797" s="9">
        <f t="shared" si="958"/>
        <v>0</v>
      </c>
      <c r="V6797" s="4">
        <f t="shared" si="959"/>
        <v>8.9626923076923077</v>
      </c>
      <c r="W6797" s="1" t="s">
        <v>14</v>
      </c>
      <c r="X6797" s="1">
        <v>8.2899999999999991</v>
      </c>
      <c r="Y6797" s="4">
        <f t="shared" si="960"/>
        <v>241.32</v>
      </c>
      <c r="Z6797" s="1" t="s">
        <v>22</v>
      </c>
      <c r="AA6797" s="1" t="s">
        <v>28</v>
      </c>
      <c r="AB6797" s="1" t="s">
        <v>29</v>
      </c>
      <c r="AC6797" s="1" t="s">
        <v>57</v>
      </c>
      <c r="AD6797" s="1" t="s">
        <v>19</v>
      </c>
      <c r="AE6797" s="2">
        <v>40997</v>
      </c>
    </row>
    <row r="6798" spans="1:31" x14ac:dyDescent="0.25">
      <c r="A6798">
        <f t="shared" si="961"/>
        <v>6797</v>
      </c>
      <c r="B6798" s="1">
        <v>10439</v>
      </c>
      <c r="C6798" s="2">
        <v>40996</v>
      </c>
      <c r="D6798" s="1" t="s">
        <v>27</v>
      </c>
      <c r="E6798" s="1" t="str">
        <f t="shared" si="954"/>
        <v>*</v>
      </c>
      <c r="F6798" s="1" t="str">
        <f t="shared" si="955"/>
        <v>*</v>
      </c>
      <c r="G6798" s="1" t="str">
        <f t="shared" si="956"/>
        <v>*</v>
      </c>
      <c r="J6798" s="1" t="str">
        <f t="shared" si="957"/>
        <v>*</v>
      </c>
      <c r="P6798" s="1">
        <v>46</v>
      </c>
      <c r="Q6798" s="1">
        <f t="shared" si="962"/>
        <v>0.05</v>
      </c>
      <c r="T6798" s="4">
        <v>225.13</v>
      </c>
      <c r="U6798" s="9">
        <f t="shared" si="958"/>
        <v>0</v>
      </c>
      <c r="V6798" s="4">
        <f t="shared" si="959"/>
        <v>4.8941304347826087</v>
      </c>
      <c r="W6798" s="1" t="s">
        <v>14</v>
      </c>
      <c r="X6798" s="1">
        <v>7.24</v>
      </c>
      <c r="Y6798" s="4">
        <f t="shared" si="960"/>
        <v>232.37</v>
      </c>
      <c r="Z6798" s="1" t="s">
        <v>46</v>
      </c>
      <c r="AA6798" s="1" t="s">
        <v>16</v>
      </c>
      <c r="AB6798" s="1" t="s">
        <v>17</v>
      </c>
      <c r="AC6798" s="1" t="s">
        <v>18</v>
      </c>
      <c r="AD6798" s="1" t="s">
        <v>19</v>
      </c>
      <c r="AE6798" s="2">
        <v>40998</v>
      </c>
    </row>
    <row r="6799" spans="1:31" x14ac:dyDescent="0.25">
      <c r="A6799">
        <f t="shared" si="961"/>
        <v>6798</v>
      </c>
      <c r="B6799" s="1">
        <v>18464</v>
      </c>
      <c r="C6799" s="2">
        <v>40996</v>
      </c>
      <c r="D6799" s="1" t="s">
        <v>20</v>
      </c>
      <c r="E6799" s="1" t="str">
        <f t="shared" si="954"/>
        <v>*</v>
      </c>
      <c r="F6799" s="1" t="str">
        <f t="shared" si="955"/>
        <v>**</v>
      </c>
      <c r="G6799" s="1" t="str">
        <f t="shared" si="956"/>
        <v>**</v>
      </c>
      <c r="J6799" s="1" t="str">
        <f t="shared" si="957"/>
        <v>**</v>
      </c>
      <c r="P6799" s="1">
        <v>31</v>
      </c>
      <c r="Q6799" s="1">
        <f t="shared" si="962"/>
        <v>0.04</v>
      </c>
      <c r="T6799" s="4">
        <v>206.49</v>
      </c>
      <c r="U6799" s="9">
        <f t="shared" si="958"/>
        <v>0</v>
      </c>
      <c r="V6799" s="4">
        <f t="shared" si="959"/>
        <v>6.660967741935484</v>
      </c>
      <c r="W6799" s="1" t="s">
        <v>21</v>
      </c>
      <c r="X6799" s="1">
        <v>1.34</v>
      </c>
      <c r="Y6799" s="4">
        <f t="shared" si="960"/>
        <v>207.83</v>
      </c>
      <c r="Z6799" s="1" t="s">
        <v>53</v>
      </c>
      <c r="AA6799" s="1" t="s">
        <v>23</v>
      </c>
      <c r="AB6799" s="1" t="s">
        <v>29</v>
      </c>
      <c r="AC6799" s="1" t="s">
        <v>40</v>
      </c>
      <c r="AD6799" s="1" t="s">
        <v>31</v>
      </c>
      <c r="AE6799" s="2">
        <v>40998</v>
      </c>
    </row>
    <row r="6800" spans="1:31" x14ac:dyDescent="0.25">
      <c r="A6800">
        <f t="shared" si="961"/>
        <v>6799</v>
      </c>
      <c r="B6800" s="1">
        <v>18464</v>
      </c>
      <c r="C6800" s="2">
        <v>40996</v>
      </c>
      <c r="D6800" s="1" t="s">
        <v>20</v>
      </c>
      <c r="E6800" s="1" t="str">
        <f t="shared" si="954"/>
        <v>*</v>
      </c>
      <c r="F6800" s="1" t="str">
        <f t="shared" si="955"/>
        <v>**</v>
      </c>
      <c r="G6800" s="1" t="str">
        <f t="shared" si="956"/>
        <v>**</v>
      </c>
      <c r="J6800" s="1" t="str">
        <f t="shared" si="957"/>
        <v>**</v>
      </c>
      <c r="P6800" s="1">
        <v>41</v>
      </c>
      <c r="Q6800" s="1">
        <f t="shared" si="962"/>
        <v>0.05</v>
      </c>
      <c r="T6800" s="4">
        <v>80.540000000000006</v>
      </c>
      <c r="U6800" s="9">
        <f t="shared" si="958"/>
        <v>0</v>
      </c>
      <c r="V6800" s="4">
        <f t="shared" si="959"/>
        <v>1.9643902439024392</v>
      </c>
      <c r="W6800" s="1" t="s">
        <v>21</v>
      </c>
      <c r="X6800" s="1">
        <v>0.76</v>
      </c>
      <c r="Y6800" s="4">
        <f t="shared" si="960"/>
        <v>81.300000000000011</v>
      </c>
      <c r="Z6800" s="1" t="s">
        <v>53</v>
      </c>
      <c r="AA6800" s="1" t="s">
        <v>23</v>
      </c>
      <c r="AB6800" s="1" t="s">
        <v>29</v>
      </c>
      <c r="AC6800" s="1" t="s">
        <v>61</v>
      </c>
      <c r="AD6800" s="1" t="s">
        <v>31</v>
      </c>
      <c r="AE6800" s="2">
        <v>40998</v>
      </c>
    </row>
    <row r="6801" spans="1:31" x14ac:dyDescent="0.25">
      <c r="A6801">
        <f t="shared" si="961"/>
        <v>6800</v>
      </c>
      <c r="B6801" s="1">
        <v>10439</v>
      </c>
      <c r="C6801" s="2">
        <v>40996</v>
      </c>
      <c r="D6801" s="1" t="s">
        <v>27</v>
      </c>
      <c r="E6801" s="1" t="str">
        <f t="shared" si="954"/>
        <v>*</v>
      </c>
      <c r="F6801" s="1" t="str">
        <f t="shared" si="955"/>
        <v>*</v>
      </c>
      <c r="G6801" s="1" t="str">
        <f t="shared" si="956"/>
        <v>*</v>
      </c>
      <c r="J6801" s="1" t="str">
        <f t="shared" si="957"/>
        <v>*</v>
      </c>
      <c r="P6801" s="1">
        <v>27</v>
      </c>
      <c r="Q6801" s="1">
        <f t="shared" si="962"/>
        <v>3.5000000000000003E-2</v>
      </c>
      <c r="T6801" s="4">
        <v>75.06</v>
      </c>
      <c r="U6801" s="9">
        <f t="shared" si="958"/>
        <v>0</v>
      </c>
      <c r="V6801" s="4">
        <f t="shared" si="959"/>
        <v>2.7800000000000002</v>
      </c>
      <c r="W6801" s="1" t="s">
        <v>21</v>
      </c>
      <c r="X6801" s="1">
        <v>0.5</v>
      </c>
      <c r="Y6801" s="4">
        <f t="shared" si="960"/>
        <v>75.56</v>
      </c>
      <c r="Z6801" s="1" t="s">
        <v>46</v>
      </c>
      <c r="AA6801" s="1" t="s">
        <v>16</v>
      </c>
      <c r="AB6801" s="1" t="s">
        <v>29</v>
      </c>
      <c r="AC6801" s="1" t="s">
        <v>58</v>
      </c>
      <c r="AD6801" s="1" t="s">
        <v>19</v>
      </c>
      <c r="AE6801" s="2">
        <v>40997</v>
      </c>
    </row>
    <row r="6802" spans="1:31" x14ac:dyDescent="0.25">
      <c r="A6802">
        <f t="shared" si="961"/>
        <v>6801</v>
      </c>
      <c r="B6802" s="1">
        <v>36512</v>
      </c>
      <c r="C6802" s="2">
        <v>40996</v>
      </c>
      <c r="D6802" s="1" t="s">
        <v>27</v>
      </c>
      <c r="E6802" s="1" t="str">
        <f t="shared" si="954"/>
        <v>*</v>
      </c>
      <c r="F6802" s="1" t="str">
        <f t="shared" si="955"/>
        <v>*</v>
      </c>
      <c r="G6802" s="1" t="str">
        <f t="shared" si="956"/>
        <v>*</v>
      </c>
      <c r="J6802" s="1" t="str">
        <f t="shared" si="957"/>
        <v>*</v>
      </c>
      <c r="P6802" s="1">
        <v>3</v>
      </c>
      <c r="Q6802" s="1">
        <f t="shared" si="962"/>
        <v>0.01</v>
      </c>
      <c r="T6802" s="4">
        <v>71.489999999999995</v>
      </c>
      <c r="U6802" s="9">
        <f t="shared" si="958"/>
        <v>0</v>
      </c>
      <c r="V6802" s="4">
        <f t="shared" si="959"/>
        <v>23.83</v>
      </c>
      <c r="W6802" s="1" t="s">
        <v>21</v>
      </c>
      <c r="X6802" s="1">
        <v>11.17</v>
      </c>
      <c r="Y6802" s="4">
        <f t="shared" si="960"/>
        <v>82.66</v>
      </c>
      <c r="Z6802" s="1" t="s">
        <v>51</v>
      </c>
      <c r="AA6802" s="1" t="s">
        <v>23</v>
      </c>
      <c r="AB6802" s="1" t="s">
        <v>17</v>
      </c>
      <c r="AC6802" s="1" t="s">
        <v>18</v>
      </c>
      <c r="AD6802" s="1" t="s">
        <v>48</v>
      </c>
      <c r="AE6802" s="2">
        <v>40999</v>
      </c>
    </row>
    <row r="6803" spans="1:31" x14ac:dyDescent="0.25">
      <c r="A6803">
        <f t="shared" si="961"/>
        <v>6802</v>
      </c>
      <c r="B6803" s="1">
        <v>40611</v>
      </c>
      <c r="C6803" s="2">
        <v>40996</v>
      </c>
      <c r="D6803" s="1" t="s">
        <v>27</v>
      </c>
      <c r="E6803" s="1" t="str">
        <f t="shared" si="954"/>
        <v>*</v>
      </c>
      <c r="F6803" s="1" t="str">
        <f t="shared" si="955"/>
        <v>*</v>
      </c>
      <c r="G6803" s="1" t="str">
        <f t="shared" si="956"/>
        <v>*</v>
      </c>
      <c r="J6803" s="1" t="str">
        <f t="shared" si="957"/>
        <v>*</v>
      </c>
      <c r="P6803" s="1">
        <v>12</v>
      </c>
      <c r="Q6803" s="1">
        <f t="shared" si="962"/>
        <v>0.02</v>
      </c>
      <c r="T6803" s="4">
        <v>66.83</v>
      </c>
      <c r="U6803" s="9">
        <f t="shared" si="958"/>
        <v>0</v>
      </c>
      <c r="V6803" s="4">
        <f t="shared" si="959"/>
        <v>5.5691666666666668</v>
      </c>
      <c r="W6803" s="1" t="s">
        <v>14</v>
      </c>
      <c r="X6803" s="1">
        <v>5.17</v>
      </c>
      <c r="Y6803" s="4">
        <f t="shared" si="960"/>
        <v>72</v>
      </c>
      <c r="Z6803" s="1" t="s">
        <v>49</v>
      </c>
      <c r="AA6803" s="1" t="s">
        <v>37</v>
      </c>
      <c r="AB6803" s="1" t="s">
        <v>29</v>
      </c>
      <c r="AC6803" s="1" t="s">
        <v>40</v>
      </c>
      <c r="AD6803" s="1" t="s">
        <v>19</v>
      </c>
      <c r="AE6803" s="2">
        <v>40998</v>
      </c>
    </row>
    <row r="6804" spans="1:31" x14ac:dyDescent="0.25">
      <c r="A6804">
        <f t="shared" si="961"/>
        <v>6803</v>
      </c>
      <c r="B6804" s="1">
        <v>29831</v>
      </c>
      <c r="C6804" s="2">
        <v>40997</v>
      </c>
      <c r="D6804" s="1" t="s">
        <v>32</v>
      </c>
      <c r="E6804" s="1" t="str">
        <f t="shared" si="954"/>
        <v>***</v>
      </c>
      <c r="F6804" s="1" t="str">
        <f t="shared" si="955"/>
        <v>***</v>
      </c>
      <c r="G6804" s="1" t="str">
        <f t="shared" si="956"/>
        <v>***</v>
      </c>
      <c r="J6804" s="1" t="str">
        <f t="shared" si="957"/>
        <v>***</v>
      </c>
      <c r="P6804" s="1">
        <v>29</v>
      </c>
      <c r="Q6804" s="1">
        <f t="shared" si="962"/>
        <v>3.5000000000000003E-2</v>
      </c>
      <c r="T6804" s="4">
        <v>2175.2199999999998</v>
      </c>
      <c r="U6804" s="9">
        <f t="shared" si="958"/>
        <v>1</v>
      </c>
      <c r="V6804" s="4">
        <f t="shared" si="959"/>
        <v>75.007586206896548</v>
      </c>
      <c r="W6804" s="1" t="s">
        <v>33</v>
      </c>
      <c r="X6804" s="1">
        <v>60</v>
      </c>
      <c r="Y6804" s="4">
        <f t="shared" si="960"/>
        <v>2235.2199999999998</v>
      </c>
      <c r="Z6804" s="1" t="s">
        <v>42</v>
      </c>
      <c r="AA6804" s="1" t="s">
        <v>23</v>
      </c>
      <c r="AB6804" s="1" t="s">
        <v>29</v>
      </c>
      <c r="AC6804" s="1" t="s">
        <v>63</v>
      </c>
      <c r="AD6804" s="1" t="s">
        <v>35</v>
      </c>
      <c r="AE6804" s="2">
        <v>40998</v>
      </c>
    </row>
    <row r="6805" spans="1:31" x14ac:dyDescent="0.25">
      <c r="A6805">
        <f t="shared" si="961"/>
        <v>6804</v>
      </c>
      <c r="B6805" s="1">
        <v>32642</v>
      </c>
      <c r="C6805" s="2">
        <v>40997</v>
      </c>
      <c r="D6805" s="1" t="s">
        <v>36</v>
      </c>
      <c r="E6805" s="1" t="str">
        <f t="shared" si="954"/>
        <v>*</v>
      </c>
      <c r="F6805" s="1" t="str">
        <f t="shared" si="955"/>
        <v>*</v>
      </c>
      <c r="G6805" s="1" t="str">
        <f t="shared" si="956"/>
        <v>*</v>
      </c>
      <c r="J6805" s="1" t="str">
        <f t="shared" si="957"/>
        <v>*</v>
      </c>
      <c r="P6805" s="1">
        <v>50</v>
      </c>
      <c r="Q6805" s="1">
        <f t="shared" si="962"/>
        <v>0.06</v>
      </c>
      <c r="T6805" s="4">
        <v>1507.16</v>
      </c>
      <c r="U6805" s="9">
        <f t="shared" si="958"/>
        <v>1</v>
      </c>
      <c r="V6805" s="4">
        <f t="shared" si="959"/>
        <v>30.1432</v>
      </c>
      <c r="W6805" s="1" t="s">
        <v>21</v>
      </c>
      <c r="X6805" s="1">
        <v>1.99</v>
      </c>
      <c r="Y6805" s="4">
        <f t="shared" si="960"/>
        <v>1509.15</v>
      </c>
      <c r="Z6805" s="1" t="s">
        <v>22</v>
      </c>
      <c r="AA6805" s="1" t="s">
        <v>28</v>
      </c>
      <c r="AB6805" s="1" t="s">
        <v>24</v>
      </c>
      <c r="AC6805" s="1" t="s">
        <v>38</v>
      </c>
      <c r="AD6805" s="1" t="s">
        <v>41</v>
      </c>
      <c r="AE6805" s="2">
        <v>40999</v>
      </c>
    </row>
    <row r="6806" spans="1:31" x14ac:dyDescent="0.25">
      <c r="A6806">
        <f t="shared" si="961"/>
        <v>6805</v>
      </c>
      <c r="B6806" s="1">
        <v>10567</v>
      </c>
      <c r="C6806" s="2">
        <v>40997</v>
      </c>
      <c r="D6806" s="1" t="s">
        <v>20</v>
      </c>
      <c r="E6806" s="1" t="str">
        <f t="shared" si="954"/>
        <v>*</v>
      </c>
      <c r="F6806" s="1" t="str">
        <f t="shared" si="955"/>
        <v>**</v>
      </c>
      <c r="G6806" s="1" t="str">
        <f t="shared" si="956"/>
        <v>**</v>
      </c>
      <c r="J6806" s="1" t="str">
        <f t="shared" si="957"/>
        <v>**</v>
      </c>
      <c r="P6806" s="1">
        <v>10</v>
      </c>
      <c r="Q6806" s="1">
        <f t="shared" si="962"/>
        <v>0.02</v>
      </c>
      <c r="T6806" s="4">
        <v>1111.008</v>
      </c>
      <c r="U6806" s="9">
        <f t="shared" si="958"/>
        <v>1</v>
      </c>
      <c r="V6806" s="4">
        <f t="shared" si="959"/>
        <v>111.10080000000001</v>
      </c>
      <c r="W6806" s="1" t="s">
        <v>33</v>
      </c>
      <c r="X6806" s="1">
        <v>43.75</v>
      </c>
      <c r="Y6806" s="4">
        <f t="shared" si="960"/>
        <v>1154.758</v>
      </c>
      <c r="Z6806" s="1" t="s">
        <v>49</v>
      </c>
      <c r="AA6806" s="1" t="s">
        <v>37</v>
      </c>
      <c r="AB6806" s="1" t="s">
        <v>17</v>
      </c>
      <c r="AC6806" s="1" t="s">
        <v>52</v>
      </c>
      <c r="AD6806" s="1" t="s">
        <v>59</v>
      </c>
      <c r="AE6806" s="2">
        <v>40998</v>
      </c>
    </row>
    <row r="6807" spans="1:31" x14ac:dyDescent="0.25">
      <c r="A6807">
        <f t="shared" si="961"/>
        <v>6806</v>
      </c>
      <c r="B6807" s="1">
        <v>46787</v>
      </c>
      <c r="C6807" s="2">
        <v>40997</v>
      </c>
      <c r="D6807" s="1" t="s">
        <v>36</v>
      </c>
      <c r="E6807" s="1" t="str">
        <f t="shared" si="954"/>
        <v>*</v>
      </c>
      <c r="F6807" s="1" t="str">
        <f t="shared" si="955"/>
        <v>*</v>
      </c>
      <c r="G6807" s="1" t="str">
        <f t="shared" si="956"/>
        <v>*</v>
      </c>
      <c r="J6807" s="1" t="str">
        <f t="shared" si="957"/>
        <v>*</v>
      </c>
      <c r="P6807" s="1">
        <v>32</v>
      </c>
      <c r="Q6807" s="1">
        <f t="shared" si="962"/>
        <v>0.04</v>
      </c>
      <c r="T6807" s="4">
        <v>693.17</v>
      </c>
      <c r="U6807" s="9">
        <f t="shared" si="958"/>
        <v>0</v>
      </c>
      <c r="V6807" s="4">
        <f t="shared" si="959"/>
        <v>21.661562499999999</v>
      </c>
      <c r="W6807" s="1" t="s">
        <v>21</v>
      </c>
      <c r="X6807" s="1">
        <v>8.99</v>
      </c>
      <c r="Y6807" s="4">
        <f t="shared" si="960"/>
        <v>702.16</v>
      </c>
      <c r="Z6807" s="1" t="s">
        <v>44</v>
      </c>
      <c r="AA6807" s="1" t="s">
        <v>28</v>
      </c>
      <c r="AB6807" s="1" t="s">
        <v>29</v>
      </c>
      <c r="AC6807" s="1" t="s">
        <v>30</v>
      </c>
      <c r="AD6807" s="1" t="s">
        <v>41</v>
      </c>
      <c r="AE6807" s="2">
        <v>40999</v>
      </c>
    </row>
    <row r="6808" spans="1:31" x14ac:dyDescent="0.25">
      <c r="A6808">
        <f t="shared" si="961"/>
        <v>6807</v>
      </c>
      <c r="B6808" s="1">
        <v>46787</v>
      </c>
      <c r="C6808" s="2">
        <v>40997</v>
      </c>
      <c r="D6808" s="1" t="s">
        <v>36</v>
      </c>
      <c r="E6808" s="1" t="str">
        <f t="shared" si="954"/>
        <v>*</v>
      </c>
      <c r="F6808" s="1" t="str">
        <f t="shared" si="955"/>
        <v>*</v>
      </c>
      <c r="G6808" s="1" t="str">
        <f t="shared" si="956"/>
        <v>*</v>
      </c>
      <c r="J6808" s="1" t="str">
        <f t="shared" si="957"/>
        <v>*</v>
      </c>
      <c r="P6808" s="1">
        <v>28</v>
      </c>
      <c r="Q6808" s="1">
        <f t="shared" si="962"/>
        <v>3.5000000000000003E-2</v>
      </c>
      <c r="T6808" s="4">
        <v>174.1</v>
      </c>
      <c r="U6808" s="9">
        <f t="shared" si="958"/>
        <v>0</v>
      </c>
      <c r="V6808" s="4">
        <f t="shared" si="959"/>
        <v>6.2178571428571425</v>
      </c>
      <c r="W6808" s="1" t="s">
        <v>21</v>
      </c>
      <c r="X6808" s="1">
        <v>9.17</v>
      </c>
      <c r="Y6808" s="4">
        <f t="shared" si="960"/>
        <v>183.26999999999998</v>
      </c>
      <c r="Z6808" s="1" t="s">
        <v>44</v>
      </c>
      <c r="AA6808" s="1" t="s">
        <v>28</v>
      </c>
      <c r="AB6808" s="1" t="s">
        <v>29</v>
      </c>
      <c r="AC6808" s="1" t="s">
        <v>40</v>
      </c>
      <c r="AD6808" s="1" t="s">
        <v>19</v>
      </c>
      <c r="AE6808" s="2">
        <v>40999</v>
      </c>
    </row>
    <row r="6809" spans="1:31" x14ac:dyDescent="0.25">
      <c r="A6809">
        <f t="shared" si="961"/>
        <v>6808</v>
      </c>
      <c r="B6809" s="1">
        <v>15104</v>
      </c>
      <c r="C6809" s="2">
        <v>40997</v>
      </c>
      <c r="D6809" s="1" t="s">
        <v>36</v>
      </c>
      <c r="E6809" s="1" t="str">
        <f t="shared" si="954"/>
        <v>*</v>
      </c>
      <c r="F6809" s="1" t="str">
        <f t="shared" si="955"/>
        <v>*</v>
      </c>
      <c r="G6809" s="1" t="str">
        <f t="shared" si="956"/>
        <v>*</v>
      </c>
      <c r="J6809" s="1" t="str">
        <f t="shared" si="957"/>
        <v>*</v>
      </c>
      <c r="P6809" s="1">
        <v>23</v>
      </c>
      <c r="Q6809" s="1">
        <f t="shared" si="962"/>
        <v>3.5000000000000003E-2</v>
      </c>
      <c r="T6809" s="4">
        <v>109.43</v>
      </c>
      <c r="U6809" s="9">
        <f t="shared" si="958"/>
        <v>0</v>
      </c>
      <c r="V6809" s="4">
        <f t="shared" si="959"/>
        <v>4.7578260869565216</v>
      </c>
      <c r="W6809" s="1" t="s">
        <v>21</v>
      </c>
      <c r="X6809" s="1">
        <v>1.49</v>
      </c>
      <c r="Y6809" s="4">
        <f t="shared" si="960"/>
        <v>110.92</v>
      </c>
      <c r="Z6809" s="1" t="s">
        <v>46</v>
      </c>
      <c r="AA6809" s="1" t="s">
        <v>23</v>
      </c>
      <c r="AB6809" s="1" t="s">
        <v>29</v>
      </c>
      <c r="AC6809" s="1" t="s">
        <v>43</v>
      </c>
      <c r="AD6809" s="1" t="s">
        <v>19</v>
      </c>
      <c r="AE6809" s="2">
        <v>41000</v>
      </c>
    </row>
    <row r="6810" spans="1:31" x14ac:dyDescent="0.25">
      <c r="A6810">
        <f t="shared" si="961"/>
        <v>6809</v>
      </c>
      <c r="B6810" s="1">
        <v>37124</v>
      </c>
      <c r="C6810" s="2">
        <v>40998</v>
      </c>
      <c r="D6810" s="1" t="s">
        <v>13</v>
      </c>
      <c r="E6810" s="1" t="str">
        <f t="shared" si="954"/>
        <v>*</v>
      </c>
      <c r="F6810" s="1" t="str">
        <f t="shared" si="955"/>
        <v>*</v>
      </c>
      <c r="G6810" s="1" t="str">
        <f t="shared" si="956"/>
        <v>*</v>
      </c>
      <c r="J6810" s="1" t="str">
        <f t="shared" si="957"/>
        <v>*</v>
      </c>
      <c r="P6810" s="1">
        <v>33</v>
      </c>
      <c r="Q6810" s="1">
        <f t="shared" si="962"/>
        <v>0.04</v>
      </c>
      <c r="T6810" s="4">
        <v>21205.5</v>
      </c>
      <c r="U6810" s="9">
        <f t="shared" si="958"/>
        <v>1</v>
      </c>
      <c r="V6810" s="4">
        <f t="shared" si="959"/>
        <v>642.59090909090912</v>
      </c>
      <c r="W6810" s="1" t="s">
        <v>21</v>
      </c>
      <c r="X6810" s="1">
        <v>24.49</v>
      </c>
      <c r="Y6810" s="4">
        <f t="shared" si="960"/>
        <v>21229.99</v>
      </c>
      <c r="Z6810" s="1" t="s">
        <v>51</v>
      </c>
      <c r="AA6810" s="1" t="s">
        <v>28</v>
      </c>
      <c r="AB6810" s="1" t="s">
        <v>24</v>
      </c>
      <c r="AC6810" s="1" t="s">
        <v>47</v>
      </c>
      <c r="AD6810" s="1" t="s">
        <v>48</v>
      </c>
      <c r="AE6810" s="2">
        <v>41000</v>
      </c>
    </row>
    <row r="6811" spans="1:31" x14ac:dyDescent="0.25">
      <c r="A6811">
        <f t="shared" si="961"/>
        <v>6810</v>
      </c>
      <c r="B6811" s="1">
        <v>15782</v>
      </c>
      <c r="C6811" s="2">
        <v>40998</v>
      </c>
      <c r="D6811" s="1" t="s">
        <v>20</v>
      </c>
      <c r="E6811" s="1" t="str">
        <f t="shared" si="954"/>
        <v>*</v>
      </c>
      <c r="F6811" s="1" t="str">
        <f t="shared" si="955"/>
        <v>**</v>
      </c>
      <c r="G6811" s="1" t="str">
        <f t="shared" si="956"/>
        <v>**</v>
      </c>
      <c r="J6811" s="1" t="str">
        <f t="shared" si="957"/>
        <v>**</v>
      </c>
      <c r="P6811" s="1">
        <v>35</v>
      </c>
      <c r="Q6811" s="1">
        <f t="shared" si="962"/>
        <v>0.04</v>
      </c>
      <c r="T6811" s="4">
        <v>2339.64</v>
      </c>
      <c r="U6811" s="9">
        <f t="shared" si="958"/>
        <v>1</v>
      </c>
      <c r="V6811" s="4">
        <f t="shared" si="959"/>
        <v>66.846857142857132</v>
      </c>
      <c r="W6811" s="1" t="s">
        <v>21</v>
      </c>
      <c r="X6811" s="1">
        <v>69</v>
      </c>
      <c r="Y6811" s="4">
        <f t="shared" si="960"/>
        <v>2408.64</v>
      </c>
      <c r="Z6811" s="1" t="s">
        <v>46</v>
      </c>
      <c r="AA6811" s="1" t="s">
        <v>23</v>
      </c>
      <c r="AB6811" s="1" t="s">
        <v>17</v>
      </c>
      <c r="AC6811" s="1" t="s">
        <v>52</v>
      </c>
      <c r="AD6811" s="1" t="s">
        <v>48</v>
      </c>
      <c r="AE6811" s="2">
        <v>41000</v>
      </c>
    </row>
    <row r="6812" spans="1:31" x14ac:dyDescent="0.25">
      <c r="A6812">
        <f t="shared" si="961"/>
        <v>6811</v>
      </c>
      <c r="B6812" s="1">
        <v>20964</v>
      </c>
      <c r="C6812" s="2">
        <v>40998</v>
      </c>
      <c r="D6812" s="1" t="s">
        <v>32</v>
      </c>
      <c r="E6812" s="1" t="str">
        <f t="shared" si="954"/>
        <v>***</v>
      </c>
      <c r="F6812" s="1" t="str">
        <f t="shared" si="955"/>
        <v>***</v>
      </c>
      <c r="G6812" s="1" t="str">
        <f t="shared" si="956"/>
        <v>***</v>
      </c>
      <c r="J6812" s="1" t="str">
        <f t="shared" si="957"/>
        <v>***</v>
      </c>
      <c r="P6812" s="1">
        <v>11</v>
      </c>
      <c r="Q6812" s="1">
        <f t="shared" si="962"/>
        <v>0.02</v>
      </c>
      <c r="T6812" s="4">
        <v>629.5865</v>
      </c>
      <c r="U6812" s="9">
        <f t="shared" si="958"/>
        <v>0</v>
      </c>
      <c r="V6812" s="4">
        <f t="shared" si="959"/>
        <v>57.235136363636364</v>
      </c>
      <c r="W6812" s="1" t="s">
        <v>21</v>
      </c>
      <c r="X6812" s="1">
        <v>8.99</v>
      </c>
      <c r="Y6812" s="4">
        <f t="shared" si="960"/>
        <v>638.57650000000001</v>
      </c>
      <c r="Z6812" s="1" t="s">
        <v>54</v>
      </c>
      <c r="AA6812" s="1" t="s">
        <v>16</v>
      </c>
      <c r="AB6812" s="1" t="s">
        <v>24</v>
      </c>
      <c r="AC6812" s="1" t="s">
        <v>25</v>
      </c>
      <c r="AD6812" s="1" t="s">
        <v>19</v>
      </c>
      <c r="AE6812" s="2">
        <v>41000</v>
      </c>
    </row>
    <row r="6813" spans="1:31" x14ac:dyDescent="0.25">
      <c r="A6813">
        <f t="shared" si="961"/>
        <v>6812</v>
      </c>
      <c r="B6813" s="1">
        <v>37895</v>
      </c>
      <c r="C6813" s="2">
        <v>40998</v>
      </c>
      <c r="D6813" s="1" t="s">
        <v>32</v>
      </c>
      <c r="E6813" s="1" t="str">
        <f t="shared" si="954"/>
        <v>***</v>
      </c>
      <c r="F6813" s="1" t="str">
        <f t="shared" si="955"/>
        <v>***</v>
      </c>
      <c r="G6813" s="1" t="str">
        <f t="shared" si="956"/>
        <v>***</v>
      </c>
      <c r="J6813" s="1" t="str">
        <f t="shared" si="957"/>
        <v>***</v>
      </c>
      <c r="P6813" s="1">
        <v>14</v>
      </c>
      <c r="Q6813" s="1">
        <f t="shared" si="962"/>
        <v>0.02</v>
      </c>
      <c r="T6813" s="4">
        <v>304.64999999999998</v>
      </c>
      <c r="U6813" s="9">
        <f t="shared" si="958"/>
        <v>0</v>
      </c>
      <c r="V6813" s="4">
        <f t="shared" si="959"/>
        <v>21.760714285714283</v>
      </c>
      <c r="W6813" s="1" t="s">
        <v>21</v>
      </c>
      <c r="X6813" s="1">
        <v>8.32</v>
      </c>
      <c r="Y6813" s="4">
        <f t="shared" si="960"/>
        <v>312.96999999999997</v>
      </c>
      <c r="Z6813" s="1" t="s">
        <v>44</v>
      </c>
      <c r="AA6813" s="1" t="s">
        <v>23</v>
      </c>
      <c r="AB6813" s="1" t="s">
        <v>29</v>
      </c>
      <c r="AC6813" s="1" t="s">
        <v>40</v>
      </c>
      <c r="AD6813" s="1" t="s">
        <v>31</v>
      </c>
      <c r="AE6813" s="2">
        <v>41001</v>
      </c>
    </row>
    <row r="6814" spans="1:31" x14ac:dyDescent="0.25">
      <c r="A6814">
        <f t="shared" si="961"/>
        <v>6813</v>
      </c>
      <c r="B6814" s="1">
        <v>11173</v>
      </c>
      <c r="C6814" s="2">
        <v>40998</v>
      </c>
      <c r="D6814" s="1" t="s">
        <v>32</v>
      </c>
      <c r="E6814" s="1" t="str">
        <f t="shared" si="954"/>
        <v>***</v>
      </c>
      <c r="F6814" s="1" t="str">
        <f t="shared" si="955"/>
        <v>***</v>
      </c>
      <c r="G6814" s="1" t="str">
        <f t="shared" si="956"/>
        <v>***</v>
      </c>
      <c r="J6814" s="1" t="str">
        <f t="shared" si="957"/>
        <v>***</v>
      </c>
      <c r="P6814" s="1">
        <v>37</v>
      </c>
      <c r="Q6814" s="1">
        <f t="shared" si="962"/>
        <v>0.04</v>
      </c>
      <c r="T6814" s="4">
        <v>221.66</v>
      </c>
      <c r="U6814" s="9">
        <f t="shared" si="958"/>
        <v>0</v>
      </c>
      <c r="V6814" s="4">
        <f t="shared" si="959"/>
        <v>5.9908108108108111</v>
      </c>
      <c r="W6814" s="1" t="s">
        <v>21</v>
      </c>
      <c r="X6814" s="1">
        <v>3.85</v>
      </c>
      <c r="Y6814" s="4">
        <f t="shared" si="960"/>
        <v>225.51</v>
      </c>
      <c r="Z6814" s="1" t="s">
        <v>22</v>
      </c>
      <c r="AA6814" s="1" t="s">
        <v>28</v>
      </c>
      <c r="AB6814" s="1" t="s">
        <v>24</v>
      </c>
      <c r="AC6814" s="1" t="s">
        <v>38</v>
      </c>
      <c r="AD6814" s="1" t="s">
        <v>41</v>
      </c>
      <c r="AE6814" s="2">
        <v>41000</v>
      </c>
    </row>
    <row r="6815" spans="1:31" x14ac:dyDescent="0.25">
      <c r="A6815">
        <f t="shared" si="961"/>
        <v>6814</v>
      </c>
      <c r="B6815" s="1">
        <v>49351</v>
      </c>
      <c r="C6815" s="2">
        <v>40998</v>
      </c>
      <c r="D6815" s="1" t="s">
        <v>13</v>
      </c>
      <c r="E6815" s="1" t="str">
        <f t="shared" si="954"/>
        <v>*</v>
      </c>
      <c r="F6815" s="1" t="str">
        <f t="shared" si="955"/>
        <v>*</v>
      </c>
      <c r="G6815" s="1" t="str">
        <f t="shared" si="956"/>
        <v>*</v>
      </c>
      <c r="J6815" s="1" t="str">
        <f t="shared" si="957"/>
        <v>*</v>
      </c>
      <c r="P6815" s="1">
        <v>27</v>
      </c>
      <c r="Q6815" s="1">
        <f t="shared" si="962"/>
        <v>3.5000000000000003E-2</v>
      </c>
      <c r="T6815" s="4">
        <v>109.92</v>
      </c>
      <c r="U6815" s="9">
        <f t="shared" si="958"/>
        <v>0</v>
      </c>
      <c r="V6815" s="4">
        <f t="shared" si="959"/>
        <v>4.0711111111111116</v>
      </c>
      <c r="W6815" s="1" t="s">
        <v>21</v>
      </c>
      <c r="X6815" s="1">
        <v>0.83</v>
      </c>
      <c r="Y6815" s="4">
        <f t="shared" si="960"/>
        <v>110.75</v>
      </c>
      <c r="Z6815" s="1" t="s">
        <v>49</v>
      </c>
      <c r="AA6815" s="1" t="s">
        <v>28</v>
      </c>
      <c r="AB6815" s="1" t="s">
        <v>29</v>
      </c>
      <c r="AC6815" s="1" t="s">
        <v>30</v>
      </c>
      <c r="AD6815" s="1" t="s">
        <v>31</v>
      </c>
      <c r="AE6815" s="2">
        <v>41002</v>
      </c>
    </row>
    <row r="6816" spans="1:31" x14ac:dyDescent="0.25">
      <c r="A6816">
        <f t="shared" si="961"/>
        <v>6815</v>
      </c>
      <c r="B6816" s="1">
        <v>55299</v>
      </c>
      <c r="C6816" s="2">
        <v>40998</v>
      </c>
      <c r="D6816" s="1" t="s">
        <v>13</v>
      </c>
      <c r="E6816" s="1" t="str">
        <f t="shared" si="954"/>
        <v>*</v>
      </c>
      <c r="F6816" s="1" t="str">
        <f t="shared" si="955"/>
        <v>*</v>
      </c>
      <c r="G6816" s="1" t="str">
        <f t="shared" si="956"/>
        <v>*</v>
      </c>
      <c r="J6816" s="1" t="str">
        <f t="shared" si="957"/>
        <v>*</v>
      </c>
      <c r="P6816" s="1">
        <v>20</v>
      </c>
      <c r="Q6816" s="1">
        <f t="shared" si="962"/>
        <v>3.5000000000000003E-2</v>
      </c>
      <c r="T6816" s="4">
        <v>22.28</v>
      </c>
      <c r="U6816" s="9">
        <f t="shared" si="958"/>
        <v>0</v>
      </c>
      <c r="V6816" s="4">
        <f t="shared" si="959"/>
        <v>1.1140000000000001</v>
      </c>
      <c r="W6816" s="1" t="s">
        <v>21</v>
      </c>
      <c r="X6816" s="1">
        <v>0.7</v>
      </c>
      <c r="Y6816" s="4">
        <f t="shared" si="960"/>
        <v>22.98</v>
      </c>
      <c r="Z6816" s="1" t="s">
        <v>42</v>
      </c>
      <c r="AA6816" s="1" t="s">
        <v>28</v>
      </c>
      <c r="AB6816" s="1" t="s">
        <v>29</v>
      </c>
      <c r="AC6816" s="1" t="s">
        <v>61</v>
      </c>
      <c r="AD6816" s="1" t="s">
        <v>31</v>
      </c>
      <c r="AE6816" s="2">
        <v>40998</v>
      </c>
    </row>
    <row r="6817" spans="1:31" x14ac:dyDescent="0.25">
      <c r="A6817">
        <f t="shared" si="961"/>
        <v>6816</v>
      </c>
      <c r="B6817" s="1">
        <v>40839</v>
      </c>
      <c r="C6817" s="2">
        <v>40999</v>
      </c>
      <c r="D6817" s="1" t="s">
        <v>36</v>
      </c>
      <c r="E6817" s="1" t="str">
        <f t="shared" si="954"/>
        <v>*</v>
      </c>
      <c r="F6817" s="1" t="str">
        <f t="shared" si="955"/>
        <v>*</v>
      </c>
      <c r="G6817" s="1" t="str">
        <f t="shared" si="956"/>
        <v>*</v>
      </c>
      <c r="J6817" s="1" t="str">
        <f t="shared" si="957"/>
        <v>*</v>
      </c>
      <c r="P6817" s="1">
        <v>23</v>
      </c>
      <c r="Q6817" s="1">
        <f t="shared" si="962"/>
        <v>3.5000000000000003E-2</v>
      </c>
      <c r="T6817" s="4">
        <v>2732.01</v>
      </c>
      <c r="U6817" s="9">
        <f t="shared" si="958"/>
        <v>1</v>
      </c>
      <c r="V6817" s="4">
        <f t="shared" si="959"/>
        <v>118.78304347826088</v>
      </c>
      <c r="W6817" s="1" t="s">
        <v>33</v>
      </c>
      <c r="X6817" s="1">
        <v>56.14</v>
      </c>
      <c r="Y6817" s="4">
        <f t="shared" si="960"/>
        <v>2788.15</v>
      </c>
      <c r="Z6817" s="1" t="s">
        <v>22</v>
      </c>
      <c r="AA6817" s="1" t="s">
        <v>28</v>
      </c>
      <c r="AB6817" s="1" t="s">
        <v>24</v>
      </c>
      <c r="AC6817" s="1" t="s">
        <v>56</v>
      </c>
      <c r="AD6817" s="1" t="s">
        <v>59</v>
      </c>
      <c r="AE6817" s="2">
        <v>41000</v>
      </c>
    </row>
    <row r="6818" spans="1:31" x14ac:dyDescent="0.25">
      <c r="A6818">
        <f t="shared" si="961"/>
        <v>6817</v>
      </c>
      <c r="B6818" s="1">
        <v>50978</v>
      </c>
      <c r="C6818" s="2">
        <v>40999</v>
      </c>
      <c r="D6818" s="1" t="s">
        <v>20</v>
      </c>
      <c r="E6818" s="1" t="str">
        <f t="shared" si="954"/>
        <v>*</v>
      </c>
      <c r="F6818" s="1" t="str">
        <f t="shared" si="955"/>
        <v>**</v>
      </c>
      <c r="G6818" s="1" t="str">
        <f t="shared" si="956"/>
        <v>**</v>
      </c>
      <c r="J6818" s="1" t="str">
        <f t="shared" si="957"/>
        <v>**</v>
      </c>
      <c r="P6818" s="1">
        <v>4</v>
      </c>
      <c r="Q6818" s="1">
        <f t="shared" si="962"/>
        <v>0.01</v>
      </c>
      <c r="T6818" s="4">
        <v>816.09</v>
      </c>
      <c r="U6818" s="9">
        <f t="shared" si="958"/>
        <v>0</v>
      </c>
      <c r="V6818" s="4">
        <f t="shared" si="959"/>
        <v>204.02250000000001</v>
      </c>
      <c r="W6818" s="1" t="s">
        <v>21</v>
      </c>
      <c r="X6818" s="1">
        <v>9.99</v>
      </c>
      <c r="Y6818" s="4">
        <f t="shared" si="960"/>
        <v>826.08</v>
      </c>
      <c r="Z6818" s="1" t="s">
        <v>42</v>
      </c>
      <c r="AA6818" s="1" t="s">
        <v>28</v>
      </c>
      <c r="AB6818" s="1" t="s">
        <v>29</v>
      </c>
      <c r="AC6818" s="1" t="s">
        <v>55</v>
      </c>
      <c r="AD6818" s="1" t="s">
        <v>19</v>
      </c>
      <c r="AE6818" s="2">
        <v>41001</v>
      </c>
    </row>
    <row r="6819" spans="1:31" x14ac:dyDescent="0.25">
      <c r="A6819">
        <f t="shared" si="961"/>
        <v>6818</v>
      </c>
      <c r="B6819" s="1">
        <v>33284</v>
      </c>
      <c r="C6819" s="2">
        <v>40999</v>
      </c>
      <c r="D6819" s="1" t="s">
        <v>13</v>
      </c>
      <c r="E6819" s="1" t="str">
        <f t="shared" si="954"/>
        <v>*</v>
      </c>
      <c r="F6819" s="1" t="str">
        <f t="shared" si="955"/>
        <v>*</v>
      </c>
      <c r="G6819" s="1" t="str">
        <f t="shared" si="956"/>
        <v>*</v>
      </c>
      <c r="J6819" s="1" t="str">
        <f t="shared" si="957"/>
        <v>*</v>
      </c>
      <c r="P6819" s="1">
        <v>21</v>
      </c>
      <c r="Q6819" s="1">
        <f t="shared" si="962"/>
        <v>3.5000000000000003E-2</v>
      </c>
      <c r="T6819" s="4">
        <v>480.39</v>
      </c>
      <c r="U6819" s="9">
        <f t="shared" si="958"/>
        <v>0</v>
      </c>
      <c r="V6819" s="4">
        <f t="shared" si="959"/>
        <v>22.875714285714285</v>
      </c>
      <c r="W6819" s="1" t="s">
        <v>21</v>
      </c>
      <c r="X6819" s="1">
        <v>8.99</v>
      </c>
      <c r="Y6819" s="4">
        <f t="shared" si="960"/>
        <v>489.38</v>
      </c>
      <c r="Z6819" s="1" t="s">
        <v>15</v>
      </c>
      <c r="AA6819" s="1" t="s">
        <v>28</v>
      </c>
      <c r="AB6819" s="1" t="s">
        <v>17</v>
      </c>
      <c r="AC6819" s="1" t="s">
        <v>18</v>
      </c>
      <c r="AD6819" s="1" t="s">
        <v>41</v>
      </c>
      <c r="AE6819" s="2">
        <v>41001</v>
      </c>
    </row>
    <row r="6820" spans="1:31" x14ac:dyDescent="0.25">
      <c r="A6820">
        <f t="shared" si="961"/>
        <v>6819</v>
      </c>
      <c r="B6820" s="1">
        <v>28835</v>
      </c>
      <c r="C6820" s="2">
        <v>40999</v>
      </c>
      <c r="D6820" s="1" t="s">
        <v>27</v>
      </c>
      <c r="E6820" s="1" t="str">
        <f t="shared" si="954"/>
        <v>*</v>
      </c>
      <c r="F6820" s="1" t="str">
        <f t="shared" si="955"/>
        <v>*</v>
      </c>
      <c r="G6820" s="1" t="str">
        <f t="shared" si="956"/>
        <v>*</v>
      </c>
      <c r="J6820" s="1" t="str">
        <f t="shared" si="957"/>
        <v>*</v>
      </c>
      <c r="P6820" s="1">
        <v>1</v>
      </c>
      <c r="Q6820" s="1">
        <f t="shared" si="962"/>
        <v>0.01</v>
      </c>
      <c r="T6820" s="4">
        <v>184.18</v>
      </c>
      <c r="U6820" s="9">
        <f t="shared" si="958"/>
        <v>0</v>
      </c>
      <c r="V6820" s="4">
        <f t="shared" si="959"/>
        <v>184.18</v>
      </c>
      <c r="W6820" s="1" t="s">
        <v>21</v>
      </c>
      <c r="X6820" s="1">
        <v>19.989999999999998</v>
      </c>
      <c r="Y6820" s="4">
        <f t="shared" si="960"/>
        <v>204.17000000000002</v>
      </c>
      <c r="Z6820" s="1" t="s">
        <v>44</v>
      </c>
      <c r="AA6820" s="1" t="s">
        <v>23</v>
      </c>
      <c r="AB6820" s="1" t="s">
        <v>29</v>
      </c>
      <c r="AC6820" s="1" t="s">
        <v>55</v>
      </c>
      <c r="AD6820" s="1" t="s">
        <v>19</v>
      </c>
      <c r="AE6820" s="2">
        <v>41001</v>
      </c>
    </row>
    <row r="6821" spans="1:31" x14ac:dyDescent="0.25">
      <c r="A6821">
        <f t="shared" si="961"/>
        <v>6820</v>
      </c>
      <c r="B6821" s="1">
        <v>21604</v>
      </c>
      <c r="C6821" s="2">
        <v>41000</v>
      </c>
      <c r="D6821" s="1" t="s">
        <v>36</v>
      </c>
      <c r="E6821" s="1" t="str">
        <f t="shared" si="954"/>
        <v>*</v>
      </c>
      <c r="F6821" s="1" t="str">
        <f t="shared" si="955"/>
        <v>*</v>
      </c>
      <c r="G6821" s="1" t="str">
        <f t="shared" si="956"/>
        <v>*</v>
      </c>
      <c r="J6821" s="1" t="str">
        <f t="shared" si="957"/>
        <v>*</v>
      </c>
      <c r="P6821" s="1">
        <v>6</v>
      </c>
      <c r="Q6821" s="1">
        <f t="shared" si="962"/>
        <v>0.01</v>
      </c>
      <c r="T6821" s="4">
        <v>2478.88</v>
      </c>
      <c r="U6821" s="9">
        <f t="shared" si="958"/>
        <v>1</v>
      </c>
      <c r="V6821" s="4">
        <f t="shared" si="959"/>
        <v>413.1466666666667</v>
      </c>
      <c r="W6821" s="1" t="s">
        <v>14</v>
      </c>
      <c r="X6821" s="1">
        <v>19.989999999999998</v>
      </c>
      <c r="Y6821" s="4">
        <f t="shared" si="960"/>
        <v>2498.87</v>
      </c>
      <c r="Z6821" s="1" t="s">
        <v>22</v>
      </c>
      <c r="AA6821" s="1" t="s">
        <v>37</v>
      </c>
      <c r="AB6821" s="1" t="s">
        <v>29</v>
      </c>
      <c r="AC6821" s="1" t="s">
        <v>43</v>
      </c>
      <c r="AD6821" s="1" t="s">
        <v>19</v>
      </c>
      <c r="AE6821" s="2">
        <v>41002</v>
      </c>
    </row>
    <row r="6822" spans="1:31" x14ac:dyDescent="0.25">
      <c r="A6822">
        <f t="shared" si="961"/>
        <v>6821</v>
      </c>
      <c r="B6822" s="1">
        <v>18208</v>
      </c>
      <c r="C6822" s="2">
        <v>41000</v>
      </c>
      <c r="D6822" s="1" t="s">
        <v>27</v>
      </c>
      <c r="E6822" s="1" t="str">
        <f t="shared" si="954"/>
        <v>*</v>
      </c>
      <c r="F6822" s="1" t="str">
        <f t="shared" si="955"/>
        <v>*</v>
      </c>
      <c r="G6822" s="1" t="str">
        <f t="shared" si="956"/>
        <v>*</v>
      </c>
      <c r="J6822" s="1" t="str">
        <f t="shared" si="957"/>
        <v>*</v>
      </c>
      <c r="P6822" s="1">
        <v>34</v>
      </c>
      <c r="Q6822" s="1">
        <f t="shared" si="962"/>
        <v>0.04</v>
      </c>
      <c r="T6822" s="4">
        <v>197.45</v>
      </c>
      <c r="U6822" s="9">
        <f t="shared" si="958"/>
        <v>0</v>
      </c>
      <c r="V6822" s="4">
        <f t="shared" si="959"/>
        <v>5.8073529411764699</v>
      </c>
      <c r="W6822" s="1" t="s">
        <v>21</v>
      </c>
      <c r="X6822" s="1">
        <v>1.39</v>
      </c>
      <c r="Y6822" s="4">
        <f t="shared" si="960"/>
        <v>198.83999999999997</v>
      </c>
      <c r="Z6822" s="1" t="s">
        <v>49</v>
      </c>
      <c r="AA6822" s="1" t="s">
        <v>28</v>
      </c>
      <c r="AB6822" s="1" t="s">
        <v>29</v>
      </c>
      <c r="AC6822" s="1" t="s">
        <v>57</v>
      </c>
      <c r="AD6822" s="1" t="s">
        <v>19</v>
      </c>
      <c r="AE6822" s="2">
        <v>41002</v>
      </c>
    </row>
    <row r="6823" spans="1:31" x14ac:dyDescent="0.25">
      <c r="A6823">
        <f t="shared" si="961"/>
        <v>6822</v>
      </c>
      <c r="B6823" s="1">
        <v>47041</v>
      </c>
      <c r="C6823" s="2">
        <v>41000</v>
      </c>
      <c r="D6823" s="1" t="s">
        <v>27</v>
      </c>
      <c r="E6823" s="1" t="str">
        <f t="shared" si="954"/>
        <v>*</v>
      </c>
      <c r="F6823" s="1" t="str">
        <f t="shared" si="955"/>
        <v>*</v>
      </c>
      <c r="G6823" s="1" t="str">
        <f t="shared" si="956"/>
        <v>*</v>
      </c>
      <c r="J6823" s="1" t="str">
        <f t="shared" si="957"/>
        <v>*</v>
      </c>
      <c r="P6823" s="1">
        <v>35</v>
      </c>
      <c r="Q6823" s="1">
        <f t="shared" si="962"/>
        <v>0.04</v>
      </c>
      <c r="T6823" s="4">
        <v>154</v>
      </c>
      <c r="U6823" s="9">
        <f t="shared" si="958"/>
        <v>0</v>
      </c>
      <c r="V6823" s="4">
        <f t="shared" si="959"/>
        <v>4.4000000000000004</v>
      </c>
      <c r="W6823" s="1" t="s">
        <v>21</v>
      </c>
      <c r="X6823" s="1">
        <v>1.93</v>
      </c>
      <c r="Y6823" s="4">
        <f t="shared" si="960"/>
        <v>155.93</v>
      </c>
      <c r="Z6823" s="1" t="s">
        <v>22</v>
      </c>
      <c r="AA6823" s="1" t="s">
        <v>37</v>
      </c>
      <c r="AB6823" s="1" t="s">
        <v>29</v>
      </c>
      <c r="AC6823" s="1" t="s">
        <v>30</v>
      </c>
      <c r="AD6823" s="1" t="s">
        <v>31</v>
      </c>
      <c r="AE6823" s="2">
        <v>41002</v>
      </c>
    </row>
    <row r="6824" spans="1:31" x14ac:dyDescent="0.25">
      <c r="A6824">
        <f t="shared" si="961"/>
        <v>6823</v>
      </c>
      <c r="B6824" s="1">
        <v>18208</v>
      </c>
      <c r="C6824" s="2">
        <v>41000</v>
      </c>
      <c r="D6824" s="1" t="s">
        <v>27</v>
      </c>
      <c r="E6824" s="1" t="str">
        <f t="shared" si="954"/>
        <v>*</v>
      </c>
      <c r="F6824" s="1" t="str">
        <f t="shared" si="955"/>
        <v>*</v>
      </c>
      <c r="G6824" s="1" t="str">
        <f t="shared" si="956"/>
        <v>*</v>
      </c>
      <c r="J6824" s="1" t="str">
        <f t="shared" si="957"/>
        <v>*</v>
      </c>
      <c r="P6824" s="1">
        <v>36</v>
      </c>
      <c r="Q6824" s="1">
        <f t="shared" si="962"/>
        <v>0.04</v>
      </c>
      <c r="T6824" s="4">
        <v>82.98</v>
      </c>
      <c r="U6824" s="9">
        <f t="shared" si="958"/>
        <v>0</v>
      </c>
      <c r="V6824" s="4">
        <f t="shared" si="959"/>
        <v>2.3050000000000002</v>
      </c>
      <c r="W6824" s="1" t="s">
        <v>21</v>
      </c>
      <c r="X6824" s="1">
        <v>5.2</v>
      </c>
      <c r="Y6824" s="4">
        <f t="shared" si="960"/>
        <v>88.18</v>
      </c>
      <c r="Z6824" s="1" t="s">
        <v>49</v>
      </c>
      <c r="AA6824" s="1" t="s">
        <v>28</v>
      </c>
      <c r="AB6824" s="1" t="s">
        <v>29</v>
      </c>
      <c r="AC6824" s="1" t="s">
        <v>30</v>
      </c>
      <c r="AD6824" s="1" t="s">
        <v>31</v>
      </c>
      <c r="AE6824" s="2">
        <v>41002</v>
      </c>
    </row>
    <row r="6825" spans="1:31" x14ac:dyDescent="0.25">
      <c r="A6825">
        <f t="shared" si="961"/>
        <v>6824</v>
      </c>
      <c r="B6825" s="1">
        <v>8546</v>
      </c>
      <c r="C6825" s="2">
        <v>41000</v>
      </c>
      <c r="D6825" s="1" t="s">
        <v>20</v>
      </c>
      <c r="E6825" s="1" t="str">
        <f t="shared" si="954"/>
        <v>*</v>
      </c>
      <c r="F6825" s="1" t="str">
        <f t="shared" si="955"/>
        <v>**</v>
      </c>
      <c r="G6825" s="1" t="str">
        <f t="shared" si="956"/>
        <v>**</v>
      </c>
      <c r="J6825" s="1" t="str">
        <f t="shared" si="957"/>
        <v>**</v>
      </c>
      <c r="P6825" s="1">
        <v>4</v>
      </c>
      <c r="Q6825" s="1">
        <f t="shared" si="962"/>
        <v>0.01</v>
      </c>
      <c r="T6825" s="4">
        <v>51.94</v>
      </c>
      <c r="U6825" s="9">
        <f t="shared" si="958"/>
        <v>0</v>
      </c>
      <c r="V6825" s="4">
        <f t="shared" si="959"/>
        <v>12.984999999999999</v>
      </c>
      <c r="W6825" s="1" t="s">
        <v>14</v>
      </c>
      <c r="X6825" s="1">
        <v>1.99</v>
      </c>
      <c r="Y6825" s="4">
        <f t="shared" si="960"/>
        <v>53.93</v>
      </c>
      <c r="Z6825" s="1" t="s">
        <v>54</v>
      </c>
      <c r="AA6825" s="1" t="s">
        <v>23</v>
      </c>
      <c r="AB6825" s="1" t="s">
        <v>24</v>
      </c>
      <c r="AC6825" s="1" t="s">
        <v>38</v>
      </c>
      <c r="AD6825" s="1" t="s">
        <v>41</v>
      </c>
      <c r="AE6825" s="2">
        <v>41002</v>
      </c>
    </row>
    <row r="6826" spans="1:31" x14ac:dyDescent="0.25">
      <c r="A6826">
        <f t="shared" si="961"/>
        <v>6825</v>
      </c>
      <c r="B6826" s="1">
        <v>35045</v>
      </c>
      <c r="C6826" s="2">
        <v>41001</v>
      </c>
      <c r="D6826" s="1" t="s">
        <v>36</v>
      </c>
      <c r="E6826" s="1" t="str">
        <f t="shared" si="954"/>
        <v>*</v>
      </c>
      <c r="F6826" s="1" t="str">
        <f t="shared" si="955"/>
        <v>*</v>
      </c>
      <c r="G6826" s="1" t="str">
        <f t="shared" si="956"/>
        <v>*</v>
      </c>
      <c r="J6826" s="1" t="str">
        <f t="shared" si="957"/>
        <v>*</v>
      </c>
      <c r="P6826" s="1">
        <v>44</v>
      </c>
      <c r="Q6826" s="1">
        <f t="shared" si="962"/>
        <v>0.05</v>
      </c>
      <c r="T6826" s="4">
        <v>565.01</v>
      </c>
      <c r="U6826" s="9">
        <f t="shared" si="958"/>
        <v>0</v>
      </c>
      <c r="V6826" s="4">
        <f t="shared" si="959"/>
        <v>12.841136363636364</v>
      </c>
      <c r="W6826" s="1" t="s">
        <v>21</v>
      </c>
      <c r="X6826" s="1">
        <v>4.51</v>
      </c>
      <c r="Y6826" s="4">
        <f t="shared" si="960"/>
        <v>569.52</v>
      </c>
      <c r="Z6826" s="1" t="s">
        <v>51</v>
      </c>
      <c r="AA6826" s="1" t="s">
        <v>23</v>
      </c>
      <c r="AB6826" s="1" t="s">
        <v>29</v>
      </c>
      <c r="AC6826" s="1" t="s">
        <v>55</v>
      </c>
      <c r="AD6826" s="1" t="s">
        <v>19</v>
      </c>
      <c r="AE6826" s="2">
        <v>41003</v>
      </c>
    </row>
    <row r="6827" spans="1:31" x14ac:dyDescent="0.25">
      <c r="A6827">
        <f t="shared" si="961"/>
        <v>6826</v>
      </c>
      <c r="B6827" s="1">
        <v>57894</v>
      </c>
      <c r="C6827" s="2">
        <v>41002</v>
      </c>
      <c r="D6827" s="1" t="s">
        <v>13</v>
      </c>
      <c r="E6827" s="1" t="str">
        <f t="shared" si="954"/>
        <v>*</v>
      </c>
      <c r="F6827" s="1" t="str">
        <f t="shared" si="955"/>
        <v>*</v>
      </c>
      <c r="G6827" s="1" t="str">
        <f t="shared" si="956"/>
        <v>*</v>
      </c>
      <c r="J6827" s="1" t="str">
        <f t="shared" si="957"/>
        <v>*</v>
      </c>
      <c r="P6827" s="1">
        <v>47</v>
      </c>
      <c r="Q6827" s="1">
        <f t="shared" si="962"/>
        <v>0.05</v>
      </c>
      <c r="T6827" s="4">
        <v>13382.01</v>
      </c>
      <c r="U6827" s="9">
        <f t="shared" si="958"/>
        <v>1</v>
      </c>
      <c r="V6827" s="4">
        <f t="shared" si="959"/>
        <v>284.7236170212766</v>
      </c>
      <c r="W6827" s="1" t="s">
        <v>33</v>
      </c>
      <c r="X6827" s="1">
        <v>26.53</v>
      </c>
      <c r="Y6827" s="4">
        <f t="shared" si="960"/>
        <v>13408.54</v>
      </c>
      <c r="Z6827" s="1" t="s">
        <v>44</v>
      </c>
      <c r="AA6827" s="1" t="s">
        <v>37</v>
      </c>
      <c r="AB6827" s="1" t="s">
        <v>24</v>
      </c>
      <c r="AC6827" s="1" t="s">
        <v>56</v>
      </c>
      <c r="AD6827" s="1" t="s">
        <v>35</v>
      </c>
      <c r="AE6827" s="2">
        <v>41004</v>
      </c>
    </row>
    <row r="6828" spans="1:31" x14ac:dyDescent="0.25">
      <c r="A6828">
        <f t="shared" si="961"/>
        <v>6827</v>
      </c>
      <c r="B6828" s="1">
        <v>13633</v>
      </c>
      <c r="C6828" s="2">
        <v>41002</v>
      </c>
      <c r="D6828" s="1" t="s">
        <v>27</v>
      </c>
      <c r="E6828" s="1" t="str">
        <f t="shared" si="954"/>
        <v>*</v>
      </c>
      <c r="F6828" s="1" t="str">
        <f t="shared" si="955"/>
        <v>*</v>
      </c>
      <c r="G6828" s="1" t="str">
        <f t="shared" si="956"/>
        <v>*</v>
      </c>
      <c r="J6828" s="1" t="str">
        <f t="shared" si="957"/>
        <v>*</v>
      </c>
      <c r="P6828" s="1">
        <v>18</v>
      </c>
      <c r="Q6828" s="1">
        <f t="shared" si="962"/>
        <v>0.02</v>
      </c>
      <c r="T6828" s="4">
        <v>2703.37</v>
      </c>
      <c r="U6828" s="9">
        <f t="shared" si="958"/>
        <v>1</v>
      </c>
      <c r="V6828" s="4">
        <f t="shared" si="959"/>
        <v>150.1872222222222</v>
      </c>
      <c r="W6828" s="1" t="s">
        <v>33</v>
      </c>
      <c r="X6828" s="1">
        <v>57.2</v>
      </c>
      <c r="Y6828" s="4">
        <f t="shared" si="960"/>
        <v>2760.5699999999997</v>
      </c>
      <c r="Z6828" s="1" t="s">
        <v>22</v>
      </c>
      <c r="AA6828" s="1" t="s">
        <v>28</v>
      </c>
      <c r="AB6828" s="1" t="s">
        <v>17</v>
      </c>
      <c r="AC6828" s="1" t="s">
        <v>34</v>
      </c>
      <c r="AD6828" s="1" t="s">
        <v>35</v>
      </c>
      <c r="AE6828" s="2">
        <v>41003</v>
      </c>
    </row>
    <row r="6829" spans="1:31" x14ac:dyDescent="0.25">
      <c r="A6829">
        <f t="shared" si="961"/>
        <v>6828</v>
      </c>
      <c r="B6829" s="1">
        <v>13633</v>
      </c>
      <c r="C6829" s="2">
        <v>41002</v>
      </c>
      <c r="D6829" s="1" t="s">
        <v>27</v>
      </c>
      <c r="E6829" s="1" t="str">
        <f t="shared" si="954"/>
        <v>*</v>
      </c>
      <c r="F6829" s="1" t="str">
        <f t="shared" si="955"/>
        <v>*</v>
      </c>
      <c r="G6829" s="1" t="str">
        <f t="shared" si="956"/>
        <v>*</v>
      </c>
      <c r="J6829" s="1" t="str">
        <f t="shared" si="957"/>
        <v>*</v>
      </c>
      <c r="P6829" s="1">
        <v>39</v>
      </c>
      <c r="Q6829" s="1">
        <f t="shared" si="962"/>
        <v>0.04</v>
      </c>
      <c r="T6829" s="4">
        <v>1538.17</v>
      </c>
      <c r="U6829" s="9">
        <f t="shared" si="958"/>
        <v>1</v>
      </c>
      <c r="V6829" s="4">
        <f t="shared" si="959"/>
        <v>39.44025641025641</v>
      </c>
      <c r="W6829" s="1" t="s">
        <v>21</v>
      </c>
      <c r="X6829" s="1">
        <v>35</v>
      </c>
      <c r="Y6829" s="4">
        <f t="shared" si="960"/>
        <v>1573.17</v>
      </c>
      <c r="Z6829" s="1" t="s">
        <v>22</v>
      </c>
      <c r="AA6829" s="1" t="s">
        <v>28</v>
      </c>
      <c r="AB6829" s="1" t="s">
        <v>29</v>
      </c>
      <c r="AC6829" s="1" t="s">
        <v>55</v>
      </c>
      <c r="AD6829" s="1" t="s">
        <v>48</v>
      </c>
      <c r="AE6829" s="2">
        <v>41003</v>
      </c>
    </row>
    <row r="6830" spans="1:31" x14ac:dyDescent="0.25">
      <c r="A6830">
        <f t="shared" si="961"/>
        <v>6829</v>
      </c>
      <c r="B6830" s="1">
        <v>52518</v>
      </c>
      <c r="C6830" s="2">
        <v>41002</v>
      </c>
      <c r="D6830" s="1" t="s">
        <v>32</v>
      </c>
      <c r="E6830" s="1" t="str">
        <f t="shared" si="954"/>
        <v>***</v>
      </c>
      <c r="F6830" s="1" t="str">
        <f t="shared" si="955"/>
        <v>***</v>
      </c>
      <c r="G6830" s="1" t="str">
        <f t="shared" si="956"/>
        <v>***</v>
      </c>
      <c r="J6830" s="1" t="str">
        <f t="shared" si="957"/>
        <v>***</v>
      </c>
      <c r="P6830" s="1">
        <v>8</v>
      </c>
      <c r="Q6830" s="1">
        <f t="shared" si="962"/>
        <v>0.01</v>
      </c>
      <c r="T6830" s="4">
        <v>168.99</v>
      </c>
      <c r="U6830" s="9">
        <f t="shared" si="958"/>
        <v>0</v>
      </c>
      <c r="V6830" s="4">
        <f t="shared" si="959"/>
        <v>21.123750000000001</v>
      </c>
      <c r="W6830" s="1" t="s">
        <v>21</v>
      </c>
      <c r="X6830" s="1">
        <v>4</v>
      </c>
      <c r="Y6830" s="4">
        <f t="shared" si="960"/>
        <v>172.99</v>
      </c>
      <c r="Z6830" s="1" t="s">
        <v>46</v>
      </c>
      <c r="AA6830" s="1" t="s">
        <v>16</v>
      </c>
      <c r="AB6830" s="1" t="s">
        <v>24</v>
      </c>
      <c r="AC6830" s="1" t="s">
        <v>38</v>
      </c>
      <c r="AD6830" s="1" t="s">
        <v>19</v>
      </c>
      <c r="AE6830" s="2">
        <v>41003</v>
      </c>
    </row>
    <row r="6831" spans="1:31" x14ac:dyDescent="0.25">
      <c r="A6831">
        <f t="shared" si="961"/>
        <v>6830</v>
      </c>
      <c r="B6831" s="1">
        <v>33605</v>
      </c>
      <c r="C6831" s="2">
        <v>41002</v>
      </c>
      <c r="D6831" s="1" t="s">
        <v>32</v>
      </c>
      <c r="E6831" s="1" t="str">
        <f t="shared" si="954"/>
        <v>***</v>
      </c>
      <c r="F6831" s="1" t="str">
        <f t="shared" si="955"/>
        <v>***</v>
      </c>
      <c r="G6831" s="1" t="str">
        <f t="shared" si="956"/>
        <v>***</v>
      </c>
      <c r="J6831" s="1" t="str">
        <f t="shared" si="957"/>
        <v>***</v>
      </c>
      <c r="P6831" s="1">
        <v>42</v>
      </c>
      <c r="Q6831" s="1">
        <f t="shared" si="962"/>
        <v>0.05</v>
      </c>
      <c r="T6831" s="4">
        <v>153.01</v>
      </c>
      <c r="U6831" s="9">
        <f t="shared" si="958"/>
        <v>0</v>
      </c>
      <c r="V6831" s="4">
        <f t="shared" si="959"/>
        <v>3.6430952380952379</v>
      </c>
      <c r="W6831" s="1" t="s">
        <v>21</v>
      </c>
      <c r="X6831" s="1">
        <v>6.83</v>
      </c>
      <c r="Y6831" s="4">
        <f t="shared" si="960"/>
        <v>159.84</v>
      </c>
      <c r="Z6831" s="1" t="s">
        <v>51</v>
      </c>
      <c r="AA6831" s="1" t="s">
        <v>28</v>
      </c>
      <c r="AB6831" s="1" t="s">
        <v>29</v>
      </c>
      <c r="AC6831" s="1" t="s">
        <v>43</v>
      </c>
      <c r="AD6831" s="1" t="s">
        <v>19</v>
      </c>
      <c r="AE6831" s="2">
        <v>41004</v>
      </c>
    </row>
    <row r="6832" spans="1:31" x14ac:dyDescent="0.25">
      <c r="A6832">
        <f t="shared" si="961"/>
        <v>6831</v>
      </c>
      <c r="B6832" s="1">
        <v>7458</v>
      </c>
      <c r="C6832" s="2">
        <v>41003</v>
      </c>
      <c r="D6832" s="1" t="s">
        <v>32</v>
      </c>
      <c r="E6832" s="1" t="str">
        <f t="shared" si="954"/>
        <v>***</v>
      </c>
      <c r="F6832" s="1" t="str">
        <f t="shared" si="955"/>
        <v>***</v>
      </c>
      <c r="G6832" s="1" t="str">
        <f t="shared" si="956"/>
        <v>***</v>
      </c>
      <c r="J6832" s="1" t="str">
        <f t="shared" si="957"/>
        <v>***</v>
      </c>
      <c r="P6832" s="1">
        <v>46</v>
      </c>
      <c r="Q6832" s="1">
        <f t="shared" si="962"/>
        <v>0.05</v>
      </c>
      <c r="T6832" s="4">
        <v>511.07</v>
      </c>
      <c r="U6832" s="9">
        <f t="shared" si="958"/>
        <v>0</v>
      </c>
      <c r="V6832" s="4">
        <f t="shared" si="959"/>
        <v>11.110217391304348</v>
      </c>
      <c r="W6832" s="1" t="s">
        <v>21</v>
      </c>
      <c r="X6832" s="1">
        <v>6.5</v>
      </c>
      <c r="Y6832" s="4">
        <f t="shared" si="960"/>
        <v>517.56999999999994</v>
      </c>
      <c r="Z6832" s="1" t="s">
        <v>53</v>
      </c>
      <c r="AA6832" s="1" t="s">
        <v>28</v>
      </c>
      <c r="AB6832" s="1" t="s">
        <v>24</v>
      </c>
      <c r="AC6832" s="1" t="s">
        <v>38</v>
      </c>
      <c r="AD6832" s="1" t="s">
        <v>19</v>
      </c>
      <c r="AE6832" s="2">
        <v>41004</v>
      </c>
    </row>
    <row r="6833" spans="1:31" x14ac:dyDescent="0.25">
      <c r="A6833">
        <f t="shared" si="961"/>
        <v>6832</v>
      </c>
      <c r="B6833" s="1">
        <v>7458</v>
      </c>
      <c r="C6833" s="2">
        <v>41003</v>
      </c>
      <c r="D6833" s="1" t="s">
        <v>32</v>
      </c>
      <c r="E6833" s="1" t="str">
        <f t="shared" si="954"/>
        <v>***</v>
      </c>
      <c r="F6833" s="1" t="str">
        <f t="shared" si="955"/>
        <v>***</v>
      </c>
      <c r="G6833" s="1" t="str">
        <f t="shared" si="956"/>
        <v>***</v>
      </c>
      <c r="J6833" s="1" t="str">
        <f t="shared" si="957"/>
        <v>***</v>
      </c>
      <c r="P6833" s="1">
        <v>9</v>
      </c>
      <c r="Q6833" s="1">
        <f t="shared" si="962"/>
        <v>0.01</v>
      </c>
      <c r="T6833" s="4">
        <v>337.34</v>
      </c>
      <c r="U6833" s="9">
        <f t="shared" si="958"/>
        <v>0</v>
      </c>
      <c r="V6833" s="4">
        <f t="shared" si="959"/>
        <v>37.482222222222219</v>
      </c>
      <c r="W6833" s="1" t="s">
        <v>21</v>
      </c>
      <c r="X6833" s="1">
        <v>1.99</v>
      </c>
      <c r="Y6833" s="4">
        <f t="shared" si="960"/>
        <v>339.33</v>
      </c>
      <c r="Z6833" s="1" t="s">
        <v>42</v>
      </c>
      <c r="AA6833" s="1" t="s">
        <v>28</v>
      </c>
      <c r="AB6833" s="1" t="s">
        <v>24</v>
      </c>
      <c r="AC6833" s="1" t="s">
        <v>38</v>
      </c>
      <c r="AD6833" s="1" t="s">
        <v>41</v>
      </c>
      <c r="AE6833" s="2">
        <v>41005</v>
      </c>
    </row>
    <row r="6834" spans="1:31" x14ac:dyDescent="0.25">
      <c r="A6834">
        <f t="shared" si="961"/>
        <v>6833</v>
      </c>
      <c r="B6834" s="1">
        <v>15142</v>
      </c>
      <c r="C6834" s="2">
        <v>41003</v>
      </c>
      <c r="D6834" s="1" t="s">
        <v>27</v>
      </c>
      <c r="E6834" s="1" t="str">
        <f t="shared" si="954"/>
        <v>*</v>
      </c>
      <c r="F6834" s="1" t="str">
        <f t="shared" si="955"/>
        <v>*</v>
      </c>
      <c r="G6834" s="1" t="str">
        <f t="shared" si="956"/>
        <v>*</v>
      </c>
      <c r="J6834" s="1" t="str">
        <f t="shared" si="957"/>
        <v>*</v>
      </c>
      <c r="P6834" s="1">
        <v>21</v>
      </c>
      <c r="Q6834" s="1">
        <f t="shared" si="962"/>
        <v>3.5000000000000003E-2</v>
      </c>
      <c r="T6834" s="4">
        <v>330.22</v>
      </c>
      <c r="U6834" s="9">
        <f t="shared" si="958"/>
        <v>0</v>
      </c>
      <c r="V6834" s="4">
        <f t="shared" si="959"/>
        <v>15.724761904761905</v>
      </c>
      <c r="W6834" s="1" t="s">
        <v>21</v>
      </c>
      <c r="X6834" s="1">
        <v>10.91</v>
      </c>
      <c r="Y6834" s="4">
        <f t="shared" si="960"/>
        <v>341.13000000000005</v>
      </c>
      <c r="Z6834" s="1" t="s">
        <v>51</v>
      </c>
      <c r="AA6834" s="1" t="s">
        <v>28</v>
      </c>
      <c r="AB6834" s="1" t="s">
        <v>29</v>
      </c>
      <c r="AC6834" s="1" t="s">
        <v>43</v>
      </c>
      <c r="AD6834" s="1" t="s">
        <v>19</v>
      </c>
      <c r="AE6834" s="2">
        <v>41005</v>
      </c>
    </row>
    <row r="6835" spans="1:31" x14ac:dyDescent="0.25">
      <c r="A6835">
        <f t="shared" si="961"/>
        <v>6834</v>
      </c>
      <c r="B6835" s="1">
        <v>194</v>
      </c>
      <c r="C6835" s="2">
        <v>41003</v>
      </c>
      <c r="D6835" s="1" t="s">
        <v>36</v>
      </c>
      <c r="E6835" s="1" t="str">
        <f t="shared" si="954"/>
        <v>*</v>
      </c>
      <c r="F6835" s="1" t="str">
        <f t="shared" si="955"/>
        <v>*</v>
      </c>
      <c r="G6835" s="1" t="str">
        <f t="shared" si="956"/>
        <v>*</v>
      </c>
      <c r="J6835" s="1" t="str">
        <f t="shared" si="957"/>
        <v>*</v>
      </c>
      <c r="P6835" s="1">
        <v>49</v>
      </c>
      <c r="Q6835" s="1">
        <f t="shared" si="962"/>
        <v>0.05</v>
      </c>
      <c r="T6835" s="4">
        <v>329.03</v>
      </c>
      <c r="U6835" s="9">
        <f t="shared" si="958"/>
        <v>0</v>
      </c>
      <c r="V6835" s="4">
        <f t="shared" si="959"/>
        <v>6.7148979591836726</v>
      </c>
      <c r="W6835" s="1" t="s">
        <v>21</v>
      </c>
      <c r="X6835" s="1">
        <v>7.98</v>
      </c>
      <c r="Y6835" s="4">
        <f t="shared" si="960"/>
        <v>337.01</v>
      </c>
      <c r="Z6835" s="1" t="s">
        <v>46</v>
      </c>
      <c r="AA6835" s="1" t="s">
        <v>28</v>
      </c>
      <c r="AB6835" s="1" t="s">
        <v>17</v>
      </c>
      <c r="AC6835" s="1" t="s">
        <v>18</v>
      </c>
      <c r="AD6835" s="1" t="s">
        <v>31</v>
      </c>
      <c r="AE6835" s="2">
        <v>41005</v>
      </c>
    </row>
    <row r="6836" spans="1:31" x14ac:dyDescent="0.25">
      <c r="A6836">
        <f t="shared" si="961"/>
        <v>6835</v>
      </c>
      <c r="B6836" s="1">
        <v>7458</v>
      </c>
      <c r="C6836" s="2">
        <v>41003</v>
      </c>
      <c r="D6836" s="1" t="s">
        <v>32</v>
      </c>
      <c r="E6836" s="1" t="str">
        <f t="shared" si="954"/>
        <v>***</v>
      </c>
      <c r="F6836" s="1" t="str">
        <f t="shared" si="955"/>
        <v>***</v>
      </c>
      <c r="G6836" s="1" t="str">
        <f t="shared" si="956"/>
        <v>***</v>
      </c>
      <c r="J6836" s="1" t="str">
        <f t="shared" si="957"/>
        <v>***</v>
      </c>
      <c r="P6836" s="1">
        <v>16</v>
      </c>
      <c r="Q6836" s="1">
        <f t="shared" si="962"/>
        <v>0.02</v>
      </c>
      <c r="T6836" s="4">
        <v>226.81</v>
      </c>
      <c r="U6836" s="9">
        <f t="shared" si="958"/>
        <v>0</v>
      </c>
      <c r="V6836" s="4">
        <f t="shared" si="959"/>
        <v>14.175625</v>
      </c>
      <c r="W6836" s="1" t="s">
        <v>21</v>
      </c>
      <c r="X6836" s="1">
        <v>7.17</v>
      </c>
      <c r="Y6836" s="4">
        <f t="shared" si="960"/>
        <v>233.98</v>
      </c>
      <c r="Z6836" s="1" t="s">
        <v>53</v>
      </c>
      <c r="AA6836" s="1" t="s">
        <v>28</v>
      </c>
      <c r="AB6836" s="1" t="s">
        <v>29</v>
      </c>
      <c r="AC6836" s="1" t="s">
        <v>43</v>
      </c>
      <c r="AD6836" s="1" t="s">
        <v>19</v>
      </c>
      <c r="AE6836" s="2">
        <v>41005</v>
      </c>
    </row>
    <row r="6837" spans="1:31" x14ac:dyDescent="0.25">
      <c r="A6837">
        <f t="shared" si="961"/>
        <v>6836</v>
      </c>
      <c r="B6837" s="1">
        <v>194</v>
      </c>
      <c r="C6837" s="2">
        <v>41003</v>
      </c>
      <c r="D6837" s="1" t="s">
        <v>36</v>
      </c>
      <c r="E6837" s="1" t="str">
        <f t="shared" si="954"/>
        <v>*</v>
      </c>
      <c r="F6837" s="1" t="str">
        <f t="shared" si="955"/>
        <v>*</v>
      </c>
      <c r="G6837" s="1" t="str">
        <f t="shared" si="956"/>
        <v>*</v>
      </c>
      <c r="J6837" s="1" t="str">
        <f t="shared" si="957"/>
        <v>*</v>
      </c>
      <c r="P6837" s="1">
        <v>6</v>
      </c>
      <c r="Q6837" s="1">
        <f t="shared" si="962"/>
        <v>0.01</v>
      </c>
      <c r="T6837" s="4">
        <v>20.190000000000001</v>
      </c>
      <c r="U6837" s="9">
        <f t="shared" si="958"/>
        <v>0</v>
      </c>
      <c r="V6837" s="4">
        <f t="shared" si="959"/>
        <v>3.3650000000000002</v>
      </c>
      <c r="W6837" s="1" t="s">
        <v>21</v>
      </c>
      <c r="X6837" s="1">
        <v>1.92</v>
      </c>
      <c r="Y6837" s="4">
        <f t="shared" si="960"/>
        <v>22.11</v>
      </c>
      <c r="Z6837" s="1" t="s">
        <v>46</v>
      </c>
      <c r="AA6837" s="1" t="s">
        <v>28</v>
      </c>
      <c r="AB6837" s="1" t="s">
        <v>29</v>
      </c>
      <c r="AC6837" s="1" t="s">
        <v>45</v>
      </c>
      <c r="AD6837" s="1" t="s">
        <v>31</v>
      </c>
      <c r="AE6837" s="2">
        <v>41005</v>
      </c>
    </row>
    <row r="6838" spans="1:31" x14ac:dyDescent="0.25">
      <c r="A6838">
        <f t="shared" si="961"/>
        <v>6837</v>
      </c>
      <c r="B6838" s="1">
        <v>8005</v>
      </c>
      <c r="C6838" s="2">
        <v>41004</v>
      </c>
      <c r="D6838" s="1" t="s">
        <v>32</v>
      </c>
      <c r="E6838" s="1" t="str">
        <f t="shared" si="954"/>
        <v>***</v>
      </c>
      <c r="F6838" s="1" t="str">
        <f t="shared" si="955"/>
        <v>***</v>
      </c>
      <c r="G6838" s="1" t="str">
        <f t="shared" si="956"/>
        <v>***</v>
      </c>
      <c r="J6838" s="1" t="str">
        <f t="shared" si="957"/>
        <v>***</v>
      </c>
      <c r="P6838" s="1">
        <v>24</v>
      </c>
      <c r="Q6838" s="1">
        <f t="shared" si="962"/>
        <v>3.5000000000000003E-2</v>
      </c>
      <c r="T6838" s="4">
        <v>790.63</v>
      </c>
      <c r="U6838" s="9">
        <f t="shared" si="958"/>
        <v>0</v>
      </c>
      <c r="V6838" s="4">
        <f t="shared" si="959"/>
        <v>32.942916666666669</v>
      </c>
      <c r="W6838" s="1" t="s">
        <v>21</v>
      </c>
      <c r="X6838" s="1">
        <v>14.72</v>
      </c>
      <c r="Y6838" s="4">
        <f t="shared" si="960"/>
        <v>805.35</v>
      </c>
      <c r="Z6838" s="1" t="s">
        <v>46</v>
      </c>
      <c r="AA6838" s="1" t="s">
        <v>23</v>
      </c>
      <c r="AB6838" s="1" t="s">
        <v>29</v>
      </c>
      <c r="AC6838" s="1" t="s">
        <v>43</v>
      </c>
      <c r="AD6838" s="1" t="s">
        <v>19</v>
      </c>
      <c r="AE6838" s="2">
        <v>41006</v>
      </c>
    </row>
    <row r="6839" spans="1:31" x14ac:dyDescent="0.25">
      <c r="A6839">
        <f t="shared" si="961"/>
        <v>6838</v>
      </c>
      <c r="B6839" s="1">
        <v>28868</v>
      </c>
      <c r="C6839" s="2">
        <v>41004</v>
      </c>
      <c r="D6839" s="1" t="s">
        <v>20</v>
      </c>
      <c r="E6839" s="1" t="str">
        <f t="shared" si="954"/>
        <v>*</v>
      </c>
      <c r="F6839" s="1" t="str">
        <f t="shared" si="955"/>
        <v>**</v>
      </c>
      <c r="G6839" s="1" t="str">
        <f t="shared" si="956"/>
        <v>**</v>
      </c>
      <c r="J6839" s="1" t="str">
        <f t="shared" si="957"/>
        <v>**</v>
      </c>
      <c r="P6839" s="1">
        <v>30</v>
      </c>
      <c r="Q6839" s="1">
        <f t="shared" si="962"/>
        <v>0.04</v>
      </c>
      <c r="T6839" s="4">
        <v>204.49</v>
      </c>
      <c r="U6839" s="9">
        <f t="shared" si="958"/>
        <v>0</v>
      </c>
      <c r="V6839" s="4">
        <f t="shared" si="959"/>
        <v>6.8163333333333336</v>
      </c>
      <c r="W6839" s="1" t="s">
        <v>21</v>
      </c>
      <c r="X6839" s="1">
        <v>8.73</v>
      </c>
      <c r="Y6839" s="4">
        <f t="shared" si="960"/>
        <v>213.22</v>
      </c>
      <c r="Z6839" s="1" t="s">
        <v>15</v>
      </c>
      <c r="AA6839" s="1" t="s">
        <v>23</v>
      </c>
      <c r="AB6839" s="1" t="s">
        <v>29</v>
      </c>
      <c r="AC6839" s="1" t="s">
        <v>40</v>
      </c>
      <c r="AD6839" s="1" t="s">
        <v>19</v>
      </c>
      <c r="AE6839" s="2">
        <v>41005</v>
      </c>
    </row>
    <row r="6840" spans="1:31" x14ac:dyDescent="0.25">
      <c r="A6840">
        <f t="shared" si="961"/>
        <v>6839</v>
      </c>
      <c r="B6840" s="1">
        <v>21856</v>
      </c>
      <c r="C6840" s="2">
        <v>41004</v>
      </c>
      <c r="D6840" s="1" t="s">
        <v>27</v>
      </c>
      <c r="E6840" s="1" t="str">
        <f t="shared" si="954"/>
        <v>*</v>
      </c>
      <c r="F6840" s="1" t="str">
        <f t="shared" si="955"/>
        <v>*</v>
      </c>
      <c r="G6840" s="1" t="str">
        <f t="shared" si="956"/>
        <v>*</v>
      </c>
      <c r="J6840" s="1" t="str">
        <f t="shared" si="957"/>
        <v>*</v>
      </c>
      <c r="P6840" s="1">
        <v>47</v>
      </c>
      <c r="Q6840" s="1">
        <f t="shared" si="962"/>
        <v>0.05</v>
      </c>
      <c r="T6840" s="4">
        <v>168.55</v>
      </c>
      <c r="U6840" s="9">
        <f t="shared" si="958"/>
        <v>0</v>
      </c>
      <c r="V6840" s="4">
        <f t="shared" si="959"/>
        <v>3.5861702127659578</v>
      </c>
      <c r="W6840" s="1" t="s">
        <v>21</v>
      </c>
      <c r="X6840" s="1">
        <v>0.5</v>
      </c>
      <c r="Y6840" s="4">
        <f t="shared" si="960"/>
        <v>169.05</v>
      </c>
      <c r="Z6840" s="1" t="s">
        <v>15</v>
      </c>
      <c r="AA6840" s="1" t="s">
        <v>28</v>
      </c>
      <c r="AB6840" s="1" t="s">
        <v>29</v>
      </c>
      <c r="AC6840" s="1" t="s">
        <v>58</v>
      </c>
      <c r="AD6840" s="1" t="s">
        <v>19</v>
      </c>
      <c r="AE6840" s="2">
        <v>41006</v>
      </c>
    </row>
    <row r="6841" spans="1:31" x14ac:dyDescent="0.25">
      <c r="A6841">
        <f t="shared" si="961"/>
        <v>6840</v>
      </c>
      <c r="B6841" s="1">
        <v>17986</v>
      </c>
      <c r="C6841" s="2">
        <v>41004</v>
      </c>
      <c r="D6841" s="1" t="s">
        <v>27</v>
      </c>
      <c r="E6841" s="1" t="str">
        <f t="shared" si="954"/>
        <v>*</v>
      </c>
      <c r="F6841" s="1" t="str">
        <f t="shared" si="955"/>
        <v>*</v>
      </c>
      <c r="G6841" s="1" t="str">
        <f t="shared" si="956"/>
        <v>*</v>
      </c>
      <c r="J6841" s="1" t="str">
        <f t="shared" si="957"/>
        <v>*</v>
      </c>
      <c r="P6841" s="1">
        <v>43</v>
      </c>
      <c r="Q6841" s="1">
        <f t="shared" si="962"/>
        <v>0.05</v>
      </c>
      <c r="T6841" s="4">
        <v>87.31</v>
      </c>
      <c r="U6841" s="9">
        <f t="shared" si="958"/>
        <v>0</v>
      </c>
      <c r="V6841" s="4">
        <f t="shared" si="959"/>
        <v>2.0304651162790699</v>
      </c>
      <c r="W6841" s="1" t="s">
        <v>21</v>
      </c>
      <c r="X6841" s="1">
        <v>1.49</v>
      </c>
      <c r="Y6841" s="4">
        <f t="shared" si="960"/>
        <v>88.8</v>
      </c>
      <c r="Z6841" s="1" t="s">
        <v>22</v>
      </c>
      <c r="AA6841" s="1" t="s">
        <v>23</v>
      </c>
      <c r="AB6841" s="1" t="s">
        <v>29</v>
      </c>
      <c r="AC6841" s="1" t="s">
        <v>43</v>
      </c>
      <c r="AD6841" s="1" t="s">
        <v>19</v>
      </c>
      <c r="AE6841" s="2">
        <v>41006</v>
      </c>
    </row>
    <row r="6842" spans="1:31" x14ac:dyDescent="0.25">
      <c r="A6842">
        <f t="shared" si="961"/>
        <v>6841</v>
      </c>
      <c r="B6842" s="1">
        <v>21856</v>
      </c>
      <c r="C6842" s="2">
        <v>41004</v>
      </c>
      <c r="D6842" s="1" t="s">
        <v>27</v>
      </c>
      <c r="E6842" s="1" t="str">
        <f t="shared" si="954"/>
        <v>*</v>
      </c>
      <c r="F6842" s="1" t="str">
        <f t="shared" si="955"/>
        <v>*</v>
      </c>
      <c r="G6842" s="1" t="str">
        <f t="shared" si="956"/>
        <v>*</v>
      </c>
      <c r="J6842" s="1" t="str">
        <f t="shared" si="957"/>
        <v>*</v>
      </c>
      <c r="P6842" s="1">
        <v>26</v>
      </c>
      <c r="Q6842" s="1">
        <f t="shared" si="962"/>
        <v>3.5000000000000003E-2</v>
      </c>
      <c r="T6842" s="4">
        <v>77.03</v>
      </c>
      <c r="U6842" s="9">
        <f t="shared" si="958"/>
        <v>0</v>
      </c>
      <c r="V6842" s="4">
        <f t="shared" si="959"/>
        <v>2.9626923076923077</v>
      </c>
      <c r="W6842" s="1" t="s">
        <v>21</v>
      </c>
      <c r="X6842" s="1">
        <v>1.92</v>
      </c>
      <c r="Y6842" s="4">
        <f t="shared" si="960"/>
        <v>78.95</v>
      </c>
      <c r="Z6842" s="1" t="s">
        <v>15</v>
      </c>
      <c r="AA6842" s="1" t="s">
        <v>28</v>
      </c>
      <c r="AB6842" s="1" t="s">
        <v>29</v>
      </c>
      <c r="AC6842" s="1" t="s">
        <v>45</v>
      </c>
      <c r="AD6842" s="1" t="s">
        <v>31</v>
      </c>
      <c r="AE6842" s="2">
        <v>41004</v>
      </c>
    </row>
    <row r="6843" spans="1:31" x14ac:dyDescent="0.25">
      <c r="A6843">
        <f t="shared" si="961"/>
        <v>6842</v>
      </c>
      <c r="B6843" s="1">
        <v>29411</v>
      </c>
      <c r="C6843" s="2">
        <v>41005</v>
      </c>
      <c r="D6843" s="1" t="s">
        <v>20</v>
      </c>
      <c r="E6843" s="1" t="str">
        <f t="shared" si="954"/>
        <v>*</v>
      </c>
      <c r="F6843" s="1" t="str">
        <f t="shared" si="955"/>
        <v>**</v>
      </c>
      <c r="G6843" s="1" t="str">
        <f t="shared" si="956"/>
        <v>**</v>
      </c>
      <c r="J6843" s="1" t="str">
        <f t="shared" si="957"/>
        <v>**</v>
      </c>
      <c r="P6843" s="1">
        <v>38</v>
      </c>
      <c r="Q6843" s="1">
        <f t="shared" si="962"/>
        <v>0.04</v>
      </c>
      <c r="T6843" s="4">
        <v>15174.95</v>
      </c>
      <c r="U6843" s="9">
        <f t="shared" si="958"/>
        <v>1</v>
      </c>
      <c r="V6843" s="4">
        <f t="shared" si="959"/>
        <v>399.34078947368425</v>
      </c>
      <c r="W6843" s="1" t="s">
        <v>33</v>
      </c>
      <c r="X6843" s="1">
        <v>48.26</v>
      </c>
      <c r="Y6843" s="4">
        <f t="shared" si="960"/>
        <v>15223.210000000001</v>
      </c>
      <c r="Z6843" s="1" t="s">
        <v>22</v>
      </c>
      <c r="AA6843" s="1" t="s">
        <v>28</v>
      </c>
      <c r="AB6843" s="1" t="s">
        <v>24</v>
      </c>
      <c r="AC6843" s="1" t="s">
        <v>56</v>
      </c>
      <c r="AD6843" s="1" t="s">
        <v>59</v>
      </c>
      <c r="AE6843" s="2">
        <v>41005</v>
      </c>
    </row>
    <row r="6844" spans="1:31" x14ac:dyDescent="0.25">
      <c r="A6844">
        <f t="shared" si="961"/>
        <v>6843</v>
      </c>
      <c r="B6844" s="1">
        <v>39143</v>
      </c>
      <c r="C6844" s="2">
        <v>41005</v>
      </c>
      <c r="D6844" s="1" t="s">
        <v>27</v>
      </c>
      <c r="E6844" s="1" t="str">
        <f t="shared" si="954"/>
        <v>*</v>
      </c>
      <c r="F6844" s="1" t="str">
        <f t="shared" si="955"/>
        <v>*</v>
      </c>
      <c r="G6844" s="1" t="str">
        <f t="shared" si="956"/>
        <v>*</v>
      </c>
      <c r="J6844" s="1" t="str">
        <f t="shared" si="957"/>
        <v>*</v>
      </c>
      <c r="P6844" s="1">
        <v>46</v>
      </c>
      <c r="Q6844" s="1">
        <f t="shared" si="962"/>
        <v>0.05</v>
      </c>
      <c r="T6844" s="4">
        <v>6730.07</v>
      </c>
      <c r="U6844" s="9">
        <f t="shared" si="958"/>
        <v>1</v>
      </c>
      <c r="V6844" s="4">
        <f t="shared" si="959"/>
        <v>146.30586956521739</v>
      </c>
      <c r="W6844" s="1" t="s">
        <v>33</v>
      </c>
      <c r="X6844" s="1">
        <v>66.27</v>
      </c>
      <c r="Y6844" s="4">
        <f t="shared" si="960"/>
        <v>6796.34</v>
      </c>
      <c r="Z6844" s="1" t="s">
        <v>49</v>
      </c>
      <c r="AA6844" s="1" t="s">
        <v>16</v>
      </c>
      <c r="AB6844" s="1" t="s">
        <v>17</v>
      </c>
      <c r="AC6844" s="1" t="s">
        <v>62</v>
      </c>
      <c r="AD6844" s="1" t="s">
        <v>59</v>
      </c>
      <c r="AE6844" s="2">
        <v>41005</v>
      </c>
    </row>
    <row r="6845" spans="1:31" x14ac:dyDescent="0.25">
      <c r="A6845">
        <f t="shared" si="961"/>
        <v>6844</v>
      </c>
      <c r="B6845" s="1">
        <v>29411</v>
      </c>
      <c r="C6845" s="2">
        <v>41005</v>
      </c>
      <c r="D6845" s="1" t="s">
        <v>20</v>
      </c>
      <c r="E6845" s="1" t="str">
        <f t="shared" si="954"/>
        <v>*</v>
      </c>
      <c r="F6845" s="1" t="str">
        <f t="shared" si="955"/>
        <v>**</v>
      </c>
      <c r="G6845" s="1" t="str">
        <f t="shared" si="956"/>
        <v>**</v>
      </c>
      <c r="J6845" s="1" t="str">
        <f t="shared" si="957"/>
        <v>**</v>
      </c>
      <c r="P6845" s="1">
        <v>45</v>
      </c>
      <c r="Q6845" s="1">
        <f t="shared" si="962"/>
        <v>0.05</v>
      </c>
      <c r="T6845" s="4">
        <v>1084.1199999999999</v>
      </c>
      <c r="U6845" s="9">
        <f t="shared" si="958"/>
        <v>1</v>
      </c>
      <c r="V6845" s="4">
        <f t="shared" si="959"/>
        <v>24.091555555555551</v>
      </c>
      <c r="W6845" s="1" t="s">
        <v>21</v>
      </c>
      <c r="X6845" s="1">
        <v>6.3</v>
      </c>
      <c r="Y6845" s="4">
        <f t="shared" si="960"/>
        <v>1090.4199999999998</v>
      </c>
      <c r="Z6845" s="1" t="s">
        <v>22</v>
      </c>
      <c r="AA6845" s="1" t="s">
        <v>28</v>
      </c>
      <c r="AB6845" s="1" t="s">
        <v>24</v>
      </c>
      <c r="AC6845" s="1" t="s">
        <v>56</v>
      </c>
      <c r="AD6845" s="1" t="s">
        <v>26</v>
      </c>
      <c r="AE6845" s="2">
        <v>41005</v>
      </c>
    </row>
    <row r="6846" spans="1:31" x14ac:dyDescent="0.25">
      <c r="A6846">
        <f t="shared" si="961"/>
        <v>6845</v>
      </c>
      <c r="B6846" s="1">
        <v>29411</v>
      </c>
      <c r="C6846" s="2">
        <v>41005</v>
      </c>
      <c r="D6846" s="1" t="s">
        <v>20</v>
      </c>
      <c r="E6846" s="1" t="str">
        <f t="shared" si="954"/>
        <v>*</v>
      </c>
      <c r="F6846" s="1" t="str">
        <f t="shared" si="955"/>
        <v>**</v>
      </c>
      <c r="G6846" s="1" t="str">
        <f t="shared" si="956"/>
        <v>**</v>
      </c>
      <c r="J6846" s="1" t="str">
        <f t="shared" si="957"/>
        <v>**</v>
      </c>
      <c r="P6846" s="1">
        <v>33</v>
      </c>
      <c r="Q6846" s="1">
        <f t="shared" si="962"/>
        <v>0.04</v>
      </c>
      <c r="T6846" s="4">
        <v>542.24</v>
      </c>
      <c r="U6846" s="9">
        <f t="shared" si="958"/>
        <v>0</v>
      </c>
      <c r="V6846" s="4">
        <f t="shared" si="959"/>
        <v>16.431515151515153</v>
      </c>
      <c r="W6846" s="1" t="s">
        <v>21</v>
      </c>
      <c r="X6846" s="1">
        <v>1.39</v>
      </c>
      <c r="Y6846" s="4">
        <f t="shared" si="960"/>
        <v>543.63</v>
      </c>
      <c r="Z6846" s="1" t="s">
        <v>22</v>
      </c>
      <c r="AA6846" s="1" t="s">
        <v>28</v>
      </c>
      <c r="AB6846" s="1" t="s">
        <v>29</v>
      </c>
      <c r="AC6846" s="1" t="s">
        <v>57</v>
      </c>
      <c r="AD6846" s="1" t="s">
        <v>19</v>
      </c>
      <c r="AE6846" s="2">
        <v>41006</v>
      </c>
    </row>
    <row r="6847" spans="1:31" x14ac:dyDescent="0.25">
      <c r="A6847">
        <f t="shared" si="961"/>
        <v>6846</v>
      </c>
      <c r="B6847" s="1">
        <v>29411</v>
      </c>
      <c r="C6847" s="2">
        <v>41005</v>
      </c>
      <c r="D6847" s="1" t="s">
        <v>20</v>
      </c>
      <c r="E6847" s="1" t="str">
        <f t="shared" si="954"/>
        <v>*</v>
      </c>
      <c r="F6847" s="1" t="str">
        <f t="shared" si="955"/>
        <v>**</v>
      </c>
      <c r="G6847" s="1" t="str">
        <f t="shared" si="956"/>
        <v>**</v>
      </c>
      <c r="J6847" s="1" t="str">
        <f t="shared" si="957"/>
        <v>**</v>
      </c>
      <c r="P6847" s="1">
        <v>29</v>
      </c>
      <c r="Q6847" s="1">
        <f t="shared" si="962"/>
        <v>3.5000000000000003E-2</v>
      </c>
      <c r="T6847" s="4">
        <v>67.87</v>
      </c>
      <c r="U6847" s="9">
        <f t="shared" si="958"/>
        <v>0</v>
      </c>
      <c r="V6847" s="4">
        <f t="shared" si="959"/>
        <v>2.3403448275862071</v>
      </c>
      <c r="W6847" s="1" t="s">
        <v>21</v>
      </c>
      <c r="X6847" s="1">
        <v>5</v>
      </c>
      <c r="Y6847" s="4">
        <f t="shared" si="960"/>
        <v>72.87</v>
      </c>
      <c r="Z6847" s="1" t="s">
        <v>22</v>
      </c>
      <c r="AA6847" s="1" t="s">
        <v>28</v>
      </c>
      <c r="AB6847" s="1" t="s">
        <v>29</v>
      </c>
      <c r="AC6847" s="1" t="s">
        <v>63</v>
      </c>
      <c r="AD6847" s="1" t="s">
        <v>19</v>
      </c>
      <c r="AE6847" s="2">
        <v>41006</v>
      </c>
    </row>
    <row r="6848" spans="1:31" x14ac:dyDescent="0.25">
      <c r="A6848">
        <f t="shared" si="961"/>
        <v>6847</v>
      </c>
      <c r="B6848" s="1">
        <v>25793</v>
      </c>
      <c r="C6848" s="2">
        <v>41006</v>
      </c>
      <c r="D6848" s="1" t="s">
        <v>13</v>
      </c>
      <c r="E6848" s="1" t="str">
        <f t="shared" si="954"/>
        <v>*</v>
      </c>
      <c r="F6848" s="1" t="str">
        <f t="shared" si="955"/>
        <v>*</v>
      </c>
      <c r="G6848" s="1" t="str">
        <f t="shared" si="956"/>
        <v>*</v>
      </c>
      <c r="J6848" s="1" t="str">
        <f t="shared" si="957"/>
        <v>*</v>
      </c>
      <c r="P6848" s="1">
        <v>27</v>
      </c>
      <c r="Q6848" s="1">
        <f t="shared" si="962"/>
        <v>3.5000000000000003E-2</v>
      </c>
      <c r="T6848" s="4">
        <v>3436.7710000000002</v>
      </c>
      <c r="U6848" s="9">
        <f t="shared" si="958"/>
        <v>1</v>
      </c>
      <c r="V6848" s="4">
        <f t="shared" si="959"/>
        <v>127.28781481481482</v>
      </c>
      <c r="W6848" s="1" t="s">
        <v>21</v>
      </c>
      <c r="X6848" s="1">
        <v>8.99</v>
      </c>
      <c r="Y6848" s="4">
        <f t="shared" si="960"/>
        <v>3445.761</v>
      </c>
      <c r="Z6848" s="1" t="s">
        <v>54</v>
      </c>
      <c r="AA6848" s="1" t="s">
        <v>16</v>
      </c>
      <c r="AB6848" s="1" t="s">
        <v>24</v>
      </c>
      <c r="AC6848" s="1" t="s">
        <v>25</v>
      </c>
      <c r="AD6848" s="1" t="s">
        <v>19</v>
      </c>
      <c r="AE6848" s="2">
        <v>41008</v>
      </c>
    </row>
    <row r="6849" spans="1:31" x14ac:dyDescent="0.25">
      <c r="A6849">
        <f t="shared" si="961"/>
        <v>6848</v>
      </c>
      <c r="B6849" s="1">
        <v>45635</v>
      </c>
      <c r="C6849" s="2">
        <v>41006</v>
      </c>
      <c r="D6849" s="1" t="s">
        <v>13</v>
      </c>
      <c r="E6849" s="1" t="str">
        <f t="shared" si="954"/>
        <v>*</v>
      </c>
      <c r="F6849" s="1" t="str">
        <f t="shared" si="955"/>
        <v>*</v>
      </c>
      <c r="G6849" s="1" t="str">
        <f t="shared" si="956"/>
        <v>*</v>
      </c>
      <c r="J6849" s="1" t="str">
        <f t="shared" si="957"/>
        <v>*</v>
      </c>
      <c r="P6849" s="1">
        <v>50</v>
      </c>
      <c r="Q6849" s="1">
        <f t="shared" si="962"/>
        <v>0.06</v>
      </c>
      <c r="T6849" s="4">
        <v>2018.68</v>
      </c>
      <c r="U6849" s="9">
        <f t="shared" si="958"/>
        <v>1</v>
      </c>
      <c r="V6849" s="4">
        <f t="shared" si="959"/>
        <v>40.373600000000003</v>
      </c>
      <c r="W6849" s="1" t="s">
        <v>21</v>
      </c>
      <c r="X6849" s="1">
        <v>1.99</v>
      </c>
      <c r="Y6849" s="4">
        <f t="shared" si="960"/>
        <v>2020.67</v>
      </c>
      <c r="Z6849" s="1" t="s">
        <v>22</v>
      </c>
      <c r="AA6849" s="1" t="s">
        <v>28</v>
      </c>
      <c r="AB6849" s="1" t="s">
        <v>24</v>
      </c>
      <c r="AC6849" s="1" t="s">
        <v>38</v>
      </c>
      <c r="AD6849" s="1" t="s">
        <v>41</v>
      </c>
      <c r="AE6849" s="2">
        <v>41015</v>
      </c>
    </row>
    <row r="6850" spans="1:31" x14ac:dyDescent="0.25">
      <c r="A6850">
        <f t="shared" si="961"/>
        <v>6849</v>
      </c>
      <c r="B6850" s="1">
        <v>43364</v>
      </c>
      <c r="C6850" s="2">
        <v>41006</v>
      </c>
      <c r="D6850" s="1" t="s">
        <v>20</v>
      </c>
      <c r="E6850" s="1" t="str">
        <f t="shared" si="954"/>
        <v>*</v>
      </c>
      <c r="F6850" s="1" t="str">
        <f t="shared" si="955"/>
        <v>**</v>
      </c>
      <c r="G6850" s="1" t="str">
        <f t="shared" si="956"/>
        <v>**</v>
      </c>
      <c r="J6850" s="1" t="str">
        <f t="shared" si="957"/>
        <v>**</v>
      </c>
      <c r="P6850" s="1">
        <v>21</v>
      </c>
      <c r="Q6850" s="1">
        <f t="shared" si="962"/>
        <v>3.5000000000000003E-2</v>
      </c>
      <c r="T6850" s="4">
        <v>524.20000000000005</v>
      </c>
      <c r="U6850" s="9">
        <f t="shared" si="958"/>
        <v>0</v>
      </c>
      <c r="V6850" s="4">
        <f t="shared" si="959"/>
        <v>24.961904761904766</v>
      </c>
      <c r="W6850" s="1" t="s">
        <v>21</v>
      </c>
      <c r="X6850" s="1">
        <v>6.71</v>
      </c>
      <c r="Y6850" s="4">
        <f t="shared" si="960"/>
        <v>530.91000000000008</v>
      </c>
      <c r="Z6850" s="1" t="s">
        <v>39</v>
      </c>
      <c r="AA6850" s="1" t="s">
        <v>28</v>
      </c>
      <c r="AB6850" s="1" t="s">
        <v>29</v>
      </c>
      <c r="AC6850" s="1" t="s">
        <v>57</v>
      </c>
      <c r="AD6850" s="1" t="s">
        <v>19</v>
      </c>
      <c r="AE6850" s="2">
        <v>41009</v>
      </c>
    </row>
    <row r="6851" spans="1:31" x14ac:dyDescent="0.25">
      <c r="A6851">
        <f t="shared" si="961"/>
        <v>6850</v>
      </c>
      <c r="B6851" s="1">
        <v>4738</v>
      </c>
      <c r="C6851" s="2">
        <v>41006</v>
      </c>
      <c r="D6851" s="1" t="s">
        <v>20</v>
      </c>
      <c r="E6851" s="1" t="str">
        <f t="shared" ref="E6851:E6914" si="963">IF(D6851="Critical","***","*")</f>
        <v>*</v>
      </c>
      <c r="F6851" s="1" t="str">
        <f t="shared" ref="F6851:F6914" si="964">IF(D6851="Critical","***",IF(D6851="High","**","*"))</f>
        <v>**</v>
      </c>
      <c r="G6851" s="1" t="str">
        <f t="shared" ref="G6851:G6914" si="965">VLOOKUP(D6851,$H$6:$I$10,2,FALSE)</f>
        <v>**</v>
      </c>
      <c r="J6851" s="1" t="str">
        <f t="shared" ref="J6851:J6914" si="966">HLOOKUP(D6851,$K$5:$O$6,2,FALSE)</f>
        <v>**</v>
      </c>
      <c r="P6851" s="1">
        <v>2</v>
      </c>
      <c r="Q6851" s="1">
        <f t="shared" si="962"/>
        <v>0.01</v>
      </c>
      <c r="T6851" s="4">
        <v>10.39</v>
      </c>
      <c r="U6851" s="9">
        <f t="shared" ref="U6851:U6914" si="967">IF(T6851&gt;1000,1,0)</f>
        <v>0</v>
      </c>
      <c r="V6851" s="4">
        <f t="shared" ref="V6851:V6914" si="968">T6851/P6851</f>
        <v>5.1950000000000003</v>
      </c>
      <c r="W6851" s="1" t="s">
        <v>21</v>
      </c>
      <c r="X6851" s="1">
        <v>0.7</v>
      </c>
      <c r="Y6851" s="4">
        <f t="shared" ref="Y6851:Y6914" si="969">X6851+T6851</f>
        <v>11.09</v>
      </c>
      <c r="Z6851" s="1" t="s">
        <v>42</v>
      </c>
      <c r="AA6851" s="1" t="s">
        <v>37</v>
      </c>
      <c r="AB6851" s="1" t="s">
        <v>29</v>
      </c>
      <c r="AC6851" s="1" t="s">
        <v>61</v>
      </c>
      <c r="AD6851" s="1" t="s">
        <v>31</v>
      </c>
      <c r="AE6851" s="2">
        <v>41007</v>
      </c>
    </row>
    <row r="6852" spans="1:31" x14ac:dyDescent="0.25">
      <c r="A6852">
        <f t="shared" ref="A6852:A6915" si="970">A6851+1</f>
        <v>6851</v>
      </c>
      <c r="B6852" s="1">
        <v>54370</v>
      </c>
      <c r="C6852" s="2">
        <v>41007</v>
      </c>
      <c r="D6852" s="1" t="s">
        <v>27</v>
      </c>
      <c r="E6852" s="1" t="str">
        <f t="shared" si="963"/>
        <v>*</v>
      </c>
      <c r="F6852" s="1" t="str">
        <f t="shared" si="964"/>
        <v>*</v>
      </c>
      <c r="G6852" s="1" t="str">
        <f t="shared" si="965"/>
        <v>*</v>
      </c>
      <c r="J6852" s="1" t="str">
        <f t="shared" si="966"/>
        <v>*</v>
      </c>
      <c r="P6852" s="1">
        <v>49</v>
      </c>
      <c r="Q6852" s="1">
        <f t="shared" ref="Q6852:Q6915" si="971">VLOOKUP(P6852,$R$5:$S$10,2,TRUE)</f>
        <v>0.05</v>
      </c>
      <c r="T6852" s="4">
        <v>4968.5</v>
      </c>
      <c r="U6852" s="9">
        <f t="shared" si="967"/>
        <v>1</v>
      </c>
      <c r="V6852" s="4">
        <f t="shared" si="968"/>
        <v>101.39795918367346</v>
      </c>
      <c r="W6852" s="1" t="s">
        <v>21</v>
      </c>
      <c r="X6852" s="1">
        <v>19.989999999999998</v>
      </c>
      <c r="Y6852" s="4">
        <f t="shared" si="969"/>
        <v>4988.49</v>
      </c>
      <c r="Z6852" s="1" t="s">
        <v>44</v>
      </c>
      <c r="AA6852" s="1" t="s">
        <v>28</v>
      </c>
      <c r="AB6852" s="1" t="s">
        <v>24</v>
      </c>
      <c r="AC6852" s="1" t="s">
        <v>38</v>
      </c>
      <c r="AD6852" s="1" t="s">
        <v>19</v>
      </c>
      <c r="AE6852" s="2">
        <v>41007</v>
      </c>
    </row>
    <row r="6853" spans="1:31" x14ac:dyDescent="0.25">
      <c r="A6853">
        <f t="shared" si="970"/>
        <v>6852</v>
      </c>
      <c r="B6853" s="1">
        <v>21605</v>
      </c>
      <c r="C6853" s="2">
        <v>41007</v>
      </c>
      <c r="D6853" s="1" t="s">
        <v>20</v>
      </c>
      <c r="E6853" s="1" t="str">
        <f t="shared" si="963"/>
        <v>*</v>
      </c>
      <c r="F6853" s="1" t="str">
        <f t="shared" si="964"/>
        <v>**</v>
      </c>
      <c r="G6853" s="1" t="str">
        <f t="shared" si="965"/>
        <v>**</v>
      </c>
      <c r="J6853" s="1" t="str">
        <f t="shared" si="966"/>
        <v>**</v>
      </c>
      <c r="P6853" s="1">
        <v>32</v>
      </c>
      <c r="Q6853" s="1">
        <f t="shared" si="971"/>
        <v>0.04</v>
      </c>
      <c r="T6853" s="4">
        <v>1932.97</v>
      </c>
      <c r="U6853" s="9">
        <f t="shared" si="967"/>
        <v>1</v>
      </c>
      <c r="V6853" s="4">
        <f t="shared" si="968"/>
        <v>60.405312500000001</v>
      </c>
      <c r="W6853" s="1" t="s">
        <v>33</v>
      </c>
      <c r="X6853" s="1">
        <v>30</v>
      </c>
      <c r="Y6853" s="4">
        <f t="shared" si="969"/>
        <v>1962.97</v>
      </c>
      <c r="Z6853" s="1" t="s">
        <v>49</v>
      </c>
      <c r="AA6853" s="1" t="s">
        <v>23</v>
      </c>
      <c r="AB6853" s="1" t="s">
        <v>17</v>
      </c>
      <c r="AC6853" s="1" t="s">
        <v>34</v>
      </c>
      <c r="AD6853" s="1" t="s">
        <v>35</v>
      </c>
      <c r="AE6853" s="2">
        <v>41009</v>
      </c>
    </row>
    <row r="6854" spans="1:31" x14ac:dyDescent="0.25">
      <c r="A6854">
        <f t="shared" si="970"/>
        <v>6853</v>
      </c>
      <c r="B6854" s="1">
        <v>21605</v>
      </c>
      <c r="C6854" s="2">
        <v>41007</v>
      </c>
      <c r="D6854" s="1" t="s">
        <v>20</v>
      </c>
      <c r="E6854" s="1" t="str">
        <f t="shared" si="963"/>
        <v>*</v>
      </c>
      <c r="F6854" s="1" t="str">
        <f t="shared" si="964"/>
        <v>**</v>
      </c>
      <c r="G6854" s="1" t="str">
        <f t="shared" si="965"/>
        <v>**</v>
      </c>
      <c r="J6854" s="1" t="str">
        <f t="shared" si="966"/>
        <v>**</v>
      </c>
      <c r="P6854" s="1">
        <v>46</v>
      </c>
      <c r="Q6854" s="1">
        <f t="shared" si="971"/>
        <v>0.05</v>
      </c>
      <c r="T6854" s="4">
        <v>476.49</v>
      </c>
      <c r="U6854" s="9">
        <f t="shared" si="967"/>
        <v>0</v>
      </c>
      <c r="V6854" s="4">
        <f t="shared" si="968"/>
        <v>10.358478260869566</v>
      </c>
      <c r="W6854" s="1" t="s">
        <v>21</v>
      </c>
      <c r="X6854" s="1">
        <v>5.16</v>
      </c>
      <c r="Y6854" s="4">
        <f t="shared" si="969"/>
        <v>481.65000000000003</v>
      </c>
      <c r="Z6854" s="1" t="s">
        <v>49</v>
      </c>
      <c r="AA6854" s="1" t="s">
        <v>23</v>
      </c>
      <c r="AB6854" s="1" t="s">
        <v>17</v>
      </c>
      <c r="AC6854" s="1" t="s">
        <v>18</v>
      </c>
      <c r="AD6854" s="1" t="s">
        <v>19</v>
      </c>
      <c r="AE6854" s="2">
        <v>41009</v>
      </c>
    </row>
    <row r="6855" spans="1:31" x14ac:dyDescent="0.25">
      <c r="A6855">
        <f t="shared" si="970"/>
        <v>6854</v>
      </c>
      <c r="B6855" s="1">
        <v>15687</v>
      </c>
      <c r="C6855" s="2">
        <v>41008</v>
      </c>
      <c r="D6855" s="1" t="s">
        <v>32</v>
      </c>
      <c r="E6855" s="1" t="str">
        <f t="shared" si="963"/>
        <v>***</v>
      </c>
      <c r="F6855" s="1" t="str">
        <f t="shared" si="964"/>
        <v>***</v>
      </c>
      <c r="G6855" s="1" t="str">
        <f t="shared" si="965"/>
        <v>***</v>
      </c>
      <c r="J6855" s="1" t="str">
        <f t="shared" si="966"/>
        <v>***</v>
      </c>
      <c r="P6855" s="1">
        <v>48</v>
      </c>
      <c r="Q6855" s="1">
        <f t="shared" si="971"/>
        <v>0.05</v>
      </c>
      <c r="T6855" s="4">
        <v>3400.63</v>
      </c>
      <c r="U6855" s="9">
        <f t="shared" si="967"/>
        <v>1</v>
      </c>
      <c r="V6855" s="4">
        <f t="shared" si="968"/>
        <v>70.846458333333331</v>
      </c>
      <c r="W6855" s="1" t="s">
        <v>33</v>
      </c>
      <c r="X6855" s="1">
        <v>46.74</v>
      </c>
      <c r="Y6855" s="4">
        <f t="shared" si="969"/>
        <v>3447.37</v>
      </c>
      <c r="Z6855" s="1" t="s">
        <v>22</v>
      </c>
      <c r="AA6855" s="1" t="s">
        <v>23</v>
      </c>
      <c r="AB6855" s="1" t="s">
        <v>17</v>
      </c>
      <c r="AC6855" s="1" t="s">
        <v>62</v>
      </c>
      <c r="AD6855" s="1" t="s">
        <v>59</v>
      </c>
      <c r="AE6855" s="2">
        <v>41011</v>
      </c>
    </row>
    <row r="6856" spans="1:31" x14ac:dyDescent="0.25">
      <c r="A6856">
        <f t="shared" si="970"/>
        <v>6855</v>
      </c>
      <c r="B6856" s="1">
        <v>46566</v>
      </c>
      <c r="C6856" s="2">
        <v>41008</v>
      </c>
      <c r="D6856" s="1" t="s">
        <v>36</v>
      </c>
      <c r="E6856" s="1" t="str">
        <f t="shared" si="963"/>
        <v>*</v>
      </c>
      <c r="F6856" s="1" t="str">
        <f t="shared" si="964"/>
        <v>*</v>
      </c>
      <c r="G6856" s="1" t="str">
        <f t="shared" si="965"/>
        <v>*</v>
      </c>
      <c r="J6856" s="1" t="str">
        <f t="shared" si="966"/>
        <v>*</v>
      </c>
      <c r="P6856" s="1">
        <v>49</v>
      </c>
      <c r="Q6856" s="1">
        <f t="shared" si="971"/>
        <v>0.05</v>
      </c>
      <c r="T6856" s="4">
        <v>1534.7</v>
      </c>
      <c r="U6856" s="9">
        <f t="shared" si="967"/>
        <v>1</v>
      </c>
      <c r="V6856" s="4">
        <f t="shared" si="968"/>
        <v>31.320408163265306</v>
      </c>
      <c r="W6856" s="1" t="s">
        <v>21</v>
      </c>
      <c r="X6856" s="1">
        <v>3.6</v>
      </c>
      <c r="Y6856" s="4">
        <f t="shared" si="969"/>
        <v>1538.3</v>
      </c>
      <c r="Z6856" s="1" t="s">
        <v>22</v>
      </c>
      <c r="AA6856" s="1" t="s">
        <v>37</v>
      </c>
      <c r="AB6856" s="1" t="s">
        <v>24</v>
      </c>
      <c r="AC6856" s="1" t="s">
        <v>38</v>
      </c>
      <c r="AD6856" s="1" t="s">
        <v>41</v>
      </c>
      <c r="AE6856" s="2">
        <v>41009</v>
      </c>
    </row>
    <row r="6857" spans="1:31" x14ac:dyDescent="0.25">
      <c r="A6857">
        <f t="shared" si="970"/>
        <v>6856</v>
      </c>
      <c r="B6857" s="1">
        <v>16193</v>
      </c>
      <c r="C6857" s="2">
        <v>41008</v>
      </c>
      <c r="D6857" s="1" t="s">
        <v>27</v>
      </c>
      <c r="E6857" s="1" t="str">
        <f t="shared" si="963"/>
        <v>*</v>
      </c>
      <c r="F6857" s="1" t="str">
        <f t="shared" si="964"/>
        <v>*</v>
      </c>
      <c r="G6857" s="1" t="str">
        <f t="shared" si="965"/>
        <v>*</v>
      </c>
      <c r="J6857" s="1" t="str">
        <f t="shared" si="966"/>
        <v>*</v>
      </c>
      <c r="P6857" s="1">
        <v>29</v>
      </c>
      <c r="Q6857" s="1">
        <f t="shared" si="971"/>
        <v>3.5000000000000003E-2</v>
      </c>
      <c r="T6857" s="4">
        <v>1364.8025</v>
      </c>
      <c r="U6857" s="9">
        <f t="shared" si="967"/>
        <v>1</v>
      </c>
      <c r="V6857" s="4">
        <f t="shared" si="968"/>
        <v>47.062155172413796</v>
      </c>
      <c r="W6857" s="1" t="s">
        <v>21</v>
      </c>
      <c r="X6857" s="1">
        <v>5</v>
      </c>
      <c r="Y6857" s="4">
        <f t="shared" si="969"/>
        <v>1369.8025</v>
      </c>
      <c r="Z6857" s="1" t="s">
        <v>39</v>
      </c>
      <c r="AA6857" s="1" t="s">
        <v>28</v>
      </c>
      <c r="AB6857" s="1" t="s">
        <v>24</v>
      </c>
      <c r="AC6857" s="1" t="s">
        <v>25</v>
      </c>
      <c r="AD6857" s="1" t="s">
        <v>41</v>
      </c>
      <c r="AE6857" s="2">
        <v>41010</v>
      </c>
    </row>
    <row r="6858" spans="1:31" x14ac:dyDescent="0.25">
      <c r="A6858">
        <f t="shared" si="970"/>
        <v>6857</v>
      </c>
      <c r="B6858" s="1">
        <v>44386</v>
      </c>
      <c r="C6858" s="2">
        <v>41008</v>
      </c>
      <c r="D6858" s="1" t="s">
        <v>36</v>
      </c>
      <c r="E6858" s="1" t="str">
        <f t="shared" si="963"/>
        <v>*</v>
      </c>
      <c r="F6858" s="1" t="str">
        <f t="shared" si="964"/>
        <v>*</v>
      </c>
      <c r="G6858" s="1" t="str">
        <f t="shared" si="965"/>
        <v>*</v>
      </c>
      <c r="J6858" s="1" t="str">
        <f t="shared" si="966"/>
        <v>*</v>
      </c>
      <c r="P6858" s="1">
        <v>43</v>
      </c>
      <c r="Q6858" s="1">
        <f t="shared" si="971"/>
        <v>0.05</v>
      </c>
      <c r="T6858" s="4">
        <v>1236.6400000000001</v>
      </c>
      <c r="U6858" s="9">
        <f t="shared" si="967"/>
        <v>1</v>
      </c>
      <c r="V6858" s="4">
        <f t="shared" si="968"/>
        <v>28.759069767441861</v>
      </c>
      <c r="W6858" s="1" t="s">
        <v>21</v>
      </c>
      <c r="X6858" s="1">
        <v>1.99</v>
      </c>
      <c r="Y6858" s="4">
        <f t="shared" si="969"/>
        <v>1238.6300000000001</v>
      </c>
      <c r="Z6858" s="1" t="s">
        <v>22</v>
      </c>
      <c r="AA6858" s="1" t="s">
        <v>37</v>
      </c>
      <c r="AB6858" s="1" t="s">
        <v>24</v>
      </c>
      <c r="AC6858" s="1" t="s">
        <v>38</v>
      </c>
      <c r="AD6858" s="1" t="s">
        <v>41</v>
      </c>
      <c r="AE6858" s="2">
        <v>41010</v>
      </c>
    </row>
    <row r="6859" spans="1:31" x14ac:dyDescent="0.25">
      <c r="A6859">
        <f t="shared" si="970"/>
        <v>6858</v>
      </c>
      <c r="B6859" s="1">
        <v>53574</v>
      </c>
      <c r="C6859" s="2">
        <v>41008</v>
      </c>
      <c r="D6859" s="1" t="s">
        <v>36</v>
      </c>
      <c r="E6859" s="1" t="str">
        <f t="shared" si="963"/>
        <v>*</v>
      </c>
      <c r="F6859" s="1" t="str">
        <f t="shared" si="964"/>
        <v>*</v>
      </c>
      <c r="G6859" s="1" t="str">
        <f t="shared" si="965"/>
        <v>*</v>
      </c>
      <c r="J6859" s="1" t="str">
        <f t="shared" si="966"/>
        <v>*</v>
      </c>
      <c r="P6859" s="1">
        <v>8</v>
      </c>
      <c r="Q6859" s="1">
        <f t="shared" si="971"/>
        <v>0.01</v>
      </c>
      <c r="T6859" s="4">
        <v>669.69</v>
      </c>
      <c r="U6859" s="9">
        <f t="shared" si="967"/>
        <v>0</v>
      </c>
      <c r="V6859" s="4">
        <f t="shared" si="968"/>
        <v>83.711250000000007</v>
      </c>
      <c r="W6859" s="1" t="s">
        <v>21</v>
      </c>
      <c r="X6859" s="1">
        <v>35</v>
      </c>
      <c r="Y6859" s="4">
        <f t="shared" si="969"/>
        <v>704.69</v>
      </c>
      <c r="Z6859" s="1" t="s">
        <v>22</v>
      </c>
      <c r="AA6859" s="1" t="s">
        <v>28</v>
      </c>
      <c r="AB6859" s="1" t="s">
        <v>29</v>
      </c>
      <c r="AC6859" s="1" t="s">
        <v>55</v>
      </c>
      <c r="AD6859" s="1" t="s">
        <v>48</v>
      </c>
      <c r="AE6859" s="2">
        <v>41009</v>
      </c>
    </row>
    <row r="6860" spans="1:31" x14ac:dyDescent="0.25">
      <c r="A6860">
        <f t="shared" si="970"/>
        <v>6859</v>
      </c>
      <c r="B6860" s="1">
        <v>36132</v>
      </c>
      <c r="C6860" s="2">
        <v>41008</v>
      </c>
      <c r="D6860" s="1" t="s">
        <v>13</v>
      </c>
      <c r="E6860" s="1" t="str">
        <f t="shared" si="963"/>
        <v>*</v>
      </c>
      <c r="F6860" s="1" t="str">
        <f t="shared" si="964"/>
        <v>*</v>
      </c>
      <c r="G6860" s="1" t="str">
        <f t="shared" si="965"/>
        <v>*</v>
      </c>
      <c r="J6860" s="1" t="str">
        <f t="shared" si="966"/>
        <v>*</v>
      </c>
      <c r="P6860" s="1">
        <v>3</v>
      </c>
      <c r="Q6860" s="1">
        <f t="shared" si="971"/>
        <v>0.01</v>
      </c>
      <c r="T6860" s="4">
        <v>604.57600000000002</v>
      </c>
      <c r="U6860" s="9">
        <f t="shared" si="967"/>
        <v>0</v>
      </c>
      <c r="V6860" s="4">
        <f t="shared" si="968"/>
        <v>201.52533333333335</v>
      </c>
      <c r="W6860" s="1" t="s">
        <v>33</v>
      </c>
      <c r="X6860" s="1">
        <v>59.24</v>
      </c>
      <c r="Y6860" s="4">
        <f t="shared" si="969"/>
        <v>663.81600000000003</v>
      </c>
      <c r="Z6860" s="1" t="s">
        <v>22</v>
      </c>
      <c r="AA6860" s="1" t="s">
        <v>37</v>
      </c>
      <c r="AB6860" s="1" t="s">
        <v>17</v>
      </c>
      <c r="AC6860" s="1" t="s">
        <v>52</v>
      </c>
      <c r="AD6860" s="1" t="s">
        <v>59</v>
      </c>
      <c r="AE6860" s="2">
        <v>41013</v>
      </c>
    </row>
    <row r="6861" spans="1:31" x14ac:dyDescent="0.25">
      <c r="A6861">
        <f t="shared" si="970"/>
        <v>6860</v>
      </c>
      <c r="B6861" s="1">
        <v>15236</v>
      </c>
      <c r="C6861" s="2">
        <v>41008</v>
      </c>
      <c r="D6861" s="1" t="s">
        <v>27</v>
      </c>
      <c r="E6861" s="1" t="str">
        <f t="shared" si="963"/>
        <v>*</v>
      </c>
      <c r="F6861" s="1" t="str">
        <f t="shared" si="964"/>
        <v>*</v>
      </c>
      <c r="G6861" s="1" t="str">
        <f t="shared" si="965"/>
        <v>*</v>
      </c>
      <c r="J6861" s="1" t="str">
        <f t="shared" si="966"/>
        <v>*</v>
      </c>
      <c r="P6861" s="1">
        <v>30</v>
      </c>
      <c r="Q6861" s="1">
        <f t="shared" si="971"/>
        <v>0.04</v>
      </c>
      <c r="T6861" s="4">
        <v>381.39</v>
      </c>
      <c r="U6861" s="9">
        <f t="shared" si="967"/>
        <v>0</v>
      </c>
      <c r="V6861" s="4">
        <f t="shared" si="968"/>
        <v>12.712999999999999</v>
      </c>
      <c r="W6861" s="1" t="s">
        <v>14</v>
      </c>
      <c r="X6861" s="1">
        <v>6.2</v>
      </c>
      <c r="Y6861" s="4">
        <f t="shared" si="969"/>
        <v>387.59</v>
      </c>
      <c r="Z6861" s="1" t="s">
        <v>22</v>
      </c>
      <c r="AA6861" s="1" t="s">
        <v>37</v>
      </c>
      <c r="AB6861" s="1" t="s">
        <v>17</v>
      </c>
      <c r="AC6861" s="1" t="s">
        <v>18</v>
      </c>
      <c r="AD6861" s="1" t="s">
        <v>31</v>
      </c>
      <c r="AE6861" s="2">
        <v>41010</v>
      </c>
    </row>
    <row r="6862" spans="1:31" x14ac:dyDescent="0.25">
      <c r="A6862">
        <f t="shared" si="970"/>
        <v>6861</v>
      </c>
      <c r="B6862" s="1">
        <v>48293</v>
      </c>
      <c r="C6862" s="2">
        <v>41008</v>
      </c>
      <c r="D6862" s="1" t="s">
        <v>32</v>
      </c>
      <c r="E6862" s="1" t="str">
        <f t="shared" si="963"/>
        <v>***</v>
      </c>
      <c r="F6862" s="1" t="str">
        <f t="shared" si="964"/>
        <v>***</v>
      </c>
      <c r="G6862" s="1" t="str">
        <f t="shared" si="965"/>
        <v>***</v>
      </c>
      <c r="J6862" s="1" t="str">
        <f t="shared" si="966"/>
        <v>***</v>
      </c>
      <c r="P6862" s="1">
        <v>47</v>
      </c>
      <c r="Q6862" s="1">
        <f t="shared" si="971"/>
        <v>0.05</v>
      </c>
      <c r="T6862" s="4">
        <v>370.6</v>
      </c>
      <c r="U6862" s="9">
        <f t="shared" si="967"/>
        <v>0</v>
      </c>
      <c r="V6862" s="4">
        <f t="shared" si="968"/>
        <v>7.8851063829787238</v>
      </c>
      <c r="W6862" s="1" t="s">
        <v>21</v>
      </c>
      <c r="X6862" s="1">
        <v>1.39</v>
      </c>
      <c r="Y6862" s="4">
        <f t="shared" si="969"/>
        <v>371.99</v>
      </c>
      <c r="Z6862" s="1" t="s">
        <v>15</v>
      </c>
      <c r="AA6862" s="1" t="s">
        <v>28</v>
      </c>
      <c r="AB6862" s="1" t="s">
        <v>29</v>
      </c>
      <c r="AC6862" s="1" t="s">
        <v>57</v>
      </c>
      <c r="AD6862" s="1" t="s">
        <v>19</v>
      </c>
      <c r="AE6862" s="2">
        <v>41009</v>
      </c>
    </row>
    <row r="6863" spans="1:31" x14ac:dyDescent="0.25">
      <c r="A6863">
        <f t="shared" si="970"/>
        <v>6862</v>
      </c>
      <c r="B6863" s="1">
        <v>15236</v>
      </c>
      <c r="C6863" s="2">
        <v>41008</v>
      </c>
      <c r="D6863" s="1" t="s">
        <v>27</v>
      </c>
      <c r="E6863" s="1" t="str">
        <f t="shared" si="963"/>
        <v>*</v>
      </c>
      <c r="F6863" s="1" t="str">
        <f t="shared" si="964"/>
        <v>*</v>
      </c>
      <c r="G6863" s="1" t="str">
        <f t="shared" si="965"/>
        <v>*</v>
      </c>
      <c r="J6863" s="1" t="str">
        <f t="shared" si="966"/>
        <v>*</v>
      </c>
      <c r="P6863" s="1">
        <v>33</v>
      </c>
      <c r="Q6863" s="1">
        <f t="shared" si="971"/>
        <v>0.04</v>
      </c>
      <c r="T6863" s="4">
        <v>341.42</v>
      </c>
      <c r="U6863" s="9">
        <f t="shared" si="967"/>
        <v>0</v>
      </c>
      <c r="V6863" s="4">
        <f t="shared" si="968"/>
        <v>10.346060606060606</v>
      </c>
      <c r="W6863" s="1" t="s">
        <v>21</v>
      </c>
      <c r="X6863" s="1">
        <v>2.99</v>
      </c>
      <c r="Y6863" s="4">
        <f t="shared" si="969"/>
        <v>344.41</v>
      </c>
      <c r="Z6863" s="1" t="s">
        <v>22</v>
      </c>
      <c r="AA6863" s="1" t="s">
        <v>37</v>
      </c>
      <c r="AB6863" s="1" t="s">
        <v>29</v>
      </c>
      <c r="AC6863" s="1" t="s">
        <v>43</v>
      </c>
      <c r="AD6863" s="1" t="s">
        <v>19</v>
      </c>
      <c r="AE6863" s="2">
        <v>41009</v>
      </c>
    </row>
    <row r="6864" spans="1:31" x14ac:dyDescent="0.25">
      <c r="A6864">
        <f t="shared" si="970"/>
        <v>6863</v>
      </c>
      <c r="B6864" s="1">
        <v>16193</v>
      </c>
      <c r="C6864" s="2">
        <v>41008</v>
      </c>
      <c r="D6864" s="1" t="s">
        <v>27</v>
      </c>
      <c r="E6864" s="1" t="str">
        <f t="shared" si="963"/>
        <v>*</v>
      </c>
      <c r="F6864" s="1" t="str">
        <f t="shared" si="964"/>
        <v>*</v>
      </c>
      <c r="G6864" s="1" t="str">
        <f t="shared" si="965"/>
        <v>*</v>
      </c>
      <c r="J6864" s="1" t="str">
        <f t="shared" si="966"/>
        <v>*</v>
      </c>
      <c r="P6864" s="1">
        <v>8</v>
      </c>
      <c r="Q6864" s="1">
        <f t="shared" si="971"/>
        <v>0.01</v>
      </c>
      <c r="T6864" s="4">
        <v>300.2</v>
      </c>
      <c r="U6864" s="9">
        <f t="shared" si="967"/>
        <v>0</v>
      </c>
      <c r="V6864" s="4">
        <f t="shared" si="968"/>
        <v>37.524999999999999</v>
      </c>
      <c r="W6864" s="1" t="s">
        <v>21</v>
      </c>
      <c r="X6864" s="1">
        <v>8.2200000000000006</v>
      </c>
      <c r="Y6864" s="4">
        <f t="shared" si="969"/>
        <v>308.42</v>
      </c>
      <c r="Z6864" s="1" t="s">
        <v>39</v>
      </c>
      <c r="AA6864" s="1" t="s">
        <v>28</v>
      </c>
      <c r="AB6864" s="1" t="s">
        <v>29</v>
      </c>
      <c r="AC6864" s="1" t="s">
        <v>55</v>
      </c>
      <c r="AD6864" s="1" t="s">
        <v>19</v>
      </c>
      <c r="AE6864" s="2">
        <v>41010</v>
      </c>
    </row>
    <row r="6865" spans="1:31" x14ac:dyDescent="0.25">
      <c r="A6865">
        <f t="shared" si="970"/>
        <v>6864</v>
      </c>
      <c r="B6865" s="1">
        <v>44386</v>
      </c>
      <c r="C6865" s="2">
        <v>41008</v>
      </c>
      <c r="D6865" s="1" t="s">
        <v>36</v>
      </c>
      <c r="E6865" s="1" t="str">
        <f t="shared" si="963"/>
        <v>*</v>
      </c>
      <c r="F6865" s="1" t="str">
        <f t="shared" si="964"/>
        <v>*</v>
      </c>
      <c r="G6865" s="1" t="str">
        <f t="shared" si="965"/>
        <v>*</v>
      </c>
      <c r="J6865" s="1" t="str">
        <f t="shared" si="966"/>
        <v>*</v>
      </c>
      <c r="P6865" s="1">
        <v>27</v>
      </c>
      <c r="Q6865" s="1">
        <f t="shared" si="971"/>
        <v>3.5000000000000003E-2</v>
      </c>
      <c r="T6865" s="4">
        <v>129.06</v>
      </c>
      <c r="U6865" s="9">
        <f t="shared" si="967"/>
        <v>0</v>
      </c>
      <c r="V6865" s="4">
        <f t="shared" si="968"/>
        <v>4.78</v>
      </c>
      <c r="W6865" s="1" t="s">
        <v>21</v>
      </c>
      <c r="X6865" s="1">
        <v>4.97</v>
      </c>
      <c r="Y6865" s="4">
        <f t="shared" si="969"/>
        <v>134.03</v>
      </c>
      <c r="Z6865" s="1" t="s">
        <v>22</v>
      </c>
      <c r="AA6865" s="1" t="s">
        <v>37</v>
      </c>
      <c r="AB6865" s="1" t="s">
        <v>29</v>
      </c>
      <c r="AC6865" s="1" t="s">
        <v>43</v>
      </c>
      <c r="AD6865" s="1" t="s">
        <v>19</v>
      </c>
      <c r="AE6865" s="2">
        <v>41010</v>
      </c>
    </row>
    <row r="6866" spans="1:31" x14ac:dyDescent="0.25">
      <c r="A6866">
        <f t="shared" si="970"/>
        <v>6865</v>
      </c>
      <c r="B6866" s="1">
        <v>3205</v>
      </c>
      <c r="C6866" s="2">
        <v>41009</v>
      </c>
      <c r="D6866" s="1" t="s">
        <v>13</v>
      </c>
      <c r="E6866" s="1" t="str">
        <f t="shared" si="963"/>
        <v>*</v>
      </c>
      <c r="F6866" s="1" t="str">
        <f t="shared" si="964"/>
        <v>*</v>
      </c>
      <c r="G6866" s="1" t="str">
        <f t="shared" si="965"/>
        <v>*</v>
      </c>
      <c r="J6866" s="1" t="str">
        <f t="shared" si="966"/>
        <v>*</v>
      </c>
      <c r="P6866" s="1">
        <v>42</v>
      </c>
      <c r="Q6866" s="1">
        <f t="shared" si="971"/>
        <v>0.05</v>
      </c>
      <c r="T6866" s="4">
        <v>2907.63</v>
      </c>
      <c r="U6866" s="9">
        <f t="shared" si="967"/>
        <v>1</v>
      </c>
      <c r="V6866" s="4">
        <f t="shared" si="968"/>
        <v>69.229285714285723</v>
      </c>
      <c r="W6866" s="1" t="s">
        <v>14</v>
      </c>
      <c r="X6866" s="1">
        <v>69</v>
      </c>
      <c r="Y6866" s="4">
        <f t="shared" si="969"/>
        <v>2976.63</v>
      </c>
      <c r="Z6866" s="1" t="s">
        <v>44</v>
      </c>
      <c r="AA6866" s="1" t="s">
        <v>16</v>
      </c>
      <c r="AB6866" s="1" t="s">
        <v>17</v>
      </c>
      <c r="AC6866" s="1" t="s">
        <v>52</v>
      </c>
      <c r="AD6866" s="1" t="s">
        <v>48</v>
      </c>
      <c r="AE6866" s="2">
        <v>41013</v>
      </c>
    </row>
    <row r="6867" spans="1:31" x14ac:dyDescent="0.25">
      <c r="A6867">
        <f t="shared" si="970"/>
        <v>6866</v>
      </c>
      <c r="B6867" s="1">
        <v>13894</v>
      </c>
      <c r="C6867" s="2">
        <v>41009</v>
      </c>
      <c r="D6867" s="1" t="s">
        <v>36</v>
      </c>
      <c r="E6867" s="1" t="str">
        <f t="shared" si="963"/>
        <v>*</v>
      </c>
      <c r="F6867" s="1" t="str">
        <f t="shared" si="964"/>
        <v>*</v>
      </c>
      <c r="G6867" s="1" t="str">
        <f t="shared" si="965"/>
        <v>*</v>
      </c>
      <c r="J6867" s="1" t="str">
        <f t="shared" si="966"/>
        <v>*</v>
      </c>
      <c r="P6867" s="1">
        <v>50</v>
      </c>
      <c r="Q6867" s="1">
        <f t="shared" si="971"/>
        <v>0.06</v>
      </c>
      <c r="T6867" s="4">
        <v>1540.2850000000001</v>
      </c>
      <c r="U6867" s="9">
        <f t="shared" si="967"/>
        <v>1</v>
      </c>
      <c r="V6867" s="4">
        <f t="shared" si="968"/>
        <v>30.805700000000002</v>
      </c>
      <c r="W6867" s="1" t="s">
        <v>21</v>
      </c>
      <c r="X6867" s="1">
        <v>1.25</v>
      </c>
      <c r="Y6867" s="4">
        <f t="shared" si="969"/>
        <v>1541.5350000000001</v>
      </c>
      <c r="Z6867" s="1" t="s">
        <v>22</v>
      </c>
      <c r="AA6867" s="1" t="s">
        <v>37</v>
      </c>
      <c r="AB6867" s="1" t="s">
        <v>24</v>
      </c>
      <c r="AC6867" s="1" t="s">
        <v>25</v>
      </c>
      <c r="AD6867" s="1" t="s">
        <v>41</v>
      </c>
      <c r="AE6867" s="2">
        <v>41010</v>
      </c>
    </row>
    <row r="6868" spans="1:31" x14ac:dyDescent="0.25">
      <c r="A6868">
        <f t="shared" si="970"/>
        <v>6867</v>
      </c>
      <c r="B6868" s="1">
        <v>3205</v>
      </c>
      <c r="C6868" s="2">
        <v>41009</v>
      </c>
      <c r="D6868" s="1" t="s">
        <v>13</v>
      </c>
      <c r="E6868" s="1" t="str">
        <f t="shared" si="963"/>
        <v>*</v>
      </c>
      <c r="F6868" s="1" t="str">
        <f t="shared" si="964"/>
        <v>*</v>
      </c>
      <c r="G6868" s="1" t="str">
        <f t="shared" si="965"/>
        <v>*</v>
      </c>
      <c r="J6868" s="1" t="str">
        <f t="shared" si="966"/>
        <v>*</v>
      </c>
      <c r="P6868" s="1">
        <v>8</v>
      </c>
      <c r="Q6868" s="1">
        <f t="shared" si="971"/>
        <v>0.01</v>
      </c>
      <c r="T6868" s="4">
        <v>136.61000000000001</v>
      </c>
      <c r="U6868" s="9">
        <f t="shared" si="967"/>
        <v>0</v>
      </c>
      <c r="V6868" s="4">
        <f t="shared" si="968"/>
        <v>17.076250000000002</v>
      </c>
      <c r="W6868" s="1" t="s">
        <v>21</v>
      </c>
      <c r="X6868" s="1">
        <v>3.73</v>
      </c>
      <c r="Y6868" s="4">
        <f t="shared" si="969"/>
        <v>140.34</v>
      </c>
      <c r="Z6868" s="1" t="s">
        <v>44</v>
      </c>
      <c r="AA6868" s="1" t="s">
        <v>16</v>
      </c>
      <c r="AB6868" s="1" t="s">
        <v>17</v>
      </c>
      <c r="AC6868" s="1" t="s">
        <v>18</v>
      </c>
      <c r="AD6868" s="1" t="s">
        <v>41</v>
      </c>
      <c r="AE6868" s="2">
        <v>41009</v>
      </c>
    </row>
    <row r="6869" spans="1:31" x14ac:dyDescent="0.25">
      <c r="A6869">
        <f t="shared" si="970"/>
        <v>6868</v>
      </c>
      <c r="B6869" s="1">
        <v>13894</v>
      </c>
      <c r="C6869" s="2">
        <v>41009</v>
      </c>
      <c r="D6869" s="1" t="s">
        <v>36</v>
      </c>
      <c r="E6869" s="1" t="str">
        <f t="shared" si="963"/>
        <v>*</v>
      </c>
      <c r="F6869" s="1" t="str">
        <f t="shared" si="964"/>
        <v>*</v>
      </c>
      <c r="G6869" s="1" t="str">
        <f t="shared" si="965"/>
        <v>*</v>
      </c>
      <c r="J6869" s="1" t="str">
        <f t="shared" si="966"/>
        <v>*</v>
      </c>
      <c r="P6869" s="1">
        <v>31</v>
      </c>
      <c r="Q6869" s="1">
        <f t="shared" si="971"/>
        <v>0.04</v>
      </c>
      <c r="T6869" s="4">
        <v>89.18</v>
      </c>
      <c r="U6869" s="9">
        <f t="shared" si="967"/>
        <v>0</v>
      </c>
      <c r="V6869" s="4">
        <f t="shared" si="968"/>
        <v>2.8767741935483873</v>
      </c>
      <c r="W6869" s="1" t="s">
        <v>21</v>
      </c>
      <c r="X6869" s="1">
        <v>0.81</v>
      </c>
      <c r="Y6869" s="4">
        <f t="shared" si="969"/>
        <v>89.990000000000009</v>
      </c>
      <c r="Z6869" s="1" t="s">
        <v>22</v>
      </c>
      <c r="AA6869" s="1" t="s">
        <v>37</v>
      </c>
      <c r="AB6869" s="1" t="s">
        <v>29</v>
      </c>
      <c r="AC6869" s="1" t="s">
        <v>30</v>
      </c>
      <c r="AD6869" s="1" t="s">
        <v>31</v>
      </c>
      <c r="AE6869" s="2">
        <v>41010</v>
      </c>
    </row>
    <row r="6870" spans="1:31" x14ac:dyDescent="0.25">
      <c r="A6870">
        <f t="shared" si="970"/>
        <v>6869</v>
      </c>
      <c r="B6870" s="1">
        <v>27939</v>
      </c>
      <c r="C6870" s="2">
        <v>41009</v>
      </c>
      <c r="D6870" s="1" t="s">
        <v>36</v>
      </c>
      <c r="E6870" s="1" t="str">
        <f t="shared" si="963"/>
        <v>*</v>
      </c>
      <c r="F6870" s="1" t="str">
        <f t="shared" si="964"/>
        <v>*</v>
      </c>
      <c r="G6870" s="1" t="str">
        <f t="shared" si="965"/>
        <v>*</v>
      </c>
      <c r="J6870" s="1" t="str">
        <f t="shared" si="966"/>
        <v>*</v>
      </c>
      <c r="P6870" s="1">
        <v>8</v>
      </c>
      <c r="Q6870" s="1">
        <f t="shared" si="971"/>
        <v>0.01</v>
      </c>
      <c r="T6870" s="4">
        <v>60.17</v>
      </c>
      <c r="U6870" s="9">
        <f t="shared" si="967"/>
        <v>0</v>
      </c>
      <c r="V6870" s="4">
        <f t="shared" si="968"/>
        <v>7.5212500000000002</v>
      </c>
      <c r="W6870" s="1" t="s">
        <v>21</v>
      </c>
      <c r="X6870" s="1">
        <v>5.66</v>
      </c>
      <c r="Y6870" s="4">
        <f t="shared" si="969"/>
        <v>65.83</v>
      </c>
      <c r="Z6870" s="1" t="s">
        <v>46</v>
      </c>
      <c r="AA6870" s="1" t="s">
        <v>28</v>
      </c>
      <c r="AB6870" s="1" t="s">
        <v>29</v>
      </c>
      <c r="AC6870" s="1" t="s">
        <v>40</v>
      </c>
      <c r="AD6870" s="1" t="s">
        <v>19</v>
      </c>
      <c r="AE6870" s="2">
        <v>41011</v>
      </c>
    </row>
    <row r="6871" spans="1:31" x14ac:dyDescent="0.25">
      <c r="A6871">
        <f t="shared" si="970"/>
        <v>6870</v>
      </c>
      <c r="B6871" s="1">
        <v>19044</v>
      </c>
      <c r="C6871" s="2">
        <v>41010</v>
      </c>
      <c r="D6871" s="1" t="s">
        <v>13</v>
      </c>
      <c r="E6871" s="1" t="str">
        <f t="shared" si="963"/>
        <v>*</v>
      </c>
      <c r="F6871" s="1" t="str">
        <f t="shared" si="964"/>
        <v>*</v>
      </c>
      <c r="G6871" s="1" t="str">
        <f t="shared" si="965"/>
        <v>*</v>
      </c>
      <c r="J6871" s="1" t="str">
        <f t="shared" si="966"/>
        <v>*</v>
      </c>
      <c r="P6871" s="1">
        <v>32</v>
      </c>
      <c r="Q6871" s="1">
        <f t="shared" si="971"/>
        <v>0.04</v>
      </c>
      <c r="T6871" s="4">
        <v>4800.4399999999996</v>
      </c>
      <c r="U6871" s="9">
        <f t="shared" si="967"/>
        <v>1</v>
      </c>
      <c r="V6871" s="4">
        <f t="shared" si="968"/>
        <v>150.01374999999999</v>
      </c>
      <c r="W6871" s="1" t="s">
        <v>21</v>
      </c>
      <c r="X6871" s="1">
        <v>13.99</v>
      </c>
      <c r="Y6871" s="4">
        <f t="shared" si="969"/>
        <v>4814.4299999999994</v>
      </c>
      <c r="Z6871" s="1" t="s">
        <v>15</v>
      </c>
      <c r="AA6871" s="1" t="s">
        <v>28</v>
      </c>
      <c r="AB6871" s="1" t="s">
        <v>24</v>
      </c>
      <c r="AC6871" s="1" t="s">
        <v>56</v>
      </c>
      <c r="AD6871" s="1" t="s">
        <v>26</v>
      </c>
      <c r="AE6871" s="2">
        <v>41012</v>
      </c>
    </row>
    <row r="6872" spans="1:31" x14ac:dyDescent="0.25">
      <c r="A6872">
        <f t="shared" si="970"/>
        <v>6871</v>
      </c>
      <c r="B6872" s="1">
        <v>57767</v>
      </c>
      <c r="C6872" s="2">
        <v>41010</v>
      </c>
      <c r="D6872" s="1" t="s">
        <v>32</v>
      </c>
      <c r="E6872" s="1" t="str">
        <f t="shared" si="963"/>
        <v>***</v>
      </c>
      <c r="F6872" s="1" t="str">
        <f t="shared" si="964"/>
        <v>***</v>
      </c>
      <c r="G6872" s="1" t="str">
        <f t="shared" si="965"/>
        <v>***</v>
      </c>
      <c r="J6872" s="1" t="str">
        <f t="shared" si="966"/>
        <v>***</v>
      </c>
      <c r="P6872" s="1">
        <v>34</v>
      </c>
      <c r="Q6872" s="1">
        <f t="shared" si="971"/>
        <v>0.04</v>
      </c>
      <c r="T6872" s="4">
        <v>3373.7094999999999</v>
      </c>
      <c r="U6872" s="9">
        <f t="shared" si="967"/>
        <v>1</v>
      </c>
      <c r="V6872" s="4">
        <f t="shared" si="968"/>
        <v>99.226749999999996</v>
      </c>
      <c r="W6872" s="1" t="s">
        <v>21</v>
      </c>
      <c r="X6872" s="1">
        <v>8.99</v>
      </c>
      <c r="Y6872" s="4">
        <f t="shared" si="969"/>
        <v>3382.6994999999997</v>
      </c>
      <c r="Z6872" s="1" t="s">
        <v>49</v>
      </c>
      <c r="AA6872" s="1" t="s">
        <v>28</v>
      </c>
      <c r="AB6872" s="1" t="s">
        <v>24</v>
      </c>
      <c r="AC6872" s="1" t="s">
        <v>25</v>
      </c>
      <c r="AD6872" s="1" t="s">
        <v>19</v>
      </c>
      <c r="AE6872" s="2">
        <v>41012</v>
      </c>
    </row>
    <row r="6873" spans="1:31" x14ac:dyDescent="0.25">
      <c r="A6873">
        <f t="shared" si="970"/>
        <v>6872</v>
      </c>
      <c r="B6873" s="1">
        <v>56453</v>
      </c>
      <c r="C6873" s="2">
        <v>41010</v>
      </c>
      <c r="D6873" s="1" t="s">
        <v>32</v>
      </c>
      <c r="E6873" s="1" t="str">
        <f t="shared" si="963"/>
        <v>***</v>
      </c>
      <c r="F6873" s="1" t="str">
        <f t="shared" si="964"/>
        <v>***</v>
      </c>
      <c r="G6873" s="1" t="str">
        <f t="shared" si="965"/>
        <v>***</v>
      </c>
      <c r="J6873" s="1" t="str">
        <f t="shared" si="966"/>
        <v>***</v>
      </c>
      <c r="P6873" s="1">
        <v>1</v>
      </c>
      <c r="Q6873" s="1">
        <f t="shared" si="971"/>
        <v>0.01</v>
      </c>
      <c r="T6873" s="4">
        <v>2728.65</v>
      </c>
      <c r="U6873" s="9">
        <f t="shared" si="967"/>
        <v>1</v>
      </c>
      <c r="V6873" s="4">
        <f t="shared" si="968"/>
        <v>2728.65</v>
      </c>
      <c r="W6873" s="1" t="s">
        <v>33</v>
      </c>
      <c r="X6873" s="1">
        <v>29.7</v>
      </c>
      <c r="Y6873" s="4">
        <f t="shared" si="969"/>
        <v>2758.35</v>
      </c>
      <c r="Z6873" s="1" t="s">
        <v>39</v>
      </c>
      <c r="AA6873" s="1" t="s">
        <v>28</v>
      </c>
      <c r="AB6873" s="1" t="s">
        <v>24</v>
      </c>
      <c r="AC6873" s="1" t="s">
        <v>56</v>
      </c>
      <c r="AD6873" s="1" t="s">
        <v>35</v>
      </c>
      <c r="AE6873" s="2">
        <v>41011</v>
      </c>
    </row>
    <row r="6874" spans="1:31" x14ac:dyDescent="0.25">
      <c r="A6874">
        <f t="shared" si="970"/>
        <v>6873</v>
      </c>
      <c r="B6874" s="1">
        <v>48128</v>
      </c>
      <c r="C6874" s="2">
        <v>41010</v>
      </c>
      <c r="D6874" s="1" t="s">
        <v>36</v>
      </c>
      <c r="E6874" s="1" t="str">
        <f t="shared" si="963"/>
        <v>*</v>
      </c>
      <c r="F6874" s="1" t="str">
        <f t="shared" si="964"/>
        <v>*</v>
      </c>
      <c r="G6874" s="1" t="str">
        <f t="shared" si="965"/>
        <v>*</v>
      </c>
      <c r="J6874" s="1" t="str">
        <f t="shared" si="966"/>
        <v>*</v>
      </c>
      <c r="P6874" s="1">
        <v>5</v>
      </c>
      <c r="Q6874" s="1">
        <f t="shared" si="971"/>
        <v>0.01</v>
      </c>
      <c r="T6874" s="4">
        <v>2600.44</v>
      </c>
      <c r="U6874" s="9">
        <f t="shared" si="967"/>
        <v>1</v>
      </c>
      <c r="V6874" s="4">
        <f t="shared" si="968"/>
        <v>520.08799999999997</v>
      </c>
      <c r="W6874" s="1" t="s">
        <v>14</v>
      </c>
      <c r="X6874" s="1">
        <v>24.49</v>
      </c>
      <c r="Y6874" s="4">
        <f t="shared" si="969"/>
        <v>2624.93</v>
      </c>
      <c r="Z6874" s="1" t="s">
        <v>49</v>
      </c>
      <c r="AA6874" s="1" t="s">
        <v>16</v>
      </c>
      <c r="AB6874" s="1" t="s">
        <v>24</v>
      </c>
      <c r="AC6874" s="1" t="s">
        <v>47</v>
      </c>
      <c r="AD6874" s="1" t="s">
        <v>48</v>
      </c>
      <c r="AE6874" s="2">
        <v>41011</v>
      </c>
    </row>
    <row r="6875" spans="1:31" x14ac:dyDescent="0.25">
      <c r="A6875">
        <f t="shared" si="970"/>
        <v>6874</v>
      </c>
      <c r="B6875" s="1">
        <v>59589</v>
      </c>
      <c r="C6875" s="2">
        <v>41010</v>
      </c>
      <c r="D6875" s="1" t="s">
        <v>36</v>
      </c>
      <c r="E6875" s="1" t="str">
        <f t="shared" si="963"/>
        <v>*</v>
      </c>
      <c r="F6875" s="1" t="str">
        <f t="shared" si="964"/>
        <v>*</v>
      </c>
      <c r="G6875" s="1" t="str">
        <f t="shared" si="965"/>
        <v>*</v>
      </c>
      <c r="J6875" s="1" t="str">
        <f t="shared" si="966"/>
        <v>*</v>
      </c>
      <c r="P6875" s="1">
        <v>25</v>
      </c>
      <c r="Q6875" s="1">
        <f t="shared" si="971"/>
        <v>3.5000000000000003E-2</v>
      </c>
      <c r="T6875" s="4">
        <v>1610.26</v>
      </c>
      <c r="U6875" s="9">
        <f t="shared" si="967"/>
        <v>1</v>
      </c>
      <c r="V6875" s="4">
        <f t="shared" si="968"/>
        <v>64.410399999999996</v>
      </c>
      <c r="W6875" s="1" t="s">
        <v>21</v>
      </c>
      <c r="X6875" s="1">
        <v>6.88</v>
      </c>
      <c r="Y6875" s="4">
        <f t="shared" si="969"/>
        <v>1617.14</v>
      </c>
      <c r="Z6875" s="1" t="s">
        <v>22</v>
      </c>
      <c r="AA6875" s="1" t="s">
        <v>37</v>
      </c>
      <c r="AB6875" s="1" t="s">
        <v>29</v>
      </c>
      <c r="AC6875" s="1" t="s">
        <v>55</v>
      </c>
      <c r="AD6875" s="1" t="s">
        <v>19</v>
      </c>
      <c r="AE6875" s="2">
        <v>41010</v>
      </c>
    </row>
    <row r="6876" spans="1:31" x14ac:dyDescent="0.25">
      <c r="A6876">
        <f t="shared" si="970"/>
        <v>6875</v>
      </c>
      <c r="B6876" s="1">
        <v>19044</v>
      </c>
      <c r="C6876" s="2">
        <v>41010</v>
      </c>
      <c r="D6876" s="1" t="s">
        <v>13</v>
      </c>
      <c r="E6876" s="1" t="str">
        <f t="shared" si="963"/>
        <v>*</v>
      </c>
      <c r="F6876" s="1" t="str">
        <f t="shared" si="964"/>
        <v>*</v>
      </c>
      <c r="G6876" s="1" t="str">
        <f t="shared" si="965"/>
        <v>*</v>
      </c>
      <c r="J6876" s="1" t="str">
        <f t="shared" si="966"/>
        <v>*</v>
      </c>
      <c r="P6876" s="1">
        <v>29</v>
      </c>
      <c r="Q6876" s="1">
        <f t="shared" si="971"/>
        <v>3.5000000000000003E-2</v>
      </c>
      <c r="T6876" s="4">
        <v>271.33</v>
      </c>
      <c r="U6876" s="9">
        <f t="shared" si="967"/>
        <v>0</v>
      </c>
      <c r="V6876" s="4">
        <f t="shared" si="968"/>
        <v>9.3562068965517238</v>
      </c>
      <c r="W6876" s="1" t="s">
        <v>21</v>
      </c>
      <c r="X6876" s="1">
        <v>9.4499999999999993</v>
      </c>
      <c r="Y6876" s="4">
        <f t="shared" si="969"/>
        <v>280.77999999999997</v>
      </c>
      <c r="Z6876" s="1" t="s">
        <v>15</v>
      </c>
      <c r="AA6876" s="1" t="s">
        <v>28</v>
      </c>
      <c r="AB6876" s="1" t="s">
        <v>29</v>
      </c>
      <c r="AC6876" s="1" t="s">
        <v>55</v>
      </c>
      <c r="AD6876" s="1" t="s">
        <v>19</v>
      </c>
      <c r="AE6876" s="2">
        <v>41017</v>
      </c>
    </row>
    <row r="6877" spans="1:31" x14ac:dyDescent="0.25">
      <c r="A6877">
        <f t="shared" si="970"/>
        <v>6876</v>
      </c>
      <c r="B6877" s="1">
        <v>49062</v>
      </c>
      <c r="C6877" s="2">
        <v>41010</v>
      </c>
      <c r="D6877" s="1" t="s">
        <v>13</v>
      </c>
      <c r="E6877" s="1" t="str">
        <f t="shared" si="963"/>
        <v>*</v>
      </c>
      <c r="F6877" s="1" t="str">
        <f t="shared" si="964"/>
        <v>*</v>
      </c>
      <c r="G6877" s="1" t="str">
        <f t="shared" si="965"/>
        <v>*</v>
      </c>
      <c r="J6877" s="1" t="str">
        <f t="shared" si="966"/>
        <v>*</v>
      </c>
      <c r="P6877" s="1">
        <v>33</v>
      </c>
      <c r="Q6877" s="1">
        <f t="shared" si="971"/>
        <v>0.04</v>
      </c>
      <c r="T6877" s="4">
        <v>103.32</v>
      </c>
      <c r="U6877" s="9">
        <f t="shared" si="967"/>
        <v>0</v>
      </c>
      <c r="V6877" s="4">
        <f t="shared" si="968"/>
        <v>3.1309090909090909</v>
      </c>
      <c r="W6877" s="1" t="s">
        <v>21</v>
      </c>
      <c r="X6877" s="1">
        <v>2.0299999999999998</v>
      </c>
      <c r="Y6877" s="4">
        <f t="shared" si="969"/>
        <v>105.35</v>
      </c>
      <c r="Z6877" s="1" t="s">
        <v>51</v>
      </c>
      <c r="AA6877" s="1" t="s">
        <v>37</v>
      </c>
      <c r="AB6877" s="1" t="s">
        <v>29</v>
      </c>
      <c r="AC6877" s="1" t="s">
        <v>30</v>
      </c>
      <c r="AD6877" s="1" t="s">
        <v>31</v>
      </c>
      <c r="AE6877" s="2">
        <v>41017</v>
      </c>
    </row>
    <row r="6878" spans="1:31" x14ac:dyDescent="0.25">
      <c r="A6878">
        <f t="shared" si="970"/>
        <v>6877</v>
      </c>
      <c r="B6878" s="1">
        <v>18373</v>
      </c>
      <c r="C6878" s="2">
        <v>41011</v>
      </c>
      <c r="D6878" s="1" t="s">
        <v>32</v>
      </c>
      <c r="E6878" s="1" t="str">
        <f t="shared" si="963"/>
        <v>***</v>
      </c>
      <c r="F6878" s="1" t="str">
        <f t="shared" si="964"/>
        <v>***</v>
      </c>
      <c r="G6878" s="1" t="str">
        <f t="shared" si="965"/>
        <v>***</v>
      </c>
      <c r="J6878" s="1" t="str">
        <f t="shared" si="966"/>
        <v>***</v>
      </c>
      <c r="P6878" s="1">
        <v>35</v>
      </c>
      <c r="Q6878" s="1">
        <f t="shared" si="971"/>
        <v>0.04</v>
      </c>
      <c r="T6878" s="4">
        <v>6608.24</v>
      </c>
      <c r="U6878" s="9">
        <f t="shared" si="967"/>
        <v>1</v>
      </c>
      <c r="V6878" s="4">
        <f t="shared" si="968"/>
        <v>188.80685714285713</v>
      </c>
      <c r="W6878" s="1" t="s">
        <v>21</v>
      </c>
      <c r="X6878" s="1">
        <v>0.99</v>
      </c>
      <c r="Y6878" s="4">
        <f t="shared" si="969"/>
        <v>6609.23</v>
      </c>
      <c r="Z6878" s="1" t="s">
        <v>44</v>
      </c>
      <c r="AA6878" s="1" t="s">
        <v>28</v>
      </c>
      <c r="AB6878" s="1" t="s">
        <v>29</v>
      </c>
      <c r="AC6878" s="1" t="s">
        <v>63</v>
      </c>
      <c r="AD6878" s="1" t="s">
        <v>19</v>
      </c>
      <c r="AE6878" s="2">
        <v>41011</v>
      </c>
    </row>
    <row r="6879" spans="1:31" x14ac:dyDescent="0.25">
      <c r="A6879">
        <f t="shared" si="970"/>
        <v>6878</v>
      </c>
      <c r="B6879" s="1">
        <v>45575</v>
      </c>
      <c r="C6879" s="2">
        <v>41011</v>
      </c>
      <c r="D6879" s="1" t="s">
        <v>32</v>
      </c>
      <c r="E6879" s="1" t="str">
        <f t="shared" si="963"/>
        <v>***</v>
      </c>
      <c r="F6879" s="1" t="str">
        <f t="shared" si="964"/>
        <v>***</v>
      </c>
      <c r="G6879" s="1" t="str">
        <f t="shared" si="965"/>
        <v>***</v>
      </c>
      <c r="J6879" s="1" t="str">
        <f t="shared" si="966"/>
        <v>***</v>
      </c>
      <c r="P6879" s="1">
        <v>46</v>
      </c>
      <c r="Q6879" s="1">
        <f t="shared" si="971"/>
        <v>0.05</v>
      </c>
      <c r="T6879" s="4">
        <v>3849.17</v>
      </c>
      <c r="U6879" s="9">
        <f t="shared" si="967"/>
        <v>1</v>
      </c>
      <c r="V6879" s="4">
        <f t="shared" si="968"/>
        <v>83.677608695652182</v>
      </c>
      <c r="W6879" s="1" t="s">
        <v>21</v>
      </c>
      <c r="X6879" s="1">
        <v>5.01</v>
      </c>
      <c r="Y6879" s="4">
        <f t="shared" si="969"/>
        <v>3854.1800000000003</v>
      </c>
      <c r="Z6879" s="1" t="s">
        <v>51</v>
      </c>
      <c r="AA6879" s="1" t="s">
        <v>23</v>
      </c>
      <c r="AB6879" s="1" t="s">
        <v>29</v>
      </c>
      <c r="AC6879" s="1" t="s">
        <v>57</v>
      </c>
      <c r="AD6879" s="1" t="s">
        <v>19</v>
      </c>
      <c r="AE6879" s="2">
        <v>41011</v>
      </c>
    </row>
    <row r="6880" spans="1:31" x14ac:dyDescent="0.25">
      <c r="A6880">
        <f t="shared" si="970"/>
        <v>6879</v>
      </c>
      <c r="B6880" s="1">
        <v>52225</v>
      </c>
      <c r="C6880" s="2">
        <v>41011</v>
      </c>
      <c r="D6880" s="1" t="s">
        <v>32</v>
      </c>
      <c r="E6880" s="1" t="str">
        <f t="shared" si="963"/>
        <v>***</v>
      </c>
      <c r="F6880" s="1" t="str">
        <f t="shared" si="964"/>
        <v>***</v>
      </c>
      <c r="G6880" s="1" t="str">
        <f t="shared" si="965"/>
        <v>***</v>
      </c>
      <c r="J6880" s="1" t="str">
        <f t="shared" si="966"/>
        <v>***</v>
      </c>
      <c r="P6880" s="1">
        <v>33</v>
      </c>
      <c r="Q6880" s="1">
        <f t="shared" si="971"/>
        <v>0.04</v>
      </c>
      <c r="T6880" s="4">
        <v>1817.9</v>
      </c>
      <c r="U6880" s="9">
        <f t="shared" si="967"/>
        <v>1</v>
      </c>
      <c r="V6880" s="4">
        <f t="shared" si="968"/>
        <v>55.087878787878793</v>
      </c>
      <c r="W6880" s="1" t="s">
        <v>21</v>
      </c>
      <c r="X6880" s="1">
        <v>10.75</v>
      </c>
      <c r="Y6880" s="4">
        <f t="shared" si="969"/>
        <v>1828.65</v>
      </c>
      <c r="Z6880" s="1" t="s">
        <v>51</v>
      </c>
      <c r="AA6880" s="1" t="s">
        <v>28</v>
      </c>
      <c r="AB6880" s="1" t="s">
        <v>29</v>
      </c>
      <c r="AC6880" s="1" t="s">
        <v>40</v>
      </c>
      <c r="AD6880" s="1" t="s">
        <v>19</v>
      </c>
      <c r="AE6880" s="2">
        <v>41012</v>
      </c>
    </row>
    <row r="6881" spans="1:31" x14ac:dyDescent="0.25">
      <c r="A6881">
        <f t="shared" si="970"/>
        <v>6880</v>
      </c>
      <c r="B6881" s="1">
        <v>56418</v>
      </c>
      <c r="C6881" s="2">
        <v>41011</v>
      </c>
      <c r="D6881" s="1" t="s">
        <v>32</v>
      </c>
      <c r="E6881" s="1" t="str">
        <f t="shared" si="963"/>
        <v>***</v>
      </c>
      <c r="F6881" s="1" t="str">
        <f t="shared" si="964"/>
        <v>***</v>
      </c>
      <c r="G6881" s="1" t="str">
        <f t="shared" si="965"/>
        <v>***</v>
      </c>
      <c r="J6881" s="1" t="str">
        <f t="shared" si="966"/>
        <v>***</v>
      </c>
      <c r="P6881" s="1">
        <v>47</v>
      </c>
      <c r="Q6881" s="1">
        <f t="shared" si="971"/>
        <v>0.05</v>
      </c>
      <c r="T6881" s="4">
        <v>1613.84</v>
      </c>
      <c r="U6881" s="9">
        <f t="shared" si="967"/>
        <v>1</v>
      </c>
      <c r="V6881" s="4">
        <f t="shared" si="968"/>
        <v>34.337021276595742</v>
      </c>
      <c r="W6881" s="1" t="s">
        <v>21</v>
      </c>
      <c r="X6881" s="1">
        <v>8.2200000000000006</v>
      </c>
      <c r="Y6881" s="4">
        <f t="shared" si="969"/>
        <v>1622.06</v>
      </c>
      <c r="Z6881" s="1" t="s">
        <v>22</v>
      </c>
      <c r="AA6881" s="1" t="s">
        <v>28</v>
      </c>
      <c r="AB6881" s="1" t="s">
        <v>29</v>
      </c>
      <c r="AC6881" s="1" t="s">
        <v>55</v>
      </c>
      <c r="AD6881" s="1" t="s">
        <v>19</v>
      </c>
      <c r="AE6881" s="2">
        <v>41012</v>
      </c>
    </row>
    <row r="6882" spans="1:31" x14ac:dyDescent="0.25">
      <c r="A6882">
        <f t="shared" si="970"/>
        <v>6881</v>
      </c>
      <c r="B6882" s="1">
        <v>52225</v>
      </c>
      <c r="C6882" s="2">
        <v>41011</v>
      </c>
      <c r="D6882" s="1" t="s">
        <v>32</v>
      </c>
      <c r="E6882" s="1" t="str">
        <f t="shared" si="963"/>
        <v>***</v>
      </c>
      <c r="F6882" s="1" t="str">
        <f t="shared" si="964"/>
        <v>***</v>
      </c>
      <c r="G6882" s="1" t="str">
        <f t="shared" si="965"/>
        <v>***</v>
      </c>
      <c r="J6882" s="1" t="str">
        <f t="shared" si="966"/>
        <v>***</v>
      </c>
      <c r="P6882" s="1">
        <v>10</v>
      </c>
      <c r="Q6882" s="1">
        <f t="shared" si="971"/>
        <v>0.02</v>
      </c>
      <c r="T6882" s="4">
        <v>131.09</v>
      </c>
      <c r="U6882" s="9">
        <f t="shared" si="967"/>
        <v>0</v>
      </c>
      <c r="V6882" s="4">
        <f t="shared" si="968"/>
        <v>13.109</v>
      </c>
      <c r="W6882" s="1" t="s">
        <v>21</v>
      </c>
      <c r="X6882" s="1">
        <v>2.85</v>
      </c>
      <c r="Y6882" s="4">
        <f t="shared" si="969"/>
        <v>133.94</v>
      </c>
      <c r="Z6882" s="1" t="s">
        <v>51</v>
      </c>
      <c r="AA6882" s="1" t="s">
        <v>28</v>
      </c>
      <c r="AB6882" s="1" t="s">
        <v>17</v>
      </c>
      <c r="AC6882" s="1" t="s">
        <v>18</v>
      </c>
      <c r="AD6882" s="1" t="s">
        <v>41</v>
      </c>
      <c r="AE6882" s="2">
        <v>41012</v>
      </c>
    </row>
    <row r="6883" spans="1:31" x14ac:dyDescent="0.25">
      <c r="A6883">
        <f t="shared" si="970"/>
        <v>6882</v>
      </c>
      <c r="B6883" s="1">
        <v>2052</v>
      </c>
      <c r="C6883" s="2">
        <v>41011</v>
      </c>
      <c r="D6883" s="1" t="s">
        <v>20</v>
      </c>
      <c r="E6883" s="1" t="str">
        <f t="shared" si="963"/>
        <v>*</v>
      </c>
      <c r="F6883" s="1" t="str">
        <f t="shared" si="964"/>
        <v>**</v>
      </c>
      <c r="G6883" s="1" t="str">
        <f t="shared" si="965"/>
        <v>**</v>
      </c>
      <c r="J6883" s="1" t="str">
        <f t="shared" si="966"/>
        <v>**</v>
      </c>
      <c r="P6883" s="1">
        <v>23</v>
      </c>
      <c r="Q6883" s="1">
        <f t="shared" si="971"/>
        <v>3.5000000000000003E-2</v>
      </c>
      <c r="T6883" s="4">
        <v>107.93</v>
      </c>
      <c r="U6883" s="9">
        <f t="shared" si="967"/>
        <v>0</v>
      </c>
      <c r="V6883" s="4">
        <f t="shared" si="968"/>
        <v>4.692608695652174</v>
      </c>
      <c r="W6883" s="1" t="s">
        <v>21</v>
      </c>
      <c r="X6883" s="1">
        <v>5.34</v>
      </c>
      <c r="Y6883" s="4">
        <f t="shared" si="969"/>
        <v>113.27000000000001</v>
      </c>
      <c r="Z6883" s="1" t="s">
        <v>42</v>
      </c>
      <c r="AA6883" s="1" t="s">
        <v>23</v>
      </c>
      <c r="AB6883" s="1" t="s">
        <v>29</v>
      </c>
      <c r="AC6883" s="1" t="s">
        <v>43</v>
      </c>
      <c r="AD6883" s="1" t="s">
        <v>19</v>
      </c>
      <c r="AE6883" s="2">
        <v>41013</v>
      </c>
    </row>
    <row r="6884" spans="1:31" x14ac:dyDescent="0.25">
      <c r="A6884">
        <f t="shared" si="970"/>
        <v>6883</v>
      </c>
      <c r="B6884" s="1">
        <v>39876</v>
      </c>
      <c r="C6884" s="2">
        <v>41012</v>
      </c>
      <c r="D6884" s="1" t="s">
        <v>20</v>
      </c>
      <c r="E6884" s="1" t="str">
        <f t="shared" si="963"/>
        <v>*</v>
      </c>
      <c r="F6884" s="1" t="str">
        <f t="shared" si="964"/>
        <v>**</v>
      </c>
      <c r="G6884" s="1" t="str">
        <f t="shared" si="965"/>
        <v>**</v>
      </c>
      <c r="J6884" s="1" t="str">
        <f t="shared" si="966"/>
        <v>**</v>
      </c>
      <c r="P6884" s="1">
        <v>43</v>
      </c>
      <c r="Q6884" s="1">
        <f t="shared" si="971"/>
        <v>0.05</v>
      </c>
      <c r="T6884" s="4">
        <v>16269.82</v>
      </c>
      <c r="U6884" s="9">
        <f t="shared" si="967"/>
        <v>1</v>
      </c>
      <c r="V6884" s="4">
        <f t="shared" si="968"/>
        <v>378.36790697674417</v>
      </c>
      <c r="W6884" s="1" t="s">
        <v>21</v>
      </c>
      <c r="X6884" s="1">
        <v>19.989999999999998</v>
      </c>
      <c r="Y6884" s="4">
        <f t="shared" si="969"/>
        <v>16289.81</v>
      </c>
      <c r="Z6884" s="1" t="s">
        <v>51</v>
      </c>
      <c r="AA6884" s="1" t="s">
        <v>16</v>
      </c>
      <c r="AB6884" s="1" t="s">
        <v>29</v>
      </c>
      <c r="AC6884" s="1" t="s">
        <v>43</v>
      </c>
      <c r="AD6884" s="1" t="s">
        <v>19</v>
      </c>
      <c r="AE6884" s="2">
        <v>41014</v>
      </c>
    </row>
    <row r="6885" spans="1:31" x14ac:dyDescent="0.25">
      <c r="A6885">
        <f t="shared" si="970"/>
        <v>6884</v>
      </c>
      <c r="B6885" s="1">
        <v>39876</v>
      </c>
      <c r="C6885" s="2">
        <v>41012</v>
      </c>
      <c r="D6885" s="1" t="s">
        <v>20</v>
      </c>
      <c r="E6885" s="1" t="str">
        <f t="shared" si="963"/>
        <v>*</v>
      </c>
      <c r="F6885" s="1" t="str">
        <f t="shared" si="964"/>
        <v>**</v>
      </c>
      <c r="G6885" s="1" t="str">
        <f t="shared" si="965"/>
        <v>**</v>
      </c>
      <c r="J6885" s="1" t="str">
        <f t="shared" si="966"/>
        <v>**</v>
      </c>
      <c r="P6885" s="1">
        <v>41</v>
      </c>
      <c r="Q6885" s="1">
        <f t="shared" si="971"/>
        <v>0.05</v>
      </c>
      <c r="T6885" s="4">
        <v>5000.87</v>
      </c>
      <c r="U6885" s="9">
        <f t="shared" si="967"/>
        <v>1</v>
      </c>
      <c r="V6885" s="4">
        <f t="shared" si="968"/>
        <v>121.97243902439024</v>
      </c>
      <c r="W6885" s="1" t="s">
        <v>33</v>
      </c>
      <c r="X6885" s="1">
        <v>51.94</v>
      </c>
      <c r="Y6885" s="4">
        <f t="shared" si="969"/>
        <v>5052.8099999999995</v>
      </c>
      <c r="Z6885" s="1" t="s">
        <v>51</v>
      </c>
      <c r="AA6885" s="1" t="s">
        <v>16</v>
      </c>
      <c r="AB6885" s="1" t="s">
        <v>17</v>
      </c>
      <c r="AC6885" s="1" t="s">
        <v>52</v>
      </c>
      <c r="AD6885" s="1" t="s">
        <v>59</v>
      </c>
      <c r="AE6885" s="2">
        <v>41014</v>
      </c>
    </row>
    <row r="6886" spans="1:31" x14ac:dyDescent="0.25">
      <c r="A6886">
        <f t="shared" si="970"/>
        <v>6885</v>
      </c>
      <c r="B6886" s="1">
        <v>24066</v>
      </c>
      <c r="C6886" s="2">
        <v>41012</v>
      </c>
      <c r="D6886" s="1" t="s">
        <v>20</v>
      </c>
      <c r="E6886" s="1" t="str">
        <f t="shared" si="963"/>
        <v>*</v>
      </c>
      <c r="F6886" s="1" t="str">
        <f t="shared" si="964"/>
        <v>**</v>
      </c>
      <c r="G6886" s="1" t="str">
        <f t="shared" si="965"/>
        <v>**</v>
      </c>
      <c r="J6886" s="1" t="str">
        <f t="shared" si="966"/>
        <v>**</v>
      </c>
      <c r="P6886" s="1">
        <v>30</v>
      </c>
      <c r="Q6886" s="1">
        <f t="shared" si="971"/>
        <v>0.04</v>
      </c>
      <c r="T6886" s="4">
        <v>4278.6099999999997</v>
      </c>
      <c r="U6886" s="9">
        <f t="shared" si="967"/>
        <v>1</v>
      </c>
      <c r="V6886" s="4">
        <f t="shared" si="968"/>
        <v>142.62033333333332</v>
      </c>
      <c r="W6886" s="1" t="s">
        <v>33</v>
      </c>
      <c r="X6886" s="1">
        <v>66.27</v>
      </c>
      <c r="Y6886" s="4">
        <f t="shared" si="969"/>
        <v>4344.88</v>
      </c>
      <c r="Z6886" s="1" t="s">
        <v>51</v>
      </c>
      <c r="AA6886" s="1" t="s">
        <v>37</v>
      </c>
      <c r="AB6886" s="1" t="s">
        <v>17</v>
      </c>
      <c r="AC6886" s="1" t="s">
        <v>62</v>
      </c>
      <c r="AD6886" s="1" t="s">
        <v>59</v>
      </c>
      <c r="AE6886" s="2">
        <v>41014</v>
      </c>
    </row>
    <row r="6887" spans="1:31" x14ac:dyDescent="0.25">
      <c r="A6887">
        <f t="shared" si="970"/>
        <v>6886</v>
      </c>
      <c r="B6887" s="1">
        <v>52164</v>
      </c>
      <c r="C6887" s="2">
        <v>41012</v>
      </c>
      <c r="D6887" s="1" t="s">
        <v>27</v>
      </c>
      <c r="E6887" s="1" t="str">
        <f t="shared" si="963"/>
        <v>*</v>
      </c>
      <c r="F6887" s="1" t="str">
        <f t="shared" si="964"/>
        <v>*</v>
      </c>
      <c r="G6887" s="1" t="str">
        <f t="shared" si="965"/>
        <v>*</v>
      </c>
      <c r="J6887" s="1" t="str">
        <f t="shared" si="966"/>
        <v>*</v>
      </c>
      <c r="P6887" s="1">
        <v>30</v>
      </c>
      <c r="Q6887" s="1">
        <f t="shared" si="971"/>
        <v>0.04</v>
      </c>
      <c r="T6887" s="4">
        <v>1824.848</v>
      </c>
      <c r="U6887" s="9">
        <f t="shared" si="967"/>
        <v>1</v>
      </c>
      <c r="V6887" s="4">
        <f t="shared" si="968"/>
        <v>60.828266666666664</v>
      </c>
      <c r="W6887" s="1" t="s">
        <v>21</v>
      </c>
      <c r="X6887" s="1">
        <v>8.8000000000000007</v>
      </c>
      <c r="Y6887" s="4">
        <f t="shared" si="969"/>
        <v>1833.6479999999999</v>
      </c>
      <c r="Z6887" s="1" t="s">
        <v>22</v>
      </c>
      <c r="AA6887" s="1" t="s">
        <v>23</v>
      </c>
      <c r="AB6887" s="1" t="s">
        <v>24</v>
      </c>
      <c r="AC6887" s="1" t="s">
        <v>25</v>
      </c>
      <c r="AD6887" s="1" t="s">
        <v>19</v>
      </c>
      <c r="AE6887" s="2">
        <v>41014</v>
      </c>
    </row>
    <row r="6888" spans="1:31" x14ac:dyDescent="0.25">
      <c r="A6888">
        <f t="shared" si="970"/>
        <v>6887</v>
      </c>
      <c r="B6888" s="1">
        <v>8450</v>
      </c>
      <c r="C6888" s="2">
        <v>41012</v>
      </c>
      <c r="D6888" s="1" t="s">
        <v>27</v>
      </c>
      <c r="E6888" s="1" t="str">
        <f t="shared" si="963"/>
        <v>*</v>
      </c>
      <c r="F6888" s="1" t="str">
        <f t="shared" si="964"/>
        <v>*</v>
      </c>
      <c r="G6888" s="1" t="str">
        <f t="shared" si="965"/>
        <v>*</v>
      </c>
      <c r="J6888" s="1" t="str">
        <f t="shared" si="966"/>
        <v>*</v>
      </c>
      <c r="P6888" s="1">
        <v>24</v>
      </c>
      <c r="Q6888" s="1">
        <f t="shared" si="971"/>
        <v>3.5000000000000003E-2</v>
      </c>
      <c r="T6888" s="4">
        <v>1307</v>
      </c>
      <c r="U6888" s="9">
        <f t="shared" si="967"/>
        <v>1</v>
      </c>
      <c r="V6888" s="4">
        <f t="shared" si="968"/>
        <v>54.458333333333336</v>
      </c>
      <c r="W6888" s="1" t="s">
        <v>21</v>
      </c>
      <c r="X6888" s="1">
        <v>0.99</v>
      </c>
      <c r="Y6888" s="4">
        <f t="shared" si="969"/>
        <v>1307.99</v>
      </c>
      <c r="Z6888" s="1" t="s">
        <v>49</v>
      </c>
      <c r="AA6888" s="1" t="s">
        <v>37</v>
      </c>
      <c r="AB6888" s="1" t="s">
        <v>29</v>
      </c>
      <c r="AC6888" s="1" t="s">
        <v>63</v>
      </c>
      <c r="AD6888" s="1" t="s">
        <v>19</v>
      </c>
      <c r="AE6888" s="2">
        <v>41014</v>
      </c>
    </row>
    <row r="6889" spans="1:31" x14ac:dyDescent="0.25">
      <c r="A6889">
        <f t="shared" si="970"/>
        <v>6888</v>
      </c>
      <c r="B6889" s="1">
        <v>39876</v>
      </c>
      <c r="C6889" s="2">
        <v>41012</v>
      </c>
      <c r="D6889" s="1" t="s">
        <v>20</v>
      </c>
      <c r="E6889" s="1" t="str">
        <f t="shared" si="963"/>
        <v>*</v>
      </c>
      <c r="F6889" s="1" t="str">
        <f t="shared" si="964"/>
        <v>**</v>
      </c>
      <c r="G6889" s="1" t="str">
        <f t="shared" si="965"/>
        <v>**</v>
      </c>
      <c r="J6889" s="1" t="str">
        <f t="shared" si="966"/>
        <v>**</v>
      </c>
      <c r="P6889" s="1">
        <v>46</v>
      </c>
      <c r="Q6889" s="1">
        <f t="shared" si="971"/>
        <v>0.05</v>
      </c>
      <c r="T6889" s="4">
        <v>876.59</v>
      </c>
      <c r="U6889" s="9">
        <f t="shared" si="967"/>
        <v>0</v>
      </c>
      <c r="V6889" s="4">
        <f t="shared" si="968"/>
        <v>19.056304347826089</v>
      </c>
      <c r="W6889" s="1" t="s">
        <v>21</v>
      </c>
      <c r="X6889" s="1">
        <v>5.23</v>
      </c>
      <c r="Y6889" s="4">
        <f t="shared" si="969"/>
        <v>881.82</v>
      </c>
      <c r="Z6889" s="1" t="s">
        <v>51</v>
      </c>
      <c r="AA6889" s="1" t="s">
        <v>16</v>
      </c>
      <c r="AB6889" s="1" t="s">
        <v>29</v>
      </c>
      <c r="AC6889" s="1" t="s">
        <v>43</v>
      </c>
      <c r="AD6889" s="1" t="s">
        <v>19</v>
      </c>
      <c r="AE6889" s="2">
        <v>41014</v>
      </c>
    </row>
    <row r="6890" spans="1:31" x14ac:dyDescent="0.25">
      <c r="A6890">
        <f t="shared" si="970"/>
        <v>6889</v>
      </c>
      <c r="B6890" s="1">
        <v>17702</v>
      </c>
      <c r="C6890" s="2">
        <v>41012</v>
      </c>
      <c r="D6890" s="1" t="s">
        <v>20</v>
      </c>
      <c r="E6890" s="1" t="str">
        <f t="shared" si="963"/>
        <v>*</v>
      </c>
      <c r="F6890" s="1" t="str">
        <f t="shared" si="964"/>
        <v>**</v>
      </c>
      <c r="G6890" s="1" t="str">
        <f t="shared" si="965"/>
        <v>**</v>
      </c>
      <c r="J6890" s="1" t="str">
        <f t="shared" si="966"/>
        <v>**</v>
      </c>
      <c r="P6890" s="1">
        <v>48</v>
      </c>
      <c r="Q6890" s="1">
        <f t="shared" si="971"/>
        <v>0.05</v>
      </c>
      <c r="T6890" s="4">
        <v>368.99</v>
      </c>
      <c r="U6890" s="9">
        <f t="shared" si="967"/>
        <v>0</v>
      </c>
      <c r="V6890" s="4">
        <f t="shared" si="968"/>
        <v>7.6872916666666669</v>
      </c>
      <c r="W6890" s="1" t="s">
        <v>21</v>
      </c>
      <c r="X6890" s="1">
        <v>9.23</v>
      </c>
      <c r="Y6890" s="4">
        <f t="shared" si="969"/>
        <v>378.22</v>
      </c>
      <c r="Z6890" s="1" t="s">
        <v>22</v>
      </c>
      <c r="AA6890" s="1" t="s">
        <v>37</v>
      </c>
      <c r="AB6890" s="1" t="s">
        <v>29</v>
      </c>
      <c r="AC6890" s="1" t="s">
        <v>63</v>
      </c>
      <c r="AD6890" s="1" t="s">
        <v>19</v>
      </c>
      <c r="AE6890" s="2">
        <v>41013</v>
      </c>
    </row>
    <row r="6891" spans="1:31" x14ac:dyDescent="0.25">
      <c r="A6891">
        <f t="shared" si="970"/>
        <v>6890</v>
      </c>
      <c r="B6891" s="1">
        <v>44422</v>
      </c>
      <c r="C6891" s="2">
        <v>41012</v>
      </c>
      <c r="D6891" s="1" t="s">
        <v>36</v>
      </c>
      <c r="E6891" s="1" t="str">
        <f t="shared" si="963"/>
        <v>*</v>
      </c>
      <c r="F6891" s="1" t="str">
        <f t="shared" si="964"/>
        <v>*</v>
      </c>
      <c r="G6891" s="1" t="str">
        <f t="shared" si="965"/>
        <v>*</v>
      </c>
      <c r="J6891" s="1" t="str">
        <f t="shared" si="966"/>
        <v>*</v>
      </c>
      <c r="P6891" s="1">
        <v>36</v>
      </c>
      <c r="Q6891" s="1">
        <f t="shared" si="971"/>
        <v>0.04</v>
      </c>
      <c r="T6891" s="4">
        <v>313.83</v>
      </c>
      <c r="U6891" s="9">
        <f t="shared" si="967"/>
        <v>0</v>
      </c>
      <c r="V6891" s="4">
        <f t="shared" si="968"/>
        <v>8.7174999999999994</v>
      </c>
      <c r="W6891" s="1" t="s">
        <v>21</v>
      </c>
      <c r="X6891" s="1">
        <v>2.99</v>
      </c>
      <c r="Y6891" s="4">
        <f t="shared" si="969"/>
        <v>316.82</v>
      </c>
      <c r="Z6891" s="1" t="s">
        <v>51</v>
      </c>
      <c r="AA6891" s="1" t="s">
        <v>28</v>
      </c>
      <c r="AB6891" s="1" t="s">
        <v>29</v>
      </c>
      <c r="AC6891" s="1" t="s">
        <v>43</v>
      </c>
      <c r="AD6891" s="1" t="s">
        <v>19</v>
      </c>
      <c r="AE6891" s="2">
        <v>41014</v>
      </c>
    </row>
    <row r="6892" spans="1:31" x14ac:dyDescent="0.25">
      <c r="A6892">
        <f t="shared" si="970"/>
        <v>6891</v>
      </c>
      <c r="B6892" s="1">
        <v>17702</v>
      </c>
      <c r="C6892" s="2">
        <v>41012</v>
      </c>
      <c r="D6892" s="1" t="s">
        <v>20</v>
      </c>
      <c r="E6892" s="1" t="str">
        <f t="shared" si="963"/>
        <v>*</v>
      </c>
      <c r="F6892" s="1" t="str">
        <f t="shared" si="964"/>
        <v>**</v>
      </c>
      <c r="G6892" s="1" t="str">
        <f t="shared" si="965"/>
        <v>**</v>
      </c>
      <c r="J6892" s="1" t="str">
        <f t="shared" si="966"/>
        <v>**</v>
      </c>
      <c r="P6892" s="1">
        <v>9</v>
      </c>
      <c r="Q6892" s="1">
        <f t="shared" si="971"/>
        <v>0.01</v>
      </c>
      <c r="T6892" s="4">
        <v>264.63</v>
      </c>
      <c r="U6892" s="9">
        <f t="shared" si="967"/>
        <v>0</v>
      </c>
      <c r="V6892" s="4">
        <f t="shared" si="968"/>
        <v>29.403333333333332</v>
      </c>
      <c r="W6892" s="1" t="s">
        <v>14</v>
      </c>
      <c r="X6892" s="1">
        <v>4</v>
      </c>
      <c r="Y6892" s="4">
        <f t="shared" si="969"/>
        <v>268.63</v>
      </c>
      <c r="Z6892" s="1" t="s">
        <v>15</v>
      </c>
      <c r="AA6892" s="1" t="s">
        <v>37</v>
      </c>
      <c r="AB6892" s="1" t="s">
        <v>24</v>
      </c>
      <c r="AC6892" s="1" t="s">
        <v>38</v>
      </c>
      <c r="AD6892" s="1" t="s">
        <v>19</v>
      </c>
      <c r="AE6892" s="2">
        <v>41012</v>
      </c>
    </row>
    <row r="6893" spans="1:31" x14ac:dyDescent="0.25">
      <c r="A6893">
        <f t="shared" si="970"/>
        <v>6892</v>
      </c>
      <c r="B6893" s="1">
        <v>44422</v>
      </c>
      <c r="C6893" s="2">
        <v>41012</v>
      </c>
      <c r="D6893" s="1" t="s">
        <v>36</v>
      </c>
      <c r="E6893" s="1" t="str">
        <f t="shared" si="963"/>
        <v>*</v>
      </c>
      <c r="F6893" s="1" t="str">
        <f t="shared" si="964"/>
        <v>*</v>
      </c>
      <c r="G6893" s="1" t="str">
        <f t="shared" si="965"/>
        <v>*</v>
      </c>
      <c r="J6893" s="1" t="str">
        <f t="shared" si="966"/>
        <v>*</v>
      </c>
      <c r="P6893" s="1">
        <v>11</v>
      </c>
      <c r="Q6893" s="1">
        <f t="shared" si="971"/>
        <v>0.02</v>
      </c>
      <c r="T6893" s="4">
        <v>201.59450000000001</v>
      </c>
      <c r="U6893" s="9">
        <f t="shared" si="967"/>
        <v>0</v>
      </c>
      <c r="V6893" s="4">
        <f t="shared" si="968"/>
        <v>18.326772727272729</v>
      </c>
      <c r="W6893" s="1" t="s">
        <v>21</v>
      </c>
      <c r="X6893" s="1">
        <v>0.99</v>
      </c>
      <c r="Y6893" s="4">
        <f t="shared" si="969"/>
        <v>202.58450000000002</v>
      </c>
      <c r="Z6893" s="1" t="s">
        <v>51</v>
      </c>
      <c r="AA6893" s="1" t="s">
        <v>28</v>
      </c>
      <c r="AB6893" s="1" t="s">
        <v>24</v>
      </c>
      <c r="AC6893" s="1" t="s">
        <v>25</v>
      </c>
      <c r="AD6893" s="1" t="s">
        <v>31</v>
      </c>
      <c r="AE6893" s="2">
        <v>41014</v>
      </c>
    </row>
    <row r="6894" spans="1:31" x14ac:dyDescent="0.25">
      <c r="A6894">
        <f t="shared" si="970"/>
        <v>6893</v>
      </c>
      <c r="B6894" s="1">
        <v>51202</v>
      </c>
      <c r="C6894" s="2">
        <v>41012</v>
      </c>
      <c r="D6894" s="1" t="s">
        <v>20</v>
      </c>
      <c r="E6894" s="1" t="str">
        <f t="shared" si="963"/>
        <v>*</v>
      </c>
      <c r="F6894" s="1" t="str">
        <f t="shared" si="964"/>
        <v>**</v>
      </c>
      <c r="G6894" s="1" t="str">
        <f t="shared" si="965"/>
        <v>**</v>
      </c>
      <c r="J6894" s="1" t="str">
        <f t="shared" si="966"/>
        <v>**</v>
      </c>
      <c r="P6894" s="1">
        <v>34</v>
      </c>
      <c r="Q6894" s="1">
        <f t="shared" si="971"/>
        <v>0.04</v>
      </c>
      <c r="T6894" s="4">
        <v>170.46</v>
      </c>
      <c r="U6894" s="9">
        <f t="shared" si="967"/>
        <v>0</v>
      </c>
      <c r="V6894" s="4">
        <f t="shared" si="968"/>
        <v>5.013529411764706</v>
      </c>
      <c r="W6894" s="1" t="s">
        <v>21</v>
      </c>
      <c r="X6894" s="1">
        <v>5.66</v>
      </c>
      <c r="Y6894" s="4">
        <f t="shared" si="969"/>
        <v>176.12</v>
      </c>
      <c r="Z6894" s="1" t="s">
        <v>54</v>
      </c>
      <c r="AA6894" s="1" t="s">
        <v>23</v>
      </c>
      <c r="AB6894" s="1" t="s">
        <v>29</v>
      </c>
      <c r="AC6894" s="1" t="s">
        <v>40</v>
      </c>
      <c r="AD6894" s="1" t="s">
        <v>19</v>
      </c>
      <c r="AE6894" s="2">
        <v>41013</v>
      </c>
    </row>
    <row r="6895" spans="1:31" x14ac:dyDescent="0.25">
      <c r="A6895">
        <f t="shared" si="970"/>
        <v>6894</v>
      </c>
      <c r="B6895" s="1">
        <v>8450</v>
      </c>
      <c r="C6895" s="2">
        <v>41012</v>
      </c>
      <c r="D6895" s="1" t="s">
        <v>27</v>
      </c>
      <c r="E6895" s="1" t="str">
        <f t="shared" si="963"/>
        <v>*</v>
      </c>
      <c r="F6895" s="1" t="str">
        <f t="shared" si="964"/>
        <v>*</v>
      </c>
      <c r="G6895" s="1" t="str">
        <f t="shared" si="965"/>
        <v>*</v>
      </c>
      <c r="J6895" s="1" t="str">
        <f t="shared" si="966"/>
        <v>*</v>
      </c>
      <c r="P6895" s="1">
        <v>22</v>
      </c>
      <c r="Q6895" s="1">
        <f t="shared" si="971"/>
        <v>3.5000000000000003E-2</v>
      </c>
      <c r="T6895" s="4">
        <v>41.39</v>
      </c>
      <c r="U6895" s="9">
        <f t="shared" si="967"/>
        <v>0</v>
      </c>
      <c r="V6895" s="4">
        <f t="shared" si="968"/>
        <v>1.8813636363636363</v>
      </c>
      <c r="W6895" s="1" t="s">
        <v>21</v>
      </c>
      <c r="X6895" s="1">
        <v>1.49</v>
      </c>
      <c r="Y6895" s="4">
        <f t="shared" si="969"/>
        <v>42.88</v>
      </c>
      <c r="Z6895" s="1" t="s">
        <v>49</v>
      </c>
      <c r="AA6895" s="1" t="s">
        <v>37</v>
      </c>
      <c r="AB6895" s="1" t="s">
        <v>29</v>
      </c>
      <c r="AC6895" s="1" t="s">
        <v>43</v>
      </c>
      <c r="AD6895" s="1" t="s">
        <v>19</v>
      </c>
      <c r="AE6895" s="2">
        <v>41013</v>
      </c>
    </row>
    <row r="6896" spans="1:31" x14ac:dyDescent="0.25">
      <c r="A6896">
        <f t="shared" si="970"/>
        <v>6895</v>
      </c>
      <c r="B6896" s="1">
        <v>51202</v>
      </c>
      <c r="C6896" s="2">
        <v>41012</v>
      </c>
      <c r="D6896" s="1" t="s">
        <v>20</v>
      </c>
      <c r="E6896" s="1" t="str">
        <f t="shared" si="963"/>
        <v>*</v>
      </c>
      <c r="F6896" s="1" t="str">
        <f t="shared" si="964"/>
        <v>**</v>
      </c>
      <c r="G6896" s="1" t="str">
        <f t="shared" si="965"/>
        <v>**</v>
      </c>
      <c r="J6896" s="1" t="str">
        <f t="shared" si="966"/>
        <v>**</v>
      </c>
      <c r="P6896" s="1">
        <v>4</v>
      </c>
      <c r="Q6896" s="1">
        <f t="shared" si="971"/>
        <v>0.01</v>
      </c>
      <c r="T6896" s="4">
        <v>30.89</v>
      </c>
      <c r="U6896" s="9">
        <f t="shared" si="967"/>
        <v>0</v>
      </c>
      <c r="V6896" s="4">
        <f t="shared" si="968"/>
        <v>7.7225000000000001</v>
      </c>
      <c r="W6896" s="1" t="s">
        <v>21</v>
      </c>
      <c r="X6896" s="1">
        <v>7.64</v>
      </c>
      <c r="Y6896" s="4">
        <f t="shared" si="969"/>
        <v>38.53</v>
      </c>
      <c r="Z6896" s="1" t="s">
        <v>54</v>
      </c>
      <c r="AA6896" s="1" t="s">
        <v>23</v>
      </c>
      <c r="AB6896" s="1" t="s">
        <v>29</v>
      </c>
      <c r="AC6896" s="1" t="s">
        <v>40</v>
      </c>
      <c r="AD6896" s="1" t="s">
        <v>19</v>
      </c>
      <c r="AE6896" s="2">
        <v>41014</v>
      </c>
    </row>
    <row r="6897" spans="1:31" x14ac:dyDescent="0.25">
      <c r="A6897">
        <f t="shared" si="970"/>
        <v>6896</v>
      </c>
      <c r="B6897" s="1">
        <v>44422</v>
      </c>
      <c r="C6897" s="2">
        <v>41012</v>
      </c>
      <c r="D6897" s="1" t="s">
        <v>36</v>
      </c>
      <c r="E6897" s="1" t="str">
        <f t="shared" si="963"/>
        <v>*</v>
      </c>
      <c r="F6897" s="1" t="str">
        <f t="shared" si="964"/>
        <v>*</v>
      </c>
      <c r="G6897" s="1" t="str">
        <f t="shared" si="965"/>
        <v>*</v>
      </c>
      <c r="J6897" s="1" t="str">
        <f t="shared" si="966"/>
        <v>*</v>
      </c>
      <c r="P6897" s="1">
        <v>1</v>
      </c>
      <c r="Q6897" s="1">
        <f t="shared" si="971"/>
        <v>0.01</v>
      </c>
      <c r="T6897" s="4">
        <v>15.72</v>
      </c>
      <c r="U6897" s="9">
        <f t="shared" si="967"/>
        <v>0</v>
      </c>
      <c r="V6897" s="4">
        <f t="shared" si="968"/>
        <v>15.72</v>
      </c>
      <c r="W6897" s="1" t="s">
        <v>21</v>
      </c>
      <c r="X6897" s="1">
        <v>4.5</v>
      </c>
      <c r="Y6897" s="4">
        <f t="shared" si="969"/>
        <v>20.22</v>
      </c>
      <c r="Z6897" s="1" t="s">
        <v>51</v>
      </c>
      <c r="AA6897" s="1" t="s">
        <v>28</v>
      </c>
      <c r="AB6897" s="1" t="s">
        <v>29</v>
      </c>
      <c r="AC6897" s="1" t="s">
        <v>63</v>
      </c>
      <c r="AD6897" s="1" t="s">
        <v>19</v>
      </c>
      <c r="AE6897" s="2">
        <v>41014</v>
      </c>
    </row>
    <row r="6898" spans="1:31" x14ac:dyDescent="0.25">
      <c r="A6898">
        <f t="shared" si="970"/>
        <v>6897</v>
      </c>
      <c r="B6898" s="1">
        <v>52007</v>
      </c>
      <c r="C6898" s="2">
        <v>41013</v>
      </c>
      <c r="D6898" s="1" t="s">
        <v>36</v>
      </c>
      <c r="E6898" s="1" t="str">
        <f t="shared" si="963"/>
        <v>*</v>
      </c>
      <c r="F6898" s="1" t="str">
        <f t="shared" si="964"/>
        <v>*</v>
      </c>
      <c r="G6898" s="1" t="str">
        <f t="shared" si="965"/>
        <v>*</v>
      </c>
      <c r="J6898" s="1" t="str">
        <f t="shared" si="966"/>
        <v>*</v>
      </c>
      <c r="P6898" s="1">
        <v>19</v>
      </c>
      <c r="Q6898" s="1">
        <f t="shared" si="971"/>
        <v>0.02</v>
      </c>
      <c r="T6898" s="4">
        <v>10351.01</v>
      </c>
      <c r="U6898" s="9">
        <f t="shared" si="967"/>
        <v>1</v>
      </c>
      <c r="V6898" s="4">
        <f t="shared" si="968"/>
        <v>544.79</v>
      </c>
      <c r="W6898" s="1" t="s">
        <v>33</v>
      </c>
      <c r="X6898" s="1">
        <v>45.7</v>
      </c>
      <c r="Y6898" s="4">
        <f t="shared" si="969"/>
        <v>10396.710000000001</v>
      </c>
      <c r="Z6898" s="1" t="s">
        <v>22</v>
      </c>
      <c r="AA6898" s="1" t="s">
        <v>16</v>
      </c>
      <c r="AB6898" s="1" t="s">
        <v>17</v>
      </c>
      <c r="AC6898" s="1" t="s">
        <v>52</v>
      </c>
      <c r="AD6898" s="1" t="s">
        <v>59</v>
      </c>
      <c r="AE6898" s="2">
        <v>41014</v>
      </c>
    </row>
    <row r="6899" spans="1:31" x14ac:dyDescent="0.25">
      <c r="A6899">
        <f t="shared" si="970"/>
        <v>6898</v>
      </c>
      <c r="B6899" s="1">
        <v>56161</v>
      </c>
      <c r="C6899" s="2">
        <v>41013</v>
      </c>
      <c r="D6899" s="1" t="s">
        <v>20</v>
      </c>
      <c r="E6899" s="1" t="str">
        <f t="shared" si="963"/>
        <v>*</v>
      </c>
      <c r="F6899" s="1" t="str">
        <f t="shared" si="964"/>
        <v>**</v>
      </c>
      <c r="G6899" s="1" t="str">
        <f t="shared" si="965"/>
        <v>**</v>
      </c>
      <c r="J6899" s="1" t="str">
        <f t="shared" si="966"/>
        <v>**</v>
      </c>
      <c r="P6899" s="1">
        <v>38</v>
      </c>
      <c r="Q6899" s="1">
        <f t="shared" si="971"/>
        <v>0.04</v>
      </c>
      <c r="T6899" s="4">
        <v>1504.22</v>
      </c>
      <c r="U6899" s="9">
        <f t="shared" si="967"/>
        <v>1</v>
      </c>
      <c r="V6899" s="4">
        <f t="shared" si="968"/>
        <v>39.584736842105265</v>
      </c>
      <c r="W6899" s="1" t="s">
        <v>14</v>
      </c>
      <c r="X6899" s="1">
        <v>10.25</v>
      </c>
      <c r="Y6899" s="4">
        <f t="shared" si="969"/>
        <v>1514.47</v>
      </c>
      <c r="Z6899" s="1" t="s">
        <v>51</v>
      </c>
      <c r="AA6899" s="1" t="s">
        <v>37</v>
      </c>
      <c r="AB6899" s="1" t="s">
        <v>24</v>
      </c>
      <c r="AC6899" s="1" t="s">
        <v>38</v>
      </c>
      <c r="AD6899" s="1" t="s">
        <v>19</v>
      </c>
      <c r="AE6899" s="2">
        <v>41015</v>
      </c>
    </row>
    <row r="6900" spans="1:31" x14ac:dyDescent="0.25">
      <c r="A6900">
        <f t="shared" si="970"/>
        <v>6899</v>
      </c>
      <c r="B6900" s="1">
        <v>43043</v>
      </c>
      <c r="C6900" s="2">
        <v>41013</v>
      </c>
      <c r="D6900" s="1" t="s">
        <v>32</v>
      </c>
      <c r="E6900" s="1" t="str">
        <f t="shared" si="963"/>
        <v>***</v>
      </c>
      <c r="F6900" s="1" t="str">
        <f t="shared" si="964"/>
        <v>***</v>
      </c>
      <c r="G6900" s="1" t="str">
        <f t="shared" si="965"/>
        <v>***</v>
      </c>
      <c r="J6900" s="1" t="str">
        <f t="shared" si="966"/>
        <v>***</v>
      </c>
      <c r="P6900" s="1">
        <v>4</v>
      </c>
      <c r="Q6900" s="1">
        <f t="shared" si="971"/>
        <v>0.01</v>
      </c>
      <c r="T6900" s="4">
        <v>904.12</v>
      </c>
      <c r="U6900" s="9">
        <f t="shared" si="967"/>
        <v>0</v>
      </c>
      <c r="V6900" s="4">
        <f t="shared" si="968"/>
        <v>226.03</v>
      </c>
      <c r="W6900" s="1" t="s">
        <v>21</v>
      </c>
      <c r="X6900" s="1">
        <v>11.79</v>
      </c>
      <c r="Y6900" s="4">
        <f t="shared" si="969"/>
        <v>915.91</v>
      </c>
      <c r="Z6900" s="1" t="s">
        <v>15</v>
      </c>
      <c r="AA6900" s="1" t="s">
        <v>28</v>
      </c>
      <c r="AB6900" s="1" t="s">
        <v>29</v>
      </c>
      <c r="AC6900" s="1" t="s">
        <v>63</v>
      </c>
      <c r="AD6900" s="1" t="s">
        <v>26</v>
      </c>
      <c r="AE6900" s="2">
        <v>41015</v>
      </c>
    </row>
    <row r="6901" spans="1:31" x14ac:dyDescent="0.25">
      <c r="A6901">
        <f t="shared" si="970"/>
        <v>6900</v>
      </c>
      <c r="B6901" s="1">
        <v>59905</v>
      </c>
      <c r="C6901" s="2">
        <v>41013</v>
      </c>
      <c r="D6901" s="1" t="s">
        <v>20</v>
      </c>
      <c r="E6901" s="1" t="str">
        <f t="shared" si="963"/>
        <v>*</v>
      </c>
      <c r="F6901" s="1" t="str">
        <f t="shared" si="964"/>
        <v>**</v>
      </c>
      <c r="G6901" s="1" t="str">
        <f t="shared" si="965"/>
        <v>**</v>
      </c>
      <c r="J6901" s="1" t="str">
        <f t="shared" si="966"/>
        <v>**</v>
      </c>
      <c r="P6901" s="1">
        <v>19</v>
      </c>
      <c r="Q6901" s="1">
        <f t="shared" si="971"/>
        <v>0.02</v>
      </c>
      <c r="T6901" s="4">
        <v>159.24</v>
      </c>
      <c r="U6901" s="9">
        <f t="shared" si="967"/>
        <v>0</v>
      </c>
      <c r="V6901" s="4">
        <f t="shared" si="968"/>
        <v>8.3810526315789478</v>
      </c>
      <c r="W6901" s="1" t="s">
        <v>21</v>
      </c>
      <c r="X6901" s="1">
        <v>1.99</v>
      </c>
      <c r="Y6901" s="4">
        <f t="shared" si="969"/>
        <v>161.23000000000002</v>
      </c>
      <c r="Z6901" s="1" t="s">
        <v>15</v>
      </c>
      <c r="AA6901" s="1" t="s">
        <v>23</v>
      </c>
      <c r="AB6901" s="1" t="s">
        <v>24</v>
      </c>
      <c r="AC6901" s="1" t="s">
        <v>38</v>
      </c>
      <c r="AD6901" s="1" t="s">
        <v>41</v>
      </c>
      <c r="AE6901" s="2">
        <v>41015</v>
      </c>
    </row>
    <row r="6902" spans="1:31" x14ac:dyDescent="0.25">
      <c r="A6902">
        <f t="shared" si="970"/>
        <v>6901</v>
      </c>
      <c r="B6902" s="1">
        <v>8609</v>
      </c>
      <c r="C6902" s="2">
        <v>41013</v>
      </c>
      <c r="D6902" s="1" t="s">
        <v>32</v>
      </c>
      <c r="E6902" s="1" t="str">
        <f t="shared" si="963"/>
        <v>***</v>
      </c>
      <c r="F6902" s="1" t="str">
        <f t="shared" si="964"/>
        <v>***</v>
      </c>
      <c r="G6902" s="1" t="str">
        <f t="shared" si="965"/>
        <v>***</v>
      </c>
      <c r="J6902" s="1" t="str">
        <f t="shared" si="966"/>
        <v>***</v>
      </c>
      <c r="P6902" s="1">
        <v>4</v>
      </c>
      <c r="Q6902" s="1">
        <f t="shared" si="971"/>
        <v>0.01</v>
      </c>
      <c r="T6902" s="4">
        <v>72.003500000000003</v>
      </c>
      <c r="U6902" s="9">
        <f t="shared" si="967"/>
        <v>0</v>
      </c>
      <c r="V6902" s="4">
        <f t="shared" si="968"/>
        <v>18.000875000000001</v>
      </c>
      <c r="W6902" s="1" t="s">
        <v>21</v>
      </c>
      <c r="X6902" s="1">
        <v>2.5</v>
      </c>
      <c r="Y6902" s="4">
        <f t="shared" si="969"/>
        <v>74.503500000000003</v>
      </c>
      <c r="Z6902" s="1" t="s">
        <v>46</v>
      </c>
      <c r="AA6902" s="1" t="s">
        <v>28</v>
      </c>
      <c r="AB6902" s="1" t="s">
        <v>24</v>
      </c>
      <c r="AC6902" s="1" t="s">
        <v>25</v>
      </c>
      <c r="AD6902" s="1" t="s">
        <v>31</v>
      </c>
      <c r="AE6902" s="2">
        <v>41014</v>
      </c>
    </row>
    <row r="6903" spans="1:31" x14ac:dyDescent="0.25">
      <c r="A6903">
        <f t="shared" si="970"/>
        <v>6902</v>
      </c>
      <c r="B6903" s="1">
        <v>52007</v>
      </c>
      <c r="C6903" s="2">
        <v>41013</v>
      </c>
      <c r="D6903" s="1" t="s">
        <v>36</v>
      </c>
      <c r="E6903" s="1" t="str">
        <f t="shared" si="963"/>
        <v>*</v>
      </c>
      <c r="F6903" s="1" t="str">
        <f t="shared" si="964"/>
        <v>*</v>
      </c>
      <c r="G6903" s="1" t="str">
        <f t="shared" si="965"/>
        <v>*</v>
      </c>
      <c r="J6903" s="1" t="str">
        <f t="shared" si="966"/>
        <v>*</v>
      </c>
      <c r="P6903" s="1">
        <v>25</v>
      </c>
      <c r="Q6903" s="1">
        <f t="shared" si="971"/>
        <v>3.5000000000000003E-2</v>
      </c>
      <c r="T6903" s="4">
        <v>68.540000000000006</v>
      </c>
      <c r="U6903" s="9">
        <f t="shared" si="967"/>
        <v>0</v>
      </c>
      <c r="V6903" s="4">
        <f t="shared" si="968"/>
        <v>2.7416</v>
      </c>
      <c r="W6903" s="1" t="s">
        <v>21</v>
      </c>
      <c r="X6903" s="1">
        <v>0.5</v>
      </c>
      <c r="Y6903" s="4">
        <f t="shared" si="969"/>
        <v>69.040000000000006</v>
      </c>
      <c r="Z6903" s="1" t="s">
        <v>22</v>
      </c>
      <c r="AA6903" s="1" t="s">
        <v>16</v>
      </c>
      <c r="AB6903" s="1" t="s">
        <v>29</v>
      </c>
      <c r="AC6903" s="1" t="s">
        <v>58</v>
      </c>
      <c r="AD6903" s="1" t="s">
        <v>19</v>
      </c>
      <c r="AE6903" s="2">
        <v>41013</v>
      </c>
    </row>
    <row r="6904" spans="1:31" x14ac:dyDescent="0.25">
      <c r="A6904">
        <f t="shared" si="970"/>
        <v>6903</v>
      </c>
      <c r="B6904" s="1">
        <v>38310</v>
      </c>
      <c r="C6904" s="2">
        <v>41013</v>
      </c>
      <c r="D6904" s="1" t="s">
        <v>20</v>
      </c>
      <c r="E6904" s="1" t="str">
        <f t="shared" si="963"/>
        <v>*</v>
      </c>
      <c r="F6904" s="1" t="str">
        <f t="shared" si="964"/>
        <v>**</v>
      </c>
      <c r="G6904" s="1" t="str">
        <f t="shared" si="965"/>
        <v>**</v>
      </c>
      <c r="J6904" s="1" t="str">
        <f t="shared" si="966"/>
        <v>**</v>
      </c>
      <c r="P6904" s="1">
        <v>4</v>
      </c>
      <c r="Q6904" s="1">
        <f t="shared" si="971"/>
        <v>0.01</v>
      </c>
      <c r="T6904" s="4">
        <v>62.45</v>
      </c>
      <c r="U6904" s="9">
        <f t="shared" si="967"/>
        <v>0</v>
      </c>
      <c r="V6904" s="4">
        <f t="shared" si="968"/>
        <v>15.612500000000001</v>
      </c>
      <c r="W6904" s="1" t="s">
        <v>21</v>
      </c>
      <c r="X6904" s="1">
        <v>49</v>
      </c>
      <c r="Y6904" s="4">
        <f t="shared" si="969"/>
        <v>111.45</v>
      </c>
      <c r="Z6904" s="1" t="s">
        <v>50</v>
      </c>
      <c r="AA6904" s="1" t="s">
        <v>28</v>
      </c>
      <c r="AB6904" s="1" t="s">
        <v>29</v>
      </c>
      <c r="AC6904" s="1" t="s">
        <v>63</v>
      </c>
      <c r="AD6904" s="1" t="s">
        <v>48</v>
      </c>
      <c r="AE6904" s="2">
        <v>41016</v>
      </c>
    </row>
    <row r="6905" spans="1:31" x14ac:dyDescent="0.25">
      <c r="A6905">
        <f t="shared" si="970"/>
        <v>6904</v>
      </c>
      <c r="B6905" s="1">
        <v>59905</v>
      </c>
      <c r="C6905" s="2">
        <v>41013</v>
      </c>
      <c r="D6905" s="1" t="s">
        <v>20</v>
      </c>
      <c r="E6905" s="1" t="str">
        <f t="shared" si="963"/>
        <v>*</v>
      </c>
      <c r="F6905" s="1" t="str">
        <f t="shared" si="964"/>
        <v>**</v>
      </c>
      <c r="G6905" s="1" t="str">
        <f t="shared" si="965"/>
        <v>**</v>
      </c>
      <c r="J6905" s="1" t="str">
        <f t="shared" si="966"/>
        <v>**</v>
      </c>
      <c r="P6905" s="1">
        <v>6</v>
      </c>
      <c r="Q6905" s="1">
        <f t="shared" si="971"/>
        <v>0.01</v>
      </c>
      <c r="T6905" s="4">
        <v>48.77</v>
      </c>
      <c r="U6905" s="9">
        <f t="shared" si="967"/>
        <v>0</v>
      </c>
      <c r="V6905" s="4">
        <f t="shared" si="968"/>
        <v>8.1283333333333339</v>
      </c>
      <c r="W6905" s="1" t="s">
        <v>21</v>
      </c>
      <c r="X6905" s="1">
        <v>1.71</v>
      </c>
      <c r="Y6905" s="4">
        <f t="shared" si="969"/>
        <v>50.480000000000004</v>
      </c>
      <c r="Z6905" s="1" t="s">
        <v>15</v>
      </c>
      <c r="AA6905" s="1" t="s">
        <v>23</v>
      </c>
      <c r="AB6905" s="1" t="s">
        <v>29</v>
      </c>
      <c r="AC6905" s="1" t="s">
        <v>40</v>
      </c>
      <c r="AD6905" s="1" t="s">
        <v>31</v>
      </c>
      <c r="AE6905" s="2">
        <v>41015</v>
      </c>
    </row>
    <row r="6906" spans="1:31" x14ac:dyDescent="0.25">
      <c r="A6906">
        <f t="shared" si="970"/>
        <v>6905</v>
      </c>
      <c r="B6906" s="1">
        <v>59905</v>
      </c>
      <c r="C6906" s="2">
        <v>41013</v>
      </c>
      <c r="D6906" s="1" t="s">
        <v>20</v>
      </c>
      <c r="E6906" s="1" t="str">
        <f t="shared" si="963"/>
        <v>*</v>
      </c>
      <c r="F6906" s="1" t="str">
        <f t="shared" si="964"/>
        <v>**</v>
      </c>
      <c r="G6906" s="1" t="str">
        <f t="shared" si="965"/>
        <v>**</v>
      </c>
      <c r="J6906" s="1" t="str">
        <f t="shared" si="966"/>
        <v>**</v>
      </c>
      <c r="P6906" s="1">
        <v>5</v>
      </c>
      <c r="Q6906" s="1">
        <f t="shared" si="971"/>
        <v>0.01</v>
      </c>
      <c r="T6906" s="4">
        <v>26.5</v>
      </c>
      <c r="U6906" s="9">
        <f t="shared" si="967"/>
        <v>0</v>
      </c>
      <c r="V6906" s="4">
        <f t="shared" si="968"/>
        <v>5.3</v>
      </c>
      <c r="W6906" s="1" t="s">
        <v>14</v>
      </c>
      <c r="X6906" s="1">
        <v>1.2</v>
      </c>
      <c r="Y6906" s="4">
        <f t="shared" si="969"/>
        <v>27.7</v>
      </c>
      <c r="Z6906" s="1" t="s">
        <v>15</v>
      </c>
      <c r="AA6906" s="1" t="s">
        <v>23</v>
      </c>
      <c r="AB6906" s="1" t="s">
        <v>29</v>
      </c>
      <c r="AC6906" s="1" t="s">
        <v>30</v>
      </c>
      <c r="AD6906" s="1" t="s">
        <v>31</v>
      </c>
      <c r="AE6906" s="2">
        <v>41014</v>
      </c>
    </row>
    <row r="6907" spans="1:31" x14ac:dyDescent="0.25">
      <c r="A6907">
        <f t="shared" si="970"/>
        <v>6906</v>
      </c>
      <c r="B6907" s="1">
        <v>54183</v>
      </c>
      <c r="C6907" s="2">
        <v>41014</v>
      </c>
      <c r="D6907" s="1" t="s">
        <v>32</v>
      </c>
      <c r="E6907" s="1" t="str">
        <f t="shared" si="963"/>
        <v>***</v>
      </c>
      <c r="F6907" s="1" t="str">
        <f t="shared" si="964"/>
        <v>***</v>
      </c>
      <c r="G6907" s="1" t="str">
        <f t="shared" si="965"/>
        <v>***</v>
      </c>
      <c r="J6907" s="1" t="str">
        <f t="shared" si="966"/>
        <v>***</v>
      </c>
      <c r="P6907" s="1">
        <v>32</v>
      </c>
      <c r="Q6907" s="1">
        <f t="shared" si="971"/>
        <v>0.04</v>
      </c>
      <c r="T6907" s="4">
        <v>2773.71</v>
      </c>
      <c r="U6907" s="9">
        <f t="shared" si="967"/>
        <v>1</v>
      </c>
      <c r="V6907" s="4">
        <f t="shared" si="968"/>
        <v>86.678437500000001</v>
      </c>
      <c r="W6907" s="1" t="s">
        <v>14</v>
      </c>
      <c r="X6907" s="1">
        <v>5.5</v>
      </c>
      <c r="Y6907" s="4">
        <f t="shared" si="969"/>
        <v>2779.21</v>
      </c>
      <c r="Z6907" s="1" t="s">
        <v>22</v>
      </c>
      <c r="AA6907" s="1" t="s">
        <v>28</v>
      </c>
      <c r="AB6907" s="1" t="s">
        <v>24</v>
      </c>
      <c r="AC6907" s="1" t="s">
        <v>38</v>
      </c>
      <c r="AD6907" s="1" t="s">
        <v>19</v>
      </c>
      <c r="AE6907" s="2">
        <v>41016</v>
      </c>
    </row>
    <row r="6908" spans="1:31" x14ac:dyDescent="0.25">
      <c r="A6908">
        <f t="shared" si="970"/>
        <v>6907</v>
      </c>
      <c r="B6908" s="1">
        <v>1344</v>
      </c>
      <c r="C6908" s="2">
        <v>41014</v>
      </c>
      <c r="D6908" s="1" t="s">
        <v>13</v>
      </c>
      <c r="E6908" s="1" t="str">
        <f t="shared" si="963"/>
        <v>*</v>
      </c>
      <c r="F6908" s="1" t="str">
        <f t="shared" si="964"/>
        <v>*</v>
      </c>
      <c r="G6908" s="1" t="str">
        <f t="shared" si="965"/>
        <v>*</v>
      </c>
      <c r="J6908" s="1" t="str">
        <f t="shared" si="966"/>
        <v>*</v>
      </c>
      <c r="P6908" s="1">
        <v>18</v>
      </c>
      <c r="Q6908" s="1">
        <f t="shared" si="971"/>
        <v>0.02</v>
      </c>
      <c r="T6908" s="4">
        <v>2480.9205000000002</v>
      </c>
      <c r="U6908" s="9">
        <f t="shared" si="967"/>
        <v>1</v>
      </c>
      <c r="V6908" s="4">
        <f t="shared" si="968"/>
        <v>137.82891666666669</v>
      </c>
      <c r="W6908" s="1" t="s">
        <v>21</v>
      </c>
      <c r="X6908" s="1">
        <v>8.99</v>
      </c>
      <c r="Y6908" s="4">
        <f t="shared" si="969"/>
        <v>2489.9105</v>
      </c>
      <c r="Z6908" s="1" t="s">
        <v>60</v>
      </c>
      <c r="AA6908" s="1" t="s">
        <v>28</v>
      </c>
      <c r="AB6908" s="1" t="s">
        <v>24</v>
      </c>
      <c r="AC6908" s="1" t="s">
        <v>25</v>
      </c>
      <c r="AD6908" s="1" t="s">
        <v>19</v>
      </c>
      <c r="AE6908" s="2">
        <v>41018</v>
      </c>
    </row>
    <row r="6909" spans="1:31" x14ac:dyDescent="0.25">
      <c r="A6909">
        <f t="shared" si="970"/>
        <v>6908</v>
      </c>
      <c r="B6909" s="1">
        <v>44071</v>
      </c>
      <c r="C6909" s="2">
        <v>41014</v>
      </c>
      <c r="D6909" s="1" t="s">
        <v>27</v>
      </c>
      <c r="E6909" s="1" t="str">
        <f t="shared" si="963"/>
        <v>*</v>
      </c>
      <c r="F6909" s="1" t="str">
        <f t="shared" si="964"/>
        <v>*</v>
      </c>
      <c r="G6909" s="1" t="str">
        <f t="shared" si="965"/>
        <v>*</v>
      </c>
      <c r="J6909" s="1" t="str">
        <f t="shared" si="966"/>
        <v>*</v>
      </c>
      <c r="P6909" s="1">
        <v>20</v>
      </c>
      <c r="Q6909" s="1">
        <f t="shared" si="971"/>
        <v>3.5000000000000003E-2</v>
      </c>
      <c r="T6909" s="4">
        <v>1163.123</v>
      </c>
      <c r="U6909" s="9">
        <f t="shared" si="967"/>
        <v>1</v>
      </c>
      <c r="V6909" s="4">
        <f t="shared" si="968"/>
        <v>58.156150000000004</v>
      </c>
      <c r="W6909" s="1" t="s">
        <v>21</v>
      </c>
      <c r="X6909" s="1">
        <v>8.99</v>
      </c>
      <c r="Y6909" s="4">
        <f t="shared" si="969"/>
        <v>1172.1130000000001</v>
      </c>
      <c r="Z6909" s="1" t="s">
        <v>39</v>
      </c>
      <c r="AA6909" s="1" t="s">
        <v>28</v>
      </c>
      <c r="AB6909" s="1" t="s">
        <v>24</v>
      </c>
      <c r="AC6909" s="1" t="s">
        <v>25</v>
      </c>
      <c r="AD6909" s="1" t="s">
        <v>19</v>
      </c>
      <c r="AE6909" s="2">
        <v>41015</v>
      </c>
    </row>
    <row r="6910" spans="1:31" x14ac:dyDescent="0.25">
      <c r="A6910">
        <f t="shared" si="970"/>
        <v>6909</v>
      </c>
      <c r="B6910" s="1">
        <v>1344</v>
      </c>
      <c r="C6910" s="2">
        <v>41014</v>
      </c>
      <c r="D6910" s="1" t="s">
        <v>13</v>
      </c>
      <c r="E6910" s="1" t="str">
        <f t="shared" si="963"/>
        <v>*</v>
      </c>
      <c r="F6910" s="1" t="str">
        <f t="shared" si="964"/>
        <v>*</v>
      </c>
      <c r="G6910" s="1" t="str">
        <f t="shared" si="965"/>
        <v>*</v>
      </c>
      <c r="J6910" s="1" t="str">
        <f t="shared" si="966"/>
        <v>*</v>
      </c>
      <c r="P6910" s="1">
        <v>15</v>
      </c>
      <c r="Q6910" s="1">
        <f t="shared" si="971"/>
        <v>0.02</v>
      </c>
      <c r="T6910" s="4">
        <v>834.904</v>
      </c>
      <c r="U6910" s="9">
        <f t="shared" si="967"/>
        <v>0</v>
      </c>
      <c r="V6910" s="4">
        <f t="shared" si="968"/>
        <v>55.660266666666665</v>
      </c>
      <c r="W6910" s="1" t="s">
        <v>21</v>
      </c>
      <c r="X6910" s="1">
        <v>5.26</v>
      </c>
      <c r="Y6910" s="4">
        <f t="shared" si="969"/>
        <v>840.16399999999999</v>
      </c>
      <c r="Z6910" s="1" t="s">
        <v>60</v>
      </c>
      <c r="AA6910" s="1" t="s">
        <v>28</v>
      </c>
      <c r="AB6910" s="1" t="s">
        <v>24</v>
      </c>
      <c r="AC6910" s="1" t="s">
        <v>25</v>
      </c>
      <c r="AD6910" s="1" t="s">
        <v>19</v>
      </c>
      <c r="AE6910" s="2">
        <v>41021</v>
      </c>
    </row>
    <row r="6911" spans="1:31" x14ac:dyDescent="0.25">
      <c r="A6911">
        <f t="shared" si="970"/>
        <v>6910</v>
      </c>
      <c r="B6911" s="1">
        <v>20615</v>
      </c>
      <c r="C6911" s="2">
        <v>41014</v>
      </c>
      <c r="D6911" s="1" t="s">
        <v>36</v>
      </c>
      <c r="E6911" s="1" t="str">
        <f t="shared" si="963"/>
        <v>*</v>
      </c>
      <c r="F6911" s="1" t="str">
        <f t="shared" si="964"/>
        <v>*</v>
      </c>
      <c r="G6911" s="1" t="str">
        <f t="shared" si="965"/>
        <v>*</v>
      </c>
      <c r="J6911" s="1" t="str">
        <f t="shared" si="966"/>
        <v>*</v>
      </c>
      <c r="P6911" s="1">
        <v>29</v>
      </c>
      <c r="Q6911" s="1">
        <f t="shared" si="971"/>
        <v>3.5000000000000003E-2</v>
      </c>
      <c r="T6911" s="4">
        <v>151.09</v>
      </c>
      <c r="U6911" s="9">
        <f t="shared" si="967"/>
        <v>0</v>
      </c>
      <c r="V6911" s="4">
        <f t="shared" si="968"/>
        <v>5.21</v>
      </c>
      <c r="W6911" s="1" t="s">
        <v>14</v>
      </c>
      <c r="X6911" s="1">
        <v>3.01</v>
      </c>
      <c r="Y6911" s="4">
        <f t="shared" si="969"/>
        <v>154.1</v>
      </c>
      <c r="Z6911" s="1" t="s">
        <v>42</v>
      </c>
      <c r="AA6911" s="1" t="s">
        <v>37</v>
      </c>
      <c r="AB6911" s="1" t="s">
        <v>29</v>
      </c>
      <c r="AC6911" s="1" t="s">
        <v>40</v>
      </c>
      <c r="AD6911" s="1" t="s">
        <v>31</v>
      </c>
      <c r="AE6911" s="2">
        <v>41015</v>
      </c>
    </row>
    <row r="6912" spans="1:31" x14ac:dyDescent="0.25">
      <c r="A6912">
        <f t="shared" si="970"/>
        <v>6911</v>
      </c>
      <c r="B6912" s="1">
        <v>54183</v>
      </c>
      <c r="C6912" s="2">
        <v>41014</v>
      </c>
      <c r="D6912" s="1" t="s">
        <v>32</v>
      </c>
      <c r="E6912" s="1" t="str">
        <f t="shared" si="963"/>
        <v>***</v>
      </c>
      <c r="F6912" s="1" t="str">
        <f t="shared" si="964"/>
        <v>***</v>
      </c>
      <c r="G6912" s="1" t="str">
        <f t="shared" si="965"/>
        <v>***</v>
      </c>
      <c r="J6912" s="1" t="str">
        <f t="shared" si="966"/>
        <v>***</v>
      </c>
      <c r="P6912" s="1">
        <v>9</v>
      </c>
      <c r="Q6912" s="1">
        <f t="shared" si="971"/>
        <v>0.01</v>
      </c>
      <c r="T6912" s="4">
        <v>113.89</v>
      </c>
      <c r="U6912" s="9">
        <f t="shared" si="967"/>
        <v>0</v>
      </c>
      <c r="V6912" s="4">
        <f t="shared" si="968"/>
        <v>12.654444444444444</v>
      </c>
      <c r="W6912" s="1" t="s">
        <v>21</v>
      </c>
      <c r="X6912" s="1">
        <v>8.99</v>
      </c>
      <c r="Y6912" s="4">
        <f t="shared" si="969"/>
        <v>122.88</v>
      </c>
      <c r="Z6912" s="1" t="s">
        <v>22</v>
      </c>
      <c r="AA6912" s="1" t="s">
        <v>28</v>
      </c>
      <c r="AB6912" s="1" t="s">
        <v>29</v>
      </c>
      <c r="AC6912" s="1" t="s">
        <v>30</v>
      </c>
      <c r="AD6912" s="1" t="s">
        <v>41</v>
      </c>
      <c r="AE6912" s="2">
        <v>41015</v>
      </c>
    </row>
    <row r="6913" spans="1:31" x14ac:dyDescent="0.25">
      <c r="A6913">
        <f t="shared" si="970"/>
        <v>6912</v>
      </c>
      <c r="B6913" s="1">
        <v>44071</v>
      </c>
      <c r="C6913" s="2">
        <v>41014</v>
      </c>
      <c r="D6913" s="1" t="s">
        <v>27</v>
      </c>
      <c r="E6913" s="1" t="str">
        <f t="shared" si="963"/>
        <v>*</v>
      </c>
      <c r="F6913" s="1" t="str">
        <f t="shared" si="964"/>
        <v>*</v>
      </c>
      <c r="G6913" s="1" t="str">
        <f t="shared" si="965"/>
        <v>*</v>
      </c>
      <c r="J6913" s="1" t="str">
        <f t="shared" si="966"/>
        <v>*</v>
      </c>
      <c r="P6913" s="1">
        <v>19</v>
      </c>
      <c r="Q6913" s="1">
        <f t="shared" si="971"/>
        <v>0.02</v>
      </c>
      <c r="T6913" s="4">
        <v>110.67</v>
      </c>
      <c r="U6913" s="9">
        <f t="shared" si="967"/>
        <v>0</v>
      </c>
      <c r="V6913" s="4">
        <f t="shared" si="968"/>
        <v>5.8247368421052634</v>
      </c>
      <c r="W6913" s="1" t="s">
        <v>21</v>
      </c>
      <c r="X6913" s="1">
        <v>4.92</v>
      </c>
      <c r="Y6913" s="4">
        <f t="shared" si="969"/>
        <v>115.59</v>
      </c>
      <c r="Z6913" s="1" t="s">
        <v>39</v>
      </c>
      <c r="AA6913" s="1" t="s">
        <v>28</v>
      </c>
      <c r="AB6913" s="1" t="s">
        <v>29</v>
      </c>
      <c r="AC6913" s="1" t="s">
        <v>43</v>
      </c>
      <c r="AD6913" s="1" t="s">
        <v>19</v>
      </c>
      <c r="AE6913" s="2">
        <v>41015</v>
      </c>
    </row>
    <row r="6914" spans="1:31" x14ac:dyDescent="0.25">
      <c r="A6914">
        <f t="shared" si="970"/>
        <v>6913</v>
      </c>
      <c r="B6914" s="1">
        <v>28871</v>
      </c>
      <c r="C6914" s="2">
        <v>41014</v>
      </c>
      <c r="D6914" s="1" t="s">
        <v>20</v>
      </c>
      <c r="E6914" s="1" t="str">
        <f t="shared" si="963"/>
        <v>*</v>
      </c>
      <c r="F6914" s="1" t="str">
        <f t="shared" si="964"/>
        <v>**</v>
      </c>
      <c r="G6914" s="1" t="str">
        <f t="shared" si="965"/>
        <v>**</v>
      </c>
      <c r="J6914" s="1" t="str">
        <f t="shared" si="966"/>
        <v>**</v>
      </c>
      <c r="P6914" s="1">
        <v>10</v>
      </c>
      <c r="Q6914" s="1">
        <f t="shared" si="971"/>
        <v>0.02</v>
      </c>
      <c r="T6914" s="4">
        <v>55.02</v>
      </c>
      <c r="U6914" s="9">
        <f t="shared" si="967"/>
        <v>0</v>
      </c>
      <c r="V6914" s="4">
        <f t="shared" si="968"/>
        <v>5.5020000000000007</v>
      </c>
      <c r="W6914" s="1" t="s">
        <v>21</v>
      </c>
      <c r="X6914" s="1">
        <v>5.14</v>
      </c>
      <c r="Y6914" s="4">
        <f t="shared" si="969"/>
        <v>60.160000000000004</v>
      </c>
      <c r="Z6914" s="1" t="s">
        <v>39</v>
      </c>
      <c r="AA6914" s="1" t="s">
        <v>23</v>
      </c>
      <c r="AB6914" s="1" t="s">
        <v>24</v>
      </c>
      <c r="AC6914" s="1" t="s">
        <v>38</v>
      </c>
      <c r="AD6914" s="1" t="s">
        <v>41</v>
      </c>
      <c r="AE6914" s="2">
        <v>41014</v>
      </c>
    </row>
    <row r="6915" spans="1:31" x14ac:dyDescent="0.25">
      <c r="A6915">
        <f t="shared" si="970"/>
        <v>6914</v>
      </c>
      <c r="B6915" s="1">
        <v>1826</v>
      </c>
      <c r="C6915" s="2">
        <v>41014</v>
      </c>
      <c r="D6915" s="1" t="s">
        <v>27</v>
      </c>
      <c r="E6915" s="1" t="str">
        <f t="shared" ref="E6915:E6978" si="972">IF(D6915="Critical","***","*")</f>
        <v>*</v>
      </c>
      <c r="F6915" s="1" t="str">
        <f t="shared" ref="F6915:F6978" si="973">IF(D6915="Critical","***",IF(D6915="High","**","*"))</f>
        <v>*</v>
      </c>
      <c r="G6915" s="1" t="str">
        <f t="shared" ref="G6915:G6978" si="974">VLOOKUP(D6915,$H$6:$I$10,2,FALSE)</f>
        <v>*</v>
      </c>
      <c r="J6915" s="1" t="str">
        <f t="shared" ref="J6915:J6978" si="975">HLOOKUP(D6915,$K$5:$O$6,2,FALSE)</f>
        <v>*</v>
      </c>
      <c r="P6915" s="1">
        <v>5</v>
      </c>
      <c r="Q6915" s="1">
        <f t="shared" si="971"/>
        <v>0.01</v>
      </c>
      <c r="T6915" s="4">
        <v>28.32</v>
      </c>
      <c r="U6915" s="9">
        <f t="shared" ref="U6915:U6978" si="976">IF(T6915&gt;1000,1,0)</f>
        <v>0</v>
      </c>
      <c r="V6915" s="4">
        <f t="shared" ref="V6915:V6978" si="977">T6915/P6915</f>
        <v>5.6639999999999997</v>
      </c>
      <c r="W6915" s="1" t="s">
        <v>21</v>
      </c>
      <c r="X6915" s="1">
        <v>4.75</v>
      </c>
      <c r="Y6915" s="4">
        <f t="shared" ref="Y6915:Y6978" si="978">X6915+T6915</f>
        <v>33.07</v>
      </c>
      <c r="Z6915" s="1" t="s">
        <v>22</v>
      </c>
      <c r="AA6915" s="1" t="s">
        <v>28</v>
      </c>
      <c r="AB6915" s="1" t="s">
        <v>29</v>
      </c>
      <c r="AC6915" s="1" t="s">
        <v>40</v>
      </c>
      <c r="AD6915" s="1" t="s">
        <v>19</v>
      </c>
      <c r="AE6915" s="2">
        <v>41015</v>
      </c>
    </row>
    <row r="6916" spans="1:31" x14ac:dyDescent="0.25">
      <c r="A6916">
        <f t="shared" ref="A6916:A6979" si="979">A6915+1</f>
        <v>6915</v>
      </c>
      <c r="B6916" s="1">
        <v>21638</v>
      </c>
      <c r="C6916" s="2">
        <v>41015</v>
      </c>
      <c r="D6916" s="1" t="s">
        <v>20</v>
      </c>
      <c r="E6916" s="1" t="str">
        <f t="shared" si="972"/>
        <v>*</v>
      </c>
      <c r="F6916" s="1" t="str">
        <f t="shared" si="973"/>
        <v>**</v>
      </c>
      <c r="G6916" s="1" t="str">
        <f t="shared" si="974"/>
        <v>**</v>
      </c>
      <c r="J6916" s="1" t="str">
        <f t="shared" si="975"/>
        <v>**</v>
      </c>
      <c r="P6916" s="1">
        <v>13</v>
      </c>
      <c r="Q6916" s="1">
        <f t="shared" ref="Q6916:Q6979" si="980">VLOOKUP(P6916,$R$5:$S$10,2,TRUE)</f>
        <v>0.02</v>
      </c>
      <c r="T6916" s="4">
        <v>418.93</v>
      </c>
      <c r="U6916" s="9">
        <f t="shared" si="976"/>
        <v>0</v>
      </c>
      <c r="V6916" s="4">
        <f t="shared" si="977"/>
        <v>32.225384615384613</v>
      </c>
      <c r="W6916" s="1" t="s">
        <v>21</v>
      </c>
      <c r="X6916" s="1">
        <v>8.74</v>
      </c>
      <c r="Y6916" s="4">
        <f t="shared" si="978"/>
        <v>427.67</v>
      </c>
      <c r="Z6916" s="1" t="s">
        <v>49</v>
      </c>
      <c r="AA6916" s="1" t="s">
        <v>23</v>
      </c>
      <c r="AB6916" s="1" t="s">
        <v>29</v>
      </c>
      <c r="AC6916" s="1" t="s">
        <v>40</v>
      </c>
      <c r="AD6916" s="1" t="s">
        <v>19</v>
      </c>
      <c r="AE6916" s="2">
        <v>41016</v>
      </c>
    </row>
    <row r="6917" spans="1:31" x14ac:dyDescent="0.25">
      <c r="A6917">
        <f t="shared" si="979"/>
        <v>6916</v>
      </c>
      <c r="B6917" s="1">
        <v>50982</v>
      </c>
      <c r="C6917" s="2">
        <v>41015</v>
      </c>
      <c r="D6917" s="1" t="s">
        <v>20</v>
      </c>
      <c r="E6917" s="1" t="str">
        <f t="shared" si="972"/>
        <v>*</v>
      </c>
      <c r="F6917" s="1" t="str">
        <f t="shared" si="973"/>
        <v>**</v>
      </c>
      <c r="G6917" s="1" t="str">
        <f t="shared" si="974"/>
        <v>**</v>
      </c>
      <c r="J6917" s="1" t="str">
        <f t="shared" si="975"/>
        <v>**</v>
      </c>
      <c r="P6917" s="1">
        <v>23</v>
      </c>
      <c r="Q6917" s="1">
        <f t="shared" si="980"/>
        <v>3.5000000000000003E-2</v>
      </c>
      <c r="T6917" s="4">
        <v>86.53</v>
      </c>
      <c r="U6917" s="9">
        <f t="shared" si="976"/>
        <v>0</v>
      </c>
      <c r="V6917" s="4">
        <f t="shared" si="977"/>
        <v>3.7621739130434784</v>
      </c>
      <c r="W6917" s="1" t="s">
        <v>21</v>
      </c>
      <c r="X6917" s="1">
        <v>0.5</v>
      </c>
      <c r="Y6917" s="4">
        <f t="shared" si="978"/>
        <v>87.03</v>
      </c>
      <c r="Z6917" s="1" t="s">
        <v>44</v>
      </c>
      <c r="AA6917" s="1" t="s">
        <v>16</v>
      </c>
      <c r="AB6917" s="1" t="s">
        <v>29</v>
      </c>
      <c r="AC6917" s="1" t="s">
        <v>58</v>
      </c>
      <c r="AD6917" s="1" t="s">
        <v>19</v>
      </c>
      <c r="AE6917" s="2">
        <v>41016</v>
      </c>
    </row>
    <row r="6918" spans="1:31" x14ac:dyDescent="0.25">
      <c r="A6918">
        <f t="shared" si="979"/>
        <v>6917</v>
      </c>
      <c r="B6918" s="1">
        <v>5028</v>
      </c>
      <c r="C6918" s="2">
        <v>41015</v>
      </c>
      <c r="D6918" s="1" t="s">
        <v>20</v>
      </c>
      <c r="E6918" s="1" t="str">
        <f t="shared" si="972"/>
        <v>*</v>
      </c>
      <c r="F6918" s="1" t="str">
        <f t="shared" si="973"/>
        <v>**</v>
      </c>
      <c r="G6918" s="1" t="str">
        <f t="shared" si="974"/>
        <v>**</v>
      </c>
      <c r="J6918" s="1" t="str">
        <f t="shared" si="975"/>
        <v>**</v>
      </c>
      <c r="P6918" s="1">
        <v>10</v>
      </c>
      <c r="Q6918" s="1">
        <f t="shared" si="980"/>
        <v>0.02</v>
      </c>
      <c r="T6918" s="4">
        <v>79.680000000000007</v>
      </c>
      <c r="U6918" s="9">
        <f t="shared" si="976"/>
        <v>0</v>
      </c>
      <c r="V6918" s="4">
        <f t="shared" si="977"/>
        <v>7.9680000000000009</v>
      </c>
      <c r="W6918" s="1" t="s">
        <v>21</v>
      </c>
      <c r="X6918" s="1">
        <v>3.68</v>
      </c>
      <c r="Y6918" s="4">
        <f t="shared" si="978"/>
        <v>83.360000000000014</v>
      </c>
      <c r="Z6918" s="1" t="s">
        <v>15</v>
      </c>
      <c r="AA6918" s="1" t="s">
        <v>28</v>
      </c>
      <c r="AB6918" s="1" t="s">
        <v>17</v>
      </c>
      <c r="AC6918" s="1" t="s">
        <v>18</v>
      </c>
      <c r="AD6918" s="1" t="s">
        <v>31</v>
      </c>
      <c r="AE6918" s="2">
        <v>41017</v>
      </c>
    </row>
    <row r="6919" spans="1:31" x14ac:dyDescent="0.25">
      <c r="A6919">
        <f t="shared" si="979"/>
        <v>6918</v>
      </c>
      <c r="B6919" s="1">
        <v>24098</v>
      </c>
      <c r="C6919" s="2">
        <v>41016</v>
      </c>
      <c r="D6919" s="1" t="s">
        <v>32</v>
      </c>
      <c r="E6919" s="1" t="str">
        <f t="shared" si="972"/>
        <v>***</v>
      </c>
      <c r="F6919" s="1" t="str">
        <f t="shared" si="973"/>
        <v>***</v>
      </c>
      <c r="G6919" s="1" t="str">
        <f t="shared" si="974"/>
        <v>***</v>
      </c>
      <c r="J6919" s="1" t="str">
        <f t="shared" si="975"/>
        <v>***</v>
      </c>
      <c r="P6919" s="1">
        <v>32</v>
      </c>
      <c r="Q6919" s="1">
        <f t="shared" si="980"/>
        <v>0.04</v>
      </c>
      <c r="T6919" s="4">
        <v>4158.0725000000002</v>
      </c>
      <c r="U6919" s="9">
        <f t="shared" si="976"/>
        <v>1</v>
      </c>
      <c r="V6919" s="4">
        <f t="shared" si="977"/>
        <v>129.93976562500001</v>
      </c>
      <c r="W6919" s="1" t="s">
        <v>21</v>
      </c>
      <c r="X6919" s="1">
        <v>8.99</v>
      </c>
      <c r="Y6919" s="4">
        <f t="shared" si="978"/>
        <v>4167.0625</v>
      </c>
      <c r="Z6919" s="1" t="s">
        <v>54</v>
      </c>
      <c r="AA6919" s="1" t="s">
        <v>23</v>
      </c>
      <c r="AB6919" s="1" t="s">
        <v>24</v>
      </c>
      <c r="AC6919" s="1" t="s">
        <v>25</v>
      </c>
      <c r="AD6919" s="1" t="s">
        <v>19</v>
      </c>
      <c r="AE6919" s="2">
        <v>41017</v>
      </c>
    </row>
    <row r="6920" spans="1:31" x14ac:dyDescent="0.25">
      <c r="A6920">
        <f t="shared" si="979"/>
        <v>6919</v>
      </c>
      <c r="B6920" s="1">
        <v>22688</v>
      </c>
      <c r="C6920" s="2">
        <v>41016</v>
      </c>
      <c r="D6920" s="1" t="s">
        <v>36</v>
      </c>
      <c r="E6920" s="1" t="str">
        <f t="shared" si="972"/>
        <v>*</v>
      </c>
      <c r="F6920" s="1" t="str">
        <f t="shared" si="973"/>
        <v>*</v>
      </c>
      <c r="G6920" s="1" t="str">
        <f t="shared" si="974"/>
        <v>*</v>
      </c>
      <c r="J6920" s="1" t="str">
        <f t="shared" si="975"/>
        <v>*</v>
      </c>
      <c r="P6920" s="1">
        <v>40</v>
      </c>
      <c r="Q6920" s="1">
        <f t="shared" si="980"/>
        <v>0.05</v>
      </c>
      <c r="T6920" s="4">
        <v>2044.2755</v>
      </c>
      <c r="U6920" s="9">
        <f t="shared" si="976"/>
        <v>1</v>
      </c>
      <c r="V6920" s="4">
        <f t="shared" si="977"/>
        <v>51.106887499999999</v>
      </c>
      <c r="W6920" s="1" t="s">
        <v>21</v>
      </c>
      <c r="X6920" s="1">
        <v>5.63</v>
      </c>
      <c r="Y6920" s="4">
        <f t="shared" si="978"/>
        <v>2049.9054999999998</v>
      </c>
      <c r="Z6920" s="1" t="s">
        <v>22</v>
      </c>
      <c r="AA6920" s="1" t="s">
        <v>28</v>
      </c>
      <c r="AB6920" s="1" t="s">
        <v>24</v>
      </c>
      <c r="AC6920" s="1" t="s">
        <v>25</v>
      </c>
      <c r="AD6920" s="1" t="s">
        <v>19</v>
      </c>
      <c r="AE6920" s="2">
        <v>41017</v>
      </c>
    </row>
    <row r="6921" spans="1:31" x14ac:dyDescent="0.25">
      <c r="A6921">
        <f t="shared" si="979"/>
        <v>6920</v>
      </c>
      <c r="B6921" s="1">
        <v>48742</v>
      </c>
      <c r="C6921" s="2">
        <v>41016</v>
      </c>
      <c r="D6921" s="1" t="s">
        <v>27</v>
      </c>
      <c r="E6921" s="1" t="str">
        <f t="shared" si="972"/>
        <v>*</v>
      </c>
      <c r="F6921" s="1" t="str">
        <f t="shared" si="973"/>
        <v>*</v>
      </c>
      <c r="G6921" s="1" t="str">
        <f t="shared" si="974"/>
        <v>*</v>
      </c>
      <c r="J6921" s="1" t="str">
        <f t="shared" si="975"/>
        <v>*</v>
      </c>
      <c r="P6921" s="1">
        <v>42</v>
      </c>
      <c r="Q6921" s="1">
        <f t="shared" si="980"/>
        <v>0.05</v>
      </c>
      <c r="T6921" s="4">
        <v>825.63</v>
      </c>
      <c r="U6921" s="9">
        <f t="shared" si="976"/>
        <v>0</v>
      </c>
      <c r="V6921" s="4">
        <f t="shared" si="977"/>
        <v>19.657857142857143</v>
      </c>
      <c r="W6921" s="1" t="s">
        <v>21</v>
      </c>
      <c r="X6921" s="1">
        <v>1.49</v>
      </c>
      <c r="Y6921" s="4">
        <f t="shared" si="978"/>
        <v>827.12</v>
      </c>
      <c r="Z6921" s="1" t="s">
        <v>46</v>
      </c>
      <c r="AA6921" s="1" t="s">
        <v>16</v>
      </c>
      <c r="AB6921" s="1" t="s">
        <v>29</v>
      </c>
      <c r="AC6921" s="1" t="s">
        <v>43</v>
      </c>
      <c r="AD6921" s="1" t="s">
        <v>19</v>
      </c>
      <c r="AE6921" s="2">
        <v>41018</v>
      </c>
    </row>
    <row r="6922" spans="1:31" x14ac:dyDescent="0.25">
      <c r="A6922">
        <f t="shared" si="979"/>
        <v>6921</v>
      </c>
      <c r="B6922" s="1">
        <v>25895</v>
      </c>
      <c r="C6922" s="2">
        <v>41016</v>
      </c>
      <c r="D6922" s="1" t="s">
        <v>36</v>
      </c>
      <c r="E6922" s="1" t="str">
        <f t="shared" si="972"/>
        <v>*</v>
      </c>
      <c r="F6922" s="1" t="str">
        <f t="shared" si="973"/>
        <v>*</v>
      </c>
      <c r="G6922" s="1" t="str">
        <f t="shared" si="974"/>
        <v>*</v>
      </c>
      <c r="J6922" s="1" t="str">
        <f t="shared" si="975"/>
        <v>*</v>
      </c>
      <c r="P6922" s="1">
        <v>37</v>
      </c>
      <c r="Q6922" s="1">
        <f t="shared" si="980"/>
        <v>0.04</v>
      </c>
      <c r="T6922" s="4">
        <v>709.91</v>
      </c>
      <c r="U6922" s="9">
        <f t="shared" si="976"/>
        <v>0</v>
      </c>
      <c r="V6922" s="4">
        <f t="shared" si="977"/>
        <v>19.186756756756758</v>
      </c>
      <c r="W6922" s="1" t="s">
        <v>21</v>
      </c>
      <c r="X6922" s="1">
        <v>12.79</v>
      </c>
      <c r="Y6922" s="4">
        <f t="shared" si="978"/>
        <v>722.69999999999993</v>
      </c>
      <c r="Z6922" s="1" t="s">
        <v>22</v>
      </c>
      <c r="AA6922" s="1" t="s">
        <v>28</v>
      </c>
      <c r="AB6922" s="1" t="s">
        <v>29</v>
      </c>
      <c r="AC6922" s="1" t="s">
        <v>43</v>
      </c>
      <c r="AD6922" s="1" t="s">
        <v>19</v>
      </c>
      <c r="AE6922" s="2">
        <v>41019</v>
      </c>
    </row>
    <row r="6923" spans="1:31" x14ac:dyDescent="0.25">
      <c r="A6923">
        <f t="shared" si="979"/>
        <v>6922</v>
      </c>
      <c r="B6923" s="1">
        <v>21253</v>
      </c>
      <c r="C6923" s="2">
        <v>41016</v>
      </c>
      <c r="D6923" s="1" t="s">
        <v>36</v>
      </c>
      <c r="E6923" s="1" t="str">
        <f t="shared" si="972"/>
        <v>*</v>
      </c>
      <c r="F6923" s="1" t="str">
        <f t="shared" si="973"/>
        <v>*</v>
      </c>
      <c r="G6923" s="1" t="str">
        <f t="shared" si="974"/>
        <v>*</v>
      </c>
      <c r="J6923" s="1" t="str">
        <f t="shared" si="975"/>
        <v>*</v>
      </c>
      <c r="P6923" s="1">
        <v>5</v>
      </c>
      <c r="Q6923" s="1">
        <f t="shared" si="980"/>
        <v>0.01</v>
      </c>
      <c r="T6923" s="4">
        <v>455.08</v>
      </c>
      <c r="U6923" s="9">
        <f t="shared" si="976"/>
        <v>0</v>
      </c>
      <c r="V6923" s="4">
        <f t="shared" si="977"/>
        <v>91.015999999999991</v>
      </c>
      <c r="W6923" s="1" t="s">
        <v>21</v>
      </c>
      <c r="X6923" s="1">
        <v>19.989999999999998</v>
      </c>
      <c r="Y6923" s="4">
        <f t="shared" si="978"/>
        <v>475.07</v>
      </c>
      <c r="Z6923" s="1" t="s">
        <v>46</v>
      </c>
      <c r="AA6923" s="1" t="s">
        <v>23</v>
      </c>
      <c r="AB6923" s="1" t="s">
        <v>29</v>
      </c>
      <c r="AC6923" s="1" t="s">
        <v>57</v>
      </c>
      <c r="AD6923" s="1" t="s">
        <v>19</v>
      </c>
      <c r="AE6923" s="2">
        <v>41017</v>
      </c>
    </row>
    <row r="6924" spans="1:31" x14ac:dyDescent="0.25">
      <c r="A6924">
        <f t="shared" si="979"/>
        <v>6923</v>
      </c>
      <c r="B6924" s="1">
        <v>24098</v>
      </c>
      <c r="C6924" s="2">
        <v>41016</v>
      </c>
      <c r="D6924" s="1" t="s">
        <v>32</v>
      </c>
      <c r="E6924" s="1" t="str">
        <f t="shared" si="972"/>
        <v>***</v>
      </c>
      <c r="F6924" s="1" t="str">
        <f t="shared" si="973"/>
        <v>***</v>
      </c>
      <c r="G6924" s="1" t="str">
        <f t="shared" si="974"/>
        <v>***</v>
      </c>
      <c r="J6924" s="1" t="str">
        <f t="shared" si="975"/>
        <v>***</v>
      </c>
      <c r="P6924" s="1">
        <v>42</v>
      </c>
      <c r="Q6924" s="1">
        <f t="shared" si="980"/>
        <v>0.05</v>
      </c>
      <c r="T6924" s="4">
        <v>199.58</v>
      </c>
      <c r="U6924" s="9">
        <f t="shared" si="976"/>
        <v>0</v>
      </c>
      <c r="V6924" s="4">
        <f t="shared" si="977"/>
        <v>4.7519047619047621</v>
      </c>
      <c r="W6924" s="1" t="s">
        <v>21</v>
      </c>
      <c r="X6924" s="1">
        <v>1.49</v>
      </c>
      <c r="Y6924" s="4">
        <f t="shared" si="978"/>
        <v>201.07000000000002</v>
      </c>
      <c r="Z6924" s="1" t="s">
        <v>54</v>
      </c>
      <c r="AA6924" s="1" t="s">
        <v>23</v>
      </c>
      <c r="AB6924" s="1" t="s">
        <v>29</v>
      </c>
      <c r="AC6924" s="1" t="s">
        <v>43</v>
      </c>
      <c r="AD6924" s="1" t="s">
        <v>19</v>
      </c>
      <c r="AE6924" s="2">
        <v>41017</v>
      </c>
    </row>
    <row r="6925" spans="1:31" x14ac:dyDescent="0.25">
      <c r="A6925">
        <f t="shared" si="979"/>
        <v>6924</v>
      </c>
      <c r="B6925" s="1">
        <v>24098</v>
      </c>
      <c r="C6925" s="2">
        <v>41016</v>
      </c>
      <c r="D6925" s="1" t="s">
        <v>32</v>
      </c>
      <c r="E6925" s="1" t="str">
        <f t="shared" si="972"/>
        <v>***</v>
      </c>
      <c r="F6925" s="1" t="str">
        <f t="shared" si="973"/>
        <v>***</v>
      </c>
      <c r="G6925" s="1" t="str">
        <f t="shared" si="974"/>
        <v>***</v>
      </c>
      <c r="J6925" s="1" t="str">
        <f t="shared" si="975"/>
        <v>***</v>
      </c>
      <c r="P6925" s="1">
        <v>10</v>
      </c>
      <c r="Q6925" s="1">
        <f t="shared" si="980"/>
        <v>0.02</v>
      </c>
      <c r="T6925" s="4">
        <v>80.59</v>
      </c>
      <c r="U6925" s="9">
        <f t="shared" si="976"/>
        <v>0</v>
      </c>
      <c r="V6925" s="4">
        <f t="shared" si="977"/>
        <v>8.0590000000000011</v>
      </c>
      <c r="W6925" s="1" t="s">
        <v>21</v>
      </c>
      <c r="X6925" s="1">
        <v>5.83</v>
      </c>
      <c r="Y6925" s="4">
        <f t="shared" si="978"/>
        <v>86.42</v>
      </c>
      <c r="Z6925" s="1" t="s">
        <v>54</v>
      </c>
      <c r="AA6925" s="1" t="s">
        <v>23</v>
      </c>
      <c r="AB6925" s="1" t="s">
        <v>29</v>
      </c>
      <c r="AC6925" s="1" t="s">
        <v>40</v>
      </c>
      <c r="AD6925" s="1" t="s">
        <v>31</v>
      </c>
      <c r="AE6925" s="2">
        <v>41018</v>
      </c>
    </row>
    <row r="6926" spans="1:31" x14ac:dyDescent="0.25">
      <c r="A6926">
        <f t="shared" si="979"/>
        <v>6925</v>
      </c>
      <c r="B6926" s="1">
        <v>1221</v>
      </c>
      <c r="C6926" s="2">
        <v>41017</v>
      </c>
      <c r="D6926" s="1" t="s">
        <v>27</v>
      </c>
      <c r="E6926" s="1" t="str">
        <f t="shared" si="972"/>
        <v>*</v>
      </c>
      <c r="F6926" s="1" t="str">
        <f t="shared" si="973"/>
        <v>*</v>
      </c>
      <c r="G6926" s="1" t="str">
        <f t="shared" si="974"/>
        <v>*</v>
      </c>
      <c r="J6926" s="1" t="str">
        <f t="shared" si="975"/>
        <v>*</v>
      </c>
      <c r="P6926" s="1">
        <v>11</v>
      </c>
      <c r="Q6926" s="1">
        <f t="shared" si="980"/>
        <v>0.02</v>
      </c>
      <c r="T6926" s="4">
        <v>10145.14</v>
      </c>
      <c r="U6926" s="9">
        <f t="shared" si="976"/>
        <v>1</v>
      </c>
      <c r="V6926" s="4">
        <f t="shared" si="977"/>
        <v>922.28545454545451</v>
      </c>
      <c r="W6926" s="1" t="s">
        <v>21</v>
      </c>
      <c r="X6926" s="1">
        <v>19.989999999999998</v>
      </c>
      <c r="Y6926" s="4">
        <f t="shared" si="978"/>
        <v>10165.129999999999</v>
      </c>
      <c r="Z6926" s="1" t="s">
        <v>15</v>
      </c>
      <c r="AA6926" s="1" t="s">
        <v>28</v>
      </c>
      <c r="AB6926" s="1" t="s">
        <v>29</v>
      </c>
      <c r="AC6926" s="1" t="s">
        <v>43</v>
      </c>
      <c r="AD6926" s="1" t="s">
        <v>19</v>
      </c>
      <c r="AE6926" s="2">
        <v>41019</v>
      </c>
    </row>
    <row r="6927" spans="1:31" x14ac:dyDescent="0.25">
      <c r="A6927">
        <f t="shared" si="979"/>
        <v>6926</v>
      </c>
      <c r="B6927" s="1">
        <v>32386</v>
      </c>
      <c r="C6927" s="2">
        <v>41017</v>
      </c>
      <c r="D6927" s="1" t="s">
        <v>32</v>
      </c>
      <c r="E6927" s="1" t="str">
        <f t="shared" si="972"/>
        <v>***</v>
      </c>
      <c r="F6927" s="1" t="str">
        <f t="shared" si="973"/>
        <v>***</v>
      </c>
      <c r="G6927" s="1" t="str">
        <f t="shared" si="974"/>
        <v>***</v>
      </c>
      <c r="J6927" s="1" t="str">
        <f t="shared" si="975"/>
        <v>***</v>
      </c>
      <c r="P6927" s="1">
        <v>1</v>
      </c>
      <c r="Q6927" s="1">
        <f t="shared" si="980"/>
        <v>0.01</v>
      </c>
      <c r="T6927" s="4">
        <v>1996.16</v>
      </c>
      <c r="U6927" s="9">
        <f t="shared" si="976"/>
        <v>1</v>
      </c>
      <c r="V6927" s="4">
        <f t="shared" si="977"/>
        <v>1996.16</v>
      </c>
      <c r="W6927" s="1" t="s">
        <v>21</v>
      </c>
      <c r="X6927" s="1">
        <v>13.99</v>
      </c>
      <c r="Y6927" s="4">
        <f t="shared" si="978"/>
        <v>2010.15</v>
      </c>
      <c r="Z6927" s="1" t="s">
        <v>46</v>
      </c>
      <c r="AA6927" s="1" t="s">
        <v>37</v>
      </c>
      <c r="AB6927" s="1" t="s">
        <v>24</v>
      </c>
      <c r="AC6927" s="1" t="s">
        <v>56</v>
      </c>
      <c r="AD6927" s="1" t="s">
        <v>26</v>
      </c>
      <c r="AE6927" s="2">
        <v>41019</v>
      </c>
    </row>
    <row r="6928" spans="1:31" x14ac:dyDescent="0.25">
      <c r="A6928">
        <f t="shared" si="979"/>
        <v>6927</v>
      </c>
      <c r="B6928" s="1">
        <v>45476</v>
      </c>
      <c r="C6928" s="2">
        <v>41017</v>
      </c>
      <c r="D6928" s="1" t="s">
        <v>32</v>
      </c>
      <c r="E6928" s="1" t="str">
        <f t="shared" si="972"/>
        <v>***</v>
      </c>
      <c r="F6928" s="1" t="str">
        <f t="shared" si="973"/>
        <v>***</v>
      </c>
      <c r="G6928" s="1" t="str">
        <f t="shared" si="974"/>
        <v>***</v>
      </c>
      <c r="J6928" s="1" t="str">
        <f t="shared" si="975"/>
        <v>***</v>
      </c>
      <c r="P6928" s="1">
        <v>48</v>
      </c>
      <c r="Q6928" s="1">
        <f t="shared" si="980"/>
        <v>0.05</v>
      </c>
      <c r="T6928" s="4">
        <v>1055.98</v>
      </c>
      <c r="U6928" s="9">
        <f t="shared" si="976"/>
        <v>1</v>
      </c>
      <c r="V6928" s="4">
        <f t="shared" si="977"/>
        <v>21.999583333333334</v>
      </c>
      <c r="W6928" s="1" t="s">
        <v>21</v>
      </c>
      <c r="X6928" s="1">
        <v>5.94</v>
      </c>
      <c r="Y6928" s="4">
        <f t="shared" si="978"/>
        <v>1061.92</v>
      </c>
      <c r="Z6928" s="1" t="s">
        <v>42</v>
      </c>
      <c r="AA6928" s="1" t="s">
        <v>37</v>
      </c>
      <c r="AB6928" s="1" t="s">
        <v>29</v>
      </c>
      <c r="AC6928" s="1" t="s">
        <v>63</v>
      </c>
      <c r="AD6928" s="1" t="s">
        <v>26</v>
      </c>
      <c r="AE6928" s="2">
        <v>41017</v>
      </c>
    </row>
    <row r="6929" spans="1:31" x14ac:dyDescent="0.25">
      <c r="A6929">
        <f t="shared" si="979"/>
        <v>6928</v>
      </c>
      <c r="B6929" s="1">
        <v>35040</v>
      </c>
      <c r="C6929" s="2">
        <v>41017</v>
      </c>
      <c r="D6929" s="1" t="s">
        <v>27</v>
      </c>
      <c r="E6929" s="1" t="str">
        <f t="shared" si="972"/>
        <v>*</v>
      </c>
      <c r="F6929" s="1" t="str">
        <f t="shared" si="973"/>
        <v>*</v>
      </c>
      <c r="G6929" s="1" t="str">
        <f t="shared" si="974"/>
        <v>*</v>
      </c>
      <c r="J6929" s="1" t="str">
        <f t="shared" si="975"/>
        <v>*</v>
      </c>
      <c r="P6929" s="1">
        <v>44</v>
      </c>
      <c r="Q6929" s="1">
        <f t="shared" si="980"/>
        <v>0.05</v>
      </c>
      <c r="T6929" s="4">
        <v>486.63</v>
      </c>
      <c r="U6929" s="9">
        <f t="shared" si="976"/>
        <v>0</v>
      </c>
      <c r="V6929" s="4">
        <f t="shared" si="977"/>
        <v>11.059772727272728</v>
      </c>
      <c r="W6929" s="1" t="s">
        <v>21</v>
      </c>
      <c r="X6929" s="1">
        <v>7.46</v>
      </c>
      <c r="Y6929" s="4">
        <f t="shared" si="978"/>
        <v>494.09</v>
      </c>
      <c r="Z6929" s="1" t="s">
        <v>49</v>
      </c>
      <c r="AA6929" s="1" t="s">
        <v>37</v>
      </c>
      <c r="AB6929" s="1" t="s">
        <v>29</v>
      </c>
      <c r="AC6929" s="1" t="s">
        <v>55</v>
      </c>
      <c r="AD6929" s="1" t="s">
        <v>19</v>
      </c>
      <c r="AE6929" s="2">
        <v>41020</v>
      </c>
    </row>
    <row r="6930" spans="1:31" x14ac:dyDescent="0.25">
      <c r="A6930">
        <f t="shared" si="979"/>
        <v>6929</v>
      </c>
      <c r="B6930" s="1">
        <v>1221</v>
      </c>
      <c r="C6930" s="2">
        <v>41017</v>
      </c>
      <c r="D6930" s="1" t="s">
        <v>27</v>
      </c>
      <c r="E6930" s="1" t="str">
        <f t="shared" si="972"/>
        <v>*</v>
      </c>
      <c r="F6930" s="1" t="str">
        <f t="shared" si="973"/>
        <v>*</v>
      </c>
      <c r="G6930" s="1" t="str">
        <f t="shared" si="974"/>
        <v>*</v>
      </c>
      <c r="J6930" s="1" t="str">
        <f t="shared" si="975"/>
        <v>*</v>
      </c>
      <c r="P6930" s="1">
        <v>16</v>
      </c>
      <c r="Q6930" s="1">
        <f t="shared" si="980"/>
        <v>0.02</v>
      </c>
      <c r="T6930" s="4">
        <v>68.45</v>
      </c>
      <c r="U6930" s="9">
        <f t="shared" si="976"/>
        <v>0</v>
      </c>
      <c r="V6930" s="4">
        <f t="shared" si="977"/>
        <v>4.2781250000000002</v>
      </c>
      <c r="W6930" s="1" t="s">
        <v>21</v>
      </c>
      <c r="X6930" s="1">
        <v>5.41</v>
      </c>
      <c r="Y6930" s="4">
        <f t="shared" si="978"/>
        <v>73.86</v>
      </c>
      <c r="Z6930" s="1" t="s">
        <v>15</v>
      </c>
      <c r="AA6930" s="1" t="s">
        <v>28</v>
      </c>
      <c r="AB6930" s="1" t="s">
        <v>29</v>
      </c>
      <c r="AC6930" s="1" t="s">
        <v>43</v>
      </c>
      <c r="AD6930" s="1" t="s">
        <v>19</v>
      </c>
      <c r="AE6930" s="2">
        <v>41019</v>
      </c>
    </row>
    <row r="6931" spans="1:31" x14ac:dyDescent="0.25">
      <c r="A6931">
        <f t="shared" si="979"/>
        <v>6930</v>
      </c>
      <c r="B6931" s="1">
        <v>832</v>
      </c>
      <c r="C6931" s="2">
        <v>41017</v>
      </c>
      <c r="D6931" s="1" t="s">
        <v>13</v>
      </c>
      <c r="E6931" s="1" t="str">
        <f t="shared" si="972"/>
        <v>*</v>
      </c>
      <c r="F6931" s="1" t="str">
        <f t="shared" si="973"/>
        <v>*</v>
      </c>
      <c r="G6931" s="1" t="str">
        <f t="shared" si="974"/>
        <v>*</v>
      </c>
      <c r="J6931" s="1" t="str">
        <f t="shared" si="975"/>
        <v>*</v>
      </c>
      <c r="P6931" s="1">
        <v>7</v>
      </c>
      <c r="Q6931" s="1">
        <f t="shared" si="980"/>
        <v>0.01</v>
      </c>
      <c r="T6931" s="4">
        <v>53.46</v>
      </c>
      <c r="U6931" s="9">
        <f t="shared" si="976"/>
        <v>0</v>
      </c>
      <c r="V6931" s="4">
        <f t="shared" si="977"/>
        <v>7.637142857142857</v>
      </c>
      <c r="W6931" s="1" t="s">
        <v>21</v>
      </c>
      <c r="X6931" s="1">
        <v>5.9</v>
      </c>
      <c r="Y6931" s="4">
        <f t="shared" si="978"/>
        <v>59.36</v>
      </c>
      <c r="Z6931" s="1" t="s">
        <v>46</v>
      </c>
      <c r="AA6931" s="1" t="s">
        <v>28</v>
      </c>
      <c r="AB6931" s="1" t="s">
        <v>29</v>
      </c>
      <c r="AC6931" s="1" t="s">
        <v>40</v>
      </c>
      <c r="AD6931" s="1" t="s">
        <v>19</v>
      </c>
      <c r="AE6931" s="2">
        <v>41021</v>
      </c>
    </row>
    <row r="6932" spans="1:31" x14ac:dyDescent="0.25">
      <c r="A6932">
        <f t="shared" si="979"/>
        <v>6931</v>
      </c>
      <c r="B6932" s="1">
        <v>1221</v>
      </c>
      <c r="C6932" s="2">
        <v>41017</v>
      </c>
      <c r="D6932" s="1" t="s">
        <v>27</v>
      </c>
      <c r="E6932" s="1" t="str">
        <f t="shared" si="972"/>
        <v>*</v>
      </c>
      <c r="F6932" s="1" t="str">
        <f t="shared" si="973"/>
        <v>*</v>
      </c>
      <c r="G6932" s="1" t="str">
        <f t="shared" si="974"/>
        <v>*</v>
      </c>
      <c r="J6932" s="1" t="str">
        <f t="shared" si="975"/>
        <v>*</v>
      </c>
      <c r="P6932" s="1">
        <v>1</v>
      </c>
      <c r="Q6932" s="1">
        <f t="shared" si="980"/>
        <v>0.01</v>
      </c>
      <c r="T6932" s="4">
        <v>14.68</v>
      </c>
      <c r="U6932" s="9">
        <f t="shared" si="976"/>
        <v>0</v>
      </c>
      <c r="V6932" s="4">
        <f t="shared" si="977"/>
        <v>14.68</v>
      </c>
      <c r="W6932" s="1" t="s">
        <v>21</v>
      </c>
      <c r="X6932" s="1">
        <v>6.19</v>
      </c>
      <c r="Y6932" s="4">
        <f t="shared" si="978"/>
        <v>20.87</v>
      </c>
      <c r="Z6932" s="1" t="s">
        <v>15</v>
      </c>
      <c r="AA6932" s="1" t="s">
        <v>28</v>
      </c>
      <c r="AB6932" s="1" t="s">
        <v>29</v>
      </c>
      <c r="AC6932" s="1" t="s">
        <v>43</v>
      </c>
      <c r="AD6932" s="1" t="s">
        <v>19</v>
      </c>
      <c r="AE6932" s="2">
        <v>41017</v>
      </c>
    </row>
    <row r="6933" spans="1:31" x14ac:dyDescent="0.25">
      <c r="A6933">
        <f t="shared" si="979"/>
        <v>6932</v>
      </c>
      <c r="B6933" s="1">
        <v>45315</v>
      </c>
      <c r="C6933" s="2">
        <v>41019</v>
      </c>
      <c r="D6933" s="1" t="s">
        <v>36</v>
      </c>
      <c r="E6933" s="1" t="str">
        <f t="shared" si="972"/>
        <v>*</v>
      </c>
      <c r="F6933" s="1" t="str">
        <f t="shared" si="973"/>
        <v>*</v>
      </c>
      <c r="G6933" s="1" t="str">
        <f t="shared" si="974"/>
        <v>*</v>
      </c>
      <c r="J6933" s="1" t="str">
        <f t="shared" si="975"/>
        <v>*</v>
      </c>
      <c r="P6933" s="1">
        <v>32</v>
      </c>
      <c r="Q6933" s="1">
        <f t="shared" si="980"/>
        <v>0.04</v>
      </c>
      <c r="T6933" s="4">
        <v>1141.9000000000001</v>
      </c>
      <c r="U6933" s="9">
        <f t="shared" si="976"/>
        <v>1</v>
      </c>
      <c r="V6933" s="4">
        <f t="shared" si="977"/>
        <v>35.684375000000003</v>
      </c>
      <c r="W6933" s="1" t="s">
        <v>21</v>
      </c>
      <c r="X6933" s="1">
        <v>8.2200000000000006</v>
      </c>
      <c r="Y6933" s="4">
        <f t="shared" si="978"/>
        <v>1150.1200000000001</v>
      </c>
      <c r="Z6933" s="1" t="s">
        <v>15</v>
      </c>
      <c r="AA6933" s="1" t="s">
        <v>16</v>
      </c>
      <c r="AB6933" s="1" t="s">
        <v>29</v>
      </c>
      <c r="AC6933" s="1" t="s">
        <v>55</v>
      </c>
      <c r="AD6933" s="1" t="s">
        <v>19</v>
      </c>
      <c r="AE6933" s="2">
        <v>41020</v>
      </c>
    </row>
    <row r="6934" spans="1:31" x14ac:dyDescent="0.25">
      <c r="A6934">
        <f t="shared" si="979"/>
        <v>6933</v>
      </c>
      <c r="B6934" s="1">
        <v>5986</v>
      </c>
      <c r="C6934" s="2">
        <v>41020</v>
      </c>
      <c r="D6934" s="1" t="s">
        <v>20</v>
      </c>
      <c r="E6934" s="1" t="str">
        <f t="shared" si="972"/>
        <v>*</v>
      </c>
      <c r="F6934" s="1" t="str">
        <f t="shared" si="973"/>
        <v>**</v>
      </c>
      <c r="G6934" s="1" t="str">
        <f t="shared" si="974"/>
        <v>**</v>
      </c>
      <c r="J6934" s="1" t="str">
        <f t="shared" si="975"/>
        <v>**</v>
      </c>
      <c r="P6934" s="1">
        <v>48</v>
      </c>
      <c r="Q6934" s="1">
        <f t="shared" si="980"/>
        <v>0.05</v>
      </c>
      <c r="T6934" s="4">
        <v>5556.18</v>
      </c>
      <c r="U6934" s="9">
        <f t="shared" si="976"/>
        <v>1</v>
      </c>
      <c r="V6934" s="4">
        <f t="shared" si="977"/>
        <v>115.75375000000001</v>
      </c>
      <c r="W6934" s="1" t="s">
        <v>21</v>
      </c>
      <c r="X6934" s="1">
        <v>3.99</v>
      </c>
      <c r="Y6934" s="4">
        <f t="shared" si="978"/>
        <v>5560.17</v>
      </c>
      <c r="Z6934" s="1" t="s">
        <v>22</v>
      </c>
      <c r="AA6934" s="1" t="s">
        <v>23</v>
      </c>
      <c r="AB6934" s="1" t="s">
        <v>29</v>
      </c>
      <c r="AC6934" s="1" t="s">
        <v>63</v>
      </c>
      <c r="AD6934" s="1" t="s">
        <v>19</v>
      </c>
      <c r="AE6934" s="2">
        <v>41020</v>
      </c>
    </row>
    <row r="6935" spans="1:31" x14ac:dyDescent="0.25">
      <c r="A6935">
        <f t="shared" si="979"/>
        <v>6934</v>
      </c>
      <c r="B6935" s="1">
        <v>5986</v>
      </c>
      <c r="C6935" s="2">
        <v>41020</v>
      </c>
      <c r="D6935" s="1" t="s">
        <v>20</v>
      </c>
      <c r="E6935" s="1" t="str">
        <f t="shared" si="972"/>
        <v>*</v>
      </c>
      <c r="F6935" s="1" t="str">
        <f t="shared" si="973"/>
        <v>**</v>
      </c>
      <c r="G6935" s="1" t="str">
        <f t="shared" si="974"/>
        <v>**</v>
      </c>
      <c r="J6935" s="1" t="str">
        <f t="shared" si="975"/>
        <v>**</v>
      </c>
      <c r="P6935" s="1">
        <v>20</v>
      </c>
      <c r="Q6935" s="1">
        <f t="shared" si="980"/>
        <v>3.5000000000000003E-2</v>
      </c>
      <c r="T6935" s="4">
        <v>1021.55</v>
      </c>
      <c r="U6935" s="9">
        <f t="shared" si="976"/>
        <v>1</v>
      </c>
      <c r="V6935" s="4">
        <f t="shared" si="977"/>
        <v>51.077500000000001</v>
      </c>
      <c r="W6935" s="1" t="s">
        <v>33</v>
      </c>
      <c r="X6935" s="1">
        <v>14.19</v>
      </c>
      <c r="Y6935" s="4">
        <f t="shared" si="978"/>
        <v>1035.74</v>
      </c>
      <c r="Z6935" s="1" t="s">
        <v>22</v>
      </c>
      <c r="AA6935" s="1" t="s">
        <v>23</v>
      </c>
      <c r="AB6935" s="1" t="s">
        <v>17</v>
      </c>
      <c r="AC6935" s="1" t="s">
        <v>34</v>
      </c>
      <c r="AD6935" s="1" t="s">
        <v>35</v>
      </c>
      <c r="AE6935" s="2">
        <v>41021</v>
      </c>
    </row>
    <row r="6936" spans="1:31" x14ac:dyDescent="0.25">
      <c r="A6936">
        <f t="shared" si="979"/>
        <v>6935</v>
      </c>
      <c r="B6936" s="1">
        <v>5095</v>
      </c>
      <c r="C6936" s="2">
        <v>41020</v>
      </c>
      <c r="D6936" s="1" t="s">
        <v>20</v>
      </c>
      <c r="E6936" s="1" t="str">
        <f t="shared" si="972"/>
        <v>*</v>
      </c>
      <c r="F6936" s="1" t="str">
        <f t="shared" si="973"/>
        <v>**</v>
      </c>
      <c r="G6936" s="1" t="str">
        <f t="shared" si="974"/>
        <v>**</v>
      </c>
      <c r="J6936" s="1" t="str">
        <f t="shared" si="975"/>
        <v>**</v>
      </c>
      <c r="P6936" s="1">
        <v>7</v>
      </c>
      <c r="Q6936" s="1">
        <f t="shared" si="980"/>
        <v>0.01</v>
      </c>
      <c r="T6936" s="4">
        <v>786.67499999999995</v>
      </c>
      <c r="U6936" s="9">
        <f t="shared" si="976"/>
        <v>0</v>
      </c>
      <c r="V6936" s="4">
        <f t="shared" si="977"/>
        <v>112.38214285714285</v>
      </c>
      <c r="W6936" s="1" t="s">
        <v>21</v>
      </c>
      <c r="X6936" s="1">
        <v>8.8000000000000007</v>
      </c>
      <c r="Y6936" s="4">
        <f t="shared" si="978"/>
        <v>795.47499999999991</v>
      </c>
      <c r="Z6936" s="1" t="s">
        <v>15</v>
      </c>
      <c r="AA6936" s="1" t="s">
        <v>28</v>
      </c>
      <c r="AB6936" s="1" t="s">
        <v>24</v>
      </c>
      <c r="AC6936" s="1" t="s">
        <v>25</v>
      </c>
      <c r="AD6936" s="1" t="s">
        <v>19</v>
      </c>
      <c r="AE6936" s="2">
        <v>41021</v>
      </c>
    </row>
    <row r="6937" spans="1:31" x14ac:dyDescent="0.25">
      <c r="A6937">
        <f t="shared" si="979"/>
        <v>6936</v>
      </c>
      <c r="B6937" s="1">
        <v>8390</v>
      </c>
      <c r="C6937" s="2">
        <v>41020</v>
      </c>
      <c r="D6937" s="1" t="s">
        <v>36</v>
      </c>
      <c r="E6937" s="1" t="str">
        <f t="shared" si="972"/>
        <v>*</v>
      </c>
      <c r="F6937" s="1" t="str">
        <f t="shared" si="973"/>
        <v>*</v>
      </c>
      <c r="G6937" s="1" t="str">
        <f t="shared" si="974"/>
        <v>*</v>
      </c>
      <c r="J6937" s="1" t="str">
        <f t="shared" si="975"/>
        <v>*</v>
      </c>
      <c r="P6937" s="1">
        <v>24</v>
      </c>
      <c r="Q6937" s="1">
        <f t="shared" si="980"/>
        <v>3.5000000000000003E-2</v>
      </c>
      <c r="T6937" s="4">
        <v>715.4</v>
      </c>
      <c r="U6937" s="9">
        <f t="shared" si="976"/>
        <v>0</v>
      </c>
      <c r="V6937" s="4">
        <f t="shared" si="977"/>
        <v>29.808333333333334</v>
      </c>
      <c r="W6937" s="1" t="s">
        <v>21</v>
      </c>
      <c r="X6937" s="1">
        <v>4</v>
      </c>
      <c r="Y6937" s="4">
        <f t="shared" si="978"/>
        <v>719.4</v>
      </c>
      <c r="Z6937" s="1" t="s">
        <v>15</v>
      </c>
      <c r="AA6937" s="1" t="s">
        <v>37</v>
      </c>
      <c r="AB6937" s="1" t="s">
        <v>24</v>
      </c>
      <c r="AC6937" s="1" t="s">
        <v>38</v>
      </c>
      <c r="AD6937" s="1" t="s">
        <v>19</v>
      </c>
      <c r="AE6937" s="2">
        <v>41020</v>
      </c>
    </row>
    <row r="6938" spans="1:31" x14ac:dyDescent="0.25">
      <c r="A6938">
        <f t="shared" si="979"/>
        <v>6937</v>
      </c>
      <c r="B6938" s="1">
        <v>5986</v>
      </c>
      <c r="C6938" s="2">
        <v>41020</v>
      </c>
      <c r="D6938" s="1" t="s">
        <v>20</v>
      </c>
      <c r="E6938" s="1" t="str">
        <f t="shared" si="972"/>
        <v>*</v>
      </c>
      <c r="F6938" s="1" t="str">
        <f t="shared" si="973"/>
        <v>**</v>
      </c>
      <c r="G6938" s="1" t="str">
        <f t="shared" si="974"/>
        <v>**</v>
      </c>
      <c r="J6938" s="1" t="str">
        <f t="shared" si="975"/>
        <v>**</v>
      </c>
      <c r="P6938" s="1">
        <v>41</v>
      </c>
      <c r="Q6938" s="1">
        <f t="shared" si="980"/>
        <v>0.05</v>
      </c>
      <c r="T6938" s="4">
        <v>205.24</v>
      </c>
      <c r="U6938" s="9">
        <f t="shared" si="976"/>
        <v>0</v>
      </c>
      <c r="V6938" s="4">
        <f t="shared" si="977"/>
        <v>5.0058536585365854</v>
      </c>
      <c r="W6938" s="1" t="s">
        <v>21</v>
      </c>
      <c r="X6938" s="1">
        <v>4.93</v>
      </c>
      <c r="Y6938" s="4">
        <f t="shared" si="978"/>
        <v>210.17000000000002</v>
      </c>
      <c r="Z6938" s="1" t="s">
        <v>22</v>
      </c>
      <c r="AA6938" s="1" t="s">
        <v>23</v>
      </c>
      <c r="AB6938" s="1" t="s">
        <v>24</v>
      </c>
      <c r="AC6938" s="1" t="s">
        <v>38</v>
      </c>
      <c r="AD6938" s="1" t="s">
        <v>41</v>
      </c>
      <c r="AE6938" s="2">
        <v>41021</v>
      </c>
    </row>
    <row r="6939" spans="1:31" x14ac:dyDescent="0.25">
      <c r="A6939">
        <f t="shared" si="979"/>
        <v>6938</v>
      </c>
      <c r="B6939" s="1">
        <v>57638</v>
      </c>
      <c r="C6939" s="2">
        <v>41021</v>
      </c>
      <c r="D6939" s="1" t="s">
        <v>13</v>
      </c>
      <c r="E6939" s="1" t="str">
        <f t="shared" si="972"/>
        <v>*</v>
      </c>
      <c r="F6939" s="1" t="str">
        <f t="shared" si="973"/>
        <v>*</v>
      </c>
      <c r="G6939" s="1" t="str">
        <f t="shared" si="974"/>
        <v>*</v>
      </c>
      <c r="J6939" s="1" t="str">
        <f t="shared" si="975"/>
        <v>*</v>
      </c>
      <c r="P6939" s="1">
        <v>35</v>
      </c>
      <c r="Q6939" s="1">
        <f t="shared" si="980"/>
        <v>0.04</v>
      </c>
      <c r="T6939" s="4">
        <v>5740.6239999999998</v>
      </c>
      <c r="U6939" s="9">
        <f t="shared" si="976"/>
        <v>1</v>
      </c>
      <c r="V6939" s="4">
        <f t="shared" si="977"/>
        <v>164.01782857142857</v>
      </c>
      <c r="W6939" s="1" t="s">
        <v>33</v>
      </c>
      <c r="X6939" s="1">
        <v>29.1</v>
      </c>
      <c r="Y6939" s="4">
        <f t="shared" si="978"/>
        <v>5769.7240000000002</v>
      </c>
      <c r="Z6939" s="1" t="s">
        <v>53</v>
      </c>
      <c r="AA6939" s="1" t="s">
        <v>16</v>
      </c>
      <c r="AB6939" s="1" t="s">
        <v>17</v>
      </c>
      <c r="AC6939" s="1" t="s">
        <v>52</v>
      </c>
      <c r="AD6939" s="1" t="s">
        <v>59</v>
      </c>
      <c r="AE6939" s="2">
        <v>41026</v>
      </c>
    </row>
    <row r="6940" spans="1:31" x14ac:dyDescent="0.25">
      <c r="A6940">
        <f t="shared" si="979"/>
        <v>6939</v>
      </c>
      <c r="B6940" s="1">
        <v>59395</v>
      </c>
      <c r="C6940" s="2">
        <v>41021</v>
      </c>
      <c r="D6940" s="1" t="s">
        <v>32</v>
      </c>
      <c r="E6940" s="1" t="str">
        <f t="shared" si="972"/>
        <v>***</v>
      </c>
      <c r="F6940" s="1" t="str">
        <f t="shared" si="973"/>
        <v>***</v>
      </c>
      <c r="G6940" s="1" t="str">
        <f t="shared" si="974"/>
        <v>***</v>
      </c>
      <c r="J6940" s="1" t="str">
        <f t="shared" si="975"/>
        <v>***</v>
      </c>
      <c r="P6940" s="1">
        <v>20</v>
      </c>
      <c r="Q6940" s="1">
        <f t="shared" si="980"/>
        <v>3.5000000000000003E-2</v>
      </c>
      <c r="T6940" s="4">
        <v>963.3</v>
      </c>
      <c r="U6940" s="9">
        <f t="shared" si="976"/>
        <v>0</v>
      </c>
      <c r="V6940" s="4">
        <f t="shared" si="977"/>
        <v>48.164999999999999</v>
      </c>
      <c r="W6940" s="1" t="s">
        <v>14</v>
      </c>
      <c r="X6940" s="1">
        <v>7.23</v>
      </c>
      <c r="Y6940" s="4">
        <f t="shared" si="978"/>
        <v>970.53</v>
      </c>
      <c r="Z6940" s="1" t="s">
        <v>50</v>
      </c>
      <c r="AA6940" s="1" t="s">
        <v>23</v>
      </c>
      <c r="AB6940" s="1" t="s">
        <v>29</v>
      </c>
      <c r="AC6940" s="1" t="s">
        <v>40</v>
      </c>
      <c r="AD6940" s="1" t="s">
        <v>19</v>
      </c>
      <c r="AE6940" s="2">
        <v>41023</v>
      </c>
    </row>
    <row r="6941" spans="1:31" x14ac:dyDescent="0.25">
      <c r="A6941">
        <f t="shared" si="979"/>
        <v>6940</v>
      </c>
      <c r="B6941" s="1">
        <v>57638</v>
      </c>
      <c r="C6941" s="2">
        <v>41021</v>
      </c>
      <c r="D6941" s="1" t="s">
        <v>13</v>
      </c>
      <c r="E6941" s="1" t="str">
        <f t="shared" si="972"/>
        <v>*</v>
      </c>
      <c r="F6941" s="1" t="str">
        <f t="shared" si="973"/>
        <v>*</v>
      </c>
      <c r="G6941" s="1" t="str">
        <f t="shared" si="974"/>
        <v>*</v>
      </c>
      <c r="J6941" s="1" t="str">
        <f t="shared" si="975"/>
        <v>*</v>
      </c>
      <c r="P6941" s="1">
        <v>49</v>
      </c>
      <c r="Q6941" s="1">
        <f t="shared" si="980"/>
        <v>0.05</v>
      </c>
      <c r="T6941" s="4">
        <v>570.42999999999995</v>
      </c>
      <c r="U6941" s="9">
        <f t="shared" si="976"/>
        <v>0</v>
      </c>
      <c r="V6941" s="4">
        <f t="shared" si="977"/>
        <v>11.64142857142857</v>
      </c>
      <c r="W6941" s="1" t="s">
        <v>21</v>
      </c>
      <c r="X6941" s="1">
        <v>5.43</v>
      </c>
      <c r="Y6941" s="4">
        <f t="shared" si="978"/>
        <v>575.8599999999999</v>
      </c>
      <c r="Z6941" s="1" t="s">
        <v>64</v>
      </c>
      <c r="AA6941" s="1" t="s">
        <v>16</v>
      </c>
      <c r="AB6941" s="1" t="s">
        <v>29</v>
      </c>
      <c r="AC6941" s="1" t="s">
        <v>40</v>
      </c>
      <c r="AD6941" s="1" t="s">
        <v>19</v>
      </c>
      <c r="AE6941" s="2">
        <v>41023</v>
      </c>
    </row>
    <row r="6942" spans="1:31" x14ac:dyDescent="0.25">
      <c r="A6942">
        <f t="shared" si="979"/>
        <v>6941</v>
      </c>
      <c r="B6942" s="1">
        <v>35104</v>
      </c>
      <c r="C6942" s="2">
        <v>41021</v>
      </c>
      <c r="D6942" s="1" t="s">
        <v>20</v>
      </c>
      <c r="E6942" s="1" t="str">
        <f t="shared" si="972"/>
        <v>*</v>
      </c>
      <c r="F6942" s="1" t="str">
        <f t="shared" si="973"/>
        <v>**</v>
      </c>
      <c r="G6942" s="1" t="str">
        <f t="shared" si="974"/>
        <v>**</v>
      </c>
      <c r="J6942" s="1" t="str">
        <f t="shared" si="975"/>
        <v>**</v>
      </c>
      <c r="P6942" s="1">
        <v>18</v>
      </c>
      <c r="Q6942" s="1">
        <f t="shared" si="980"/>
        <v>0.02</v>
      </c>
      <c r="T6942" s="4">
        <v>388.15</v>
      </c>
      <c r="U6942" s="9">
        <f t="shared" si="976"/>
        <v>0</v>
      </c>
      <c r="V6942" s="4">
        <f t="shared" si="977"/>
        <v>21.563888888888886</v>
      </c>
      <c r="W6942" s="1" t="s">
        <v>21</v>
      </c>
      <c r="X6942" s="1">
        <v>14.87</v>
      </c>
      <c r="Y6942" s="4">
        <f t="shared" si="978"/>
        <v>403.02</v>
      </c>
      <c r="Z6942" s="1" t="s">
        <v>22</v>
      </c>
      <c r="AA6942" s="1" t="s">
        <v>23</v>
      </c>
      <c r="AB6942" s="1" t="s">
        <v>17</v>
      </c>
      <c r="AC6942" s="1" t="s">
        <v>18</v>
      </c>
      <c r="AD6942" s="1" t="s">
        <v>48</v>
      </c>
      <c r="AE6942" s="2">
        <v>41023</v>
      </c>
    </row>
    <row r="6943" spans="1:31" x14ac:dyDescent="0.25">
      <c r="A6943">
        <f t="shared" si="979"/>
        <v>6942</v>
      </c>
      <c r="B6943" s="1">
        <v>57638</v>
      </c>
      <c r="C6943" s="2">
        <v>41021</v>
      </c>
      <c r="D6943" s="1" t="s">
        <v>13</v>
      </c>
      <c r="E6943" s="1" t="str">
        <f t="shared" si="972"/>
        <v>*</v>
      </c>
      <c r="F6943" s="1" t="str">
        <f t="shared" si="973"/>
        <v>*</v>
      </c>
      <c r="G6943" s="1" t="str">
        <f t="shared" si="974"/>
        <v>*</v>
      </c>
      <c r="J6943" s="1" t="str">
        <f t="shared" si="975"/>
        <v>*</v>
      </c>
      <c r="P6943" s="1">
        <v>49</v>
      </c>
      <c r="Q6943" s="1">
        <f t="shared" si="980"/>
        <v>0.05</v>
      </c>
      <c r="T6943" s="4">
        <v>100.08</v>
      </c>
      <c r="U6943" s="9">
        <f t="shared" si="976"/>
        <v>0</v>
      </c>
      <c r="V6943" s="4">
        <f t="shared" si="977"/>
        <v>2.0424489795918368</v>
      </c>
      <c r="W6943" s="1" t="s">
        <v>21</v>
      </c>
      <c r="X6943" s="1">
        <v>2.56</v>
      </c>
      <c r="Y6943" s="4">
        <f t="shared" si="978"/>
        <v>102.64</v>
      </c>
      <c r="Z6943" s="1" t="s">
        <v>64</v>
      </c>
      <c r="AA6943" s="1" t="s">
        <v>16</v>
      </c>
      <c r="AB6943" s="1" t="s">
        <v>29</v>
      </c>
      <c r="AC6943" s="1" t="s">
        <v>45</v>
      </c>
      <c r="AD6943" s="1" t="s">
        <v>41</v>
      </c>
      <c r="AE6943" s="2">
        <v>41023</v>
      </c>
    </row>
    <row r="6944" spans="1:31" x14ac:dyDescent="0.25">
      <c r="A6944">
        <f t="shared" si="979"/>
        <v>6943</v>
      </c>
      <c r="B6944" s="1">
        <v>39300</v>
      </c>
      <c r="C6944" s="2">
        <v>41021</v>
      </c>
      <c r="D6944" s="1" t="s">
        <v>20</v>
      </c>
      <c r="E6944" s="1" t="str">
        <f t="shared" si="972"/>
        <v>*</v>
      </c>
      <c r="F6944" s="1" t="str">
        <f t="shared" si="973"/>
        <v>**</v>
      </c>
      <c r="G6944" s="1" t="str">
        <f t="shared" si="974"/>
        <v>**</v>
      </c>
      <c r="J6944" s="1" t="str">
        <f t="shared" si="975"/>
        <v>**</v>
      </c>
      <c r="P6944" s="1">
        <v>9</v>
      </c>
      <c r="Q6944" s="1">
        <f t="shared" si="980"/>
        <v>0.01</v>
      </c>
      <c r="T6944" s="4">
        <v>44.51</v>
      </c>
      <c r="U6944" s="9">
        <f t="shared" si="976"/>
        <v>0</v>
      </c>
      <c r="V6944" s="4">
        <f t="shared" si="977"/>
        <v>4.945555555555555</v>
      </c>
      <c r="W6944" s="1" t="s">
        <v>21</v>
      </c>
      <c r="X6944" s="1">
        <v>6.89</v>
      </c>
      <c r="Y6944" s="4">
        <f t="shared" si="978"/>
        <v>51.4</v>
      </c>
      <c r="Z6944" s="1" t="s">
        <v>53</v>
      </c>
      <c r="AA6944" s="1" t="s">
        <v>37</v>
      </c>
      <c r="AB6944" s="1" t="s">
        <v>29</v>
      </c>
      <c r="AC6944" s="1" t="s">
        <v>63</v>
      </c>
      <c r="AD6944" s="1" t="s">
        <v>19</v>
      </c>
      <c r="AE6944" s="2">
        <v>41023</v>
      </c>
    </row>
    <row r="6945" spans="1:31" x14ac:dyDescent="0.25">
      <c r="A6945">
        <f t="shared" si="979"/>
        <v>6944</v>
      </c>
      <c r="B6945" s="1">
        <v>35104</v>
      </c>
      <c r="C6945" s="2">
        <v>41021</v>
      </c>
      <c r="D6945" s="1" t="s">
        <v>20</v>
      </c>
      <c r="E6945" s="1" t="str">
        <f t="shared" si="972"/>
        <v>*</v>
      </c>
      <c r="F6945" s="1" t="str">
        <f t="shared" si="973"/>
        <v>**</v>
      </c>
      <c r="G6945" s="1" t="str">
        <f t="shared" si="974"/>
        <v>**</v>
      </c>
      <c r="J6945" s="1" t="str">
        <f t="shared" si="975"/>
        <v>**</v>
      </c>
      <c r="P6945" s="1">
        <v>1</v>
      </c>
      <c r="Q6945" s="1">
        <f t="shared" si="980"/>
        <v>0.01</v>
      </c>
      <c r="T6945" s="4">
        <v>36.31</v>
      </c>
      <c r="U6945" s="9">
        <f t="shared" si="976"/>
        <v>0</v>
      </c>
      <c r="V6945" s="4">
        <f t="shared" si="977"/>
        <v>36.31</v>
      </c>
      <c r="W6945" s="1" t="s">
        <v>21</v>
      </c>
      <c r="X6945" s="1">
        <v>5.5</v>
      </c>
      <c r="Y6945" s="4">
        <f t="shared" si="978"/>
        <v>41.81</v>
      </c>
      <c r="Z6945" s="1" t="s">
        <v>22</v>
      </c>
      <c r="AA6945" s="1" t="s">
        <v>23</v>
      </c>
      <c r="AB6945" s="1" t="s">
        <v>24</v>
      </c>
      <c r="AC6945" s="1" t="s">
        <v>38</v>
      </c>
      <c r="AD6945" s="1" t="s">
        <v>19</v>
      </c>
      <c r="AE6945" s="2">
        <v>41024</v>
      </c>
    </row>
    <row r="6946" spans="1:31" x14ac:dyDescent="0.25">
      <c r="A6946">
        <f t="shared" si="979"/>
        <v>6945</v>
      </c>
      <c r="B6946" s="1">
        <v>45698</v>
      </c>
      <c r="C6946" s="2">
        <v>41022</v>
      </c>
      <c r="D6946" s="1" t="s">
        <v>20</v>
      </c>
      <c r="E6946" s="1" t="str">
        <f t="shared" si="972"/>
        <v>*</v>
      </c>
      <c r="F6946" s="1" t="str">
        <f t="shared" si="973"/>
        <v>**</v>
      </c>
      <c r="G6946" s="1" t="str">
        <f t="shared" si="974"/>
        <v>**</v>
      </c>
      <c r="J6946" s="1" t="str">
        <f t="shared" si="975"/>
        <v>**</v>
      </c>
      <c r="P6946" s="1">
        <v>40</v>
      </c>
      <c r="Q6946" s="1">
        <f t="shared" si="980"/>
        <v>0.05</v>
      </c>
      <c r="T6946" s="4">
        <v>6559.01</v>
      </c>
      <c r="U6946" s="9">
        <f t="shared" si="976"/>
        <v>1</v>
      </c>
      <c r="V6946" s="4">
        <f t="shared" si="977"/>
        <v>163.97525000000002</v>
      </c>
      <c r="W6946" s="1" t="s">
        <v>21</v>
      </c>
      <c r="X6946" s="1">
        <v>19.989999999999998</v>
      </c>
      <c r="Y6946" s="4">
        <f t="shared" si="978"/>
        <v>6579</v>
      </c>
      <c r="Z6946" s="1" t="s">
        <v>22</v>
      </c>
      <c r="AA6946" s="1" t="s">
        <v>23</v>
      </c>
      <c r="AB6946" s="1" t="s">
        <v>29</v>
      </c>
      <c r="AC6946" s="1" t="s">
        <v>43</v>
      </c>
      <c r="AD6946" s="1" t="s">
        <v>19</v>
      </c>
      <c r="AE6946" s="2">
        <v>41024</v>
      </c>
    </row>
    <row r="6947" spans="1:31" x14ac:dyDescent="0.25">
      <c r="A6947">
        <f t="shared" si="979"/>
        <v>6946</v>
      </c>
      <c r="B6947" s="1">
        <v>51872</v>
      </c>
      <c r="C6947" s="2">
        <v>41022</v>
      </c>
      <c r="D6947" s="1" t="s">
        <v>36</v>
      </c>
      <c r="E6947" s="1" t="str">
        <f t="shared" si="972"/>
        <v>*</v>
      </c>
      <c r="F6947" s="1" t="str">
        <f t="shared" si="973"/>
        <v>*</v>
      </c>
      <c r="G6947" s="1" t="str">
        <f t="shared" si="974"/>
        <v>*</v>
      </c>
      <c r="J6947" s="1" t="str">
        <f t="shared" si="975"/>
        <v>*</v>
      </c>
      <c r="P6947" s="1">
        <v>37</v>
      </c>
      <c r="Q6947" s="1">
        <f t="shared" si="980"/>
        <v>0.04</v>
      </c>
      <c r="T6947" s="4">
        <v>4657.6514999999999</v>
      </c>
      <c r="U6947" s="9">
        <f t="shared" si="976"/>
        <v>1</v>
      </c>
      <c r="V6947" s="4">
        <f t="shared" si="977"/>
        <v>125.88247297297298</v>
      </c>
      <c r="W6947" s="1" t="s">
        <v>21</v>
      </c>
      <c r="X6947" s="1">
        <v>3.9</v>
      </c>
      <c r="Y6947" s="4">
        <f t="shared" si="978"/>
        <v>4661.5514999999996</v>
      </c>
      <c r="Z6947" s="1" t="s">
        <v>46</v>
      </c>
      <c r="AA6947" s="1" t="s">
        <v>16</v>
      </c>
      <c r="AB6947" s="1" t="s">
        <v>24</v>
      </c>
      <c r="AC6947" s="1" t="s">
        <v>25</v>
      </c>
      <c r="AD6947" s="1" t="s">
        <v>19</v>
      </c>
      <c r="AE6947" s="2">
        <v>41025</v>
      </c>
    </row>
    <row r="6948" spans="1:31" x14ac:dyDescent="0.25">
      <c r="A6948">
        <f t="shared" si="979"/>
        <v>6947</v>
      </c>
      <c r="B6948" s="1">
        <v>51872</v>
      </c>
      <c r="C6948" s="2">
        <v>41022</v>
      </c>
      <c r="D6948" s="1" t="s">
        <v>36</v>
      </c>
      <c r="E6948" s="1" t="str">
        <f t="shared" si="972"/>
        <v>*</v>
      </c>
      <c r="F6948" s="1" t="str">
        <f t="shared" si="973"/>
        <v>*</v>
      </c>
      <c r="G6948" s="1" t="str">
        <f t="shared" si="974"/>
        <v>*</v>
      </c>
      <c r="J6948" s="1" t="str">
        <f t="shared" si="975"/>
        <v>*</v>
      </c>
      <c r="P6948" s="1">
        <v>10</v>
      </c>
      <c r="Q6948" s="1">
        <f t="shared" si="980"/>
        <v>0.02</v>
      </c>
      <c r="T6948" s="4">
        <v>2193.9299999999998</v>
      </c>
      <c r="U6948" s="9">
        <f t="shared" si="976"/>
        <v>1</v>
      </c>
      <c r="V6948" s="4">
        <f t="shared" si="977"/>
        <v>219.39299999999997</v>
      </c>
      <c r="W6948" s="1" t="s">
        <v>21</v>
      </c>
      <c r="X6948" s="1">
        <v>24.49</v>
      </c>
      <c r="Y6948" s="4">
        <f t="shared" si="978"/>
        <v>2218.4199999999996</v>
      </c>
      <c r="Z6948" s="1" t="s">
        <v>46</v>
      </c>
      <c r="AA6948" s="1" t="s">
        <v>16</v>
      </c>
      <c r="AB6948" s="1" t="s">
        <v>17</v>
      </c>
      <c r="AC6948" s="1" t="s">
        <v>34</v>
      </c>
      <c r="AD6948" s="1" t="s">
        <v>48</v>
      </c>
      <c r="AE6948" s="2">
        <v>41023</v>
      </c>
    </row>
    <row r="6949" spans="1:31" x14ac:dyDescent="0.25">
      <c r="A6949">
        <f t="shared" si="979"/>
        <v>6948</v>
      </c>
      <c r="B6949" s="1">
        <v>51872</v>
      </c>
      <c r="C6949" s="2">
        <v>41022</v>
      </c>
      <c r="D6949" s="1" t="s">
        <v>36</v>
      </c>
      <c r="E6949" s="1" t="str">
        <f t="shared" si="972"/>
        <v>*</v>
      </c>
      <c r="F6949" s="1" t="str">
        <f t="shared" si="973"/>
        <v>*</v>
      </c>
      <c r="G6949" s="1" t="str">
        <f t="shared" si="974"/>
        <v>*</v>
      </c>
      <c r="J6949" s="1" t="str">
        <f t="shared" si="975"/>
        <v>*</v>
      </c>
      <c r="P6949" s="1">
        <v>11</v>
      </c>
      <c r="Q6949" s="1">
        <f t="shared" si="980"/>
        <v>0.02</v>
      </c>
      <c r="T6949" s="4">
        <v>812.49800000000005</v>
      </c>
      <c r="U6949" s="9">
        <f t="shared" si="976"/>
        <v>0</v>
      </c>
      <c r="V6949" s="4">
        <f t="shared" si="977"/>
        <v>73.863454545454545</v>
      </c>
      <c r="W6949" s="1" t="s">
        <v>14</v>
      </c>
      <c r="X6949" s="1">
        <v>1.25</v>
      </c>
      <c r="Y6949" s="4">
        <f t="shared" si="978"/>
        <v>813.74800000000005</v>
      </c>
      <c r="Z6949" s="1" t="s">
        <v>46</v>
      </c>
      <c r="AA6949" s="1" t="s">
        <v>16</v>
      </c>
      <c r="AB6949" s="1" t="s">
        <v>24</v>
      </c>
      <c r="AC6949" s="1" t="s">
        <v>25</v>
      </c>
      <c r="AD6949" s="1" t="s">
        <v>41</v>
      </c>
      <c r="AE6949" s="2">
        <v>41024</v>
      </c>
    </row>
    <row r="6950" spans="1:31" x14ac:dyDescent="0.25">
      <c r="A6950">
        <f t="shared" si="979"/>
        <v>6949</v>
      </c>
      <c r="B6950" s="1">
        <v>45698</v>
      </c>
      <c r="C6950" s="2">
        <v>41022</v>
      </c>
      <c r="D6950" s="1" t="s">
        <v>20</v>
      </c>
      <c r="E6950" s="1" t="str">
        <f t="shared" si="972"/>
        <v>*</v>
      </c>
      <c r="F6950" s="1" t="str">
        <f t="shared" si="973"/>
        <v>**</v>
      </c>
      <c r="G6950" s="1" t="str">
        <f t="shared" si="974"/>
        <v>**</v>
      </c>
      <c r="J6950" s="1" t="str">
        <f t="shared" si="975"/>
        <v>**</v>
      </c>
      <c r="P6950" s="1">
        <v>36</v>
      </c>
      <c r="Q6950" s="1">
        <f t="shared" si="980"/>
        <v>0.04</v>
      </c>
      <c r="T6950" s="4">
        <v>263.37</v>
      </c>
      <c r="U6950" s="9">
        <f t="shared" si="976"/>
        <v>0</v>
      </c>
      <c r="V6950" s="4">
        <f t="shared" si="977"/>
        <v>7.3158333333333339</v>
      </c>
      <c r="W6950" s="1" t="s">
        <v>21</v>
      </c>
      <c r="X6950" s="1">
        <v>4.2300000000000004</v>
      </c>
      <c r="Y6950" s="4">
        <f t="shared" si="978"/>
        <v>267.60000000000002</v>
      </c>
      <c r="Z6950" s="1" t="s">
        <v>22</v>
      </c>
      <c r="AA6950" s="1" t="s">
        <v>23</v>
      </c>
      <c r="AB6950" s="1" t="s">
        <v>29</v>
      </c>
      <c r="AC6950" s="1" t="s">
        <v>40</v>
      </c>
      <c r="AD6950" s="1" t="s">
        <v>31</v>
      </c>
      <c r="AE6950" s="2">
        <v>41025</v>
      </c>
    </row>
    <row r="6951" spans="1:31" x14ac:dyDescent="0.25">
      <c r="A6951">
        <f t="shared" si="979"/>
        <v>6950</v>
      </c>
      <c r="B6951" s="1">
        <v>22183</v>
      </c>
      <c r="C6951" s="2">
        <v>41022</v>
      </c>
      <c r="D6951" s="1" t="s">
        <v>36</v>
      </c>
      <c r="E6951" s="1" t="str">
        <f t="shared" si="972"/>
        <v>*</v>
      </c>
      <c r="F6951" s="1" t="str">
        <f t="shared" si="973"/>
        <v>*</v>
      </c>
      <c r="G6951" s="1" t="str">
        <f t="shared" si="974"/>
        <v>*</v>
      </c>
      <c r="J6951" s="1" t="str">
        <f t="shared" si="975"/>
        <v>*</v>
      </c>
      <c r="P6951" s="1">
        <v>30</v>
      </c>
      <c r="Q6951" s="1">
        <f t="shared" si="980"/>
        <v>0.04</v>
      </c>
      <c r="T6951" s="4">
        <v>177.22</v>
      </c>
      <c r="U6951" s="9">
        <f t="shared" si="976"/>
        <v>0</v>
      </c>
      <c r="V6951" s="4">
        <f t="shared" si="977"/>
        <v>5.9073333333333329</v>
      </c>
      <c r="W6951" s="1" t="s">
        <v>21</v>
      </c>
      <c r="X6951" s="1">
        <v>1</v>
      </c>
      <c r="Y6951" s="4">
        <f t="shared" si="978"/>
        <v>178.22</v>
      </c>
      <c r="Z6951" s="1" t="s">
        <v>44</v>
      </c>
      <c r="AA6951" s="1" t="s">
        <v>28</v>
      </c>
      <c r="AB6951" s="1" t="s">
        <v>29</v>
      </c>
      <c r="AC6951" s="1" t="s">
        <v>30</v>
      </c>
      <c r="AD6951" s="1" t="s">
        <v>31</v>
      </c>
      <c r="AE6951" s="2">
        <v>41023</v>
      </c>
    </row>
    <row r="6952" spans="1:31" x14ac:dyDescent="0.25">
      <c r="A6952">
        <f t="shared" si="979"/>
        <v>6951</v>
      </c>
      <c r="B6952" s="1">
        <v>25478</v>
      </c>
      <c r="C6952" s="2">
        <v>41023</v>
      </c>
      <c r="D6952" s="1" t="s">
        <v>32</v>
      </c>
      <c r="E6952" s="1" t="str">
        <f t="shared" si="972"/>
        <v>***</v>
      </c>
      <c r="F6952" s="1" t="str">
        <f t="shared" si="973"/>
        <v>***</v>
      </c>
      <c r="G6952" s="1" t="str">
        <f t="shared" si="974"/>
        <v>***</v>
      </c>
      <c r="J6952" s="1" t="str">
        <f t="shared" si="975"/>
        <v>***</v>
      </c>
      <c r="P6952" s="1">
        <v>47</v>
      </c>
      <c r="Q6952" s="1">
        <f t="shared" si="980"/>
        <v>0.05</v>
      </c>
      <c r="T6952" s="4">
        <v>4725.0905000000002</v>
      </c>
      <c r="U6952" s="9">
        <f t="shared" si="976"/>
        <v>1</v>
      </c>
      <c r="V6952" s="4">
        <f t="shared" si="977"/>
        <v>100.53384042553192</v>
      </c>
      <c r="W6952" s="1" t="s">
        <v>21</v>
      </c>
      <c r="X6952" s="1">
        <v>2.5</v>
      </c>
      <c r="Y6952" s="4">
        <f t="shared" si="978"/>
        <v>4727.5905000000002</v>
      </c>
      <c r="Z6952" s="1" t="s">
        <v>22</v>
      </c>
      <c r="AA6952" s="1" t="s">
        <v>16</v>
      </c>
      <c r="AB6952" s="1" t="s">
        <v>24</v>
      </c>
      <c r="AC6952" s="1" t="s">
        <v>25</v>
      </c>
      <c r="AD6952" s="1" t="s">
        <v>19</v>
      </c>
      <c r="AE6952" s="2">
        <v>41023</v>
      </c>
    </row>
    <row r="6953" spans="1:31" x14ac:dyDescent="0.25">
      <c r="A6953">
        <f t="shared" si="979"/>
        <v>6952</v>
      </c>
      <c r="B6953" s="1">
        <v>23172</v>
      </c>
      <c r="C6953" s="2">
        <v>41023</v>
      </c>
      <c r="D6953" s="1" t="s">
        <v>13</v>
      </c>
      <c r="E6953" s="1" t="str">
        <f t="shared" si="972"/>
        <v>*</v>
      </c>
      <c r="F6953" s="1" t="str">
        <f t="shared" si="973"/>
        <v>*</v>
      </c>
      <c r="G6953" s="1" t="str">
        <f t="shared" si="974"/>
        <v>*</v>
      </c>
      <c r="J6953" s="1" t="str">
        <f t="shared" si="975"/>
        <v>*</v>
      </c>
      <c r="P6953" s="1">
        <v>13</v>
      </c>
      <c r="Q6953" s="1">
        <f t="shared" si="980"/>
        <v>0.02</v>
      </c>
      <c r="T6953" s="4">
        <v>1191.73</v>
      </c>
      <c r="U6953" s="9">
        <f t="shared" si="976"/>
        <v>1</v>
      </c>
      <c r="V6953" s="4">
        <f t="shared" si="977"/>
        <v>91.671538461538461</v>
      </c>
      <c r="W6953" s="1" t="s">
        <v>21</v>
      </c>
      <c r="X6953" s="1">
        <v>13.99</v>
      </c>
      <c r="Y6953" s="4">
        <f t="shared" si="978"/>
        <v>1205.72</v>
      </c>
      <c r="Z6953" s="1" t="s">
        <v>46</v>
      </c>
      <c r="AA6953" s="1" t="s">
        <v>37</v>
      </c>
      <c r="AB6953" s="1" t="s">
        <v>24</v>
      </c>
      <c r="AC6953" s="1" t="s">
        <v>56</v>
      </c>
      <c r="AD6953" s="1" t="s">
        <v>26</v>
      </c>
      <c r="AE6953" s="2">
        <v>41028</v>
      </c>
    </row>
    <row r="6954" spans="1:31" x14ac:dyDescent="0.25">
      <c r="A6954">
        <f t="shared" si="979"/>
        <v>6953</v>
      </c>
      <c r="B6954" s="1">
        <v>12931</v>
      </c>
      <c r="C6954" s="2">
        <v>41023</v>
      </c>
      <c r="D6954" s="1" t="s">
        <v>36</v>
      </c>
      <c r="E6954" s="1" t="str">
        <f t="shared" si="972"/>
        <v>*</v>
      </c>
      <c r="F6954" s="1" t="str">
        <f t="shared" si="973"/>
        <v>*</v>
      </c>
      <c r="G6954" s="1" t="str">
        <f t="shared" si="974"/>
        <v>*</v>
      </c>
      <c r="J6954" s="1" t="str">
        <f t="shared" si="975"/>
        <v>*</v>
      </c>
      <c r="P6954" s="1">
        <v>11</v>
      </c>
      <c r="Q6954" s="1">
        <f t="shared" si="980"/>
        <v>0.02</v>
      </c>
      <c r="T6954" s="4">
        <v>653.91999999999996</v>
      </c>
      <c r="U6954" s="9">
        <f t="shared" si="976"/>
        <v>0</v>
      </c>
      <c r="V6954" s="4">
        <f t="shared" si="977"/>
        <v>59.447272727272725</v>
      </c>
      <c r="W6954" s="1" t="s">
        <v>21</v>
      </c>
      <c r="X6954" s="1">
        <v>9.7100000000000009</v>
      </c>
      <c r="Y6954" s="4">
        <f t="shared" si="978"/>
        <v>663.63</v>
      </c>
      <c r="Z6954" s="1" t="s">
        <v>44</v>
      </c>
      <c r="AA6954" s="1" t="s">
        <v>37</v>
      </c>
      <c r="AB6954" s="1" t="s">
        <v>29</v>
      </c>
      <c r="AC6954" s="1" t="s">
        <v>55</v>
      </c>
      <c r="AD6954" s="1" t="s">
        <v>19</v>
      </c>
      <c r="AE6954" s="2">
        <v>41024</v>
      </c>
    </row>
    <row r="6955" spans="1:31" x14ac:dyDescent="0.25">
      <c r="A6955">
        <f t="shared" si="979"/>
        <v>6954</v>
      </c>
      <c r="B6955" s="1">
        <v>25478</v>
      </c>
      <c r="C6955" s="2">
        <v>41023</v>
      </c>
      <c r="D6955" s="1" t="s">
        <v>32</v>
      </c>
      <c r="E6955" s="1" t="str">
        <f t="shared" si="972"/>
        <v>***</v>
      </c>
      <c r="F6955" s="1" t="str">
        <f t="shared" si="973"/>
        <v>***</v>
      </c>
      <c r="G6955" s="1" t="str">
        <f t="shared" si="974"/>
        <v>***</v>
      </c>
      <c r="J6955" s="1" t="str">
        <f t="shared" si="975"/>
        <v>***</v>
      </c>
      <c r="P6955" s="1">
        <v>50</v>
      </c>
      <c r="Q6955" s="1">
        <f t="shared" si="980"/>
        <v>0.06</v>
      </c>
      <c r="T6955" s="4">
        <v>286.76</v>
      </c>
      <c r="U6955" s="9">
        <f t="shared" si="976"/>
        <v>0</v>
      </c>
      <c r="V6955" s="4">
        <f t="shared" si="977"/>
        <v>5.7351999999999999</v>
      </c>
      <c r="W6955" s="1" t="s">
        <v>21</v>
      </c>
      <c r="X6955" s="1">
        <v>1.82</v>
      </c>
      <c r="Y6955" s="4">
        <f t="shared" si="978"/>
        <v>288.58</v>
      </c>
      <c r="Z6955" s="1" t="s">
        <v>22</v>
      </c>
      <c r="AA6955" s="1" t="s">
        <v>16</v>
      </c>
      <c r="AB6955" s="1" t="s">
        <v>29</v>
      </c>
      <c r="AC6955" s="1" t="s">
        <v>61</v>
      </c>
      <c r="AD6955" s="1" t="s">
        <v>31</v>
      </c>
      <c r="AE6955" s="2">
        <v>41025</v>
      </c>
    </row>
    <row r="6956" spans="1:31" x14ac:dyDescent="0.25">
      <c r="A6956">
        <f t="shared" si="979"/>
        <v>6955</v>
      </c>
      <c r="B6956" s="1">
        <v>46368</v>
      </c>
      <c r="C6956" s="2">
        <v>41023</v>
      </c>
      <c r="D6956" s="1" t="s">
        <v>20</v>
      </c>
      <c r="E6956" s="1" t="str">
        <f t="shared" si="972"/>
        <v>*</v>
      </c>
      <c r="F6956" s="1" t="str">
        <f t="shared" si="973"/>
        <v>**</v>
      </c>
      <c r="G6956" s="1" t="str">
        <f t="shared" si="974"/>
        <v>**</v>
      </c>
      <c r="J6956" s="1" t="str">
        <f t="shared" si="975"/>
        <v>**</v>
      </c>
      <c r="P6956" s="1">
        <v>48</v>
      </c>
      <c r="Q6956" s="1">
        <f t="shared" si="980"/>
        <v>0.05</v>
      </c>
      <c r="T6956" s="4">
        <v>166.13</v>
      </c>
      <c r="U6956" s="9">
        <f t="shared" si="976"/>
        <v>0</v>
      </c>
      <c r="V6956" s="4">
        <f t="shared" si="977"/>
        <v>3.4610416666666666</v>
      </c>
      <c r="W6956" s="1" t="s">
        <v>21</v>
      </c>
      <c r="X6956" s="1">
        <v>3.97</v>
      </c>
      <c r="Y6956" s="4">
        <f t="shared" si="978"/>
        <v>170.1</v>
      </c>
      <c r="Z6956" s="1" t="s">
        <v>44</v>
      </c>
      <c r="AA6956" s="1" t="s">
        <v>28</v>
      </c>
      <c r="AB6956" s="1" t="s">
        <v>29</v>
      </c>
      <c r="AC6956" s="1" t="s">
        <v>30</v>
      </c>
      <c r="AD6956" s="1" t="s">
        <v>31</v>
      </c>
      <c r="AE6956" s="2">
        <v>41025</v>
      </c>
    </row>
    <row r="6957" spans="1:31" x14ac:dyDescent="0.25">
      <c r="A6957">
        <f t="shared" si="979"/>
        <v>6956</v>
      </c>
      <c r="B6957" s="1">
        <v>8033</v>
      </c>
      <c r="C6957" s="2">
        <v>41023</v>
      </c>
      <c r="D6957" s="1" t="s">
        <v>20</v>
      </c>
      <c r="E6957" s="1" t="str">
        <f t="shared" si="972"/>
        <v>*</v>
      </c>
      <c r="F6957" s="1" t="str">
        <f t="shared" si="973"/>
        <v>**</v>
      </c>
      <c r="G6957" s="1" t="str">
        <f t="shared" si="974"/>
        <v>**</v>
      </c>
      <c r="J6957" s="1" t="str">
        <f t="shared" si="975"/>
        <v>**</v>
      </c>
      <c r="P6957" s="1">
        <v>27</v>
      </c>
      <c r="Q6957" s="1">
        <f t="shared" si="980"/>
        <v>3.5000000000000003E-2</v>
      </c>
      <c r="T6957" s="4">
        <v>118.18</v>
      </c>
      <c r="U6957" s="9">
        <f t="shared" si="976"/>
        <v>0</v>
      </c>
      <c r="V6957" s="4">
        <f t="shared" si="977"/>
        <v>4.3770370370370371</v>
      </c>
      <c r="W6957" s="1" t="s">
        <v>21</v>
      </c>
      <c r="X6957" s="1">
        <v>6.89</v>
      </c>
      <c r="Y6957" s="4">
        <f t="shared" si="978"/>
        <v>125.07000000000001</v>
      </c>
      <c r="Z6957" s="1" t="s">
        <v>22</v>
      </c>
      <c r="AA6957" s="1" t="s">
        <v>23</v>
      </c>
      <c r="AB6957" s="1" t="s">
        <v>29</v>
      </c>
      <c r="AC6957" s="1" t="s">
        <v>63</v>
      </c>
      <c r="AD6957" s="1" t="s">
        <v>19</v>
      </c>
      <c r="AE6957" s="2">
        <v>41024</v>
      </c>
    </row>
    <row r="6958" spans="1:31" x14ac:dyDescent="0.25">
      <c r="A6958">
        <f t="shared" si="979"/>
        <v>6957</v>
      </c>
      <c r="B6958" s="1">
        <v>4805</v>
      </c>
      <c r="C6958" s="2">
        <v>41023</v>
      </c>
      <c r="D6958" s="1" t="s">
        <v>27</v>
      </c>
      <c r="E6958" s="1" t="str">
        <f t="shared" si="972"/>
        <v>*</v>
      </c>
      <c r="F6958" s="1" t="str">
        <f t="shared" si="973"/>
        <v>*</v>
      </c>
      <c r="G6958" s="1" t="str">
        <f t="shared" si="974"/>
        <v>*</v>
      </c>
      <c r="J6958" s="1" t="str">
        <f t="shared" si="975"/>
        <v>*</v>
      </c>
      <c r="P6958" s="1">
        <v>7</v>
      </c>
      <c r="Q6958" s="1">
        <f t="shared" si="980"/>
        <v>0.01</v>
      </c>
      <c r="T6958" s="4">
        <v>55.38</v>
      </c>
      <c r="U6958" s="9">
        <f t="shared" si="976"/>
        <v>0</v>
      </c>
      <c r="V6958" s="4">
        <f t="shared" si="977"/>
        <v>7.9114285714285719</v>
      </c>
      <c r="W6958" s="1" t="s">
        <v>21</v>
      </c>
      <c r="X6958" s="1">
        <v>7.37</v>
      </c>
      <c r="Y6958" s="4">
        <f t="shared" si="978"/>
        <v>62.75</v>
      </c>
      <c r="Z6958" s="1" t="s">
        <v>46</v>
      </c>
      <c r="AA6958" s="1" t="s">
        <v>23</v>
      </c>
      <c r="AB6958" s="1" t="s">
        <v>29</v>
      </c>
      <c r="AC6958" s="1" t="s">
        <v>40</v>
      </c>
      <c r="AD6958" s="1" t="s">
        <v>19</v>
      </c>
      <c r="AE6958" s="2">
        <v>41026</v>
      </c>
    </row>
    <row r="6959" spans="1:31" x14ac:dyDescent="0.25">
      <c r="A6959">
        <f t="shared" si="979"/>
        <v>6958</v>
      </c>
      <c r="B6959" s="1">
        <v>3845</v>
      </c>
      <c r="C6959" s="2">
        <v>41024</v>
      </c>
      <c r="D6959" s="1" t="s">
        <v>32</v>
      </c>
      <c r="E6959" s="1" t="str">
        <f t="shared" si="972"/>
        <v>***</v>
      </c>
      <c r="F6959" s="1" t="str">
        <f t="shared" si="973"/>
        <v>***</v>
      </c>
      <c r="G6959" s="1" t="str">
        <f t="shared" si="974"/>
        <v>***</v>
      </c>
      <c r="J6959" s="1" t="str">
        <f t="shared" si="975"/>
        <v>***</v>
      </c>
      <c r="P6959" s="1">
        <v>9</v>
      </c>
      <c r="Q6959" s="1">
        <f t="shared" si="980"/>
        <v>0.01</v>
      </c>
      <c r="T6959" s="4">
        <v>3064.27</v>
      </c>
      <c r="U6959" s="9">
        <f t="shared" si="976"/>
        <v>1</v>
      </c>
      <c r="V6959" s="4">
        <f t="shared" si="977"/>
        <v>340.47444444444443</v>
      </c>
      <c r="W6959" s="1" t="s">
        <v>21</v>
      </c>
      <c r="X6959" s="1">
        <v>19.989999999999998</v>
      </c>
      <c r="Y6959" s="4">
        <f t="shared" si="978"/>
        <v>3084.2599999999998</v>
      </c>
      <c r="Z6959" s="1" t="s">
        <v>46</v>
      </c>
      <c r="AA6959" s="1" t="s">
        <v>16</v>
      </c>
      <c r="AB6959" s="1" t="s">
        <v>29</v>
      </c>
      <c r="AC6959" s="1" t="s">
        <v>63</v>
      </c>
      <c r="AD6959" s="1" t="s">
        <v>19</v>
      </c>
      <c r="AE6959" s="2">
        <v>41024</v>
      </c>
    </row>
    <row r="6960" spans="1:31" x14ac:dyDescent="0.25">
      <c r="A6960">
        <f t="shared" si="979"/>
        <v>6959</v>
      </c>
      <c r="B6960" s="1">
        <v>1217</v>
      </c>
      <c r="C6960" s="2">
        <v>41024</v>
      </c>
      <c r="D6960" s="1" t="s">
        <v>27</v>
      </c>
      <c r="E6960" s="1" t="str">
        <f t="shared" si="972"/>
        <v>*</v>
      </c>
      <c r="F6960" s="1" t="str">
        <f t="shared" si="973"/>
        <v>*</v>
      </c>
      <c r="G6960" s="1" t="str">
        <f t="shared" si="974"/>
        <v>*</v>
      </c>
      <c r="J6960" s="1" t="str">
        <f t="shared" si="975"/>
        <v>*</v>
      </c>
      <c r="P6960" s="1">
        <v>25</v>
      </c>
      <c r="Q6960" s="1">
        <f t="shared" si="980"/>
        <v>3.5000000000000003E-2</v>
      </c>
      <c r="T6960" s="4">
        <v>662.16</v>
      </c>
      <c r="U6960" s="9">
        <f t="shared" si="976"/>
        <v>0</v>
      </c>
      <c r="V6960" s="4">
        <f t="shared" si="977"/>
        <v>26.4864</v>
      </c>
      <c r="W6960" s="1" t="s">
        <v>21</v>
      </c>
      <c r="X6960" s="1">
        <v>1.99</v>
      </c>
      <c r="Y6960" s="4">
        <f t="shared" si="978"/>
        <v>664.15</v>
      </c>
      <c r="Z6960" s="1" t="s">
        <v>49</v>
      </c>
      <c r="AA6960" s="1" t="s">
        <v>28</v>
      </c>
      <c r="AB6960" s="1" t="s">
        <v>24</v>
      </c>
      <c r="AC6960" s="1" t="s">
        <v>38</v>
      </c>
      <c r="AD6960" s="1" t="s">
        <v>41</v>
      </c>
      <c r="AE6960" s="2">
        <v>41025</v>
      </c>
    </row>
    <row r="6961" spans="1:31" x14ac:dyDescent="0.25">
      <c r="A6961">
        <f t="shared" si="979"/>
        <v>6960</v>
      </c>
      <c r="B6961" s="1">
        <v>3845</v>
      </c>
      <c r="C6961" s="2">
        <v>41024</v>
      </c>
      <c r="D6961" s="1" t="s">
        <v>32</v>
      </c>
      <c r="E6961" s="1" t="str">
        <f t="shared" si="972"/>
        <v>***</v>
      </c>
      <c r="F6961" s="1" t="str">
        <f t="shared" si="973"/>
        <v>***</v>
      </c>
      <c r="G6961" s="1" t="str">
        <f t="shared" si="974"/>
        <v>***</v>
      </c>
      <c r="J6961" s="1" t="str">
        <f t="shared" si="975"/>
        <v>***</v>
      </c>
      <c r="P6961" s="1">
        <v>22</v>
      </c>
      <c r="Q6961" s="1">
        <f t="shared" si="980"/>
        <v>3.5000000000000003E-2</v>
      </c>
      <c r="T6961" s="4">
        <v>475.72</v>
      </c>
      <c r="U6961" s="9">
        <f t="shared" si="976"/>
        <v>0</v>
      </c>
      <c r="V6961" s="4">
        <f t="shared" si="977"/>
        <v>21.623636363636365</v>
      </c>
      <c r="W6961" s="1" t="s">
        <v>21</v>
      </c>
      <c r="X6961" s="1">
        <v>10.49</v>
      </c>
      <c r="Y6961" s="4">
        <f t="shared" si="978"/>
        <v>486.21000000000004</v>
      </c>
      <c r="Z6961" s="1" t="s">
        <v>46</v>
      </c>
      <c r="AA6961" s="1" t="s">
        <v>16</v>
      </c>
      <c r="AB6961" s="1" t="s">
        <v>17</v>
      </c>
      <c r="AC6961" s="1" t="s">
        <v>18</v>
      </c>
      <c r="AD6961" s="1" t="s">
        <v>19</v>
      </c>
      <c r="AE6961" s="2">
        <v>41026</v>
      </c>
    </row>
    <row r="6962" spans="1:31" x14ac:dyDescent="0.25">
      <c r="A6962">
        <f t="shared" si="979"/>
        <v>6961</v>
      </c>
      <c r="B6962" s="1">
        <v>52999</v>
      </c>
      <c r="C6962" s="2">
        <v>41024</v>
      </c>
      <c r="D6962" s="1" t="s">
        <v>27</v>
      </c>
      <c r="E6962" s="1" t="str">
        <f t="shared" si="972"/>
        <v>*</v>
      </c>
      <c r="F6962" s="1" t="str">
        <f t="shared" si="973"/>
        <v>*</v>
      </c>
      <c r="G6962" s="1" t="str">
        <f t="shared" si="974"/>
        <v>*</v>
      </c>
      <c r="J6962" s="1" t="str">
        <f t="shared" si="975"/>
        <v>*</v>
      </c>
      <c r="P6962" s="1">
        <v>39</v>
      </c>
      <c r="Q6962" s="1">
        <f t="shared" si="980"/>
        <v>0.04</v>
      </c>
      <c r="T6962" s="4">
        <v>343.05</v>
      </c>
      <c r="U6962" s="9">
        <f t="shared" si="976"/>
        <v>0</v>
      </c>
      <c r="V6962" s="4">
        <f t="shared" si="977"/>
        <v>8.796153846153846</v>
      </c>
      <c r="W6962" s="1" t="s">
        <v>21</v>
      </c>
      <c r="X6962" s="1">
        <v>2.15</v>
      </c>
      <c r="Y6962" s="4">
        <f t="shared" si="978"/>
        <v>345.2</v>
      </c>
      <c r="Z6962" s="1" t="s">
        <v>22</v>
      </c>
      <c r="AA6962" s="1" t="s">
        <v>37</v>
      </c>
      <c r="AB6962" s="1" t="s">
        <v>29</v>
      </c>
      <c r="AC6962" s="1" t="s">
        <v>40</v>
      </c>
      <c r="AD6962" s="1" t="s">
        <v>31</v>
      </c>
      <c r="AE6962" s="2">
        <v>41026</v>
      </c>
    </row>
    <row r="6963" spans="1:31" x14ac:dyDescent="0.25">
      <c r="A6963">
        <f t="shared" si="979"/>
        <v>6962</v>
      </c>
      <c r="B6963" s="1">
        <v>21573</v>
      </c>
      <c r="C6963" s="2">
        <v>41024</v>
      </c>
      <c r="D6963" s="1" t="s">
        <v>32</v>
      </c>
      <c r="E6963" s="1" t="str">
        <f t="shared" si="972"/>
        <v>***</v>
      </c>
      <c r="F6963" s="1" t="str">
        <f t="shared" si="973"/>
        <v>***</v>
      </c>
      <c r="G6963" s="1" t="str">
        <f t="shared" si="974"/>
        <v>***</v>
      </c>
      <c r="J6963" s="1" t="str">
        <f t="shared" si="975"/>
        <v>***</v>
      </c>
      <c r="P6963" s="1">
        <v>3</v>
      </c>
      <c r="Q6963" s="1">
        <f t="shared" si="980"/>
        <v>0.01</v>
      </c>
      <c r="T6963" s="4">
        <v>234.768</v>
      </c>
      <c r="U6963" s="9">
        <f t="shared" si="976"/>
        <v>0</v>
      </c>
      <c r="V6963" s="4">
        <f t="shared" si="977"/>
        <v>78.256</v>
      </c>
      <c r="W6963" s="1" t="s">
        <v>33</v>
      </c>
      <c r="X6963" s="1">
        <v>89.3</v>
      </c>
      <c r="Y6963" s="4">
        <f t="shared" si="978"/>
        <v>324.06799999999998</v>
      </c>
      <c r="Z6963" s="1" t="s">
        <v>22</v>
      </c>
      <c r="AA6963" s="1" t="s">
        <v>28</v>
      </c>
      <c r="AB6963" s="1" t="s">
        <v>17</v>
      </c>
      <c r="AC6963" s="1" t="s">
        <v>52</v>
      </c>
      <c r="AD6963" s="1" t="s">
        <v>59</v>
      </c>
      <c r="AE6963" s="2">
        <v>41026</v>
      </c>
    </row>
    <row r="6964" spans="1:31" x14ac:dyDescent="0.25">
      <c r="A6964">
        <f t="shared" si="979"/>
        <v>6963</v>
      </c>
      <c r="B6964" s="1">
        <v>3845</v>
      </c>
      <c r="C6964" s="2">
        <v>41024</v>
      </c>
      <c r="D6964" s="1" t="s">
        <v>32</v>
      </c>
      <c r="E6964" s="1" t="str">
        <f t="shared" si="972"/>
        <v>***</v>
      </c>
      <c r="F6964" s="1" t="str">
        <f t="shared" si="973"/>
        <v>***</v>
      </c>
      <c r="G6964" s="1" t="str">
        <f t="shared" si="974"/>
        <v>***</v>
      </c>
      <c r="J6964" s="1" t="str">
        <f t="shared" si="975"/>
        <v>***</v>
      </c>
      <c r="P6964" s="1">
        <v>15</v>
      </c>
      <c r="Q6964" s="1">
        <f t="shared" si="980"/>
        <v>0.02</v>
      </c>
      <c r="T6964" s="4">
        <v>123.91</v>
      </c>
      <c r="U6964" s="9">
        <f t="shared" si="976"/>
        <v>0</v>
      </c>
      <c r="V6964" s="4">
        <f t="shared" si="977"/>
        <v>8.2606666666666673</v>
      </c>
      <c r="W6964" s="1" t="s">
        <v>21</v>
      </c>
      <c r="X6964" s="1">
        <v>0.96</v>
      </c>
      <c r="Y6964" s="4">
        <f t="shared" si="978"/>
        <v>124.86999999999999</v>
      </c>
      <c r="Z6964" s="1" t="s">
        <v>46</v>
      </c>
      <c r="AA6964" s="1" t="s">
        <v>16</v>
      </c>
      <c r="AB6964" s="1" t="s">
        <v>17</v>
      </c>
      <c r="AC6964" s="1" t="s">
        <v>18</v>
      </c>
      <c r="AD6964" s="1" t="s">
        <v>31</v>
      </c>
      <c r="AE6964" s="2">
        <v>41025</v>
      </c>
    </row>
    <row r="6965" spans="1:31" x14ac:dyDescent="0.25">
      <c r="A6965">
        <f t="shared" si="979"/>
        <v>6964</v>
      </c>
      <c r="B6965" s="1">
        <v>21573</v>
      </c>
      <c r="C6965" s="2">
        <v>41024</v>
      </c>
      <c r="D6965" s="1" t="s">
        <v>32</v>
      </c>
      <c r="E6965" s="1" t="str">
        <f t="shared" si="972"/>
        <v>***</v>
      </c>
      <c r="F6965" s="1" t="str">
        <f t="shared" si="973"/>
        <v>***</v>
      </c>
      <c r="G6965" s="1" t="str">
        <f t="shared" si="974"/>
        <v>***</v>
      </c>
      <c r="J6965" s="1" t="str">
        <f t="shared" si="975"/>
        <v>***</v>
      </c>
      <c r="P6965" s="1">
        <v>31</v>
      </c>
      <c r="Q6965" s="1">
        <f t="shared" si="980"/>
        <v>0.04</v>
      </c>
      <c r="T6965" s="4">
        <v>96.23</v>
      </c>
      <c r="U6965" s="9">
        <f t="shared" si="976"/>
        <v>0</v>
      </c>
      <c r="V6965" s="4">
        <f t="shared" si="977"/>
        <v>3.104193548387097</v>
      </c>
      <c r="W6965" s="1" t="s">
        <v>21</v>
      </c>
      <c r="X6965" s="1">
        <v>0.99</v>
      </c>
      <c r="Y6965" s="4">
        <f t="shared" si="978"/>
        <v>97.22</v>
      </c>
      <c r="Z6965" s="1" t="s">
        <v>22</v>
      </c>
      <c r="AA6965" s="1" t="s">
        <v>28</v>
      </c>
      <c r="AB6965" s="1" t="s">
        <v>29</v>
      </c>
      <c r="AC6965" s="1" t="s">
        <v>58</v>
      </c>
      <c r="AD6965" s="1" t="s">
        <v>19</v>
      </c>
      <c r="AE6965" s="2">
        <v>41026</v>
      </c>
    </row>
    <row r="6966" spans="1:31" x14ac:dyDescent="0.25">
      <c r="A6966">
        <f t="shared" si="979"/>
        <v>6965</v>
      </c>
      <c r="B6966" s="1">
        <v>21573</v>
      </c>
      <c r="C6966" s="2">
        <v>41024</v>
      </c>
      <c r="D6966" s="1" t="s">
        <v>32</v>
      </c>
      <c r="E6966" s="1" t="str">
        <f t="shared" si="972"/>
        <v>***</v>
      </c>
      <c r="F6966" s="1" t="str">
        <f t="shared" si="973"/>
        <v>***</v>
      </c>
      <c r="G6966" s="1" t="str">
        <f t="shared" si="974"/>
        <v>***</v>
      </c>
      <c r="J6966" s="1" t="str">
        <f t="shared" si="975"/>
        <v>***</v>
      </c>
      <c r="P6966" s="1">
        <v>7</v>
      </c>
      <c r="Q6966" s="1">
        <f t="shared" si="980"/>
        <v>0.01</v>
      </c>
      <c r="T6966" s="4">
        <v>70.08</v>
      </c>
      <c r="U6966" s="9">
        <f t="shared" si="976"/>
        <v>0</v>
      </c>
      <c r="V6966" s="4">
        <f t="shared" si="977"/>
        <v>10.011428571428571</v>
      </c>
      <c r="W6966" s="1" t="s">
        <v>21</v>
      </c>
      <c r="X6966" s="1">
        <v>3.72</v>
      </c>
      <c r="Y6966" s="4">
        <f t="shared" si="978"/>
        <v>73.8</v>
      </c>
      <c r="Z6966" s="1" t="s">
        <v>22</v>
      </c>
      <c r="AA6966" s="1" t="s">
        <v>28</v>
      </c>
      <c r="AB6966" s="1" t="s">
        <v>17</v>
      </c>
      <c r="AC6966" s="1" t="s">
        <v>18</v>
      </c>
      <c r="AD6966" s="1" t="s">
        <v>41</v>
      </c>
      <c r="AE6966" s="2">
        <v>41026</v>
      </c>
    </row>
    <row r="6967" spans="1:31" x14ac:dyDescent="0.25">
      <c r="A6967">
        <f t="shared" si="979"/>
        <v>6966</v>
      </c>
      <c r="B6967" s="1">
        <v>52999</v>
      </c>
      <c r="C6967" s="2">
        <v>41024</v>
      </c>
      <c r="D6967" s="1" t="s">
        <v>27</v>
      </c>
      <c r="E6967" s="1" t="str">
        <f t="shared" si="972"/>
        <v>*</v>
      </c>
      <c r="F6967" s="1" t="str">
        <f t="shared" si="973"/>
        <v>*</v>
      </c>
      <c r="G6967" s="1" t="str">
        <f t="shared" si="974"/>
        <v>*</v>
      </c>
      <c r="J6967" s="1" t="str">
        <f t="shared" si="975"/>
        <v>*</v>
      </c>
      <c r="P6967" s="1">
        <v>7</v>
      </c>
      <c r="Q6967" s="1">
        <f t="shared" si="980"/>
        <v>0.01</v>
      </c>
      <c r="T6967" s="4">
        <v>44.63</v>
      </c>
      <c r="U6967" s="9">
        <f t="shared" si="976"/>
        <v>0</v>
      </c>
      <c r="V6967" s="4">
        <f t="shared" si="977"/>
        <v>6.3757142857142863</v>
      </c>
      <c r="W6967" s="1" t="s">
        <v>21</v>
      </c>
      <c r="X6967" s="1">
        <v>5.67</v>
      </c>
      <c r="Y6967" s="4">
        <f t="shared" si="978"/>
        <v>50.300000000000004</v>
      </c>
      <c r="Z6967" s="1" t="s">
        <v>22</v>
      </c>
      <c r="AA6967" s="1" t="s">
        <v>37</v>
      </c>
      <c r="AB6967" s="1" t="s">
        <v>29</v>
      </c>
      <c r="AC6967" s="1" t="s">
        <v>40</v>
      </c>
      <c r="AD6967" s="1" t="s">
        <v>19</v>
      </c>
      <c r="AE6967" s="2">
        <v>41024</v>
      </c>
    </row>
    <row r="6968" spans="1:31" x14ac:dyDescent="0.25">
      <c r="A6968">
        <f t="shared" si="979"/>
        <v>6967</v>
      </c>
      <c r="B6968" s="1">
        <v>52999</v>
      </c>
      <c r="C6968" s="2">
        <v>41024</v>
      </c>
      <c r="D6968" s="1" t="s">
        <v>27</v>
      </c>
      <c r="E6968" s="1" t="str">
        <f t="shared" si="972"/>
        <v>*</v>
      </c>
      <c r="F6968" s="1" t="str">
        <f t="shared" si="973"/>
        <v>*</v>
      </c>
      <c r="G6968" s="1" t="str">
        <f t="shared" si="974"/>
        <v>*</v>
      </c>
      <c r="J6968" s="1" t="str">
        <f t="shared" si="975"/>
        <v>*</v>
      </c>
      <c r="P6968" s="1">
        <v>5</v>
      </c>
      <c r="Q6968" s="1">
        <f t="shared" si="980"/>
        <v>0.01</v>
      </c>
      <c r="T6968" s="4">
        <v>43.61</v>
      </c>
      <c r="U6968" s="9">
        <f t="shared" si="976"/>
        <v>0</v>
      </c>
      <c r="V6968" s="4">
        <f t="shared" si="977"/>
        <v>8.7219999999999995</v>
      </c>
      <c r="W6968" s="1" t="s">
        <v>14</v>
      </c>
      <c r="X6968" s="1">
        <v>4</v>
      </c>
      <c r="Y6968" s="4">
        <f t="shared" si="978"/>
        <v>47.61</v>
      </c>
      <c r="Z6968" s="1" t="s">
        <v>22</v>
      </c>
      <c r="AA6968" s="1" t="s">
        <v>37</v>
      </c>
      <c r="AB6968" s="1" t="s">
        <v>17</v>
      </c>
      <c r="AC6968" s="1" t="s">
        <v>18</v>
      </c>
      <c r="AD6968" s="1" t="s">
        <v>31</v>
      </c>
      <c r="AE6968" s="2">
        <v>41026</v>
      </c>
    </row>
    <row r="6969" spans="1:31" x14ac:dyDescent="0.25">
      <c r="A6969">
        <f t="shared" si="979"/>
        <v>6968</v>
      </c>
      <c r="B6969" s="1">
        <v>29861</v>
      </c>
      <c r="C6969" s="2">
        <v>41024</v>
      </c>
      <c r="D6969" s="1" t="s">
        <v>32</v>
      </c>
      <c r="E6969" s="1" t="str">
        <f t="shared" si="972"/>
        <v>***</v>
      </c>
      <c r="F6969" s="1" t="str">
        <f t="shared" si="973"/>
        <v>***</v>
      </c>
      <c r="G6969" s="1" t="str">
        <f t="shared" si="974"/>
        <v>***</v>
      </c>
      <c r="J6969" s="1" t="str">
        <f t="shared" si="975"/>
        <v>***</v>
      </c>
      <c r="P6969" s="1">
        <v>11</v>
      </c>
      <c r="Q6969" s="1">
        <f t="shared" si="980"/>
        <v>0.02</v>
      </c>
      <c r="T6969" s="4">
        <v>35.17</v>
      </c>
      <c r="U6969" s="9">
        <f t="shared" si="976"/>
        <v>0</v>
      </c>
      <c r="V6969" s="4">
        <f t="shared" si="977"/>
        <v>3.1972727272727273</v>
      </c>
      <c r="W6969" s="1" t="s">
        <v>21</v>
      </c>
      <c r="X6969" s="1">
        <v>0.99</v>
      </c>
      <c r="Y6969" s="4">
        <f t="shared" si="978"/>
        <v>36.160000000000004</v>
      </c>
      <c r="Z6969" s="1" t="s">
        <v>39</v>
      </c>
      <c r="AA6969" s="1" t="s">
        <v>23</v>
      </c>
      <c r="AB6969" s="1" t="s">
        <v>29</v>
      </c>
      <c r="AC6969" s="1" t="s">
        <v>58</v>
      </c>
      <c r="AD6969" s="1" t="s">
        <v>19</v>
      </c>
      <c r="AE6969" s="2">
        <v>41025</v>
      </c>
    </row>
    <row r="6970" spans="1:31" x14ac:dyDescent="0.25">
      <c r="A6970">
        <f t="shared" si="979"/>
        <v>6969</v>
      </c>
      <c r="B6970" s="1">
        <v>16711</v>
      </c>
      <c r="C6970" s="2">
        <v>41024</v>
      </c>
      <c r="D6970" s="1" t="s">
        <v>27</v>
      </c>
      <c r="E6970" s="1" t="str">
        <f t="shared" si="972"/>
        <v>*</v>
      </c>
      <c r="F6970" s="1" t="str">
        <f t="shared" si="973"/>
        <v>*</v>
      </c>
      <c r="G6970" s="1" t="str">
        <f t="shared" si="974"/>
        <v>*</v>
      </c>
      <c r="J6970" s="1" t="str">
        <f t="shared" si="975"/>
        <v>*</v>
      </c>
      <c r="P6970" s="1">
        <v>3</v>
      </c>
      <c r="Q6970" s="1">
        <f t="shared" si="980"/>
        <v>0.01</v>
      </c>
      <c r="T6970" s="4">
        <v>3.96</v>
      </c>
      <c r="U6970" s="9">
        <f t="shared" si="976"/>
        <v>0</v>
      </c>
      <c r="V6970" s="4">
        <f t="shared" si="977"/>
        <v>1.32</v>
      </c>
      <c r="W6970" s="1" t="s">
        <v>21</v>
      </c>
      <c r="X6970" s="1">
        <v>0.7</v>
      </c>
      <c r="Y6970" s="4">
        <f t="shared" si="978"/>
        <v>4.66</v>
      </c>
      <c r="Z6970" s="1" t="s">
        <v>44</v>
      </c>
      <c r="AA6970" s="1" t="s">
        <v>23</v>
      </c>
      <c r="AB6970" s="1" t="s">
        <v>29</v>
      </c>
      <c r="AC6970" s="1" t="s">
        <v>61</v>
      </c>
      <c r="AD6970" s="1" t="s">
        <v>31</v>
      </c>
      <c r="AE6970" s="2">
        <v>41026</v>
      </c>
    </row>
    <row r="6971" spans="1:31" x14ac:dyDescent="0.25">
      <c r="A6971">
        <f t="shared" si="979"/>
        <v>6970</v>
      </c>
      <c r="B6971" s="1">
        <v>42246</v>
      </c>
      <c r="C6971" s="2">
        <v>41025</v>
      </c>
      <c r="D6971" s="1" t="s">
        <v>27</v>
      </c>
      <c r="E6971" s="1" t="str">
        <f t="shared" si="972"/>
        <v>*</v>
      </c>
      <c r="F6971" s="1" t="str">
        <f t="shared" si="973"/>
        <v>*</v>
      </c>
      <c r="G6971" s="1" t="str">
        <f t="shared" si="974"/>
        <v>*</v>
      </c>
      <c r="J6971" s="1" t="str">
        <f t="shared" si="975"/>
        <v>*</v>
      </c>
      <c r="P6971" s="1">
        <v>40</v>
      </c>
      <c r="Q6971" s="1">
        <f t="shared" si="980"/>
        <v>0.05</v>
      </c>
      <c r="T6971" s="4">
        <v>3060.37</v>
      </c>
      <c r="U6971" s="9">
        <f t="shared" si="976"/>
        <v>1</v>
      </c>
      <c r="V6971" s="4">
        <f t="shared" si="977"/>
        <v>76.509249999999994</v>
      </c>
      <c r="W6971" s="1" t="s">
        <v>21</v>
      </c>
      <c r="X6971" s="1">
        <v>4</v>
      </c>
      <c r="Y6971" s="4">
        <f t="shared" si="978"/>
        <v>3064.37</v>
      </c>
      <c r="Z6971" s="1" t="s">
        <v>22</v>
      </c>
      <c r="AA6971" s="1" t="s">
        <v>28</v>
      </c>
      <c r="AB6971" s="1" t="s">
        <v>24</v>
      </c>
      <c r="AC6971" s="1" t="s">
        <v>38</v>
      </c>
      <c r="AD6971" s="1" t="s">
        <v>19</v>
      </c>
      <c r="AE6971" s="2">
        <v>41026</v>
      </c>
    </row>
    <row r="6972" spans="1:31" x14ac:dyDescent="0.25">
      <c r="A6972">
        <f t="shared" si="979"/>
        <v>6971</v>
      </c>
      <c r="B6972" s="1">
        <v>30310</v>
      </c>
      <c r="C6972" s="2">
        <v>41025</v>
      </c>
      <c r="D6972" s="1" t="s">
        <v>36</v>
      </c>
      <c r="E6972" s="1" t="str">
        <f t="shared" si="972"/>
        <v>*</v>
      </c>
      <c r="F6972" s="1" t="str">
        <f t="shared" si="973"/>
        <v>*</v>
      </c>
      <c r="G6972" s="1" t="str">
        <f t="shared" si="974"/>
        <v>*</v>
      </c>
      <c r="J6972" s="1" t="str">
        <f t="shared" si="975"/>
        <v>*</v>
      </c>
      <c r="P6972" s="1">
        <v>21</v>
      </c>
      <c r="Q6972" s="1">
        <f t="shared" si="980"/>
        <v>3.5000000000000003E-2</v>
      </c>
      <c r="T6972" s="4">
        <v>2024.0284999999999</v>
      </c>
      <c r="U6972" s="9">
        <f t="shared" si="976"/>
        <v>1</v>
      </c>
      <c r="V6972" s="4">
        <f t="shared" si="977"/>
        <v>96.382309523809525</v>
      </c>
      <c r="W6972" s="1" t="s">
        <v>21</v>
      </c>
      <c r="X6972" s="1">
        <v>8.8000000000000007</v>
      </c>
      <c r="Y6972" s="4">
        <f t="shared" si="978"/>
        <v>2032.8284999999998</v>
      </c>
      <c r="Z6972" s="1" t="s">
        <v>15</v>
      </c>
      <c r="AA6972" s="1" t="s">
        <v>16</v>
      </c>
      <c r="AB6972" s="1" t="s">
        <v>24</v>
      </c>
      <c r="AC6972" s="1" t="s">
        <v>25</v>
      </c>
      <c r="AD6972" s="1" t="s">
        <v>19</v>
      </c>
      <c r="AE6972" s="2">
        <v>41027</v>
      </c>
    </row>
    <row r="6973" spans="1:31" x14ac:dyDescent="0.25">
      <c r="A6973">
        <f t="shared" si="979"/>
        <v>6972</v>
      </c>
      <c r="B6973" s="1">
        <v>48673</v>
      </c>
      <c r="C6973" s="2">
        <v>41025</v>
      </c>
      <c r="D6973" s="1" t="s">
        <v>27</v>
      </c>
      <c r="E6973" s="1" t="str">
        <f t="shared" si="972"/>
        <v>*</v>
      </c>
      <c r="F6973" s="1" t="str">
        <f t="shared" si="973"/>
        <v>*</v>
      </c>
      <c r="G6973" s="1" t="str">
        <f t="shared" si="974"/>
        <v>*</v>
      </c>
      <c r="J6973" s="1" t="str">
        <f t="shared" si="975"/>
        <v>*</v>
      </c>
      <c r="P6973" s="1">
        <v>36</v>
      </c>
      <c r="Q6973" s="1">
        <f t="shared" si="980"/>
        <v>0.04</v>
      </c>
      <c r="T6973" s="4">
        <v>570.14</v>
      </c>
      <c r="U6973" s="9">
        <f t="shared" si="976"/>
        <v>0</v>
      </c>
      <c r="V6973" s="4">
        <f t="shared" si="977"/>
        <v>15.837222222222222</v>
      </c>
      <c r="W6973" s="1" t="s">
        <v>21</v>
      </c>
      <c r="X6973" s="1">
        <v>8.7799999999999994</v>
      </c>
      <c r="Y6973" s="4">
        <f t="shared" si="978"/>
        <v>578.91999999999996</v>
      </c>
      <c r="Z6973" s="1" t="s">
        <v>46</v>
      </c>
      <c r="AA6973" s="1" t="s">
        <v>37</v>
      </c>
      <c r="AB6973" s="1" t="s">
        <v>29</v>
      </c>
      <c r="AC6973" s="1" t="s">
        <v>55</v>
      </c>
      <c r="AD6973" s="1" t="s">
        <v>19</v>
      </c>
      <c r="AE6973" s="2">
        <v>41026</v>
      </c>
    </row>
    <row r="6974" spans="1:31" x14ac:dyDescent="0.25">
      <c r="A6974">
        <f t="shared" si="979"/>
        <v>6973</v>
      </c>
      <c r="B6974" s="1">
        <v>42246</v>
      </c>
      <c r="C6974" s="2">
        <v>41025</v>
      </c>
      <c r="D6974" s="1" t="s">
        <v>27</v>
      </c>
      <c r="E6974" s="1" t="str">
        <f t="shared" si="972"/>
        <v>*</v>
      </c>
      <c r="F6974" s="1" t="str">
        <f t="shared" si="973"/>
        <v>*</v>
      </c>
      <c r="G6974" s="1" t="str">
        <f t="shared" si="974"/>
        <v>*</v>
      </c>
      <c r="J6974" s="1" t="str">
        <f t="shared" si="975"/>
        <v>*</v>
      </c>
      <c r="P6974" s="1">
        <v>5</v>
      </c>
      <c r="Q6974" s="1">
        <f t="shared" si="980"/>
        <v>0.01</v>
      </c>
      <c r="T6974" s="4">
        <v>25.31</v>
      </c>
      <c r="U6974" s="9">
        <f t="shared" si="976"/>
        <v>0</v>
      </c>
      <c r="V6974" s="4">
        <f t="shared" si="977"/>
        <v>5.0619999999999994</v>
      </c>
      <c r="W6974" s="1" t="s">
        <v>21</v>
      </c>
      <c r="X6974" s="1">
        <v>0.71</v>
      </c>
      <c r="Y6974" s="4">
        <f t="shared" si="978"/>
        <v>26.02</v>
      </c>
      <c r="Z6974" s="1" t="s">
        <v>22</v>
      </c>
      <c r="AA6974" s="1" t="s">
        <v>28</v>
      </c>
      <c r="AB6974" s="1" t="s">
        <v>29</v>
      </c>
      <c r="AC6974" s="1" t="s">
        <v>30</v>
      </c>
      <c r="AD6974" s="1" t="s">
        <v>31</v>
      </c>
      <c r="AE6974" s="2">
        <v>41027</v>
      </c>
    </row>
    <row r="6975" spans="1:31" x14ac:dyDescent="0.25">
      <c r="A6975">
        <f t="shared" si="979"/>
        <v>6974</v>
      </c>
      <c r="B6975" s="1">
        <v>38498</v>
      </c>
      <c r="C6975" s="2">
        <v>41026</v>
      </c>
      <c r="D6975" s="1" t="s">
        <v>32</v>
      </c>
      <c r="E6975" s="1" t="str">
        <f t="shared" si="972"/>
        <v>***</v>
      </c>
      <c r="F6975" s="1" t="str">
        <f t="shared" si="973"/>
        <v>***</v>
      </c>
      <c r="G6975" s="1" t="str">
        <f t="shared" si="974"/>
        <v>***</v>
      </c>
      <c r="J6975" s="1" t="str">
        <f t="shared" si="975"/>
        <v>***</v>
      </c>
      <c r="P6975" s="1">
        <v>30</v>
      </c>
      <c r="Q6975" s="1">
        <f t="shared" si="980"/>
        <v>0.04</v>
      </c>
      <c r="T6975" s="4">
        <v>3295.15</v>
      </c>
      <c r="U6975" s="9">
        <f t="shared" si="976"/>
        <v>1</v>
      </c>
      <c r="V6975" s="4">
        <f t="shared" si="977"/>
        <v>109.83833333333334</v>
      </c>
      <c r="W6975" s="1" t="s">
        <v>21</v>
      </c>
      <c r="X6975" s="1">
        <v>1.99</v>
      </c>
      <c r="Y6975" s="4">
        <f t="shared" si="978"/>
        <v>3297.14</v>
      </c>
      <c r="Z6975" s="1" t="s">
        <v>22</v>
      </c>
      <c r="AA6975" s="1" t="s">
        <v>28</v>
      </c>
      <c r="AB6975" s="1" t="s">
        <v>24</v>
      </c>
      <c r="AC6975" s="1" t="s">
        <v>38</v>
      </c>
      <c r="AD6975" s="1" t="s">
        <v>41</v>
      </c>
      <c r="AE6975" s="2">
        <v>41028</v>
      </c>
    </row>
    <row r="6976" spans="1:31" x14ac:dyDescent="0.25">
      <c r="A6976">
        <f t="shared" si="979"/>
        <v>6975</v>
      </c>
      <c r="B6976" s="1">
        <v>26912</v>
      </c>
      <c r="C6976" s="2">
        <v>41026</v>
      </c>
      <c r="D6976" s="1" t="s">
        <v>13</v>
      </c>
      <c r="E6976" s="1" t="str">
        <f t="shared" si="972"/>
        <v>*</v>
      </c>
      <c r="F6976" s="1" t="str">
        <f t="shared" si="973"/>
        <v>*</v>
      </c>
      <c r="G6976" s="1" t="str">
        <f t="shared" si="974"/>
        <v>*</v>
      </c>
      <c r="J6976" s="1" t="str">
        <f t="shared" si="975"/>
        <v>*</v>
      </c>
      <c r="P6976" s="1">
        <v>18</v>
      </c>
      <c r="Q6976" s="1">
        <f t="shared" si="980"/>
        <v>0.02</v>
      </c>
      <c r="T6976" s="4">
        <v>3136.2024999999999</v>
      </c>
      <c r="U6976" s="9">
        <f t="shared" si="976"/>
        <v>1</v>
      </c>
      <c r="V6976" s="4">
        <f t="shared" si="977"/>
        <v>174.23347222222222</v>
      </c>
      <c r="W6976" s="1" t="s">
        <v>21</v>
      </c>
      <c r="X6976" s="1">
        <v>5.26</v>
      </c>
      <c r="Y6976" s="4">
        <f t="shared" si="978"/>
        <v>3141.4625000000001</v>
      </c>
      <c r="Z6976" s="1" t="s">
        <v>44</v>
      </c>
      <c r="AA6976" s="1" t="s">
        <v>37</v>
      </c>
      <c r="AB6976" s="1" t="s">
        <v>24</v>
      </c>
      <c r="AC6976" s="1" t="s">
        <v>25</v>
      </c>
      <c r="AD6976" s="1" t="s">
        <v>19</v>
      </c>
      <c r="AE6976" s="2">
        <v>41030</v>
      </c>
    </row>
    <row r="6977" spans="1:31" x14ac:dyDescent="0.25">
      <c r="A6977">
        <f t="shared" si="979"/>
        <v>6976</v>
      </c>
      <c r="B6977" s="1">
        <v>13892</v>
      </c>
      <c r="C6977" s="2">
        <v>41026</v>
      </c>
      <c r="D6977" s="1" t="s">
        <v>20</v>
      </c>
      <c r="E6977" s="1" t="str">
        <f t="shared" si="972"/>
        <v>*</v>
      </c>
      <c r="F6977" s="1" t="str">
        <f t="shared" si="973"/>
        <v>**</v>
      </c>
      <c r="G6977" s="1" t="str">
        <f t="shared" si="974"/>
        <v>**</v>
      </c>
      <c r="J6977" s="1" t="str">
        <f t="shared" si="975"/>
        <v>**</v>
      </c>
      <c r="P6977" s="1">
        <v>47</v>
      </c>
      <c r="Q6977" s="1">
        <f t="shared" si="980"/>
        <v>0.05</v>
      </c>
      <c r="T6977" s="4">
        <v>1446.97</v>
      </c>
      <c r="U6977" s="9">
        <f t="shared" si="976"/>
        <v>1</v>
      </c>
      <c r="V6977" s="4">
        <f t="shared" si="977"/>
        <v>30.786595744680852</v>
      </c>
      <c r="W6977" s="1" t="s">
        <v>21</v>
      </c>
      <c r="X6977" s="1">
        <v>1.99</v>
      </c>
      <c r="Y6977" s="4">
        <f t="shared" si="978"/>
        <v>1448.96</v>
      </c>
      <c r="Z6977" s="1" t="s">
        <v>22</v>
      </c>
      <c r="AA6977" s="1" t="s">
        <v>37</v>
      </c>
      <c r="AB6977" s="1" t="s">
        <v>24</v>
      </c>
      <c r="AC6977" s="1" t="s">
        <v>38</v>
      </c>
      <c r="AD6977" s="1" t="s">
        <v>41</v>
      </c>
      <c r="AE6977" s="2">
        <v>41027</v>
      </c>
    </row>
    <row r="6978" spans="1:31" x14ac:dyDescent="0.25">
      <c r="A6978">
        <f t="shared" si="979"/>
        <v>6977</v>
      </c>
      <c r="B6978" s="1">
        <v>26912</v>
      </c>
      <c r="C6978" s="2">
        <v>41026</v>
      </c>
      <c r="D6978" s="1" t="s">
        <v>13</v>
      </c>
      <c r="E6978" s="1" t="str">
        <f t="shared" si="972"/>
        <v>*</v>
      </c>
      <c r="F6978" s="1" t="str">
        <f t="shared" si="973"/>
        <v>*</v>
      </c>
      <c r="G6978" s="1" t="str">
        <f t="shared" si="974"/>
        <v>*</v>
      </c>
      <c r="J6978" s="1" t="str">
        <f t="shared" si="975"/>
        <v>*</v>
      </c>
      <c r="P6978" s="1">
        <v>21</v>
      </c>
      <c r="Q6978" s="1">
        <f t="shared" si="980"/>
        <v>3.5000000000000003E-2</v>
      </c>
      <c r="T6978" s="4">
        <v>1090.1099999999999</v>
      </c>
      <c r="U6978" s="9">
        <f t="shared" si="976"/>
        <v>1</v>
      </c>
      <c r="V6978" s="4">
        <f t="shared" si="977"/>
        <v>51.91</v>
      </c>
      <c r="W6978" s="1" t="s">
        <v>21</v>
      </c>
      <c r="X6978" s="1">
        <v>5.5</v>
      </c>
      <c r="Y6978" s="4">
        <f t="shared" si="978"/>
        <v>1095.6099999999999</v>
      </c>
      <c r="Z6978" s="1" t="s">
        <v>53</v>
      </c>
      <c r="AA6978" s="1" t="s">
        <v>37</v>
      </c>
      <c r="AB6978" s="1" t="s">
        <v>24</v>
      </c>
      <c r="AC6978" s="1" t="s">
        <v>38</v>
      </c>
      <c r="AD6978" s="1" t="s">
        <v>19</v>
      </c>
      <c r="AE6978" s="2">
        <v>41035</v>
      </c>
    </row>
    <row r="6979" spans="1:31" x14ac:dyDescent="0.25">
      <c r="A6979">
        <f t="shared" si="979"/>
        <v>6978</v>
      </c>
      <c r="B6979" s="1">
        <v>15329</v>
      </c>
      <c r="C6979" s="2">
        <v>41026</v>
      </c>
      <c r="D6979" s="1" t="s">
        <v>20</v>
      </c>
      <c r="E6979" s="1" t="str">
        <f t="shared" ref="E6979:E7042" si="981">IF(D6979="Critical","***","*")</f>
        <v>*</v>
      </c>
      <c r="F6979" s="1" t="str">
        <f t="shared" ref="F6979:F7042" si="982">IF(D6979="Critical","***",IF(D6979="High","**","*"))</f>
        <v>**</v>
      </c>
      <c r="G6979" s="1" t="str">
        <f t="shared" ref="G6979:G7042" si="983">VLOOKUP(D6979,$H$6:$I$10,2,FALSE)</f>
        <v>**</v>
      </c>
      <c r="J6979" s="1" t="str">
        <f t="shared" ref="J6979:J7042" si="984">HLOOKUP(D6979,$K$5:$O$6,2,FALSE)</f>
        <v>**</v>
      </c>
      <c r="P6979" s="1">
        <v>34</v>
      </c>
      <c r="Q6979" s="1">
        <f t="shared" si="980"/>
        <v>0.04</v>
      </c>
      <c r="T6979" s="4">
        <v>1014.87</v>
      </c>
      <c r="U6979" s="9">
        <f t="shared" ref="U6979:U7042" si="985">IF(T6979&gt;1000,1,0)</f>
        <v>1</v>
      </c>
      <c r="V6979" s="4">
        <f t="shared" ref="V6979:V7042" si="986">T6979/P6979</f>
        <v>29.849117647058822</v>
      </c>
      <c r="W6979" s="1" t="s">
        <v>14</v>
      </c>
      <c r="X6979" s="1">
        <v>1.99</v>
      </c>
      <c r="Y6979" s="4">
        <f t="shared" ref="Y6979:Y7042" si="987">X6979+T6979</f>
        <v>1016.86</v>
      </c>
      <c r="Z6979" s="1" t="s">
        <v>15</v>
      </c>
      <c r="AA6979" s="1" t="s">
        <v>16</v>
      </c>
      <c r="AB6979" s="1" t="s">
        <v>24</v>
      </c>
      <c r="AC6979" s="1" t="s">
        <v>38</v>
      </c>
      <c r="AD6979" s="1" t="s">
        <v>41</v>
      </c>
      <c r="AE6979" s="2">
        <v>41026</v>
      </c>
    </row>
    <row r="6980" spans="1:31" x14ac:dyDescent="0.25">
      <c r="A6980">
        <f t="shared" ref="A6980:A7043" si="988">A6979+1</f>
        <v>6979</v>
      </c>
      <c r="B6980" s="1">
        <v>33378</v>
      </c>
      <c r="C6980" s="2">
        <v>41026</v>
      </c>
      <c r="D6980" s="1" t="s">
        <v>20</v>
      </c>
      <c r="E6980" s="1" t="str">
        <f t="shared" si="981"/>
        <v>*</v>
      </c>
      <c r="F6980" s="1" t="str">
        <f t="shared" si="982"/>
        <v>**</v>
      </c>
      <c r="G6980" s="1" t="str">
        <f t="shared" si="983"/>
        <v>**</v>
      </c>
      <c r="J6980" s="1" t="str">
        <f t="shared" si="984"/>
        <v>**</v>
      </c>
      <c r="P6980" s="1">
        <v>25</v>
      </c>
      <c r="Q6980" s="1">
        <f t="shared" ref="Q6980:Q7043" si="989">VLOOKUP(P6980,$R$5:$S$10,2,TRUE)</f>
        <v>3.5000000000000003E-2</v>
      </c>
      <c r="T6980" s="4">
        <v>945.36</v>
      </c>
      <c r="U6980" s="9">
        <f t="shared" si="985"/>
        <v>0</v>
      </c>
      <c r="V6980" s="4">
        <f t="shared" si="986"/>
        <v>37.814399999999999</v>
      </c>
      <c r="W6980" s="1" t="s">
        <v>21</v>
      </c>
      <c r="X6980" s="1">
        <v>9.83</v>
      </c>
      <c r="Y6980" s="4">
        <f t="shared" si="987"/>
        <v>955.19</v>
      </c>
      <c r="Z6980" s="1" t="s">
        <v>22</v>
      </c>
      <c r="AA6980" s="1" t="s">
        <v>16</v>
      </c>
      <c r="AB6980" s="1" t="s">
        <v>29</v>
      </c>
      <c r="AC6980" s="1" t="s">
        <v>57</v>
      </c>
      <c r="AD6980" s="1" t="s">
        <v>19</v>
      </c>
      <c r="AE6980" s="2">
        <v>41027</v>
      </c>
    </row>
    <row r="6981" spans="1:31" x14ac:dyDescent="0.25">
      <c r="A6981">
        <f t="shared" si="988"/>
        <v>6980</v>
      </c>
      <c r="B6981" s="1">
        <v>33670</v>
      </c>
      <c r="C6981" s="2">
        <v>41026</v>
      </c>
      <c r="D6981" s="1" t="s">
        <v>20</v>
      </c>
      <c r="E6981" s="1" t="str">
        <f t="shared" si="981"/>
        <v>*</v>
      </c>
      <c r="F6981" s="1" t="str">
        <f t="shared" si="982"/>
        <v>**</v>
      </c>
      <c r="G6981" s="1" t="str">
        <f t="shared" si="983"/>
        <v>**</v>
      </c>
      <c r="J6981" s="1" t="str">
        <f t="shared" si="984"/>
        <v>**</v>
      </c>
      <c r="P6981" s="1">
        <v>50</v>
      </c>
      <c r="Q6981" s="1">
        <f t="shared" si="989"/>
        <v>0.06</v>
      </c>
      <c r="T6981" s="4">
        <v>207.54</v>
      </c>
      <c r="U6981" s="9">
        <f t="shared" si="985"/>
        <v>0</v>
      </c>
      <c r="V6981" s="4">
        <f t="shared" si="986"/>
        <v>4.1508000000000003</v>
      </c>
      <c r="W6981" s="1" t="s">
        <v>21</v>
      </c>
      <c r="X6981" s="1">
        <v>1.23</v>
      </c>
      <c r="Y6981" s="4">
        <f t="shared" si="987"/>
        <v>208.76999999999998</v>
      </c>
      <c r="Z6981" s="1" t="s">
        <v>51</v>
      </c>
      <c r="AA6981" s="1" t="s">
        <v>37</v>
      </c>
      <c r="AB6981" s="1" t="s">
        <v>29</v>
      </c>
      <c r="AC6981" s="1" t="s">
        <v>30</v>
      </c>
      <c r="AD6981" s="1" t="s">
        <v>31</v>
      </c>
      <c r="AE6981" s="2">
        <v>41028</v>
      </c>
    </row>
    <row r="6982" spans="1:31" x14ac:dyDescent="0.25">
      <c r="A6982">
        <f t="shared" si="988"/>
        <v>6981</v>
      </c>
      <c r="B6982" s="1">
        <v>46337</v>
      </c>
      <c r="C6982" s="2">
        <v>41026</v>
      </c>
      <c r="D6982" s="1" t="s">
        <v>13</v>
      </c>
      <c r="E6982" s="1" t="str">
        <f t="shared" si="981"/>
        <v>*</v>
      </c>
      <c r="F6982" s="1" t="str">
        <f t="shared" si="982"/>
        <v>*</v>
      </c>
      <c r="G6982" s="1" t="str">
        <f t="shared" si="983"/>
        <v>*</v>
      </c>
      <c r="J6982" s="1" t="str">
        <f t="shared" si="984"/>
        <v>*</v>
      </c>
      <c r="P6982" s="1">
        <v>34</v>
      </c>
      <c r="Q6982" s="1">
        <f t="shared" si="989"/>
        <v>0.04</v>
      </c>
      <c r="T6982" s="4">
        <v>61.45</v>
      </c>
      <c r="U6982" s="9">
        <f t="shared" si="985"/>
        <v>0</v>
      </c>
      <c r="V6982" s="4">
        <f t="shared" si="986"/>
        <v>1.8073529411764706</v>
      </c>
      <c r="W6982" s="1" t="s">
        <v>21</v>
      </c>
      <c r="X6982" s="1">
        <v>0.7</v>
      </c>
      <c r="Y6982" s="4">
        <f t="shared" si="987"/>
        <v>62.150000000000006</v>
      </c>
      <c r="Z6982" s="1" t="s">
        <v>44</v>
      </c>
      <c r="AA6982" s="1" t="s">
        <v>28</v>
      </c>
      <c r="AB6982" s="1" t="s">
        <v>29</v>
      </c>
      <c r="AC6982" s="1" t="s">
        <v>30</v>
      </c>
      <c r="AD6982" s="1" t="s">
        <v>31</v>
      </c>
      <c r="AE6982" s="2">
        <v>41031</v>
      </c>
    </row>
    <row r="6983" spans="1:31" x14ac:dyDescent="0.25">
      <c r="A6983">
        <f t="shared" si="988"/>
        <v>6982</v>
      </c>
      <c r="B6983" s="1">
        <v>33159</v>
      </c>
      <c r="C6983" s="2">
        <v>41026</v>
      </c>
      <c r="D6983" s="1" t="s">
        <v>36</v>
      </c>
      <c r="E6983" s="1" t="str">
        <f t="shared" si="981"/>
        <v>*</v>
      </c>
      <c r="F6983" s="1" t="str">
        <f t="shared" si="982"/>
        <v>*</v>
      </c>
      <c r="G6983" s="1" t="str">
        <f t="shared" si="983"/>
        <v>*</v>
      </c>
      <c r="J6983" s="1" t="str">
        <f t="shared" si="984"/>
        <v>*</v>
      </c>
      <c r="P6983" s="1">
        <v>3</v>
      </c>
      <c r="Q6983" s="1">
        <f t="shared" si="989"/>
        <v>0.01</v>
      </c>
      <c r="T6983" s="4">
        <v>56.695</v>
      </c>
      <c r="U6983" s="9">
        <f t="shared" si="985"/>
        <v>0</v>
      </c>
      <c r="V6983" s="4">
        <f t="shared" si="986"/>
        <v>18.898333333333333</v>
      </c>
      <c r="W6983" s="1" t="s">
        <v>21</v>
      </c>
      <c r="X6983" s="1">
        <v>0.99</v>
      </c>
      <c r="Y6983" s="4">
        <f t="shared" si="987"/>
        <v>57.685000000000002</v>
      </c>
      <c r="Z6983" s="1" t="s">
        <v>39</v>
      </c>
      <c r="AA6983" s="1" t="s">
        <v>28</v>
      </c>
      <c r="AB6983" s="1" t="s">
        <v>24</v>
      </c>
      <c r="AC6983" s="1" t="s">
        <v>25</v>
      </c>
      <c r="AD6983" s="1" t="s">
        <v>31</v>
      </c>
      <c r="AE6983" s="2">
        <v>41028</v>
      </c>
    </row>
    <row r="6984" spans="1:31" x14ac:dyDescent="0.25">
      <c r="A6984">
        <f t="shared" si="988"/>
        <v>6983</v>
      </c>
      <c r="B6984" s="1">
        <v>38498</v>
      </c>
      <c r="C6984" s="2">
        <v>41026</v>
      </c>
      <c r="D6984" s="1" t="s">
        <v>32</v>
      </c>
      <c r="E6984" s="1" t="str">
        <f t="shared" si="981"/>
        <v>***</v>
      </c>
      <c r="F6984" s="1" t="str">
        <f t="shared" si="982"/>
        <v>***</v>
      </c>
      <c r="G6984" s="1" t="str">
        <f t="shared" si="983"/>
        <v>***</v>
      </c>
      <c r="J6984" s="1" t="str">
        <f t="shared" si="984"/>
        <v>***</v>
      </c>
      <c r="P6984" s="1">
        <v>1</v>
      </c>
      <c r="Q6984" s="1">
        <f t="shared" si="989"/>
        <v>0.01</v>
      </c>
      <c r="T6984" s="4">
        <v>43.9</v>
      </c>
      <c r="U6984" s="9">
        <f t="shared" si="985"/>
        <v>0</v>
      </c>
      <c r="V6984" s="4">
        <f t="shared" si="986"/>
        <v>43.9</v>
      </c>
      <c r="W6984" s="1" t="s">
        <v>21</v>
      </c>
      <c r="X6984" s="1">
        <v>4.2699999999999996</v>
      </c>
      <c r="Y6984" s="4">
        <f t="shared" si="987"/>
        <v>48.17</v>
      </c>
      <c r="Z6984" s="1" t="s">
        <v>22</v>
      </c>
      <c r="AA6984" s="1" t="s">
        <v>28</v>
      </c>
      <c r="AB6984" s="1" t="s">
        <v>29</v>
      </c>
      <c r="AC6984" s="1" t="s">
        <v>30</v>
      </c>
      <c r="AD6984" s="1" t="s">
        <v>31</v>
      </c>
      <c r="AE6984" s="2">
        <v>41029</v>
      </c>
    </row>
    <row r="6985" spans="1:31" x14ac:dyDescent="0.25">
      <c r="A6985">
        <f t="shared" si="988"/>
        <v>6984</v>
      </c>
      <c r="B6985" s="1">
        <v>33670</v>
      </c>
      <c r="C6985" s="2">
        <v>41026</v>
      </c>
      <c r="D6985" s="1" t="s">
        <v>20</v>
      </c>
      <c r="E6985" s="1" t="str">
        <f t="shared" si="981"/>
        <v>*</v>
      </c>
      <c r="F6985" s="1" t="str">
        <f t="shared" si="982"/>
        <v>**</v>
      </c>
      <c r="G6985" s="1" t="str">
        <f t="shared" si="983"/>
        <v>**</v>
      </c>
      <c r="J6985" s="1" t="str">
        <f t="shared" si="984"/>
        <v>**</v>
      </c>
      <c r="P6985" s="1">
        <v>4</v>
      </c>
      <c r="Q6985" s="1">
        <f t="shared" si="989"/>
        <v>0.01</v>
      </c>
      <c r="T6985" s="4">
        <v>17.329999999999998</v>
      </c>
      <c r="U6985" s="9">
        <f t="shared" si="985"/>
        <v>0</v>
      </c>
      <c r="V6985" s="4">
        <f t="shared" si="986"/>
        <v>4.3324999999999996</v>
      </c>
      <c r="W6985" s="1" t="s">
        <v>21</v>
      </c>
      <c r="X6985" s="1">
        <v>5</v>
      </c>
      <c r="Y6985" s="4">
        <f t="shared" si="987"/>
        <v>22.33</v>
      </c>
      <c r="Z6985" s="1" t="s">
        <v>51</v>
      </c>
      <c r="AA6985" s="1" t="s">
        <v>37</v>
      </c>
      <c r="AB6985" s="1" t="s">
        <v>29</v>
      </c>
      <c r="AC6985" s="1" t="s">
        <v>30</v>
      </c>
      <c r="AD6985" s="1" t="s">
        <v>31</v>
      </c>
      <c r="AE6985" s="2">
        <v>41027</v>
      </c>
    </row>
    <row r="6986" spans="1:31" x14ac:dyDescent="0.25">
      <c r="A6986">
        <f t="shared" si="988"/>
        <v>6985</v>
      </c>
      <c r="B6986" s="1">
        <v>22497</v>
      </c>
      <c r="C6986" s="2">
        <v>41027</v>
      </c>
      <c r="D6986" s="1" t="s">
        <v>36</v>
      </c>
      <c r="E6986" s="1" t="str">
        <f t="shared" si="981"/>
        <v>*</v>
      </c>
      <c r="F6986" s="1" t="str">
        <f t="shared" si="982"/>
        <v>*</v>
      </c>
      <c r="G6986" s="1" t="str">
        <f t="shared" si="983"/>
        <v>*</v>
      </c>
      <c r="J6986" s="1" t="str">
        <f t="shared" si="984"/>
        <v>*</v>
      </c>
      <c r="P6986" s="1">
        <v>37</v>
      </c>
      <c r="Q6986" s="1">
        <f t="shared" si="989"/>
        <v>0.04</v>
      </c>
      <c r="T6986" s="4">
        <v>3259.25</v>
      </c>
      <c r="U6986" s="9">
        <f t="shared" si="985"/>
        <v>1</v>
      </c>
      <c r="V6986" s="4">
        <f t="shared" si="986"/>
        <v>88.087837837837839</v>
      </c>
      <c r="W6986" s="1" t="s">
        <v>33</v>
      </c>
      <c r="X6986" s="1">
        <v>28</v>
      </c>
      <c r="Y6986" s="4">
        <f t="shared" si="987"/>
        <v>3287.25</v>
      </c>
      <c r="Z6986" s="1" t="s">
        <v>42</v>
      </c>
      <c r="AA6986" s="1" t="s">
        <v>28</v>
      </c>
      <c r="AB6986" s="1" t="s">
        <v>24</v>
      </c>
      <c r="AC6986" s="1" t="s">
        <v>56</v>
      </c>
      <c r="AD6986" s="1" t="s">
        <v>35</v>
      </c>
      <c r="AE6986" s="2">
        <v>41028</v>
      </c>
    </row>
    <row r="6987" spans="1:31" x14ac:dyDescent="0.25">
      <c r="A6987">
        <f t="shared" si="988"/>
        <v>6986</v>
      </c>
      <c r="B6987" s="1">
        <v>30405</v>
      </c>
      <c r="C6987" s="2">
        <v>41027</v>
      </c>
      <c r="D6987" s="1" t="s">
        <v>13</v>
      </c>
      <c r="E6987" s="1" t="str">
        <f t="shared" si="981"/>
        <v>*</v>
      </c>
      <c r="F6987" s="1" t="str">
        <f t="shared" si="982"/>
        <v>*</v>
      </c>
      <c r="G6987" s="1" t="str">
        <f t="shared" si="983"/>
        <v>*</v>
      </c>
      <c r="J6987" s="1" t="str">
        <f t="shared" si="984"/>
        <v>*</v>
      </c>
      <c r="P6987" s="1">
        <v>7</v>
      </c>
      <c r="Q6987" s="1">
        <f t="shared" si="989"/>
        <v>0.01</v>
      </c>
      <c r="T6987" s="4">
        <v>2789.03</v>
      </c>
      <c r="U6987" s="9">
        <f t="shared" si="985"/>
        <v>1</v>
      </c>
      <c r="V6987" s="4">
        <f t="shared" si="986"/>
        <v>398.43285714285719</v>
      </c>
      <c r="W6987" s="1" t="s">
        <v>33</v>
      </c>
      <c r="X6987" s="1">
        <v>42.52</v>
      </c>
      <c r="Y6987" s="4">
        <f t="shared" si="987"/>
        <v>2831.55</v>
      </c>
      <c r="Z6987" s="1" t="s">
        <v>49</v>
      </c>
      <c r="AA6987" s="1" t="s">
        <v>37</v>
      </c>
      <c r="AB6987" s="1" t="s">
        <v>17</v>
      </c>
      <c r="AC6987" s="1" t="s">
        <v>52</v>
      </c>
      <c r="AD6987" s="1" t="s">
        <v>59</v>
      </c>
      <c r="AE6987" s="2">
        <v>41032</v>
      </c>
    </row>
    <row r="6988" spans="1:31" x14ac:dyDescent="0.25">
      <c r="A6988">
        <f t="shared" si="988"/>
        <v>6987</v>
      </c>
      <c r="B6988" s="1">
        <v>5767</v>
      </c>
      <c r="C6988" s="2">
        <v>41027</v>
      </c>
      <c r="D6988" s="1" t="s">
        <v>20</v>
      </c>
      <c r="E6988" s="1" t="str">
        <f t="shared" si="981"/>
        <v>*</v>
      </c>
      <c r="F6988" s="1" t="str">
        <f t="shared" si="982"/>
        <v>**</v>
      </c>
      <c r="G6988" s="1" t="str">
        <f t="shared" si="983"/>
        <v>**</v>
      </c>
      <c r="J6988" s="1" t="str">
        <f t="shared" si="984"/>
        <v>**</v>
      </c>
      <c r="P6988" s="1">
        <v>31</v>
      </c>
      <c r="Q6988" s="1">
        <f t="shared" si="989"/>
        <v>0.04</v>
      </c>
      <c r="T6988" s="4">
        <v>2390.54</v>
      </c>
      <c r="U6988" s="9">
        <f t="shared" si="985"/>
        <v>1</v>
      </c>
      <c r="V6988" s="4">
        <f t="shared" si="986"/>
        <v>77.114193548387092</v>
      </c>
      <c r="W6988" s="1" t="s">
        <v>21</v>
      </c>
      <c r="X6988" s="1">
        <v>5.5</v>
      </c>
      <c r="Y6988" s="4">
        <f t="shared" si="987"/>
        <v>2396.04</v>
      </c>
      <c r="Z6988" s="1" t="s">
        <v>46</v>
      </c>
      <c r="AA6988" s="1" t="s">
        <v>23</v>
      </c>
      <c r="AB6988" s="1" t="s">
        <v>24</v>
      </c>
      <c r="AC6988" s="1" t="s">
        <v>38</v>
      </c>
      <c r="AD6988" s="1" t="s">
        <v>19</v>
      </c>
      <c r="AE6988" s="2">
        <v>41029</v>
      </c>
    </row>
    <row r="6989" spans="1:31" x14ac:dyDescent="0.25">
      <c r="A6989">
        <f t="shared" si="988"/>
        <v>6988</v>
      </c>
      <c r="B6989" s="1">
        <v>26982</v>
      </c>
      <c r="C6989" s="2">
        <v>41027</v>
      </c>
      <c r="D6989" s="1" t="s">
        <v>27</v>
      </c>
      <c r="E6989" s="1" t="str">
        <f t="shared" si="981"/>
        <v>*</v>
      </c>
      <c r="F6989" s="1" t="str">
        <f t="shared" si="982"/>
        <v>*</v>
      </c>
      <c r="G6989" s="1" t="str">
        <f t="shared" si="983"/>
        <v>*</v>
      </c>
      <c r="J6989" s="1" t="str">
        <f t="shared" si="984"/>
        <v>*</v>
      </c>
      <c r="P6989" s="1">
        <v>37</v>
      </c>
      <c r="Q6989" s="1">
        <f t="shared" si="989"/>
        <v>0.04</v>
      </c>
      <c r="T6989" s="4">
        <v>1984.61</v>
      </c>
      <c r="U6989" s="9">
        <f t="shared" si="985"/>
        <v>1</v>
      </c>
      <c r="V6989" s="4">
        <f t="shared" si="986"/>
        <v>53.638108108108106</v>
      </c>
      <c r="W6989" s="1" t="s">
        <v>14</v>
      </c>
      <c r="X6989" s="1">
        <v>14.3</v>
      </c>
      <c r="Y6989" s="4">
        <f t="shared" si="987"/>
        <v>1998.9099999999999</v>
      </c>
      <c r="Z6989" s="1" t="s">
        <v>22</v>
      </c>
      <c r="AA6989" s="1" t="s">
        <v>23</v>
      </c>
      <c r="AB6989" s="1" t="s">
        <v>29</v>
      </c>
      <c r="AC6989" s="1" t="s">
        <v>40</v>
      </c>
      <c r="AD6989" s="1" t="s">
        <v>19</v>
      </c>
      <c r="AE6989" s="2">
        <v>41028</v>
      </c>
    </row>
    <row r="6990" spans="1:31" x14ac:dyDescent="0.25">
      <c r="A6990">
        <f t="shared" si="988"/>
        <v>6989</v>
      </c>
      <c r="B6990" s="1">
        <v>5767</v>
      </c>
      <c r="C6990" s="2">
        <v>41027</v>
      </c>
      <c r="D6990" s="1" t="s">
        <v>20</v>
      </c>
      <c r="E6990" s="1" t="str">
        <f t="shared" si="981"/>
        <v>*</v>
      </c>
      <c r="F6990" s="1" t="str">
        <f t="shared" si="982"/>
        <v>**</v>
      </c>
      <c r="G6990" s="1" t="str">
        <f t="shared" si="983"/>
        <v>**</v>
      </c>
      <c r="J6990" s="1" t="str">
        <f t="shared" si="984"/>
        <v>**</v>
      </c>
      <c r="P6990" s="1">
        <v>36</v>
      </c>
      <c r="Q6990" s="1">
        <f t="shared" si="989"/>
        <v>0.04</v>
      </c>
      <c r="T6990" s="4">
        <v>163.54</v>
      </c>
      <c r="U6990" s="9">
        <f t="shared" si="985"/>
        <v>0</v>
      </c>
      <c r="V6990" s="4">
        <f t="shared" si="986"/>
        <v>4.5427777777777774</v>
      </c>
      <c r="W6990" s="1" t="s">
        <v>14</v>
      </c>
      <c r="X6990" s="1">
        <v>5.04</v>
      </c>
      <c r="Y6990" s="4">
        <f t="shared" si="987"/>
        <v>168.57999999999998</v>
      </c>
      <c r="Z6990" s="1" t="s">
        <v>46</v>
      </c>
      <c r="AA6990" s="1" t="s">
        <v>23</v>
      </c>
      <c r="AB6990" s="1" t="s">
        <v>29</v>
      </c>
      <c r="AC6990" s="1" t="s">
        <v>43</v>
      </c>
      <c r="AD6990" s="1" t="s">
        <v>19</v>
      </c>
      <c r="AE6990" s="2">
        <v>41028</v>
      </c>
    </row>
    <row r="6991" spans="1:31" x14ac:dyDescent="0.25">
      <c r="A6991">
        <f t="shared" si="988"/>
        <v>6990</v>
      </c>
      <c r="B6991" s="1">
        <v>21860</v>
      </c>
      <c r="C6991" s="2">
        <v>41027</v>
      </c>
      <c r="D6991" s="1" t="s">
        <v>32</v>
      </c>
      <c r="E6991" s="1" t="str">
        <f t="shared" si="981"/>
        <v>***</v>
      </c>
      <c r="F6991" s="1" t="str">
        <f t="shared" si="982"/>
        <v>***</v>
      </c>
      <c r="G6991" s="1" t="str">
        <f t="shared" si="983"/>
        <v>***</v>
      </c>
      <c r="J6991" s="1" t="str">
        <f t="shared" si="984"/>
        <v>***</v>
      </c>
      <c r="P6991" s="1">
        <v>9</v>
      </c>
      <c r="Q6991" s="1">
        <f t="shared" si="989"/>
        <v>0.01</v>
      </c>
      <c r="T6991" s="4">
        <v>73.7</v>
      </c>
      <c r="U6991" s="9">
        <f t="shared" si="985"/>
        <v>0</v>
      </c>
      <c r="V6991" s="4">
        <f t="shared" si="986"/>
        <v>8.18888888888889</v>
      </c>
      <c r="W6991" s="1" t="s">
        <v>14</v>
      </c>
      <c r="X6991" s="1">
        <v>4</v>
      </c>
      <c r="Y6991" s="4">
        <f t="shared" si="987"/>
        <v>77.7</v>
      </c>
      <c r="Z6991" s="1" t="s">
        <v>49</v>
      </c>
      <c r="AA6991" s="1" t="s">
        <v>16</v>
      </c>
      <c r="AB6991" s="1" t="s">
        <v>17</v>
      </c>
      <c r="AC6991" s="1" t="s">
        <v>18</v>
      </c>
      <c r="AD6991" s="1" t="s">
        <v>31</v>
      </c>
      <c r="AE6991" s="2">
        <v>41028</v>
      </c>
    </row>
    <row r="6992" spans="1:31" x14ac:dyDescent="0.25">
      <c r="A6992">
        <f t="shared" si="988"/>
        <v>6991</v>
      </c>
      <c r="B6992" s="1">
        <v>2691</v>
      </c>
      <c r="C6992" s="2">
        <v>41028</v>
      </c>
      <c r="D6992" s="1" t="s">
        <v>13</v>
      </c>
      <c r="E6992" s="1" t="str">
        <f t="shared" si="981"/>
        <v>*</v>
      </c>
      <c r="F6992" s="1" t="str">
        <f t="shared" si="982"/>
        <v>*</v>
      </c>
      <c r="G6992" s="1" t="str">
        <f t="shared" si="983"/>
        <v>*</v>
      </c>
      <c r="J6992" s="1" t="str">
        <f t="shared" si="984"/>
        <v>*</v>
      </c>
      <c r="P6992" s="1">
        <v>14</v>
      </c>
      <c r="Q6992" s="1">
        <f t="shared" si="989"/>
        <v>0.02</v>
      </c>
      <c r="T6992" s="4">
        <v>3363.14</v>
      </c>
      <c r="U6992" s="9">
        <f t="shared" si="985"/>
        <v>1</v>
      </c>
      <c r="V6992" s="4">
        <f t="shared" si="986"/>
        <v>240.22428571428571</v>
      </c>
      <c r="W6992" s="1" t="s">
        <v>33</v>
      </c>
      <c r="X6992" s="1">
        <v>41.91</v>
      </c>
      <c r="Y6992" s="4">
        <f t="shared" si="987"/>
        <v>3405.0499999999997</v>
      </c>
      <c r="Z6992" s="1" t="s">
        <v>22</v>
      </c>
      <c r="AA6992" s="1" t="s">
        <v>28</v>
      </c>
      <c r="AB6992" s="1" t="s">
        <v>17</v>
      </c>
      <c r="AC6992" s="1" t="s">
        <v>62</v>
      </c>
      <c r="AD6992" s="1" t="s">
        <v>59</v>
      </c>
      <c r="AE6992" s="2">
        <v>41037</v>
      </c>
    </row>
    <row r="6993" spans="1:31" x14ac:dyDescent="0.25">
      <c r="A6993">
        <f t="shared" si="988"/>
        <v>6992</v>
      </c>
      <c r="B6993" s="1">
        <v>24643</v>
      </c>
      <c r="C6993" s="2">
        <v>41028</v>
      </c>
      <c r="D6993" s="1" t="s">
        <v>36</v>
      </c>
      <c r="E6993" s="1" t="str">
        <f t="shared" si="981"/>
        <v>*</v>
      </c>
      <c r="F6993" s="1" t="str">
        <f t="shared" si="982"/>
        <v>*</v>
      </c>
      <c r="G6993" s="1" t="str">
        <f t="shared" si="983"/>
        <v>*</v>
      </c>
      <c r="J6993" s="1" t="str">
        <f t="shared" si="984"/>
        <v>*</v>
      </c>
      <c r="P6993" s="1">
        <v>30</v>
      </c>
      <c r="Q6993" s="1">
        <f t="shared" si="989"/>
        <v>0.04</v>
      </c>
      <c r="T6993" s="4">
        <v>2368.1680000000001</v>
      </c>
      <c r="U6993" s="9">
        <f t="shared" si="985"/>
        <v>1</v>
      </c>
      <c r="V6993" s="4">
        <f t="shared" si="986"/>
        <v>78.938933333333338</v>
      </c>
      <c r="W6993" s="1" t="s">
        <v>21</v>
      </c>
      <c r="X6993" s="1">
        <v>1.25</v>
      </c>
      <c r="Y6993" s="4">
        <f t="shared" si="987"/>
        <v>2369.4180000000001</v>
      </c>
      <c r="Z6993" s="1" t="s">
        <v>22</v>
      </c>
      <c r="AA6993" s="1" t="s">
        <v>28</v>
      </c>
      <c r="AB6993" s="1" t="s">
        <v>24</v>
      </c>
      <c r="AC6993" s="1" t="s">
        <v>25</v>
      </c>
      <c r="AD6993" s="1" t="s">
        <v>41</v>
      </c>
      <c r="AE6993" s="2">
        <v>41030</v>
      </c>
    </row>
    <row r="6994" spans="1:31" x14ac:dyDescent="0.25">
      <c r="A6994">
        <f t="shared" si="988"/>
        <v>6993</v>
      </c>
      <c r="B6994" s="1">
        <v>34086</v>
      </c>
      <c r="C6994" s="2">
        <v>41028</v>
      </c>
      <c r="D6994" s="1" t="s">
        <v>20</v>
      </c>
      <c r="E6994" s="1" t="str">
        <f t="shared" si="981"/>
        <v>*</v>
      </c>
      <c r="F6994" s="1" t="str">
        <f t="shared" si="982"/>
        <v>**</v>
      </c>
      <c r="G6994" s="1" t="str">
        <f t="shared" si="983"/>
        <v>**</v>
      </c>
      <c r="J6994" s="1" t="str">
        <f t="shared" si="984"/>
        <v>**</v>
      </c>
      <c r="P6994" s="1">
        <v>41</v>
      </c>
      <c r="Q6994" s="1">
        <f t="shared" si="989"/>
        <v>0.05</v>
      </c>
      <c r="T6994" s="4">
        <v>2251.9135000000001</v>
      </c>
      <c r="U6994" s="9">
        <f t="shared" si="985"/>
        <v>1</v>
      </c>
      <c r="V6994" s="4">
        <f t="shared" si="986"/>
        <v>54.924719512195125</v>
      </c>
      <c r="W6994" s="1" t="s">
        <v>21</v>
      </c>
      <c r="X6994" s="1">
        <v>2.5</v>
      </c>
      <c r="Y6994" s="4">
        <f t="shared" si="987"/>
        <v>2254.4135000000001</v>
      </c>
      <c r="Z6994" s="1" t="s">
        <v>22</v>
      </c>
      <c r="AA6994" s="1" t="s">
        <v>16</v>
      </c>
      <c r="AB6994" s="1" t="s">
        <v>24</v>
      </c>
      <c r="AC6994" s="1" t="s">
        <v>25</v>
      </c>
      <c r="AD6994" s="1" t="s">
        <v>19</v>
      </c>
      <c r="AE6994" s="2">
        <v>41030</v>
      </c>
    </row>
    <row r="6995" spans="1:31" x14ac:dyDescent="0.25">
      <c r="A6995">
        <f t="shared" si="988"/>
        <v>6994</v>
      </c>
      <c r="B6995" s="1">
        <v>28742</v>
      </c>
      <c r="C6995" s="2">
        <v>41028</v>
      </c>
      <c r="D6995" s="1" t="s">
        <v>13</v>
      </c>
      <c r="E6995" s="1" t="str">
        <f t="shared" si="981"/>
        <v>*</v>
      </c>
      <c r="F6995" s="1" t="str">
        <f t="shared" si="982"/>
        <v>*</v>
      </c>
      <c r="G6995" s="1" t="str">
        <f t="shared" si="983"/>
        <v>*</v>
      </c>
      <c r="J6995" s="1" t="str">
        <f t="shared" si="984"/>
        <v>*</v>
      </c>
      <c r="P6995" s="1">
        <v>7</v>
      </c>
      <c r="Q6995" s="1">
        <f t="shared" si="989"/>
        <v>0.01</v>
      </c>
      <c r="T6995" s="4">
        <v>2171.4639999999999</v>
      </c>
      <c r="U6995" s="9">
        <f t="shared" si="985"/>
        <v>1</v>
      </c>
      <c r="V6995" s="4">
        <f t="shared" si="986"/>
        <v>310.20914285714287</v>
      </c>
      <c r="W6995" s="1" t="s">
        <v>33</v>
      </c>
      <c r="X6995" s="1">
        <v>85.63</v>
      </c>
      <c r="Y6995" s="4">
        <f t="shared" si="987"/>
        <v>2257.0940000000001</v>
      </c>
      <c r="Z6995" s="1" t="s">
        <v>49</v>
      </c>
      <c r="AA6995" s="1" t="s">
        <v>28</v>
      </c>
      <c r="AB6995" s="1" t="s">
        <v>17</v>
      </c>
      <c r="AC6995" s="1" t="s">
        <v>52</v>
      </c>
      <c r="AD6995" s="1" t="s">
        <v>59</v>
      </c>
      <c r="AE6995" s="2">
        <v>41035</v>
      </c>
    </row>
    <row r="6996" spans="1:31" x14ac:dyDescent="0.25">
      <c r="A6996">
        <f t="shared" si="988"/>
        <v>6995</v>
      </c>
      <c r="B6996" s="1">
        <v>36103</v>
      </c>
      <c r="C6996" s="2">
        <v>41028</v>
      </c>
      <c r="D6996" s="1" t="s">
        <v>32</v>
      </c>
      <c r="E6996" s="1" t="str">
        <f t="shared" si="981"/>
        <v>***</v>
      </c>
      <c r="F6996" s="1" t="str">
        <f t="shared" si="982"/>
        <v>***</v>
      </c>
      <c r="G6996" s="1" t="str">
        <f t="shared" si="983"/>
        <v>***</v>
      </c>
      <c r="J6996" s="1" t="str">
        <f t="shared" si="984"/>
        <v>***</v>
      </c>
      <c r="P6996" s="1">
        <v>45</v>
      </c>
      <c r="Q6996" s="1">
        <f t="shared" si="989"/>
        <v>0.05</v>
      </c>
      <c r="T6996" s="4">
        <v>1335.316</v>
      </c>
      <c r="U6996" s="9">
        <f t="shared" si="985"/>
        <v>1</v>
      </c>
      <c r="V6996" s="4">
        <f t="shared" si="986"/>
        <v>29.67368888888889</v>
      </c>
      <c r="W6996" s="1" t="s">
        <v>21</v>
      </c>
      <c r="X6996" s="1">
        <v>0.99</v>
      </c>
      <c r="Y6996" s="4">
        <f t="shared" si="987"/>
        <v>1336.306</v>
      </c>
      <c r="Z6996" s="1" t="s">
        <v>54</v>
      </c>
      <c r="AA6996" s="1" t="s">
        <v>37</v>
      </c>
      <c r="AB6996" s="1" t="s">
        <v>24</v>
      </c>
      <c r="AC6996" s="1" t="s">
        <v>25</v>
      </c>
      <c r="AD6996" s="1" t="s">
        <v>41</v>
      </c>
      <c r="AE6996" s="2">
        <v>41030</v>
      </c>
    </row>
    <row r="6997" spans="1:31" x14ac:dyDescent="0.25">
      <c r="A6997">
        <f t="shared" si="988"/>
        <v>6996</v>
      </c>
      <c r="B6997" s="1">
        <v>28742</v>
      </c>
      <c r="C6997" s="2">
        <v>41028</v>
      </c>
      <c r="D6997" s="1" t="s">
        <v>13</v>
      </c>
      <c r="E6997" s="1" t="str">
        <f t="shared" si="981"/>
        <v>*</v>
      </c>
      <c r="F6997" s="1" t="str">
        <f t="shared" si="982"/>
        <v>*</v>
      </c>
      <c r="G6997" s="1" t="str">
        <f t="shared" si="983"/>
        <v>*</v>
      </c>
      <c r="J6997" s="1" t="str">
        <f t="shared" si="984"/>
        <v>*</v>
      </c>
      <c r="P6997" s="1">
        <v>35</v>
      </c>
      <c r="Q6997" s="1">
        <f t="shared" si="989"/>
        <v>0.04</v>
      </c>
      <c r="T6997" s="4">
        <v>587.91999999999996</v>
      </c>
      <c r="U6997" s="9">
        <f t="shared" si="985"/>
        <v>0</v>
      </c>
      <c r="V6997" s="4">
        <f t="shared" si="986"/>
        <v>16.797714285714285</v>
      </c>
      <c r="W6997" s="1" t="s">
        <v>21</v>
      </c>
      <c r="X6997" s="1">
        <v>6.25</v>
      </c>
      <c r="Y6997" s="4">
        <f t="shared" si="987"/>
        <v>594.16999999999996</v>
      </c>
      <c r="Z6997" s="1" t="s">
        <v>49</v>
      </c>
      <c r="AA6997" s="1" t="s">
        <v>28</v>
      </c>
      <c r="AB6997" s="1" t="s">
        <v>29</v>
      </c>
      <c r="AC6997" s="1" t="s">
        <v>55</v>
      </c>
      <c r="AD6997" s="1" t="s">
        <v>19</v>
      </c>
      <c r="AE6997" s="2">
        <v>41028</v>
      </c>
    </row>
    <row r="6998" spans="1:31" x14ac:dyDescent="0.25">
      <c r="A6998">
        <f t="shared" si="988"/>
        <v>6997</v>
      </c>
      <c r="B6998" s="1">
        <v>52519</v>
      </c>
      <c r="C6998" s="2">
        <v>41028</v>
      </c>
      <c r="D6998" s="1" t="s">
        <v>20</v>
      </c>
      <c r="E6998" s="1" t="str">
        <f t="shared" si="981"/>
        <v>*</v>
      </c>
      <c r="F6998" s="1" t="str">
        <f t="shared" si="982"/>
        <v>**</v>
      </c>
      <c r="G6998" s="1" t="str">
        <f t="shared" si="983"/>
        <v>**</v>
      </c>
      <c r="J6998" s="1" t="str">
        <f t="shared" si="984"/>
        <v>**</v>
      </c>
      <c r="P6998" s="1">
        <v>6</v>
      </c>
      <c r="Q6998" s="1">
        <f t="shared" si="989"/>
        <v>0.01</v>
      </c>
      <c r="T6998" s="4">
        <v>120.38</v>
      </c>
      <c r="U6998" s="9">
        <f t="shared" si="985"/>
        <v>0</v>
      </c>
      <c r="V6998" s="4">
        <f t="shared" si="986"/>
        <v>20.063333333333333</v>
      </c>
      <c r="W6998" s="1" t="s">
        <v>21</v>
      </c>
      <c r="X6998" s="1">
        <v>6.32</v>
      </c>
      <c r="Y6998" s="4">
        <f t="shared" si="987"/>
        <v>126.69999999999999</v>
      </c>
      <c r="Z6998" s="1" t="s">
        <v>44</v>
      </c>
      <c r="AA6998" s="1" t="s">
        <v>28</v>
      </c>
      <c r="AB6998" s="1" t="s">
        <v>29</v>
      </c>
      <c r="AC6998" s="1" t="s">
        <v>63</v>
      </c>
      <c r="AD6998" s="1" t="s">
        <v>19</v>
      </c>
      <c r="AE6998" s="2">
        <v>41030</v>
      </c>
    </row>
    <row r="6999" spans="1:31" x14ac:dyDescent="0.25">
      <c r="A6999">
        <f t="shared" si="988"/>
        <v>6998</v>
      </c>
      <c r="B6999" s="1">
        <v>36103</v>
      </c>
      <c r="C6999" s="2">
        <v>41028</v>
      </c>
      <c r="D6999" s="1" t="s">
        <v>32</v>
      </c>
      <c r="E6999" s="1" t="str">
        <f t="shared" si="981"/>
        <v>***</v>
      </c>
      <c r="F6999" s="1" t="str">
        <f t="shared" si="982"/>
        <v>***</v>
      </c>
      <c r="G6999" s="1" t="str">
        <f t="shared" si="983"/>
        <v>***</v>
      </c>
      <c r="J6999" s="1" t="str">
        <f t="shared" si="984"/>
        <v>***</v>
      </c>
      <c r="P6999" s="1">
        <v>10</v>
      </c>
      <c r="Q6999" s="1">
        <f t="shared" si="989"/>
        <v>0.02</v>
      </c>
      <c r="T6999" s="4">
        <v>55.82</v>
      </c>
      <c r="U6999" s="9">
        <f t="shared" si="985"/>
        <v>0</v>
      </c>
      <c r="V6999" s="4">
        <f t="shared" si="986"/>
        <v>5.5819999999999999</v>
      </c>
      <c r="W6999" s="1" t="s">
        <v>21</v>
      </c>
      <c r="X6999" s="1">
        <v>5.72</v>
      </c>
      <c r="Y6999" s="4">
        <f t="shared" si="987"/>
        <v>61.54</v>
      </c>
      <c r="Z6999" s="1" t="s">
        <v>54</v>
      </c>
      <c r="AA6999" s="1" t="s">
        <v>37</v>
      </c>
      <c r="AB6999" s="1" t="s">
        <v>17</v>
      </c>
      <c r="AC6999" s="1" t="s">
        <v>18</v>
      </c>
      <c r="AD6999" s="1" t="s">
        <v>41</v>
      </c>
      <c r="AE6999" s="2">
        <v>41030</v>
      </c>
    </row>
    <row r="7000" spans="1:31" x14ac:dyDescent="0.25">
      <c r="A7000">
        <f t="shared" si="988"/>
        <v>6999</v>
      </c>
      <c r="B7000" s="1">
        <v>38279</v>
      </c>
      <c r="C7000" s="2">
        <v>41028</v>
      </c>
      <c r="D7000" s="1" t="s">
        <v>36</v>
      </c>
      <c r="E7000" s="1" t="str">
        <f t="shared" si="981"/>
        <v>*</v>
      </c>
      <c r="F7000" s="1" t="str">
        <f t="shared" si="982"/>
        <v>*</v>
      </c>
      <c r="G7000" s="1" t="str">
        <f t="shared" si="983"/>
        <v>*</v>
      </c>
      <c r="J7000" s="1" t="str">
        <f t="shared" si="984"/>
        <v>*</v>
      </c>
      <c r="P7000" s="1">
        <v>1</v>
      </c>
      <c r="Q7000" s="1">
        <f t="shared" si="989"/>
        <v>0.01</v>
      </c>
      <c r="T7000" s="4">
        <v>11.64</v>
      </c>
      <c r="U7000" s="9">
        <f t="shared" si="985"/>
        <v>0</v>
      </c>
      <c r="V7000" s="4">
        <f t="shared" si="986"/>
        <v>11.64</v>
      </c>
      <c r="W7000" s="1" t="s">
        <v>21</v>
      </c>
      <c r="X7000" s="1">
        <v>4</v>
      </c>
      <c r="Y7000" s="4">
        <f t="shared" si="987"/>
        <v>15.64</v>
      </c>
      <c r="Z7000" s="1" t="s">
        <v>46</v>
      </c>
      <c r="AA7000" s="1" t="s">
        <v>28</v>
      </c>
      <c r="AB7000" s="1" t="s">
        <v>17</v>
      </c>
      <c r="AC7000" s="1" t="s">
        <v>18</v>
      </c>
      <c r="AD7000" s="1" t="s">
        <v>31</v>
      </c>
      <c r="AE7000" s="2">
        <v>41030</v>
      </c>
    </row>
    <row r="7001" spans="1:31" x14ac:dyDescent="0.25">
      <c r="A7001">
        <f t="shared" si="988"/>
        <v>7000</v>
      </c>
      <c r="B7001" s="1">
        <v>644</v>
      </c>
      <c r="C7001" s="2">
        <v>41029</v>
      </c>
      <c r="D7001" s="1" t="s">
        <v>32</v>
      </c>
      <c r="E7001" s="1" t="str">
        <f t="shared" si="981"/>
        <v>***</v>
      </c>
      <c r="F7001" s="1" t="str">
        <f t="shared" si="982"/>
        <v>***</v>
      </c>
      <c r="G7001" s="1" t="str">
        <f t="shared" si="983"/>
        <v>***</v>
      </c>
      <c r="J7001" s="1" t="str">
        <f t="shared" si="984"/>
        <v>***</v>
      </c>
      <c r="P7001" s="1">
        <v>5</v>
      </c>
      <c r="Q7001" s="1">
        <f t="shared" si="989"/>
        <v>0.01</v>
      </c>
      <c r="T7001" s="4">
        <v>1679.58</v>
      </c>
      <c r="U7001" s="9">
        <f t="shared" si="985"/>
        <v>1</v>
      </c>
      <c r="V7001" s="4">
        <f t="shared" si="986"/>
        <v>335.916</v>
      </c>
      <c r="W7001" s="1" t="s">
        <v>33</v>
      </c>
      <c r="X7001" s="1">
        <v>58.95</v>
      </c>
      <c r="Y7001" s="4">
        <f t="shared" si="987"/>
        <v>1738.53</v>
      </c>
      <c r="Z7001" s="1" t="s">
        <v>44</v>
      </c>
      <c r="AA7001" s="1" t="s">
        <v>28</v>
      </c>
      <c r="AB7001" s="1" t="s">
        <v>17</v>
      </c>
      <c r="AC7001" s="1" t="s">
        <v>34</v>
      </c>
      <c r="AD7001" s="1" t="s">
        <v>35</v>
      </c>
      <c r="AE7001" s="2">
        <v>41030</v>
      </c>
    </row>
    <row r="7002" spans="1:31" x14ac:dyDescent="0.25">
      <c r="A7002">
        <f t="shared" si="988"/>
        <v>7001</v>
      </c>
      <c r="B7002" s="1">
        <v>134</v>
      </c>
      <c r="C7002" s="2">
        <v>41029</v>
      </c>
      <c r="D7002" s="1" t="s">
        <v>27</v>
      </c>
      <c r="E7002" s="1" t="str">
        <f t="shared" si="981"/>
        <v>*</v>
      </c>
      <c r="F7002" s="1" t="str">
        <f t="shared" si="982"/>
        <v>*</v>
      </c>
      <c r="G7002" s="1" t="str">
        <f t="shared" si="983"/>
        <v>*</v>
      </c>
      <c r="J7002" s="1" t="str">
        <f t="shared" si="984"/>
        <v>*</v>
      </c>
      <c r="P7002" s="1">
        <v>11</v>
      </c>
      <c r="Q7002" s="1">
        <f t="shared" si="989"/>
        <v>0.02</v>
      </c>
      <c r="T7002" s="4">
        <v>1132.5999999999999</v>
      </c>
      <c r="U7002" s="9">
        <f t="shared" si="985"/>
        <v>1</v>
      </c>
      <c r="V7002" s="4">
        <f t="shared" si="986"/>
        <v>102.96363636363635</v>
      </c>
      <c r="W7002" s="1" t="s">
        <v>21</v>
      </c>
      <c r="X7002" s="1">
        <v>35</v>
      </c>
      <c r="Y7002" s="4">
        <f t="shared" si="987"/>
        <v>1167.5999999999999</v>
      </c>
      <c r="Z7002" s="1" t="s">
        <v>22</v>
      </c>
      <c r="AA7002" s="1" t="s">
        <v>37</v>
      </c>
      <c r="AB7002" s="1" t="s">
        <v>29</v>
      </c>
      <c r="AC7002" s="1" t="s">
        <v>55</v>
      </c>
      <c r="AD7002" s="1" t="s">
        <v>48</v>
      </c>
      <c r="AE7002" s="2">
        <v>41031</v>
      </c>
    </row>
    <row r="7003" spans="1:31" x14ac:dyDescent="0.25">
      <c r="A7003">
        <f t="shared" si="988"/>
        <v>7002</v>
      </c>
      <c r="B7003" s="1">
        <v>9952</v>
      </c>
      <c r="C7003" s="2">
        <v>41030</v>
      </c>
      <c r="D7003" s="1" t="s">
        <v>20</v>
      </c>
      <c r="E7003" s="1" t="str">
        <f t="shared" si="981"/>
        <v>*</v>
      </c>
      <c r="F7003" s="1" t="str">
        <f t="shared" si="982"/>
        <v>**</v>
      </c>
      <c r="G7003" s="1" t="str">
        <f t="shared" si="983"/>
        <v>**</v>
      </c>
      <c r="J7003" s="1" t="str">
        <f t="shared" si="984"/>
        <v>**</v>
      </c>
      <c r="P7003" s="1">
        <v>47</v>
      </c>
      <c r="Q7003" s="1">
        <f t="shared" si="989"/>
        <v>0.05</v>
      </c>
      <c r="T7003" s="4">
        <v>7890.89</v>
      </c>
      <c r="U7003" s="9">
        <f t="shared" si="985"/>
        <v>1</v>
      </c>
      <c r="V7003" s="4">
        <f t="shared" si="986"/>
        <v>167.8912765957447</v>
      </c>
      <c r="W7003" s="1" t="s">
        <v>14</v>
      </c>
      <c r="X7003" s="1">
        <v>35</v>
      </c>
      <c r="Y7003" s="4">
        <f t="shared" si="987"/>
        <v>7925.89</v>
      </c>
      <c r="Z7003" s="1" t="s">
        <v>54</v>
      </c>
      <c r="AA7003" s="1" t="s">
        <v>37</v>
      </c>
      <c r="AB7003" s="1" t="s">
        <v>29</v>
      </c>
      <c r="AC7003" s="1" t="s">
        <v>55</v>
      </c>
      <c r="AD7003" s="1" t="s">
        <v>48</v>
      </c>
      <c r="AE7003" s="2">
        <v>41032</v>
      </c>
    </row>
    <row r="7004" spans="1:31" x14ac:dyDescent="0.25">
      <c r="A7004">
        <f t="shared" si="988"/>
        <v>7003</v>
      </c>
      <c r="B7004" s="1">
        <v>21410</v>
      </c>
      <c r="C7004" s="2">
        <v>41030</v>
      </c>
      <c r="D7004" s="1" t="s">
        <v>32</v>
      </c>
      <c r="E7004" s="1" t="str">
        <f t="shared" si="981"/>
        <v>***</v>
      </c>
      <c r="F7004" s="1" t="str">
        <f t="shared" si="982"/>
        <v>***</v>
      </c>
      <c r="G7004" s="1" t="str">
        <f t="shared" si="983"/>
        <v>***</v>
      </c>
      <c r="J7004" s="1" t="str">
        <f t="shared" si="984"/>
        <v>***</v>
      </c>
      <c r="P7004" s="1">
        <v>16</v>
      </c>
      <c r="Q7004" s="1">
        <f t="shared" si="989"/>
        <v>0.02</v>
      </c>
      <c r="T7004" s="4">
        <v>2101.59</v>
      </c>
      <c r="U7004" s="9">
        <f t="shared" si="985"/>
        <v>1</v>
      </c>
      <c r="V7004" s="4">
        <f t="shared" si="986"/>
        <v>131.34937500000001</v>
      </c>
      <c r="W7004" s="1" t="s">
        <v>14</v>
      </c>
      <c r="X7004" s="1">
        <v>24.49</v>
      </c>
      <c r="Y7004" s="4">
        <f t="shared" si="987"/>
        <v>2126.08</v>
      </c>
      <c r="Z7004" s="1" t="s">
        <v>46</v>
      </c>
      <c r="AA7004" s="1" t="s">
        <v>28</v>
      </c>
      <c r="AB7004" s="1" t="s">
        <v>29</v>
      </c>
      <c r="AC7004" s="1" t="s">
        <v>63</v>
      </c>
      <c r="AD7004" s="1" t="s">
        <v>48</v>
      </c>
      <c r="AE7004" s="2">
        <v>41032</v>
      </c>
    </row>
    <row r="7005" spans="1:31" x14ac:dyDescent="0.25">
      <c r="A7005">
        <f t="shared" si="988"/>
        <v>7004</v>
      </c>
      <c r="B7005" s="1">
        <v>54339</v>
      </c>
      <c r="C7005" s="2">
        <v>41031</v>
      </c>
      <c r="D7005" s="1" t="s">
        <v>13</v>
      </c>
      <c r="E7005" s="1" t="str">
        <f t="shared" si="981"/>
        <v>*</v>
      </c>
      <c r="F7005" s="1" t="str">
        <f t="shared" si="982"/>
        <v>*</v>
      </c>
      <c r="G7005" s="1" t="str">
        <f t="shared" si="983"/>
        <v>*</v>
      </c>
      <c r="J7005" s="1" t="str">
        <f t="shared" si="984"/>
        <v>*</v>
      </c>
      <c r="P7005" s="1">
        <v>48</v>
      </c>
      <c r="Q7005" s="1">
        <f t="shared" si="989"/>
        <v>0.05</v>
      </c>
      <c r="T7005" s="4">
        <v>3005.74</v>
      </c>
      <c r="U7005" s="9">
        <f t="shared" si="985"/>
        <v>1</v>
      </c>
      <c r="V7005" s="4">
        <f t="shared" si="986"/>
        <v>62.619583333333331</v>
      </c>
      <c r="W7005" s="1" t="s">
        <v>14</v>
      </c>
      <c r="X7005" s="1">
        <v>3.99</v>
      </c>
      <c r="Y7005" s="4">
        <f t="shared" si="987"/>
        <v>3009.7299999999996</v>
      </c>
      <c r="Z7005" s="1" t="s">
        <v>22</v>
      </c>
      <c r="AA7005" s="1" t="s">
        <v>28</v>
      </c>
      <c r="AB7005" s="1" t="s">
        <v>29</v>
      </c>
      <c r="AC7005" s="1" t="s">
        <v>63</v>
      </c>
      <c r="AD7005" s="1" t="s">
        <v>19</v>
      </c>
      <c r="AE7005" s="2">
        <v>41038</v>
      </c>
    </row>
    <row r="7006" spans="1:31" x14ac:dyDescent="0.25">
      <c r="A7006">
        <f t="shared" si="988"/>
        <v>7005</v>
      </c>
      <c r="B7006" s="1">
        <v>54339</v>
      </c>
      <c r="C7006" s="2">
        <v>41031</v>
      </c>
      <c r="D7006" s="1" t="s">
        <v>13</v>
      </c>
      <c r="E7006" s="1" t="str">
        <f t="shared" si="981"/>
        <v>*</v>
      </c>
      <c r="F7006" s="1" t="str">
        <f t="shared" si="982"/>
        <v>*</v>
      </c>
      <c r="G7006" s="1" t="str">
        <f t="shared" si="983"/>
        <v>*</v>
      </c>
      <c r="J7006" s="1" t="str">
        <f t="shared" si="984"/>
        <v>*</v>
      </c>
      <c r="P7006" s="1">
        <v>41</v>
      </c>
      <c r="Q7006" s="1">
        <f t="shared" si="989"/>
        <v>0.05</v>
      </c>
      <c r="T7006" s="4">
        <v>2209.5155</v>
      </c>
      <c r="U7006" s="9">
        <f t="shared" si="985"/>
        <v>1</v>
      </c>
      <c r="V7006" s="4">
        <f t="shared" si="986"/>
        <v>53.890621951219515</v>
      </c>
      <c r="W7006" s="1" t="s">
        <v>21</v>
      </c>
      <c r="X7006" s="1">
        <v>5.31</v>
      </c>
      <c r="Y7006" s="4">
        <f t="shared" si="987"/>
        <v>2214.8254999999999</v>
      </c>
      <c r="Z7006" s="1" t="s">
        <v>22</v>
      </c>
      <c r="AA7006" s="1" t="s">
        <v>28</v>
      </c>
      <c r="AB7006" s="1" t="s">
        <v>24</v>
      </c>
      <c r="AC7006" s="1" t="s">
        <v>25</v>
      </c>
      <c r="AD7006" s="1" t="s">
        <v>19</v>
      </c>
      <c r="AE7006" s="2">
        <v>41036</v>
      </c>
    </row>
    <row r="7007" spans="1:31" x14ac:dyDescent="0.25">
      <c r="A7007">
        <f t="shared" si="988"/>
        <v>7006</v>
      </c>
      <c r="B7007" s="1">
        <v>57093</v>
      </c>
      <c r="C7007" s="2">
        <v>41031</v>
      </c>
      <c r="D7007" s="1" t="s">
        <v>13</v>
      </c>
      <c r="E7007" s="1" t="str">
        <f t="shared" si="981"/>
        <v>*</v>
      </c>
      <c r="F7007" s="1" t="str">
        <f t="shared" si="982"/>
        <v>*</v>
      </c>
      <c r="G7007" s="1" t="str">
        <f t="shared" si="983"/>
        <v>*</v>
      </c>
      <c r="J7007" s="1" t="str">
        <f t="shared" si="984"/>
        <v>*</v>
      </c>
      <c r="P7007" s="1">
        <v>47</v>
      </c>
      <c r="Q7007" s="1">
        <f t="shared" si="989"/>
        <v>0.05</v>
      </c>
      <c r="T7007" s="4">
        <v>744.64</v>
      </c>
      <c r="U7007" s="9">
        <f t="shared" si="985"/>
        <v>0</v>
      </c>
      <c r="V7007" s="4">
        <f t="shared" si="986"/>
        <v>15.843404255319149</v>
      </c>
      <c r="W7007" s="1" t="s">
        <v>21</v>
      </c>
      <c r="X7007" s="1">
        <v>5.41</v>
      </c>
      <c r="Y7007" s="4">
        <f t="shared" si="987"/>
        <v>750.05</v>
      </c>
      <c r="Z7007" s="1" t="s">
        <v>46</v>
      </c>
      <c r="AA7007" s="1" t="s">
        <v>23</v>
      </c>
      <c r="AB7007" s="1" t="s">
        <v>29</v>
      </c>
      <c r="AC7007" s="1" t="s">
        <v>55</v>
      </c>
      <c r="AD7007" s="1" t="s">
        <v>19</v>
      </c>
      <c r="AE7007" s="2">
        <v>41038</v>
      </c>
    </row>
    <row r="7008" spans="1:31" x14ac:dyDescent="0.25">
      <c r="A7008">
        <f t="shared" si="988"/>
        <v>7007</v>
      </c>
      <c r="B7008" s="1">
        <v>3524</v>
      </c>
      <c r="C7008" s="2">
        <v>41031</v>
      </c>
      <c r="D7008" s="1" t="s">
        <v>20</v>
      </c>
      <c r="E7008" s="1" t="str">
        <f t="shared" si="981"/>
        <v>*</v>
      </c>
      <c r="F7008" s="1" t="str">
        <f t="shared" si="982"/>
        <v>**</v>
      </c>
      <c r="G7008" s="1" t="str">
        <f t="shared" si="983"/>
        <v>**</v>
      </c>
      <c r="J7008" s="1" t="str">
        <f t="shared" si="984"/>
        <v>**</v>
      </c>
      <c r="P7008" s="1">
        <v>21</v>
      </c>
      <c r="Q7008" s="1">
        <f t="shared" si="989"/>
        <v>3.5000000000000003E-2</v>
      </c>
      <c r="T7008" s="4">
        <v>427.32</v>
      </c>
      <c r="U7008" s="9">
        <f t="shared" si="985"/>
        <v>0</v>
      </c>
      <c r="V7008" s="4">
        <f t="shared" si="986"/>
        <v>20.348571428571429</v>
      </c>
      <c r="W7008" s="1" t="s">
        <v>21</v>
      </c>
      <c r="X7008" s="1">
        <v>9.0299999999999994</v>
      </c>
      <c r="Y7008" s="4">
        <f t="shared" si="987"/>
        <v>436.34999999999997</v>
      </c>
      <c r="Z7008" s="1" t="s">
        <v>60</v>
      </c>
      <c r="AA7008" s="1" t="s">
        <v>23</v>
      </c>
      <c r="AB7008" s="1" t="s">
        <v>29</v>
      </c>
      <c r="AC7008" s="1" t="s">
        <v>40</v>
      </c>
      <c r="AD7008" s="1" t="s">
        <v>19</v>
      </c>
      <c r="AE7008" s="2">
        <v>41032</v>
      </c>
    </row>
    <row r="7009" spans="1:31" x14ac:dyDescent="0.25">
      <c r="A7009">
        <f t="shared" si="988"/>
        <v>7008</v>
      </c>
      <c r="B7009" s="1">
        <v>40131</v>
      </c>
      <c r="C7009" s="2">
        <v>41031</v>
      </c>
      <c r="D7009" s="1" t="s">
        <v>13</v>
      </c>
      <c r="E7009" s="1" t="str">
        <f t="shared" si="981"/>
        <v>*</v>
      </c>
      <c r="F7009" s="1" t="str">
        <f t="shared" si="982"/>
        <v>*</v>
      </c>
      <c r="G7009" s="1" t="str">
        <f t="shared" si="983"/>
        <v>*</v>
      </c>
      <c r="J7009" s="1" t="str">
        <f t="shared" si="984"/>
        <v>*</v>
      </c>
      <c r="P7009" s="1">
        <v>24</v>
      </c>
      <c r="Q7009" s="1">
        <f t="shared" si="989"/>
        <v>3.5000000000000003E-2</v>
      </c>
      <c r="T7009" s="4">
        <v>222.43</v>
      </c>
      <c r="U7009" s="9">
        <f t="shared" si="985"/>
        <v>0</v>
      </c>
      <c r="V7009" s="4">
        <f t="shared" si="986"/>
        <v>9.2679166666666664</v>
      </c>
      <c r="W7009" s="1" t="s">
        <v>21</v>
      </c>
      <c r="X7009" s="1">
        <v>9.86</v>
      </c>
      <c r="Y7009" s="4">
        <f t="shared" si="987"/>
        <v>232.29000000000002</v>
      </c>
      <c r="Z7009" s="1" t="s">
        <v>22</v>
      </c>
      <c r="AA7009" s="1" t="s">
        <v>37</v>
      </c>
      <c r="AB7009" s="1" t="s">
        <v>29</v>
      </c>
      <c r="AC7009" s="1" t="s">
        <v>40</v>
      </c>
      <c r="AD7009" s="1" t="s">
        <v>19</v>
      </c>
      <c r="AE7009" s="2">
        <v>41031</v>
      </c>
    </row>
    <row r="7010" spans="1:31" x14ac:dyDescent="0.25">
      <c r="A7010">
        <f t="shared" si="988"/>
        <v>7009</v>
      </c>
      <c r="B7010" s="1">
        <v>57093</v>
      </c>
      <c r="C7010" s="2">
        <v>41031</v>
      </c>
      <c r="D7010" s="1" t="s">
        <v>13</v>
      </c>
      <c r="E7010" s="1" t="str">
        <f t="shared" si="981"/>
        <v>*</v>
      </c>
      <c r="F7010" s="1" t="str">
        <f t="shared" si="982"/>
        <v>*</v>
      </c>
      <c r="G7010" s="1" t="str">
        <f t="shared" si="983"/>
        <v>*</v>
      </c>
      <c r="J7010" s="1" t="str">
        <f t="shared" si="984"/>
        <v>*</v>
      </c>
      <c r="P7010" s="1">
        <v>3</v>
      </c>
      <c r="Q7010" s="1">
        <f t="shared" si="989"/>
        <v>0.01</v>
      </c>
      <c r="T7010" s="4">
        <v>18.97</v>
      </c>
      <c r="U7010" s="9">
        <f t="shared" si="985"/>
        <v>0</v>
      </c>
      <c r="V7010" s="4">
        <f t="shared" si="986"/>
        <v>6.3233333333333333</v>
      </c>
      <c r="W7010" s="1" t="s">
        <v>21</v>
      </c>
      <c r="X7010" s="1">
        <v>2.99</v>
      </c>
      <c r="Y7010" s="4">
        <f t="shared" si="987"/>
        <v>21.96</v>
      </c>
      <c r="Z7010" s="1" t="s">
        <v>46</v>
      </c>
      <c r="AA7010" s="1" t="s">
        <v>23</v>
      </c>
      <c r="AB7010" s="1" t="s">
        <v>29</v>
      </c>
      <c r="AC7010" s="1" t="s">
        <v>43</v>
      </c>
      <c r="AD7010" s="1" t="s">
        <v>19</v>
      </c>
      <c r="AE7010" s="2">
        <v>41038</v>
      </c>
    </row>
    <row r="7011" spans="1:31" x14ac:dyDescent="0.25">
      <c r="A7011">
        <f t="shared" si="988"/>
        <v>7010</v>
      </c>
      <c r="B7011" s="1">
        <v>51267</v>
      </c>
      <c r="C7011" s="2">
        <v>41032</v>
      </c>
      <c r="D7011" s="1" t="s">
        <v>13</v>
      </c>
      <c r="E7011" s="1" t="str">
        <f t="shared" si="981"/>
        <v>*</v>
      </c>
      <c r="F7011" s="1" t="str">
        <f t="shared" si="982"/>
        <v>*</v>
      </c>
      <c r="G7011" s="1" t="str">
        <f t="shared" si="983"/>
        <v>*</v>
      </c>
      <c r="J7011" s="1" t="str">
        <f t="shared" si="984"/>
        <v>*</v>
      </c>
      <c r="P7011" s="1">
        <v>46</v>
      </c>
      <c r="Q7011" s="1">
        <f t="shared" si="989"/>
        <v>0.05</v>
      </c>
      <c r="T7011" s="4">
        <v>4394.78</v>
      </c>
      <c r="U7011" s="9">
        <f t="shared" si="985"/>
        <v>1</v>
      </c>
      <c r="V7011" s="4">
        <f t="shared" si="986"/>
        <v>95.538695652173914</v>
      </c>
      <c r="W7011" s="1" t="s">
        <v>33</v>
      </c>
      <c r="X7011" s="1">
        <v>35.840000000000003</v>
      </c>
      <c r="Y7011" s="4">
        <f t="shared" si="987"/>
        <v>4430.62</v>
      </c>
      <c r="Z7011" s="1" t="s">
        <v>15</v>
      </c>
      <c r="AA7011" s="1" t="s">
        <v>37</v>
      </c>
      <c r="AB7011" s="1" t="s">
        <v>17</v>
      </c>
      <c r="AC7011" s="1" t="s">
        <v>62</v>
      </c>
      <c r="AD7011" s="1" t="s">
        <v>59</v>
      </c>
      <c r="AE7011" s="2">
        <v>41037</v>
      </c>
    </row>
    <row r="7012" spans="1:31" x14ac:dyDescent="0.25">
      <c r="A7012">
        <f t="shared" si="988"/>
        <v>7011</v>
      </c>
      <c r="B7012" s="1">
        <v>22951</v>
      </c>
      <c r="C7012" s="2">
        <v>41032</v>
      </c>
      <c r="D7012" s="1" t="s">
        <v>36</v>
      </c>
      <c r="E7012" s="1" t="str">
        <f t="shared" si="981"/>
        <v>*</v>
      </c>
      <c r="F7012" s="1" t="str">
        <f t="shared" si="982"/>
        <v>*</v>
      </c>
      <c r="G7012" s="1" t="str">
        <f t="shared" si="983"/>
        <v>*</v>
      </c>
      <c r="J7012" s="1" t="str">
        <f t="shared" si="984"/>
        <v>*</v>
      </c>
      <c r="P7012" s="1">
        <v>24</v>
      </c>
      <c r="Q7012" s="1">
        <f t="shared" si="989"/>
        <v>3.5000000000000003E-2</v>
      </c>
      <c r="T7012" s="4">
        <v>1304.0274999999999</v>
      </c>
      <c r="U7012" s="9">
        <f t="shared" si="985"/>
        <v>1</v>
      </c>
      <c r="V7012" s="4">
        <f t="shared" si="986"/>
        <v>54.334479166666661</v>
      </c>
      <c r="W7012" s="1" t="s">
        <v>21</v>
      </c>
      <c r="X7012" s="1">
        <v>8.99</v>
      </c>
      <c r="Y7012" s="4">
        <f t="shared" si="987"/>
        <v>1313.0174999999999</v>
      </c>
      <c r="Z7012" s="1" t="s">
        <v>22</v>
      </c>
      <c r="AA7012" s="1" t="s">
        <v>28</v>
      </c>
      <c r="AB7012" s="1" t="s">
        <v>24</v>
      </c>
      <c r="AC7012" s="1" t="s">
        <v>25</v>
      </c>
      <c r="AD7012" s="1" t="s">
        <v>19</v>
      </c>
      <c r="AE7012" s="2">
        <v>41032</v>
      </c>
    </row>
    <row r="7013" spans="1:31" x14ac:dyDescent="0.25">
      <c r="A7013">
        <f t="shared" si="988"/>
        <v>7012</v>
      </c>
      <c r="B7013" s="1">
        <v>55749</v>
      </c>
      <c r="C7013" s="2">
        <v>41032</v>
      </c>
      <c r="D7013" s="1" t="s">
        <v>32</v>
      </c>
      <c r="E7013" s="1" t="str">
        <f t="shared" si="981"/>
        <v>***</v>
      </c>
      <c r="F7013" s="1" t="str">
        <f t="shared" si="982"/>
        <v>***</v>
      </c>
      <c r="G7013" s="1" t="str">
        <f t="shared" si="983"/>
        <v>***</v>
      </c>
      <c r="J7013" s="1" t="str">
        <f t="shared" si="984"/>
        <v>***</v>
      </c>
      <c r="P7013" s="1">
        <v>42</v>
      </c>
      <c r="Q7013" s="1">
        <f t="shared" si="989"/>
        <v>0.05</v>
      </c>
      <c r="T7013" s="4">
        <v>364.8</v>
      </c>
      <c r="U7013" s="9">
        <f t="shared" si="985"/>
        <v>0</v>
      </c>
      <c r="V7013" s="4">
        <f t="shared" si="986"/>
        <v>8.6857142857142868</v>
      </c>
      <c r="W7013" s="1" t="s">
        <v>21</v>
      </c>
      <c r="X7013" s="1">
        <v>1.39</v>
      </c>
      <c r="Y7013" s="4">
        <f t="shared" si="987"/>
        <v>366.19</v>
      </c>
      <c r="Z7013" s="1" t="s">
        <v>51</v>
      </c>
      <c r="AA7013" s="1" t="s">
        <v>28</v>
      </c>
      <c r="AB7013" s="1" t="s">
        <v>29</v>
      </c>
      <c r="AC7013" s="1" t="s">
        <v>57</v>
      </c>
      <c r="AD7013" s="1" t="s">
        <v>19</v>
      </c>
      <c r="AE7013" s="2">
        <v>41033</v>
      </c>
    </row>
    <row r="7014" spans="1:31" x14ac:dyDescent="0.25">
      <c r="A7014">
        <f t="shared" si="988"/>
        <v>7013</v>
      </c>
      <c r="B7014" s="1">
        <v>30375</v>
      </c>
      <c r="C7014" s="2">
        <v>41032</v>
      </c>
      <c r="D7014" s="1" t="s">
        <v>13</v>
      </c>
      <c r="E7014" s="1" t="str">
        <f t="shared" si="981"/>
        <v>*</v>
      </c>
      <c r="F7014" s="1" t="str">
        <f t="shared" si="982"/>
        <v>*</v>
      </c>
      <c r="G7014" s="1" t="str">
        <f t="shared" si="983"/>
        <v>*</v>
      </c>
      <c r="J7014" s="1" t="str">
        <f t="shared" si="984"/>
        <v>*</v>
      </c>
      <c r="P7014" s="1">
        <v>20</v>
      </c>
      <c r="Q7014" s="1">
        <f t="shared" si="989"/>
        <v>3.5000000000000003E-2</v>
      </c>
      <c r="T7014" s="4">
        <v>71.45</v>
      </c>
      <c r="U7014" s="9">
        <f t="shared" si="985"/>
        <v>0</v>
      </c>
      <c r="V7014" s="4">
        <f t="shared" si="986"/>
        <v>3.5725000000000002</v>
      </c>
      <c r="W7014" s="1" t="s">
        <v>21</v>
      </c>
      <c r="X7014" s="1">
        <v>6.27</v>
      </c>
      <c r="Y7014" s="4">
        <f t="shared" si="987"/>
        <v>77.72</v>
      </c>
      <c r="Z7014" s="1" t="s">
        <v>49</v>
      </c>
      <c r="AA7014" s="1" t="s">
        <v>28</v>
      </c>
      <c r="AB7014" s="1" t="s">
        <v>29</v>
      </c>
      <c r="AC7014" s="1" t="s">
        <v>43</v>
      </c>
      <c r="AD7014" s="1" t="s">
        <v>19</v>
      </c>
      <c r="AE7014" s="2">
        <v>41036</v>
      </c>
    </row>
    <row r="7015" spans="1:31" x14ac:dyDescent="0.25">
      <c r="A7015">
        <f t="shared" si="988"/>
        <v>7014</v>
      </c>
      <c r="B7015" s="1">
        <v>18917</v>
      </c>
      <c r="C7015" s="2">
        <v>41032</v>
      </c>
      <c r="D7015" s="1" t="s">
        <v>32</v>
      </c>
      <c r="E7015" s="1" t="str">
        <f t="shared" si="981"/>
        <v>***</v>
      </c>
      <c r="F7015" s="1" t="str">
        <f t="shared" si="982"/>
        <v>***</v>
      </c>
      <c r="G7015" s="1" t="str">
        <f t="shared" si="983"/>
        <v>***</v>
      </c>
      <c r="J7015" s="1" t="str">
        <f t="shared" si="984"/>
        <v>***</v>
      </c>
      <c r="P7015" s="1">
        <v>14</v>
      </c>
      <c r="Q7015" s="1">
        <f t="shared" si="989"/>
        <v>0.02</v>
      </c>
      <c r="T7015" s="4">
        <v>28.82</v>
      </c>
      <c r="U7015" s="9">
        <f t="shared" si="985"/>
        <v>0</v>
      </c>
      <c r="V7015" s="4">
        <f t="shared" si="986"/>
        <v>2.0585714285714287</v>
      </c>
      <c r="W7015" s="1" t="s">
        <v>21</v>
      </c>
      <c r="X7015" s="1">
        <v>1.49</v>
      </c>
      <c r="Y7015" s="4">
        <f t="shared" si="987"/>
        <v>30.31</v>
      </c>
      <c r="Z7015" s="1" t="s">
        <v>22</v>
      </c>
      <c r="AA7015" s="1" t="s">
        <v>23</v>
      </c>
      <c r="AB7015" s="1" t="s">
        <v>29</v>
      </c>
      <c r="AC7015" s="1" t="s">
        <v>43</v>
      </c>
      <c r="AD7015" s="1" t="s">
        <v>19</v>
      </c>
      <c r="AE7015" s="2">
        <v>41034</v>
      </c>
    </row>
    <row r="7016" spans="1:31" x14ac:dyDescent="0.25">
      <c r="A7016">
        <f t="shared" si="988"/>
        <v>7015</v>
      </c>
      <c r="B7016" s="1">
        <v>7488</v>
      </c>
      <c r="C7016" s="2">
        <v>41032</v>
      </c>
      <c r="D7016" s="1" t="s">
        <v>32</v>
      </c>
      <c r="E7016" s="1" t="str">
        <f t="shared" si="981"/>
        <v>***</v>
      </c>
      <c r="F7016" s="1" t="str">
        <f t="shared" si="982"/>
        <v>***</v>
      </c>
      <c r="G7016" s="1" t="str">
        <f t="shared" si="983"/>
        <v>***</v>
      </c>
      <c r="J7016" s="1" t="str">
        <f t="shared" si="984"/>
        <v>***</v>
      </c>
      <c r="P7016" s="1">
        <v>9</v>
      </c>
      <c r="Q7016" s="1">
        <f t="shared" si="989"/>
        <v>0.01</v>
      </c>
      <c r="T7016" s="4">
        <v>26.09</v>
      </c>
      <c r="U7016" s="9">
        <f t="shared" si="985"/>
        <v>0</v>
      </c>
      <c r="V7016" s="4">
        <f t="shared" si="986"/>
        <v>2.8988888888888891</v>
      </c>
      <c r="W7016" s="1" t="s">
        <v>21</v>
      </c>
      <c r="X7016" s="1">
        <v>0.93</v>
      </c>
      <c r="Y7016" s="4">
        <f t="shared" si="987"/>
        <v>27.02</v>
      </c>
      <c r="Z7016" s="1" t="s">
        <v>46</v>
      </c>
      <c r="AA7016" s="1" t="s">
        <v>28</v>
      </c>
      <c r="AB7016" s="1" t="s">
        <v>29</v>
      </c>
      <c r="AC7016" s="1" t="s">
        <v>30</v>
      </c>
      <c r="AD7016" s="1" t="s">
        <v>31</v>
      </c>
      <c r="AE7016" s="2">
        <v>41033</v>
      </c>
    </row>
    <row r="7017" spans="1:31" x14ac:dyDescent="0.25">
      <c r="A7017">
        <f t="shared" si="988"/>
        <v>7016</v>
      </c>
      <c r="B7017" s="1">
        <v>49380</v>
      </c>
      <c r="C7017" s="2">
        <v>41033</v>
      </c>
      <c r="D7017" s="1" t="s">
        <v>36</v>
      </c>
      <c r="E7017" s="1" t="str">
        <f t="shared" si="981"/>
        <v>*</v>
      </c>
      <c r="F7017" s="1" t="str">
        <f t="shared" si="982"/>
        <v>*</v>
      </c>
      <c r="G7017" s="1" t="str">
        <f t="shared" si="983"/>
        <v>*</v>
      </c>
      <c r="J7017" s="1" t="str">
        <f t="shared" si="984"/>
        <v>*</v>
      </c>
      <c r="P7017" s="1">
        <v>11</v>
      </c>
      <c r="Q7017" s="1">
        <f t="shared" si="989"/>
        <v>0.02</v>
      </c>
      <c r="T7017" s="4">
        <v>22145.37</v>
      </c>
      <c r="U7017" s="9">
        <f t="shared" si="985"/>
        <v>1</v>
      </c>
      <c r="V7017" s="4">
        <f t="shared" si="986"/>
        <v>2013.2154545454543</v>
      </c>
      <c r="W7017" s="1" t="s">
        <v>21</v>
      </c>
      <c r="X7017" s="1">
        <v>13.99</v>
      </c>
      <c r="Y7017" s="4">
        <f t="shared" si="987"/>
        <v>22159.360000000001</v>
      </c>
      <c r="Z7017" s="1" t="s">
        <v>54</v>
      </c>
      <c r="AA7017" s="1" t="s">
        <v>16</v>
      </c>
      <c r="AB7017" s="1" t="s">
        <v>24</v>
      </c>
      <c r="AC7017" s="1" t="s">
        <v>56</v>
      </c>
      <c r="AD7017" s="1" t="s">
        <v>26</v>
      </c>
      <c r="AE7017" s="2">
        <v>41035</v>
      </c>
    </row>
    <row r="7018" spans="1:31" x14ac:dyDescent="0.25">
      <c r="A7018">
        <f t="shared" si="988"/>
        <v>7017</v>
      </c>
      <c r="B7018" s="1">
        <v>8833</v>
      </c>
      <c r="C7018" s="2">
        <v>41033</v>
      </c>
      <c r="D7018" s="1" t="s">
        <v>13</v>
      </c>
      <c r="E7018" s="1" t="str">
        <f t="shared" si="981"/>
        <v>*</v>
      </c>
      <c r="F7018" s="1" t="str">
        <f t="shared" si="982"/>
        <v>*</v>
      </c>
      <c r="G7018" s="1" t="str">
        <f t="shared" si="983"/>
        <v>*</v>
      </c>
      <c r="J7018" s="1" t="str">
        <f t="shared" si="984"/>
        <v>*</v>
      </c>
      <c r="P7018" s="1">
        <v>40</v>
      </c>
      <c r="Q7018" s="1">
        <f t="shared" si="989"/>
        <v>0.05</v>
      </c>
      <c r="T7018" s="4">
        <v>3338.98</v>
      </c>
      <c r="U7018" s="9">
        <f t="shared" si="985"/>
        <v>1</v>
      </c>
      <c r="V7018" s="4">
        <f t="shared" si="986"/>
        <v>83.474500000000006</v>
      </c>
      <c r="W7018" s="1" t="s">
        <v>21</v>
      </c>
      <c r="X7018" s="1">
        <v>35</v>
      </c>
      <c r="Y7018" s="4">
        <f t="shared" si="987"/>
        <v>3373.98</v>
      </c>
      <c r="Z7018" s="1" t="s">
        <v>60</v>
      </c>
      <c r="AA7018" s="1" t="s">
        <v>23</v>
      </c>
      <c r="AB7018" s="1" t="s">
        <v>29</v>
      </c>
      <c r="AC7018" s="1" t="s">
        <v>55</v>
      </c>
      <c r="AD7018" s="1" t="s">
        <v>48</v>
      </c>
      <c r="AE7018" s="2">
        <v>41037</v>
      </c>
    </row>
    <row r="7019" spans="1:31" x14ac:dyDescent="0.25">
      <c r="A7019">
        <f t="shared" si="988"/>
        <v>7018</v>
      </c>
      <c r="B7019" s="1">
        <v>10470</v>
      </c>
      <c r="C7019" s="2">
        <v>41033</v>
      </c>
      <c r="D7019" s="1" t="s">
        <v>13</v>
      </c>
      <c r="E7019" s="1" t="str">
        <f t="shared" si="981"/>
        <v>*</v>
      </c>
      <c r="F7019" s="1" t="str">
        <f t="shared" si="982"/>
        <v>*</v>
      </c>
      <c r="G7019" s="1" t="str">
        <f t="shared" si="983"/>
        <v>*</v>
      </c>
      <c r="J7019" s="1" t="str">
        <f t="shared" si="984"/>
        <v>*</v>
      </c>
      <c r="P7019" s="1">
        <v>20</v>
      </c>
      <c r="Q7019" s="1">
        <f t="shared" si="989"/>
        <v>3.5000000000000003E-2</v>
      </c>
      <c r="T7019" s="4">
        <v>2913.1455000000001</v>
      </c>
      <c r="U7019" s="9">
        <f t="shared" si="985"/>
        <v>1</v>
      </c>
      <c r="V7019" s="4">
        <f t="shared" si="986"/>
        <v>145.657275</v>
      </c>
      <c r="W7019" s="1" t="s">
        <v>21</v>
      </c>
      <c r="X7019" s="1">
        <v>4.99</v>
      </c>
      <c r="Y7019" s="4">
        <f t="shared" si="987"/>
        <v>2918.1354999999999</v>
      </c>
      <c r="Z7019" s="1" t="s">
        <v>22</v>
      </c>
      <c r="AA7019" s="1" t="s">
        <v>28</v>
      </c>
      <c r="AB7019" s="1" t="s">
        <v>24</v>
      </c>
      <c r="AC7019" s="1" t="s">
        <v>25</v>
      </c>
      <c r="AD7019" s="1" t="s">
        <v>19</v>
      </c>
      <c r="AE7019" s="2">
        <v>41035</v>
      </c>
    </row>
    <row r="7020" spans="1:31" x14ac:dyDescent="0.25">
      <c r="A7020">
        <f t="shared" si="988"/>
        <v>7019</v>
      </c>
      <c r="B7020" s="1">
        <v>10470</v>
      </c>
      <c r="C7020" s="2">
        <v>41033</v>
      </c>
      <c r="D7020" s="1" t="s">
        <v>13</v>
      </c>
      <c r="E7020" s="1" t="str">
        <f t="shared" si="981"/>
        <v>*</v>
      </c>
      <c r="F7020" s="1" t="str">
        <f t="shared" si="982"/>
        <v>*</v>
      </c>
      <c r="G7020" s="1" t="str">
        <f t="shared" si="983"/>
        <v>*</v>
      </c>
      <c r="J7020" s="1" t="str">
        <f t="shared" si="984"/>
        <v>*</v>
      </c>
      <c r="P7020" s="1">
        <v>40</v>
      </c>
      <c r="Q7020" s="1">
        <f t="shared" si="989"/>
        <v>0.05</v>
      </c>
      <c r="T7020" s="4">
        <v>1757.43</v>
      </c>
      <c r="U7020" s="9">
        <f t="shared" si="985"/>
        <v>1</v>
      </c>
      <c r="V7020" s="4">
        <f t="shared" si="986"/>
        <v>43.935749999999999</v>
      </c>
      <c r="W7020" s="1" t="s">
        <v>14</v>
      </c>
      <c r="X7020" s="1">
        <v>3.5</v>
      </c>
      <c r="Y7020" s="4">
        <f t="shared" si="987"/>
        <v>1760.93</v>
      </c>
      <c r="Z7020" s="1" t="s">
        <v>22</v>
      </c>
      <c r="AA7020" s="1" t="s">
        <v>28</v>
      </c>
      <c r="AB7020" s="1" t="s">
        <v>29</v>
      </c>
      <c r="AC7020" s="1" t="s">
        <v>63</v>
      </c>
      <c r="AD7020" s="1" t="s">
        <v>19</v>
      </c>
      <c r="AE7020" s="2">
        <v>41035</v>
      </c>
    </row>
    <row r="7021" spans="1:31" x14ac:dyDescent="0.25">
      <c r="A7021">
        <f t="shared" si="988"/>
        <v>7020</v>
      </c>
      <c r="B7021" s="1">
        <v>39652</v>
      </c>
      <c r="C7021" s="2">
        <v>41033</v>
      </c>
      <c r="D7021" s="1" t="s">
        <v>13</v>
      </c>
      <c r="E7021" s="1" t="str">
        <f t="shared" si="981"/>
        <v>*</v>
      </c>
      <c r="F7021" s="1" t="str">
        <f t="shared" si="982"/>
        <v>*</v>
      </c>
      <c r="G7021" s="1" t="str">
        <f t="shared" si="983"/>
        <v>*</v>
      </c>
      <c r="J7021" s="1" t="str">
        <f t="shared" si="984"/>
        <v>*</v>
      </c>
      <c r="P7021" s="1">
        <v>4</v>
      </c>
      <c r="Q7021" s="1">
        <f t="shared" si="989"/>
        <v>0.01</v>
      </c>
      <c r="T7021" s="4">
        <v>665.76250000000005</v>
      </c>
      <c r="U7021" s="9">
        <f t="shared" si="985"/>
        <v>0</v>
      </c>
      <c r="V7021" s="4">
        <f t="shared" si="986"/>
        <v>166.44062500000001</v>
      </c>
      <c r="W7021" s="1" t="s">
        <v>21</v>
      </c>
      <c r="X7021" s="1">
        <v>8.99</v>
      </c>
      <c r="Y7021" s="4">
        <f t="shared" si="987"/>
        <v>674.75250000000005</v>
      </c>
      <c r="Z7021" s="1" t="s">
        <v>46</v>
      </c>
      <c r="AA7021" s="1" t="s">
        <v>16</v>
      </c>
      <c r="AB7021" s="1" t="s">
        <v>24</v>
      </c>
      <c r="AC7021" s="1" t="s">
        <v>25</v>
      </c>
      <c r="AD7021" s="1" t="s">
        <v>19</v>
      </c>
      <c r="AE7021" s="2">
        <v>41038</v>
      </c>
    </row>
    <row r="7022" spans="1:31" x14ac:dyDescent="0.25">
      <c r="A7022">
        <f t="shared" si="988"/>
        <v>7021</v>
      </c>
      <c r="B7022" s="1">
        <v>10470</v>
      </c>
      <c r="C7022" s="2">
        <v>41033</v>
      </c>
      <c r="D7022" s="1" t="s">
        <v>32</v>
      </c>
      <c r="E7022" s="1" t="str">
        <f t="shared" si="981"/>
        <v>***</v>
      </c>
      <c r="F7022" s="1" t="str">
        <f t="shared" si="982"/>
        <v>***</v>
      </c>
      <c r="G7022" s="1" t="str">
        <f t="shared" si="983"/>
        <v>***</v>
      </c>
      <c r="J7022" s="1" t="str">
        <f t="shared" si="984"/>
        <v>***</v>
      </c>
      <c r="P7022" s="1">
        <v>35</v>
      </c>
      <c r="Q7022" s="1">
        <f t="shared" si="989"/>
        <v>0.04</v>
      </c>
      <c r="T7022" s="4">
        <v>246.98</v>
      </c>
      <c r="U7022" s="9">
        <f t="shared" si="985"/>
        <v>0</v>
      </c>
      <c r="V7022" s="4">
        <f t="shared" si="986"/>
        <v>7.0565714285714281</v>
      </c>
      <c r="W7022" s="1" t="s">
        <v>21</v>
      </c>
      <c r="X7022" s="1">
        <v>5.21</v>
      </c>
      <c r="Y7022" s="4">
        <f t="shared" si="987"/>
        <v>252.19</v>
      </c>
      <c r="Z7022" s="1" t="s">
        <v>15</v>
      </c>
      <c r="AA7022" s="1" t="s">
        <v>28</v>
      </c>
      <c r="AB7022" s="1" t="s">
        <v>17</v>
      </c>
      <c r="AC7022" s="1" t="s">
        <v>18</v>
      </c>
      <c r="AD7022" s="1" t="s">
        <v>19</v>
      </c>
      <c r="AE7022" s="2">
        <v>41038</v>
      </c>
    </row>
    <row r="7023" spans="1:31" x14ac:dyDescent="0.25">
      <c r="A7023">
        <f t="shared" si="988"/>
        <v>7022</v>
      </c>
      <c r="B7023" s="1">
        <v>10470</v>
      </c>
      <c r="C7023" s="2">
        <v>41033</v>
      </c>
      <c r="D7023" s="1" t="s">
        <v>13</v>
      </c>
      <c r="E7023" s="1" t="str">
        <f t="shared" si="981"/>
        <v>*</v>
      </c>
      <c r="F7023" s="1" t="str">
        <f t="shared" si="982"/>
        <v>*</v>
      </c>
      <c r="G7023" s="1" t="str">
        <f t="shared" si="983"/>
        <v>*</v>
      </c>
      <c r="J7023" s="1" t="str">
        <f t="shared" si="984"/>
        <v>*</v>
      </c>
      <c r="P7023" s="1">
        <v>8</v>
      </c>
      <c r="Q7023" s="1">
        <f t="shared" si="989"/>
        <v>0.01</v>
      </c>
      <c r="T7023" s="4">
        <v>137.26</v>
      </c>
      <c r="U7023" s="9">
        <f t="shared" si="985"/>
        <v>0</v>
      </c>
      <c r="V7023" s="4">
        <f t="shared" si="986"/>
        <v>17.157499999999999</v>
      </c>
      <c r="W7023" s="1" t="s">
        <v>21</v>
      </c>
      <c r="X7023" s="1">
        <v>13.18</v>
      </c>
      <c r="Y7023" s="4">
        <f t="shared" si="987"/>
        <v>150.44</v>
      </c>
      <c r="Z7023" s="1" t="s">
        <v>22</v>
      </c>
      <c r="AA7023" s="1" t="s">
        <v>28</v>
      </c>
      <c r="AB7023" s="1" t="s">
        <v>29</v>
      </c>
      <c r="AC7023" s="1" t="s">
        <v>43</v>
      </c>
      <c r="AD7023" s="1" t="s">
        <v>19</v>
      </c>
      <c r="AE7023" s="2">
        <v>41040</v>
      </c>
    </row>
    <row r="7024" spans="1:31" x14ac:dyDescent="0.25">
      <c r="A7024">
        <f t="shared" si="988"/>
        <v>7023</v>
      </c>
      <c r="B7024" s="1">
        <v>39652</v>
      </c>
      <c r="C7024" s="2">
        <v>41033</v>
      </c>
      <c r="D7024" s="1" t="s">
        <v>13</v>
      </c>
      <c r="E7024" s="1" t="str">
        <f t="shared" si="981"/>
        <v>*</v>
      </c>
      <c r="F7024" s="1" t="str">
        <f t="shared" si="982"/>
        <v>*</v>
      </c>
      <c r="G7024" s="1" t="str">
        <f t="shared" si="983"/>
        <v>*</v>
      </c>
      <c r="J7024" s="1" t="str">
        <f t="shared" si="984"/>
        <v>*</v>
      </c>
      <c r="P7024" s="1">
        <v>5</v>
      </c>
      <c r="Q7024" s="1">
        <f t="shared" si="989"/>
        <v>0.01</v>
      </c>
      <c r="T7024" s="4">
        <v>14.61</v>
      </c>
      <c r="U7024" s="9">
        <f t="shared" si="985"/>
        <v>0</v>
      </c>
      <c r="V7024" s="4">
        <f t="shared" si="986"/>
        <v>2.9219999999999997</v>
      </c>
      <c r="W7024" s="1" t="s">
        <v>21</v>
      </c>
      <c r="X7024" s="1">
        <v>0.5</v>
      </c>
      <c r="Y7024" s="4">
        <f t="shared" si="987"/>
        <v>15.11</v>
      </c>
      <c r="Z7024" s="1" t="s">
        <v>46</v>
      </c>
      <c r="AA7024" s="1" t="s">
        <v>16</v>
      </c>
      <c r="AB7024" s="1" t="s">
        <v>29</v>
      </c>
      <c r="AC7024" s="1" t="s">
        <v>58</v>
      </c>
      <c r="AD7024" s="1" t="s">
        <v>19</v>
      </c>
      <c r="AE7024" s="2">
        <v>41035</v>
      </c>
    </row>
    <row r="7025" spans="1:31" x14ac:dyDescent="0.25">
      <c r="A7025">
        <f t="shared" si="988"/>
        <v>7024</v>
      </c>
      <c r="B7025" s="1">
        <v>53477</v>
      </c>
      <c r="C7025" s="2">
        <v>41034</v>
      </c>
      <c r="D7025" s="1" t="s">
        <v>20</v>
      </c>
      <c r="E7025" s="1" t="str">
        <f t="shared" si="981"/>
        <v>*</v>
      </c>
      <c r="F7025" s="1" t="str">
        <f t="shared" si="982"/>
        <v>**</v>
      </c>
      <c r="G7025" s="1" t="str">
        <f t="shared" si="983"/>
        <v>**</v>
      </c>
      <c r="J7025" s="1" t="str">
        <f t="shared" si="984"/>
        <v>**</v>
      </c>
      <c r="P7025" s="1">
        <v>27</v>
      </c>
      <c r="Q7025" s="1">
        <f t="shared" si="989"/>
        <v>3.5000000000000003E-2</v>
      </c>
      <c r="T7025" s="4">
        <v>8161.93</v>
      </c>
      <c r="U7025" s="9">
        <f t="shared" si="985"/>
        <v>1</v>
      </c>
      <c r="V7025" s="4">
        <f t="shared" si="986"/>
        <v>302.29370370370373</v>
      </c>
      <c r="W7025" s="1" t="s">
        <v>33</v>
      </c>
      <c r="X7025" s="1">
        <v>64.73</v>
      </c>
      <c r="Y7025" s="4">
        <f t="shared" si="987"/>
        <v>8226.66</v>
      </c>
      <c r="Z7025" s="1" t="s">
        <v>51</v>
      </c>
      <c r="AA7025" s="1" t="s">
        <v>28</v>
      </c>
      <c r="AB7025" s="1" t="s">
        <v>17</v>
      </c>
      <c r="AC7025" s="1" t="s">
        <v>34</v>
      </c>
      <c r="AD7025" s="1" t="s">
        <v>35</v>
      </c>
      <c r="AE7025" s="2">
        <v>41035</v>
      </c>
    </row>
    <row r="7026" spans="1:31" x14ac:dyDescent="0.25">
      <c r="A7026">
        <f t="shared" si="988"/>
        <v>7025</v>
      </c>
      <c r="B7026" s="1">
        <v>53477</v>
      </c>
      <c r="C7026" s="2">
        <v>41034</v>
      </c>
      <c r="D7026" s="1" t="s">
        <v>20</v>
      </c>
      <c r="E7026" s="1" t="str">
        <f t="shared" si="981"/>
        <v>*</v>
      </c>
      <c r="F7026" s="1" t="str">
        <f t="shared" si="982"/>
        <v>**</v>
      </c>
      <c r="G7026" s="1" t="str">
        <f t="shared" si="983"/>
        <v>**</v>
      </c>
      <c r="J7026" s="1" t="str">
        <f t="shared" si="984"/>
        <v>**</v>
      </c>
      <c r="P7026" s="1">
        <v>28</v>
      </c>
      <c r="Q7026" s="1">
        <f t="shared" si="989"/>
        <v>3.5000000000000003E-2</v>
      </c>
      <c r="T7026" s="4">
        <v>4479.16</v>
      </c>
      <c r="U7026" s="9">
        <f t="shared" si="985"/>
        <v>1</v>
      </c>
      <c r="V7026" s="4">
        <f t="shared" si="986"/>
        <v>159.97</v>
      </c>
      <c r="W7026" s="1" t="s">
        <v>21</v>
      </c>
      <c r="X7026" s="1">
        <v>19.989999999999998</v>
      </c>
      <c r="Y7026" s="4">
        <f t="shared" si="987"/>
        <v>4499.1499999999996</v>
      </c>
      <c r="Z7026" s="1" t="s">
        <v>51</v>
      </c>
      <c r="AA7026" s="1" t="s">
        <v>28</v>
      </c>
      <c r="AB7026" s="1" t="s">
        <v>29</v>
      </c>
      <c r="AC7026" s="1" t="s">
        <v>55</v>
      </c>
      <c r="AD7026" s="1" t="s">
        <v>19</v>
      </c>
      <c r="AE7026" s="2">
        <v>41036</v>
      </c>
    </row>
    <row r="7027" spans="1:31" x14ac:dyDescent="0.25">
      <c r="A7027">
        <f t="shared" si="988"/>
        <v>7026</v>
      </c>
      <c r="B7027" s="1">
        <v>53477</v>
      </c>
      <c r="C7027" s="2">
        <v>41034</v>
      </c>
      <c r="D7027" s="1" t="s">
        <v>20</v>
      </c>
      <c r="E7027" s="1" t="str">
        <f t="shared" si="981"/>
        <v>*</v>
      </c>
      <c r="F7027" s="1" t="str">
        <f t="shared" si="982"/>
        <v>**</v>
      </c>
      <c r="G7027" s="1" t="str">
        <f t="shared" si="983"/>
        <v>**</v>
      </c>
      <c r="J7027" s="1" t="str">
        <f t="shared" si="984"/>
        <v>**</v>
      </c>
      <c r="P7027" s="1">
        <v>32</v>
      </c>
      <c r="Q7027" s="1">
        <f t="shared" si="989"/>
        <v>0.04</v>
      </c>
      <c r="T7027" s="4">
        <v>3114.05</v>
      </c>
      <c r="U7027" s="9">
        <f t="shared" si="985"/>
        <v>1</v>
      </c>
      <c r="V7027" s="4">
        <f t="shared" si="986"/>
        <v>97.314062500000006</v>
      </c>
      <c r="W7027" s="1" t="s">
        <v>33</v>
      </c>
      <c r="X7027" s="1">
        <v>74.349999999999994</v>
      </c>
      <c r="Y7027" s="4">
        <f t="shared" si="987"/>
        <v>3188.4</v>
      </c>
      <c r="Z7027" s="1" t="s">
        <v>51</v>
      </c>
      <c r="AA7027" s="1" t="s">
        <v>28</v>
      </c>
      <c r="AB7027" s="1" t="s">
        <v>17</v>
      </c>
      <c r="AC7027" s="1" t="s">
        <v>34</v>
      </c>
      <c r="AD7027" s="1" t="s">
        <v>35</v>
      </c>
      <c r="AE7027" s="2">
        <v>41036</v>
      </c>
    </row>
    <row r="7028" spans="1:31" x14ac:dyDescent="0.25">
      <c r="A7028">
        <f t="shared" si="988"/>
        <v>7027</v>
      </c>
      <c r="B7028" s="1">
        <v>9409</v>
      </c>
      <c r="C7028" s="2">
        <v>41034</v>
      </c>
      <c r="D7028" s="1" t="s">
        <v>32</v>
      </c>
      <c r="E7028" s="1" t="str">
        <f t="shared" si="981"/>
        <v>***</v>
      </c>
      <c r="F7028" s="1" t="str">
        <f t="shared" si="982"/>
        <v>***</v>
      </c>
      <c r="G7028" s="1" t="str">
        <f t="shared" si="983"/>
        <v>***</v>
      </c>
      <c r="J7028" s="1" t="str">
        <f t="shared" si="984"/>
        <v>***</v>
      </c>
      <c r="P7028" s="1">
        <v>12</v>
      </c>
      <c r="Q7028" s="1">
        <f t="shared" si="989"/>
        <v>0.02</v>
      </c>
      <c r="T7028" s="4">
        <v>1712.66</v>
      </c>
      <c r="U7028" s="9">
        <f t="shared" si="985"/>
        <v>1</v>
      </c>
      <c r="V7028" s="4">
        <f t="shared" si="986"/>
        <v>142.72166666666666</v>
      </c>
      <c r="W7028" s="1" t="s">
        <v>21</v>
      </c>
      <c r="X7028" s="1">
        <v>4</v>
      </c>
      <c r="Y7028" s="4">
        <f t="shared" si="987"/>
        <v>1716.66</v>
      </c>
      <c r="Z7028" s="1" t="s">
        <v>15</v>
      </c>
      <c r="AA7028" s="1" t="s">
        <v>37</v>
      </c>
      <c r="AB7028" s="1" t="s">
        <v>24</v>
      </c>
      <c r="AC7028" s="1" t="s">
        <v>38</v>
      </c>
      <c r="AD7028" s="1" t="s">
        <v>19</v>
      </c>
      <c r="AE7028" s="2">
        <v>41036</v>
      </c>
    </row>
    <row r="7029" spans="1:31" x14ac:dyDescent="0.25">
      <c r="A7029">
        <f t="shared" si="988"/>
        <v>7028</v>
      </c>
      <c r="B7029" s="1">
        <v>53477</v>
      </c>
      <c r="C7029" s="2">
        <v>41034</v>
      </c>
      <c r="D7029" s="1" t="s">
        <v>20</v>
      </c>
      <c r="E7029" s="1" t="str">
        <f t="shared" si="981"/>
        <v>*</v>
      </c>
      <c r="F7029" s="1" t="str">
        <f t="shared" si="982"/>
        <v>**</v>
      </c>
      <c r="G7029" s="1" t="str">
        <f t="shared" si="983"/>
        <v>**</v>
      </c>
      <c r="J7029" s="1" t="str">
        <f t="shared" si="984"/>
        <v>**</v>
      </c>
      <c r="P7029" s="1">
        <v>36</v>
      </c>
      <c r="Q7029" s="1">
        <f t="shared" si="989"/>
        <v>0.04</v>
      </c>
      <c r="T7029" s="4">
        <v>1314.65</v>
      </c>
      <c r="U7029" s="9">
        <f t="shared" si="985"/>
        <v>1</v>
      </c>
      <c r="V7029" s="4">
        <f t="shared" si="986"/>
        <v>36.518055555555556</v>
      </c>
      <c r="W7029" s="1" t="s">
        <v>21</v>
      </c>
      <c r="X7029" s="1">
        <v>5.08</v>
      </c>
      <c r="Y7029" s="4">
        <f t="shared" si="987"/>
        <v>1319.73</v>
      </c>
      <c r="Z7029" s="1" t="s">
        <v>51</v>
      </c>
      <c r="AA7029" s="1" t="s">
        <v>28</v>
      </c>
      <c r="AB7029" s="1" t="s">
        <v>29</v>
      </c>
      <c r="AC7029" s="1" t="s">
        <v>40</v>
      </c>
      <c r="AD7029" s="1" t="s">
        <v>31</v>
      </c>
      <c r="AE7029" s="2">
        <v>41036</v>
      </c>
    </row>
    <row r="7030" spans="1:31" x14ac:dyDescent="0.25">
      <c r="A7030">
        <f t="shared" si="988"/>
        <v>7029</v>
      </c>
      <c r="B7030" s="1">
        <v>48197</v>
      </c>
      <c r="C7030" s="2">
        <v>41034</v>
      </c>
      <c r="D7030" s="1" t="s">
        <v>27</v>
      </c>
      <c r="E7030" s="1" t="str">
        <f t="shared" si="981"/>
        <v>*</v>
      </c>
      <c r="F7030" s="1" t="str">
        <f t="shared" si="982"/>
        <v>*</v>
      </c>
      <c r="G7030" s="1" t="str">
        <f t="shared" si="983"/>
        <v>*</v>
      </c>
      <c r="J7030" s="1" t="str">
        <f t="shared" si="984"/>
        <v>*</v>
      </c>
      <c r="P7030" s="1">
        <v>32</v>
      </c>
      <c r="Q7030" s="1">
        <f t="shared" si="989"/>
        <v>0.04</v>
      </c>
      <c r="T7030" s="4">
        <v>1282.49</v>
      </c>
      <c r="U7030" s="9">
        <f t="shared" si="985"/>
        <v>1</v>
      </c>
      <c r="V7030" s="4">
        <f t="shared" si="986"/>
        <v>40.0778125</v>
      </c>
      <c r="W7030" s="1" t="s">
        <v>21</v>
      </c>
      <c r="X7030" s="1">
        <v>14.45</v>
      </c>
      <c r="Y7030" s="4">
        <f t="shared" si="987"/>
        <v>1296.94</v>
      </c>
      <c r="Z7030" s="1" t="s">
        <v>15</v>
      </c>
      <c r="AA7030" s="1" t="s">
        <v>16</v>
      </c>
      <c r="AB7030" s="1" t="s">
        <v>17</v>
      </c>
      <c r="AC7030" s="1" t="s">
        <v>18</v>
      </c>
      <c r="AD7030" s="1" t="s">
        <v>48</v>
      </c>
      <c r="AE7030" s="2">
        <v>41036</v>
      </c>
    </row>
    <row r="7031" spans="1:31" x14ac:dyDescent="0.25">
      <c r="A7031">
        <f t="shared" si="988"/>
        <v>7030</v>
      </c>
      <c r="B7031" s="1">
        <v>2023</v>
      </c>
      <c r="C7031" s="2">
        <v>41034</v>
      </c>
      <c r="D7031" s="1" t="s">
        <v>13</v>
      </c>
      <c r="E7031" s="1" t="str">
        <f t="shared" si="981"/>
        <v>*</v>
      </c>
      <c r="F7031" s="1" t="str">
        <f t="shared" si="982"/>
        <v>*</v>
      </c>
      <c r="G7031" s="1" t="str">
        <f t="shared" si="983"/>
        <v>*</v>
      </c>
      <c r="J7031" s="1" t="str">
        <f t="shared" si="984"/>
        <v>*</v>
      </c>
      <c r="P7031" s="1">
        <v>4</v>
      </c>
      <c r="Q7031" s="1">
        <f t="shared" si="989"/>
        <v>0.01</v>
      </c>
      <c r="T7031" s="4">
        <v>294.89</v>
      </c>
      <c r="U7031" s="9">
        <f t="shared" si="985"/>
        <v>0</v>
      </c>
      <c r="V7031" s="4">
        <f t="shared" si="986"/>
        <v>73.722499999999997</v>
      </c>
      <c r="W7031" s="1" t="s">
        <v>21</v>
      </c>
      <c r="X7031" s="1">
        <v>12.14</v>
      </c>
      <c r="Y7031" s="4">
        <f t="shared" si="987"/>
        <v>307.02999999999997</v>
      </c>
      <c r="Z7031" s="1" t="s">
        <v>49</v>
      </c>
      <c r="AA7031" s="1" t="s">
        <v>37</v>
      </c>
      <c r="AB7031" s="1" t="s">
        <v>24</v>
      </c>
      <c r="AC7031" s="1" t="s">
        <v>38</v>
      </c>
      <c r="AD7031" s="1" t="s">
        <v>19</v>
      </c>
      <c r="AE7031" s="2">
        <v>41034</v>
      </c>
    </row>
    <row r="7032" spans="1:31" x14ac:dyDescent="0.25">
      <c r="A7032">
        <f t="shared" si="988"/>
        <v>7031</v>
      </c>
      <c r="B7032" s="1">
        <v>2023</v>
      </c>
      <c r="C7032" s="2">
        <v>41034</v>
      </c>
      <c r="D7032" s="1" t="s">
        <v>13</v>
      </c>
      <c r="E7032" s="1" t="str">
        <f t="shared" si="981"/>
        <v>*</v>
      </c>
      <c r="F7032" s="1" t="str">
        <f t="shared" si="982"/>
        <v>*</v>
      </c>
      <c r="G7032" s="1" t="str">
        <f t="shared" si="983"/>
        <v>*</v>
      </c>
      <c r="J7032" s="1" t="str">
        <f t="shared" si="984"/>
        <v>*</v>
      </c>
      <c r="P7032" s="1">
        <v>50</v>
      </c>
      <c r="Q7032" s="1">
        <f t="shared" si="989"/>
        <v>0.06</v>
      </c>
      <c r="T7032" s="4">
        <v>246.57</v>
      </c>
      <c r="U7032" s="9">
        <f t="shared" si="985"/>
        <v>0</v>
      </c>
      <c r="V7032" s="4">
        <f t="shared" si="986"/>
        <v>4.9314</v>
      </c>
      <c r="W7032" s="1" t="s">
        <v>21</v>
      </c>
      <c r="X7032" s="1">
        <v>5.49</v>
      </c>
      <c r="Y7032" s="4">
        <f t="shared" si="987"/>
        <v>252.06</v>
      </c>
      <c r="Z7032" s="1" t="s">
        <v>49</v>
      </c>
      <c r="AA7032" s="1" t="s">
        <v>37</v>
      </c>
      <c r="AB7032" s="1" t="s">
        <v>29</v>
      </c>
      <c r="AC7032" s="1" t="s">
        <v>40</v>
      </c>
      <c r="AD7032" s="1" t="s">
        <v>19</v>
      </c>
      <c r="AE7032" s="2">
        <v>41036</v>
      </c>
    </row>
    <row r="7033" spans="1:31" x14ac:dyDescent="0.25">
      <c r="A7033">
        <f t="shared" si="988"/>
        <v>7032</v>
      </c>
      <c r="B7033" s="1">
        <v>16257</v>
      </c>
      <c r="C7033" s="2">
        <v>41034</v>
      </c>
      <c r="D7033" s="1" t="s">
        <v>27</v>
      </c>
      <c r="E7033" s="1" t="str">
        <f t="shared" si="981"/>
        <v>*</v>
      </c>
      <c r="F7033" s="1" t="str">
        <f t="shared" si="982"/>
        <v>*</v>
      </c>
      <c r="G7033" s="1" t="str">
        <f t="shared" si="983"/>
        <v>*</v>
      </c>
      <c r="J7033" s="1" t="str">
        <f t="shared" si="984"/>
        <v>*</v>
      </c>
      <c r="P7033" s="1">
        <v>16</v>
      </c>
      <c r="Q7033" s="1">
        <f t="shared" si="989"/>
        <v>0.02</v>
      </c>
      <c r="T7033" s="4">
        <v>102.73</v>
      </c>
      <c r="U7033" s="9">
        <f t="shared" si="985"/>
        <v>0</v>
      </c>
      <c r="V7033" s="4">
        <f t="shared" si="986"/>
        <v>6.4206250000000002</v>
      </c>
      <c r="W7033" s="1" t="s">
        <v>21</v>
      </c>
      <c r="X7033" s="1">
        <v>2.5</v>
      </c>
      <c r="Y7033" s="4">
        <f t="shared" si="987"/>
        <v>105.23</v>
      </c>
      <c r="Z7033" s="1" t="s">
        <v>15</v>
      </c>
      <c r="AA7033" s="1" t="s">
        <v>37</v>
      </c>
      <c r="AB7033" s="1" t="s">
        <v>29</v>
      </c>
      <c r="AC7033" s="1" t="s">
        <v>57</v>
      </c>
      <c r="AD7033" s="1" t="s">
        <v>19</v>
      </c>
      <c r="AE7033" s="2">
        <v>41035</v>
      </c>
    </row>
    <row r="7034" spans="1:31" x14ac:dyDescent="0.25">
      <c r="A7034">
        <f t="shared" si="988"/>
        <v>7033</v>
      </c>
      <c r="B7034" s="1">
        <v>27265</v>
      </c>
      <c r="C7034" s="2">
        <v>41035</v>
      </c>
      <c r="D7034" s="1" t="s">
        <v>32</v>
      </c>
      <c r="E7034" s="1" t="str">
        <f t="shared" si="981"/>
        <v>***</v>
      </c>
      <c r="F7034" s="1" t="str">
        <f t="shared" si="982"/>
        <v>***</v>
      </c>
      <c r="G7034" s="1" t="str">
        <f t="shared" si="983"/>
        <v>***</v>
      </c>
      <c r="J7034" s="1" t="str">
        <f t="shared" si="984"/>
        <v>***</v>
      </c>
      <c r="P7034" s="1">
        <v>49</v>
      </c>
      <c r="Q7034" s="1">
        <f t="shared" si="989"/>
        <v>0.05</v>
      </c>
      <c r="T7034" s="4">
        <v>14981.74</v>
      </c>
      <c r="U7034" s="9">
        <f t="shared" si="985"/>
        <v>1</v>
      </c>
      <c r="V7034" s="4">
        <f t="shared" si="986"/>
        <v>305.74979591836734</v>
      </c>
      <c r="W7034" s="1" t="s">
        <v>21</v>
      </c>
      <c r="X7034" s="1">
        <v>11.64</v>
      </c>
      <c r="Y7034" s="4">
        <f t="shared" si="987"/>
        <v>14993.38</v>
      </c>
      <c r="Z7034" s="1" t="s">
        <v>49</v>
      </c>
      <c r="AA7034" s="1" t="s">
        <v>28</v>
      </c>
      <c r="AB7034" s="1" t="s">
        <v>24</v>
      </c>
      <c r="AC7034" s="1" t="s">
        <v>47</v>
      </c>
      <c r="AD7034" s="1" t="s">
        <v>48</v>
      </c>
      <c r="AE7034" s="2">
        <v>41035</v>
      </c>
    </row>
    <row r="7035" spans="1:31" x14ac:dyDescent="0.25">
      <c r="A7035">
        <f t="shared" si="988"/>
        <v>7034</v>
      </c>
      <c r="B7035" s="1">
        <v>27265</v>
      </c>
      <c r="C7035" s="2">
        <v>41035</v>
      </c>
      <c r="D7035" s="1" t="s">
        <v>32</v>
      </c>
      <c r="E7035" s="1" t="str">
        <f t="shared" si="981"/>
        <v>***</v>
      </c>
      <c r="F7035" s="1" t="str">
        <f t="shared" si="982"/>
        <v>***</v>
      </c>
      <c r="G7035" s="1" t="str">
        <f t="shared" si="983"/>
        <v>***</v>
      </c>
      <c r="J7035" s="1" t="str">
        <f t="shared" si="984"/>
        <v>***</v>
      </c>
      <c r="P7035" s="1">
        <v>36</v>
      </c>
      <c r="Q7035" s="1">
        <f t="shared" si="989"/>
        <v>0.04</v>
      </c>
      <c r="T7035" s="4">
        <v>5587.2</v>
      </c>
      <c r="U7035" s="9">
        <f t="shared" si="985"/>
        <v>1</v>
      </c>
      <c r="V7035" s="4">
        <f t="shared" si="986"/>
        <v>155.19999999999999</v>
      </c>
      <c r="W7035" s="1" t="s">
        <v>14</v>
      </c>
      <c r="X7035" s="1">
        <v>19.989999999999998</v>
      </c>
      <c r="Y7035" s="4">
        <f t="shared" si="987"/>
        <v>5607.19</v>
      </c>
      <c r="Z7035" s="1" t="s">
        <v>49</v>
      </c>
      <c r="AA7035" s="1" t="s">
        <v>28</v>
      </c>
      <c r="AB7035" s="1" t="s">
        <v>29</v>
      </c>
      <c r="AC7035" s="1" t="s">
        <v>57</v>
      </c>
      <c r="AD7035" s="1" t="s">
        <v>19</v>
      </c>
      <c r="AE7035" s="2">
        <v>41036</v>
      </c>
    </row>
    <row r="7036" spans="1:31" x14ac:dyDescent="0.25">
      <c r="A7036">
        <f t="shared" si="988"/>
        <v>7035</v>
      </c>
      <c r="B7036" s="1">
        <v>22272</v>
      </c>
      <c r="C7036" s="2">
        <v>41035</v>
      </c>
      <c r="D7036" s="1" t="s">
        <v>20</v>
      </c>
      <c r="E7036" s="1" t="str">
        <f t="shared" si="981"/>
        <v>*</v>
      </c>
      <c r="F7036" s="1" t="str">
        <f t="shared" si="982"/>
        <v>**</v>
      </c>
      <c r="G7036" s="1" t="str">
        <f t="shared" si="983"/>
        <v>**</v>
      </c>
      <c r="J7036" s="1" t="str">
        <f t="shared" si="984"/>
        <v>**</v>
      </c>
      <c r="P7036" s="1">
        <v>37</v>
      </c>
      <c r="Q7036" s="1">
        <f t="shared" si="989"/>
        <v>0.04</v>
      </c>
      <c r="T7036" s="4">
        <v>5382.24</v>
      </c>
      <c r="U7036" s="9">
        <f t="shared" si="985"/>
        <v>1</v>
      </c>
      <c r="V7036" s="4">
        <f t="shared" si="986"/>
        <v>145.46594594594595</v>
      </c>
      <c r="W7036" s="1" t="s">
        <v>21</v>
      </c>
      <c r="X7036" s="1">
        <v>4</v>
      </c>
      <c r="Y7036" s="4">
        <f t="shared" si="987"/>
        <v>5386.24</v>
      </c>
      <c r="Z7036" s="1" t="s">
        <v>22</v>
      </c>
      <c r="AA7036" s="1" t="s">
        <v>37</v>
      </c>
      <c r="AB7036" s="1" t="s">
        <v>24</v>
      </c>
      <c r="AC7036" s="1" t="s">
        <v>38</v>
      </c>
      <c r="AD7036" s="1" t="s">
        <v>19</v>
      </c>
      <c r="AE7036" s="2">
        <v>41037</v>
      </c>
    </row>
    <row r="7037" spans="1:31" x14ac:dyDescent="0.25">
      <c r="A7037">
        <f t="shared" si="988"/>
        <v>7036</v>
      </c>
      <c r="B7037" s="1">
        <v>21796</v>
      </c>
      <c r="C7037" s="2">
        <v>41035</v>
      </c>
      <c r="D7037" s="1" t="s">
        <v>13</v>
      </c>
      <c r="E7037" s="1" t="str">
        <f t="shared" si="981"/>
        <v>*</v>
      </c>
      <c r="F7037" s="1" t="str">
        <f t="shared" si="982"/>
        <v>*</v>
      </c>
      <c r="G7037" s="1" t="str">
        <f t="shared" si="983"/>
        <v>*</v>
      </c>
      <c r="J7037" s="1" t="str">
        <f t="shared" si="984"/>
        <v>*</v>
      </c>
      <c r="P7037" s="1">
        <v>46</v>
      </c>
      <c r="Q7037" s="1">
        <f t="shared" si="989"/>
        <v>0.05</v>
      </c>
      <c r="T7037" s="4">
        <v>4744.6400000000003</v>
      </c>
      <c r="U7037" s="9">
        <f t="shared" si="985"/>
        <v>1</v>
      </c>
      <c r="V7037" s="4">
        <f t="shared" si="986"/>
        <v>103.14434782608696</v>
      </c>
      <c r="W7037" s="1" t="s">
        <v>21</v>
      </c>
      <c r="X7037" s="1">
        <v>19.989999999999998</v>
      </c>
      <c r="Y7037" s="4">
        <f t="shared" si="987"/>
        <v>4764.63</v>
      </c>
      <c r="Z7037" s="1" t="s">
        <v>22</v>
      </c>
      <c r="AA7037" s="1" t="s">
        <v>37</v>
      </c>
      <c r="AB7037" s="1" t="s">
        <v>24</v>
      </c>
      <c r="AC7037" s="1" t="s">
        <v>38</v>
      </c>
      <c r="AD7037" s="1" t="s">
        <v>19</v>
      </c>
      <c r="AE7037" s="2">
        <v>41039</v>
      </c>
    </row>
    <row r="7038" spans="1:31" x14ac:dyDescent="0.25">
      <c r="A7038">
        <f t="shared" si="988"/>
        <v>7037</v>
      </c>
      <c r="B7038" s="1">
        <v>22272</v>
      </c>
      <c r="C7038" s="2">
        <v>41035</v>
      </c>
      <c r="D7038" s="1" t="s">
        <v>20</v>
      </c>
      <c r="E7038" s="1" t="str">
        <f t="shared" si="981"/>
        <v>*</v>
      </c>
      <c r="F7038" s="1" t="str">
        <f t="shared" si="982"/>
        <v>**</v>
      </c>
      <c r="G7038" s="1" t="str">
        <f t="shared" si="983"/>
        <v>**</v>
      </c>
      <c r="J7038" s="1" t="str">
        <f t="shared" si="984"/>
        <v>**</v>
      </c>
      <c r="P7038" s="1">
        <v>30</v>
      </c>
      <c r="Q7038" s="1">
        <f t="shared" si="989"/>
        <v>0.04</v>
      </c>
      <c r="T7038" s="4">
        <v>1035.95</v>
      </c>
      <c r="U7038" s="9">
        <f t="shared" si="985"/>
        <v>1</v>
      </c>
      <c r="V7038" s="4">
        <f t="shared" si="986"/>
        <v>34.531666666666666</v>
      </c>
      <c r="W7038" s="1" t="s">
        <v>21</v>
      </c>
      <c r="X7038" s="1">
        <v>1.99</v>
      </c>
      <c r="Y7038" s="4">
        <f t="shared" si="987"/>
        <v>1037.94</v>
      </c>
      <c r="Z7038" s="1" t="s">
        <v>22</v>
      </c>
      <c r="AA7038" s="1" t="s">
        <v>37</v>
      </c>
      <c r="AB7038" s="1" t="s">
        <v>24</v>
      </c>
      <c r="AC7038" s="1" t="s">
        <v>38</v>
      </c>
      <c r="AD7038" s="1" t="s">
        <v>41</v>
      </c>
      <c r="AE7038" s="2">
        <v>41037</v>
      </c>
    </row>
    <row r="7039" spans="1:31" x14ac:dyDescent="0.25">
      <c r="A7039">
        <f t="shared" si="988"/>
        <v>7038</v>
      </c>
      <c r="B7039" s="1">
        <v>21796</v>
      </c>
      <c r="C7039" s="2">
        <v>41035</v>
      </c>
      <c r="D7039" s="1" t="s">
        <v>13</v>
      </c>
      <c r="E7039" s="1" t="str">
        <f t="shared" si="981"/>
        <v>*</v>
      </c>
      <c r="F7039" s="1" t="str">
        <f t="shared" si="982"/>
        <v>*</v>
      </c>
      <c r="G7039" s="1" t="str">
        <f t="shared" si="983"/>
        <v>*</v>
      </c>
      <c r="J7039" s="1" t="str">
        <f t="shared" si="984"/>
        <v>*</v>
      </c>
      <c r="P7039" s="1">
        <v>41</v>
      </c>
      <c r="Q7039" s="1">
        <f t="shared" si="989"/>
        <v>0.05</v>
      </c>
      <c r="T7039" s="4">
        <v>607.13</v>
      </c>
      <c r="U7039" s="9">
        <f t="shared" si="985"/>
        <v>0</v>
      </c>
      <c r="V7039" s="4">
        <f t="shared" si="986"/>
        <v>14.808048780487805</v>
      </c>
      <c r="W7039" s="1" t="s">
        <v>21</v>
      </c>
      <c r="X7039" s="1">
        <v>1.39</v>
      </c>
      <c r="Y7039" s="4">
        <f t="shared" si="987"/>
        <v>608.52</v>
      </c>
      <c r="Z7039" s="1" t="s">
        <v>22</v>
      </c>
      <c r="AA7039" s="1" t="s">
        <v>37</v>
      </c>
      <c r="AB7039" s="1" t="s">
        <v>29</v>
      </c>
      <c r="AC7039" s="1" t="s">
        <v>57</v>
      </c>
      <c r="AD7039" s="1" t="s">
        <v>19</v>
      </c>
      <c r="AE7039" s="2">
        <v>41042</v>
      </c>
    </row>
    <row r="7040" spans="1:31" x14ac:dyDescent="0.25">
      <c r="A7040">
        <f t="shared" si="988"/>
        <v>7039</v>
      </c>
      <c r="B7040" s="1">
        <v>8679</v>
      </c>
      <c r="C7040" s="2">
        <v>41035</v>
      </c>
      <c r="D7040" s="1" t="s">
        <v>36</v>
      </c>
      <c r="E7040" s="1" t="str">
        <f t="shared" si="981"/>
        <v>*</v>
      </c>
      <c r="F7040" s="1" t="str">
        <f t="shared" si="982"/>
        <v>*</v>
      </c>
      <c r="G7040" s="1" t="str">
        <f t="shared" si="983"/>
        <v>*</v>
      </c>
      <c r="J7040" s="1" t="str">
        <f t="shared" si="984"/>
        <v>*</v>
      </c>
      <c r="P7040" s="1">
        <v>46</v>
      </c>
      <c r="Q7040" s="1">
        <f t="shared" si="989"/>
        <v>0.05</v>
      </c>
      <c r="T7040" s="4">
        <v>446.06</v>
      </c>
      <c r="U7040" s="9">
        <f t="shared" si="985"/>
        <v>0</v>
      </c>
      <c r="V7040" s="4">
        <f t="shared" si="986"/>
        <v>9.6969565217391303</v>
      </c>
      <c r="W7040" s="1" t="s">
        <v>21</v>
      </c>
      <c r="X7040" s="1">
        <v>2.15</v>
      </c>
      <c r="Y7040" s="4">
        <f t="shared" si="987"/>
        <v>448.21</v>
      </c>
      <c r="Z7040" s="1" t="s">
        <v>46</v>
      </c>
      <c r="AA7040" s="1" t="s">
        <v>37</v>
      </c>
      <c r="AB7040" s="1" t="s">
        <v>29</v>
      </c>
      <c r="AC7040" s="1" t="s">
        <v>40</v>
      </c>
      <c r="AD7040" s="1" t="s">
        <v>31</v>
      </c>
      <c r="AE7040" s="2">
        <v>41036</v>
      </c>
    </row>
    <row r="7041" spans="1:31" x14ac:dyDescent="0.25">
      <c r="A7041">
        <f t="shared" si="988"/>
        <v>7040</v>
      </c>
      <c r="B7041" s="1">
        <v>27265</v>
      </c>
      <c r="C7041" s="2">
        <v>41035</v>
      </c>
      <c r="D7041" s="1" t="s">
        <v>32</v>
      </c>
      <c r="E7041" s="1" t="str">
        <f t="shared" si="981"/>
        <v>***</v>
      </c>
      <c r="F7041" s="1" t="str">
        <f t="shared" si="982"/>
        <v>***</v>
      </c>
      <c r="G7041" s="1" t="str">
        <f t="shared" si="983"/>
        <v>***</v>
      </c>
      <c r="J7041" s="1" t="str">
        <f t="shared" si="984"/>
        <v>***</v>
      </c>
      <c r="P7041" s="1">
        <v>49</v>
      </c>
      <c r="Q7041" s="1">
        <f t="shared" si="989"/>
        <v>0.05</v>
      </c>
      <c r="T7041" s="4">
        <v>401.39</v>
      </c>
      <c r="U7041" s="9">
        <f t="shared" si="985"/>
        <v>0</v>
      </c>
      <c r="V7041" s="4">
        <f t="shared" si="986"/>
        <v>8.1916326530612249</v>
      </c>
      <c r="W7041" s="1" t="s">
        <v>14</v>
      </c>
      <c r="X7041" s="1">
        <v>0.96</v>
      </c>
      <c r="Y7041" s="4">
        <f t="shared" si="987"/>
        <v>402.34999999999997</v>
      </c>
      <c r="Z7041" s="1" t="s">
        <v>49</v>
      </c>
      <c r="AA7041" s="1" t="s">
        <v>28</v>
      </c>
      <c r="AB7041" s="1" t="s">
        <v>17</v>
      </c>
      <c r="AC7041" s="1" t="s">
        <v>18</v>
      </c>
      <c r="AD7041" s="1" t="s">
        <v>31</v>
      </c>
      <c r="AE7041" s="2">
        <v>41037</v>
      </c>
    </row>
    <row r="7042" spans="1:31" x14ac:dyDescent="0.25">
      <c r="A7042">
        <f t="shared" si="988"/>
        <v>7041</v>
      </c>
      <c r="B7042" s="1">
        <v>6785</v>
      </c>
      <c r="C7042" s="2">
        <v>41035</v>
      </c>
      <c r="D7042" s="1" t="s">
        <v>36</v>
      </c>
      <c r="E7042" s="1" t="str">
        <f t="shared" si="981"/>
        <v>*</v>
      </c>
      <c r="F7042" s="1" t="str">
        <f t="shared" si="982"/>
        <v>*</v>
      </c>
      <c r="G7042" s="1" t="str">
        <f t="shared" si="983"/>
        <v>*</v>
      </c>
      <c r="J7042" s="1" t="str">
        <f t="shared" si="984"/>
        <v>*</v>
      </c>
      <c r="P7042" s="1">
        <v>7</v>
      </c>
      <c r="Q7042" s="1">
        <f t="shared" si="989"/>
        <v>0.01</v>
      </c>
      <c r="T7042" s="4">
        <v>181.32</v>
      </c>
      <c r="U7042" s="9">
        <f t="shared" si="985"/>
        <v>0</v>
      </c>
      <c r="V7042" s="4">
        <f t="shared" si="986"/>
        <v>25.90285714285714</v>
      </c>
      <c r="W7042" s="1" t="s">
        <v>21</v>
      </c>
      <c r="X7042" s="1">
        <v>8.99</v>
      </c>
      <c r="Y7042" s="4">
        <f t="shared" si="987"/>
        <v>190.31</v>
      </c>
      <c r="Z7042" s="1" t="s">
        <v>54</v>
      </c>
      <c r="AA7042" s="1" t="s">
        <v>37</v>
      </c>
      <c r="AB7042" s="1" t="s">
        <v>17</v>
      </c>
      <c r="AC7042" s="1" t="s">
        <v>18</v>
      </c>
      <c r="AD7042" s="1" t="s">
        <v>41</v>
      </c>
      <c r="AE7042" s="2">
        <v>41037</v>
      </c>
    </row>
    <row r="7043" spans="1:31" x14ac:dyDescent="0.25">
      <c r="A7043">
        <f t="shared" si="988"/>
        <v>7042</v>
      </c>
      <c r="B7043" s="1">
        <v>21796</v>
      </c>
      <c r="C7043" s="2">
        <v>41035</v>
      </c>
      <c r="D7043" s="1" t="s">
        <v>13</v>
      </c>
      <c r="E7043" s="1" t="str">
        <f t="shared" ref="E7043:E7106" si="990">IF(D7043="Critical","***","*")</f>
        <v>*</v>
      </c>
      <c r="F7043" s="1" t="str">
        <f t="shared" ref="F7043:F7106" si="991">IF(D7043="Critical","***",IF(D7043="High","**","*"))</f>
        <v>*</v>
      </c>
      <c r="G7043" s="1" t="str">
        <f t="shared" ref="G7043:G7106" si="992">VLOOKUP(D7043,$H$6:$I$10,2,FALSE)</f>
        <v>*</v>
      </c>
      <c r="J7043" s="1" t="str">
        <f t="shared" ref="J7043:J7106" si="993">HLOOKUP(D7043,$K$5:$O$6,2,FALSE)</f>
        <v>*</v>
      </c>
      <c r="P7043" s="1">
        <v>2</v>
      </c>
      <c r="Q7043" s="1">
        <f t="shared" si="989"/>
        <v>0.01</v>
      </c>
      <c r="T7043" s="4">
        <v>40.825499999999998</v>
      </c>
      <c r="U7043" s="9">
        <f t="shared" ref="U7043:U7106" si="994">IF(T7043&gt;1000,1,0)</f>
        <v>0</v>
      </c>
      <c r="V7043" s="4">
        <f t="shared" ref="V7043:V7106" si="995">T7043/P7043</f>
        <v>20.412749999999999</v>
      </c>
      <c r="W7043" s="1" t="s">
        <v>21</v>
      </c>
      <c r="X7043" s="1">
        <v>4.8099999999999996</v>
      </c>
      <c r="Y7043" s="4">
        <f t="shared" ref="Y7043:Y7106" si="996">X7043+T7043</f>
        <v>45.6355</v>
      </c>
      <c r="Z7043" s="1" t="s">
        <v>22</v>
      </c>
      <c r="AA7043" s="1" t="s">
        <v>37</v>
      </c>
      <c r="AB7043" s="1" t="s">
        <v>24</v>
      </c>
      <c r="AC7043" s="1" t="s">
        <v>25</v>
      </c>
      <c r="AD7043" s="1" t="s">
        <v>26</v>
      </c>
      <c r="AE7043" s="2">
        <v>41035</v>
      </c>
    </row>
    <row r="7044" spans="1:31" x14ac:dyDescent="0.25">
      <c r="A7044">
        <f t="shared" ref="A7044:A7107" si="997">A7043+1</f>
        <v>7043</v>
      </c>
      <c r="B7044" s="1">
        <v>21796</v>
      </c>
      <c r="C7044" s="2">
        <v>41035</v>
      </c>
      <c r="D7044" s="1" t="s">
        <v>13</v>
      </c>
      <c r="E7044" s="1" t="str">
        <f t="shared" si="990"/>
        <v>*</v>
      </c>
      <c r="F7044" s="1" t="str">
        <f t="shared" si="991"/>
        <v>*</v>
      </c>
      <c r="G7044" s="1" t="str">
        <f t="shared" si="992"/>
        <v>*</v>
      </c>
      <c r="J7044" s="1" t="str">
        <f t="shared" si="993"/>
        <v>*</v>
      </c>
      <c r="P7044" s="1">
        <v>31</v>
      </c>
      <c r="Q7044" s="1">
        <f t="shared" ref="Q7044:Q7107" si="998">VLOOKUP(P7044,$R$5:$S$10,2,TRUE)</f>
        <v>0.04</v>
      </c>
      <c r="T7044" s="4">
        <v>34.22</v>
      </c>
      <c r="U7044" s="9">
        <f t="shared" si="994"/>
        <v>0</v>
      </c>
      <c r="V7044" s="4">
        <f t="shared" si="995"/>
        <v>1.1038709677419354</v>
      </c>
      <c r="W7044" s="1" t="s">
        <v>21</v>
      </c>
      <c r="X7044" s="1">
        <v>0.7</v>
      </c>
      <c r="Y7044" s="4">
        <f t="shared" si="996"/>
        <v>34.92</v>
      </c>
      <c r="Z7044" s="1" t="s">
        <v>22</v>
      </c>
      <c r="AA7044" s="1" t="s">
        <v>37</v>
      </c>
      <c r="AB7044" s="1" t="s">
        <v>29</v>
      </c>
      <c r="AC7044" s="1" t="s">
        <v>61</v>
      </c>
      <c r="AD7044" s="1" t="s">
        <v>31</v>
      </c>
      <c r="AE7044" s="2">
        <v>41040</v>
      </c>
    </row>
    <row r="7045" spans="1:31" x14ac:dyDescent="0.25">
      <c r="A7045">
        <f t="shared" si="997"/>
        <v>7044</v>
      </c>
      <c r="B7045" s="1">
        <v>46977</v>
      </c>
      <c r="C7045" s="2">
        <v>41036</v>
      </c>
      <c r="D7045" s="1" t="s">
        <v>36</v>
      </c>
      <c r="E7045" s="1" t="str">
        <f t="shared" si="990"/>
        <v>*</v>
      </c>
      <c r="F7045" s="1" t="str">
        <f t="shared" si="991"/>
        <v>*</v>
      </c>
      <c r="G7045" s="1" t="str">
        <f t="shared" si="992"/>
        <v>*</v>
      </c>
      <c r="J7045" s="1" t="str">
        <f t="shared" si="993"/>
        <v>*</v>
      </c>
      <c r="P7045" s="1">
        <v>19</v>
      </c>
      <c r="Q7045" s="1">
        <f t="shared" si="998"/>
        <v>0.02</v>
      </c>
      <c r="T7045" s="4">
        <v>2980.3719999999998</v>
      </c>
      <c r="U7045" s="9">
        <f t="shared" si="994"/>
        <v>1</v>
      </c>
      <c r="V7045" s="4">
        <f t="shared" si="995"/>
        <v>156.86168421052631</v>
      </c>
      <c r="W7045" s="1" t="s">
        <v>21</v>
      </c>
      <c r="X7045" s="1">
        <v>8.99</v>
      </c>
      <c r="Y7045" s="4">
        <f t="shared" si="996"/>
        <v>2989.3619999999996</v>
      </c>
      <c r="Z7045" s="1" t="s">
        <v>22</v>
      </c>
      <c r="AA7045" s="1" t="s">
        <v>16</v>
      </c>
      <c r="AB7045" s="1" t="s">
        <v>24</v>
      </c>
      <c r="AC7045" s="1" t="s">
        <v>25</v>
      </c>
      <c r="AD7045" s="1" t="s">
        <v>19</v>
      </c>
      <c r="AE7045" s="2">
        <v>41038</v>
      </c>
    </row>
    <row r="7046" spans="1:31" x14ac:dyDescent="0.25">
      <c r="A7046">
        <f t="shared" si="997"/>
        <v>7045</v>
      </c>
      <c r="B7046" s="1">
        <v>30784</v>
      </c>
      <c r="C7046" s="2">
        <v>41036</v>
      </c>
      <c r="D7046" s="1" t="s">
        <v>36</v>
      </c>
      <c r="E7046" s="1" t="str">
        <f t="shared" si="990"/>
        <v>*</v>
      </c>
      <c r="F7046" s="1" t="str">
        <f t="shared" si="991"/>
        <v>*</v>
      </c>
      <c r="G7046" s="1" t="str">
        <f t="shared" si="992"/>
        <v>*</v>
      </c>
      <c r="J7046" s="1" t="str">
        <f t="shared" si="993"/>
        <v>*</v>
      </c>
      <c r="P7046" s="1">
        <v>10</v>
      </c>
      <c r="Q7046" s="1">
        <f t="shared" si="998"/>
        <v>0.02</v>
      </c>
      <c r="T7046" s="4">
        <v>707.3</v>
      </c>
      <c r="U7046" s="9">
        <f t="shared" si="994"/>
        <v>0</v>
      </c>
      <c r="V7046" s="4">
        <f t="shared" si="995"/>
        <v>70.72999999999999</v>
      </c>
      <c r="W7046" s="1" t="s">
        <v>33</v>
      </c>
      <c r="X7046" s="1">
        <v>26.74</v>
      </c>
      <c r="Y7046" s="4">
        <f t="shared" si="996"/>
        <v>734.04</v>
      </c>
      <c r="Z7046" s="1" t="s">
        <v>44</v>
      </c>
      <c r="AA7046" s="1" t="s">
        <v>23</v>
      </c>
      <c r="AB7046" s="1" t="s">
        <v>17</v>
      </c>
      <c r="AC7046" s="1" t="s">
        <v>62</v>
      </c>
      <c r="AD7046" s="1" t="s">
        <v>59</v>
      </c>
      <c r="AE7046" s="2">
        <v>41038</v>
      </c>
    </row>
    <row r="7047" spans="1:31" x14ac:dyDescent="0.25">
      <c r="A7047">
        <f t="shared" si="997"/>
        <v>7046</v>
      </c>
      <c r="B7047" s="1">
        <v>130</v>
      </c>
      <c r="C7047" s="2">
        <v>41036</v>
      </c>
      <c r="D7047" s="1" t="s">
        <v>20</v>
      </c>
      <c r="E7047" s="1" t="str">
        <f t="shared" si="990"/>
        <v>*</v>
      </c>
      <c r="F7047" s="1" t="str">
        <f t="shared" si="991"/>
        <v>**</v>
      </c>
      <c r="G7047" s="1" t="str">
        <f t="shared" si="992"/>
        <v>**</v>
      </c>
      <c r="J7047" s="1" t="str">
        <f t="shared" si="993"/>
        <v>**</v>
      </c>
      <c r="P7047" s="1">
        <v>29</v>
      </c>
      <c r="Q7047" s="1">
        <f t="shared" si="998"/>
        <v>3.5000000000000003E-2</v>
      </c>
      <c r="T7047" s="4">
        <v>575.11</v>
      </c>
      <c r="U7047" s="9">
        <f t="shared" si="994"/>
        <v>0</v>
      </c>
      <c r="V7047" s="4">
        <f t="shared" si="995"/>
        <v>19.831379310344829</v>
      </c>
      <c r="W7047" s="1" t="s">
        <v>21</v>
      </c>
      <c r="X7047" s="1">
        <v>9.0299999999999994</v>
      </c>
      <c r="Y7047" s="4">
        <f t="shared" si="996"/>
        <v>584.14</v>
      </c>
      <c r="Z7047" s="1" t="s">
        <v>49</v>
      </c>
      <c r="AA7047" s="1" t="s">
        <v>28</v>
      </c>
      <c r="AB7047" s="1" t="s">
        <v>29</v>
      </c>
      <c r="AC7047" s="1" t="s">
        <v>40</v>
      </c>
      <c r="AD7047" s="1" t="s">
        <v>19</v>
      </c>
      <c r="AE7047" s="2">
        <v>41037</v>
      </c>
    </row>
    <row r="7048" spans="1:31" x14ac:dyDescent="0.25">
      <c r="A7048">
        <f t="shared" si="997"/>
        <v>7047</v>
      </c>
      <c r="B7048" s="1">
        <v>130</v>
      </c>
      <c r="C7048" s="2">
        <v>41036</v>
      </c>
      <c r="D7048" s="1" t="s">
        <v>20</v>
      </c>
      <c r="E7048" s="1" t="str">
        <f t="shared" si="990"/>
        <v>*</v>
      </c>
      <c r="F7048" s="1" t="str">
        <f t="shared" si="991"/>
        <v>**</v>
      </c>
      <c r="G7048" s="1" t="str">
        <f t="shared" si="992"/>
        <v>**</v>
      </c>
      <c r="J7048" s="1" t="str">
        <f t="shared" si="993"/>
        <v>**</v>
      </c>
      <c r="P7048" s="1">
        <v>3</v>
      </c>
      <c r="Q7048" s="1">
        <f t="shared" si="998"/>
        <v>0.01</v>
      </c>
      <c r="T7048" s="4">
        <v>461.89</v>
      </c>
      <c r="U7048" s="9">
        <f t="shared" si="994"/>
        <v>0</v>
      </c>
      <c r="V7048" s="4">
        <f t="shared" si="995"/>
        <v>153.96333333333334</v>
      </c>
      <c r="W7048" s="1" t="s">
        <v>14</v>
      </c>
      <c r="X7048" s="1">
        <v>13.99</v>
      </c>
      <c r="Y7048" s="4">
        <f t="shared" si="996"/>
        <v>475.88</v>
      </c>
      <c r="Z7048" s="1" t="s">
        <v>49</v>
      </c>
      <c r="AA7048" s="1" t="s">
        <v>28</v>
      </c>
      <c r="AB7048" s="1" t="s">
        <v>24</v>
      </c>
      <c r="AC7048" s="1" t="s">
        <v>56</v>
      </c>
      <c r="AD7048" s="1" t="s">
        <v>26</v>
      </c>
      <c r="AE7048" s="2">
        <v>41038</v>
      </c>
    </row>
    <row r="7049" spans="1:31" x14ac:dyDescent="0.25">
      <c r="A7049">
        <f t="shared" si="997"/>
        <v>7048</v>
      </c>
      <c r="B7049" s="1">
        <v>30784</v>
      </c>
      <c r="C7049" s="2">
        <v>41036</v>
      </c>
      <c r="D7049" s="1" t="s">
        <v>36</v>
      </c>
      <c r="E7049" s="1" t="str">
        <f t="shared" si="990"/>
        <v>*</v>
      </c>
      <c r="F7049" s="1" t="str">
        <f t="shared" si="991"/>
        <v>*</v>
      </c>
      <c r="G7049" s="1" t="str">
        <f t="shared" si="992"/>
        <v>*</v>
      </c>
      <c r="J7049" s="1" t="str">
        <f t="shared" si="993"/>
        <v>*</v>
      </c>
      <c r="P7049" s="1">
        <v>48</v>
      </c>
      <c r="Q7049" s="1">
        <f t="shared" si="998"/>
        <v>0.05</v>
      </c>
      <c r="T7049" s="4">
        <v>335.64</v>
      </c>
      <c r="U7049" s="9">
        <f t="shared" si="994"/>
        <v>0</v>
      </c>
      <c r="V7049" s="4">
        <f t="shared" si="995"/>
        <v>6.9924999999999997</v>
      </c>
      <c r="W7049" s="1" t="s">
        <v>21</v>
      </c>
      <c r="X7049" s="1">
        <v>1.56</v>
      </c>
      <c r="Y7049" s="4">
        <f t="shared" si="996"/>
        <v>337.2</v>
      </c>
      <c r="Z7049" s="1" t="s">
        <v>44</v>
      </c>
      <c r="AA7049" s="1" t="s">
        <v>23</v>
      </c>
      <c r="AB7049" s="1" t="s">
        <v>29</v>
      </c>
      <c r="AC7049" s="1" t="s">
        <v>30</v>
      </c>
      <c r="AD7049" s="1" t="s">
        <v>31</v>
      </c>
      <c r="AE7049" s="2">
        <v>41037</v>
      </c>
    </row>
    <row r="7050" spans="1:31" x14ac:dyDescent="0.25">
      <c r="A7050">
        <f t="shared" si="997"/>
        <v>7049</v>
      </c>
      <c r="B7050" s="1">
        <v>58435</v>
      </c>
      <c r="C7050" s="2">
        <v>41036</v>
      </c>
      <c r="D7050" s="1" t="s">
        <v>13</v>
      </c>
      <c r="E7050" s="1" t="str">
        <f t="shared" si="990"/>
        <v>*</v>
      </c>
      <c r="F7050" s="1" t="str">
        <f t="shared" si="991"/>
        <v>*</v>
      </c>
      <c r="G7050" s="1" t="str">
        <f t="shared" si="992"/>
        <v>*</v>
      </c>
      <c r="J7050" s="1" t="str">
        <f t="shared" si="993"/>
        <v>*</v>
      </c>
      <c r="P7050" s="1">
        <v>11</v>
      </c>
      <c r="Q7050" s="1">
        <f t="shared" si="998"/>
        <v>0.02</v>
      </c>
      <c r="T7050" s="4">
        <v>273.44</v>
      </c>
      <c r="U7050" s="9">
        <f t="shared" si="994"/>
        <v>0</v>
      </c>
      <c r="V7050" s="4">
        <f t="shared" si="995"/>
        <v>24.858181818181819</v>
      </c>
      <c r="W7050" s="1" t="s">
        <v>21</v>
      </c>
      <c r="X7050" s="1">
        <v>15.1</v>
      </c>
      <c r="Y7050" s="4">
        <f t="shared" si="996"/>
        <v>288.54000000000002</v>
      </c>
      <c r="Z7050" s="1" t="s">
        <v>22</v>
      </c>
      <c r="AA7050" s="1" t="s">
        <v>37</v>
      </c>
      <c r="AB7050" s="1" t="s">
        <v>29</v>
      </c>
      <c r="AC7050" s="1" t="s">
        <v>43</v>
      </c>
      <c r="AD7050" s="1" t="s">
        <v>19</v>
      </c>
      <c r="AE7050" s="2">
        <v>41038</v>
      </c>
    </row>
    <row r="7051" spans="1:31" x14ac:dyDescent="0.25">
      <c r="A7051">
        <f t="shared" si="997"/>
        <v>7050</v>
      </c>
      <c r="B7051" s="1">
        <v>130</v>
      </c>
      <c r="C7051" s="2">
        <v>41036</v>
      </c>
      <c r="D7051" s="1" t="s">
        <v>20</v>
      </c>
      <c r="E7051" s="1" t="str">
        <f t="shared" si="990"/>
        <v>*</v>
      </c>
      <c r="F7051" s="1" t="str">
        <f t="shared" si="991"/>
        <v>**</v>
      </c>
      <c r="G7051" s="1" t="str">
        <f t="shared" si="992"/>
        <v>**</v>
      </c>
      <c r="J7051" s="1" t="str">
        <f t="shared" si="993"/>
        <v>**</v>
      </c>
      <c r="P7051" s="1">
        <v>23</v>
      </c>
      <c r="Q7051" s="1">
        <f t="shared" si="998"/>
        <v>3.5000000000000003E-2</v>
      </c>
      <c r="T7051" s="4">
        <v>236.46</v>
      </c>
      <c r="U7051" s="9">
        <f t="shared" si="994"/>
        <v>0</v>
      </c>
      <c r="V7051" s="4">
        <f t="shared" si="995"/>
        <v>10.280869565217392</v>
      </c>
      <c r="W7051" s="1" t="s">
        <v>21</v>
      </c>
      <c r="X7051" s="1">
        <v>9.4499999999999993</v>
      </c>
      <c r="Y7051" s="4">
        <f t="shared" si="996"/>
        <v>245.91</v>
      </c>
      <c r="Z7051" s="1" t="s">
        <v>49</v>
      </c>
      <c r="AA7051" s="1" t="s">
        <v>28</v>
      </c>
      <c r="AB7051" s="1" t="s">
        <v>29</v>
      </c>
      <c r="AC7051" s="1" t="s">
        <v>55</v>
      </c>
      <c r="AD7051" s="1" t="s">
        <v>19</v>
      </c>
      <c r="AE7051" s="2">
        <v>41039</v>
      </c>
    </row>
    <row r="7052" spans="1:31" x14ac:dyDescent="0.25">
      <c r="A7052">
        <f t="shared" si="997"/>
        <v>7051</v>
      </c>
      <c r="B7052" s="1">
        <v>17862</v>
      </c>
      <c r="C7052" s="2">
        <v>41036</v>
      </c>
      <c r="D7052" s="1" t="s">
        <v>27</v>
      </c>
      <c r="E7052" s="1" t="str">
        <f t="shared" si="990"/>
        <v>*</v>
      </c>
      <c r="F7052" s="1" t="str">
        <f t="shared" si="991"/>
        <v>*</v>
      </c>
      <c r="G7052" s="1" t="str">
        <f t="shared" si="992"/>
        <v>*</v>
      </c>
      <c r="J7052" s="1" t="str">
        <f t="shared" si="993"/>
        <v>*</v>
      </c>
      <c r="P7052" s="1">
        <v>31</v>
      </c>
      <c r="Q7052" s="1">
        <f t="shared" si="998"/>
        <v>0.04</v>
      </c>
      <c r="T7052" s="4">
        <v>67.88</v>
      </c>
      <c r="U7052" s="9">
        <f t="shared" si="994"/>
        <v>0</v>
      </c>
      <c r="V7052" s="4">
        <f t="shared" si="995"/>
        <v>2.1896774193548385</v>
      </c>
      <c r="W7052" s="1" t="s">
        <v>14</v>
      </c>
      <c r="X7052" s="1">
        <v>0.7</v>
      </c>
      <c r="Y7052" s="4">
        <f t="shared" si="996"/>
        <v>68.58</v>
      </c>
      <c r="Z7052" s="1" t="s">
        <v>49</v>
      </c>
      <c r="AA7052" s="1" t="s">
        <v>28</v>
      </c>
      <c r="AB7052" s="1" t="s">
        <v>29</v>
      </c>
      <c r="AC7052" s="1" t="s">
        <v>30</v>
      </c>
      <c r="AD7052" s="1" t="s">
        <v>31</v>
      </c>
      <c r="AE7052" s="2">
        <v>41038</v>
      </c>
    </row>
    <row r="7053" spans="1:31" x14ac:dyDescent="0.25">
      <c r="A7053">
        <f t="shared" si="997"/>
        <v>7052</v>
      </c>
      <c r="B7053" s="1">
        <v>46977</v>
      </c>
      <c r="C7053" s="2">
        <v>41036</v>
      </c>
      <c r="D7053" s="1" t="s">
        <v>36</v>
      </c>
      <c r="E7053" s="1" t="str">
        <f t="shared" si="990"/>
        <v>*</v>
      </c>
      <c r="F7053" s="1" t="str">
        <f t="shared" si="991"/>
        <v>*</v>
      </c>
      <c r="G7053" s="1" t="str">
        <f t="shared" si="992"/>
        <v>*</v>
      </c>
      <c r="J7053" s="1" t="str">
        <f t="shared" si="993"/>
        <v>*</v>
      </c>
      <c r="P7053" s="1">
        <v>10</v>
      </c>
      <c r="Q7053" s="1">
        <f t="shared" si="998"/>
        <v>0.02</v>
      </c>
      <c r="T7053" s="4">
        <v>50.42</v>
      </c>
      <c r="U7053" s="9">
        <f t="shared" si="994"/>
        <v>0</v>
      </c>
      <c r="V7053" s="4">
        <f t="shared" si="995"/>
        <v>5.0419999999999998</v>
      </c>
      <c r="W7053" s="1" t="s">
        <v>21</v>
      </c>
      <c r="X7053" s="1">
        <v>1.49</v>
      </c>
      <c r="Y7053" s="4">
        <f t="shared" si="996"/>
        <v>51.910000000000004</v>
      </c>
      <c r="Z7053" s="1" t="s">
        <v>22</v>
      </c>
      <c r="AA7053" s="1" t="s">
        <v>16</v>
      </c>
      <c r="AB7053" s="1" t="s">
        <v>29</v>
      </c>
      <c r="AC7053" s="1" t="s">
        <v>43</v>
      </c>
      <c r="AD7053" s="1" t="s">
        <v>19</v>
      </c>
      <c r="AE7053" s="2">
        <v>41038</v>
      </c>
    </row>
    <row r="7054" spans="1:31" x14ac:dyDescent="0.25">
      <c r="A7054">
        <f t="shared" si="997"/>
        <v>7053</v>
      </c>
      <c r="B7054" s="1">
        <v>17862</v>
      </c>
      <c r="C7054" s="2">
        <v>41036</v>
      </c>
      <c r="D7054" s="1" t="s">
        <v>27</v>
      </c>
      <c r="E7054" s="1" t="str">
        <f t="shared" si="990"/>
        <v>*</v>
      </c>
      <c r="F7054" s="1" t="str">
        <f t="shared" si="991"/>
        <v>*</v>
      </c>
      <c r="G7054" s="1" t="str">
        <f t="shared" si="992"/>
        <v>*</v>
      </c>
      <c r="J7054" s="1" t="str">
        <f t="shared" si="993"/>
        <v>*</v>
      </c>
      <c r="P7054" s="1">
        <v>1</v>
      </c>
      <c r="Q7054" s="1">
        <f t="shared" si="998"/>
        <v>0.01</v>
      </c>
      <c r="T7054" s="4">
        <v>28.73</v>
      </c>
      <c r="U7054" s="9">
        <f t="shared" si="994"/>
        <v>0</v>
      </c>
      <c r="V7054" s="4">
        <f t="shared" si="995"/>
        <v>28.73</v>
      </c>
      <c r="W7054" s="1" t="s">
        <v>21</v>
      </c>
      <c r="X7054" s="1">
        <v>6.5</v>
      </c>
      <c r="Y7054" s="4">
        <f t="shared" si="996"/>
        <v>35.230000000000004</v>
      </c>
      <c r="Z7054" s="1" t="s">
        <v>49</v>
      </c>
      <c r="AA7054" s="1" t="s">
        <v>28</v>
      </c>
      <c r="AB7054" s="1" t="s">
        <v>24</v>
      </c>
      <c r="AC7054" s="1" t="s">
        <v>38</v>
      </c>
      <c r="AD7054" s="1" t="s">
        <v>19</v>
      </c>
      <c r="AE7054" s="2">
        <v>41037</v>
      </c>
    </row>
    <row r="7055" spans="1:31" x14ac:dyDescent="0.25">
      <c r="A7055">
        <f t="shared" si="997"/>
        <v>7054</v>
      </c>
      <c r="B7055" s="1">
        <v>38437</v>
      </c>
      <c r="C7055" s="2">
        <v>41037</v>
      </c>
      <c r="D7055" s="1" t="s">
        <v>32</v>
      </c>
      <c r="E7055" s="1" t="str">
        <f t="shared" si="990"/>
        <v>***</v>
      </c>
      <c r="F7055" s="1" t="str">
        <f t="shared" si="991"/>
        <v>***</v>
      </c>
      <c r="G7055" s="1" t="str">
        <f t="shared" si="992"/>
        <v>***</v>
      </c>
      <c r="J7055" s="1" t="str">
        <f t="shared" si="993"/>
        <v>***</v>
      </c>
      <c r="P7055" s="1">
        <v>19</v>
      </c>
      <c r="Q7055" s="1">
        <f t="shared" si="998"/>
        <v>0.02</v>
      </c>
      <c r="T7055" s="4">
        <v>4201.47</v>
      </c>
      <c r="U7055" s="9">
        <f t="shared" si="994"/>
        <v>1</v>
      </c>
      <c r="V7055" s="4">
        <f t="shared" si="995"/>
        <v>221.13000000000002</v>
      </c>
      <c r="W7055" s="1" t="s">
        <v>33</v>
      </c>
      <c r="X7055" s="1">
        <v>52.2</v>
      </c>
      <c r="Y7055" s="4">
        <f t="shared" si="996"/>
        <v>4253.67</v>
      </c>
      <c r="Z7055" s="1" t="s">
        <v>22</v>
      </c>
      <c r="AA7055" s="1" t="s">
        <v>23</v>
      </c>
      <c r="AB7055" s="1" t="s">
        <v>17</v>
      </c>
      <c r="AC7055" s="1" t="s">
        <v>52</v>
      </c>
      <c r="AD7055" s="1" t="s">
        <v>59</v>
      </c>
      <c r="AE7055" s="2">
        <v>41038</v>
      </c>
    </row>
    <row r="7056" spans="1:31" x14ac:dyDescent="0.25">
      <c r="A7056">
        <f t="shared" si="997"/>
        <v>7055</v>
      </c>
      <c r="B7056" s="1">
        <v>52673</v>
      </c>
      <c r="C7056" s="2">
        <v>41037</v>
      </c>
      <c r="D7056" s="1" t="s">
        <v>36</v>
      </c>
      <c r="E7056" s="1" t="str">
        <f t="shared" si="990"/>
        <v>*</v>
      </c>
      <c r="F7056" s="1" t="str">
        <f t="shared" si="991"/>
        <v>*</v>
      </c>
      <c r="G7056" s="1" t="str">
        <f t="shared" si="992"/>
        <v>*</v>
      </c>
      <c r="J7056" s="1" t="str">
        <f t="shared" si="993"/>
        <v>*</v>
      </c>
      <c r="P7056" s="1">
        <v>14</v>
      </c>
      <c r="Q7056" s="1">
        <f t="shared" si="998"/>
        <v>0.02</v>
      </c>
      <c r="T7056" s="4">
        <v>2045.066</v>
      </c>
      <c r="U7056" s="9">
        <f t="shared" si="994"/>
        <v>1</v>
      </c>
      <c r="V7056" s="4">
        <f t="shared" si="995"/>
        <v>146.07614285714286</v>
      </c>
      <c r="W7056" s="1" t="s">
        <v>21</v>
      </c>
      <c r="X7056" s="1">
        <v>8.99</v>
      </c>
      <c r="Y7056" s="4">
        <f t="shared" si="996"/>
        <v>2054.056</v>
      </c>
      <c r="Z7056" s="1" t="s">
        <v>46</v>
      </c>
      <c r="AA7056" s="1" t="s">
        <v>28</v>
      </c>
      <c r="AB7056" s="1" t="s">
        <v>24</v>
      </c>
      <c r="AC7056" s="1" t="s">
        <v>25</v>
      </c>
      <c r="AD7056" s="1" t="s">
        <v>19</v>
      </c>
      <c r="AE7056" s="2">
        <v>41038</v>
      </c>
    </row>
    <row r="7057" spans="1:31" x14ac:dyDescent="0.25">
      <c r="A7057">
        <f t="shared" si="997"/>
        <v>7056</v>
      </c>
      <c r="B7057" s="1">
        <v>21510</v>
      </c>
      <c r="C7057" s="2">
        <v>41037</v>
      </c>
      <c r="D7057" s="1" t="s">
        <v>20</v>
      </c>
      <c r="E7057" s="1" t="str">
        <f t="shared" si="990"/>
        <v>*</v>
      </c>
      <c r="F7057" s="1" t="str">
        <f t="shared" si="991"/>
        <v>**</v>
      </c>
      <c r="G7057" s="1" t="str">
        <f t="shared" si="992"/>
        <v>**</v>
      </c>
      <c r="J7057" s="1" t="str">
        <f t="shared" si="993"/>
        <v>**</v>
      </c>
      <c r="P7057" s="1">
        <v>16</v>
      </c>
      <c r="Q7057" s="1">
        <f t="shared" si="998"/>
        <v>0.02</v>
      </c>
      <c r="T7057" s="4">
        <v>372.09</v>
      </c>
      <c r="U7057" s="9">
        <f t="shared" si="994"/>
        <v>0</v>
      </c>
      <c r="V7057" s="4">
        <f t="shared" si="995"/>
        <v>23.255624999999998</v>
      </c>
      <c r="W7057" s="1" t="s">
        <v>14</v>
      </c>
      <c r="X7057" s="1">
        <v>1.99</v>
      </c>
      <c r="Y7057" s="4">
        <f t="shared" si="996"/>
        <v>374.08</v>
      </c>
      <c r="Z7057" s="1" t="s">
        <v>46</v>
      </c>
      <c r="AA7057" s="1" t="s">
        <v>28</v>
      </c>
      <c r="AB7057" s="1" t="s">
        <v>24</v>
      </c>
      <c r="AC7057" s="1" t="s">
        <v>38</v>
      </c>
      <c r="AD7057" s="1" t="s">
        <v>41</v>
      </c>
      <c r="AE7057" s="2">
        <v>41037</v>
      </c>
    </row>
    <row r="7058" spans="1:31" x14ac:dyDescent="0.25">
      <c r="A7058">
        <f t="shared" si="997"/>
        <v>7057</v>
      </c>
      <c r="B7058" s="1">
        <v>38437</v>
      </c>
      <c r="C7058" s="2">
        <v>41037</v>
      </c>
      <c r="D7058" s="1" t="s">
        <v>32</v>
      </c>
      <c r="E7058" s="1" t="str">
        <f t="shared" si="990"/>
        <v>***</v>
      </c>
      <c r="F7058" s="1" t="str">
        <f t="shared" si="991"/>
        <v>***</v>
      </c>
      <c r="G7058" s="1" t="str">
        <f t="shared" si="992"/>
        <v>***</v>
      </c>
      <c r="J7058" s="1" t="str">
        <f t="shared" si="993"/>
        <v>***</v>
      </c>
      <c r="P7058" s="1">
        <v>17</v>
      </c>
      <c r="Q7058" s="1">
        <f t="shared" si="998"/>
        <v>0.02</v>
      </c>
      <c r="T7058" s="4">
        <v>55.66</v>
      </c>
      <c r="U7058" s="9">
        <f t="shared" si="994"/>
        <v>0</v>
      </c>
      <c r="V7058" s="4">
        <f t="shared" si="995"/>
        <v>3.2741176470588234</v>
      </c>
      <c r="W7058" s="1" t="s">
        <v>21</v>
      </c>
      <c r="X7058" s="1">
        <v>2.31</v>
      </c>
      <c r="Y7058" s="4">
        <f t="shared" si="996"/>
        <v>57.97</v>
      </c>
      <c r="Z7058" s="1" t="s">
        <v>22</v>
      </c>
      <c r="AA7058" s="1" t="s">
        <v>23</v>
      </c>
      <c r="AB7058" s="1" t="s">
        <v>29</v>
      </c>
      <c r="AC7058" s="1" t="s">
        <v>30</v>
      </c>
      <c r="AD7058" s="1" t="s">
        <v>31</v>
      </c>
      <c r="AE7058" s="2">
        <v>41038</v>
      </c>
    </row>
    <row r="7059" spans="1:31" x14ac:dyDescent="0.25">
      <c r="A7059">
        <f t="shared" si="997"/>
        <v>7058</v>
      </c>
      <c r="B7059" s="1">
        <v>52673</v>
      </c>
      <c r="C7059" s="2">
        <v>41037</v>
      </c>
      <c r="D7059" s="1" t="s">
        <v>36</v>
      </c>
      <c r="E7059" s="1" t="str">
        <f t="shared" si="990"/>
        <v>*</v>
      </c>
      <c r="F7059" s="1" t="str">
        <f t="shared" si="991"/>
        <v>*</v>
      </c>
      <c r="G7059" s="1" t="str">
        <f t="shared" si="992"/>
        <v>*</v>
      </c>
      <c r="J7059" s="1" t="str">
        <f t="shared" si="993"/>
        <v>*</v>
      </c>
      <c r="P7059" s="1">
        <v>4</v>
      </c>
      <c r="Q7059" s="1">
        <f t="shared" si="998"/>
        <v>0.01</v>
      </c>
      <c r="T7059" s="4">
        <v>26.41</v>
      </c>
      <c r="U7059" s="9">
        <f t="shared" si="994"/>
        <v>0</v>
      </c>
      <c r="V7059" s="4">
        <f t="shared" si="995"/>
        <v>6.6025</v>
      </c>
      <c r="W7059" s="1" t="s">
        <v>21</v>
      </c>
      <c r="X7059" s="1">
        <v>5.74</v>
      </c>
      <c r="Y7059" s="4">
        <f t="shared" si="996"/>
        <v>32.15</v>
      </c>
      <c r="Z7059" s="1" t="s">
        <v>46</v>
      </c>
      <c r="AA7059" s="1" t="s">
        <v>28</v>
      </c>
      <c r="AB7059" s="1" t="s">
        <v>29</v>
      </c>
      <c r="AC7059" s="1" t="s">
        <v>43</v>
      </c>
      <c r="AD7059" s="1" t="s">
        <v>19</v>
      </c>
      <c r="AE7059" s="2">
        <v>41039</v>
      </c>
    </row>
    <row r="7060" spans="1:31" x14ac:dyDescent="0.25">
      <c r="A7060">
        <f t="shared" si="997"/>
        <v>7059</v>
      </c>
      <c r="B7060" s="1">
        <v>57058</v>
      </c>
      <c r="C7060" s="2">
        <v>41038</v>
      </c>
      <c r="D7060" s="1" t="s">
        <v>36</v>
      </c>
      <c r="E7060" s="1" t="str">
        <f t="shared" si="990"/>
        <v>*</v>
      </c>
      <c r="F7060" s="1" t="str">
        <f t="shared" si="991"/>
        <v>*</v>
      </c>
      <c r="G7060" s="1" t="str">
        <f t="shared" si="992"/>
        <v>*</v>
      </c>
      <c r="J7060" s="1" t="str">
        <f t="shared" si="993"/>
        <v>*</v>
      </c>
      <c r="P7060" s="1">
        <v>27</v>
      </c>
      <c r="Q7060" s="1">
        <f t="shared" si="998"/>
        <v>3.5000000000000003E-2</v>
      </c>
      <c r="T7060" s="4">
        <v>979.06</v>
      </c>
      <c r="U7060" s="9">
        <f t="shared" si="994"/>
        <v>0</v>
      </c>
      <c r="V7060" s="4">
        <f t="shared" si="995"/>
        <v>36.261481481481482</v>
      </c>
      <c r="W7060" s="1" t="s">
        <v>21</v>
      </c>
      <c r="X7060" s="1">
        <v>9.02</v>
      </c>
      <c r="Y7060" s="4">
        <f t="shared" si="996"/>
        <v>988.07999999999993</v>
      </c>
      <c r="Z7060" s="1" t="s">
        <v>51</v>
      </c>
      <c r="AA7060" s="1" t="s">
        <v>28</v>
      </c>
      <c r="AB7060" s="1" t="s">
        <v>24</v>
      </c>
      <c r="AC7060" s="1" t="s">
        <v>38</v>
      </c>
      <c r="AD7060" s="1" t="s">
        <v>19</v>
      </c>
      <c r="AE7060" s="2">
        <v>41039</v>
      </c>
    </row>
    <row r="7061" spans="1:31" x14ac:dyDescent="0.25">
      <c r="A7061">
        <f t="shared" si="997"/>
        <v>7060</v>
      </c>
      <c r="B7061" s="1">
        <v>13282</v>
      </c>
      <c r="C7061" s="2">
        <v>41038</v>
      </c>
      <c r="D7061" s="1" t="s">
        <v>13</v>
      </c>
      <c r="E7061" s="1" t="str">
        <f t="shared" si="990"/>
        <v>*</v>
      </c>
      <c r="F7061" s="1" t="str">
        <f t="shared" si="991"/>
        <v>*</v>
      </c>
      <c r="G7061" s="1" t="str">
        <f t="shared" si="992"/>
        <v>*</v>
      </c>
      <c r="J7061" s="1" t="str">
        <f t="shared" si="993"/>
        <v>*</v>
      </c>
      <c r="P7061" s="1">
        <v>22</v>
      </c>
      <c r="Q7061" s="1">
        <f t="shared" si="998"/>
        <v>3.5000000000000003E-2</v>
      </c>
      <c r="T7061" s="4">
        <v>763.85</v>
      </c>
      <c r="U7061" s="9">
        <f t="shared" si="994"/>
        <v>0</v>
      </c>
      <c r="V7061" s="4">
        <f t="shared" si="995"/>
        <v>34.720454545454544</v>
      </c>
      <c r="W7061" s="1" t="s">
        <v>21</v>
      </c>
      <c r="X7061" s="1">
        <v>7.53</v>
      </c>
      <c r="Y7061" s="4">
        <f t="shared" si="996"/>
        <v>771.38</v>
      </c>
      <c r="Z7061" s="1" t="s">
        <v>46</v>
      </c>
      <c r="AA7061" s="1" t="s">
        <v>28</v>
      </c>
      <c r="AB7061" s="1" t="s">
        <v>24</v>
      </c>
      <c r="AC7061" s="1" t="s">
        <v>38</v>
      </c>
      <c r="AD7061" s="1" t="s">
        <v>19</v>
      </c>
      <c r="AE7061" s="2">
        <v>41043</v>
      </c>
    </row>
    <row r="7062" spans="1:31" x14ac:dyDescent="0.25">
      <c r="A7062">
        <f t="shared" si="997"/>
        <v>7061</v>
      </c>
      <c r="B7062" s="1">
        <v>25348</v>
      </c>
      <c r="C7062" s="2">
        <v>41038</v>
      </c>
      <c r="D7062" s="1" t="s">
        <v>32</v>
      </c>
      <c r="E7062" s="1" t="str">
        <f t="shared" si="990"/>
        <v>***</v>
      </c>
      <c r="F7062" s="1" t="str">
        <f t="shared" si="991"/>
        <v>***</v>
      </c>
      <c r="G7062" s="1" t="str">
        <f t="shared" si="992"/>
        <v>***</v>
      </c>
      <c r="J7062" s="1" t="str">
        <f t="shared" si="993"/>
        <v>***</v>
      </c>
      <c r="P7062" s="1">
        <v>6</v>
      </c>
      <c r="Q7062" s="1">
        <f t="shared" si="998"/>
        <v>0.01</v>
      </c>
      <c r="T7062" s="4">
        <v>343.36</v>
      </c>
      <c r="U7062" s="9">
        <f t="shared" si="994"/>
        <v>0</v>
      </c>
      <c r="V7062" s="4">
        <f t="shared" si="995"/>
        <v>57.226666666666667</v>
      </c>
      <c r="W7062" s="1" t="s">
        <v>21</v>
      </c>
      <c r="X7062" s="1">
        <v>13.22</v>
      </c>
      <c r="Y7062" s="4">
        <f t="shared" si="996"/>
        <v>356.58000000000004</v>
      </c>
      <c r="Z7062" s="1" t="s">
        <v>51</v>
      </c>
      <c r="AA7062" s="1" t="s">
        <v>23</v>
      </c>
      <c r="AB7062" s="1" t="s">
        <v>29</v>
      </c>
      <c r="AC7062" s="1" t="s">
        <v>63</v>
      </c>
      <c r="AD7062" s="1" t="s">
        <v>19</v>
      </c>
      <c r="AE7062" s="2">
        <v>41040</v>
      </c>
    </row>
    <row r="7063" spans="1:31" x14ac:dyDescent="0.25">
      <c r="A7063">
        <f t="shared" si="997"/>
        <v>7062</v>
      </c>
      <c r="B7063" s="1">
        <v>25348</v>
      </c>
      <c r="C7063" s="2">
        <v>41038</v>
      </c>
      <c r="D7063" s="1" t="s">
        <v>32</v>
      </c>
      <c r="E7063" s="1" t="str">
        <f t="shared" si="990"/>
        <v>***</v>
      </c>
      <c r="F7063" s="1" t="str">
        <f t="shared" si="991"/>
        <v>***</v>
      </c>
      <c r="G7063" s="1" t="str">
        <f t="shared" si="992"/>
        <v>***</v>
      </c>
      <c r="J7063" s="1" t="str">
        <f t="shared" si="993"/>
        <v>***</v>
      </c>
      <c r="P7063" s="1">
        <v>7</v>
      </c>
      <c r="Q7063" s="1">
        <f t="shared" si="998"/>
        <v>0.01</v>
      </c>
      <c r="T7063" s="4">
        <v>309.22149999999999</v>
      </c>
      <c r="U7063" s="9">
        <f t="shared" si="994"/>
        <v>0</v>
      </c>
      <c r="V7063" s="4">
        <f t="shared" si="995"/>
        <v>44.174500000000002</v>
      </c>
      <c r="W7063" s="1" t="s">
        <v>21</v>
      </c>
      <c r="X7063" s="1">
        <v>1.25</v>
      </c>
      <c r="Y7063" s="4">
        <f t="shared" si="996"/>
        <v>310.47149999999999</v>
      </c>
      <c r="Z7063" s="1" t="s">
        <v>51</v>
      </c>
      <c r="AA7063" s="1" t="s">
        <v>23</v>
      </c>
      <c r="AB7063" s="1" t="s">
        <v>24</v>
      </c>
      <c r="AC7063" s="1" t="s">
        <v>25</v>
      </c>
      <c r="AD7063" s="1" t="s">
        <v>41</v>
      </c>
      <c r="AE7063" s="2">
        <v>41040</v>
      </c>
    </row>
    <row r="7064" spans="1:31" x14ac:dyDescent="0.25">
      <c r="A7064">
        <f t="shared" si="997"/>
        <v>7063</v>
      </c>
      <c r="B7064" s="1">
        <v>57058</v>
      </c>
      <c r="C7064" s="2">
        <v>41038</v>
      </c>
      <c r="D7064" s="1" t="s">
        <v>36</v>
      </c>
      <c r="E7064" s="1" t="str">
        <f t="shared" si="990"/>
        <v>*</v>
      </c>
      <c r="F7064" s="1" t="str">
        <f t="shared" si="991"/>
        <v>*</v>
      </c>
      <c r="G7064" s="1" t="str">
        <f t="shared" si="992"/>
        <v>*</v>
      </c>
      <c r="J7064" s="1" t="str">
        <f t="shared" si="993"/>
        <v>*</v>
      </c>
      <c r="P7064" s="1">
        <v>28</v>
      </c>
      <c r="Q7064" s="1">
        <f t="shared" si="998"/>
        <v>3.5000000000000003E-2</v>
      </c>
      <c r="T7064" s="4">
        <v>205.43</v>
      </c>
      <c r="U7064" s="9">
        <f t="shared" si="994"/>
        <v>0</v>
      </c>
      <c r="V7064" s="4">
        <f t="shared" si="995"/>
        <v>7.3367857142857149</v>
      </c>
      <c r="W7064" s="1" t="s">
        <v>14</v>
      </c>
      <c r="X7064" s="1">
        <v>5.27</v>
      </c>
      <c r="Y7064" s="4">
        <f t="shared" si="996"/>
        <v>210.70000000000002</v>
      </c>
      <c r="Z7064" s="1" t="s">
        <v>51</v>
      </c>
      <c r="AA7064" s="1" t="s">
        <v>28</v>
      </c>
      <c r="AB7064" s="1" t="s">
        <v>29</v>
      </c>
      <c r="AC7064" s="1" t="s">
        <v>43</v>
      </c>
      <c r="AD7064" s="1" t="s">
        <v>19</v>
      </c>
      <c r="AE7064" s="2">
        <v>41038</v>
      </c>
    </row>
    <row r="7065" spans="1:31" x14ac:dyDescent="0.25">
      <c r="A7065">
        <f t="shared" si="997"/>
        <v>7064</v>
      </c>
      <c r="B7065" s="1">
        <v>13282</v>
      </c>
      <c r="C7065" s="2">
        <v>41038</v>
      </c>
      <c r="D7065" s="1" t="s">
        <v>13</v>
      </c>
      <c r="E7065" s="1" t="str">
        <f t="shared" si="990"/>
        <v>*</v>
      </c>
      <c r="F7065" s="1" t="str">
        <f t="shared" si="991"/>
        <v>*</v>
      </c>
      <c r="G7065" s="1" t="str">
        <f t="shared" si="992"/>
        <v>*</v>
      </c>
      <c r="J7065" s="1" t="str">
        <f t="shared" si="993"/>
        <v>*</v>
      </c>
      <c r="P7065" s="1">
        <v>2</v>
      </c>
      <c r="Q7065" s="1">
        <f t="shared" si="998"/>
        <v>0.01</v>
      </c>
      <c r="T7065" s="4">
        <v>12.59</v>
      </c>
      <c r="U7065" s="9">
        <f t="shared" si="994"/>
        <v>0</v>
      </c>
      <c r="V7065" s="4">
        <f t="shared" si="995"/>
        <v>6.2949999999999999</v>
      </c>
      <c r="W7065" s="1" t="s">
        <v>21</v>
      </c>
      <c r="X7065" s="1">
        <v>0.5</v>
      </c>
      <c r="Y7065" s="4">
        <f t="shared" si="996"/>
        <v>13.09</v>
      </c>
      <c r="Z7065" s="1" t="s">
        <v>46</v>
      </c>
      <c r="AA7065" s="1" t="s">
        <v>28</v>
      </c>
      <c r="AB7065" s="1" t="s">
        <v>29</v>
      </c>
      <c r="AC7065" s="1" t="s">
        <v>58</v>
      </c>
      <c r="AD7065" s="1" t="s">
        <v>19</v>
      </c>
      <c r="AE7065" s="2">
        <v>41042</v>
      </c>
    </row>
    <row r="7066" spans="1:31" x14ac:dyDescent="0.25">
      <c r="A7066">
        <f t="shared" si="997"/>
        <v>7065</v>
      </c>
      <c r="B7066" s="1">
        <v>7106</v>
      </c>
      <c r="C7066" s="2">
        <v>41039</v>
      </c>
      <c r="D7066" s="1" t="s">
        <v>13</v>
      </c>
      <c r="E7066" s="1" t="str">
        <f t="shared" si="990"/>
        <v>*</v>
      </c>
      <c r="F7066" s="1" t="str">
        <f t="shared" si="991"/>
        <v>*</v>
      </c>
      <c r="G7066" s="1" t="str">
        <f t="shared" si="992"/>
        <v>*</v>
      </c>
      <c r="J7066" s="1" t="str">
        <f t="shared" si="993"/>
        <v>*</v>
      </c>
      <c r="P7066" s="1">
        <v>31</v>
      </c>
      <c r="Q7066" s="1">
        <f t="shared" si="998"/>
        <v>0.04</v>
      </c>
      <c r="T7066" s="4">
        <v>4910.09</v>
      </c>
      <c r="U7066" s="9">
        <f t="shared" si="994"/>
        <v>1</v>
      </c>
      <c r="V7066" s="4">
        <f t="shared" si="995"/>
        <v>158.39000000000001</v>
      </c>
      <c r="W7066" s="1" t="s">
        <v>21</v>
      </c>
      <c r="X7066" s="1">
        <v>5.5</v>
      </c>
      <c r="Y7066" s="4">
        <f t="shared" si="996"/>
        <v>4915.59</v>
      </c>
      <c r="Z7066" s="1" t="s">
        <v>53</v>
      </c>
      <c r="AA7066" s="1" t="s">
        <v>37</v>
      </c>
      <c r="AB7066" s="1" t="s">
        <v>24</v>
      </c>
      <c r="AC7066" s="1" t="s">
        <v>38</v>
      </c>
      <c r="AD7066" s="1" t="s">
        <v>19</v>
      </c>
      <c r="AE7066" s="2">
        <v>41041</v>
      </c>
    </row>
    <row r="7067" spans="1:31" x14ac:dyDescent="0.25">
      <c r="A7067">
        <f t="shared" si="997"/>
        <v>7066</v>
      </c>
      <c r="B7067" s="1">
        <v>5121</v>
      </c>
      <c r="C7067" s="2">
        <v>41039</v>
      </c>
      <c r="D7067" s="1" t="s">
        <v>27</v>
      </c>
      <c r="E7067" s="1" t="str">
        <f t="shared" si="990"/>
        <v>*</v>
      </c>
      <c r="F7067" s="1" t="str">
        <f t="shared" si="991"/>
        <v>*</v>
      </c>
      <c r="G7067" s="1" t="str">
        <f t="shared" si="992"/>
        <v>*</v>
      </c>
      <c r="J7067" s="1" t="str">
        <f t="shared" si="993"/>
        <v>*</v>
      </c>
      <c r="P7067" s="1">
        <v>45</v>
      </c>
      <c r="Q7067" s="1">
        <f t="shared" si="998"/>
        <v>0.05</v>
      </c>
      <c r="T7067" s="4">
        <v>1991.703</v>
      </c>
      <c r="U7067" s="9">
        <f t="shared" si="994"/>
        <v>1</v>
      </c>
      <c r="V7067" s="4">
        <f t="shared" si="995"/>
        <v>44.260066666666667</v>
      </c>
      <c r="W7067" s="1" t="s">
        <v>21</v>
      </c>
      <c r="X7067" s="1">
        <v>1.25</v>
      </c>
      <c r="Y7067" s="4">
        <f t="shared" si="996"/>
        <v>1992.953</v>
      </c>
      <c r="Z7067" s="1" t="s">
        <v>15</v>
      </c>
      <c r="AA7067" s="1" t="s">
        <v>28</v>
      </c>
      <c r="AB7067" s="1" t="s">
        <v>24</v>
      </c>
      <c r="AC7067" s="1" t="s">
        <v>25</v>
      </c>
      <c r="AD7067" s="1" t="s">
        <v>41</v>
      </c>
      <c r="AE7067" s="2">
        <v>41040</v>
      </c>
    </row>
    <row r="7068" spans="1:31" x14ac:dyDescent="0.25">
      <c r="A7068">
        <f t="shared" si="997"/>
        <v>7067</v>
      </c>
      <c r="B7068" s="1">
        <v>43493</v>
      </c>
      <c r="C7068" s="2">
        <v>41039</v>
      </c>
      <c r="D7068" s="1" t="s">
        <v>20</v>
      </c>
      <c r="E7068" s="1" t="str">
        <f t="shared" si="990"/>
        <v>*</v>
      </c>
      <c r="F7068" s="1" t="str">
        <f t="shared" si="991"/>
        <v>**</v>
      </c>
      <c r="G7068" s="1" t="str">
        <f t="shared" si="992"/>
        <v>**</v>
      </c>
      <c r="J7068" s="1" t="str">
        <f t="shared" si="993"/>
        <v>**</v>
      </c>
      <c r="P7068" s="1">
        <v>37</v>
      </c>
      <c r="Q7068" s="1">
        <f t="shared" si="998"/>
        <v>0.04</v>
      </c>
      <c r="T7068" s="4">
        <v>1699.9829999999999</v>
      </c>
      <c r="U7068" s="9">
        <f t="shared" si="994"/>
        <v>1</v>
      </c>
      <c r="V7068" s="4">
        <f t="shared" si="995"/>
        <v>45.945486486486487</v>
      </c>
      <c r="W7068" s="1" t="s">
        <v>21</v>
      </c>
      <c r="X7068" s="1">
        <v>5</v>
      </c>
      <c r="Y7068" s="4">
        <f t="shared" si="996"/>
        <v>1704.9829999999999</v>
      </c>
      <c r="Z7068" s="1" t="s">
        <v>49</v>
      </c>
      <c r="AA7068" s="1" t="s">
        <v>28</v>
      </c>
      <c r="AB7068" s="1" t="s">
        <v>24</v>
      </c>
      <c r="AC7068" s="1" t="s">
        <v>25</v>
      </c>
      <c r="AD7068" s="1" t="s">
        <v>41</v>
      </c>
      <c r="AE7068" s="2">
        <v>41042</v>
      </c>
    </row>
    <row r="7069" spans="1:31" x14ac:dyDescent="0.25">
      <c r="A7069">
        <f t="shared" si="997"/>
        <v>7068</v>
      </c>
      <c r="B7069" s="1">
        <v>7106</v>
      </c>
      <c r="C7069" s="2">
        <v>41039</v>
      </c>
      <c r="D7069" s="1" t="s">
        <v>13</v>
      </c>
      <c r="E7069" s="1" t="str">
        <f t="shared" si="990"/>
        <v>*</v>
      </c>
      <c r="F7069" s="1" t="str">
        <f t="shared" si="991"/>
        <v>*</v>
      </c>
      <c r="G7069" s="1" t="str">
        <f t="shared" si="992"/>
        <v>*</v>
      </c>
      <c r="J7069" s="1" t="str">
        <f t="shared" si="993"/>
        <v>*</v>
      </c>
      <c r="P7069" s="1">
        <v>36</v>
      </c>
      <c r="Q7069" s="1">
        <f t="shared" si="998"/>
        <v>0.04</v>
      </c>
      <c r="T7069" s="4">
        <v>1058.45</v>
      </c>
      <c r="U7069" s="9">
        <f t="shared" si="994"/>
        <v>1</v>
      </c>
      <c r="V7069" s="4">
        <f t="shared" si="995"/>
        <v>29.401388888888889</v>
      </c>
      <c r="W7069" s="1" t="s">
        <v>21</v>
      </c>
      <c r="X7069" s="1">
        <v>19.989999999999998</v>
      </c>
      <c r="Y7069" s="4">
        <f t="shared" si="996"/>
        <v>1078.44</v>
      </c>
      <c r="Z7069" s="1" t="s">
        <v>53</v>
      </c>
      <c r="AA7069" s="1" t="s">
        <v>37</v>
      </c>
      <c r="AB7069" s="1" t="s">
        <v>29</v>
      </c>
      <c r="AC7069" s="1" t="s">
        <v>55</v>
      </c>
      <c r="AD7069" s="1" t="s">
        <v>19</v>
      </c>
      <c r="AE7069" s="2">
        <v>41041</v>
      </c>
    </row>
    <row r="7070" spans="1:31" x14ac:dyDescent="0.25">
      <c r="A7070">
        <f t="shared" si="997"/>
        <v>7069</v>
      </c>
      <c r="B7070" s="1">
        <v>26756</v>
      </c>
      <c r="C7070" s="2">
        <v>41039</v>
      </c>
      <c r="D7070" s="1" t="s">
        <v>36</v>
      </c>
      <c r="E7070" s="1" t="str">
        <f t="shared" si="990"/>
        <v>*</v>
      </c>
      <c r="F7070" s="1" t="str">
        <f t="shared" si="991"/>
        <v>*</v>
      </c>
      <c r="G7070" s="1" t="str">
        <f t="shared" si="992"/>
        <v>*</v>
      </c>
      <c r="J7070" s="1" t="str">
        <f t="shared" si="993"/>
        <v>*</v>
      </c>
      <c r="P7070" s="1">
        <v>25</v>
      </c>
      <c r="Q7070" s="1">
        <f t="shared" si="998"/>
        <v>3.5000000000000003E-2</v>
      </c>
      <c r="T7070" s="4">
        <v>767.26</v>
      </c>
      <c r="U7070" s="9">
        <f t="shared" si="994"/>
        <v>0</v>
      </c>
      <c r="V7070" s="4">
        <f t="shared" si="995"/>
        <v>30.6904</v>
      </c>
      <c r="W7070" s="1" t="s">
        <v>21</v>
      </c>
      <c r="X7070" s="1">
        <v>4</v>
      </c>
      <c r="Y7070" s="4">
        <f t="shared" si="996"/>
        <v>771.26</v>
      </c>
      <c r="Z7070" s="1" t="s">
        <v>15</v>
      </c>
      <c r="AA7070" s="1" t="s">
        <v>37</v>
      </c>
      <c r="AB7070" s="1" t="s">
        <v>24</v>
      </c>
      <c r="AC7070" s="1" t="s">
        <v>38</v>
      </c>
      <c r="AD7070" s="1" t="s">
        <v>19</v>
      </c>
      <c r="AE7070" s="2">
        <v>41039</v>
      </c>
    </row>
    <row r="7071" spans="1:31" x14ac:dyDescent="0.25">
      <c r="A7071">
        <f t="shared" si="997"/>
        <v>7070</v>
      </c>
      <c r="B7071" s="1">
        <v>26756</v>
      </c>
      <c r="C7071" s="2">
        <v>41039</v>
      </c>
      <c r="D7071" s="1" t="s">
        <v>36</v>
      </c>
      <c r="E7071" s="1" t="str">
        <f t="shared" si="990"/>
        <v>*</v>
      </c>
      <c r="F7071" s="1" t="str">
        <f t="shared" si="991"/>
        <v>*</v>
      </c>
      <c r="G7071" s="1" t="str">
        <f t="shared" si="992"/>
        <v>*</v>
      </c>
      <c r="J7071" s="1" t="str">
        <f t="shared" si="993"/>
        <v>*</v>
      </c>
      <c r="P7071" s="1">
        <v>40</v>
      </c>
      <c r="Q7071" s="1">
        <f t="shared" si="998"/>
        <v>0.05</v>
      </c>
      <c r="T7071" s="4">
        <v>253.89</v>
      </c>
      <c r="U7071" s="9">
        <f t="shared" si="994"/>
        <v>0</v>
      </c>
      <c r="V7071" s="4">
        <f t="shared" si="995"/>
        <v>6.3472499999999998</v>
      </c>
      <c r="W7071" s="1" t="s">
        <v>21</v>
      </c>
      <c r="X7071" s="1">
        <v>6.22</v>
      </c>
      <c r="Y7071" s="4">
        <f t="shared" si="996"/>
        <v>260.11</v>
      </c>
      <c r="Z7071" s="1" t="s">
        <v>15</v>
      </c>
      <c r="AA7071" s="1" t="s">
        <v>37</v>
      </c>
      <c r="AB7071" s="1" t="s">
        <v>29</v>
      </c>
      <c r="AC7071" s="1" t="s">
        <v>40</v>
      </c>
      <c r="AD7071" s="1" t="s">
        <v>19</v>
      </c>
      <c r="AE7071" s="2">
        <v>41041</v>
      </c>
    </row>
    <row r="7072" spans="1:31" x14ac:dyDescent="0.25">
      <c r="A7072">
        <f t="shared" si="997"/>
        <v>7071</v>
      </c>
      <c r="B7072" s="1">
        <v>43493</v>
      </c>
      <c r="C7072" s="2">
        <v>41039</v>
      </c>
      <c r="D7072" s="1" t="s">
        <v>20</v>
      </c>
      <c r="E7072" s="1" t="str">
        <f t="shared" si="990"/>
        <v>*</v>
      </c>
      <c r="F7072" s="1" t="str">
        <f t="shared" si="991"/>
        <v>**</v>
      </c>
      <c r="G7072" s="1" t="str">
        <f t="shared" si="992"/>
        <v>**</v>
      </c>
      <c r="J7072" s="1" t="str">
        <f t="shared" si="993"/>
        <v>**</v>
      </c>
      <c r="P7072" s="1">
        <v>22</v>
      </c>
      <c r="Q7072" s="1">
        <f t="shared" si="998"/>
        <v>3.5000000000000003E-2</v>
      </c>
      <c r="T7072" s="4">
        <v>152.52000000000001</v>
      </c>
      <c r="U7072" s="9">
        <f t="shared" si="994"/>
        <v>0</v>
      </c>
      <c r="V7072" s="4">
        <f t="shared" si="995"/>
        <v>6.9327272727272735</v>
      </c>
      <c r="W7072" s="1" t="s">
        <v>21</v>
      </c>
      <c r="X7072" s="1">
        <v>5.94</v>
      </c>
      <c r="Y7072" s="4">
        <f t="shared" si="996"/>
        <v>158.46</v>
      </c>
      <c r="Z7072" s="1" t="s">
        <v>49</v>
      </c>
      <c r="AA7072" s="1" t="s">
        <v>28</v>
      </c>
      <c r="AB7072" s="1" t="s">
        <v>29</v>
      </c>
      <c r="AC7072" s="1" t="s">
        <v>40</v>
      </c>
      <c r="AD7072" s="1" t="s">
        <v>19</v>
      </c>
      <c r="AE7072" s="2">
        <v>41040</v>
      </c>
    </row>
    <row r="7073" spans="1:31" x14ac:dyDescent="0.25">
      <c r="A7073">
        <f t="shared" si="997"/>
        <v>7072</v>
      </c>
      <c r="B7073" s="1">
        <v>26756</v>
      </c>
      <c r="C7073" s="2">
        <v>41039</v>
      </c>
      <c r="D7073" s="1" t="s">
        <v>36</v>
      </c>
      <c r="E7073" s="1" t="str">
        <f t="shared" si="990"/>
        <v>*</v>
      </c>
      <c r="F7073" s="1" t="str">
        <f t="shared" si="991"/>
        <v>*</v>
      </c>
      <c r="G7073" s="1" t="str">
        <f t="shared" si="992"/>
        <v>*</v>
      </c>
      <c r="J7073" s="1" t="str">
        <f t="shared" si="993"/>
        <v>*</v>
      </c>
      <c r="P7073" s="1">
        <v>20</v>
      </c>
      <c r="Q7073" s="1">
        <f t="shared" si="998"/>
        <v>3.5000000000000003E-2</v>
      </c>
      <c r="T7073" s="4">
        <v>127.9</v>
      </c>
      <c r="U7073" s="9">
        <f t="shared" si="994"/>
        <v>0</v>
      </c>
      <c r="V7073" s="4">
        <f t="shared" si="995"/>
        <v>6.3950000000000005</v>
      </c>
      <c r="W7073" s="1" t="s">
        <v>21</v>
      </c>
      <c r="X7073" s="1">
        <v>7.37</v>
      </c>
      <c r="Y7073" s="4">
        <f t="shared" si="996"/>
        <v>135.27000000000001</v>
      </c>
      <c r="Z7073" s="1" t="s">
        <v>15</v>
      </c>
      <c r="AA7073" s="1" t="s">
        <v>37</v>
      </c>
      <c r="AB7073" s="1" t="s">
        <v>29</v>
      </c>
      <c r="AC7073" s="1" t="s">
        <v>40</v>
      </c>
      <c r="AD7073" s="1" t="s">
        <v>19</v>
      </c>
      <c r="AE7073" s="2">
        <v>41041</v>
      </c>
    </row>
    <row r="7074" spans="1:31" x14ac:dyDescent="0.25">
      <c r="A7074">
        <f t="shared" si="997"/>
        <v>7073</v>
      </c>
      <c r="B7074" s="1">
        <v>7106</v>
      </c>
      <c r="C7074" s="2">
        <v>41039</v>
      </c>
      <c r="D7074" s="1" t="s">
        <v>13</v>
      </c>
      <c r="E7074" s="1" t="str">
        <f t="shared" si="990"/>
        <v>*</v>
      </c>
      <c r="F7074" s="1" t="str">
        <f t="shared" si="991"/>
        <v>*</v>
      </c>
      <c r="G7074" s="1" t="str">
        <f t="shared" si="992"/>
        <v>*</v>
      </c>
      <c r="J7074" s="1" t="str">
        <f t="shared" si="993"/>
        <v>*</v>
      </c>
      <c r="P7074" s="1">
        <v>8</v>
      </c>
      <c r="Q7074" s="1">
        <f t="shared" si="998"/>
        <v>0.01</v>
      </c>
      <c r="T7074" s="4">
        <v>118.98</v>
      </c>
      <c r="U7074" s="9">
        <f t="shared" si="994"/>
        <v>0</v>
      </c>
      <c r="V7074" s="4">
        <f t="shared" si="995"/>
        <v>14.8725</v>
      </c>
      <c r="W7074" s="1" t="s">
        <v>21</v>
      </c>
      <c r="X7074" s="1">
        <v>7.27</v>
      </c>
      <c r="Y7074" s="4">
        <f t="shared" si="996"/>
        <v>126.25</v>
      </c>
      <c r="Z7074" s="1" t="s">
        <v>53</v>
      </c>
      <c r="AA7074" s="1" t="s">
        <v>37</v>
      </c>
      <c r="AB7074" s="1" t="s">
        <v>29</v>
      </c>
      <c r="AC7074" s="1" t="s">
        <v>43</v>
      </c>
      <c r="AD7074" s="1" t="s">
        <v>19</v>
      </c>
      <c r="AE7074" s="2">
        <v>41041</v>
      </c>
    </row>
    <row r="7075" spans="1:31" x14ac:dyDescent="0.25">
      <c r="A7075">
        <f t="shared" si="997"/>
        <v>7074</v>
      </c>
      <c r="B7075" s="1">
        <v>43493</v>
      </c>
      <c r="C7075" s="2">
        <v>41039</v>
      </c>
      <c r="D7075" s="1" t="s">
        <v>20</v>
      </c>
      <c r="E7075" s="1" t="str">
        <f t="shared" si="990"/>
        <v>*</v>
      </c>
      <c r="F7075" s="1" t="str">
        <f t="shared" si="991"/>
        <v>**</v>
      </c>
      <c r="G7075" s="1" t="str">
        <f t="shared" si="992"/>
        <v>**</v>
      </c>
      <c r="J7075" s="1" t="str">
        <f t="shared" si="993"/>
        <v>**</v>
      </c>
      <c r="P7075" s="1">
        <v>14</v>
      </c>
      <c r="Q7075" s="1">
        <f t="shared" si="998"/>
        <v>0.02</v>
      </c>
      <c r="T7075" s="4">
        <v>71.599999999999994</v>
      </c>
      <c r="U7075" s="9">
        <f t="shared" si="994"/>
        <v>0</v>
      </c>
      <c r="V7075" s="4">
        <f t="shared" si="995"/>
        <v>5.1142857142857139</v>
      </c>
      <c r="W7075" s="1" t="s">
        <v>21</v>
      </c>
      <c r="X7075" s="1">
        <v>4.7</v>
      </c>
      <c r="Y7075" s="4">
        <f t="shared" si="996"/>
        <v>76.3</v>
      </c>
      <c r="Z7075" s="1" t="s">
        <v>49</v>
      </c>
      <c r="AA7075" s="1" t="s">
        <v>28</v>
      </c>
      <c r="AB7075" s="1" t="s">
        <v>29</v>
      </c>
      <c r="AC7075" s="1" t="s">
        <v>40</v>
      </c>
      <c r="AD7075" s="1" t="s">
        <v>19</v>
      </c>
      <c r="AE7075" s="2">
        <v>41041</v>
      </c>
    </row>
    <row r="7076" spans="1:31" x14ac:dyDescent="0.25">
      <c r="A7076">
        <f t="shared" si="997"/>
        <v>7075</v>
      </c>
      <c r="B7076" s="1">
        <v>14851</v>
      </c>
      <c r="C7076" s="2">
        <v>41040</v>
      </c>
      <c r="D7076" s="1" t="s">
        <v>27</v>
      </c>
      <c r="E7076" s="1" t="str">
        <f t="shared" si="990"/>
        <v>*</v>
      </c>
      <c r="F7076" s="1" t="str">
        <f t="shared" si="991"/>
        <v>*</v>
      </c>
      <c r="G7076" s="1" t="str">
        <f t="shared" si="992"/>
        <v>*</v>
      </c>
      <c r="J7076" s="1" t="str">
        <f t="shared" si="993"/>
        <v>*</v>
      </c>
      <c r="P7076" s="1">
        <v>6</v>
      </c>
      <c r="Q7076" s="1">
        <f t="shared" si="998"/>
        <v>0.01</v>
      </c>
      <c r="T7076" s="4">
        <v>3378.18</v>
      </c>
      <c r="U7076" s="9">
        <f t="shared" si="994"/>
        <v>1</v>
      </c>
      <c r="V7076" s="4">
        <f t="shared" si="995"/>
        <v>563.03</v>
      </c>
      <c r="W7076" s="1" t="s">
        <v>21</v>
      </c>
      <c r="X7076" s="1">
        <v>24.49</v>
      </c>
      <c r="Y7076" s="4">
        <f t="shared" si="996"/>
        <v>3402.6699999999996</v>
      </c>
      <c r="Z7076" s="1" t="s">
        <v>42</v>
      </c>
      <c r="AA7076" s="1" t="s">
        <v>28</v>
      </c>
      <c r="AB7076" s="1" t="s">
        <v>24</v>
      </c>
      <c r="AC7076" s="1" t="s">
        <v>47</v>
      </c>
      <c r="AD7076" s="1" t="s">
        <v>48</v>
      </c>
      <c r="AE7076" s="2">
        <v>41041</v>
      </c>
    </row>
    <row r="7077" spans="1:31" x14ac:dyDescent="0.25">
      <c r="A7077">
        <f t="shared" si="997"/>
        <v>7076</v>
      </c>
      <c r="B7077" s="1">
        <v>14851</v>
      </c>
      <c r="C7077" s="2">
        <v>41040</v>
      </c>
      <c r="D7077" s="1" t="s">
        <v>27</v>
      </c>
      <c r="E7077" s="1" t="str">
        <f t="shared" si="990"/>
        <v>*</v>
      </c>
      <c r="F7077" s="1" t="str">
        <f t="shared" si="991"/>
        <v>*</v>
      </c>
      <c r="G7077" s="1" t="str">
        <f t="shared" si="992"/>
        <v>*</v>
      </c>
      <c r="J7077" s="1" t="str">
        <f t="shared" si="993"/>
        <v>*</v>
      </c>
      <c r="P7077" s="1">
        <v>26</v>
      </c>
      <c r="Q7077" s="1">
        <f t="shared" si="998"/>
        <v>3.5000000000000003E-2</v>
      </c>
      <c r="T7077" s="4">
        <v>1443.2660000000001</v>
      </c>
      <c r="U7077" s="9">
        <f t="shared" si="994"/>
        <v>1</v>
      </c>
      <c r="V7077" s="4">
        <f t="shared" si="995"/>
        <v>55.510230769230773</v>
      </c>
      <c r="W7077" s="1" t="s">
        <v>21</v>
      </c>
      <c r="X7077" s="1">
        <v>8.99</v>
      </c>
      <c r="Y7077" s="4">
        <f t="shared" si="996"/>
        <v>1452.2560000000001</v>
      </c>
      <c r="Z7077" s="1" t="s">
        <v>42</v>
      </c>
      <c r="AA7077" s="1" t="s">
        <v>28</v>
      </c>
      <c r="AB7077" s="1" t="s">
        <v>24</v>
      </c>
      <c r="AC7077" s="1" t="s">
        <v>25</v>
      </c>
      <c r="AD7077" s="1" t="s">
        <v>19</v>
      </c>
      <c r="AE7077" s="2">
        <v>41042</v>
      </c>
    </row>
    <row r="7078" spans="1:31" x14ac:dyDescent="0.25">
      <c r="A7078">
        <f t="shared" si="997"/>
        <v>7077</v>
      </c>
      <c r="B7078" s="1">
        <v>15524</v>
      </c>
      <c r="C7078" s="2">
        <v>41040</v>
      </c>
      <c r="D7078" s="1" t="s">
        <v>36</v>
      </c>
      <c r="E7078" s="1" t="str">
        <f t="shared" si="990"/>
        <v>*</v>
      </c>
      <c r="F7078" s="1" t="str">
        <f t="shared" si="991"/>
        <v>*</v>
      </c>
      <c r="G7078" s="1" t="str">
        <f t="shared" si="992"/>
        <v>*</v>
      </c>
      <c r="J7078" s="1" t="str">
        <f t="shared" si="993"/>
        <v>*</v>
      </c>
      <c r="P7078" s="1">
        <v>27</v>
      </c>
      <c r="Q7078" s="1">
        <f t="shared" si="998"/>
        <v>3.5000000000000003E-2</v>
      </c>
      <c r="T7078" s="4">
        <v>156.82</v>
      </c>
      <c r="U7078" s="9">
        <f t="shared" si="994"/>
        <v>0</v>
      </c>
      <c r="V7078" s="4">
        <f t="shared" si="995"/>
        <v>5.8081481481481481</v>
      </c>
      <c r="W7078" s="1" t="s">
        <v>21</v>
      </c>
      <c r="X7078" s="1">
        <v>3.6</v>
      </c>
      <c r="Y7078" s="4">
        <f t="shared" si="996"/>
        <v>160.41999999999999</v>
      </c>
      <c r="Z7078" s="1" t="s">
        <v>49</v>
      </c>
      <c r="AA7078" s="1" t="s">
        <v>16</v>
      </c>
      <c r="AB7078" s="1" t="s">
        <v>29</v>
      </c>
      <c r="AC7078" s="1" t="s">
        <v>45</v>
      </c>
      <c r="AD7078" s="1" t="s">
        <v>41</v>
      </c>
      <c r="AE7078" s="2">
        <v>41041</v>
      </c>
    </row>
    <row r="7079" spans="1:31" x14ac:dyDescent="0.25">
      <c r="A7079">
        <f t="shared" si="997"/>
        <v>7078</v>
      </c>
      <c r="B7079" s="1">
        <v>31393</v>
      </c>
      <c r="C7079" s="2">
        <v>41040</v>
      </c>
      <c r="D7079" s="1" t="s">
        <v>32</v>
      </c>
      <c r="E7079" s="1" t="str">
        <f t="shared" si="990"/>
        <v>***</v>
      </c>
      <c r="F7079" s="1" t="str">
        <f t="shared" si="991"/>
        <v>***</v>
      </c>
      <c r="G7079" s="1" t="str">
        <f t="shared" si="992"/>
        <v>***</v>
      </c>
      <c r="J7079" s="1" t="str">
        <f t="shared" si="993"/>
        <v>***</v>
      </c>
      <c r="P7079" s="1">
        <v>31</v>
      </c>
      <c r="Q7079" s="1">
        <f t="shared" si="998"/>
        <v>0.04</v>
      </c>
      <c r="T7079" s="4">
        <v>110.32</v>
      </c>
      <c r="U7079" s="9">
        <f t="shared" si="994"/>
        <v>0</v>
      </c>
      <c r="V7079" s="4">
        <f t="shared" si="995"/>
        <v>3.5587096774193547</v>
      </c>
      <c r="W7079" s="1" t="s">
        <v>21</v>
      </c>
      <c r="X7079" s="1">
        <v>1.32</v>
      </c>
      <c r="Y7079" s="4">
        <f t="shared" si="996"/>
        <v>111.63999999999999</v>
      </c>
      <c r="Z7079" s="1" t="s">
        <v>39</v>
      </c>
      <c r="AA7079" s="1" t="s">
        <v>28</v>
      </c>
      <c r="AB7079" s="1" t="s">
        <v>29</v>
      </c>
      <c r="AC7079" s="1" t="s">
        <v>45</v>
      </c>
      <c r="AD7079" s="1" t="s">
        <v>31</v>
      </c>
      <c r="AE7079" s="2">
        <v>41042</v>
      </c>
    </row>
    <row r="7080" spans="1:31" x14ac:dyDescent="0.25">
      <c r="A7080">
        <f t="shared" si="997"/>
        <v>7079</v>
      </c>
      <c r="B7080" s="1">
        <v>31393</v>
      </c>
      <c r="C7080" s="2">
        <v>41040</v>
      </c>
      <c r="D7080" s="1" t="s">
        <v>32</v>
      </c>
      <c r="E7080" s="1" t="str">
        <f t="shared" si="990"/>
        <v>***</v>
      </c>
      <c r="F7080" s="1" t="str">
        <f t="shared" si="991"/>
        <v>***</v>
      </c>
      <c r="G7080" s="1" t="str">
        <f t="shared" si="992"/>
        <v>***</v>
      </c>
      <c r="J7080" s="1" t="str">
        <f t="shared" si="993"/>
        <v>***</v>
      </c>
      <c r="P7080" s="1">
        <v>4</v>
      </c>
      <c r="Q7080" s="1">
        <f t="shared" si="998"/>
        <v>0.01</v>
      </c>
      <c r="T7080" s="4">
        <v>97.57</v>
      </c>
      <c r="U7080" s="9">
        <f t="shared" si="994"/>
        <v>0</v>
      </c>
      <c r="V7080" s="4">
        <f t="shared" si="995"/>
        <v>24.392499999999998</v>
      </c>
      <c r="W7080" s="1" t="s">
        <v>21</v>
      </c>
      <c r="X7080" s="1">
        <v>14.87</v>
      </c>
      <c r="Y7080" s="4">
        <f t="shared" si="996"/>
        <v>112.44</v>
      </c>
      <c r="Z7080" s="1" t="s">
        <v>39</v>
      </c>
      <c r="AA7080" s="1" t="s">
        <v>28</v>
      </c>
      <c r="AB7080" s="1" t="s">
        <v>17</v>
      </c>
      <c r="AC7080" s="1" t="s">
        <v>18</v>
      </c>
      <c r="AD7080" s="1" t="s">
        <v>48</v>
      </c>
      <c r="AE7080" s="2">
        <v>41041</v>
      </c>
    </row>
    <row r="7081" spans="1:31" x14ac:dyDescent="0.25">
      <c r="A7081">
        <f t="shared" si="997"/>
        <v>7080</v>
      </c>
      <c r="B7081" s="1">
        <v>16454</v>
      </c>
      <c r="C7081" s="2">
        <v>41040</v>
      </c>
      <c r="D7081" s="1" t="s">
        <v>36</v>
      </c>
      <c r="E7081" s="1" t="str">
        <f t="shared" si="990"/>
        <v>*</v>
      </c>
      <c r="F7081" s="1" t="str">
        <f t="shared" si="991"/>
        <v>*</v>
      </c>
      <c r="G7081" s="1" t="str">
        <f t="shared" si="992"/>
        <v>*</v>
      </c>
      <c r="J7081" s="1" t="str">
        <f t="shared" si="993"/>
        <v>*</v>
      </c>
      <c r="P7081" s="1">
        <v>12</v>
      </c>
      <c r="Q7081" s="1">
        <f t="shared" si="998"/>
        <v>0.02</v>
      </c>
      <c r="T7081" s="4">
        <v>94.39</v>
      </c>
      <c r="U7081" s="9">
        <f t="shared" si="994"/>
        <v>0</v>
      </c>
      <c r="V7081" s="4">
        <f t="shared" si="995"/>
        <v>7.8658333333333337</v>
      </c>
      <c r="W7081" s="1" t="s">
        <v>21</v>
      </c>
      <c r="X7081" s="1">
        <v>6.05</v>
      </c>
      <c r="Y7081" s="4">
        <f t="shared" si="996"/>
        <v>100.44</v>
      </c>
      <c r="Z7081" s="1" t="s">
        <v>22</v>
      </c>
      <c r="AA7081" s="1" t="s">
        <v>37</v>
      </c>
      <c r="AB7081" s="1" t="s">
        <v>29</v>
      </c>
      <c r="AC7081" s="1" t="s">
        <v>43</v>
      </c>
      <c r="AD7081" s="1" t="s">
        <v>19</v>
      </c>
      <c r="AE7081" s="2">
        <v>41040</v>
      </c>
    </row>
    <row r="7082" spans="1:31" x14ac:dyDescent="0.25">
      <c r="A7082">
        <f t="shared" si="997"/>
        <v>7081</v>
      </c>
      <c r="B7082" s="1">
        <v>30886</v>
      </c>
      <c r="C7082" s="2">
        <v>41041</v>
      </c>
      <c r="D7082" s="1" t="s">
        <v>13</v>
      </c>
      <c r="E7082" s="1" t="str">
        <f t="shared" si="990"/>
        <v>*</v>
      </c>
      <c r="F7082" s="1" t="str">
        <f t="shared" si="991"/>
        <v>*</v>
      </c>
      <c r="G7082" s="1" t="str">
        <f t="shared" si="992"/>
        <v>*</v>
      </c>
      <c r="J7082" s="1" t="str">
        <f t="shared" si="993"/>
        <v>*</v>
      </c>
      <c r="P7082" s="1">
        <v>28</v>
      </c>
      <c r="Q7082" s="1">
        <f t="shared" si="998"/>
        <v>3.5000000000000003E-2</v>
      </c>
      <c r="T7082" s="4">
        <v>5320.57</v>
      </c>
      <c r="U7082" s="9">
        <f t="shared" si="994"/>
        <v>1</v>
      </c>
      <c r="V7082" s="4">
        <f t="shared" si="995"/>
        <v>190.02035714285714</v>
      </c>
      <c r="W7082" s="1" t="s">
        <v>21</v>
      </c>
      <c r="X7082" s="1">
        <v>19.989999999999998</v>
      </c>
      <c r="Y7082" s="4">
        <f t="shared" si="996"/>
        <v>5340.5599999999995</v>
      </c>
      <c r="Z7082" s="1" t="s">
        <v>51</v>
      </c>
      <c r="AA7082" s="1" t="s">
        <v>16</v>
      </c>
      <c r="AB7082" s="1" t="s">
        <v>29</v>
      </c>
      <c r="AC7082" s="1" t="s">
        <v>55</v>
      </c>
      <c r="AD7082" s="1" t="s">
        <v>19</v>
      </c>
      <c r="AE7082" s="2">
        <v>41046</v>
      </c>
    </row>
    <row r="7083" spans="1:31" x14ac:dyDescent="0.25">
      <c r="A7083">
        <f t="shared" si="997"/>
        <v>7082</v>
      </c>
      <c r="B7083" s="1">
        <v>56672</v>
      </c>
      <c r="C7083" s="2">
        <v>41041</v>
      </c>
      <c r="D7083" s="1" t="s">
        <v>20</v>
      </c>
      <c r="E7083" s="1" t="str">
        <f t="shared" si="990"/>
        <v>*</v>
      </c>
      <c r="F7083" s="1" t="str">
        <f t="shared" si="991"/>
        <v>**</v>
      </c>
      <c r="G7083" s="1" t="str">
        <f t="shared" si="992"/>
        <v>**</v>
      </c>
      <c r="J7083" s="1" t="str">
        <f t="shared" si="993"/>
        <v>**</v>
      </c>
      <c r="P7083" s="1">
        <v>45</v>
      </c>
      <c r="Q7083" s="1">
        <f t="shared" si="998"/>
        <v>0.05</v>
      </c>
      <c r="T7083" s="4">
        <v>2438.3694999999998</v>
      </c>
      <c r="U7083" s="9">
        <f t="shared" si="994"/>
        <v>1</v>
      </c>
      <c r="V7083" s="4">
        <f t="shared" si="995"/>
        <v>54.185988888888886</v>
      </c>
      <c r="W7083" s="1" t="s">
        <v>21</v>
      </c>
      <c r="X7083" s="1">
        <v>8.99</v>
      </c>
      <c r="Y7083" s="4">
        <f t="shared" si="996"/>
        <v>2447.3594999999996</v>
      </c>
      <c r="Z7083" s="1" t="s">
        <v>44</v>
      </c>
      <c r="AA7083" s="1" t="s">
        <v>16</v>
      </c>
      <c r="AB7083" s="1" t="s">
        <v>24</v>
      </c>
      <c r="AC7083" s="1" t="s">
        <v>25</v>
      </c>
      <c r="AD7083" s="1" t="s">
        <v>19</v>
      </c>
      <c r="AE7083" s="2">
        <v>41043</v>
      </c>
    </row>
    <row r="7084" spans="1:31" x14ac:dyDescent="0.25">
      <c r="A7084">
        <f t="shared" si="997"/>
        <v>7083</v>
      </c>
      <c r="B7084" s="1">
        <v>53024</v>
      </c>
      <c r="C7084" s="2">
        <v>41041</v>
      </c>
      <c r="D7084" s="1" t="s">
        <v>27</v>
      </c>
      <c r="E7084" s="1" t="str">
        <f t="shared" si="990"/>
        <v>*</v>
      </c>
      <c r="F7084" s="1" t="str">
        <f t="shared" si="991"/>
        <v>*</v>
      </c>
      <c r="G7084" s="1" t="str">
        <f t="shared" si="992"/>
        <v>*</v>
      </c>
      <c r="J7084" s="1" t="str">
        <f t="shared" si="993"/>
        <v>*</v>
      </c>
      <c r="P7084" s="1">
        <v>46</v>
      </c>
      <c r="Q7084" s="1">
        <f t="shared" si="998"/>
        <v>0.05</v>
      </c>
      <c r="T7084" s="4">
        <v>2255.1945000000001</v>
      </c>
      <c r="U7084" s="9">
        <f t="shared" si="994"/>
        <v>1</v>
      </c>
      <c r="V7084" s="4">
        <f t="shared" si="995"/>
        <v>49.025967391304349</v>
      </c>
      <c r="W7084" s="1" t="s">
        <v>21</v>
      </c>
      <c r="X7084" s="1">
        <v>5</v>
      </c>
      <c r="Y7084" s="4">
        <f t="shared" si="996"/>
        <v>2260.1945000000001</v>
      </c>
      <c r="Z7084" s="1" t="s">
        <v>22</v>
      </c>
      <c r="AA7084" s="1" t="s">
        <v>28</v>
      </c>
      <c r="AB7084" s="1" t="s">
        <v>24</v>
      </c>
      <c r="AC7084" s="1" t="s">
        <v>25</v>
      </c>
      <c r="AD7084" s="1" t="s">
        <v>41</v>
      </c>
      <c r="AE7084" s="2">
        <v>41042</v>
      </c>
    </row>
    <row r="7085" spans="1:31" x14ac:dyDescent="0.25">
      <c r="A7085">
        <f t="shared" si="997"/>
        <v>7084</v>
      </c>
      <c r="B7085" s="1">
        <v>56672</v>
      </c>
      <c r="C7085" s="2">
        <v>41041</v>
      </c>
      <c r="D7085" s="1" t="s">
        <v>20</v>
      </c>
      <c r="E7085" s="1" t="str">
        <f t="shared" si="990"/>
        <v>*</v>
      </c>
      <c r="F7085" s="1" t="str">
        <f t="shared" si="991"/>
        <v>**</v>
      </c>
      <c r="G7085" s="1" t="str">
        <f t="shared" si="992"/>
        <v>**</v>
      </c>
      <c r="J7085" s="1" t="str">
        <f t="shared" si="993"/>
        <v>**</v>
      </c>
      <c r="P7085" s="1">
        <v>34</v>
      </c>
      <c r="Q7085" s="1">
        <f t="shared" si="998"/>
        <v>0.04</v>
      </c>
      <c r="T7085" s="4">
        <v>1132.32</v>
      </c>
      <c r="U7085" s="9">
        <f t="shared" si="994"/>
        <v>1</v>
      </c>
      <c r="V7085" s="4">
        <f t="shared" si="995"/>
        <v>33.303529411764707</v>
      </c>
      <c r="W7085" s="1" t="s">
        <v>21</v>
      </c>
      <c r="X7085" s="1">
        <v>13.89</v>
      </c>
      <c r="Y7085" s="4">
        <f t="shared" si="996"/>
        <v>1146.21</v>
      </c>
      <c r="Z7085" s="1" t="s">
        <v>44</v>
      </c>
      <c r="AA7085" s="1" t="s">
        <v>16</v>
      </c>
      <c r="AB7085" s="1" t="s">
        <v>29</v>
      </c>
      <c r="AC7085" s="1" t="s">
        <v>30</v>
      </c>
      <c r="AD7085" s="1" t="s">
        <v>31</v>
      </c>
      <c r="AE7085" s="2">
        <v>41042</v>
      </c>
    </row>
    <row r="7086" spans="1:31" x14ac:dyDescent="0.25">
      <c r="A7086">
        <f t="shared" si="997"/>
        <v>7085</v>
      </c>
      <c r="B7086" s="1">
        <v>10688</v>
      </c>
      <c r="C7086" s="2">
        <v>41041</v>
      </c>
      <c r="D7086" s="1" t="s">
        <v>36</v>
      </c>
      <c r="E7086" s="1" t="str">
        <f t="shared" si="990"/>
        <v>*</v>
      </c>
      <c r="F7086" s="1" t="str">
        <f t="shared" si="991"/>
        <v>*</v>
      </c>
      <c r="G7086" s="1" t="str">
        <f t="shared" si="992"/>
        <v>*</v>
      </c>
      <c r="J7086" s="1" t="str">
        <f t="shared" si="993"/>
        <v>*</v>
      </c>
      <c r="P7086" s="1">
        <v>14</v>
      </c>
      <c r="Q7086" s="1">
        <f t="shared" si="998"/>
        <v>0.02</v>
      </c>
      <c r="T7086" s="4">
        <v>618.84</v>
      </c>
      <c r="U7086" s="9">
        <f t="shared" si="994"/>
        <v>0</v>
      </c>
      <c r="V7086" s="4">
        <f t="shared" si="995"/>
        <v>44.202857142857148</v>
      </c>
      <c r="W7086" s="1" t="s">
        <v>21</v>
      </c>
      <c r="X7086" s="1">
        <v>34.200000000000003</v>
      </c>
      <c r="Y7086" s="4">
        <f t="shared" si="996"/>
        <v>653.04000000000008</v>
      </c>
      <c r="Z7086" s="1" t="s">
        <v>64</v>
      </c>
      <c r="AA7086" s="1" t="s">
        <v>28</v>
      </c>
      <c r="AB7086" s="1" t="s">
        <v>17</v>
      </c>
      <c r="AC7086" s="1" t="s">
        <v>18</v>
      </c>
      <c r="AD7086" s="1" t="s">
        <v>31</v>
      </c>
      <c r="AE7086" s="2">
        <v>41042</v>
      </c>
    </row>
    <row r="7087" spans="1:31" x14ac:dyDescent="0.25">
      <c r="A7087">
        <f t="shared" si="997"/>
        <v>7086</v>
      </c>
      <c r="B7087" s="1">
        <v>56672</v>
      </c>
      <c r="C7087" s="2">
        <v>41041</v>
      </c>
      <c r="D7087" s="1" t="s">
        <v>20</v>
      </c>
      <c r="E7087" s="1" t="str">
        <f t="shared" si="990"/>
        <v>*</v>
      </c>
      <c r="F7087" s="1" t="str">
        <f t="shared" si="991"/>
        <v>**</v>
      </c>
      <c r="G7087" s="1" t="str">
        <f t="shared" si="992"/>
        <v>**</v>
      </c>
      <c r="J7087" s="1" t="str">
        <f t="shared" si="993"/>
        <v>**</v>
      </c>
      <c r="P7087" s="1">
        <v>8</v>
      </c>
      <c r="Q7087" s="1">
        <f t="shared" si="998"/>
        <v>0.01</v>
      </c>
      <c r="T7087" s="4">
        <v>593.64</v>
      </c>
      <c r="U7087" s="9">
        <f t="shared" si="994"/>
        <v>0</v>
      </c>
      <c r="V7087" s="4">
        <f t="shared" si="995"/>
        <v>74.204999999999998</v>
      </c>
      <c r="W7087" s="1" t="s">
        <v>33</v>
      </c>
      <c r="X7087" s="1">
        <v>60</v>
      </c>
      <c r="Y7087" s="4">
        <f t="shared" si="996"/>
        <v>653.64</v>
      </c>
      <c r="Z7087" s="1" t="s">
        <v>44</v>
      </c>
      <c r="AA7087" s="1" t="s">
        <v>16</v>
      </c>
      <c r="AB7087" s="1" t="s">
        <v>17</v>
      </c>
      <c r="AC7087" s="1" t="s">
        <v>52</v>
      </c>
      <c r="AD7087" s="1" t="s">
        <v>35</v>
      </c>
      <c r="AE7087" s="2">
        <v>41043</v>
      </c>
    </row>
    <row r="7088" spans="1:31" x14ac:dyDescent="0.25">
      <c r="A7088">
        <f t="shared" si="997"/>
        <v>7087</v>
      </c>
      <c r="B7088" s="1">
        <v>25733</v>
      </c>
      <c r="C7088" s="2">
        <v>41041</v>
      </c>
      <c r="D7088" s="1" t="s">
        <v>13</v>
      </c>
      <c r="E7088" s="1" t="str">
        <f t="shared" si="990"/>
        <v>*</v>
      </c>
      <c r="F7088" s="1" t="str">
        <f t="shared" si="991"/>
        <v>*</v>
      </c>
      <c r="G7088" s="1" t="str">
        <f t="shared" si="992"/>
        <v>*</v>
      </c>
      <c r="J7088" s="1" t="str">
        <f t="shared" si="993"/>
        <v>*</v>
      </c>
      <c r="P7088" s="1">
        <v>24</v>
      </c>
      <c r="Q7088" s="1">
        <f t="shared" si="998"/>
        <v>3.5000000000000003E-2</v>
      </c>
      <c r="T7088" s="4">
        <v>557.23</v>
      </c>
      <c r="U7088" s="9">
        <f t="shared" si="994"/>
        <v>0</v>
      </c>
      <c r="V7088" s="4">
        <f t="shared" si="995"/>
        <v>23.217916666666667</v>
      </c>
      <c r="W7088" s="1" t="s">
        <v>21</v>
      </c>
      <c r="X7088" s="1">
        <v>12.98</v>
      </c>
      <c r="Y7088" s="4">
        <f t="shared" si="996"/>
        <v>570.21</v>
      </c>
      <c r="Z7088" s="1" t="s">
        <v>39</v>
      </c>
      <c r="AA7088" s="1" t="s">
        <v>37</v>
      </c>
      <c r="AB7088" s="1" t="s">
        <v>29</v>
      </c>
      <c r="AC7088" s="1" t="s">
        <v>43</v>
      </c>
      <c r="AD7088" s="1" t="s">
        <v>19</v>
      </c>
      <c r="AE7088" s="2">
        <v>41046</v>
      </c>
    </row>
    <row r="7089" spans="1:31" x14ac:dyDescent="0.25">
      <c r="A7089">
        <f t="shared" si="997"/>
        <v>7088</v>
      </c>
      <c r="B7089" s="1">
        <v>50403</v>
      </c>
      <c r="C7089" s="2">
        <v>41041</v>
      </c>
      <c r="D7089" s="1" t="s">
        <v>27</v>
      </c>
      <c r="E7089" s="1" t="str">
        <f t="shared" si="990"/>
        <v>*</v>
      </c>
      <c r="F7089" s="1" t="str">
        <f t="shared" si="991"/>
        <v>*</v>
      </c>
      <c r="G7089" s="1" t="str">
        <f t="shared" si="992"/>
        <v>*</v>
      </c>
      <c r="J7089" s="1" t="str">
        <f t="shared" si="993"/>
        <v>*</v>
      </c>
      <c r="P7089" s="1">
        <v>38</v>
      </c>
      <c r="Q7089" s="1">
        <f t="shared" si="998"/>
        <v>0.04</v>
      </c>
      <c r="T7089" s="4">
        <v>264.92</v>
      </c>
      <c r="U7089" s="9">
        <f t="shared" si="994"/>
        <v>0</v>
      </c>
      <c r="V7089" s="4">
        <f t="shared" si="995"/>
        <v>6.9715789473684211</v>
      </c>
      <c r="W7089" s="1" t="s">
        <v>21</v>
      </c>
      <c r="X7089" s="1">
        <v>6.05</v>
      </c>
      <c r="Y7089" s="4">
        <f t="shared" si="996"/>
        <v>270.97000000000003</v>
      </c>
      <c r="Z7089" s="1" t="s">
        <v>15</v>
      </c>
      <c r="AA7089" s="1" t="s">
        <v>28</v>
      </c>
      <c r="AB7089" s="1" t="s">
        <v>29</v>
      </c>
      <c r="AC7089" s="1" t="s">
        <v>43</v>
      </c>
      <c r="AD7089" s="1" t="s">
        <v>19</v>
      </c>
      <c r="AE7089" s="2">
        <v>41043</v>
      </c>
    </row>
    <row r="7090" spans="1:31" x14ac:dyDescent="0.25">
      <c r="A7090">
        <f t="shared" si="997"/>
        <v>7089</v>
      </c>
      <c r="B7090" s="1">
        <v>53024</v>
      </c>
      <c r="C7090" s="2">
        <v>41041</v>
      </c>
      <c r="D7090" s="1" t="s">
        <v>27</v>
      </c>
      <c r="E7090" s="1" t="str">
        <f t="shared" si="990"/>
        <v>*</v>
      </c>
      <c r="F7090" s="1" t="str">
        <f t="shared" si="991"/>
        <v>*</v>
      </c>
      <c r="G7090" s="1" t="str">
        <f t="shared" si="992"/>
        <v>*</v>
      </c>
      <c r="J7090" s="1" t="str">
        <f t="shared" si="993"/>
        <v>*</v>
      </c>
      <c r="P7090" s="1">
        <v>9</v>
      </c>
      <c r="Q7090" s="1">
        <f t="shared" si="998"/>
        <v>0.01</v>
      </c>
      <c r="T7090" s="4">
        <v>187.13</v>
      </c>
      <c r="U7090" s="9">
        <f t="shared" si="994"/>
        <v>0</v>
      </c>
      <c r="V7090" s="4">
        <f t="shared" si="995"/>
        <v>20.792222222222222</v>
      </c>
      <c r="W7090" s="1" t="s">
        <v>21</v>
      </c>
      <c r="X7090" s="1">
        <v>14.39</v>
      </c>
      <c r="Y7090" s="4">
        <f t="shared" si="996"/>
        <v>201.51999999999998</v>
      </c>
      <c r="Z7090" s="1" t="s">
        <v>22</v>
      </c>
      <c r="AA7090" s="1" t="s">
        <v>28</v>
      </c>
      <c r="AB7090" s="1" t="s">
        <v>17</v>
      </c>
      <c r="AC7090" s="1" t="s">
        <v>18</v>
      </c>
      <c r="AD7090" s="1" t="s">
        <v>19</v>
      </c>
      <c r="AE7090" s="2">
        <v>41042</v>
      </c>
    </row>
    <row r="7091" spans="1:31" x14ac:dyDescent="0.25">
      <c r="A7091">
        <f t="shared" si="997"/>
        <v>7090</v>
      </c>
      <c r="B7091" s="1">
        <v>50403</v>
      </c>
      <c r="C7091" s="2">
        <v>41041</v>
      </c>
      <c r="D7091" s="1" t="s">
        <v>27</v>
      </c>
      <c r="E7091" s="1" t="str">
        <f t="shared" si="990"/>
        <v>*</v>
      </c>
      <c r="F7091" s="1" t="str">
        <f t="shared" si="991"/>
        <v>*</v>
      </c>
      <c r="G7091" s="1" t="str">
        <f t="shared" si="992"/>
        <v>*</v>
      </c>
      <c r="J7091" s="1" t="str">
        <f t="shared" si="993"/>
        <v>*</v>
      </c>
      <c r="P7091" s="1">
        <v>22</v>
      </c>
      <c r="Q7091" s="1">
        <f t="shared" si="998"/>
        <v>3.5000000000000003E-2</v>
      </c>
      <c r="T7091" s="4">
        <v>142.88</v>
      </c>
      <c r="U7091" s="9">
        <f t="shared" si="994"/>
        <v>0</v>
      </c>
      <c r="V7091" s="4">
        <f t="shared" si="995"/>
        <v>6.4945454545454542</v>
      </c>
      <c r="W7091" s="1" t="s">
        <v>21</v>
      </c>
      <c r="X7091" s="1">
        <v>1.6</v>
      </c>
      <c r="Y7091" s="4">
        <f t="shared" si="996"/>
        <v>144.47999999999999</v>
      </c>
      <c r="Z7091" s="1" t="s">
        <v>51</v>
      </c>
      <c r="AA7091" s="1" t="s">
        <v>28</v>
      </c>
      <c r="AB7091" s="1" t="s">
        <v>29</v>
      </c>
      <c r="AC7091" s="1" t="s">
        <v>40</v>
      </c>
      <c r="AD7091" s="1" t="s">
        <v>31</v>
      </c>
      <c r="AE7091" s="2">
        <v>41042</v>
      </c>
    </row>
    <row r="7092" spans="1:31" x14ac:dyDescent="0.25">
      <c r="A7092">
        <f t="shared" si="997"/>
        <v>7091</v>
      </c>
      <c r="B7092" s="1">
        <v>4069</v>
      </c>
      <c r="C7092" s="2">
        <v>41041</v>
      </c>
      <c r="D7092" s="1" t="s">
        <v>36</v>
      </c>
      <c r="E7092" s="1" t="str">
        <f t="shared" si="990"/>
        <v>*</v>
      </c>
      <c r="F7092" s="1" t="str">
        <f t="shared" si="991"/>
        <v>*</v>
      </c>
      <c r="G7092" s="1" t="str">
        <f t="shared" si="992"/>
        <v>*</v>
      </c>
      <c r="J7092" s="1" t="str">
        <f t="shared" si="993"/>
        <v>*</v>
      </c>
      <c r="P7092" s="1">
        <v>47</v>
      </c>
      <c r="Q7092" s="1">
        <f t="shared" si="998"/>
        <v>0.05</v>
      </c>
      <c r="T7092" s="4">
        <v>124.94</v>
      </c>
      <c r="U7092" s="9">
        <f t="shared" si="994"/>
        <v>0</v>
      </c>
      <c r="V7092" s="4">
        <f t="shared" si="995"/>
        <v>2.6582978723404254</v>
      </c>
      <c r="W7092" s="1" t="s">
        <v>14</v>
      </c>
      <c r="X7092" s="1">
        <v>1.34</v>
      </c>
      <c r="Y7092" s="4">
        <f t="shared" si="996"/>
        <v>126.28</v>
      </c>
      <c r="Z7092" s="1" t="s">
        <v>46</v>
      </c>
      <c r="AA7092" s="1" t="s">
        <v>16</v>
      </c>
      <c r="AB7092" s="1" t="s">
        <v>29</v>
      </c>
      <c r="AC7092" s="1" t="s">
        <v>30</v>
      </c>
      <c r="AD7092" s="1" t="s">
        <v>31</v>
      </c>
      <c r="AE7092" s="2">
        <v>41041</v>
      </c>
    </row>
    <row r="7093" spans="1:31" x14ac:dyDescent="0.25">
      <c r="A7093">
        <f t="shared" si="997"/>
        <v>7092</v>
      </c>
      <c r="B7093" s="1">
        <v>4069</v>
      </c>
      <c r="C7093" s="2">
        <v>41041</v>
      </c>
      <c r="D7093" s="1" t="s">
        <v>36</v>
      </c>
      <c r="E7093" s="1" t="str">
        <f t="shared" si="990"/>
        <v>*</v>
      </c>
      <c r="F7093" s="1" t="str">
        <f t="shared" si="991"/>
        <v>*</v>
      </c>
      <c r="G7093" s="1" t="str">
        <f t="shared" si="992"/>
        <v>*</v>
      </c>
      <c r="J7093" s="1" t="str">
        <f t="shared" si="993"/>
        <v>*</v>
      </c>
      <c r="P7093" s="1">
        <v>30</v>
      </c>
      <c r="Q7093" s="1">
        <f t="shared" si="998"/>
        <v>0.04</v>
      </c>
      <c r="T7093" s="4">
        <v>78.459999999999994</v>
      </c>
      <c r="U7093" s="9">
        <f t="shared" si="994"/>
        <v>0</v>
      </c>
      <c r="V7093" s="4">
        <f t="shared" si="995"/>
        <v>2.6153333333333331</v>
      </c>
      <c r="W7093" s="1" t="s">
        <v>21</v>
      </c>
      <c r="X7093" s="1">
        <v>0.8</v>
      </c>
      <c r="Y7093" s="4">
        <f t="shared" si="996"/>
        <v>79.259999999999991</v>
      </c>
      <c r="Z7093" s="1" t="s">
        <v>46</v>
      </c>
      <c r="AA7093" s="1" t="s">
        <v>16</v>
      </c>
      <c r="AB7093" s="1" t="s">
        <v>29</v>
      </c>
      <c r="AC7093" s="1" t="s">
        <v>61</v>
      </c>
      <c r="AD7093" s="1" t="s">
        <v>31</v>
      </c>
      <c r="AE7093" s="2">
        <v>41044</v>
      </c>
    </row>
    <row r="7094" spans="1:31" x14ac:dyDescent="0.25">
      <c r="A7094">
        <f t="shared" si="997"/>
        <v>7093</v>
      </c>
      <c r="B7094" s="1">
        <v>4069</v>
      </c>
      <c r="C7094" s="2">
        <v>41041</v>
      </c>
      <c r="D7094" s="1" t="s">
        <v>36</v>
      </c>
      <c r="E7094" s="1" t="str">
        <f t="shared" si="990"/>
        <v>*</v>
      </c>
      <c r="F7094" s="1" t="str">
        <f t="shared" si="991"/>
        <v>*</v>
      </c>
      <c r="G7094" s="1" t="str">
        <f t="shared" si="992"/>
        <v>*</v>
      </c>
      <c r="J7094" s="1" t="str">
        <f t="shared" si="993"/>
        <v>*</v>
      </c>
      <c r="P7094" s="1">
        <v>8</v>
      </c>
      <c r="Q7094" s="1">
        <f t="shared" si="998"/>
        <v>0.01</v>
      </c>
      <c r="T7094" s="4">
        <v>54.43</v>
      </c>
      <c r="U7094" s="9">
        <f t="shared" si="994"/>
        <v>0</v>
      </c>
      <c r="V7094" s="4">
        <f t="shared" si="995"/>
        <v>6.80375</v>
      </c>
      <c r="W7094" s="1" t="s">
        <v>21</v>
      </c>
      <c r="X7094" s="1">
        <v>6.74</v>
      </c>
      <c r="Y7094" s="4">
        <f t="shared" si="996"/>
        <v>61.17</v>
      </c>
      <c r="Z7094" s="1" t="s">
        <v>46</v>
      </c>
      <c r="AA7094" s="1" t="s">
        <v>16</v>
      </c>
      <c r="AB7094" s="1" t="s">
        <v>29</v>
      </c>
      <c r="AC7094" s="1" t="s">
        <v>40</v>
      </c>
      <c r="AD7094" s="1" t="s">
        <v>19</v>
      </c>
      <c r="AE7094" s="2">
        <v>41043</v>
      </c>
    </row>
    <row r="7095" spans="1:31" x14ac:dyDescent="0.25">
      <c r="A7095">
        <f t="shared" si="997"/>
        <v>7094</v>
      </c>
      <c r="B7095" s="1">
        <v>52932</v>
      </c>
      <c r="C7095" s="2">
        <v>41041</v>
      </c>
      <c r="D7095" s="1" t="s">
        <v>13</v>
      </c>
      <c r="E7095" s="1" t="str">
        <f t="shared" si="990"/>
        <v>*</v>
      </c>
      <c r="F7095" s="1" t="str">
        <f t="shared" si="991"/>
        <v>*</v>
      </c>
      <c r="G7095" s="1" t="str">
        <f t="shared" si="992"/>
        <v>*</v>
      </c>
      <c r="J7095" s="1" t="str">
        <f t="shared" si="993"/>
        <v>*</v>
      </c>
      <c r="P7095" s="1">
        <v>3</v>
      </c>
      <c r="Q7095" s="1">
        <f t="shared" si="998"/>
        <v>0.01</v>
      </c>
      <c r="T7095" s="4">
        <v>26.23</v>
      </c>
      <c r="U7095" s="9">
        <f t="shared" si="994"/>
        <v>0</v>
      </c>
      <c r="V7095" s="4">
        <f t="shared" si="995"/>
        <v>8.7433333333333341</v>
      </c>
      <c r="W7095" s="1" t="s">
        <v>21</v>
      </c>
      <c r="X7095" s="1">
        <v>6.6</v>
      </c>
      <c r="Y7095" s="4">
        <f t="shared" si="996"/>
        <v>32.83</v>
      </c>
      <c r="Z7095" s="1" t="s">
        <v>22</v>
      </c>
      <c r="AA7095" s="1" t="s">
        <v>37</v>
      </c>
      <c r="AB7095" s="1" t="s">
        <v>29</v>
      </c>
      <c r="AC7095" s="1" t="s">
        <v>40</v>
      </c>
      <c r="AD7095" s="1" t="s">
        <v>19</v>
      </c>
      <c r="AE7095" s="2">
        <v>41046</v>
      </c>
    </row>
    <row r="7096" spans="1:31" x14ac:dyDescent="0.25">
      <c r="A7096">
        <f t="shared" si="997"/>
        <v>7095</v>
      </c>
      <c r="B7096" s="1">
        <v>11011</v>
      </c>
      <c r="C7096" s="2">
        <v>41042</v>
      </c>
      <c r="D7096" s="1" t="s">
        <v>20</v>
      </c>
      <c r="E7096" s="1" t="str">
        <f t="shared" si="990"/>
        <v>*</v>
      </c>
      <c r="F7096" s="1" t="str">
        <f t="shared" si="991"/>
        <v>**</v>
      </c>
      <c r="G7096" s="1" t="str">
        <f t="shared" si="992"/>
        <v>**</v>
      </c>
      <c r="J7096" s="1" t="str">
        <f t="shared" si="993"/>
        <v>**</v>
      </c>
      <c r="P7096" s="1">
        <v>33</v>
      </c>
      <c r="Q7096" s="1">
        <f t="shared" si="998"/>
        <v>0.04</v>
      </c>
      <c r="T7096" s="4">
        <v>8305.19</v>
      </c>
      <c r="U7096" s="9">
        <f t="shared" si="994"/>
        <v>1</v>
      </c>
      <c r="V7096" s="4">
        <f t="shared" si="995"/>
        <v>251.67242424242426</v>
      </c>
      <c r="W7096" s="1" t="s">
        <v>33</v>
      </c>
      <c r="X7096" s="1">
        <v>60.2</v>
      </c>
      <c r="Y7096" s="4">
        <f t="shared" si="996"/>
        <v>8365.3900000000012</v>
      </c>
      <c r="Z7096" s="1" t="s">
        <v>22</v>
      </c>
      <c r="AA7096" s="1" t="s">
        <v>23</v>
      </c>
      <c r="AB7096" s="1" t="s">
        <v>17</v>
      </c>
      <c r="AC7096" s="1" t="s">
        <v>62</v>
      </c>
      <c r="AD7096" s="1" t="s">
        <v>59</v>
      </c>
      <c r="AE7096" s="2">
        <v>41044</v>
      </c>
    </row>
    <row r="7097" spans="1:31" x14ac:dyDescent="0.25">
      <c r="A7097">
        <f t="shared" si="997"/>
        <v>7096</v>
      </c>
      <c r="B7097" s="1">
        <v>58853</v>
      </c>
      <c r="C7097" s="2">
        <v>41042</v>
      </c>
      <c r="D7097" s="1" t="s">
        <v>32</v>
      </c>
      <c r="E7097" s="1" t="str">
        <f t="shared" si="990"/>
        <v>***</v>
      </c>
      <c r="F7097" s="1" t="str">
        <f t="shared" si="991"/>
        <v>***</v>
      </c>
      <c r="G7097" s="1" t="str">
        <f t="shared" si="992"/>
        <v>***</v>
      </c>
      <c r="J7097" s="1" t="str">
        <f t="shared" si="993"/>
        <v>***</v>
      </c>
      <c r="P7097" s="1">
        <v>27</v>
      </c>
      <c r="Q7097" s="1">
        <f t="shared" si="998"/>
        <v>3.5000000000000003E-2</v>
      </c>
      <c r="T7097" s="4">
        <v>5307.5</v>
      </c>
      <c r="U7097" s="9">
        <f t="shared" si="994"/>
        <v>1</v>
      </c>
      <c r="V7097" s="4">
        <f t="shared" si="995"/>
        <v>196.57407407407408</v>
      </c>
      <c r="W7097" s="1" t="s">
        <v>33</v>
      </c>
      <c r="X7097" s="1">
        <v>23.76</v>
      </c>
      <c r="Y7097" s="4">
        <f t="shared" si="996"/>
        <v>5331.26</v>
      </c>
      <c r="Z7097" s="1" t="s">
        <v>22</v>
      </c>
      <c r="AA7097" s="1" t="s">
        <v>37</v>
      </c>
      <c r="AB7097" s="1" t="s">
        <v>17</v>
      </c>
      <c r="AC7097" s="1" t="s">
        <v>34</v>
      </c>
      <c r="AD7097" s="1" t="s">
        <v>35</v>
      </c>
      <c r="AE7097" s="2">
        <v>41043</v>
      </c>
    </row>
    <row r="7098" spans="1:31" x14ac:dyDescent="0.25">
      <c r="A7098">
        <f t="shared" si="997"/>
        <v>7097</v>
      </c>
      <c r="B7098" s="1">
        <v>15399</v>
      </c>
      <c r="C7098" s="2">
        <v>41042</v>
      </c>
      <c r="D7098" s="1" t="s">
        <v>32</v>
      </c>
      <c r="E7098" s="1" t="str">
        <f t="shared" si="990"/>
        <v>***</v>
      </c>
      <c r="F7098" s="1" t="str">
        <f t="shared" si="991"/>
        <v>***</v>
      </c>
      <c r="G7098" s="1" t="str">
        <f t="shared" si="992"/>
        <v>***</v>
      </c>
      <c r="J7098" s="1" t="str">
        <f t="shared" si="993"/>
        <v>***</v>
      </c>
      <c r="P7098" s="1">
        <v>38</v>
      </c>
      <c r="Q7098" s="1">
        <f t="shared" si="998"/>
        <v>0.04</v>
      </c>
      <c r="T7098" s="4">
        <v>3988.0895</v>
      </c>
      <c r="U7098" s="9">
        <f t="shared" si="994"/>
        <v>1</v>
      </c>
      <c r="V7098" s="4">
        <f t="shared" si="995"/>
        <v>104.94972368421053</v>
      </c>
      <c r="W7098" s="1" t="s">
        <v>21</v>
      </c>
      <c r="X7098" s="1">
        <v>4.2</v>
      </c>
      <c r="Y7098" s="4">
        <f t="shared" si="996"/>
        <v>3992.2894999999999</v>
      </c>
      <c r="Z7098" s="1" t="s">
        <v>22</v>
      </c>
      <c r="AA7098" s="1" t="s">
        <v>23</v>
      </c>
      <c r="AB7098" s="1" t="s">
        <v>24</v>
      </c>
      <c r="AC7098" s="1" t="s">
        <v>25</v>
      </c>
      <c r="AD7098" s="1" t="s">
        <v>19</v>
      </c>
      <c r="AE7098" s="2">
        <v>41044</v>
      </c>
    </row>
    <row r="7099" spans="1:31" x14ac:dyDescent="0.25">
      <c r="A7099">
        <f t="shared" si="997"/>
        <v>7098</v>
      </c>
      <c r="B7099" s="1">
        <v>15399</v>
      </c>
      <c r="C7099" s="2">
        <v>41042</v>
      </c>
      <c r="D7099" s="1" t="s">
        <v>32</v>
      </c>
      <c r="E7099" s="1" t="str">
        <f t="shared" si="990"/>
        <v>***</v>
      </c>
      <c r="F7099" s="1" t="str">
        <f t="shared" si="991"/>
        <v>***</v>
      </c>
      <c r="G7099" s="1" t="str">
        <f t="shared" si="992"/>
        <v>***</v>
      </c>
      <c r="J7099" s="1" t="str">
        <f t="shared" si="993"/>
        <v>***</v>
      </c>
      <c r="P7099" s="1">
        <v>46</v>
      </c>
      <c r="Q7099" s="1">
        <f t="shared" si="998"/>
        <v>0.05</v>
      </c>
      <c r="T7099" s="4">
        <v>2514.5124999999998</v>
      </c>
      <c r="U7099" s="9">
        <f t="shared" si="994"/>
        <v>1</v>
      </c>
      <c r="V7099" s="4">
        <f t="shared" si="995"/>
        <v>54.6633152173913</v>
      </c>
      <c r="W7099" s="1" t="s">
        <v>14</v>
      </c>
      <c r="X7099" s="1">
        <v>4.99</v>
      </c>
      <c r="Y7099" s="4">
        <f t="shared" si="996"/>
        <v>2519.5024999999996</v>
      </c>
      <c r="Z7099" s="1" t="s">
        <v>53</v>
      </c>
      <c r="AA7099" s="1" t="s">
        <v>23</v>
      </c>
      <c r="AB7099" s="1" t="s">
        <v>24</v>
      </c>
      <c r="AC7099" s="1" t="s">
        <v>25</v>
      </c>
      <c r="AD7099" s="1" t="s">
        <v>19</v>
      </c>
      <c r="AE7099" s="2">
        <v>41043</v>
      </c>
    </row>
    <row r="7100" spans="1:31" x14ac:dyDescent="0.25">
      <c r="A7100">
        <f t="shared" si="997"/>
        <v>7099</v>
      </c>
      <c r="B7100" s="1">
        <v>36644</v>
      </c>
      <c r="C7100" s="2">
        <v>41042</v>
      </c>
      <c r="D7100" s="1" t="s">
        <v>20</v>
      </c>
      <c r="E7100" s="1" t="str">
        <f t="shared" si="990"/>
        <v>*</v>
      </c>
      <c r="F7100" s="1" t="str">
        <f t="shared" si="991"/>
        <v>**</v>
      </c>
      <c r="G7100" s="1" t="str">
        <f t="shared" si="992"/>
        <v>**</v>
      </c>
      <c r="J7100" s="1" t="str">
        <f t="shared" si="993"/>
        <v>**</v>
      </c>
      <c r="P7100" s="1">
        <v>24</v>
      </c>
      <c r="Q7100" s="1">
        <f t="shared" si="998"/>
        <v>3.5000000000000003E-2</v>
      </c>
      <c r="T7100" s="4">
        <v>2298.3200000000002</v>
      </c>
      <c r="U7100" s="9">
        <f t="shared" si="994"/>
        <v>1</v>
      </c>
      <c r="V7100" s="4">
        <f t="shared" si="995"/>
        <v>95.763333333333335</v>
      </c>
      <c r="W7100" s="1" t="s">
        <v>21</v>
      </c>
      <c r="X7100" s="1">
        <v>19.989999999999998</v>
      </c>
      <c r="Y7100" s="4">
        <f t="shared" si="996"/>
        <v>2318.31</v>
      </c>
      <c r="Z7100" s="1" t="s">
        <v>39</v>
      </c>
      <c r="AA7100" s="1" t="s">
        <v>28</v>
      </c>
      <c r="AB7100" s="1" t="s">
        <v>24</v>
      </c>
      <c r="AC7100" s="1" t="s">
        <v>38</v>
      </c>
      <c r="AD7100" s="1" t="s">
        <v>19</v>
      </c>
      <c r="AE7100" s="2">
        <v>41043</v>
      </c>
    </row>
    <row r="7101" spans="1:31" x14ac:dyDescent="0.25">
      <c r="A7101">
        <f t="shared" si="997"/>
        <v>7100</v>
      </c>
      <c r="B7101" s="1">
        <v>15399</v>
      </c>
      <c r="C7101" s="2">
        <v>41042</v>
      </c>
      <c r="D7101" s="1" t="s">
        <v>32</v>
      </c>
      <c r="E7101" s="1" t="str">
        <f t="shared" si="990"/>
        <v>***</v>
      </c>
      <c r="F7101" s="1" t="str">
        <f t="shared" si="991"/>
        <v>***</v>
      </c>
      <c r="G7101" s="1" t="str">
        <f t="shared" si="992"/>
        <v>***</v>
      </c>
      <c r="J7101" s="1" t="str">
        <f t="shared" si="993"/>
        <v>***</v>
      </c>
      <c r="P7101" s="1">
        <v>7</v>
      </c>
      <c r="Q7101" s="1">
        <f t="shared" si="998"/>
        <v>0.01</v>
      </c>
      <c r="T7101" s="4">
        <v>2202.4499999999998</v>
      </c>
      <c r="U7101" s="9">
        <f t="shared" si="994"/>
        <v>1</v>
      </c>
      <c r="V7101" s="4">
        <f t="shared" si="995"/>
        <v>314.63571428571424</v>
      </c>
      <c r="W7101" s="1" t="s">
        <v>33</v>
      </c>
      <c r="X7101" s="1">
        <v>69.55</v>
      </c>
      <c r="Y7101" s="4">
        <f t="shared" si="996"/>
        <v>2272</v>
      </c>
      <c r="Z7101" s="1" t="s">
        <v>44</v>
      </c>
      <c r="AA7101" s="1" t="s">
        <v>23</v>
      </c>
      <c r="AB7101" s="1" t="s">
        <v>17</v>
      </c>
      <c r="AC7101" s="1" t="s">
        <v>34</v>
      </c>
      <c r="AD7101" s="1" t="s">
        <v>35</v>
      </c>
      <c r="AE7101" s="2">
        <v>41044</v>
      </c>
    </row>
    <row r="7102" spans="1:31" x14ac:dyDescent="0.25">
      <c r="A7102">
        <f t="shared" si="997"/>
        <v>7101</v>
      </c>
      <c r="B7102" s="1">
        <v>17698</v>
      </c>
      <c r="C7102" s="2">
        <v>41042</v>
      </c>
      <c r="D7102" s="1" t="s">
        <v>20</v>
      </c>
      <c r="E7102" s="1" t="str">
        <f t="shared" si="990"/>
        <v>*</v>
      </c>
      <c r="F7102" s="1" t="str">
        <f t="shared" si="991"/>
        <v>**</v>
      </c>
      <c r="G7102" s="1" t="str">
        <f t="shared" si="992"/>
        <v>**</v>
      </c>
      <c r="J7102" s="1" t="str">
        <f t="shared" si="993"/>
        <v>**</v>
      </c>
      <c r="P7102" s="1">
        <v>43</v>
      </c>
      <c r="Q7102" s="1">
        <f t="shared" si="998"/>
        <v>0.05</v>
      </c>
      <c r="T7102" s="4">
        <v>1883.82</v>
      </c>
      <c r="U7102" s="9">
        <f t="shared" si="994"/>
        <v>1</v>
      </c>
      <c r="V7102" s="4">
        <f t="shared" si="995"/>
        <v>43.809767441860465</v>
      </c>
      <c r="W7102" s="1" t="s">
        <v>21</v>
      </c>
      <c r="X7102" s="1">
        <v>3.5</v>
      </c>
      <c r="Y7102" s="4">
        <f t="shared" si="996"/>
        <v>1887.32</v>
      </c>
      <c r="Z7102" s="1" t="s">
        <v>44</v>
      </c>
      <c r="AA7102" s="1" t="s">
        <v>28</v>
      </c>
      <c r="AB7102" s="1" t="s">
        <v>29</v>
      </c>
      <c r="AC7102" s="1" t="s">
        <v>63</v>
      </c>
      <c r="AD7102" s="1" t="s">
        <v>19</v>
      </c>
      <c r="AE7102" s="2">
        <v>41044</v>
      </c>
    </row>
    <row r="7103" spans="1:31" x14ac:dyDescent="0.25">
      <c r="A7103">
        <f t="shared" si="997"/>
        <v>7102</v>
      </c>
      <c r="B7103" s="1">
        <v>17698</v>
      </c>
      <c r="C7103" s="2">
        <v>41042</v>
      </c>
      <c r="D7103" s="1" t="s">
        <v>20</v>
      </c>
      <c r="E7103" s="1" t="str">
        <f t="shared" si="990"/>
        <v>*</v>
      </c>
      <c r="F7103" s="1" t="str">
        <f t="shared" si="991"/>
        <v>**</v>
      </c>
      <c r="G7103" s="1" t="str">
        <f t="shared" si="992"/>
        <v>**</v>
      </c>
      <c r="J7103" s="1" t="str">
        <f t="shared" si="993"/>
        <v>**</v>
      </c>
      <c r="P7103" s="1">
        <v>22</v>
      </c>
      <c r="Q7103" s="1">
        <f t="shared" si="998"/>
        <v>3.5000000000000003E-2</v>
      </c>
      <c r="T7103" s="4">
        <v>1118.2515000000001</v>
      </c>
      <c r="U7103" s="9">
        <f t="shared" si="994"/>
        <v>1</v>
      </c>
      <c r="V7103" s="4">
        <f t="shared" si="995"/>
        <v>50.829613636363639</v>
      </c>
      <c r="W7103" s="1" t="s">
        <v>21</v>
      </c>
      <c r="X7103" s="1">
        <v>8.99</v>
      </c>
      <c r="Y7103" s="4">
        <f t="shared" si="996"/>
        <v>1127.2415000000001</v>
      </c>
      <c r="Z7103" s="1" t="s">
        <v>53</v>
      </c>
      <c r="AA7103" s="1" t="s">
        <v>28</v>
      </c>
      <c r="AB7103" s="1" t="s">
        <v>24</v>
      </c>
      <c r="AC7103" s="1" t="s">
        <v>25</v>
      </c>
      <c r="AD7103" s="1" t="s">
        <v>19</v>
      </c>
      <c r="AE7103" s="2">
        <v>41044</v>
      </c>
    </row>
    <row r="7104" spans="1:31" x14ac:dyDescent="0.25">
      <c r="A7104">
        <f t="shared" si="997"/>
        <v>7103</v>
      </c>
      <c r="B7104" s="1">
        <v>47014</v>
      </c>
      <c r="C7104" s="2">
        <v>41042</v>
      </c>
      <c r="D7104" s="1" t="s">
        <v>32</v>
      </c>
      <c r="E7104" s="1" t="str">
        <f t="shared" si="990"/>
        <v>***</v>
      </c>
      <c r="F7104" s="1" t="str">
        <f t="shared" si="991"/>
        <v>***</v>
      </c>
      <c r="G7104" s="1" t="str">
        <f t="shared" si="992"/>
        <v>***</v>
      </c>
      <c r="J7104" s="1" t="str">
        <f t="shared" si="993"/>
        <v>***</v>
      </c>
      <c r="P7104" s="1">
        <v>33</v>
      </c>
      <c r="Q7104" s="1">
        <f t="shared" si="998"/>
        <v>0.04</v>
      </c>
      <c r="T7104" s="4">
        <v>803.11</v>
      </c>
      <c r="U7104" s="9">
        <f t="shared" si="994"/>
        <v>0</v>
      </c>
      <c r="V7104" s="4">
        <f t="shared" si="995"/>
        <v>24.336666666666666</v>
      </c>
      <c r="W7104" s="1" t="s">
        <v>33</v>
      </c>
      <c r="X7104" s="1">
        <v>14.36</v>
      </c>
      <c r="Y7104" s="4">
        <f t="shared" si="996"/>
        <v>817.47</v>
      </c>
      <c r="Z7104" s="1" t="s">
        <v>49</v>
      </c>
      <c r="AA7104" s="1" t="s">
        <v>23</v>
      </c>
      <c r="AB7104" s="1" t="s">
        <v>17</v>
      </c>
      <c r="AC7104" s="1" t="s">
        <v>34</v>
      </c>
      <c r="AD7104" s="1" t="s">
        <v>35</v>
      </c>
      <c r="AE7104" s="2">
        <v>41044</v>
      </c>
    </row>
    <row r="7105" spans="1:31" x14ac:dyDescent="0.25">
      <c r="A7105">
        <f t="shared" si="997"/>
        <v>7104</v>
      </c>
      <c r="B7105" s="1">
        <v>17698</v>
      </c>
      <c r="C7105" s="2">
        <v>41042</v>
      </c>
      <c r="D7105" s="1" t="s">
        <v>20</v>
      </c>
      <c r="E7105" s="1" t="str">
        <f t="shared" si="990"/>
        <v>*</v>
      </c>
      <c r="F7105" s="1" t="str">
        <f t="shared" si="991"/>
        <v>**</v>
      </c>
      <c r="G7105" s="1" t="str">
        <f t="shared" si="992"/>
        <v>**</v>
      </c>
      <c r="J7105" s="1" t="str">
        <f t="shared" si="993"/>
        <v>**</v>
      </c>
      <c r="P7105" s="1">
        <v>40</v>
      </c>
      <c r="Q7105" s="1">
        <f t="shared" si="998"/>
        <v>0.05</v>
      </c>
      <c r="T7105" s="4">
        <v>609.4</v>
      </c>
      <c r="U7105" s="9">
        <f t="shared" si="994"/>
        <v>0</v>
      </c>
      <c r="V7105" s="4">
        <f t="shared" si="995"/>
        <v>15.234999999999999</v>
      </c>
      <c r="W7105" s="1" t="s">
        <v>21</v>
      </c>
      <c r="X7105" s="1">
        <v>10.91</v>
      </c>
      <c r="Y7105" s="4">
        <f t="shared" si="996"/>
        <v>620.30999999999995</v>
      </c>
      <c r="Z7105" s="1" t="s">
        <v>53</v>
      </c>
      <c r="AA7105" s="1" t="s">
        <v>28</v>
      </c>
      <c r="AB7105" s="1" t="s">
        <v>29</v>
      </c>
      <c r="AC7105" s="1" t="s">
        <v>43</v>
      </c>
      <c r="AD7105" s="1" t="s">
        <v>19</v>
      </c>
      <c r="AE7105" s="2">
        <v>41043</v>
      </c>
    </row>
    <row r="7106" spans="1:31" x14ac:dyDescent="0.25">
      <c r="A7106">
        <f t="shared" si="997"/>
        <v>7105</v>
      </c>
      <c r="B7106" s="1">
        <v>11011</v>
      </c>
      <c r="C7106" s="2">
        <v>41042</v>
      </c>
      <c r="D7106" s="1" t="s">
        <v>20</v>
      </c>
      <c r="E7106" s="1" t="str">
        <f t="shared" si="990"/>
        <v>*</v>
      </c>
      <c r="F7106" s="1" t="str">
        <f t="shared" si="991"/>
        <v>**</v>
      </c>
      <c r="G7106" s="1" t="str">
        <f t="shared" si="992"/>
        <v>**</v>
      </c>
      <c r="J7106" s="1" t="str">
        <f t="shared" si="993"/>
        <v>**</v>
      </c>
      <c r="P7106" s="1">
        <v>36</v>
      </c>
      <c r="Q7106" s="1">
        <f t="shared" si="998"/>
        <v>0.04</v>
      </c>
      <c r="T7106" s="4">
        <v>305.62</v>
      </c>
      <c r="U7106" s="9">
        <f t="shared" si="994"/>
        <v>0</v>
      </c>
      <c r="V7106" s="4">
        <f t="shared" si="995"/>
        <v>8.4894444444444446</v>
      </c>
      <c r="W7106" s="1" t="s">
        <v>21</v>
      </c>
      <c r="X7106" s="1">
        <v>8.2899999999999991</v>
      </c>
      <c r="Y7106" s="4">
        <f t="shared" si="996"/>
        <v>313.91000000000003</v>
      </c>
      <c r="Z7106" s="1" t="s">
        <v>53</v>
      </c>
      <c r="AA7106" s="1" t="s">
        <v>23</v>
      </c>
      <c r="AB7106" s="1" t="s">
        <v>29</v>
      </c>
      <c r="AC7106" s="1" t="s">
        <v>57</v>
      </c>
      <c r="AD7106" s="1" t="s">
        <v>19</v>
      </c>
      <c r="AE7106" s="2">
        <v>41043</v>
      </c>
    </row>
    <row r="7107" spans="1:31" x14ac:dyDescent="0.25">
      <c r="A7107">
        <f t="shared" si="997"/>
        <v>7106</v>
      </c>
      <c r="B7107" s="1">
        <v>11011</v>
      </c>
      <c r="C7107" s="2">
        <v>41042</v>
      </c>
      <c r="D7107" s="1" t="s">
        <v>20</v>
      </c>
      <c r="E7107" s="1" t="str">
        <f t="shared" ref="E7107:E7170" si="999">IF(D7107="Critical","***","*")</f>
        <v>*</v>
      </c>
      <c r="F7107" s="1" t="str">
        <f t="shared" ref="F7107:F7170" si="1000">IF(D7107="Critical","***",IF(D7107="High","**","*"))</f>
        <v>**</v>
      </c>
      <c r="G7107" s="1" t="str">
        <f t="shared" ref="G7107:G7170" si="1001">VLOOKUP(D7107,$H$6:$I$10,2,FALSE)</f>
        <v>**</v>
      </c>
      <c r="J7107" s="1" t="str">
        <f t="shared" ref="J7107:J7170" si="1002">HLOOKUP(D7107,$K$5:$O$6,2,FALSE)</f>
        <v>**</v>
      </c>
      <c r="P7107" s="1">
        <v>36</v>
      </c>
      <c r="Q7107" s="1">
        <f t="shared" si="998"/>
        <v>0.04</v>
      </c>
      <c r="T7107" s="4">
        <v>251.05</v>
      </c>
      <c r="U7107" s="9">
        <f t="shared" ref="U7107:U7170" si="1003">IF(T7107&gt;1000,1,0)</f>
        <v>0</v>
      </c>
      <c r="V7107" s="4">
        <f t="shared" ref="V7107:V7170" si="1004">T7107/P7107</f>
        <v>6.9736111111111114</v>
      </c>
      <c r="W7107" s="1" t="s">
        <v>21</v>
      </c>
      <c r="X7107" s="1">
        <v>0.49</v>
      </c>
      <c r="Y7107" s="4">
        <f t="shared" ref="Y7107:Y7170" si="1005">X7107+T7107</f>
        <v>251.54000000000002</v>
      </c>
      <c r="Z7107" s="1" t="s">
        <v>44</v>
      </c>
      <c r="AA7107" s="1" t="s">
        <v>23</v>
      </c>
      <c r="AB7107" s="1" t="s">
        <v>29</v>
      </c>
      <c r="AC7107" s="1" t="s">
        <v>58</v>
      </c>
      <c r="AD7107" s="1" t="s">
        <v>19</v>
      </c>
      <c r="AE7107" s="2">
        <v>41043</v>
      </c>
    </row>
    <row r="7108" spans="1:31" x14ac:dyDescent="0.25">
      <c r="A7108">
        <f t="shared" ref="A7108:A7171" si="1006">A7107+1</f>
        <v>7107</v>
      </c>
      <c r="B7108" s="1">
        <v>8130</v>
      </c>
      <c r="C7108" s="2">
        <v>41042</v>
      </c>
      <c r="D7108" s="1" t="s">
        <v>32</v>
      </c>
      <c r="E7108" s="1" t="str">
        <f t="shared" si="999"/>
        <v>***</v>
      </c>
      <c r="F7108" s="1" t="str">
        <f t="shared" si="1000"/>
        <v>***</v>
      </c>
      <c r="G7108" s="1" t="str">
        <f t="shared" si="1001"/>
        <v>***</v>
      </c>
      <c r="J7108" s="1" t="str">
        <f t="shared" si="1002"/>
        <v>***</v>
      </c>
      <c r="P7108" s="1">
        <v>15</v>
      </c>
      <c r="Q7108" s="1">
        <f t="shared" ref="Q7108:Q7171" si="1007">VLOOKUP(P7108,$R$5:$S$10,2,TRUE)</f>
        <v>0.02</v>
      </c>
      <c r="T7108" s="4">
        <v>66.33</v>
      </c>
      <c r="U7108" s="9">
        <f t="shared" si="1003"/>
        <v>0</v>
      </c>
      <c r="V7108" s="4">
        <f t="shared" si="1004"/>
        <v>4.4219999999999997</v>
      </c>
      <c r="W7108" s="1" t="s">
        <v>21</v>
      </c>
      <c r="X7108" s="1">
        <v>5.04</v>
      </c>
      <c r="Y7108" s="4">
        <f t="shared" si="1005"/>
        <v>71.37</v>
      </c>
      <c r="Z7108" s="1" t="s">
        <v>51</v>
      </c>
      <c r="AA7108" s="1" t="s">
        <v>16</v>
      </c>
      <c r="AB7108" s="1" t="s">
        <v>29</v>
      </c>
      <c r="AC7108" s="1" t="s">
        <v>43</v>
      </c>
      <c r="AD7108" s="1" t="s">
        <v>19</v>
      </c>
      <c r="AE7108" s="2">
        <v>41044</v>
      </c>
    </row>
    <row r="7109" spans="1:31" x14ac:dyDescent="0.25">
      <c r="A7109">
        <f t="shared" si="1006"/>
        <v>7108</v>
      </c>
      <c r="B7109" s="1">
        <v>16359</v>
      </c>
      <c r="C7109" s="2">
        <v>41043</v>
      </c>
      <c r="D7109" s="1" t="s">
        <v>32</v>
      </c>
      <c r="E7109" s="1" t="str">
        <f t="shared" si="999"/>
        <v>***</v>
      </c>
      <c r="F7109" s="1" t="str">
        <f t="shared" si="1000"/>
        <v>***</v>
      </c>
      <c r="G7109" s="1" t="str">
        <f t="shared" si="1001"/>
        <v>***</v>
      </c>
      <c r="J7109" s="1" t="str">
        <f t="shared" si="1002"/>
        <v>***</v>
      </c>
      <c r="P7109" s="1">
        <v>39</v>
      </c>
      <c r="Q7109" s="1">
        <f t="shared" si="1007"/>
        <v>0.04</v>
      </c>
      <c r="T7109" s="4">
        <v>1343.6</v>
      </c>
      <c r="U7109" s="9">
        <f t="shared" si="1003"/>
        <v>1</v>
      </c>
      <c r="V7109" s="4">
        <f t="shared" si="1004"/>
        <v>34.45128205128205</v>
      </c>
      <c r="W7109" s="1" t="s">
        <v>21</v>
      </c>
      <c r="X7109" s="1">
        <v>14.72</v>
      </c>
      <c r="Y7109" s="4">
        <f t="shared" si="1005"/>
        <v>1358.32</v>
      </c>
      <c r="Z7109" s="1" t="s">
        <v>22</v>
      </c>
      <c r="AA7109" s="1" t="s">
        <v>16</v>
      </c>
      <c r="AB7109" s="1" t="s">
        <v>29</v>
      </c>
      <c r="AC7109" s="1" t="s">
        <v>57</v>
      </c>
      <c r="AD7109" s="1" t="s">
        <v>19</v>
      </c>
      <c r="AE7109" s="2">
        <v>41044</v>
      </c>
    </row>
    <row r="7110" spans="1:31" x14ac:dyDescent="0.25">
      <c r="A7110">
        <f t="shared" si="1006"/>
        <v>7109</v>
      </c>
      <c r="B7110" s="1">
        <v>39365</v>
      </c>
      <c r="C7110" s="2">
        <v>41043</v>
      </c>
      <c r="D7110" s="1" t="s">
        <v>20</v>
      </c>
      <c r="E7110" s="1" t="str">
        <f t="shared" si="999"/>
        <v>*</v>
      </c>
      <c r="F7110" s="1" t="str">
        <f t="shared" si="1000"/>
        <v>**</v>
      </c>
      <c r="G7110" s="1" t="str">
        <f t="shared" si="1001"/>
        <v>**</v>
      </c>
      <c r="J7110" s="1" t="str">
        <f t="shared" si="1002"/>
        <v>**</v>
      </c>
      <c r="P7110" s="1">
        <v>32</v>
      </c>
      <c r="Q7110" s="1">
        <f t="shared" si="1007"/>
        <v>0.04</v>
      </c>
      <c r="T7110" s="4">
        <v>931.08</v>
      </c>
      <c r="U7110" s="9">
        <f t="shared" si="1003"/>
        <v>0</v>
      </c>
      <c r="V7110" s="4">
        <f t="shared" si="1004"/>
        <v>29.096250000000001</v>
      </c>
      <c r="W7110" s="1" t="s">
        <v>14</v>
      </c>
      <c r="X7110" s="1">
        <v>1.99</v>
      </c>
      <c r="Y7110" s="4">
        <f t="shared" si="1005"/>
        <v>933.07</v>
      </c>
      <c r="Z7110" s="1" t="s">
        <v>22</v>
      </c>
      <c r="AA7110" s="1" t="s">
        <v>23</v>
      </c>
      <c r="AB7110" s="1" t="s">
        <v>24</v>
      </c>
      <c r="AC7110" s="1" t="s">
        <v>38</v>
      </c>
      <c r="AD7110" s="1" t="s">
        <v>41</v>
      </c>
      <c r="AE7110" s="2">
        <v>41046</v>
      </c>
    </row>
    <row r="7111" spans="1:31" x14ac:dyDescent="0.25">
      <c r="A7111">
        <f t="shared" si="1006"/>
        <v>7110</v>
      </c>
      <c r="B7111" s="1">
        <v>16359</v>
      </c>
      <c r="C7111" s="2">
        <v>41043</v>
      </c>
      <c r="D7111" s="1" t="s">
        <v>32</v>
      </c>
      <c r="E7111" s="1" t="str">
        <f t="shared" si="999"/>
        <v>***</v>
      </c>
      <c r="F7111" s="1" t="str">
        <f t="shared" si="1000"/>
        <v>***</v>
      </c>
      <c r="G7111" s="1" t="str">
        <f t="shared" si="1001"/>
        <v>***</v>
      </c>
      <c r="J7111" s="1" t="str">
        <f t="shared" si="1002"/>
        <v>***</v>
      </c>
      <c r="P7111" s="1">
        <v>8</v>
      </c>
      <c r="Q7111" s="1">
        <f t="shared" si="1007"/>
        <v>0.01</v>
      </c>
      <c r="T7111" s="4">
        <v>35.28</v>
      </c>
      <c r="U7111" s="9">
        <f t="shared" si="1003"/>
        <v>0</v>
      </c>
      <c r="V7111" s="4">
        <f t="shared" si="1004"/>
        <v>4.41</v>
      </c>
      <c r="W7111" s="1" t="s">
        <v>21</v>
      </c>
      <c r="X7111" s="1">
        <v>7.49</v>
      </c>
      <c r="Y7111" s="4">
        <f t="shared" si="1005"/>
        <v>42.77</v>
      </c>
      <c r="Z7111" s="1" t="s">
        <v>22</v>
      </c>
      <c r="AA7111" s="1" t="s">
        <v>16</v>
      </c>
      <c r="AB7111" s="1" t="s">
        <v>29</v>
      </c>
      <c r="AC7111" s="1" t="s">
        <v>30</v>
      </c>
      <c r="AD7111" s="1" t="s">
        <v>31</v>
      </c>
      <c r="AE7111" s="2">
        <v>41043</v>
      </c>
    </row>
    <row r="7112" spans="1:31" x14ac:dyDescent="0.25">
      <c r="A7112">
        <f t="shared" si="1006"/>
        <v>7111</v>
      </c>
      <c r="B7112" s="1">
        <v>58145</v>
      </c>
      <c r="C7112" s="2">
        <v>41045</v>
      </c>
      <c r="D7112" s="1" t="s">
        <v>36</v>
      </c>
      <c r="E7112" s="1" t="str">
        <f t="shared" si="999"/>
        <v>*</v>
      </c>
      <c r="F7112" s="1" t="str">
        <f t="shared" si="1000"/>
        <v>*</v>
      </c>
      <c r="G7112" s="1" t="str">
        <f t="shared" si="1001"/>
        <v>*</v>
      </c>
      <c r="J7112" s="1" t="str">
        <f t="shared" si="1002"/>
        <v>*</v>
      </c>
      <c r="P7112" s="1">
        <v>33</v>
      </c>
      <c r="Q7112" s="1">
        <f t="shared" si="1007"/>
        <v>0.04</v>
      </c>
      <c r="T7112" s="4">
        <v>203.49</v>
      </c>
      <c r="U7112" s="9">
        <f t="shared" si="1003"/>
        <v>0</v>
      </c>
      <c r="V7112" s="4">
        <f t="shared" si="1004"/>
        <v>6.1663636363636369</v>
      </c>
      <c r="W7112" s="1" t="s">
        <v>14</v>
      </c>
      <c r="X7112" s="1">
        <v>1.2</v>
      </c>
      <c r="Y7112" s="4">
        <f t="shared" si="1005"/>
        <v>204.69</v>
      </c>
      <c r="Z7112" s="1" t="s">
        <v>44</v>
      </c>
      <c r="AA7112" s="1" t="s">
        <v>28</v>
      </c>
      <c r="AB7112" s="1" t="s">
        <v>17</v>
      </c>
      <c r="AC7112" s="1" t="s">
        <v>18</v>
      </c>
      <c r="AD7112" s="1" t="s">
        <v>26</v>
      </c>
      <c r="AE7112" s="2">
        <v>41045</v>
      </c>
    </row>
    <row r="7113" spans="1:31" x14ac:dyDescent="0.25">
      <c r="A7113">
        <f t="shared" si="1006"/>
        <v>7112</v>
      </c>
      <c r="B7113" s="1">
        <v>16039</v>
      </c>
      <c r="C7113" s="2">
        <v>41045</v>
      </c>
      <c r="D7113" s="1" t="s">
        <v>20</v>
      </c>
      <c r="E7113" s="1" t="str">
        <f t="shared" si="999"/>
        <v>*</v>
      </c>
      <c r="F7113" s="1" t="str">
        <f t="shared" si="1000"/>
        <v>**</v>
      </c>
      <c r="G7113" s="1" t="str">
        <f t="shared" si="1001"/>
        <v>**</v>
      </c>
      <c r="J7113" s="1" t="str">
        <f t="shared" si="1002"/>
        <v>**</v>
      </c>
      <c r="P7113" s="1">
        <v>3</v>
      </c>
      <c r="Q7113" s="1">
        <f t="shared" si="1007"/>
        <v>0.01</v>
      </c>
      <c r="T7113" s="4">
        <v>121.12</v>
      </c>
      <c r="U7113" s="9">
        <f t="shared" si="1003"/>
        <v>0</v>
      </c>
      <c r="V7113" s="4">
        <f t="shared" si="1004"/>
        <v>40.373333333333335</v>
      </c>
      <c r="W7113" s="1" t="s">
        <v>21</v>
      </c>
      <c r="X7113" s="1">
        <v>1.99</v>
      </c>
      <c r="Y7113" s="4">
        <f t="shared" si="1005"/>
        <v>123.11</v>
      </c>
      <c r="Z7113" s="1" t="s">
        <v>39</v>
      </c>
      <c r="AA7113" s="1" t="s">
        <v>37</v>
      </c>
      <c r="AB7113" s="1" t="s">
        <v>24</v>
      </c>
      <c r="AC7113" s="1" t="s">
        <v>38</v>
      </c>
      <c r="AD7113" s="1" t="s">
        <v>41</v>
      </c>
      <c r="AE7113" s="2">
        <v>41046</v>
      </c>
    </row>
    <row r="7114" spans="1:31" x14ac:dyDescent="0.25">
      <c r="A7114">
        <f t="shared" si="1006"/>
        <v>7113</v>
      </c>
      <c r="B7114" s="1">
        <v>59425</v>
      </c>
      <c r="C7114" s="2">
        <v>41046</v>
      </c>
      <c r="D7114" s="1" t="s">
        <v>36</v>
      </c>
      <c r="E7114" s="1" t="str">
        <f t="shared" si="999"/>
        <v>*</v>
      </c>
      <c r="F7114" s="1" t="str">
        <f t="shared" si="1000"/>
        <v>*</v>
      </c>
      <c r="G7114" s="1" t="str">
        <f t="shared" si="1001"/>
        <v>*</v>
      </c>
      <c r="J7114" s="1" t="str">
        <f t="shared" si="1002"/>
        <v>*</v>
      </c>
      <c r="P7114" s="1">
        <v>24</v>
      </c>
      <c r="Q7114" s="1">
        <f t="shared" si="1007"/>
        <v>3.5000000000000003E-2</v>
      </c>
      <c r="T7114" s="4">
        <v>2094.12</v>
      </c>
      <c r="U7114" s="9">
        <f t="shared" si="1003"/>
        <v>1</v>
      </c>
      <c r="V7114" s="4">
        <f t="shared" si="1004"/>
        <v>87.254999999999995</v>
      </c>
      <c r="W7114" s="1" t="s">
        <v>21</v>
      </c>
      <c r="X7114" s="1">
        <v>6.13</v>
      </c>
      <c r="Y7114" s="4">
        <f t="shared" si="1005"/>
        <v>2100.25</v>
      </c>
      <c r="Z7114" s="1" t="s">
        <v>15</v>
      </c>
      <c r="AA7114" s="1" t="s">
        <v>37</v>
      </c>
      <c r="AB7114" s="1" t="s">
        <v>24</v>
      </c>
      <c r="AC7114" s="1" t="s">
        <v>38</v>
      </c>
      <c r="AD7114" s="1" t="s">
        <v>19</v>
      </c>
      <c r="AE7114" s="2">
        <v>41048</v>
      </c>
    </row>
    <row r="7115" spans="1:31" x14ac:dyDescent="0.25">
      <c r="A7115">
        <f t="shared" si="1006"/>
        <v>7114</v>
      </c>
      <c r="B7115" s="1">
        <v>59425</v>
      </c>
      <c r="C7115" s="2">
        <v>41046</v>
      </c>
      <c r="D7115" s="1" t="s">
        <v>36</v>
      </c>
      <c r="E7115" s="1" t="str">
        <f t="shared" si="999"/>
        <v>*</v>
      </c>
      <c r="F7115" s="1" t="str">
        <f t="shared" si="1000"/>
        <v>*</v>
      </c>
      <c r="G7115" s="1" t="str">
        <f t="shared" si="1001"/>
        <v>*</v>
      </c>
      <c r="J7115" s="1" t="str">
        <f t="shared" si="1002"/>
        <v>*</v>
      </c>
      <c r="P7115" s="1">
        <v>46</v>
      </c>
      <c r="Q7115" s="1">
        <f t="shared" si="1007"/>
        <v>0.05</v>
      </c>
      <c r="T7115" s="4">
        <v>1714.02</v>
      </c>
      <c r="U7115" s="9">
        <f t="shared" si="1003"/>
        <v>1</v>
      </c>
      <c r="V7115" s="4">
        <f t="shared" si="1004"/>
        <v>37.261304347826083</v>
      </c>
      <c r="W7115" s="1" t="s">
        <v>21</v>
      </c>
      <c r="X7115" s="1">
        <v>5.08</v>
      </c>
      <c r="Y7115" s="4">
        <f t="shared" si="1005"/>
        <v>1719.1</v>
      </c>
      <c r="Z7115" s="1" t="s">
        <v>15</v>
      </c>
      <c r="AA7115" s="1" t="s">
        <v>37</v>
      </c>
      <c r="AB7115" s="1" t="s">
        <v>29</v>
      </c>
      <c r="AC7115" s="1" t="s">
        <v>40</v>
      </c>
      <c r="AD7115" s="1" t="s">
        <v>31</v>
      </c>
      <c r="AE7115" s="2">
        <v>41049</v>
      </c>
    </row>
    <row r="7116" spans="1:31" x14ac:dyDescent="0.25">
      <c r="A7116">
        <f t="shared" si="1006"/>
        <v>7115</v>
      </c>
      <c r="B7116" s="1">
        <v>39168</v>
      </c>
      <c r="C7116" s="2">
        <v>41046</v>
      </c>
      <c r="D7116" s="1" t="s">
        <v>20</v>
      </c>
      <c r="E7116" s="1" t="str">
        <f t="shared" si="999"/>
        <v>*</v>
      </c>
      <c r="F7116" s="1" t="str">
        <f t="shared" si="1000"/>
        <v>**</v>
      </c>
      <c r="G7116" s="1" t="str">
        <f t="shared" si="1001"/>
        <v>**</v>
      </c>
      <c r="J7116" s="1" t="str">
        <f t="shared" si="1002"/>
        <v>**</v>
      </c>
      <c r="P7116" s="1">
        <v>50</v>
      </c>
      <c r="Q7116" s="1">
        <f t="shared" si="1007"/>
        <v>0.06</v>
      </c>
      <c r="T7116" s="4">
        <v>1027.6600000000001</v>
      </c>
      <c r="U7116" s="9">
        <f t="shared" si="1003"/>
        <v>1</v>
      </c>
      <c r="V7116" s="4">
        <f t="shared" si="1004"/>
        <v>20.5532</v>
      </c>
      <c r="W7116" s="1" t="s">
        <v>21</v>
      </c>
      <c r="X7116" s="1">
        <v>8.68</v>
      </c>
      <c r="Y7116" s="4">
        <f t="shared" si="1005"/>
        <v>1036.3400000000001</v>
      </c>
      <c r="Z7116" s="1" t="s">
        <v>22</v>
      </c>
      <c r="AA7116" s="1" t="s">
        <v>37</v>
      </c>
      <c r="AB7116" s="1" t="s">
        <v>29</v>
      </c>
      <c r="AC7116" s="1" t="s">
        <v>40</v>
      </c>
      <c r="AD7116" s="1" t="s">
        <v>19</v>
      </c>
      <c r="AE7116" s="2">
        <v>41048</v>
      </c>
    </row>
    <row r="7117" spans="1:31" x14ac:dyDescent="0.25">
      <c r="A7117">
        <f t="shared" si="1006"/>
        <v>7116</v>
      </c>
      <c r="B7117" s="1">
        <v>39168</v>
      </c>
      <c r="C7117" s="2">
        <v>41046</v>
      </c>
      <c r="D7117" s="1" t="s">
        <v>20</v>
      </c>
      <c r="E7117" s="1" t="str">
        <f t="shared" si="999"/>
        <v>*</v>
      </c>
      <c r="F7117" s="1" t="str">
        <f t="shared" si="1000"/>
        <v>**</v>
      </c>
      <c r="G7117" s="1" t="str">
        <f t="shared" si="1001"/>
        <v>**</v>
      </c>
      <c r="J7117" s="1" t="str">
        <f t="shared" si="1002"/>
        <v>**</v>
      </c>
      <c r="P7117" s="1">
        <v>22</v>
      </c>
      <c r="Q7117" s="1">
        <f t="shared" si="1007"/>
        <v>3.5000000000000003E-2</v>
      </c>
      <c r="T7117" s="4">
        <v>809.91</v>
      </c>
      <c r="U7117" s="9">
        <f t="shared" si="1003"/>
        <v>0</v>
      </c>
      <c r="V7117" s="4">
        <f t="shared" si="1004"/>
        <v>36.814090909090908</v>
      </c>
      <c r="W7117" s="1" t="s">
        <v>21</v>
      </c>
      <c r="X7117" s="1">
        <v>2.99</v>
      </c>
      <c r="Y7117" s="4">
        <f t="shared" si="1005"/>
        <v>812.9</v>
      </c>
      <c r="Z7117" s="1" t="s">
        <v>22</v>
      </c>
      <c r="AA7117" s="1" t="s">
        <v>37</v>
      </c>
      <c r="AB7117" s="1" t="s">
        <v>29</v>
      </c>
      <c r="AC7117" s="1" t="s">
        <v>43</v>
      </c>
      <c r="AD7117" s="1" t="s">
        <v>19</v>
      </c>
      <c r="AE7117" s="2">
        <v>41049</v>
      </c>
    </row>
    <row r="7118" spans="1:31" x14ac:dyDescent="0.25">
      <c r="A7118">
        <f t="shared" si="1006"/>
        <v>7117</v>
      </c>
      <c r="B7118" s="1">
        <v>53667</v>
      </c>
      <c r="C7118" s="2">
        <v>41046</v>
      </c>
      <c r="D7118" s="1" t="s">
        <v>36</v>
      </c>
      <c r="E7118" s="1" t="str">
        <f t="shared" si="999"/>
        <v>*</v>
      </c>
      <c r="F7118" s="1" t="str">
        <f t="shared" si="1000"/>
        <v>*</v>
      </c>
      <c r="G7118" s="1" t="str">
        <f t="shared" si="1001"/>
        <v>*</v>
      </c>
      <c r="J7118" s="1" t="str">
        <f t="shared" si="1002"/>
        <v>*</v>
      </c>
      <c r="P7118" s="1">
        <v>16</v>
      </c>
      <c r="Q7118" s="1">
        <f t="shared" si="1007"/>
        <v>0.02</v>
      </c>
      <c r="T7118" s="4">
        <v>481.04899999999998</v>
      </c>
      <c r="U7118" s="9">
        <f t="shared" si="1003"/>
        <v>0</v>
      </c>
      <c r="V7118" s="4">
        <f t="shared" si="1004"/>
        <v>30.065562499999999</v>
      </c>
      <c r="W7118" s="1" t="s">
        <v>21</v>
      </c>
      <c r="X7118" s="1">
        <v>1.1000000000000001</v>
      </c>
      <c r="Y7118" s="4">
        <f t="shared" si="1005"/>
        <v>482.149</v>
      </c>
      <c r="Z7118" s="1" t="s">
        <v>51</v>
      </c>
      <c r="AA7118" s="1" t="s">
        <v>16</v>
      </c>
      <c r="AB7118" s="1" t="s">
        <v>24</v>
      </c>
      <c r="AC7118" s="1" t="s">
        <v>25</v>
      </c>
      <c r="AD7118" s="1" t="s">
        <v>19</v>
      </c>
      <c r="AE7118" s="2">
        <v>41048</v>
      </c>
    </row>
    <row r="7119" spans="1:31" x14ac:dyDescent="0.25">
      <c r="A7119">
        <f t="shared" si="1006"/>
        <v>7118</v>
      </c>
      <c r="B7119" s="1">
        <v>39168</v>
      </c>
      <c r="C7119" s="2">
        <v>41046</v>
      </c>
      <c r="D7119" s="1" t="s">
        <v>20</v>
      </c>
      <c r="E7119" s="1" t="str">
        <f t="shared" si="999"/>
        <v>*</v>
      </c>
      <c r="F7119" s="1" t="str">
        <f t="shared" si="1000"/>
        <v>**</v>
      </c>
      <c r="G7119" s="1" t="str">
        <f t="shared" si="1001"/>
        <v>**</v>
      </c>
      <c r="J7119" s="1" t="str">
        <f t="shared" si="1002"/>
        <v>**</v>
      </c>
      <c r="P7119" s="1">
        <v>30</v>
      </c>
      <c r="Q7119" s="1">
        <f t="shared" si="1007"/>
        <v>0.04</v>
      </c>
      <c r="T7119" s="4">
        <v>301.38</v>
      </c>
      <c r="U7119" s="9">
        <f t="shared" si="1003"/>
        <v>0</v>
      </c>
      <c r="V7119" s="4">
        <f t="shared" si="1004"/>
        <v>10.045999999999999</v>
      </c>
      <c r="W7119" s="1" t="s">
        <v>21</v>
      </c>
      <c r="X7119" s="1">
        <v>2.89</v>
      </c>
      <c r="Y7119" s="4">
        <f t="shared" si="1005"/>
        <v>304.27</v>
      </c>
      <c r="Z7119" s="1" t="s">
        <v>22</v>
      </c>
      <c r="AA7119" s="1" t="s">
        <v>37</v>
      </c>
      <c r="AB7119" s="1" t="s">
        <v>29</v>
      </c>
      <c r="AC7119" s="1" t="s">
        <v>30</v>
      </c>
      <c r="AD7119" s="1" t="s">
        <v>41</v>
      </c>
      <c r="AE7119" s="2">
        <v>41048</v>
      </c>
    </row>
    <row r="7120" spans="1:31" x14ac:dyDescent="0.25">
      <c r="A7120">
        <f t="shared" si="1006"/>
        <v>7119</v>
      </c>
      <c r="B7120" s="1">
        <v>57602</v>
      </c>
      <c r="C7120" s="2">
        <v>41046</v>
      </c>
      <c r="D7120" s="1" t="s">
        <v>13</v>
      </c>
      <c r="E7120" s="1" t="str">
        <f t="shared" si="999"/>
        <v>*</v>
      </c>
      <c r="F7120" s="1" t="str">
        <f t="shared" si="1000"/>
        <v>*</v>
      </c>
      <c r="G7120" s="1" t="str">
        <f t="shared" si="1001"/>
        <v>*</v>
      </c>
      <c r="J7120" s="1" t="str">
        <f t="shared" si="1002"/>
        <v>*</v>
      </c>
      <c r="P7120" s="1">
        <v>43</v>
      </c>
      <c r="Q7120" s="1">
        <f t="shared" si="1007"/>
        <v>0.05</v>
      </c>
      <c r="T7120" s="4">
        <v>130.36000000000001</v>
      </c>
      <c r="U7120" s="9">
        <f t="shared" si="1003"/>
        <v>0</v>
      </c>
      <c r="V7120" s="4">
        <f t="shared" si="1004"/>
        <v>3.0316279069767447</v>
      </c>
      <c r="W7120" s="1" t="s">
        <v>21</v>
      </c>
      <c r="X7120" s="1">
        <v>0.5</v>
      </c>
      <c r="Y7120" s="4">
        <f t="shared" si="1005"/>
        <v>130.86000000000001</v>
      </c>
      <c r="Z7120" s="1" t="s">
        <v>51</v>
      </c>
      <c r="AA7120" s="1" t="s">
        <v>16</v>
      </c>
      <c r="AB7120" s="1" t="s">
        <v>29</v>
      </c>
      <c r="AC7120" s="1" t="s">
        <v>58</v>
      </c>
      <c r="AD7120" s="1" t="s">
        <v>19</v>
      </c>
      <c r="AE7120" s="2">
        <v>41055</v>
      </c>
    </row>
    <row r="7121" spans="1:31" x14ac:dyDescent="0.25">
      <c r="A7121">
        <f t="shared" si="1006"/>
        <v>7120</v>
      </c>
      <c r="B7121" s="1">
        <v>53667</v>
      </c>
      <c r="C7121" s="2">
        <v>41046</v>
      </c>
      <c r="D7121" s="1" t="s">
        <v>36</v>
      </c>
      <c r="E7121" s="1" t="str">
        <f t="shared" si="999"/>
        <v>*</v>
      </c>
      <c r="F7121" s="1" t="str">
        <f t="shared" si="1000"/>
        <v>*</v>
      </c>
      <c r="G7121" s="1" t="str">
        <f t="shared" si="1001"/>
        <v>*</v>
      </c>
      <c r="J7121" s="1" t="str">
        <f t="shared" si="1002"/>
        <v>*</v>
      </c>
      <c r="P7121" s="1">
        <v>33</v>
      </c>
      <c r="Q7121" s="1">
        <f t="shared" si="1007"/>
        <v>0.04</v>
      </c>
      <c r="T7121" s="4">
        <v>112.36</v>
      </c>
      <c r="U7121" s="9">
        <f t="shared" si="1003"/>
        <v>0</v>
      </c>
      <c r="V7121" s="4">
        <f t="shared" si="1004"/>
        <v>3.4048484848484848</v>
      </c>
      <c r="W7121" s="1" t="s">
        <v>21</v>
      </c>
      <c r="X7121" s="1">
        <v>6.27</v>
      </c>
      <c r="Y7121" s="4">
        <f t="shared" si="1005"/>
        <v>118.63</v>
      </c>
      <c r="Z7121" s="1" t="s">
        <v>51</v>
      </c>
      <c r="AA7121" s="1" t="s">
        <v>16</v>
      </c>
      <c r="AB7121" s="1" t="s">
        <v>29</v>
      </c>
      <c r="AC7121" s="1" t="s">
        <v>43</v>
      </c>
      <c r="AD7121" s="1" t="s">
        <v>19</v>
      </c>
      <c r="AE7121" s="2">
        <v>41048</v>
      </c>
    </row>
    <row r="7122" spans="1:31" x14ac:dyDescent="0.25">
      <c r="A7122">
        <f t="shared" si="1006"/>
        <v>7121</v>
      </c>
      <c r="B7122" s="1">
        <v>13572</v>
      </c>
      <c r="C7122" s="2">
        <v>41046</v>
      </c>
      <c r="D7122" s="1" t="s">
        <v>32</v>
      </c>
      <c r="E7122" s="1" t="str">
        <f t="shared" si="999"/>
        <v>***</v>
      </c>
      <c r="F7122" s="1" t="str">
        <f t="shared" si="1000"/>
        <v>***</v>
      </c>
      <c r="G7122" s="1" t="str">
        <f t="shared" si="1001"/>
        <v>***</v>
      </c>
      <c r="J7122" s="1" t="str">
        <f t="shared" si="1002"/>
        <v>***</v>
      </c>
      <c r="P7122" s="1">
        <v>7</v>
      </c>
      <c r="Q7122" s="1">
        <f t="shared" si="1007"/>
        <v>0.01</v>
      </c>
      <c r="T7122" s="4">
        <v>40.11</v>
      </c>
      <c r="U7122" s="9">
        <f t="shared" si="1003"/>
        <v>0</v>
      </c>
      <c r="V7122" s="4">
        <f t="shared" si="1004"/>
        <v>5.7299999999999995</v>
      </c>
      <c r="W7122" s="1" t="s">
        <v>21</v>
      </c>
      <c r="X7122" s="1">
        <v>5.14</v>
      </c>
      <c r="Y7122" s="4">
        <f t="shared" si="1005"/>
        <v>45.25</v>
      </c>
      <c r="Z7122" s="1" t="s">
        <v>44</v>
      </c>
      <c r="AA7122" s="1" t="s">
        <v>37</v>
      </c>
      <c r="AB7122" s="1" t="s">
        <v>24</v>
      </c>
      <c r="AC7122" s="1" t="s">
        <v>38</v>
      </c>
      <c r="AD7122" s="1" t="s">
        <v>41</v>
      </c>
      <c r="AE7122" s="2">
        <v>41047</v>
      </c>
    </row>
    <row r="7123" spans="1:31" x14ac:dyDescent="0.25">
      <c r="A7123">
        <f t="shared" si="1006"/>
        <v>7122</v>
      </c>
      <c r="B7123" s="1">
        <v>53120</v>
      </c>
      <c r="C7123" s="2">
        <v>41046</v>
      </c>
      <c r="D7123" s="1" t="s">
        <v>27</v>
      </c>
      <c r="E7123" s="1" t="str">
        <f t="shared" si="999"/>
        <v>*</v>
      </c>
      <c r="F7123" s="1" t="str">
        <f t="shared" si="1000"/>
        <v>*</v>
      </c>
      <c r="G7123" s="1" t="str">
        <f t="shared" si="1001"/>
        <v>*</v>
      </c>
      <c r="J7123" s="1" t="str">
        <f t="shared" si="1002"/>
        <v>*</v>
      </c>
      <c r="P7123" s="1">
        <v>5</v>
      </c>
      <c r="Q7123" s="1">
        <f t="shared" si="1007"/>
        <v>0.01</v>
      </c>
      <c r="T7123" s="4">
        <v>22.75</v>
      </c>
      <c r="U7123" s="9">
        <f t="shared" si="1003"/>
        <v>0</v>
      </c>
      <c r="V7123" s="4">
        <f t="shared" si="1004"/>
        <v>4.55</v>
      </c>
      <c r="W7123" s="1" t="s">
        <v>21</v>
      </c>
      <c r="X7123" s="1">
        <v>0.88</v>
      </c>
      <c r="Y7123" s="4">
        <f t="shared" si="1005"/>
        <v>23.63</v>
      </c>
      <c r="Z7123" s="1" t="s">
        <v>42</v>
      </c>
      <c r="AA7123" s="1" t="s">
        <v>28</v>
      </c>
      <c r="AB7123" s="1" t="s">
        <v>29</v>
      </c>
      <c r="AC7123" s="1" t="s">
        <v>40</v>
      </c>
      <c r="AD7123" s="1" t="s">
        <v>31</v>
      </c>
      <c r="AE7123" s="2">
        <v>41048</v>
      </c>
    </row>
    <row r="7124" spans="1:31" x14ac:dyDescent="0.25">
      <c r="A7124">
        <f t="shared" si="1006"/>
        <v>7123</v>
      </c>
      <c r="B7124" s="1">
        <v>54181</v>
      </c>
      <c r="C7124" s="2">
        <v>41047</v>
      </c>
      <c r="D7124" s="1" t="s">
        <v>20</v>
      </c>
      <c r="E7124" s="1" t="str">
        <f t="shared" si="999"/>
        <v>*</v>
      </c>
      <c r="F7124" s="1" t="str">
        <f t="shared" si="1000"/>
        <v>**</v>
      </c>
      <c r="G7124" s="1" t="str">
        <f t="shared" si="1001"/>
        <v>**</v>
      </c>
      <c r="J7124" s="1" t="str">
        <f t="shared" si="1002"/>
        <v>**</v>
      </c>
      <c r="P7124" s="1">
        <v>12</v>
      </c>
      <c r="Q7124" s="1">
        <f t="shared" si="1007"/>
        <v>0.02</v>
      </c>
      <c r="T7124" s="4">
        <v>2608.79</v>
      </c>
      <c r="U7124" s="9">
        <f t="shared" si="1003"/>
        <v>1</v>
      </c>
      <c r="V7124" s="4">
        <f t="shared" si="1004"/>
        <v>217.39916666666667</v>
      </c>
      <c r="W7124" s="1" t="s">
        <v>33</v>
      </c>
      <c r="X7124" s="1">
        <v>14.7</v>
      </c>
      <c r="Y7124" s="4">
        <f t="shared" si="1005"/>
        <v>2623.49</v>
      </c>
      <c r="Z7124" s="1" t="s">
        <v>22</v>
      </c>
      <c r="AA7124" s="1" t="s">
        <v>37</v>
      </c>
      <c r="AB7124" s="1" t="s">
        <v>24</v>
      </c>
      <c r="AC7124" s="1" t="s">
        <v>56</v>
      </c>
      <c r="AD7124" s="1" t="s">
        <v>35</v>
      </c>
      <c r="AE7124" s="2">
        <v>41049</v>
      </c>
    </row>
    <row r="7125" spans="1:31" x14ac:dyDescent="0.25">
      <c r="A7125">
        <f t="shared" si="1006"/>
        <v>7124</v>
      </c>
      <c r="B7125" s="1">
        <v>1701</v>
      </c>
      <c r="C7125" s="2">
        <v>41047</v>
      </c>
      <c r="D7125" s="1" t="s">
        <v>20</v>
      </c>
      <c r="E7125" s="1" t="str">
        <f t="shared" si="999"/>
        <v>*</v>
      </c>
      <c r="F7125" s="1" t="str">
        <f t="shared" si="1000"/>
        <v>**</v>
      </c>
      <c r="G7125" s="1" t="str">
        <f t="shared" si="1001"/>
        <v>**</v>
      </c>
      <c r="J7125" s="1" t="str">
        <f t="shared" si="1002"/>
        <v>**</v>
      </c>
      <c r="P7125" s="1">
        <v>49</v>
      </c>
      <c r="Q7125" s="1">
        <f t="shared" si="1007"/>
        <v>0.05</v>
      </c>
      <c r="T7125" s="4">
        <v>2047.58</v>
      </c>
      <c r="U7125" s="9">
        <f t="shared" si="1003"/>
        <v>1</v>
      </c>
      <c r="V7125" s="4">
        <f t="shared" si="1004"/>
        <v>41.787346938775507</v>
      </c>
      <c r="W7125" s="1" t="s">
        <v>21</v>
      </c>
      <c r="X7125" s="1">
        <v>1.99</v>
      </c>
      <c r="Y7125" s="4">
        <f t="shared" si="1005"/>
        <v>2049.5699999999997</v>
      </c>
      <c r="Z7125" s="1" t="s">
        <v>22</v>
      </c>
      <c r="AA7125" s="1" t="s">
        <v>16</v>
      </c>
      <c r="AB7125" s="1" t="s">
        <v>24</v>
      </c>
      <c r="AC7125" s="1" t="s">
        <v>38</v>
      </c>
      <c r="AD7125" s="1" t="s">
        <v>41</v>
      </c>
      <c r="AE7125" s="2">
        <v>41049</v>
      </c>
    </row>
    <row r="7126" spans="1:31" x14ac:dyDescent="0.25">
      <c r="A7126">
        <f t="shared" si="1006"/>
        <v>7125</v>
      </c>
      <c r="B7126" s="1">
        <v>9312</v>
      </c>
      <c r="C7126" s="2">
        <v>41047</v>
      </c>
      <c r="D7126" s="1" t="s">
        <v>27</v>
      </c>
      <c r="E7126" s="1" t="str">
        <f t="shared" si="999"/>
        <v>*</v>
      </c>
      <c r="F7126" s="1" t="str">
        <f t="shared" si="1000"/>
        <v>*</v>
      </c>
      <c r="G7126" s="1" t="str">
        <f t="shared" si="1001"/>
        <v>*</v>
      </c>
      <c r="J7126" s="1" t="str">
        <f t="shared" si="1002"/>
        <v>*</v>
      </c>
      <c r="P7126" s="1">
        <v>43</v>
      </c>
      <c r="Q7126" s="1">
        <f t="shared" si="1007"/>
        <v>0.05</v>
      </c>
      <c r="T7126" s="4">
        <v>1160.55</v>
      </c>
      <c r="U7126" s="9">
        <f t="shared" si="1003"/>
        <v>1</v>
      </c>
      <c r="V7126" s="4">
        <f t="shared" si="1004"/>
        <v>26.989534883720928</v>
      </c>
      <c r="W7126" s="1" t="s">
        <v>33</v>
      </c>
      <c r="X7126" s="1">
        <v>14.36</v>
      </c>
      <c r="Y7126" s="4">
        <f t="shared" si="1005"/>
        <v>1174.9099999999999</v>
      </c>
      <c r="Z7126" s="1" t="s">
        <v>51</v>
      </c>
      <c r="AA7126" s="1" t="s">
        <v>37</v>
      </c>
      <c r="AB7126" s="1" t="s">
        <v>17</v>
      </c>
      <c r="AC7126" s="1" t="s">
        <v>34</v>
      </c>
      <c r="AD7126" s="1" t="s">
        <v>35</v>
      </c>
      <c r="AE7126" s="2">
        <v>41048</v>
      </c>
    </row>
    <row r="7127" spans="1:31" x14ac:dyDescent="0.25">
      <c r="A7127">
        <f t="shared" si="1006"/>
        <v>7126</v>
      </c>
      <c r="B7127" s="1">
        <v>17447</v>
      </c>
      <c r="C7127" s="2">
        <v>41047</v>
      </c>
      <c r="D7127" s="1" t="s">
        <v>13</v>
      </c>
      <c r="E7127" s="1" t="str">
        <f t="shared" si="999"/>
        <v>*</v>
      </c>
      <c r="F7127" s="1" t="str">
        <f t="shared" si="1000"/>
        <v>*</v>
      </c>
      <c r="G7127" s="1" t="str">
        <f t="shared" si="1001"/>
        <v>*</v>
      </c>
      <c r="J7127" s="1" t="str">
        <f t="shared" si="1002"/>
        <v>*</v>
      </c>
      <c r="P7127" s="1">
        <v>42</v>
      </c>
      <c r="Q7127" s="1">
        <f t="shared" si="1007"/>
        <v>0.05</v>
      </c>
      <c r="T7127" s="4">
        <v>861.41</v>
      </c>
      <c r="U7127" s="9">
        <f t="shared" si="1003"/>
        <v>0</v>
      </c>
      <c r="V7127" s="4">
        <f t="shared" si="1004"/>
        <v>20.509761904761906</v>
      </c>
      <c r="W7127" s="1" t="s">
        <v>21</v>
      </c>
      <c r="X7127" s="1">
        <v>9.5399999999999991</v>
      </c>
      <c r="Y7127" s="4">
        <f t="shared" si="1005"/>
        <v>870.94999999999993</v>
      </c>
      <c r="Z7127" s="1" t="s">
        <v>15</v>
      </c>
      <c r="AA7127" s="1" t="s">
        <v>37</v>
      </c>
      <c r="AB7127" s="1" t="s">
        <v>29</v>
      </c>
      <c r="AC7127" s="1" t="s">
        <v>40</v>
      </c>
      <c r="AD7127" s="1" t="s">
        <v>19</v>
      </c>
      <c r="AE7127" s="2">
        <v>41049</v>
      </c>
    </row>
    <row r="7128" spans="1:31" x14ac:dyDescent="0.25">
      <c r="A7128">
        <f t="shared" si="1006"/>
        <v>7127</v>
      </c>
      <c r="B7128" s="1">
        <v>1701</v>
      </c>
      <c r="C7128" s="2">
        <v>41047</v>
      </c>
      <c r="D7128" s="1" t="s">
        <v>20</v>
      </c>
      <c r="E7128" s="1" t="str">
        <f t="shared" si="999"/>
        <v>*</v>
      </c>
      <c r="F7128" s="1" t="str">
        <f t="shared" si="1000"/>
        <v>**</v>
      </c>
      <c r="G7128" s="1" t="str">
        <f t="shared" si="1001"/>
        <v>**</v>
      </c>
      <c r="J7128" s="1" t="str">
        <f t="shared" si="1002"/>
        <v>**</v>
      </c>
      <c r="P7128" s="1">
        <v>1</v>
      </c>
      <c r="Q7128" s="1">
        <f t="shared" si="1007"/>
        <v>0.01</v>
      </c>
      <c r="T7128" s="4">
        <v>56.61</v>
      </c>
      <c r="U7128" s="9">
        <f t="shared" si="1003"/>
        <v>0</v>
      </c>
      <c r="V7128" s="4">
        <f t="shared" si="1004"/>
        <v>56.61</v>
      </c>
      <c r="W7128" s="1" t="s">
        <v>21</v>
      </c>
      <c r="X7128" s="1">
        <v>14.45</v>
      </c>
      <c r="Y7128" s="4">
        <f t="shared" si="1005"/>
        <v>71.06</v>
      </c>
      <c r="Z7128" s="1" t="s">
        <v>22</v>
      </c>
      <c r="AA7128" s="1" t="s">
        <v>16</v>
      </c>
      <c r="AB7128" s="1" t="s">
        <v>17</v>
      </c>
      <c r="AC7128" s="1" t="s">
        <v>18</v>
      </c>
      <c r="AD7128" s="1" t="s">
        <v>48</v>
      </c>
      <c r="AE7128" s="2">
        <v>41049</v>
      </c>
    </row>
    <row r="7129" spans="1:31" x14ac:dyDescent="0.25">
      <c r="A7129">
        <f t="shared" si="1006"/>
        <v>7128</v>
      </c>
      <c r="B7129" s="1">
        <v>23681</v>
      </c>
      <c r="C7129" s="2">
        <v>41048</v>
      </c>
      <c r="D7129" s="1" t="s">
        <v>20</v>
      </c>
      <c r="E7129" s="1" t="str">
        <f t="shared" si="999"/>
        <v>*</v>
      </c>
      <c r="F7129" s="1" t="str">
        <f t="shared" si="1000"/>
        <v>**</v>
      </c>
      <c r="G7129" s="1" t="str">
        <f t="shared" si="1001"/>
        <v>**</v>
      </c>
      <c r="J7129" s="1" t="str">
        <f t="shared" si="1002"/>
        <v>**</v>
      </c>
      <c r="P7129" s="1">
        <v>42</v>
      </c>
      <c r="Q7129" s="1">
        <f t="shared" si="1007"/>
        <v>0.05</v>
      </c>
      <c r="T7129" s="4">
        <v>4182.5200000000004</v>
      </c>
      <c r="U7129" s="9">
        <f t="shared" si="1003"/>
        <v>1</v>
      </c>
      <c r="V7129" s="4">
        <f t="shared" si="1004"/>
        <v>99.583809523809535</v>
      </c>
      <c r="W7129" s="1" t="s">
        <v>14</v>
      </c>
      <c r="X7129" s="1">
        <v>35</v>
      </c>
      <c r="Y7129" s="4">
        <f t="shared" si="1005"/>
        <v>4217.5200000000004</v>
      </c>
      <c r="Z7129" s="1" t="s">
        <v>22</v>
      </c>
      <c r="AA7129" s="1" t="s">
        <v>16</v>
      </c>
      <c r="AB7129" s="1" t="s">
        <v>29</v>
      </c>
      <c r="AC7129" s="1" t="s">
        <v>55</v>
      </c>
      <c r="AD7129" s="1" t="s">
        <v>48</v>
      </c>
      <c r="AE7129" s="2">
        <v>41050</v>
      </c>
    </row>
    <row r="7130" spans="1:31" x14ac:dyDescent="0.25">
      <c r="A7130">
        <f t="shared" si="1006"/>
        <v>7129</v>
      </c>
      <c r="B7130" s="1">
        <v>20642</v>
      </c>
      <c r="C7130" s="2">
        <v>41048</v>
      </c>
      <c r="D7130" s="1" t="s">
        <v>20</v>
      </c>
      <c r="E7130" s="1" t="str">
        <f t="shared" si="999"/>
        <v>*</v>
      </c>
      <c r="F7130" s="1" t="str">
        <f t="shared" si="1000"/>
        <v>**</v>
      </c>
      <c r="G7130" s="1" t="str">
        <f t="shared" si="1001"/>
        <v>**</v>
      </c>
      <c r="J7130" s="1" t="str">
        <f t="shared" si="1002"/>
        <v>**</v>
      </c>
      <c r="P7130" s="1">
        <v>47</v>
      </c>
      <c r="Q7130" s="1">
        <f t="shared" si="1007"/>
        <v>0.05</v>
      </c>
      <c r="T7130" s="4">
        <v>1078.98</v>
      </c>
      <c r="U7130" s="9">
        <f t="shared" si="1003"/>
        <v>1</v>
      </c>
      <c r="V7130" s="4">
        <f t="shared" si="1004"/>
        <v>22.957021276595746</v>
      </c>
      <c r="W7130" s="1" t="s">
        <v>33</v>
      </c>
      <c r="X7130" s="1">
        <v>45</v>
      </c>
      <c r="Y7130" s="4">
        <f t="shared" si="1005"/>
        <v>1123.98</v>
      </c>
      <c r="Z7130" s="1" t="s">
        <v>46</v>
      </c>
      <c r="AA7130" s="1" t="s">
        <v>16</v>
      </c>
      <c r="AB7130" s="1" t="s">
        <v>29</v>
      </c>
      <c r="AC7130" s="1" t="s">
        <v>55</v>
      </c>
      <c r="AD7130" s="1" t="s">
        <v>35</v>
      </c>
      <c r="AE7130" s="2">
        <v>41048</v>
      </c>
    </row>
    <row r="7131" spans="1:31" x14ac:dyDescent="0.25">
      <c r="A7131">
        <f t="shared" si="1006"/>
        <v>7130</v>
      </c>
      <c r="B7131" s="1">
        <v>20642</v>
      </c>
      <c r="C7131" s="2">
        <v>41048</v>
      </c>
      <c r="D7131" s="1" t="s">
        <v>20</v>
      </c>
      <c r="E7131" s="1" t="str">
        <f t="shared" si="999"/>
        <v>*</v>
      </c>
      <c r="F7131" s="1" t="str">
        <f t="shared" si="1000"/>
        <v>**</v>
      </c>
      <c r="G7131" s="1" t="str">
        <f t="shared" si="1001"/>
        <v>**</v>
      </c>
      <c r="J7131" s="1" t="str">
        <f t="shared" si="1002"/>
        <v>**</v>
      </c>
      <c r="P7131" s="1">
        <v>32</v>
      </c>
      <c r="Q7131" s="1">
        <f t="shared" si="1007"/>
        <v>0.04</v>
      </c>
      <c r="T7131" s="4">
        <v>135.19999999999999</v>
      </c>
      <c r="U7131" s="9">
        <f t="shared" si="1003"/>
        <v>0</v>
      </c>
      <c r="V7131" s="4">
        <f t="shared" si="1004"/>
        <v>4.2249999999999996</v>
      </c>
      <c r="W7131" s="1" t="s">
        <v>21</v>
      </c>
      <c r="X7131" s="1">
        <v>0.5</v>
      </c>
      <c r="Y7131" s="4">
        <f t="shared" si="1005"/>
        <v>135.69999999999999</v>
      </c>
      <c r="Z7131" s="1" t="s">
        <v>53</v>
      </c>
      <c r="AA7131" s="1" t="s">
        <v>16</v>
      </c>
      <c r="AB7131" s="1" t="s">
        <v>29</v>
      </c>
      <c r="AC7131" s="1" t="s">
        <v>58</v>
      </c>
      <c r="AD7131" s="1" t="s">
        <v>19</v>
      </c>
      <c r="AE7131" s="2">
        <v>41049</v>
      </c>
    </row>
    <row r="7132" spans="1:31" x14ac:dyDescent="0.25">
      <c r="A7132">
        <f t="shared" si="1006"/>
        <v>7131</v>
      </c>
      <c r="B7132" s="1">
        <v>49029</v>
      </c>
      <c r="C7132" s="2">
        <v>41049</v>
      </c>
      <c r="D7132" s="1" t="s">
        <v>20</v>
      </c>
      <c r="E7132" s="1" t="str">
        <f t="shared" si="999"/>
        <v>*</v>
      </c>
      <c r="F7132" s="1" t="str">
        <f t="shared" si="1000"/>
        <v>**</v>
      </c>
      <c r="G7132" s="1" t="str">
        <f t="shared" si="1001"/>
        <v>**</v>
      </c>
      <c r="J7132" s="1" t="str">
        <f t="shared" si="1002"/>
        <v>**</v>
      </c>
      <c r="P7132" s="1">
        <v>49</v>
      </c>
      <c r="Q7132" s="1">
        <f t="shared" si="1007"/>
        <v>0.05</v>
      </c>
      <c r="T7132" s="4">
        <v>8223.07</v>
      </c>
      <c r="U7132" s="9">
        <f t="shared" si="1003"/>
        <v>1</v>
      </c>
      <c r="V7132" s="4">
        <f t="shared" si="1004"/>
        <v>167.81775510204082</v>
      </c>
      <c r="W7132" s="1" t="s">
        <v>14</v>
      </c>
      <c r="X7132" s="1">
        <v>3.99</v>
      </c>
      <c r="Y7132" s="4">
        <f t="shared" si="1005"/>
        <v>8227.06</v>
      </c>
      <c r="Z7132" s="1" t="s">
        <v>50</v>
      </c>
      <c r="AA7132" s="1" t="s">
        <v>28</v>
      </c>
      <c r="AB7132" s="1" t="s">
        <v>24</v>
      </c>
      <c r="AC7132" s="1" t="s">
        <v>25</v>
      </c>
      <c r="AD7132" s="1" t="s">
        <v>19</v>
      </c>
      <c r="AE7132" s="2">
        <v>41051</v>
      </c>
    </row>
    <row r="7133" spans="1:31" x14ac:dyDescent="0.25">
      <c r="A7133">
        <f t="shared" si="1006"/>
        <v>7132</v>
      </c>
      <c r="B7133" s="1">
        <v>7841</v>
      </c>
      <c r="C7133" s="2">
        <v>41049</v>
      </c>
      <c r="D7133" s="1" t="s">
        <v>27</v>
      </c>
      <c r="E7133" s="1" t="str">
        <f t="shared" si="999"/>
        <v>*</v>
      </c>
      <c r="F7133" s="1" t="str">
        <f t="shared" si="1000"/>
        <v>*</v>
      </c>
      <c r="G7133" s="1" t="str">
        <f t="shared" si="1001"/>
        <v>*</v>
      </c>
      <c r="J7133" s="1" t="str">
        <f t="shared" si="1002"/>
        <v>*</v>
      </c>
      <c r="P7133" s="1">
        <v>21</v>
      </c>
      <c r="Q7133" s="1">
        <f t="shared" si="1007"/>
        <v>3.5000000000000003E-2</v>
      </c>
      <c r="T7133" s="4">
        <v>1002.77</v>
      </c>
      <c r="U7133" s="9">
        <f t="shared" si="1003"/>
        <v>1</v>
      </c>
      <c r="V7133" s="4">
        <f t="shared" si="1004"/>
        <v>47.750952380952377</v>
      </c>
      <c r="W7133" s="1" t="s">
        <v>21</v>
      </c>
      <c r="X7133" s="1">
        <v>10.25</v>
      </c>
      <c r="Y7133" s="4">
        <f t="shared" si="1005"/>
        <v>1013.02</v>
      </c>
      <c r="Z7133" s="1" t="s">
        <v>22</v>
      </c>
      <c r="AA7133" s="1" t="s">
        <v>16</v>
      </c>
      <c r="AB7133" s="1" t="s">
        <v>17</v>
      </c>
      <c r="AC7133" s="1" t="s">
        <v>18</v>
      </c>
      <c r="AD7133" s="1" t="s">
        <v>48</v>
      </c>
      <c r="AE7133" s="2">
        <v>41051</v>
      </c>
    </row>
    <row r="7134" spans="1:31" x14ac:dyDescent="0.25">
      <c r="A7134">
        <f t="shared" si="1006"/>
        <v>7133</v>
      </c>
      <c r="B7134" s="1">
        <v>1088</v>
      </c>
      <c r="C7134" s="2">
        <v>41049</v>
      </c>
      <c r="D7134" s="1" t="s">
        <v>13</v>
      </c>
      <c r="E7134" s="1" t="str">
        <f t="shared" si="999"/>
        <v>*</v>
      </c>
      <c r="F7134" s="1" t="str">
        <f t="shared" si="1000"/>
        <v>*</v>
      </c>
      <c r="G7134" s="1" t="str">
        <f t="shared" si="1001"/>
        <v>*</v>
      </c>
      <c r="J7134" s="1" t="str">
        <f t="shared" si="1002"/>
        <v>*</v>
      </c>
      <c r="P7134" s="1">
        <v>13</v>
      </c>
      <c r="Q7134" s="1">
        <f t="shared" si="1007"/>
        <v>0.02</v>
      </c>
      <c r="T7134" s="4">
        <v>269.02</v>
      </c>
      <c r="U7134" s="9">
        <f t="shared" si="1003"/>
        <v>0</v>
      </c>
      <c r="V7134" s="4">
        <f t="shared" si="1004"/>
        <v>20.693846153846152</v>
      </c>
      <c r="W7134" s="1" t="s">
        <v>21</v>
      </c>
      <c r="X7134" s="1">
        <v>6.5</v>
      </c>
      <c r="Y7134" s="4">
        <f t="shared" si="1005"/>
        <v>275.52</v>
      </c>
      <c r="Z7134" s="1" t="s">
        <v>54</v>
      </c>
      <c r="AA7134" s="1" t="s">
        <v>16</v>
      </c>
      <c r="AB7134" s="1" t="s">
        <v>24</v>
      </c>
      <c r="AC7134" s="1" t="s">
        <v>38</v>
      </c>
      <c r="AD7134" s="1" t="s">
        <v>19</v>
      </c>
      <c r="AE7134" s="2">
        <v>41056</v>
      </c>
    </row>
    <row r="7135" spans="1:31" x14ac:dyDescent="0.25">
      <c r="A7135">
        <f t="shared" si="1006"/>
        <v>7134</v>
      </c>
      <c r="B7135" s="1">
        <v>22563</v>
      </c>
      <c r="C7135" s="2">
        <v>41049</v>
      </c>
      <c r="D7135" s="1" t="s">
        <v>32</v>
      </c>
      <c r="E7135" s="1" t="str">
        <f t="shared" si="999"/>
        <v>***</v>
      </c>
      <c r="F7135" s="1" t="str">
        <f t="shared" si="1000"/>
        <v>***</v>
      </c>
      <c r="G7135" s="1" t="str">
        <f t="shared" si="1001"/>
        <v>***</v>
      </c>
      <c r="J7135" s="1" t="str">
        <f t="shared" si="1002"/>
        <v>***</v>
      </c>
      <c r="P7135" s="1">
        <v>32</v>
      </c>
      <c r="Q7135" s="1">
        <f t="shared" si="1007"/>
        <v>0.04</v>
      </c>
      <c r="T7135" s="4">
        <v>251.51</v>
      </c>
      <c r="U7135" s="9">
        <f t="shared" si="1003"/>
        <v>0</v>
      </c>
      <c r="V7135" s="4">
        <f t="shared" si="1004"/>
        <v>7.8596874999999997</v>
      </c>
      <c r="W7135" s="1" t="s">
        <v>21</v>
      </c>
      <c r="X7135" s="1">
        <v>3.68</v>
      </c>
      <c r="Y7135" s="4">
        <f t="shared" si="1005"/>
        <v>255.19</v>
      </c>
      <c r="Z7135" s="1" t="s">
        <v>46</v>
      </c>
      <c r="AA7135" s="1" t="s">
        <v>37</v>
      </c>
      <c r="AB7135" s="1" t="s">
        <v>17</v>
      </c>
      <c r="AC7135" s="1" t="s">
        <v>18</v>
      </c>
      <c r="AD7135" s="1" t="s">
        <v>31</v>
      </c>
      <c r="AE7135" s="2">
        <v>41052</v>
      </c>
    </row>
    <row r="7136" spans="1:31" x14ac:dyDescent="0.25">
      <c r="A7136">
        <f t="shared" si="1006"/>
        <v>7135</v>
      </c>
      <c r="B7136" s="1">
        <v>14497</v>
      </c>
      <c r="C7136" s="2">
        <v>41049</v>
      </c>
      <c r="D7136" s="1" t="s">
        <v>36</v>
      </c>
      <c r="E7136" s="1" t="str">
        <f t="shared" si="999"/>
        <v>*</v>
      </c>
      <c r="F7136" s="1" t="str">
        <f t="shared" si="1000"/>
        <v>*</v>
      </c>
      <c r="G7136" s="1" t="str">
        <f t="shared" si="1001"/>
        <v>*</v>
      </c>
      <c r="J7136" s="1" t="str">
        <f t="shared" si="1002"/>
        <v>*</v>
      </c>
      <c r="P7136" s="1">
        <v>34</v>
      </c>
      <c r="Q7136" s="1">
        <f t="shared" si="1007"/>
        <v>0.04</v>
      </c>
      <c r="T7136" s="4">
        <v>214.03</v>
      </c>
      <c r="U7136" s="9">
        <f t="shared" si="1003"/>
        <v>0</v>
      </c>
      <c r="V7136" s="4">
        <f t="shared" si="1004"/>
        <v>6.2949999999999999</v>
      </c>
      <c r="W7136" s="1" t="s">
        <v>21</v>
      </c>
      <c r="X7136" s="1">
        <v>7.96</v>
      </c>
      <c r="Y7136" s="4">
        <f t="shared" si="1005"/>
        <v>221.99</v>
      </c>
      <c r="Z7136" s="1" t="s">
        <v>46</v>
      </c>
      <c r="AA7136" s="1" t="s">
        <v>23</v>
      </c>
      <c r="AB7136" s="1" t="s">
        <v>29</v>
      </c>
      <c r="AC7136" s="1" t="s">
        <v>40</v>
      </c>
      <c r="AD7136" s="1" t="s">
        <v>19</v>
      </c>
      <c r="AE7136" s="2">
        <v>41052</v>
      </c>
    </row>
    <row r="7137" spans="1:31" x14ac:dyDescent="0.25">
      <c r="A7137">
        <f t="shared" si="1006"/>
        <v>7136</v>
      </c>
      <c r="B7137" s="1">
        <v>7841</v>
      </c>
      <c r="C7137" s="2">
        <v>41049</v>
      </c>
      <c r="D7137" s="1" t="s">
        <v>27</v>
      </c>
      <c r="E7137" s="1" t="str">
        <f t="shared" si="999"/>
        <v>*</v>
      </c>
      <c r="F7137" s="1" t="str">
        <f t="shared" si="1000"/>
        <v>*</v>
      </c>
      <c r="G7137" s="1" t="str">
        <f t="shared" si="1001"/>
        <v>*</v>
      </c>
      <c r="J7137" s="1" t="str">
        <f t="shared" si="1002"/>
        <v>*</v>
      </c>
      <c r="P7137" s="1">
        <v>17</v>
      </c>
      <c r="Q7137" s="1">
        <f t="shared" si="1007"/>
        <v>0.02</v>
      </c>
      <c r="T7137" s="4">
        <v>178.14</v>
      </c>
      <c r="U7137" s="9">
        <f t="shared" si="1003"/>
        <v>0</v>
      </c>
      <c r="V7137" s="4">
        <f t="shared" si="1004"/>
        <v>10.478823529411764</v>
      </c>
      <c r="W7137" s="1" t="s">
        <v>21</v>
      </c>
      <c r="X7137" s="1">
        <v>2.06</v>
      </c>
      <c r="Y7137" s="4">
        <f t="shared" si="1005"/>
        <v>180.2</v>
      </c>
      <c r="Z7137" s="1" t="s">
        <v>22</v>
      </c>
      <c r="AA7137" s="1" t="s">
        <v>16</v>
      </c>
      <c r="AB7137" s="1" t="s">
        <v>17</v>
      </c>
      <c r="AC7137" s="1" t="s">
        <v>18</v>
      </c>
      <c r="AD7137" s="1" t="s">
        <v>31</v>
      </c>
      <c r="AE7137" s="2">
        <v>41051</v>
      </c>
    </row>
    <row r="7138" spans="1:31" x14ac:dyDescent="0.25">
      <c r="A7138">
        <f t="shared" si="1006"/>
        <v>7137</v>
      </c>
      <c r="B7138" s="1">
        <v>37350</v>
      </c>
      <c r="C7138" s="2">
        <v>41049</v>
      </c>
      <c r="D7138" s="1" t="s">
        <v>32</v>
      </c>
      <c r="E7138" s="1" t="str">
        <f t="shared" si="999"/>
        <v>***</v>
      </c>
      <c r="F7138" s="1" t="str">
        <f t="shared" si="1000"/>
        <v>***</v>
      </c>
      <c r="G7138" s="1" t="str">
        <f t="shared" si="1001"/>
        <v>***</v>
      </c>
      <c r="J7138" s="1" t="str">
        <f t="shared" si="1002"/>
        <v>***</v>
      </c>
      <c r="P7138" s="1">
        <v>7</v>
      </c>
      <c r="Q7138" s="1">
        <f t="shared" si="1007"/>
        <v>0.01</v>
      </c>
      <c r="T7138" s="4">
        <v>163.13999999999999</v>
      </c>
      <c r="U7138" s="9">
        <f t="shared" si="1003"/>
        <v>0</v>
      </c>
      <c r="V7138" s="4">
        <f t="shared" si="1004"/>
        <v>23.305714285714284</v>
      </c>
      <c r="W7138" s="1" t="s">
        <v>21</v>
      </c>
      <c r="X7138" s="1">
        <v>8.99</v>
      </c>
      <c r="Y7138" s="4">
        <f t="shared" si="1005"/>
        <v>172.13</v>
      </c>
      <c r="Z7138" s="1" t="s">
        <v>49</v>
      </c>
      <c r="AA7138" s="1" t="s">
        <v>37</v>
      </c>
      <c r="AB7138" s="1" t="s">
        <v>29</v>
      </c>
      <c r="AC7138" s="1" t="s">
        <v>30</v>
      </c>
      <c r="AD7138" s="1" t="s">
        <v>41</v>
      </c>
      <c r="AE7138" s="2">
        <v>41050</v>
      </c>
    </row>
    <row r="7139" spans="1:31" x14ac:dyDescent="0.25">
      <c r="A7139">
        <f t="shared" si="1006"/>
        <v>7138</v>
      </c>
      <c r="B7139" s="1">
        <v>38817</v>
      </c>
      <c r="C7139" s="2">
        <v>41049</v>
      </c>
      <c r="D7139" s="1" t="s">
        <v>27</v>
      </c>
      <c r="E7139" s="1" t="str">
        <f t="shared" si="999"/>
        <v>*</v>
      </c>
      <c r="F7139" s="1" t="str">
        <f t="shared" si="1000"/>
        <v>*</v>
      </c>
      <c r="G7139" s="1" t="str">
        <f t="shared" si="1001"/>
        <v>*</v>
      </c>
      <c r="J7139" s="1" t="str">
        <f t="shared" si="1002"/>
        <v>*</v>
      </c>
      <c r="P7139" s="1">
        <v>1</v>
      </c>
      <c r="Q7139" s="1">
        <f t="shared" si="1007"/>
        <v>0.01</v>
      </c>
      <c r="T7139" s="4">
        <v>9.6999999999999993</v>
      </c>
      <c r="U7139" s="9">
        <f t="shared" si="1003"/>
        <v>0</v>
      </c>
      <c r="V7139" s="4">
        <f t="shared" si="1004"/>
        <v>9.6999999999999993</v>
      </c>
      <c r="W7139" s="1" t="s">
        <v>21</v>
      </c>
      <c r="X7139" s="1">
        <v>4.62</v>
      </c>
      <c r="Y7139" s="4">
        <f t="shared" si="1005"/>
        <v>14.32</v>
      </c>
      <c r="Z7139" s="1" t="s">
        <v>46</v>
      </c>
      <c r="AA7139" s="1" t="s">
        <v>16</v>
      </c>
      <c r="AB7139" s="1" t="s">
        <v>24</v>
      </c>
      <c r="AC7139" s="1" t="s">
        <v>38</v>
      </c>
      <c r="AD7139" s="1" t="s">
        <v>41</v>
      </c>
      <c r="AE7139" s="2">
        <v>41050</v>
      </c>
    </row>
    <row r="7140" spans="1:31" x14ac:dyDescent="0.25">
      <c r="A7140">
        <f t="shared" si="1006"/>
        <v>7139</v>
      </c>
      <c r="B7140" s="1">
        <v>30343</v>
      </c>
      <c r="C7140" s="2">
        <v>41050</v>
      </c>
      <c r="D7140" s="1" t="s">
        <v>32</v>
      </c>
      <c r="E7140" s="1" t="str">
        <f t="shared" si="999"/>
        <v>***</v>
      </c>
      <c r="F7140" s="1" t="str">
        <f t="shared" si="1000"/>
        <v>***</v>
      </c>
      <c r="G7140" s="1" t="str">
        <f t="shared" si="1001"/>
        <v>***</v>
      </c>
      <c r="J7140" s="1" t="str">
        <f t="shared" si="1002"/>
        <v>***</v>
      </c>
      <c r="P7140" s="1">
        <v>8</v>
      </c>
      <c r="Q7140" s="1">
        <f t="shared" si="1007"/>
        <v>0.01</v>
      </c>
      <c r="T7140" s="4">
        <v>41343.21</v>
      </c>
      <c r="U7140" s="9">
        <f t="shared" si="1003"/>
        <v>1</v>
      </c>
      <c r="V7140" s="4">
        <f t="shared" si="1004"/>
        <v>5167.9012499999999</v>
      </c>
      <c r="W7140" s="1" t="s">
        <v>21</v>
      </c>
      <c r="X7140" s="1">
        <v>24.49</v>
      </c>
      <c r="Y7140" s="4">
        <f t="shared" si="1005"/>
        <v>41367.699999999997</v>
      </c>
      <c r="Z7140" s="1" t="s">
        <v>49</v>
      </c>
      <c r="AA7140" s="1" t="s">
        <v>28</v>
      </c>
      <c r="AB7140" s="1" t="s">
        <v>24</v>
      </c>
      <c r="AC7140" s="1" t="s">
        <v>56</v>
      </c>
      <c r="AD7140" s="1" t="s">
        <v>48</v>
      </c>
      <c r="AE7140" s="2">
        <v>41052</v>
      </c>
    </row>
    <row r="7141" spans="1:31" x14ac:dyDescent="0.25">
      <c r="A7141">
        <f t="shared" si="1006"/>
        <v>7140</v>
      </c>
      <c r="B7141" s="1">
        <v>18466</v>
      </c>
      <c r="C7141" s="2">
        <v>41050</v>
      </c>
      <c r="D7141" s="1" t="s">
        <v>13</v>
      </c>
      <c r="E7141" s="1" t="str">
        <f t="shared" si="999"/>
        <v>*</v>
      </c>
      <c r="F7141" s="1" t="str">
        <f t="shared" si="1000"/>
        <v>*</v>
      </c>
      <c r="G7141" s="1" t="str">
        <f t="shared" si="1001"/>
        <v>*</v>
      </c>
      <c r="J7141" s="1" t="str">
        <f t="shared" si="1002"/>
        <v>*</v>
      </c>
      <c r="P7141" s="1">
        <v>24</v>
      </c>
      <c r="Q7141" s="1">
        <f t="shared" si="1007"/>
        <v>3.5000000000000003E-2</v>
      </c>
      <c r="T7141" s="4">
        <v>2694.01</v>
      </c>
      <c r="U7141" s="9">
        <f t="shared" si="1003"/>
        <v>1</v>
      </c>
      <c r="V7141" s="4">
        <f t="shared" si="1004"/>
        <v>112.25041666666668</v>
      </c>
      <c r="W7141" s="1" t="s">
        <v>14</v>
      </c>
      <c r="X7141" s="1">
        <v>7.11</v>
      </c>
      <c r="Y7141" s="4">
        <f t="shared" si="1005"/>
        <v>2701.1200000000003</v>
      </c>
      <c r="Z7141" s="1" t="s">
        <v>42</v>
      </c>
      <c r="AA7141" s="1" t="s">
        <v>28</v>
      </c>
      <c r="AB7141" s="1" t="s">
        <v>24</v>
      </c>
      <c r="AC7141" s="1" t="s">
        <v>56</v>
      </c>
      <c r="AD7141" s="1" t="s">
        <v>26</v>
      </c>
      <c r="AE7141" s="2">
        <v>41050</v>
      </c>
    </row>
    <row r="7142" spans="1:31" x14ac:dyDescent="0.25">
      <c r="A7142">
        <f t="shared" si="1006"/>
        <v>7141</v>
      </c>
      <c r="B7142" s="1">
        <v>30343</v>
      </c>
      <c r="C7142" s="2">
        <v>41050</v>
      </c>
      <c r="D7142" s="1" t="s">
        <v>32</v>
      </c>
      <c r="E7142" s="1" t="str">
        <f t="shared" si="999"/>
        <v>***</v>
      </c>
      <c r="F7142" s="1" t="str">
        <f t="shared" si="1000"/>
        <v>***</v>
      </c>
      <c r="G7142" s="1" t="str">
        <f t="shared" si="1001"/>
        <v>***</v>
      </c>
      <c r="J7142" s="1" t="str">
        <f t="shared" si="1002"/>
        <v>***</v>
      </c>
      <c r="P7142" s="1">
        <v>48</v>
      </c>
      <c r="Q7142" s="1">
        <f t="shared" si="1007"/>
        <v>0.05</v>
      </c>
      <c r="T7142" s="4">
        <v>1556.42</v>
      </c>
      <c r="U7142" s="9">
        <f t="shared" si="1003"/>
        <v>1</v>
      </c>
      <c r="V7142" s="4">
        <f t="shared" si="1004"/>
        <v>32.425416666666671</v>
      </c>
      <c r="W7142" s="1" t="s">
        <v>21</v>
      </c>
      <c r="X7142" s="1">
        <v>8.65</v>
      </c>
      <c r="Y7142" s="4">
        <f t="shared" si="1005"/>
        <v>1565.0700000000002</v>
      </c>
      <c r="Z7142" s="1" t="s">
        <v>46</v>
      </c>
      <c r="AA7142" s="1" t="s">
        <v>28</v>
      </c>
      <c r="AB7142" s="1" t="s">
        <v>24</v>
      </c>
      <c r="AC7142" s="1" t="s">
        <v>38</v>
      </c>
      <c r="AD7142" s="1" t="s">
        <v>19</v>
      </c>
      <c r="AE7142" s="2">
        <v>41051</v>
      </c>
    </row>
    <row r="7143" spans="1:31" x14ac:dyDescent="0.25">
      <c r="A7143">
        <f t="shared" si="1006"/>
        <v>7142</v>
      </c>
      <c r="B7143" s="1">
        <v>52290</v>
      </c>
      <c r="C7143" s="2">
        <v>41050</v>
      </c>
      <c r="D7143" s="1" t="s">
        <v>13</v>
      </c>
      <c r="E7143" s="1" t="str">
        <f t="shared" si="999"/>
        <v>*</v>
      </c>
      <c r="F7143" s="1" t="str">
        <f t="shared" si="1000"/>
        <v>*</v>
      </c>
      <c r="G7143" s="1" t="str">
        <f t="shared" si="1001"/>
        <v>*</v>
      </c>
      <c r="J7143" s="1" t="str">
        <f t="shared" si="1002"/>
        <v>*</v>
      </c>
      <c r="P7143" s="1">
        <v>28</v>
      </c>
      <c r="Q7143" s="1">
        <f t="shared" si="1007"/>
        <v>3.5000000000000003E-2</v>
      </c>
      <c r="T7143" s="4">
        <v>1470.0495000000001</v>
      </c>
      <c r="U7143" s="9">
        <f t="shared" si="1003"/>
        <v>1</v>
      </c>
      <c r="V7143" s="4">
        <f t="shared" si="1004"/>
        <v>52.501767857142859</v>
      </c>
      <c r="W7143" s="1" t="s">
        <v>21</v>
      </c>
      <c r="X7143" s="1">
        <v>4.99</v>
      </c>
      <c r="Y7143" s="4">
        <f t="shared" si="1005"/>
        <v>1475.0395000000001</v>
      </c>
      <c r="Z7143" s="1" t="s">
        <v>44</v>
      </c>
      <c r="AA7143" s="1" t="s">
        <v>23</v>
      </c>
      <c r="AB7143" s="1" t="s">
        <v>24</v>
      </c>
      <c r="AC7143" s="1" t="s">
        <v>25</v>
      </c>
      <c r="AD7143" s="1" t="s">
        <v>19</v>
      </c>
      <c r="AE7143" s="2">
        <v>41059</v>
      </c>
    </row>
    <row r="7144" spans="1:31" x14ac:dyDescent="0.25">
      <c r="A7144">
        <f t="shared" si="1006"/>
        <v>7143</v>
      </c>
      <c r="B7144" s="1">
        <v>52290</v>
      </c>
      <c r="C7144" s="2">
        <v>41050</v>
      </c>
      <c r="D7144" s="1" t="s">
        <v>13</v>
      </c>
      <c r="E7144" s="1" t="str">
        <f t="shared" si="999"/>
        <v>*</v>
      </c>
      <c r="F7144" s="1" t="str">
        <f t="shared" si="1000"/>
        <v>*</v>
      </c>
      <c r="G7144" s="1" t="str">
        <f t="shared" si="1001"/>
        <v>*</v>
      </c>
      <c r="J7144" s="1" t="str">
        <f t="shared" si="1002"/>
        <v>*</v>
      </c>
      <c r="P7144" s="1">
        <v>7</v>
      </c>
      <c r="Q7144" s="1">
        <f t="shared" si="1007"/>
        <v>0.01</v>
      </c>
      <c r="T7144" s="4">
        <v>1134.05</v>
      </c>
      <c r="U7144" s="9">
        <f t="shared" si="1003"/>
        <v>1</v>
      </c>
      <c r="V7144" s="4">
        <f t="shared" si="1004"/>
        <v>162.00714285714284</v>
      </c>
      <c r="W7144" s="1" t="s">
        <v>21</v>
      </c>
      <c r="X7144" s="1">
        <v>19.989999999999998</v>
      </c>
      <c r="Y7144" s="4">
        <f t="shared" si="1005"/>
        <v>1154.04</v>
      </c>
      <c r="Z7144" s="1" t="s">
        <v>44</v>
      </c>
      <c r="AA7144" s="1" t="s">
        <v>23</v>
      </c>
      <c r="AB7144" s="1" t="s">
        <v>29</v>
      </c>
      <c r="AC7144" s="1" t="s">
        <v>43</v>
      </c>
      <c r="AD7144" s="1" t="s">
        <v>19</v>
      </c>
      <c r="AE7144" s="2">
        <v>41054</v>
      </c>
    </row>
    <row r="7145" spans="1:31" x14ac:dyDescent="0.25">
      <c r="A7145">
        <f t="shared" si="1006"/>
        <v>7144</v>
      </c>
      <c r="B7145" s="1">
        <v>37634</v>
      </c>
      <c r="C7145" s="2">
        <v>41050</v>
      </c>
      <c r="D7145" s="1" t="s">
        <v>36</v>
      </c>
      <c r="E7145" s="1" t="str">
        <f t="shared" si="999"/>
        <v>*</v>
      </c>
      <c r="F7145" s="1" t="str">
        <f t="shared" si="1000"/>
        <v>*</v>
      </c>
      <c r="G7145" s="1" t="str">
        <f t="shared" si="1001"/>
        <v>*</v>
      </c>
      <c r="J7145" s="1" t="str">
        <f t="shared" si="1002"/>
        <v>*</v>
      </c>
      <c r="P7145" s="1">
        <v>32</v>
      </c>
      <c r="Q7145" s="1">
        <f t="shared" si="1007"/>
        <v>0.04</v>
      </c>
      <c r="T7145" s="4">
        <v>368.18</v>
      </c>
      <c r="U7145" s="9">
        <f t="shared" si="1003"/>
        <v>0</v>
      </c>
      <c r="V7145" s="4">
        <f t="shared" si="1004"/>
        <v>11.505625</v>
      </c>
      <c r="W7145" s="1" t="s">
        <v>21</v>
      </c>
      <c r="X7145" s="1">
        <v>4.8099999999999996</v>
      </c>
      <c r="Y7145" s="4">
        <f t="shared" si="1005"/>
        <v>372.99</v>
      </c>
      <c r="Z7145" s="1" t="s">
        <v>39</v>
      </c>
      <c r="AA7145" s="1" t="s">
        <v>28</v>
      </c>
      <c r="AB7145" s="1" t="s">
        <v>29</v>
      </c>
      <c r="AC7145" s="1" t="s">
        <v>55</v>
      </c>
      <c r="AD7145" s="1" t="s">
        <v>19</v>
      </c>
      <c r="AE7145" s="2">
        <v>41051</v>
      </c>
    </row>
    <row r="7146" spans="1:31" x14ac:dyDescent="0.25">
      <c r="A7146">
        <f t="shared" si="1006"/>
        <v>7145</v>
      </c>
      <c r="B7146" s="1">
        <v>18466</v>
      </c>
      <c r="C7146" s="2">
        <v>41050</v>
      </c>
      <c r="D7146" s="1" t="s">
        <v>13</v>
      </c>
      <c r="E7146" s="1" t="str">
        <f t="shared" si="999"/>
        <v>*</v>
      </c>
      <c r="F7146" s="1" t="str">
        <f t="shared" si="1000"/>
        <v>*</v>
      </c>
      <c r="G7146" s="1" t="str">
        <f t="shared" si="1001"/>
        <v>*</v>
      </c>
      <c r="J7146" s="1" t="str">
        <f t="shared" si="1002"/>
        <v>*</v>
      </c>
      <c r="P7146" s="1">
        <v>25</v>
      </c>
      <c r="Q7146" s="1">
        <f t="shared" si="1007"/>
        <v>3.5000000000000003E-2</v>
      </c>
      <c r="T7146" s="4">
        <v>270.16000000000003</v>
      </c>
      <c r="U7146" s="9">
        <f t="shared" si="1003"/>
        <v>0</v>
      </c>
      <c r="V7146" s="4">
        <f t="shared" si="1004"/>
        <v>10.806400000000002</v>
      </c>
      <c r="W7146" s="1" t="s">
        <v>21</v>
      </c>
      <c r="X7146" s="1">
        <v>5.25</v>
      </c>
      <c r="Y7146" s="4">
        <f t="shared" si="1005"/>
        <v>275.41000000000003</v>
      </c>
      <c r="Z7146" s="1" t="s">
        <v>42</v>
      </c>
      <c r="AA7146" s="1" t="s">
        <v>28</v>
      </c>
      <c r="AB7146" s="1" t="s">
        <v>29</v>
      </c>
      <c r="AC7146" s="1" t="s">
        <v>57</v>
      </c>
      <c r="AD7146" s="1" t="s">
        <v>19</v>
      </c>
      <c r="AE7146" s="2">
        <v>41059</v>
      </c>
    </row>
    <row r="7147" spans="1:31" x14ac:dyDescent="0.25">
      <c r="A7147">
        <f t="shared" si="1006"/>
        <v>7146</v>
      </c>
      <c r="B7147" s="1">
        <v>30343</v>
      </c>
      <c r="C7147" s="2">
        <v>41050</v>
      </c>
      <c r="D7147" s="1" t="s">
        <v>32</v>
      </c>
      <c r="E7147" s="1" t="str">
        <f t="shared" si="999"/>
        <v>***</v>
      </c>
      <c r="F7147" s="1" t="str">
        <f t="shared" si="1000"/>
        <v>***</v>
      </c>
      <c r="G7147" s="1" t="str">
        <f t="shared" si="1001"/>
        <v>***</v>
      </c>
      <c r="J7147" s="1" t="str">
        <f t="shared" si="1002"/>
        <v>***</v>
      </c>
      <c r="P7147" s="1">
        <v>28</v>
      </c>
      <c r="Q7147" s="1">
        <f t="shared" si="1007"/>
        <v>3.5000000000000003E-2</v>
      </c>
      <c r="T7147" s="4">
        <v>130.28</v>
      </c>
      <c r="U7147" s="9">
        <f t="shared" si="1003"/>
        <v>0</v>
      </c>
      <c r="V7147" s="4">
        <f t="shared" si="1004"/>
        <v>4.652857142857143</v>
      </c>
      <c r="W7147" s="1" t="s">
        <v>21</v>
      </c>
      <c r="X7147" s="1">
        <v>0.5</v>
      </c>
      <c r="Y7147" s="4">
        <f t="shared" si="1005"/>
        <v>130.78</v>
      </c>
      <c r="Z7147" s="1" t="s">
        <v>46</v>
      </c>
      <c r="AA7147" s="1" t="s">
        <v>28</v>
      </c>
      <c r="AB7147" s="1" t="s">
        <v>29</v>
      </c>
      <c r="AC7147" s="1" t="s">
        <v>58</v>
      </c>
      <c r="AD7147" s="1" t="s">
        <v>19</v>
      </c>
      <c r="AE7147" s="2">
        <v>41052</v>
      </c>
    </row>
    <row r="7148" spans="1:31" x14ac:dyDescent="0.25">
      <c r="A7148">
        <f t="shared" si="1006"/>
        <v>7147</v>
      </c>
      <c r="B7148" s="1">
        <v>17701</v>
      </c>
      <c r="C7148" s="2">
        <v>41050</v>
      </c>
      <c r="D7148" s="1" t="s">
        <v>32</v>
      </c>
      <c r="E7148" s="1" t="str">
        <f t="shared" si="999"/>
        <v>***</v>
      </c>
      <c r="F7148" s="1" t="str">
        <f t="shared" si="1000"/>
        <v>***</v>
      </c>
      <c r="G7148" s="1" t="str">
        <f t="shared" si="1001"/>
        <v>***</v>
      </c>
      <c r="J7148" s="1" t="str">
        <f t="shared" si="1002"/>
        <v>***</v>
      </c>
      <c r="P7148" s="1">
        <v>21</v>
      </c>
      <c r="Q7148" s="1">
        <f t="shared" si="1007"/>
        <v>3.5000000000000003E-2</v>
      </c>
      <c r="T7148" s="4">
        <v>80.45</v>
      </c>
      <c r="U7148" s="9">
        <f t="shared" si="1003"/>
        <v>0</v>
      </c>
      <c r="V7148" s="4">
        <f t="shared" si="1004"/>
        <v>3.8309523809523811</v>
      </c>
      <c r="W7148" s="1" t="s">
        <v>21</v>
      </c>
      <c r="X7148" s="1">
        <v>4.6900000000000004</v>
      </c>
      <c r="Y7148" s="4">
        <f t="shared" si="1005"/>
        <v>85.14</v>
      </c>
      <c r="Z7148" s="1" t="s">
        <v>42</v>
      </c>
      <c r="AA7148" s="1" t="s">
        <v>37</v>
      </c>
      <c r="AB7148" s="1" t="s">
        <v>29</v>
      </c>
      <c r="AC7148" s="1" t="s">
        <v>43</v>
      </c>
      <c r="AD7148" s="1" t="s">
        <v>19</v>
      </c>
      <c r="AE7148" s="2">
        <v>41051</v>
      </c>
    </row>
    <row r="7149" spans="1:31" x14ac:dyDescent="0.25">
      <c r="A7149">
        <f t="shared" si="1006"/>
        <v>7148</v>
      </c>
      <c r="B7149" s="1">
        <v>38182</v>
      </c>
      <c r="C7149" s="2">
        <v>41051</v>
      </c>
      <c r="D7149" s="1" t="s">
        <v>20</v>
      </c>
      <c r="E7149" s="1" t="str">
        <f t="shared" si="999"/>
        <v>*</v>
      </c>
      <c r="F7149" s="1" t="str">
        <f t="shared" si="1000"/>
        <v>**</v>
      </c>
      <c r="G7149" s="1" t="str">
        <f t="shared" si="1001"/>
        <v>**</v>
      </c>
      <c r="J7149" s="1" t="str">
        <f t="shared" si="1002"/>
        <v>**</v>
      </c>
      <c r="P7149" s="1">
        <v>45</v>
      </c>
      <c r="Q7149" s="1">
        <f t="shared" si="1007"/>
        <v>0.05</v>
      </c>
      <c r="T7149" s="4">
        <v>2848.83</v>
      </c>
      <c r="U7149" s="9">
        <f t="shared" si="1003"/>
        <v>1</v>
      </c>
      <c r="V7149" s="4">
        <f t="shared" si="1004"/>
        <v>63.307333333333332</v>
      </c>
      <c r="W7149" s="1" t="s">
        <v>21</v>
      </c>
      <c r="X7149" s="1">
        <v>35</v>
      </c>
      <c r="Y7149" s="4">
        <f t="shared" si="1005"/>
        <v>2883.83</v>
      </c>
      <c r="Z7149" s="1" t="s">
        <v>49</v>
      </c>
      <c r="AA7149" s="1" t="s">
        <v>37</v>
      </c>
      <c r="AB7149" s="1" t="s">
        <v>29</v>
      </c>
      <c r="AC7149" s="1" t="s">
        <v>55</v>
      </c>
      <c r="AD7149" s="1" t="s">
        <v>48</v>
      </c>
      <c r="AE7149" s="2">
        <v>41051</v>
      </c>
    </row>
    <row r="7150" spans="1:31" x14ac:dyDescent="0.25">
      <c r="A7150">
        <f t="shared" si="1006"/>
        <v>7149</v>
      </c>
      <c r="B7150" s="1">
        <v>32608</v>
      </c>
      <c r="C7150" s="2">
        <v>41051</v>
      </c>
      <c r="D7150" s="1" t="s">
        <v>20</v>
      </c>
      <c r="E7150" s="1" t="str">
        <f t="shared" si="999"/>
        <v>*</v>
      </c>
      <c r="F7150" s="1" t="str">
        <f t="shared" si="1000"/>
        <v>**</v>
      </c>
      <c r="G7150" s="1" t="str">
        <f t="shared" si="1001"/>
        <v>**</v>
      </c>
      <c r="J7150" s="1" t="str">
        <f t="shared" si="1002"/>
        <v>**</v>
      </c>
      <c r="P7150" s="1">
        <v>20</v>
      </c>
      <c r="Q7150" s="1">
        <f t="shared" si="1007"/>
        <v>3.5000000000000003E-2</v>
      </c>
      <c r="T7150" s="4">
        <v>1361.91</v>
      </c>
      <c r="U7150" s="9">
        <f t="shared" si="1003"/>
        <v>1</v>
      </c>
      <c r="V7150" s="4">
        <f t="shared" si="1004"/>
        <v>68.095500000000001</v>
      </c>
      <c r="W7150" s="1" t="s">
        <v>21</v>
      </c>
      <c r="X7150" s="1">
        <v>3.5</v>
      </c>
      <c r="Y7150" s="4">
        <f t="shared" si="1005"/>
        <v>1365.41</v>
      </c>
      <c r="Z7150" s="1" t="s">
        <v>22</v>
      </c>
      <c r="AA7150" s="1" t="s">
        <v>28</v>
      </c>
      <c r="AB7150" s="1" t="s">
        <v>29</v>
      </c>
      <c r="AC7150" s="1" t="s">
        <v>63</v>
      </c>
      <c r="AD7150" s="1" t="s">
        <v>19</v>
      </c>
      <c r="AE7150" s="2">
        <v>41053</v>
      </c>
    </row>
    <row r="7151" spans="1:31" x14ac:dyDescent="0.25">
      <c r="A7151">
        <f t="shared" si="1006"/>
        <v>7150</v>
      </c>
      <c r="B7151" s="1">
        <v>18757</v>
      </c>
      <c r="C7151" s="2">
        <v>41051</v>
      </c>
      <c r="D7151" s="1" t="s">
        <v>13</v>
      </c>
      <c r="E7151" s="1" t="str">
        <f t="shared" si="999"/>
        <v>*</v>
      </c>
      <c r="F7151" s="1" t="str">
        <f t="shared" si="1000"/>
        <v>*</v>
      </c>
      <c r="G7151" s="1" t="str">
        <f t="shared" si="1001"/>
        <v>*</v>
      </c>
      <c r="J7151" s="1" t="str">
        <f t="shared" si="1002"/>
        <v>*</v>
      </c>
      <c r="P7151" s="1">
        <v>43</v>
      </c>
      <c r="Q7151" s="1">
        <f t="shared" si="1007"/>
        <v>0.05</v>
      </c>
      <c r="T7151" s="4">
        <v>319.95999999999998</v>
      </c>
      <c r="U7151" s="9">
        <f t="shared" si="1003"/>
        <v>0</v>
      </c>
      <c r="V7151" s="4">
        <f t="shared" si="1004"/>
        <v>7.4409302325581388</v>
      </c>
      <c r="W7151" s="1" t="s">
        <v>14</v>
      </c>
      <c r="X7151" s="1">
        <v>1.6</v>
      </c>
      <c r="Y7151" s="4">
        <f t="shared" si="1005"/>
        <v>321.56</v>
      </c>
      <c r="Z7151" s="1" t="s">
        <v>51</v>
      </c>
      <c r="AA7151" s="1" t="s">
        <v>16</v>
      </c>
      <c r="AB7151" s="1" t="s">
        <v>29</v>
      </c>
      <c r="AC7151" s="1" t="s">
        <v>40</v>
      </c>
      <c r="AD7151" s="1" t="s">
        <v>31</v>
      </c>
      <c r="AE7151" s="2">
        <v>41058</v>
      </c>
    </row>
    <row r="7152" spans="1:31" x14ac:dyDescent="0.25">
      <c r="A7152">
        <f t="shared" si="1006"/>
        <v>7151</v>
      </c>
      <c r="B7152" s="1">
        <v>18757</v>
      </c>
      <c r="C7152" s="2">
        <v>41051</v>
      </c>
      <c r="D7152" s="1" t="s">
        <v>13</v>
      </c>
      <c r="E7152" s="1" t="str">
        <f t="shared" si="999"/>
        <v>*</v>
      </c>
      <c r="F7152" s="1" t="str">
        <f t="shared" si="1000"/>
        <v>*</v>
      </c>
      <c r="G7152" s="1" t="str">
        <f t="shared" si="1001"/>
        <v>*</v>
      </c>
      <c r="J7152" s="1" t="str">
        <f t="shared" si="1002"/>
        <v>*</v>
      </c>
      <c r="P7152" s="1">
        <v>9</v>
      </c>
      <c r="Q7152" s="1">
        <f t="shared" si="1007"/>
        <v>0.01</v>
      </c>
      <c r="T7152" s="4">
        <v>222.2</v>
      </c>
      <c r="U7152" s="9">
        <f t="shared" si="1003"/>
        <v>0</v>
      </c>
      <c r="V7152" s="4">
        <f t="shared" si="1004"/>
        <v>24.688888888888886</v>
      </c>
      <c r="W7152" s="1" t="s">
        <v>21</v>
      </c>
      <c r="X7152" s="1">
        <v>15.1</v>
      </c>
      <c r="Y7152" s="4">
        <f t="shared" si="1005"/>
        <v>237.29999999999998</v>
      </c>
      <c r="Z7152" s="1" t="s">
        <v>22</v>
      </c>
      <c r="AA7152" s="1" t="s">
        <v>16</v>
      </c>
      <c r="AB7152" s="1" t="s">
        <v>29</v>
      </c>
      <c r="AC7152" s="1" t="s">
        <v>43</v>
      </c>
      <c r="AD7152" s="1" t="s">
        <v>19</v>
      </c>
      <c r="AE7152" s="2">
        <v>41053</v>
      </c>
    </row>
    <row r="7153" spans="1:31" x14ac:dyDescent="0.25">
      <c r="A7153">
        <f t="shared" si="1006"/>
        <v>7152</v>
      </c>
      <c r="B7153" s="1">
        <v>28294</v>
      </c>
      <c r="C7153" s="2">
        <v>41051</v>
      </c>
      <c r="D7153" s="1" t="s">
        <v>20</v>
      </c>
      <c r="E7153" s="1" t="str">
        <f t="shared" si="999"/>
        <v>*</v>
      </c>
      <c r="F7153" s="1" t="str">
        <f t="shared" si="1000"/>
        <v>**</v>
      </c>
      <c r="G7153" s="1" t="str">
        <f t="shared" si="1001"/>
        <v>**</v>
      </c>
      <c r="J7153" s="1" t="str">
        <f t="shared" si="1002"/>
        <v>**</v>
      </c>
      <c r="P7153" s="1">
        <v>47</v>
      </c>
      <c r="Q7153" s="1">
        <f t="shared" si="1007"/>
        <v>0.05</v>
      </c>
      <c r="T7153" s="4">
        <v>63.47</v>
      </c>
      <c r="U7153" s="9">
        <f t="shared" si="1003"/>
        <v>0</v>
      </c>
      <c r="V7153" s="4">
        <f t="shared" si="1004"/>
        <v>1.3504255319148937</v>
      </c>
      <c r="W7153" s="1" t="s">
        <v>21</v>
      </c>
      <c r="X7153" s="1">
        <v>0.7</v>
      </c>
      <c r="Y7153" s="4">
        <f t="shared" si="1005"/>
        <v>64.17</v>
      </c>
      <c r="Z7153" s="1" t="s">
        <v>49</v>
      </c>
      <c r="AA7153" s="1" t="s">
        <v>28</v>
      </c>
      <c r="AB7153" s="1" t="s">
        <v>29</v>
      </c>
      <c r="AC7153" s="1" t="s">
        <v>61</v>
      </c>
      <c r="AD7153" s="1" t="s">
        <v>31</v>
      </c>
      <c r="AE7153" s="2">
        <v>41052</v>
      </c>
    </row>
    <row r="7154" spans="1:31" x14ac:dyDescent="0.25">
      <c r="A7154">
        <f t="shared" si="1006"/>
        <v>7153</v>
      </c>
      <c r="B7154" s="1">
        <v>18757</v>
      </c>
      <c r="C7154" s="2">
        <v>41051</v>
      </c>
      <c r="D7154" s="1" t="s">
        <v>13</v>
      </c>
      <c r="E7154" s="1" t="str">
        <f t="shared" si="999"/>
        <v>*</v>
      </c>
      <c r="F7154" s="1" t="str">
        <f t="shared" si="1000"/>
        <v>*</v>
      </c>
      <c r="G7154" s="1" t="str">
        <f t="shared" si="1001"/>
        <v>*</v>
      </c>
      <c r="J7154" s="1" t="str">
        <f t="shared" si="1002"/>
        <v>*</v>
      </c>
      <c r="P7154" s="1">
        <v>5</v>
      </c>
      <c r="Q7154" s="1">
        <f t="shared" si="1007"/>
        <v>0.01</v>
      </c>
      <c r="T7154" s="4">
        <v>39.9</v>
      </c>
      <c r="U7154" s="9">
        <f t="shared" si="1003"/>
        <v>0</v>
      </c>
      <c r="V7154" s="4">
        <f t="shared" si="1004"/>
        <v>7.9799999999999995</v>
      </c>
      <c r="W7154" s="1" t="s">
        <v>21</v>
      </c>
      <c r="X7154" s="1">
        <v>9.92</v>
      </c>
      <c r="Y7154" s="4">
        <f t="shared" si="1005"/>
        <v>49.82</v>
      </c>
      <c r="Z7154" s="1" t="s">
        <v>22</v>
      </c>
      <c r="AA7154" s="1" t="s">
        <v>16</v>
      </c>
      <c r="AB7154" s="1" t="s">
        <v>29</v>
      </c>
      <c r="AC7154" s="1" t="s">
        <v>43</v>
      </c>
      <c r="AD7154" s="1" t="s">
        <v>19</v>
      </c>
      <c r="AE7154" s="2">
        <v>41056</v>
      </c>
    </row>
    <row r="7155" spans="1:31" x14ac:dyDescent="0.25">
      <c r="A7155">
        <f t="shared" si="1006"/>
        <v>7154</v>
      </c>
      <c r="B7155" s="1">
        <v>25447</v>
      </c>
      <c r="C7155" s="2">
        <v>41052</v>
      </c>
      <c r="D7155" s="1" t="s">
        <v>27</v>
      </c>
      <c r="E7155" s="1" t="str">
        <f t="shared" si="999"/>
        <v>*</v>
      </c>
      <c r="F7155" s="1" t="str">
        <f t="shared" si="1000"/>
        <v>*</v>
      </c>
      <c r="G7155" s="1" t="str">
        <f t="shared" si="1001"/>
        <v>*</v>
      </c>
      <c r="J7155" s="1" t="str">
        <f t="shared" si="1002"/>
        <v>*</v>
      </c>
      <c r="P7155" s="1">
        <v>18</v>
      </c>
      <c r="Q7155" s="1">
        <f t="shared" si="1007"/>
        <v>0.02</v>
      </c>
      <c r="T7155" s="4">
        <v>4428.5600000000004</v>
      </c>
      <c r="U7155" s="9">
        <f t="shared" si="1003"/>
        <v>1</v>
      </c>
      <c r="V7155" s="4">
        <f t="shared" si="1004"/>
        <v>246.03111111111113</v>
      </c>
      <c r="W7155" s="1" t="s">
        <v>33</v>
      </c>
      <c r="X7155" s="1">
        <v>54.12</v>
      </c>
      <c r="Y7155" s="4">
        <f t="shared" si="1005"/>
        <v>4482.68</v>
      </c>
      <c r="Z7155" s="1" t="s">
        <v>49</v>
      </c>
      <c r="AA7155" s="1" t="s">
        <v>28</v>
      </c>
      <c r="AB7155" s="1" t="s">
        <v>17</v>
      </c>
      <c r="AC7155" s="1" t="s">
        <v>52</v>
      </c>
      <c r="AD7155" s="1" t="s">
        <v>59</v>
      </c>
      <c r="AE7155" s="2">
        <v>41055</v>
      </c>
    </row>
    <row r="7156" spans="1:31" x14ac:dyDescent="0.25">
      <c r="A7156">
        <f t="shared" si="1006"/>
        <v>7155</v>
      </c>
      <c r="B7156" s="1">
        <v>32100</v>
      </c>
      <c r="C7156" s="2">
        <v>41052</v>
      </c>
      <c r="D7156" s="1" t="s">
        <v>36</v>
      </c>
      <c r="E7156" s="1" t="str">
        <f t="shared" si="999"/>
        <v>*</v>
      </c>
      <c r="F7156" s="1" t="str">
        <f t="shared" si="1000"/>
        <v>*</v>
      </c>
      <c r="G7156" s="1" t="str">
        <f t="shared" si="1001"/>
        <v>*</v>
      </c>
      <c r="J7156" s="1" t="str">
        <f t="shared" si="1002"/>
        <v>*</v>
      </c>
      <c r="P7156" s="1">
        <v>29</v>
      </c>
      <c r="Q7156" s="1">
        <f t="shared" si="1007"/>
        <v>3.5000000000000003E-2</v>
      </c>
      <c r="T7156" s="4">
        <v>1104.28</v>
      </c>
      <c r="U7156" s="9">
        <f t="shared" si="1003"/>
        <v>1</v>
      </c>
      <c r="V7156" s="4">
        <f t="shared" si="1004"/>
        <v>38.078620689655175</v>
      </c>
      <c r="W7156" s="1" t="s">
        <v>21</v>
      </c>
      <c r="X7156" s="1">
        <v>1.99</v>
      </c>
      <c r="Y7156" s="4">
        <f t="shared" si="1005"/>
        <v>1106.27</v>
      </c>
      <c r="Z7156" s="1" t="s">
        <v>49</v>
      </c>
      <c r="AA7156" s="1" t="s">
        <v>28</v>
      </c>
      <c r="AB7156" s="1" t="s">
        <v>24</v>
      </c>
      <c r="AC7156" s="1" t="s">
        <v>38</v>
      </c>
      <c r="AD7156" s="1" t="s">
        <v>41</v>
      </c>
      <c r="AE7156" s="2">
        <v>41054</v>
      </c>
    </row>
    <row r="7157" spans="1:31" x14ac:dyDescent="0.25">
      <c r="A7157">
        <f t="shared" si="1006"/>
        <v>7156</v>
      </c>
      <c r="B7157" s="1">
        <v>25447</v>
      </c>
      <c r="C7157" s="2">
        <v>41052</v>
      </c>
      <c r="D7157" s="1" t="s">
        <v>27</v>
      </c>
      <c r="E7157" s="1" t="str">
        <f t="shared" si="999"/>
        <v>*</v>
      </c>
      <c r="F7157" s="1" t="str">
        <f t="shared" si="1000"/>
        <v>*</v>
      </c>
      <c r="G7157" s="1" t="str">
        <f t="shared" si="1001"/>
        <v>*</v>
      </c>
      <c r="J7157" s="1" t="str">
        <f t="shared" si="1002"/>
        <v>*</v>
      </c>
      <c r="P7157" s="1">
        <v>25</v>
      </c>
      <c r="Q7157" s="1">
        <f t="shared" si="1007"/>
        <v>3.5000000000000003E-2</v>
      </c>
      <c r="T7157" s="4">
        <v>536.21</v>
      </c>
      <c r="U7157" s="9">
        <f t="shared" si="1003"/>
        <v>0</v>
      </c>
      <c r="V7157" s="4">
        <f t="shared" si="1004"/>
        <v>21.448400000000003</v>
      </c>
      <c r="W7157" s="1" t="s">
        <v>21</v>
      </c>
      <c r="X7157" s="1">
        <v>8.99</v>
      </c>
      <c r="Y7157" s="4">
        <f t="shared" si="1005"/>
        <v>545.20000000000005</v>
      </c>
      <c r="Z7157" s="1" t="s">
        <v>49</v>
      </c>
      <c r="AA7157" s="1" t="s">
        <v>28</v>
      </c>
      <c r="AB7157" s="1" t="s">
        <v>17</v>
      </c>
      <c r="AC7157" s="1" t="s">
        <v>18</v>
      </c>
      <c r="AD7157" s="1" t="s">
        <v>41</v>
      </c>
      <c r="AE7157" s="2">
        <v>41053</v>
      </c>
    </row>
    <row r="7158" spans="1:31" x14ac:dyDescent="0.25">
      <c r="A7158">
        <f t="shared" si="1006"/>
        <v>7157</v>
      </c>
      <c r="B7158" s="1">
        <v>43523</v>
      </c>
      <c r="C7158" s="2">
        <v>41052</v>
      </c>
      <c r="D7158" s="1" t="s">
        <v>36</v>
      </c>
      <c r="E7158" s="1" t="str">
        <f t="shared" si="999"/>
        <v>*</v>
      </c>
      <c r="F7158" s="1" t="str">
        <f t="shared" si="1000"/>
        <v>*</v>
      </c>
      <c r="G7158" s="1" t="str">
        <f t="shared" si="1001"/>
        <v>*</v>
      </c>
      <c r="J7158" s="1" t="str">
        <f t="shared" si="1002"/>
        <v>*</v>
      </c>
      <c r="P7158" s="1">
        <v>50</v>
      </c>
      <c r="Q7158" s="1">
        <f t="shared" si="1007"/>
        <v>0.06</v>
      </c>
      <c r="T7158" s="4">
        <v>295.37</v>
      </c>
      <c r="U7158" s="9">
        <f t="shared" si="1003"/>
        <v>0</v>
      </c>
      <c r="V7158" s="4">
        <f t="shared" si="1004"/>
        <v>5.9074</v>
      </c>
      <c r="W7158" s="1" t="s">
        <v>21</v>
      </c>
      <c r="X7158" s="1">
        <v>5.46</v>
      </c>
      <c r="Y7158" s="4">
        <f t="shared" si="1005"/>
        <v>300.83</v>
      </c>
      <c r="Z7158" s="1" t="s">
        <v>15</v>
      </c>
      <c r="AA7158" s="1" t="s">
        <v>23</v>
      </c>
      <c r="AB7158" s="1" t="s">
        <v>29</v>
      </c>
      <c r="AC7158" s="1" t="s">
        <v>40</v>
      </c>
      <c r="AD7158" s="1" t="s">
        <v>19</v>
      </c>
      <c r="AE7158" s="2">
        <v>41054</v>
      </c>
    </row>
    <row r="7159" spans="1:31" x14ac:dyDescent="0.25">
      <c r="A7159">
        <f t="shared" si="1006"/>
        <v>7158</v>
      </c>
      <c r="B7159" s="1">
        <v>13670</v>
      </c>
      <c r="C7159" s="2">
        <v>41052</v>
      </c>
      <c r="D7159" s="1" t="s">
        <v>32</v>
      </c>
      <c r="E7159" s="1" t="str">
        <f t="shared" si="999"/>
        <v>***</v>
      </c>
      <c r="F7159" s="1" t="str">
        <f t="shared" si="1000"/>
        <v>***</v>
      </c>
      <c r="G7159" s="1" t="str">
        <f t="shared" si="1001"/>
        <v>***</v>
      </c>
      <c r="J7159" s="1" t="str">
        <f t="shared" si="1002"/>
        <v>***</v>
      </c>
      <c r="P7159" s="1">
        <v>27</v>
      </c>
      <c r="Q7159" s="1">
        <f t="shared" si="1007"/>
        <v>3.5000000000000003E-2</v>
      </c>
      <c r="T7159" s="4">
        <v>116.37</v>
      </c>
      <c r="U7159" s="9">
        <f t="shared" si="1003"/>
        <v>0</v>
      </c>
      <c r="V7159" s="4">
        <f t="shared" si="1004"/>
        <v>4.3100000000000005</v>
      </c>
      <c r="W7159" s="1" t="s">
        <v>14</v>
      </c>
      <c r="X7159" s="1">
        <v>0.5</v>
      </c>
      <c r="Y7159" s="4">
        <f t="shared" si="1005"/>
        <v>116.87</v>
      </c>
      <c r="Z7159" s="1" t="s">
        <v>22</v>
      </c>
      <c r="AA7159" s="1" t="s">
        <v>37</v>
      </c>
      <c r="AB7159" s="1" t="s">
        <v>29</v>
      </c>
      <c r="AC7159" s="1" t="s">
        <v>58</v>
      </c>
      <c r="AD7159" s="1" t="s">
        <v>19</v>
      </c>
      <c r="AE7159" s="2">
        <v>41055</v>
      </c>
    </row>
    <row r="7160" spans="1:31" x14ac:dyDescent="0.25">
      <c r="A7160">
        <f t="shared" si="1006"/>
        <v>7159</v>
      </c>
      <c r="B7160" s="1">
        <v>53285</v>
      </c>
      <c r="C7160" s="2">
        <v>41053</v>
      </c>
      <c r="D7160" s="1" t="s">
        <v>32</v>
      </c>
      <c r="E7160" s="1" t="str">
        <f t="shared" si="999"/>
        <v>***</v>
      </c>
      <c r="F7160" s="1" t="str">
        <f t="shared" si="1000"/>
        <v>***</v>
      </c>
      <c r="G7160" s="1" t="str">
        <f t="shared" si="1001"/>
        <v>***</v>
      </c>
      <c r="J7160" s="1" t="str">
        <f t="shared" si="1002"/>
        <v>***</v>
      </c>
      <c r="P7160" s="1">
        <v>6</v>
      </c>
      <c r="Q7160" s="1">
        <f t="shared" si="1007"/>
        <v>0.01</v>
      </c>
      <c r="T7160" s="4">
        <v>1042.96</v>
      </c>
      <c r="U7160" s="9">
        <f t="shared" si="1003"/>
        <v>1</v>
      </c>
      <c r="V7160" s="4">
        <f t="shared" si="1004"/>
        <v>173.82666666666668</v>
      </c>
      <c r="W7160" s="1" t="s">
        <v>21</v>
      </c>
      <c r="X7160" s="1">
        <v>19.989999999999998</v>
      </c>
      <c r="Y7160" s="4">
        <f t="shared" si="1005"/>
        <v>1062.95</v>
      </c>
      <c r="Z7160" s="1" t="s">
        <v>22</v>
      </c>
      <c r="AA7160" s="1" t="s">
        <v>37</v>
      </c>
      <c r="AB7160" s="1" t="s">
        <v>29</v>
      </c>
      <c r="AC7160" s="1" t="s">
        <v>43</v>
      </c>
      <c r="AD7160" s="1" t="s">
        <v>19</v>
      </c>
      <c r="AE7160" s="2">
        <v>41055</v>
      </c>
    </row>
    <row r="7161" spans="1:31" x14ac:dyDescent="0.25">
      <c r="A7161">
        <f t="shared" si="1006"/>
        <v>7160</v>
      </c>
      <c r="B7161" s="1">
        <v>35842</v>
      </c>
      <c r="C7161" s="2">
        <v>41053</v>
      </c>
      <c r="D7161" s="1" t="s">
        <v>20</v>
      </c>
      <c r="E7161" s="1" t="str">
        <f t="shared" si="999"/>
        <v>*</v>
      </c>
      <c r="F7161" s="1" t="str">
        <f t="shared" si="1000"/>
        <v>**</v>
      </c>
      <c r="G7161" s="1" t="str">
        <f t="shared" si="1001"/>
        <v>**</v>
      </c>
      <c r="J7161" s="1" t="str">
        <f t="shared" si="1002"/>
        <v>**</v>
      </c>
      <c r="P7161" s="1">
        <v>18</v>
      </c>
      <c r="Q7161" s="1">
        <f t="shared" si="1007"/>
        <v>0.02</v>
      </c>
      <c r="T7161" s="4">
        <v>53.79</v>
      </c>
      <c r="U7161" s="9">
        <f t="shared" si="1003"/>
        <v>0</v>
      </c>
      <c r="V7161" s="4">
        <f t="shared" si="1004"/>
        <v>2.9883333333333333</v>
      </c>
      <c r="W7161" s="1" t="s">
        <v>21</v>
      </c>
      <c r="X7161" s="1">
        <v>0.99</v>
      </c>
      <c r="Y7161" s="4">
        <f t="shared" si="1005"/>
        <v>54.78</v>
      </c>
      <c r="Z7161" s="1" t="s">
        <v>49</v>
      </c>
      <c r="AA7161" s="1" t="s">
        <v>37</v>
      </c>
      <c r="AB7161" s="1" t="s">
        <v>29</v>
      </c>
      <c r="AC7161" s="1" t="s">
        <v>58</v>
      </c>
      <c r="AD7161" s="1" t="s">
        <v>19</v>
      </c>
      <c r="AE7161" s="2">
        <v>41055</v>
      </c>
    </row>
    <row r="7162" spans="1:31" x14ac:dyDescent="0.25">
      <c r="A7162">
        <f t="shared" si="1006"/>
        <v>7161</v>
      </c>
      <c r="B7162" s="1">
        <v>6693</v>
      </c>
      <c r="C7162" s="2">
        <v>41053</v>
      </c>
      <c r="D7162" s="1" t="s">
        <v>32</v>
      </c>
      <c r="E7162" s="1" t="str">
        <f t="shared" si="999"/>
        <v>***</v>
      </c>
      <c r="F7162" s="1" t="str">
        <f t="shared" si="1000"/>
        <v>***</v>
      </c>
      <c r="G7162" s="1" t="str">
        <f t="shared" si="1001"/>
        <v>***</v>
      </c>
      <c r="J7162" s="1" t="str">
        <f t="shared" si="1002"/>
        <v>***</v>
      </c>
      <c r="P7162" s="1">
        <v>16</v>
      </c>
      <c r="Q7162" s="1">
        <f t="shared" si="1007"/>
        <v>0.02</v>
      </c>
      <c r="T7162" s="4">
        <v>40.85</v>
      </c>
      <c r="U7162" s="9">
        <f t="shared" si="1003"/>
        <v>0</v>
      </c>
      <c r="V7162" s="4">
        <f t="shared" si="1004"/>
        <v>2.5531250000000001</v>
      </c>
      <c r="W7162" s="1" t="s">
        <v>21</v>
      </c>
      <c r="X7162" s="1">
        <v>0.8</v>
      </c>
      <c r="Y7162" s="4">
        <f t="shared" si="1005"/>
        <v>41.65</v>
      </c>
      <c r="Z7162" s="1" t="s">
        <v>42</v>
      </c>
      <c r="AA7162" s="1" t="s">
        <v>28</v>
      </c>
      <c r="AB7162" s="1" t="s">
        <v>29</v>
      </c>
      <c r="AC7162" s="1" t="s">
        <v>61</v>
      </c>
      <c r="AD7162" s="1" t="s">
        <v>31</v>
      </c>
      <c r="AE7162" s="2">
        <v>41055</v>
      </c>
    </row>
    <row r="7163" spans="1:31" x14ac:dyDescent="0.25">
      <c r="A7163">
        <f t="shared" si="1006"/>
        <v>7162</v>
      </c>
      <c r="B7163" s="1">
        <v>20451</v>
      </c>
      <c r="C7163" s="2">
        <v>41054</v>
      </c>
      <c r="D7163" s="1" t="s">
        <v>32</v>
      </c>
      <c r="E7163" s="1" t="str">
        <f t="shared" si="999"/>
        <v>***</v>
      </c>
      <c r="F7163" s="1" t="str">
        <f t="shared" si="1000"/>
        <v>***</v>
      </c>
      <c r="G7163" s="1" t="str">
        <f t="shared" si="1001"/>
        <v>***</v>
      </c>
      <c r="J7163" s="1" t="str">
        <f t="shared" si="1002"/>
        <v>***</v>
      </c>
      <c r="P7163" s="1">
        <v>17</v>
      </c>
      <c r="Q7163" s="1">
        <f t="shared" si="1007"/>
        <v>0.02</v>
      </c>
      <c r="T7163" s="4">
        <v>9150.09</v>
      </c>
      <c r="U7163" s="9">
        <f t="shared" si="1003"/>
        <v>1</v>
      </c>
      <c r="V7163" s="4">
        <f t="shared" si="1004"/>
        <v>538.24058823529413</v>
      </c>
      <c r="W7163" s="1" t="s">
        <v>33</v>
      </c>
      <c r="X7163" s="1">
        <v>45.7</v>
      </c>
      <c r="Y7163" s="4">
        <f t="shared" si="1005"/>
        <v>9195.7900000000009</v>
      </c>
      <c r="Z7163" s="1" t="s">
        <v>22</v>
      </c>
      <c r="AA7163" s="1" t="s">
        <v>28</v>
      </c>
      <c r="AB7163" s="1" t="s">
        <v>17</v>
      </c>
      <c r="AC7163" s="1" t="s">
        <v>52</v>
      </c>
      <c r="AD7163" s="1" t="s">
        <v>59</v>
      </c>
      <c r="AE7163" s="2">
        <v>41056</v>
      </c>
    </row>
    <row r="7164" spans="1:31" x14ac:dyDescent="0.25">
      <c r="A7164">
        <f t="shared" si="1006"/>
        <v>7163</v>
      </c>
      <c r="B7164" s="1">
        <v>17543</v>
      </c>
      <c r="C7164" s="2">
        <v>41054</v>
      </c>
      <c r="D7164" s="1" t="s">
        <v>32</v>
      </c>
      <c r="E7164" s="1" t="str">
        <f t="shared" si="999"/>
        <v>***</v>
      </c>
      <c r="F7164" s="1" t="str">
        <f t="shared" si="1000"/>
        <v>***</v>
      </c>
      <c r="G7164" s="1" t="str">
        <f t="shared" si="1001"/>
        <v>***</v>
      </c>
      <c r="J7164" s="1" t="str">
        <f t="shared" si="1002"/>
        <v>***</v>
      </c>
      <c r="P7164" s="1">
        <v>26</v>
      </c>
      <c r="Q7164" s="1">
        <f t="shared" si="1007"/>
        <v>3.5000000000000003E-2</v>
      </c>
      <c r="T7164" s="4">
        <v>4300.6260000000002</v>
      </c>
      <c r="U7164" s="9">
        <f t="shared" si="1003"/>
        <v>1</v>
      </c>
      <c r="V7164" s="4">
        <f t="shared" si="1004"/>
        <v>165.40869230769232</v>
      </c>
      <c r="W7164" s="1" t="s">
        <v>21</v>
      </c>
      <c r="X7164" s="1">
        <v>8.08</v>
      </c>
      <c r="Y7164" s="4">
        <f t="shared" si="1005"/>
        <v>4308.7060000000001</v>
      </c>
      <c r="Z7164" s="1" t="s">
        <v>54</v>
      </c>
      <c r="AA7164" s="1" t="s">
        <v>16</v>
      </c>
      <c r="AB7164" s="1" t="s">
        <v>24</v>
      </c>
      <c r="AC7164" s="1" t="s">
        <v>25</v>
      </c>
      <c r="AD7164" s="1" t="s">
        <v>19</v>
      </c>
      <c r="AE7164" s="2">
        <v>41056</v>
      </c>
    </row>
    <row r="7165" spans="1:31" x14ac:dyDescent="0.25">
      <c r="A7165">
        <f t="shared" si="1006"/>
        <v>7164</v>
      </c>
      <c r="B7165" s="1">
        <v>36929</v>
      </c>
      <c r="C7165" s="2">
        <v>41054</v>
      </c>
      <c r="D7165" s="1" t="s">
        <v>13</v>
      </c>
      <c r="E7165" s="1" t="str">
        <f t="shared" si="999"/>
        <v>*</v>
      </c>
      <c r="F7165" s="1" t="str">
        <f t="shared" si="1000"/>
        <v>*</v>
      </c>
      <c r="G7165" s="1" t="str">
        <f t="shared" si="1001"/>
        <v>*</v>
      </c>
      <c r="J7165" s="1" t="str">
        <f t="shared" si="1002"/>
        <v>*</v>
      </c>
      <c r="P7165" s="1">
        <v>45</v>
      </c>
      <c r="Q7165" s="1">
        <f t="shared" si="1007"/>
        <v>0.05</v>
      </c>
      <c r="T7165" s="4">
        <v>3638.27</v>
      </c>
      <c r="U7165" s="9">
        <f t="shared" si="1003"/>
        <v>1</v>
      </c>
      <c r="V7165" s="4">
        <f t="shared" si="1004"/>
        <v>80.850444444444449</v>
      </c>
      <c r="W7165" s="1" t="s">
        <v>21</v>
      </c>
      <c r="X7165" s="1">
        <v>4.5</v>
      </c>
      <c r="Y7165" s="4">
        <f t="shared" si="1005"/>
        <v>3642.77</v>
      </c>
      <c r="Z7165" s="1" t="s">
        <v>22</v>
      </c>
      <c r="AA7165" s="1" t="s">
        <v>23</v>
      </c>
      <c r="AB7165" s="1" t="s">
        <v>29</v>
      </c>
      <c r="AC7165" s="1" t="s">
        <v>63</v>
      </c>
      <c r="AD7165" s="1" t="s">
        <v>19</v>
      </c>
      <c r="AE7165" s="2">
        <v>41054</v>
      </c>
    </row>
    <row r="7166" spans="1:31" x14ac:dyDescent="0.25">
      <c r="A7166">
        <f t="shared" si="1006"/>
        <v>7165</v>
      </c>
      <c r="B7166" s="1">
        <v>20451</v>
      </c>
      <c r="C7166" s="2">
        <v>41054</v>
      </c>
      <c r="D7166" s="1" t="s">
        <v>32</v>
      </c>
      <c r="E7166" s="1" t="str">
        <f t="shared" si="999"/>
        <v>***</v>
      </c>
      <c r="F7166" s="1" t="str">
        <f t="shared" si="1000"/>
        <v>***</v>
      </c>
      <c r="G7166" s="1" t="str">
        <f t="shared" si="1001"/>
        <v>***</v>
      </c>
      <c r="J7166" s="1" t="str">
        <f t="shared" si="1002"/>
        <v>***</v>
      </c>
      <c r="P7166" s="1">
        <v>33</v>
      </c>
      <c r="Q7166" s="1">
        <f t="shared" si="1007"/>
        <v>0.04</v>
      </c>
      <c r="T7166" s="4">
        <v>1809.21</v>
      </c>
      <c r="U7166" s="9">
        <f t="shared" si="1003"/>
        <v>1</v>
      </c>
      <c r="V7166" s="4">
        <f t="shared" si="1004"/>
        <v>54.824545454545458</v>
      </c>
      <c r="W7166" s="1" t="s">
        <v>21</v>
      </c>
      <c r="X7166" s="1">
        <v>5.08</v>
      </c>
      <c r="Y7166" s="4">
        <f t="shared" si="1005"/>
        <v>1814.29</v>
      </c>
      <c r="Z7166" s="1" t="s">
        <v>22</v>
      </c>
      <c r="AA7166" s="1" t="s">
        <v>28</v>
      </c>
      <c r="AB7166" s="1" t="s">
        <v>29</v>
      </c>
      <c r="AC7166" s="1" t="s">
        <v>55</v>
      </c>
      <c r="AD7166" s="1" t="s">
        <v>19</v>
      </c>
      <c r="AE7166" s="2">
        <v>41056</v>
      </c>
    </row>
    <row r="7167" spans="1:31" x14ac:dyDescent="0.25">
      <c r="A7167">
        <f t="shared" si="1006"/>
        <v>7166</v>
      </c>
      <c r="B7167" s="1">
        <v>36929</v>
      </c>
      <c r="C7167" s="2">
        <v>41054</v>
      </c>
      <c r="D7167" s="1" t="s">
        <v>13</v>
      </c>
      <c r="E7167" s="1" t="str">
        <f t="shared" si="999"/>
        <v>*</v>
      </c>
      <c r="F7167" s="1" t="str">
        <f t="shared" si="1000"/>
        <v>*</v>
      </c>
      <c r="G7167" s="1" t="str">
        <f t="shared" si="1001"/>
        <v>*</v>
      </c>
      <c r="J7167" s="1" t="str">
        <f t="shared" si="1002"/>
        <v>*</v>
      </c>
      <c r="P7167" s="1">
        <v>37</v>
      </c>
      <c r="Q7167" s="1">
        <f t="shared" si="1007"/>
        <v>0.04</v>
      </c>
      <c r="T7167" s="4">
        <v>1326.69</v>
      </c>
      <c r="U7167" s="9">
        <f t="shared" si="1003"/>
        <v>1</v>
      </c>
      <c r="V7167" s="4">
        <f t="shared" si="1004"/>
        <v>35.856486486486489</v>
      </c>
      <c r="W7167" s="1" t="s">
        <v>21</v>
      </c>
      <c r="X7167" s="1">
        <v>8.74</v>
      </c>
      <c r="Y7167" s="4">
        <f t="shared" si="1005"/>
        <v>1335.43</v>
      </c>
      <c r="Z7167" s="1" t="s">
        <v>22</v>
      </c>
      <c r="AA7167" s="1" t="s">
        <v>23</v>
      </c>
      <c r="AB7167" s="1" t="s">
        <v>29</v>
      </c>
      <c r="AC7167" s="1" t="s">
        <v>55</v>
      </c>
      <c r="AD7167" s="1" t="s">
        <v>19</v>
      </c>
      <c r="AE7167" s="2">
        <v>41058</v>
      </c>
    </row>
    <row r="7168" spans="1:31" x14ac:dyDescent="0.25">
      <c r="A7168">
        <f t="shared" si="1006"/>
        <v>7167</v>
      </c>
      <c r="B7168" s="1">
        <v>17543</v>
      </c>
      <c r="C7168" s="2">
        <v>41054</v>
      </c>
      <c r="D7168" s="1" t="s">
        <v>32</v>
      </c>
      <c r="E7168" s="1" t="str">
        <f t="shared" si="999"/>
        <v>***</v>
      </c>
      <c r="F7168" s="1" t="str">
        <f t="shared" si="1000"/>
        <v>***</v>
      </c>
      <c r="G7168" s="1" t="str">
        <f t="shared" si="1001"/>
        <v>***</v>
      </c>
      <c r="J7168" s="1" t="str">
        <f t="shared" si="1002"/>
        <v>***</v>
      </c>
      <c r="P7168" s="1">
        <v>35</v>
      </c>
      <c r="Q7168" s="1">
        <f t="shared" si="1007"/>
        <v>0.04</v>
      </c>
      <c r="T7168" s="4">
        <v>1041.74</v>
      </c>
      <c r="U7168" s="9">
        <f t="shared" si="1003"/>
        <v>1</v>
      </c>
      <c r="V7168" s="4">
        <f t="shared" si="1004"/>
        <v>29.763999999999999</v>
      </c>
      <c r="W7168" s="1" t="s">
        <v>21</v>
      </c>
      <c r="X7168" s="1">
        <v>17.079999999999998</v>
      </c>
      <c r="Y7168" s="4">
        <f t="shared" si="1005"/>
        <v>1058.82</v>
      </c>
      <c r="Z7168" s="1" t="s">
        <v>54</v>
      </c>
      <c r="AA7168" s="1" t="s">
        <v>16</v>
      </c>
      <c r="AB7168" s="1" t="s">
        <v>29</v>
      </c>
      <c r="AC7168" s="1" t="s">
        <v>40</v>
      </c>
      <c r="AD7168" s="1" t="s">
        <v>19</v>
      </c>
      <c r="AE7168" s="2">
        <v>41056</v>
      </c>
    </row>
    <row r="7169" spans="1:31" x14ac:dyDescent="0.25">
      <c r="A7169">
        <f t="shared" si="1006"/>
        <v>7168</v>
      </c>
      <c r="B7169" s="1">
        <v>12804</v>
      </c>
      <c r="C7169" s="2">
        <v>41054</v>
      </c>
      <c r="D7169" s="1" t="s">
        <v>36</v>
      </c>
      <c r="E7169" s="1" t="str">
        <f t="shared" si="999"/>
        <v>*</v>
      </c>
      <c r="F7169" s="1" t="str">
        <f t="shared" si="1000"/>
        <v>*</v>
      </c>
      <c r="G7169" s="1" t="str">
        <f t="shared" si="1001"/>
        <v>*</v>
      </c>
      <c r="J7169" s="1" t="str">
        <f t="shared" si="1002"/>
        <v>*</v>
      </c>
      <c r="P7169" s="1">
        <v>34</v>
      </c>
      <c r="Q7169" s="1">
        <f t="shared" si="1007"/>
        <v>0.04</v>
      </c>
      <c r="T7169" s="4">
        <v>592.91999999999996</v>
      </c>
      <c r="U7169" s="9">
        <f t="shared" si="1003"/>
        <v>0</v>
      </c>
      <c r="V7169" s="4">
        <f t="shared" si="1004"/>
        <v>17.438823529411764</v>
      </c>
      <c r="W7169" s="1" t="s">
        <v>14</v>
      </c>
      <c r="X7169" s="1">
        <v>8.34</v>
      </c>
      <c r="Y7169" s="4">
        <f t="shared" si="1005"/>
        <v>601.26</v>
      </c>
      <c r="Z7169" s="1" t="s">
        <v>49</v>
      </c>
      <c r="AA7169" s="1" t="s">
        <v>37</v>
      </c>
      <c r="AB7169" s="1" t="s">
        <v>29</v>
      </c>
      <c r="AC7169" s="1" t="s">
        <v>55</v>
      </c>
      <c r="AD7169" s="1" t="s">
        <v>19</v>
      </c>
      <c r="AE7169" s="2">
        <v>41056</v>
      </c>
    </row>
    <row r="7170" spans="1:31" x14ac:dyDescent="0.25">
      <c r="A7170">
        <f t="shared" si="1006"/>
        <v>7169</v>
      </c>
      <c r="B7170" s="1">
        <v>12804</v>
      </c>
      <c r="C7170" s="2">
        <v>41054</v>
      </c>
      <c r="D7170" s="1" t="s">
        <v>36</v>
      </c>
      <c r="E7170" s="1" t="str">
        <f t="shared" si="999"/>
        <v>*</v>
      </c>
      <c r="F7170" s="1" t="str">
        <f t="shared" si="1000"/>
        <v>*</v>
      </c>
      <c r="G7170" s="1" t="str">
        <f t="shared" si="1001"/>
        <v>*</v>
      </c>
      <c r="J7170" s="1" t="str">
        <f t="shared" si="1002"/>
        <v>*</v>
      </c>
      <c r="P7170" s="1">
        <v>50</v>
      </c>
      <c r="Q7170" s="1">
        <f t="shared" si="1007"/>
        <v>0.06</v>
      </c>
      <c r="T7170" s="4">
        <v>84.01</v>
      </c>
      <c r="U7170" s="9">
        <f t="shared" si="1003"/>
        <v>0</v>
      </c>
      <c r="V7170" s="4">
        <f t="shared" si="1004"/>
        <v>1.6802000000000001</v>
      </c>
      <c r="W7170" s="1" t="s">
        <v>21</v>
      </c>
      <c r="X7170" s="1">
        <v>0.75</v>
      </c>
      <c r="Y7170" s="4">
        <f t="shared" si="1005"/>
        <v>84.76</v>
      </c>
      <c r="Z7170" s="1" t="s">
        <v>49</v>
      </c>
      <c r="AA7170" s="1" t="s">
        <v>37</v>
      </c>
      <c r="AB7170" s="1" t="s">
        <v>29</v>
      </c>
      <c r="AC7170" s="1" t="s">
        <v>61</v>
      </c>
      <c r="AD7170" s="1" t="s">
        <v>31</v>
      </c>
      <c r="AE7170" s="2">
        <v>41056</v>
      </c>
    </row>
    <row r="7171" spans="1:31" x14ac:dyDescent="0.25">
      <c r="A7171">
        <f t="shared" si="1006"/>
        <v>7170</v>
      </c>
      <c r="B7171" s="1">
        <v>12804</v>
      </c>
      <c r="C7171" s="2">
        <v>41054</v>
      </c>
      <c r="D7171" s="1" t="s">
        <v>36</v>
      </c>
      <c r="E7171" s="1" t="str">
        <f t="shared" ref="E7171:E7234" si="1008">IF(D7171="Critical","***","*")</f>
        <v>*</v>
      </c>
      <c r="F7171" s="1" t="str">
        <f t="shared" ref="F7171:F7234" si="1009">IF(D7171="Critical","***",IF(D7171="High","**","*"))</f>
        <v>*</v>
      </c>
      <c r="G7171" s="1" t="str">
        <f t="shared" ref="G7171:G7234" si="1010">VLOOKUP(D7171,$H$6:$I$10,2,FALSE)</f>
        <v>*</v>
      </c>
      <c r="J7171" s="1" t="str">
        <f t="shared" ref="J7171:J7234" si="1011">HLOOKUP(D7171,$K$5:$O$6,2,FALSE)</f>
        <v>*</v>
      </c>
      <c r="P7171" s="1">
        <v>21</v>
      </c>
      <c r="Q7171" s="1">
        <f t="shared" si="1007"/>
        <v>3.5000000000000003E-2</v>
      </c>
      <c r="T7171" s="4">
        <v>69.06</v>
      </c>
      <c r="U7171" s="9">
        <f t="shared" ref="U7171:U7234" si="1012">IF(T7171&gt;1000,1,0)</f>
        <v>0</v>
      </c>
      <c r="V7171" s="4">
        <f t="shared" ref="V7171:V7234" si="1013">T7171/P7171</f>
        <v>3.2885714285714287</v>
      </c>
      <c r="W7171" s="1" t="s">
        <v>21</v>
      </c>
      <c r="X7171" s="1">
        <v>0.5</v>
      </c>
      <c r="Y7171" s="4">
        <f t="shared" ref="Y7171:Y7234" si="1014">X7171+T7171</f>
        <v>69.56</v>
      </c>
      <c r="Z7171" s="1" t="s">
        <v>49</v>
      </c>
      <c r="AA7171" s="1" t="s">
        <v>37</v>
      </c>
      <c r="AB7171" s="1" t="s">
        <v>29</v>
      </c>
      <c r="AC7171" s="1" t="s">
        <v>58</v>
      </c>
      <c r="AD7171" s="1" t="s">
        <v>19</v>
      </c>
      <c r="AE7171" s="2">
        <v>41057</v>
      </c>
    </row>
    <row r="7172" spans="1:31" x14ac:dyDescent="0.25">
      <c r="A7172">
        <f t="shared" ref="A7172:A7235" si="1015">A7171+1</f>
        <v>7171</v>
      </c>
      <c r="B7172" s="1">
        <v>20451</v>
      </c>
      <c r="C7172" s="2">
        <v>41054</v>
      </c>
      <c r="D7172" s="1" t="s">
        <v>32</v>
      </c>
      <c r="E7172" s="1" t="str">
        <f t="shared" si="1008"/>
        <v>***</v>
      </c>
      <c r="F7172" s="1" t="str">
        <f t="shared" si="1009"/>
        <v>***</v>
      </c>
      <c r="G7172" s="1" t="str">
        <f t="shared" si="1010"/>
        <v>***</v>
      </c>
      <c r="J7172" s="1" t="str">
        <f t="shared" si="1011"/>
        <v>***</v>
      </c>
      <c r="P7172" s="1">
        <v>6</v>
      </c>
      <c r="Q7172" s="1">
        <f t="shared" ref="Q7172:Q7235" si="1016">VLOOKUP(P7172,$R$5:$S$10,2,TRUE)</f>
        <v>0.01</v>
      </c>
      <c r="T7172" s="4">
        <v>53.72</v>
      </c>
      <c r="U7172" s="9">
        <f t="shared" si="1012"/>
        <v>0</v>
      </c>
      <c r="V7172" s="4">
        <f t="shared" si="1013"/>
        <v>8.9533333333333331</v>
      </c>
      <c r="W7172" s="1" t="s">
        <v>21</v>
      </c>
      <c r="X7172" s="1">
        <v>2.0099999999999998</v>
      </c>
      <c r="Y7172" s="4">
        <f t="shared" si="1014"/>
        <v>55.73</v>
      </c>
      <c r="Z7172" s="1" t="s">
        <v>22</v>
      </c>
      <c r="AA7172" s="1" t="s">
        <v>28</v>
      </c>
      <c r="AB7172" s="1" t="s">
        <v>29</v>
      </c>
      <c r="AC7172" s="1" t="s">
        <v>40</v>
      </c>
      <c r="AD7172" s="1" t="s">
        <v>31</v>
      </c>
      <c r="AE7172" s="2">
        <v>41056</v>
      </c>
    </row>
    <row r="7173" spans="1:31" x14ac:dyDescent="0.25">
      <c r="A7173">
        <f t="shared" si="1015"/>
        <v>7172</v>
      </c>
      <c r="B7173" s="1">
        <v>17543</v>
      </c>
      <c r="C7173" s="2">
        <v>41054</v>
      </c>
      <c r="D7173" s="1" t="s">
        <v>32</v>
      </c>
      <c r="E7173" s="1" t="str">
        <f t="shared" si="1008"/>
        <v>***</v>
      </c>
      <c r="F7173" s="1" t="str">
        <f t="shared" si="1009"/>
        <v>***</v>
      </c>
      <c r="G7173" s="1" t="str">
        <f t="shared" si="1010"/>
        <v>***</v>
      </c>
      <c r="J7173" s="1" t="str">
        <f t="shared" si="1011"/>
        <v>***</v>
      </c>
      <c r="P7173" s="1">
        <v>1</v>
      </c>
      <c r="Q7173" s="1">
        <f t="shared" si="1016"/>
        <v>0.01</v>
      </c>
      <c r="T7173" s="4">
        <v>15.73</v>
      </c>
      <c r="U7173" s="9">
        <f t="shared" si="1012"/>
        <v>0</v>
      </c>
      <c r="V7173" s="4">
        <f t="shared" si="1013"/>
        <v>15.73</v>
      </c>
      <c r="W7173" s="1" t="s">
        <v>21</v>
      </c>
      <c r="X7173" s="1">
        <v>9.5399999999999991</v>
      </c>
      <c r="Y7173" s="4">
        <f t="shared" si="1014"/>
        <v>25.27</v>
      </c>
      <c r="Z7173" s="1" t="s">
        <v>54</v>
      </c>
      <c r="AA7173" s="1" t="s">
        <v>16</v>
      </c>
      <c r="AB7173" s="1" t="s">
        <v>29</v>
      </c>
      <c r="AC7173" s="1" t="s">
        <v>40</v>
      </c>
      <c r="AD7173" s="1" t="s">
        <v>19</v>
      </c>
      <c r="AE7173" s="2">
        <v>41054</v>
      </c>
    </row>
    <row r="7174" spans="1:31" x14ac:dyDescent="0.25">
      <c r="A7174">
        <f t="shared" si="1015"/>
        <v>7173</v>
      </c>
      <c r="B7174" s="1">
        <v>44768</v>
      </c>
      <c r="C7174" s="2">
        <v>41055</v>
      </c>
      <c r="D7174" s="1" t="s">
        <v>27</v>
      </c>
      <c r="E7174" s="1" t="str">
        <f t="shared" si="1008"/>
        <v>*</v>
      </c>
      <c r="F7174" s="1" t="str">
        <f t="shared" si="1009"/>
        <v>*</v>
      </c>
      <c r="G7174" s="1" t="str">
        <f t="shared" si="1010"/>
        <v>*</v>
      </c>
      <c r="J7174" s="1" t="str">
        <f t="shared" si="1011"/>
        <v>*</v>
      </c>
      <c r="P7174" s="1">
        <v>45</v>
      </c>
      <c r="Q7174" s="1">
        <f t="shared" si="1016"/>
        <v>0.05</v>
      </c>
      <c r="T7174" s="4">
        <v>16699.560000000001</v>
      </c>
      <c r="U7174" s="9">
        <f t="shared" si="1012"/>
        <v>1</v>
      </c>
      <c r="V7174" s="4">
        <f t="shared" si="1013"/>
        <v>371.10133333333334</v>
      </c>
      <c r="W7174" s="1" t="s">
        <v>33</v>
      </c>
      <c r="X7174" s="1">
        <v>58.92</v>
      </c>
      <c r="Y7174" s="4">
        <f t="shared" si="1014"/>
        <v>16758.48</v>
      </c>
      <c r="Z7174" s="1" t="s">
        <v>22</v>
      </c>
      <c r="AA7174" s="1" t="s">
        <v>28</v>
      </c>
      <c r="AB7174" s="1" t="s">
        <v>17</v>
      </c>
      <c r="AC7174" s="1" t="s">
        <v>34</v>
      </c>
      <c r="AD7174" s="1" t="s">
        <v>35</v>
      </c>
      <c r="AE7174" s="2">
        <v>41056</v>
      </c>
    </row>
    <row r="7175" spans="1:31" x14ac:dyDescent="0.25">
      <c r="A7175">
        <f t="shared" si="1015"/>
        <v>7174</v>
      </c>
      <c r="B7175" s="1">
        <v>26336</v>
      </c>
      <c r="C7175" s="2">
        <v>41055</v>
      </c>
      <c r="D7175" s="1" t="s">
        <v>20</v>
      </c>
      <c r="E7175" s="1" t="str">
        <f t="shared" si="1008"/>
        <v>*</v>
      </c>
      <c r="F7175" s="1" t="str">
        <f t="shared" si="1009"/>
        <v>**</v>
      </c>
      <c r="G7175" s="1" t="str">
        <f t="shared" si="1010"/>
        <v>**</v>
      </c>
      <c r="J7175" s="1" t="str">
        <f t="shared" si="1011"/>
        <v>**</v>
      </c>
      <c r="P7175" s="1">
        <v>45</v>
      </c>
      <c r="Q7175" s="1">
        <f t="shared" si="1016"/>
        <v>0.05</v>
      </c>
      <c r="T7175" s="4">
        <v>2752.68</v>
      </c>
      <c r="U7175" s="9">
        <f t="shared" si="1012"/>
        <v>1</v>
      </c>
      <c r="V7175" s="4">
        <f t="shared" si="1013"/>
        <v>61.170666666666662</v>
      </c>
      <c r="W7175" s="1" t="s">
        <v>21</v>
      </c>
      <c r="X7175" s="1">
        <v>12.78</v>
      </c>
      <c r="Y7175" s="4">
        <f t="shared" si="1014"/>
        <v>2765.46</v>
      </c>
      <c r="Z7175" s="1" t="s">
        <v>42</v>
      </c>
      <c r="AA7175" s="1" t="s">
        <v>37</v>
      </c>
      <c r="AB7175" s="1" t="s">
        <v>29</v>
      </c>
      <c r="AC7175" s="1" t="s">
        <v>55</v>
      </c>
      <c r="AD7175" s="1" t="s">
        <v>19</v>
      </c>
      <c r="AE7175" s="2">
        <v>41056</v>
      </c>
    </row>
    <row r="7176" spans="1:31" x14ac:dyDescent="0.25">
      <c r="A7176">
        <f t="shared" si="1015"/>
        <v>7175</v>
      </c>
      <c r="B7176" s="1">
        <v>11269</v>
      </c>
      <c r="C7176" s="2">
        <v>41055</v>
      </c>
      <c r="D7176" s="1" t="s">
        <v>13</v>
      </c>
      <c r="E7176" s="1" t="str">
        <f t="shared" si="1008"/>
        <v>*</v>
      </c>
      <c r="F7176" s="1" t="str">
        <f t="shared" si="1009"/>
        <v>*</v>
      </c>
      <c r="G7176" s="1" t="str">
        <f t="shared" si="1010"/>
        <v>*</v>
      </c>
      <c r="J7176" s="1" t="str">
        <f t="shared" si="1011"/>
        <v>*</v>
      </c>
      <c r="P7176" s="1">
        <v>39</v>
      </c>
      <c r="Q7176" s="1">
        <f t="shared" si="1016"/>
        <v>0.04</v>
      </c>
      <c r="T7176" s="4">
        <v>2083.0524999999998</v>
      </c>
      <c r="U7176" s="9">
        <f t="shared" si="1012"/>
        <v>1</v>
      </c>
      <c r="V7176" s="4">
        <f t="shared" si="1013"/>
        <v>53.411602564102559</v>
      </c>
      <c r="W7176" s="1" t="s">
        <v>14</v>
      </c>
      <c r="X7176" s="1">
        <v>5.99</v>
      </c>
      <c r="Y7176" s="4">
        <f t="shared" si="1014"/>
        <v>2089.0424999999996</v>
      </c>
      <c r="Z7176" s="1" t="s">
        <v>50</v>
      </c>
      <c r="AA7176" s="1" t="s">
        <v>37</v>
      </c>
      <c r="AB7176" s="1" t="s">
        <v>24</v>
      </c>
      <c r="AC7176" s="1" t="s">
        <v>25</v>
      </c>
      <c r="AD7176" s="1" t="s">
        <v>19</v>
      </c>
      <c r="AE7176" s="2">
        <v>41059</v>
      </c>
    </row>
    <row r="7177" spans="1:31" x14ac:dyDescent="0.25">
      <c r="A7177">
        <f t="shared" si="1015"/>
        <v>7176</v>
      </c>
      <c r="B7177" s="1">
        <v>55460</v>
      </c>
      <c r="C7177" s="2">
        <v>41055</v>
      </c>
      <c r="D7177" s="1" t="s">
        <v>20</v>
      </c>
      <c r="E7177" s="1" t="str">
        <f t="shared" si="1008"/>
        <v>*</v>
      </c>
      <c r="F7177" s="1" t="str">
        <f t="shared" si="1009"/>
        <v>**</v>
      </c>
      <c r="G7177" s="1" t="str">
        <f t="shared" si="1010"/>
        <v>**</v>
      </c>
      <c r="J7177" s="1" t="str">
        <f t="shared" si="1011"/>
        <v>**</v>
      </c>
      <c r="P7177" s="1">
        <v>49</v>
      </c>
      <c r="Q7177" s="1">
        <f t="shared" si="1016"/>
        <v>0.05</v>
      </c>
      <c r="T7177" s="4">
        <v>1944.87</v>
      </c>
      <c r="U7177" s="9">
        <f t="shared" si="1012"/>
        <v>1</v>
      </c>
      <c r="V7177" s="4">
        <f t="shared" si="1013"/>
        <v>39.691224489795914</v>
      </c>
      <c r="W7177" s="1" t="s">
        <v>21</v>
      </c>
      <c r="X7177" s="1">
        <v>4.5</v>
      </c>
      <c r="Y7177" s="4">
        <f t="shared" si="1014"/>
        <v>1949.37</v>
      </c>
      <c r="Z7177" s="1" t="s">
        <v>54</v>
      </c>
      <c r="AA7177" s="1" t="s">
        <v>37</v>
      </c>
      <c r="AB7177" s="1" t="s">
        <v>29</v>
      </c>
      <c r="AC7177" s="1" t="s">
        <v>63</v>
      </c>
      <c r="AD7177" s="1" t="s">
        <v>19</v>
      </c>
      <c r="AE7177" s="2">
        <v>41057</v>
      </c>
    </row>
    <row r="7178" spans="1:31" x14ac:dyDescent="0.25">
      <c r="A7178">
        <f t="shared" si="1015"/>
        <v>7177</v>
      </c>
      <c r="B7178" s="1">
        <v>59015</v>
      </c>
      <c r="C7178" s="2">
        <v>41055</v>
      </c>
      <c r="D7178" s="1" t="s">
        <v>36</v>
      </c>
      <c r="E7178" s="1" t="str">
        <f t="shared" si="1008"/>
        <v>*</v>
      </c>
      <c r="F7178" s="1" t="str">
        <f t="shared" si="1009"/>
        <v>*</v>
      </c>
      <c r="G7178" s="1" t="str">
        <f t="shared" si="1010"/>
        <v>*</v>
      </c>
      <c r="J7178" s="1" t="str">
        <f t="shared" si="1011"/>
        <v>*</v>
      </c>
      <c r="P7178" s="1">
        <v>32</v>
      </c>
      <c r="Q7178" s="1">
        <f t="shared" si="1016"/>
        <v>0.04</v>
      </c>
      <c r="T7178" s="4">
        <v>1662.33</v>
      </c>
      <c r="U7178" s="9">
        <f t="shared" si="1012"/>
        <v>1</v>
      </c>
      <c r="V7178" s="4">
        <f t="shared" si="1013"/>
        <v>51.947812499999998</v>
      </c>
      <c r="W7178" s="1" t="s">
        <v>21</v>
      </c>
      <c r="X7178" s="1">
        <v>5.81</v>
      </c>
      <c r="Y7178" s="4">
        <f t="shared" si="1014"/>
        <v>1668.1399999999999</v>
      </c>
      <c r="Z7178" s="1" t="s">
        <v>22</v>
      </c>
      <c r="AA7178" s="1" t="s">
        <v>23</v>
      </c>
      <c r="AB7178" s="1" t="s">
        <v>29</v>
      </c>
      <c r="AC7178" s="1" t="s">
        <v>40</v>
      </c>
      <c r="AD7178" s="1" t="s">
        <v>19</v>
      </c>
      <c r="AE7178" s="2">
        <v>41057</v>
      </c>
    </row>
    <row r="7179" spans="1:31" x14ac:dyDescent="0.25">
      <c r="A7179">
        <f t="shared" si="1015"/>
        <v>7178</v>
      </c>
      <c r="B7179" s="1">
        <v>26336</v>
      </c>
      <c r="C7179" s="2">
        <v>41055</v>
      </c>
      <c r="D7179" s="1" t="s">
        <v>20</v>
      </c>
      <c r="E7179" s="1" t="str">
        <f t="shared" si="1008"/>
        <v>*</v>
      </c>
      <c r="F7179" s="1" t="str">
        <f t="shared" si="1009"/>
        <v>**</v>
      </c>
      <c r="G7179" s="1" t="str">
        <f t="shared" si="1010"/>
        <v>**</v>
      </c>
      <c r="J7179" s="1" t="str">
        <f t="shared" si="1011"/>
        <v>**</v>
      </c>
      <c r="P7179" s="1">
        <v>39</v>
      </c>
      <c r="Q7179" s="1">
        <f t="shared" si="1016"/>
        <v>0.04</v>
      </c>
      <c r="T7179" s="4">
        <v>1516.82</v>
      </c>
      <c r="U7179" s="9">
        <f t="shared" si="1012"/>
        <v>1</v>
      </c>
      <c r="V7179" s="4">
        <f t="shared" si="1013"/>
        <v>38.892820512820514</v>
      </c>
      <c r="W7179" s="1" t="s">
        <v>21</v>
      </c>
      <c r="X7179" s="1">
        <v>6.5</v>
      </c>
      <c r="Y7179" s="4">
        <f t="shared" si="1014"/>
        <v>1523.32</v>
      </c>
      <c r="Z7179" s="1" t="s">
        <v>42</v>
      </c>
      <c r="AA7179" s="1" t="s">
        <v>37</v>
      </c>
      <c r="AB7179" s="1" t="s">
        <v>24</v>
      </c>
      <c r="AC7179" s="1" t="s">
        <v>38</v>
      </c>
      <c r="AD7179" s="1" t="s">
        <v>19</v>
      </c>
      <c r="AE7179" s="2">
        <v>41057</v>
      </c>
    </row>
    <row r="7180" spans="1:31" x14ac:dyDescent="0.25">
      <c r="A7180">
        <f t="shared" si="1015"/>
        <v>7179</v>
      </c>
      <c r="B7180" s="1">
        <v>59015</v>
      </c>
      <c r="C7180" s="2">
        <v>41055</v>
      </c>
      <c r="D7180" s="1" t="s">
        <v>36</v>
      </c>
      <c r="E7180" s="1" t="str">
        <f t="shared" si="1008"/>
        <v>*</v>
      </c>
      <c r="F7180" s="1" t="str">
        <f t="shared" si="1009"/>
        <v>*</v>
      </c>
      <c r="G7180" s="1" t="str">
        <f t="shared" si="1010"/>
        <v>*</v>
      </c>
      <c r="J7180" s="1" t="str">
        <f t="shared" si="1011"/>
        <v>*</v>
      </c>
      <c r="P7180" s="1">
        <v>32</v>
      </c>
      <c r="Q7180" s="1">
        <f t="shared" si="1016"/>
        <v>0.04</v>
      </c>
      <c r="T7180" s="4">
        <v>278.19</v>
      </c>
      <c r="U7180" s="9">
        <f t="shared" si="1012"/>
        <v>0</v>
      </c>
      <c r="V7180" s="4">
        <f t="shared" si="1013"/>
        <v>8.6934374999999999</v>
      </c>
      <c r="W7180" s="1" t="s">
        <v>21</v>
      </c>
      <c r="X7180" s="1">
        <v>0.96</v>
      </c>
      <c r="Y7180" s="4">
        <f t="shared" si="1014"/>
        <v>279.14999999999998</v>
      </c>
      <c r="Z7180" s="1" t="s">
        <v>22</v>
      </c>
      <c r="AA7180" s="1" t="s">
        <v>23</v>
      </c>
      <c r="AB7180" s="1" t="s">
        <v>17</v>
      </c>
      <c r="AC7180" s="1" t="s">
        <v>18</v>
      </c>
      <c r="AD7180" s="1" t="s">
        <v>31</v>
      </c>
      <c r="AE7180" s="2">
        <v>41056</v>
      </c>
    </row>
    <row r="7181" spans="1:31" x14ac:dyDescent="0.25">
      <c r="A7181">
        <f t="shared" si="1015"/>
        <v>7180</v>
      </c>
      <c r="B7181" s="1">
        <v>59015</v>
      </c>
      <c r="C7181" s="2">
        <v>41055</v>
      </c>
      <c r="D7181" s="1" t="s">
        <v>36</v>
      </c>
      <c r="E7181" s="1" t="str">
        <f t="shared" si="1008"/>
        <v>*</v>
      </c>
      <c r="F7181" s="1" t="str">
        <f t="shared" si="1009"/>
        <v>*</v>
      </c>
      <c r="G7181" s="1" t="str">
        <f t="shared" si="1010"/>
        <v>*</v>
      </c>
      <c r="J7181" s="1" t="str">
        <f t="shared" si="1011"/>
        <v>*</v>
      </c>
      <c r="P7181" s="1">
        <v>32</v>
      </c>
      <c r="Q7181" s="1">
        <f t="shared" si="1016"/>
        <v>0.04</v>
      </c>
      <c r="T7181" s="4">
        <v>254.46</v>
      </c>
      <c r="U7181" s="9">
        <f t="shared" si="1012"/>
        <v>0</v>
      </c>
      <c r="V7181" s="4">
        <f t="shared" si="1013"/>
        <v>7.9518750000000002</v>
      </c>
      <c r="W7181" s="1" t="s">
        <v>21</v>
      </c>
      <c r="X7181" s="1">
        <v>1.99</v>
      </c>
      <c r="Y7181" s="4">
        <f t="shared" si="1014"/>
        <v>256.45</v>
      </c>
      <c r="Z7181" s="1" t="s">
        <v>22</v>
      </c>
      <c r="AA7181" s="1" t="s">
        <v>23</v>
      </c>
      <c r="AB7181" s="1" t="s">
        <v>24</v>
      </c>
      <c r="AC7181" s="1" t="s">
        <v>38</v>
      </c>
      <c r="AD7181" s="1" t="s">
        <v>41</v>
      </c>
      <c r="AE7181" s="2">
        <v>41056</v>
      </c>
    </row>
    <row r="7182" spans="1:31" x14ac:dyDescent="0.25">
      <c r="A7182">
        <f t="shared" si="1015"/>
        <v>7181</v>
      </c>
      <c r="B7182" s="1">
        <v>11269</v>
      </c>
      <c r="C7182" s="2">
        <v>41055</v>
      </c>
      <c r="D7182" s="1" t="s">
        <v>13</v>
      </c>
      <c r="E7182" s="1" t="str">
        <f t="shared" si="1008"/>
        <v>*</v>
      </c>
      <c r="F7182" s="1" t="str">
        <f t="shared" si="1009"/>
        <v>*</v>
      </c>
      <c r="G7182" s="1" t="str">
        <f t="shared" si="1010"/>
        <v>*</v>
      </c>
      <c r="J7182" s="1" t="str">
        <f t="shared" si="1011"/>
        <v>*</v>
      </c>
      <c r="P7182" s="1">
        <v>49</v>
      </c>
      <c r="Q7182" s="1">
        <f t="shared" si="1016"/>
        <v>0.05</v>
      </c>
      <c r="T7182" s="4">
        <v>233.28</v>
      </c>
      <c r="U7182" s="9">
        <f t="shared" si="1012"/>
        <v>0</v>
      </c>
      <c r="V7182" s="4">
        <f t="shared" si="1013"/>
        <v>4.7608163265306125</v>
      </c>
      <c r="W7182" s="1" t="s">
        <v>21</v>
      </c>
      <c r="X7182" s="1">
        <v>0.5</v>
      </c>
      <c r="Y7182" s="4">
        <f t="shared" si="1014"/>
        <v>233.78</v>
      </c>
      <c r="Z7182" s="1" t="s">
        <v>50</v>
      </c>
      <c r="AA7182" s="1" t="s">
        <v>37</v>
      </c>
      <c r="AB7182" s="1" t="s">
        <v>29</v>
      </c>
      <c r="AC7182" s="1" t="s">
        <v>58</v>
      </c>
      <c r="AD7182" s="1" t="s">
        <v>19</v>
      </c>
      <c r="AE7182" s="2">
        <v>41062</v>
      </c>
    </row>
    <row r="7183" spans="1:31" x14ac:dyDescent="0.25">
      <c r="A7183">
        <f t="shared" si="1015"/>
        <v>7182</v>
      </c>
      <c r="B7183" s="1">
        <v>55460</v>
      </c>
      <c r="C7183" s="2">
        <v>41055</v>
      </c>
      <c r="D7183" s="1" t="s">
        <v>20</v>
      </c>
      <c r="E7183" s="1" t="str">
        <f t="shared" si="1008"/>
        <v>*</v>
      </c>
      <c r="F7183" s="1" t="str">
        <f t="shared" si="1009"/>
        <v>**</v>
      </c>
      <c r="G7183" s="1" t="str">
        <f t="shared" si="1010"/>
        <v>**</v>
      </c>
      <c r="J7183" s="1" t="str">
        <f t="shared" si="1011"/>
        <v>**</v>
      </c>
      <c r="P7183" s="1">
        <v>12</v>
      </c>
      <c r="Q7183" s="1">
        <f t="shared" si="1016"/>
        <v>0.02</v>
      </c>
      <c r="T7183" s="4">
        <v>61.82</v>
      </c>
      <c r="U7183" s="9">
        <f t="shared" si="1012"/>
        <v>0</v>
      </c>
      <c r="V7183" s="4">
        <f t="shared" si="1013"/>
        <v>5.1516666666666664</v>
      </c>
      <c r="W7183" s="1" t="s">
        <v>21</v>
      </c>
      <c r="X7183" s="1">
        <v>2.99</v>
      </c>
      <c r="Y7183" s="4">
        <f t="shared" si="1014"/>
        <v>64.81</v>
      </c>
      <c r="Z7183" s="1" t="s">
        <v>54</v>
      </c>
      <c r="AA7183" s="1" t="s">
        <v>37</v>
      </c>
      <c r="AB7183" s="1" t="s">
        <v>29</v>
      </c>
      <c r="AC7183" s="1" t="s">
        <v>43</v>
      </c>
      <c r="AD7183" s="1" t="s">
        <v>19</v>
      </c>
      <c r="AE7183" s="2">
        <v>41056</v>
      </c>
    </row>
    <row r="7184" spans="1:31" x14ac:dyDescent="0.25">
      <c r="A7184">
        <f t="shared" si="1015"/>
        <v>7183</v>
      </c>
      <c r="B7184" s="1">
        <v>11269</v>
      </c>
      <c r="C7184" s="2">
        <v>41055</v>
      </c>
      <c r="D7184" s="1" t="s">
        <v>13</v>
      </c>
      <c r="E7184" s="1" t="str">
        <f t="shared" si="1008"/>
        <v>*</v>
      </c>
      <c r="F7184" s="1" t="str">
        <f t="shared" si="1009"/>
        <v>*</v>
      </c>
      <c r="G7184" s="1" t="str">
        <f t="shared" si="1010"/>
        <v>*</v>
      </c>
      <c r="J7184" s="1" t="str">
        <f t="shared" si="1011"/>
        <v>*</v>
      </c>
      <c r="P7184" s="1">
        <v>1</v>
      </c>
      <c r="Q7184" s="1">
        <f t="shared" si="1016"/>
        <v>0.01</v>
      </c>
      <c r="T7184" s="4">
        <v>47.01</v>
      </c>
      <c r="U7184" s="9">
        <f t="shared" si="1012"/>
        <v>0</v>
      </c>
      <c r="V7184" s="4">
        <f t="shared" si="1013"/>
        <v>47.01</v>
      </c>
      <c r="W7184" s="1" t="s">
        <v>21</v>
      </c>
      <c r="X7184" s="1">
        <v>19.989999999999998</v>
      </c>
      <c r="Y7184" s="4">
        <f t="shared" si="1014"/>
        <v>67</v>
      </c>
      <c r="Z7184" s="1" t="s">
        <v>50</v>
      </c>
      <c r="AA7184" s="1" t="s">
        <v>37</v>
      </c>
      <c r="AB7184" s="1" t="s">
        <v>29</v>
      </c>
      <c r="AC7184" s="1" t="s">
        <v>55</v>
      </c>
      <c r="AD7184" s="1" t="s">
        <v>19</v>
      </c>
      <c r="AE7184" s="2">
        <v>41062</v>
      </c>
    </row>
    <row r="7185" spans="1:31" x14ac:dyDescent="0.25">
      <c r="A7185">
        <f t="shared" si="1015"/>
        <v>7184</v>
      </c>
      <c r="B7185" s="1">
        <v>3650</v>
      </c>
      <c r="C7185" s="2">
        <v>41056</v>
      </c>
      <c r="D7185" s="1" t="s">
        <v>27</v>
      </c>
      <c r="E7185" s="1" t="str">
        <f t="shared" si="1008"/>
        <v>*</v>
      </c>
      <c r="F7185" s="1" t="str">
        <f t="shared" si="1009"/>
        <v>*</v>
      </c>
      <c r="G7185" s="1" t="str">
        <f t="shared" si="1010"/>
        <v>*</v>
      </c>
      <c r="J7185" s="1" t="str">
        <f t="shared" si="1011"/>
        <v>*</v>
      </c>
      <c r="P7185" s="1">
        <v>24</v>
      </c>
      <c r="Q7185" s="1">
        <f t="shared" si="1016"/>
        <v>3.5000000000000003E-2</v>
      </c>
      <c r="T7185" s="4">
        <v>5207.5</v>
      </c>
      <c r="U7185" s="9">
        <f t="shared" si="1012"/>
        <v>1</v>
      </c>
      <c r="V7185" s="4">
        <f t="shared" si="1013"/>
        <v>216.97916666666666</v>
      </c>
      <c r="W7185" s="1" t="s">
        <v>33</v>
      </c>
      <c r="X7185" s="1">
        <v>64.2</v>
      </c>
      <c r="Y7185" s="4">
        <f t="shared" si="1014"/>
        <v>5271.7</v>
      </c>
      <c r="Z7185" s="1" t="s">
        <v>49</v>
      </c>
      <c r="AA7185" s="1" t="s">
        <v>37</v>
      </c>
      <c r="AB7185" s="1" t="s">
        <v>17</v>
      </c>
      <c r="AC7185" s="1" t="s">
        <v>34</v>
      </c>
      <c r="AD7185" s="1" t="s">
        <v>35</v>
      </c>
      <c r="AE7185" s="2">
        <v>41058</v>
      </c>
    </row>
    <row r="7186" spans="1:31" x14ac:dyDescent="0.25">
      <c r="A7186">
        <f t="shared" si="1015"/>
        <v>7185</v>
      </c>
      <c r="B7186" s="1">
        <v>17216</v>
      </c>
      <c r="C7186" s="2">
        <v>41056</v>
      </c>
      <c r="D7186" s="1" t="s">
        <v>36</v>
      </c>
      <c r="E7186" s="1" t="str">
        <f t="shared" si="1008"/>
        <v>*</v>
      </c>
      <c r="F7186" s="1" t="str">
        <f t="shared" si="1009"/>
        <v>*</v>
      </c>
      <c r="G7186" s="1" t="str">
        <f t="shared" si="1010"/>
        <v>*</v>
      </c>
      <c r="J7186" s="1" t="str">
        <f t="shared" si="1011"/>
        <v>*</v>
      </c>
      <c r="P7186" s="1">
        <v>7</v>
      </c>
      <c r="Q7186" s="1">
        <f t="shared" si="1016"/>
        <v>0.01</v>
      </c>
      <c r="T7186" s="4">
        <v>2236.16</v>
      </c>
      <c r="U7186" s="9">
        <f t="shared" si="1012"/>
        <v>1</v>
      </c>
      <c r="V7186" s="4">
        <f t="shared" si="1013"/>
        <v>319.45142857142855</v>
      </c>
      <c r="W7186" s="1" t="s">
        <v>33</v>
      </c>
      <c r="X7186" s="1">
        <v>58.95</v>
      </c>
      <c r="Y7186" s="4">
        <f t="shared" si="1014"/>
        <v>2295.1099999999997</v>
      </c>
      <c r="Z7186" s="1" t="s">
        <v>44</v>
      </c>
      <c r="AA7186" s="1" t="s">
        <v>23</v>
      </c>
      <c r="AB7186" s="1" t="s">
        <v>17</v>
      </c>
      <c r="AC7186" s="1" t="s">
        <v>34</v>
      </c>
      <c r="AD7186" s="1" t="s">
        <v>35</v>
      </c>
      <c r="AE7186" s="2">
        <v>41057</v>
      </c>
    </row>
    <row r="7187" spans="1:31" x14ac:dyDescent="0.25">
      <c r="A7187">
        <f t="shared" si="1015"/>
        <v>7186</v>
      </c>
      <c r="B7187" s="1">
        <v>3650</v>
      </c>
      <c r="C7187" s="2">
        <v>41056</v>
      </c>
      <c r="D7187" s="1" t="s">
        <v>27</v>
      </c>
      <c r="E7187" s="1" t="str">
        <f t="shared" si="1008"/>
        <v>*</v>
      </c>
      <c r="F7187" s="1" t="str">
        <f t="shared" si="1009"/>
        <v>*</v>
      </c>
      <c r="G7187" s="1" t="str">
        <f t="shared" si="1010"/>
        <v>*</v>
      </c>
      <c r="J7187" s="1" t="str">
        <f t="shared" si="1011"/>
        <v>*</v>
      </c>
      <c r="P7187" s="1">
        <v>36</v>
      </c>
      <c r="Q7187" s="1">
        <f t="shared" si="1016"/>
        <v>0.04</v>
      </c>
      <c r="T7187" s="4">
        <v>139.94999999999999</v>
      </c>
      <c r="U7187" s="9">
        <f t="shared" si="1012"/>
        <v>0</v>
      </c>
      <c r="V7187" s="4">
        <f t="shared" si="1013"/>
        <v>3.8874999999999997</v>
      </c>
      <c r="W7187" s="1" t="s">
        <v>14</v>
      </c>
      <c r="X7187" s="1">
        <v>5.47</v>
      </c>
      <c r="Y7187" s="4">
        <f t="shared" si="1014"/>
        <v>145.41999999999999</v>
      </c>
      <c r="Z7187" s="1" t="s">
        <v>49</v>
      </c>
      <c r="AA7187" s="1" t="s">
        <v>37</v>
      </c>
      <c r="AB7187" s="1" t="s">
        <v>29</v>
      </c>
      <c r="AC7187" s="1" t="s">
        <v>43</v>
      </c>
      <c r="AD7187" s="1" t="s">
        <v>19</v>
      </c>
      <c r="AE7187" s="2">
        <v>41058</v>
      </c>
    </row>
    <row r="7188" spans="1:31" x14ac:dyDescent="0.25">
      <c r="A7188">
        <f t="shared" si="1015"/>
        <v>7187</v>
      </c>
      <c r="B7188" s="1">
        <v>40933</v>
      </c>
      <c r="C7188" s="2">
        <v>41056</v>
      </c>
      <c r="D7188" s="1" t="s">
        <v>20</v>
      </c>
      <c r="E7188" s="1" t="str">
        <f t="shared" si="1008"/>
        <v>*</v>
      </c>
      <c r="F7188" s="1" t="str">
        <f t="shared" si="1009"/>
        <v>**</v>
      </c>
      <c r="G7188" s="1" t="str">
        <f t="shared" si="1010"/>
        <v>**</v>
      </c>
      <c r="J7188" s="1" t="str">
        <f t="shared" si="1011"/>
        <v>**</v>
      </c>
      <c r="P7188" s="1">
        <v>37</v>
      </c>
      <c r="Q7188" s="1">
        <f t="shared" si="1016"/>
        <v>0.04</v>
      </c>
      <c r="T7188" s="4">
        <v>95.43</v>
      </c>
      <c r="U7188" s="9">
        <f t="shared" si="1012"/>
        <v>0</v>
      </c>
      <c r="V7188" s="4">
        <f t="shared" si="1013"/>
        <v>2.5791891891891892</v>
      </c>
      <c r="W7188" s="1" t="s">
        <v>21</v>
      </c>
      <c r="X7188" s="1">
        <v>4.28</v>
      </c>
      <c r="Y7188" s="4">
        <f t="shared" si="1014"/>
        <v>99.710000000000008</v>
      </c>
      <c r="Z7188" s="1" t="s">
        <v>46</v>
      </c>
      <c r="AA7188" s="1" t="s">
        <v>16</v>
      </c>
      <c r="AB7188" s="1" t="s">
        <v>29</v>
      </c>
      <c r="AC7188" s="1" t="s">
        <v>30</v>
      </c>
      <c r="AD7188" s="1" t="s">
        <v>31</v>
      </c>
      <c r="AE7188" s="2">
        <v>41057</v>
      </c>
    </row>
    <row r="7189" spans="1:31" x14ac:dyDescent="0.25">
      <c r="A7189">
        <f t="shared" si="1015"/>
        <v>7188</v>
      </c>
      <c r="B7189" s="1">
        <v>45125</v>
      </c>
      <c r="C7189" s="2">
        <v>41057</v>
      </c>
      <c r="D7189" s="1" t="s">
        <v>32</v>
      </c>
      <c r="E7189" s="1" t="str">
        <f t="shared" si="1008"/>
        <v>***</v>
      </c>
      <c r="F7189" s="1" t="str">
        <f t="shared" si="1009"/>
        <v>***</v>
      </c>
      <c r="G7189" s="1" t="str">
        <f t="shared" si="1010"/>
        <v>***</v>
      </c>
      <c r="J7189" s="1" t="str">
        <f t="shared" si="1011"/>
        <v>***</v>
      </c>
      <c r="P7189" s="1">
        <v>32</v>
      </c>
      <c r="Q7189" s="1">
        <f t="shared" si="1016"/>
        <v>0.04</v>
      </c>
      <c r="T7189" s="4">
        <v>4834.8</v>
      </c>
      <c r="U7189" s="9">
        <f t="shared" si="1012"/>
        <v>1</v>
      </c>
      <c r="V7189" s="4">
        <f t="shared" si="1013"/>
        <v>151.08750000000001</v>
      </c>
      <c r="W7189" s="1" t="s">
        <v>21</v>
      </c>
      <c r="X7189" s="1">
        <v>4.99</v>
      </c>
      <c r="Y7189" s="4">
        <f t="shared" si="1014"/>
        <v>4839.79</v>
      </c>
      <c r="Z7189" s="1" t="s">
        <v>22</v>
      </c>
      <c r="AA7189" s="1" t="s">
        <v>37</v>
      </c>
      <c r="AB7189" s="1" t="s">
        <v>24</v>
      </c>
      <c r="AC7189" s="1" t="s">
        <v>25</v>
      </c>
      <c r="AD7189" s="1" t="s">
        <v>19</v>
      </c>
      <c r="AE7189" s="2">
        <v>41058</v>
      </c>
    </row>
    <row r="7190" spans="1:31" x14ac:dyDescent="0.25">
      <c r="A7190">
        <f t="shared" si="1015"/>
        <v>7189</v>
      </c>
      <c r="B7190" s="1">
        <v>21763</v>
      </c>
      <c r="C7190" s="2">
        <v>41057</v>
      </c>
      <c r="D7190" s="1" t="s">
        <v>13</v>
      </c>
      <c r="E7190" s="1" t="str">
        <f t="shared" si="1008"/>
        <v>*</v>
      </c>
      <c r="F7190" s="1" t="str">
        <f t="shared" si="1009"/>
        <v>*</v>
      </c>
      <c r="G7190" s="1" t="str">
        <f t="shared" si="1010"/>
        <v>*</v>
      </c>
      <c r="J7190" s="1" t="str">
        <f t="shared" si="1011"/>
        <v>*</v>
      </c>
      <c r="P7190" s="1">
        <v>22</v>
      </c>
      <c r="Q7190" s="1">
        <f t="shared" si="1016"/>
        <v>3.5000000000000003E-2</v>
      </c>
      <c r="T7190" s="4">
        <v>1239.4445000000001</v>
      </c>
      <c r="U7190" s="9">
        <f t="shared" si="1012"/>
        <v>1</v>
      </c>
      <c r="V7190" s="4">
        <f t="shared" si="1013"/>
        <v>56.338386363636367</v>
      </c>
      <c r="W7190" s="1" t="s">
        <v>21</v>
      </c>
      <c r="X7190" s="1">
        <v>3.99</v>
      </c>
      <c r="Y7190" s="4">
        <f t="shared" si="1014"/>
        <v>1243.4345000000001</v>
      </c>
      <c r="Z7190" s="1" t="s">
        <v>46</v>
      </c>
      <c r="AA7190" s="1" t="s">
        <v>23</v>
      </c>
      <c r="AB7190" s="1" t="s">
        <v>24</v>
      </c>
      <c r="AC7190" s="1" t="s">
        <v>25</v>
      </c>
      <c r="AD7190" s="1" t="s">
        <v>19</v>
      </c>
      <c r="AE7190" s="2">
        <v>41062</v>
      </c>
    </row>
    <row r="7191" spans="1:31" x14ac:dyDescent="0.25">
      <c r="A7191">
        <f t="shared" si="1015"/>
        <v>7190</v>
      </c>
      <c r="B7191" s="1">
        <v>45125</v>
      </c>
      <c r="C7191" s="2">
        <v>41057</v>
      </c>
      <c r="D7191" s="1" t="s">
        <v>32</v>
      </c>
      <c r="E7191" s="1" t="str">
        <f t="shared" si="1008"/>
        <v>***</v>
      </c>
      <c r="F7191" s="1" t="str">
        <f t="shared" si="1009"/>
        <v>***</v>
      </c>
      <c r="G7191" s="1" t="str">
        <f t="shared" si="1010"/>
        <v>***</v>
      </c>
      <c r="J7191" s="1" t="str">
        <f t="shared" si="1011"/>
        <v>***</v>
      </c>
      <c r="P7191" s="1">
        <v>6</v>
      </c>
      <c r="Q7191" s="1">
        <f t="shared" si="1016"/>
        <v>0.01</v>
      </c>
      <c r="T7191" s="4">
        <v>975.5</v>
      </c>
      <c r="U7191" s="9">
        <f t="shared" si="1012"/>
        <v>0</v>
      </c>
      <c r="V7191" s="4">
        <f t="shared" si="1013"/>
        <v>162.58333333333334</v>
      </c>
      <c r="W7191" s="1" t="s">
        <v>33</v>
      </c>
      <c r="X7191" s="1">
        <v>35.020000000000003</v>
      </c>
      <c r="Y7191" s="4">
        <f t="shared" si="1014"/>
        <v>1010.52</v>
      </c>
      <c r="Z7191" s="1" t="s">
        <v>22</v>
      </c>
      <c r="AA7191" s="1" t="s">
        <v>37</v>
      </c>
      <c r="AB7191" s="1" t="s">
        <v>17</v>
      </c>
      <c r="AC7191" s="1" t="s">
        <v>62</v>
      </c>
      <c r="AD7191" s="1" t="s">
        <v>59</v>
      </c>
      <c r="AE7191" s="2">
        <v>41058</v>
      </c>
    </row>
    <row r="7192" spans="1:31" x14ac:dyDescent="0.25">
      <c r="A7192">
        <f t="shared" si="1015"/>
        <v>7191</v>
      </c>
      <c r="B7192" s="1">
        <v>34757</v>
      </c>
      <c r="C7192" s="2">
        <v>41057</v>
      </c>
      <c r="D7192" s="1" t="s">
        <v>20</v>
      </c>
      <c r="E7192" s="1" t="str">
        <f t="shared" si="1008"/>
        <v>*</v>
      </c>
      <c r="F7192" s="1" t="str">
        <f t="shared" si="1009"/>
        <v>**</v>
      </c>
      <c r="G7192" s="1" t="str">
        <f t="shared" si="1010"/>
        <v>**</v>
      </c>
      <c r="J7192" s="1" t="str">
        <f t="shared" si="1011"/>
        <v>**</v>
      </c>
      <c r="P7192" s="1">
        <v>40</v>
      </c>
      <c r="Q7192" s="1">
        <f t="shared" si="1016"/>
        <v>0.05</v>
      </c>
      <c r="T7192" s="4">
        <v>250.6</v>
      </c>
      <c r="U7192" s="9">
        <f t="shared" si="1012"/>
        <v>0</v>
      </c>
      <c r="V7192" s="4">
        <f t="shared" si="1013"/>
        <v>6.2649999999999997</v>
      </c>
      <c r="W7192" s="1" t="s">
        <v>14</v>
      </c>
      <c r="X7192" s="1">
        <v>6.22</v>
      </c>
      <c r="Y7192" s="4">
        <f t="shared" si="1014"/>
        <v>256.82</v>
      </c>
      <c r="Z7192" s="1" t="s">
        <v>49</v>
      </c>
      <c r="AA7192" s="1" t="s">
        <v>23</v>
      </c>
      <c r="AB7192" s="1" t="s">
        <v>29</v>
      </c>
      <c r="AC7192" s="1" t="s">
        <v>40</v>
      </c>
      <c r="AD7192" s="1" t="s">
        <v>19</v>
      </c>
      <c r="AE7192" s="2">
        <v>41059</v>
      </c>
    </row>
    <row r="7193" spans="1:31" x14ac:dyDescent="0.25">
      <c r="A7193">
        <f t="shared" si="1015"/>
        <v>7192</v>
      </c>
      <c r="B7193" s="1">
        <v>59878</v>
      </c>
      <c r="C7193" s="2">
        <v>41057</v>
      </c>
      <c r="D7193" s="1" t="s">
        <v>20</v>
      </c>
      <c r="E7193" s="1" t="str">
        <f t="shared" si="1008"/>
        <v>*</v>
      </c>
      <c r="F7193" s="1" t="str">
        <f t="shared" si="1009"/>
        <v>**</v>
      </c>
      <c r="G7193" s="1" t="str">
        <f t="shared" si="1010"/>
        <v>**</v>
      </c>
      <c r="J7193" s="1" t="str">
        <f t="shared" si="1011"/>
        <v>**</v>
      </c>
      <c r="P7193" s="1">
        <v>23</v>
      </c>
      <c r="Q7193" s="1">
        <f t="shared" si="1016"/>
        <v>3.5000000000000003E-2</v>
      </c>
      <c r="T7193" s="4">
        <v>249.64</v>
      </c>
      <c r="U7193" s="9">
        <f t="shared" si="1012"/>
        <v>0</v>
      </c>
      <c r="V7193" s="4">
        <f t="shared" si="1013"/>
        <v>10.85391304347826</v>
      </c>
      <c r="W7193" s="1" t="s">
        <v>21</v>
      </c>
      <c r="X7193" s="1">
        <v>7.46</v>
      </c>
      <c r="Y7193" s="4">
        <f t="shared" si="1014"/>
        <v>257.09999999999997</v>
      </c>
      <c r="Z7193" s="1" t="s">
        <v>22</v>
      </c>
      <c r="AA7193" s="1" t="s">
        <v>28</v>
      </c>
      <c r="AB7193" s="1" t="s">
        <v>29</v>
      </c>
      <c r="AC7193" s="1" t="s">
        <v>55</v>
      </c>
      <c r="AD7193" s="1" t="s">
        <v>19</v>
      </c>
      <c r="AE7193" s="2">
        <v>41058</v>
      </c>
    </row>
    <row r="7194" spans="1:31" x14ac:dyDescent="0.25">
      <c r="A7194">
        <f t="shared" si="1015"/>
        <v>7193</v>
      </c>
      <c r="B7194" s="1">
        <v>59878</v>
      </c>
      <c r="C7194" s="2">
        <v>41057</v>
      </c>
      <c r="D7194" s="1" t="s">
        <v>20</v>
      </c>
      <c r="E7194" s="1" t="str">
        <f t="shared" si="1008"/>
        <v>*</v>
      </c>
      <c r="F7194" s="1" t="str">
        <f t="shared" si="1009"/>
        <v>**</v>
      </c>
      <c r="G7194" s="1" t="str">
        <f t="shared" si="1010"/>
        <v>**</v>
      </c>
      <c r="J7194" s="1" t="str">
        <f t="shared" si="1011"/>
        <v>**</v>
      </c>
      <c r="P7194" s="1">
        <v>6</v>
      </c>
      <c r="Q7194" s="1">
        <f t="shared" si="1016"/>
        <v>0.01</v>
      </c>
      <c r="T7194" s="4">
        <v>112.4</v>
      </c>
      <c r="U7194" s="9">
        <f t="shared" si="1012"/>
        <v>0</v>
      </c>
      <c r="V7194" s="4">
        <f t="shared" si="1013"/>
        <v>18.733333333333334</v>
      </c>
      <c r="W7194" s="1" t="s">
        <v>21</v>
      </c>
      <c r="X7194" s="1">
        <v>8.51</v>
      </c>
      <c r="Y7194" s="4">
        <f t="shared" si="1014"/>
        <v>120.91000000000001</v>
      </c>
      <c r="Z7194" s="1" t="s">
        <v>22</v>
      </c>
      <c r="AA7194" s="1" t="s">
        <v>28</v>
      </c>
      <c r="AB7194" s="1" t="s">
        <v>24</v>
      </c>
      <c r="AC7194" s="1" t="s">
        <v>56</v>
      </c>
      <c r="AD7194" s="1" t="s">
        <v>26</v>
      </c>
      <c r="AE7194" s="2">
        <v>41058</v>
      </c>
    </row>
    <row r="7195" spans="1:31" x14ac:dyDescent="0.25">
      <c r="A7195">
        <f t="shared" si="1015"/>
        <v>7194</v>
      </c>
      <c r="B7195" s="1">
        <v>29218</v>
      </c>
      <c r="C7195" s="2">
        <v>41058</v>
      </c>
      <c r="D7195" s="1" t="s">
        <v>13</v>
      </c>
      <c r="E7195" s="1" t="str">
        <f t="shared" si="1008"/>
        <v>*</v>
      </c>
      <c r="F7195" s="1" t="str">
        <f t="shared" si="1009"/>
        <v>*</v>
      </c>
      <c r="G7195" s="1" t="str">
        <f t="shared" si="1010"/>
        <v>*</v>
      </c>
      <c r="J7195" s="1" t="str">
        <f t="shared" si="1011"/>
        <v>*</v>
      </c>
      <c r="P7195" s="1">
        <v>13</v>
      </c>
      <c r="Q7195" s="1">
        <f t="shared" si="1016"/>
        <v>0.02</v>
      </c>
      <c r="T7195" s="4">
        <v>2252.9760000000001</v>
      </c>
      <c r="U7195" s="9">
        <f t="shared" si="1012"/>
        <v>1</v>
      </c>
      <c r="V7195" s="4">
        <f t="shared" si="1013"/>
        <v>173.30584615384618</v>
      </c>
      <c r="W7195" s="1" t="s">
        <v>21</v>
      </c>
      <c r="X7195" s="1">
        <v>8.99</v>
      </c>
      <c r="Y7195" s="4">
        <f t="shared" si="1014"/>
        <v>2261.9659999999999</v>
      </c>
      <c r="Z7195" s="1" t="s">
        <v>46</v>
      </c>
      <c r="AA7195" s="1" t="s">
        <v>37</v>
      </c>
      <c r="AB7195" s="1" t="s">
        <v>24</v>
      </c>
      <c r="AC7195" s="1" t="s">
        <v>25</v>
      </c>
      <c r="AD7195" s="1" t="s">
        <v>19</v>
      </c>
      <c r="AE7195" s="2">
        <v>41060</v>
      </c>
    </row>
    <row r="7196" spans="1:31" x14ac:dyDescent="0.25">
      <c r="A7196">
        <f t="shared" si="1015"/>
        <v>7195</v>
      </c>
      <c r="B7196" s="1">
        <v>29218</v>
      </c>
      <c r="C7196" s="2">
        <v>41058</v>
      </c>
      <c r="D7196" s="1" t="s">
        <v>13</v>
      </c>
      <c r="E7196" s="1" t="str">
        <f t="shared" si="1008"/>
        <v>*</v>
      </c>
      <c r="F7196" s="1" t="str">
        <f t="shared" si="1009"/>
        <v>*</v>
      </c>
      <c r="G7196" s="1" t="str">
        <f t="shared" si="1010"/>
        <v>*</v>
      </c>
      <c r="J7196" s="1" t="str">
        <f t="shared" si="1011"/>
        <v>*</v>
      </c>
      <c r="P7196" s="1">
        <v>19</v>
      </c>
      <c r="Q7196" s="1">
        <f t="shared" si="1016"/>
        <v>0.02</v>
      </c>
      <c r="T7196" s="4">
        <v>1823.02</v>
      </c>
      <c r="U7196" s="9">
        <f t="shared" si="1012"/>
        <v>1</v>
      </c>
      <c r="V7196" s="4">
        <f t="shared" si="1013"/>
        <v>95.948421052631574</v>
      </c>
      <c r="W7196" s="1" t="s">
        <v>14</v>
      </c>
      <c r="X7196" s="1">
        <v>39.61</v>
      </c>
      <c r="Y7196" s="4">
        <f t="shared" si="1014"/>
        <v>1862.6299999999999</v>
      </c>
      <c r="Z7196" s="1" t="s">
        <v>46</v>
      </c>
      <c r="AA7196" s="1" t="s">
        <v>37</v>
      </c>
      <c r="AB7196" s="1" t="s">
        <v>17</v>
      </c>
      <c r="AC7196" s="1" t="s">
        <v>18</v>
      </c>
      <c r="AD7196" s="1" t="s">
        <v>26</v>
      </c>
      <c r="AE7196" s="2">
        <v>41058</v>
      </c>
    </row>
    <row r="7197" spans="1:31" x14ac:dyDescent="0.25">
      <c r="A7197">
        <f t="shared" si="1015"/>
        <v>7196</v>
      </c>
      <c r="B7197" s="1">
        <v>25635</v>
      </c>
      <c r="C7197" s="2">
        <v>41058</v>
      </c>
      <c r="D7197" s="1" t="s">
        <v>32</v>
      </c>
      <c r="E7197" s="1" t="str">
        <f t="shared" si="1008"/>
        <v>***</v>
      </c>
      <c r="F7197" s="1" t="str">
        <f t="shared" si="1009"/>
        <v>***</v>
      </c>
      <c r="G7197" s="1" t="str">
        <f t="shared" si="1010"/>
        <v>***</v>
      </c>
      <c r="J7197" s="1" t="str">
        <f t="shared" si="1011"/>
        <v>***</v>
      </c>
      <c r="P7197" s="1">
        <v>14</v>
      </c>
      <c r="Q7197" s="1">
        <f t="shared" si="1016"/>
        <v>0.02</v>
      </c>
      <c r="T7197" s="4">
        <v>633.08000000000004</v>
      </c>
      <c r="U7197" s="9">
        <f t="shared" si="1012"/>
        <v>0</v>
      </c>
      <c r="V7197" s="4">
        <f t="shared" si="1013"/>
        <v>45.220000000000006</v>
      </c>
      <c r="W7197" s="1" t="s">
        <v>14</v>
      </c>
      <c r="X7197" s="1">
        <v>4.62</v>
      </c>
      <c r="Y7197" s="4">
        <f t="shared" si="1014"/>
        <v>637.70000000000005</v>
      </c>
      <c r="Z7197" s="1" t="s">
        <v>15</v>
      </c>
      <c r="AA7197" s="1" t="s">
        <v>28</v>
      </c>
      <c r="AB7197" s="1" t="s">
        <v>29</v>
      </c>
      <c r="AC7197" s="1" t="s">
        <v>63</v>
      </c>
      <c r="AD7197" s="1" t="s">
        <v>19</v>
      </c>
      <c r="AE7197" s="2">
        <v>41059</v>
      </c>
    </row>
    <row r="7198" spans="1:31" x14ac:dyDescent="0.25">
      <c r="A7198">
        <f t="shared" si="1015"/>
        <v>7197</v>
      </c>
      <c r="B7198" s="1">
        <v>29221</v>
      </c>
      <c r="C7198" s="2">
        <v>41058</v>
      </c>
      <c r="D7198" s="1" t="s">
        <v>20</v>
      </c>
      <c r="E7198" s="1" t="str">
        <f t="shared" si="1008"/>
        <v>*</v>
      </c>
      <c r="F7198" s="1" t="str">
        <f t="shared" si="1009"/>
        <v>**</v>
      </c>
      <c r="G7198" s="1" t="str">
        <f t="shared" si="1010"/>
        <v>**</v>
      </c>
      <c r="J7198" s="1" t="str">
        <f t="shared" si="1011"/>
        <v>**</v>
      </c>
      <c r="P7198" s="1">
        <v>41</v>
      </c>
      <c r="Q7198" s="1">
        <f t="shared" si="1016"/>
        <v>0.05</v>
      </c>
      <c r="T7198" s="4">
        <v>325.33</v>
      </c>
      <c r="U7198" s="9">
        <f t="shared" si="1012"/>
        <v>0</v>
      </c>
      <c r="V7198" s="4">
        <f t="shared" si="1013"/>
        <v>7.9348780487804875</v>
      </c>
      <c r="W7198" s="1" t="s">
        <v>21</v>
      </c>
      <c r="X7198" s="1">
        <v>5.83</v>
      </c>
      <c r="Y7198" s="4">
        <f t="shared" si="1014"/>
        <v>331.15999999999997</v>
      </c>
      <c r="Z7198" s="1" t="s">
        <v>42</v>
      </c>
      <c r="AA7198" s="1" t="s">
        <v>16</v>
      </c>
      <c r="AB7198" s="1" t="s">
        <v>29</v>
      </c>
      <c r="AC7198" s="1" t="s">
        <v>40</v>
      </c>
      <c r="AD7198" s="1" t="s">
        <v>31</v>
      </c>
      <c r="AE7198" s="2">
        <v>41061</v>
      </c>
    </row>
    <row r="7199" spans="1:31" x14ac:dyDescent="0.25">
      <c r="A7199">
        <f t="shared" si="1015"/>
        <v>7198</v>
      </c>
      <c r="B7199" s="1">
        <v>23363</v>
      </c>
      <c r="C7199" s="2">
        <v>41058</v>
      </c>
      <c r="D7199" s="1" t="s">
        <v>13</v>
      </c>
      <c r="E7199" s="1" t="str">
        <f t="shared" si="1008"/>
        <v>*</v>
      </c>
      <c r="F7199" s="1" t="str">
        <f t="shared" si="1009"/>
        <v>*</v>
      </c>
      <c r="G7199" s="1" t="str">
        <f t="shared" si="1010"/>
        <v>*</v>
      </c>
      <c r="J7199" s="1" t="str">
        <f t="shared" si="1011"/>
        <v>*</v>
      </c>
      <c r="P7199" s="1">
        <v>46</v>
      </c>
      <c r="Q7199" s="1">
        <f t="shared" si="1016"/>
        <v>0.05</v>
      </c>
      <c r="T7199" s="4">
        <v>241.81</v>
      </c>
      <c r="U7199" s="9">
        <f t="shared" si="1012"/>
        <v>0</v>
      </c>
      <c r="V7199" s="4">
        <f t="shared" si="1013"/>
        <v>5.2567391304347826</v>
      </c>
      <c r="W7199" s="1" t="s">
        <v>21</v>
      </c>
      <c r="X7199" s="1">
        <v>4.97</v>
      </c>
      <c r="Y7199" s="4">
        <f t="shared" si="1014"/>
        <v>246.78</v>
      </c>
      <c r="Z7199" s="1" t="s">
        <v>49</v>
      </c>
      <c r="AA7199" s="1" t="s">
        <v>28</v>
      </c>
      <c r="AB7199" s="1" t="s">
        <v>29</v>
      </c>
      <c r="AC7199" s="1" t="s">
        <v>43</v>
      </c>
      <c r="AD7199" s="1" t="s">
        <v>19</v>
      </c>
      <c r="AE7199" s="2">
        <v>41065</v>
      </c>
    </row>
    <row r="7200" spans="1:31" x14ac:dyDescent="0.25">
      <c r="A7200">
        <f t="shared" si="1015"/>
        <v>7199</v>
      </c>
      <c r="B7200" s="1">
        <v>25635</v>
      </c>
      <c r="C7200" s="2">
        <v>41058</v>
      </c>
      <c r="D7200" s="1" t="s">
        <v>32</v>
      </c>
      <c r="E7200" s="1" t="str">
        <f t="shared" si="1008"/>
        <v>***</v>
      </c>
      <c r="F7200" s="1" t="str">
        <f t="shared" si="1009"/>
        <v>***</v>
      </c>
      <c r="G7200" s="1" t="str">
        <f t="shared" si="1010"/>
        <v>***</v>
      </c>
      <c r="J7200" s="1" t="str">
        <f t="shared" si="1011"/>
        <v>***</v>
      </c>
      <c r="P7200" s="1">
        <v>22</v>
      </c>
      <c r="Q7200" s="1">
        <f t="shared" si="1016"/>
        <v>3.5000000000000003E-2</v>
      </c>
      <c r="T7200" s="4">
        <v>110.42</v>
      </c>
      <c r="U7200" s="9">
        <f t="shared" si="1012"/>
        <v>0</v>
      </c>
      <c r="V7200" s="4">
        <f t="shared" si="1013"/>
        <v>5.0190909090909095</v>
      </c>
      <c r="W7200" s="1" t="s">
        <v>21</v>
      </c>
      <c r="X7200" s="1">
        <v>3.63</v>
      </c>
      <c r="Y7200" s="4">
        <f t="shared" si="1014"/>
        <v>114.05</v>
      </c>
      <c r="Z7200" s="1" t="s">
        <v>15</v>
      </c>
      <c r="AA7200" s="1" t="s">
        <v>28</v>
      </c>
      <c r="AB7200" s="1" t="s">
        <v>17</v>
      </c>
      <c r="AC7200" s="1" t="s">
        <v>18</v>
      </c>
      <c r="AD7200" s="1" t="s">
        <v>31</v>
      </c>
      <c r="AE7200" s="2">
        <v>41059</v>
      </c>
    </row>
    <row r="7201" spans="1:31" x14ac:dyDescent="0.25">
      <c r="A7201">
        <f t="shared" si="1015"/>
        <v>7200</v>
      </c>
      <c r="B7201" s="1">
        <v>56802</v>
      </c>
      <c r="C7201" s="2">
        <v>41058</v>
      </c>
      <c r="D7201" s="1" t="s">
        <v>20</v>
      </c>
      <c r="E7201" s="1" t="str">
        <f t="shared" si="1008"/>
        <v>*</v>
      </c>
      <c r="F7201" s="1" t="str">
        <f t="shared" si="1009"/>
        <v>**</v>
      </c>
      <c r="G7201" s="1" t="str">
        <f t="shared" si="1010"/>
        <v>**</v>
      </c>
      <c r="J7201" s="1" t="str">
        <f t="shared" si="1011"/>
        <v>**</v>
      </c>
      <c r="P7201" s="1">
        <v>50</v>
      </c>
      <c r="Q7201" s="1">
        <f t="shared" si="1016"/>
        <v>0.06</v>
      </c>
      <c r="T7201" s="4">
        <v>78.2</v>
      </c>
      <c r="U7201" s="9">
        <f t="shared" si="1012"/>
        <v>0</v>
      </c>
      <c r="V7201" s="4">
        <f t="shared" si="1013"/>
        <v>1.5640000000000001</v>
      </c>
      <c r="W7201" s="1" t="s">
        <v>21</v>
      </c>
      <c r="X7201" s="1">
        <v>1</v>
      </c>
      <c r="Y7201" s="4">
        <f t="shared" si="1014"/>
        <v>79.2</v>
      </c>
      <c r="Z7201" s="1" t="s">
        <v>15</v>
      </c>
      <c r="AA7201" s="1" t="s">
        <v>37</v>
      </c>
      <c r="AB7201" s="1" t="s">
        <v>29</v>
      </c>
      <c r="AC7201" s="1" t="s">
        <v>30</v>
      </c>
      <c r="AD7201" s="1" t="s">
        <v>31</v>
      </c>
      <c r="AE7201" s="2">
        <v>41059</v>
      </c>
    </row>
    <row r="7202" spans="1:31" x14ac:dyDescent="0.25">
      <c r="A7202">
        <f t="shared" si="1015"/>
        <v>7201</v>
      </c>
      <c r="B7202" s="1">
        <v>29218</v>
      </c>
      <c r="C7202" s="2">
        <v>41058</v>
      </c>
      <c r="D7202" s="1" t="s">
        <v>13</v>
      </c>
      <c r="E7202" s="1" t="str">
        <f t="shared" si="1008"/>
        <v>*</v>
      </c>
      <c r="F7202" s="1" t="str">
        <f t="shared" si="1009"/>
        <v>*</v>
      </c>
      <c r="G7202" s="1" t="str">
        <f t="shared" si="1010"/>
        <v>*</v>
      </c>
      <c r="J7202" s="1" t="str">
        <f t="shared" si="1011"/>
        <v>*</v>
      </c>
      <c r="P7202" s="1">
        <v>26</v>
      </c>
      <c r="Q7202" s="1">
        <f t="shared" si="1016"/>
        <v>3.5000000000000003E-2</v>
      </c>
      <c r="T7202" s="4">
        <v>74.02</v>
      </c>
      <c r="U7202" s="9">
        <f t="shared" si="1012"/>
        <v>0</v>
      </c>
      <c r="V7202" s="4">
        <f t="shared" si="1013"/>
        <v>2.8469230769230767</v>
      </c>
      <c r="W7202" s="1" t="s">
        <v>21</v>
      </c>
      <c r="X7202" s="1">
        <v>0.7</v>
      </c>
      <c r="Y7202" s="4">
        <f t="shared" si="1014"/>
        <v>74.72</v>
      </c>
      <c r="Z7202" s="1" t="s">
        <v>46</v>
      </c>
      <c r="AA7202" s="1" t="s">
        <v>37</v>
      </c>
      <c r="AB7202" s="1" t="s">
        <v>29</v>
      </c>
      <c r="AC7202" s="1" t="s">
        <v>30</v>
      </c>
      <c r="AD7202" s="1" t="s">
        <v>31</v>
      </c>
      <c r="AE7202" s="2">
        <v>41058</v>
      </c>
    </row>
    <row r="7203" spans="1:31" x14ac:dyDescent="0.25">
      <c r="A7203">
        <f t="shared" si="1015"/>
        <v>7202</v>
      </c>
      <c r="B7203" s="1">
        <v>27138</v>
      </c>
      <c r="C7203" s="2">
        <v>41059</v>
      </c>
      <c r="D7203" s="1" t="s">
        <v>20</v>
      </c>
      <c r="E7203" s="1" t="str">
        <f t="shared" si="1008"/>
        <v>*</v>
      </c>
      <c r="F7203" s="1" t="str">
        <f t="shared" si="1009"/>
        <v>**</v>
      </c>
      <c r="G7203" s="1" t="str">
        <f t="shared" si="1010"/>
        <v>**</v>
      </c>
      <c r="J7203" s="1" t="str">
        <f t="shared" si="1011"/>
        <v>**</v>
      </c>
      <c r="P7203" s="1">
        <v>31</v>
      </c>
      <c r="Q7203" s="1">
        <f t="shared" si="1016"/>
        <v>0.04</v>
      </c>
      <c r="T7203" s="4">
        <v>2976.21</v>
      </c>
      <c r="U7203" s="9">
        <f t="shared" si="1012"/>
        <v>1</v>
      </c>
      <c r="V7203" s="4">
        <f t="shared" si="1013"/>
        <v>96.006774193548395</v>
      </c>
      <c r="W7203" s="1" t="s">
        <v>33</v>
      </c>
      <c r="X7203" s="1">
        <v>35.840000000000003</v>
      </c>
      <c r="Y7203" s="4">
        <f t="shared" si="1014"/>
        <v>3012.05</v>
      </c>
      <c r="Z7203" s="1" t="s">
        <v>46</v>
      </c>
      <c r="AA7203" s="1" t="s">
        <v>37</v>
      </c>
      <c r="AB7203" s="1" t="s">
        <v>17</v>
      </c>
      <c r="AC7203" s="1" t="s">
        <v>62</v>
      </c>
      <c r="AD7203" s="1" t="s">
        <v>59</v>
      </c>
      <c r="AE7203" s="2">
        <v>41061</v>
      </c>
    </row>
    <row r="7204" spans="1:31" x14ac:dyDescent="0.25">
      <c r="A7204">
        <f t="shared" si="1015"/>
        <v>7203</v>
      </c>
      <c r="B7204" s="1">
        <v>27138</v>
      </c>
      <c r="C7204" s="2">
        <v>41059</v>
      </c>
      <c r="D7204" s="1" t="s">
        <v>20</v>
      </c>
      <c r="E7204" s="1" t="str">
        <f t="shared" si="1008"/>
        <v>*</v>
      </c>
      <c r="F7204" s="1" t="str">
        <f t="shared" si="1009"/>
        <v>**</v>
      </c>
      <c r="G7204" s="1" t="str">
        <f t="shared" si="1010"/>
        <v>**</v>
      </c>
      <c r="J7204" s="1" t="str">
        <f t="shared" si="1011"/>
        <v>**</v>
      </c>
      <c r="P7204" s="1">
        <v>37</v>
      </c>
      <c r="Q7204" s="1">
        <f t="shared" si="1016"/>
        <v>0.04</v>
      </c>
      <c r="T7204" s="4">
        <v>1894.1655000000001</v>
      </c>
      <c r="U7204" s="9">
        <f t="shared" si="1012"/>
        <v>1</v>
      </c>
      <c r="V7204" s="4">
        <f t="shared" si="1013"/>
        <v>51.193662162162163</v>
      </c>
      <c r="W7204" s="1" t="s">
        <v>21</v>
      </c>
      <c r="X7204" s="1">
        <v>8.99</v>
      </c>
      <c r="Y7204" s="4">
        <f t="shared" si="1014"/>
        <v>1903.1555000000001</v>
      </c>
      <c r="Z7204" s="1" t="s">
        <v>46</v>
      </c>
      <c r="AA7204" s="1" t="s">
        <v>37</v>
      </c>
      <c r="AB7204" s="1" t="s">
        <v>24</v>
      </c>
      <c r="AC7204" s="1" t="s">
        <v>25</v>
      </c>
      <c r="AD7204" s="1" t="s">
        <v>19</v>
      </c>
      <c r="AE7204" s="2">
        <v>41061</v>
      </c>
    </row>
    <row r="7205" spans="1:31" x14ac:dyDescent="0.25">
      <c r="A7205">
        <f t="shared" si="1015"/>
        <v>7204</v>
      </c>
      <c r="B7205" s="1">
        <v>42177</v>
      </c>
      <c r="C7205" s="2">
        <v>41059</v>
      </c>
      <c r="D7205" s="1" t="s">
        <v>27</v>
      </c>
      <c r="E7205" s="1" t="str">
        <f t="shared" si="1008"/>
        <v>*</v>
      </c>
      <c r="F7205" s="1" t="str">
        <f t="shared" si="1009"/>
        <v>*</v>
      </c>
      <c r="G7205" s="1" t="str">
        <f t="shared" si="1010"/>
        <v>*</v>
      </c>
      <c r="J7205" s="1" t="str">
        <f t="shared" si="1011"/>
        <v>*</v>
      </c>
      <c r="P7205" s="1">
        <v>49</v>
      </c>
      <c r="Q7205" s="1">
        <f t="shared" si="1016"/>
        <v>0.05</v>
      </c>
      <c r="T7205" s="4">
        <v>1201.934</v>
      </c>
      <c r="U7205" s="9">
        <f t="shared" si="1012"/>
        <v>1</v>
      </c>
      <c r="V7205" s="4">
        <f t="shared" si="1013"/>
        <v>24.529265306122447</v>
      </c>
      <c r="W7205" s="1" t="s">
        <v>21</v>
      </c>
      <c r="X7205" s="1">
        <v>8.59</v>
      </c>
      <c r="Y7205" s="4">
        <f t="shared" si="1014"/>
        <v>1210.5239999999999</v>
      </c>
      <c r="Z7205" s="1" t="s">
        <v>15</v>
      </c>
      <c r="AA7205" s="1" t="s">
        <v>23</v>
      </c>
      <c r="AB7205" s="1" t="s">
        <v>24</v>
      </c>
      <c r="AC7205" s="1" t="s">
        <v>25</v>
      </c>
      <c r="AD7205" s="1" t="s">
        <v>26</v>
      </c>
      <c r="AE7205" s="2">
        <v>41060</v>
      </c>
    </row>
    <row r="7206" spans="1:31" x14ac:dyDescent="0.25">
      <c r="A7206">
        <f t="shared" si="1015"/>
        <v>7205</v>
      </c>
      <c r="B7206" s="1">
        <v>38914</v>
      </c>
      <c r="C7206" s="2">
        <v>41059</v>
      </c>
      <c r="D7206" s="1" t="s">
        <v>36</v>
      </c>
      <c r="E7206" s="1" t="str">
        <f t="shared" si="1008"/>
        <v>*</v>
      </c>
      <c r="F7206" s="1" t="str">
        <f t="shared" si="1009"/>
        <v>*</v>
      </c>
      <c r="G7206" s="1" t="str">
        <f t="shared" si="1010"/>
        <v>*</v>
      </c>
      <c r="J7206" s="1" t="str">
        <f t="shared" si="1011"/>
        <v>*</v>
      </c>
      <c r="P7206" s="1">
        <v>43</v>
      </c>
      <c r="Q7206" s="1">
        <f t="shared" si="1016"/>
        <v>0.05</v>
      </c>
      <c r="T7206" s="4">
        <v>447.12</v>
      </c>
      <c r="U7206" s="9">
        <f t="shared" si="1012"/>
        <v>0</v>
      </c>
      <c r="V7206" s="4">
        <f t="shared" si="1013"/>
        <v>10.398139534883722</v>
      </c>
      <c r="W7206" s="1" t="s">
        <v>21</v>
      </c>
      <c r="X7206" s="1">
        <v>5.16</v>
      </c>
      <c r="Y7206" s="4">
        <f t="shared" si="1014"/>
        <v>452.28000000000003</v>
      </c>
      <c r="Z7206" s="1" t="s">
        <v>46</v>
      </c>
      <c r="AA7206" s="1" t="s">
        <v>28</v>
      </c>
      <c r="AB7206" s="1" t="s">
        <v>17</v>
      </c>
      <c r="AC7206" s="1" t="s">
        <v>18</v>
      </c>
      <c r="AD7206" s="1" t="s">
        <v>19</v>
      </c>
      <c r="AE7206" s="2">
        <v>41060</v>
      </c>
    </row>
    <row r="7207" spans="1:31" x14ac:dyDescent="0.25">
      <c r="A7207">
        <f t="shared" si="1015"/>
        <v>7206</v>
      </c>
      <c r="B7207" s="1">
        <v>42177</v>
      </c>
      <c r="C7207" s="2">
        <v>41059</v>
      </c>
      <c r="D7207" s="1" t="s">
        <v>27</v>
      </c>
      <c r="E7207" s="1" t="str">
        <f t="shared" si="1008"/>
        <v>*</v>
      </c>
      <c r="F7207" s="1" t="str">
        <f t="shared" si="1009"/>
        <v>*</v>
      </c>
      <c r="G7207" s="1" t="str">
        <f t="shared" si="1010"/>
        <v>*</v>
      </c>
      <c r="J7207" s="1" t="str">
        <f t="shared" si="1011"/>
        <v>*</v>
      </c>
      <c r="P7207" s="1">
        <v>38</v>
      </c>
      <c r="Q7207" s="1">
        <f t="shared" si="1016"/>
        <v>0.04</v>
      </c>
      <c r="T7207" s="4">
        <v>395.84</v>
      </c>
      <c r="U7207" s="9">
        <f t="shared" si="1012"/>
        <v>0</v>
      </c>
      <c r="V7207" s="4">
        <f t="shared" si="1013"/>
        <v>10.416842105263157</v>
      </c>
      <c r="W7207" s="1" t="s">
        <v>21</v>
      </c>
      <c r="X7207" s="1">
        <v>6.02</v>
      </c>
      <c r="Y7207" s="4">
        <f t="shared" si="1014"/>
        <v>401.85999999999996</v>
      </c>
      <c r="Z7207" s="1" t="s">
        <v>15</v>
      </c>
      <c r="AA7207" s="1" t="s">
        <v>23</v>
      </c>
      <c r="AB7207" s="1" t="s">
        <v>17</v>
      </c>
      <c r="AC7207" s="1" t="s">
        <v>18</v>
      </c>
      <c r="AD7207" s="1" t="s">
        <v>26</v>
      </c>
      <c r="AE7207" s="2">
        <v>41062</v>
      </c>
    </row>
    <row r="7208" spans="1:31" x14ac:dyDescent="0.25">
      <c r="A7208">
        <f t="shared" si="1015"/>
        <v>7207</v>
      </c>
      <c r="B7208" s="1">
        <v>50181</v>
      </c>
      <c r="C7208" s="2">
        <v>41059</v>
      </c>
      <c r="D7208" s="1" t="s">
        <v>20</v>
      </c>
      <c r="E7208" s="1" t="str">
        <f t="shared" si="1008"/>
        <v>*</v>
      </c>
      <c r="F7208" s="1" t="str">
        <f t="shared" si="1009"/>
        <v>**</v>
      </c>
      <c r="G7208" s="1" t="str">
        <f t="shared" si="1010"/>
        <v>**</v>
      </c>
      <c r="J7208" s="1" t="str">
        <f t="shared" si="1011"/>
        <v>**</v>
      </c>
      <c r="P7208" s="1">
        <v>2</v>
      </c>
      <c r="Q7208" s="1">
        <f t="shared" si="1016"/>
        <v>0.01</v>
      </c>
      <c r="T7208" s="4">
        <v>289.73</v>
      </c>
      <c r="U7208" s="9">
        <f t="shared" si="1012"/>
        <v>0</v>
      </c>
      <c r="V7208" s="4">
        <f t="shared" si="1013"/>
        <v>144.86500000000001</v>
      </c>
      <c r="W7208" s="1" t="s">
        <v>33</v>
      </c>
      <c r="X7208" s="1">
        <v>28.63</v>
      </c>
      <c r="Y7208" s="4">
        <f t="shared" si="1014"/>
        <v>318.36</v>
      </c>
      <c r="Z7208" s="1" t="s">
        <v>22</v>
      </c>
      <c r="AA7208" s="1" t="s">
        <v>23</v>
      </c>
      <c r="AB7208" s="1" t="s">
        <v>17</v>
      </c>
      <c r="AC7208" s="1" t="s">
        <v>34</v>
      </c>
      <c r="AD7208" s="1" t="s">
        <v>35</v>
      </c>
      <c r="AE7208" s="2">
        <v>41060</v>
      </c>
    </row>
    <row r="7209" spans="1:31" x14ac:dyDescent="0.25">
      <c r="A7209">
        <f t="shared" si="1015"/>
        <v>7208</v>
      </c>
      <c r="B7209" s="1">
        <v>33029</v>
      </c>
      <c r="C7209" s="2">
        <v>41060</v>
      </c>
      <c r="D7209" s="1" t="s">
        <v>20</v>
      </c>
      <c r="E7209" s="1" t="str">
        <f t="shared" si="1008"/>
        <v>*</v>
      </c>
      <c r="F7209" s="1" t="str">
        <f t="shared" si="1009"/>
        <v>**</v>
      </c>
      <c r="G7209" s="1" t="str">
        <f t="shared" si="1010"/>
        <v>**</v>
      </c>
      <c r="J7209" s="1" t="str">
        <f t="shared" si="1011"/>
        <v>**</v>
      </c>
      <c r="P7209" s="1">
        <v>39</v>
      </c>
      <c r="Q7209" s="1">
        <f t="shared" si="1016"/>
        <v>0.04</v>
      </c>
      <c r="T7209" s="4">
        <v>16028.26</v>
      </c>
      <c r="U7209" s="9">
        <f t="shared" si="1012"/>
        <v>1</v>
      </c>
      <c r="V7209" s="4">
        <f t="shared" si="1013"/>
        <v>410.98102564102567</v>
      </c>
      <c r="W7209" s="1" t="s">
        <v>33</v>
      </c>
      <c r="X7209" s="1">
        <v>75.23</v>
      </c>
      <c r="Y7209" s="4">
        <f t="shared" si="1014"/>
        <v>16103.49</v>
      </c>
      <c r="Z7209" s="1" t="s">
        <v>44</v>
      </c>
      <c r="AA7209" s="1" t="s">
        <v>16</v>
      </c>
      <c r="AB7209" s="1" t="s">
        <v>17</v>
      </c>
      <c r="AC7209" s="1" t="s">
        <v>52</v>
      </c>
      <c r="AD7209" s="1" t="s">
        <v>59</v>
      </c>
      <c r="AE7209" s="2">
        <v>41062</v>
      </c>
    </row>
    <row r="7210" spans="1:31" x14ac:dyDescent="0.25">
      <c r="A7210">
        <f t="shared" si="1015"/>
        <v>7209</v>
      </c>
      <c r="B7210" s="1">
        <v>48614</v>
      </c>
      <c r="C7210" s="2">
        <v>41060</v>
      </c>
      <c r="D7210" s="1" t="s">
        <v>32</v>
      </c>
      <c r="E7210" s="1" t="str">
        <f t="shared" si="1008"/>
        <v>***</v>
      </c>
      <c r="F7210" s="1" t="str">
        <f t="shared" si="1009"/>
        <v>***</v>
      </c>
      <c r="G7210" s="1" t="str">
        <f t="shared" si="1010"/>
        <v>***</v>
      </c>
      <c r="J7210" s="1" t="str">
        <f t="shared" si="1011"/>
        <v>***</v>
      </c>
      <c r="P7210" s="1">
        <v>46</v>
      </c>
      <c r="Q7210" s="1">
        <f t="shared" si="1016"/>
        <v>0.05</v>
      </c>
      <c r="T7210" s="4">
        <v>7965.9025000000001</v>
      </c>
      <c r="U7210" s="9">
        <f t="shared" si="1012"/>
        <v>1</v>
      </c>
      <c r="V7210" s="4">
        <f t="shared" si="1013"/>
        <v>173.17179347826087</v>
      </c>
      <c r="W7210" s="1" t="s">
        <v>21</v>
      </c>
      <c r="X7210" s="1">
        <v>8.99</v>
      </c>
      <c r="Y7210" s="4">
        <f t="shared" si="1014"/>
        <v>7974.8924999999999</v>
      </c>
      <c r="Z7210" s="1" t="s">
        <v>51</v>
      </c>
      <c r="AA7210" s="1" t="s">
        <v>28</v>
      </c>
      <c r="AB7210" s="1" t="s">
        <v>24</v>
      </c>
      <c r="AC7210" s="1" t="s">
        <v>25</v>
      </c>
      <c r="AD7210" s="1" t="s">
        <v>19</v>
      </c>
      <c r="AE7210" s="2">
        <v>41060</v>
      </c>
    </row>
    <row r="7211" spans="1:31" x14ac:dyDescent="0.25">
      <c r="A7211">
        <f t="shared" si="1015"/>
        <v>7210</v>
      </c>
      <c r="B7211" s="1">
        <v>1285</v>
      </c>
      <c r="C7211" s="2">
        <v>41060</v>
      </c>
      <c r="D7211" s="1" t="s">
        <v>32</v>
      </c>
      <c r="E7211" s="1" t="str">
        <f t="shared" si="1008"/>
        <v>***</v>
      </c>
      <c r="F7211" s="1" t="str">
        <f t="shared" si="1009"/>
        <v>***</v>
      </c>
      <c r="G7211" s="1" t="str">
        <f t="shared" si="1010"/>
        <v>***</v>
      </c>
      <c r="J7211" s="1" t="str">
        <f t="shared" si="1011"/>
        <v>***</v>
      </c>
      <c r="P7211" s="1">
        <v>27</v>
      </c>
      <c r="Q7211" s="1">
        <f t="shared" si="1016"/>
        <v>3.5000000000000003E-2</v>
      </c>
      <c r="T7211" s="4">
        <v>3874.12</v>
      </c>
      <c r="U7211" s="9">
        <f t="shared" si="1012"/>
        <v>1</v>
      </c>
      <c r="V7211" s="4">
        <f t="shared" si="1013"/>
        <v>143.48592592592593</v>
      </c>
      <c r="W7211" s="1" t="s">
        <v>33</v>
      </c>
      <c r="X7211" s="1">
        <v>54.74</v>
      </c>
      <c r="Y7211" s="4">
        <f t="shared" si="1014"/>
        <v>3928.8599999999997</v>
      </c>
      <c r="Z7211" s="1" t="s">
        <v>53</v>
      </c>
      <c r="AA7211" s="1" t="s">
        <v>28</v>
      </c>
      <c r="AB7211" s="1" t="s">
        <v>17</v>
      </c>
      <c r="AC7211" s="1" t="s">
        <v>62</v>
      </c>
      <c r="AD7211" s="1" t="s">
        <v>59</v>
      </c>
      <c r="AE7211" s="2">
        <v>41060</v>
      </c>
    </row>
    <row r="7212" spans="1:31" x14ac:dyDescent="0.25">
      <c r="A7212">
        <f t="shared" si="1015"/>
        <v>7211</v>
      </c>
      <c r="B7212" s="1">
        <v>1285</v>
      </c>
      <c r="C7212" s="2">
        <v>41060</v>
      </c>
      <c r="D7212" s="1" t="s">
        <v>32</v>
      </c>
      <c r="E7212" s="1" t="str">
        <f t="shared" si="1008"/>
        <v>***</v>
      </c>
      <c r="F7212" s="1" t="str">
        <f t="shared" si="1009"/>
        <v>***</v>
      </c>
      <c r="G7212" s="1" t="str">
        <f t="shared" si="1010"/>
        <v>***</v>
      </c>
      <c r="J7212" s="1" t="str">
        <f t="shared" si="1011"/>
        <v>***</v>
      </c>
      <c r="P7212" s="1">
        <v>8</v>
      </c>
      <c r="Q7212" s="1">
        <f t="shared" si="1016"/>
        <v>0.01</v>
      </c>
      <c r="T7212" s="4">
        <v>1452.2159999999999</v>
      </c>
      <c r="U7212" s="9">
        <f t="shared" si="1012"/>
        <v>1</v>
      </c>
      <c r="V7212" s="4">
        <f t="shared" si="1013"/>
        <v>181.52699999999999</v>
      </c>
      <c r="W7212" s="1" t="s">
        <v>33</v>
      </c>
      <c r="X7212" s="1">
        <v>69.64</v>
      </c>
      <c r="Y7212" s="4">
        <f t="shared" si="1014"/>
        <v>1521.856</v>
      </c>
      <c r="Z7212" s="1" t="s">
        <v>53</v>
      </c>
      <c r="AA7212" s="1" t="s">
        <v>28</v>
      </c>
      <c r="AB7212" s="1" t="s">
        <v>17</v>
      </c>
      <c r="AC7212" s="1" t="s">
        <v>52</v>
      </c>
      <c r="AD7212" s="1" t="s">
        <v>59</v>
      </c>
      <c r="AE7212" s="2">
        <v>41061</v>
      </c>
    </row>
    <row r="7213" spans="1:31" x14ac:dyDescent="0.25">
      <c r="A7213">
        <f t="shared" si="1015"/>
        <v>7212</v>
      </c>
      <c r="B7213" s="1">
        <v>33029</v>
      </c>
      <c r="C7213" s="2">
        <v>41060</v>
      </c>
      <c r="D7213" s="1" t="s">
        <v>20</v>
      </c>
      <c r="E7213" s="1" t="str">
        <f t="shared" si="1008"/>
        <v>*</v>
      </c>
      <c r="F7213" s="1" t="str">
        <f t="shared" si="1009"/>
        <v>**</v>
      </c>
      <c r="G7213" s="1" t="str">
        <f t="shared" si="1010"/>
        <v>**</v>
      </c>
      <c r="J7213" s="1" t="str">
        <f t="shared" si="1011"/>
        <v>**</v>
      </c>
      <c r="P7213" s="1">
        <v>8</v>
      </c>
      <c r="Q7213" s="1">
        <f t="shared" si="1016"/>
        <v>0.01</v>
      </c>
      <c r="T7213" s="4">
        <v>738.25049999999999</v>
      </c>
      <c r="U7213" s="9">
        <f t="shared" si="1012"/>
        <v>0</v>
      </c>
      <c r="V7213" s="4">
        <f t="shared" si="1013"/>
        <v>92.281312499999999</v>
      </c>
      <c r="W7213" s="1" t="s">
        <v>21</v>
      </c>
      <c r="X7213" s="1">
        <v>2.5</v>
      </c>
      <c r="Y7213" s="4">
        <f t="shared" si="1014"/>
        <v>740.75049999999999</v>
      </c>
      <c r="Z7213" s="1" t="s">
        <v>44</v>
      </c>
      <c r="AA7213" s="1" t="s">
        <v>16</v>
      </c>
      <c r="AB7213" s="1" t="s">
        <v>24</v>
      </c>
      <c r="AC7213" s="1" t="s">
        <v>25</v>
      </c>
      <c r="AD7213" s="1" t="s">
        <v>19</v>
      </c>
      <c r="AE7213" s="2">
        <v>41061</v>
      </c>
    </row>
    <row r="7214" spans="1:31" x14ac:dyDescent="0.25">
      <c r="A7214">
        <f t="shared" si="1015"/>
        <v>7213</v>
      </c>
      <c r="B7214" s="1">
        <v>47456</v>
      </c>
      <c r="C7214" s="2">
        <v>41060</v>
      </c>
      <c r="D7214" s="1" t="s">
        <v>13</v>
      </c>
      <c r="E7214" s="1" t="str">
        <f t="shared" si="1008"/>
        <v>*</v>
      </c>
      <c r="F7214" s="1" t="str">
        <f t="shared" si="1009"/>
        <v>*</v>
      </c>
      <c r="G7214" s="1" t="str">
        <f t="shared" si="1010"/>
        <v>*</v>
      </c>
      <c r="J7214" s="1" t="str">
        <f t="shared" si="1011"/>
        <v>*</v>
      </c>
      <c r="P7214" s="1">
        <v>43</v>
      </c>
      <c r="Q7214" s="1">
        <f t="shared" si="1016"/>
        <v>0.05</v>
      </c>
      <c r="T7214" s="4">
        <v>277.08</v>
      </c>
      <c r="U7214" s="9">
        <f t="shared" si="1012"/>
        <v>0</v>
      </c>
      <c r="V7214" s="4">
        <f t="shared" si="1013"/>
        <v>6.4437209302325575</v>
      </c>
      <c r="W7214" s="1" t="s">
        <v>21</v>
      </c>
      <c r="X7214" s="1">
        <v>7.91</v>
      </c>
      <c r="Y7214" s="4">
        <f t="shared" si="1014"/>
        <v>284.99</v>
      </c>
      <c r="Z7214" s="1" t="s">
        <v>46</v>
      </c>
      <c r="AA7214" s="1" t="s">
        <v>28</v>
      </c>
      <c r="AB7214" s="1" t="s">
        <v>29</v>
      </c>
      <c r="AC7214" s="1" t="s">
        <v>40</v>
      </c>
      <c r="AD7214" s="1" t="s">
        <v>19</v>
      </c>
      <c r="AE7214" s="2">
        <v>41067</v>
      </c>
    </row>
    <row r="7215" spans="1:31" x14ac:dyDescent="0.25">
      <c r="A7215">
        <f t="shared" si="1015"/>
        <v>7214</v>
      </c>
      <c r="B7215" s="1">
        <v>48993</v>
      </c>
      <c r="C7215" s="2">
        <v>41060</v>
      </c>
      <c r="D7215" s="1" t="s">
        <v>13</v>
      </c>
      <c r="E7215" s="1" t="str">
        <f t="shared" si="1008"/>
        <v>*</v>
      </c>
      <c r="F7215" s="1" t="str">
        <f t="shared" si="1009"/>
        <v>*</v>
      </c>
      <c r="G7215" s="1" t="str">
        <f t="shared" si="1010"/>
        <v>*</v>
      </c>
      <c r="J7215" s="1" t="str">
        <f t="shared" si="1011"/>
        <v>*</v>
      </c>
      <c r="P7215" s="1">
        <v>17</v>
      </c>
      <c r="Q7215" s="1">
        <f t="shared" si="1016"/>
        <v>0.02</v>
      </c>
      <c r="T7215" s="4">
        <v>122.42</v>
      </c>
      <c r="U7215" s="9">
        <f t="shared" si="1012"/>
        <v>0</v>
      </c>
      <c r="V7215" s="4">
        <f t="shared" si="1013"/>
        <v>7.2011764705882353</v>
      </c>
      <c r="W7215" s="1" t="s">
        <v>14</v>
      </c>
      <c r="X7215" s="1">
        <v>6.22</v>
      </c>
      <c r="Y7215" s="4">
        <f t="shared" si="1014"/>
        <v>128.64000000000001</v>
      </c>
      <c r="Z7215" s="1" t="s">
        <v>51</v>
      </c>
      <c r="AA7215" s="1" t="s">
        <v>16</v>
      </c>
      <c r="AB7215" s="1" t="s">
        <v>29</v>
      </c>
      <c r="AC7215" s="1" t="s">
        <v>40</v>
      </c>
      <c r="AD7215" s="1" t="s">
        <v>19</v>
      </c>
      <c r="AE7215" s="2">
        <v>41060</v>
      </c>
    </row>
    <row r="7216" spans="1:31" x14ac:dyDescent="0.25">
      <c r="A7216">
        <f t="shared" si="1015"/>
        <v>7215</v>
      </c>
      <c r="B7216" s="1">
        <v>50883</v>
      </c>
      <c r="C7216" s="2">
        <v>41061</v>
      </c>
      <c r="D7216" s="1" t="s">
        <v>13</v>
      </c>
      <c r="E7216" s="1" t="str">
        <f t="shared" si="1008"/>
        <v>*</v>
      </c>
      <c r="F7216" s="1" t="str">
        <f t="shared" si="1009"/>
        <v>*</v>
      </c>
      <c r="G7216" s="1" t="str">
        <f t="shared" si="1010"/>
        <v>*</v>
      </c>
      <c r="J7216" s="1" t="str">
        <f t="shared" si="1011"/>
        <v>*</v>
      </c>
      <c r="P7216" s="1">
        <v>35</v>
      </c>
      <c r="Q7216" s="1">
        <f t="shared" si="1016"/>
        <v>0.04</v>
      </c>
      <c r="T7216" s="4">
        <v>6739.92</v>
      </c>
      <c r="U7216" s="9">
        <f t="shared" si="1012"/>
        <v>1</v>
      </c>
      <c r="V7216" s="4">
        <f t="shared" si="1013"/>
        <v>192.56914285714285</v>
      </c>
      <c r="W7216" s="1" t="s">
        <v>33</v>
      </c>
      <c r="X7216" s="1">
        <v>30</v>
      </c>
      <c r="Y7216" s="4">
        <f t="shared" si="1014"/>
        <v>6769.92</v>
      </c>
      <c r="Z7216" s="1" t="s">
        <v>22</v>
      </c>
      <c r="AA7216" s="1" t="s">
        <v>28</v>
      </c>
      <c r="AB7216" s="1" t="s">
        <v>17</v>
      </c>
      <c r="AC7216" s="1" t="s">
        <v>34</v>
      </c>
      <c r="AD7216" s="1" t="s">
        <v>35</v>
      </c>
      <c r="AE7216" s="2">
        <v>41061</v>
      </c>
    </row>
    <row r="7217" spans="1:31" x14ac:dyDescent="0.25">
      <c r="A7217">
        <f t="shared" si="1015"/>
        <v>7216</v>
      </c>
      <c r="B7217" s="1">
        <v>23911</v>
      </c>
      <c r="C7217" s="2">
        <v>41061</v>
      </c>
      <c r="D7217" s="1" t="s">
        <v>32</v>
      </c>
      <c r="E7217" s="1" t="str">
        <f t="shared" si="1008"/>
        <v>***</v>
      </c>
      <c r="F7217" s="1" t="str">
        <f t="shared" si="1009"/>
        <v>***</v>
      </c>
      <c r="G7217" s="1" t="str">
        <f t="shared" si="1010"/>
        <v>***</v>
      </c>
      <c r="J7217" s="1" t="str">
        <f t="shared" si="1011"/>
        <v>***</v>
      </c>
      <c r="P7217" s="1">
        <v>21</v>
      </c>
      <c r="Q7217" s="1">
        <f t="shared" si="1016"/>
        <v>3.5000000000000003E-2</v>
      </c>
      <c r="T7217" s="4">
        <v>2580.67</v>
      </c>
      <c r="U7217" s="9">
        <f t="shared" si="1012"/>
        <v>1</v>
      </c>
      <c r="V7217" s="4">
        <f t="shared" si="1013"/>
        <v>122.88904761904762</v>
      </c>
      <c r="W7217" s="1" t="s">
        <v>33</v>
      </c>
      <c r="X7217" s="1">
        <v>70.2</v>
      </c>
      <c r="Y7217" s="4">
        <f t="shared" si="1014"/>
        <v>2650.87</v>
      </c>
      <c r="Z7217" s="1" t="s">
        <v>46</v>
      </c>
      <c r="AA7217" s="1" t="s">
        <v>37</v>
      </c>
      <c r="AB7217" s="1" t="s">
        <v>17</v>
      </c>
      <c r="AC7217" s="1" t="s">
        <v>34</v>
      </c>
      <c r="AD7217" s="1" t="s">
        <v>35</v>
      </c>
      <c r="AE7217" s="2">
        <v>41062</v>
      </c>
    </row>
    <row r="7218" spans="1:31" x14ac:dyDescent="0.25">
      <c r="A7218">
        <f t="shared" si="1015"/>
        <v>7217</v>
      </c>
      <c r="B7218" s="1">
        <v>23911</v>
      </c>
      <c r="C7218" s="2">
        <v>41061</v>
      </c>
      <c r="D7218" s="1" t="s">
        <v>32</v>
      </c>
      <c r="E7218" s="1" t="str">
        <f t="shared" si="1008"/>
        <v>***</v>
      </c>
      <c r="F7218" s="1" t="str">
        <f t="shared" si="1009"/>
        <v>***</v>
      </c>
      <c r="G7218" s="1" t="str">
        <f t="shared" si="1010"/>
        <v>***</v>
      </c>
      <c r="J7218" s="1" t="str">
        <f t="shared" si="1011"/>
        <v>***</v>
      </c>
      <c r="P7218" s="1">
        <v>19</v>
      </c>
      <c r="Q7218" s="1">
        <f t="shared" si="1016"/>
        <v>0.02</v>
      </c>
      <c r="T7218" s="4">
        <v>955.46</v>
      </c>
      <c r="U7218" s="9">
        <f t="shared" si="1012"/>
        <v>0</v>
      </c>
      <c r="V7218" s="4">
        <f t="shared" si="1013"/>
        <v>50.287368421052633</v>
      </c>
      <c r="W7218" s="1" t="s">
        <v>21</v>
      </c>
      <c r="X7218" s="1">
        <v>6.5</v>
      </c>
      <c r="Y7218" s="4">
        <f t="shared" si="1014"/>
        <v>961.96</v>
      </c>
      <c r="Z7218" s="1" t="s">
        <v>46</v>
      </c>
      <c r="AA7218" s="1" t="s">
        <v>37</v>
      </c>
      <c r="AB7218" s="1" t="s">
        <v>24</v>
      </c>
      <c r="AC7218" s="1" t="s">
        <v>38</v>
      </c>
      <c r="AD7218" s="1" t="s">
        <v>19</v>
      </c>
      <c r="AE7218" s="2">
        <v>41062</v>
      </c>
    </row>
    <row r="7219" spans="1:31" x14ac:dyDescent="0.25">
      <c r="A7219">
        <f t="shared" si="1015"/>
        <v>7218</v>
      </c>
      <c r="B7219" s="1">
        <v>36832</v>
      </c>
      <c r="C7219" s="2">
        <v>41061</v>
      </c>
      <c r="D7219" s="1" t="s">
        <v>13</v>
      </c>
      <c r="E7219" s="1" t="str">
        <f t="shared" si="1008"/>
        <v>*</v>
      </c>
      <c r="F7219" s="1" t="str">
        <f t="shared" si="1009"/>
        <v>*</v>
      </c>
      <c r="G7219" s="1" t="str">
        <f t="shared" si="1010"/>
        <v>*</v>
      </c>
      <c r="J7219" s="1" t="str">
        <f t="shared" si="1011"/>
        <v>*</v>
      </c>
      <c r="P7219" s="1">
        <v>43</v>
      </c>
      <c r="Q7219" s="1">
        <f t="shared" si="1016"/>
        <v>0.05</v>
      </c>
      <c r="T7219" s="4">
        <v>532.89</v>
      </c>
      <c r="U7219" s="9">
        <f t="shared" si="1012"/>
        <v>0</v>
      </c>
      <c r="V7219" s="4">
        <f t="shared" si="1013"/>
        <v>12.392790697674418</v>
      </c>
      <c r="W7219" s="1" t="s">
        <v>21</v>
      </c>
      <c r="X7219" s="1">
        <v>1.49</v>
      </c>
      <c r="Y7219" s="4">
        <f t="shared" si="1014"/>
        <v>534.38</v>
      </c>
      <c r="Z7219" s="1" t="s">
        <v>15</v>
      </c>
      <c r="AA7219" s="1" t="s">
        <v>23</v>
      </c>
      <c r="AB7219" s="1" t="s">
        <v>29</v>
      </c>
      <c r="AC7219" s="1" t="s">
        <v>43</v>
      </c>
      <c r="AD7219" s="1" t="s">
        <v>19</v>
      </c>
      <c r="AE7219" s="2">
        <v>41068</v>
      </c>
    </row>
    <row r="7220" spans="1:31" x14ac:dyDescent="0.25">
      <c r="A7220">
        <f t="shared" si="1015"/>
        <v>7219</v>
      </c>
      <c r="B7220" s="1">
        <v>53762</v>
      </c>
      <c r="C7220" s="2">
        <v>41061</v>
      </c>
      <c r="D7220" s="1" t="s">
        <v>32</v>
      </c>
      <c r="E7220" s="1" t="str">
        <f t="shared" si="1008"/>
        <v>***</v>
      </c>
      <c r="F7220" s="1" t="str">
        <f t="shared" si="1009"/>
        <v>***</v>
      </c>
      <c r="G7220" s="1" t="str">
        <f t="shared" si="1010"/>
        <v>***</v>
      </c>
      <c r="J7220" s="1" t="str">
        <f t="shared" si="1011"/>
        <v>***</v>
      </c>
      <c r="P7220" s="1">
        <v>28</v>
      </c>
      <c r="Q7220" s="1">
        <f t="shared" si="1016"/>
        <v>3.5000000000000003E-2</v>
      </c>
      <c r="T7220" s="4">
        <v>136.16</v>
      </c>
      <c r="U7220" s="9">
        <f t="shared" si="1012"/>
        <v>0</v>
      </c>
      <c r="V7220" s="4">
        <f t="shared" si="1013"/>
        <v>4.862857142857143</v>
      </c>
      <c r="W7220" s="1" t="s">
        <v>21</v>
      </c>
      <c r="X7220" s="1">
        <v>0.49</v>
      </c>
      <c r="Y7220" s="4">
        <f t="shared" si="1014"/>
        <v>136.65</v>
      </c>
      <c r="Z7220" s="1" t="s">
        <v>15</v>
      </c>
      <c r="AA7220" s="1" t="s">
        <v>16</v>
      </c>
      <c r="AB7220" s="1" t="s">
        <v>29</v>
      </c>
      <c r="AC7220" s="1" t="s">
        <v>58</v>
      </c>
      <c r="AD7220" s="1" t="s">
        <v>19</v>
      </c>
      <c r="AE7220" s="2">
        <v>41062</v>
      </c>
    </row>
    <row r="7221" spans="1:31" x14ac:dyDescent="0.25">
      <c r="A7221">
        <f t="shared" si="1015"/>
        <v>7220</v>
      </c>
      <c r="B7221" s="1">
        <v>23911</v>
      </c>
      <c r="C7221" s="2">
        <v>41061</v>
      </c>
      <c r="D7221" s="1" t="s">
        <v>32</v>
      </c>
      <c r="E7221" s="1" t="str">
        <f t="shared" si="1008"/>
        <v>***</v>
      </c>
      <c r="F7221" s="1" t="str">
        <f t="shared" si="1009"/>
        <v>***</v>
      </c>
      <c r="G7221" s="1" t="str">
        <f t="shared" si="1010"/>
        <v>***</v>
      </c>
      <c r="J7221" s="1" t="str">
        <f t="shared" si="1011"/>
        <v>***</v>
      </c>
      <c r="P7221" s="1">
        <v>3</v>
      </c>
      <c r="Q7221" s="1">
        <f t="shared" si="1016"/>
        <v>0.01</v>
      </c>
      <c r="T7221" s="4">
        <v>121.26</v>
      </c>
      <c r="U7221" s="9">
        <f t="shared" si="1012"/>
        <v>0</v>
      </c>
      <c r="V7221" s="4">
        <f t="shared" si="1013"/>
        <v>40.42</v>
      </c>
      <c r="W7221" s="1" t="s">
        <v>21</v>
      </c>
      <c r="X7221" s="1">
        <v>7.5</v>
      </c>
      <c r="Y7221" s="4">
        <f t="shared" si="1014"/>
        <v>128.76</v>
      </c>
      <c r="Z7221" s="1" t="s">
        <v>46</v>
      </c>
      <c r="AA7221" s="1" t="s">
        <v>37</v>
      </c>
      <c r="AB7221" s="1" t="s">
        <v>29</v>
      </c>
      <c r="AC7221" s="1" t="s">
        <v>40</v>
      </c>
      <c r="AD7221" s="1" t="s">
        <v>19</v>
      </c>
      <c r="AE7221" s="2">
        <v>41062</v>
      </c>
    </row>
    <row r="7222" spans="1:31" x14ac:dyDescent="0.25">
      <c r="A7222">
        <f t="shared" si="1015"/>
        <v>7221</v>
      </c>
      <c r="B7222" s="1">
        <v>36832</v>
      </c>
      <c r="C7222" s="2">
        <v>41061</v>
      </c>
      <c r="D7222" s="1" t="s">
        <v>13</v>
      </c>
      <c r="E7222" s="1" t="str">
        <f t="shared" si="1008"/>
        <v>*</v>
      </c>
      <c r="F7222" s="1" t="str">
        <f t="shared" si="1009"/>
        <v>*</v>
      </c>
      <c r="G7222" s="1" t="str">
        <f t="shared" si="1010"/>
        <v>*</v>
      </c>
      <c r="J7222" s="1" t="str">
        <f t="shared" si="1011"/>
        <v>*</v>
      </c>
      <c r="P7222" s="1">
        <v>24</v>
      </c>
      <c r="Q7222" s="1">
        <f t="shared" si="1016"/>
        <v>3.5000000000000003E-2</v>
      </c>
      <c r="T7222" s="4">
        <v>60.69</v>
      </c>
      <c r="U7222" s="9">
        <f t="shared" si="1012"/>
        <v>0</v>
      </c>
      <c r="V7222" s="4">
        <f t="shared" si="1013"/>
        <v>2.5287500000000001</v>
      </c>
      <c r="W7222" s="1" t="s">
        <v>14</v>
      </c>
      <c r="X7222" s="1">
        <v>1.99</v>
      </c>
      <c r="Y7222" s="4">
        <f t="shared" si="1014"/>
        <v>62.68</v>
      </c>
      <c r="Z7222" s="1" t="s">
        <v>15</v>
      </c>
      <c r="AA7222" s="1" t="s">
        <v>23</v>
      </c>
      <c r="AB7222" s="1" t="s">
        <v>24</v>
      </c>
      <c r="AC7222" s="1" t="s">
        <v>38</v>
      </c>
      <c r="AD7222" s="1" t="s">
        <v>41</v>
      </c>
      <c r="AE7222" s="2">
        <v>41066</v>
      </c>
    </row>
    <row r="7223" spans="1:31" x14ac:dyDescent="0.25">
      <c r="A7223">
        <f t="shared" si="1015"/>
        <v>7222</v>
      </c>
      <c r="B7223" s="1">
        <v>3654</v>
      </c>
      <c r="C7223" s="2">
        <v>41062</v>
      </c>
      <c r="D7223" s="1" t="s">
        <v>13</v>
      </c>
      <c r="E7223" s="1" t="str">
        <f t="shared" si="1008"/>
        <v>*</v>
      </c>
      <c r="F7223" s="1" t="str">
        <f t="shared" si="1009"/>
        <v>*</v>
      </c>
      <c r="G7223" s="1" t="str">
        <f t="shared" si="1010"/>
        <v>*</v>
      </c>
      <c r="J7223" s="1" t="str">
        <f t="shared" si="1011"/>
        <v>*</v>
      </c>
      <c r="P7223" s="1">
        <v>47</v>
      </c>
      <c r="Q7223" s="1">
        <f t="shared" si="1016"/>
        <v>0.05</v>
      </c>
      <c r="T7223" s="4">
        <v>12569.31</v>
      </c>
      <c r="U7223" s="9">
        <f t="shared" si="1012"/>
        <v>1</v>
      </c>
      <c r="V7223" s="4">
        <f t="shared" si="1013"/>
        <v>267.43212765957446</v>
      </c>
      <c r="W7223" s="1" t="s">
        <v>33</v>
      </c>
      <c r="X7223" s="1">
        <v>23.19</v>
      </c>
      <c r="Y7223" s="4">
        <f t="shared" si="1014"/>
        <v>12592.5</v>
      </c>
      <c r="Z7223" s="1" t="s">
        <v>53</v>
      </c>
      <c r="AA7223" s="1" t="s">
        <v>28</v>
      </c>
      <c r="AB7223" s="1" t="s">
        <v>29</v>
      </c>
      <c r="AC7223" s="1" t="s">
        <v>63</v>
      </c>
      <c r="AD7223" s="1" t="s">
        <v>35</v>
      </c>
      <c r="AE7223" s="2">
        <v>41062</v>
      </c>
    </row>
    <row r="7224" spans="1:31" x14ac:dyDescent="0.25">
      <c r="A7224">
        <f t="shared" si="1015"/>
        <v>7223</v>
      </c>
      <c r="B7224" s="1">
        <v>3654</v>
      </c>
      <c r="C7224" s="2">
        <v>41062</v>
      </c>
      <c r="D7224" s="1" t="s">
        <v>13</v>
      </c>
      <c r="E7224" s="1" t="str">
        <f t="shared" si="1008"/>
        <v>*</v>
      </c>
      <c r="F7224" s="1" t="str">
        <f t="shared" si="1009"/>
        <v>*</v>
      </c>
      <c r="G7224" s="1" t="str">
        <f t="shared" si="1010"/>
        <v>*</v>
      </c>
      <c r="J7224" s="1" t="str">
        <f t="shared" si="1011"/>
        <v>*</v>
      </c>
      <c r="P7224" s="1">
        <v>39</v>
      </c>
      <c r="Q7224" s="1">
        <f t="shared" si="1016"/>
        <v>0.04</v>
      </c>
      <c r="T7224" s="4">
        <v>7338.79</v>
      </c>
      <c r="U7224" s="9">
        <f t="shared" si="1012"/>
        <v>1</v>
      </c>
      <c r="V7224" s="4">
        <f t="shared" si="1013"/>
        <v>188.17410256410255</v>
      </c>
      <c r="W7224" s="1" t="s">
        <v>21</v>
      </c>
      <c r="X7224" s="1">
        <v>13.99</v>
      </c>
      <c r="Y7224" s="4">
        <f t="shared" si="1014"/>
        <v>7352.78</v>
      </c>
      <c r="Z7224" s="1" t="s">
        <v>53</v>
      </c>
      <c r="AA7224" s="1" t="s">
        <v>28</v>
      </c>
      <c r="AB7224" s="1" t="s">
        <v>24</v>
      </c>
      <c r="AC7224" s="1" t="s">
        <v>56</v>
      </c>
      <c r="AD7224" s="1" t="s">
        <v>26</v>
      </c>
      <c r="AE7224" s="2">
        <v>41067</v>
      </c>
    </row>
    <row r="7225" spans="1:31" x14ac:dyDescent="0.25">
      <c r="A7225">
        <f t="shared" si="1015"/>
        <v>7224</v>
      </c>
      <c r="B7225" s="1">
        <v>19652</v>
      </c>
      <c r="C7225" s="2">
        <v>41062</v>
      </c>
      <c r="D7225" s="1" t="s">
        <v>32</v>
      </c>
      <c r="E7225" s="1" t="str">
        <f t="shared" si="1008"/>
        <v>***</v>
      </c>
      <c r="F7225" s="1" t="str">
        <f t="shared" si="1009"/>
        <v>***</v>
      </c>
      <c r="G7225" s="1" t="str">
        <f t="shared" si="1010"/>
        <v>***</v>
      </c>
      <c r="J7225" s="1" t="str">
        <f t="shared" si="1011"/>
        <v>***</v>
      </c>
      <c r="P7225" s="1">
        <v>28</v>
      </c>
      <c r="Q7225" s="1">
        <f t="shared" si="1016"/>
        <v>3.5000000000000003E-2</v>
      </c>
      <c r="T7225" s="4">
        <v>2711.14</v>
      </c>
      <c r="U7225" s="9">
        <f t="shared" si="1012"/>
        <v>1</v>
      </c>
      <c r="V7225" s="4">
        <f t="shared" si="1013"/>
        <v>96.826428571428565</v>
      </c>
      <c r="W7225" s="1" t="s">
        <v>33</v>
      </c>
      <c r="X7225" s="1">
        <v>42</v>
      </c>
      <c r="Y7225" s="4">
        <f t="shared" si="1014"/>
        <v>2753.14</v>
      </c>
      <c r="Z7225" s="1" t="s">
        <v>46</v>
      </c>
      <c r="AA7225" s="1" t="s">
        <v>28</v>
      </c>
      <c r="AB7225" s="1" t="s">
        <v>17</v>
      </c>
      <c r="AC7225" s="1" t="s">
        <v>34</v>
      </c>
      <c r="AD7225" s="1" t="s">
        <v>35</v>
      </c>
      <c r="AE7225" s="2">
        <v>41063</v>
      </c>
    </row>
    <row r="7226" spans="1:31" x14ac:dyDescent="0.25">
      <c r="A7226">
        <f t="shared" si="1015"/>
        <v>7225</v>
      </c>
      <c r="B7226" s="1">
        <v>9024</v>
      </c>
      <c r="C7226" s="2">
        <v>41062</v>
      </c>
      <c r="D7226" s="1" t="s">
        <v>36</v>
      </c>
      <c r="E7226" s="1" t="str">
        <f t="shared" si="1008"/>
        <v>*</v>
      </c>
      <c r="F7226" s="1" t="str">
        <f t="shared" si="1009"/>
        <v>*</v>
      </c>
      <c r="G7226" s="1" t="str">
        <f t="shared" si="1010"/>
        <v>*</v>
      </c>
      <c r="J7226" s="1" t="str">
        <f t="shared" si="1011"/>
        <v>*</v>
      </c>
      <c r="P7226" s="1">
        <v>44</v>
      </c>
      <c r="Q7226" s="1">
        <f t="shared" si="1016"/>
        <v>0.05</v>
      </c>
      <c r="T7226" s="4">
        <v>2318.2134999999998</v>
      </c>
      <c r="U7226" s="9">
        <f t="shared" si="1012"/>
        <v>1</v>
      </c>
      <c r="V7226" s="4">
        <f t="shared" si="1013"/>
        <v>52.68667045454545</v>
      </c>
      <c r="W7226" s="1" t="s">
        <v>21</v>
      </c>
      <c r="X7226" s="1">
        <v>2.79</v>
      </c>
      <c r="Y7226" s="4">
        <f t="shared" si="1014"/>
        <v>2321.0034999999998</v>
      </c>
      <c r="Z7226" s="1" t="s">
        <v>53</v>
      </c>
      <c r="AA7226" s="1" t="s">
        <v>37</v>
      </c>
      <c r="AB7226" s="1" t="s">
        <v>24</v>
      </c>
      <c r="AC7226" s="1" t="s">
        <v>25</v>
      </c>
      <c r="AD7226" s="1" t="s">
        <v>19</v>
      </c>
      <c r="AE7226" s="2">
        <v>41062</v>
      </c>
    </row>
    <row r="7227" spans="1:31" x14ac:dyDescent="0.25">
      <c r="A7227">
        <f t="shared" si="1015"/>
        <v>7226</v>
      </c>
      <c r="B7227" s="1">
        <v>19652</v>
      </c>
      <c r="C7227" s="2">
        <v>41062</v>
      </c>
      <c r="D7227" s="1" t="s">
        <v>32</v>
      </c>
      <c r="E7227" s="1" t="str">
        <f t="shared" si="1008"/>
        <v>***</v>
      </c>
      <c r="F7227" s="1" t="str">
        <f t="shared" si="1009"/>
        <v>***</v>
      </c>
      <c r="G7227" s="1" t="str">
        <f t="shared" si="1010"/>
        <v>***</v>
      </c>
      <c r="J7227" s="1" t="str">
        <f t="shared" si="1011"/>
        <v>***</v>
      </c>
      <c r="P7227" s="1">
        <v>34</v>
      </c>
      <c r="Q7227" s="1">
        <f t="shared" si="1016"/>
        <v>0.04</v>
      </c>
      <c r="T7227" s="4">
        <v>1829.8715</v>
      </c>
      <c r="U7227" s="9">
        <f t="shared" si="1012"/>
        <v>1</v>
      </c>
      <c r="V7227" s="4">
        <f t="shared" si="1013"/>
        <v>53.819749999999999</v>
      </c>
      <c r="W7227" s="1" t="s">
        <v>21</v>
      </c>
      <c r="X7227" s="1">
        <v>3.99</v>
      </c>
      <c r="Y7227" s="4">
        <f t="shared" si="1014"/>
        <v>1833.8615</v>
      </c>
      <c r="Z7227" s="1" t="s">
        <v>46</v>
      </c>
      <c r="AA7227" s="1" t="s">
        <v>28</v>
      </c>
      <c r="AB7227" s="1" t="s">
        <v>24</v>
      </c>
      <c r="AC7227" s="1" t="s">
        <v>25</v>
      </c>
      <c r="AD7227" s="1" t="s">
        <v>19</v>
      </c>
      <c r="AE7227" s="2">
        <v>41064</v>
      </c>
    </row>
    <row r="7228" spans="1:31" x14ac:dyDescent="0.25">
      <c r="A7228">
        <f t="shared" si="1015"/>
        <v>7227</v>
      </c>
      <c r="B7228" s="1">
        <v>1027</v>
      </c>
      <c r="C7228" s="2">
        <v>41062</v>
      </c>
      <c r="D7228" s="1" t="s">
        <v>36</v>
      </c>
      <c r="E7228" s="1" t="str">
        <f t="shared" si="1008"/>
        <v>*</v>
      </c>
      <c r="F7228" s="1" t="str">
        <f t="shared" si="1009"/>
        <v>*</v>
      </c>
      <c r="G7228" s="1" t="str">
        <f t="shared" si="1010"/>
        <v>*</v>
      </c>
      <c r="J7228" s="1" t="str">
        <f t="shared" si="1011"/>
        <v>*</v>
      </c>
      <c r="P7228" s="1">
        <v>19</v>
      </c>
      <c r="Q7228" s="1">
        <f t="shared" si="1016"/>
        <v>0.02</v>
      </c>
      <c r="T7228" s="4">
        <v>1406.15</v>
      </c>
      <c r="U7228" s="9">
        <f t="shared" si="1012"/>
        <v>1</v>
      </c>
      <c r="V7228" s="4">
        <f t="shared" si="1013"/>
        <v>74.007894736842104</v>
      </c>
      <c r="W7228" s="1" t="s">
        <v>33</v>
      </c>
      <c r="X7228" s="1">
        <v>46.74</v>
      </c>
      <c r="Y7228" s="4">
        <f t="shared" si="1014"/>
        <v>1452.89</v>
      </c>
      <c r="Z7228" s="1" t="s">
        <v>46</v>
      </c>
      <c r="AA7228" s="1" t="s">
        <v>37</v>
      </c>
      <c r="AB7228" s="1" t="s">
        <v>17</v>
      </c>
      <c r="AC7228" s="1" t="s">
        <v>62</v>
      </c>
      <c r="AD7228" s="1" t="s">
        <v>59</v>
      </c>
      <c r="AE7228" s="2">
        <v>41064</v>
      </c>
    </row>
    <row r="7229" spans="1:31" x14ac:dyDescent="0.25">
      <c r="A7229">
        <f t="shared" si="1015"/>
        <v>7228</v>
      </c>
      <c r="B7229" s="1">
        <v>46055</v>
      </c>
      <c r="C7229" s="2">
        <v>41062</v>
      </c>
      <c r="D7229" s="1" t="s">
        <v>36</v>
      </c>
      <c r="E7229" s="1" t="str">
        <f t="shared" si="1008"/>
        <v>*</v>
      </c>
      <c r="F7229" s="1" t="str">
        <f t="shared" si="1009"/>
        <v>*</v>
      </c>
      <c r="G7229" s="1" t="str">
        <f t="shared" si="1010"/>
        <v>*</v>
      </c>
      <c r="J7229" s="1" t="str">
        <f t="shared" si="1011"/>
        <v>*</v>
      </c>
      <c r="P7229" s="1">
        <v>25</v>
      </c>
      <c r="Q7229" s="1">
        <f t="shared" si="1016"/>
        <v>3.5000000000000003E-2</v>
      </c>
      <c r="T7229" s="4">
        <v>1291.2</v>
      </c>
      <c r="U7229" s="9">
        <f t="shared" si="1012"/>
        <v>1</v>
      </c>
      <c r="V7229" s="4">
        <f t="shared" si="1013"/>
        <v>51.648000000000003</v>
      </c>
      <c r="W7229" s="1" t="s">
        <v>21</v>
      </c>
      <c r="X7229" s="1">
        <v>6.5</v>
      </c>
      <c r="Y7229" s="4">
        <f t="shared" si="1014"/>
        <v>1297.7</v>
      </c>
      <c r="Z7229" s="1" t="s">
        <v>51</v>
      </c>
      <c r="AA7229" s="1" t="s">
        <v>16</v>
      </c>
      <c r="AB7229" s="1" t="s">
        <v>24</v>
      </c>
      <c r="AC7229" s="1" t="s">
        <v>38</v>
      </c>
      <c r="AD7229" s="1" t="s">
        <v>19</v>
      </c>
      <c r="AE7229" s="2">
        <v>41064</v>
      </c>
    </row>
    <row r="7230" spans="1:31" x14ac:dyDescent="0.25">
      <c r="A7230">
        <f t="shared" si="1015"/>
        <v>7229</v>
      </c>
      <c r="B7230" s="1">
        <v>9024</v>
      </c>
      <c r="C7230" s="2">
        <v>41062</v>
      </c>
      <c r="D7230" s="1" t="s">
        <v>36</v>
      </c>
      <c r="E7230" s="1" t="str">
        <f t="shared" si="1008"/>
        <v>*</v>
      </c>
      <c r="F7230" s="1" t="str">
        <f t="shared" si="1009"/>
        <v>*</v>
      </c>
      <c r="G7230" s="1" t="str">
        <f t="shared" si="1010"/>
        <v>*</v>
      </c>
      <c r="J7230" s="1" t="str">
        <f t="shared" si="1011"/>
        <v>*</v>
      </c>
      <c r="P7230" s="1">
        <v>30</v>
      </c>
      <c r="Q7230" s="1">
        <f t="shared" si="1016"/>
        <v>0.04</v>
      </c>
      <c r="T7230" s="4">
        <v>1136.44</v>
      </c>
      <c r="U7230" s="9">
        <f t="shared" si="1012"/>
        <v>1</v>
      </c>
      <c r="V7230" s="4">
        <f t="shared" si="1013"/>
        <v>37.881333333333338</v>
      </c>
      <c r="W7230" s="1" t="s">
        <v>21</v>
      </c>
      <c r="X7230" s="1">
        <v>6.5</v>
      </c>
      <c r="Y7230" s="4">
        <f t="shared" si="1014"/>
        <v>1142.94</v>
      </c>
      <c r="Z7230" s="1" t="s">
        <v>44</v>
      </c>
      <c r="AA7230" s="1" t="s">
        <v>37</v>
      </c>
      <c r="AB7230" s="1" t="s">
        <v>24</v>
      </c>
      <c r="AC7230" s="1" t="s">
        <v>38</v>
      </c>
      <c r="AD7230" s="1" t="s">
        <v>19</v>
      </c>
      <c r="AE7230" s="2">
        <v>41064</v>
      </c>
    </row>
    <row r="7231" spans="1:31" x14ac:dyDescent="0.25">
      <c r="A7231">
        <f t="shared" si="1015"/>
        <v>7230</v>
      </c>
      <c r="B7231" s="1">
        <v>12292</v>
      </c>
      <c r="C7231" s="2">
        <v>41062</v>
      </c>
      <c r="D7231" s="1" t="s">
        <v>27</v>
      </c>
      <c r="E7231" s="1" t="str">
        <f t="shared" si="1008"/>
        <v>*</v>
      </c>
      <c r="F7231" s="1" t="str">
        <f t="shared" si="1009"/>
        <v>*</v>
      </c>
      <c r="G7231" s="1" t="str">
        <f t="shared" si="1010"/>
        <v>*</v>
      </c>
      <c r="J7231" s="1" t="str">
        <f t="shared" si="1011"/>
        <v>*</v>
      </c>
      <c r="P7231" s="1">
        <v>32</v>
      </c>
      <c r="Q7231" s="1">
        <f t="shared" si="1016"/>
        <v>0.04</v>
      </c>
      <c r="T7231" s="4">
        <v>824.24</v>
      </c>
      <c r="U7231" s="9">
        <f t="shared" si="1012"/>
        <v>0</v>
      </c>
      <c r="V7231" s="4">
        <f t="shared" si="1013"/>
        <v>25.7575</v>
      </c>
      <c r="W7231" s="1" t="s">
        <v>21</v>
      </c>
      <c r="X7231" s="1">
        <v>5.89</v>
      </c>
      <c r="Y7231" s="4">
        <f t="shared" si="1014"/>
        <v>830.13</v>
      </c>
      <c r="Z7231" s="1" t="s">
        <v>51</v>
      </c>
      <c r="AA7231" s="1" t="s">
        <v>16</v>
      </c>
      <c r="AB7231" s="1" t="s">
        <v>24</v>
      </c>
      <c r="AC7231" s="1" t="s">
        <v>38</v>
      </c>
      <c r="AD7231" s="1" t="s">
        <v>19</v>
      </c>
      <c r="AE7231" s="2">
        <v>41062</v>
      </c>
    </row>
    <row r="7232" spans="1:31" x14ac:dyDescent="0.25">
      <c r="A7232">
        <f t="shared" si="1015"/>
        <v>7231</v>
      </c>
      <c r="B7232" s="1">
        <v>3172</v>
      </c>
      <c r="C7232" s="2">
        <v>41062</v>
      </c>
      <c r="D7232" s="1" t="s">
        <v>27</v>
      </c>
      <c r="E7232" s="1" t="str">
        <f t="shared" si="1008"/>
        <v>*</v>
      </c>
      <c r="F7232" s="1" t="str">
        <f t="shared" si="1009"/>
        <v>*</v>
      </c>
      <c r="G7232" s="1" t="str">
        <f t="shared" si="1010"/>
        <v>*</v>
      </c>
      <c r="J7232" s="1" t="str">
        <f t="shared" si="1011"/>
        <v>*</v>
      </c>
      <c r="P7232" s="1">
        <v>33</v>
      </c>
      <c r="Q7232" s="1">
        <f t="shared" si="1016"/>
        <v>0.04</v>
      </c>
      <c r="T7232" s="4">
        <v>584.51099999999997</v>
      </c>
      <c r="U7232" s="9">
        <f t="shared" si="1012"/>
        <v>0</v>
      </c>
      <c r="V7232" s="4">
        <f t="shared" si="1013"/>
        <v>17.712454545454545</v>
      </c>
      <c r="W7232" s="1" t="s">
        <v>21</v>
      </c>
      <c r="X7232" s="1">
        <v>3.3</v>
      </c>
      <c r="Y7232" s="4">
        <f t="shared" si="1014"/>
        <v>587.81099999999992</v>
      </c>
      <c r="Z7232" s="1" t="s">
        <v>46</v>
      </c>
      <c r="AA7232" s="1" t="s">
        <v>16</v>
      </c>
      <c r="AB7232" s="1" t="s">
        <v>24</v>
      </c>
      <c r="AC7232" s="1" t="s">
        <v>25</v>
      </c>
      <c r="AD7232" s="1" t="s">
        <v>41</v>
      </c>
      <c r="AE7232" s="2">
        <v>41064</v>
      </c>
    </row>
    <row r="7233" spans="1:31" x14ac:dyDescent="0.25">
      <c r="A7233">
        <f t="shared" si="1015"/>
        <v>7232</v>
      </c>
      <c r="B7233" s="1">
        <v>3654</v>
      </c>
      <c r="C7233" s="2">
        <v>41062</v>
      </c>
      <c r="D7233" s="1" t="s">
        <v>13</v>
      </c>
      <c r="E7233" s="1" t="str">
        <f t="shared" si="1008"/>
        <v>*</v>
      </c>
      <c r="F7233" s="1" t="str">
        <f t="shared" si="1009"/>
        <v>*</v>
      </c>
      <c r="G7233" s="1" t="str">
        <f t="shared" si="1010"/>
        <v>*</v>
      </c>
      <c r="J7233" s="1" t="str">
        <f t="shared" si="1011"/>
        <v>*</v>
      </c>
      <c r="P7233" s="1">
        <v>41</v>
      </c>
      <c r="Q7233" s="1">
        <f t="shared" si="1016"/>
        <v>0.05</v>
      </c>
      <c r="T7233" s="4">
        <v>95.73</v>
      </c>
      <c r="U7233" s="9">
        <f t="shared" si="1012"/>
        <v>0</v>
      </c>
      <c r="V7233" s="4">
        <f t="shared" si="1013"/>
        <v>2.3348780487804879</v>
      </c>
      <c r="W7233" s="1" t="s">
        <v>21</v>
      </c>
      <c r="X7233" s="1">
        <v>5.33</v>
      </c>
      <c r="Y7233" s="4">
        <f t="shared" si="1014"/>
        <v>101.06</v>
      </c>
      <c r="Z7233" s="1" t="s">
        <v>42</v>
      </c>
      <c r="AA7233" s="1" t="s">
        <v>28</v>
      </c>
      <c r="AB7233" s="1" t="s">
        <v>17</v>
      </c>
      <c r="AC7233" s="1" t="s">
        <v>18</v>
      </c>
      <c r="AD7233" s="1" t="s">
        <v>19</v>
      </c>
      <c r="AE7233" s="2">
        <v>41067</v>
      </c>
    </row>
    <row r="7234" spans="1:31" x14ac:dyDescent="0.25">
      <c r="A7234">
        <f t="shared" si="1015"/>
        <v>7233</v>
      </c>
      <c r="B7234" s="1">
        <v>9024</v>
      </c>
      <c r="C7234" s="2">
        <v>41062</v>
      </c>
      <c r="D7234" s="1" t="s">
        <v>36</v>
      </c>
      <c r="E7234" s="1" t="str">
        <f t="shared" si="1008"/>
        <v>*</v>
      </c>
      <c r="F7234" s="1" t="str">
        <f t="shared" si="1009"/>
        <v>*</v>
      </c>
      <c r="G7234" s="1" t="str">
        <f t="shared" si="1010"/>
        <v>*</v>
      </c>
      <c r="J7234" s="1" t="str">
        <f t="shared" si="1011"/>
        <v>*</v>
      </c>
      <c r="P7234" s="1">
        <v>2</v>
      </c>
      <c r="Q7234" s="1">
        <f t="shared" si="1016"/>
        <v>0.01</v>
      </c>
      <c r="T7234" s="4">
        <v>12.12</v>
      </c>
      <c r="U7234" s="9">
        <f t="shared" si="1012"/>
        <v>0</v>
      </c>
      <c r="V7234" s="4">
        <f t="shared" si="1013"/>
        <v>6.06</v>
      </c>
      <c r="W7234" s="1" t="s">
        <v>21</v>
      </c>
      <c r="X7234" s="1">
        <v>0.95</v>
      </c>
      <c r="Y7234" s="4">
        <f t="shared" si="1014"/>
        <v>13.069999999999999</v>
      </c>
      <c r="Z7234" s="1" t="s">
        <v>44</v>
      </c>
      <c r="AA7234" s="1" t="s">
        <v>37</v>
      </c>
      <c r="AB7234" s="1" t="s">
        <v>29</v>
      </c>
      <c r="AC7234" s="1" t="s">
        <v>40</v>
      </c>
      <c r="AD7234" s="1" t="s">
        <v>31</v>
      </c>
      <c r="AE7234" s="2">
        <v>41063</v>
      </c>
    </row>
    <row r="7235" spans="1:31" x14ac:dyDescent="0.25">
      <c r="A7235">
        <f t="shared" si="1015"/>
        <v>7234</v>
      </c>
      <c r="B7235" s="1">
        <v>44679</v>
      </c>
      <c r="C7235" s="2">
        <v>41063</v>
      </c>
      <c r="D7235" s="1" t="s">
        <v>36</v>
      </c>
      <c r="E7235" s="1" t="str">
        <f t="shared" ref="E7235:E7298" si="1017">IF(D7235="Critical","***","*")</f>
        <v>*</v>
      </c>
      <c r="F7235" s="1" t="str">
        <f t="shared" ref="F7235:F7298" si="1018">IF(D7235="Critical","***",IF(D7235="High","**","*"))</f>
        <v>*</v>
      </c>
      <c r="G7235" s="1" t="str">
        <f t="shared" ref="G7235:G7298" si="1019">VLOOKUP(D7235,$H$6:$I$10,2,FALSE)</f>
        <v>*</v>
      </c>
      <c r="J7235" s="1" t="str">
        <f t="shared" ref="J7235:J7298" si="1020">HLOOKUP(D7235,$K$5:$O$6,2,FALSE)</f>
        <v>*</v>
      </c>
      <c r="P7235" s="1">
        <v>35</v>
      </c>
      <c r="Q7235" s="1">
        <f t="shared" si="1016"/>
        <v>0.04</v>
      </c>
      <c r="T7235" s="4">
        <v>2004.22</v>
      </c>
      <c r="U7235" s="9">
        <f t="shared" ref="U7235:U7298" si="1021">IF(T7235&gt;1000,1,0)</f>
        <v>1</v>
      </c>
      <c r="V7235" s="4">
        <f t="shared" ref="V7235:V7298" si="1022">T7235/P7235</f>
        <v>57.26342857142857</v>
      </c>
      <c r="W7235" s="1" t="s">
        <v>21</v>
      </c>
      <c r="X7235" s="1">
        <v>12.23</v>
      </c>
      <c r="Y7235" s="4">
        <f t="shared" ref="Y7235:Y7298" si="1023">X7235+T7235</f>
        <v>2016.45</v>
      </c>
      <c r="Z7235" s="1" t="s">
        <v>15</v>
      </c>
      <c r="AA7235" s="1" t="s">
        <v>23</v>
      </c>
      <c r="AB7235" s="1" t="s">
        <v>17</v>
      </c>
      <c r="AC7235" s="1" t="s">
        <v>18</v>
      </c>
      <c r="AD7235" s="1" t="s">
        <v>26</v>
      </c>
      <c r="AE7235" s="2">
        <v>41065</v>
      </c>
    </row>
    <row r="7236" spans="1:31" x14ac:dyDescent="0.25">
      <c r="A7236">
        <f t="shared" ref="A7236:A7299" si="1024">A7235+1</f>
        <v>7235</v>
      </c>
      <c r="B7236" s="1">
        <v>44679</v>
      </c>
      <c r="C7236" s="2">
        <v>41063</v>
      </c>
      <c r="D7236" s="1" t="s">
        <v>36</v>
      </c>
      <c r="E7236" s="1" t="str">
        <f t="shared" si="1017"/>
        <v>*</v>
      </c>
      <c r="F7236" s="1" t="str">
        <f t="shared" si="1018"/>
        <v>*</v>
      </c>
      <c r="G7236" s="1" t="str">
        <f t="shared" si="1019"/>
        <v>*</v>
      </c>
      <c r="J7236" s="1" t="str">
        <f t="shared" si="1020"/>
        <v>*</v>
      </c>
      <c r="P7236" s="1">
        <v>22</v>
      </c>
      <c r="Q7236" s="1">
        <f t="shared" ref="Q7236:Q7299" si="1025">VLOOKUP(P7236,$R$5:$S$10,2,TRUE)</f>
        <v>3.5000000000000003E-2</v>
      </c>
      <c r="T7236" s="4">
        <v>127.51</v>
      </c>
      <c r="U7236" s="9">
        <f t="shared" si="1021"/>
        <v>0</v>
      </c>
      <c r="V7236" s="4">
        <f t="shared" si="1022"/>
        <v>5.7959090909090909</v>
      </c>
      <c r="W7236" s="1" t="s">
        <v>21</v>
      </c>
      <c r="X7236" s="1">
        <v>1.49</v>
      </c>
      <c r="Y7236" s="4">
        <f t="shared" si="1023"/>
        <v>129</v>
      </c>
      <c r="Z7236" s="1" t="s">
        <v>15</v>
      </c>
      <c r="AA7236" s="1" t="s">
        <v>23</v>
      </c>
      <c r="AB7236" s="1" t="s">
        <v>29</v>
      </c>
      <c r="AC7236" s="1" t="s">
        <v>43</v>
      </c>
      <c r="AD7236" s="1" t="s">
        <v>19</v>
      </c>
      <c r="AE7236" s="2">
        <v>41064</v>
      </c>
    </row>
    <row r="7237" spans="1:31" x14ac:dyDescent="0.25">
      <c r="A7237">
        <f t="shared" si="1024"/>
        <v>7236</v>
      </c>
      <c r="B7237" s="1">
        <v>34754</v>
      </c>
      <c r="C7237" s="2">
        <v>41064</v>
      </c>
      <c r="D7237" s="1" t="s">
        <v>32</v>
      </c>
      <c r="E7237" s="1" t="str">
        <f t="shared" si="1017"/>
        <v>***</v>
      </c>
      <c r="F7237" s="1" t="str">
        <f t="shared" si="1018"/>
        <v>***</v>
      </c>
      <c r="G7237" s="1" t="str">
        <f t="shared" si="1019"/>
        <v>***</v>
      </c>
      <c r="J7237" s="1" t="str">
        <f t="shared" si="1020"/>
        <v>***</v>
      </c>
      <c r="P7237" s="1">
        <v>16</v>
      </c>
      <c r="Q7237" s="1">
        <f t="shared" si="1025"/>
        <v>0.02</v>
      </c>
      <c r="T7237" s="4">
        <v>623.35</v>
      </c>
      <c r="U7237" s="9">
        <f t="shared" si="1021"/>
        <v>0</v>
      </c>
      <c r="V7237" s="4">
        <f t="shared" si="1022"/>
        <v>38.959375000000001</v>
      </c>
      <c r="W7237" s="1" t="s">
        <v>21</v>
      </c>
      <c r="X7237" s="1">
        <v>5.08</v>
      </c>
      <c r="Y7237" s="4">
        <f t="shared" si="1023"/>
        <v>628.43000000000006</v>
      </c>
      <c r="Z7237" s="1" t="s">
        <v>54</v>
      </c>
      <c r="AA7237" s="1" t="s">
        <v>37</v>
      </c>
      <c r="AB7237" s="1" t="s">
        <v>29</v>
      </c>
      <c r="AC7237" s="1" t="s">
        <v>40</v>
      </c>
      <c r="AD7237" s="1" t="s">
        <v>31</v>
      </c>
      <c r="AE7237" s="2">
        <v>41066</v>
      </c>
    </row>
    <row r="7238" spans="1:31" x14ac:dyDescent="0.25">
      <c r="A7238">
        <f t="shared" si="1024"/>
        <v>7237</v>
      </c>
      <c r="B7238" s="1">
        <v>23809</v>
      </c>
      <c r="C7238" s="2">
        <v>41064</v>
      </c>
      <c r="D7238" s="1" t="s">
        <v>27</v>
      </c>
      <c r="E7238" s="1" t="str">
        <f t="shared" si="1017"/>
        <v>*</v>
      </c>
      <c r="F7238" s="1" t="str">
        <f t="shared" si="1018"/>
        <v>*</v>
      </c>
      <c r="G7238" s="1" t="str">
        <f t="shared" si="1019"/>
        <v>*</v>
      </c>
      <c r="J7238" s="1" t="str">
        <f t="shared" si="1020"/>
        <v>*</v>
      </c>
      <c r="P7238" s="1">
        <v>7</v>
      </c>
      <c r="Q7238" s="1">
        <f t="shared" si="1025"/>
        <v>0.01</v>
      </c>
      <c r="T7238" s="4">
        <v>86.61</v>
      </c>
      <c r="U7238" s="9">
        <f t="shared" si="1021"/>
        <v>0</v>
      </c>
      <c r="V7238" s="4">
        <f t="shared" si="1022"/>
        <v>12.372857142857143</v>
      </c>
      <c r="W7238" s="1" t="s">
        <v>21</v>
      </c>
      <c r="X7238" s="1">
        <v>1.49</v>
      </c>
      <c r="Y7238" s="4">
        <f t="shared" si="1023"/>
        <v>88.1</v>
      </c>
      <c r="Z7238" s="1" t="s">
        <v>54</v>
      </c>
      <c r="AA7238" s="1" t="s">
        <v>37</v>
      </c>
      <c r="AB7238" s="1" t="s">
        <v>29</v>
      </c>
      <c r="AC7238" s="1" t="s">
        <v>43</v>
      </c>
      <c r="AD7238" s="1" t="s">
        <v>19</v>
      </c>
      <c r="AE7238" s="2">
        <v>41066</v>
      </c>
    </row>
    <row r="7239" spans="1:31" x14ac:dyDescent="0.25">
      <c r="A7239">
        <f t="shared" si="1024"/>
        <v>7238</v>
      </c>
      <c r="B7239" s="1">
        <v>56805</v>
      </c>
      <c r="C7239" s="2">
        <v>41065</v>
      </c>
      <c r="D7239" s="1" t="s">
        <v>20</v>
      </c>
      <c r="E7239" s="1" t="str">
        <f t="shared" si="1017"/>
        <v>*</v>
      </c>
      <c r="F7239" s="1" t="str">
        <f t="shared" si="1018"/>
        <v>**</v>
      </c>
      <c r="G7239" s="1" t="str">
        <f t="shared" si="1019"/>
        <v>**</v>
      </c>
      <c r="J7239" s="1" t="str">
        <f t="shared" si="1020"/>
        <v>**</v>
      </c>
      <c r="P7239" s="1">
        <v>38</v>
      </c>
      <c r="Q7239" s="1">
        <f t="shared" si="1025"/>
        <v>0.04</v>
      </c>
      <c r="T7239" s="4">
        <v>14753.08</v>
      </c>
      <c r="U7239" s="9">
        <f t="shared" si="1021"/>
        <v>1</v>
      </c>
      <c r="V7239" s="4">
        <f t="shared" si="1022"/>
        <v>388.23894736842107</v>
      </c>
      <c r="W7239" s="1" t="s">
        <v>33</v>
      </c>
      <c r="X7239" s="1">
        <v>99</v>
      </c>
      <c r="Y7239" s="4">
        <f t="shared" si="1023"/>
        <v>14852.08</v>
      </c>
      <c r="Z7239" s="1" t="s">
        <v>49</v>
      </c>
      <c r="AA7239" s="1" t="s">
        <v>23</v>
      </c>
      <c r="AB7239" s="1" t="s">
        <v>29</v>
      </c>
      <c r="AC7239" s="1" t="s">
        <v>55</v>
      </c>
      <c r="AD7239" s="1" t="s">
        <v>35</v>
      </c>
      <c r="AE7239" s="2">
        <v>41066</v>
      </c>
    </row>
    <row r="7240" spans="1:31" x14ac:dyDescent="0.25">
      <c r="A7240">
        <f t="shared" si="1024"/>
        <v>7239</v>
      </c>
      <c r="B7240" s="1">
        <v>37315</v>
      </c>
      <c r="C7240" s="2">
        <v>41065</v>
      </c>
      <c r="D7240" s="1" t="s">
        <v>13</v>
      </c>
      <c r="E7240" s="1" t="str">
        <f t="shared" si="1017"/>
        <v>*</v>
      </c>
      <c r="F7240" s="1" t="str">
        <f t="shared" si="1018"/>
        <v>*</v>
      </c>
      <c r="G7240" s="1" t="str">
        <f t="shared" si="1019"/>
        <v>*</v>
      </c>
      <c r="J7240" s="1" t="str">
        <f t="shared" si="1020"/>
        <v>*</v>
      </c>
      <c r="P7240" s="1">
        <v>31</v>
      </c>
      <c r="Q7240" s="1">
        <f t="shared" si="1025"/>
        <v>0.04</v>
      </c>
      <c r="T7240" s="4">
        <v>4726.5950000000003</v>
      </c>
      <c r="U7240" s="9">
        <f t="shared" si="1021"/>
        <v>1</v>
      </c>
      <c r="V7240" s="4">
        <f t="shared" si="1022"/>
        <v>152.4708064516129</v>
      </c>
      <c r="W7240" s="1" t="s">
        <v>14</v>
      </c>
      <c r="X7240" s="1">
        <v>4.99</v>
      </c>
      <c r="Y7240" s="4">
        <f t="shared" si="1023"/>
        <v>4731.585</v>
      </c>
      <c r="Z7240" s="1" t="s">
        <v>15</v>
      </c>
      <c r="AA7240" s="1" t="s">
        <v>28</v>
      </c>
      <c r="AB7240" s="1" t="s">
        <v>24</v>
      </c>
      <c r="AC7240" s="1" t="s">
        <v>25</v>
      </c>
      <c r="AD7240" s="1" t="s">
        <v>19</v>
      </c>
      <c r="AE7240" s="2">
        <v>41072</v>
      </c>
    </row>
    <row r="7241" spans="1:31" x14ac:dyDescent="0.25">
      <c r="A7241">
        <f t="shared" si="1024"/>
        <v>7240</v>
      </c>
      <c r="B7241" s="1">
        <v>36354</v>
      </c>
      <c r="C7241" s="2">
        <v>41065</v>
      </c>
      <c r="D7241" s="1" t="s">
        <v>36</v>
      </c>
      <c r="E7241" s="1" t="str">
        <f t="shared" si="1017"/>
        <v>*</v>
      </c>
      <c r="F7241" s="1" t="str">
        <f t="shared" si="1018"/>
        <v>*</v>
      </c>
      <c r="G7241" s="1" t="str">
        <f t="shared" si="1019"/>
        <v>*</v>
      </c>
      <c r="J7241" s="1" t="str">
        <f t="shared" si="1020"/>
        <v>*</v>
      </c>
      <c r="P7241" s="1">
        <v>13</v>
      </c>
      <c r="Q7241" s="1">
        <f t="shared" si="1025"/>
        <v>0.02</v>
      </c>
      <c r="T7241" s="4">
        <v>4567.3599999999997</v>
      </c>
      <c r="U7241" s="9">
        <f t="shared" si="1021"/>
        <v>1</v>
      </c>
      <c r="V7241" s="4">
        <f t="shared" si="1022"/>
        <v>351.33538461538461</v>
      </c>
      <c r="W7241" s="1" t="s">
        <v>21</v>
      </c>
      <c r="X7241" s="1">
        <v>19.989999999999998</v>
      </c>
      <c r="Y7241" s="4">
        <f t="shared" si="1023"/>
        <v>4587.3499999999995</v>
      </c>
      <c r="Z7241" s="1" t="s">
        <v>51</v>
      </c>
      <c r="AA7241" s="1" t="s">
        <v>37</v>
      </c>
      <c r="AB7241" s="1" t="s">
        <v>29</v>
      </c>
      <c r="AC7241" s="1" t="s">
        <v>63</v>
      </c>
      <c r="AD7241" s="1" t="s">
        <v>19</v>
      </c>
      <c r="AE7241" s="2">
        <v>41067</v>
      </c>
    </row>
    <row r="7242" spans="1:31" x14ac:dyDescent="0.25">
      <c r="A7242">
        <f t="shared" si="1024"/>
        <v>7241</v>
      </c>
      <c r="B7242" s="1">
        <v>37315</v>
      </c>
      <c r="C7242" s="2">
        <v>41065</v>
      </c>
      <c r="D7242" s="1" t="s">
        <v>13</v>
      </c>
      <c r="E7242" s="1" t="str">
        <f t="shared" si="1017"/>
        <v>*</v>
      </c>
      <c r="F7242" s="1" t="str">
        <f t="shared" si="1018"/>
        <v>*</v>
      </c>
      <c r="G7242" s="1" t="str">
        <f t="shared" si="1019"/>
        <v>*</v>
      </c>
      <c r="J7242" s="1" t="str">
        <f t="shared" si="1020"/>
        <v>*</v>
      </c>
      <c r="P7242" s="1">
        <v>43</v>
      </c>
      <c r="Q7242" s="1">
        <f t="shared" si="1025"/>
        <v>0.05</v>
      </c>
      <c r="T7242" s="4">
        <v>170.81</v>
      </c>
      <c r="U7242" s="9">
        <f t="shared" si="1021"/>
        <v>0</v>
      </c>
      <c r="V7242" s="4">
        <f t="shared" si="1022"/>
        <v>3.9723255813953489</v>
      </c>
      <c r="W7242" s="1" t="s">
        <v>21</v>
      </c>
      <c r="X7242" s="1">
        <v>5.17</v>
      </c>
      <c r="Y7242" s="4">
        <f t="shared" si="1023"/>
        <v>175.98</v>
      </c>
      <c r="Z7242" s="1" t="s">
        <v>15</v>
      </c>
      <c r="AA7242" s="1" t="s">
        <v>28</v>
      </c>
      <c r="AB7242" s="1" t="s">
        <v>29</v>
      </c>
      <c r="AC7242" s="1" t="s">
        <v>40</v>
      </c>
      <c r="AD7242" s="1" t="s">
        <v>19</v>
      </c>
      <c r="AE7242" s="2">
        <v>41072</v>
      </c>
    </row>
    <row r="7243" spans="1:31" x14ac:dyDescent="0.25">
      <c r="A7243">
        <f t="shared" si="1024"/>
        <v>7242</v>
      </c>
      <c r="B7243" s="1">
        <v>15591</v>
      </c>
      <c r="C7243" s="2">
        <v>41066</v>
      </c>
      <c r="D7243" s="1" t="s">
        <v>32</v>
      </c>
      <c r="E7243" s="1" t="str">
        <f t="shared" si="1017"/>
        <v>***</v>
      </c>
      <c r="F7243" s="1" t="str">
        <f t="shared" si="1018"/>
        <v>***</v>
      </c>
      <c r="G7243" s="1" t="str">
        <f t="shared" si="1019"/>
        <v>***</v>
      </c>
      <c r="J7243" s="1" t="str">
        <f t="shared" si="1020"/>
        <v>***</v>
      </c>
      <c r="P7243" s="1">
        <v>31</v>
      </c>
      <c r="Q7243" s="1">
        <f t="shared" si="1025"/>
        <v>0.04</v>
      </c>
      <c r="T7243" s="4">
        <v>426.34</v>
      </c>
      <c r="U7243" s="9">
        <f t="shared" si="1021"/>
        <v>0</v>
      </c>
      <c r="V7243" s="4">
        <f t="shared" si="1022"/>
        <v>13.752903225806451</v>
      </c>
      <c r="W7243" s="1" t="s">
        <v>21</v>
      </c>
      <c r="X7243" s="1">
        <v>5.16</v>
      </c>
      <c r="Y7243" s="4">
        <f t="shared" si="1023"/>
        <v>431.5</v>
      </c>
      <c r="Z7243" s="1" t="s">
        <v>39</v>
      </c>
      <c r="AA7243" s="1" t="s">
        <v>23</v>
      </c>
      <c r="AB7243" s="1" t="s">
        <v>17</v>
      </c>
      <c r="AC7243" s="1" t="s">
        <v>18</v>
      </c>
      <c r="AD7243" s="1" t="s">
        <v>19</v>
      </c>
      <c r="AE7243" s="2">
        <v>41068</v>
      </c>
    </row>
    <row r="7244" spans="1:31" x14ac:dyDescent="0.25">
      <c r="A7244">
        <f t="shared" si="1024"/>
        <v>7243</v>
      </c>
      <c r="B7244" s="1">
        <v>37762</v>
      </c>
      <c r="C7244" s="2">
        <v>41066</v>
      </c>
      <c r="D7244" s="1" t="s">
        <v>36</v>
      </c>
      <c r="E7244" s="1" t="str">
        <f t="shared" si="1017"/>
        <v>*</v>
      </c>
      <c r="F7244" s="1" t="str">
        <f t="shared" si="1018"/>
        <v>*</v>
      </c>
      <c r="G7244" s="1" t="str">
        <f t="shared" si="1019"/>
        <v>*</v>
      </c>
      <c r="J7244" s="1" t="str">
        <f t="shared" si="1020"/>
        <v>*</v>
      </c>
      <c r="P7244" s="1">
        <v>20</v>
      </c>
      <c r="Q7244" s="1">
        <f t="shared" si="1025"/>
        <v>3.5000000000000003E-2</v>
      </c>
      <c r="T7244" s="4">
        <v>135.02000000000001</v>
      </c>
      <c r="U7244" s="9">
        <f t="shared" si="1021"/>
        <v>0</v>
      </c>
      <c r="V7244" s="4">
        <f t="shared" si="1022"/>
        <v>6.7510000000000003</v>
      </c>
      <c r="W7244" s="1" t="s">
        <v>21</v>
      </c>
      <c r="X7244" s="1">
        <v>6.74</v>
      </c>
      <c r="Y7244" s="4">
        <f t="shared" si="1023"/>
        <v>141.76000000000002</v>
      </c>
      <c r="Z7244" s="1" t="s">
        <v>54</v>
      </c>
      <c r="AA7244" s="1" t="s">
        <v>23</v>
      </c>
      <c r="AB7244" s="1" t="s">
        <v>29</v>
      </c>
      <c r="AC7244" s="1" t="s">
        <v>40</v>
      </c>
      <c r="AD7244" s="1" t="s">
        <v>19</v>
      </c>
      <c r="AE7244" s="2">
        <v>41067</v>
      </c>
    </row>
    <row r="7245" spans="1:31" x14ac:dyDescent="0.25">
      <c r="A7245">
        <f t="shared" si="1024"/>
        <v>7244</v>
      </c>
      <c r="B7245" s="1">
        <v>24390</v>
      </c>
      <c r="C7245" s="2">
        <v>41066</v>
      </c>
      <c r="D7245" s="1" t="s">
        <v>13</v>
      </c>
      <c r="E7245" s="1" t="str">
        <f t="shared" si="1017"/>
        <v>*</v>
      </c>
      <c r="F7245" s="1" t="str">
        <f t="shared" si="1018"/>
        <v>*</v>
      </c>
      <c r="G7245" s="1" t="str">
        <f t="shared" si="1019"/>
        <v>*</v>
      </c>
      <c r="J7245" s="1" t="str">
        <f t="shared" si="1020"/>
        <v>*</v>
      </c>
      <c r="P7245" s="1">
        <v>2</v>
      </c>
      <c r="Q7245" s="1">
        <f t="shared" si="1025"/>
        <v>0.01</v>
      </c>
      <c r="T7245" s="4">
        <v>107.67</v>
      </c>
      <c r="U7245" s="9">
        <f t="shared" si="1021"/>
        <v>0</v>
      </c>
      <c r="V7245" s="4">
        <f t="shared" si="1022"/>
        <v>53.835000000000001</v>
      </c>
      <c r="W7245" s="1" t="s">
        <v>14</v>
      </c>
      <c r="X7245" s="1">
        <v>6.5</v>
      </c>
      <c r="Y7245" s="4">
        <f t="shared" si="1023"/>
        <v>114.17</v>
      </c>
      <c r="Z7245" s="1" t="s">
        <v>22</v>
      </c>
      <c r="AA7245" s="1" t="s">
        <v>37</v>
      </c>
      <c r="AB7245" s="1" t="s">
        <v>24</v>
      </c>
      <c r="AC7245" s="1" t="s">
        <v>38</v>
      </c>
      <c r="AD7245" s="1" t="s">
        <v>19</v>
      </c>
      <c r="AE7245" s="2">
        <v>41068</v>
      </c>
    </row>
    <row r="7246" spans="1:31" x14ac:dyDescent="0.25">
      <c r="A7246">
        <f t="shared" si="1024"/>
        <v>7245</v>
      </c>
      <c r="B7246" s="1">
        <v>50144</v>
      </c>
      <c r="C7246" s="2">
        <v>41067</v>
      </c>
      <c r="D7246" s="1" t="s">
        <v>32</v>
      </c>
      <c r="E7246" s="1" t="str">
        <f t="shared" si="1017"/>
        <v>***</v>
      </c>
      <c r="F7246" s="1" t="str">
        <f t="shared" si="1018"/>
        <v>***</v>
      </c>
      <c r="G7246" s="1" t="str">
        <f t="shared" si="1019"/>
        <v>***</v>
      </c>
      <c r="J7246" s="1" t="str">
        <f t="shared" si="1020"/>
        <v>***</v>
      </c>
      <c r="P7246" s="1">
        <v>36</v>
      </c>
      <c r="Q7246" s="1">
        <f t="shared" si="1025"/>
        <v>0.04</v>
      </c>
      <c r="T7246" s="4">
        <v>4169.93</v>
      </c>
      <c r="U7246" s="9">
        <f t="shared" si="1021"/>
        <v>1</v>
      </c>
      <c r="V7246" s="4">
        <f t="shared" si="1022"/>
        <v>115.8313888888889</v>
      </c>
      <c r="W7246" s="1" t="s">
        <v>14</v>
      </c>
      <c r="X7246" s="1">
        <v>9.07</v>
      </c>
      <c r="Y7246" s="4">
        <f t="shared" si="1023"/>
        <v>4179</v>
      </c>
      <c r="Z7246" s="1" t="s">
        <v>22</v>
      </c>
      <c r="AA7246" s="1" t="s">
        <v>37</v>
      </c>
      <c r="AB7246" s="1" t="s">
        <v>29</v>
      </c>
      <c r="AC7246" s="1" t="s">
        <v>43</v>
      </c>
      <c r="AD7246" s="1" t="s">
        <v>19</v>
      </c>
      <c r="AE7246" s="2">
        <v>41067</v>
      </c>
    </row>
    <row r="7247" spans="1:31" x14ac:dyDescent="0.25">
      <c r="A7247">
        <f t="shared" si="1024"/>
        <v>7246</v>
      </c>
      <c r="B7247" s="1">
        <v>2054</v>
      </c>
      <c r="C7247" s="2">
        <v>41067</v>
      </c>
      <c r="D7247" s="1" t="s">
        <v>27</v>
      </c>
      <c r="E7247" s="1" t="str">
        <f t="shared" si="1017"/>
        <v>*</v>
      </c>
      <c r="F7247" s="1" t="str">
        <f t="shared" si="1018"/>
        <v>*</v>
      </c>
      <c r="G7247" s="1" t="str">
        <f t="shared" si="1019"/>
        <v>*</v>
      </c>
      <c r="J7247" s="1" t="str">
        <f t="shared" si="1020"/>
        <v>*</v>
      </c>
      <c r="P7247" s="1">
        <v>34</v>
      </c>
      <c r="Q7247" s="1">
        <f t="shared" si="1025"/>
        <v>0.04</v>
      </c>
      <c r="T7247" s="4">
        <v>826.09</v>
      </c>
      <c r="U7247" s="9">
        <f t="shared" si="1021"/>
        <v>0</v>
      </c>
      <c r="V7247" s="4">
        <f t="shared" si="1022"/>
        <v>24.296764705882353</v>
      </c>
      <c r="W7247" s="1" t="s">
        <v>21</v>
      </c>
      <c r="X7247" s="1">
        <v>7.58</v>
      </c>
      <c r="Y7247" s="4">
        <f t="shared" si="1023"/>
        <v>833.67000000000007</v>
      </c>
      <c r="Z7247" s="1" t="s">
        <v>54</v>
      </c>
      <c r="AA7247" s="1" t="s">
        <v>16</v>
      </c>
      <c r="AB7247" s="1" t="s">
        <v>17</v>
      </c>
      <c r="AC7247" s="1" t="s">
        <v>18</v>
      </c>
      <c r="AD7247" s="1" t="s">
        <v>19</v>
      </c>
      <c r="AE7247" s="2">
        <v>41069</v>
      </c>
    </row>
    <row r="7248" spans="1:31" x14ac:dyDescent="0.25">
      <c r="A7248">
        <f t="shared" si="1024"/>
        <v>7247</v>
      </c>
      <c r="B7248" s="1">
        <v>21028</v>
      </c>
      <c r="C7248" s="2">
        <v>41067</v>
      </c>
      <c r="D7248" s="1" t="s">
        <v>32</v>
      </c>
      <c r="E7248" s="1" t="str">
        <f t="shared" si="1017"/>
        <v>***</v>
      </c>
      <c r="F7248" s="1" t="str">
        <f t="shared" si="1018"/>
        <v>***</v>
      </c>
      <c r="G7248" s="1" t="str">
        <f t="shared" si="1019"/>
        <v>***</v>
      </c>
      <c r="J7248" s="1" t="str">
        <f t="shared" si="1020"/>
        <v>***</v>
      </c>
      <c r="P7248" s="1">
        <v>38</v>
      </c>
      <c r="Q7248" s="1">
        <f t="shared" si="1025"/>
        <v>0.04</v>
      </c>
      <c r="T7248" s="4">
        <v>437.86</v>
      </c>
      <c r="U7248" s="9">
        <f t="shared" si="1021"/>
        <v>0</v>
      </c>
      <c r="V7248" s="4">
        <f t="shared" si="1022"/>
        <v>11.522631578947369</v>
      </c>
      <c r="W7248" s="1" t="s">
        <v>21</v>
      </c>
      <c r="X7248" s="1">
        <v>6.97</v>
      </c>
      <c r="Y7248" s="4">
        <f t="shared" si="1023"/>
        <v>444.83000000000004</v>
      </c>
      <c r="Z7248" s="1" t="s">
        <v>22</v>
      </c>
      <c r="AA7248" s="1" t="s">
        <v>16</v>
      </c>
      <c r="AB7248" s="1" t="s">
        <v>29</v>
      </c>
      <c r="AC7248" s="1" t="s">
        <v>57</v>
      </c>
      <c r="AD7248" s="1" t="s">
        <v>19</v>
      </c>
      <c r="AE7248" s="2">
        <v>41069</v>
      </c>
    </row>
    <row r="7249" spans="1:31" x14ac:dyDescent="0.25">
      <c r="A7249">
        <f t="shared" si="1024"/>
        <v>7248</v>
      </c>
      <c r="B7249" s="1">
        <v>2054</v>
      </c>
      <c r="C7249" s="2">
        <v>41067</v>
      </c>
      <c r="D7249" s="1" t="s">
        <v>27</v>
      </c>
      <c r="E7249" s="1" t="str">
        <f t="shared" si="1017"/>
        <v>*</v>
      </c>
      <c r="F7249" s="1" t="str">
        <f t="shared" si="1018"/>
        <v>*</v>
      </c>
      <c r="G7249" s="1" t="str">
        <f t="shared" si="1019"/>
        <v>*</v>
      </c>
      <c r="J7249" s="1" t="str">
        <f t="shared" si="1020"/>
        <v>*</v>
      </c>
      <c r="P7249" s="1">
        <v>1</v>
      </c>
      <c r="Q7249" s="1">
        <f t="shared" si="1025"/>
        <v>0.01</v>
      </c>
      <c r="T7249" s="4">
        <v>343.78</v>
      </c>
      <c r="U7249" s="9">
        <f t="shared" si="1021"/>
        <v>0</v>
      </c>
      <c r="V7249" s="4">
        <f t="shared" si="1022"/>
        <v>343.78</v>
      </c>
      <c r="W7249" s="1" t="s">
        <v>21</v>
      </c>
      <c r="X7249" s="1">
        <v>19.989999999999998</v>
      </c>
      <c r="Y7249" s="4">
        <f t="shared" si="1023"/>
        <v>363.77</v>
      </c>
      <c r="Z7249" s="1" t="s">
        <v>54</v>
      </c>
      <c r="AA7249" s="1" t="s">
        <v>16</v>
      </c>
      <c r="AB7249" s="1" t="s">
        <v>29</v>
      </c>
      <c r="AC7249" s="1" t="s">
        <v>63</v>
      </c>
      <c r="AD7249" s="1" t="s">
        <v>19</v>
      </c>
      <c r="AE7249" s="2">
        <v>41070</v>
      </c>
    </row>
    <row r="7250" spans="1:31" x14ac:dyDescent="0.25">
      <c r="A7250">
        <f t="shared" si="1024"/>
        <v>7249</v>
      </c>
      <c r="B7250" s="1">
        <v>9505</v>
      </c>
      <c r="C7250" s="2">
        <v>41067</v>
      </c>
      <c r="D7250" s="1" t="s">
        <v>20</v>
      </c>
      <c r="E7250" s="1" t="str">
        <f t="shared" si="1017"/>
        <v>*</v>
      </c>
      <c r="F7250" s="1" t="str">
        <f t="shared" si="1018"/>
        <v>**</v>
      </c>
      <c r="G7250" s="1" t="str">
        <f t="shared" si="1019"/>
        <v>**</v>
      </c>
      <c r="J7250" s="1" t="str">
        <f t="shared" si="1020"/>
        <v>**</v>
      </c>
      <c r="P7250" s="1">
        <v>2</v>
      </c>
      <c r="Q7250" s="1">
        <f t="shared" si="1025"/>
        <v>0.01</v>
      </c>
      <c r="T7250" s="4">
        <v>316.52</v>
      </c>
      <c r="U7250" s="9">
        <f t="shared" si="1021"/>
        <v>0</v>
      </c>
      <c r="V7250" s="4">
        <f t="shared" si="1022"/>
        <v>158.26</v>
      </c>
      <c r="W7250" s="1" t="s">
        <v>21</v>
      </c>
      <c r="X7250" s="1">
        <v>4</v>
      </c>
      <c r="Y7250" s="4">
        <f t="shared" si="1023"/>
        <v>320.52</v>
      </c>
      <c r="Z7250" s="1" t="s">
        <v>15</v>
      </c>
      <c r="AA7250" s="1" t="s">
        <v>37</v>
      </c>
      <c r="AB7250" s="1" t="s">
        <v>24</v>
      </c>
      <c r="AC7250" s="1" t="s">
        <v>38</v>
      </c>
      <c r="AD7250" s="1" t="s">
        <v>19</v>
      </c>
      <c r="AE7250" s="2">
        <v>41069</v>
      </c>
    </row>
    <row r="7251" spans="1:31" x14ac:dyDescent="0.25">
      <c r="A7251">
        <f t="shared" si="1024"/>
        <v>7250</v>
      </c>
      <c r="B7251" s="1">
        <v>39943</v>
      </c>
      <c r="C7251" s="2">
        <v>41067</v>
      </c>
      <c r="D7251" s="1" t="s">
        <v>20</v>
      </c>
      <c r="E7251" s="1" t="str">
        <f t="shared" si="1017"/>
        <v>*</v>
      </c>
      <c r="F7251" s="1" t="str">
        <f t="shared" si="1018"/>
        <v>**</v>
      </c>
      <c r="G7251" s="1" t="str">
        <f t="shared" si="1019"/>
        <v>**</v>
      </c>
      <c r="J7251" s="1" t="str">
        <f t="shared" si="1020"/>
        <v>**</v>
      </c>
      <c r="P7251" s="1">
        <v>12</v>
      </c>
      <c r="Q7251" s="1">
        <f t="shared" si="1025"/>
        <v>0.02</v>
      </c>
      <c r="T7251" s="4">
        <v>201.535</v>
      </c>
      <c r="U7251" s="9">
        <f t="shared" si="1021"/>
        <v>0</v>
      </c>
      <c r="V7251" s="4">
        <f t="shared" si="1022"/>
        <v>16.794583333333332</v>
      </c>
      <c r="W7251" s="1" t="s">
        <v>21</v>
      </c>
      <c r="X7251" s="1">
        <v>3.3</v>
      </c>
      <c r="Y7251" s="4">
        <f t="shared" si="1023"/>
        <v>204.83500000000001</v>
      </c>
      <c r="Z7251" s="1" t="s">
        <v>22</v>
      </c>
      <c r="AA7251" s="1" t="s">
        <v>16</v>
      </c>
      <c r="AB7251" s="1" t="s">
        <v>24</v>
      </c>
      <c r="AC7251" s="1" t="s">
        <v>25</v>
      </c>
      <c r="AD7251" s="1" t="s">
        <v>41</v>
      </c>
      <c r="AE7251" s="2">
        <v>41069</v>
      </c>
    </row>
    <row r="7252" spans="1:31" x14ac:dyDescent="0.25">
      <c r="A7252">
        <f t="shared" si="1024"/>
        <v>7251</v>
      </c>
      <c r="B7252" s="1">
        <v>9505</v>
      </c>
      <c r="C7252" s="2">
        <v>41067</v>
      </c>
      <c r="D7252" s="1" t="s">
        <v>20</v>
      </c>
      <c r="E7252" s="1" t="str">
        <f t="shared" si="1017"/>
        <v>*</v>
      </c>
      <c r="F7252" s="1" t="str">
        <f t="shared" si="1018"/>
        <v>**</v>
      </c>
      <c r="G7252" s="1" t="str">
        <f t="shared" si="1019"/>
        <v>**</v>
      </c>
      <c r="J7252" s="1" t="str">
        <f t="shared" si="1020"/>
        <v>**</v>
      </c>
      <c r="P7252" s="1">
        <v>5</v>
      </c>
      <c r="Q7252" s="1">
        <f t="shared" si="1025"/>
        <v>0.01</v>
      </c>
      <c r="T7252" s="4">
        <v>155.38999999999999</v>
      </c>
      <c r="U7252" s="9">
        <f t="shared" si="1021"/>
        <v>0</v>
      </c>
      <c r="V7252" s="4">
        <f t="shared" si="1022"/>
        <v>31.077999999999996</v>
      </c>
      <c r="W7252" s="1" t="s">
        <v>21</v>
      </c>
      <c r="X7252" s="1">
        <v>5.5</v>
      </c>
      <c r="Y7252" s="4">
        <f t="shared" si="1023"/>
        <v>160.88999999999999</v>
      </c>
      <c r="Z7252" s="1" t="s">
        <v>15</v>
      </c>
      <c r="AA7252" s="1" t="s">
        <v>37</v>
      </c>
      <c r="AB7252" s="1" t="s">
        <v>24</v>
      </c>
      <c r="AC7252" s="1" t="s">
        <v>38</v>
      </c>
      <c r="AD7252" s="1" t="s">
        <v>19</v>
      </c>
      <c r="AE7252" s="2">
        <v>41070</v>
      </c>
    </row>
    <row r="7253" spans="1:31" x14ac:dyDescent="0.25">
      <c r="A7253">
        <f t="shared" si="1024"/>
        <v>7252</v>
      </c>
      <c r="B7253" s="1">
        <v>39943</v>
      </c>
      <c r="C7253" s="2">
        <v>41067</v>
      </c>
      <c r="D7253" s="1" t="s">
        <v>20</v>
      </c>
      <c r="E7253" s="1" t="str">
        <f t="shared" si="1017"/>
        <v>*</v>
      </c>
      <c r="F7253" s="1" t="str">
        <f t="shared" si="1018"/>
        <v>**</v>
      </c>
      <c r="G7253" s="1" t="str">
        <f t="shared" si="1019"/>
        <v>**</v>
      </c>
      <c r="J7253" s="1" t="str">
        <f t="shared" si="1020"/>
        <v>**</v>
      </c>
      <c r="P7253" s="1">
        <v>16</v>
      </c>
      <c r="Q7253" s="1">
        <f t="shared" si="1025"/>
        <v>0.02</v>
      </c>
      <c r="T7253" s="4">
        <v>28.65</v>
      </c>
      <c r="U7253" s="9">
        <f t="shared" si="1021"/>
        <v>0</v>
      </c>
      <c r="V7253" s="4">
        <f t="shared" si="1022"/>
        <v>1.7906249999999999</v>
      </c>
      <c r="W7253" s="1" t="s">
        <v>21</v>
      </c>
      <c r="X7253" s="1">
        <v>1.99</v>
      </c>
      <c r="Y7253" s="4">
        <f t="shared" si="1023"/>
        <v>30.639999999999997</v>
      </c>
      <c r="Z7253" s="1" t="s">
        <v>22</v>
      </c>
      <c r="AA7253" s="1" t="s">
        <v>16</v>
      </c>
      <c r="AB7253" s="1" t="s">
        <v>24</v>
      </c>
      <c r="AC7253" s="1" t="s">
        <v>38</v>
      </c>
      <c r="AD7253" s="1" t="s">
        <v>41</v>
      </c>
      <c r="AE7253" s="2">
        <v>41068</v>
      </c>
    </row>
    <row r="7254" spans="1:31" x14ac:dyDescent="0.25">
      <c r="A7254">
        <f t="shared" si="1024"/>
        <v>7253</v>
      </c>
      <c r="B7254" s="1">
        <v>55431</v>
      </c>
      <c r="C7254" s="2">
        <v>41068</v>
      </c>
      <c r="D7254" s="1" t="s">
        <v>27</v>
      </c>
      <c r="E7254" s="1" t="str">
        <f t="shared" si="1017"/>
        <v>*</v>
      </c>
      <c r="F7254" s="1" t="str">
        <f t="shared" si="1018"/>
        <v>*</v>
      </c>
      <c r="G7254" s="1" t="str">
        <f t="shared" si="1019"/>
        <v>*</v>
      </c>
      <c r="J7254" s="1" t="str">
        <f t="shared" si="1020"/>
        <v>*</v>
      </c>
      <c r="P7254" s="1">
        <v>13</v>
      </c>
      <c r="Q7254" s="1">
        <f t="shared" si="1025"/>
        <v>0.02</v>
      </c>
      <c r="T7254" s="4">
        <v>3723.99</v>
      </c>
      <c r="U7254" s="9">
        <f t="shared" si="1021"/>
        <v>1</v>
      </c>
      <c r="V7254" s="4">
        <f t="shared" si="1022"/>
        <v>286.46076923076919</v>
      </c>
      <c r="W7254" s="1" t="s">
        <v>21</v>
      </c>
      <c r="X7254" s="1">
        <v>19.989999999999998</v>
      </c>
      <c r="Y7254" s="4">
        <f t="shared" si="1023"/>
        <v>3743.9799999999996</v>
      </c>
      <c r="Z7254" s="1" t="s">
        <v>22</v>
      </c>
      <c r="AA7254" s="1" t="s">
        <v>28</v>
      </c>
      <c r="AB7254" s="1" t="s">
        <v>29</v>
      </c>
      <c r="AC7254" s="1" t="s">
        <v>63</v>
      </c>
      <c r="AD7254" s="1" t="s">
        <v>19</v>
      </c>
      <c r="AE7254" s="2">
        <v>41069</v>
      </c>
    </row>
    <row r="7255" spans="1:31" x14ac:dyDescent="0.25">
      <c r="A7255">
        <f t="shared" si="1024"/>
        <v>7254</v>
      </c>
      <c r="B7255" s="1">
        <v>39686</v>
      </c>
      <c r="C7255" s="2">
        <v>41068</v>
      </c>
      <c r="D7255" s="1" t="s">
        <v>27</v>
      </c>
      <c r="E7255" s="1" t="str">
        <f t="shared" si="1017"/>
        <v>*</v>
      </c>
      <c r="F7255" s="1" t="str">
        <f t="shared" si="1018"/>
        <v>*</v>
      </c>
      <c r="G7255" s="1" t="str">
        <f t="shared" si="1019"/>
        <v>*</v>
      </c>
      <c r="J7255" s="1" t="str">
        <f t="shared" si="1020"/>
        <v>*</v>
      </c>
      <c r="P7255" s="1">
        <v>48</v>
      </c>
      <c r="Q7255" s="1">
        <f t="shared" si="1025"/>
        <v>0.05</v>
      </c>
      <c r="T7255" s="4">
        <v>2750.7105000000001</v>
      </c>
      <c r="U7255" s="9">
        <f t="shared" si="1021"/>
        <v>1</v>
      </c>
      <c r="V7255" s="4">
        <f t="shared" si="1022"/>
        <v>57.306468750000001</v>
      </c>
      <c r="W7255" s="1" t="s">
        <v>21</v>
      </c>
      <c r="X7255" s="1">
        <v>5.26</v>
      </c>
      <c r="Y7255" s="4">
        <f t="shared" si="1023"/>
        <v>2755.9705000000004</v>
      </c>
      <c r="Z7255" s="1" t="s">
        <v>22</v>
      </c>
      <c r="AA7255" s="1" t="s">
        <v>37</v>
      </c>
      <c r="AB7255" s="1" t="s">
        <v>24</v>
      </c>
      <c r="AC7255" s="1" t="s">
        <v>25</v>
      </c>
      <c r="AD7255" s="1" t="s">
        <v>19</v>
      </c>
      <c r="AE7255" s="2">
        <v>41069</v>
      </c>
    </row>
    <row r="7256" spans="1:31" x14ac:dyDescent="0.25">
      <c r="A7256">
        <f t="shared" si="1024"/>
        <v>7255</v>
      </c>
      <c r="B7256" s="1">
        <v>35012</v>
      </c>
      <c r="C7256" s="2">
        <v>41068</v>
      </c>
      <c r="D7256" s="1" t="s">
        <v>36</v>
      </c>
      <c r="E7256" s="1" t="str">
        <f t="shared" si="1017"/>
        <v>*</v>
      </c>
      <c r="F7256" s="1" t="str">
        <f t="shared" si="1018"/>
        <v>*</v>
      </c>
      <c r="G7256" s="1" t="str">
        <f t="shared" si="1019"/>
        <v>*</v>
      </c>
      <c r="J7256" s="1" t="str">
        <f t="shared" si="1020"/>
        <v>*</v>
      </c>
      <c r="P7256" s="1">
        <v>11</v>
      </c>
      <c r="Q7256" s="1">
        <f t="shared" si="1025"/>
        <v>0.02</v>
      </c>
      <c r="T7256" s="4">
        <v>1770.2014999999999</v>
      </c>
      <c r="U7256" s="9">
        <f t="shared" si="1021"/>
        <v>1</v>
      </c>
      <c r="V7256" s="4">
        <f t="shared" si="1022"/>
        <v>160.92740909090909</v>
      </c>
      <c r="W7256" s="1" t="s">
        <v>21</v>
      </c>
      <c r="X7256" s="1">
        <v>4.2</v>
      </c>
      <c r="Y7256" s="4">
        <f t="shared" si="1023"/>
        <v>1774.4014999999999</v>
      </c>
      <c r="Z7256" s="1" t="s">
        <v>22</v>
      </c>
      <c r="AA7256" s="1" t="s">
        <v>28</v>
      </c>
      <c r="AB7256" s="1" t="s">
        <v>24</v>
      </c>
      <c r="AC7256" s="1" t="s">
        <v>25</v>
      </c>
      <c r="AD7256" s="1" t="s">
        <v>19</v>
      </c>
      <c r="AE7256" s="2">
        <v>41069</v>
      </c>
    </row>
    <row r="7257" spans="1:31" x14ac:dyDescent="0.25">
      <c r="A7257">
        <f t="shared" si="1024"/>
        <v>7256</v>
      </c>
      <c r="B7257" s="1">
        <v>868</v>
      </c>
      <c r="C7257" s="2">
        <v>41068</v>
      </c>
      <c r="D7257" s="1" t="s">
        <v>27</v>
      </c>
      <c r="E7257" s="1" t="str">
        <f t="shared" si="1017"/>
        <v>*</v>
      </c>
      <c r="F7257" s="1" t="str">
        <f t="shared" si="1018"/>
        <v>*</v>
      </c>
      <c r="G7257" s="1" t="str">
        <f t="shared" si="1019"/>
        <v>*</v>
      </c>
      <c r="J7257" s="1" t="str">
        <f t="shared" si="1020"/>
        <v>*</v>
      </c>
      <c r="P7257" s="1">
        <v>31</v>
      </c>
      <c r="Q7257" s="1">
        <f t="shared" si="1025"/>
        <v>0.04</v>
      </c>
      <c r="T7257" s="4">
        <v>1474.33</v>
      </c>
      <c r="U7257" s="9">
        <f t="shared" si="1021"/>
        <v>1</v>
      </c>
      <c r="V7257" s="4">
        <f t="shared" si="1022"/>
        <v>47.559032258064512</v>
      </c>
      <c r="W7257" s="1" t="s">
        <v>21</v>
      </c>
      <c r="X7257" s="1">
        <v>3.61</v>
      </c>
      <c r="Y7257" s="4">
        <f t="shared" si="1023"/>
        <v>1477.9399999999998</v>
      </c>
      <c r="Z7257" s="1" t="s">
        <v>60</v>
      </c>
      <c r="AA7257" s="1" t="s">
        <v>37</v>
      </c>
      <c r="AB7257" s="1" t="s">
        <v>24</v>
      </c>
      <c r="AC7257" s="1" t="s">
        <v>38</v>
      </c>
      <c r="AD7257" s="1" t="s">
        <v>41</v>
      </c>
      <c r="AE7257" s="2">
        <v>41070</v>
      </c>
    </row>
    <row r="7258" spans="1:31" x14ac:dyDescent="0.25">
      <c r="A7258">
        <f t="shared" si="1024"/>
        <v>7257</v>
      </c>
      <c r="B7258" s="1">
        <v>39686</v>
      </c>
      <c r="C7258" s="2">
        <v>41068</v>
      </c>
      <c r="D7258" s="1" t="s">
        <v>27</v>
      </c>
      <c r="E7258" s="1" t="str">
        <f t="shared" si="1017"/>
        <v>*</v>
      </c>
      <c r="F7258" s="1" t="str">
        <f t="shared" si="1018"/>
        <v>*</v>
      </c>
      <c r="G7258" s="1" t="str">
        <f t="shared" si="1019"/>
        <v>*</v>
      </c>
      <c r="J7258" s="1" t="str">
        <f t="shared" si="1020"/>
        <v>*</v>
      </c>
      <c r="P7258" s="1">
        <v>2</v>
      </c>
      <c r="Q7258" s="1">
        <f t="shared" si="1025"/>
        <v>0.01</v>
      </c>
      <c r="T7258" s="4">
        <v>738.8</v>
      </c>
      <c r="U7258" s="9">
        <f t="shared" si="1021"/>
        <v>0</v>
      </c>
      <c r="V7258" s="4">
        <f t="shared" si="1022"/>
        <v>369.4</v>
      </c>
      <c r="W7258" s="1" t="s">
        <v>33</v>
      </c>
      <c r="X7258" s="1">
        <v>91.05</v>
      </c>
      <c r="Y7258" s="4">
        <f t="shared" si="1023"/>
        <v>829.84999999999991</v>
      </c>
      <c r="Z7258" s="1" t="s">
        <v>22</v>
      </c>
      <c r="AA7258" s="1" t="s">
        <v>37</v>
      </c>
      <c r="AB7258" s="1" t="s">
        <v>29</v>
      </c>
      <c r="AC7258" s="1" t="s">
        <v>63</v>
      </c>
      <c r="AD7258" s="1" t="s">
        <v>35</v>
      </c>
      <c r="AE7258" s="2">
        <v>41069</v>
      </c>
    </row>
    <row r="7259" spans="1:31" x14ac:dyDescent="0.25">
      <c r="A7259">
        <f t="shared" si="1024"/>
        <v>7258</v>
      </c>
      <c r="B7259" s="1">
        <v>868</v>
      </c>
      <c r="C7259" s="2">
        <v>41068</v>
      </c>
      <c r="D7259" s="1" t="s">
        <v>27</v>
      </c>
      <c r="E7259" s="1" t="str">
        <f t="shared" si="1017"/>
        <v>*</v>
      </c>
      <c r="F7259" s="1" t="str">
        <f t="shared" si="1018"/>
        <v>*</v>
      </c>
      <c r="G7259" s="1" t="str">
        <f t="shared" si="1019"/>
        <v>*</v>
      </c>
      <c r="J7259" s="1" t="str">
        <f t="shared" si="1020"/>
        <v>*</v>
      </c>
      <c r="P7259" s="1">
        <v>32</v>
      </c>
      <c r="Q7259" s="1">
        <f t="shared" si="1025"/>
        <v>0.04</v>
      </c>
      <c r="T7259" s="4">
        <v>716.84</v>
      </c>
      <c r="U7259" s="9">
        <f t="shared" si="1021"/>
        <v>0</v>
      </c>
      <c r="V7259" s="4">
        <f t="shared" si="1022"/>
        <v>22.401250000000001</v>
      </c>
      <c r="W7259" s="1" t="s">
        <v>21</v>
      </c>
      <c r="X7259" s="1">
        <v>5.94</v>
      </c>
      <c r="Y7259" s="4">
        <f t="shared" si="1023"/>
        <v>722.78000000000009</v>
      </c>
      <c r="Z7259" s="1" t="s">
        <v>60</v>
      </c>
      <c r="AA7259" s="1" t="s">
        <v>37</v>
      </c>
      <c r="AB7259" s="1" t="s">
        <v>29</v>
      </c>
      <c r="AC7259" s="1" t="s">
        <v>63</v>
      </c>
      <c r="AD7259" s="1" t="s">
        <v>26</v>
      </c>
      <c r="AE7259" s="2">
        <v>41069</v>
      </c>
    </row>
    <row r="7260" spans="1:31" x14ac:dyDescent="0.25">
      <c r="A7260">
        <f t="shared" si="1024"/>
        <v>7259</v>
      </c>
      <c r="B7260" s="1">
        <v>19874</v>
      </c>
      <c r="C7260" s="2">
        <v>41068</v>
      </c>
      <c r="D7260" s="1" t="s">
        <v>20</v>
      </c>
      <c r="E7260" s="1" t="str">
        <f t="shared" si="1017"/>
        <v>*</v>
      </c>
      <c r="F7260" s="1" t="str">
        <f t="shared" si="1018"/>
        <v>**</v>
      </c>
      <c r="G7260" s="1" t="str">
        <f t="shared" si="1019"/>
        <v>**</v>
      </c>
      <c r="J7260" s="1" t="str">
        <f t="shared" si="1020"/>
        <v>**</v>
      </c>
      <c r="P7260" s="1">
        <v>31</v>
      </c>
      <c r="Q7260" s="1">
        <f t="shared" si="1025"/>
        <v>0.04</v>
      </c>
      <c r="T7260" s="4">
        <v>310.45999999999998</v>
      </c>
      <c r="U7260" s="9">
        <f t="shared" si="1021"/>
        <v>0</v>
      </c>
      <c r="V7260" s="4">
        <f t="shared" si="1022"/>
        <v>10.014838709677418</v>
      </c>
      <c r="W7260" s="1" t="s">
        <v>21</v>
      </c>
      <c r="X7260" s="1">
        <v>9.4499999999999993</v>
      </c>
      <c r="Y7260" s="4">
        <f t="shared" si="1023"/>
        <v>319.90999999999997</v>
      </c>
      <c r="Z7260" s="1" t="s">
        <v>44</v>
      </c>
      <c r="AA7260" s="1" t="s">
        <v>23</v>
      </c>
      <c r="AB7260" s="1" t="s">
        <v>29</v>
      </c>
      <c r="AC7260" s="1" t="s">
        <v>55</v>
      </c>
      <c r="AD7260" s="1" t="s">
        <v>19</v>
      </c>
      <c r="AE7260" s="2">
        <v>41069</v>
      </c>
    </row>
    <row r="7261" spans="1:31" x14ac:dyDescent="0.25">
      <c r="A7261">
        <f t="shared" si="1024"/>
        <v>7260</v>
      </c>
      <c r="B7261" s="1">
        <v>35012</v>
      </c>
      <c r="C7261" s="2">
        <v>41068</v>
      </c>
      <c r="D7261" s="1" t="s">
        <v>36</v>
      </c>
      <c r="E7261" s="1" t="str">
        <f t="shared" si="1017"/>
        <v>*</v>
      </c>
      <c r="F7261" s="1" t="str">
        <f t="shared" si="1018"/>
        <v>*</v>
      </c>
      <c r="G7261" s="1" t="str">
        <f t="shared" si="1019"/>
        <v>*</v>
      </c>
      <c r="J7261" s="1" t="str">
        <f t="shared" si="1020"/>
        <v>*</v>
      </c>
      <c r="P7261" s="1">
        <v>10</v>
      </c>
      <c r="Q7261" s="1">
        <f t="shared" si="1025"/>
        <v>0.02</v>
      </c>
      <c r="T7261" s="4">
        <v>126.79</v>
      </c>
      <c r="U7261" s="9">
        <f t="shared" si="1021"/>
        <v>0</v>
      </c>
      <c r="V7261" s="4">
        <f t="shared" si="1022"/>
        <v>12.679</v>
      </c>
      <c r="W7261" s="1" t="s">
        <v>21</v>
      </c>
      <c r="X7261" s="1">
        <v>4.9800000000000004</v>
      </c>
      <c r="Y7261" s="4">
        <f t="shared" si="1023"/>
        <v>131.77000000000001</v>
      </c>
      <c r="Z7261" s="1" t="s">
        <v>22</v>
      </c>
      <c r="AA7261" s="1" t="s">
        <v>28</v>
      </c>
      <c r="AB7261" s="1" t="s">
        <v>29</v>
      </c>
      <c r="AC7261" s="1" t="s">
        <v>63</v>
      </c>
      <c r="AD7261" s="1" t="s">
        <v>19</v>
      </c>
      <c r="AE7261" s="2">
        <v>41068</v>
      </c>
    </row>
    <row r="7262" spans="1:31" x14ac:dyDescent="0.25">
      <c r="A7262">
        <f t="shared" si="1024"/>
        <v>7261</v>
      </c>
      <c r="B7262" s="1">
        <v>29856</v>
      </c>
      <c r="C7262" s="2">
        <v>41068</v>
      </c>
      <c r="D7262" s="1" t="s">
        <v>36</v>
      </c>
      <c r="E7262" s="1" t="str">
        <f t="shared" si="1017"/>
        <v>*</v>
      </c>
      <c r="F7262" s="1" t="str">
        <f t="shared" si="1018"/>
        <v>*</v>
      </c>
      <c r="G7262" s="1" t="str">
        <f t="shared" si="1019"/>
        <v>*</v>
      </c>
      <c r="J7262" s="1" t="str">
        <f t="shared" si="1020"/>
        <v>*</v>
      </c>
      <c r="P7262" s="1">
        <v>24</v>
      </c>
      <c r="Q7262" s="1">
        <f t="shared" si="1025"/>
        <v>3.5000000000000003E-2</v>
      </c>
      <c r="T7262" s="4">
        <v>115.54</v>
      </c>
      <c r="U7262" s="9">
        <f t="shared" si="1021"/>
        <v>0</v>
      </c>
      <c r="V7262" s="4">
        <f t="shared" si="1022"/>
        <v>4.8141666666666669</v>
      </c>
      <c r="W7262" s="1" t="s">
        <v>21</v>
      </c>
      <c r="X7262" s="1">
        <v>0.8</v>
      </c>
      <c r="Y7262" s="4">
        <f t="shared" si="1023"/>
        <v>116.34</v>
      </c>
      <c r="Z7262" s="1" t="s">
        <v>22</v>
      </c>
      <c r="AA7262" s="1" t="s">
        <v>16</v>
      </c>
      <c r="AB7262" s="1" t="s">
        <v>29</v>
      </c>
      <c r="AC7262" s="1" t="s">
        <v>40</v>
      </c>
      <c r="AD7262" s="1" t="s">
        <v>31</v>
      </c>
      <c r="AE7262" s="2">
        <v>41071</v>
      </c>
    </row>
    <row r="7263" spans="1:31" x14ac:dyDescent="0.25">
      <c r="A7263">
        <f t="shared" si="1024"/>
        <v>7262</v>
      </c>
      <c r="B7263" s="1">
        <v>55431</v>
      </c>
      <c r="C7263" s="2">
        <v>41068</v>
      </c>
      <c r="D7263" s="1" t="s">
        <v>27</v>
      </c>
      <c r="E7263" s="1" t="str">
        <f t="shared" si="1017"/>
        <v>*</v>
      </c>
      <c r="F7263" s="1" t="str">
        <f t="shared" si="1018"/>
        <v>*</v>
      </c>
      <c r="G7263" s="1" t="str">
        <f t="shared" si="1019"/>
        <v>*</v>
      </c>
      <c r="J7263" s="1" t="str">
        <f t="shared" si="1020"/>
        <v>*</v>
      </c>
      <c r="P7263" s="1">
        <v>39</v>
      </c>
      <c r="Q7263" s="1">
        <f t="shared" si="1025"/>
        <v>0.04</v>
      </c>
      <c r="T7263" s="4">
        <v>61.94</v>
      </c>
      <c r="U7263" s="9">
        <f t="shared" si="1021"/>
        <v>0</v>
      </c>
      <c r="V7263" s="4">
        <f t="shared" si="1022"/>
        <v>1.5882051282051282</v>
      </c>
      <c r="W7263" s="1" t="s">
        <v>21</v>
      </c>
      <c r="X7263" s="1">
        <v>1.29</v>
      </c>
      <c r="Y7263" s="4">
        <f t="shared" si="1023"/>
        <v>63.23</v>
      </c>
      <c r="Z7263" s="1" t="s">
        <v>15</v>
      </c>
      <c r="AA7263" s="1" t="s">
        <v>28</v>
      </c>
      <c r="AB7263" s="1" t="s">
        <v>29</v>
      </c>
      <c r="AC7263" s="1" t="s">
        <v>30</v>
      </c>
      <c r="AD7263" s="1" t="s">
        <v>31</v>
      </c>
      <c r="AE7263" s="2">
        <v>41069</v>
      </c>
    </row>
    <row r="7264" spans="1:31" x14ac:dyDescent="0.25">
      <c r="A7264">
        <f t="shared" si="1024"/>
        <v>7263</v>
      </c>
      <c r="B7264" s="1">
        <v>45664</v>
      </c>
      <c r="C7264" s="2">
        <v>41069</v>
      </c>
      <c r="D7264" s="1" t="s">
        <v>27</v>
      </c>
      <c r="E7264" s="1" t="str">
        <f t="shared" si="1017"/>
        <v>*</v>
      </c>
      <c r="F7264" s="1" t="str">
        <f t="shared" si="1018"/>
        <v>*</v>
      </c>
      <c r="G7264" s="1" t="str">
        <f t="shared" si="1019"/>
        <v>*</v>
      </c>
      <c r="J7264" s="1" t="str">
        <f t="shared" si="1020"/>
        <v>*</v>
      </c>
      <c r="P7264" s="1">
        <v>24</v>
      </c>
      <c r="Q7264" s="1">
        <f t="shared" si="1025"/>
        <v>3.5000000000000003E-2</v>
      </c>
      <c r="T7264" s="4">
        <v>473.03</v>
      </c>
      <c r="U7264" s="9">
        <f t="shared" si="1021"/>
        <v>0</v>
      </c>
      <c r="V7264" s="4">
        <f t="shared" si="1022"/>
        <v>19.709583333333331</v>
      </c>
      <c r="W7264" s="1" t="s">
        <v>21</v>
      </c>
      <c r="X7264" s="1">
        <v>10.49</v>
      </c>
      <c r="Y7264" s="4">
        <f t="shared" si="1023"/>
        <v>483.52</v>
      </c>
      <c r="Z7264" s="1" t="s">
        <v>15</v>
      </c>
      <c r="AA7264" s="1" t="s">
        <v>37</v>
      </c>
      <c r="AB7264" s="1" t="s">
        <v>17</v>
      </c>
      <c r="AC7264" s="1" t="s">
        <v>18</v>
      </c>
      <c r="AD7264" s="1" t="s">
        <v>19</v>
      </c>
      <c r="AE7264" s="2">
        <v>41070</v>
      </c>
    </row>
    <row r="7265" spans="1:31" x14ac:dyDescent="0.25">
      <c r="A7265">
        <f t="shared" si="1024"/>
        <v>7264</v>
      </c>
      <c r="B7265" s="1">
        <v>42887</v>
      </c>
      <c r="C7265" s="2">
        <v>41070</v>
      </c>
      <c r="D7265" s="1" t="s">
        <v>36</v>
      </c>
      <c r="E7265" s="1" t="str">
        <f t="shared" si="1017"/>
        <v>*</v>
      </c>
      <c r="F7265" s="1" t="str">
        <f t="shared" si="1018"/>
        <v>*</v>
      </c>
      <c r="G7265" s="1" t="str">
        <f t="shared" si="1019"/>
        <v>*</v>
      </c>
      <c r="J7265" s="1" t="str">
        <f t="shared" si="1020"/>
        <v>*</v>
      </c>
      <c r="P7265" s="1">
        <v>3</v>
      </c>
      <c r="Q7265" s="1">
        <f t="shared" si="1025"/>
        <v>0.01</v>
      </c>
      <c r="T7265" s="4">
        <v>498.49</v>
      </c>
      <c r="U7265" s="9">
        <f t="shared" si="1021"/>
        <v>0</v>
      </c>
      <c r="V7265" s="4">
        <f t="shared" si="1022"/>
        <v>166.16333333333333</v>
      </c>
      <c r="W7265" s="1" t="s">
        <v>33</v>
      </c>
      <c r="X7265" s="1">
        <v>51.92</v>
      </c>
      <c r="Y7265" s="4">
        <f t="shared" si="1023"/>
        <v>550.41</v>
      </c>
      <c r="Z7265" s="1" t="s">
        <v>51</v>
      </c>
      <c r="AA7265" s="1" t="s">
        <v>16</v>
      </c>
      <c r="AB7265" s="1" t="s">
        <v>17</v>
      </c>
      <c r="AC7265" s="1" t="s">
        <v>52</v>
      </c>
      <c r="AD7265" s="1" t="s">
        <v>59</v>
      </c>
      <c r="AE7265" s="2">
        <v>41072</v>
      </c>
    </row>
    <row r="7266" spans="1:31" x14ac:dyDescent="0.25">
      <c r="A7266">
        <f t="shared" si="1024"/>
        <v>7265</v>
      </c>
      <c r="B7266" s="1">
        <v>42887</v>
      </c>
      <c r="C7266" s="2">
        <v>41070</v>
      </c>
      <c r="D7266" s="1" t="s">
        <v>36</v>
      </c>
      <c r="E7266" s="1" t="str">
        <f t="shared" si="1017"/>
        <v>*</v>
      </c>
      <c r="F7266" s="1" t="str">
        <f t="shared" si="1018"/>
        <v>*</v>
      </c>
      <c r="G7266" s="1" t="str">
        <f t="shared" si="1019"/>
        <v>*</v>
      </c>
      <c r="J7266" s="1" t="str">
        <f t="shared" si="1020"/>
        <v>*</v>
      </c>
      <c r="P7266" s="1">
        <v>11</v>
      </c>
      <c r="Q7266" s="1">
        <f t="shared" si="1025"/>
        <v>0.02</v>
      </c>
      <c r="T7266" s="4">
        <v>234.76</v>
      </c>
      <c r="U7266" s="9">
        <f t="shared" si="1021"/>
        <v>0</v>
      </c>
      <c r="V7266" s="4">
        <f t="shared" si="1022"/>
        <v>21.34181818181818</v>
      </c>
      <c r="W7266" s="1" t="s">
        <v>21</v>
      </c>
      <c r="X7266" s="1">
        <v>8.99</v>
      </c>
      <c r="Y7266" s="4">
        <f t="shared" si="1023"/>
        <v>243.75</v>
      </c>
      <c r="Z7266" s="1" t="s">
        <v>51</v>
      </c>
      <c r="AA7266" s="1" t="s">
        <v>16</v>
      </c>
      <c r="AB7266" s="1" t="s">
        <v>29</v>
      </c>
      <c r="AC7266" s="1" t="s">
        <v>30</v>
      </c>
      <c r="AD7266" s="1" t="s">
        <v>41</v>
      </c>
      <c r="AE7266" s="2">
        <v>41072</v>
      </c>
    </row>
    <row r="7267" spans="1:31" x14ac:dyDescent="0.25">
      <c r="A7267">
        <f t="shared" si="1024"/>
        <v>7266</v>
      </c>
      <c r="B7267" s="1">
        <v>39938</v>
      </c>
      <c r="C7267" s="2">
        <v>41070</v>
      </c>
      <c r="D7267" s="1" t="s">
        <v>20</v>
      </c>
      <c r="E7267" s="1" t="str">
        <f t="shared" si="1017"/>
        <v>*</v>
      </c>
      <c r="F7267" s="1" t="str">
        <f t="shared" si="1018"/>
        <v>**</v>
      </c>
      <c r="G7267" s="1" t="str">
        <f t="shared" si="1019"/>
        <v>**</v>
      </c>
      <c r="J7267" s="1" t="str">
        <f t="shared" si="1020"/>
        <v>**</v>
      </c>
      <c r="P7267" s="1">
        <v>5</v>
      </c>
      <c r="Q7267" s="1">
        <f t="shared" si="1025"/>
        <v>0.01</v>
      </c>
      <c r="T7267" s="4">
        <v>169.27</v>
      </c>
      <c r="U7267" s="9">
        <f t="shared" si="1021"/>
        <v>0</v>
      </c>
      <c r="V7267" s="4">
        <f t="shared" si="1022"/>
        <v>33.853999999999999</v>
      </c>
      <c r="W7267" s="1" t="s">
        <v>21</v>
      </c>
      <c r="X7267" s="1">
        <v>8.99</v>
      </c>
      <c r="Y7267" s="4">
        <f t="shared" si="1023"/>
        <v>178.26000000000002</v>
      </c>
      <c r="Z7267" s="1" t="s">
        <v>42</v>
      </c>
      <c r="AA7267" s="1" t="s">
        <v>28</v>
      </c>
      <c r="AB7267" s="1" t="s">
        <v>29</v>
      </c>
      <c r="AC7267" s="1" t="s">
        <v>30</v>
      </c>
      <c r="AD7267" s="1" t="s">
        <v>41</v>
      </c>
      <c r="AE7267" s="2">
        <v>41071</v>
      </c>
    </row>
    <row r="7268" spans="1:31" x14ac:dyDescent="0.25">
      <c r="A7268">
        <f t="shared" si="1024"/>
        <v>7267</v>
      </c>
      <c r="B7268" s="1">
        <v>43874</v>
      </c>
      <c r="C7268" s="2">
        <v>41070</v>
      </c>
      <c r="D7268" s="1" t="s">
        <v>20</v>
      </c>
      <c r="E7268" s="1" t="str">
        <f t="shared" si="1017"/>
        <v>*</v>
      </c>
      <c r="F7268" s="1" t="str">
        <f t="shared" si="1018"/>
        <v>**</v>
      </c>
      <c r="G7268" s="1" t="str">
        <f t="shared" si="1019"/>
        <v>**</v>
      </c>
      <c r="J7268" s="1" t="str">
        <f t="shared" si="1020"/>
        <v>**</v>
      </c>
      <c r="P7268" s="1">
        <v>46</v>
      </c>
      <c r="Q7268" s="1">
        <f t="shared" si="1025"/>
        <v>0.05</v>
      </c>
      <c r="T7268" s="4">
        <v>153.28</v>
      </c>
      <c r="U7268" s="9">
        <f t="shared" si="1021"/>
        <v>0</v>
      </c>
      <c r="V7268" s="4">
        <f t="shared" si="1022"/>
        <v>3.3321739130434782</v>
      </c>
      <c r="W7268" s="1" t="s">
        <v>21</v>
      </c>
      <c r="X7268" s="1">
        <v>5</v>
      </c>
      <c r="Y7268" s="4">
        <f t="shared" si="1023"/>
        <v>158.28</v>
      </c>
      <c r="Z7268" s="1" t="s">
        <v>22</v>
      </c>
      <c r="AA7268" s="1" t="s">
        <v>37</v>
      </c>
      <c r="AB7268" s="1" t="s">
        <v>29</v>
      </c>
      <c r="AC7268" s="1" t="s">
        <v>30</v>
      </c>
      <c r="AD7268" s="1" t="s">
        <v>31</v>
      </c>
      <c r="AE7268" s="2">
        <v>41071</v>
      </c>
    </row>
    <row r="7269" spans="1:31" x14ac:dyDescent="0.25">
      <c r="A7269">
        <f t="shared" si="1024"/>
        <v>7268</v>
      </c>
      <c r="B7269" s="1">
        <v>42887</v>
      </c>
      <c r="C7269" s="2">
        <v>41070</v>
      </c>
      <c r="D7269" s="1" t="s">
        <v>36</v>
      </c>
      <c r="E7269" s="1" t="str">
        <f t="shared" si="1017"/>
        <v>*</v>
      </c>
      <c r="F7269" s="1" t="str">
        <f t="shared" si="1018"/>
        <v>*</v>
      </c>
      <c r="G7269" s="1" t="str">
        <f t="shared" si="1019"/>
        <v>*</v>
      </c>
      <c r="J7269" s="1" t="str">
        <f t="shared" si="1020"/>
        <v>*</v>
      </c>
      <c r="P7269" s="1">
        <v>3</v>
      </c>
      <c r="Q7269" s="1">
        <f t="shared" si="1025"/>
        <v>0.01</v>
      </c>
      <c r="T7269" s="4">
        <v>35.68</v>
      </c>
      <c r="U7269" s="9">
        <f t="shared" si="1021"/>
        <v>0</v>
      </c>
      <c r="V7269" s="4">
        <f t="shared" si="1022"/>
        <v>11.893333333333333</v>
      </c>
      <c r="W7269" s="1" t="s">
        <v>21</v>
      </c>
      <c r="X7269" s="1">
        <v>5.76</v>
      </c>
      <c r="Y7269" s="4">
        <f t="shared" si="1023"/>
        <v>41.44</v>
      </c>
      <c r="Z7269" s="1" t="s">
        <v>51</v>
      </c>
      <c r="AA7269" s="1" t="s">
        <v>16</v>
      </c>
      <c r="AB7269" s="1" t="s">
        <v>29</v>
      </c>
      <c r="AC7269" s="1" t="s">
        <v>57</v>
      </c>
      <c r="AD7269" s="1" t="s">
        <v>19</v>
      </c>
      <c r="AE7269" s="2">
        <v>41071</v>
      </c>
    </row>
    <row r="7270" spans="1:31" x14ac:dyDescent="0.25">
      <c r="A7270">
        <f t="shared" si="1024"/>
        <v>7269</v>
      </c>
      <c r="B7270" s="1">
        <v>38851</v>
      </c>
      <c r="C7270" s="2">
        <v>41070</v>
      </c>
      <c r="D7270" s="1" t="s">
        <v>32</v>
      </c>
      <c r="E7270" s="1" t="str">
        <f t="shared" si="1017"/>
        <v>***</v>
      </c>
      <c r="F7270" s="1" t="str">
        <f t="shared" si="1018"/>
        <v>***</v>
      </c>
      <c r="G7270" s="1" t="str">
        <f t="shared" si="1019"/>
        <v>***</v>
      </c>
      <c r="J7270" s="1" t="str">
        <f t="shared" si="1020"/>
        <v>***</v>
      </c>
      <c r="P7270" s="1">
        <v>1</v>
      </c>
      <c r="Q7270" s="1">
        <f t="shared" si="1025"/>
        <v>0.01</v>
      </c>
      <c r="T7270" s="4">
        <v>8.49</v>
      </c>
      <c r="U7270" s="9">
        <f t="shared" si="1021"/>
        <v>0</v>
      </c>
      <c r="V7270" s="4">
        <f t="shared" si="1022"/>
        <v>8.49</v>
      </c>
      <c r="W7270" s="1" t="s">
        <v>21</v>
      </c>
      <c r="X7270" s="1">
        <v>4.6900000000000004</v>
      </c>
      <c r="Y7270" s="4">
        <f t="shared" si="1023"/>
        <v>13.18</v>
      </c>
      <c r="Z7270" s="1" t="s">
        <v>53</v>
      </c>
      <c r="AA7270" s="1" t="s">
        <v>28</v>
      </c>
      <c r="AB7270" s="1" t="s">
        <v>29</v>
      </c>
      <c r="AC7270" s="1" t="s">
        <v>43</v>
      </c>
      <c r="AD7270" s="1" t="s">
        <v>19</v>
      </c>
      <c r="AE7270" s="2">
        <v>41071</v>
      </c>
    </row>
    <row r="7271" spans="1:31" x14ac:dyDescent="0.25">
      <c r="A7271">
        <f t="shared" si="1024"/>
        <v>7270</v>
      </c>
      <c r="B7271" s="1">
        <v>12551</v>
      </c>
      <c r="C7271" s="2">
        <v>41071</v>
      </c>
      <c r="D7271" s="1" t="s">
        <v>13</v>
      </c>
      <c r="E7271" s="1" t="str">
        <f t="shared" si="1017"/>
        <v>*</v>
      </c>
      <c r="F7271" s="1" t="str">
        <f t="shared" si="1018"/>
        <v>*</v>
      </c>
      <c r="G7271" s="1" t="str">
        <f t="shared" si="1019"/>
        <v>*</v>
      </c>
      <c r="J7271" s="1" t="str">
        <f t="shared" si="1020"/>
        <v>*</v>
      </c>
      <c r="P7271" s="1">
        <v>46</v>
      </c>
      <c r="Q7271" s="1">
        <f t="shared" si="1025"/>
        <v>0.05</v>
      </c>
      <c r="T7271" s="4">
        <v>5023.2534999999998</v>
      </c>
      <c r="U7271" s="9">
        <f t="shared" si="1021"/>
        <v>1</v>
      </c>
      <c r="V7271" s="4">
        <f t="shared" si="1022"/>
        <v>109.20116304347826</v>
      </c>
      <c r="W7271" s="1" t="s">
        <v>21</v>
      </c>
      <c r="X7271" s="1">
        <v>5.26</v>
      </c>
      <c r="Y7271" s="4">
        <f t="shared" si="1023"/>
        <v>5028.5135</v>
      </c>
      <c r="Z7271" s="1" t="s">
        <v>22</v>
      </c>
      <c r="AA7271" s="1" t="s">
        <v>23</v>
      </c>
      <c r="AB7271" s="1" t="s">
        <v>24</v>
      </c>
      <c r="AC7271" s="1" t="s">
        <v>25</v>
      </c>
      <c r="AD7271" s="1" t="s">
        <v>19</v>
      </c>
      <c r="AE7271" s="2">
        <v>41078</v>
      </c>
    </row>
    <row r="7272" spans="1:31" x14ac:dyDescent="0.25">
      <c r="A7272">
        <f t="shared" si="1024"/>
        <v>7271</v>
      </c>
      <c r="B7272" s="1">
        <v>58658</v>
      </c>
      <c r="C7272" s="2">
        <v>41071</v>
      </c>
      <c r="D7272" s="1" t="s">
        <v>36</v>
      </c>
      <c r="E7272" s="1" t="str">
        <f t="shared" si="1017"/>
        <v>*</v>
      </c>
      <c r="F7272" s="1" t="str">
        <f t="shared" si="1018"/>
        <v>*</v>
      </c>
      <c r="G7272" s="1" t="str">
        <f t="shared" si="1019"/>
        <v>*</v>
      </c>
      <c r="J7272" s="1" t="str">
        <f t="shared" si="1020"/>
        <v>*</v>
      </c>
      <c r="P7272" s="1">
        <v>41</v>
      </c>
      <c r="Q7272" s="1">
        <f t="shared" si="1025"/>
        <v>0.05</v>
      </c>
      <c r="T7272" s="4">
        <v>917.25</v>
      </c>
      <c r="U7272" s="9">
        <f t="shared" si="1021"/>
        <v>0</v>
      </c>
      <c r="V7272" s="4">
        <f t="shared" si="1022"/>
        <v>22.371951219512194</v>
      </c>
      <c r="W7272" s="1" t="s">
        <v>21</v>
      </c>
      <c r="X7272" s="1">
        <v>6.5</v>
      </c>
      <c r="Y7272" s="4">
        <f t="shared" si="1023"/>
        <v>923.75</v>
      </c>
      <c r="Z7272" s="1" t="s">
        <v>46</v>
      </c>
      <c r="AA7272" s="1" t="s">
        <v>16</v>
      </c>
      <c r="AB7272" s="1" t="s">
        <v>24</v>
      </c>
      <c r="AC7272" s="1" t="s">
        <v>38</v>
      </c>
      <c r="AD7272" s="1" t="s">
        <v>19</v>
      </c>
      <c r="AE7272" s="2">
        <v>41072</v>
      </c>
    </row>
    <row r="7273" spans="1:31" x14ac:dyDescent="0.25">
      <c r="A7273">
        <f t="shared" si="1024"/>
        <v>7272</v>
      </c>
      <c r="B7273" s="1">
        <v>44839</v>
      </c>
      <c r="C7273" s="2">
        <v>41071</v>
      </c>
      <c r="D7273" s="1" t="s">
        <v>32</v>
      </c>
      <c r="E7273" s="1" t="str">
        <f t="shared" si="1017"/>
        <v>***</v>
      </c>
      <c r="F7273" s="1" t="str">
        <f t="shared" si="1018"/>
        <v>***</v>
      </c>
      <c r="G7273" s="1" t="str">
        <f t="shared" si="1019"/>
        <v>***</v>
      </c>
      <c r="J7273" s="1" t="str">
        <f t="shared" si="1020"/>
        <v>***</v>
      </c>
      <c r="P7273" s="1">
        <v>27</v>
      </c>
      <c r="Q7273" s="1">
        <f t="shared" si="1025"/>
        <v>3.5000000000000003E-2</v>
      </c>
      <c r="T7273" s="4">
        <v>899.97</v>
      </c>
      <c r="U7273" s="9">
        <f t="shared" si="1021"/>
        <v>0</v>
      </c>
      <c r="V7273" s="4">
        <f t="shared" si="1022"/>
        <v>33.332222222222221</v>
      </c>
      <c r="W7273" s="1" t="s">
        <v>14</v>
      </c>
      <c r="X7273" s="1">
        <v>19.989999999999998</v>
      </c>
      <c r="Y7273" s="4">
        <f t="shared" si="1023"/>
        <v>919.96</v>
      </c>
      <c r="Z7273" s="1" t="s">
        <v>39</v>
      </c>
      <c r="AA7273" s="1" t="s">
        <v>16</v>
      </c>
      <c r="AB7273" s="1" t="s">
        <v>17</v>
      </c>
      <c r="AC7273" s="1" t="s">
        <v>18</v>
      </c>
      <c r="AD7273" s="1" t="s">
        <v>19</v>
      </c>
      <c r="AE7273" s="2">
        <v>41073</v>
      </c>
    </row>
    <row r="7274" spans="1:31" x14ac:dyDescent="0.25">
      <c r="A7274">
        <f t="shared" si="1024"/>
        <v>7273</v>
      </c>
      <c r="B7274" s="1">
        <v>58658</v>
      </c>
      <c r="C7274" s="2">
        <v>41071</v>
      </c>
      <c r="D7274" s="1" t="s">
        <v>36</v>
      </c>
      <c r="E7274" s="1" t="str">
        <f t="shared" si="1017"/>
        <v>*</v>
      </c>
      <c r="F7274" s="1" t="str">
        <f t="shared" si="1018"/>
        <v>*</v>
      </c>
      <c r="G7274" s="1" t="str">
        <f t="shared" si="1019"/>
        <v>*</v>
      </c>
      <c r="J7274" s="1" t="str">
        <f t="shared" si="1020"/>
        <v>*</v>
      </c>
      <c r="P7274" s="1">
        <v>7</v>
      </c>
      <c r="Q7274" s="1">
        <f t="shared" si="1025"/>
        <v>0.01</v>
      </c>
      <c r="T7274" s="4">
        <v>883.23</v>
      </c>
      <c r="U7274" s="9">
        <f t="shared" si="1021"/>
        <v>0</v>
      </c>
      <c r="V7274" s="4">
        <f t="shared" si="1022"/>
        <v>126.17571428571429</v>
      </c>
      <c r="W7274" s="1" t="s">
        <v>33</v>
      </c>
      <c r="X7274" s="1">
        <v>58.64</v>
      </c>
      <c r="Y7274" s="4">
        <f t="shared" si="1023"/>
        <v>941.87</v>
      </c>
      <c r="Z7274" s="1" t="s">
        <v>46</v>
      </c>
      <c r="AA7274" s="1" t="s">
        <v>16</v>
      </c>
      <c r="AB7274" s="1" t="s">
        <v>17</v>
      </c>
      <c r="AC7274" s="1" t="s">
        <v>62</v>
      </c>
      <c r="AD7274" s="1" t="s">
        <v>59</v>
      </c>
      <c r="AE7274" s="2">
        <v>41072</v>
      </c>
    </row>
    <row r="7275" spans="1:31" x14ac:dyDescent="0.25">
      <c r="A7275">
        <f t="shared" si="1024"/>
        <v>7274</v>
      </c>
      <c r="B7275" s="1">
        <v>28901</v>
      </c>
      <c r="C7275" s="2">
        <v>41071</v>
      </c>
      <c r="D7275" s="1" t="s">
        <v>20</v>
      </c>
      <c r="E7275" s="1" t="str">
        <f t="shared" si="1017"/>
        <v>*</v>
      </c>
      <c r="F7275" s="1" t="str">
        <f t="shared" si="1018"/>
        <v>**</v>
      </c>
      <c r="G7275" s="1" t="str">
        <f t="shared" si="1019"/>
        <v>**</v>
      </c>
      <c r="J7275" s="1" t="str">
        <f t="shared" si="1020"/>
        <v>**</v>
      </c>
      <c r="P7275" s="1">
        <v>23</v>
      </c>
      <c r="Q7275" s="1">
        <f t="shared" si="1025"/>
        <v>3.5000000000000003E-2</v>
      </c>
      <c r="T7275" s="4">
        <v>871.32</v>
      </c>
      <c r="U7275" s="9">
        <f t="shared" si="1021"/>
        <v>0</v>
      </c>
      <c r="V7275" s="4">
        <f t="shared" si="1022"/>
        <v>37.883478260869566</v>
      </c>
      <c r="W7275" s="1" t="s">
        <v>21</v>
      </c>
      <c r="X7275" s="1">
        <v>5.86</v>
      </c>
      <c r="Y7275" s="4">
        <f t="shared" si="1023"/>
        <v>877.18000000000006</v>
      </c>
      <c r="Z7275" s="1" t="s">
        <v>15</v>
      </c>
      <c r="AA7275" s="1" t="s">
        <v>23</v>
      </c>
      <c r="AB7275" s="1" t="s">
        <v>29</v>
      </c>
      <c r="AC7275" s="1" t="s">
        <v>40</v>
      </c>
      <c r="AD7275" s="1" t="s">
        <v>19</v>
      </c>
      <c r="AE7275" s="2">
        <v>41072</v>
      </c>
    </row>
    <row r="7276" spans="1:31" x14ac:dyDescent="0.25">
      <c r="A7276">
        <f t="shared" si="1024"/>
        <v>7275</v>
      </c>
      <c r="B7276" s="1">
        <v>58658</v>
      </c>
      <c r="C7276" s="2">
        <v>41071</v>
      </c>
      <c r="D7276" s="1" t="s">
        <v>36</v>
      </c>
      <c r="E7276" s="1" t="str">
        <f t="shared" si="1017"/>
        <v>*</v>
      </c>
      <c r="F7276" s="1" t="str">
        <f t="shared" si="1018"/>
        <v>*</v>
      </c>
      <c r="G7276" s="1" t="str">
        <f t="shared" si="1019"/>
        <v>*</v>
      </c>
      <c r="J7276" s="1" t="str">
        <f t="shared" si="1020"/>
        <v>*</v>
      </c>
      <c r="P7276" s="1">
        <v>46</v>
      </c>
      <c r="Q7276" s="1">
        <f t="shared" si="1025"/>
        <v>0.05</v>
      </c>
      <c r="T7276" s="4">
        <v>760.80100000000004</v>
      </c>
      <c r="U7276" s="9">
        <f t="shared" si="1021"/>
        <v>0</v>
      </c>
      <c r="V7276" s="4">
        <f t="shared" si="1022"/>
        <v>16.539152173913045</v>
      </c>
      <c r="W7276" s="1" t="s">
        <v>21</v>
      </c>
      <c r="X7276" s="1">
        <v>0.99</v>
      </c>
      <c r="Y7276" s="4">
        <f t="shared" si="1023"/>
        <v>761.79100000000005</v>
      </c>
      <c r="Z7276" s="1" t="s">
        <v>46</v>
      </c>
      <c r="AA7276" s="1" t="s">
        <v>16</v>
      </c>
      <c r="AB7276" s="1" t="s">
        <v>24</v>
      </c>
      <c r="AC7276" s="1" t="s">
        <v>25</v>
      </c>
      <c r="AD7276" s="1" t="s">
        <v>31</v>
      </c>
      <c r="AE7276" s="2">
        <v>41073</v>
      </c>
    </row>
    <row r="7277" spans="1:31" x14ac:dyDescent="0.25">
      <c r="A7277">
        <f t="shared" si="1024"/>
        <v>7276</v>
      </c>
      <c r="B7277" s="1">
        <v>50977</v>
      </c>
      <c r="C7277" s="2">
        <v>41071</v>
      </c>
      <c r="D7277" s="1" t="s">
        <v>13</v>
      </c>
      <c r="E7277" s="1" t="str">
        <f t="shared" si="1017"/>
        <v>*</v>
      </c>
      <c r="F7277" s="1" t="str">
        <f t="shared" si="1018"/>
        <v>*</v>
      </c>
      <c r="G7277" s="1" t="str">
        <f t="shared" si="1019"/>
        <v>*</v>
      </c>
      <c r="J7277" s="1" t="str">
        <f t="shared" si="1020"/>
        <v>*</v>
      </c>
      <c r="P7277" s="1">
        <v>1</v>
      </c>
      <c r="Q7277" s="1">
        <f t="shared" si="1025"/>
        <v>0.01</v>
      </c>
      <c r="T7277" s="4">
        <v>34.090000000000003</v>
      </c>
      <c r="U7277" s="9">
        <f t="shared" si="1021"/>
        <v>0</v>
      </c>
      <c r="V7277" s="4">
        <f t="shared" si="1022"/>
        <v>34.090000000000003</v>
      </c>
      <c r="W7277" s="1" t="s">
        <v>14</v>
      </c>
      <c r="X7277" s="1">
        <v>9.0299999999999994</v>
      </c>
      <c r="Y7277" s="4">
        <f t="shared" si="1023"/>
        <v>43.120000000000005</v>
      </c>
      <c r="Z7277" s="1" t="s">
        <v>15</v>
      </c>
      <c r="AA7277" s="1" t="s">
        <v>16</v>
      </c>
      <c r="AB7277" s="1" t="s">
        <v>29</v>
      </c>
      <c r="AC7277" s="1" t="s">
        <v>40</v>
      </c>
      <c r="AD7277" s="1" t="s">
        <v>19</v>
      </c>
      <c r="AE7277" s="2">
        <v>41071</v>
      </c>
    </row>
    <row r="7278" spans="1:31" x14ac:dyDescent="0.25">
      <c r="A7278">
        <f t="shared" si="1024"/>
        <v>7277</v>
      </c>
      <c r="B7278" s="1">
        <v>43460</v>
      </c>
      <c r="C7278" s="2">
        <v>41071</v>
      </c>
      <c r="D7278" s="1" t="s">
        <v>36</v>
      </c>
      <c r="E7278" s="1" t="str">
        <f t="shared" si="1017"/>
        <v>*</v>
      </c>
      <c r="F7278" s="1" t="str">
        <f t="shared" si="1018"/>
        <v>*</v>
      </c>
      <c r="G7278" s="1" t="str">
        <f t="shared" si="1019"/>
        <v>*</v>
      </c>
      <c r="J7278" s="1" t="str">
        <f t="shared" si="1020"/>
        <v>*</v>
      </c>
      <c r="P7278" s="1">
        <v>2</v>
      </c>
      <c r="Q7278" s="1">
        <f t="shared" si="1025"/>
        <v>0.01</v>
      </c>
      <c r="T7278" s="4">
        <v>25.09</v>
      </c>
      <c r="U7278" s="9">
        <f t="shared" si="1021"/>
        <v>0</v>
      </c>
      <c r="V7278" s="4">
        <f t="shared" si="1022"/>
        <v>12.545</v>
      </c>
      <c r="W7278" s="1" t="s">
        <v>21</v>
      </c>
      <c r="X7278" s="1">
        <v>8.94</v>
      </c>
      <c r="Y7278" s="4">
        <f t="shared" si="1023"/>
        <v>34.03</v>
      </c>
      <c r="Z7278" s="1" t="s">
        <v>64</v>
      </c>
      <c r="AA7278" s="1" t="s">
        <v>28</v>
      </c>
      <c r="AB7278" s="1" t="s">
        <v>29</v>
      </c>
      <c r="AC7278" s="1" t="s">
        <v>43</v>
      </c>
      <c r="AD7278" s="1" t="s">
        <v>19</v>
      </c>
      <c r="AE7278" s="2">
        <v>41072</v>
      </c>
    </row>
    <row r="7279" spans="1:31" x14ac:dyDescent="0.25">
      <c r="A7279">
        <f t="shared" si="1024"/>
        <v>7278</v>
      </c>
      <c r="B7279" s="1">
        <v>17507</v>
      </c>
      <c r="C7279" s="2">
        <v>41072</v>
      </c>
      <c r="D7279" s="1" t="s">
        <v>36</v>
      </c>
      <c r="E7279" s="1" t="str">
        <f t="shared" si="1017"/>
        <v>*</v>
      </c>
      <c r="F7279" s="1" t="str">
        <f t="shared" si="1018"/>
        <v>*</v>
      </c>
      <c r="G7279" s="1" t="str">
        <f t="shared" si="1019"/>
        <v>*</v>
      </c>
      <c r="J7279" s="1" t="str">
        <f t="shared" si="1020"/>
        <v>*</v>
      </c>
      <c r="P7279" s="1">
        <v>22</v>
      </c>
      <c r="Q7279" s="1">
        <f t="shared" si="1025"/>
        <v>3.5000000000000003E-2</v>
      </c>
      <c r="T7279" s="4">
        <v>5393.27</v>
      </c>
      <c r="U7279" s="9">
        <f t="shared" si="1021"/>
        <v>1</v>
      </c>
      <c r="V7279" s="4">
        <f t="shared" si="1022"/>
        <v>245.14863636363637</v>
      </c>
      <c r="W7279" s="1" t="s">
        <v>33</v>
      </c>
      <c r="X7279" s="1">
        <v>28.06</v>
      </c>
      <c r="Y7279" s="4">
        <f t="shared" si="1023"/>
        <v>5421.3300000000008</v>
      </c>
      <c r="Z7279" s="1" t="s">
        <v>15</v>
      </c>
      <c r="AA7279" s="1" t="s">
        <v>28</v>
      </c>
      <c r="AB7279" s="1" t="s">
        <v>24</v>
      </c>
      <c r="AC7279" s="1" t="s">
        <v>56</v>
      </c>
      <c r="AD7279" s="1" t="s">
        <v>35</v>
      </c>
      <c r="AE7279" s="2">
        <v>41074</v>
      </c>
    </row>
    <row r="7280" spans="1:31" x14ac:dyDescent="0.25">
      <c r="A7280">
        <f t="shared" si="1024"/>
        <v>7279</v>
      </c>
      <c r="B7280" s="1">
        <v>17507</v>
      </c>
      <c r="C7280" s="2">
        <v>41072</v>
      </c>
      <c r="D7280" s="1" t="s">
        <v>36</v>
      </c>
      <c r="E7280" s="1" t="str">
        <f t="shared" si="1017"/>
        <v>*</v>
      </c>
      <c r="F7280" s="1" t="str">
        <f t="shared" si="1018"/>
        <v>*</v>
      </c>
      <c r="G7280" s="1" t="str">
        <f t="shared" si="1019"/>
        <v>*</v>
      </c>
      <c r="J7280" s="1" t="str">
        <f t="shared" si="1020"/>
        <v>*</v>
      </c>
      <c r="P7280" s="1">
        <v>27</v>
      </c>
      <c r="Q7280" s="1">
        <f t="shared" si="1025"/>
        <v>3.5000000000000003E-2</v>
      </c>
      <c r="T7280" s="4">
        <v>399.76</v>
      </c>
      <c r="U7280" s="9">
        <f t="shared" si="1021"/>
        <v>0</v>
      </c>
      <c r="V7280" s="4">
        <f t="shared" si="1022"/>
        <v>14.805925925925926</v>
      </c>
      <c r="W7280" s="1" t="s">
        <v>21</v>
      </c>
      <c r="X7280" s="1">
        <v>3.5</v>
      </c>
      <c r="Y7280" s="4">
        <f t="shared" si="1023"/>
        <v>403.26</v>
      </c>
      <c r="Z7280" s="1" t="s">
        <v>15</v>
      </c>
      <c r="AA7280" s="1" t="s">
        <v>28</v>
      </c>
      <c r="AB7280" s="1" t="s">
        <v>29</v>
      </c>
      <c r="AC7280" s="1" t="s">
        <v>63</v>
      </c>
      <c r="AD7280" s="1" t="s">
        <v>19</v>
      </c>
      <c r="AE7280" s="2">
        <v>41072</v>
      </c>
    </row>
    <row r="7281" spans="1:31" x14ac:dyDescent="0.25">
      <c r="A7281">
        <f t="shared" si="1024"/>
        <v>7280</v>
      </c>
      <c r="B7281" s="1">
        <v>26274</v>
      </c>
      <c r="C7281" s="2">
        <v>41072</v>
      </c>
      <c r="D7281" s="1" t="s">
        <v>27</v>
      </c>
      <c r="E7281" s="1" t="str">
        <f t="shared" si="1017"/>
        <v>*</v>
      </c>
      <c r="F7281" s="1" t="str">
        <f t="shared" si="1018"/>
        <v>*</v>
      </c>
      <c r="G7281" s="1" t="str">
        <f t="shared" si="1019"/>
        <v>*</v>
      </c>
      <c r="J7281" s="1" t="str">
        <f t="shared" si="1020"/>
        <v>*</v>
      </c>
      <c r="P7281" s="1">
        <v>41</v>
      </c>
      <c r="Q7281" s="1">
        <f t="shared" si="1025"/>
        <v>0.05</v>
      </c>
      <c r="T7281" s="4">
        <v>377.83</v>
      </c>
      <c r="U7281" s="9">
        <f t="shared" si="1021"/>
        <v>0</v>
      </c>
      <c r="V7281" s="4">
        <f t="shared" si="1022"/>
        <v>9.2153658536585361</v>
      </c>
      <c r="W7281" s="1" t="s">
        <v>21</v>
      </c>
      <c r="X7281" s="1">
        <v>2.15</v>
      </c>
      <c r="Y7281" s="4">
        <f t="shared" si="1023"/>
        <v>379.97999999999996</v>
      </c>
      <c r="Z7281" s="1" t="s">
        <v>42</v>
      </c>
      <c r="AA7281" s="1" t="s">
        <v>28</v>
      </c>
      <c r="AB7281" s="1" t="s">
        <v>29</v>
      </c>
      <c r="AC7281" s="1" t="s">
        <v>40</v>
      </c>
      <c r="AD7281" s="1" t="s">
        <v>31</v>
      </c>
      <c r="AE7281" s="2">
        <v>41073</v>
      </c>
    </row>
    <row r="7282" spans="1:31" x14ac:dyDescent="0.25">
      <c r="A7282">
        <f t="shared" si="1024"/>
        <v>7281</v>
      </c>
      <c r="B7282" s="1">
        <v>6535</v>
      </c>
      <c r="C7282" s="2">
        <v>41072</v>
      </c>
      <c r="D7282" s="1" t="s">
        <v>32</v>
      </c>
      <c r="E7282" s="1" t="str">
        <f t="shared" si="1017"/>
        <v>***</v>
      </c>
      <c r="F7282" s="1" t="str">
        <f t="shared" si="1018"/>
        <v>***</v>
      </c>
      <c r="G7282" s="1" t="str">
        <f t="shared" si="1019"/>
        <v>***</v>
      </c>
      <c r="J7282" s="1" t="str">
        <f t="shared" si="1020"/>
        <v>***</v>
      </c>
      <c r="P7282" s="1">
        <v>11</v>
      </c>
      <c r="Q7282" s="1">
        <f t="shared" si="1025"/>
        <v>0.02</v>
      </c>
      <c r="T7282" s="4">
        <v>312.36</v>
      </c>
      <c r="U7282" s="9">
        <f t="shared" si="1021"/>
        <v>0</v>
      </c>
      <c r="V7282" s="4">
        <f t="shared" si="1022"/>
        <v>28.396363636363638</v>
      </c>
      <c r="W7282" s="1" t="s">
        <v>14</v>
      </c>
      <c r="X7282" s="1">
        <v>8.99</v>
      </c>
      <c r="Y7282" s="4">
        <f t="shared" si="1023"/>
        <v>321.35000000000002</v>
      </c>
      <c r="Z7282" s="1" t="s">
        <v>60</v>
      </c>
      <c r="AA7282" s="1" t="s">
        <v>28</v>
      </c>
      <c r="AB7282" s="1" t="s">
        <v>29</v>
      </c>
      <c r="AC7282" s="1" t="s">
        <v>30</v>
      </c>
      <c r="AD7282" s="1" t="s">
        <v>41</v>
      </c>
      <c r="AE7282" s="2">
        <v>41075</v>
      </c>
    </row>
    <row r="7283" spans="1:31" x14ac:dyDescent="0.25">
      <c r="A7283">
        <f t="shared" si="1024"/>
        <v>7282</v>
      </c>
      <c r="B7283" s="1">
        <v>10823</v>
      </c>
      <c r="C7283" s="2">
        <v>41072</v>
      </c>
      <c r="D7283" s="1" t="s">
        <v>13</v>
      </c>
      <c r="E7283" s="1" t="str">
        <f t="shared" si="1017"/>
        <v>*</v>
      </c>
      <c r="F7283" s="1" t="str">
        <f t="shared" si="1018"/>
        <v>*</v>
      </c>
      <c r="G7283" s="1" t="str">
        <f t="shared" si="1019"/>
        <v>*</v>
      </c>
      <c r="J7283" s="1" t="str">
        <f t="shared" si="1020"/>
        <v>*</v>
      </c>
      <c r="P7283" s="1">
        <v>3</v>
      </c>
      <c r="Q7283" s="1">
        <f t="shared" si="1025"/>
        <v>0.01</v>
      </c>
      <c r="T7283" s="4">
        <v>133.9</v>
      </c>
      <c r="U7283" s="9">
        <f t="shared" si="1021"/>
        <v>0</v>
      </c>
      <c r="V7283" s="4">
        <f t="shared" si="1022"/>
        <v>44.633333333333333</v>
      </c>
      <c r="W7283" s="1" t="s">
        <v>21</v>
      </c>
      <c r="X7283" s="1">
        <v>2.99</v>
      </c>
      <c r="Y7283" s="4">
        <f t="shared" si="1023"/>
        <v>136.89000000000001</v>
      </c>
      <c r="Z7283" s="1" t="s">
        <v>44</v>
      </c>
      <c r="AA7283" s="1" t="s">
        <v>37</v>
      </c>
      <c r="AB7283" s="1" t="s">
        <v>29</v>
      </c>
      <c r="AC7283" s="1" t="s">
        <v>43</v>
      </c>
      <c r="AD7283" s="1" t="s">
        <v>19</v>
      </c>
      <c r="AE7283" s="2">
        <v>41072</v>
      </c>
    </row>
    <row r="7284" spans="1:31" x14ac:dyDescent="0.25">
      <c r="A7284">
        <f t="shared" si="1024"/>
        <v>7283</v>
      </c>
      <c r="B7284" s="1">
        <v>26853</v>
      </c>
      <c r="C7284" s="2">
        <v>41072</v>
      </c>
      <c r="D7284" s="1" t="s">
        <v>13</v>
      </c>
      <c r="E7284" s="1" t="str">
        <f t="shared" si="1017"/>
        <v>*</v>
      </c>
      <c r="F7284" s="1" t="str">
        <f t="shared" si="1018"/>
        <v>*</v>
      </c>
      <c r="G7284" s="1" t="str">
        <f t="shared" si="1019"/>
        <v>*</v>
      </c>
      <c r="J7284" s="1" t="str">
        <f t="shared" si="1020"/>
        <v>*</v>
      </c>
      <c r="P7284" s="1">
        <v>21</v>
      </c>
      <c r="Q7284" s="1">
        <f t="shared" si="1025"/>
        <v>3.5000000000000003E-2</v>
      </c>
      <c r="T7284" s="4">
        <v>64.44</v>
      </c>
      <c r="U7284" s="9">
        <f t="shared" si="1021"/>
        <v>0</v>
      </c>
      <c r="V7284" s="4">
        <f t="shared" si="1022"/>
        <v>3.0685714285714285</v>
      </c>
      <c r="W7284" s="1" t="s">
        <v>21</v>
      </c>
      <c r="X7284" s="1">
        <v>6.35</v>
      </c>
      <c r="Y7284" s="4">
        <f t="shared" si="1023"/>
        <v>70.789999999999992</v>
      </c>
      <c r="Z7284" s="1" t="s">
        <v>22</v>
      </c>
      <c r="AA7284" s="1" t="s">
        <v>23</v>
      </c>
      <c r="AB7284" s="1" t="s">
        <v>29</v>
      </c>
      <c r="AC7284" s="1" t="s">
        <v>57</v>
      </c>
      <c r="AD7284" s="1" t="s">
        <v>19</v>
      </c>
      <c r="AE7284" s="2">
        <v>41076</v>
      </c>
    </row>
    <row r="7285" spans="1:31" x14ac:dyDescent="0.25">
      <c r="A7285">
        <f t="shared" si="1024"/>
        <v>7284</v>
      </c>
      <c r="B7285" s="1">
        <v>48868</v>
      </c>
      <c r="C7285" s="2">
        <v>41073</v>
      </c>
      <c r="D7285" s="1" t="s">
        <v>27</v>
      </c>
      <c r="E7285" s="1" t="str">
        <f t="shared" si="1017"/>
        <v>*</v>
      </c>
      <c r="F7285" s="1" t="str">
        <f t="shared" si="1018"/>
        <v>*</v>
      </c>
      <c r="G7285" s="1" t="str">
        <f t="shared" si="1019"/>
        <v>*</v>
      </c>
      <c r="J7285" s="1" t="str">
        <f t="shared" si="1020"/>
        <v>*</v>
      </c>
      <c r="P7285" s="1">
        <v>47</v>
      </c>
      <c r="Q7285" s="1">
        <f t="shared" si="1025"/>
        <v>0.05</v>
      </c>
      <c r="T7285" s="4">
        <v>7647.97</v>
      </c>
      <c r="U7285" s="9">
        <f t="shared" si="1021"/>
        <v>1</v>
      </c>
      <c r="V7285" s="4">
        <f t="shared" si="1022"/>
        <v>162.72276595744682</v>
      </c>
      <c r="W7285" s="1" t="s">
        <v>14</v>
      </c>
      <c r="X7285" s="1">
        <v>35</v>
      </c>
      <c r="Y7285" s="4">
        <f t="shared" si="1023"/>
        <v>7682.97</v>
      </c>
      <c r="Z7285" s="1" t="s">
        <v>49</v>
      </c>
      <c r="AA7285" s="1" t="s">
        <v>28</v>
      </c>
      <c r="AB7285" s="1" t="s">
        <v>29</v>
      </c>
      <c r="AC7285" s="1" t="s">
        <v>55</v>
      </c>
      <c r="AD7285" s="1" t="s">
        <v>48</v>
      </c>
      <c r="AE7285" s="2">
        <v>41075</v>
      </c>
    </row>
    <row r="7286" spans="1:31" x14ac:dyDescent="0.25">
      <c r="A7286">
        <f t="shared" si="1024"/>
        <v>7285</v>
      </c>
      <c r="B7286" s="1">
        <v>48868</v>
      </c>
      <c r="C7286" s="2">
        <v>41073</v>
      </c>
      <c r="D7286" s="1" t="s">
        <v>27</v>
      </c>
      <c r="E7286" s="1" t="str">
        <f t="shared" si="1017"/>
        <v>*</v>
      </c>
      <c r="F7286" s="1" t="str">
        <f t="shared" si="1018"/>
        <v>*</v>
      </c>
      <c r="G7286" s="1" t="str">
        <f t="shared" si="1019"/>
        <v>*</v>
      </c>
      <c r="J7286" s="1" t="str">
        <f t="shared" si="1020"/>
        <v>*</v>
      </c>
      <c r="P7286" s="1">
        <v>43</v>
      </c>
      <c r="Q7286" s="1">
        <f t="shared" si="1025"/>
        <v>0.05</v>
      </c>
      <c r="T7286" s="4">
        <v>6861.8545000000004</v>
      </c>
      <c r="U7286" s="9">
        <f t="shared" si="1021"/>
        <v>1</v>
      </c>
      <c r="V7286" s="4">
        <f t="shared" si="1022"/>
        <v>159.57801162790699</v>
      </c>
      <c r="W7286" s="1" t="s">
        <v>21</v>
      </c>
      <c r="X7286" s="1">
        <v>3.99</v>
      </c>
      <c r="Y7286" s="4">
        <f t="shared" si="1023"/>
        <v>6865.8445000000002</v>
      </c>
      <c r="Z7286" s="1" t="s">
        <v>49</v>
      </c>
      <c r="AA7286" s="1" t="s">
        <v>28</v>
      </c>
      <c r="AB7286" s="1" t="s">
        <v>24</v>
      </c>
      <c r="AC7286" s="1" t="s">
        <v>25</v>
      </c>
      <c r="AD7286" s="1" t="s">
        <v>19</v>
      </c>
      <c r="AE7286" s="2">
        <v>41074</v>
      </c>
    </row>
    <row r="7287" spans="1:31" x14ac:dyDescent="0.25">
      <c r="A7287">
        <f t="shared" si="1024"/>
        <v>7286</v>
      </c>
      <c r="B7287" s="1">
        <v>43815</v>
      </c>
      <c r="C7287" s="2">
        <v>41073</v>
      </c>
      <c r="D7287" s="1" t="s">
        <v>27</v>
      </c>
      <c r="E7287" s="1" t="str">
        <f t="shared" si="1017"/>
        <v>*</v>
      </c>
      <c r="F7287" s="1" t="str">
        <f t="shared" si="1018"/>
        <v>*</v>
      </c>
      <c r="G7287" s="1" t="str">
        <f t="shared" si="1019"/>
        <v>*</v>
      </c>
      <c r="J7287" s="1" t="str">
        <f t="shared" si="1020"/>
        <v>*</v>
      </c>
      <c r="P7287" s="1">
        <v>45</v>
      </c>
      <c r="Q7287" s="1">
        <f t="shared" si="1025"/>
        <v>0.05</v>
      </c>
      <c r="T7287" s="4">
        <v>3577.81</v>
      </c>
      <c r="U7287" s="9">
        <f t="shared" si="1021"/>
        <v>1</v>
      </c>
      <c r="V7287" s="4">
        <f t="shared" si="1022"/>
        <v>79.506888888888881</v>
      </c>
      <c r="W7287" s="1" t="s">
        <v>21</v>
      </c>
      <c r="X7287" s="1">
        <v>35</v>
      </c>
      <c r="Y7287" s="4">
        <f t="shared" si="1023"/>
        <v>3612.81</v>
      </c>
      <c r="Z7287" s="1" t="s">
        <v>15</v>
      </c>
      <c r="AA7287" s="1" t="s">
        <v>37</v>
      </c>
      <c r="AB7287" s="1" t="s">
        <v>29</v>
      </c>
      <c r="AC7287" s="1" t="s">
        <v>55</v>
      </c>
      <c r="AD7287" s="1" t="s">
        <v>48</v>
      </c>
      <c r="AE7287" s="2">
        <v>41074</v>
      </c>
    </row>
    <row r="7288" spans="1:31" x14ac:dyDescent="0.25">
      <c r="A7288">
        <f t="shared" si="1024"/>
        <v>7287</v>
      </c>
      <c r="B7288" s="1">
        <v>43815</v>
      </c>
      <c r="C7288" s="2">
        <v>41073</v>
      </c>
      <c r="D7288" s="1" t="s">
        <v>27</v>
      </c>
      <c r="E7288" s="1" t="str">
        <f t="shared" si="1017"/>
        <v>*</v>
      </c>
      <c r="F7288" s="1" t="str">
        <f t="shared" si="1018"/>
        <v>*</v>
      </c>
      <c r="G7288" s="1" t="str">
        <f t="shared" si="1019"/>
        <v>*</v>
      </c>
      <c r="J7288" s="1" t="str">
        <f t="shared" si="1020"/>
        <v>*</v>
      </c>
      <c r="P7288" s="1">
        <v>22</v>
      </c>
      <c r="Q7288" s="1">
        <f t="shared" si="1025"/>
        <v>3.5000000000000003E-2</v>
      </c>
      <c r="T7288" s="4">
        <v>1251.4000000000001</v>
      </c>
      <c r="U7288" s="9">
        <f t="shared" si="1021"/>
        <v>1</v>
      </c>
      <c r="V7288" s="4">
        <f t="shared" si="1022"/>
        <v>56.881818181818183</v>
      </c>
      <c r="W7288" s="1" t="s">
        <v>21</v>
      </c>
      <c r="X7288" s="1">
        <v>6.79</v>
      </c>
      <c r="Y7288" s="4">
        <f t="shared" si="1023"/>
        <v>1258.19</v>
      </c>
      <c r="Z7288" s="1" t="s">
        <v>15</v>
      </c>
      <c r="AA7288" s="1" t="s">
        <v>37</v>
      </c>
      <c r="AB7288" s="1" t="s">
        <v>29</v>
      </c>
      <c r="AC7288" s="1" t="s">
        <v>40</v>
      </c>
      <c r="AD7288" s="1" t="s">
        <v>19</v>
      </c>
      <c r="AE7288" s="2">
        <v>41074</v>
      </c>
    </row>
    <row r="7289" spans="1:31" x14ac:dyDescent="0.25">
      <c r="A7289">
        <f t="shared" si="1024"/>
        <v>7288</v>
      </c>
      <c r="B7289" s="1">
        <v>43815</v>
      </c>
      <c r="C7289" s="2">
        <v>41073</v>
      </c>
      <c r="D7289" s="1" t="s">
        <v>27</v>
      </c>
      <c r="E7289" s="1" t="str">
        <f t="shared" si="1017"/>
        <v>*</v>
      </c>
      <c r="F7289" s="1" t="str">
        <f t="shared" si="1018"/>
        <v>*</v>
      </c>
      <c r="G7289" s="1" t="str">
        <f t="shared" si="1019"/>
        <v>*</v>
      </c>
      <c r="J7289" s="1" t="str">
        <f t="shared" si="1020"/>
        <v>*</v>
      </c>
      <c r="P7289" s="1">
        <v>40</v>
      </c>
      <c r="Q7289" s="1">
        <f t="shared" si="1025"/>
        <v>0.05</v>
      </c>
      <c r="T7289" s="4">
        <v>635.59</v>
      </c>
      <c r="U7289" s="9">
        <f t="shared" si="1021"/>
        <v>0</v>
      </c>
      <c r="V7289" s="4">
        <f t="shared" si="1022"/>
        <v>15.889750000000001</v>
      </c>
      <c r="W7289" s="1" t="s">
        <v>21</v>
      </c>
      <c r="X7289" s="1">
        <v>2.99</v>
      </c>
      <c r="Y7289" s="4">
        <f t="shared" si="1023"/>
        <v>638.58000000000004</v>
      </c>
      <c r="Z7289" s="1" t="s">
        <v>15</v>
      </c>
      <c r="AA7289" s="1" t="s">
        <v>37</v>
      </c>
      <c r="AB7289" s="1" t="s">
        <v>29</v>
      </c>
      <c r="AC7289" s="1" t="s">
        <v>43</v>
      </c>
      <c r="AD7289" s="1" t="s">
        <v>19</v>
      </c>
      <c r="AE7289" s="2">
        <v>41074</v>
      </c>
    </row>
    <row r="7290" spans="1:31" x14ac:dyDescent="0.25">
      <c r="A7290">
        <f t="shared" si="1024"/>
        <v>7289</v>
      </c>
      <c r="B7290" s="1">
        <v>9573</v>
      </c>
      <c r="C7290" s="2">
        <v>41073</v>
      </c>
      <c r="D7290" s="1" t="s">
        <v>36</v>
      </c>
      <c r="E7290" s="1" t="str">
        <f t="shared" si="1017"/>
        <v>*</v>
      </c>
      <c r="F7290" s="1" t="str">
        <f t="shared" si="1018"/>
        <v>*</v>
      </c>
      <c r="G7290" s="1" t="str">
        <f t="shared" si="1019"/>
        <v>*</v>
      </c>
      <c r="J7290" s="1" t="str">
        <f t="shared" si="1020"/>
        <v>*</v>
      </c>
      <c r="P7290" s="1">
        <v>21</v>
      </c>
      <c r="Q7290" s="1">
        <f t="shared" si="1025"/>
        <v>3.5000000000000003E-2</v>
      </c>
      <c r="T7290" s="4">
        <v>146.25</v>
      </c>
      <c r="U7290" s="9">
        <f t="shared" si="1021"/>
        <v>0</v>
      </c>
      <c r="V7290" s="4">
        <f t="shared" si="1022"/>
        <v>6.9642857142857144</v>
      </c>
      <c r="W7290" s="1" t="s">
        <v>14</v>
      </c>
      <c r="X7290" s="1">
        <v>1.02</v>
      </c>
      <c r="Y7290" s="4">
        <f t="shared" si="1023"/>
        <v>147.27000000000001</v>
      </c>
      <c r="Z7290" s="1" t="s">
        <v>46</v>
      </c>
      <c r="AA7290" s="1" t="s">
        <v>37</v>
      </c>
      <c r="AB7290" s="1" t="s">
        <v>29</v>
      </c>
      <c r="AC7290" s="1" t="s">
        <v>40</v>
      </c>
      <c r="AD7290" s="1" t="s">
        <v>31</v>
      </c>
      <c r="AE7290" s="2">
        <v>41074</v>
      </c>
    </row>
    <row r="7291" spans="1:31" x14ac:dyDescent="0.25">
      <c r="A7291">
        <f t="shared" si="1024"/>
        <v>7290</v>
      </c>
      <c r="B7291" s="1">
        <v>9573</v>
      </c>
      <c r="C7291" s="2">
        <v>41073</v>
      </c>
      <c r="D7291" s="1" t="s">
        <v>36</v>
      </c>
      <c r="E7291" s="1" t="str">
        <f t="shared" si="1017"/>
        <v>*</v>
      </c>
      <c r="F7291" s="1" t="str">
        <f t="shared" si="1018"/>
        <v>*</v>
      </c>
      <c r="G7291" s="1" t="str">
        <f t="shared" si="1019"/>
        <v>*</v>
      </c>
      <c r="J7291" s="1" t="str">
        <f t="shared" si="1020"/>
        <v>*</v>
      </c>
      <c r="P7291" s="1">
        <v>41</v>
      </c>
      <c r="Q7291" s="1">
        <f t="shared" si="1025"/>
        <v>0.05</v>
      </c>
      <c r="T7291" s="4">
        <v>133.22999999999999</v>
      </c>
      <c r="U7291" s="9">
        <f t="shared" si="1021"/>
        <v>0</v>
      </c>
      <c r="V7291" s="4">
        <f t="shared" si="1022"/>
        <v>3.2495121951219508</v>
      </c>
      <c r="W7291" s="1" t="s">
        <v>21</v>
      </c>
      <c r="X7291" s="1">
        <v>1.92</v>
      </c>
      <c r="Y7291" s="4">
        <f t="shared" si="1023"/>
        <v>135.14999999999998</v>
      </c>
      <c r="Z7291" s="1" t="s">
        <v>15</v>
      </c>
      <c r="AA7291" s="1" t="s">
        <v>37</v>
      </c>
      <c r="AB7291" s="1" t="s">
        <v>29</v>
      </c>
      <c r="AC7291" s="1" t="s">
        <v>45</v>
      </c>
      <c r="AD7291" s="1" t="s">
        <v>31</v>
      </c>
      <c r="AE7291" s="2">
        <v>41074</v>
      </c>
    </row>
    <row r="7292" spans="1:31" x14ac:dyDescent="0.25">
      <c r="A7292">
        <f t="shared" si="1024"/>
        <v>7291</v>
      </c>
      <c r="B7292" s="1">
        <v>43045</v>
      </c>
      <c r="C7292" s="2">
        <v>41074</v>
      </c>
      <c r="D7292" s="1" t="s">
        <v>36</v>
      </c>
      <c r="E7292" s="1" t="str">
        <f t="shared" si="1017"/>
        <v>*</v>
      </c>
      <c r="F7292" s="1" t="str">
        <f t="shared" si="1018"/>
        <v>*</v>
      </c>
      <c r="G7292" s="1" t="str">
        <f t="shared" si="1019"/>
        <v>*</v>
      </c>
      <c r="J7292" s="1" t="str">
        <f t="shared" si="1020"/>
        <v>*</v>
      </c>
      <c r="P7292" s="1">
        <v>47</v>
      </c>
      <c r="Q7292" s="1">
        <f t="shared" si="1025"/>
        <v>0.05</v>
      </c>
      <c r="T7292" s="4">
        <v>5301.2</v>
      </c>
      <c r="U7292" s="9">
        <f t="shared" si="1021"/>
        <v>1</v>
      </c>
      <c r="V7292" s="4">
        <f t="shared" si="1022"/>
        <v>112.79148936170212</v>
      </c>
      <c r="W7292" s="1" t="s">
        <v>21</v>
      </c>
      <c r="X7292" s="1">
        <v>10.119999999999999</v>
      </c>
      <c r="Y7292" s="4">
        <f t="shared" si="1023"/>
        <v>5311.32</v>
      </c>
      <c r="Z7292" s="1" t="s">
        <v>49</v>
      </c>
      <c r="AA7292" s="1" t="s">
        <v>28</v>
      </c>
      <c r="AB7292" s="1" t="s">
        <v>17</v>
      </c>
      <c r="AC7292" s="1" t="s">
        <v>18</v>
      </c>
      <c r="AD7292" s="1" t="s">
        <v>48</v>
      </c>
      <c r="AE7292" s="2">
        <v>41076</v>
      </c>
    </row>
    <row r="7293" spans="1:31" x14ac:dyDescent="0.25">
      <c r="A7293">
        <f t="shared" si="1024"/>
        <v>7292</v>
      </c>
      <c r="B7293" s="1">
        <v>28899</v>
      </c>
      <c r="C7293" s="2">
        <v>41074</v>
      </c>
      <c r="D7293" s="1" t="s">
        <v>13</v>
      </c>
      <c r="E7293" s="1" t="str">
        <f t="shared" si="1017"/>
        <v>*</v>
      </c>
      <c r="F7293" s="1" t="str">
        <f t="shared" si="1018"/>
        <v>*</v>
      </c>
      <c r="G7293" s="1" t="str">
        <f t="shared" si="1019"/>
        <v>*</v>
      </c>
      <c r="J7293" s="1" t="str">
        <f t="shared" si="1020"/>
        <v>*</v>
      </c>
      <c r="P7293" s="1">
        <v>27</v>
      </c>
      <c r="Q7293" s="1">
        <f t="shared" si="1025"/>
        <v>3.5000000000000003E-2</v>
      </c>
      <c r="T7293" s="4">
        <v>4488.2635</v>
      </c>
      <c r="U7293" s="9">
        <f t="shared" si="1021"/>
        <v>1</v>
      </c>
      <c r="V7293" s="4">
        <f t="shared" si="1022"/>
        <v>166.23198148148148</v>
      </c>
      <c r="W7293" s="1" t="s">
        <v>21</v>
      </c>
      <c r="X7293" s="1">
        <v>5</v>
      </c>
      <c r="Y7293" s="4">
        <f t="shared" si="1023"/>
        <v>4493.2635</v>
      </c>
      <c r="Z7293" s="1" t="s">
        <v>49</v>
      </c>
      <c r="AA7293" s="1" t="s">
        <v>16</v>
      </c>
      <c r="AB7293" s="1" t="s">
        <v>24</v>
      </c>
      <c r="AC7293" s="1" t="s">
        <v>25</v>
      </c>
      <c r="AD7293" s="1" t="s">
        <v>19</v>
      </c>
      <c r="AE7293" s="2">
        <v>41076</v>
      </c>
    </row>
    <row r="7294" spans="1:31" x14ac:dyDescent="0.25">
      <c r="A7294">
        <f t="shared" si="1024"/>
        <v>7293</v>
      </c>
      <c r="B7294" s="1">
        <v>43045</v>
      </c>
      <c r="C7294" s="2">
        <v>41074</v>
      </c>
      <c r="D7294" s="1" t="s">
        <v>36</v>
      </c>
      <c r="E7294" s="1" t="str">
        <f t="shared" si="1017"/>
        <v>*</v>
      </c>
      <c r="F7294" s="1" t="str">
        <f t="shared" si="1018"/>
        <v>*</v>
      </c>
      <c r="G7294" s="1" t="str">
        <f t="shared" si="1019"/>
        <v>*</v>
      </c>
      <c r="J7294" s="1" t="str">
        <f t="shared" si="1020"/>
        <v>*</v>
      </c>
      <c r="P7294" s="1">
        <v>12</v>
      </c>
      <c r="Q7294" s="1">
        <f t="shared" si="1025"/>
        <v>0.02</v>
      </c>
      <c r="T7294" s="4">
        <v>418.44</v>
      </c>
      <c r="U7294" s="9">
        <f t="shared" si="1021"/>
        <v>0</v>
      </c>
      <c r="V7294" s="4">
        <f t="shared" si="1022"/>
        <v>34.869999999999997</v>
      </c>
      <c r="W7294" s="1" t="s">
        <v>33</v>
      </c>
      <c r="X7294" s="1">
        <v>45.51</v>
      </c>
      <c r="Y7294" s="4">
        <f t="shared" si="1023"/>
        <v>463.95</v>
      </c>
      <c r="Z7294" s="1" t="s">
        <v>49</v>
      </c>
      <c r="AA7294" s="1" t="s">
        <v>28</v>
      </c>
      <c r="AB7294" s="1" t="s">
        <v>17</v>
      </c>
      <c r="AC7294" s="1" t="s">
        <v>52</v>
      </c>
      <c r="AD7294" s="1" t="s">
        <v>59</v>
      </c>
      <c r="AE7294" s="2">
        <v>41074</v>
      </c>
    </row>
    <row r="7295" spans="1:31" x14ac:dyDescent="0.25">
      <c r="A7295">
        <f t="shared" si="1024"/>
        <v>7294</v>
      </c>
      <c r="B7295" s="1">
        <v>14241</v>
      </c>
      <c r="C7295" s="2">
        <v>41074</v>
      </c>
      <c r="D7295" s="1" t="s">
        <v>32</v>
      </c>
      <c r="E7295" s="1" t="str">
        <f t="shared" si="1017"/>
        <v>***</v>
      </c>
      <c r="F7295" s="1" t="str">
        <f t="shared" si="1018"/>
        <v>***</v>
      </c>
      <c r="G7295" s="1" t="str">
        <f t="shared" si="1019"/>
        <v>***</v>
      </c>
      <c r="J7295" s="1" t="str">
        <f t="shared" si="1020"/>
        <v>***</v>
      </c>
      <c r="P7295" s="1">
        <v>22</v>
      </c>
      <c r="Q7295" s="1">
        <f t="shared" si="1025"/>
        <v>3.5000000000000003E-2</v>
      </c>
      <c r="T7295" s="4">
        <v>263.63</v>
      </c>
      <c r="U7295" s="9">
        <f t="shared" si="1021"/>
        <v>0</v>
      </c>
      <c r="V7295" s="4">
        <f t="shared" si="1022"/>
        <v>11.983181818181817</v>
      </c>
      <c r="W7295" s="1" t="s">
        <v>21</v>
      </c>
      <c r="X7295" s="1">
        <v>2.36</v>
      </c>
      <c r="Y7295" s="4">
        <f t="shared" si="1023"/>
        <v>265.99</v>
      </c>
      <c r="Z7295" s="1" t="s">
        <v>49</v>
      </c>
      <c r="AA7295" s="1" t="s">
        <v>37</v>
      </c>
      <c r="AB7295" s="1" t="s">
        <v>29</v>
      </c>
      <c r="AC7295" s="1" t="s">
        <v>30</v>
      </c>
      <c r="AD7295" s="1" t="s">
        <v>31</v>
      </c>
      <c r="AE7295" s="2">
        <v>41075</v>
      </c>
    </row>
    <row r="7296" spans="1:31" x14ac:dyDescent="0.25">
      <c r="A7296">
        <f t="shared" si="1024"/>
        <v>7295</v>
      </c>
      <c r="B7296" s="1">
        <v>6183</v>
      </c>
      <c r="C7296" s="2">
        <v>41075</v>
      </c>
      <c r="D7296" s="1" t="s">
        <v>36</v>
      </c>
      <c r="E7296" s="1" t="str">
        <f t="shared" si="1017"/>
        <v>*</v>
      </c>
      <c r="F7296" s="1" t="str">
        <f t="shared" si="1018"/>
        <v>*</v>
      </c>
      <c r="G7296" s="1" t="str">
        <f t="shared" si="1019"/>
        <v>*</v>
      </c>
      <c r="J7296" s="1" t="str">
        <f t="shared" si="1020"/>
        <v>*</v>
      </c>
      <c r="P7296" s="1">
        <v>41</v>
      </c>
      <c r="Q7296" s="1">
        <f t="shared" si="1025"/>
        <v>0.05</v>
      </c>
      <c r="T7296" s="4">
        <v>1991.93</v>
      </c>
      <c r="U7296" s="9">
        <f t="shared" si="1021"/>
        <v>1</v>
      </c>
      <c r="V7296" s="4">
        <f t="shared" si="1022"/>
        <v>48.583658536585368</v>
      </c>
      <c r="W7296" s="1" t="s">
        <v>21</v>
      </c>
      <c r="X7296" s="1">
        <v>5.86</v>
      </c>
      <c r="Y7296" s="4">
        <f t="shared" si="1023"/>
        <v>1997.79</v>
      </c>
      <c r="Z7296" s="1" t="s">
        <v>54</v>
      </c>
      <c r="AA7296" s="1" t="s">
        <v>23</v>
      </c>
      <c r="AB7296" s="1" t="s">
        <v>29</v>
      </c>
      <c r="AC7296" s="1" t="s">
        <v>40</v>
      </c>
      <c r="AD7296" s="1" t="s">
        <v>19</v>
      </c>
      <c r="AE7296" s="2">
        <v>41076</v>
      </c>
    </row>
    <row r="7297" spans="1:31" x14ac:dyDescent="0.25">
      <c r="A7297">
        <f t="shared" si="1024"/>
        <v>7296</v>
      </c>
      <c r="B7297" s="1">
        <v>13383</v>
      </c>
      <c r="C7297" s="2">
        <v>41075</v>
      </c>
      <c r="D7297" s="1" t="s">
        <v>27</v>
      </c>
      <c r="E7297" s="1" t="str">
        <f t="shared" si="1017"/>
        <v>*</v>
      </c>
      <c r="F7297" s="1" t="str">
        <f t="shared" si="1018"/>
        <v>*</v>
      </c>
      <c r="G7297" s="1" t="str">
        <f t="shared" si="1019"/>
        <v>*</v>
      </c>
      <c r="J7297" s="1" t="str">
        <f t="shared" si="1020"/>
        <v>*</v>
      </c>
      <c r="P7297" s="1">
        <v>35</v>
      </c>
      <c r="Q7297" s="1">
        <f t="shared" si="1025"/>
        <v>0.04</v>
      </c>
      <c r="T7297" s="4">
        <v>750.03</v>
      </c>
      <c r="U7297" s="9">
        <f t="shared" si="1021"/>
        <v>0</v>
      </c>
      <c r="V7297" s="4">
        <f t="shared" si="1022"/>
        <v>21.42942857142857</v>
      </c>
      <c r="W7297" s="1" t="s">
        <v>21</v>
      </c>
      <c r="X7297" s="1">
        <v>35</v>
      </c>
      <c r="Y7297" s="4">
        <f t="shared" si="1023"/>
        <v>785.03</v>
      </c>
      <c r="Z7297" s="1" t="s">
        <v>22</v>
      </c>
      <c r="AA7297" s="1" t="s">
        <v>16</v>
      </c>
      <c r="AB7297" s="1" t="s">
        <v>29</v>
      </c>
      <c r="AC7297" s="1" t="s">
        <v>55</v>
      </c>
      <c r="AD7297" s="1" t="s">
        <v>48</v>
      </c>
      <c r="AE7297" s="2">
        <v>41077</v>
      </c>
    </row>
    <row r="7298" spans="1:31" x14ac:dyDescent="0.25">
      <c r="A7298">
        <f t="shared" si="1024"/>
        <v>7297</v>
      </c>
      <c r="B7298" s="1">
        <v>16897</v>
      </c>
      <c r="C7298" s="2">
        <v>41075</v>
      </c>
      <c r="D7298" s="1" t="s">
        <v>27</v>
      </c>
      <c r="E7298" s="1" t="str">
        <f t="shared" si="1017"/>
        <v>*</v>
      </c>
      <c r="F7298" s="1" t="str">
        <f t="shared" si="1018"/>
        <v>*</v>
      </c>
      <c r="G7298" s="1" t="str">
        <f t="shared" si="1019"/>
        <v>*</v>
      </c>
      <c r="J7298" s="1" t="str">
        <f t="shared" si="1020"/>
        <v>*</v>
      </c>
      <c r="P7298" s="1">
        <v>1</v>
      </c>
      <c r="Q7298" s="1">
        <f t="shared" si="1025"/>
        <v>0.01</v>
      </c>
      <c r="T7298" s="4">
        <v>379.8</v>
      </c>
      <c r="U7298" s="9">
        <f t="shared" si="1021"/>
        <v>0</v>
      </c>
      <c r="V7298" s="4">
        <f t="shared" si="1022"/>
        <v>379.8</v>
      </c>
      <c r="W7298" s="1" t="s">
        <v>33</v>
      </c>
      <c r="X7298" s="1">
        <v>58.95</v>
      </c>
      <c r="Y7298" s="4">
        <f t="shared" si="1023"/>
        <v>438.75</v>
      </c>
      <c r="Z7298" s="1" t="s">
        <v>22</v>
      </c>
      <c r="AA7298" s="1" t="s">
        <v>16</v>
      </c>
      <c r="AB7298" s="1" t="s">
        <v>17</v>
      </c>
      <c r="AC7298" s="1" t="s">
        <v>34</v>
      </c>
      <c r="AD7298" s="1" t="s">
        <v>35</v>
      </c>
      <c r="AE7298" s="2">
        <v>41077</v>
      </c>
    </row>
    <row r="7299" spans="1:31" x14ac:dyDescent="0.25">
      <c r="A7299">
        <f t="shared" si="1024"/>
        <v>7298</v>
      </c>
      <c r="B7299" s="1">
        <v>16897</v>
      </c>
      <c r="C7299" s="2">
        <v>41075</v>
      </c>
      <c r="D7299" s="1" t="s">
        <v>27</v>
      </c>
      <c r="E7299" s="1" t="str">
        <f t="shared" ref="E7299:E7362" si="1026">IF(D7299="Critical","***","*")</f>
        <v>*</v>
      </c>
      <c r="F7299" s="1" t="str">
        <f t="shared" ref="F7299:F7362" si="1027">IF(D7299="Critical","***",IF(D7299="High","**","*"))</f>
        <v>*</v>
      </c>
      <c r="G7299" s="1" t="str">
        <f t="shared" ref="G7299:G7362" si="1028">VLOOKUP(D7299,$H$6:$I$10,2,FALSE)</f>
        <v>*</v>
      </c>
      <c r="J7299" s="1" t="str">
        <f t="shared" ref="J7299:J7362" si="1029">HLOOKUP(D7299,$K$5:$O$6,2,FALSE)</f>
        <v>*</v>
      </c>
      <c r="P7299" s="1">
        <v>48</v>
      </c>
      <c r="Q7299" s="1">
        <f t="shared" si="1025"/>
        <v>0.05</v>
      </c>
      <c r="T7299" s="4">
        <v>107.7</v>
      </c>
      <c r="U7299" s="9">
        <f t="shared" ref="U7299:U7362" si="1030">IF(T7299&gt;1000,1,0)</f>
        <v>0</v>
      </c>
      <c r="V7299" s="4">
        <f t="shared" ref="V7299:V7362" si="1031">T7299/P7299</f>
        <v>2.2437499999999999</v>
      </c>
      <c r="W7299" s="1" t="s">
        <v>21</v>
      </c>
      <c r="X7299" s="1">
        <v>1</v>
      </c>
      <c r="Y7299" s="4">
        <f t="shared" ref="Y7299:Y7362" si="1032">X7299+T7299</f>
        <v>108.7</v>
      </c>
      <c r="Z7299" s="1" t="s">
        <v>22</v>
      </c>
      <c r="AA7299" s="1" t="s">
        <v>16</v>
      </c>
      <c r="AB7299" s="1" t="s">
        <v>29</v>
      </c>
      <c r="AC7299" s="1" t="s">
        <v>30</v>
      </c>
      <c r="AD7299" s="1" t="s">
        <v>31</v>
      </c>
      <c r="AE7299" s="2">
        <v>41077</v>
      </c>
    </row>
    <row r="7300" spans="1:31" x14ac:dyDescent="0.25">
      <c r="A7300">
        <f t="shared" ref="A7300:A7363" si="1033">A7299+1</f>
        <v>7299</v>
      </c>
      <c r="B7300" s="1">
        <v>29893</v>
      </c>
      <c r="C7300" s="2">
        <v>41076</v>
      </c>
      <c r="D7300" s="1" t="s">
        <v>36</v>
      </c>
      <c r="E7300" s="1" t="str">
        <f t="shared" si="1026"/>
        <v>*</v>
      </c>
      <c r="F7300" s="1" t="str">
        <f t="shared" si="1027"/>
        <v>*</v>
      </c>
      <c r="G7300" s="1" t="str">
        <f t="shared" si="1028"/>
        <v>*</v>
      </c>
      <c r="J7300" s="1" t="str">
        <f t="shared" si="1029"/>
        <v>*</v>
      </c>
      <c r="P7300" s="1">
        <v>24</v>
      </c>
      <c r="Q7300" s="1">
        <f t="shared" ref="Q7300:Q7363" si="1034">VLOOKUP(P7300,$R$5:$S$10,2,TRUE)</f>
        <v>3.5000000000000003E-2</v>
      </c>
      <c r="T7300" s="4">
        <v>5452.9</v>
      </c>
      <c r="U7300" s="9">
        <f t="shared" si="1030"/>
        <v>1</v>
      </c>
      <c r="V7300" s="4">
        <f t="shared" si="1031"/>
        <v>227.20416666666665</v>
      </c>
      <c r="W7300" s="1" t="s">
        <v>33</v>
      </c>
      <c r="X7300" s="1">
        <v>28.66</v>
      </c>
      <c r="Y7300" s="4">
        <f t="shared" si="1032"/>
        <v>5481.5599999999995</v>
      </c>
      <c r="Z7300" s="1" t="s">
        <v>53</v>
      </c>
      <c r="AA7300" s="1" t="s">
        <v>23</v>
      </c>
      <c r="AB7300" s="1" t="s">
        <v>29</v>
      </c>
      <c r="AC7300" s="1" t="s">
        <v>55</v>
      </c>
      <c r="AD7300" s="1" t="s">
        <v>35</v>
      </c>
      <c r="AE7300" s="2">
        <v>41077</v>
      </c>
    </row>
    <row r="7301" spans="1:31" x14ac:dyDescent="0.25">
      <c r="A7301">
        <f t="shared" si="1033"/>
        <v>7300</v>
      </c>
      <c r="B7301" s="1">
        <v>19972</v>
      </c>
      <c r="C7301" s="2">
        <v>41076</v>
      </c>
      <c r="D7301" s="1" t="s">
        <v>32</v>
      </c>
      <c r="E7301" s="1" t="str">
        <f t="shared" si="1026"/>
        <v>***</v>
      </c>
      <c r="F7301" s="1" t="str">
        <f t="shared" si="1027"/>
        <v>***</v>
      </c>
      <c r="G7301" s="1" t="str">
        <f t="shared" si="1028"/>
        <v>***</v>
      </c>
      <c r="J7301" s="1" t="str">
        <f t="shared" si="1029"/>
        <v>***</v>
      </c>
      <c r="P7301" s="1">
        <v>6</v>
      </c>
      <c r="Q7301" s="1">
        <f t="shared" si="1034"/>
        <v>0.01</v>
      </c>
      <c r="T7301" s="4">
        <v>97.86</v>
      </c>
      <c r="U7301" s="9">
        <f t="shared" si="1030"/>
        <v>0</v>
      </c>
      <c r="V7301" s="4">
        <f t="shared" si="1031"/>
        <v>16.309999999999999</v>
      </c>
      <c r="W7301" s="1" t="s">
        <v>21</v>
      </c>
      <c r="X7301" s="1">
        <v>8.99</v>
      </c>
      <c r="Y7301" s="4">
        <f t="shared" si="1032"/>
        <v>106.85</v>
      </c>
      <c r="Z7301" s="1" t="s">
        <v>15</v>
      </c>
      <c r="AA7301" s="1" t="s">
        <v>28</v>
      </c>
      <c r="AB7301" s="1" t="s">
        <v>17</v>
      </c>
      <c r="AC7301" s="1" t="s">
        <v>18</v>
      </c>
      <c r="AD7301" s="1" t="s">
        <v>41</v>
      </c>
      <c r="AE7301" s="2">
        <v>41078</v>
      </c>
    </row>
    <row r="7302" spans="1:31" x14ac:dyDescent="0.25">
      <c r="A7302">
        <f t="shared" si="1033"/>
        <v>7301</v>
      </c>
      <c r="B7302" s="1">
        <v>53698</v>
      </c>
      <c r="C7302" s="2">
        <v>41076</v>
      </c>
      <c r="D7302" s="1" t="s">
        <v>36</v>
      </c>
      <c r="E7302" s="1" t="str">
        <f t="shared" si="1026"/>
        <v>*</v>
      </c>
      <c r="F7302" s="1" t="str">
        <f t="shared" si="1027"/>
        <v>*</v>
      </c>
      <c r="G7302" s="1" t="str">
        <f t="shared" si="1028"/>
        <v>*</v>
      </c>
      <c r="J7302" s="1" t="str">
        <f t="shared" si="1029"/>
        <v>*</v>
      </c>
      <c r="P7302" s="1">
        <v>10</v>
      </c>
      <c r="Q7302" s="1">
        <f t="shared" si="1034"/>
        <v>0.02</v>
      </c>
      <c r="T7302" s="4">
        <v>55.33</v>
      </c>
      <c r="U7302" s="9">
        <f t="shared" si="1030"/>
        <v>0</v>
      </c>
      <c r="V7302" s="4">
        <f t="shared" si="1031"/>
        <v>5.5329999999999995</v>
      </c>
      <c r="W7302" s="1" t="s">
        <v>14</v>
      </c>
      <c r="X7302" s="1">
        <v>0.71</v>
      </c>
      <c r="Y7302" s="4">
        <f t="shared" si="1032"/>
        <v>56.04</v>
      </c>
      <c r="Z7302" s="1" t="s">
        <v>22</v>
      </c>
      <c r="AA7302" s="1" t="s">
        <v>16</v>
      </c>
      <c r="AB7302" s="1" t="s">
        <v>29</v>
      </c>
      <c r="AC7302" s="1" t="s">
        <v>30</v>
      </c>
      <c r="AD7302" s="1" t="s">
        <v>31</v>
      </c>
      <c r="AE7302" s="2">
        <v>41077</v>
      </c>
    </row>
    <row r="7303" spans="1:31" x14ac:dyDescent="0.25">
      <c r="A7303">
        <f t="shared" si="1033"/>
        <v>7302</v>
      </c>
      <c r="B7303" s="1">
        <v>1346</v>
      </c>
      <c r="C7303" s="2">
        <v>41077</v>
      </c>
      <c r="D7303" s="1" t="s">
        <v>20</v>
      </c>
      <c r="E7303" s="1" t="str">
        <f t="shared" si="1026"/>
        <v>*</v>
      </c>
      <c r="F7303" s="1" t="str">
        <f t="shared" si="1027"/>
        <v>**</v>
      </c>
      <c r="G7303" s="1" t="str">
        <f t="shared" si="1028"/>
        <v>**</v>
      </c>
      <c r="J7303" s="1" t="str">
        <f t="shared" si="1029"/>
        <v>**</v>
      </c>
      <c r="P7303" s="1">
        <v>48</v>
      </c>
      <c r="Q7303" s="1">
        <f t="shared" si="1034"/>
        <v>0.05</v>
      </c>
      <c r="T7303" s="4">
        <v>4789.8900000000003</v>
      </c>
      <c r="U7303" s="9">
        <f t="shared" si="1030"/>
        <v>1</v>
      </c>
      <c r="V7303" s="4">
        <f t="shared" si="1031"/>
        <v>99.789375000000007</v>
      </c>
      <c r="W7303" s="1" t="s">
        <v>33</v>
      </c>
      <c r="X7303" s="1">
        <v>26.22</v>
      </c>
      <c r="Y7303" s="4">
        <f t="shared" si="1032"/>
        <v>4816.1100000000006</v>
      </c>
      <c r="Z7303" s="1" t="s">
        <v>53</v>
      </c>
      <c r="AA7303" s="1" t="s">
        <v>28</v>
      </c>
      <c r="AB7303" s="1" t="s">
        <v>17</v>
      </c>
      <c r="AC7303" s="1" t="s">
        <v>62</v>
      </c>
      <c r="AD7303" s="1" t="s">
        <v>59</v>
      </c>
      <c r="AE7303" s="2">
        <v>41079</v>
      </c>
    </row>
    <row r="7304" spans="1:31" x14ac:dyDescent="0.25">
      <c r="A7304">
        <f t="shared" si="1033"/>
        <v>7303</v>
      </c>
      <c r="B7304" s="1">
        <v>30147</v>
      </c>
      <c r="C7304" s="2">
        <v>41077</v>
      </c>
      <c r="D7304" s="1" t="s">
        <v>27</v>
      </c>
      <c r="E7304" s="1" t="str">
        <f t="shared" si="1026"/>
        <v>*</v>
      </c>
      <c r="F7304" s="1" t="str">
        <f t="shared" si="1027"/>
        <v>*</v>
      </c>
      <c r="G7304" s="1" t="str">
        <f t="shared" si="1028"/>
        <v>*</v>
      </c>
      <c r="J7304" s="1" t="str">
        <f t="shared" si="1029"/>
        <v>*</v>
      </c>
      <c r="P7304" s="1">
        <v>37</v>
      </c>
      <c r="Q7304" s="1">
        <f t="shared" si="1034"/>
        <v>0.04</v>
      </c>
      <c r="T7304" s="4">
        <v>740.14</v>
      </c>
      <c r="U7304" s="9">
        <f t="shared" si="1030"/>
        <v>0</v>
      </c>
      <c r="V7304" s="4">
        <f t="shared" si="1031"/>
        <v>20.003783783783785</v>
      </c>
      <c r="W7304" s="1" t="s">
        <v>21</v>
      </c>
      <c r="X7304" s="1">
        <v>10.49</v>
      </c>
      <c r="Y7304" s="4">
        <f t="shared" si="1032"/>
        <v>750.63</v>
      </c>
      <c r="Z7304" s="1" t="s">
        <v>15</v>
      </c>
      <c r="AA7304" s="1" t="s">
        <v>16</v>
      </c>
      <c r="AB7304" s="1" t="s">
        <v>17</v>
      </c>
      <c r="AC7304" s="1" t="s">
        <v>18</v>
      </c>
      <c r="AD7304" s="1" t="s">
        <v>19</v>
      </c>
      <c r="AE7304" s="2">
        <v>41079</v>
      </c>
    </row>
    <row r="7305" spans="1:31" x14ac:dyDescent="0.25">
      <c r="A7305">
        <f t="shared" si="1033"/>
        <v>7304</v>
      </c>
      <c r="B7305" s="1">
        <v>43488</v>
      </c>
      <c r="C7305" s="2">
        <v>41078</v>
      </c>
      <c r="D7305" s="1" t="s">
        <v>32</v>
      </c>
      <c r="E7305" s="1" t="str">
        <f t="shared" si="1026"/>
        <v>***</v>
      </c>
      <c r="F7305" s="1" t="str">
        <f t="shared" si="1027"/>
        <v>***</v>
      </c>
      <c r="G7305" s="1" t="str">
        <f t="shared" si="1028"/>
        <v>***</v>
      </c>
      <c r="J7305" s="1" t="str">
        <f t="shared" si="1029"/>
        <v>***</v>
      </c>
      <c r="P7305" s="1">
        <v>46</v>
      </c>
      <c r="Q7305" s="1">
        <f t="shared" si="1034"/>
        <v>0.05</v>
      </c>
      <c r="T7305" s="4">
        <v>2116.1999999999998</v>
      </c>
      <c r="U7305" s="9">
        <f t="shared" si="1030"/>
        <v>1</v>
      </c>
      <c r="V7305" s="4">
        <f t="shared" si="1031"/>
        <v>46.004347826086949</v>
      </c>
      <c r="W7305" s="1" t="s">
        <v>21</v>
      </c>
      <c r="X7305" s="1">
        <v>4.5</v>
      </c>
      <c r="Y7305" s="4">
        <f t="shared" si="1032"/>
        <v>2120.6999999999998</v>
      </c>
      <c r="Z7305" s="1" t="s">
        <v>44</v>
      </c>
      <c r="AA7305" s="1" t="s">
        <v>37</v>
      </c>
      <c r="AB7305" s="1" t="s">
        <v>29</v>
      </c>
      <c r="AC7305" s="1" t="s">
        <v>63</v>
      </c>
      <c r="AD7305" s="1" t="s">
        <v>19</v>
      </c>
      <c r="AE7305" s="2">
        <v>41079</v>
      </c>
    </row>
    <row r="7306" spans="1:31" x14ac:dyDescent="0.25">
      <c r="A7306">
        <f t="shared" si="1033"/>
        <v>7305</v>
      </c>
      <c r="B7306" s="1">
        <v>43488</v>
      </c>
      <c r="C7306" s="2">
        <v>41078</v>
      </c>
      <c r="D7306" s="1" t="s">
        <v>32</v>
      </c>
      <c r="E7306" s="1" t="str">
        <f t="shared" si="1026"/>
        <v>***</v>
      </c>
      <c r="F7306" s="1" t="str">
        <f t="shared" si="1027"/>
        <v>***</v>
      </c>
      <c r="G7306" s="1" t="str">
        <f t="shared" si="1028"/>
        <v>***</v>
      </c>
      <c r="J7306" s="1" t="str">
        <f t="shared" si="1029"/>
        <v>***</v>
      </c>
      <c r="P7306" s="1">
        <v>3</v>
      </c>
      <c r="Q7306" s="1">
        <f t="shared" si="1034"/>
        <v>0.01</v>
      </c>
      <c r="T7306" s="4">
        <v>1294.3499999999999</v>
      </c>
      <c r="U7306" s="9">
        <f t="shared" si="1030"/>
        <v>1</v>
      </c>
      <c r="V7306" s="4">
        <f t="shared" si="1031"/>
        <v>431.45</v>
      </c>
      <c r="W7306" s="1" t="s">
        <v>21</v>
      </c>
      <c r="X7306" s="1">
        <v>24.49</v>
      </c>
      <c r="Y7306" s="4">
        <f t="shared" si="1032"/>
        <v>1318.84</v>
      </c>
      <c r="Z7306" s="1" t="s">
        <v>44</v>
      </c>
      <c r="AA7306" s="1" t="s">
        <v>37</v>
      </c>
      <c r="AB7306" s="1" t="s">
        <v>24</v>
      </c>
      <c r="AC7306" s="1" t="s">
        <v>47</v>
      </c>
      <c r="AD7306" s="1" t="s">
        <v>48</v>
      </c>
      <c r="AE7306" s="2">
        <v>41080</v>
      </c>
    </row>
    <row r="7307" spans="1:31" x14ac:dyDescent="0.25">
      <c r="A7307">
        <f t="shared" si="1033"/>
        <v>7306</v>
      </c>
      <c r="B7307" s="1">
        <v>43488</v>
      </c>
      <c r="C7307" s="2">
        <v>41078</v>
      </c>
      <c r="D7307" s="1" t="s">
        <v>32</v>
      </c>
      <c r="E7307" s="1" t="str">
        <f t="shared" si="1026"/>
        <v>***</v>
      </c>
      <c r="F7307" s="1" t="str">
        <f t="shared" si="1027"/>
        <v>***</v>
      </c>
      <c r="G7307" s="1" t="str">
        <f t="shared" si="1028"/>
        <v>***</v>
      </c>
      <c r="J7307" s="1" t="str">
        <f t="shared" si="1029"/>
        <v>***</v>
      </c>
      <c r="P7307" s="1">
        <v>46</v>
      </c>
      <c r="Q7307" s="1">
        <f t="shared" si="1034"/>
        <v>0.05</v>
      </c>
      <c r="T7307" s="4">
        <v>766.36</v>
      </c>
      <c r="U7307" s="9">
        <f t="shared" si="1030"/>
        <v>0</v>
      </c>
      <c r="V7307" s="4">
        <f t="shared" si="1031"/>
        <v>16.66</v>
      </c>
      <c r="W7307" s="1" t="s">
        <v>21</v>
      </c>
      <c r="X7307" s="1">
        <v>1.39</v>
      </c>
      <c r="Y7307" s="4">
        <f t="shared" si="1032"/>
        <v>767.75</v>
      </c>
      <c r="Z7307" s="1" t="s">
        <v>44</v>
      </c>
      <c r="AA7307" s="1" t="s">
        <v>37</v>
      </c>
      <c r="AB7307" s="1" t="s">
        <v>29</v>
      </c>
      <c r="AC7307" s="1" t="s">
        <v>57</v>
      </c>
      <c r="AD7307" s="1" t="s">
        <v>19</v>
      </c>
      <c r="AE7307" s="2">
        <v>41079</v>
      </c>
    </row>
    <row r="7308" spans="1:31" x14ac:dyDescent="0.25">
      <c r="A7308">
        <f t="shared" si="1033"/>
        <v>7307</v>
      </c>
      <c r="B7308" s="1">
        <v>43488</v>
      </c>
      <c r="C7308" s="2">
        <v>41078</v>
      </c>
      <c r="D7308" s="1" t="s">
        <v>32</v>
      </c>
      <c r="E7308" s="1" t="str">
        <f t="shared" si="1026"/>
        <v>***</v>
      </c>
      <c r="F7308" s="1" t="str">
        <f t="shared" si="1027"/>
        <v>***</v>
      </c>
      <c r="G7308" s="1" t="str">
        <f t="shared" si="1028"/>
        <v>***</v>
      </c>
      <c r="J7308" s="1" t="str">
        <f t="shared" si="1029"/>
        <v>***</v>
      </c>
      <c r="P7308" s="1">
        <v>28</v>
      </c>
      <c r="Q7308" s="1">
        <f t="shared" si="1034"/>
        <v>3.5000000000000003E-2</v>
      </c>
      <c r="T7308" s="4">
        <v>547.32000000000005</v>
      </c>
      <c r="U7308" s="9">
        <f t="shared" si="1030"/>
        <v>0</v>
      </c>
      <c r="V7308" s="4">
        <f t="shared" si="1031"/>
        <v>19.547142857142859</v>
      </c>
      <c r="W7308" s="1" t="s">
        <v>21</v>
      </c>
      <c r="X7308" s="1">
        <v>6.67</v>
      </c>
      <c r="Y7308" s="4">
        <f t="shared" si="1032"/>
        <v>553.99</v>
      </c>
      <c r="Z7308" s="1" t="s">
        <v>44</v>
      </c>
      <c r="AA7308" s="1" t="s">
        <v>37</v>
      </c>
      <c r="AB7308" s="1" t="s">
        <v>17</v>
      </c>
      <c r="AC7308" s="1" t="s">
        <v>18</v>
      </c>
      <c r="AD7308" s="1" t="s">
        <v>41</v>
      </c>
      <c r="AE7308" s="2">
        <v>41079</v>
      </c>
    </row>
    <row r="7309" spans="1:31" x14ac:dyDescent="0.25">
      <c r="A7309">
        <f t="shared" si="1033"/>
        <v>7308</v>
      </c>
      <c r="B7309" s="1">
        <v>43488</v>
      </c>
      <c r="C7309" s="2">
        <v>41078</v>
      </c>
      <c r="D7309" s="1" t="s">
        <v>32</v>
      </c>
      <c r="E7309" s="1" t="str">
        <f t="shared" si="1026"/>
        <v>***</v>
      </c>
      <c r="F7309" s="1" t="str">
        <f t="shared" si="1027"/>
        <v>***</v>
      </c>
      <c r="G7309" s="1" t="str">
        <f t="shared" si="1028"/>
        <v>***</v>
      </c>
      <c r="J7309" s="1" t="str">
        <f t="shared" si="1029"/>
        <v>***</v>
      </c>
      <c r="P7309" s="1">
        <v>13</v>
      </c>
      <c r="Q7309" s="1">
        <f t="shared" si="1034"/>
        <v>0.02</v>
      </c>
      <c r="T7309" s="4">
        <v>192.44</v>
      </c>
      <c r="U7309" s="9">
        <f t="shared" si="1030"/>
        <v>0</v>
      </c>
      <c r="V7309" s="4">
        <f t="shared" si="1031"/>
        <v>14.803076923076922</v>
      </c>
      <c r="W7309" s="1" t="s">
        <v>21</v>
      </c>
      <c r="X7309" s="1">
        <v>6.46</v>
      </c>
      <c r="Y7309" s="4">
        <f t="shared" si="1032"/>
        <v>198.9</v>
      </c>
      <c r="Z7309" s="1" t="s">
        <v>44</v>
      </c>
      <c r="AA7309" s="1" t="s">
        <v>37</v>
      </c>
      <c r="AB7309" s="1" t="s">
        <v>29</v>
      </c>
      <c r="AC7309" s="1" t="s">
        <v>43</v>
      </c>
      <c r="AD7309" s="1" t="s">
        <v>19</v>
      </c>
      <c r="AE7309" s="2">
        <v>41080</v>
      </c>
    </row>
    <row r="7310" spans="1:31" x14ac:dyDescent="0.25">
      <c r="A7310">
        <f t="shared" si="1033"/>
        <v>7309</v>
      </c>
      <c r="B7310" s="1">
        <v>59680</v>
      </c>
      <c r="C7310" s="2">
        <v>41078</v>
      </c>
      <c r="D7310" s="1" t="s">
        <v>32</v>
      </c>
      <c r="E7310" s="1" t="str">
        <f t="shared" si="1026"/>
        <v>***</v>
      </c>
      <c r="F7310" s="1" t="str">
        <f t="shared" si="1027"/>
        <v>***</v>
      </c>
      <c r="G7310" s="1" t="str">
        <f t="shared" si="1028"/>
        <v>***</v>
      </c>
      <c r="J7310" s="1" t="str">
        <f t="shared" si="1029"/>
        <v>***</v>
      </c>
      <c r="P7310" s="1">
        <v>15</v>
      </c>
      <c r="Q7310" s="1">
        <f t="shared" si="1034"/>
        <v>0.02</v>
      </c>
      <c r="T7310" s="4">
        <v>17.77</v>
      </c>
      <c r="U7310" s="9">
        <f t="shared" si="1030"/>
        <v>0</v>
      </c>
      <c r="V7310" s="4">
        <f t="shared" si="1031"/>
        <v>1.1846666666666665</v>
      </c>
      <c r="W7310" s="1" t="s">
        <v>21</v>
      </c>
      <c r="X7310" s="1">
        <v>2.96</v>
      </c>
      <c r="Y7310" s="4">
        <f t="shared" si="1032"/>
        <v>20.73</v>
      </c>
      <c r="Z7310" s="1" t="s">
        <v>54</v>
      </c>
      <c r="AA7310" s="1" t="s">
        <v>16</v>
      </c>
      <c r="AB7310" s="1" t="s">
        <v>24</v>
      </c>
      <c r="AC7310" s="1" t="s">
        <v>38</v>
      </c>
      <c r="AD7310" s="1" t="s">
        <v>41</v>
      </c>
      <c r="AE7310" s="2">
        <v>41079</v>
      </c>
    </row>
    <row r="7311" spans="1:31" x14ac:dyDescent="0.25">
      <c r="A7311">
        <f t="shared" si="1033"/>
        <v>7310</v>
      </c>
      <c r="B7311" s="1">
        <v>26407</v>
      </c>
      <c r="C7311" s="2">
        <v>41079</v>
      </c>
      <c r="D7311" s="1" t="s">
        <v>32</v>
      </c>
      <c r="E7311" s="1" t="str">
        <f t="shared" si="1026"/>
        <v>***</v>
      </c>
      <c r="F7311" s="1" t="str">
        <f t="shared" si="1027"/>
        <v>***</v>
      </c>
      <c r="G7311" s="1" t="str">
        <f t="shared" si="1028"/>
        <v>***</v>
      </c>
      <c r="J7311" s="1" t="str">
        <f t="shared" si="1029"/>
        <v>***</v>
      </c>
      <c r="P7311" s="1">
        <v>34</v>
      </c>
      <c r="Q7311" s="1">
        <f t="shared" si="1034"/>
        <v>0.04</v>
      </c>
      <c r="T7311" s="4">
        <v>9522.1200000000008</v>
      </c>
      <c r="U7311" s="9">
        <f t="shared" si="1030"/>
        <v>1</v>
      </c>
      <c r="V7311" s="4">
        <f t="shared" si="1031"/>
        <v>280.06235294117647</v>
      </c>
      <c r="W7311" s="1" t="s">
        <v>21</v>
      </c>
      <c r="X7311" s="1">
        <v>35</v>
      </c>
      <c r="Y7311" s="4">
        <f t="shared" si="1032"/>
        <v>9557.1200000000008</v>
      </c>
      <c r="Z7311" s="1" t="s">
        <v>44</v>
      </c>
      <c r="AA7311" s="1" t="s">
        <v>37</v>
      </c>
      <c r="AB7311" s="1" t="s">
        <v>29</v>
      </c>
      <c r="AC7311" s="1" t="s">
        <v>55</v>
      </c>
      <c r="AD7311" s="1" t="s">
        <v>48</v>
      </c>
      <c r="AE7311" s="2">
        <v>41081</v>
      </c>
    </row>
    <row r="7312" spans="1:31" x14ac:dyDescent="0.25">
      <c r="A7312">
        <f t="shared" si="1033"/>
        <v>7311</v>
      </c>
      <c r="B7312" s="1">
        <v>26407</v>
      </c>
      <c r="C7312" s="2">
        <v>41079</v>
      </c>
      <c r="D7312" s="1" t="s">
        <v>32</v>
      </c>
      <c r="E7312" s="1" t="str">
        <f t="shared" si="1026"/>
        <v>***</v>
      </c>
      <c r="F7312" s="1" t="str">
        <f t="shared" si="1027"/>
        <v>***</v>
      </c>
      <c r="G7312" s="1" t="str">
        <f t="shared" si="1028"/>
        <v>***</v>
      </c>
      <c r="J7312" s="1" t="str">
        <f t="shared" si="1029"/>
        <v>***</v>
      </c>
      <c r="P7312" s="1">
        <v>16</v>
      </c>
      <c r="Q7312" s="1">
        <f t="shared" si="1034"/>
        <v>0.02</v>
      </c>
      <c r="T7312" s="4">
        <v>1985.6935000000001</v>
      </c>
      <c r="U7312" s="9">
        <f t="shared" si="1030"/>
        <v>1</v>
      </c>
      <c r="V7312" s="4">
        <f t="shared" si="1031"/>
        <v>124.10584375000001</v>
      </c>
      <c r="W7312" s="1" t="s">
        <v>21</v>
      </c>
      <c r="X7312" s="1">
        <v>8.99</v>
      </c>
      <c r="Y7312" s="4">
        <f t="shared" si="1032"/>
        <v>1994.6835000000001</v>
      </c>
      <c r="Z7312" s="1" t="s">
        <v>44</v>
      </c>
      <c r="AA7312" s="1" t="s">
        <v>37</v>
      </c>
      <c r="AB7312" s="1" t="s">
        <v>24</v>
      </c>
      <c r="AC7312" s="1" t="s">
        <v>25</v>
      </c>
      <c r="AD7312" s="1" t="s">
        <v>19</v>
      </c>
      <c r="AE7312" s="2">
        <v>41080</v>
      </c>
    </row>
    <row r="7313" spans="1:31" x14ac:dyDescent="0.25">
      <c r="A7313">
        <f t="shared" si="1033"/>
        <v>7312</v>
      </c>
      <c r="B7313" s="1">
        <v>33222</v>
      </c>
      <c r="C7313" s="2">
        <v>41079</v>
      </c>
      <c r="D7313" s="1" t="s">
        <v>36</v>
      </c>
      <c r="E7313" s="1" t="str">
        <f t="shared" si="1026"/>
        <v>*</v>
      </c>
      <c r="F7313" s="1" t="str">
        <f t="shared" si="1027"/>
        <v>*</v>
      </c>
      <c r="G7313" s="1" t="str">
        <f t="shared" si="1028"/>
        <v>*</v>
      </c>
      <c r="J7313" s="1" t="str">
        <f t="shared" si="1029"/>
        <v>*</v>
      </c>
      <c r="P7313" s="1">
        <v>30</v>
      </c>
      <c r="Q7313" s="1">
        <f t="shared" si="1034"/>
        <v>0.04</v>
      </c>
      <c r="T7313" s="4">
        <v>1676.46</v>
      </c>
      <c r="U7313" s="9">
        <f t="shared" si="1030"/>
        <v>1</v>
      </c>
      <c r="V7313" s="4">
        <f t="shared" si="1031"/>
        <v>55.881999999999998</v>
      </c>
      <c r="W7313" s="1" t="s">
        <v>33</v>
      </c>
      <c r="X7313" s="1">
        <v>30</v>
      </c>
      <c r="Y7313" s="4">
        <f t="shared" si="1032"/>
        <v>1706.46</v>
      </c>
      <c r="Z7313" s="1" t="s">
        <v>15</v>
      </c>
      <c r="AA7313" s="1" t="s">
        <v>37</v>
      </c>
      <c r="AB7313" s="1" t="s">
        <v>17</v>
      </c>
      <c r="AC7313" s="1" t="s">
        <v>34</v>
      </c>
      <c r="AD7313" s="1" t="s">
        <v>35</v>
      </c>
      <c r="AE7313" s="2">
        <v>41080</v>
      </c>
    </row>
    <row r="7314" spans="1:31" x14ac:dyDescent="0.25">
      <c r="A7314">
        <f t="shared" si="1033"/>
        <v>7313</v>
      </c>
      <c r="B7314" s="1">
        <v>6885</v>
      </c>
      <c r="C7314" s="2">
        <v>41079</v>
      </c>
      <c r="D7314" s="1" t="s">
        <v>13</v>
      </c>
      <c r="E7314" s="1" t="str">
        <f t="shared" si="1026"/>
        <v>*</v>
      </c>
      <c r="F7314" s="1" t="str">
        <f t="shared" si="1027"/>
        <v>*</v>
      </c>
      <c r="G7314" s="1" t="str">
        <f t="shared" si="1028"/>
        <v>*</v>
      </c>
      <c r="J7314" s="1" t="str">
        <f t="shared" si="1029"/>
        <v>*</v>
      </c>
      <c r="P7314" s="1">
        <v>40</v>
      </c>
      <c r="Q7314" s="1">
        <f t="shared" si="1034"/>
        <v>0.05</v>
      </c>
      <c r="T7314" s="4">
        <v>879.54</v>
      </c>
      <c r="U7314" s="9">
        <f t="shared" si="1030"/>
        <v>0</v>
      </c>
      <c r="V7314" s="4">
        <f t="shared" si="1031"/>
        <v>21.988499999999998</v>
      </c>
      <c r="W7314" s="1" t="s">
        <v>21</v>
      </c>
      <c r="X7314" s="1">
        <v>6.3</v>
      </c>
      <c r="Y7314" s="4">
        <f t="shared" si="1032"/>
        <v>885.83999999999992</v>
      </c>
      <c r="Z7314" s="1" t="s">
        <v>53</v>
      </c>
      <c r="AA7314" s="1" t="s">
        <v>28</v>
      </c>
      <c r="AB7314" s="1" t="s">
        <v>24</v>
      </c>
      <c r="AC7314" s="1" t="s">
        <v>56</v>
      </c>
      <c r="AD7314" s="1" t="s">
        <v>26</v>
      </c>
      <c r="AE7314" s="2">
        <v>41079</v>
      </c>
    </row>
    <row r="7315" spans="1:31" x14ac:dyDescent="0.25">
      <c r="A7315">
        <f t="shared" si="1033"/>
        <v>7314</v>
      </c>
      <c r="B7315" s="1">
        <v>46497</v>
      </c>
      <c r="C7315" s="2">
        <v>41079</v>
      </c>
      <c r="D7315" s="1" t="s">
        <v>20</v>
      </c>
      <c r="E7315" s="1" t="str">
        <f t="shared" si="1026"/>
        <v>*</v>
      </c>
      <c r="F7315" s="1" t="str">
        <f t="shared" si="1027"/>
        <v>**</v>
      </c>
      <c r="G7315" s="1" t="str">
        <f t="shared" si="1028"/>
        <v>**</v>
      </c>
      <c r="J7315" s="1" t="str">
        <f t="shared" si="1029"/>
        <v>**</v>
      </c>
      <c r="P7315" s="1">
        <v>30</v>
      </c>
      <c r="Q7315" s="1">
        <f t="shared" si="1034"/>
        <v>0.04</v>
      </c>
      <c r="T7315" s="4">
        <v>630.54</v>
      </c>
      <c r="U7315" s="9">
        <f t="shared" si="1030"/>
        <v>0</v>
      </c>
      <c r="V7315" s="4">
        <f t="shared" si="1031"/>
        <v>21.017999999999997</v>
      </c>
      <c r="W7315" s="1" t="s">
        <v>21</v>
      </c>
      <c r="X7315" s="1">
        <v>8.99</v>
      </c>
      <c r="Y7315" s="4">
        <f t="shared" si="1032"/>
        <v>639.53</v>
      </c>
      <c r="Z7315" s="1" t="s">
        <v>22</v>
      </c>
      <c r="AA7315" s="1" t="s">
        <v>28</v>
      </c>
      <c r="AB7315" s="1" t="s">
        <v>29</v>
      </c>
      <c r="AC7315" s="1" t="s">
        <v>30</v>
      </c>
      <c r="AD7315" s="1" t="s">
        <v>41</v>
      </c>
      <c r="AE7315" s="2">
        <v>41080</v>
      </c>
    </row>
    <row r="7316" spans="1:31" x14ac:dyDescent="0.25">
      <c r="A7316">
        <f t="shared" si="1033"/>
        <v>7315</v>
      </c>
      <c r="B7316" s="1">
        <v>33541</v>
      </c>
      <c r="C7316" s="2">
        <v>41079</v>
      </c>
      <c r="D7316" s="1" t="s">
        <v>32</v>
      </c>
      <c r="E7316" s="1" t="str">
        <f t="shared" si="1026"/>
        <v>***</v>
      </c>
      <c r="F7316" s="1" t="str">
        <f t="shared" si="1027"/>
        <v>***</v>
      </c>
      <c r="G7316" s="1" t="str">
        <f t="shared" si="1028"/>
        <v>***</v>
      </c>
      <c r="J7316" s="1" t="str">
        <f t="shared" si="1029"/>
        <v>***</v>
      </c>
      <c r="P7316" s="1">
        <v>43</v>
      </c>
      <c r="Q7316" s="1">
        <f t="shared" si="1034"/>
        <v>0.05</v>
      </c>
      <c r="T7316" s="4">
        <v>512.78</v>
      </c>
      <c r="U7316" s="9">
        <f t="shared" si="1030"/>
        <v>0</v>
      </c>
      <c r="V7316" s="4">
        <f t="shared" si="1031"/>
        <v>11.925116279069767</v>
      </c>
      <c r="W7316" s="1" t="s">
        <v>21</v>
      </c>
      <c r="X7316" s="1">
        <v>6.02</v>
      </c>
      <c r="Y7316" s="4">
        <f t="shared" si="1032"/>
        <v>518.79999999999995</v>
      </c>
      <c r="Z7316" s="1" t="s">
        <v>22</v>
      </c>
      <c r="AA7316" s="1" t="s">
        <v>23</v>
      </c>
      <c r="AB7316" s="1" t="s">
        <v>17</v>
      </c>
      <c r="AC7316" s="1" t="s">
        <v>18</v>
      </c>
      <c r="AD7316" s="1" t="s">
        <v>41</v>
      </c>
      <c r="AE7316" s="2">
        <v>41079</v>
      </c>
    </row>
    <row r="7317" spans="1:31" x14ac:dyDescent="0.25">
      <c r="A7317">
        <f t="shared" si="1033"/>
        <v>7316</v>
      </c>
      <c r="B7317" s="1">
        <v>6885</v>
      </c>
      <c r="C7317" s="2">
        <v>41079</v>
      </c>
      <c r="D7317" s="1" t="s">
        <v>13</v>
      </c>
      <c r="E7317" s="1" t="str">
        <f t="shared" si="1026"/>
        <v>*</v>
      </c>
      <c r="F7317" s="1" t="str">
        <f t="shared" si="1027"/>
        <v>*</v>
      </c>
      <c r="G7317" s="1" t="str">
        <f t="shared" si="1028"/>
        <v>*</v>
      </c>
      <c r="J7317" s="1" t="str">
        <f t="shared" si="1029"/>
        <v>*</v>
      </c>
      <c r="P7317" s="1">
        <v>4</v>
      </c>
      <c r="Q7317" s="1">
        <f t="shared" si="1034"/>
        <v>0.01</v>
      </c>
      <c r="T7317" s="4">
        <v>481.27</v>
      </c>
      <c r="U7317" s="9">
        <f t="shared" si="1030"/>
        <v>0</v>
      </c>
      <c r="V7317" s="4">
        <f t="shared" si="1031"/>
        <v>120.3175</v>
      </c>
      <c r="W7317" s="1" t="s">
        <v>33</v>
      </c>
      <c r="X7317" s="1">
        <v>30</v>
      </c>
      <c r="Y7317" s="4">
        <f t="shared" si="1032"/>
        <v>511.27</v>
      </c>
      <c r="Z7317" s="1" t="s">
        <v>53</v>
      </c>
      <c r="AA7317" s="1" t="s">
        <v>28</v>
      </c>
      <c r="AB7317" s="1" t="s">
        <v>17</v>
      </c>
      <c r="AC7317" s="1" t="s">
        <v>34</v>
      </c>
      <c r="AD7317" s="1" t="s">
        <v>35</v>
      </c>
      <c r="AE7317" s="2">
        <v>41081</v>
      </c>
    </row>
    <row r="7318" spans="1:31" x14ac:dyDescent="0.25">
      <c r="A7318">
        <f t="shared" si="1033"/>
        <v>7317</v>
      </c>
      <c r="B7318" s="1">
        <v>33222</v>
      </c>
      <c r="C7318" s="2">
        <v>41079</v>
      </c>
      <c r="D7318" s="1" t="s">
        <v>36</v>
      </c>
      <c r="E7318" s="1" t="str">
        <f t="shared" si="1026"/>
        <v>*</v>
      </c>
      <c r="F7318" s="1" t="str">
        <f t="shared" si="1027"/>
        <v>*</v>
      </c>
      <c r="G7318" s="1" t="str">
        <f t="shared" si="1028"/>
        <v>*</v>
      </c>
      <c r="J7318" s="1" t="str">
        <f t="shared" si="1029"/>
        <v>*</v>
      </c>
      <c r="P7318" s="1">
        <v>18</v>
      </c>
      <c r="Q7318" s="1">
        <f t="shared" si="1034"/>
        <v>0.02</v>
      </c>
      <c r="T7318" s="4">
        <v>420.76</v>
      </c>
      <c r="U7318" s="9">
        <f t="shared" si="1030"/>
        <v>0</v>
      </c>
      <c r="V7318" s="4">
        <f t="shared" si="1031"/>
        <v>23.375555555555554</v>
      </c>
      <c r="W7318" s="1" t="s">
        <v>21</v>
      </c>
      <c r="X7318" s="1">
        <v>15.1</v>
      </c>
      <c r="Y7318" s="4">
        <f t="shared" si="1032"/>
        <v>435.86</v>
      </c>
      <c r="Z7318" s="1" t="s">
        <v>15</v>
      </c>
      <c r="AA7318" s="1" t="s">
        <v>37</v>
      </c>
      <c r="AB7318" s="1" t="s">
        <v>29</v>
      </c>
      <c r="AC7318" s="1" t="s">
        <v>43</v>
      </c>
      <c r="AD7318" s="1" t="s">
        <v>19</v>
      </c>
      <c r="AE7318" s="2">
        <v>41081</v>
      </c>
    </row>
    <row r="7319" spans="1:31" x14ac:dyDescent="0.25">
      <c r="A7319">
        <f t="shared" si="1033"/>
        <v>7318</v>
      </c>
      <c r="B7319" s="1">
        <v>33222</v>
      </c>
      <c r="C7319" s="2">
        <v>41079</v>
      </c>
      <c r="D7319" s="1" t="s">
        <v>36</v>
      </c>
      <c r="E7319" s="1" t="str">
        <f t="shared" si="1026"/>
        <v>*</v>
      </c>
      <c r="F7319" s="1" t="str">
        <f t="shared" si="1027"/>
        <v>*</v>
      </c>
      <c r="G7319" s="1" t="str">
        <f t="shared" si="1028"/>
        <v>*</v>
      </c>
      <c r="J7319" s="1" t="str">
        <f t="shared" si="1029"/>
        <v>*</v>
      </c>
      <c r="P7319" s="1">
        <v>48</v>
      </c>
      <c r="Q7319" s="1">
        <f t="shared" si="1034"/>
        <v>0.05</v>
      </c>
      <c r="T7319" s="4">
        <v>145.66</v>
      </c>
      <c r="U7319" s="9">
        <f t="shared" si="1030"/>
        <v>0</v>
      </c>
      <c r="V7319" s="4">
        <f t="shared" si="1031"/>
        <v>3.0345833333333334</v>
      </c>
      <c r="W7319" s="1" t="s">
        <v>21</v>
      </c>
      <c r="X7319" s="1">
        <v>0.7</v>
      </c>
      <c r="Y7319" s="4">
        <f t="shared" si="1032"/>
        <v>146.35999999999999</v>
      </c>
      <c r="Z7319" s="1" t="s">
        <v>15</v>
      </c>
      <c r="AA7319" s="1" t="s">
        <v>37</v>
      </c>
      <c r="AB7319" s="1" t="s">
        <v>29</v>
      </c>
      <c r="AC7319" s="1" t="s">
        <v>30</v>
      </c>
      <c r="AD7319" s="1" t="s">
        <v>31</v>
      </c>
      <c r="AE7319" s="2">
        <v>41081</v>
      </c>
    </row>
    <row r="7320" spans="1:31" x14ac:dyDescent="0.25">
      <c r="A7320">
        <f t="shared" si="1033"/>
        <v>7319</v>
      </c>
      <c r="B7320" s="1">
        <v>967</v>
      </c>
      <c r="C7320" s="2">
        <v>41080</v>
      </c>
      <c r="D7320" s="1" t="s">
        <v>36</v>
      </c>
      <c r="E7320" s="1" t="str">
        <f t="shared" si="1026"/>
        <v>*</v>
      </c>
      <c r="F7320" s="1" t="str">
        <f t="shared" si="1027"/>
        <v>*</v>
      </c>
      <c r="G7320" s="1" t="str">
        <f t="shared" si="1028"/>
        <v>*</v>
      </c>
      <c r="J7320" s="1" t="str">
        <f t="shared" si="1029"/>
        <v>*</v>
      </c>
      <c r="P7320" s="1">
        <v>48</v>
      </c>
      <c r="Q7320" s="1">
        <f t="shared" si="1034"/>
        <v>0.05</v>
      </c>
      <c r="T7320" s="4">
        <v>11278.18</v>
      </c>
      <c r="U7320" s="9">
        <f t="shared" si="1030"/>
        <v>1</v>
      </c>
      <c r="V7320" s="4">
        <f t="shared" si="1031"/>
        <v>234.96208333333334</v>
      </c>
      <c r="W7320" s="1" t="s">
        <v>33</v>
      </c>
      <c r="X7320" s="1">
        <v>32.479999999999997</v>
      </c>
      <c r="Y7320" s="4">
        <f t="shared" si="1032"/>
        <v>11310.66</v>
      </c>
      <c r="Z7320" s="1" t="s">
        <v>42</v>
      </c>
      <c r="AA7320" s="1" t="s">
        <v>16</v>
      </c>
      <c r="AB7320" s="1" t="s">
        <v>17</v>
      </c>
      <c r="AC7320" s="1" t="s">
        <v>52</v>
      </c>
      <c r="AD7320" s="1" t="s">
        <v>59</v>
      </c>
      <c r="AE7320" s="2">
        <v>41083</v>
      </c>
    </row>
    <row r="7321" spans="1:31" x14ac:dyDescent="0.25">
      <c r="A7321">
        <f t="shared" si="1033"/>
        <v>7320</v>
      </c>
      <c r="B7321" s="1">
        <v>967</v>
      </c>
      <c r="C7321" s="2">
        <v>41080</v>
      </c>
      <c r="D7321" s="1" t="s">
        <v>36</v>
      </c>
      <c r="E7321" s="1" t="str">
        <f t="shared" si="1026"/>
        <v>*</v>
      </c>
      <c r="F7321" s="1" t="str">
        <f t="shared" si="1027"/>
        <v>*</v>
      </c>
      <c r="G7321" s="1" t="str">
        <f t="shared" si="1028"/>
        <v>*</v>
      </c>
      <c r="J7321" s="1" t="str">
        <f t="shared" si="1029"/>
        <v>*</v>
      </c>
      <c r="P7321" s="1">
        <v>42</v>
      </c>
      <c r="Q7321" s="1">
        <f t="shared" si="1034"/>
        <v>0.05</v>
      </c>
      <c r="T7321" s="4">
        <v>1634.9</v>
      </c>
      <c r="U7321" s="9">
        <f t="shared" si="1030"/>
        <v>1</v>
      </c>
      <c r="V7321" s="4">
        <f t="shared" si="1031"/>
        <v>38.926190476190477</v>
      </c>
      <c r="W7321" s="1" t="s">
        <v>21</v>
      </c>
      <c r="X7321" s="1">
        <v>2.9</v>
      </c>
      <c r="Y7321" s="4">
        <f t="shared" si="1032"/>
        <v>1637.8000000000002</v>
      </c>
      <c r="Z7321" s="1" t="s">
        <v>42</v>
      </c>
      <c r="AA7321" s="1" t="s">
        <v>16</v>
      </c>
      <c r="AB7321" s="1" t="s">
        <v>29</v>
      </c>
      <c r="AC7321" s="1" t="s">
        <v>30</v>
      </c>
      <c r="AD7321" s="1" t="s">
        <v>41</v>
      </c>
      <c r="AE7321" s="2">
        <v>41081</v>
      </c>
    </row>
    <row r="7322" spans="1:31" x14ac:dyDescent="0.25">
      <c r="A7322">
        <f t="shared" si="1033"/>
        <v>7321</v>
      </c>
      <c r="B7322" s="1">
        <v>41667</v>
      </c>
      <c r="C7322" s="2">
        <v>41080</v>
      </c>
      <c r="D7322" s="1" t="s">
        <v>20</v>
      </c>
      <c r="E7322" s="1" t="str">
        <f t="shared" si="1026"/>
        <v>*</v>
      </c>
      <c r="F7322" s="1" t="str">
        <f t="shared" si="1027"/>
        <v>**</v>
      </c>
      <c r="G7322" s="1" t="str">
        <f t="shared" si="1028"/>
        <v>**</v>
      </c>
      <c r="J7322" s="1" t="str">
        <f t="shared" si="1029"/>
        <v>**</v>
      </c>
      <c r="P7322" s="1">
        <v>18</v>
      </c>
      <c r="Q7322" s="1">
        <f t="shared" si="1034"/>
        <v>0.02</v>
      </c>
      <c r="T7322" s="4">
        <v>1062.2194999999999</v>
      </c>
      <c r="U7322" s="9">
        <f t="shared" si="1030"/>
        <v>1</v>
      </c>
      <c r="V7322" s="4">
        <f t="shared" si="1031"/>
        <v>59.01219444444444</v>
      </c>
      <c r="W7322" s="1" t="s">
        <v>21</v>
      </c>
      <c r="X7322" s="1">
        <v>5.31</v>
      </c>
      <c r="Y7322" s="4">
        <f t="shared" si="1032"/>
        <v>1067.5294999999999</v>
      </c>
      <c r="Z7322" s="1" t="s">
        <v>54</v>
      </c>
      <c r="AA7322" s="1" t="s">
        <v>23</v>
      </c>
      <c r="AB7322" s="1" t="s">
        <v>24</v>
      </c>
      <c r="AC7322" s="1" t="s">
        <v>25</v>
      </c>
      <c r="AD7322" s="1" t="s">
        <v>19</v>
      </c>
      <c r="AE7322" s="2">
        <v>41083</v>
      </c>
    </row>
    <row r="7323" spans="1:31" x14ac:dyDescent="0.25">
      <c r="A7323">
        <f t="shared" si="1033"/>
        <v>7322</v>
      </c>
      <c r="B7323" s="1">
        <v>8294</v>
      </c>
      <c r="C7323" s="2">
        <v>41080</v>
      </c>
      <c r="D7323" s="1" t="s">
        <v>36</v>
      </c>
      <c r="E7323" s="1" t="str">
        <f t="shared" si="1026"/>
        <v>*</v>
      </c>
      <c r="F7323" s="1" t="str">
        <f t="shared" si="1027"/>
        <v>*</v>
      </c>
      <c r="G7323" s="1" t="str">
        <f t="shared" si="1028"/>
        <v>*</v>
      </c>
      <c r="J7323" s="1" t="str">
        <f t="shared" si="1029"/>
        <v>*</v>
      </c>
      <c r="P7323" s="1">
        <v>28</v>
      </c>
      <c r="Q7323" s="1">
        <f t="shared" si="1034"/>
        <v>3.5000000000000003E-2</v>
      </c>
      <c r="T7323" s="4">
        <v>197.57400000000001</v>
      </c>
      <c r="U7323" s="9">
        <f t="shared" si="1030"/>
        <v>0</v>
      </c>
      <c r="V7323" s="4">
        <f t="shared" si="1031"/>
        <v>7.0562142857142858</v>
      </c>
      <c r="W7323" s="1" t="s">
        <v>21</v>
      </c>
      <c r="X7323" s="1">
        <v>5.03</v>
      </c>
      <c r="Y7323" s="4">
        <f t="shared" si="1032"/>
        <v>202.60400000000001</v>
      </c>
      <c r="Z7323" s="1" t="s">
        <v>51</v>
      </c>
      <c r="AA7323" s="1" t="s">
        <v>37</v>
      </c>
      <c r="AB7323" s="1" t="s">
        <v>24</v>
      </c>
      <c r="AC7323" s="1" t="s">
        <v>25</v>
      </c>
      <c r="AD7323" s="1" t="s">
        <v>26</v>
      </c>
      <c r="AE7323" s="2">
        <v>41081</v>
      </c>
    </row>
    <row r="7324" spans="1:31" x14ac:dyDescent="0.25">
      <c r="A7324">
        <f t="shared" si="1033"/>
        <v>7323</v>
      </c>
      <c r="B7324" s="1">
        <v>967</v>
      </c>
      <c r="C7324" s="2">
        <v>41080</v>
      </c>
      <c r="D7324" s="1" t="s">
        <v>36</v>
      </c>
      <c r="E7324" s="1" t="str">
        <f t="shared" si="1026"/>
        <v>*</v>
      </c>
      <c r="F7324" s="1" t="str">
        <f t="shared" si="1027"/>
        <v>*</v>
      </c>
      <c r="G7324" s="1" t="str">
        <f t="shared" si="1028"/>
        <v>*</v>
      </c>
      <c r="J7324" s="1" t="str">
        <f t="shared" si="1029"/>
        <v>*</v>
      </c>
      <c r="P7324" s="1">
        <v>6</v>
      </c>
      <c r="Q7324" s="1">
        <f t="shared" si="1034"/>
        <v>0.01</v>
      </c>
      <c r="T7324" s="4">
        <v>90.56</v>
      </c>
      <c r="U7324" s="9">
        <f t="shared" si="1030"/>
        <v>0</v>
      </c>
      <c r="V7324" s="4">
        <f t="shared" si="1031"/>
        <v>15.093333333333334</v>
      </c>
      <c r="W7324" s="1" t="s">
        <v>21</v>
      </c>
      <c r="X7324" s="1">
        <v>7.51</v>
      </c>
      <c r="Y7324" s="4">
        <f t="shared" si="1032"/>
        <v>98.070000000000007</v>
      </c>
      <c r="Z7324" s="1" t="s">
        <v>42</v>
      </c>
      <c r="AA7324" s="1" t="s">
        <v>16</v>
      </c>
      <c r="AB7324" s="1" t="s">
        <v>24</v>
      </c>
      <c r="AC7324" s="1" t="s">
        <v>56</v>
      </c>
      <c r="AD7324" s="1" t="s">
        <v>26</v>
      </c>
      <c r="AE7324" s="2">
        <v>41082</v>
      </c>
    </row>
    <row r="7325" spans="1:31" x14ac:dyDescent="0.25">
      <c r="A7325">
        <f t="shared" si="1033"/>
        <v>7324</v>
      </c>
      <c r="B7325" s="1">
        <v>49255</v>
      </c>
      <c r="C7325" s="2">
        <v>41082</v>
      </c>
      <c r="D7325" s="1" t="s">
        <v>20</v>
      </c>
      <c r="E7325" s="1" t="str">
        <f t="shared" si="1026"/>
        <v>*</v>
      </c>
      <c r="F7325" s="1" t="str">
        <f t="shared" si="1027"/>
        <v>**</v>
      </c>
      <c r="G7325" s="1" t="str">
        <f t="shared" si="1028"/>
        <v>**</v>
      </c>
      <c r="J7325" s="1" t="str">
        <f t="shared" si="1029"/>
        <v>**</v>
      </c>
      <c r="P7325" s="1">
        <v>20</v>
      </c>
      <c r="Q7325" s="1">
        <f t="shared" si="1034"/>
        <v>3.5000000000000003E-2</v>
      </c>
      <c r="T7325" s="4">
        <v>1357.44</v>
      </c>
      <c r="U7325" s="9">
        <f t="shared" si="1030"/>
        <v>1</v>
      </c>
      <c r="V7325" s="4">
        <f t="shared" si="1031"/>
        <v>67.872</v>
      </c>
      <c r="W7325" s="1" t="s">
        <v>33</v>
      </c>
      <c r="X7325" s="1">
        <v>26.85</v>
      </c>
      <c r="Y7325" s="4">
        <f t="shared" si="1032"/>
        <v>1384.29</v>
      </c>
      <c r="Z7325" s="1" t="s">
        <v>22</v>
      </c>
      <c r="AA7325" s="1" t="s">
        <v>28</v>
      </c>
      <c r="AB7325" s="1" t="s">
        <v>17</v>
      </c>
      <c r="AC7325" s="1" t="s">
        <v>62</v>
      </c>
      <c r="AD7325" s="1" t="s">
        <v>59</v>
      </c>
      <c r="AE7325" s="2">
        <v>41083</v>
      </c>
    </row>
    <row r="7326" spans="1:31" x14ac:dyDescent="0.25">
      <c r="A7326">
        <f t="shared" si="1033"/>
        <v>7325</v>
      </c>
      <c r="B7326" s="1">
        <v>25986</v>
      </c>
      <c r="C7326" s="2">
        <v>41082</v>
      </c>
      <c r="D7326" s="1" t="s">
        <v>36</v>
      </c>
      <c r="E7326" s="1" t="str">
        <f t="shared" si="1026"/>
        <v>*</v>
      </c>
      <c r="F7326" s="1" t="str">
        <f t="shared" si="1027"/>
        <v>*</v>
      </c>
      <c r="G7326" s="1" t="str">
        <f t="shared" si="1028"/>
        <v>*</v>
      </c>
      <c r="J7326" s="1" t="str">
        <f t="shared" si="1029"/>
        <v>*</v>
      </c>
      <c r="P7326" s="1">
        <v>48</v>
      </c>
      <c r="Q7326" s="1">
        <f t="shared" si="1034"/>
        <v>0.05</v>
      </c>
      <c r="T7326" s="4">
        <v>278.07</v>
      </c>
      <c r="U7326" s="9">
        <f t="shared" si="1030"/>
        <v>0</v>
      </c>
      <c r="V7326" s="4">
        <f t="shared" si="1031"/>
        <v>5.7931249999999999</v>
      </c>
      <c r="W7326" s="1" t="s">
        <v>21</v>
      </c>
      <c r="X7326" s="1">
        <v>4.96</v>
      </c>
      <c r="Y7326" s="4">
        <f t="shared" si="1032"/>
        <v>283.02999999999997</v>
      </c>
      <c r="Z7326" s="1" t="s">
        <v>42</v>
      </c>
      <c r="AA7326" s="1" t="s">
        <v>16</v>
      </c>
      <c r="AB7326" s="1" t="s">
        <v>29</v>
      </c>
      <c r="AC7326" s="1" t="s">
        <v>40</v>
      </c>
      <c r="AD7326" s="1" t="s">
        <v>19</v>
      </c>
      <c r="AE7326" s="2">
        <v>41083</v>
      </c>
    </row>
    <row r="7327" spans="1:31" x14ac:dyDescent="0.25">
      <c r="A7327">
        <f t="shared" si="1033"/>
        <v>7326</v>
      </c>
      <c r="B7327" s="1">
        <v>24580</v>
      </c>
      <c r="C7327" s="2">
        <v>41083</v>
      </c>
      <c r="D7327" s="1" t="s">
        <v>20</v>
      </c>
      <c r="E7327" s="1" t="str">
        <f t="shared" si="1026"/>
        <v>*</v>
      </c>
      <c r="F7327" s="1" t="str">
        <f t="shared" si="1027"/>
        <v>**</v>
      </c>
      <c r="G7327" s="1" t="str">
        <f t="shared" si="1028"/>
        <v>**</v>
      </c>
      <c r="J7327" s="1" t="str">
        <f t="shared" si="1029"/>
        <v>**</v>
      </c>
      <c r="P7327" s="1">
        <v>25</v>
      </c>
      <c r="Q7327" s="1">
        <f t="shared" si="1034"/>
        <v>3.5000000000000003E-2</v>
      </c>
      <c r="T7327" s="4">
        <v>1081.22</v>
      </c>
      <c r="U7327" s="9">
        <f t="shared" si="1030"/>
        <v>1</v>
      </c>
      <c r="V7327" s="4">
        <f t="shared" si="1031"/>
        <v>43.248800000000003</v>
      </c>
      <c r="W7327" s="1" t="s">
        <v>21</v>
      </c>
      <c r="X7327" s="1">
        <v>8.99</v>
      </c>
      <c r="Y7327" s="4">
        <f t="shared" si="1032"/>
        <v>1090.21</v>
      </c>
      <c r="Z7327" s="1" t="s">
        <v>15</v>
      </c>
      <c r="AA7327" s="1" t="s">
        <v>28</v>
      </c>
      <c r="AB7327" s="1" t="s">
        <v>29</v>
      </c>
      <c r="AC7327" s="1" t="s">
        <v>30</v>
      </c>
      <c r="AD7327" s="1" t="s">
        <v>41</v>
      </c>
      <c r="AE7327" s="2">
        <v>41084</v>
      </c>
    </row>
    <row r="7328" spans="1:31" x14ac:dyDescent="0.25">
      <c r="A7328">
        <f t="shared" si="1033"/>
        <v>7327</v>
      </c>
      <c r="B7328" s="1">
        <v>24580</v>
      </c>
      <c r="C7328" s="2">
        <v>41083</v>
      </c>
      <c r="D7328" s="1" t="s">
        <v>20</v>
      </c>
      <c r="E7328" s="1" t="str">
        <f t="shared" si="1026"/>
        <v>*</v>
      </c>
      <c r="F7328" s="1" t="str">
        <f t="shared" si="1027"/>
        <v>**</v>
      </c>
      <c r="G7328" s="1" t="str">
        <f t="shared" si="1028"/>
        <v>**</v>
      </c>
      <c r="J7328" s="1" t="str">
        <f t="shared" si="1029"/>
        <v>**</v>
      </c>
      <c r="P7328" s="1">
        <v>14</v>
      </c>
      <c r="Q7328" s="1">
        <f t="shared" si="1034"/>
        <v>0.02</v>
      </c>
      <c r="T7328" s="4">
        <v>36.409999999999997</v>
      </c>
      <c r="U7328" s="9">
        <f t="shared" si="1030"/>
        <v>0</v>
      </c>
      <c r="V7328" s="4">
        <f t="shared" si="1031"/>
        <v>2.6007142857142855</v>
      </c>
      <c r="W7328" s="1" t="s">
        <v>21</v>
      </c>
      <c r="X7328" s="1">
        <v>4.57</v>
      </c>
      <c r="Y7328" s="4">
        <f t="shared" si="1032"/>
        <v>40.98</v>
      </c>
      <c r="Z7328" s="1" t="s">
        <v>15</v>
      </c>
      <c r="AA7328" s="1" t="s">
        <v>28</v>
      </c>
      <c r="AB7328" s="1" t="s">
        <v>17</v>
      </c>
      <c r="AC7328" s="1" t="s">
        <v>18</v>
      </c>
      <c r="AD7328" s="1" t="s">
        <v>41</v>
      </c>
      <c r="AE7328" s="2">
        <v>41085</v>
      </c>
    </row>
    <row r="7329" spans="1:31" x14ac:dyDescent="0.25">
      <c r="A7329">
        <f t="shared" si="1033"/>
        <v>7328</v>
      </c>
      <c r="B7329" s="1">
        <v>46691</v>
      </c>
      <c r="C7329" s="2">
        <v>41084</v>
      </c>
      <c r="D7329" s="1" t="s">
        <v>32</v>
      </c>
      <c r="E7329" s="1" t="str">
        <f t="shared" si="1026"/>
        <v>***</v>
      </c>
      <c r="F7329" s="1" t="str">
        <f t="shared" si="1027"/>
        <v>***</v>
      </c>
      <c r="G7329" s="1" t="str">
        <f t="shared" si="1028"/>
        <v>***</v>
      </c>
      <c r="J7329" s="1" t="str">
        <f t="shared" si="1029"/>
        <v>***</v>
      </c>
      <c r="P7329" s="1">
        <v>47</v>
      </c>
      <c r="Q7329" s="1">
        <f t="shared" si="1034"/>
        <v>0.05</v>
      </c>
      <c r="T7329" s="4">
        <v>1676.25</v>
      </c>
      <c r="U7329" s="9">
        <f t="shared" si="1030"/>
        <v>1</v>
      </c>
      <c r="V7329" s="4">
        <f t="shared" si="1031"/>
        <v>35.664893617021278</v>
      </c>
      <c r="W7329" s="1" t="s">
        <v>21</v>
      </c>
      <c r="X7329" s="1">
        <v>22.6</v>
      </c>
      <c r="Y7329" s="4">
        <f t="shared" si="1032"/>
        <v>1698.85</v>
      </c>
      <c r="Z7329" s="1" t="s">
        <v>15</v>
      </c>
      <c r="AA7329" s="1" t="s">
        <v>23</v>
      </c>
      <c r="AB7329" s="1" t="s">
        <v>17</v>
      </c>
      <c r="AC7329" s="1" t="s">
        <v>18</v>
      </c>
      <c r="AD7329" s="1" t="s">
        <v>48</v>
      </c>
      <c r="AE7329" s="2">
        <v>41086</v>
      </c>
    </row>
    <row r="7330" spans="1:31" x14ac:dyDescent="0.25">
      <c r="A7330">
        <f t="shared" si="1033"/>
        <v>7329</v>
      </c>
      <c r="B7330" s="1">
        <v>12005</v>
      </c>
      <c r="C7330" s="2">
        <v>41084</v>
      </c>
      <c r="D7330" s="1" t="s">
        <v>27</v>
      </c>
      <c r="E7330" s="1" t="str">
        <f t="shared" si="1026"/>
        <v>*</v>
      </c>
      <c r="F7330" s="1" t="str">
        <f t="shared" si="1027"/>
        <v>*</v>
      </c>
      <c r="G7330" s="1" t="str">
        <f t="shared" si="1028"/>
        <v>*</v>
      </c>
      <c r="J7330" s="1" t="str">
        <f t="shared" si="1029"/>
        <v>*</v>
      </c>
      <c r="P7330" s="1">
        <v>4</v>
      </c>
      <c r="Q7330" s="1">
        <f t="shared" si="1034"/>
        <v>0.01</v>
      </c>
      <c r="T7330" s="4">
        <v>1660.86</v>
      </c>
      <c r="U7330" s="9">
        <f t="shared" si="1030"/>
        <v>1</v>
      </c>
      <c r="V7330" s="4">
        <f t="shared" si="1031"/>
        <v>415.21499999999997</v>
      </c>
      <c r="W7330" s="1" t="s">
        <v>21</v>
      </c>
      <c r="X7330" s="1">
        <v>11.37</v>
      </c>
      <c r="Y7330" s="4">
        <f t="shared" si="1032"/>
        <v>1672.2299999999998</v>
      </c>
      <c r="Z7330" s="1" t="s">
        <v>53</v>
      </c>
      <c r="AA7330" s="1" t="s">
        <v>37</v>
      </c>
      <c r="AB7330" s="1" t="s">
        <v>29</v>
      </c>
      <c r="AC7330" s="1" t="s">
        <v>55</v>
      </c>
      <c r="AD7330" s="1" t="s">
        <v>19</v>
      </c>
      <c r="AE7330" s="2">
        <v>41086</v>
      </c>
    </row>
    <row r="7331" spans="1:31" x14ac:dyDescent="0.25">
      <c r="A7331">
        <f t="shared" si="1033"/>
        <v>7330</v>
      </c>
      <c r="B7331" s="1">
        <v>19718</v>
      </c>
      <c r="C7331" s="2">
        <v>41084</v>
      </c>
      <c r="D7331" s="1" t="s">
        <v>13</v>
      </c>
      <c r="E7331" s="1" t="str">
        <f t="shared" si="1026"/>
        <v>*</v>
      </c>
      <c r="F7331" s="1" t="str">
        <f t="shared" si="1027"/>
        <v>*</v>
      </c>
      <c r="G7331" s="1" t="str">
        <f t="shared" si="1028"/>
        <v>*</v>
      </c>
      <c r="J7331" s="1" t="str">
        <f t="shared" si="1029"/>
        <v>*</v>
      </c>
      <c r="P7331" s="1">
        <v>6</v>
      </c>
      <c r="Q7331" s="1">
        <f t="shared" si="1034"/>
        <v>0.01</v>
      </c>
      <c r="T7331" s="4">
        <v>89.75</v>
      </c>
      <c r="U7331" s="9">
        <f t="shared" si="1030"/>
        <v>0</v>
      </c>
      <c r="V7331" s="4">
        <f t="shared" si="1031"/>
        <v>14.958333333333334</v>
      </c>
      <c r="W7331" s="1" t="s">
        <v>21</v>
      </c>
      <c r="X7331" s="1">
        <v>7.51</v>
      </c>
      <c r="Y7331" s="4">
        <f t="shared" si="1032"/>
        <v>97.26</v>
      </c>
      <c r="Z7331" s="1" t="s">
        <v>51</v>
      </c>
      <c r="AA7331" s="1" t="s">
        <v>16</v>
      </c>
      <c r="AB7331" s="1" t="s">
        <v>24</v>
      </c>
      <c r="AC7331" s="1" t="s">
        <v>56</v>
      </c>
      <c r="AD7331" s="1" t="s">
        <v>26</v>
      </c>
      <c r="AE7331" s="2">
        <v>41089</v>
      </c>
    </row>
    <row r="7332" spans="1:31" x14ac:dyDescent="0.25">
      <c r="A7332">
        <f t="shared" si="1033"/>
        <v>7331</v>
      </c>
      <c r="B7332" s="1">
        <v>11044</v>
      </c>
      <c r="C7332" s="2">
        <v>41084</v>
      </c>
      <c r="D7332" s="1" t="s">
        <v>36</v>
      </c>
      <c r="E7332" s="1" t="str">
        <f t="shared" si="1026"/>
        <v>*</v>
      </c>
      <c r="F7332" s="1" t="str">
        <f t="shared" si="1027"/>
        <v>*</v>
      </c>
      <c r="G7332" s="1" t="str">
        <f t="shared" si="1028"/>
        <v>*</v>
      </c>
      <c r="J7332" s="1" t="str">
        <f t="shared" si="1029"/>
        <v>*</v>
      </c>
      <c r="P7332" s="1">
        <v>3</v>
      </c>
      <c r="Q7332" s="1">
        <f t="shared" si="1034"/>
        <v>0.01</v>
      </c>
      <c r="T7332" s="4">
        <v>14.49</v>
      </c>
      <c r="U7332" s="9">
        <f t="shared" si="1030"/>
        <v>0</v>
      </c>
      <c r="V7332" s="4">
        <f t="shared" si="1031"/>
        <v>4.83</v>
      </c>
      <c r="W7332" s="1" t="s">
        <v>21</v>
      </c>
      <c r="X7332" s="1">
        <v>5</v>
      </c>
      <c r="Y7332" s="4">
        <f t="shared" si="1032"/>
        <v>19.490000000000002</v>
      </c>
      <c r="Z7332" s="1" t="s">
        <v>22</v>
      </c>
      <c r="AA7332" s="1" t="s">
        <v>37</v>
      </c>
      <c r="AB7332" s="1" t="s">
        <v>29</v>
      </c>
      <c r="AC7332" s="1" t="s">
        <v>30</v>
      </c>
      <c r="AD7332" s="1" t="s">
        <v>31</v>
      </c>
      <c r="AE7332" s="2">
        <v>41085</v>
      </c>
    </row>
    <row r="7333" spans="1:31" x14ac:dyDescent="0.25">
      <c r="A7333">
        <f t="shared" si="1033"/>
        <v>7332</v>
      </c>
      <c r="B7333" s="1">
        <v>19074</v>
      </c>
      <c r="C7333" s="2">
        <v>41085</v>
      </c>
      <c r="D7333" s="1" t="s">
        <v>32</v>
      </c>
      <c r="E7333" s="1" t="str">
        <f t="shared" si="1026"/>
        <v>***</v>
      </c>
      <c r="F7333" s="1" t="str">
        <f t="shared" si="1027"/>
        <v>***</v>
      </c>
      <c r="G7333" s="1" t="str">
        <f t="shared" si="1028"/>
        <v>***</v>
      </c>
      <c r="J7333" s="1" t="str">
        <f t="shared" si="1029"/>
        <v>***</v>
      </c>
      <c r="P7333" s="1">
        <v>17</v>
      </c>
      <c r="Q7333" s="1">
        <f t="shared" si="1034"/>
        <v>0.02</v>
      </c>
      <c r="T7333" s="4">
        <v>3816.59</v>
      </c>
      <c r="U7333" s="9">
        <f t="shared" si="1030"/>
        <v>1</v>
      </c>
      <c r="V7333" s="4">
        <f t="shared" si="1031"/>
        <v>224.50529411764705</v>
      </c>
      <c r="W7333" s="1" t="s">
        <v>33</v>
      </c>
      <c r="X7333" s="1">
        <v>68.02</v>
      </c>
      <c r="Y7333" s="4">
        <f t="shared" si="1032"/>
        <v>3884.61</v>
      </c>
      <c r="Z7333" s="1" t="s">
        <v>15</v>
      </c>
      <c r="AA7333" s="1" t="s">
        <v>28</v>
      </c>
      <c r="AB7333" s="1" t="s">
        <v>29</v>
      </c>
      <c r="AC7333" s="1" t="s">
        <v>63</v>
      </c>
      <c r="AD7333" s="1" t="s">
        <v>35</v>
      </c>
      <c r="AE7333" s="2">
        <v>41087</v>
      </c>
    </row>
    <row r="7334" spans="1:31" x14ac:dyDescent="0.25">
      <c r="A7334">
        <f t="shared" si="1033"/>
        <v>7333</v>
      </c>
      <c r="B7334" s="1">
        <v>55494</v>
      </c>
      <c r="C7334" s="2">
        <v>41085</v>
      </c>
      <c r="D7334" s="1" t="s">
        <v>27</v>
      </c>
      <c r="E7334" s="1" t="str">
        <f t="shared" si="1026"/>
        <v>*</v>
      </c>
      <c r="F7334" s="1" t="str">
        <f t="shared" si="1027"/>
        <v>*</v>
      </c>
      <c r="G7334" s="1" t="str">
        <f t="shared" si="1028"/>
        <v>*</v>
      </c>
      <c r="J7334" s="1" t="str">
        <f t="shared" si="1029"/>
        <v>*</v>
      </c>
      <c r="P7334" s="1">
        <v>49</v>
      </c>
      <c r="Q7334" s="1">
        <f t="shared" si="1034"/>
        <v>0.05</v>
      </c>
      <c r="T7334" s="4">
        <v>544.89</v>
      </c>
      <c r="U7334" s="9">
        <f t="shared" si="1030"/>
        <v>0</v>
      </c>
      <c r="V7334" s="4">
        <f t="shared" si="1031"/>
        <v>11.120204081632652</v>
      </c>
      <c r="W7334" s="1" t="s">
        <v>21</v>
      </c>
      <c r="X7334" s="1">
        <v>5.81</v>
      </c>
      <c r="Y7334" s="4">
        <f t="shared" si="1032"/>
        <v>550.69999999999993</v>
      </c>
      <c r="Z7334" s="1" t="s">
        <v>15</v>
      </c>
      <c r="AA7334" s="1" t="s">
        <v>23</v>
      </c>
      <c r="AB7334" s="1" t="s">
        <v>29</v>
      </c>
      <c r="AC7334" s="1" t="s">
        <v>30</v>
      </c>
      <c r="AD7334" s="1" t="s">
        <v>41</v>
      </c>
      <c r="AE7334" s="2">
        <v>41086</v>
      </c>
    </row>
    <row r="7335" spans="1:31" x14ac:dyDescent="0.25">
      <c r="A7335">
        <f t="shared" si="1033"/>
        <v>7334</v>
      </c>
      <c r="B7335" s="1">
        <v>55494</v>
      </c>
      <c r="C7335" s="2">
        <v>41085</v>
      </c>
      <c r="D7335" s="1" t="s">
        <v>27</v>
      </c>
      <c r="E7335" s="1" t="str">
        <f t="shared" si="1026"/>
        <v>*</v>
      </c>
      <c r="F7335" s="1" t="str">
        <f t="shared" si="1027"/>
        <v>*</v>
      </c>
      <c r="G7335" s="1" t="str">
        <f t="shared" si="1028"/>
        <v>*</v>
      </c>
      <c r="J7335" s="1" t="str">
        <f t="shared" si="1029"/>
        <v>*</v>
      </c>
      <c r="P7335" s="1">
        <v>4</v>
      </c>
      <c r="Q7335" s="1">
        <f t="shared" si="1034"/>
        <v>0.01</v>
      </c>
      <c r="T7335" s="4">
        <v>57.82</v>
      </c>
      <c r="U7335" s="9">
        <f t="shared" si="1030"/>
        <v>0</v>
      </c>
      <c r="V7335" s="4">
        <f t="shared" si="1031"/>
        <v>14.455</v>
      </c>
      <c r="W7335" s="1" t="s">
        <v>14</v>
      </c>
      <c r="X7335" s="1">
        <v>4.8</v>
      </c>
      <c r="Y7335" s="4">
        <f t="shared" si="1032"/>
        <v>62.62</v>
      </c>
      <c r="Z7335" s="1" t="s">
        <v>15</v>
      </c>
      <c r="AA7335" s="1" t="s">
        <v>23</v>
      </c>
      <c r="AB7335" s="1" t="s">
        <v>29</v>
      </c>
      <c r="AC7335" s="1" t="s">
        <v>57</v>
      </c>
      <c r="AD7335" s="1" t="s">
        <v>19</v>
      </c>
      <c r="AE7335" s="2">
        <v>41087</v>
      </c>
    </row>
    <row r="7336" spans="1:31" x14ac:dyDescent="0.25">
      <c r="A7336">
        <f t="shared" si="1033"/>
        <v>7335</v>
      </c>
      <c r="B7336" s="1">
        <v>24386</v>
      </c>
      <c r="C7336" s="2">
        <v>41086</v>
      </c>
      <c r="D7336" s="1" t="s">
        <v>20</v>
      </c>
      <c r="E7336" s="1" t="str">
        <f t="shared" si="1026"/>
        <v>*</v>
      </c>
      <c r="F7336" s="1" t="str">
        <f t="shared" si="1027"/>
        <v>**</v>
      </c>
      <c r="G7336" s="1" t="str">
        <f t="shared" si="1028"/>
        <v>**</v>
      </c>
      <c r="J7336" s="1" t="str">
        <f t="shared" si="1029"/>
        <v>**</v>
      </c>
      <c r="P7336" s="1">
        <v>41</v>
      </c>
      <c r="Q7336" s="1">
        <f t="shared" si="1034"/>
        <v>0.05</v>
      </c>
      <c r="T7336" s="4">
        <v>4256.51</v>
      </c>
      <c r="U7336" s="9">
        <f t="shared" si="1030"/>
        <v>1</v>
      </c>
      <c r="V7336" s="4">
        <f t="shared" si="1031"/>
        <v>103.81731707317074</v>
      </c>
      <c r="W7336" s="1" t="s">
        <v>21</v>
      </c>
      <c r="X7336" s="1">
        <v>7.18</v>
      </c>
      <c r="Y7336" s="4">
        <f t="shared" si="1032"/>
        <v>4263.6900000000005</v>
      </c>
      <c r="Z7336" s="1" t="s">
        <v>51</v>
      </c>
      <c r="AA7336" s="1" t="s">
        <v>28</v>
      </c>
      <c r="AB7336" s="1" t="s">
        <v>24</v>
      </c>
      <c r="AC7336" s="1" t="s">
        <v>38</v>
      </c>
      <c r="AD7336" s="1" t="s">
        <v>19</v>
      </c>
      <c r="AE7336" s="2">
        <v>41088</v>
      </c>
    </row>
    <row r="7337" spans="1:31" x14ac:dyDescent="0.25">
      <c r="A7337">
        <f t="shared" si="1033"/>
        <v>7336</v>
      </c>
      <c r="B7337" s="1">
        <v>14210</v>
      </c>
      <c r="C7337" s="2">
        <v>41086</v>
      </c>
      <c r="D7337" s="1" t="s">
        <v>27</v>
      </c>
      <c r="E7337" s="1" t="str">
        <f t="shared" si="1026"/>
        <v>*</v>
      </c>
      <c r="F7337" s="1" t="str">
        <f t="shared" si="1027"/>
        <v>*</v>
      </c>
      <c r="G7337" s="1" t="str">
        <f t="shared" si="1028"/>
        <v>*</v>
      </c>
      <c r="J7337" s="1" t="str">
        <f t="shared" si="1029"/>
        <v>*</v>
      </c>
      <c r="P7337" s="1">
        <v>19</v>
      </c>
      <c r="Q7337" s="1">
        <f t="shared" si="1034"/>
        <v>0.02</v>
      </c>
      <c r="T7337" s="4">
        <v>676.79</v>
      </c>
      <c r="U7337" s="9">
        <f t="shared" si="1030"/>
        <v>0</v>
      </c>
      <c r="V7337" s="4">
        <f t="shared" si="1031"/>
        <v>35.620526315789469</v>
      </c>
      <c r="W7337" s="1" t="s">
        <v>21</v>
      </c>
      <c r="X7337" s="1">
        <v>1.99</v>
      </c>
      <c r="Y7337" s="4">
        <f t="shared" si="1032"/>
        <v>678.78</v>
      </c>
      <c r="Z7337" s="1" t="s">
        <v>44</v>
      </c>
      <c r="AA7337" s="1" t="s">
        <v>37</v>
      </c>
      <c r="AB7337" s="1" t="s">
        <v>24</v>
      </c>
      <c r="AC7337" s="1" t="s">
        <v>38</v>
      </c>
      <c r="AD7337" s="1" t="s">
        <v>41</v>
      </c>
      <c r="AE7337" s="2">
        <v>41088</v>
      </c>
    </row>
    <row r="7338" spans="1:31" x14ac:dyDescent="0.25">
      <c r="A7338">
        <f t="shared" si="1033"/>
        <v>7337</v>
      </c>
      <c r="B7338" s="1">
        <v>24386</v>
      </c>
      <c r="C7338" s="2">
        <v>41086</v>
      </c>
      <c r="D7338" s="1" t="s">
        <v>20</v>
      </c>
      <c r="E7338" s="1" t="str">
        <f t="shared" si="1026"/>
        <v>*</v>
      </c>
      <c r="F7338" s="1" t="str">
        <f t="shared" si="1027"/>
        <v>**</v>
      </c>
      <c r="G7338" s="1" t="str">
        <f t="shared" si="1028"/>
        <v>**</v>
      </c>
      <c r="J7338" s="1" t="str">
        <f t="shared" si="1029"/>
        <v>**</v>
      </c>
      <c r="P7338" s="1">
        <v>12</v>
      </c>
      <c r="Q7338" s="1">
        <f t="shared" si="1034"/>
        <v>0.02</v>
      </c>
      <c r="T7338" s="4">
        <v>503.08</v>
      </c>
      <c r="U7338" s="9">
        <f t="shared" si="1030"/>
        <v>0</v>
      </c>
      <c r="V7338" s="4">
        <f t="shared" si="1031"/>
        <v>41.923333333333332</v>
      </c>
      <c r="W7338" s="1" t="s">
        <v>21</v>
      </c>
      <c r="X7338" s="1">
        <v>6.5</v>
      </c>
      <c r="Y7338" s="4">
        <f t="shared" si="1032"/>
        <v>509.58</v>
      </c>
      <c r="Z7338" s="1" t="s">
        <v>51</v>
      </c>
      <c r="AA7338" s="1" t="s">
        <v>28</v>
      </c>
      <c r="AB7338" s="1" t="s">
        <v>24</v>
      </c>
      <c r="AC7338" s="1" t="s">
        <v>38</v>
      </c>
      <c r="AD7338" s="1" t="s">
        <v>19</v>
      </c>
      <c r="AE7338" s="2">
        <v>41088</v>
      </c>
    </row>
    <row r="7339" spans="1:31" x14ac:dyDescent="0.25">
      <c r="A7339">
        <f t="shared" si="1033"/>
        <v>7338</v>
      </c>
      <c r="B7339" s="1">
        <v>47620</v>
      </c>
      <c r="C7339" s="2">
        <v>41086</v>
      </c>
      <c r="D7339" s="1" t="s">
        <v>13</v>
      </c>
      <c r="E7339" s="1" t="str">
        <f t="shared" si="1026"/>
        <v>*</v>
      </c>
      <c r="F7339" s="1" t="str">
        <f t="shared" si="1027"/>
        <v>*</v>
      </c>
      <c r="G7339" s="1" t="str">
        <f t="shared" si="1028"/>
        <v>*</v>
      </c>
      <c r="J7339" s="1" t="str">
        <f t="shared" si="1029"/>
        <v>*</v>
      </c>
      <c r="P7339" s="1">
        <v>27</v>
      </c>
      <c r="Q7339" s="1">
        <f t="shared" si="1034"/>
        <v>3.5000000000000003E-2</v>
      </c>
      <c r="T7339" s="4">
        <v>302.2</v>
      </c>
      <c r="U7339" s="9">
        <f t="shared" si="1030"/>
        <v>0</v>
      </c>
      <c r="V7339" s="4">
        <f t="shared" si="1031"/>
        <v>11.192592592592591</v>
      </c>
      <c r="W7339" s="1" t="s">
        <v>21</v>
      </c>
      <c r="X7339" s="1">
        <v>3.37</v>
      </c>
      <c r="Y7339" s="4">
        <f t="shared" si="1032"/>
        <v>305.57</v>
      </c>
      <c r="Z7339" s="1" t="s">
        <v>39</v>
      </c>
      <c r="AA7339" s="1" t="s">
        <v>28</v>
      </c>
      <c r="AB7339" s="1" t="s">
        <v>29</v>
      </c>
      <c r="AC7339" s="1" t="s">
        <v>45</v>
      </c>
      <c r="AD7339" s="1" t="s">
        <v>41</v>
      </c>
      <c r="AE7339" s="2">
        <v>41095</v>
      </c>
    </row>
    <row r="7340" spans="1:31" x14ac:dyDescent="0.25">
      <c r="A7340">
        <f t="shared" si="1033"/>
        <v>7339</v>
      </c>
      <c r="B7340" s="1">
        <v>24386</v>
      </c>
      <c r="C7340" s="2">
        <v>41086</v>
      </c>
      <c r="D7340" s="1" t="s">
        <v>20</v>
      </c>
      <c r="E7340" s="1" t="str">
        <f t="shared" si="1026"/>
        <v>*</v>
      </c>
      <c r="F7340" s="1" t="str">
        <f t="shared" si="1027"/>
        <v>**</v>
      </c>
      <c r="G7340" s="1" t="str">
        <f t="shared" si="1028"/>
        <v>**</v>
      </c>
      <c r="J7340" s="1" t="str">
        <f t="shared" si="1029"/>
        <v>**</v>
      </c>
      <c r="P7340" s="1">
        <v>15</v>
      </c>
      <c r="Q7340" s="1">
        <f t="shared" si="1034"/>
        <v>0.02</v>
      </c>
      <c r="T7340" s="4">
        <v>76.94</v>
      </c>
      <c r="U7340" s="9">
        <f t="shared" si="1030"/>
        <v>0</v>
      </c>
      <c r="V7340" s="4">
        <f t="shared" si="1031"/>
        <v>5.1293333333333333</v>
      </c>
      <c r="W7340" s="1" t="s">
        <v>14</v>
      </c>
      <c r="X7340" s="1">
        <v>0.99</v>
      </c>
      <c r="Y7340" s="4">
        <f t="shared" si="1032"/>
        <v>77.929999999999993</v>
      </c>
      <c r="Z7340" s="1" t="s">
        <v>51</v>
      </c>
      <c r="AA7340" s="1" t="s">
        <v>28</v>
      </c>
      <c r="AB7340" s="1" t="s">
        <v>29</v>
      </c>
      <c r="AC7340" s="1" t="s">
        <v>58</v>
      </c>
      <c r="AD7340" s="1" t="s">
        <v>19</v>
      </c>
      <c r="AE7340" s="2">
        <v>41087</v>
      </c>
    </row>
    <row r="7341" spans="1:31" x14ac:dyDescent="0.25">
      <c r="A7341">
        <f t="shared" si="1033"/>
        <v>7340</v>
      </c>
      <c r="B7341" s="1">
        <v>57025</v>
      </c>
      <c r="C7341" s="2">
        <v>41086</v>
      </c>
      <c r="D7341" s="1" t="s">
        <v>36</v>
      </c>
      <c r="E7341" s="1" t="str">
        <f t="shared" si="1026"/>
        <v>*</v>
      </c>
      <c r="F7341" s="1" t="str">
        <f t="shared" si="1027"/>
        <v>*</v>
      </c>
      <c r="G7341" s="1" t="str">
        <f t="shared" si="1028"/>
        <v>*</v>
      </c>
      <c r="J7341" s="1" t="str">
        <f t="shared" si="1029"/>
        <v>*</v>
      </c>
      <c r="P7341" s="1">
        <v>8</v>
      </c>
      <c r="Q7341" s="1">
        <f t="shared" si="1034"/>
        <v>0.01</v>
      </c>
      <c r="T7341" s="4">
        <v>71.099999999999994</v>
      </c>
      <c r="U7341" s="9">
        <f t="shared" si="1030"/>
        <v>0</v>
      </c>
      <c r="V7341" s="4">
        <f t="shared" si="1031"/>
        <v>8.8874999999999993</v>
      </c>
      <c r="W7341" s="1" t="s">
        <v>21</v>
      </c>
      <c r="X7341" s="1">
        <v>2.99</v>
      </c>
      <c r="Y7341" s="4">
        <f t="shared" si="1032"/>
        <v>74.089999999999989</v>
      </c>
      <c r="Z7341" s="1" t="s">
        <v>44</v>
      </c>
      <c r="AA7341" s="1" t="s">
        <v>28</v>
      </c>
      <c r="AB7341" s="1" t="s">
        <v>29</v>
      </c>
      <c r="AC7341" s="1" t="s">
        <v>43</v>
      </c>
      <c r="AD7341" s="1" t="s">
        <v>19</v>
      </c>
      <c r="AE7341" s="2">
        <v>41088</v>
      </c>
    </row>
    <row r="7342" spans="1:31" x14ac:dyDescent="0.25">
      <c r="A7342">
        <f t="shared" si="1033"/>
        <v>7341</v>
      </c>
      <c r="B7342" s="1">
        <v>16706</v>
      </c>
      <c r="C7342" s="2">
        <v>41087</v>
      </c>
      <c r="D7342" s="1" t="s">
        <v>20</v>
      </c>
      <c r="E7342" s="1" t="str">
        <f t="shared" si="1026"/>
        <v>*</v>
      </c>
      <c r="F7342" s="1" t="str">
        <f t="shared" si="1027"/>
        <v>**</v>
      </c>
      <c r="G7342" s="1" t="str">
        <f t="shared" si="1028"/>
        <v>**</v>
      </c>
      <c r="J7342" s="1" t="str">
        <f t="shared" si="1029"/>
        <v>**</v>
      </c>
      <c r="P7342" s="1">
        <v>49</v>
      </c>
      <c r="Q7342" s="1">
        <f t="shared" si="1034"/>
        <v>0.05</v>
      </c>
      <c r="T7342" s="4">
        <v>6175.777</v>
      </c>
      <c r="U7342" s="9">
        <f t="shared" si="1030"/>
        <v>1</v>
      </c>
      <c r="V7342" s="4">
        <f t="shared" si="1031"/>
        <v>126.03626530612244</v>
      </c>
      <c r="W7342" s="1" t="s">
        <v>14</v>
      </c>
      <c r="X7342" s="1">
        <v>3.9</v>
      </c>
      <c r="Y7342" s="4">
        <f t="shared" si="1032"/>
        <v>6179.6769999999997</v>
      </c>
      <c r="Z7342" s="1" t="s">
        <v>39</v>
      </c>
      <c r="AA7342" s="1" t="s">
        <v>28</v>
      </c>
      <c r="AB7342" s="1" t="s">
        <v>24</v>
      </c>
      <c r="AC7342" s="1" t="s">
        <v>25</v>
      </c>
      <c r="AD7342" s="1" t="s">
        <v>19</v>
      </c>
      <c r="AE7342" s="2">
        <v>41089</v>
      </c>
    </row>
    <row r="7343" spans="1:31" x14ac:dyDescent="0.25">
      <c r="A7343">
        <f t="shared" si="1033"/>
        <v>7342</v>
      </c>
      <c r="B7343" s="1">
        <v>16706</v>
      </c>
      <c r="C7343" s="2">
        <v>41087</v>
      </c>
      <c r="D7343" s="1" t="s">
        <v>20</v>
      </c>
      <c r="E7343" s="1" t="str">
        <f t="shared" si="1026"/>
        <v>*</v>
      </c>
      <c r="F7343" s="1" t="str">
        <f t="shared" si="1027"/>
        <v>**</v>
      </c>
      <c r="G7343" s="1" t="str">
        <f t="shared" si="1028"/>
        <v>**</v>
      </c>
      <c r="J7343" s="1" t="str">
        <f t="shared" si="1029"/>
        <v>**</v>
      </c>
      <c r="P7343" s="1">
        <v>47</v>
      </c>
      <c r="Q7343" s="1">
        <f t="shared" si="1034"/>
        <v>0.05</v>
      </c>
      <c r="T7343" s="4">
        <v>1943.72</v>
      </c>
      <c r="U7343" s="9">
        <f t="shared" si="1030"/>
        <v>1</v>
      </c>
      <c r="V7343" s="4">
        <f t="shared" si="1031"/>
        <v>41.355744680851068</v>
      </c>
      <c r="W7343" s="1" t="s">
        <v>21</v>
      </c>
      <c r="X7343" s="1">
        <v>34.200000000000003</v>
      </c>
      <c r="Y7343" s="4">
        <f t="shared" si="1032"/>
        <v>1977.92</v>
      </c>
      <c r="Z7343" s="1" t="s">
        <v>39</v>
      </c>
      <c r="AA7343" s="1" t="s">
        <v>28</v>
      </c>
      <c r="AB7343" s="1" t="s">
        <v>17</v>
      </c>
      <c r="AC7343" s="1" t="s">
        <v>18</v>
      </c>
      <c r="AD7343" s="1" t="s">
        <v>31</v>
      </c>
      <c r="AE7343" s="2">
        <v>41088</v>
      </c>
    </row>
    <row r="7344" spans="1:31" x14ac:dyDescent="0.25">
      <c r="A7344">
        <f t="shared" si="1033"/>
        <v>7343</v>
      </c>
      <c r="B7344" s="1">
        <v>46626</v>
      </c>
      <c r="C7344" s="2">
        <v>41087</v>
      </c>
      <c r="D7344" s="1" t="s">
        <v>13</v>
      </c>
      <c r="E7344" s="1" t="str">
        <f t="shared" si="1026"/>
        <v>*</v>
      </c>
      <c r="F7344" s="1" t="str">
        <f t="shared" si="1027"/>
        <v>*</v>
      </c>
      <c r="G7344" s="1" t="str">
        <f t="shared" si="1028"/>
        <v>*</v>
      </c>
      <c r="J7344" s="1" t="str">
        <f t="shared" si="1029"/>
        <v>*</v>
      </c>
      <c r="P7344" s="1">
        <v>8</v>
      </c>
      <c r="Q7344" s="1">
        <f t="shared" si="1034"/>
        <v>0.01</v>
      </c>
      <c r="T7344" s="4">
        <v>825.96</v>
      </c>
      <c r="U7344" s="9">
        <f t="shared" si="1030"/>
        <v>0</v>
      </c>
      <c r="V7344" s="4">
        <f t="shared" si="1031"/>
        <v>103.245</v>
      </c>
      <c r="W7344" s="1" t="s">
        <v>33</v>
      </c>
      <c r="X7344" s="1">
        <v>58.2</v>
      </c>
      <c r="Y7344" s="4">
        <f t="shared" si="1032"/>
        <v>884.16000000000008</v>
      </c>
      <c r="Z7344" s="1" t="s">
        <v>22</v>
      </c>
      <c r="AA7344" s="1" t="s">
        <v>37</v>
      </c>
      <c r="AB7344" s="1" t="s">
        <v>17</v>
      </c>
      <c r="AC7344" s="1" t="s">
        <v>34</v>
      </c>
      <c r="AD7344" s="1" t="s">
        <v>35</v>
      </c>
      <c r="AE7344" s="2">
        <v>41091</v>
      </c>
    </row>
    <row r="7345" spans="1:31" x14ac:dyDescent="0.25">
      <c r="A7345">
        <f t="shared" si="1033"/>
        <v>7344</v>
      </c>
      <c r="B7345" s="1">
        <v>43751</v>
      </c>
      <c r="C7345" s="2">
        <v>41087</v>
      </c>
      <c r="D7345" s="1" t="s">
        <v>20</v>
      </c>
      <c r="E7345" s="1" t="str">
        <f t="shared" si="1026"/>
        <v>*</v>
      </c>
      <c r="F7345" s="1" t="str">
        <f t="shared" si="1027"/>
        <v>**</v>
      </c>
      <c r="G7345" s="1" t="str">
        <f t="shared" si="1028"/>
        <v>**</v>
      </c>
      <c r="J7345" s="1" t="str">
        <f t="shared" si="1029"/>
        <v>**</v>
      </c>
      <c r="P7345" s="1">
        <v>43</v>
      </c>
      <c r="Q7345" s="1">
        <f t="shared" si="1034"/>
        <v>0.05</v>
      </c>
      <c r="T7345" s="4">
        <v>621.44000000000005</v>
      </c>
      <c r="U7345" s="9">
        <f t="shared" si="1030"/>
        <v>0</v>
      </c>
      <c r="V7345" s="4">
        <f t="shared" si="1031"/>
        <v>14.452093023255815</v>
      </c>
      <c r="W7345" s="1" t="s">
        <v>21</v>
      </c>
      <c r="X7345" s="1">
        <v>4.53</v>
      </c>
      <c r="Y7345" s="4">
        <f t="shared" si="1032"/>
        <v>625.97</v>
      </c>
      <c r="Z7345" s="1" t="s">
        <v>22</v>
      </c>
      <c r="AA7345" s="1" t="s">
        <v>28</v>
      </c>
      <c r="AB7345" s="1" t="s">
        <v>29</v>
      </c>
      <c r="AC7345" s="1" t="s">
        <v>55</v>
      </c>
      <c r="AD7345" s="1" t="s">
        <v>19</v>
      </c>
      <c r="AE7345" s="2">
        <v>41089</v>
      </c>
    </row>
    <row r="7346" spans="1:31" x14ac:dyDescent="0.25">
      <c r="A7346">
        <f t="shared" si="1033"/>
        <v>7345</v>
      </c>
      <c r="B7346" s="1">
        <v>6695</v>
      </c>
      <c r="C7346" s="2">
        <v>41087</v>
      </c>
      <c r="D7346" s="1" t="s">
        <v>13</v>
      </c>
      <c r="E7346" s="1" t="str">
        <f t="shared" si="1026"/>
        <v>*</v>
      </c>
      <c r="F7346" s="1" t="str">
        <f t="shared" si="1027"/>
        <v>*</v>
      </c>
      <c r="G7346" s="1" t="str">
        <f t="shared" si="1028"/>
        <v>*</v>
      </c>
      <c r="J7346" s="1" t="str">
        <f t="shared" si="1029"/>
        <v>*</v>
      </c>
      <c r="P7346" s="1">
        <v>49</v>
      </c>
      <c r="Q7346" s="1">
        <f t="shared" si="1034"/>
        <v>0.05</v>
      </c>
      <c r="T7346" s="4">
        <v>295.24</v>
      </c>
      <c r="U7346" s="9">
        <f t="shared" si="1030"/>
        <v>0</v>
      </c>
      <c r="V7346" s="4">
        <f t="shared" si="1031"/>
        <v>6.0253061224489795</v>
      </c>
      <c r="W7346" s="1" t="s">
        <v>14</v>
      </c>
      <c r="X7346" s="1">
        <v>8.49</v>
      </c>
      <c r="Y7346" s="4">
        <f t="shared" si="1032"/>
        <v>303.73</v>
      </c>
      <c r="Z7346" s="1" t="s">
        <v>53</v>
      </c>
      <c r="AA7346" s="1" t="s">
        <v>28</v>
      </c>
      <c r="AB7346" s="1" t="s">
        <v>29</v>
      </c>
      <c r="AC7346" s="1" t="s">
        <v>43</v>
      </c>
      <c r="AD7346" s="1" t="s">
        <v>19</v>
      </c>
      <c r="AE7346" s="2">
        <v>41087</v>
      </c>
    </row>
    <row r="7347" spans="1:31" x14ac:dyDescent="0.25">
      <c r="A7347">
        <f t="shared" si="1033"/>
        <v>7346</v>
      </c>
      <c r="B7347" s="1">
        <v>33793</v>
      </c>
      <c r="C7347" s="2">
        <v>41087</v>
      </c>
      <c r="D7347" s="1" t="s">
        <v>32</v>
      </c>
      <c r="E7347" s="1" t="str">
        <f t="shared" si="1026"/>
        <v>***</v>
      </c>
      <c r="F7347" s="1" t="str">
        <f t="shared" si="1027"/>
        <v>***</v>
      </c>
      <c r="G7347" s="1" t="str">
        <f t="shared" si="1028"/>
        <v>***</v>
      </c>
      <c r="J7347" s="1" t="str">
        <f t="shared" si="1029"/>
        <v>***</v>
      </c>
      <c r="P7347" s="1">
        <v>17</v>
      </c>
      <c r="Q7347" s="1">
        <f t="shared" si="1034"/>
        <v>0.02</v>
      </c>
      <c r="T7347" s="4">
        <v>267.58</v>
      </c>
      <c r="U7347" s="9">
        <f t="shared" si="1030"/>
        <v>0</v>
      </c>
      <c r="V7347" s="4">
        <f t="shared" si="1031"/>
        <v>15.739999999999998</v>
      </c>
      <c r="W7347" s="1" t="s">
        <v>21</v>
      </c>
      <c r="X7347" s="1">
        <v>15.09</v>
      </c>
      <c r="Y7347" s="4">
        <f t="shared" si="1032"/>
        <v>282.66999999999996</v>
      </c>
      <c r="Z7347" s="1" t="s">
        <v>49</v>
      </c>
      <c r="AA7347" s="1" t="s">
        <v>37</v>
      </c>
      <c r="AB7347" s="1" t="s">
        <v>29</v>
      </c>
      <c r="AC7347" s="1" t="s">
        <v>43</v>
      </c>
      <c r="AD7347" s="1" t="s">
        <v>19</v>
      </c>
      <c r="AE7347" s="2">
        <v>41088</v>
      </c>
    </row>
    <row r="7348" spans="1:31" x14ac:dyDescent="0.25">
      <c r="A7348">
        <f t="shared" si="1033"/>
        <v>7347</v>
      </c>
      <c r="B7348" s="1">
        <v>17508</v>
      </c>
      <c r="C7348" s="2">
        <v>41087</v>
      </c>
      <c r="D7348" s="1" t="s">
        <v>13</v>
      </c>
      <c r="E7348" s="1" t="str">
        <f t="shared" si="1026"/>
        <v>*</v>
      </c>
      <c r="F7348" s="1" t="str">
        <f t="shared" si="1027"/>
        <v>*</v>
      </c>
      <c r="G7348" s="1" t="str">
        <f t="shared" si="1028"/>
        <v>*</v>
      </c>
      <c r="J7348" s="1" t="str">
        <f t="shared" si="1029"/>
        <v>*</v>
      </c>
      <c r="P7348" s="1">
        <v>50</v>
      </c>
      <c r="Q7348" s="1">
        <f t="shared" si="1034"/>
        <v>0.06</v>
      </c>
      <c r="T7348" s="4">
        <v>99.08</v>
      </c>
      <c r="U7348" s="9">
        <f t="shared" si="1030"/>
        <v>0</v>
      </c>
      <c r="V7348" s="4">
        <f t="shared" si="1031"/>
        <v>1.9816</v>
      </c>
      <c r="W7348" s="1" t="s">
        <v>14</v>
      </c>
      <c r="X7348" s="1">
        <v>0.7</v>
      </c>
      <c r="Y7348" s="4">
        <f t="shared" si="1032"/>
        <v>99.78</v>
      </c>
      <c r="Z7348" s="1" t="s">
        <v>51</v>
      </c>
      <c r="AA7348" s="1" t="s">
        <v>28</v>
      </c>
      <c r="AB7348" s="1" t="s">
        <v>29</v>
      </c>
      <c r="AC7348" s="1" t="s">
        <v>30</v>
      </c>
      <c r="AD7348" s="1" t="s">
        <v>31</v>
      </c>
      <c r="AE7348" s="2">
        <v>41089</v>
      </c>
    </row>
    <row r="7349" spans="1:31" x14ac:dyDescent="0.25">
      <c r="A7349">
        <f t="shared" si="1033"/>
        <v>7348</v>
      </c>
      <c r="B7349" s="1">
        <v>16706</v>
      </c>
      <c r="C7349" s="2">
        <v>41087</v>
      </c>
      <c r="D7349" s="1" t="s">
        <v>20</v>
      </c>
      <c r="E7349" s="1" t="str">
        <f t="shared" si="1026"/>
        <v>*</v>
      </c>
      <c r="F7349" s="1" t="str">
        <f t="shared" si="1027"/>
        <v>**</v>
      </c>
      <c r="G7349" s="1" t="str">
        <f t="shared" si="1028"/>
        <v>**</v>
      </c>
      <c r="J7349" s="1" t="str">
        <f t="shared" si="1029"/>
        <v>**</v>
      </c>
      <c r="P7349" s="1">
        <v>6</v>
      </c>
      <c r="Q7349" s="1">
        <f t="shared" si="1034"/>
        <v>0.01</v>
      </c>
      <c r="T7349" s="4">
        <v>18.37</v>
      </c>
      <c r="U7349" s="9">
        <f t="shared" si="1030"/>
        <v>0</v>
      </c>
      <c r="V7349" s="4">
        <f t="shared" si="1031"/>
        <v>3.061666666666667</v>
      </c>
      <c r="W7349" s="1" t="s">
        <v>21</v>
      </c>
      <c r="X7349" s="1">
        <v>1.2</v>
      </c>
      <c r="Y7349" s="4">
        <f t="shared" si="1032"/>
        <v>19.57</v>
      </c>
      <c r="Z7349" s="1" t="s">
        <v>39</v>
      </c>
      <c r="AA7349" s="1" t="s">
        <v>28</v>
      </c>
      <c r="AB7349" s="1" t="s">
        <v>29</v>
      </c>
      <c r="AC7349" s="1" t="s">
        <v>30</v>
      </c>
      <c r="AD7349" s="1" t="s">
        <v>31</v>
      </c>
      <c r="AE7349" s="2">
        <v>41088</v>
      </c>
    </row>
    <row r="7350" spans="1:31" x14ac:dyDescent="0.25">
      <c r="A7350">
        <f t="shared" si="1033"/>
        <v>7349</v>
      </c>
      <c r="B7350" s="1">
        <v>24743</v>
      </c>
      <c r="C7350" s="2">
        <v>41088</v>
      </c>
      <c r="D7350" s="1" t="s">
        <v>13</v>
      </c>
      <c r="E7350" s="1" t="str">
        <f t="shared" si="1026"/>
        <v>*</v>
      </c>
      <c r="F7350" s="1" t="str">
        <f t="shared" si="1027"/>
        <v>*</v>
      </c>
      <c r="G7350" s="1" t="str">
        <f t="shared" si="1028"/>
        <v>*</v>
      </c>
      <c r="J7350" s="1" t="str">
        <f t="shared" si="1029"/>
        <v>*</v>
      </c>
      <c r="P7350" s="1">
        <v>47</v>
      </c>
      <c r="Q7350" s="1">
        <f t="shared" si="1034"/>
        <v>0.05</v>
      </c>
      <c r="T7350" s="4">
        <v>9633.59</v>
      </c>
      <c r="U7350" s="9">
        <f t="shared" si="1030"/>
        <v>1</v>
      </c>
      <c r="V7350" s="4">
        <f t="shared" si="1031"/>
        <v>204.97</v>
      </c>
      <c r="W7350" s="1" t="s">
        <v>33</v>
      </c>
      <c r="X7350" s="1">
        <v>64.2</v>
      </c>
      <c r="Y7350" s="4">
        <f t="shared" si="1032"/>
        <v>9697.7900000000009</v>
      </c>
      <c r="Z7350" s="1" t="s">
        <v>39</v>
      </c>
      <c r="AA7350" s="1" t="s">
        <v>28</v>
      </c>
      <c r="AB7350" s="1" t="s">
        <v>17</v>
      </c>
      <c r="AC7350" s="1" t="s">
        <v>34</v>
      </c>
      <c r="AD7350" s="1" t="s">
        <v>35</v>
      </c>
      <c r="AE7350" s="2">
        <v>41095</v>
      </c>
    </row>
    <row r="7351" spans="1:31" x14ac:dyDescent="0.25">
      <c r="A7351">
        <f t="shared" si="1033"/>
        <v>7350</v>
      </c>
      <c r="B7351" s="1">
        <v>29191</v>
      </c>
      <c r="C7351" s="2">
        <v>41088</v>
      </c>
      <c r="D7351" s="1" t="s">
        <v>36</v>
      </c>
      <c r="E7351" s="1" t="str">
        <f t="shared" si="1026"/>
        <v>*</v>
      </c>
      <c r="F7351" s="1" t="str">
        <f t="shared" si="1027"/>
        <v>*</v>
      </c>
      <c r="G7351" s="1" t="str">
        <f t="shared" si="1028"/>
        <v>*</v>
      </c>
      <c r="J7351" s="1" t="str">
        <f t="shared" si="1029"/>
        <v>*</v>
      </c>
      <c r="P7351" s="1">
        <v>26</v>
      </c>
      <c r="Q7351" s="1">
        <f t="shared" si="1034"/>
        <v>3.5000000000000003E-2</v>
      </c>
      <c r="T7351" s="4">
        <v>7201.89</v>
      </c>
      <c r="U7351" s="9">
        <f t="shared" si="1030"/>
        <v>1</v>
      </c>
      <c r="V7351" s="4">
        <f t="shared" si="1031"/>
        <v>276.99576923076927</v>
      </c>
      <c r="W7351" s="1" t="s">
        <v>33</v>
      </c>
      <c r="X7351" s="1">
        <v>54.12</v>
      </c>
      <c r="Y7351" s="4">
        <f t="shared" si="1032"/>
        <v>7256.01</v>
      </c>
      <c r="Z7351" s="1" t="s">
        <v>51</v>
      </c>
      <c r="AA7351" s="1" t="s">
        <v>37</v>
      </c>
      <c r="AB7351" s="1" t="s">
        <v>17</v>
      </c>
      <c r="AC7351" s="1" t="s">
        <v>52</v>
      </c>
      <c r="AD7351" s="1" t="s">
        <v>59</v>
      </c>
      <c r="AE7351" s="2">
        <v>41089</v>
      </c>
    </row>
    <row r="7352" spans="1:31" x14ac:dyDescent="0.25">
      <c r="A7352">
        <f t="shared" si="1033"/>
        <v>7351</v>
      </c>
      <c r="B7352" s="1">
        <v>50466</v>
      </c>
      <c r="C7352" s="2">
        <v>41088</v>
      </c>
      <c r="D7352" s="1" t="s">
        <v>32</v>
      </c>
      <c r="E7352" s="1" t="str">
        <f t="shared" si="1026"/>
        <v>***</v>
      </c>
      <c r="F7352" s="1" t="str">
        <f t="shared" si="1027"/>
        <v>***</v>
      </c>
      <c r="G7352" s="1" t="str">
        <f t="shared" si="1028"/>
        <v>***</v>
      </c>
      <c r="J7352" s="1" t="str">
        <f t="shared" si="1029"/>
        <v>***</v>
      </c>
      <c r="P7352" s="1">
        <v>32</v>
      </c>
      <c r="Q7352" s="1">
        <f t="shared" si="1034"/>
        <v>0.04</v>
      </c>
      <c r="T7352" s="4">
        <v>6892.07</v>
      </c>
      <c r="U7352" s="9">
        <f t="shared" si="1030"/>
        <v>1</v>
      </c>
      <c r="V7352" s="4">
        <f t="shared" si="1031"/>
        <v>215.37718749999999</v>
      </c>
      <c r="W7352" s="1" t="s">
        <v>14</v>
      </c>
      <c r="X7352" s="1">
        <v>15.01</v>
      </c>
      <c r="Y7352" s="4">
        <f t="shared" si="1032"/>
        <v>6907.08</v>
      </c>
      <c r="Z7352" s="1" t="s">
        <v>49</v>
      </c>
      <c r="AA7352" s="1" t="s">
        <v>37</v>
      </c>
      <c r="AB7352" s="1" t="s">
        <v>29</v>
      </c>
      <c r="AC7352" s="1" t="s">
        <v>43</v>
      </c>
      <c r="AD7352" s="1" t="s">
        <v>19</v>
      </c>
      <c r="AE7352" s="2">
        <v>41090</v>
      </c>
    </row>
    <row r="7353" spans="1:31" x14ac:dyDescent="0.25">
      <c r="A7353">
        <f t="shared" si="1033"/>
        <v>7352</v>
      </c>
      <c r="B7353" s="1">
        <v>24743</v>
      </c>
      <c r="C7353" s="2">
        <v>41088</v>
      </c>
      <c r="D7353" s="1" t="s">
        <v>13</v>
      </c>
      <c r="E7353" s="1" t="str">
        <f t="shared" si="1026"/>
        <v>*</v>
      </c>
      <c r="F7353" s="1" t="str">
        <f t="shared" si="1027"/>
        <v>*</v>
      </c>
      <c r="G7353" s="1" t="str">
        <f t="shared" si="1028"/>
        <v>*</v>
      </c>
      <c r="J7353" s="1" t="str">
        <f t="shared" si="1029"/>
        <v>*</v>
      </c>
      <c r="P7353" s="1">
        <v>26</v>
      </c>
      <c r="Q7353" s="1">
        <f t="shared" si="1034"/>
        <v>3.5000000000000003E-2</v>
      </c>
      <c r="T7353" s="4">
        <v>3758.77</v>
      </c>
      <c r="U7353" s="9">
        <f t="shared" si="1030"/>
        <v>1</v>
      </c>
      <c r="V7353" s="4">
        <f t="shared" si="1031"/>
        <v>144.56807692307692</v>
      </c>
      <c r="W7353" s="1" t="s">
        <v>21</v>
      </c>
      <c r="X7353" s="1">
        <v>24.49</v>
      </c>
      <c r="Y7353" s="4">
        <f t="shared" si="1032"/>
        <v>3783.2599999999998</v>
      </c>
      <c r="Z7353" s="1" t="s">
        <v>39</v>
      </c>
      <c r="AA7353" s="1" t="s">
        <v>28</v>
      </c>
      <c r="AB7353" s="1" t="s">
        <v>17</v>
      </c>
      <c r="AC7353" s="1" t="s">
        <v>34</v>
      </c>
      <c r="AD7353" s="1" t="s">
        <v>48</v>
      </c>
      <c r="AE7353" s="2">
        <v>41093</v>
      </c>
    </row>
    <row r="7354" spans="1:31" x14ac:dyDescent="0.25">
      <c r="A7354">
        <f t="shared" si="1033"/>
        <v>7353</v>
      </c>
      <c r="B7354" s="1">
        <v>44037</v>
      </c>
      <c r="C7354" s="2">
        <v>41088</v>
      </c>
      <c r="D7354" s="1" t="s">
        <v>20</v>
      </c>
      <c r="E7354" s="1" t="str">
        <f t="shared" si="1026"/>
        <v>*</v>
      </c>
      <c r="F7354" s="1" t="str">
        <f t="shared" si="1027"/>
        <v>**</v>
      </c>
      <c r="G7354" s="1" t="str">
        <f t="shared" si="1028"/>
        <v>**</v>
      </c>
      <c r="J7354" s="1" t="str">
        <f t="shared" si="1029"/>
        <v>**</v>
      </c>
      <c r="P7354" s="1">
        <v>38</v>
      </c>
      <c r="Q7354" s="1">
        <f t="shared" si="1034"/>
        <v>0.04</v>
      </c>
      <c r="T7354" s="4">
        <v>1799.6115</v>
      </c>
      <c r="U7354" s="9">
        <f t="shared" si="1030"/>
        <v>1</v>
      </c>
      <c r="V7354" s="4">
        <f t="shared" si="1031"/>
        <v>47.358197368421052</v>
      </c>
      <c r="W7354" s="1" t="s">
        <v>21</v>
      </c>
      <c r="X7354" s="1">
        <v>1.25</v>
      </c>
      <c r="Y7354" s="4">
        <f t="shared" si="1032"/>
        <v>1800.8615</v>
      </c>
      <c r="Z7354" s="1" t="s">
        <v>50</v>
      </c>
      <c r="AA7354" s="1" t="s">
        <v>16</v>
      </c>
      <c r="AB7354" s="1" t="s">
        <v>24</v>
      </c>
      <c r="AC7354" s="1" t="s">
        <v>25</v>
      </c>
      <c r="AD7354" s="1" t="s">
        <v>41</v>
      </c>
      <c r="AE7354" s="2">
        <v>41090</v>
      </c>
    </row>
    <row r="7355" spans="1:31" x14ac:dyDescent="0.25">
      <c r="A7355">
        <f t="shared" si="1033"/>
        <v>7354</v>
      </c>
      <c r="B7355" s="1">
        <v>44037</v>
      </c>
      <c r="C7355" s="2">
        <v>41088</v>
      </c>
      <c r="D7355" s="1" t="s">
        <v>20</v>
      </c>
      <c r="E7355" s="1" t="str">
        <f t="shared" si="1026"/>
        <v>*</v>
      </c>
      <c r="F7355" s="1" t="str">
        <f t="shared" si="1027"/>
        <v>**</v>
      </c>
      <c r="G7355" s="1" t="str">
        <f t="shared" si="1028"/>
        <v>**</v>
      </c>
      <c r="J7355" s="1" t="str">
        <f t="shared" si="1029"/>
        <v>**</v>
      </c>
      <c r="P7355" s="1">
        <v>39</v>
      </c>
      <c r="Q7355" s="1">
        <f t="shared" si="1034"/>
        <v>0.04</v>
      </c>
      <c r="T7355" s="4">
        <v>835.55</v>
      </c>
      <c r="U7355" s="9">
        <f t="shared" si="1030"/>
        <v>0</v>
      </c>
      <c r="V7355" s="4">
        <f t="shared" si="1031"/>
        <v>21.424358974358974</v>
      </c>
      <c r="W7355" s="1" t="s">
        <v>21</v>
      </c>
      <c r="X7355" s="1">
        <v>5.08</v>
      </c>
      <c r="Y7355" s="4">
        <f t="shared" si="1032"/>
        <v>840.63</v>
      </c>
      <c r="Z7355" s="1" t="s">
        <v>50</v>
      </c>
      <c r="AA7355" s="1" t="s">
        <v>16</v>
      </c>
      <c r="AB7355" s="1" t="s">
        <v>17</v>
      </c>
      <c r="AC7355" s="1" t="s">
        <v>18</v>
      </c>
      <c r="AD7355" s="1" t="s">
        <v>41</v>
      </c>
      <c r="AE7355" s="2">
        <v>41090</v>
      </c>
    </row>
    <row r="7356" spans="1:31" x14ac:dyDescent="0.25">
      <c r="A7356">
        <f t="shared" si="1033"/>
        <v>7355</v>
      </c>
      <c r="B7356" s="1">
        <v>23685</v>
      </c>
      <c r="C7356" s="2">
        <v>41089</v>
      </c>
      <c r="D7356" s="1" t="s">
        <v>27</v>
      </c>
      <c r="E7356" s="1" t="str">
        <f t="shared" si="1026"/>
        <v>*</v>
      </c>
      <c r="F7356" s="1" t="str">
        <f t="shared" si="1027"/>
        <v>*</v>
      </c>
      <c r="G7356" s="1" t="str">
        <f t="shared" si="1028"/>
        <v>*</v>
      </c>
      <c r="J7356" s="1" t="str">
        <f t="shared" si="1029"/>
        <v>*</v>
      </c>
      <c r="P7356" s="1">
        <v>46</v>
      </c>
      <c r="Q7356" s="1">
        <f t="shared" si="1034"/>
        <v>0.05</v>
      </c>
      <c r="T7356" s="4">
        <v>7928.5619999999999</v>
      </c>
      <c r="U7356" s="9">
        <f t="shared" si="1030"/>
        <v>1</v>
      </c>
      <c r="V7356" s="4">
        <f t="shared" si="1031"/>
        <v>172.36004347826088</v>
      </c>
      <c r="W7356" s="1" t="s">
        <v>21</v>
      </c>
      <c r="X7356" s="1">
        <v>5</v>
      </c>
      <c r="Y7356" s="4">
        <f t="shared" si="1032"/>
        <v>7933.5619999999999</v>
      </c>
      <c r="Z7356" s="1" t="s">
        <v>15</v>
      </c>
      <c r="AA7356" s="1" t="s">
        <v>28</v>
      </c>
      <c r="AB7356" s="1" t="s">
        <v>24</v>
      </c>
      <c r="AC7356" s="1" t="s">
        <v>25</v>
      </c>
      <c r="AD7356" s="1" t="s">
        <v>19</v>
      </c>
      <c r="AE7356" s="2">
        <v>41090</v>
      </c>
    </row>
    <row r="7357" spans="1:31" x14ac:dyDescent="0.25">
      <c r="A7357">
        <f t="shared" si="1033"/>
        <v>7356</v>
      </c>
      <c r="B7357" s="1">
        <v>4416</v>
      </c>
      <c r="C7357" s="2">
        <v>41089</v>
      </c>
      <c r="D7357" s="1" t="s">
        <v>13</v>
      </c>
      <c r="E7357" s="1" t="str">
        <f t="shared" si="1026"/>
        <v>*</v>
      </c>
      <c r="F7357" s="1" t="str">
        <f t="shared" si="1027"/>
        <v>*</v>
      </c>
      <c r="G7357" s="1" t="str">
        <f t="shared" si="1028"/>
        <v>*</v>
      </c>
      <c r="J7357" s="1" t="str">
        <f t="shared" si="1029"/>
        <v>*</v>
      </c>
      <c r="P7357" s="1">
        <v>46</v>
      </c>
      <c r="Q7357" s="1">
        <f t="shared" si="1034"/>
        <v>0.05</v>
      </c>
      <c r="T7357" s="4">
        <v>7441.29</v>
      </c>
      <c r="U7357" s="9">
        <f t="shared" si="1030"/>
        <v>1</v>
      </c>
      <c r="V7357" s="4">
        <f t="shared" si="1031"/>
        <v>161.76717391304348</v>
      </c>
      <c r="W7357" s="1" t="s">
        <v>21</v>
      </c>
      <c r="X7357" s="1">
        <v>19.989999999999998</v>
      </c>
      <c r="Y7357" s="4">
        <f t="shared" si="1032"/>
        <v>7461.28</v>
      </c>
      <c r="Z7357" s="1" t="s">
        <v>50</v>
      </c>
      <c r="AA7357" s="1" t="s">
        <v>28</v>
      </c>
      <c r="AB7357" s="1" t="s">
        <v>29</v>
      </c>
      <c r="AC7357" s="1" t="s">
        <v>43</v>
      </c>
      <c r="AD7357" s="1" t="s">
        <v>19</v>
      </c>
      <c r="AE7357" s="2">
        <v>41093</v>
      </c>
    </row>
    <row r="7358" spans="1:31" x14ac:dyDescent="0.25">
      <c r="A7358">
        <f t="shared" si="1033"/>
        <v>7357</v>
      </c>
      <c r="B7358" s="1">
        <v>48067</v>
      </c>
      <c r="C7358" s="2">
        <v>41089</v>
      </c>
      <c r="D7358" s="1" t="s">
        <v>13</v>
      </c>
      <c r="E7358" s="1" t="str">
        <f t="shared" si="1026"/>
        <v>*</v>
      </c>
      <c r="F7358" s="1" t="str">
        <f t="shared" si="1027"/>
        <v>*</v>
      </c>
      <c r="G7358" s="1" t="str">
        <f t="shared" si="1028"/>
        <v>*</v>
      </c>
      <c r="J7358" s="1" t="str">
        <f t="shared" si="1029"/>
        <v>*</v>
      </c>
      <c r="P7358" s="1">
        <v>24</v>
      </c>
      <c r="Q7358" s="1">
        <f t="shared" si="1034"/>
        <v>3.5000000000000003E-2</v>
      </c>
      <c r="T7358" s="4">
        <v>4010.9375</v>
      </c>
      <c r="U7358" s="9">
        <f t="shared" si="1030"/>
        <v>1</v>
      </c>
      <c r="V7358" s="4">
        <f t="shared" si="1031"/>
        <v>167.12239583333334</v>
      </c>
      <c r="W7358" s="1" t="s">
        <v>14</v>
      </c>
      <c r="X7358" s="1">
        <v>8.99</v>
      </c>
      <c r="Y7358" s="4">
        <f t="shared" si="1032"/>
        <v>4019.9274999999998</v>
      </c>
      <c r="Z7358" s="1" t="s">
        <v>50</v>
      </c>
      <c r="AA7358" s="1" t="s">
        <v>23</v>
      </c>
      <c r="AB7358" s="1" t="s">
        <v>24</v>
      </c>
      <c r="AC7358" s="1" t="s">
        <v>25</v>
      </c>
      <c r="AD7358" s="1" t="s">
        <v>19</v>
      </c>
      <c r="AE7358" s="2">
        <v>41089</v>
      </c>
    </row>
    <row r="7359" spans="1:31" x14ac:dyDescent="0.25">
      <c r="A7359">
        <f t="shared" si="1033"/>
        <v>7358</v>
      </c>
      <c r="B7359" s="1">
        <v>17414</v>
      </c>
      <c r="C7359" s="2">
        <v>41089</v>
      </c>
      <c r="D7359" s="1" t="s">
        <v>20</v>
      </c>
      <c r="E7359" s="1" t="str">
        <f t="shared" si="1026"/>
        <v>*</v>
      </c>
      <c r="F7359" s="1" t="str">
        <f t="shared" si="1027"/>
        <v>**</v>
      </c>
      <c r="G7359" s="1" t="str">
        <f t="shared" si="1028"/>
        <v>**</v>
      </c>
      <c r="J7359" s="1" t="str">
        <f t="shared" si="1029"/>
        <v>**</v>
      </c>
      <c r="P7359" s="1">
        <v>39</v>
      </c>
      <c r="Q7359" s="1">
        <f t="shared" si="1034"/>
        <v>0.04</v>
      </c>
      <c r="T7359" s="4">
        <v>3755.43</v>
      </c>
      <c r="U7359" s="9">
        <f t="shared" si="1030"/>
        <v>1</v>
      </c>
      <c r="V7359" s="4">
        <f t="shared" si="1031"/>
        <v>96.293076923076924</v>
      </c>
      <c r="W7359" s="1" t="s">
        <v>21</v>
      </c>
      <c r="X7359" s="1">
        <v>19.989999999999998</v>
      </c>
      <c r="Y7359" s="4">
        <f t="shared" si="1032"/>
        <v>3775.4199999999996</v>
      </c>
      <c r="Z7359" s="1" t="s">
        <v>44</v>
      </c>
      <c r="AA7359" s="1" t="s">
        <v>28</v>
      </c>
      <c r="AB7359" s="1" t="s">
        <v>24</v>
      </c>
      <c r="AC7359" s="1" t="s">
        <v>38</v>
      </c>
      <c r="AD7359" s="1" t="s">
        <v>19</v>
      </c>
      <c r="AE7359" s="2">
        <v>41091</v>
      </c>
    </row>
    <row r="7360" spans="1:31" x14ac:dyDescent="0.25">
      <c r="A7360">
        <f t="shared" si="1033"/>
        <v>7359</v>
      </c>
      <c r="B7360" s="1">
        <v>48067</v>
      </c>
      <c r="C7360" s="2">
        <v>41089</v>
      </c>
      <c r="D7360" s="1" t="s">
        <v>13</v>
      </c>
      <c r="E7360" s="1" t="str">
        <f t="shared" si="1026"/>
        <v>*</v>
      </c>
      <c r="F7360" s="1" t="str">
        <f t="shared" si="1027"/>
        <v>*</v>
      </c>
      <c r="G7360" s="1" t="str">
        <f t="shared" si="1028"/>
        <v>*</v>
      </c>
      <c r="J7360" s="1" t="str">
        <f t="shared" si="1029"/>
        <v>*</v>
      </c>
      <c r="P7360" s="1">
        <v>31</v>
      </c>
      <c r="Q7360" s="1">
        <f t="shared" si="1034"/>
        <v>0.04</v>
      </c>
      <c r="T7360" s="4">
        <v>3229.66</v>
      </c>
      <c r="U7360" s="9">
        <f t="shared" si="1030"/>
        <v>1</v>
      </c>
      <c r="V7360" s="4">
        <f t="shared" si="1031"/>
        <v>104.18258064516128</v>
      </c>
      <c r="W7360" s="1" t="s">
        <v>14</v>
      </c>
      <c r="X7360" s="1">
        <v>3</v>
      </c>
      <c r="Y7360" s="4">
        <f t="shared" si="1032"/>
        <v>3232.66</v>
      </c>
      <c r="Z7360" s="1" t="s">
        <v>50</v>
      </c>
      <c r="AA7360" s="1" t="s">
        <v>23</v>
      </c>
      <c r="AB7360" s="1" t="s">
        <v>24</v>
      </c>
      <c r="AC7360" s="1" t="s">
        <v>25</v>
      </c>
      <c r="AD7360" s="1" t="s">
        <v>19</v>
      </c>
      <c r="AE7360" s="2">
        <v>41091</v>
      </c>
    </row>
    <row r="7361" spans="1:31" x14ac:dyDescent="0.25">
      <c r="A7361">
        <f t="shared" si="1033"/>
        <v>7360</v>
      </c>
      <c r="B7361" s="1">
        <v>28387</v>
      </c>
      <c r="C7361" s="2">
        <v>41089</v>
      </c>
      <c r="D7361" s="1" t="s">
        <v>27</v>
      </c>
      <c r="E7361" s="1" t="str">
        <f t="shared" si="1026"/>
        <v>*</v>
      </c>
      <c r="F7361" s="1" t="str">
        <f t="shared" si="1027"/>
        <v>*</v>
      </c>
      <c r="G7361" s="1" t="str">
        <f t="shared" si="1028"/>
        <v>*</v>
      </c>
      <c r="J7361" s="1" t="str">
        <f t="shared" si="1029"/>
        <v>*</v>
      </c>
      <c r="P7361" s="1">
        <v>37</v>
      </c>
      <c r="Q7361" s="1">
        <f t="shared" si="1034"/>
        <v>0.04</v>
      </c>
      <c r="T7361" s="4">
        <v>3212.97</v>
      </c>
      <c r="U7361" s="9">
        <f t="shared" si="1030"/>
        <v>1</v>
      </c>
      <c r="V7361" s="4">
        <f t="shared" si="1031"/>
        <v>86.83702702702702</v>
      </c>
      <c r="W7361" s="1" t="s">
        <v>21</v>
      </c>
      <c r="X7361" s="1">
        <v>19.989999999999998</v>
      </c>
      <c r="Y7361" s="4">
        <f t="shared" si="1032"/>
        <v>3232.9599999999996</v>
      </c>
      <c r="Z7361" s="1" t="s">
        <v>42</v>
      </c>
      <c r="AA7361" s="1" t="s">
        <v>16</v>
      </c>
      <c r="AB7361" s="1" t="s">
        <v>29</v>
      </c>
      <c r="AC7361" s="1" t="s">
        <v>57</v>
      </c>
      <c r="AD7361" s="1" t="s">
        <v>19</v>
      </c>
      <c r="AE7361" s="2">
        <v>41090</v>
      </c>
    </row>
    <row r="7362" spans="1:31" x14ac:dyDescent="0.25">
      <c r="A7362">
        <f t="shared" si="1033"/>
        <v>7361</v>
      </c>
      <c r="B7362" s="1">
        <v>26272</v>
      </c>
      <c r="C7362" s="2">
        <v>41089</v>
      </c>
      <c r="D7362" s="1" t="s">
        <v>13</v>
      </c>
      <c r="E7362" s="1" t="str">
        <f t="shared" si="1026"/>
        <v>*</v>
      </c>
      <c r="F7362" s="1" t="str">
        <f t="shared" si="1027"/>
        <v>*</v>
      </c>
      <c r="G7362" s="1" t="str">
        <f t="shared" si="1028"/>
        <v>*</v>
      </c>
      <c r="J7362" s="1" t="str">
        <f t="shared" si="1029"/>
        <v>*</v>
      </c>
      <c r="P7362" s="1">
        <v>6</v>
      </c>
      <c r="Q7362" s="1">
        <f t="shared" si="1034"/>
        <v>0.01</v>
      </c>
      <c r="T7362" s="4">
        <v>905.94</v>
      </c>
      <c r="U7362" s="9">
        <f t="shared" si="1030"/>
        <v>0</v>
      </c>
      <c r="V7362" s="4">
        <f t="shared" si="1031"/>
        <v>150.99</v>
      </c>
      <c r="W7362" s="1" t="s">
        <v>14</v>
      </c>
      <c r="X7362" s="1">
        <v>24.49</v>
      </c>
      <c r="Y7362" s="4">
        <f t="shared" si="1032"/>
        <v>930.43000000000006</v>
      </c>
      <c r="Z7362" s="1" t="s">
        <v>39</v>
      </c>
      <c r="AA7362" s="1" t="s">
        <v>37</v>
      </c>
      <c r="AB7362" s="1" t="s">
        <v>17</v>
      </c>
      <c r="AC7362" s="1" t="s">
        <v>34</v>
      </c>
      <c r="AD7362" s="1" t="s">
        <v>48</v>
      </c>
      <c r="AE7362" s="2">
        <v>41098</v>
      </c>
    </row>
    <row r="7363" spans="1:31" x14ac:dyDescent="0.25">
      <c r="A7363">
        <f t="shared" si="1033"/>
        <v>7362</v>
      </c>
      <c r="B7363" s="1">
        <v>52324</v>
      </c>
      <c r="C7363" s="2">
        <v>41089</v>
      </c>
      <c r="D7363" s="1" t="s">
        <v>27</v>
      </c>
      <c r="E7363" s="1" t="str">
        <f t="shared" ref="E7363:E7426" si="1035">IF(D7363="Critical","***","*")</f>
        <v>*</v>
      </c>
      <c r="F7363" s="1" t="str">
        <f t="shared" ref="F7363:F7426" si="1036">IF(D7363="Critical","***",IF(D7363="High","**","*"))</f>
        <v>*</v>
      </c>
      <c r="G7363" s="1" t="str">
        <f t="shared" ref="G7363:G7426" si="1037">VLOOKUP(D7363,$H$6:$I$10,2,FALSE)</f>
        <v>*</v>
      </c>
      <c r="J7363" s="1" t="str">
        <f t="shared" ref="J7363:J7426" si="1038">HLOOKUP(D7363,$K$5:$O$6,2,FALSE)</f>
        <v>*</v>
      </c>
      <c r="P7363" s="1">
        <v>4</v>
      </c>
      <c r="Q7363" s="1">
        <f t="shared" si="1034"/>
        <v>0.01</v>
      </c>
      <c r="T7363" s="4">
        <v>757.11</v>
      </c>
      <c r="U7363" s="9">
        <f t="shared" ref="U7363:U7426" si="1039">IF(T7363&gt;1000,1,0)</f>
        <v>0</v>
      </c>
      <c r="V7363" s="4">
        <f t="shared" ref="V7363:V7426" si="1040">T7363/P7363</f>
        <v>189.2775</v>
      </c>
      <c r="W7363" s="1" t="s">
        <v>33</v>
      </c>
      <c r="X7363" s="1">
        <v>30</v>
      </c>
      <c r="Y7363" s="4">
        <f t="shared" ref="Y7363:Y7426" si="1041">X7363+T7363</f>
        <v>787.11</v>
      </c>
      <c r="Z7363" s="1" t="s">
        <v>22</v>
      </c>
      <c r="AA7363" s="1" t="s">
        <v>23</v>
      </c>
      <c r="AB7363" s="1" t="s">
        <v>17</v>
      </c>
      <c r="AC7363" s="1" t="s">
        <v>34</v>
      </c>
      <c r="AD7363" s="1" t="s">
        <v>35</v>
      </c>
      <c r="AE7363" s="2">
        <v>41090</v>
      </c>
    </row>
    <row r="7364" spans="1:31" x14ac:dyDescent="0.25">
      <c r="A7364">
        <f t="shared" ref="A7364:A7427" si="1042">A7363+1</f>
        <v>7363</v>
      </c>
      <c r="B7364" s="1">
        <v>17414</v>
      </c>
      <c r="C7364" s="2">
        <v>41089</v>
      </c>
      <c r="D7364" s="1" t="s">
        <v>20</v>
      </c>
      <c r="E7364" s="1" t="str">
        <f t="shared" si="1035"/>
        <v>*</v>
      </c>
      <c r="F7364" s="1" t="str">
        <f t="shared" si="1036"/>
        <v>**</v>
      </c>
      <c r="G7364" s="1" t="str">
        <f t="shared" si="1037"/>
        <v>**</v>
      </c>
      <c r="J7364" s="1" t="str">
        <f t="shared" si="1038"/>
        <v>**</v>
      </c>
      <c r="P7364" s="1">
        <v>32</v>
      </c>
      <c r="Q7364" s="1">
        <f t="shared" ref="Q7364:Q7427" si="1043">VLOOKUP(P7364,$R$5:$S$10,2,TRUE)</f>
        <v>0.04</v>
      </c>
      <c r="T7364" s="4">
        <v>347.93</v>
      </c>
      <c r="U7364" s="9">
        <f t="shared" si="1039"/>
        <v>0</v>
      </c>
      <c r="V7364" s="4">
        <f t="shared" si="1040"/>
        <v>10.8728125</v>
      </c>
      <c r="W7364" s="1" t="s">
        <v>21</v>
      </c>
      <c r="X7364" s="1">
        <v>5.01</v>
      </c>
      <c r="Y7364" s="4">
        <f t="shared" si="1041"/>
        <v>352.94</v>
      </c>
      <c r="Z7364" s="1" t="s">
        <v>44</v>
      </c>
      <c r="AA7364" s="1" t="s">
        <v>28</v>
      </c>
      <c r="AB7364" s="1" t="s">
        <v>29</v>
      </c>
      <c r="AC7364" s="1" t="s">
        <v>40</v>
      </c>
      <c r="AD7364" s="1" t="s">
        <v>19</v>
      </c>
      <c r="AE7364" s="2">
        <v>41091</v>
      </c>
    </row>
    <row r="7365" spans="1:31" x14ac:dyDescent="0.25">
      <c r="A7365">
        <f t="shared" si="1042"/>
        <v>7364</v>
      </c>
      <c r="B7365" s="1">
        <v>28387</v>
      </c>
      <c r="C7365" s="2">
        <v>41089</v>
      </c>
      <c r="D7365" s="1" t="s">
        <v>27</v>
      </c>
      <c r="E7365" s="1" t="str">
        <f t="shared" si="1035"/>
        <v>*</v>
      </c>
      <c r="F7365" s="1" t="str">
        <f t="shared" si="1036"/>
        <v>*</v>
      </c>
      <c r="G7365" s="1" t="str">
        <f t="shared" si="1037"/>
        <v>*</v>
      </c>
      <c r="J7365" s="1" t="str">
        <f t="shared" si="1038"/>
        <v>*</v>
      </c>
      <c r="P7365" s="1">
        <v>13</v>
      </c>
      <c r="Q7365" s="1">
        <f t="shared" si="1043"/>
        <v>0.02</v>
      </c>
      <c r="T7365" s="4">
        <v>292.95</v>
      </c>
      <c r="U7365" s="9">
        <f t="shared" si="1039"/>
        <v>0</v>
      </c>
      <c r="V7365" s="4">
        <f t="shared" si="1040"/>
        <v>22.534615384615385</v>
      </c>
      <c r="W7365" s="1" t="s">
        <v>21</v>
      </c>
      <c r="X7365" s="1">
        <v>5.47</v>
      </c>
      <c r="Y7365" s="4">
        <f t="shared" si="1041"/>
        <v>298.42</v>
      </c>
      <c r="Z7365" s="1" t="s">
        <v>42</v>
      </c>
      <c r="AA7365" s="1" t="s">
        <v>16</v>
      </c>
      <c r="AB7365" s="1" t="s">
        <v>29</v>
      </c>
      <c r="AC7365" s="1" t="s">
        <v>40</v>
      </c>
      <c r="AD7365" s="1" t="s">
        <v>19</v>
      </c>
      <c r="AE7365" s="2">
        <v>41090</v>
      </c>
    </row>
    <row r="7366" spans="1:31" x14ac:dyDescent="0.25">
      <c r="A7366">
        <f t="shared" si="1042"/>
        <v>7365</v>
      </c>
      <c r="B7366" s="1">
        <v>46912</v>
      </c>
      <c r="C7366" s="2">
        <v>41090</v>
      </c>
      <c r="D7366" s="1" t="s">
        <v>13</v>
      </c>
      <c r="E7366" s="1" t="str">
        <f t="shared" si="1035"/>
        <v>*</v>
      </c>
      <c r="F7366" s="1" t="str">
        <f t="shared" si="1036"/>
        <v>*</v>
      </c>
      <c r="G7366" s="1" t="str">
        <f t="shared" si="1037"/>
        <v>*</v>
      </c>
      <c r="J7366" s="1" t="str">
        <f t="shared" si="1038"/>
        <v>*</v>
      </c>
      <c r="P7366" s="1">
        <v>5</v>
      </c>
      <c r="Q7366" s="1">
        <f t="shared" si="1043"/>
        <v>0.01</v>
      </c>
      <c r="T7366" s="4">
        <v>294</v>
      </c>
      <c r="U7366" s="9">
        <f t="shared" si="1039"/>
        <v>0</v>
      </c>
      <c r="V7366" s="4">
        <f t="shared" si="1040"/>
        <v>58.8</v>
      </c>
      <c r="W7366" s="1" t="s">
        <v>21</v>
      </c>
      <c r="X7366" s="1">
        <v>14.83</v>
      </c>
      <c r="Y7366" s="4">
        <f t="shared" si="1041"/>
        <v>308.83</v>
      </c>
      <c r="Z7366" s="1" t="s">
        <v>39</v>
      </c>
      <c r="AA7366" s="1" t="s">
        <v>37</v>
      </c>
      <c r="AB7366" s="1" t="s">
        <v>17</v>
      </c>
      <c r="AC7366" s="1" t="s">
        <v>18</v>
      </c>
      <c r="AD7366" s="1" t="s">
        <v>19</v>
      </c>
      <c r="AE7366" s="2">
        <v>41090</v>
      </c>
    </row>
    <row r="7367" spans="1:31" x14ac:dyDescent="0.25">
      <c r="A7367">
        <f t="shared" si="1042"/>
        <v>7366</v>
      </c>
      <c r="B7367" s="1">
        <v>17826</v>
      </c>
      <c r="C7367" s="2">
        <v>41090</v>
      </c>
      <c r="D7367" s="1" t="s">
        <v>20</v>
      </c>
      <c r="E7367" s="1" t="str">
        <f t="shared" si="1035"/>
        <v>*</v>
      </c>
      <c r="F7367" s="1" t="str">
        <f t="shared" si="1036"/>
        <v>**</v>
      </c>
      <c r="G7367" s="1" t="str">
        <f t="shared" si="1037"/>
        <v>**</v>
      </c>
      <c r="J7367" s="1" t="str">
        <f t="shared" si="1038"/>
        <v>**</v>
      </c>
      <c r="P7367" s="1">
        <v>18</v>
      </c>
      <c r="Q7367" s="1">
        <f t="shared" si="1043"/>
        <v>0.02</v>
      </c>
      <c r="T7367" s="4">
        <v>78.930000000000007</v>
      </c>
      <c r="U7367" s="9">
        <f t="shared" si="1039"/>
        <v>0</v>
      </c>
      <c r="V7367" s="4">
        <f t="shared" si="1040"/>
        <v>4.3850000000000007</v>
      </c>
      <c r="W7367" s="1" t="s">
        <v>21</v>
      </c>
      <c r="X7367" s="1">
        <v>7.01</v>
      </c>
      <c r="Y7367" s="4">
        <f t="shared" si="1041"/>
        <v>85.940000000000012</v>
      </c>
      <c r="Z7367" s="1" t="s">
        <v>15</v>
      </c>
      <c r="AA7367" s="1" t="s">
        <v>37</v>
      </c>
      <c r="AB7367" s="1" t="s">
        <v>29</v>
      </c>
      <c r="AC7367" s="1" t="s">
        <v>43</v>
      </c>
      <c r="AD7367" s="1" t="s">
        <v>19</v>
      </c>
      <c r="AE7367" s="2">
        <v>41091</v>
      </c>
    </row>
    <row r="7368" spans="1:31" x14ac:dyDescent="0.25">
      <c r="A7368">
        <f t="shared" si="1042"/>
        <v>7367</v>
      </c>
      <c r="B7368" s="1">
        <v>40801</v>
      </c>
      <c r="C7368" s="2">
        <v>41091</v>
      </c>
      <c r="D7368" s="1" t="s">
        <v>27</v>
      </c>
      <c r="E7368" s="1" t="str">
        <f t="shared" si="1035"/>
        <v>*</v>
      </c>
      <c r="F7368" s="1" t="str">
        <f t="shared" si="1036"/>
        <v>*</v>
      </c>
      <c r="G7368" s="1" t="str">
        <f t="shared" si="1037"/>
        <v>*</v>
      </c>
      <c r="J7368" s="1" t="str">
        <f t="shared" si="1038"/>
        <v>*</v>
      </c>
      <c r="P7368" s="1">
        <v>20</v>
      </c>
      <c r="Q7368" s="1">
        <f t="shared" si="1043"/>
        <v>3.5000000000000003E-2</v>
      </c>
      <c r="T7368" s="4">
        <v>129.16</v>
      </c>
      <c r="U7368" s="9">
        <f t="shared" si="1039"/>
        <v>0</v>
      </c>
      <c r="V7368" s="4">
        <f t="shared" si="1040"/>
        <v>6.4580000000000002</v>
      </c>
      <c r="W7368" s="1" t="s">
        <v>21</v>
      </c>
      <c r="X7368" s="1">
        <v>6.22</v>
      </c>
      <c r="Y7368" s="4">
        <f t="shared" si="1041"/>
        <v>135.38</v>
      </c>
      <c r="Z7368" s="1" t="s">
        <v>15</v>
      </c>
      <c r="AA7368" s="1" t="s">
        <v>28</v>
      </c>
      <c r="AB7368" s="1" t="s">
        <v>29</v>
      </c>
      <c r="AC7368" s="1" t="s">
        <v>40</v>
      </c>
      <c r="AD7368" s="1" t="s">
        <v>19</v>
      </c>
      <c r="AE7368" s="2">
        <v>41091</v>
      </c>
    </row>
    <row r="7369" spans="1:31" x14ac:dyDescent="0.25">
      <c r="A7369">
        <f t="shared" si="1042"/>
        <v>7368</v>
      </c>
      <c r="B7369" s="1">
        <v>23297</v>
      </c>
      <c r="C7369" s="2">
        <v>41092</v>
      </c>
      <c r="D7369" s="1" t="s">
        <v>32</v>
      </c>
      <c r="E7369" s="1" t="str">
        <f t="shared" si="1035"/>
        <v>***</v>
      </c>
      <c r="F7369" s="1" t="str">
        <f t="shared" si="1036"/>
        <v>***</v>
      </c>
      <c r="G7369" s="1" t="str">
        <f t="shared" si="1037"/>
        <v>***</v>
      </c>
      <c r="J7369" s="1" t="str">
        <f t="shared" si="1038"/>
        <v>***</v>
      </c>
      <c r="P7369" s="1">
        <v>34</v>
      </c>
      <c r="Q7369" s="1">
        <f t="shared" si="1043"/>
        <v>0.04</v>
      </c>
      <c r="T7369" s="4">
        <v>5208.78</v>
      </c>
      <c r="U7369" s="9">
        <f t="shared" si="1039"/>
        <v>1</v>
      </c>
      <c r="V7369" s="4">
        <f t="shared" si="1040"/>
        <v>153.19941176470587</v>
      </c>
      <c r="W7369" s="1" t="s">
        <v>21</v>
      </c>
      <c r="X7369" s="1">
        <v>7.07</v>
      </c>
      <c r="Y7369" s="4">
        <f t="shared" si="1041"/>
        <v>5215.8499999999995</v>
      </c>
      <c r="Z7369" s="1" t="s">
        <v>42</v>
      </c>
      <c r="AA7369" s="1" t="s">
        <v>28</v>
      </c>
      <c r="AB7369" s="1" t="s">
        <v>29</v>
      </c>
      <c r="AC7369" s="1" t="s">
        <v>55</v>
      </c>
      <c r="AD7369" s="1" t="s">
        <v>19</v>
      </c>
      <c r="AE7369" s="2">
        <v>41094</v>
      </c>
    </row>
    <row r="7370" spans="1:31" x14ac:dyDescent="0.25">
      <c r="A7370">
        <f t="shared" si="1042"/>
        <v>7369</v>
      </c>
      <c r="B7370" s="1">
        <v>37313</v>
      </c>
      <c r="C7370" s="2">
        <v>41092</v>
      </c>
      <c r="D7370" s="1" t="s">
        <v>27</v>
      </c>
      <c r="E7370" s="1" t="str">
        <f t="shared" si="1035"/>
        <v>*</v>
      </c>
      <c r="F7370" s="1" t="str">
        <f t="shared" si="1036"/>
        <v>*</v>
      </c>
      <c r="G7370" s="1" t="str">
        <f t="shared" si="1037"/>
        <v>*</v>
      </c>
      <c r="J7370" s="1" t="str">
        <f t="shared" si="1038"/>
        <v>*</v>
      </c>
      <c r="P7370" s="1">
        <v>44</v>
      </c>
      <c r="Q7370" s="1">
        <f t="shared" si="1043"/>
        <v>0.05</v>
      </c>
      <c r="T7370" s="4">
        <v>3304.38</v>
      </c>
      <c r="U7370" s="9">
        <f t="shared" si="1039"/>
        <v>1</v>
      </c>
      <c r="V7370" s="4">
        <f t="shared" si="1040"/>
        <v>75.099545454545463</v>
      </c>
      <c r="W7370" s="1" t="s">
        <v>21</v>
      </c>
      <c r="X7370" s="1">
        <v>37.58</v>
      </c>
      <c r="Y7370" s="4">
        <f t="shared" si="1041"/>
        <v>3341.96</v>
      </c>
      <c r="Z7370" s="1" t="s">
        <v>54</v>
      </c>
      <c r="AA7370" s="1" t="s">
        <v>28</v>
      </c>
      <c r="AB7370" s="1" t="s">
        <v>17</v>
      </c>
      <c r="AC7370" s="1" t="s">
        <v>18</v>
      </c>
      <c r="AD7370" s="1" t="s">
        <v>31</v>
      </c>
      <c r="AE7370" s="2">
        <v>41093</v>
      </c>
    </row>
    <row r="7371" spans="1:31" x14ac:dyDescent="0.25">
      <c r="A7371">
        <f t="shared" si="1042"/>
        <v>7370</v>
      </c>
      <c r="B7371" s="1">
        <v>55938</v>
      </c>
      <c r="C7371" s="2">
        <v>41092</v>
      </c>
      <c r="D7371" s="1" t="s">
        <v>27</v>
      </c>
      <c r="E7371" s="1" t="str">
        <f t="shared" si="1035"/>
        <v>*</v>
      </c>
      <c r="F7371" s="1" t="str">
        <f t="shared" si="1036"/>
        <v>*</v>
      </c>
      <c r="G7371" s="1" t="str">
        <f t="shared" si="1037"/>
        <v>*</v>
      </c>
      <c r="J7371" s="1" t="str">
        <f t="shared" si="1038"/>
        <v>*</v>
      </c>
      <c r="P7371" s="1">
        <v>18</v>
      </c>
      <c r="Q7371" s="1">
        <f t="shared" si="1043"/>
        <v>0.02</v>
      </c>
      <c r="T7371" s="4">
        <v>1769.9</v>
      </c>
      <c r="U7371" s="9">
        <f t="shared" si="1039"/>
        <v>1</v>
      </c>
      <c r="V7371" s="4">
        <f t="shared" si="1040"/>
        <v>98.327777777777783</v>
      </c>
      <c r="W7371" s="1" t="s">
        <v>14</v>
      </c>
      <c r="X7371" s="1">
        <v>35</v>
      </c>
      <c r="Y7371" s="4">
        <f t="shared" si="1041"/>
        <v>1804.9</v>
      </c>
      <c r="Z7371" s="1" t="s">
        <v>53</v>
      </c>
      <c r="AA7371" s="1" t="s">
        <v>23</v>
      </c>
      <c r="AB7371" s="1" t="s">
        <v>29</v>
      </c>
      <c r="AC7371" s="1" t="s">
        <v>55</v>
      </c>
      <c r="AD7371" s="1" t="s">
        <v>48</v>
      </c>
      <c r="AE7371" s="2">
        <v>41093</v>
      </c>
    </row>
    <row r="7372" spans="1:31" x14ac:dyDescent="0.25">
      <c r="A7372">
        <f t="shared" si="1042"/>
        <v>7371</v>
      </c>
      <c r="B7372" s="1">
        <v>37313</v>
      </c>
      <c r="C7372" s="2">
        <v>41092</v>
      </c>
      <c r="D7372" s="1" t="s">
        <v>27</v>
      </c>
      <c r="E7372" s="1" t="str">
        <f t="shared" si="1035"/>
        <v>*</v>
      </c>
      <c r="F7372" s="1" t="str">
        <f t="shared" si="1036"/>
        <v>*</v>
      </c>
      <c r="G7372" s="1" t="str">
        <f t="shared" si="1037"/>
        <v>*</v>
      </c>
      <c r="J7372" s="1" t="str">
        <f t="shared" si="1038"/>
        <v>*</v>
      </c>
      <c r="P7372" s="1">
        <v>17</v>
      </c>
      <c r="Q7372" s="1">
        <f t="shared" si="1043"/>
        <v>0.02</v>
      </c>
      <c r="T7372" s="4">
        <v>908.41200000000003</v>
      </c>
      <c r="U7372" s="9">
        <f t="shared" si="1039"/>
        <v>0</v>
      </c>
      <c r="V7372" s="4">
        <f t="shared" si="1040"/>
        <v>53.436</v>
      </c>
      <c r="W7372" s="1" t="s">
        <v>14</v>
      </c>
      <c r="X7372" s="1">
        <v>8.99</v>
      </c>
      <c r="Y7372" s="4">
        <f t="shared" si="1041"/>
        <v>917.40200000000004</v>
      </c>
      <c r="Z7372" s="1" t="s">
        <v>54</v>
      </c>
      <c r="AA7372" s="1" t="s">
        <v>28</v>
      </c>
      <c r="AB7372" s="1" t="s">
        <v>24</v>
      </c>
      <c r="AC7372" s="1" t="s">
        <v>25</v>
      </c>
      <c r="AD7372" s="1" t="s">
        <v>19</v>
      </c>
      <c r="AE7372" s="2">
        <v>41094</v>
      </c>
    </row>
    <row r="7373" spans="1:31" x14ac:dyDescent="0.25">
      <c r="A7373">
        <f t="shared" si="1042"/>
        <v>7372</v>
      </c>
      <c r="B7373" s="1">
        <v>55938</v>
      </c>
      <c r="C7373" s="2">
        <v>41092</v>
      </c>
      <c r="D7373" s="1" t="s">
        <v>27</v>
      </c>
      <c r="E7373" s="1" t="str">
        <f t="shared" si="1035"/>
        <v>*</v>
      </c>
      <c r="F7373" s="1" t="str">
        <f t="shared" si="1036"/>
        <v>*</v>
      </c>
      <c r="G7373" s="1" t="str">
        <f t="shared" si="1037"/>
        <v>*</v>
      </c>
      <c r="J7373" s="1" t="str">
        <f t="shared" si="1038"/>
        <v>*</v>
      </c>
      <c r="P7373" s="1">
        <v>42</v>
      </c>
      <c r="Q7373" s="1">
        <f t="shared" si="1043"/>
        <v>0.05</v>
      </c>
      <c r="T7373" s="4">
        <v>802.46</v>
      </c>
      <c r="U7373" s="9">
        <f t="shared" si="1039"/>
        <v>0</v>
      </c>
      <c r="V7373" s="4">
        <f t="shared" si="1040"/>
        <v>19.106190476190477</v>
      </c>
      <c r="W7373" s="1" t="s">
        <v>14</v>
      </c>
      <c r="X7373" s="1">
        <v>5.97</v>
      </c>
      <c r="Y7373" s="4">
        <f t="shared" si="1041"/>
        <v>808.43000000000006</v>
      </c>
      <c r="Z7373" s="1" t="s">
        <v>44</v>
      </c>
      <c r="AA7373" s="1" t="s">
        <v>23</v>
      </c>
      <c r="AB7373" s="1" t="s">
        <v>29</v>
      </c>
      <c r="AC7373" s="1" t="s">
        <v>40</v>
      </c>
      <c r="AD7373" s="1" t="s">
        <v>19</v>
      </c>
      <c r="AE7373" s="2">
        <v>41093</v>
      </c>
    </row>
    <row r="7374" spans="1:31" x14ac:dyDescent="0.25">
      <c r="A7374">
        <f t="shared" si="1042"/>
        <v>7373</v>
      </c>
      <c r="B7374" s="1">
        <v>23297</v>
      </c>
      <c r="C7374" s="2">
        <v>41092</v>
      </c>
      <c r="D7374" s="1" t="s">
        <v>32</v>
      </c>
      <c r="E7374" s="1" t="str">
        <f t="shared" si="1035"/>
        <v>***</v>
      </c>
      <c r="F7374" s="1" t="str">
        <f t="shared" si="1036"/>
        <v>***</v>
      </c>
      <c r="G7374" s="1" t="str">
        <f t="shared" si="1037"/>
        <v>***</v>
      </c>
      <c r="J7374" s="1" t="str">
        <f t="shared" si="1038"/>
        <v>***</v>
      </c>
      <c r="P7374" s="1">
        <v>20</v>
      </c>
      <c r="Q7374" s="1">
        <f t="shared" si="1043"/>
        <v>3.5000000000000003E-2</v>
      </c>
      <c r="T7374" s="4">
        <v>498.68</v>
      </c>
      <c r="U7374" s="9">
        <f t="shared" si="1039"/>
        <v>0</v>
      </c>
      <c r="V7374" s="4">
        <f t="shared" si="1040"/>
        <v>24.934000000000001</v>
      </c>
      <c r="W7374" s="1" t="s">
        <v>21</v>
      </c>
      <c r="X7374" s="1">
        <v>5.37</v>
      </c>
      <c r="Y7374" s="4">
        <f t="shared" si="1041"/>
        <v>504.05</v>
      </c>
      <c r="Z7374" s="1" t="s">
        <v>42</v>
      </c>
      <c r="AA7374" s="1" t="s">
        <v>28</v>
      </c>
      <c r="AB7374" s="1" t="s">
        <v>29</v>
      </c>
      <c r="AC7374" s="1" t="s">
        <v>63</v>
      </c>
      <c r="AD7374" s="1" t="s">
        <v>26</v>
      </c>
      <c r="AE7374" s="2">
        <v>41094</v>
      </c>
    </row>
    <row r="7375" spans="1:31" x14ac:dyDescent="0.25">
      <c r="A7375">
        <f t="shared" si="1042"/>
        <v>7374</v>
      </c>
      <c r="B7375" s="1">
        <v>55526</v>
      </c>
      <c r="C7375" s="2">
        <v>41092</v>
      </c>
      <c r="D7375" s="1" t="s">
        <v>20</v>
      </c>
      <c r="E7375" s="1" t="str">
        <f t="shared" si="1035"/>
        <v>*</v>
      </c>
      <c r="F7375" s="1" t="str">
        <f t="shared" si="1036"/>
        <v>**</v>
      </c>
      <c r="G7375" s="1" t="str">
        <f t="shared" si="1037"/>
        <v>**</v>
      </c>
      <c r="J7375" s="1" t="str">
        <f t="shared" si="1038"/>
        <v>**</v>
      </c>
      <c r="P7375" s="1">
        <v>23</v>
      </c>
      <c r="Q7375" s="1">
        <f t="shared" si="1043"/>
        <v>3.5000000000000003E-2</v>
      </c>
      <c r="T7375" s="4">
        <v>445.17</v>
      </c>
      <c r="U7375" s="9">
        <f t="shared" si="1039"/>
        <v>0</v>
      </c>
      <c r="V7375" s="4">
        <f t="shared" si="1040"/>
        <v>19.355217391304347</v>
      </c>
      <c r="W7375" s="1" t="s">
        <v>21</v>
      </c>
      <c r="X7375" s="1">
        <v>9.0299999999999994</v>
      </c>
      <c r="Y7375" s="4">
        <f t="shared" si="1041"/>
        <v>454.2</v>
      </c>
      <c r="Z7375" s="1" t="s">
        <v>22</v>
      </c>
      <c r="AA7375" s="1" t="s">
        <v>28</v>
      </c>
      <c r="AB7375" s="1" t="s">
        <v>29</v>
      </c>
      <c r="AC7375" s="1" t="s">
        <v>40</v>
      </c>
      <c r="AD7375" s="1" t="s">
        <v>19</v>
      </c>
      <c r="AE7375" s="2">
        <v>41093</v>
      </c>
    </row>
    <row r="7376" spans="1:31" x14ac:dyDescent="0.25">
      <c r="A7376">
        <f t="shared" si="1042"/>
        <v>7375</v>
      </c>
      <c r="B7376" s="1">
        <v>4096</v>
      </c>
      <c r="C7376" s="2">
        <v>41092</v>
      </c>
      <c r="D7376" s="1" t="s">
        <v>27</v>
      </c>
      <c r="E7376" s="1" t="str">
        <f t="shared" si="1035"/>
        <v>*</v>
      </c>
      <c r="F7376" s="1" t="str">
        <f t="shared" si="1036"/>
        <v>*</v>
      </c>
      <c r="G7376" s="1" t="str">
        <f t="shared" si="1037"/>
        <v>*</v>
      </c>
      <c r="J7376" s="1" t="str">
        <f t="shared" si="1038"/>
        <v>*</v>
      </c>
      <c r="P7376" s="1">
        <v>21</v>
      </c>
      <c r="Q7376" s="1">
        <f t="shared" si="1043"/>
        <v>3.5000000000000003E-2</v>
      </c>
      <c r="T7376" s="4">
        <v>128.28</v>
      </c>
      <c r="U7376" s="9">
        <f t="shared" si="1039"/>
        <v>0</v>
      </c>
      <c r="V7376" s="4">
        <f t="shared" si="1040"/>
        <v>6.1085714285714285</v>
      </c>
      <c r="W7376" s="1" t="s">
        <v>21</v>
      </c>
      <c r="X7376" s="1">
        <v>0.5</v>
      </c>
      <c r="Y7376" s="4">
        <f t="shared" si="1041"/>
        <v>128.78</v>
      </c>
      <c r="Z7376" s="1" t="s">
        <v>44</v>
      </c>
      <c r="AA7376" s="1" t="s">
        <v>28</v>
      </c>
      <c r="AB7376" s="1" t="s">
        <v>29</v>
      </c>
      <c r="AC7376" s="1" t="s">
        <v>58</v>
      </c>
      <c r="AD7376" s="1" t="s">
        <v>19</v>
      </c>
      <c r="AE7376" s="2">
        <v>41093</v>
      </c>
    </row>
    <row r="7377" spans="1:31" x14ac:dyDescent="0.25">
      <c r="A7377">
        <f t="shared" si="1042"/>
        <v>7376</v>
      </c>
      <c r="B7377" s="1">
        <v>4103</v>
      </c>
      <c r="C7377" s="2">
        <v>41092</v>
      </c>
      <c r="D7377" s="1" t="s">
        <v>13</v>
      </c>
      <c r="E7377" s="1" t="str">
        <f t="shared" si="1035"/>
        <v>*</v>
      </c>
      <c r="F7377" s="1" t="str">
        <f t="shared" si="1036"/>
        <v>*</v>
      </c>
      <c r="G7377" s="1" t="str">
        <f t="shared" si="1037"/>
        <v>*</v>
      </c>
      <c r="J7377" s="1" t="str">
        <f t="shared" si="1038"/>
        <v>*</v>
      </c>
      <c r="P7377" s="1">
        <v>3</v>
      </c>
      <c r="Q7377" s="1">
        <f t="shared" si="1043"/>
        <v>0.01</v>
      </c>
      <c r="T7377" s="4">
        <v>42.5</v>
      </c>
      <c r="U7377" s="9">
        <f t="shared" si="1039"/>
        <v>0</v>
      </c>
      <c r="V7377" s="4">
        <f t="shared" si="1040"/>
        <v>14.166666666666666</v>
      </c>
      <c r="W7377" s="1" t="s">
        <v>21</v>
      </c>
      <c r="X7377" s="1">
        <v>8.99</v>
      </c>
      <c r="Y7377" s="4">
        <f t="shared" si="1041"/>
        <v>51.49</v>
      </c>
      <c r="Z7377" s="1" t="s">
        <v>44</v>
      </c>
      <c r="AA7377" s="1" t="s">
        <v>37</v>
      </c>
      <c r="AB7377" s="1" t="s">
        <v>29</v>
      </c>
      <c r="AC7377" s="1" t="s">
        <v>30</v>
      </c>
      <c r="AD7377" s="1" t="s">
        <v>41</v>
      </c>
      <c r="AE7377" s="2">
        <v>41096</v>
      </c>
    </row>
    <row r="7378" spans="1:31" x14ac:dyDescent="0.25">
      <c r="A7378">
        <f t="shared" si="1042"/>
        <v>7377</v>
      </c>
      <c r="B7378" s="1">
        <v>50914</v>
      </c>
      <c r="C7378" s="2">
        <v>41093</v>
      </c>
      <c r="D7378" s="1" t="s">
        <v>32</v>
      </c>
      <c r="E7378" s="1" t="str">
        <f t="shared" si="1035"/>
        <v>***</v>
      </c>
      <c r="F7378" s="1" t="str">
        <f t="shared" si="1036"/>
        <v>***</v>
      </c>
      <c r="G7378" s="1" t="str">
        <f t="shared" si="1037"/>
        <v>***</v>
      </c>
      <c r="J7378" s="1" t="str">
        <f t="shared" si="1038"/>
        <v>***</v>
      </c>
      <c r="P7378" s="1">
        <v>49</v>
      </c>
      <c r="Q7378" s="1">
        <f t="shared" si="1043"/>
        <v>0.05</v>
      </c>
      <c r="T7378" s="4">
        <v>8551.5439999999999</v>
      </c>
      <c r="U7378" s="9">
        <f t="shared" si="1039"/>
        <v>1</v>
      </c>
      <c r="V7378" s="4">
        <f t="shared" si="1040"/>
        <v>174.52130612244898</v>
      </c>
      <c r="W7378" s="1" t="s">
        <v>21</v>
      </c>
      <c r="X7378" s="1">
        <v>8.99</v>
      </c>
      <c r="Y7378" s="4">
        <f t="shared" si="1041"/>
        <v>8560.5339999999997</v>
      </c>
      <c r="Z7378" s="1" t="s">
        <v>39</v>
      </c>
      <c r="AA7378" s="1" t="s">
        <v>28</v>
      </c>
      <c r="AB7378" s="1" t="s">
        <v>24</v>
      </c>
      <c r="AC7378" s="1" t="s">
        <v>25</v>
      </c>
      <c r="AD7378" s="1" t="s">
        <v>19</v>
      </c>
      <c r="AE7378" s="2">
        <v>41093</v>
      </c>
    </row>
    <row r="7379" spans="1:31" x14ac:dyDescent="0.25">
      <c r="A7379">
        <f t="shared" si="1042"/>
        <v>7378</v>
      </c>
      <c r="B7379" s="1">
        <v>29761</v>
      </c>
      <c r="C7379" s="2">
        <v>41093</v>
      </c>
      <c r="D7379" s="1" t="s">
        <v>36</v>
      </c>
      <c r="E7379" s="1" t="str">
        <f t="shared" si="1035"/>
        <v>*</v>
      </c>
      <c r="F7379" s="1" t="str">
        <f t="shared" si="1036"/>
        <v>*</v>
      </c>
      <c r="G7379" s="1" t="str">
        <f t="shared" si="1037"/>
        <v>*</v>
      </c>
      <c r="J7379" s="1" t="str">
        <f t="shared" si="1038"/>
        <v>*</v>
      </c>
      <c r="P7379" s="1">
        <v>48</v>
      </c>
      <c r="Q7379" s="1">
        <f t="shared" si="1043"/>
        <v>0.05</v>
      </c>
      <c r="T7379" s="4">
        <v>1463.105</v>
      </c>
      <c r="U7379" s="9">
        <f t="shared" si="1039"/>
        <v>1</v>
      </c>
      <c r="V7379" s="4">
        <f t="shared" si="1040"/>
        <v>30.481354166666666</v>
      </c>
      <c r="W7379" s="1" t="s">
        <v>21</v>
      </c>
      <c r="X7379" s="1">
        <v>1.25</v>
      </c>
      <c r="Y7379" s="4">
        <f t="shared" si="1041"/>
        <v>1464.355</v>
      </c>
      <c r="Z7379" s="1" t="s">
        <v>46</v>
      </c>
      <c r="AA7379" s="1" t="s">
        <v>28</v>
      </c>
      <c r="AB7379" s="1" t="s">
        <v>24</v>
      </c>
      <c r="AC7379" s="1" t="s">
        <v>25</v>
      </c>
      <c r="AD7379" s="1" t="s">
        <v>41</v>
      </c>
      <c r="AE7379" s="2">
        <v>41094</v>
      </c>
    </row>
    <row r="7380" spans="1:31" x14ac:dyDescent="0.25">
      <c r="A7380">
        <f t="shared" si="1042"/>
        <v>7379</v>
      </c>
      <c r="B7380" s="1">
        <v>29761</v>
      </c>
      <c r="C7380" s="2">
        <v>41093</v>
      </c>
      <c r="D7380" s="1" t="s">
        <v>36</v>
      </c>
      <c r="E7380" s="1" t="str">
        <f t="shared" si="1035"/>
        <v>*</v>
      </c>
      <c r="F7380" s="1" t="str">
        <f t="shared" si="1036"/>
        <v>*</v>
      </c>
      <c r="G7380" s="1" t="str">
        <f t="shared" si="1037"/>
        <v>*</v>
      </c>
      <c r="J7380" s="1" t="str">
        <f t="shared" si="1038"/>
        <v>*</v>
      </c>
      <c r="P7380" s="1">
        <v>42</v>
      </c>
      <c r="Q7380" s="1">
        <f t="shared" si="1043"/>
        <v>0.05</v>
      </c>
      <c r="T7380" s="4">
        <v>1085.4000000000001</v>
      </c>
      <c r="U7380" s="9">
        <f t="shared" si="1039"/>
        <v>1</v>
      </c>
      <c r="V7380" s="4">
        <f t="shared" si="1040"/>
        <v>25.842857142857145</v>
      </c>
      <c r="W7380" s="1" t="s">
        <v>21</v>
      </c>
      <c r="X7380" s="1">
        <v>5.37</v>
      </c>
      <c r="Y7380" s="4">
        <f t="shared" si="1041"/>
        <v>1090.77</v>
      </c>
      <c r="Z7380" s="1" t="s">
        <v>46</v>
      </c>
      <c r="AA7380" s="1" t="s">
        <v>28</v>
      </c>
      <c r="AB7380" s="1" t="s">
        <v>29</v>
      </c>
      <c r="AC7380" s="1" t="s">
        <v>63</v>
      </c>
      <c r="AD7380" s="1" t="s">
        <v>26</v>
      </c>
      <c r="AE7380" s="2">
        <v>41096</v>
      </c>
    </row>
    <row r="7381" spans="1:31" x14ac:dyDescent="0.25">
      <c r="A7381">
        <f t="shared" si="1042"/>
        <v>7380</v>
      </c>
      <c r="B7381" s="1">
        <v>29761</v>
      </c>
      <c r="C7381" s="2">
        <v>41093</v>
      </c>
      <c r="D7381" s="1" t="s">
        <v>36</v>
      </c>
      <c r="E7381" s="1" t="str">
        <f t="shared" si="1035"/>
        <v>*</v>
      </c>
      <c r="F7381" s="1" t="str">
        <f t="shared" si="1036"/>
        <v>*</v>
      </c>
      <c r="G7381" s="1" t="str">
        <f t="shared" si="1037"/>
        <v>*</v>
      </c>
      <c r="J7381" s="1" t="str">
        <f t="shared" si="1038"/>
        <v>*</v>
      </c>
      <c r="P7381" s="1">
        <v>19</v>
      </c>
      <c r="Q7381" s="1">
        <f t="shared" si="1043"/>
        <v>0.02</v>
      </c>
      <c r="T7381" s="4">
        <v>123.67</v>
      </c>
      <c r="U7381" s="9">
        <f t="shared" si="1039"/>
        <v>0</v>
      </c>
      <c r="V7381" s="4">
        <f t="shared" si="1040"/>
        <v>6.5089473684210528</v>
      </c>
      <c r="W7381" s="1" t="s">
        <v>21</v>
      </c>
      <c r="X7381" s="1">
        <v>5.22</v>
      </c>
      <c r="Y7381" s="4">
        <f t="shared" si="1041"/>
        <v>128.89000000000001</v>
      </c>
      <c r="Z7381" s="1" t="s">
        <v>46</v>
      </c>
      <c r="AA7381" s="1" t="s">
        <v>28</v>
      </c>
      <c r="AB7381" s="1" t="s">
        <v>17</v>
      </c>
      <c r="AC7381" s="1" t="s">
        <v>18</v>
      </c>
      <c r="AD7381" s="1" t="s">
        <v>19</v>
      </c>
      <c r="AE7381" s="2">
        <v>41095</v>
      </c>
    </row>
    <row r="7382" spans="1:31" x14ac:dyDescent="0.25">
      <c r="A7382">
        <f t="shared" si="1042"/>
        <v>7381</v>
      </c>
      <c r="B7382" s="1">
        <v>21509</v>
      </c>
      <c r="C7382" s="2">
        <v>41093</v>
      </c>
      <c r="D7382" s="1" t="s">
        <v>20</v>
      </c>
      <c r="E7382" s="1" t="str">
        <f t="shared" si="1035"/>
        <v>*</v>
      </c>
      <c r="F7382" s="1" t="str">
        <f t="shared" si="1036"/>
        <v>**</v>
      </c>
      <c r="G7382" s="1" t="str">
        <f t="shared" si="1037"/>
        <v>**</v>
      </c>
      <c r="J7382" s="1" t="str">
        <f t="shared" si="1038"/>
        <v>**</v>
      </c>
      <c r="P7382" s="1">
        <v>13</v>
      </c>
      <c r="Q7382" s="1">
        <f t="shared" si="1043"/>
        <v>0.02</v>
      </c>
      <c r="T7382" s="4">
        <v>47.93</v>
      </c>
      <c r="U7382" s="9">
        <f t="shared" si="1039"/>
        <v>0</v>
      </c>
      <c r="V7382" s="4">
        <f t="shared" si="1040"/>
        <v>3.686923076923077</v>
      </c>
      <c r="W7382" s="1" t="s">
        <v>21</v>
      </c>
      <c r="X7382" s="1">
        <v>0.5</v>
      </c>
      <c r="Y7382" s="4">
        <f t="shared" si="1041"/>
        <v>48.43</v>
      </c>
      <c r="Z7382" s="1" t="s">
        <v>15</v>
      </c>
      <c r="AA7382" s="1" t="s">
        <v>16</v>
      </c>
      <c r="AB7382" s="1" t="s">
        <v>29</v>
      </c>
      <c r="AC7382" s="1" t="s">
        <v>58</v>
      </c>
      <c r="AD7382" s="1" t="s">
        <v>19</v>
      </c>
      <c r="AE7382" s="2">
        <v>41095</v>
      </c>
    </row>
    <row r="7383" spans="1:31" x14ac:dyDescent="0.25">
      <c r="A7383">
        <f t="shared" si="1042"/>
        <v>7382</v>
      </c>
      <c r="B7383" s="1">
        <v>43555</v>
      </c>
      <c r="C7383" s="2">
        <v>41093</v>
      </c>
      <c r="D7383" s="1" t="s">
        <v>36</v>
      </c>
      <c r="E7383" s="1" t="str">
        <f t="shared" si="1035"/>
        <v>*</v>
      </c>
      <c r="F7383" s="1" t="str">
        <f t="shared" si="1036"/>
        <v>*</v>
      </c>
      <c r="G7383" s="1" t="str">
        <f t="shared" si="1037"/>
        <v>*</v>
      </c>
      <c r="J7383" s="1" t="str">
        <f t="shared" si="1038"/>
        <v>*</v>
      </c>
      <c r="P7383" s="1">
        <v>34</v>
      </c>
      <c r="Q7383" s="1">
        <f t="shared" si="1043"/>
        <v>0.04</v>
      </c>
      <c r="T7383" s="4">
        <v>43.54</v>
      </c>
      <c r="U7383" s="9">
        <f t="shared" si="1039"/>
        <v>0</v>
      </c>
      <c r="V7383" s="4">
        <f t="shared" si="1040"/>
        <v>1.2805882352941176</v>
      </c>
      <c r="W7383" s="1" t="s">
        <v>21</v>
      </c>
      <c r="X7383" s="1">
        <v>0.7</v>
      </c>
      <c r="Y7383" s="4">
        <f t="shared" si="1041"/>
        <v>44.24</v>
      </c>
      <c r="Z7383" s="1" t="s">
        <v>49</v>
      </c>
      <c r="AA7383" s="1" t="s">
        <v>28</v>
      </c>
      <c r="AB7383" s="1" t="s">
        <v>29</v>
      </c>
      <c r="AC7383" s="1" t="s">
        <v>61</v>
      </c>
      <c r="AD7383" s="1" t="s">
        <v>31</v>
      </c>
      <c r="AE7383" s="2">
        <v>41095</v>
      </c>
    </row>
    <row r="7384" spans="1:31" x14ac:dyDescent="0.25">
      <c r="A7384">
        <f t="shared" si="1042"/>
        <v>7383</v>
      </c>
      <c r="B7384" s="1">
        <v>46726</v>
      </c>
      <c r="C7384" s="2">
        <v>41095</v>
      </c>
      <c r="D7384" s="1" t="s">
        <v>27</v>
      </c>
      <c r="E7384" s="1" t="str">
        <f t="shared" si="1035"/>
        <v>*</v>
      </c>
      <c r="F7384" s="1" t="str">
        <f t="shared" si="1036"/>
        <v>*</v>
      </c>
      <c r="G7384" s="1" t="str">
        <f t="shared" si="1037"/>
        <v>*</v>
      </c>
      <c r="J7384" s="1" t="str">
        <f t="shared" si="1038"/>
        <v>*</v>
      </c>
      <c r="P7384" s="1">
        <v>46</v>
      </c>
      <c r="Q7384" s="1">
        <f t="shared" si="1043"/>
        <v>0.05</v>
      </c>
      <c r="T7384" s="4">
        <v>325.97000000000003</v>
      </c>
      <c r="U7384" s="9">
        <f t="shared" si="1039"/>
        <v>0</v>
      </c>
      <c r="V7384" s="4">
        <f t="shared" si="1040"/>
        <v>7.0863043478260872</v>
      </c>
      <c r="W7384" s="1" t="s">
        <v>21</v>
      </c>
      <c r="X7384" s="1">
        <v>8.3699999999999992</v>
      </c>
      <c r="Y7384" s="4">
        <f t="shared" si="1041"/>
        <v>334.34000000000003</v>
      </c>
      <c r="Z7384" s="1" t="s">
        <v>22</v>
      </c>
      <c r="AA7384" s="1" t="s">
        <v>23</v>
      </c>
      <c r="AB7384" s="1" t="s">
        <v>29</v>
      </c>
      <c r="AC7384" s="1" t="s">
        <v>45</v>
      </c>
      <c r="AD7384" s="1" t="s">
        <v>41</v>
      </c>
      <c r="AE7384" s="2">
        <v>41095</v>
      </c>
    </row>
    <row r="7385" spans="1:31" x14ac:dyDescent="0.25">
      <c r="A7385">
        <f t="shared" si="1042"/>
        <v>7384</v>
      </c>
      <c r="B7385" s="1">
        <v>46726</v>
      </c>
      <c r="C7385" s="2">
        <v>41095</v>
      </c>
      <c r="D7385" s="1" t="s">
        <v>27</v>
      </c>
      <c r="E7385" s="1" t="str">
        <f t="shared" si="1035"/>
        <v>*</v>
      </c>
      <c r="F7385" s="1" t="str">
        <f t="shared" si="1036"/>
        <v>*</v>
      </c>
      <c r="G7385" s="1" t="str">
        <f t="shared" si="1037"/>
        <v>*</v>
      </c>
      <c r="J7385" s="1" t="str">
        <f t="shared" si="1038"/>
        <v>*</v>
      </c>
      <c r="P7385" s="1">
        <v>10</v>
      </c>
      <c r="Q7385" s="1">
        <f t="shared" si="1043"/>
        <v>0.02</v>
      </c>
      <c r="T7385" s="4">
        <v>49.65</v>
      </c>
      <c r="U7385" s="9">
        <f t="shared" si="1039"/>
        <v>0</v>
      </c>
      <c r="V7385" s="4">
        <f t="shared" si="1040"/>
        <v>4.9649999999999999</v>
      </c>
      <c r="W7385" s="1" t="s">
        <v>21</v>
      </c>
      <c r="X7385" s="1">
        <v>1.49</v>
      </c>
      <c r="Y7385" s="4">
        <f t="shared" si="1041"/>
        <v>51.14</v>
      </c>
      <c r="Z7385" s="1" t="s">
        <v>22</v>
      </c>
      <c r="AA7385" s="1" t="s">
        <v>23</v>
      </c>
      <c r="AB7385" s="1" t="s">
        <v>29</v>
      </c>
      <c r="AC7385" s="1" t="s">
        <v>43</v>
      </c>
      <c r="AD7385" s="1" t="s">
        <v>19</v>
      </c>
      <c r="AE7385" s="2">
        <v>41097</v>
      </c>
    </row>
    <row r="7386" spans="1:31" x14ac:dyDescent="0.25">
      <c r="A7386">
        <f t="shared" si="1042"/>
        <v>7385</v>
      </c>
      <c r="B7386" s="1">
        <v>51747</v>
      </c>
      <c r="C7386" s="2">
        <v>41095</v>
      </c>
      <c r="D7386" s="1" t="s">
        <v>36</v>
      </c>
      <c r="E7386" s="1" t="str">
        <f t="shared" si="1035"/>
        <v>*</v>
      </c>
      <c r="F7386" s="1" t="str">
        <f t="shared" si="1036"/>
        <v>*</v>
      </c>
      <c r="G7386" s="1" t="str">
        <f t="shared" si="1037"/>
        <v>*</v>
      </c>
      <c r="J7386" s="1" t="str">
        <f t="shared" si="1038"/>
        <v>*</v>
      </c>
      <c r="P7386" s="1">
        <v>3</v>
      </c>
      <c r="Q7386" s="1">
        <f t="shared" si="1043"/>
        <v>0.01</v>
      </c>
      <c r="T7386" s="4">
        <v>12.11</v>
      </c>
      <c r="U7386" s="9">
        <f t="shared" si="1039"/>
        <v>0</v>
      </c>
      <c r="V7386" s="4">
        <f t="shared" si="1040"/>
        <v>4.0366666666666662</v>
      </c>
      <c r="W7386" s="1" t="s">
        <v>21</v>
      </c>
      <c r="X7386" s="1">
        <v>0.5</v>
      </c>
      <c r="Y7386" s="4">
        <f t="shared" si="1041"/>
        <v>12.61</v>
      </c>
      <c r="Z7386" s="1" t="s">
        <v>22</v>
      </c>
      <c r="AA7386" s="1" t="s">
        <v>23</v>
      </c>
      <c r="AB7386" s="1" t="s">
        <v>29</v>
      </c>
      <c r="AC7386" s="1" t="s">
        <v>58</v>
      </c>
      <c r="AD7386" s="1" t="s">
        <v>19</v>
      </c>
      <c r="AE7386" s="2">
        <v>41096</v>
      </c>
    </row>
    <row r="7387" spans="1:31" x14ac:dyDescent="0.25">
      <c r="A7387">
        <f t="shared" si="1042"/>
        <v>7386</v>
      </c>
      <c r="B7387" s="1">
        <v>4741</v>
      </c>
      <c r="C7387" s="2">
        <v>41096</v>
      </c>
      <c r="D7387" s="1" t="s">
        <v>27</v>
      </c>
      <c r="E7387" s="1" t="str">
        <f t="shared" si="1035"/>
        <v>*</v>
      </c>
      <c r="F7387" s="1" t="str">
        <f t="shared" si="1036"/>
        <v>*</v>
      </c>
      <c r="G7387" s="1" t="str">
        <f t="shared" si="1037"/>
        <v>*</v>
      </c>
      <c r="J7387" s="1" t="str">
        <f t="shared" si="1038"/>
        <v>*</v>
      </c>
      <c r="P7387" s="1">
        <v>40</v>
      </c>
      <c r="Q7387" s="1">
        <f t="shared" si="1043"/>
        <v>0.05</v>
      </c>
      <c r="T7387" s="4">
        <v>342.97</v>
      </c>
      <c r="U7387" s="9">
        <f t="shared" si="1039"/>
        <v>0</v>
      </c>
      <c r="V7387" s="4">
        <f t="shared" si="1040"/>
        <v>8.574250000000001</v>
      </c>
      <c r="W7387" s="1" t="s">
        <v>21</v>
      </c>
      <c r="X7387" s="1">
        <v>8.5399999999999991</v>
      </c>
      <c r="Y7387" s="4">
        <f t="shared" si="1041"/>
        <v>351.51000000000005</v>
      </c>
      <c r="Z7387" s="1" t="s">
        <v>15</v>
      </c>
      <c r="AA7387" s="1" t="s">
        <v>16</v>
      </c>
      <c r="AB7387" s="1" t="s">
        <v>17</v>
      </c>
      <c r="AC7387" s="1" t="s">
        <v>18</v>
      </c>
      <c r="AD7387" s="1" t="s">
        <v>41</v>
      </c>
      <c r="AE7387" s="2">
        <v>41097</v>
      </c>
    </row>
    <row r="7388" spans="1:31" x14ac:dyDescent="0.25">
      <c r="A7388">
        <f t="shared" si="1042"/>
        <v>7387</v>
      </c>
      <c r="B7388" s="1">
        <v>41120</v>
      </c>
      <c r="C7388" s="2">
        <v>41097</v>
      </c>
      <c r="D7388" s="1" t="s">
        <v>13</v>
      </c>
      <c r="E7388" s="1" t="str">
        <f t="shared" si="1035"/>
        <v>*</v>
      </c>
      <c r="F7388" s="1" t="str">
        <f t="shared" si="1036"/>
        <v>*</v>
      </c>
      <c r="G7388" s="1" t="str">
        <f t="shared" si="1037"/>
        <v>*</v>
      </c>
      <c r="J7388" s="1" t="str">
        <f t="shared" si="1038"/>
        <v>*</v>
      </c>
      <c r="P7388" s="1">
        <v>35</v>
      </c>
      <c r="Q7388" s="1">
        <f t="shared" si="1043"/>
        <v>0.04</v>
      </c>
      <c r="T7388" s="4">
        <v>870.75</v>
      </c>
      <c r="U7388" s="9">
        <f t="shared" si="1039"/>
        <v>0</v>
      </c>
      <c r="V7388" s="4">
        <f t="shared" si="1040"/>
        <v>24.87857142857143</v>
      </c>
      <c r="W7388" s="1" t="s">
        <v>21</v>
      </c>
      <c r="X7388" s="1">
        <v>5.3</v>
      </c>
      <c r="Y7388" s="4">
        <f t="shared" si="1041"/>
        <v>876.05</v>
      </c>
      <c r="Z7388" s="1" t="s">
        <v>22</v>
      </c>
      <c r="AA7388" s="1" t="s">
        <v>16</v>
      </c>
      <c r="AB7388" s="1" t="s">
        <v>17</v>
      </c>
      <c r="AC7388" s="1" t="s">
        <v>34</v>
      </c>
      <c r="AD7388" s="1" t="s">
        <v>26</v>
      </c>
      <c r="AE7388" s="2">
        <v>41099</v>
      </c>
    </row>
    <row r="7389" spans="1:31" x14ac:dyDescent="0.25">
      <c r="A7389">
        <f t="shared" si="1042"/>
        <v>7388</v>
      </c>
      <c r="B7389" s="1">
        <v>32835</v>
      </c>
      <c r="C7389" s="2">
        <v>41097</v>
      </c>
      <c r="D7389" s="1" t="s">
        <v>36</v>
      </c>
      <c r="E7389" s="1" t="str">
        <f t="shared" si="1035"/>
        <v>*</v>
      </c>
      <c r="F7389" s="1" t="str">
        <f t="shared" si="1036"/>
        <v>*</v>
      </c>
      <c r="G7389" s="1" t="str">
        <f t="shared" si="1037"/>
        <v>*</v>
      </c>
      <c r="J7389" s="1" t="str">
        <f t="shared" si="1038"/>
        <v>*</v>
      </c>
      <c r="P7389" s="1">
        <v>15</v>
      </c>
      <c r="Q7389" s="1">
        <f t="shared" si="1043"/>
        <v>0.02</v>
      </c>
      <c r="T7389" s="4">
        <v>572.4325</v>
      </c>
      <c r="U7389" s="9">
        <f t="shared" si="1039"/>
        <v>0</v>
      </c>
      <c r="V7389" s="4">
        <f t="shared" si="1040"/>
        <v>38.162166666666664</v>
      </c>
      <c r="W7389" s="1" t="s">
        <v>21</v>
      </c>
      <c r="X7389" s="1">
        <v>4.99</v>
      </c>
      <c r="Y7389" s="4">
        <f t="shared" si="1041"/>
        <v>577.42250000000001</v>
      </c>
      <c r="Z7389" s="1" t="s">
        <v>50</v>
      </c>
      <c r="AA7389" s="1" t="s">
        <v>28</v>
      </c>
      <c r="AB7389" s="1" t="s">
        <v>24</v>
      </c>
      <c r="AC7389" s="1" t="s">
        <v>25</v>
      </c>
      <c r="AD7389" s="1" t="s">
        <v>19</v>
      </c>
      <c r="AE7389" s="2">
        <v>41099</v>
      </c>
    </row>
    <row r="7390" spans="1:31" x14ac:dyDescent="0.25">
      <c r="A7390">
        <f t="shared" si="1042"/>
        <v>7389</v>
      </c>
      <c r="B7390" s="1">
        <v>30436</v>
      </c>
      <c r="C7390" s="2">
        <v>41097</v>
      </c>
      <c r="D7390" s="1" t="s">
        <v>13</v>
      </c>
      <c r="E7390" s="1" t="str">
        <f t="shared" si="1035"/>
        <v>*</v>
      </c>
      <c r="F7390" s="1" t="str">
        <f t="shared" si="1036"/>
        <v>*</v>
      </c>
      <c r="G7390" s="1" t="str">
        <f t="shared" si="1037"/>
        <v>*</v>
      </c>
      <c r="J7390" s="1" t="str">
        <f t="shared" si="1038"/>
        <v>*</v>
      </c>
      <c r="P7390" s="1">
        <v>30</v>
      </c>
      <c r="Q7390" s="1">
        <f t="shared" si="1043"/>
        <v>0.04</v>
      </c>
      <c r="T7390" s="4">
        <v>121.19</v>
      </c>
      <c r="U7390" s="9">
        <f t="shared" si="1039"/>
        <v>0</v>
      </c>
      <c r="V7390" s="4">
        <f t="shared" si="1040"/>
        <v>4.0396666666666663</v>
      </c>
      <c r="W7390" s="1" t="s">
        <v>14</v>
      </c>
      <c r="X7390" s="1">
        <v>7.01</v>
      </c>
      <c r="Y7390" s="4">
        <f t="shared" si="1041"/>
        <v>128.19999999999999</v>
      </c>
      <c r="Z7390" s="1" t="s">
        <v>22</v>
      </c>
      <c r="AA7390" s="1" t="s">
        <v>28</v>
      </c>
      <c r="AB7390" s="1" t="s">
        <v>29</v>
      </c>
      <c r="AC7390" s="1" t="s">
        <v>43</v>
      </c>
      <c r="AD7390" s="1" t="s">
        <v>19</v>
      </c>
      <c r="AE7390" s="2">
        <v>41102</v>
      </c>
    </row>
    <row r="7391" spans="1:31" x14ac:dyDescent="0.25">
      <c r="A7391">
        <f t="shared" si="1042"/>
        <v>7390</v>
      </c>
      <c r="B7391" s="1">
        <v>41120</v>
      </c>
      <c r="C7391" s="2">
        <v>41097</v>
      </c>
      <c r="D7391" s="1" t="s">
        <v>13</v>
      </c>
      <c r="E7391" s="1" t="str">
        <f t="shared" si="1035"/>
        <v>*</v>
      </c>
      <c r="F7391" s="1" t="str">
        <f t="shared" si="1036"/>
        <v>*</v>
      </c>
      <c r="G7391" s="1" t="str">
        <f t="shared" si="1037"/>
        <v>*</v>
      </c>
      <c r="J7391" s="1" t="str">
        <f t="shared" si="1038"/>
        <v>*</v>
      </c>
      <c r="P7391" s="1">
        <v>13</v>
      </c>
      <c r="Q7391" s="1">
        <f t="shared" si="1043"/>
        <v>0.02</v>
      </c>
      <c r="T7391" s="4">
        <v>43.37</v>
      </c>
      <c r="U7391" s="9">
        <f t="shared" si="1039"/>
        <v>0</v>
      </c>
      <c r="V7391" s="4">
        <f t="shared" si="1040"/>
        <v>3.336153846153846</v>
      </c>
      <c r="W7391" s="1" t="s">
        <v>21</v>
      </c>
      <c r="X7391" s="1">
        <v>0.99</v>
      </c>
      <c r="Y7391" s="4">
        <f t="shared" si="1041"/>
        <v>44.36</v>
      </c>
      <c r="Z7391" s="1" t="s">
        <v>22</v>
      </c>
      <c r="AA7391" s="1" t="s">
        <v>16</v>
      </c>
      <c r="AB7391" s="1" t="s">
        <v>17</v>
      </c>
      <c r="AC7391" s="1" t="s">
        <v>18</v>
      </c>
      <c r="AD7391" s="1" t="s">
        <v>26</v>
      </c>
      <c r="AE7391" s="2">
        <v>41099</v>
      </c>
    </row>
    <row r="7392" spans="1:31" x14ac:dyDescent="0.25">
      <c r="A7392">
        <f t="shared" si="1042"/>
        <v>7391</v>
      </c>
      <c r="B7392" s="1">
        <v>13923</v>
      </c>
      <c r="C7392" s="2">
        <v>41098</v>
      </c>
      <c r="D7392" s="1" t="s">
        <v>20</v>
      </c>
      <c r="E7392" s="1" t="str">
        <f t="shared" si="1035"/>
        <v>*</v>
      </c>
      <c r="F7392" s="1" t="str">
        <f t="shared" si="1036"/>
        <v>**</v>
      </c>
      <c r="G7392" s="1" t="str">
        <f t="shared" si="1037"/>
        <v>**</v>
      </c>
      <c r="J7392" s="1" t="str">
        <f t="shared" si="1038"/>
        <v>**</v>
      </c>
      <c r="P7392" s="1">
        <v>27</v>
      </c>
      <c r="Q7392" s="1">
        <f t="shared" si="1043"/>
        <v>3.5000000000000003E-2</v>
      </c>
      <c r="T7392" s="4">
        <v>6152.8</v>
      </c>
      <c r="U7392" s="9">
        <f t="shared" si="1039"/>
        <v>1</v>
      </c>
      <c r="V7392" s="4">
        <f t="shared" si="1040"/>
        <v>227.8814814814815</v>
      </c>
      <c r="W7392" s="1" t="s">
        <v>33</v>
      </c>
      <c r="X7392" s="1">
        <v>28.66</v>
      </c>
      <c r="Y7392" s="4">
        <f t="shared" si="1041"/>
        <v>6181.46</v>
      </c>
      <c r="Z7392" s="1" t="s">
        <v>42</v>
      </c>
      <c r="AA7392" s="1" t="s">
        <v>37</v>
      </c>
      <c r="AB7392" s="1" t="s">
        <v>29</v>
      </c>
      <c r="AC7392" s="1" t="s">
        <v>55</v>
      </c>
      <c r="AD7392" s="1" t="s">
        <v>35</v>
      </c>
      <c r="AE7392" s="2">
        <v>41100</v>
      </c>
    </row>
    <row r="7393" spans="1:31" x14ac:dyDescent="0.25">
      <c r="A7393">
        <f t="shared" si="1042"/>
        <v>7392</v>
      </c>
      <c r="B7393" s="1">
        <v>13923</v>
      </c>
      <c r="C7393" s="2">
        <v>41098</v>
      </c>
      <c r="D7393" s="1" t="s">
        <v>20</v>
      </c>
      <c r="E7393" s="1" t="str">
        <f t="shared" si="1035"/>
        <v>*</v>
      </c>
      <c r="F7393" s="1" t="str">
        <f t="shared" si="1036"/>
        <v>**</v>
      </c>
      <c r="G7393" s="1" t="str">
        <f t="shared" si="1037"/>
        <v>**</v>
      </c>
      <c r="J7393" s="1" t="str">
        <f t="shared" si="1038"/>
        <v>**</v>
      </c>
      <c r="P7393" s="1">
        <v>28</v>
      </c>
      <c r="Q7393" s="1">
        <f t="shared" si="1043"/>
        <v>3.5000000000000003E-2</v>
      </c>
      <c r="T7393" s="4">
        <v>4332.3</v>
      </c>
      <c r="U7393" s="9">
        <f t="shared" si="1039"/>
        <v>1</v>
      </c>
      <c r="V7393" s="4">
        <f t="shared" si="1040"/>
        <v>154.72499999999999</v>
      </c>
      <c r="W7393" s="1" t="s">
        <v>33</v>
      </c>
      <c r="X7393" s="1">
        <v>15.59</v>
      </c>
      <c r="Y7393" s="4">
        <f t="shared" si="1041"/>
        <v>4347.8900000000003</v>
      </c>
      <c r="Z7393" s="1" t="s">
        <v>42</v>
      </c>
      <c r="AA7393" s="1" t="s">
        <v>37</v>
      </c>
      <c r="AB7393" s="1" t="s">
        <v>24</v>
      </c>
      <c r="AC7393" s="1" t="s">
        <v>56</v>
      </c>
      <c r="AD7393" s="1" t="s">
        <v>35</v>
      </c>
      <c r="AE7393" s="2">
        <v>41100</v>
      </c>
    </row>
    <row r="7394" spans="1:31" x14ac:dyDescent="0.25">
      <c r="A7394">
        <f t="shared" si="1042"/>
        <v>7393</v>
      </c>
      <c r="B7394" s="1">
        <v>13923</v>
      </c>
      <c r="C7394" s="2">
        <v>41098</v>
      </c>
      <c r="D7394" s="1" t="s">
        <v>20</v>
      </c>
      <c r="E7394" s="1" t="str">
        <f t="shared" si="1035"/>
        <v>*</v>
      </c>
      <c r="F7394" s="1" t="str">
        <f t="shared" si="1036"/>
        <v>**</v>
      </c>
      <c r="G7394" s="1" t="str">
        <f t="shared" si="1037"/>
        <v>**</v>
      </c>
      <c r="J7394" s="1" t="str">
        <f t="shared" si="1038"/>
        <v>**</v>
      </c>
      <c r="P7394" s="1">
        <v>49</v>
      </c>
      <c r="Q7394" s="1">
        <f t="shared" si="1043"/>
        <v>0.05</v>
      </c>
      <c r="T7394" s="4">
        <v>1220.23</v>
      </c>
      <c r="U7394" s="9">
        <f t="shared" si="1039"/>
        <v>1</v>
      </c>
      <c r="V7394" s="4">
        <f t="shared" si="1040"/>
        <v>24.902653061224491</v>
      </c>
      <c r="W7394" s="1" t="s">
        <v>21</v>
      </c>
      <c r="X7394" s="1">
        <v>11.54</v>
      </c>
      <c r="Y7394" s="4">
        <f t="shared" si="1041"/>
        <v>1231.77</v>
      </c>
      <c r="Z7394" s="1" t="s">
        <v>42</v>
      </c>
      <c r="AA7394" s="1" t="s">
        <v>37</v>
      </c>
      <c r="AB7394" s="1" t="s">
        <v>29</v>
      </c>
      <c r="AC7394" s="1" t="s">
        <v>40</v>
      </c>
      <c r="AD7394" s="1" t="s">
        <v>19</v>
      </c>
      <c r="AE7394" s="2">
        <v>41099</v>
      </c>
    </row>
    <row r="7395" spans="1:31" x14ac:dyDescent="0.25">
      <c r="A7395">
        <f t="shared" si="1042"/>
        <v>7394</v>
      </c>
      <c r="B7395" s="1">
        <v>13923</v>
      </c>
      <c r="C7395" s="2">
        <v>41098</v>
      </c>
      <c r="D7395" s="1" t="s">
        <v>20</v>
      </c>
      <c r="E7395" s="1" t="str">
        <f t="shared" si="1035"/>
        <v>*</v>
      </c>
      <c r="F7395" s="1" t="str">
        <f t="shared" si="1036"/>
        <v>**</v>
      </c>
      <c r="G7395" s="1" t="str">
        <f t="shared" si="1037"/>
        <v>**</v>
      </c>
      <c r="J7395" s="1" t="str">
        <f t="shared" si="1038"/>
        <v>**</v>
      </c>
      <c r="P7395" s="1">
        <v>39</v>
      </c>
      <c r="Q7395" s="1">
        <f t="shared" si="1043"/>
        <v>0.04</v>
      </c>
      <c r="T7395" s="4">
        <v>220.09</v>
      </c>
      <c r="U7395" s="9">
        <f t="shared" si="1039"/>
        <v>0</v>
      </c>
      <c r="V7395" s="4">
        <f t="shared" si="1040"/>
        <v>5.6433333333333335</v>
      </c>
      <c r="W7395" s="1" t="s">
        <v>21</v>
      </c>
      <c r="X7395" s="1">
        <v>49</v>
      </c>
      <c r="Y7395" s="4">
        <f t="shared" si="1041"/>
        <v>269.09000000000003</v>
      </c>
      <c r="Z7395" s="1" t="s">
        <v>42</v>
      </c>
      <c r="AA7395" s="1" t="s">
        <v>37</v>
      </c>
      <c r="AB7395" s="1" t="s">
        <v>29</v>
      </c>
      <c r="AC7395" s="1" t="s">
        <v>63</v>
      </c>
      <c r="AD7395" s="1" t="s">
        <v>48</v>
      </c>
      <c r="AE7395" s="2">
        <v>41100</v>
      </c>
    </row>
    <row r="7396" spans="1:31" x14ac:dyDescent="0.25">
      <c r="A7396">
        <f t="shared" si="1042"/>
        <v>7395</v>
      </c>
      <c r="B7396" s="1">
        <v>48577</v>
      </c>
      <c r="C7396" s="2">
        <v>41098</v>
      </c>
      <c r="D7396" s="1" t="s">
        <v>36</v>
      </c>
      <c r="E7396" s="1" t="str">
        <f t="shared" si="1035"/>
        <v>*</v>
      </c>
      <c r="F7396" s="1" t="str">
        <f t="shared" si="1036"/>
        <v>*</v>
      </c>
      <c r="G7396" s="1" t="str">
        <f t="shared" si="1037"/>
        <v>*</v>
      </c>
      <c r="J7396" s="1" t="str">
        <f t="shared" si="1038"/>
        <v>*</v>
      </c>
      <c r="P7396" s="1">
        <v>6</v>
      </c>
      <c r="Q7396" s="1">
        <f t="shared" si="1043"/>
        <v>0.01</v>
      </c>
      <c r="T7396" s="4">
        <v>201.83</v>
      </c>
      <c r="U7396" s="9">
        <f t="shared" si="1039"/>
        <v>0</v>
      </c>
      <c r="V7396" s="4">
        <f t="shared" si="1040"/>
        <v>33.638333333333335</v>
      </c>
      <c r="W7396" s="1" t="s">
        <v>21</v>
      </c>
      <c r="X7396" s="1">
        <v>5.09</v>
      </c>
      <c r="Y7396" s="4">
        <f t="shared" si="1041"/>
        <v>206.92000000000002</v>
      </c>
      <c r="Z7396" s="1" t="s">
        <v>49</v>
      </c>
      <c r="AA7396" s="1" t="s">
        <v>28</v>
      </c>
      <c r="AB7396" s="1" t="s">
        <v>29</v>
      </c>
      <c r="AC7396" s="1" t="s">
        <v>40</v>
      </c>
      <c r="AD7396" s="1" t="s">
        <v>19</v>
      </c>
      <c r="AE7396" s="2">
        <v>41100</v>
      </c>
    </row>
    <row r="7397" spans="1:31" x14ac:dyDescent="0.25">
      <c r="A7397">
        <f t="shared" si="1042"/>
        <v>7396</v>
      </c>
      <c r="B7397" s="1">
        <v>2209</v>
      </c>
      <c r="C7397" s="2">
        <v>41099</v>
      </c>
      <c r="D7397" s="1" t="s">
        <v>20</v>
      </c>
      <c r="E7397" s="1" t="str">
        <f t="shared" si="1035"/>
        <v>*</v>
      </c>
      <c r="F7397" s="1" t="str">
        <f t="shared" si="1036"/>
        <v>**</v>
      </c>
      <c r="G7397" s="1" t="str">
        <f t="shared" si="1037"/>
        <v>**</v>
      </c>
      <c r="J7397" s="1" t="str">
        <f t="shared" si="1038"/>
        <v>**</v>
      </c>
      <c r="P7397" s="1">
        <v>27</v>
      </c>
      <c r="Q7397" s="1">
        <f t="shared" si="1043"/>
        <v>3.5000000000000003E-2</v>
      </c>
      <c r="T7397" s="4">
        <v>9418.73</v>
      </c>
      <c r="U7397" s="9">
        <f t="shared" si="1039"/>
        <v>1</v>
      </c>
      <c r="V7397" s="4">
        <f t="shared" si="1040"/>
        <v>348.84185185185186</v>
      </c>
      <c r="W7397" s="1" t="s">
        <v>33</v>
      </c>
      <c r="X7397" s="1">
        <v>58.95</v>
      </c>
      <c r="Y7397" s="4">
        <f t="shared" si="1041"/>
        <v>9477.68</v>
      </c>
      <c r="Z7397" s="1" t="s">
        <v>22</v>
      </c>
      <c r="AA7397" s="1" t="s">
        <v>16</v>
      </c>
      <c r="AB7397" s="1" t="s">
        <v>17</v>
      </c>
      <c r="AC7397" s="1" t="s">
        <v>34</v>
      </c>
      <c r="AD7397" s="1" t="s">
        <v>35</v>
      </c>
      <c r="AE7397" s="2">
        <v>41101</v>
      </c>
    </row>
    <row r="7398" spans="1:31" x14ac:dyDescent="0.25">
      <c r="A7398">
        <f t="shared" si="1042"/>
        <v>7397</v>
      </c>
      <c r="B7398" s="1">
        <v>2209</v>
      </c>
      <c r="C7398" s="2">
        <v>41099</v>
      </c>
      <c r="D7398" s="1" t="s">
        <v>20</v>
      </c>
      <c r="E7398" s="1" t="str">
        <f t="shared" si="1035"/>
        <v>*</v>
      </c>
      <c r="F7398" s="1" t="str">
        <f t="shared" si="1036"/>
        <v>**</v>
      </c>
      <c r="G7398" s="1" t="str">
        <f t="shared" si="1037"/>
        <v>**</v>
      </c>
      <c r="J7398" s="1" t="str">
        <f t="shared" si="1038"/>
        <v>**</v>
      </c>
      <c r="P7398" s="1">
        <v>13</v>
      </c>
      <c r="Q7398" s="1">
        <f t="shared" si="1043"/>
        <v>0.02</v>
      </c>
      <c r="T7398" s="4">
        <v>1265.4970000000001</v>
      </c>
      <c r="U7398" s="9">
        <f t="shared" si="1039"/>
        <v>1</v>
      </c>
      <c r="V7398" s="4">
        <f t="shared" si="1040"/>
        <v>97.345923076923086</v>
      </c>
      <c r="W7398" s="1" t="s">
        <v>21</v>
      </c>
      <c r="X7398" s="1">
        <v>3</v>
      </c>
      <c r="Y7398" s="4">
        <f t="shared" si="1041"/>
        <v>1268.4970000000001</v>
      </c>
      <c r="Z7398" s="1" t="s">
        <v>22</v>
      </c>
      <c r="AA7398" s="1" t="s">
        <v>16</v>
      </c>
      <c r="AB7398" s="1" t="s">
        <v>24</v>
      </c>
      <c r="AC7398" s="1" t="s">
        <v>25</v>
      </c>
      <c r="AD7398" s="1" t="s">
        <v>19</v>
      </c>
      <c r="AE7398" s="2">
        <v>41100</v>
      </c>
    </row>
    <row r="7399" spans="1:31" x14ac:dyDescent="0.25">
      <c r="A7399">
        <f t="shared" si="1042"/>
        <v>7398</v>
      </c>
      <c r="B7399" s="1">
        <v>52706</v>
      </c>
      <c r="C7399" s="2">
        <v>41099</v>
      </c>
      <c r="D7399" s="1" t="s">
        <v>13</v>
      </c>
      <c r="E7399" s="1" t="str">
        <f t="shared" si="1035"/>
        <v>*</v>
      </c>
      <c r="F7399" s="1" t="str">
        <f t="shared" si="1036"/>
        <v>*</v>
      </c>
      <c r="G7399" s="1" t="str">
        <f t="shared" si="1037"/>
        <v>*</v>
      </c>
      <c r="J7399" s="1" t="str">
        <f t="shared" si="1038"/>
        <v>*</v>
      </c>
      <c r="P7399" s="1">
        <v>34</v>
      </c>
      <c r="Q7399" s="1">
        <f t="shared" si="1043"/>
        <v>0.04</v>
      </c>
      <c r="T7399" s="4">
        <v>1041.6600000000001</v>
      </c>
      <c r="U7399" s="9">
        <f t="shared" si="1039"/>
        <v>1</v>
      </c>
      <c r="V7399" s="4">
        <f t="shared" si="1040"/>
        <v>30.637058823529415</v>
      </c>
      <c r="W7399" s="1" t="s">
        <v>14</v>
      </c>
      <c r="X7399" s="1">
        <v>1.49</v>
      </c>
      <c r="Y7399" s="4">
        <f t="shared" si="1041"/>
        <v>1043.1500000000001</v>
      </c>
      <c r="Z7399" s="1" t="s">
        <v>46</v>
      </c>
      <c r="AA7399" s="1" t="s">
        <v>28</v>
      </c>
      <c r="AB7399" s="1" t="s">
        <v>29</v>
      </c>
      <c r="AC7399" s="1" t="s">
        <v>43</v>
      </c>
      <c r="AD7399" s="1" t="s">
        <v>19</v>
      </c>
      <c r="AE7399" s="2">
        <v>41106</v>
      </c>
    </row>
    <row r="7400" spans="1:31" x14ac:dyDescent="0.25">
      <c r="A7400">
        <f t="shared" si="1042"/>
        <v>7399</v>
      </c>
      <c r="B7400" s="1">
        <v>24450</v>
      </c>
      <c r="C7400" s="2">
        <v>41099</v>
      </c>
      <c r="D7400" s="1" t="s">
        <v>32</v>
      </c>
      <c r="E7400" s="1" t="str">
        <f t="shared" si="1035"/>
        <v>***</v>
      </c>
      <c r="F7400" s="1" t="str">
        <f t="shared" si="1036"/>
        <v>***</v>
      </c>
      <c r="G7400" s="1" t="str">
        <f t="shared" si="1037"/>
        <v>***</v>
      </c>
      <c r="J7400" s="1" t="str">
        <f t="shared" si="1038"/>
        <v>***</v>
      </c>
      <c r="P7400" s="1">
        <v>37</v>
      </c>
      <c r="Q7400" s="1">
        <f t="shared" si="1043"/>
        <v>0.04</v>
      </c>
      <c r="T7400" s="4">
        <v>443.35</v>
      </c>
      <c r="U7400" s="9">
        <f t="shared" si="1039"/>
        <v>0</v>
      </c>
      <c r="V7400" s="4">
        <f t="shared" si="1040"/>
        <v>11.982432432432432</v>
      </c>
      <c r="W7400" s="1" t="s">
        <v>21</v>
      </c>
      <c r="X7400" s="1">
        <v>4.9800000000000004</v>
      </c>
      <c r="Y7400" s="4">
        <f t="shared" si="1041"/>
        <v>448.33000000000004</v>
      </c>
      <c r="Z7400" s="1" t="s">
        <v>15</v>
      </c>
      <c r="AA7400" s="1" t="s">
        <v>16</v>
      </c>
      <c r="AB7400" s="1" t="s">
        <v>29</v>
      </c>
      <c r="AC7400" s="1" t="s">
        <v>63</v>
      </c>
      <c r="AD7400" s="1" t="s">
        <v>19</v>
      </c>
      <c r="AE7400" s="2">
        <v>41101</v>
      </c>
    </row>
    <row r="7401" spans="1:31" x14ac:dyDescent="0.25">
      <c r="A7401">
        <f t="shared" si="1042"/>
        <v>7400</v>
      </c>
      <c r="B7401" s="1">
        <v>24450</v>
      </c>
      <c r="C7401" s="2">
        <v>41099</v>
      </c>
      <c r="D7401" s="1" t="s">
        <v>32</v>
      </c>
      <c r="E7401" s="1" t="str">
        <f t="shared" si="1035"/>
        <v>***</v>
      </c>
      <c r="F7401" s="1" t="str">
        <f t="shared" si="1036"/>
        <v>***</v>
      </c>
      <c r="G7401" s="1" t="str">
        <f t="shared" si="1037"/>
        <v>***</v>
      </c>
      <c r="J7401" s="1" t="str">
        <f t="shared" si="1038"/>
        <v>***</v>
      </c>
      <c r="P7401" s="1">
        <v>41</v>
      </c>
      <c r="Q7401" s="1">
        <f t="shared" si="1043"/>
        <v>0.05</v>
      </c>
      <c r="T7401" s="4">
        <v>392.61</v>
      </c>
      <c r="U7401" s="9">
        <f t="shared" si="1039"/>
        <v>0</v>
      </c>
      <c r="V7401" s="4">
        <f t="shared" si="1040"/>
        <v>9.5758536585365857</v>
      </c>
      <c r="W7401" s="1" t="s">
        <v>14</v>
      </c>
      <c r="X7401" s="1">
        <v>7.29</v>
      </c>
      <c r="Y7401" s="4">
        <f t="shared" si="1041"/>
        <v>399.90000000000003</v>
      </c>
      <c r="Z7401" s="1" t="s">
        <v>15</v>
      </c>
      <c r="AA7401" s="1" t="s">
        <v>16</v>
      </c>
      <c r="AB7401" s="1" t="s">
        <v>17</v>
      </c>
      <c r="AC7401" s="1" t="s">
        <v>18</v>
      </c>
      <c r="AD7401" s="1" t="s">
        <v>41</v>
      </c>
      <c r="AE7401" s="2">
        <v>41102</v>
      </c>
    </row>
    <row r="7402" spans="1:31" x14ac:dyDescent="0.25">
      <c r="A7402">
        <f t="shared" si="1042"/>
        <v>7401</v>
      </c>
      <c r="B7402" s="1">
        <v>58368</v>
      </c>
      <c r="C7402" s="2">
        <v>41099</v>
      </c>
      <c r="D7402" s="1" t="s">
        <v>20</v>
      </c>
      <c r="E7402" s="1" t="str">
        <f t="shared" si="1035"/>
        <v>*</v>
      </c>
      <c r="F7402" s="1" t="str">
        <f t="shared" si="1036"/>
        <v>**</v>
      </c>
      <c r="G7402" s="1" t="str">
        <f t="shared" si="1037"/>
        <v>**</v>
      </c>
      <c r="J7402" s="1" t="str">
        <f t="shared" si="1038"/>
        <v>**</v>
      </c>
      <c r="P7402" s="1">
        <v>5</v>
      </c>
      <c r="Q7402" s="1">
        <f t="shared" si="1043"/>
        <v>0.01</v>
      </c>
      <c r="T7402" s="4">
        <v>325.43</v>
      </c>
      <c r="U7402" s="9">
        <f t="shared" si="1039"/>
        <v>0</v>
      </c>
      <c r="V7402" s="4">
        <f t="shared" si="1040"/>
        <v>65.085999999999999</v>
      </c>
      <c r="W7402" s="1" t="s">
        <v>14</v>
      </c>
      <c r="X7402" s="1">
        <v>6.88</v>
      </c>
      <c r="Y7402" s="4">
        <f t="shared" si="1041"/>
        <v>332.31</v>
      </c>
      <c r="Z7402" s="1" t="s">
        <v>50</v>
      </c>
      <c r="AA7402" s="1" t="s">
        <v>28</v>
      </c>
      <c r="AB7402" s="1" t="s">
        <v>29</v>
      </c>
      <c r="AC7402" s="1" t="s">
        <v>55</v>
      </c>
      <c r="AD7402" s="1" t="s">
        <v>19</v>
      </c>
      <c r="AE7402" s="2">
        <v>41099</v>
      </c>
    </row>
    <row r="7403" spans="1:31" x14ac:dyDescent="0.25">
      <c r="A7403">
        <f t="shared" si="1042"/>
        <v>7402</v>
      </c>
      <c r="B7403" s="1">
        <v>25569</v>
      </c>
      <c r="C7403" s="2">
        <v>41099</v>
      </c>
      <c r="D7403" s="1" t="s">
        <v>20</v>
      </c>
      <c r="E7403" s="1" t="str">
        <f t="shared" si="1035"/>
        <v>*</v>
      </c>
      <c r="F7403" s="1" t="str">
        <f t="shared" si="1036"/>
        <v>**</v>
      </c>
      <c r="G7403" s="1" t="str">
        <f t="shared" si="1037"/>
        <v>**</v>
      </c>
      <c r="J7403" s="1" t="str">
        <f t="shared" si="1038"/>
        <v>**</v>
      </c>
      <c r="P7403" s="1">
        <v>27</v>
      </c>
      <c r="Q7403" s="1">
        <f t="shared" si="1043"/>
        <v>3.5000000000000003E-2</v>
      </c>
      <c r="T7403" s="4">
        <v>311.20999999999998</v>
      </c>
      <c r="U7403" s="9">
        <f t="shared" si="1039"/>
        <v>0</v>
      </c>
      <c r="V7403" s="4">
        <f t="shared" si="1040"/>
        <v>11.526296296296296</v>
      </c>
      <c r="W7403" s="1" t="s">
        <v>21</v>
      </c>
      <c r="X7403" s="1">
        <v>6.47</v>
      </c>
      <c r="Y7403" s="4">
        <f t="shared" si="1041"/>
        <v>317.68</v>
      </c>
      <c r="Z7403" s="1" t="s">
        <v>22</v>
      </c>
      <c r="AA7403" s="1" t="s">
        <v>23</v>
      </c>
      <c r="AB7403" s="1" t="s">
        <v>29</v>
      </c>
      <c r="AC7403" s="1" t="s">
        <v>40</v>
      </c>
      <c r="AD7403" s="1" t="s">
        <v>19</v>
      </c>
      <c r="AE7403" s="2">
        <v>41101</v>
      </c>
    </row>
    <row r="7404" spans="1:31" x14ac:dyDescent="0.25">
      <c r="A7404">
        <f t="shared" si="1042"/>
        <v>7403</v>
      </c>
      <c r="B7404" s="1">
        <v>58368</v>
      </c>
      <c r="C7404" s="2">
        <v>41099</v>
      </c>
      <c r="D7404" s="1" t="s">
        <v>20</v>
      </c>
      <c r="E7404" s="1" t="str">
        <f t="shared" si="1035"/>
        <v>*</v>
      </c>
      <c r="F7404" s="1" t="str">
        <f t="shared" si="1036"/>
        <v>**</v>
      </c>
      <c r="G7404" s="1" t="str">
        <f t="shared" si="1037"/>
        <v>**</v>
      </c>
      <c r="J7404" s="1" t="str">
        <f t="shared" si="1038"/>
        <v>**</v>
      </c>
      <c r="P7404" s="1">
        <v>39</v>
      </c>
      <c r="Q7404" s="1">
        <f t="shared" si="1043"/>
        <v>0.04</v>
      </c>
      <c r="T7404" s="4">
        <v>272.07</v>
      </c>
      <c r="U7404" s="9">
        <f t="shared" si="1039"/>
        <v>0</v>
      </c>
      <c r="V7404" s="4">
        <f t="shared" si="1040"/>
        <v>6.9761538461538457</v>
      </c>
      <c r="W7404" s="1" t="s">
        <v>21</v>
      </c>
      <c r="X7404" s="1">
        <v>9.5399999999999991</v>
      </c>
      <c r="Y7404" s="4">
        <f t="shared" si="1041"/>
        <v>281.61</v>
      </c>
      <c r="Z7404" s="1" t="s">
        <v>50</v>
      </c>
      <c r="AA7404" s="1" t="s">
        <v>28</v>
      </c>
      <c r="AB7404" s="1" t="s">
        <v>29</v>
      </c>
      <c r="AC7404" s="1" t="s">
        <v>40</v>
      </c>
      <c r="AD7404" s="1" t="s">
        <v>19</v>
      </c>
      <c r="AE7404" s="2">
        <v>41100</v>
      </c>
    </row>
    <row r="7405" spans="1:31" x14ac:dyDescent="0.25">
      <c r="A7405">
        <f t="shared" si="1042"/>
        <v>7404</v>
      </c>
      <c r="B7405" s="1">
        <v>44486</v>
      </c>
      <c r="C7405" s="2">
        <v>41099</v>
      </c>
      <c r="D7405" s="1" t="s">
        <v>32</v>
      </c>
      <c r="E7405" s="1" t="str">
        <f t="shared" si="1035"/>
        <v>***</v>
      </c>
      <c r="F7405" s="1" t="str">
        <f t="shared" si="1036"/>
        <v>***</v>
      </c>
      <c r="G7405" s="1" t="str">
        <f t="shared" si="1037"/>
        <v>***</v>
      </c>
      <c r="J7405" s="1" t="str">
        <f t="shared" si="1038"/>
        <v>***</v>
      </c>
      <c r="P7405" s="1">
        <v>36</v>
      </c>
      <c r="Q7405" s="1">
        <f t="shared" si="1043"/>
        <v>0.04</v>
      </c>
      <c r="T7405" s="4">
        <v>198.1</v>
      </c>
      <c r="U7405" s="9">
        <f t="shared" si="1039"/>
        <v>0</v>
      </c>
      <c r="V7405" s="4">
        <f t="shared" si="1040"/>
        <v>5.5027777777777773</v>
      </c>
      <c r="W7405" s="1" t="s">
        <v>21</v>
      </c>
      <c r="X7405" s="1">
        <v>4.96</v>
      </c>
      <c r="Y7405" s="4">
        <f t="shared" si="1041"/>
        <v>203.06</v>
      </c>
      <c r="Z7405" s="1" t="s">
        <v>46</v>
      </c>
      <c r="AA7405" s="1" t="s">
        <v>23</v>
      </c>
      <c r="AB7405" s="1" t="s">
        <v>29</v>
      </c>
      <c r="AC7405" s="1" t="s">
        <v>40</v>
      </c>
      <c r="AD7405" s="1" t="s">
        <v>19</v>
      </c>
      <c r="AE7405" s="2">
        <v>41102</v>
      </c>
    </row>
    <row r="7406" spans="1:31" x14ac:dyDescent="0.25">
      <c r="A7406">
        <f t="shared" si="1042"/>
        <v>7405</v>
      </c>
      <c r="B7406" s="1">
        <v>2209</v>
      </c>
      <c r="C7406" s="2">
        <v>41099</v>
      </c>
      <c r="D7406" s="1" t="s">
        <v>20</v>
      </c>
      <c r="E7406" s="1" t="str">
        <f t="shared" si="1035"/>
        <v>*</v>
      </c>
      <c r="F7406" s="1" t="str">
        <f t="shared" si="1036"/>
        <v>**</v>
      </c>
      <c r="G7406" s="1" t="str">
        <f t="shared" si="1037"/>
        <v>**</v>
      </c>
      <c r="J7406" s="1" t="str">
        <f t="shared" si="1038"/>
        <v>**</v>
      </c>
      <c r="P7406" s="1">
        <v>42</v>
      </c>
      <c r="Q7406" s="1">
        <f t="shared" si="1043"/>
        <v>0.05</v>
      </c>
      <c r="T7406" s="4">
        <v>174.59</v>
      </c>
      <c r="U7406" s="9">
        <f t="shared" si="1039"/>
        <v>0</v>
      </c>
      <c r="V7406" s="4">
        <f t="shared" si="1040"/>
        <v>4.1569047619047623</v>
      </c>
      <c r="W7406" s="1" t="s">
        <v>21</v>
      </c>
      <c r="X7406" s="1">
        <v>0.94</v>
      </c>
      <c r="Y7406" s="4">
        <f t="shared" si="1041"/>
        <v>175.53</v>
      </c>
      <c r="Z7406" s="1" t="s">
        <v>22</v>
      </c>
      <c r="AA7406" s="1" t="s">
        <v>16</v>
      </c>
      <c r="AB7406" s="1" t="s">
        <v>29</v>
      </c>
      <c r="AC7406" s="1" t="s">
        <v>30</v>
      </c>
      <c r="AD7406" s="1" t="s">
        <v>31</v>
      </c>
      <c r="AE7406" s="2">
        <v>41099</v>
      </c>
    </row>
    <row r="7407" spans="1:31" x14ac:dyDescent="0.25">
      <c r="A7407">
        <f t="shared" si="1042"/>
        <v>7406</v>
      </c>
      <c r="B7407" s="1">
        <v>24450</v>
      </c>
      <c r="C7407" s="2">
        <v>41099</v>
      </c>
      <c r="D7407" s="1" t="s">
        <v>32</v>
      </c>
      <c r="E7407" s="1" t="str">
        <f t="shared" si="1035"/>
        <v>***</v>
      </c>
      <c r="F7407" s="1" t="str">
        <f t="shared" si="1036"/>
        <v>***</v>
      </c>
      <c r="G7407" s="1" t="str">
        <f t="shared" si="1037"/>
        <v>***</v>
      </c>
      <c r="J7407" s="1" t="str">
        <f t="shared" si="1038"/>
        <v>***</v>
      </c>
      <c r="P7407" s="1">
        <v>4</v>
      </c>
      <c r="Q7407" s="1">
        <f t="shared" si="1043"/>
        <v>0.01</v>
      </c>
      <c r="T7407" s="4">
        <v>30.85</v>
      </c>
      <c r="U7407" s="9">
        <f t="shared" si="1039"/>
        <v>0</v>
      </c>
      <c r="V7407" s="4">
        <f t="shared" si="1040"/>
        <v>7.7125000000000004</v>
      </c>
      <c r="W7407" s="1" t="s">
        <v>21</v>
      </c>
      <c r="X7407" s="1">
        <v>5.79</v>
      </c>
      <c r="Y7407" s="4">
        <f t="shared" si="1041"/>
        <v>36.64</v>
      </c>
      <c r="Z7407" s="1" t="s">
        <v>15</v>
      </c>
      <c r="AA7407" s="1" t="s">
        <v>16</v>
      </c>
      <c r="AB7407" s="1" t="s">
        <v>29</v>
      </c>
      <c r="AC7407" s="1" t="s">
        <v>40</v>
      </c>
      <c r="AD7407" s="1" t="s">
        <v>19</v>
      </c>
      <c r="AE7407" s="2">
        <v>41101</v>
      </c>
    </row>
    <row r="7408" spans="1:31" x14ac:dyDescent="0.25">
      <c r="A7408">
        <f t="shared" si="1042"/>
        <v>7407</v>
      </c>
      <c r="B7408" s="1">
        <v>28165</v>
      </c>
      <c r="C7408" s="2">
        <v>41099</v>
      </c>
      <c r="D7408" s="1" t="s">
        <v>27</v>
      </c>
      <c r="E7408" s="1" t="str">
        <f t="shared" si="1035"/>
        <v>*</v>
      </c>
      <c r="F7408" s="1" t="str">
        <f t="shared" si="1036"/>
        <v>*</v>
      </c>
      <c r="G7408" s="1" t="str">
        <f t="shared" si="1037"/>
        <v>*</v>
      </c>
      <c r="J7408" s="1" t="str">
        <f t="shared" si="1038"/>
        <v>*</v>
      </c>
      <c r="P7408" s="1">
        <v>2</v>
      </c>
      <c r="Q7408" s="1">
        <f t="shared" si="1043"/>
        <v>0.01</v>
      </c>
      <c r="T7408" s="4">
        <v>24.96</v>
      </c>
      <c r="U7408" s="9">
        <f t="shared" si="1039"/>
        <v>0</v>
      </c>
      <c r="V7408" s="4">
        <f t="shared" si="1040"/>
        <v>12.48</v>
      </c>
      <c r="W7408" s="1" t="s">
        <v>21</v>
      </c>
      <c r="X7408" s="1">
        <v>2.99</v>
      </c>
      <c r="Y7408" s="4">
        <f t="shared" si="1041"/>
        <v>27.950000000000003</v>
      </c>
      <c r="Z7408" s="1" t="s">
        <v>39</v>
      </c>
      <c r="AA7408" s="1" t="s">
        <v>28</v>
      </c>
      <c r="AB7408" s="1" t="s">
        <v>29</v>
      </c>
      <c r="AC7408" s="1" t="s">
        <v>43</v>
      </c>
      <c r="AD7408" s="1" t="s">
        <v>19</v>
      </c>
      <c r="AE7408" s="2">
        <v>41101</v>
      </c>
    </row>
    <row r="7409" spans="1:31" x14ac:dyDescent="0.25">
      <c r="A7409">
        <f t="shared" si="1042"/>
        <v>7408</v>
      </c>
      <c r="B7409" s="1">
        <v>58368</v>
      </c>
      <c r="C7409" s="2">
        <v>41099</v>
      </c>
      <c r="D7409" s="1" t="s">
        <v>20</v>
      </c>
      <c r="E7409" s="1" t="str">
        <f t="shared" si="1035"/>
        <v>*</v>
      </c>
      <c r="F7409" s="1" t="str">
        <f t="shared" si="1036"/>
        <v>**</v>
      </c>
      <c r="G7409" s="1" t="str">
        <f t="shared" si="1037"/>
        <v>**</v>
      </c>
      <c r="J7409" s="1" t="str">
        <f t="shared" si="1038"/>
        <v>**</v>
      </c>
      <c r="P7409" s="1">
        <v>4</v>
      </c>
      <c r="Q7409" s="1">
        <f t="shared" si="1043"/>
        <v>0.01</v>
      </c>
      <c r="T7409" s="4">
        <v>14.23</v>
      </c>
      <c r="U7409" s="9">
        <f t="shared" si="1039"/>
        <v>0</v>
      </c>
      <c r="V7409" s="4">
        <f t="shared" si="1040"/>
        <v>3.5575000000000001</v>
      </c>
      <c r="W7409" s="1" t="s">
        <v>21</v>
      </c>
      <c r="X7409" s="1">
        <v>5.33</v>
      </c>
      <c r="Y7409" s="4">
        <f t="shared" si="1041"/>
        <v>19.560000000000002</v>
      </c>
      <c r="Z7409" s="1" t="s">
        <v>50</v>
      </c>
      <c r="AA7409" s="1" t="s">
        <v>28</v>
      </c>
      <c r="AB7409" s="1" t="s">
        <v>17</v>
      </c>
      <c r="AC7409" s="1" t="s">
        <v>18</v>
      </c>
      <c r="AD7409" s="1" t="s">
        <v>19</v>
      </c>
      <c r="AE7409" s="2">
        <v>41101</v>
      </c>
    </row>
    <row r="7410" spans="1:31" x14ac:dyDescent="0.25">
      <c r="A7410">
        <f t="shared" si="1042"/>
        <v>7409</v>
      </c>
      <c r="B7410" s="1">
        <v>2209</v>
      </c>
      <c r="C7410" s="2">
        <v>41099</v>
      </c>
      <c r="D7410" s="1" t="s">
        <v>20</v>
      </c>
      <c r="E7410" s="1" t="str">
        <f t="shared" si="1035"/>
        <v>*</v>
      </c>
      <c r="F7410" s="1" t="str">
        <f t="shared" si="1036"/>
        <v>**</v>
      </c>
      <c r="G7410" s="1" t="str">
        <f t="shared" si="1037"/>
        <v>**</v>
      </c>
      <c r="J7410" s="1" t="str">
        <f t="shared" si="1038"/>
        <v>**</v>
      </c>
      <c r="P7410" s="1">
        <v>1</v>
      </c>
      <c r="Q7410" s="1">
        <f t="shared" si="1043"/>
        <v>0.01</v>
      </c>
      <c r="T7410" s="4">
        <v>5.68</v>
      </c>
      <c r="U7410" s="9">
        <f t="shared" si="1039"/>
        <v>0</v>
      </c>
      <c r="V7410" s="4">
        <f t="shared" si="1040"/>
        <v>5.68</v>
      </c>
      <c r="W7410" s="1" t="s">
        <v>21</v>
      </c>
      <c r="X7410" s="1">
        <v>0.88</v>
      </c>
      <c r="Y7410" s="4">
        <f t="shared" si="1041"/>
        <v>6.56</v>
      </c>
      <c r="Z7410" s="1" t="s">
        <v>22</v>
      </c>
      <c r="AA7410" s="1" t="s">
        <v>16</v>
      </c>
      <c r="AB7410" s="1" t="s">
        <v>29</v>
      </c>
      <c r="AC7410" s="1" t="s">
        <v>40</v>
      </c>
      <c r="AD7410" s="1" t="s">
        <v>31</v>
      </c>
      <c r="AE7410" s="2">
        <v>41100</v>
      </c>
    </row>
    <row r="7411" spans="1:31" x14ac:dyDescent="0.25">
      <c r="A7411">
        <f t="shared" si="1042"/>
        <v>7410</v>
      </c>
      <c r="B7411" s="1">
        <v>30403</v>
      </c>
      <c r="C7411" s="2">
        <v>41100</v>
      </c>
      <c r="D7411" s="1" t="s">
        <v>20</v>
      </c>
      <c r="E7411" s="1" t="str">
        <f t="shared" si="1035"/>
        <v>*</v>
      </c>
      <c r="F7411" s="1" t="str">
        <f t="shared" si="1036"/>
        <v>**</v>
      </c>
      <c r="G7411" s="1" t="str">
        <f t="shared" si="1037"/>
        <v>**</v>
      </c>
      <c r="J7411" s="1" t="str">
        <f t="shared" si="1038"/>
        <v>**</v>
      </c>
      <c r="P7411" s="1">
        <v>24</v>
      </c>
      <c r="Q7411" s="1">
        <f t="shared" si="1043"/>
        <v>3.5000000000000003E-2</v>
      </c>
      <c r="T7411" s="4">
        <v>3583.52</v>
      </c>
      <c r="U7411" s="9">
        <f t="shared" si="1039"/>
        <v>1</v>
      </c>
      <c r="V7411" s="4">
        <f t="shared" si="1040"/>
        <v>149.31333333333333</v>
      </c>
      <c r="W7411" s="1" t="s">
        <v>21</v>
      </c>
      <c r="X7411" s="1">
        <v>19.989999999999998</v>
      </c>
      <c r="Y7411" s="4">
        <f t="shared" si="1041"/>
        <v>3603.5099999999998</v>
      </c>
      <c r="Z7411" s="1" t="s">
        <v>46</v>
      </c>
      <c r="AA7411" s="1" t="s">
        <v>37</v>
      </c>
      <c r="AB7411" s="1" t="s">
        <v>29</v>
      </c>
      <c r="AC7411" s="1" t="s">
        <v>55</v>
      </c>
      <c r="AD7411" s="1" t="s">
        <v>19</v>
      </c>
      <c r="AE7411" s="2">
        <v>41101</v>
      </c>
    </row>
    <row r="7412" spans="1:31" x14ac:dyDescent="0.25">
      <c r="A7412">
        <f t="shared" si="1042"/>
        <v>7411</v>
      </c>
      <c r="B7412" s="1">
        <v>17797</v>
      </c>
      <c r="C7412" s="2">
        <v>41100</v>
      </c>
      <c r="D7412" s="1" t="s">
        <v>13</v>
      </c>
      <c r="E7412" s="1" t="str">
        <f t="shared" si="1035"/>
        <v>*</v>
      </c>
      <c r="F7412" s="1" t="str">
        <f t="shared" si="1036"/>
        <v>*</v>
      </c>
      <c r="G7412" s="1" t="str">
        <f t="shared" si="1037"/>
        <v>*</v>
      </c>
      <c r="J7412" s="1" t="str">
        <f t="shared" si="1038"/>
        <v>*</v>
      </c>
      <c r="P7412" s="1">
        <v>10</v>
      </c>
      <c r="Q7412" s="1">
        <f t="shared" si="1043"/>
        <v>0.02</v>
      </c>
      <c r="T7412" s="4">
        <v>1077.28</v>
      </c>
      <c r="U7412" s="9">
        <f t="shared" si="1039"/>
        <v>1</v>
      </c>
      <c r="V7412" s="4">
        <f t="shared" si="1040"/>
        <v>107.72799999999999</v>
      </c>
      <c r="W7412" s="1" t="s">
        <v>33</v>
      </c>
      <c r="X7412" s="1">
        <v>57.38</v>
      </c>
      <c r="Y7412" s="4">
        <f t="shared" si="1041"/>
        <v>1134.6600000000001</v>
      </c>
      <c r="Z7412" s="1" t="s">
        <v>22</v>
      </c>
      <c r="AA7412" s="1" t="s">
        <v>37</v>
      </c>
      <c r="AB7412" s="1" t="s">
        <v>17</v>
      </c>
      <c r="AC7412" s="1" t="s">
        <v>62</v>
      </c>
      <c r="AD7412" s="1" t="s">
        <v>59</v>
      </c>
      <c r="AE7412" s="2">
        <v>41102</v>
      </c>
    </row>
    <row r="7413" spans="1:31" x14ac:dyDescent="0.25">
      <c r="A7413">
        <f t="shared" si="1042"/>
        <v>7412</v>
      </c>
      <c r="B7413" s="1">
        <v>34822</v>
      </c>
      <c r="C7413" s="2">
        <v>41100</v>
      </c>
      <c r="D7413" s="1" t="s">
        <v>27</v>
      </c>
      <c r="E7413" s="1" t="str">
        <f t="shared" si="1035"/>
        <v>*</v>
      </c>
      <c r="F7413" s="1" t="str">
        <f t="shared" si="1036"/>
        <v>*</v>
      </c>
      <c r="G7413" s="1" t="str">
        <f t="shared" si="1037"/>
        <v>*</v>
      </c>
      <c r="J7413" s="1" t="str">
        <f t="shared" si="1038"/>
        <v>*</v>
      </c>
      <c r="P7413" s="1">
        <v>23</v>
      </c>
      <c r="Q7413" s="1">
        <f t="shared" si="1043"/>
        <v>3.5000000000000003E-2</v>
      </c>
      <c r="T7413" s="4">
        <v>990.5</v>
      </c>
      <c r="U7413" s="9">
        <f t="shared" si="1039"/>
        <v>0</v>
      </c>
      <c r="V7413" s="4">
        <f t="shared" si="1040"/>
        <v>43.065217391304351</v>
      </c>
      <c r="W7413" s="1" t="s">
        <v>21</v>
      </c>
      <c r="X7413" s="1">
        <v>1.99</v>
      </c>
      <c r="Y7413" s="4">
        <f t="shared" si="1041"/>
        <v>992.49</v>
      </c>
      <c r="Z7413" s="1" t="s">
        <v>15</v>
      </c>
      <c r="AA7413" s="1" t="s">
        <v>16</v>
      </c>
      <c r="AB7413" s="1" t="s">
        <v>24</v>
      </c>
      <c r="AC7413" s="1" t="s">
        <v>38</v>
      </c>
      <c r="AD7413" s="1" t="s">
        <v>41</v>
      </c>
      <c r="AE7413" s="2">
        <v>41101</v>
      </c>
    </row>
    <row r="7414" spans="1:31" x14ac:dyDescent="0.25">
      <c r="A7414">
        <f t="shared" si="1042"/>
        <v>7413</v>
      </c>
      <c r="B7414" s="1">
        <v>45767</v>
      </c>
      <c r="C7414" s="2">
        <v>41100</v>
      </c>
      <c r="D7414" s="1" t="s">
        <v>20</v>
      </c>
      <c r="E7414" s="1" t="str">
        <f t="shared" si="1035"/>
        <v>*</v>
      </c>
      <c r="F7414" s="1" t="str">
        <f t="shared" si="1036"/>
        <v>**</v>
      </c>
      <c r="G7414" s="1" t="str">
        <f t="shared" si="1037"/>
        <v>**</v>
      </c>
      <c r="J7414" s="1" t="str">
        <f t="shared" si="1038"/>
        <v>**</v>
      </c>
      <c r="P7414" s="1">
        <v>49</v>
      </c>
      <c r="Q7414" s="1">
        <f t="shared" si="1043"/>
        <v>0.05</v>
      </c>
      <c r="T7414" s="4">
        <v>841.51</v>
      </c>
      <c r="U7414" s="9">
        <f t="shared" si="1039"/>
        <v>0</v>
      </c>
      <c r="V7414" s="4">
        <f t="shared" si="1040"/>
        <v>17.173673469387754</v>
      </c>
      <c r="W7414" s="1" t="s">
        <v>14</v>
      </c>
      <c r="X7414" s="1">
        <v>6.25</v>
      </c>
      <c r="Y7414" s="4">
        <f t="shared" si="1041"/>
        <v>847.76</v>
      </c>
      <c r="Z7414" s="1" t="s">
        <v>49</v>
      </c>
      <c r="AA7414" s="1" t="s">
        <v>28</v>
      </c>
      <c r="AB7414" s="1" t="s">
        <v>29</v>
      </c>
      <c r="AC7414" s="1" t="s">
        <v>55</v>
      </c>
      <c r="AD7414" s="1" t="s">
        <v>19</v>
      </c>
      <c r="AE7414" s="2">
        <v>41102</v>
      </c>
    </row>
    <row r="7415" spans="1:31" x14ac:dyDescent="0.25">
      <c r="A7415">
        <f t="shared" si="1042"/>
        <v>7414</v>
      </c>
      <c r="B7415" s="1">
        <v>30403</v>
      </c>
      <c r="C7415" s="2">
        <v>41100</v>
      </c>
      <c r="D7415" s="1" t="s">
        <v>20</v>
      </c>
      <c r="E7415" s="1" t="str">
        <f t="shared" si="1035"/>
        <v>*</v>
      </c>
      <c r="F7415" s="1" t="str">
        <f t="shared" si="1036"/>
        <v>**</v>
      </c>
      <c r="G7415" s="1" t="str">
        <f t="shared" si="1037"/>
        <v>**</v>
      </c>
      <c r="J7415" s="1" t="str">
        <f t="shared" si="1038"/>
        <v>**</v>
      </c>
      <c r="P7415" s="1">
        <v>41</v>
      </c>
      <c r="Q7415" s="1">
        <f t="shared" si="1043"/>
        <v>0.05</v>
      </c>
      <c r="T7415" s="4">
        <v>305.01</v>
      </c>
      <c r="U7415" s="9">
        <f t="shared" si="1039"/>
        <v>0</v>
      </c>
      <c r="V7415" s="4">
        <f t="shared" si="1040"/>
        <v>7.439268292682927</v>
      </c>
      <c r="W7415" s="1" t="s">
        <v>14</v>
      </c>
      <c r="X7415" s="1">
        <v>7.72</v>
      </c>
      <c r="Y7415" s="4">
        <f t="shared" si="1041"/>
        <v>312.73</v>
      </c>
      <c r="Z7415" s="1" t="s">
        <v>46</v>
      </c>
      <c r="AA7415" s="1" t="s">
        <v>37</v>
      </c>
      <c r="AB7415" s="1" t="s">
        <v>29</v>
      </c>
      <c r="AC7415" s="1" t="s">
        <v>43</v>
      </c>
      <c r="AD7415" s="1" t="s">
        <v>19</v>
      </c>
      <c r="AE7415" s="2">
        <v>41102</v>
      </c>
    </row>
    <row r="7416" spans="1:31" x14ac:dyDescent="0.25">
      <c r="A7416">
        <f t="shared" si="1042"/>
        <v>7415</v>
      </c>
      <c r="B7416" s="1">
        <v>17797</v>
      </c>
      <c r="C7416" s="2">
        <v>41100</v>
      </c>
      <c r="D7416" s="1" t="s">
        <v>13</v>
      </c>
      <c r="E7416" s="1" t="str">
        <f t="shared" si="1035"/>
        <v>*</v>
      </c>
      <c r="F7416" s="1" t="str">
        <f t="shared" si="1036"/>
        <v>*</v>
      </c>
      <c r="G7416" s="1" t="str">
        <f t="shared" si="1037"/>
        <v>*</v>
      </c>
      <c r="J7416" s="1" t="str">
        <f t="shared" si="1038"/>
        <v>*</v>
      </c>
      <c r="P7416" s="1">
        <v>16</v>
      </c>
      <c r="Q7416" s="1">
        <f t="shared" si="1043"/>
        <v>0.02</v>
      </c>
      <c r="T7416" s="4">
        <v>61.52</v>
      </c>
      <c r="U7416" s="9">
        <f t="shared" si="1039"/>
        <v>0</v>
      </c>
      <c r="V7416" s="4">
        <f t="shared" si="1040"/>
        <v>3.8450000000000002</v>
      </c>
      <c r="W7416" s="1" t="s">
        <v>21</v>
      </c>
      <c r="X7416" s="1">
        <v>2.5</v>
      </c>
      <c r="Y7416" s="4">
        <f t="shared" si="1041"/>
        <v>64.02000000000001</v>
      </c>
      <c r="Z7416" s="1" t="s">
        <v>22</v>
      </c>
      <c r="AA7416" s="1" t="s">
        <v>37</v>
      </c>
      <c r="AB7416" s="1" t="s">
        <v>29</v>
      </c>
      <c r="AC7416" s="1" t="s">
        <v>57</v>
      </c>
      <c r="AD7416" s="1" t="s">
        <v>19</v>
      </c>
      <c r="AE7416" s="2">
        <v>41104</v>
      </c>
    </row>
    <row r="7417" spans="1:31" x14ac:dyDescent="0.25">
      <c r="A7417">
        <f t="shared" si="1042"/>
        <v>7416</v>
      </c>
      <c r="B7417" s="1">
        <v>53600</v>
      </c>
      <c r="C7417" s="2">
        <v>41100</v>
      </c>
      <c r="D7417" s="1" t="s">
        <v>36</v>
      </c>
      <c r="E7417" s="1" t="str">
        <f t="shared" si="1035"/>
        <v>*</v>
      </c>
      <c r="F7417" s="1" t="str">
        <f t="shared" si="1036"/>
        <v>*</v>
      </c>
      <c r="G7417" s="1" t="str">
        <f t="shared" si="1037"/>
        <v>*</v>
      </c>
      <c r="J7417" s="1" t="str">
        <f t="shared" si="1038"/>
        <v>*</v>
      </c>
      <c r="P7417" s="1">
        <v>8</v>
      </c>
      <c r="Q7417" s="1">
        <f t="shared" si="1043"/>
        <v>0.01</v>
      </c>
      <c r="T7417" s="4">
        <v>55.59</v>
      </c>
      <c r="U7417" s="9">
        <f t="shared" si="1039"/>
        <v>0</v>
      </c>
      <c r="V7417" s="4">
        <f t="shared" si="1040"/>
        <v>6.9487500000000004</v>
      </c>
      <c r="W7417" s="1" t="s">
        <v>14</v>
      </c>
      <c r="X7417" s="1">
        <v>5.74</v>
      </c>
      <c r="Y7417" s="4">
        <f t="shared" si="1041"/>
        <v>61.330000000000005</v>
      </c>
      <c r="Z7417" s="1" t="s">
        <v>51</v>
      </c>
      <c r="AA7417" s="1" t="s">
        <v>23</v>
      </c>
      <c r="AB7417" s="1" t="s">
        <v>29</v>
      </c>
      <c r="AC7417" s="1" t="s">
        <v>43</v>
      </c>
      <c r="AD7417" s="1" t="s">
        <v>19</v>
      </c>
      <c r="AE7417" s="2">
        <v>41101</v>
      </c>
    </row>
    <row r="7418" spans="1:31" x14ac:dyDescent="0.25">
      <c r="A7418">
        <f t="shared" si="1042"/>
        <v>7417</v>
      </c>
      <c r="B7418" s="1">
        <v>14016</v>
      </c>
      <c r="C7418" s="2">
        <v>41101</v>
      </c>
      <c r="D7418" s="1" t="s">
        <v>13</v>
      </c>
      <c r="E7418" s="1" t="str">
        <f t="shared" si="1035"/>
        <v>*</v>
      </c>
      <c r="F7418" s="1" t="str">
        <f t="shared" si="1036"/>
        <v>*</v>
      </c>
      <c r="G7418" s="1" t="str">
        <f t="shared" si="1037"/>
        <v>*</v>
      </c>
      <c r="J7418" s="1" t="str">
        <f t="shared" si="1038"/>
        <v>*</v>
      </c>
      <c r="P7418" s="1">
        <v>9</v>
      </c>
      <c r="Q7418" s="1">
        <f t="shared" si="1043"/>
        <v>0.01</v>
      </c>
      <c r="T7418" s="4">
        <v>1137.6199999999999</v>
      </c>
      <c r="U7418" s="9">
        <f t="shared" si="1039"/>
        <v>1</v>
      </c>
      <c r="V7418" s="4">
        <f t="shared" si="1040"/>
        <v>126.40222222222221</v>
      </c>
      <c r="W7418" s="1" t="s">
        <v>33</v>
      </c>
      <c r="X7418" s="1">
        <v>51.94</v>
      </c>
      <c r="Y7418" s="4">
        <f t="shared" si="1041"/>
        <v>1189.56</v>
      </c>
      <c r="Z7418" s="1" t="s">
        <v>46</v>
      </c>
      <c r="AA7418" s="1" t="s">
        <v>28</v>
      </c>
      <c r="AB7418" s="1" t="s">
        <v>17</v>
      </c>
      <c r="AC7418" s="1" t="s">
        <v>52</v>
      </c>
      <c r="AD7418" s="1" t="s">
        <v>59</v>
      </c>
      <c r="AE7418" s="2">
        <v>41103</v>
      </c>
    </row>
    <row r="7419" spans="1:31" x14ac:dyDescent="0.25">
      <c r="A7419">
        <f t="shared" si="1042"/>
        <v>7418</v>
      </c>
      <c r="B7419" s="1">
        <v>28228</v>
      </c>
      <c r="C7419" s="2">
        <v>41101</v>
      </c>
      <c r="D7419" s="1" t="s">
        <v>27</v>
      </c>
      <c r="E7419" s="1" t="str">
        <f t="shared" si="1035"/>
        <v>*</v>
      </c>
      <c r="F7419" s="1" t="str">
        <f t="shared" si="1036"/>
        <v>*</v>
      </c>
      <c r="G7419" s="1" t="str">
        <f t="shared" si="1037"/>
        <v>*</v>
      </c>
      <c r="J7419" s="1" t="str">
        <f t="shared" si="1038"/>
        <v>*</v>
      </c>
      <c r="P7419" s="1">
        <v>5</v>
      </c>
      <c r="Q7419" s="1">
        <f t="shared" si="1043"/>
        <v>0.01</v>
      </c>
      <c r="T7419" s="4">
        <v>346.23</v>
      </c>
      <c r="U7419" s="9">
        <f t="shared" si="1039"/>
        <v>0</v>
      </c>
      <c r="V7419" s="4">
        <f t="shared" si="1040"/>
        <v>69.246000000000009</v>
      </c>
      <c r="W7419" s="1" t="s">
        <v>21</v>
      </c>
      <c r="X7419" s="1">
        <v>19.989999999999998</v>
      </c>
      <c r="Y7419" s="4">
        <f t="shared" si="1041"/>
        <v>366.22</v>
      </c>
      <c r="Z7419" s="1" t="s">
        <v>51</v>
      </c>
      <c r="AA7419" s="1" t="s">
        <v>23</v>
      </c>
      <c r="AB7419" s="1" t="s">
        <v>29</v>
      </c>
      <c r="AC7419" s="1" t="s">
        <v>57</v>
      </c>
      <c r="AD7419" s="1" t="s">
        <v>19</v>
      </c>
      <c r="AE7419" s="2">
        <v>41102</v>
      </c>
    </row>
    <row r="7420" spans="1:31" x14ac:dyDescent="0.25">
      <c r="A7420">
        <f t="shared" si="1042"/>
        <v>7419</v>
      </c>
      <c r="B7420" s="1">
        <v>1793</v>
      </c>
      <c r="C7420" s="2">
        <v>41101</v>
      </c>
      <c r="D7420" s="1" t="s">
        <v>27</v>
      </c>
      <c r="E7420" s="1" t="str">
        <f t="shared" si="1035"/>
        <v>*</v>
      </c>
      <c r="F7420" s="1" t="str">
        <f t="shared" si="1036"/>
        <v>*</v>
      </c>
      <c r="G7420" s="1" t="str">
        <f t="shared" si="1037"/>
        <v>*</v>
      </c>
      <c r="J7420" s="1" t="str">
        <f t="shared" si="1038"/>
        <v>*</v>
      </c>
      <c r="P7420" s="1">
        <v>36</v>
      </c>
      <c r="Q7420" s="1">
        <f t="shared" si="1043"/>
        <v>0.04</v>
      </c>
      <c r="T7420" s="4">
        <v>233.43</v>
      </c>
      <c r="U7420" s="9">
        <f t="shared" si="1039"/>
        <v>0</v>
      </c>
      <c r="V7420" s="4">
        <f t="shared" si="1040"/>
        <v>6.4841666666666669</v>
      </c>
      <c r="W7420" s="1" t="s">
        <v>21</v>
      </c>
      <c r="X7420" s="1">
        <v>5.36</v>
      </c>
      <c r="Y7420" s="4">
        <f t="shared" si="1041"/>
        <v>238.79000000000002</v>
      </c>
      <c r="Z7420" s="1" t="s">
        <v>22</v>
      </c>
      <c r="AA7420" s="1" t="s">
        <v>37</v>
      </c>
      <c r="AB7420" s="1" t="s">
        <v>29</v>
      </c>
      <c r="AC7420" s="1" t="s">
        <v>43</v>
      </c>
      <c r="AD7420" s="1" t="s">
        <v>19</v>
      </c>
      <c r="AE7420" s="2">
        <v>41101</v>
      </c>
    </row>
    <row r="7421" spans="1:31" x14ac:dyDescent="0.25">
      <c r="A7421">
        <f t="shared" si="1042"/>
        <v>7420</v>
      </c>
      <c r="B7421" s="1">
        <v>29985</v>
      </c>
      <c r="C7421" s="2">
        <v>41101</v>
      </c>
      <c r="D7421" s="1" t="s">
        <v>32</v>
      </c>
      <c r="E7421" s="1" t="str">
        <f t="shared" si="1035"/>
        <v>***</v>
      </c>
      <c r="F7421" s="1" t="str">
        <f t="shared" si="1036"/>
        <v>***</v>
      </c>
      <c r="G7421" s="1" t="str">
        <f t="shared" si="1037"/>
        <v>***</v>
      </c>
      <c r="J7421" s="1" t="str">
        <f t="shared" si="1038"/>
        <v>***</v>
      </c>
      <c r="P7421" s="1">
        <v>22</v>
      </c>
      <c r="Q7421" s="1">
        <f t="shared" si="1043"/>
        <v>3.5000000000000003E-2</v>
      </c>
      <c r="T7421" s="4">
        <v>196.75</v>
      </c>
      <c r="U7421" s="9">
        <f t="shared" si="1039"/>
        <v>0</v>
      </c>
      <c r="V7421" s="4">
        <f t="shared" si="1040"/>
        <v>8.9431818181818183</v>
      </c>
      <c r="W7421" s="1" t="s">
        <v>14</v>
      </c>
      <c r="X7421" s="1">
        <v>4.95</v>
      </c>
      <c r="Y7421" s="4">
        <f t="shared" si="1041"/>
        <v>201.7</v>
      </c>
      <c r="Z7421" s="1" t="s">
        <v>15</v>
      </c>
      <c r="AA7421" s="1" t="s">
        <v>28</v>
      </c>
      <c r="AB7421" s="1" t="s">
        <v>17</v>
      </c>
      <c r="AC7421" s="1" t="s">
        <v>18</v>
      </c>
      <c r="AD7421" s="1" t="s">
        <v>19</v>
      </c>
      <c r="AE7421" s="2">
        <v>41102</v>
      </c>
    </row>
    <row r="7422" spans="1:31" x14ac:dyDescent="0.25">
      <c r="A7422">
        <f t="shared" si="1042"/>
        <v>7421</v>
      </c>
      <c r="B7422" s="1">
        <v>36833</v>
      </c>
      <c r="C7422" s="2">
        <v>41101</v>
      </c>
      <c r="D7422" s="1" t="s">
        <v>13</v>
      </c>
      <c r="E7422" s="1" t="str">
        <f t="shared" si="1035"/>
        <v>*</v>
      </c>
      <c r="F7422" s="1" t="str">
        <f t="shared" si="1036"/>
        <v>*</v>
      </c>
      <c r="G7422" s="1" t="str">
        <f t="shared" si="1037"/>
        <v>*</v>
      </c>
      <c r="J7422" s="1" t="str">
        <f t="shared" si="1038"/>
        <v>*</v>
      </c>
      <c r="P7422" s="1">
        <v>25</v>
      </c>
      <c r="Q7422" s="1">
        <f t="shared" si="1043"/>
        <v>3.5000000000000003E-2</v>
      </c>
      <c r="T7422" s="4">
        <v>184.32</v>
      </c>
      <c r="U7422" s="9">
        <f t="shared" si="1039"/>
        <v>0</v>
      </c>
      <c r="V7422" s="4">
        <f t="shared" si="1040"/>
        <v>7.3727999999999998</v>
      </c>
      <c r="W7422" s="1" t="s">
        <v>21</v>
      </c>
      <c r="X7422" s="1">
        <v>7.3</v>
      </c>
      <c r="Y7422" s="4">
        <f t="shared" si="1041"/>
        <v>191.62</v>
      </c>
      <c r="Z7422" s="1" t="s">
        <v>22</v>
      </c>
      <c r="AA7422" s="1" t="s">
        <v>37</v>
      </c>
      <c r="AB7422" s="1" t="s">
        <v>29</v>
      </c>
      <c r="AC7422" s="1" t="s">
        <v>40</v>
      </c>
      <c r="AD7422" s="1" t="s">
        <v>19</v>
      </c>
      <c r="AE7422" s="2">
        <v>41108</v>
      </c>
    </row>
    <row r="7423" spans="1:31" x14ac:dyDescent="0.25">
      <c r="A7423">
        <f t="shared" si="1042"/>
        <v>7422</v>
      </c>
      <c r="B7423" s="1">
        <v>29985</v>
      </c>
      <c r="C7423" s="2">
        <v>41101</v>
      </c>
      <c r="D7423" s="1" t="s">
        <v>32</v>
      </c>
      <c r="E7423" s="1" t="str">
        <f t="shared" si="1035"/>
        <v>***</v>
      </c>
      <c r="F7423" s="1" t="str">
        <f t="shared" si="1036"/>
        <v>***</v>
      </c>
      <c r="G7423" s="1" t="str">
        <f t="shared" si="1037"/>
        <v>***</v>
      </c>
      <c r="J7423" s="1" t="str">
        <f t="shared" si="1038"/>
        <v>***</v>
      </c>
      <c r="P7423" s="1">
        <v>2</v>
      </c>
      <c r="Q7423" s="1">
        <f t="shared" si="1043"/>
        <v>0.01</v>
      </c>
      <c r="T7423" s="4">
        <v>24.51</v>
      </c>
      <c r="U7423" s="9">
        <f t="shared" si="1039"/>
        <v>0</v>
      </c>
      <c r="V7423" s="4">
        <f t="shared" si="1040"/>
        <v>12.255000000000001</v>
      </c>
      <c r="W7423" s="1" t="s">
        <v>21</v>
      </c>
      <c r="X7423" s="1">
        <v>8.94</v>
      </c>
      <c r="Y7423" s="4">
        <f t="shared" si="1041"/>
        <v>33.450000000000003</v>
      </c>
      <c r="Z7423" s="1" t="s">
        <v>22</v>
      </c>
      <c r="AA7423" s="1" t="s">
        <v>28</v>
      </c>
      <c r="AB7423" s="1" t="s">
        <v>29</v>
      </c>
      <c r="AC7423" s="1" t="s">
        <v>43</v>
      </c>
      <c r="AD7423" s="1" t="s">
        <v>19</v>
      </c>
      <c r="AE7423" s="2">
        <v>41103</v>
      </c>
    </row>
    <row r="7424" spans="1:31" x14ac:dyDescent="0.25">
      <c r="A7424">
        <f t="shared" si="1042"/>
        <v>7423</v>
      </c>
      <c r="B7424" s="1">
        <v>549</v>
      </c>
      <c r="C7424" s="2">
        <v>41102</v>
      </c>
      <c r="D7424" s="1" t="s">
        <v>32</v>
      </c>
      <c r="E7424" s="1" t="str">
        <f t="shared" si="1035"/>
        <v>***</v>
      </c>
      <c r="F7424" s="1" t="str">
        <f t="shared" si="1036"/>
        <v>***</v>
      </c>
      <c r="G7424" s="1" t="str">
        <f t="shared" si="1037"/>
        <v>***</v>
      </c>
      <c r="J7424" s="1" t="str">
        <f t="shared" si="1038"/>
        <v>***</v>
      </c>
      <c r="P7424" s="1">
        <v>30</v>
      </c>
      <c r="Q7424" s="1">
        <f t="shared" si="1043"/>
        <v>0.04</v>
      </c>
      <c r="T7424" s="4">
        <v>1150.8800000000001</v>
      </c>
      <c r="U7424" s="9">
        <f t="shared" si="1039"/>
        <v>1</v>
      </c>
      <c r="V7424" s="4">
        <f t="shared" si="1040"/>
        <v>38.362666666666669</v>
      </c>
      <c r="W7424" s="1" t="s">
        <v>14</v>
      </c>
      <c r="X7424" s="1">
        <v>35</v>
      </c>
      <c r="Y7424" s="4">
        <f t="shared" si="1041"/>
        <v>1185.8800000000001</v>
      </c>
      <c r="Z7424" s="1" t="s">
        <v>22</v>
      </c>
      <c r="AA7424" s="1" t="s">
        <v>16</v>
      </c>
      <c r="AB7424" s="1" t="s">
        <v>29</v>
      </c>
      <c r="AC7424" s="1" t="s">
        <v>55</v>
      </c>
      <c r="AD7424" s="1" t="s">
        <v>48</v>
      </c>
      <c r="AE7424" s="2">
        <v>41102</v>
      </c>
    </row>
    <row r="7425" spans="1:31" x14ac:dyDescent="0.25">
      <c r="A7425">
        <f t="shared" si="1042"/>
        <v>7424</v>
      </c>
      <c r="B7425" s="1">
        <v>17735</v>
      </c>
      <c r="C7425" s="2">
        <v>41102</v>
      </c>
      <c r="D7425" s="1" t="s">
        <v>13</v>
      </c>
      <c r="E7425" s="1" t="str">
        <f t="shared" si="1035"/>
        <v>*</v>
      </c>
      <c r="F7425" s="1" t="str">
        <f t="shared" si="1036"/>
        <v>*</v>
      </c>
      <c r="G7425" s="1" t="str">
        <f t="shared" si="1037"/>
        <v>*</v>
      </c>
      <c r="J7425" s="1" t="str">
        <f t="shared" si="1038"/>
        <v>*</v>
      </c>
      <c r="P7425" s="1">
        <v>45</v>
      </c>
      <c r="Q7425" s="1">
        <f t="shared" si="1043"/>
        <v>0.05</v>
      </c>
      <c r="T7425" s="4">
        <v>311.64999999999998</v>
      </c>
      <c r="U7425" s="9">
        <f t="shared" si="1039"/>
        <v>0</v>
      </c>
      <c r="V7425" s="4">
        <f t="shared" si="1040"/>
        <v>6.9255555555555555</v>
      </c>
      <c r="W7425" s="1" t="s">
        <v>21</v>
      </c>
      <c r="X7425" s="1">
        <v>5.48</v>
      </c>
      <c r="Y7425" s="4">
        <f t="shared" si="1041"/>
        <v>317.13</v>
      </c>
      <c r="Z7425" s="1" t="s">
        <v>22</v>
      </c>
      <c r="AA7425" s="1" t="s">
        <v>16</v>
      </c>
      <c r="AB7425" s="1" t="s">
        <v>29</v>
      </c>
      <c r="AC7425" s="1" t="s">
        <v>43</v>
      </c>
      <c r="AD7425" s="1" t="s">
        <v>19</v>
      </c>
      <c r="AE7425" s="2">
        <v>41107</v>
      </c>
    </row>
    <row r="7426" spans="1:31" x14ac:dyDescent="0.25">
      <c r="A7426">
        <f t="shared" si="1042"/>
        <v>7425</v>
      </c>
      <c r="B7426" s="1">
        <v>21925</v>
      </c>
      <c r="C7426" s="2">
        <v>41102</v>
      </c>
      <c r="D7426" s="1" t="s">
        <v>27</v>
      </c>
      <c r="E7426" s="1" t="str">
        <f t="shared" si="1035"/>
        <v>*</v>
      </c>
      <c r="F7426" s="1" t="str">
        <f t="shared" si="1036"/>
        <v>*</v>
      </c>
      <c r="G7426" s="1" t="str">
        <f t="shared" si="1037"/>
        <v>*</v>
      </c>
      <c r="J7426" s="1" t="str">
        <f t="shared" si="1038"/>
        <v>*</v>
      </c>
      <c r="P7426" s="1">
        <v>3</v>
      </c>
      <c r="Q7426" s="1">
        <f t="shared" si="1043"/>
        <v>0.01</v>
      </c>
      <c r="T7426" s="4">
        <v>236.32</v>
      </c>
      <c r="U7426" s="9">
        <f t="shared" si="1039"/>
        <v>0</v>
      </c>
      <c r="V7426" s="4">
        <f t="shared" si="1040"/>
        <v>78.773333333333326</v>
      </c>
      <c r="W7426" s="1" t="s">
        <v>21</v>
      </c>
      <c r="X7426" s="1">
        <v>4</v>
      </c>
      <c r="Y7426" s="4">
        <f t="shared" si="1041"/>
        <v>240.32</v>
      </c>
      <c r="Z7426" s="1" t="s">
        <v>54</v>
      </c>
      <c r="AA7426" s="1" t="s">
        <v>37</v>
      </c>
      <c r="AB7426" s="1" t="s">
        <v>24</v>
      </c>
      <c r="AC7426" s="1" t="s">
        <v>38</v>
      </c>
      <c r="AD7426" s="1" t="s">
        <v>19</v>
      </c>
      <c r="AE7426" s="2">
        <v>41104</v>
      </c>
    </row>
    <row r="7427" spans="1:31" x14ac:dyDescent="0.25">
      <c r="A7427">
        <f t="shared" si="1042"/>
        <v>7426</v>
      </c>
      <c r="B7427" s="1">
        <v>50758</v>
      </c>
      <c r="C7427" s="2">
        <v>41102</v>
      </c>
      <c r="D7427" s="1" t="s">
        <v>36</v>
      </c>
      <c r="E7427" s="1" t="str">
        <f t="shared" ref="E7427:E7490" si="1044">IF(D7427="Critical","***","*")</f>
        <v>*</v>
      </c>
      <c r="F7427" s="1" t="str">
        <f t="shared" ref="F7427:F7490" si="1045">IF(D7427="Critical","***",IF(D7427="High","**","*"))</f>
        <v>*</v>
      </c>
      <c r="G7427" s="1" t="str">
        <f t="shared" ref="G7427:G7490" si="1046">VLOOKUP(D7427,$H$6:$I$10,2,FALSE)</f>
        <v>*</v>
      </c>
      <c r="J7427" s="1" t="str">
        <f t="shared" ref="J7427:J7490" si="1047">HLOOKUP(D7427,$K$5:$O$6,2,FALSE)</f>
        <v>*</v>
      </c>
      <c r="P7427" s="1">
        <v>17</v>
      </c>
      <c r="Q7427" s="1">
        <f t="shared" si="1043"/>
        <v>0.02</v>
      </c>
      <c r="T7427" s="4">
        <v>128.5</v>
      </c>
      <c r="U7427" s="9">
        <f t="shared" ref="U7427:U7490" si="1048">IF(T7427&gt;1000,1,0)</f>
        <v>0</v>
      </c>
      <c r="V7427" s="4">
        <f t="shared" ref="V7427:V7490" si="1049">T7427/P7427</f>
        <v>7.5588235294117645</v>
      </c>
      <c r="W7427" s="1" t="s">
        <v>14</v>
      </c>
      <c r="X7427" s="1">
        <v>6.93</v>
      </c>
      <c r="Y7427" s="4">
        <f t="shared" ref="Y7427:Y7490" si="1050">X7427+T7427</f>
        <v>135.43</v>
      </c>
      <c r="Z7427" s="1" t="s">
        <v>22</v>
      </c>
      <c r="AA7427" s="1" t="s">
        <v>28</v>
      </c>
      <c r="AB7427" s="1" t="s">
        <v>29</v>
      </c>
      <c r="AC7427" s="1" t="s">
        <v>40</v>
      </c>
      <c r="AD7427" s="1" t="s">
        <v>19</v>
      </c>
      <c r="AE7427" s="2">
        <v>41104</v>
      </c>
    </row>
    <row r="7428" spans="1:31" x14ac:dyDescent="0.25">
      <c r="A7428">
        <f t="shared" ref="A7428:A7491" si="1051">A7427+1</f>
        <v>7427</v>
      </c>
      <c r="B7428" s="1">
        <v>17735</v>
      </c>
      <c r="C7428" s="2">
        <v>41102</v>
      </c>
      <c r="D7428" s="1" t="s">
        <v>13</v>
      </c>
      <c r="E7428" s="1" t="str">
        <f t="shared" si="1044"/>
        <v>*</v>
      </c>
      <c r="F7428" s="1" t="str">
        <f t="shared" si="1045"/>
        <v>*</v>
      </c>
      <c r="G7428" s="1" t="str">
        <f t="shared" si="1046"/>
        <v>*</v>
      </c>
      <c r="J7428" s="1" t="str">
        <f t="shared" si="1047"/>
        <v>*</v>
      </c>
      <c r="P7428" s="1">
        <v>28</v>
      </c>
      <c r="Q7428" s="1">
        <f t="shared" ref="Q7428:Q7491" si="1052">VLOOKUP(P7428,$R$5:$S$10,2,TRUE)</f>
        <v>3.5000000000000003E-2</v>
      </c>
      <c r="T7428" s="4">
        <v>101.19</v>
      </c>
      <c r="U7428" s="9">
        <f t="shared" si="1048"/>
        <v>0</v>
      </c>
      <c r="V7428" s="4">
        <f t="shared" si="1049"/>
        <v>3.6139285714285712</v>
      </c>
      <c r="W7428" s="1" t="s">
        <v>21</v>
      </c>
      <c r="X7428" s="1">
        <v>0.71</v>
      </c>
      <c r="Y7428" s="4">
        <f t="shared" si="1050"/>
        <v>101.89999999999999</v>
      </c>
      <c r="Z7428" s="1" t="s">
        <v>22</v>
      </c>
      <c r="AA7428" s="1" t="s">
        <v>16</v>
      </c>
      <c r="AB7428" s="1" t="s">
        <v>29</v>
      </c>
      <c r="AC7428" s="1" t="s">
        <v>61</v>
      </c>
      <c r="AD7428" s="1" t="s">
        <v>31</v>
      </c>
      <c r="AE7428" s="2">
        <v>41107</v>
      </c>
    </row>
    <row r="7429" spans="1:31" x14ac:dyDescent="0.25">
      <c r="A7429">
        <f t="shared" si="1051"/>
        <v>7428</v>
      </c>
      <c r="B7429" s="1">
        <v>549</v>
      </c>
      <c r="C7429" s="2">
        <v>41102</v>
      </c>
      <c r="D7429" s="1" t="s">
        <v>32</v>
      </c>
      <c r="E7429" s="1" t="str">
        <f t="shared" si="1044"/>
        <v>***</v>
      </c>
      <c r="F7429" s="1" t="str">
        <f t="shared" si="1045"/>
        <v>***</v>
      </c>
      <c r="G7429" s="1" t="str">
        <f t="shared" si="1046"/>
        <v>***</v>
      </c>
      <c r="J7429" s="1" t="str">
        <f t="shared" si="1047"/>
        <v>***</v>
      </c>
      <c r="P7429" s="1">
        <v>13</v>
      </c>
      <c r="Q7429" s="1">
        <f t="shared" si="1052"/>
        <v>0.02</v>
      </c>
      <c r="T7429" s="4">
        <v>70.239999999999995</v>
      </c>
      <c r="U7429" s="9">
        <f t="shared" si="1048"/>
        <v>0</v>
      </c>
      <c r="V7429" s="4">
        <f t="shared" si="1049"/>
        <v>5.4030769230769229</v>
      </c>
      <c r="W7429" s="1" t="s">
        <v>21</v>
      </c>
      <c r="X7429" s="1">
        <v>7.44</v>
      </c>
      <c r="Y7429" s="4">
        <f t="shared" si="1050"/>
        <v>77.679999999999993</v>
      </c>
      <c r="Z7429" s="1" t="s">
        <v>22</v>
      </c>
      <c r="AA7429" s="1" t="s">
        <v>16</v>
      </c>
      <c r="AB7429" s="1" t="s">
        <v>29</v>
      </c>
      <c r="AC7429" s="1" t="s">
        <v>40</v>
      </c>
      <c r="AD7429" s="1" t="s">
        <v>19</v>
      </c>
      <c r="AE7429" s="2">
        <v>41103</v>
      </c>
    </row>
    <row r="7430" spans="1:31" x14ac:dyDescent="0.25">
      <c r="A7430">
        <f t="shared" si="1051"/>
        <v>7429</v>
      </c>
      <c r="B7430" s="1">
        <v>549</v>
      </c>
      <c r="C7430" s="2">
        <v>41102</v>
      </c>
      <c r="D7430" s="1" t="s">
        <v>32</v>
      </c>
      <c r="E7430" s="1" t="str">
        <f t="shared" si="1044"/>
        <v>***</v>
      </c>
      <c r="F7430" s="1" t="str">
        <f t="shared" si="1045"/>
        <v>***</v>
      </c>
      <c r="G7430" s="1" t="str">
        <f t="shared" si="1046"/>
        <v>***</v>
      </c>
      <c r="J7430" s="1" t="str">
        <f t="shared" si="1047"/>
        <v>***</v>
      </c>
      <c r="P7430" s="1">
        <v>5</v>
      </c>
      <c r="Q7430" s="1">
        <f t="shared" si="1052"/>
        <v>0.01</v>
      </c>
      <c r="T7430" s="4">
        <v>40.75</v>
      </c>
      <c r="U7430" s="9">
        <f t="shared" si="1048"/>
        <v>0</v>
      </c>
      <c r="V7430" s="4">
        <f t="shared" si="1049"/>
        <v>8.15</v>
      </c>
      <c r="W7430" s="1" t="s">
        <v>21</v>
      </c>
      <c r="X7430" s="1">
        <v>8.74</v>
      </c>
      <c r="Y7430" s="4">
        <f t="shared" si="1050"/>
        <v>49.49</v>
      </c>
      <c r="Z7430" s="1" t="s">
        <v>22</v>
      </c>
      <c r="AA7430" s="1" t="s">
        <v>16</v>
      </c>
      <c r="AB7430" s="1" t="s">
        <v>29</v>
      </c>
      <c r="AC7430" s="1" t="s">
        <v>40</v>
      </c>
      <c r="AD7430" s="1" t="s">
        <v>19</v>
      </c>
      <c r="AE7430" s="2">
        <v>41103</v>
      </c>
    </row>
    <row r="7431" spans="1:31" x14ac:dyDescent="0.25">
      <c r="A7431">
        <f t="shared" si="1051"/>
        <v>7430</v>
      </c>
      <c r="B7431" s="1">
        <v>53378</v>
      </c>
      <c r="C7431" s="2">
        <v>41103</v>
      </c>
      <c r="D7431" s="1" t="s">
        <v>36</v>
      </c>
      <c r="E7431" s="1" t="str">
        <f t="shared" si="1044"/>
        <v>*</v>
      </c>
      <c r="F7431" s="1" t="str">
        <f t="shared" si="1045"/>
        <v>*</v>
      </c>
      <c r="G7431" s="1" t="str">
        <f t="shared" si="1046"/>
        <v>*</v>
      </c>
      <c r="J7431" s="1" t="str">
        <f t="shared" si="1047"/>
        <v>*</v>
      </c>
      <c r="P7431" s="1">
        <v>50</v>
      </c>
      <c r="Q7431" s="1">
        <f t="shared" si="1052"/>
        <v>0.06</v>
      </c>
      <c r="T7431" s="4">
        <v>13934.53</v>
      </c>
      <c r="U7431" s="9">
        <f t="shared" si="1048"/>
        <v>1</v>
      </c>
      <c r="V7431" s="4">
        <f t="shared" si="1049"/>
        <v>278.69060000000002</v>
      </c>
      <c r="W7431" s="1" t="s">
        <v>14</v>
      </c>
      <c r="X7431" s="1">
        <v>11.64</v>
      </c>
      <c r="Y7431" s="4">
        <f t="shared" si="1050"/>
        <v>13946.17</v>
      </c>
      <c r="Z7431" s="1" t="s">
        <v>49</v>
      </c>
      <c r="AA7431" s="1" t="s">
        <v>28</v>
      </c>
      <c r="AB7431" s="1" t="s">
        <v>24</v>
      </c>
      <c r="AC7431" s="1" t="s">
        <v>47</v>
      </c>
      <c r="AD7431" s="1" t="s">
        <v>48</v>
      </c>
      <c r="AE7431" s="2">
        <v>41104</v>
      </c>
    </row>
    <row r="7432" spans="1:31" x14ac:dyDescent="0.25">
      <c r="A7432">
        <f t="shared" si="1051"/>
        <v>7431</v>
      </c>
      <c r="B7432" s="1">
        <v>5858</v>
      </c>
      <c r="C7432" s="2">
        <v>41103</v>
      </c>
      <c r="D7432" s="1" t="s">
        <v>27</v>
      </c>
      <c r="E7432" s="1" t="str">
        <f t="shared" si="1044"/>
        <v>*</v>
      </c>
      <c r="F7432" s="1" t="str">
        <f t="shared" si="1045"/>
        <v>*</v>
      </c>
      <c r="G7432" s="1" t="str">
        <f t="shared" si="1046"/>
        <v>*</v>
      </c>
      <c r="J7432" s="1" t="str">
        <f t="shared" si="1047"/>
        <v>*</v>
      </c>
      <c r="P7432" s="1">
        <v>29</v>
      </c>
      <c r="Q7432" s="1">
        <f t="shared" si="1052"/>
        <v>3.5000000000000003E-2</v>
      </c>
      <c r="T7432" s="4">
        <v>5382.3104999999996</v>
      </c>
      <c r="U7432" s="9">
        <f t="shared" si="1048"/>
        <v>1</v>
      </c>
      <c r="V7432" s="4">
        <f t="shared" si="1049"/>
        <v>185.59691379310343</v>
      </c>
      <c r="W7432" s="1" t="s">
        <v>21</v>
      </c>
      <c r="X7432" s="1">
        <v>8.99</v>
      </c>
      <c r="Y7432" s="4">
        <f t="shared" si="1050"/>
        <v>5391.3004999999994</v>
      </c>
      <c r="Z7432" s="1" t="s">
        <v>46</v>
      </c>
      <c r="AA7432" s="1" t="s">
        <v>23</v>
      </c>
      <c r="AB7432" s="1" t="s">
        <v>24</v>
      </c>
      <c r="AC7432" s="1" t="s">
        <v>25</v>
      </c>
      <c r="AD7432" s="1" t="s">
        <v>19</v>
      </c>
      <c r="AE7432" s="2">
        <v>41105</v>
      </c>
    </row>
    <row r="7433" spans="1:31" x14ac:dyDescent="0.25">
      <c r="A7433">
        <f t="shared" si="1051"/>
        <v>7432</v>
      </c>
      <c r="B7433" s="1">
        <v>5858</v>
      </c>
      <c r="C7433" s="2">
        <v>41103</v>
      </c>
      <c r="D7433" s="1" t="s">
        <v>27</v>
      </c>
      <c r="E7433" s="1" t="str">
        <f t="shared" si="1044"/>
        <v>*</v>
      </c>
      <c r="F7433" s="1" t="str">
        <f t="shared" si="1045"/>
        <v>*</v>
      </c>
      <c r="G7433" s="1" t="str">
        <f t="shared" si="1046"/>
        <v>*</v>
      </c>
      <c r="J7433" s="1" t="str">
        <f t="shared" si="1047"/>
        <v>*</v>
      </c>
      <c r="P7433" s="1">
        <v>48</v>
      </c>
      <c r="Q7433" s="1">
        <f t="shared" si="1052"/>
        <v>0.05</v>
      </c>
      <c r="T7433" s="4">
        <v>2531.66</v>
      </c>
      <c r="U7433" s="9">
        <f t="shared" si="1048"/>
        <v>1</v>
      </c>
      <c r="V7433" s="4">
        <f t="shared" si="1049"/>
        <v>52.742916666666666</v>
      </c>
      <c r="W7433" s="1" t="s">
        <v>21</v>
      </c>
      <c r="X7433" s="1">
        <v>13.66</v>
      </c>
      <c r="Y7433" s="4">
        <f t="shared" si="1050"/>
        <v>2545.3199999999997</v>
      </c>
      <c r="Z7433" s="1" t="s">
        <v>46</v>
      </c>
      <c r="AA7433" s="1" t="s">
        <v>23</v>
      </c>
      <c r="AB7433" s="1" t="s">
        <v>29</v>
      </c>
      <c r="AC7433" s="1" t="s">
        <v>63</v>
      </c>
      <c r="AD7433" s="1" t="s">
        <v>19</v>
      </c>
      <c r="AE7433" s="2">
        <v>41105</v>
      </c>
    </row>
    <row r="7434" spans="1:31" x14ac:dyDescent="0.25">
      <c r="A7434">
        <f t="shared" si="1051"/>
        <v>7433</v>
      </c>
      <c r="B7434" s="1">
        <v>53378</v>
      </c>
      <c r="C7434" s="2">
        <v>41103</v>
      </c>
      <c r="D7434" s="1" t="s">
        <v>36</v>
      </c>
      <c r="E7434" s="1" t="str">
        <f t="shared" si="1044"/>
        <v>*</v>
      </c>
      <c r="F7434" s="1" t="str">
        <f t="shared" si="1045"/>
        <v>*</v>
      </c>
      <c r="G7434" s="1" t="str">
        <f t="shared" si="1046"/>
        <v>*</v>
      </c>
      <c r="J7434" s="1" t="str">
        <f t="shared" si="1047"/>
        <v>*</v>
      </c>
      <c r="P7434" s="1">
        <v>49</v>
      </c>
      <c r="Q7434" s="1">
        <f t="shared" si="1052"/>
        <v>0.05</v>
      </c>
      <c r="T7434" s="4">
        <v>2377.2800000000002</v>
      </c>
      <c r="U7434" s="9">
        <f t="shared" si="1048"/>
        <v>1</v>
      </c>
      <c r="V7434" s="4">
        <f t="shared" si="1049"/>
        <v>48.515918367346941</v>
      </c>
      <c r="W7434" s="1" t="s">
        <v>21</v>
      </c>
      <c r="X7434" s="1">
        <v>5</v>
      </c>
      <c r="Y7434" s="4">
        <f t="shared" si="1050"/>
        <v>2382.2800000000002</v>
      </c>
      <c r="Z7434" s="1" t="s">
        <v>49</v>
      </c>
      <c r="AA7434" s="1" t="s">
        <v>28</v>
      </c>
      <c r="AB7434" s="1" t="s">
        <v>24</v>
      </c>
      <c r="AC7434" s="1" t="s">
        <v>25</v>
      </c>
      <c r="AD7434" s="1" t="s">
        <v>41</v>
      </c>
      <c r="AE7434" s="2">
        <v>41104</v>
      </c>
    </row>
    <row r="7435" spans="1:31" x14ac:dyDescent="0.25">
      <c r="A7435">
        <f t="shared" si="1051"/>
        <v>7434</v>
      </c>
      <c r="B7435" s="1">
        <v>41927</v>
      </c>
      <c r="C7435" s="2">
        <v>41103</v>
      </c>
      <c r="D7435" s="1" t="s">
        <v>27</v>
      </c>
      <c r="E7435" s="1" t="str">
        <f t="shared" si="1044"/>
        <v>*</v>
      </c>
      <c r="F7435" s="1" t="str">
        <f t="shared" si="1045"/>
        <v>*</v>
      </c>
      <c r="G7435" s="1" t="str">
        <f t="shared" si="1046"/>
        <v>*</v>
      </c>
      <c r="J7435" s="1" t="str">
        <f t="shared" si="1047"/>
        <v>*</v>
      </c>
      <c r="P7435" s="1">
        <v>46</v>
      </c>
      <c r="Q7435" s="1">
        <f t="shared" si="1052"/>
        <v>0.05</v>
      </c>
      <c r="T7435" s="4">
        <v>2332.23</v>
      </c>
      <c r="U7435" s="9">
        <f t="shared" si="1048"/>
        <v>1</v>
      </c>
      <c r="V7435" s="4">
        <f t="shared" si="1049"/>
        <v>50.700652173913042</v>
      </c>
      <c r="W7435" s="1" t="s">
        <v>14</v>
      </c>
      <c r="X7435" s="1">
        <v>7.23</v>
      </c>
      <c r="Y7435" s="4">
        <f t="shared" si="1050"/>
        <v>2339.46</v>
      </c>
      <c r="Z7435" s="1" t="s">
        <v>15</v>
      </c>
      <c r="AA7435" s="1" t="s">
        <v>37</v>
      </c>
      <c r="AB7435" s="1" t="s">
        <v>29</v>
      </c>
      <c r="AC7435" s="1" t="s">
        <v>40</v>
      </c>
      <c r="AD7435" s="1" t="s">
        <v>19</v>
      </c>
      <c r="AE7435" s="2">
        <v>41106</v>
      </c>
    </row>
    <row r="7436" spans="1:31" x14ac:dyDescent="0.25">
      <c r="A7436">
        <f t="shared" si="1051"/>
        <v>7435</v>
      </c>
      <c r="B7436" s="1">
        <v>14215</v>
      </c>
      <c r="C7436" s="2">
        <v>41103</v>
      </c>
      <c r="D7436" s="1" t="s">
        <v>36</v>
      </c>
      <c r="E7436" s="1" t="str">
        <f t="shared" si="1044"/>
        <v>*</v>
      </c>
      <c r="F7436" s="1" t="str">
        <f t="shared" si="1045"/>
        <v>*</v>
      </c>
      <c r="G7436" s="1" t="str">
        <f t="shared" si="1046"/>
        <v>*</v>
      </c>
      <c r="J7436" s="1" t="str">
        <f t="shared" si="1047"/>
        <v>*</v>
      </c>
      <c r="P7436" s="1">
        <v>44</v>
      </c>
      <c r="Q7436" s="1">
        <f t="shared" si="1052"/>
        <v>0.05</v>
      </c>
      <c r="T7436" s="4">
        <v>2277.0300000000002</v>
      </c>
      <c r="U7436" s="9">
        <f t="shared" si="1048"/>
        <v>1</v>
      </c>
      <c r="V7436" s="4">
        <f t="shared" si="1049"/>
        <v>51.750681818181825</v>
      </c>
      <c r="W7436" s="1" t="s">
        <v>21</v>
      </c>
      <c r="X7436" s="1">
        <v>6.79</v>
      </c>
      <c r="Y7436" s="4">
        <f t="shared" si="1050"/>
        <v>2283.8200000000002</v>
      </c>
      <c r="Z7436" s="1" t="s">
        <v>64</v>
      </c>
      <c r="AA7436" s="1" t="s">
        <v>37</v>
      </c>
      <c r="AB7436" s="1" t="s">
        <v>29</v>
      </c>
      <c r="AC7436" s="1" t="s">
        <v>40</v>
      </c>
      <c r="AD7436" s="1" t="s">
        <v>19</v>
      </c>
      <c r="AE7436" s="2">
        <v>41104</v>
      </c>
    </row>
    <row r="7437" spans="1:31" x14ac:dyDescent="0.25">
      <c r="A7437">
        <f t="shared" si="1051"/>
        <v>7436</v>
      </c>
      <c r="B7437" s="1">
        <v>53378</v>
      </c>
      <c r="C7437" s="2">
        <v>41103</v>
      </c>
      <c r="D7437" s="1" t="s">
        <v>36</v>
      </c>
      <c r="E7437" s="1" t="str">
        <f t="shared" si="1044"/>
        <v>*</v>
      </c>
      <c r="F7437" s="1" t="str">
        <f t="shared" si="1045"/>
        <v>*</v>
      </c>
      <c r="G7437" s="1" t="str">
        <f t="shared" si="1046"/>
        <v>*</v>
      </c>
      <c r="J7437" s="1" t="str">
        <f t="shared" si="1047"/>
        <v>*</v>
      </c>
      <c r="P7437" s="1">
        <v>38</v>
      </c>
      <c r="Q7437" s="1">
        <f t="shared" si="1052"/>
        <v>0.04</v>
      </c>
      <c r="T7437" s="4">
        <v>1233.76</v>
      </c>
      <c r="U7437" s="9">
        <f t="shared" si="1048"/>
        <v>1</v>
      </c>
      <c r="V7437" s="4">
        <f t="shared" si="1049"/>
        <v>32.467368421052633</v>
      </c>
      <c r="W7437" s="1" t="s">
        <v>21</v>
      </c>
      <c r="X7437" s="1">
        <v>19.989999999999998</v>
      </c>
      <c r="Y7437" s="4">
        <f t="shared" si="1050"/>
        <v>1253.75</v>
      </c>
      <c r="Z7437" s="1" t="s">
        <v>49</v>
      </c>
      <c r="AA7437" s="1" t="s">
        <v>28</v>
      </c>
      <c r="AB7437" s="1" t="s">
        <v>17</v>
      </c>
      <c r="AC7437" s="1" t="s">
        <v>18</v>
      </c>
      <c r="AD7437" s="1" t="s">
        <v>19</v>
      </c>
      <c r="AE7437" s="2">
        <v>41104</v>
      </c>
    </row>
    <row r="7438" spans="1:31" x14ac:dyDescent="0.25">
      <c r="A7438">
        <f t="shared" si="1051"/>
        <v>7437</v>
      </c>
      <c r="B7438" s="1">
        <v>52325</v>
      </c>
      <c r="C7438" s="2">
        <v>41104</v>
      </c>
      <c r="D7438" s="1" t="s">
        <v>27</v>
      </c>
      <c r="E7438" s="1" t="str">
        <f t="shared" si="1044"/>
        <v>*</v>
      </c>
      <c r="F7438" s="1" t="str">
        <f t="shared" si="1045"/>
        <v>*</v>
      </c>
      <c r="G7438" s="1" t="str">
        <f t="shared" si="1046"/>
        <v>*</v>
      </c>
      <c r="J7438" s="1" t="str">
        <f t="shared" si="1047"/>
        <v>*</v>
      </c>
      <c r="P7438" s="1">
        <v>23</v>
      </c>
      <c r="Q7438" s="1">
        <f t="shared" si="1052"/>
        <v>3.5000000000000003E-2</v>
      </c>
      <c r="T7438" s="4">
        <v>5126.3</v>
      </c>
      <c r="U7438" s="9">
        <f t="shared" si="1048"/>
        <v>1</v>
      </c>
      <c r="V7438" s="4">
        <f t="shared" si="1049"/>
        <v>222.88260869565218</v>
      </c>
      <c r="W7438" s="1" t="s">
        <v>21</v>
      </c>
      <c r="X7438" s="1">
        <v>15.01</v>
      </c>
      <c r="Y7438" s="4">
        <f t="shared" si="1050"/>
        <v>5141.3100000000004</v>
      </c>
      <c r="Z7438" s="1" t="s">
        <v>22</v>
      </c>
      <c r="AA7438" s="1" t="s">
        <v>28</v>
      </c>
      <c r="AB7438" s="1" t="s">
        <v>29</v>
      </c>
      <c r="AC7438" s="1" t="s">
        <v>43</v>
      </c>
      <c r="AD7438" s="1" t="s">
        <v>19</v>
      </c>
      <c r="AE7438" s="2">
        <v>41104</v>
      </c>
    </row>
    <row r="7439" spans="1:31" x14ac:dyDescent="0.25">
      <c r="A7439">
        <f t="shared" si="1051"/>
        <v>7438</v>
      </c>
      <c r="B7439" s="1">
        <v>14980</v>
      </c>
      <c r="C7439" s="2">
        <v>41104</v>
      </c>
      <c r="D7439" s="1" t="s">
        <v>32</v>
      </c>
      <c r="E7439" s="1" t="str">
        <f t="shared" si="1044"/>
        <v>***</v>
      </c>
      <c r="F7439" s="1" t="str">
        <f t="shared" si="1045"/>
        <v>***</v>
      </c>
      <c r="G7439" s="1" t="str">
        <f t="shared" si="1046"/>
        <v>***</v>
      </c>
      <c r="J7439" s="1" t="str">
        <f t="shared" si="1047"/>
        <v>***</v>
      </c>
      <c r="P7439" s="1">
        <v>27</v>
      </c>
      <c r="Q7439" s="1">
        <f t="shared" si="1052"/>
        <v>3.5000000000000003E-2</v>
      </c>
      <c r="T7439" s="4">
        <v>898.9</v>
      </c>
      <c r="U7439" s="9">
        <f t="shared" si="1048"/>
        <v>0</v>
      </c>
      <c r="V7439" s="4">
        <f t="shared" si="1049"/>
        <v>33.292592592592591</v>
      </c>
      <c r="W7439" s="1" t="s">
        <v>21</v>
      </c>
      <c r="X7439" s="1">
        <v>1.99</v>
      </c>
      <c r="Y7439" s="4">
        <f t="shared" si="1050"/>
        <v>900.89</v>
      </c>
      <c r="Z7439" s="1" t="s">
        <v>54</v>
      </c>
      <c r="AA7439" s="1" t="s">
        <v>16</v>
      </c>
      <c r="AB7439" s="1" t="s">
        <v>24</v>
      </c>
      <c r="AC7439" s="1" t="s">
        <v>38</v>
      </c>
      <c r="AD7439" s="1" t="s">
        <v>41</v>
      </c>
      <c r="AE7439" s="2">
        <v>41105</v>
      </c>
    </row>
    <row r="7440" spans="1:31" x14ac:dyDescent="0.25">
      <c r="A7440">
        <f t="shared" si="1051"/>
        <v>7439</v>
      </c>
      <c r="B7440" s="1">
        <v>53223</v>
      </c>
      <c r="C7440" s="2">
        <v>41104</v>
      </c>
      <c r="D7440" s="1" t="s">
        <v>13</v>
      </c>
      <c r="E7440" s="1" t="str">
        <f t="shared" si="1044"/>
        <v>*</v>
      </c>
      <c r="F7440" s="1" t="str">
        <f t="shared" si="1045"/>
        <v>*</v>
      </c>
      <c r="G7440" s="1" t="str">
        <f t="shared" si="1046"/>
        <v>*</v>
      </c>
      <c r="J7440" s="1" t="str">
        <f t="shared" si="1047"/>
        <v>*</v>
      </c>
      <c r="P7440" s="1">
        <v>2</v>
      </c>
      <c r="Q7440" s="1">
        <f t="shared" si="1052"/>
        <v>0.01</v>
      </c>
      <c r="T7440" s="4">
        <v>13.29</v>
      </c>
      <c r="U7440" s="9">
        <f t="shared" si="1048"/>
        <v>0</v>
      </c>
      <c r="V7440" s="4">
        <f t="shared" si="1049"/>
        <v>6.6449999999999996</v>
      </c>
      <c r="W7440" s="1" t="s">
        <v>21</v>
      </c>
      <c r="X7440" s="1">
        <v>5.41</v>
      </c>
      <c r="Y7440" s="4">
        <f t="shared" si="1050"/>
        <v>18.7</v>
      </c>
      <c r="Z7440" s="1" t="s">
        <v>44</v>
      </c>
      <c r="AA7440" s="1" t="s">
        <v>28</v>
      </c>
      <c r="AB7440" s="1" t="s">
        <v>29</v>
      </c>
      <c r="AC7440" s="1" t="s">
        <v>43</v>
      </c>
      <c r="AD7440" s="1" t="s">
        <v>19</v>
      </c>
      <c r="AE7440" s="2">
        <v>41111</v>
      </c>
    </row>
    <row r="7441" spans="1:31" x14ac:dyDescent="0.25">
      <c r="A7441">
        <f t="shared" si="1051"/>
        <v>7440</v>
      </c>
      <c r="B7441" s="1">
        <v>55683</v>
      </c>
      <c r="C7441" s="2">
        <v>41105</v>
      </c>
      <c r="D7441" s="1" t="s">
        <v>20</v>
      </c>
      <c r="E7441" s="1" t="str">
        <f t="shared" si="1044"/>
        <v>*</v>
      </c>
      <c r="F7441" s="1" t="str">
        <f t="shared" si="1045"/>
        <v>**</v>
      </c>
      <c r="G7441" s="1" t="str">
        <f t="shared" si="1046"/>
        <v>**</v>
      </c>
      <c r="J7441" s="1" t="str">
        <f t="shared" si="1047"/>
        <v>**</v>
      </c>
      <c r="P7441" s="1">
        <v>23</v>
      </c>
      <c r="Q7441" s="1">
        <f t="shared" si="1052"/>
        <v>3.5000000000000003E-2</v>
      </c>
      <c r="T7441" s="4">
        <v>1198.0999999999999</v>
      </c>
      <c r="U7441" s="9">
        <f t="shared" si="1048"/>
        <v>1</v>
      </c>
      <c r="V7441" s="4">
        <f t="shared" si="1049"/>
        <v>52.091304347826082</v>
      </c>
      <c r="W7441" s="1" t="s">
        <v>21</v>
      </c>
      <c r="X7441" s="1">
        <v>19.989999999999998</v>
      </c>
      <c r="Y7441" s="4">
        <f t="shared" si="1050"/>
        <v>1218.0899999999999</v>
      </c>
      <c r="Z7441" s="1" t="s">
        <v>49</v>
      </c>
      <c r="AA7441" s="1" t="s">
        <v>23</v>
      </c>
      <c r="AB7441" s="1" t="s">
        <v>17</v>
      </c>
      <c r="AC7441" s="1" t="s">
        <v>18</v>
      </c>
      <c r="AD7441" s="1" t="s">
        <v>19</v>
      </c>
      <c r="AE7441" s="2">
        <v>41106</v>
      </c>
    </row>
    <row r="7442" spans="1:31" x14ac:dyDescent="0.25">
      <c r="A7442">
        <f t="shared" si="1051"/>
        <v>7441</v>
      </c>
      <c r="B7442" s="1">
        <v>16103</v>
      </c>
      <c r="C7442" s="2">
        <v>41105</v>
      </c>
      <c r="D7442" s="1" t="s">
        <v>27</v>
      </c>
      <c r="E7442" s="1" t="str">
        <f t="shared" si="1044"/>
        <v>*</v>
      </c>
      <c r="F7442" s="1" t="str">
        <f t="shared" si="1045"/>
        <v>*</v>
      </c>
      <c r="G7442" s="1" t="str">
        <f t="shared" si="1046"/>
        <v>*</v>
      </c>
      <c r="J7442" s="1" t="str">
        <f t="shared" si="1047"/>
        <v>*</v>
      </c>
      <c r="P7442" s="1">
        <v>22</v>
      </c>
      <c r="Q7442" s="1">
        <f t="shared" si="1052"/>
        <v>3.5000000000000003E-2</v>
      </c>
      <c r="T7442" s="4">
        <v>426.7</v>
      </c>
      <c r="U7442" s="9">
        <f t="shared" si="1048"/>
        <v>0</v>
      </c>
      <c r="V7442" s="4">
        <f t="shared" si="1049"/>
        <v>19.395454545454545</v>
      </c>
      <c r="W7442" s="1" t="s">
        <v>21</v>
      </c>
      <c r="X7442" s="1">
        <v>4.0999999999999996</v>
      </c>
      <c r="Y7442" s="4">
        <f t="shared" si="1050"/>
        <v>430.8</v>
      </c>
      <c r="Z7442" s="1" t="s">
        <v>51</v>
      </c>
      <c r="AA7442" s="1" t="s">
        <v>28</v>
      </c>
      <c r="AB7442" s="1" t="s">
        <v>29</v>
      </c>
      <c r="AC7442" s="1" t="s">
        <v>30</v>
      </c>
      <c r="AD7442" s="1" t="s">
        <v>31</v>
      </c>
      <c r="AE7442" s="2">
        <v>41107</v>
      </c>
    </row>
    <row r="7443" spans="1:31" x14ac:dyDescent="0.25">
      <c r="A7443">
        <f t="shared" si="1051"/>
        <v>7442</v>
      </c>
      <c r="B7443" s="1">
        <v>16103</v>
      </c>
      <c r="C7443" s="2">
        <v>41105</v>
      </c>
      <c r="D7443" s="1" t="s">
        <v>27</v>
      </c>
      <c r="E7443" s="1" t="str">
        <f t="shared" si="1044"/>
        <v>*</v>
      </c>
      <c r="F7443" s="1" t="str">
        <f t="shared" si="1045"/>
        <v>*</v>
      </c>
      <c r="G7443" s="1" t="str">
        <f t="shared" si="1046"/>
        <v>*</v>
      </c>
      <c r="J7443" s="1" t="str">
        <f t="shared" si="1047"/>
        <v>*</v>
      </c>
      <c r="P7443" s="1">
        <v>31</v>
      </c>
      <c r="Q7443" s="1">
        <f t="shared" si="1052"/>
        <v>0.04</v>
      </c>
      <c r="T7443" s="4">
        <v>217.14</v>
      </c>
      <c r="U7443" s="9">
        <f t="shared" si="1048"/>
        <v>0</v>
      </c>
      <c r="V7443" s="4">
        <f t="shared" si="1049"/>
        <v>7.0045161290322575</v>
      </c>
      <c r="W7443" s="1" t="s">
        <v>21</v>
      </c>
      <c r="X7443" s="1">
        <v>6.22</v>
      </c>
      <c r="Y7443" s="4">
        <f t="shared" si="1050"/>
        <v>223.35999999999999</v>
      </c>
      <c r="Z7443" s="1" t="s">
        <v>22</v>
      </c>
      <c r="AA7443" s="1" t="s">
        <v>28</v>
      </c>
      <c r="AB7443" s="1" t="s">
        <v>29</v>
      </c>
      <c r="AC7443" s="1" t="s">
        <v>40</v>
      </c>
      <c r="AD7443" s="1" t="s">
        <v>19</v>
      </c>
      <c r="AE7443" s="2">
        <v>41107</v>
      </c>
    </row>
    <row r="7444" spans="1:31" x14ac:dyDescent="0.25">
      <c r="A7444">
        <f t="shared" si="1051"/>
        <v>7443</v>
      </c>
      <c r="B7444" s="1">
        <v>55683</v>
      </c>
      <c r="C7444" s="2">
        <v>41105</v>
      </c>
      <c r="D7444" s="1" t="s">
        <v>20</v>
      </c>
      <c r="E7444" s="1" t="str">
        <f t="shared" si="1044"/>
        <v>*</v>
      </c>
      <c r="F7444" s="1" t="str">
        <f t="shared" si="1045"/>
        <v>**</v>
      </c>
      <c r="G7444" s="1" t="str">
        <f t="shared" si="1046"/>
        <v>**</v>
      </c>
      <c r="J7444" s="1" t="str">
        <f t="shared" si="1047"/>
        <v>**</v>
      </c>
      <c r="P7444" s="1">
        <v>50</v>
      </c>
      <c r="Q7444" s="1">
        <f t="shared" si="1052"/>
        <v>0.06</v>
      </c>
      <c r="T7444" s="4">
        <v>172.23</v>
      </c>
      <c r="U7444" s="9">
        <f t="shared" si="1048"/>
        <v>0</v>
      </c>
      <c r="V7444" s="4">
        <f t="shared" si="1049"/>
        <v>3.4445999999999999</v>
      </c>
      <c r="W7444" s="1" t="s">
        <v>21</v>
      </c>
      <c r="X7444" s="1">
        <v>1.35</v>
      </c>
      <c r="Y7444" s="4">
        <f t="shared" si="1050"/>
        <v>173.57999999999998</v>
      </c>
      <c r="Z7444" s="1" t="s">
        <v>49</v>
      </c>
      <c r="AA7444" s="1" t="s">
        <v>23</v>
      </c>
      <c r="AB7444" s="1" t="s">
        <v>29</v>
      </c>
      <c r="AC7444" s="1" t="s">
        <v>61</v>
      </c>
      <c r="AD7444" s="1" t="s">
        <v>31</v>
      </c>
      <c r="AE7444" s="2">
        <v>41107</v>
      </c>
    </row>
    <row r="7445" spans="1:31" x14ac:dyDescent="0.25">
      <c r="A7445">
        <f t="shared" si="1051"/>
        <v>7444</v>
      </c>
      <c r="B7445" s="1">
        <v>24613</v>
      </c>
      <c r="C7445" s="2">
        <v>41106</v>
      </c>
      <c r="D7445" s="1" t="s">
        <v>13</v>
      </c>
      <c r="E7445" s="1" t="str">
        <f t="shared" si="1044"/>
        <v>*</v>
      </c>
      <c r="F7445" s="1" t="str">
        <f t="shared" si="1045"/>
        <v>*</v>
      </c>
      <c r="G7445" s="1" t="str">
        <f t="shared" si="1046"/>
        <v>*</v>
      </c>
      <c r="J7445" s="1" t="str">
        <f t="shared" si="1047"/>
        <v>*</v>
      </c>
      <c r="P7445" s="1">
        <v>16</v>
      </c>
      <c r="Q7445" s="1">
        <f t="shared" si="1052"/>
        <v>0.02</v>
      </c>
      <c r="T7445" s="4">
        <v>9695.84</v>
      </c>
      <c r="U7445" s="9">
        <f t="shared" si="1048"/>
        <v>1</v>
      </c>
      <c r="V7445" s="4">
        <f t="shared" si="1049"/>
        <v>605.99</v>
      </c>
      <c r="W7445" s="1" t="s">
        <v>21</v>
      </c>
      <c r="X7445" s="1">
        <v>24.49</v>
      </c>
      <c r="Y7445" s="4">
        <f t="shared" si="1050"/>
        <v>9720.33</v>
      </c>
      <c r="Z7445" s="1" t="s">
        <v>44</v>
      </c>
      <c r="AA7445" s="1" t="s">
        <v>37</v>
      </c>
      <c r="AB7445" s="1" t="s">
        <v>24</v>
      </c>
      <c r="AC7445" s="1" t="s">
        <v>47</v>
      </c>
      <c r="AD7445" s="1" t="s">
        <v>48</v>
      </c>
      <c r="AE7445" s="2">
        <v>41115</v>
      </c>
    </row>
    <row r="7446" spans="1:31" x14ac:dyDescent="0.25">
      <c r="A7446">
        <f t="shared" si="1051"/>
        <v>7445</v>
      </c>
      <c r="B7446" s="1">
        <v>46979</v>
      </c>
      <c r="C7446" s="2">
        <v>41106</v>
      </c>
      <c r="D7446" s="1" t="s">
        <v>13</v>
      </c>
      <c r="E7446" s="1" t="str">
        <f t="shared" si="1044"/>
        <v>*</v>
      </c>
      <c r="F7446" s="1" t="str">
        <f t="shared" si="1045"/>
        <v>*</v>
      </c>
      <c r="G7446" s="1" t="str">
        <f t="shared" si="1046"/>
        <v>*</v>
      </c>
      <c r="J7446" s="1" t="str">
        <f t="shared" si="1047"/>
        <v>*</v>
      </c>
      <c r="P7446" s="1">
        <v>30</v>
      </c>
      <c r="Q7446" s="1">
        <f t="shared" si="1052"/>
        <v>0.04</v>
      </c>
      <c r="T7446" s="4">
        <v>8718.4599999999991</v>
      </c>
      <c r="U7446" s="9">
        <f t="shared" si="1048"/>
        <v>1</v>
      </c>
      <c r="V7446" s="4">
        <f t="shared" si="1049"/>
        <v>290.6153333333333</v>
      </c>
      <c r="W7446" s="1" t="s">
        <v>33</v>
      </c>
      <c r="X7446" s="1">
        <v>26.53</v>
      </c>
      <c r="Y7446" s="4">
        <f t="shared" si="1050"/>
        <v>8744.99</v>
      </c>
      <c r="Z7446" s="1" t="s">
        <v>49</v>
      </c>
      <c r="AA7446" s="1" t="s">
        <v>16</v>
      </c>
      <c r="AB7446" s="1" t="s">
        <v>24</v>
      </c>
      <c r="AC7446" s="1" t="s">
        <v>56</v>
      </c>
      <c r="AD7446" s="1" t="s">
        <v>35</v>
      </c>
      <c r="AE7446" s="2">
        <v>41108</v>
      </c>
    </row>
    <row r="7447" spans="1:31" x14ac:dyDescent="0.25">
      <c r="A7447">
        <f t="shared" si="1051"/>
        <v>7446</v>
      </c>
      <c r="B7447" s="1">
        <v>33666</v>
      </c>
      <c r="C7447" s="2">
        <v>41106</v>
      </c>
      <c r="D7447" s="1" t="s">
        <v>27</v>
      </c>
      <c r="E7447" s="1" t="str">
        <f t="shared" si="1044"/>
        <v>*</v>
      </c>
      <c r="F7447" s="1" t="str">
        <f t="shared" si="1045"/>
        <v>*</v>
      </c>
      <c r="G7447" s="1" t="str">
        <f t="shared" si="1046"/>
        <v>*</v>
      </c>
      <c r="J7447" s="1" t="str">
        <f t="shared" si="1047"/>
        <v>*</v>
      </c>
      <c r="P7447" s="1">
        <v>17</v>
      </c>
      <c r="Q7447" s="1">
        <f t="shared" si="1052"/>
        <v>0.02</v>
      </c>
      <c r="T7447" s="4">
        <v>3801.27</v>
      </c>
      <c r="U7447" s="9">
        <f t="shared" si="1048"/>
        <v>1</v>
      </c>
      <c r="V7447" s="4">
        <f t="shared" si="1049"/>
        <v>223.60411764705881</v>
      </c>
      <c r="W7447" s="1" t="s">
        <v>21</v>
      </c>
      <c r="X7447" s="1">
        <v>69</v>
      </c>
      <c r="Y7447" s="4">
        <f t="shared" si="1050"/>
        <v>3870.27</v>
      </c>
      <c r="Z7447" s="1" t="s">
        <v>44</v>
      </c>
      <c r="AA7447" s="1" t="s">
        <v>37</v>
      </c>
      <c r="AB7447" s="1" t="s">
        <v>17</v>
      </c>
      <c r="AC7447" s="1" t="s">
        <v>52</v>
      </c>
      <c r="AD7447" s="1" t="s">
        <v>48</v>
      </c>
      <c r="AE7447" s="2">
        <v>41108</v>
      </c>
    </row>
    <row r="7448" spans="1:31" x14ac:dyDescent="0.25">
      <c r="A7448">
        <f t="shared" si="1051"/>
        <v>7447</v>
      </c>
      <c r="B7448" s="1">
        <v>30208</v>
      </c>
      <c r="C7448" s="2">
        <v>41106</v>
      </c>
      <c r="D7448" s="1" t="s">
        <v>13</v>
      </c>
      <c r="E7448" s="1" t="str">
        <f t="shared" si="1044"/>
        <v>*</v>
      </c>
      <c r="F7448" s="1" t="str">
        <f t="shared" si="1045"/>
        <v>*</v>
      </c>
      <c r="G7448" s="1" t="str">
        <f t="shared" si="1046"/>
        <v>*</v>
      </c>
      <c r="J7448" s="1" t="str">
        <f t="shared" si="1047"/>
        <v>*</v>
      </c>
      <c r="P7448" s="1">
        <v>46</v>
      </c>
      <c r="Q7448" s="1">
        <f t="shared" si="1052"/>
        <v>0.05</v>
      </c>
      <c r="T7448" s="4">
        <v>1752.0965000000001</v>
      </c>
      <c r="U7448" s="9">
        <f t="shared" si="1048"/>
        <v>1</v>
      </c>
      <c r="V7448" s="4">
        <f t="shared" si="1049"/>
        <v>38.089054347826092</v>
      </c>
      <c r="W7448" s="1" t="s">
        <v>21</v>
      </c>
      <c r="X7448" s="1">
        <v>4.99</v>
      </c>
      <c r="Y7448" s="4">
        <f t="shared" si="1050"/>
        <v>1757.0865000000001</v>
      </c>
      <c r="Z7448" s="1" t="s">
        <v>22</v>
      </c>
      <c r="AA7448" s="1" t="s">
        <v>37</v>
      </c>
      <c r="AB7448" s="1" t="s">
        <v>24</v>
      </c>
      <c r="AC7448" s="1" t="s">
        <v>25</v>
      </c>
      <c r="AD7448" s="1" t="s">
        <v>19</v>
      </c>
      <c r="AE7448" s="2">
        <v>41106</v>
      </c>
    </row>
    <row r="7449" spans="1:31" x14ac:dyDescent="0.25">
      <c r="A7449">
        <f t="shared" si="1051"/>
        <v>7448</v>
      </c>
      <c r="B7449" s="1">
        <v>9892</v>
      </c>
      <c r="C7449" s="2">
        <v>41106</v>
      </c>
      <c r="D7449" s="1" t="s">
        <v>36</v>
      </c>
      <c r="E7449" s="1" t="str">
        <f t="shared" si="1044"/>
        <v>*</v>
      </c>
      <c r="F7449" s="1" t="str">
        <f t="shared" si="1045"/>
        <v>*</v>
      </c>
      <c r="G7449" s="1" t="str">
        <f t="shared" si="1046"/>
        <v>*</v>
      </c>
      <c r="J7449" s="1" t="str">
        <f t="shared" si="1047"/>
        <v>*</v>
      </c>
      <c r="P7449" s="1">
        <v>50</v>
      </c>
      <c r="Q7449" s="1">
        <f t="shared" si="1052"/>
        <v>0.06</v>
      </c>
      <c r="T7449" s="4">
        <v>1406.64</v>
      </c>
      <c r="U7449" s="9">
        <f t="shared" si="1048"/>
        <v>1</v>
      </c>
      <c r="V7449" s="4">
        <f t="shared" si="1049"/>
        <v>28.132800000000003</v>
      </c>
      <c r="W7449" s="1" t="s">
        <v>21</v>
      </c>
      <c r="X7449" s="1">
        <v>8.23</v>
      </c>
      <c r="Y7449" s="4">
        <f t="shared" si="1050"/>
        <v>1414.8700000000001</v>
      </c>
      <c r="Z7449" s="1" t="s">
        <v>15</v>
      </c>
      <c r="AA7449" s="1" t="s">
        <v>28</v>
      </c>
      <c r="AB7449" s="1" t="s">
        <v>29</v>
      </c>
      <c r="AC7449" s="1" t="s">
        <v>57</v>
      </c>
      <c r="AD7449" s="1" t="s">
        <v>19</v>
      </c>
      <c r="AE7449" s="2">
        <v>41107</v>
      </c>
    </row>
    <row r="7450" spans="1:31" x14ac:dyDescent="0.25">
      <c r="A7450">
        <f t="shared" si="1051"/>
        <v>7449</v>
      </c>
      <c r="B7450" s="1">
        <v>24613</v>
      </c>
      <c r="C7450" s="2">
        <v>41106</v>
      </c>
      <c r="D7450" s="1" t="s">
        <v>13</v>
      </c>
      <c r="E7450" s="1" t="str">
        <f t="shared" si="1044"/>
        <v>*</v>
      </c>
      <c r="F7450" s="1" t="str">
        <f t="shared" si="1045"/>
        <v>*</v>
      </c>
      <c r="G7450" s="1" t="str">
        <f t="shared" si="1046"/>
        <v>*</v>
      </c>
      <c r="J7450" s="1" t="str">
        <f t="shared" si="1047"/>
        <v>*</v>
      </c>
      <c r="P7450" s="1">
        <v>39</v>
      </c>
      <c r="Q7450" s="1">
        <f t="shared" si="1052"/>
        <v>0.04</v>
      </c>
      <c r="T7450" s="4">
        <v>777.78</v>
      </c>
      <c r="U7450" s="9">
        <f t="shared" si="1048"/>
        <v>0</v>
      </c>
      <c r="V7450" s="4">
        <f t="shared" si="1049"/>
        <v>19.943076923076923</v>
      </c>
      <c r="W7450" s="1" t="s">
        <v>21</v>
      </c>
      <c r="X7450" s="1">
        <v>4.0999999999999996</v>
      </c>
      <c r="Y7450" s="4">
        <f t="shared" si="1050"/>
        <v>781.88</v>
      </c>
      <c r="Z7450" s="1" t="s">
        <v>44</v>
      </c>
      <c r="AA7450" s="1" t="s">
        <v>37</v>
      </c>
      <c r="AB7450" s="1" t="s">
        <v>29</v>
      </c>
      <c r="AC7450" s="1" t="s">
        <v>30</v>
      </c>
      <c r="AD7450" s="1" t="s">
        <v>31</v>
      </c>
      <c r="AE7450" s="2">
        <v>41115</v>
      </c>
    </row>
    <row r="7451" spans="1:31" x14ac:dyDescent="0.25">
      <c r="A7451">
        <f t="shared" si="1051"/>
        <v>7450</v>
      </c>
      <c r="B7451" s="1">
        <v>24613</v>
      </c>
      <c r="C7451" s="2">
        <v>41106</v>
      </c>
      <c r="D7451" s="1" t="s">
        <v>13</v>
      </c>
      <c r="E7451" s="1" t="str">
        <f t="shared" si="1044"/>
        <v>*</v>
      </c>
      <c r="F7451" s="1" t="str">
        <f t="shared" si="1045"/>
        <v>*</v>
      </c>
      <c r="G7451" s="1" t="str">
        <f t="shared" si="1046"/>
        <v>*</v>
      </c>
      <c r="J7451" s="1" t="str">
        <f t="shared" si="1047"/>
        <v>*</v>
      </c>
      <c r="P7451" s="1">
        <v>36</v>
      </c>
      <c r="Q7451" s="1">
        <f t="shared" si="1052"/>
        <v>0.04</v>
      </c>
      <c r="T7451" s="4">
        <v>246.79</v>
      </c>
      <c r="U7451" s="9">
        <f t="shared" si="1048"/>
        <v>0</v>
      </c>
      <c r="V7451" s="4">
        <f t="shared" si="1049"/>
        <v>6.8552777777777774</v>
      </c>
      <c r="W7451" s="1" t="s">
        <v>21</v>
      </c>
      <c r="X7451" s="1">
        <v>6.6</v>
      </c>
      <c r="Y7451" s="4">
        <f t="shared" si="1050"/>
        <v>253.39</v>
      </c>
      <c r="Z7451" s="1" t="s">
        <v>44</v>
      </c>
      <c r="AA7451" s="1" t="s">
        <v>37</v>
      </c>
      <c r="AB7451" s="1" t="s">
        <v>29</v>
      </c>
      <c r="AC7451" s="1" t="s">
        <v>40</v>
      </c>
      <c r="AD7451" s="1" t="s">
        <v>19</v>
      </c>
      <c r="AE7451" s="2">
        <v>41115</v>
      </c>
    </row>
    <row r="7452" spans="1:31" x14ac:dyDescent="0.25">
      <c r="A7452">
        <f t="shared" si="1051"/>
        <v>7451</v>
      </c>
      <c r="B7452" s="1">
        <v>46979</v>
      </c>
      <c r="C7452" s="2">
        <v>41106</v>
      </c>
      <c r="D7452" s="1" t="s">
        <v>13</v>
      </c>
      <c r="E7452" s="1" t="str">
        <f t="shared" si="1044"/>
        <v>*</v>
      </c>
      <c r="F7452" s="1" t="str">
        <f t="shared" si="1045"/>
        <v>*</v>
      </c>
      <c r="G7452" s="1" t="str">
        <f t="shared" si="1046"/>
        <v>*</v>
      </c>
      <c r="J7452" s="1" t="str">
        <f t="shared" si="1047"/>
        <v>*</v>
      </c>
      <c r="P7452" s="1">
        <v>26</v>
      </c>
      <c r="Q7452" s="1">
        <f t="shared" si="1052"/>
        <v>3.5000000000000003E-2</v>
      </c>
      <c r="T7452" s="4">
        <v>135.88</v>
      </c>
      <c r="U7452" s="9">
        <f t="shared" si="1048"/>
        <v>0</v>
      </c>
      <c r="V7452" s="4">
        <f t="shared" si="1049"/>
        <v>5.2261538461538457</v>
      </c>
      <c r="W7452" s="1" t="s">
        <v>21</v>
      </c>
      <c r="X7452" s="1">
        <v>5.49</v>
      </c>
      <c r="Y7452" s="4">
        <f t="shared" si="1050"/>
        <v>141.37</v>
      </c>
      <c r="Z7452" s="1" t="s">
        <v>49</v>
      </c>
      <c r="AA7452" s="1" t="s">
        <v>16</v>
      </c>
      <c r="AB7452" s="1" t="s">
        <v>29</v>
      </c>
      <c r="AC7452" s="1" t="s">
        <v>40</v>
      </c>
      <c r="AD7452" s="1" t="s">
        <v>19</v>
      </c>
      <c r="AE7452" s="2">
        <v>41115</v>
      </c>
    </row>
    <row r="7453" spans="1:31" x14ac:dyDescent="0.25">
      <c r="A7453">
        <f t="shared" si="1051"/>
        <v>7452</v>
      </c>
      <c r="B7453" s="1">
        <v>59558</v>
      </c>
      <c r="C7453" s="2">
        <v>41106</v>
      </c>
      <c r="D7453" s="1" t="s">
        <v>27</v>
      </c>
      <c r="E7453" s="1" t="str">
        <f t="shared" si="1044"/>
        <v>*</v>
      </c>
      <c r="F7453" s="1" t="str">
        <f t="shared" si="1045"/>
        <v>*</v>
      </c>
      <c r="G7453" s="1" t="str">
        <f t="shared" si="1046"/>
        <v>*</v>
      </c>
      <c r="J7453" s="1" t="str">
        <f t="shared" si="1047"/>
        <v>*</v>
      </c>
      <c r="P7453" s="1">
        <v>34</v>
      </c>
      <c r="Q7453" s="1">
        <f t="shared" si="1052"/>
        <v>0.04</v>
      </c>
      <c r="T7453" s="4">
        <v>94.56</v>
      </c>
      <c r="U7453" s="9">
        <f t="shared" si="1048"/>
        <v>0</v>
      </c>
      <c r="V7453" s="4">
        <f t="shared" si="1049"/>
        <v>2.7811764705882354</v>
      </c>
      <c r="W7453" s="1" t="s">
        <v>21</v>
      </c>
      <c r="X7453" s="1">
        <v>0.5</v>
      </c>
      <c r="Y7453" s="4">
        <f t="shared" si="1050"/>
        <v>95.06</v>
      </c>
      <c r="Z7453" s="1" t="s">
        <v>50</v>
      </c>
      <c r="AA7453" s="1" t="s">
        <v>23</v>
      </c>
      <c r="AB7453" s="1" t="s">
        <v>29</v>
      </c>
      <c r="AC7453" s="1" t="s">
        <v>58</v>
      </c>
      <c r="AD7453" s="1" t="s">
        <v>19</v>
      </c>
      <c r="AE7453" s="2">
        <v>41109</v>
      </c>
    </row>
    <row r="7454" spans="1:31" x14ac:dyDescent="0.25">
      <c r="A7454">
        <f t="shared" si="1051"/>
        <v>7453</v>
      </c>
      <c r="B7454" s="1">
        <v>30786</v>
      </c>
      <c r="C7454" s="2">
        <v>41106</v>
      </c>
      <c r="D7454" s="1" t="s">
        <v>36</v>
      </c>
      <c r="E7454" s="1" t="str">
        <f t="shared" si="1044"/>
        <v>*</v>
      </c>
      <c r="F7454" s="1" t="str">
        <f t="shared" si="1045"/>
        <v>*</v>
      </c>
      <c r="G7454" s="1" t="str">
        <f t="shared" si="1046"/>
        <v>*</v>
      </c>
      <c r="J7454" s="1" t="str">
        <f t="shared" si="1047"/>
        <v>*</v>
      </c>
      <c r="P7454" s="1">
        <v>4</v>
      </c>
      <c r="Q7454" s="1">
        <f t="shared" si="1052"/>
        <v>0.01</v>
      </c>
      <c r="T7454" s="4">
        <v>72.72</v>
      </c>
      <c r="U7454" s="9">
        <f t="shared" si="1048"/>
        <v>0</v>
      </c>
      <c r="V7454" s="4">
        <f t="shared" si="1049"/>
        <v>18.18</v>
      </c>
      <c r="W7454" s="1" t="s">
        <v>21</v>
      </c>
      <c r="X7454" s="1">
        <v>10.68</v>
      </c>
      <c r="Y7454" s="4">
        <f t="shared" si="1050"/>
        <v>83.4</v>
      </c>
      <c r="Z7454" s="1" t="s">
        <v>46</v>
      </c>
      <c r="AA7454" s="1" t="s">
        <v>23</v>
      </c>
      <c r="AB7454" s="1" t="s">
        <v>29</v>
      </c>
      <c r="AC7454" s="1" t="s">
        <v>55</v>
      </c>
      <c r="AD7454" s="1" t="s">
        <v>19</v>
      </c>
      <c r="AE7454" s="2">
        <v>41107</v>
      </c>
    </row>
    <row r="7455" spans="1:31" x14ac:dyDescent="0.25">
      <c r="A7455">
        <f t="shared" si="1051"/>
        <v>7454</v>
      </c>
      <c r="B7455" s="1">
        <v>30786</v>
      </c>
      <c r="C7455" s="2">
        <v>41106</v>
      </c>
      <c r="D7455" s="1" t="s">
        <v>36</v>
      </c>
      <c r="E7455" s="1" t="str">
        <f t="shared" si="1044"/>
        <v>*</v>
      </c>
      <c r="F7455" s="1" t="str">
        <f t="shared" si="1045"/>
        <v>*</v>
      </c>
      <c r="G7455" s="1" t="str">
        <f t="shared" si="1046"/>
        <v>*</v>
      </c>
      <c r="J7455" s="1" t="str">
        <f t="shared" si="1047"/>
        <v>*</v>
      </c>
      <c r="P7455" s="1">
        <v>23</v>
      </c>
      <c r="Q7455" s="1">
        <f t="shared" si="1052"/>
        <v>3.5000000000000003E-2</v>
      </c>
      <c r="T7455" s="4">
        <v>65.91</v>
      </c>
      <c r="U7455" s="9">
        <f t="shared" si="1048"/>
        <v>0</v>
      </c>
      <c r="V7455" s="4">
        <f t="shared" si="1049"/>
        <v>2.8656521739130434</v>
      </c>
      <c r="W7455" s="1" t="s">
        <v>21</v>
      </c>
      <c r="X7455" s="1">
        <v>1.34</v>
      </c>
      <c r="Y7455" s="4">
        <f t="shared" si="1050"/>
        <v>67.25</v>
      </c>
      <c r="Z7455" s="1" t="s">
        <v>46</v>
      </c>
      <c r="AA7455" s="1" t="s">
        <v>23</v>
      </c>
      <c r="AB7455" s="1" t="s">
        <v>29</v>
      </c>
      <c r="AC7455" s="1" t="s">
        <v>30</v>
      </c>
      <c r="AD7455" s="1" t="s">
        <v>31</v>
      </c>
      <c r="AE7455" s="2">
        <v>41106</v>
      </c>
    </row>
    <row r="7456" spans="1:31" x14ac:dyDescent="0.25">
      <c r="A7456">
        <f t="shared" si="1051"/>
        <v>7455</v>
      </c>
      <c r="B7456" s="1">
        <v>42374</v>
      </c>
      <c r="C7456" s="2">
        <v>41107</v>
      </c>
      <c r="D7456" s="1" t="s">
        <v>32</v>
      </c>
      <c r="E7456" s="1" t="str">
        <f t="shared" si="1044"/>
        <v>***</v>
      </c>
      <c r="F7456" s="1" t="str">
        <f t="shared" si="1045"/>
        <v>***</v>
      </c>
      <c r="G7456" s="1" t="str">
        <f t="shared" si="1046"/>
        <v>***</v>
      </c>
      <c r="J7456" s="1" t="str">
        <f t="shared" si="1047"/>
        <v>***</v>
      </c>
      <c r="P7456" s="1">
        <v>47</v>
      </c>
      <c r="Q7456" s="1">
        <f t="shared" si="1052"/>
        <v>0.05</v>
      </c>
      <c r="T7456" s="4">
        <v>807.6</v>
      </c>
      <c r="U7456" s="9">
        <f t="shared" si="1048"/>
        <v>0</v>
      </c>
      <c r="V7456" s="4">
        <f t="shared" si="1049"/>
        <v>17.182978723404254</v>
      </c>
      <c r="W7456" s="1" t="s">
        <v>21</v>
      </c>
      <c r="X7456" s="1">
        <v>5.08</v>
      </c>
      <c r="Y7456" s="4">
        <f t="shared" si="1050"/>
        <v>812.68000000000006</v>
      </c>
      <c r="Z7456" s="1" t="s">
        <v>49</v>
      </c>
      <c r="AA7456" s="1" t="s">
        <v>28</v>
      </c>
      <c r="AB7456" s="1" t="s">
        <v>29</v>
      </c>
      <c r="AC7456" s="1" t="s">
        <v>43</v>
      </c>
      <c r="AD7456" s="1" t="s">
        <v>19</v>
      </c>
      <c r="AE7456" s="2">
        <v>41108</v>
      </c>
    </row>
    <row r="7457" spans="1:31" x14ac:dyDescent="0.25">
      <c r="A7457">
        <f t="shared" si="1051"/>
        <v>7456</v>
      </c>
      <c r="B7457" s="1">
        <v>42374</v>
      </c>
      <c r="C7457" s="2">
        <v>41107</v>
      </c>
      <c r="D7457" s="1" t="s">
        <v>32</v>
      </c>
      <c r="E7457" s="1" t="str">
        <f t="shared" si="1044"/>
        <v>***</v>
      </c>
      <c r="F7457" s="1" t="str">
        <f t="shared" si="1045"/>
        <v>***</v>
      </c>
      <c r="G7457" s="1" t="str">
        <f t="shared" si="1046"/>
        <v>***</v>
      </c>
      <c r="J7457" s="1" t="str">
        <f t="shared" si="1047"/>
        <v>***</v>
      </c>
      <c r="P7457" s="1">
        <v>11</v>
      </c>
      <c r="Q7457" s="1">
        <f t="shared" si="1052"/>
        <v>0.02</v>
      </c>
      <c r="T7457" s="4">
        <v>694.17</v>
      </c>
      <c r="U7457" s="9">
        <f t="shared" si="1048"/>
        <v>0</v>
      </c>
      <c r="V7457" s="4">
        <f t="shared" si="1049"/>
        <v>63.106363636363632</v>
      </c>
      <c r="W7457" s="1" t="s">
        <v>21</v>
      </c>
      <c r="X7457" s="1">
        <v>10.29</v>
      </c>
      <c r="Y7457" s="4">
        <f t="shared" si="1050"/>
        <v>704.45999999999992</v>
      </c>
      <c r="Z7457" s="1" t="s">
        <v>49</v>
      </c>
      <c r="AA7457" s="1" t="s">
        <v>28</v>
      </c>
      <c r="AB7457" s="1" t="s">
        <v>29</v>
      </c>
      <c r="AC7457" s="1" t="s">
        <v>43</v>
      </c>
      <c r="AD7457" s="1" t="s">
        <v>19</v>
      </c>
      <c r="AE7457" s="2">
        <v>41109</v>
      </c>
    </row>
    <row r="7458" spans="1:31" x14ac:dyDescent="0.25">
      <c r="A7458">
        <f t="shared" si="1051"/>
        <v>7457</v>
      </c>
      <c r="B7458" s="1">
        <v>45734</v>
      </c>
      <c r="C7458" s="2">
        <v>41107</v>
      </c>
      <c r="D7458" s="1" t="s">
        <v>32</v>
      </c>
      <c r="E7458" s="1" t="str">
        <f t="shared" si="1044"/>
        <v>***</v>
      </c>
      <c r="F7458" s="1" t="str">
        <f t="shared" si="1045"/>
        <v>***</v>
      </c>
      <c r="G7458" s="1" t="str">
        <f t="shared" si="1046"/>
        <v>***</v>
      </c>
      <c r="J7458" s="1" t="str">
        <f t="shared" si="1047"/>
        <v>***</v>
      </c>
      <c r="P7458" s="1">
        <v>47</v>
      </c>
      <c r="Q7458" s="1">
        <f t="shared" si="1052"/>
        <v>0.05</v>
      </c>
      <c r="T7458" s="4">
        <v>557.52</v>
      </c>
      <c r="U7458" s="9">
        <f t="shared" si="1048"/>
        <v>0</v>
      </c>
      <c r="V7458" s="4">
        <f t="shared" si="1049"/>
        <v>11.862127659574467</v>
      </c>
      <c r="W7458" s="1" t="s">
        <v>14</v>
      </c>
      <c r="X7458" s="1">
        <v>7.95</v>
      </c>
      <c r="Y7458" s="4">
        <f t="shared" si="1050"/>
        <v>565.47</v>
      </c>
      <c r="Z7458" s="1" t="s">
        <v>49</v>
      </c>
      <c r="AA7458" s="1" t="s">
        <v>16</v>
      </c>
      <c r="AB7458" s="1" t="s">
        <v>29</v>
      </c>
      <c r="AC7458" s="1" t="s">
        <v>30</v>
      </c>
      <c r="AD7458" s="1" t="s">
        <v>41</v>
      </c>
      <c r="AE7458" s="2">
        <v>41109</v>
      </c>
    </row>
    <row r="7459" spans="1:31" x14ac:dyDescent="0.25">
      <c r="A7459">
        <f t="shared" si="1051"/>
        <v>7458</v>
      </c>
      <c r="B7459" s="1">
        <v>42374</v>
      </c>
      <c r="C7459" s="2">
        <v>41107</v>
      </c>
      <c r="D7459" s="1" t="s">
        <v>32</v>
      </c>
      <c r="E7459" s="1" t="str">
        <f t="shared" si="1044"/>
        <v>***</v>
      </c>
      <c r="F7459" s="1" t="str">
        <f t="shared" si="1045"/>
        <v>***</v>
      </c>
      <c r="G7459" s="1" t="str">
        <f t="shared" si="1046"/>
        <v>***</v>
      </c>
      <c r="J7459" s="1" t="str">
        <f t="shared" si="1047"/>
        <v>***</v>
      </c>
      <c r="P7459" s="1">
        <v>21</v>
      </c>
      <c r="Q7459" s="1">
        <f t="shared" si="1052"/>
        <v>3.5000000000000003E-2</v>
      </c>
      <c r="T7459" s="4">
        <v>205.32</v>
      </c>
      <c r="U7459" s="9">
        <f t="shared" si="1048"/>
        <v>0</v>
      </c>
      <c r="V7459" s="4">
        <f t="shared" si="1049"/>
        <v>9.7771428571428576</v>
      </c>
      <c r="W7459" s="1" t="s">
        <v>14</v>
      </c>
      <c r="X7459" s="1">
        <v>1.99</v>
      </c>
      <c r="Y7459" s="4">
        <f t="shared" si="1050"/>
        <v>207.31</v>
      </c>
      <c r="Z7459" s="1" t="s">
        <v>49</v>
      </c>
      <c r="AA7459" s="1" t="s">
        <v>28</v>
      </c>
      <c r="AB7459" s="1" t="s">
        <v>24</v>
      </c>
      <c r="AC7459" s="1" t="s">
        <v>38</v>
      </c>
      <c r="AD7459" s="1" t="s">
        <v>41</v>
      </c>
      <c r="AE7459" s="2">
        <v>41107</v>
      </c>
    </row>
    <row r="7460" spans="1:31" x14ac:dyDescent="0.25">
      <c r="A7460">
        <f t="shared" si="1051"/>
        <v>7459</v>
      </c>
      <c r="B7460" s="1">
        <v>24039</v>
      </c>
      <c r="C7460" s="2">
        <v>41107</v>
      </c>
      <c r="D7460" s="1" t="s">
        <v>27</v>
      </c>
      <c r="E7460" s="1" t="str">
        <f t="shared" si="1044"/>
        <v>*</v>
      </c>
      <c r="F7460" s="1" t="str">
        <f t="shared" si="1045"/>
        <v>*</v>
      </c>
      <c r="G7460" s="1" t="str">
        <f t="shared" si="1046"/>
        <v>*</v>
      </c>
      <c r="J7460" s="1" t="str">
        <f t="shared" si="1047"/>
        <v>*</v>
      </c>
      <c r="P7460" s="1">
        <v>5</v>
      </c>
      <c r="Q7460" s="1">
        <f t="shared" si="1052"/>
        <v>0.01</v>
      </c>
      <c r="T7460" s="4">
        <v>199.16</v>
      </c>
      <c r="U7460" s="9">
        <f t="shared" si="1048"/>
        <v>0</v>
      </c>
      <c r="V7460" s="4">
        <f t="shared" si="1049"/>
        <v>39.832000000000001</v>
      </c>
      <c r="W7460" s="1" t="s">
        <v>21</v>
      </c>
      <c r="X7460" s="1">
        <v>1.99</v>
      </c>
      <c r="Y7460" s="4">
        <f t="shared" si="1050"/>
        <v>201.15</v>
      </c>
      <c r="Z7460" s="1" t="s">
        <v>53</v>
      </c>
      <c r="AA7460" s="1" t="s">
        <v>28</v>
      </c>
      <c r="AB7460" s="1" t="s">
        <v>24</v>
      </c>
      <c r="AC7460" s="1" t="s">
        <v>38</v>
      </c>
      <c r="AD7460" s="1" t="s">
        <v>41</v>
      </c>
      <c r="AE7460" s="2">
        <v>41109</v>
      </c>
    </row>
    <row r="7461" spans="1:31" x14ac:dyDescent="0.25">
      <c r="A7461">
        <f t="shared" si="1051"/>
        <v>7460</v>
      </c>
      <c r="B7461" s="1">
        <v>38532</v>
      </c>
      <c r="C7461" s="2">
        <v>41107</v>
      </c>
      <c r="D7461" s="1" t="s">
        <v>20</v>
      </c>
      <c r="E7461" s="1" t="str">
        <f t="shared" si="1044"/>
        <v>*</v>
      </c>
      <c r="F7461" s="1" t="str">
        <f t="shared" si="1045"/>
        <v>**</v>
      </c>
      <c r="G7461" s="1" t="str">
        <f t="shared" si="1046"/>
        <v>**</v>
      </c>
      <c r="J7461" s="1" t="str">
        <f t="shared" si="1047"/>
        <v>**</v>
      </c>
      <c r="P7461" s="1">
        <v>44</v>
      </c>
      <c r="Q7461" s="1">
        <f t="shared" si="1052"/>
        <v>0.05</v>
      </c>
      <c r="T7461" s="4">
        <v>128.22</v>
      </c>
      <c r="U7461" s="9">
        <f t="shared" si="1048"/>
        <v>0</v>
      </c>
      <c r="V7461" s="4">
        <f t="shared" si="1049"/>
        <v>2.9140909090909091</v>
      </c>
      <c r="W7461" s="1" t="s">
        <v>21</v>
      </c>
      <c r="X7461" s="1">
        <v>0.7</v>
      </c>
      <c r="Y7461" s="4">
        <f t="shared" si="1050"/>
        <v>128.91999999999999</v>
      </c>
      <c r="Z7461" s="1" t="s">
        <v>22</v>
      </c>
      <c r="AA7461" s="1" t="s">
        <v>28</v>
      </c>
      <c r="AB7461" s="1" t="s">
        <v>29</v>
      </c>
      <c r="AC7461" s="1" t="s">
        <v>30</v>
      </c>
      <c r="AD7461" s="1" t="s">
        <v>31</v>
      </c>
      <c r="AE7461" s="2">
        <v>41109</v>
      </c>
    </row>
    <row r="7462" spans="1:31" x14ac:dyDescent="0.25">
      <c r="A7462">
        <f t="shared" si="1051"/>
        <v>7461</v>
      </c>
      <c r="B7462" s="1">
        <v>43907</v>
      </c>
      <c r="C7462" s="2">
        <v>41108</v>
      </c>
      <c r="D7462" s="1" t="s">
        <v>32</v>
      </c>
      <c r="E7462" s="1" t="str">
        <f t="shared" si="1044"/>
        <v>***</v>
      </c>
      <c r="F7462" s="1" t="str">
        <f t="shared" si="1045"/>
        <v>***</v>
      </c>
      <c r="G7462" s="1" t="str">
        <f t="shared" si="1046"/>
        <v>***</v>
      </c>
      <c r="J7462" s="1" t="str">
        <f t="shared" si="1047"/>
        <v>***</v>
      </c>
      <c r="P7462" s="1">
        <v>42</v>
      </c>
      <c r="Q7462" s="1">
        <f t="shared" si="1052"/>
        <v>0.05</v>
      </c>
      <c r="T7462" s="4">
        <v>1392.77</v>
      </c>
      <c r="U7462" s="9">
        <f t="shared" si="1048"/>
        <v>1</v>
      </c>
      <c r="V7462" s="4">
        <f t="shared" si="1049"/>
        <v>33.161190476190477</v>
      </c>
      <c r="W7462" s="1" t="s">
        <v>33</v>
      </c>
      <c r="X7462" s="1">
        <v>45.51</v>
      </c>
      <c r="Y7462" s="4">
        <f t="shared" si="1050"/>
        <v>1438.28</v>
      </c>
      <c r="Z7462" s="1" t="s">
        <v>44</v>
      </c>
      <c r="AA7462" s="1" t="s">
        <v>28</v>
      </c>
      <c r="AB7462" s="1" t="s">
        <v>17</v>
      </c>
      <c r="AC7462" s="1" t="s">
        <v>52</v>
      </c>
      <c r="AD7462" s="1" t="s">
        <v>59</v>
      </c>
      <c r="AE7462" s="2">
        <v>41110</v>
      </c>
    </row>
    <row r="7463" spans="1:31" x14ac:dyDescent="0.25">
      <c r="A7463">
        <f t="shared" si="1051"/>
        <v>7462</v>
      </c>
      <c r="B7463" s="1">
        <v>53635</v>
      </c>
      <c r="C7463" s="2">
        <v>41108</v>
      </c>
      <c r="D7463" s="1" t="s">
        <v>27</v>
      </c>
      <c r="E7463" s="1" t="str">
        <f t="shared" si="1044"/>
        <v>*</v>
      </c>
      <c r="F7463" s="1" t="str">
        <f t="shared" si="1045"/>
        <v>*</v>
      </c>
      <c r="G7463" s="1" t="str">
        <f t="shared" si="1046"/>
        <v>*</v>
      </c>
      <c r="J7463" s="1" t="str">
        <f t="shared" si="1047"/>
        <v>*</v>
      </c>
      <c r="P7463" s="1">
        <v>33</v>
      </c>
      <c r="Q7463" s="1">
        <f t="shared" si="1052"/>
        <v>0.04</v>
      </c>
      <c r="T7463" s="4">
        <v>103.92</v>
      </c>
      <c r="U7463" s="9">
        <f t="shared" si="1048"/>
        <v>0</v>
      </c>
      <c r="V7463" s="4">
        <f t="shared" si="1049"/>
        <v>3.1490909090909089</v>
      </c>
      <c r="W7463" s="1" t="s">
        <v>21</v>
      </c>
      <c r="X7463" s="1">
        <v>1.92</v>
      </c>
      <c r="Y7463" s="4">
        <f t="shared" si="1050"/>
        <v>105.84</v>
      </c>
      <c r="Z7463" s="1" t="s">
        <v>15</v>
      </c>
      <c r="AA7463" s="1" t="s">
        <v>23</v>
      </c>
      <c r="AB7463" s="1" t="s">
        <v>29</v>
      </c>
      <c r="AC7463" s="1" t="s">
        <v>45</v>
      </c>
      <c r="AD7463" s="1" t="s">
        <v>31</v>
      </c>
      <c r="AE7463" s="2">
        <v>41110</v>
      </c>
    </row>
    <row r="7464" spans="1:31" x14ac:dyDescent="0.25">
      <c r="A7464">
        <f t="shared" si="1051"/>
        <v>7463</v>
      </c>
      <c r="B7464" s="1">
        <v>14727</v>
      </c>
      <c r="C7464" s="2">
        <v>41109</v>
      </c>
      <c r="D7464" s="1" t="s">
        <v>36</v>
      </c>
      <c r="E7464" s="1" t="str">
        <f t="shared" si="1044"/>
        <v>*</v>
      </c>
      <c r="F7464" s="1" t="str">
        <f t="shared" si="1045"/>
        <v>*</v>
      </c>
      <c r="G7464" s="1" t="str">
        <f t="shared" si="1046"/>
        <v>*</v>
      </c>
      <c r="J7464" s="1" t="str">
        <f t="shared" si="1047"/>
        <v>*</v>
      </c>
      <c r="P7464" s="1">
        <v>50</v>
      </c>
      <c r="Q7464" s="1">
        <f t="shared" si="1052"/>
        <v>0.06</v>
      </c>
      <c r="T7464" s="4">
        <v>8532.152</v>
      </c>
      <c r="U7464" s="9">
        <f t="shared" si="1048"/>
        <v>1</v>
      </c>
      <c r="V7464" s="4">
        <f t="shared" si="1049"/>
        <v>170.64304000000001</v>
      </c>
      <c r="W7464" s="1" t="s">
        <v>33</v>
      </c>
      <c r="X7464" s="1">
        <v>52.2</v>
      </c>
      <c r="Y7464" s="4">
        <f t="shared" si="1050"/>
        <v>8584.3520000000008</v>
      </c>
      <c r="Z7464" s="1" t="s">
        <v>64</v>
      </c>
      <c r="AA7464" s="1" t="s">
        <v>23</v>
      </c>
      <c r="AB7464" s="1" t="s">
        <v>17</v>
      </c>
      <c r="AC7464" s="1" t="s">
        <v>52</v>
      </c>
      <c r="AD7464" s="1" t="s">
        <v>59</v>
      </c>
      <c r="AE7464" s="2">
        <v>41112</v>
      </c>
    </row>
    <row r="7465" spans="1:31" x14ac:dyDescent="0.25">
      <c r="A7465">
        <f t="shared" si="1051"/>
        <v>7464</v>
      </c>
      <c r="B7465" s="1">
        <v>14727</v>
      </c>
      <c r="C7465" s="2">
        <v>41109</v>
      </c>
      <c r="D7465" s="1" t="s">
        <v>36</v>
      </c>
      <c r="E7465" s="1" t="str">
        <f t="shared" si="1044"/>
        <v>*</v>
      </c>
      <c r="F7465" s="1" t="str">
        <f t="shared" si="1045"/>
        <v>*</v>
      </c>
      <c r="G7465" s="1" t="str">
        <f t="shared" si="1046"/>
        <v>*</v>
      </c>
      <c r="J7465" s="1" t="str">
        <f t="shared" si="1047"/>
        <v>*</v>
      </c>
      <c r="P7465" s="1">
        <v>33</v>
      </c>
      <c r="Q7465" s="1">
        <f t="shared" si="1052"/>
        <v>0.04</v>
      </c>
      <c r="T7465" s="4">
        <v>2269.41</v>
      </c>
      <c r="U7465" s="9">
        <f t="shared" si="1048"/>
        <v>1</v>
      </c>
      <c r="V7465" s="4">
        <f t="shared" si="1049"/>
        <v>68.77</v>
      </c>
      <c r="W7465" s="1" t="s">
        <v>21</v>
      </c>
      <c r="X7465" s="1">
        <v>3.5</v>
      </c>
      <c r="Y7465" s="4">
        <f t="shared" si="1050"/>
        <v>2272.91</v>
      </c>
      <c r="Z7465" s="1" t="s">
        <v>53</v>
      </c>
      <c r="AA7465" s="1" t="s">
        <v>23</v>
      </c>
      <c r="AB7465" s="1" t="s">
        <v>29</v>
      </c>
      <c r="AC7465" s="1" t="s">
        <v>63</v>
      </c>
      <c r="AD7465" s="1" t="s">
        <v>19</v>
      </c>
      <c r="AE7465" s="2">
        <v>41110</v>
      </c>
    </row>
    <row r="7466" spans="1:31" x14ac:dyDescent="0.25">
      <c r="A7466">
        <f t="shared" si="1051"/>
        <v>7465</v>
      </c>
      <c r="B7466" s="1">
        <v>11745</v>
      </c>
      <c r="C7466" s="2">
        <v>41109</v>
      </c>
      <c r="D7466" s="1" t="s">
        <v>20</v>
      </c>
      <c r="E7466" s="1" t="str">
        <f t="shared" si="1044"/>
        <v>*</v>
      </c>
      <c r="F7466" s="1" t="str">
        <f t="shared" si="1045"/>
        <v>**</v>
      </c>
      <c r="G7466" s="1" t="str">
        <f t="shared" si="1046"/>
        <v>**</v>
      </c>
      <c r="J7466" s="1" t="str">
        <f t="shared" si="1047"/>
        <v>**</v>
      </c>
      <c r="P7466" s="1">
        <v>17</v>
      </c>
      <c r="Q7466" s="1">
        <f t="shared" si="1052"/>
        <v>0.02</v>
      </c>
      <c r="T7466" s="4">
        <v>686.27</v>
      </c>
      <c r="U7466" s="9">
        <f t="shared" si="1048"/>
        <v>0</v>
      </c>
      <c r="V7466" s="4">
        <f t="shared" si="1049"/>
        <v>40.368823529411763</v>
      </c>
      <c r="W7466" s="1" t="s">
        <v>21</v>
      </c>
      <c r="X7466" s="1">
        <v>19.989999999999998</v>
      </c>
      <c r="Y7466" s="4">
        <f t="shared" si="1050"/>
        <v>706.26</v>
      </c>
      <c r="Z7466" s="1" t="s">
        <v>15</v>
      </c>
      <c r="AA7466" s="1" t="s">
        <v>37</v>
      </c>
      <c r="AB7466" s="1" t="s">
        <v>24</v>
      </c>
      <c r="AC7466" s="1" t="s">
        <v>38</v>
      </c>
      <c r="AD7466" s="1" t="s">
        <v>19</v>
      </c>
      <c r="AE7466" s="2">
        <v>41110</v>
      </c>
    </row>
    <row r="7467" spans="1:31" x14ac:dyDescent="0.25">
      <c r="A7467">
        <f t="shared" si="1051"/>
        <v>7466</v>
      </c>
      <c r="B7467" s="1">
        <v>34595</v>
      </c>
      <c r="C7467" s="2">
        <v>41109</v>
      </c>
      <c r="D7467" s="1" t="s">
        <v>36</v>
      </c>
      <c r="E7467" s="1" t="str">
        <f t="shared" si="1044"/>
        <v>*</v>
      </c>
      <c r="F7467" s="1" t="str">
        <f t="shared" si="1045"/>
        <v>*</v>
      </c>
      <c r="G7467" s="1" t="str">
        <f t="shared" si="1046"/>
        <v>*</v>
      </c>
      <c r="J7467" s="1" t="str">
        <f t="shared" si="1047"/>
        <v>*</v>
      </c>
      <c r="P7467" s="1">
        <v>12</v>
      </c>
      <c r="Q7467" s="1">
        <f t="shared" si="1052"/>
        <v>0.02</v>
      </c>
      <c r="T7467" s="4">
        <v>488.65</v>
      </c>
      <c r="U7467" s="9">
        <f t="shared" si="1048"/>
        <v>0</v>
      </c>
      <c r="V7467" s="4">
        <f t="shared" si="1049"/>
        <v>40.720833333333331</v>
      </c>
      <c r="W7467" s="1" t="s">
        <v>21</v>
      </c>
      <c r="X7467" s="1">
        <v>17.48</v>
      </c>
      <c r="Y7467" s="4">
        <f t="shared" si="1050"/>
        <v>506.13</v>
      </c>
      <c r="Z7467" s="1" t="s">
        <v>44</v>
      </c>
      <c r="AA7467" s="1" t="s">
        <v>23</v>
      </c>
      <c r="AB7467" s="1" t="s">
        <v>29</v>
      </c>
      <c r="AC7467" s="1" t="s">
        <v>40</v>
      </c>
      <c r="AD7467" s="1" t="s">
        <v>19</v>
      </c>
      <c r="AE7467" s="2">
        <v>41110</v>
      </c>
    </row>
    <row r="7468" spans="1:31" x14ac:dyDescent="0.25">
      <c r="A7468">
        <f t="shared" si="1051"/>
        <v>7467</v>
      </c>
      <c r="B7468" s="1">
        <v>25825</v>
      </c>
      <c r="C7468" s="2">
        <v>41109</v>
      </c>
      <c r="D7468" s="1" t="s">
        <v>27</v>
      </c>
      <c r="E7468" s="1" t="str">
        <f t="shared" si="1044"/>
        <v>*</v>
      </c>
      <c r="F7468" s="1" t="str">
        <f t="shared" si="1045"/>
        <v>*</v>
      </c>
      <c r="G7468" s="1" t="str">
        <f t="shared" si="1046"/>
        <v>*</v>
      </c>
      <c r="J7468" s="1" t="str">
        <f t="shared" si="1047"/>
        <v>*</v>
      </c>
      <c r="P7468" s="1">
        <v>45</v>
      </c>
      <c r="Q7468" s="1">
        <f t="shared" si="1052"/>
        <v>0.05</v>
      </c>
      <c r="T7468" s="4">
        <v>483.74</v>
      </c>
      <c r="U7468" s="9">
        <f t="shared" si="1048"/>
        <v>0</v>
      </c>
      <c r="V7468" s="4">
        <f t="shared" si="1049"/>
        <v>10.749777777777778</v>
      </c>
      <c r="W7468" s="1" t="s">
        <v>21</v>
      </c>
      <c r="X7468" s="1">
        <v>1.79</v>
      </c>
      <c r="Y7468" s="4">
        <f t="shared" si="1050"/>
        <v>485.53000000000003</v>
      </c>
      <c r="Z7468" s="1" t="s">
        <v>53</v>
      </c>
      <c r="AA7468" s="1" t="s">
        <v>28</v>
      </c>
      <c r="AB7468" s="1" t="s">
        <v>29</v>
      </c>
      <c r="AC7468" s="1" t="s">
        <v>40</v>
      </c>
      <c r="AD7468" s="1" t="s">
        <v>31</v>
      </c>
      <c r="AE7468" s="2">
        <v>41112</v>
      </c>
    </row>
    <row r="7469" spans="1:31" x14ac:dyDescent="0.25">
      <c r="A7469">
        <f t="shared" si="1051"/>
        <v>7468</v>
      </c>
      <c r="B7469" s="1">
        <v>25825</v>
      </c>
      <c r="C7469" s="2">
        <v>41109</v>
      </c>
      <c r="D7469" s="1" t="s">
        <v>27</v>
      </c>
      <c r="E7469" s="1" t="str">
        <f t="shared" si="1044"/>
        <v>*</v>
      </c>
      <c r="F7469" s="1" t="str">
        <f t="shared" si="1045"/>
        <v>*</v>
      </c>
      <c r="G7469" s="1" t="str">
        <f t="shared" si="1046"/>
        <v>*</v>
      </c>
      <c r="J7469" s="1" t="str">
        <f t="shared" si="1047"/>
        <v>*</v>
      </c>
      <c r="P7469" s="1">
        <v>27</v>
      </c>
      <c r="Q7469" s="1">
        <f t="shared" si="1052"/>
        <v>3.5000000000000003E-2</v>
      </c>
      <c r="T7469" s="4">
        <v>159.65</v>
      </c>
      <c r="U7469" s="9">
        <f t="shared" si="1048"/>
        <v>0</v>
      </c>
      <c r="V7469" s="4">
        <f t="shared" si="1049"/>
        <v>5.912962962962963</v>
      </c>
      <c r="W7469" s="1" t="s">
        <v>21</v>
      </c>
      <c r="X7469" s="1">
        <v>2.27</v>
      </c>
      <c r="Y7469" s="4">
        <f t="shared" si="1050"/>
        <v>161.92000000000002</v>
      </c>
      <c r="Z7469" s="1" t="s">
        <v>53</v>
      </c>
      <c r="AA7469" s="1" t="s">
        <v>28</v>
      </c>
      <c r="AB7469" s="1" t="s">
        <v>29</v>
      </c>
      <c r="AC7469" s="1" t="s">
        <v>30</v>
      </c>
      <c r="AD7469" s="1" t="s">
        <v>31</v>
      </c>
      <c r="AE7469" s="2">
        <v>41109</v>
      </c>
    </row>
    <row r="7470" spans="1:31" x14ac:dyDescent="0.25">
      <c r="A7470">
        <f t="shared" si="1051"/>
        <v>7469</v>
      </c>
      <c r="B7470" s="1">
        <v>5408</v>
      </c>
      <c r="C7470" s="2">
        <v>41110</v>
      </c>
      <c r="D7470" s="1" t="s">
        <v>13</v>
      </c>
      <c r="E7470" s="1" t="str">
        <f t="shared" si="1044"/>
        <v>*</v>
      </c>
      <c r="F7470" s="1" t="str">
        <f t="shared" si="1045"/>
        <v>*</v>
      </c>
      <c r="G7470" s="1" t="str">
        <f t="shared" si="1046"/>
        <v>*</v>
      </c>
      <c r="J7470" s="1" t="str">
        <f t="shared" si="1047"/>
        <v>*</v>
      </c>
      <c r="P7470" s="1">
        <v>11</v>
      </c>
      <c r="Q7470" s="1">
        <f t="shared" si="1052"/>
        <v>0.02</v>
      </c>
      <c r="T7470" s="4">
        <v>2392.23</v>
      </c>
      <c r="U7470" s="9">
        <f t="shared" si="1048"/>
        <v>1</v>
      </c>
      <c r="V7470" s="4">
        <f t="shared" si="1049"/>
        <v>217.47545454545454</v>
      </c>
      <c r="W7470" s="1" t="s">
        <v>21</v>
      </c>
      <c r="X7470" s="1">
        <v>21.21</v>
      </c>
      <c r="Y7470" s="4">
        <f t="shared" si="1050"/>
        <v>2413.44</v>
      </c>
      <c r="Z7470" s="1" t="s">
        <v>42</v>
      </c>
      <c r="AA7470" s="1" t="s">
        <v>23</v>
      </c>
      <c r="AB7470" s="1" t="s">
        <v>17</v>
      </c>
      <c r="AC7470" s="1" t="s">
        <v>18</v>
      </c>
      <c r="AD7470" s="1" t="s">
        <v>48</v>
      </c>
      <c r="AE7470" s="2">
        <v>41119</v>
      </c>
    </row>
    <row r="7471" spans="1:31" x14ac:dyDescent="0.25">
      <c r="A7471">
        <f t="shared" si="1051"/>
        <v>7470</v>
      </c>
      <c r="B7471" s="1">
        <v>49927</v>
      </c>
      <c r="C7471" s="2">
        <v>41110</v>
      </c>
      <c r="D7471" s="1" t="s">
        <v>27</v>
      </c>
      <c r="E7471" s="1" t="str">
        <f t="shared" si="1044"/>
        <v>*</v>
      </c>
      <c r="F7471" s="1" t="str">
        <f t="shared" si="1045"/>
        <v>*</v>
      </c>
      <c r="G7471" s="1" t="str">
        <f t="shared" si="1046"/>
        <v>*</v>
      </c>
      <c r="J7471" s="1" t="str">
        <f t="shared" si="1047"/>
        <v>*</v>
      </c>
      <c r="P7471" s="1">
        <v>28</v>
      </c>
      <c r="Q7471" s="1">
        <f t="shared" si="1052"/>
        <v>3.5000000000000003E-2</v>
      </c>
      <c r="T7471" s="4">
        <v>199.52</v>
      </c>
      <c r="U7471" s="9">
        <f t="shared" si="1048"/>
        <v>0</v>
      </c>
      <c r="V7471" s="4">
        <f t="shared" si="1049"/>
        <v>7.1257142857142863</v>
      </c>
      <c r="W7471" s="1" t="s">
        <v>21</v>
      </c>
      <c r="X7471" s="1">
        <v>4</v>
      </c>
      <c r="Y7471" s="4">
        <f t="shared" si="1050"/>
        <v>203.52</v>
      </c>
      <c r="Z7471" s="1" t="s">
        <v>51</v>
      </c>
      <c r="AA7471" s="1" t="s">
        <v>37</v>
      </c>
      <c r="AB7471" s="1" t="s">
        <v>17</v>
      </c>
      <c r="AC7471" s="1" t="s">
        <v>18</v>
      </c>
      <c r="AD7471" s="1" t="s">
        <v>31</v>
      </c>
      <c r="AE7471" s="2">
        <v>41112</v>
      </c>
    </row>
    <row r="7472" spans="1:31" x14ac:dyDescent="0.25">
      <c r="A7472">
        <f t="shared" si="1051"/>
        <v>7471</v>
      </c>
      <c r="B7472" s="1">
        <v>49927</v>
      </c>
      <c r="C7472" s="2">
        <v>41110</v>
      </c>
      <c r="D7472" s="1" t="s">
        <v>27</v>
      </c>
      <c r="E7472" s="1" t="str">
        <f t="shared" si="1044"/>
        <v>*</v>
      </c>
      <c r="F7472" s="1" t="str">
        <f t="shared" si="1045"/>
        <v>*</v>
      </c>
      <c r="G7472" s="1" t="str">
        <f t="shared" si="1046"/>
        <v>*</v>
      </c>
      <c r="J7472" s="1" t="str">
        <f t="shared" si="1047"/>
        <v>*</v>
      </c>
      <c r="P7472" s="1">
        <v>26</v>
      </c>
      <c r="Q7472" s="1">
        <f t="shared" si="1052"/>
        <v>3.5000000000000003E-2</v>
      </c>
      <c r="T7472" s="4">
        <v>139.54</v>
      </c>
      <c r="U7472" s="9">
        <f t="shared" si="1048"/>
        <v>0</v>
      </c>
      <c r="V7472" s="4">
        <f t="shared" si="1049"/>
        <v>5.3669230769230767</v>
      </c>
      <c r="W7472" s="1" t="s">
        <v>21</v>
      </c>
      <c r="X7472" s="1">
        <v>4.95</v>
      </c>
      <c r="Y7472" s="4">
        <f t="shared" si="1050"/>
        <v>144.48999999999998</v>
      </c>
      <c r="Z7472" s="1" t="s">
        <v>51</v>
      </c>
      <c r="AA7472" s="1" t="s">
        <v>37</v>
      </c>
      <c r="AB7472" s="1" t="s">
        <v>29</v>
      </c>
      <c r="AC7472" s="1" t="s">
        <v>43</v>
      </c>
      <c r="AD7472" s="1" t="s">
        <v>19</v>
      </c>
      <c r="AE7472" s="2">
        <v>41110</v>
      </c>
    </row>
    <row r="7473" spans="1:31" x14ac:dyDescent="0.25">
      <c r="A7473">
        <f t="shared" si="1051"/>
        <v>7472</v>
      </c>
      <c r="B7473" s="1">
        <v>5408</v>
      </c>
      <c r="C7473" s="2">
        <v>41110</v>
      </c>
      <c r="D7473" s="1" t="s">
        <v>13</v>
      </c>
      <c r="E7473" s="1" t="str">
        <f t="shared" si="1044"/>
        <v>*</v>
      </c>
      <c r="F7473" s="1" t="str">
        <f t="shared" si="1045"/>
        <v>*</v>
      </c>
      <c r="G7473" s="1" t="str">
        <f t="shared" si="1046"/>
        <v>*</v>
      </c>
      <c r="J7473" s="1" t="str">
        <f t="shared" si="1047"/>
        <v>*</v>
      </c>
      <c r="P7473" s="1">
        <v>20</v>
      </c>
      <c r="Q7473" s="1">
        <f t="shared" si="1052"/>
        <v>3.5000000000000003E-2</v>
      </c>
      <c r="T7473" s="4">
        <v>88.82</v>
      </c>
      <c r="U7473" s="9">
        <f t="shared" si="1048"/>
        <v>0</v>
      </c>
      <c r="V7473" s="4">
        <f t="shared" si="1049"/>
        <v>4.4409999999999998</v>
      </c>
      <c r="W7473" s="1" t="s">
        <v>21</v>
      </c>
      <c r="X7473" s="1">
        <v>0.5</v>
      </c>
      <c r="Y7473" s="4">
        <f t="shared" si="1050"/>
        <v>89.32</v>
      </c>
      <c r="Z7473" s="1" t="s">
        <v>42</v>
      </c>
      <c r="AA7473" s="1" t="s">
        <v>23</v>
      </c>
      <c r="AB7473" s="1" t="s">
        <v>29</v>
      </c>
      <c r="AC7473" s="1" t="s">
        <v>58</v>
      </c>
      <c r="AD7473" s="1" t="s">
        <v>19</v>
      </c>
      <c r="AE7473" s="2">
        <v>41117</v>
      </c>
    </row>
    <row r="7474" spans="1:31" x14ac:dyDescent="0.25">
      <c r="A7474">
        <f t="shared" si="1051"/>
        <v>7473</v>
      </c>
      <c r="B7474" s="1">
        <v>49927</v>
      </c>
      <c r="C7474" s="2">
        <v>41110</v>
      </c>
      <c r="D7474" s="1" t="s">
        <v>27</v>
      </c>
      <c r="E7474" s="1" t="str">
        <f t="shared" si="1044"/>
        <v>*</v>
      </c>
      <c r="F7474" s="1" t="str">
        <f t="shared" si="1045"/>
        <v>*</v>
      </c>
      <c r="G7474" s="1" t="str">
        <f t="shared" si="1046"/>
        <v>*</v>
      </c>
      <c r="J7474" s="1" t="str">
        <f t="shared" si="1047"/>
        <v>*</v>
      </c>
      <c r="P7474" s="1">
        <v>39</v>
      </c>
      <c r="Q7474" s="1">
        <f t="shared" si="1052"/>
        <v>0.04</v>
      </c>
      <c r="T7474" s="4">
        <v>85.66</v>
      </c>
      <c r="U7474" s="9">
        <f t="shared" si="1048"/>
        <v>0</v>
      </c>
      <c r="V7474" s="4">
        <f t="shared" si="1049"/>
        <v>2.1964102564102563</v>
      </c>
      <c r="W7474" s="1" t="s">
        <v>21</v>
      </c>
      <c r="X7474" s="1">
        <v>0.78</v>
      </c>
      <c r="Y7474" s="4">
        <f t="shared" si="1050"/>
        <v>86.44</v>
      </c>
      <c r="Z7474" s="1" t="s">
        <v>51</v>
      </c>
      <c r="AA7474" s="1" t="s">
        <v>37</v>
      </c>
      <c r="AB7474" s="1" t="s">
        <v>29</v>
      </c>
      <c r="AC7474" s="1" t="s">
        <v>61</v>
      </c>
      <c r="AD7474" s="1" t="s">
        <v>31</v>
      </c>
      <c r="AE7474" s="2">
        <v>41111</v>
      </c>
    </row>
    <row r="7475" spans="1:31" x14ac:dyDescent="0.25">
      <c r="A7475">
        <f t="shared" si="1051"/>
        <v>7474</v>
      </c>
      <c r="B7475" s="1">
        <v>11396</v>
      </c>
      <c r="C7475" s="2">
        <v>41111</v>
      </c>
      <c r="D7475" s="1" t="s">
        <v>32</v>
      </c>
      <c r="E7475" s="1" t="str">
        <f t="shared" si="1044"/>
        <v>***</v>
      </c>
      <c r="F7475" s="1" t="str">
        <f t="shared" si="1045"/>
        <v>***</v>
      </c>
      <c r="G7475" s="1" t="str">
        <f t="shared" si="1046"/>
        <v>***</v>
      </c>
      <c r="J7475" s="1" t="str">
        <f t="shared" si="1047"/>
        <v>***</v>
      </c>
      <c r="P7475" s="1">
        <v>42</v>
      </c>
      <c r="Q7475" s="1">
        <f t="shared" si="1052"/>
        <v>0.05</v>
      </c>
      <c r="T7475" s="4">
        <v>12270.3</v>
      </c>
      <c r="U7475" s="9">
        <f t="shared" si="1048"/>
        <v>1</v>
      </c>
      <c r="V7475" s="4">
        <f t="shared" si="1049"/>
        <v>292.14999999999998</v>
      </c>
      <c r="W7475" s="1" t="s">
        <v>21</v>
      </c>
      <c r="X7475" s="1">
        <v>19.989999999999998</v>
      </c>
      <c r="Y7475" s="4">
        <f t="shared" si="1050"/>
        <v>12290.289999999999</v>
      </c>
      <c r="Z7475" s="1" t="s">
        <v>22</v>
      </c>
      <c r="AA7475" s="1" t="s">
        <v>28</v>
      </c>
      <c r="AB7475" s="1" t="s">
        <v>29</v>
      </c>
      <c r="AC7475" s="1" t="s">
        <v>43</v>
      </c>
      <c r="AD7475" s="1" t="s">
        <v>19</v>
      </c>
      <c r="AE7475" s="2">
        <v>41112</v>
      </c>
    </row>
    <row r="7476" spans="1:31" x14ac:dyDescent="0.25">
      <c r="A7476">
        <f t="shared" si="1051"/>
        <v>7475</v>
      </c>
      <c r="B7476" s="1">
        <v>20807</v>
      </c>
      <c r="C7476" s="2">
        <v>41111</v>
      </c>
      <c r="D7476" s="1" t="s">
        <v>27</v>
      </c>
      <c r="E7476" s="1" t="str">
        <f t="shared" si="1044"/>
        <v>*</v>
      </c>
      <c r="F7476" s="1" t="str">
        <f t="shared" si="1045"/>
        <v>*</v>
      </c>
      <c r="G7476" s="1" t="str">
        <f t="shared" si="1046"/>
        <v>*</v>
      </c>
      <c r="J7476" s="1" t="str">
        <f t="shared" si="1047"/>
        <v>*</v>
      </c>
      <c r="P7476" s="1">
        <v>39</v>
      </c>
      <c r="Q7476" s="1">
        <f t="shared" si="1052"/>
        <v>0.04</v>
      </c>
      <c r="T7476" s="4">
        <v>6152.52</v>
      </c>
      <c r="U7476" s="9">
        <f t="shared" si="1048"/>
        <v>1</v>
      </c>
      <c r="V7476" s="4">
        <f t="shared" si="1049"/>
        <v>157.7569230769231</v>
      </c>
      <c r="W7476" s="1" t="s">
        <v>33</v>
      </c>
      <c r="X7476" s="1">
        <v>30</v>
      </c>
      <c r="Y7476" s="4">
        <f t="shared" si="1050"/>
        <v>6182.52</v>
      </c>
      <c r="Z7476" s="1" t="s">
        <v>15</v>
      </c>
      <c r="AA7476" s="1" t="s">
        <v>16</v>
      </c>
      <c r="AB7476" s="1" t="s">
        <v>17</v>
      </c>
      <c r="AC7476" s="1" t="s">
        <v>34</v>
      </c>
      <c r="AD7476" s="1" t="s">
        <v>35</v>
      </c>
      <c r="AE7476" s="2">
        <v>41113</v>
      </c>
    </row>
    <row r="7477" spans="1:31" x14ac:dyDescent="0.25">
      <c r="A7477">
        <f t="shared" si="1051"/>
        <v>7476</v>
      </c>
      <c r="B7477" s="1">
        <v>41831</v>
      </c>
      <c r="C7477" s="2">
        <v>41111</v>
      </c>
      <c r="D7477" s="1" t="s">
        <v>27</v>
      </c>
      <c r="E7477" s="1" t="str">
        <f t="shared" si="1044"/>
        <v>*</v>
      </c>
      <c r="F7477" s="1" t="str">
        <f t="shared" si="1045"/>
        <v>*</v>
      </c>
      <c r="G7477" s="1" t="str">
        <f t="shared" si="1046"/>
        <v>*</v>
      </c>
      <c r="J7477" s="1" t="str">
        <f t="shared" si="1047"/>
        <v>*</v>
      </c>
      <c r="P7477" s="1">
        <v>43</v>
      </c>
      <c r="Q7477" s="1">
        <f t="shared" si="1052"/>
        <v>0.05</v>
      </c>
      <c r="T7477" s="4">
        <v>3441.09</v>
      </c>
      <c r="U7477" s="9">
        <f t="shared" si="1048"/>
        <v>1</v>
      </c>
      <c r="V7477" s="4">
        <f t="shared" si="1049"/>
        <v>80.025348837209307</v>
      </c>
      <c r="W7477" s="1" t="s">
        <v>33</v>
      </c>
      <c r="X7477" s="1">
        <v>30.06</v>
      </c>
      <c r="Y7477" s="4">
        <f t="shared" si="1050"/>
        <v>3471.15</v>
      </c>
      <c r="Z7477" s="1" t="s">
        <v>15</v>
      </c>
      <c r="AA7477" s="1" t="s">
        <v>28</v>
      </c>
      <c r="AB7477" s="1" t="s">
        <v>24</v>
      </c>
      <c r="AC7477" s="1" t="s">
        <v>56</v>
      </c>
      <c r="AD7477" s="1" t="s">
        <v>59</v>
      </c>
      <c r="AE7477" s="2">
        <v>41113</v>
      </c>
    </row>
    <row r="7478" spans="1:31" x14ac:dyDescent="0.25">
      <c r="A7478">
        <f t="shared" si="1051"/>
        <v>7477</v>
      </c>
      <c r="B7478" s="1">
        <v>17091</v>
      </c>
      <c r="C7478" s="2">
        <v>41111</v>
      </c>
      <c r="D7478" s="1" t="s">
        <v>36</v>
      </c>
      <c r="E7478" s="1" t="str">
        <f t="shared" si="1044"/>
        <v>*</v>
      </c>
      <c r="F7478" s="1" t="str">
        <f t="shared" si="1045"/>
        <v>*</v>
      </c>
      <c r="G7478" s="1" t="str">
        <f t="shared" si="1046"/>
        <v>*</v>
      </c>
      <c r="J7478" s="1" t="str">
        <f t="shared" si="1047"/>
        <v>*</v>
      </c>
      <c r="P7478" s="1">
        <v>45</v>
      </c>
      <c r="Q7478" s="1">
        <f t="shared" si="1052"/>
        <v>0.05</v>
      </c>
      <c r="T7478" s="4">
        <v>2604.3150000000001</v>
      </c>
      <c r="U7478" s="9">
        <f t="shared" si="1048"/>
        <v>1</v>
      </c>
      <c r="V7478" s="4">
        <f t="shared" si="1049"/>
        <v>57.873666666666665</v>
      </c>
      <c r="W7478" s="1" t="s">
        <v>21</v>
      </c>
      <c r="X7478" s="1">
        <v>5.26</v>
      </c>
      <c r="Y7478" s="4">
        <f t="shared" si="1050"/>
        <v>2609.5750000000003</v>
      </c>
      <c r="Z7478" s="1" t="s">
        <v>22</v>
      </c>
      <c r="AA7478" s="1" t="s">
        <v>23</v>
      </c>
      <c r="AB7478" s="1" t="s">
        <v>24</v>
      </c>
      <c r="AC7478" s="1" t="s">
        <v>25</v>
      </c>
      <c r="AD7478" s="1" t="s">
        <v>19</v>
      </c>
      <c r="AE7478" s="2">
        <v>41112</v>
      </c>
    </row>
    <row r="7479" spans="1:31" x14ac:dyDescent="0.25">
      <c r="A7479">
        <f t="shared" si="1051"/>
        <v>7478</v>
      </c>
      <c r="B7479" s="1">
        <v>22465</v>
      </c>
      <c r="C7479" s="2">
        <v>41111</v>
      </c>
      <c r="D7479" s="1" t="s">
        <v>27</v>
      </c>
      <c r="E7479" s="1" t="str">
        <f t="shared" si="1044"/>
        <v>*</v>
      </c>
      <c r="F7479" s="1" t="str">
        <f t="shared" si="1045"/>
        <v>*</v>
      </c>
      <c r="G7479" s="1" t="str">
        <f t="shared" si="1046"/>
        <v>*</v>
      </c>
      <c r="J7479" s="1" t="str">
        <f t="shared" si="1047"/>
        <v>*</v>
      </c>
      <c r="P7479" s="1">
        <v>4</v>
      </c>
      <c r="Q7479" s="1">
        <f t="shared" si="1052"/>
        <v>0.01</v>
      </c>
      <c r="T7479" s="4">
        <v>1121.78</v>
      </c>
      <c r="U7479" s="9">
        <f t="shared" si="1048"/>
        <v>1</v>
      </c>
      <c r="V7479" s="4">
        <f t="shared" si="1049"/>
        <v>280.44499999999999</v>
      </c>
      <c r="W7479" s="1" t="s">
        <v>33</v>
      </c>
      <c r="X7479" s="1">
        <v>50</v>
      </c>
      <c r="Y7479" s="4">
        <f t="shared" si="1050"/>
        <v>1171.78</v>
      </c>
      <c r="Z7479" s="1" t="s">
        <v>42</v>
      </c>
      <c r="AA7479" s="1" t="s">
        <v>37</v>
      </c>
      <c r="AB7479" s="1" t="s">
        <v>17</v>
      </c>
      <c r="AC7479" s="1" t="s">
        <v>34</v>
      </c>
      <c r="AD7479" s="1" t="s">
        <v>35</v>
      </c>
      <c r="AE7479" s="2">
        <v>41112</v>
      </c>
    </row>
    <row r="7480" spans="1:31" x14ac:dyDescent="0.25">
      <c r="A7480">
        <f t="shared" si="1051"/>
        <v>7479</v>
      </c>
      <c r="B7480" s="1">
        <v>16098</v>
      </c>
      <c r="C7480" s="2">
        <v>41111</v>
      </c>
      <c r="D7480" s="1" t="s">
        <v>13</v>
      </c>
      <c r="E7480" s="1" t="str">
        <f t="shared" si="1044"/>
        <v>*</v>
      </c>
      <c r="F7480" s="1" t="str">
        <f t="shared" si="1045"/>
        <v>*</v>
      </c>
      <c r="G7480" s="1" t="str">
        <f t="shared" si="1046"/>
        <v>*</v>
      </c>
      <c r="J7480" s="1" t="str">
        <f t="shared" si="1047"/>
        <v>*</v>
      </c>
      <c r="P7480" s="1">
        <v>44</v>
      </c>
      <c r="Q7480" s="1">
        <f t="shared" si="1052"/>
        <v>0.05</v>
      </c>
      <c r="T7480" s="4">
        <v>1001.99</v>
      </c>
      <c r="U7480" s="9">
        <f t="shared" si="1048"/>
        <v>1</v>
      </c>
      <c r="V7480" s="4">
        <f t="shared" si="1049"/>
        <v>22.772500000000001</v>
      </c>
      <c r="W7480" s="1" t="s">
        <v>21</v>
      </c>
      <c r="X7480" s="1">
        <v>2.99</v>
      </c>
      <c r="Y7480" s="4">
        <f t="shared" si="1050"/>
        <v>1004.98</v>
      </c>
      <c r="Z7480" s="1" t="s">
        <v>22</v>
      </c>
      <c r="AA7480" s="1" t="s">
        <v>37</v>
      </c>
      <c r="AB7480" s="1" t="s">
        <v>29</v>
      </c>
      <c r="AC7480" s="1" t="s">
        <v>43</v>
      </c>
      <c r="AD7480" s="1" t="s">
        <v>19</v>
      </c>
      <c r="AE7480" s="2">
        <v>41113</v>
      </c>
    </row>
    <row r="7481" spans="1:31" x14ac:dyDescent="0.25">
      <c r="A7481">
        <f t="shared" si="1051"/>
        <v>7480</v>
      </c>
      <c r="B7481" s="1">
        <v>33568</v>
      </c>
      <c r="C7481" s="2">
        <v>41111</v>
      </c>
      <c r="D7481" s="1" t="s">
        <v>36</v>
      </c>
      <c r="E7481" s="1" t="str">
        <f t="shared" si="1044"/>
        <v>*</v>
      </c>
      <c r="F7481" s="1" t="str">
        <f t="shared" si="1045"/>
        <v>*</v>
      </c>
      <c r="G7481" s="1" t="str">
        <f t="shared" si="1046"/>
        <v>*</v>
      </c>
      <c r="J7481" s="1" t="str">
        <f t="shared" si="1047"/>
        <v>*</v>
      </c>
      <c r="P7481" s="1">
        <v>10</v>
      </c>
      <c r="Q7481" s="1">
        <f t="shared" si="1052"/>
        <v>0.02</v>
      </c>
      <c r="T7481" s="4">
        <v>628.73</v>
      </c>
      <c r="U7481" s="9">
        <f t="shared" si="1048"/>
        <v>0</v>
      </c>
      <c r="V7481" s="4">
        <f t="shared" si="1049"/>
        <v>62.873000000000005</v>
      </c>
      <c r="W7481" s="1" t="s">
        <v>21</v>
      </c>
      <c r="X7481" s="1">
        <v>52.2</v>
      </c>
      <c r="Y7481" s="4">
        <f t="shared" si="1050"/>
        <v>680.93000000000006</v>
      </c>
      <c r="Z7481" s="1" t="s">
        <v>46</v>
      </c>
      <c r="AA7481" s="1" t="s">
        <v>23</v>
      </c>
      <c r="AB7481" s="1" t="s">
        <v>17</v>
      </c>
      <c r="AC7481" s="1" t="s">
        <v>18</v>
      </c>
      <c r="AD7481" s="1" t="s">
        <v>26</v>
      </c>
      <c r="AE7481" s="2">
        <v>41112</v>
      </c>
    </row>
    <row r="7482" spans="1:31" x14ac:dyDescent="0.25">
      <c r="A7482">
        <f t="shared" si="1051"/>
        <v>7481</v>
      </c>
      <c r="B7482" s="1">
        <v>17634</v>
      </c>
      <c r="C7482" s="2">
        <v>41111</v>
      </c>
      <c r="D7482" s="1" t="s">
        <v>20</v>
      </c>
      <c r="E7482" s="1" t="str">
        <f t="shared" si="1044"/>
        <v>*</v>
      </c>
      <c r="F7482" s="1" t="str">
        <f t="shared" si="1045"/>
        <v>**</v>
      </c>
      <c r="G7482" s="1" t="str">
        <f t="shared" si="1046"/>
        <v>**</v>
      </c>
      <c r="J7482" s="1" t="str">
        <f t="shared" si="1047"/>
        <v>**</v>
      </c>
      <c r="P7482" s="1">
        <v>5</v>
      </c>
      <c r="Q7482" s="1">
        <f t="shared" si="1052"/>
        <v>0.01</v>
      </c>
      <c r="T7482" s="4">
        <v>489.07</v>
      </c>
      <c r="U7482" s="9">
        <f t="shared" si="1048"/>
        <v>0</v>
      </c>
      <c r="V7482" s="4">
        <f t="shared" si="1049"/>
        <v>97.813999999999993</v>
      </c>
      <c r="W7482" s="1" t="s">
        <v>33</v>
      </c>
      <c r="X7482" s="1">
        <v>42</v>
      </c>
      <c r="Y7482" s="4">
        <f t="shared" si="1050"/>
        <v>531.06999999999994</v>
      </c>
      <c r="Z7482" s="1" t="s">
        <v>22</v>
      </c>
      <c r="AA7482" s="1" t="s">
        <v>28</v>
      </c>
      <c r="AB7482" s="1" t="s">
        <v>17</v>
      </c>
      <c r="AC7482" s="1" t="s">
        <v>34</v>
      </c>
      <c r="AD7482" s="1" t="s">
        <v>35</v>
      </c>
      <c r="AE7482" s="2">
        <v>41111</v>
      </c>
    </row>
    <row r="7483" spans="1:31" x14ac:dyDescent="0.25">
      <c r="A7483">
        <f t="shared" si="1051"/>
        <v>7482</v>
      </c>
      <c r="B7483" s="1">
        <v>16098</v>
      </c>
      <c r="C7483" s="2">
        <v>41111</v>
      </c>
      <c r="D7483" s="1" t="s">
        <v>13</v>
      </c>
      <c r="E7483" s="1" t="str">
        <f t="shared" si="1044"/>
        <v>*</v>
      </c>
      <c r="F7483" s="1" t="str">
        <f t="shared" si="1045"/>
        <v>*</v>
      </c>
      <c r="G7483" s="1" t="str">
        <f t="shared" si="1046"/>
        <v>*</v>
      </c>
      <c r="J7483" s="1" t="str">
        <f t="shared" si="1047"/>
        <v>*</v>
      </c>
      <c r="P7483" s="1">
        <v>31</v>
      </c>
      <c r="Q7483" s="1">
        <f t="shared" si="1052"/>
        <v>0.04</v>
      </c>
      <c r="T7483" s="4">
        <v>480.43</v>
      </c>
      <c r="U7483" s="9">
        <f t="shared" si="1048"/>
        <v>0</v>
      </c>
      <c r="V7483" s="4">
        <f t="shared" si="1049"/>
        <v>15.497741935483871</v>
      </c>
      <c r="W7483" s="1" t="s">
        <v>21</v>
      </c>
      <c r="X7483" s="1">
        <v>8.99</v>
      </c>
      <c r="Y7483" s="4">
        <f t="shared" si="1050"/>
        <v>489.42</v>
      </c>
      <c r="Z7483" s="1" t="s">
        <v>22</v>
      </c>
      <c r="AA7483" s="1" t="s">
        <v>37</v>
      </c>
      <c r="AB7483" s="1" t="s">
        <v>17</v>
      </c>
      <c r="AC7483" s="1" t="s">
        <v>18</v>
      </c>
      <c r="AD7483" s="1" t="s">
        <v>41</v>
      </c>
      <c r="AE7483" s="2">
        <v>41115</v>
      </c>
    </row>
    <row r="7484" spans="1:31" x14ac:dyDescent="0.25">
      <c r="A7484">
        <f t="shared" si="1051"/>
        <v>7483</v>
      </c>
      <c r="B7484" s="1">
        <v>20807</v>
      </c>
      <c r="C7484" s="2">
        <v>41111</v>
      </c>
      <c r="D7484" s="1" t="s">
        <v>27</v>
      </c>
      <c r="E7484" s="1" t="str">
        <f t="shared" si="1044"/>
        <v>*</v>
      </c>
      <c r="F7484" s="1" t="str">
        <f t="shared" si="1045"/>
        <v>*</v>
      </c>
      <c r="G7484" s="1" t="str">
        <f t="shared" si="1046"/>
        <v>*</v>
      </c>
      <c r="J7484" s="1" t="str">
        <f t="shared" si="1047"/>
        <v>*</v>
      </c>
      <c r="P7484" s="1">
        <v>16</v>
      </c>
      <c r="Q7484" s="1">
        <f t="shared" si="1052"/>
        <v>0.02</v>
      </c>
      <c r="T7484" s="4">
        <v>466.94749999999999</v>
      </c>
      <c r="U7484" s="9">
        <f t="shared" si="1048"/>
        <v>0</v>
      </c>
      <c r="V7484" s="4">
        <f t="shared" si="1049"/>
        <v>29.184218749999999</v>
      </c>
      <c r="W7484" s="1" t="s">
        <v>21</v>
      </c>
      <c r="X7484" s="1">
        <v>3.3</v>
      </c>
      <c r="Y7484" s="4">
        <f t="shared" si="1050"/>
        <v>470.2475</v>
      </c>
      <c r="Z7484" s="1" t="s">
        <v>44</v>
      </c>
      <c r="AA7484" s="1" t="s">
        <v>16</v>
      </c>
      <c r="AB7484" s="1" t="s">
        <v>24</v>
      </c>
      <c r="AC7484" s="1" t="s">
        <v>25</v>
      </c>
      <c r="AD7484" s="1" t="s">
        <v>41</v>
      </c>
      <c r="AE7484" s="2">
        <v>41112</v>
      </c>
    </row>
    <row r="7485" spans="1:31" x14ac:dyDescent="0.25">
      <c r="A7485">
        <f t="shared" si="1051"/>
        <v>7484</v>
      </c>
      <c r="B7485" s="1">
        <v>33568</v>
      </c>
      <c r="C7485" s="2">
        <v>41111</v>
      </c>
      <c r="D7485" s="1" t="s">
        <v>36</v>
      </c>
      <c r="E7485" s="1" t="str">
        <f t="shared" si="1044"/>
        <v>*</v>
      </c>
      <c r="F7485" s="1" t="str">
        <f t="shared" si="1045"/>
        <v>*</v>
      </c>
      <c r="G7485" s="1" t="str">
        <f t="shared" si="1046"/>
        <v>*</v>
      </c>
      <c r="J7485" s="1" t="str">
        <f t="shared" si="1047"/>
        <v>*</v>
      </c>
      <c r="P7485" s="1">
        <v>23</v>
      </c>
      <c r="Q7485" s="1">
        <f t="shared" si="1052"/>
        <v>3.5000000000000003E-2</v>
      </c>
      <c r="T7485" s="4">
        <v>385.81</v>
      </c>
      <c r="U7485" s="9">
        <f t="shared" si="1048"/>
        <v>0</v>
      </c>
      <c r="V7485" s="4">
        <f t="shared" si="1049"/>
        <v>16.774347826086956</v>
      </c>
      <c r="W7485" s="1" t="s">
        <v>14</v>
      </c>
      <c r="X7485" s="1">
        <v>5.8</v>
      </c>
      <c r="Y7485" s="4">
        <f t="shared" si="1050"/>
        <v>391.61</v>
      </c>
      <c r="Z7485" s="1" t="s">
        <v>46</v>
      </c>
      <c r="AA7485" s="1" t="s">
        <v>23</v>
      </c>
      <c r="AB7485" s="1" t="s">
        <v>29</v>
      </c>
      <c r="AC7485" s="1" t="s">
        <v>55</v>
      </c>
      <c r="AD7485" s="1" t="s">
        <v>19</v>
      </c>
      <c r="AE7485" s="2">
        <v>41112</v>
      </c>
    </row>
    <row r="7486" spans="1:31" x14ac:dyDescent="0.25">
      <c r="A7486">
        <f t="shared" si="1051"/>
        <v>7485</v>
      </c>
      <c r="B7486" s="1">
        <v>6182</v>
      </c>
      <c r="C7486" s="2">
        <v>41111</v>
      </c>
      <c r="D7486" s="1" t="s">
        <v>13</v>
      </c>
      <c r="E7486" s="1" t="str">
        <f t="shared" si="1044"/>
        <v>*</v>
      </c>
      <c r="F7486" s="1" t="str">
        <f t="shared" si="1045"/>
        <v>*</v>
      </c>
      <c r="G7486" s="1" t="str">
        <f t="shared" si="1046"/>
        <v>*</v>
      </c>
      <c r="J7486" s="1" t="str">
        <f t="shared" si="1047"/>
        <v>*</v>
      </c>
      <c r="P7486" s="1">
        <v>40</v>
      </c>
      <c r="Q7486" s="1">
        <f t="shared" si="1052"/>
        <v>0.05</v>
      </c>
      <c r="T7486" s="4">
        <v>255.48</v>
      </c>
      <c r="U7486" s="9">
        <f t="shared" si="1048"/>
        <v>0</v>
      </c>
      <c r="V7486" s="4">
        <f t="shared" si="1049"/>
        <v>6.3869999999999996</v>
      </c>
      <c r="W7486" s="1" t="s">
        <v>21</v>
      </c>
      <c r="X7486" s="1">
        <v>6.65</v>
      </c>
      <c r="Y7486" s="4">
        <f t="shared" si="1050"/>
        <v>262.13</v>
      </c>
      <c r="Z7486" s="1" t="s">
        <v>60</v>
      </c>
      <c r="AA7486" s="1" t="s">
        <v>28</v>
      </c>
      <c r="AB7486" s="1" t="s">
        <v>29</v>
      </c>
      <c r="AC7486" s="1" t="s">
        <v>40</v>
      </c>
      <c r="AD7486" s="1" t="s">
        <v>19</v>
      </c>
      <c r="AE7486" s="2">
        <v>41118</v>
      </c>
    </row>
    <row r="7487" spans="1:31" x14ac:dyDescent="0.25">
      <c r="A7487">
        <f t="shared" si="1051"/>
        <v>7486</v>
      </c>
      <c r="B7487" s="1">
        <v>40357</v>
      </c>
      <c r="C7487" s="2">
        <v>41111</v>
      </c>
      <c r="D7487" s="1" t="s">
        <v>27</v>
      </c>
      <c r="E7487" s="1" t="str">
        <f t="shared" si="1044"/>
        <v>*</v>
      </c>
      <c r="F7487" s="1" t="str">
        <f t="shared" si="1045"/>
        <v>*</v>
      </c>
      <c r="G7487" s="1" t="str">
        <f t="shared" si="1046"/>
        <v>*</v>
      </c>
      <c r="J7487" s="1" t="str">
        <f t="shared" si="1047"/>
        <v>*</v>
      </c>
      <c r="P7487" s="1">
        <v>4</v>
      </c>
      <c r="Q7487" s="1">
        <f t="shared" si="1052"/>
        <v>0.01</v>
      </c>
      <c r="T7487" s="4">
        <v>240.49</v>
      </c>
      <c r="U7487" s="9">
        <f t="shared" si="1048"/>
        <v>0</v>
      </c>
      <c r="V7487" s="4">
        <f t="shared" si="1049"/>
        <v>60.122500000000002</v>
      </c>
      <c r="W7487" s="1" t="s">
        <v>21</v>
      </c>
      <c r="X7487" s="1">
        <v>13.22</v>
      </c>
      <c r="Y7487" s="4">
        <f t="shared" si="1050"/>
        <v>253.71</v>
      </c>
      <c r="Z7487" s="1" t="s">
        <v>46</v>
      </c>
      <c r="AA7487" s="1" t="s">
        <v>37</v>
      </c>
      <c r="AB7487" s="1" t="s">
        <v>29</v>
      </c>
      <c r="AC7487" s="1" t="s">
        <v>63</v>
      </c>
      <c r="AD7487" s="1" t="s">
        <v>19</v>
      </c>
      <c r="AE7487" s="2">
        <v>41112</v>
      </c>
    </row>
    <row r="7488" spans="1:31" x14ac:dyDescent="0.25">
      <c r="A7488">
        <f t="shared" si="1051"/>
        <v>7487</v>
      </c>
      <c r="B7488" s="1">
        <v>41831</v>
      </c>
      <c r="C7488" s="2">
        <v>41111</v>
      </c>
      <c r="D7488" s="1" t="s">
        <v>27</v>
      </c>
      <c r="E7488" s="1" t="str">
        <f t="shared" si="1044"/>
        <v>*</v>
      </c>
      <c r="F7488" s="1" t="str">
        <f t="shared" si="1045"/>
        <v>*</v>
      </c>
      <c r="G7488" s="1" t="str">
        <f t="shared" si="1046"/>
        <v>*</v>
      </c>
      <c r="J7488" s="1" t="str">
        <f t="shared" si="1047"/>
        <v>*</v>
      </c>
      <c r="P7488" s="1">
        <v>38</v>
      </c>
      <c r="Q7488" s="1">
        <f t="shared" si="1052"/>
        <v>0.04</v>
      </c>
      <c r="T7488" s="4">
        <v>209.61</v>
      </c>
      <c r="U7488" s="9">
        <f t="shared" si="1048"/>
        <v>0</v>
      </c>
      <c r="V7488" s="4">
        <f t="shared" si="1049"/>
        <v>5.5160526315789475</v>
      </c>
      <c r="W7488" s="1" t="s">
        <v>21</v>
      </c>
      <c r="X7488" s="1">
        <v>5.66</v>
      </c>
      <c r="Y7488" s="4">
        <f t="shared" si="1050"/>
        <v>215.27</v>
      </c>
      <c r="Z7488" s="1" t="s">
        <v>15</v>
      </c>
      <c r="AA7488" s="1" t="s">
        <v>28</v>
      </c>
      <c r="AB7488" s="1" t="s">
        <v>29</v>
      </c>
      <c r="AC7488" s="1" t="s">
        <v>40</v>
      </c>
      <c r="AD7488" s="1" t="s">
        <v>19</v>
      </c>
      <c r="AE7488" s="2">
        <v>41112</v>
      </c>
    </row>
    <row r="7489" spans="1:31" x14ac:dyDescent="0.25">
      <c r="A7489">
        <f t="shared" si="1051"/>
        <v>7488</v>
      </c>
      <c r="B7489" s="1">
        <v>6182</v>
      </c>
      <c r="C7489" s="2">
        <v>41111</v>
      </c>
      <c r="D7489" s="1" t="s">
        <v>13</v>
      </c>
      <c r="E7489" s="1" t="str">
        <f t="shared" si="1044"/>
        <v>*</v>
      </c>
      <c r="F7489" s="1" t="str">
        <f t="shared" si="1045"/>
        <v>*</v>
      </c>
      <c r="G7489" s="1" t="str">
        <f t="shared" si="1046"/>
        <v>*</v>
      </c>
      <c r="J7489" s="1" t="str">
        <f t="shared" si="1047"/>
        <v>*</v>
      </c>
      <c r="P7489" s="1">
        <v>18</v>
      </c>
      <c r="Q7489" s="1">
        <f t="shared" si="1052"/>
        <v>0.02</v>
      </c>
      <c r="T7489" s="4">
        <v>130.32</v>
      </c>
      <c r="U7489" s="9">
        <f t="shared" si="1048"/>
        <v>0</v>
      </c>
      <c r="V7489" s="4">
        <f t="shared" si="1049"/>
        <v>7.2399999999999993</v>
      </c>
      <c r="W7489" s="1" t="s">
        <v>14</v>
      </c>
      <c r="X7489" s="1">
        <v>7.86</v>
      </c>
      <c r="Y7489" s="4">
        <f t="shared" si="1050"/>
        <v>138.18</v>
      </c>
      <c r="Z7489" s="1" t="s">
        <v>60</v>
      </c>
      <c r="AA7489" s="1" t="s">
        <v>28</v>
      </c>
      <c r="AB7489" s="1" t="s">
        <v>29</v>
      </c>
      <c r="AC7489" s="1" t="s">
        <v>40</v>
      </c>
      <c r="AD7489" s="1" t="s">
        <v>19</v>
      </c>
      <c r="AE7489" s="2">
        <v>41115</v>
      </c>
    </row>
    <row r="7490" spans="1:31" x14ac:dyDescent="0.25">
      <c r="A7490">
        <f t="shared" si="1051"/>
        <v>7489</v>
      </c>
      <c r="B7490" s="1">
        <v>43556</v>
      </c>
      <c r="C7490" s="2">
        <v>41112</v>
      </c>
      <c r="D7490" s="1" t="s">
        <v>13</v>
      </c>
      <c r="E7490" s="1" t="str">
        <f t="shared" si="1044"/>
        <v>*</v>
      </c>
      <c r="F7490" s="1" t="str">
        <f t="shared" si="1045"/>
        <v>*</v>
      </c>
      <c r="G7490" s="1" t="str">
        <f t="shared" si="1046"/>
        <v>*</v>
      </c>
      <c r="J7490" s="1" t="str">
        <f t="shared" si="1047"/>
        <v>*</v>
      </c>
      <c r="P7490" s="1">
        <v>31</v>
      </c>
      <c r="Q7490" s="1">
        <f t="shared" si="1052"/>
        <v>0.04</v>
      </c>
      <c r="T7490" s="4">
        <v>477.16</v>
      </c>
      <c r="U7490" s="9">
        <f t="shared" si="1048"/>
        <v>0</v>
      </c>
      <c r="V7490" s="4">
        <f t="shared" si="1049"/>
        <v>15.392258064516129</v>
      </c>
      <c r="W7490" s="1" t="s">
        <v>21</v>
      </c>
      <c r="X7490" s="1">
        <v>1.97</v>
      </c>
      <c r="Y7490" s="4">
        <f t="shared" si="1050"/>
        <v>479.13000000000005</v>
      </c>
      <c r="Z7490" s="1" t="s">
        <v>49</v>
      </c>
      <c r="AA7490" s="1" t="s">
        <v>16</v>
      </c>
      <c r="AB7490" s="1" t="s">
        <v>29</v>
      </c>
      <c r="AC7490" s="1" t="s">
        <v>40</v>
      </c>
      <c r="AD7490" s="1" t="s">
        <v>31</v>
      </c>
      <c r="AE7490" s="2">
        <v>41117</v>
      </c>
    </row>
    <row r="7491" spans="1:31" x14ac:dyDescent="0.25">
      <c r="A7491">
        <f t="shared" si="1051"/>
        <v>7490</v>
      </c>
      <c r="B7491" s="1">
        <v>54023</v>
      </c>
      <c r="C7491" s="2">
        <v>41112</v>
      </c>
      <c r="D7491" s="1" t="s">
        <v>27</v>
      </c>
      <c r="E7491" s="1" t="str">
        <f t="shared" ref="E7491:E7554" si="1053">IF(D7491="Critical","***","*")</f>
        <v>*</v>
      </c>
      <c r="F7491" s="1" t="str">
        <f t="shared" ref="F7491:F7554" si="1054">IF(D7491="Critical","***",IF(D7491="High","**","*"))</f>
        <v>*</v>
      </c>
      <c r="G7491" s="1" t="str">
        <f t="shared" ref="G7491:G7554" si="1055">VLOOKUP(D7491,$H$6:$I$10,2,FALSE)</f>
        <v>*</v>
      </c>
      <c r="J7491" s="1" t="str">
        <f t="shared" ref="J7491:J7554" si="1056">HLOOKUP(D7491,$K$5:$O$6,2,FALSE)</f>
        <v>*</v>
      </c>
      <c r="P7491" s="1">
        <v>45</v>
      </c>
      <c r="Q7491" s="1">
        <f t="shared" si="1052"/>
        <v>0.05</v>
      </c>
      <c r="T7491" s="4">
        <v>405.6</v>
      </c>
      <c r="U7491" s="9">
        <f t="shared" ref="U7491:U7554" si="1057">IF(T7491&gt;1000,1,0)</f>
        <v>0</v>
      </c>
      <c r="V7491" s="4">
        <f t="shared" ref="V7491:V7554" si="1058">T7491/P7491</f>
        <v>9.0133333333333336</v>
      </c>
      <c r="W7491" s="1" t="s">
        <v>21</v>
      </c>
      <c r="X7491" s="1">
        <v>5.6</v>
      </c>
      <c r="Y7491" s="4">
        <f t="shared" ref="Y7491:Y7554" si="1059">X7491+T7491</f>
        <v>411.20000000000005</v>
      </c>
      <c r="Z7491" s="1" t="s">
        <v>22</v>
      </c>
      <c r="AA7491" s="1" t="s">
        <v>23</v>
      </c>
      <c r="AB7491" s="1" t="s">
        <v>29</v>
      </c>
      <c r="AC7491" s="1" t="s">
        <v>43</v>
      </c>
      <c r="AD7491" s="1" t="s">
        <v>19</v>
      </c>
      <c r="AE7491" s="2">
        <v>41113</v>
      </c>
    </row>
    <row r="7492" spans="1:31" x14ac:dyDescent="0.25">
      <c r="A7492">
        <f t="shared" ref="A7492:A7555" si="1060">A7491+1</f>
        <v>7491</v>
      </c>
      <c r="B7492" s="1">
        <v>29764</v>
      </c>
      <c r="C7492" s="2">
        <v>41112</v>
      </c>
      <c r="D7492" s="1" t="s">
        <v>32</v>
      </c>
      <c r="E7492" s="1" t="str">
        <f t="shared" si="1053"/>
        <v>***</v>
      </c>
      <c r="F7492" s="1" t="str">
        <f t="shared" si="1054"/>
        <v>***</v>
      </c>
      <c r="G7492" s="1" t="str">
        <f t="shared" si="1055"/>
        <v>***</v>
      </c>
      <c r="J7492" s="1" t="str">
        <f t="shared" si="1056"/>
        <v>***</v>
      </c>
      <c r="P7492" s="1">
        <v>10</v>
      </c>
      <c r="Q7492" s="1">
        <f t="shared" ref="Q7492:Q7555" si="1061">VLOOKUP(P7492,$R$5:$S$10,2,TRUE)</f>
        <v>0.02</v>
      </c>
      <c r="T7492" s="4">
        <v>165.09</v>
      </c>
      <c r="U7492" s="9">
        <f t="shared" si="1057"/>
        <v>0</v>
      </c>
      <c r="V7492" s="4">
        <f t="shared" si="1058"/>
        <v>16.509</v>
      </c>
      <c r="W7492" s="1" t="s">
        <v>14</v>
      </c>
      <c r="X7492" s="1">
        <v>8.4</v>
      </c>
      <c r="Y7492" s="4">
        <f t="shared" si="1059"/>
        <v>173.49</v>
      </c>
      <c r="Z7492" s="1" t="s">
        <v>44</v>
      </c>
      <c r="AA7492" s="1" t="s">
        <v>23</v>
      </c>
      <c r="AB7492" s="1" t="s">
        <v>29</v>
      </c>
      <c r="AC7492" s="1" t="s">
        <v>43</v>
      </c>
      <c r="AD7492" s="1" t="s">
        <v>19</v>
      </c>
      <c r="AE7492" s="2">
        <v>41113</v>
      </c>
    </row>
    <row r="7493" spans="1:31" x14ac:dyDescent="0.25">
      <c r="A7493">
        <f t="shared" si="1060"/>
        <v>7492</v>
      </c>
      <c r="B7493" s="1">
        <v>57574</v>
      </c>
      <c r="C7493" s="2">
        <v>41113</v>
      </c>
      <c r="D7493" s="1" t="s">
        <v>32</v>
      </c>
      <c r="E7493" s="1" t="str">
        <f t="shared" si="1053"/>
        <v>***</v>
      </c>
      <c r="F7493" s="1" t="str">
        <f t="shared" si="1054"/>
        <v>***</v>
      </c>
      <c r="G7493" s="1" t="str">
        <f t="shared" si="1055"/>
        <v>***</v>
      </c>
      <c r="J7493" s="1" t="str">
        <f t="shared" si="1056"/>
        <v>***</v>
      </c>
      <c r="P7493" s="1">
        <v>20</v>
      </c>
      <c r="Q7493" s="1">
        <f t="shared" si="1061"/>
        <v>3.5000000000000003E-2</v>
      </c>
      <c r="T7493" s="4">
        <v>466.36</v>
      </c>
      <c r="U7493" s="9">
        <f t="shared" si="1057"/>
        <v>0</v>
      </c>
      <c r="V7493" s="4">
        <f t="shared" si="1058"/>
        <v>23.318000000000001</v>
      </c>
      <c r="W7493" s="1" t="s">
        <v>33</v>
      </c>
      <c r="X7493" s="1">
        <v>15.68</v>
      </c>
      <c r="Y7493" s="4">
        <f t="shared" si="1059"/>
        <v>482.04</v>
      </c>
      <c r="Z7493" s="1" t="s">
        <v>51</v>
      </c>
      <c r="AA7493" s="1" t="s">
        <v>16</v>
      </c>
      <c r="AB7493" s="1" t="s">
        <v>17</v>
      </c>
      <c r="AC7493" s="1" t="s">
        <v>18</v>
      </c>
      <c r="AD7493" s="1" t="s">
        <v>35</v>
      </c>
      <c r="AE7493" s="2">
        <v>41114</v>
      </c>
    </row>
    <row r="7494" spans="1:31" x14ac:dyDescent="0.25">
      <c r="A7494">
        <f t="shared" si="1060"/>
        <v>7493</v>
      </c>
      <c r="B7494" s="1">
        <v>17218</v>
      </c>
      <c r="C7494" s="2">
        <v>41113</v>
      </c>
      <c r="D7494" s="1" t="s">
        <v>32</v>
      </c>
      <c r="E7494" s="1" t="str">
        <f t="shared" si="1053"/>
        <v>***</v>
      </c>
      <c r="F7494" s="1" t="str">
        <f t="shared" si="1054"/>
        <v>***</v>
      </c>
      <c r="G7494" s="1" t="str">
        <f t="shared" si="1055"/>
        <v>***</v>
      </c>
      <c r="J7494" s="1" t="str">
        <f t="shared" si="1056"/>
        <v>***</v>
      </c>
      <c r="P7494" s="1">
        <v>32</v>
      </c>
      <c r="Q7494" s="1">
        <f t="shared" si="1061"/>
        <v>0.04</v>
      </c>
      <c r="T7494" s="4">
        <v>157.85</v>
      </c>
      <c r="U7494" s="9">
        <f t="shared" si="1057"/>
        <v>0</v>
      </c>
      <c r="V7494" s="4">
        <f t="shared" si="1058"/>
        <v>4.9328124999999998</v>
      </c>
      <c r="W7494" s="1" t="s">
        <v>21</v>
      </c>
      <c r="X7494" s="1">
        <v>2.04</v>
      </c>
      <c r="Y7494" s="4">
        <f t="shared" si="1059"/>
        <v>159.88999999999999</v>
      </c>
      <c r="Z7494" s="1" t="s">
        <v>44</v>
      </c>
      <c r="AA7494" s="1" t="s">
        <v>16</v>
      </c>
      <c r="AB7494" s="1" t="s">
        <v>29</v>
      </c>
      <c r="AC7494" s="1" t="s">
        <v>40</v>
      </c>
      <c r="AD7494" s="1" t="s">
        <v>31</v>
      </c>
      <c r="AE7494" s="2">
        <v>41115</v>
      </c>
    </row>
    <row r="7495" spans="1:31" x14ac:dyDescent="0.25">
      <c r="A7495">
        <f t="shared" si="1060"/>
        <v>7494</v>
      </c>
      <c r="B7495" s="1">
        <v>40388</v>
      </c>
      <c r="C7495" s="2">
        <v>41114</v>
      </c>
      <c r="D7495" s="1" t="s">
        <v>32</v>
      </c>
      <c r="E7495" s="1" t="str">
        <f t="shared" si="1053"/>
        <v>***</v>
      </c>
      <c r="F7495" s="1" t="str">
        <f t="shared" si="1054"/>
        <v>***</v>
      </c>
      <c r="G7495" s="1" t="str">
        <f t="shared" si="1055"/>
        <v>***</v>
      </c>
      <c r="J7495" s="1" t="str">
        <f t="shared" si="1056"/>
        <v>***</v>
      </c>
      <c r="P7495" s="1">
        <v>17</v>
      </c>
      <c r="Q7495" s="1">
        <f t="shared" si="1061"/>
        <v>0.02</v>
      </c>
      <c r="T7495" s="4">
        <v>67.73</v>
      </c>
      <c r="U7495" s="9">
        <f t="shared" si="1057"/>
        <v>0</v>
      </c>
      <c r="V7495" s="4">
        <f t="shared" si="1058"/>
        <v>3.9841176470588238</v>
      </c>
      <c r="W7495" s="1" t="s">
        <v>21</v>
      </c>
      <c r="X7495" s="1">
        <v>0.94</v>
      </c>
      <c r="Y7495" s="4">
        <f t="shared" si="1059"/>
        <v>68.67</v>
      </c>
      <c r="Z7495" s="1" t="s">
        <v>49</v>
      </c>
      <c r="AA7495" s="1" t="s">
        <v>37</v>
      </c>
      <c r="AB7495" s="1" t="s">
        <v>29</v>
      </c>
      <c r="AC7495" s="1" t="s">
        <v>30</v>
      </c>
      <c r="AD7495" s="1" t="s">
        <v>31</v>
      </c>
      <c r="AE7495" s="2">
        <v>41116</v>
      </c>
    </row>
    <row r="7496" spans="1:31" x14ac:dyDescent="0.25">
      <c r="A7496">
        <f t="shared" si="1060"/>
        <v>7495</v>
      </c>
      <c r="B7496" s="1">
        <v>27201</v>
      </c>
      <c r="C7496" s="2">
        <v>41115</v>
      </c>
      <c r="D7496" s="1" t="s">
        <v>20</v>
      </c>
      <c r="E7496" s="1" t="str">
        <f t="shared" si="1053"/>
        <v>*</v>
      </c>
      <c r="F7496" s="1" t="str">
        <f t="shared" si="1054"/>
        <v>**</v>
      </c>
      <c r="G7496" s="1" t="str">
        <f t="shared" si="1055"/>
        <v>**</v>
      </c>
      <c r="J7496" s="1" t="str">
        <f t="shared" si="1056"/>
        <v>**</v>
      </c>
      <c r="P7496" s="1">
        <v>10</v>
      </c>
      <c r="Q7496" s="1">
        <f t="shared" si="1061"/>
        <v>0.02</v>
      </c>
      <c r="T7496" s="4">
        <v>5056.8900000000003</v>
      </c>
      <c r="U7496" s="9">
        <f t="shared" si="1057"/>
        <v>1</v>
      </c>
      <c r="V7496" s="4">
        <f t="shared" si="1058"/>
        <v>505.68900000000002</v>
      </c>
      <c r="W7496" s="1" t="s">
        <v>33</v>
      </c>
      <c r="X7496" s="1">
        <v>26</v>
      </c>
      <c r="Y7496" s="4">
        <f t="shared" si="1059"/>
        <v>5082.8900000000003</v>
      </c>
      <c r="Z7496" s="1" t="s">
        <v>22</v>
      </c>
      <c r="AA7496" s="1" t="s">
        <v>28</v>
      </c>
      <c r="AB7496" s="1" t="s">
        <v>17</v>
      </c>
      <c r="AC7496" s="1" t="s">
        <v>34</v>
      </c>
      <c r="AD7496" s="1" t="s">
        <v>35</v>
      </c>
      <c r="AE7496" s="2">
        <v>41115</v>
      </c>
    </row>
    <row r="7497" spans="1:31" x14ac:dyDescent="0.25">
      <c r="A7497">
        <f t="shared" si="1060"/>
        <v>7496</v>
      </c>
      <c r="B7497" s="1">
        <v>27201</v>
      </c>
      <c r="C7497" s="2">
        <v>41115</v>
      </c>
      <c r="D7497" s="1" t="s">
        <v>20</v>
      </c>
      <c r="E7497" s="1" t="str">
        <f t="shared" si="1053"/>
        <v>*</v>
      </c>
      <c r="F7497" s="1" t="str">
        <f t="shared" si="1054"/>
        <v>**</v>
      </c>
      <c r="G7497" s="1" t="str">
        <f t="shared" si="1055"/>
        <v>**</v>
      </c>
      <c r="J7497" s="1" t="str">
        <f t="shared" si="1056"/>
        <v>**</v>
      </c>
      <c r="P7497" s="1">
        <v>45</v>
      </c>
      <c r="Q7497" s="1">
        <f t="shared" si="1061"/>
        <v>0.05</v>
      </c>
      <c r="T7497" s="4">
        <v>3500.1</v>
      </c>
      <c r="U7497" s="9">
        <f t="shared" si="1057"/>
        <v>1</v>
      </c>
      <c r="V7497" s="4">
        <f t="shared" si="1058"/>
        <v>77.78</v>
      </c>
      <c r="W7497" s="1" t="s">
        <v>33</v>
      </c>
      <c r="X7497" s="1">
        <v>89.3</v>
      </c>
      <c r="Y7497" s="4">
        <f t="shared" si="1059"/>
        <v>3589.4</v>
      </c>
      <c r="Z7497" s="1" t="s">
        <v>22</v>
      </c>
      <c r="AA7497" s="1" t="s">
        <v>28</v>
      </c>
      <c r="AB7497" s="1" t="s">
        <v>17</v>
      </c>
      <c r="AC7497" s="1" t="s">
        <v>52</v>
      </c>
      <c r="AD7497" s="1" t="s">
        <v>59</v>
      </c>
      <c r="AE7497" s="2">
        <v>41115</v>
      </c>
    </row>
    <row r="7498" spans="1:31" x14ac:dyDescent="0.25">
      <c r="A7498">
        <f t="shared" si="1060"/>
        <v>7497</v>
      </c>
      <c r="B7498" s="1">
        <v>5254</v>
      </c>
      <c r="C7498" s="2">
        <v>41115</v>
      </c>
      <c r="D7498" s="1" t="s">
        <v>27</v>
      </c>
      <c r="E7498" s="1" t="str">
        <f t="shared" si="1053"/>
        <v>*</v>
      </c>
      <c r="F7498" s="1" t="str">
        <f t="shared" si="1054"/>
        <v>*</v>
      </c>
      <c r="G7498" s="1" t="str">
        <f t="shared" si="1055"/>
        <v>*</v>
      </c>
      <c r="J7498" s="1" t="str">
        <f t="shared" si="1056"/>
        <v>*</v>
      </c>
      <c r="P7498" s="1">
        <v>31</v>
      </c>
      <c r="Q7498" s="1">
        <f t="shared" si="1061"/>
        <v>0.04</v>
      </c>
      <c r="T7498" s="4">
        <v>1735.3515</v>
      </c>
      <c r="U7498" s="9">
        <f t="shared" si="1057"/>
        <v>1</v>
      </c>
      <c r="V7498" s="4">
        <f t="shared" si="1058"/>
        <v>55.979080645161289</v>
      </c>
      <c r="W7498" s="1" t="s">
        <v>21</v>
      </c>
      <c r="X7498" s="1">
        <v>8.99</v>
      </c>
      <c r="Y7498" s="4">
        <f t="shared" si="1059"/>
        <v>1744.3415</v>
      </c>
      <c r="Z7498" s="1" t="s">
        <v>49</v>
      </c>
      <c r="AA7498" s="1" t="s">
        <v>28</v>
      </c>
      <c r="AB7498" s="1" t="s">
        <v>24</v>
      </c>
      <c r="AC7498" s="1" t="s">
        <v>25</v>
      </c>
      <c r="AD7498" s="1" t="s">
        <v>19</v>
      </c>
      <c r="AE7498" s="2">
        <v>41117</v>
      </c>
    </row>
    <row r="7499" spans="1:31" x14ac:dyDescent="0.25">
      <c r="A7499">
        <f t="shared" si="1060"/>
        <v>7498</v>
      </c>
      <c r="B7499" s="1">
        <v>30727</v>
      </c>
      <c r="C7499" s="2">
        <v>41115</v>
      </c>
      <c r="D7499" s="1" t="s">
        <v>36</v>
      </c>
      <c r="E7499" s="1" t="str">
        <f t="shared" si="1053"/>
        <v>*</v>
      </c>
      <c r="F7499" s="1" t="str">
        <f t="shared" si="1054"/>
        <v>*</v>
      </c>
      <c r="G7499" s="1" t="str">
        <f t="shared" si="1055"/>
        <v>*</v>
      </c>
      <c r="J7499" s="1" t="str">
        <f t="shared" si="1056"/>
        <v>*</v>
      </c>
      <c r="P7499" s="1">
        <v>28</v>
      </c>
      <c r="Q7499" s="1">
        <f t="shared" si="1061"/>
        <v>3.5000000000000003E-2</v>
      </c>
      <c r="T7499" s="4">
        <v>1166.29</v>
      </c>
      <c r="U7499" s="9">
        <f t="shared" si="1057"/>
        <v>1</v>
      </c>
      <c r="V7499" s="4">
        <f t="shared" si="1058"/>
        <v>41.653214285714284</v>
      </c>
      <c r="W7499" s="1" t="s">
        <v>14</v>
      </c>
      <c r="X7499" s="1">
        <v>4.5</v>
      </c>
      <c r="Y7499" s="4">
        <f t="shared" si="1059"/>
        <v>1170.79</v>
      </c>
      <c r="Z7499" s="1" t="s">
        <v>22</v>
      </c>
      <c r="AA7499" s="1" t="s">
        <v>23</v>
      </c>
      <c r="AB7499" s="1" t="s">
        <v>29</v>
      </c>
      <c r="AC7499" s="1" t="s">
        <v>63</v>
      </c>
      <c r="AD7499" s="1" t="s">
        <v>19</v>
      </c>
      <c r="AE7499" s="2">
        <v>41117</v>
      </c>
    </row>
    <row r="7500" spans="1:31" x14ac:dyDescent="0.25">
      <c r="A7500">
        <f t="shared" si="1060"/>
        <v>7499</v>
      </c>
      <c r="B7500" s="1">
        <v>23174</v>
      </c>
      <c r="C7500" s="2">
        <v>41116</v>
      </c>
      <c r="D7500" s="1" t="s">
        <v>13</v>
      </c>
      <c r="E7500" s="1" t="str">
        <f t="shared" si="1053"/>
        <v>*</v>
      </c>
      <c r="F7500" s="1" t="str">
        <f t="shared" si="1054"/>
        <v>*</v>
      </c>
      <c r="G7500" s="1" t="str">
        <f t="shared" si="1055"/>
        <v>*</v>
      </c>
      <c r="J7500" s="1" t="str">
        <f t="shared" si="1056"/>
        <v>*</v>
      </c>
      <c r="P7500" s="1">
        <v>16</v>
      </c>
      <c r="Q7500" s="1">
        <f t="shared" si="1061"/>
        <v>0.02</v>
      </c>
      <c r="T7500" s="4">
        <v>3549.9</v>
      </c>
      <c r="U7500" s="9">
        <f t="shared" si="1057"/>
        <v>1</v>
      </c>
      <c r="V7500" s="4">
        <f t="shared" si="1058"/>
        <v>221.86875000000001</v>
      </c>
      <c r="W7500" s="1" t="s">
        <v>33</v>
      </c>
      <c r="X7500" s="1">
        <v>64.2</v>
      </c>
      <c r="Y7500" s="4">
        <f t="shared" si="1059"/>
        <v>3614.1</v>
      </c>
      <c r="Z7500" s="1" t="s">
        <v>22</v>
      </c>
      <c r="AA7500" s="1" t="s">
        <v>16</v>
      </c>
      <c r="AB7500" s="1" t="s">
        <v>17</v>
      </c>
      <c r="AC7500" s="1" t="s">
        <v>34</v>
      </c>
      <c r="AD7500" s="1" t="s">
        <v>35</v>
      </c>
      <c r="AE7500" s="2">
        <v>41118</v>
      </c>
    </row>
    <row r="7501" spans="1:31" x14ac:dyDescent="0.25">
      <c r="A7501">
        <f t="shared" si="1060"/>
        <v>7500</v>
      </c>
      <c r="B7501" s="1">
        <v>32903</v>
      </c>
      <c r="C7501" s="2">
        <v>41116</v>
      </c>
      <c r="D7501" s="1" t="s">
        <v>13</v>
      </c>
      <c r="E7501" s="1" t="str">
        <f t="shared" si="1053"/>
        <v>*</v>
      </c>
      <c r="F7501" s="1" t="str">
        <f t="shared" si="1054"/>
        <v>*</v>
      </c>
      <c r="G7501" s="1" t="str">
        <f t="shared" si="1055"/>
        <v>*</v>
      </c>
      <c r="J7501" s="1" t="str">
        <f t="shared" si="1056"/>
        <v>*</v>
      </c>
      <c r="P7501" s="1">
        <v>31</v>
      </c>
      <c r="Q7501" s="1">
        <f t="shared" si="1061"/>
        <v>0.04</v>
      </c>
      <c r="T7501" s="4">
        <v>454.58</v>
      </c>
      <c r="U7501" s="9">
        <f t="shared" si="1057"/>
        <v>0</v>
      </c>
      <c r="V7501" s="4">
        <f t="shared" si="1058"/>
        <v>14.663870967741936</v>
      </c>
      <c r="W7501" s="1" t="s">
        <v>21</v>
      </c>
      <c r="X7501" s="1">
        <v>8.7799999999999994</v>
      </c>
      <c r="Y7501" s="4">
        <f t="shared" si="1059"/>
        <v>463.35999999999996</v>
      </c>
      <c r="Z7501" s="1" t="s">
        <v>44</v>
      </c>
      <c r="AA7501" s="1" t="s">
        <v>23</v>
      </c>
      <c r="AB7501" s="1" t="s">
        <v>29</v>
      </c>
      <c r="AC7501" s="1" t="s">
        <v>55</v>
      </c>
      <c r="AD7501" s="1" t="s">
        <v>19</v>
      </c>
      <c r="AE7501" s="2">
        <v>41123</v>
      </c>
    </row>
    <row r="7502" spans="1:31" x14ac:dyDescent="0.25">
      <c r="A7502">
        <f t="shared" si="1060"/>
        <v>7501</v>
      </c>
      <c r="B7502" s="1">
        <v>37831</v>
      </c>
      <c r="C7502" s="2">
        <v>41116</v>
      </c>
      <c r="D7502" s="1" t="s">
        <v>27</v>
      </c>
      <c r="E7502" s="1" t="str">
        <f t="shared" si="1053"/>
        <v>*</v>
      </c>
      <c r="F7502" s="1" t="str">
        <f t="shared" si="1054"/>
        <v>*</v>
      </c>
      <c r="G7502" s="1" t="str">
        <f t="shared" si="1055"/>
        <v>*</v>
      </c>
      <c r="J7502" s="1" t="str">
        <f t="shared" si="1056"/>
        <v>*</v>
      </c>
      <c r="P7502" s="1">
        <v>30</v>
      </c>
      <c r="Q7502" s="1">
        <f t="shared" si="1061"/>
        <v>0.04</v>
      </c>
      <c r="T7502" s="4">
        <v>453.87</v>
      </c>
      <c r="U7502" s="9">
        <f t="shared" si="1057"/>
        <v>0</v>
      </c>
      <c r="V7502" s="4">
        <f t="shared" si="1058"/>
        <v>15.129</v>
      </c>
      <c r="W7502" s="1" t="s">
        <v>21</v>
      </c>
      <c r="X7502" s="1">
        <v>4</v>
      </c>
      <c r="Y7502" s="4">
        <f t="shared" si="1059"/>
        <v>457.87</v>
      </c>
      <c r="Z7502" s="1" t="s">
        <v>64</v>
      </c>
      <c r="AA7502" s="1" t="s">
        <v>28</v>
      </c>
      <c r="AB7502" s="1" t="s">
        <v>24</v>
      </c>
      <c r="AC7502" s="1" t="s">
        <v>38</v>
      </c>
      <c r="AD7502" s="1" t="s">
        <v>19</v>
      </c>
      <c r="AE7502" s="2">
        <v>41118</v>
      </c>
    </row>
    <row r="7503" spans="1:31" x14ac:dyDescent="0.25">
      <c r="A7503">
        <f t="shared" si="1060"/>
        <v>7502</v>
      </c>
      <c r="B7503" s="1">
        <v>23174</v>
      </c>
      <c r="C7503" s="2">
        <v>41116</v>
      </c>
      <c r="D7503" s="1" t="s">
        <v>13</v>
      </c>
      <c r="E7503" s="1" t="str">
        <f t="shared" si="1053"/>
        <v>*</v>
      </c>
      <c r="F7503" s="1" t="str">
        <f t="shared" si="1054"/>
        <v>*</v>
      </c>
      <c r="G7503" s="1" t="str">
        <f t="shared" si="1055"/>
        <v>*</v>
      </c>
      <c r="J7503" s="1" t="str">
        <f t="shared" si="1056"/>
        <v>*</v>
      </c>
      <c r="P7503" s="1">
        <v>8</v>
      </c>
      <c r="Q7503" s="1">
        <f t="shared" si="1061"/>
        <v>0.01</v>
      </c>
      <c r="T7503" s="4">
        <v>138.24</v>
      </c>
      <c r="U7503" s="9">
        <f t="shared" si="1057"/>
        <v>0</v>
      </c>
      <c r="V7503" s="4">
        <f t="shared" si="1058"/>
        <v>17.28</v>
      </c>
      <c r="W7503" s="1" t="s">
        <v>21</v>
      </c>
      <c r="X7503" s="1">
        <v>7.04</v>
      </c>
      <c r="Y7503" s="4">
        <f t="shared" si="1059"/>
        <v>145.28</v>
      </c>
      <c r="Z7503" s="1" t="s">
        <v>22</v>
      </c>
      <c r="AA7503" s="1" t="s">
        <v>16</v>
      </c>
      <c r="AB7503" s="1" t="s">
        <v>29</v>
      </c>
      <c r="AC7503" s="1" t="s">
        <v>55</v>
      </c>
      <c r="AD7503" s="1" t="s">
        <v>19</v>
      </c>
      <c r="AE7503" s="2">
        <v>41123</v>
      </c>
    </row>
    <row r="7504" spans="1:31" x14ac:dyDescent="0.25">
      <c r="A7504">
        <f t="shared" si="1060"/>
        <v>7503</v>
      </c>
      <c r="B7504" s="1">
        <v>23812</v>
      </c>
      <c r="C7504" s="2">
        <v>41117</v>
      </c>
      <c r="D7504" s="1" t="s">
        <v>32</v>
      </c>
      <c r="E7504" s="1" t="str">
        <f t="shared" si="1053"/>
        <v>***</v>
      </c>
      <c r="F7504" s="1" t="str">
        <f t="shared" si="1054"/>
        <v>***</v>
      </c>
      <c r="G7504" s="1" t="str">
        <f t="shared" si="1055"/>
        <v>***</v>
      </c>
      <c r="J7504" s="1" t="str">
        <f t="shared" si="1056"/>
        <v>***</v>
      </c>
      <c r="P7504" s="1">
        <v>32</v>
      </c>
      <c r="Q7504" s="1">
        <f t="shared" si="1061"/>
        <v>0.04</v>
      </c>
      <c r="T7504" s="4">
        <v>5845.82</v>
      </c>
      <c r="U7504" s="9">
        <f t="shared" si="1057"/>
        <v>1</v>
      </c>
      <c r="V7504" s="4">
        <f t="shared" si="1058"/>
        <v>182.68187499999999</v>
      </c>
      <c r="W7504" s="1" t="s">
        <v>33</v>
      </c>
      <c r="X7504" s="1">
        <v>15.59</v>
      </c>
      <c r="Y7504" s="4">
        <f t="shared" si="1059"/>
        <v>5861.41</v>
      </c>
      <c r="Z7504" s="1" t="s">
        <v>49</v>
      </c>
      <c r="AA7504" s="1" t="s">
        <v>37</v>
      </c>
      <c r="AB7504" s="1" t="s">
        <v>24</v>
      </c>
      <c r="AC7504" s="1" t="s">
        <v>56</v>
      </c>
      <c r="AD7504" s="1" t="s">
        <v>35</v>
      </c>
      <c r="AE7504" s="2">
        <v>41117</v>
      </c>
    </row>
    <row r="7505" spans="1:31" x14ac:dyDescent="0.25">
      <c r="A7505">
        <f t="shared" si="1060"/>
        <v>7504</v>
      </c>
      <c r="B7505" s="1">
        <v>42982</v>
      </c>
      <c r="C7505" s="2">
        <v>41117</v>
      </c>
      <c r="D7505" s="1" t="s">
        <v>13</v>
      </c>
      <c r="E7505" s="1" t="str">
        <f t="shared" si="1053"/>
        <v>*</v>
      </c>
      <c r="F7505" s="1" t="str">
        <f t="shared" si="1054"/>
        <v>*</v>
      </c>
      <c r="G7505" s="1" t="str">
        <f t="shared" si="1055"/>
        <v>*</v>
      </c>
      <c r="J7505" s="1" t="str">
        <f t="shared" si="1056"/>
        <v>*</v>
      </c>
      <c r="P7505" s="1">
        <v>42</v>
      </c>
      <c r="Q7505" s="1">
        <f t="shared" si="1061"/>
        <v>0.05</v>
      </c>
      <c r="T7505" s="4">
        <v>1587.59</v>
      </c>
      <c r="U7505" s="9">
        <f t="shared" si="1057"/>
        <v>1</v>
      </c>
      <c r="V7505" s="4">
        <f t="shared" si="1058"/>
        <v>37.799761904761901</v>
      </c>
      <c r="W7505" s="1" t="s">
        <v>21</v>
      </c>
      <c r="X7505" s="1">
        <v>3.04</v>
      </c>
      <c r="Y7505" s="4">
        <f t="shared" si="1059"/>
        <v>1590.6299999999999</v>
      </c>
      <c r="Z7505" s="1" t="s">
        <v>46</v>
      </c>
      <c r="AA7505" s="1" t="s">
        <v>16</v>
      </c>
      <c r="AB7505" s="1" t="s">
        <v>17</v>
      </c>
      <c r="AC7505" s="1" t="s">
        <v>18</v>
      </c>
      <c r="AD7505" s="1" t="s">
        <v>31</v>
      </c>
      <c r="AE7505" s="2">
        <v>41122</v>
      </c>
    </row>
    <row r="7506" spans="1:31" x14ac:dyDescent="0.25">
      <c r="A7506">
        <f t="shared" si="1060"/>
        <v>7505</v>
      </c>
      <c r="B7506" s="1">
        <v>42982</v>
      </c>
      <c r="C7506" s="2">
        <v>41117</v>
      </c>
      <c r="D7506" s="1" t="s">
        <v>13</v>
      </c>
      <c r="E7506" s="1" t="str">
        <f t="shared" si="1053"/>
        <v>*</v>
      </c>
      <c r="F7506" s="1" t="str">
        <f t="shared" si="1054"/>
        <v>*</v>
      </c>
      <c r="G7506" s="1" t="str">
        <f t="shared" si="1055"/>
        <v>*</v>
      </c>
      <c r="J7506" s="1" t="str">
        <f t="shared" si="1056"/>
        <v>*</v>
      </c>
      <c r="P7506" s="1">
        <v>12</v>
      </c>
      <c r="Q7506" s="1">
        <f t="shared" si="1061"/>
        <v>0.02</v>
      </c>
      <c r="T7506" s="4">
        <v>1318.34</v>
      </c>
      <c r="U7506" s="9">
        <f t="shared" si="1057"/>
        <v>1</v>
      </c>
      <c r="V7506" s="4">
        <f t="shared" si="1058"/>
        <v>109.86166666666666</v>
      </c>
      <c r="W7506" s="1" t="s">
        <v>14</v>
      </c>
      <c r="X7506" s="1">
        <v>24.49</v>
      </c>
      <c r="Y7506" s="4">
        <f t="shared" si="1059"/>
        <v>1342.83</v>
      </c>
      <c r="Z7506" s="1" t="s">
        <v>54</v>
      </c>
      <c r="AA7506" s="1" t="s">
        <v>16</v>
      </c>
      <c r="AB7506" s="1" t="s">
        <v>17</v>
      </c>
      <c r="AC7506" s="1" t="s">
        <v>18</v>
      </c>
      <c r="AD7506" s="1" t="s">
        <v>48</v>
      </c>
      <c r="AE7506" s="2">
        <v>41126</v>
      </c>
    </row>
    <row r="7507" spans="1:31" x14ac:dyDescent="0.25">
      <c r="A7507">
        <f t="shared" si="1060"/>
        <v>7506</v>
      </c>
      <c r="B7507" s="1">
        <v>11684</v>
      </c>
      <c r="C7507" s="2">
        <v>41117</v>
      </c>
      <c r="D7507" s="1" t="s">
        <v>20</v>
      </c>
      <c r="E7507" s="1" t="str">
        <f t="shared" si="1053"/>
        <v>*</v>
      </c>
      <c r="F7507" s="1" t="str">
        <f t="shared" si="1054"/>
        <v>**</v>
      </c>
      <c r="G7507" s="1" t="str">
        <f t="shared" si="1055"/>
        <v>**</v>
      </c>
      <c r="J7507" s="1" t="str">
        <f t="shared" si="1056"/>
        <v>**</v>
      </c>
      <c r="P7507" s="1">
        <v>8</v>
      </c>
      <c r="Q7507" s="1">
        <f t="shared" si="1061"/>
        <v>0.01</v>
      </c>
      <c r="T7507" s="4">
        <v>1173.5</v>
      </c>
      <c r="U7507" s="9">
        <f t="shared" si="1057"/>
        <v>1</v>
      </c>
      <c r="V7507" s="4">
        <f t="shared" si="1058"/>
        <v>146.6875</v>
      </c>
      <c r="W7507" s="1" t="s">
        <v>21</v>
      </c>
      <c r="X7507" s="1">
        <v>24.49</v>
      </c>
      <c r="Y7507" s="4">
        <f t="shared" si="1059"/>
        <v>1197.99</v>
      </c>
      <c r="Z7507" s="1" t="s">
        <v>22</v>
      </c>
      <c r="AA7507" s="1" t="s">
        <v>16</v>
      </c>
      <c r="AB7507" s="1" t="s">
        <v>17</v>
      </c>
      <c r="AC7507" s="1" t="s">
        <v>34</v>
      </c>
      <c r="AD7507" s="1" t="s">
        <v>48</v>
      </c>
      <c r="AE7507" s="2">
        <v>41119</v>
      </c>
    </row>
    <row r="7508" spans="1:31" x14ac:dyDescent="0.25">
      <c r="A7508">
        <f t="shared" si="1060"/>
        <v>7507</v>
      </c>
      <c r="B7508" s="1">
        <v>16161</v>
      </c>
      <c r="C7508" s="2">
        <v>41118</v>
      </c>
      <c r="D7508" s="1" t="s">
        <v>36</v>
      </c>
      <c r="E7508" s="1" t="str">
        <f t="shared" si="1053"/>
        <v>*</v>
      </c>
      <c r="F7508" s="1" t="str">
        <f t="shared" si="1054"/>
        <v>*</v>
      </c>
      <c r="G7508" s="1" t="str">
        <f t="shared" si="1055"/>
        <v>*</v>
      </c>
      <c r="J7508" s="1" t="str">
        <f t="shared" si="1056"/>
        <v>*</v>
      </c>
      <c r="P7508" s="1">
        <v>49</v>
      </c>
      <c r="Q7508" s="1">
        <f t="shared" si="1061"/>
        <v>0.05</v>
      </c>
      <c r="T7508" s="4">
        <v>2692.6895</v>
      </c>
      <c r="U7508" s="9">
        <f t="shared" si="1057"/>
        <v>1</v>
      </c>
      <c r="V7508" s="4">
        <f t="shared" si="1058"/>
        <v>54.952846938775508</v>
      </c>
      <c r="W7508" s="1" t="s">
        <v>21</v>
      </c>
      <c r="X7508" s="1">
        <v>4.2</v>
      </c>
      <c r="Y7508" s="4">
        <f t="shared" si="1059"/>
        <v>2696.8894999999998</v>
      </c>
      <c r="Z7508" s="1" t="s">
        <v>15</v>
      </c>
      <c r="AA7508" s="1" t="s">
        <v>16</v>
      </c>
      <c r="AB7508" s="1" t="s">
        <v>24</v>
      </c>
      <c r="AC7508" s="1" t="s">
        <v>25</v>
      </c>
      <c r="AD7508" s="1" t="s">
        <v>19</v>
      </c>
      <c r="AE7508" s="2">
        <v>41119</v>
      </c>
    </row>
    <row r="7509" spans="1:31" x14ac:dyDescent="0.25">
      <c r="A7509">
        <f t="shared" si="1060"/>
        <v>7508</v>
      </c>
      <c r="B7509" s="1">
        <v>55813</v>
      </c>
      <c r="C7509" s="2">
        <v>41118</v>
      </c>
      <c r="D7509" s="1" t="s">
        <v>13</v>
      </c>
      <c r="E7509" s="1" t="str">
        <f t="shared" si="1053"/>
        <v>*</v>
      </c>
      <c r="F7509" s="1" t="str">
        <f t="shared" si="1054"/>
        <v>*</v>
      </c>
      <c r="G7509" s="1" t="str">
        <f t="shared" si="1055"/>
        <v>*</v>
      </c>
      <c r="J7509" s="1" t="str">
        <f t="shared" si="1056"/>
        <v>*</v>
      </c>
      <c r="P7509" s="1">
        <v>39</v>
      </c>
      <c r="Q7509" s="1">
        <f t="shared" si="1061"/>
        <v>0.04</v>
      </c>
      <c r="T7509" s="4">
        <v>2650.77</v>
      </c>
      <c r="U7509" s="9">
        <f t="shared" si="1057"/>
        <v>1</v>
      </c>
      <c r="V7509" s="4">
        <f t="shared" si="1058"/>
        <v>67.96846153846154</v>
      </c>
      <c r="W7509" s="1" t="s">
        <v>21</v>
      </c>
      <c r="X7509" s="1">
        <v>37.58</v>
      </c>
      <c r="Y7509" s="4">
        <f t="shared" si="1059"/>
        <v>2688.35</v>
      </c>
      <c r="Z7509" s="1" t="s">
        <v>46</v>
      </c>
      <c r="AA7509" s="1" t="s">
        <v>28</v>
      </c>
      <c r="AB7509" s="1" t="s">
        <v>17</v>
      </c>
      <c r="AC7509" s="1" t="s">
        <v>18</v>
      </c>
      <c r="AD7509" s="1" t="s">
        <v>31</v>
      </c>
      <c r="AE7509" s="2">
        <v>41118</v>
      </c>
    </row>
    <row r="7510" spans="1:31" x14ac:dyDescent="0.25">
      <c r="A7510">
        <f t="shared" si="1060"/>
        <v>7509</v>
      </c>
      <c r="B7510" s="1">
        <v>49153</v>
      </c>
      <c r="C7510" s="2">
        <v>41118</v>
      </c>
      <c r="D7510" s="1" t="s">
        <v>36</v>
      </c>
      <c r="E7510" s="1" t="str">
        <f t="shared" si="1053"/>
        <v>*</v>
      </c>
      <c r="F7510" s="1" t="str">
        <f t="shared" si="1054"/>
        <v>*</v>
      </c>
      <c r="G7510" s="1" t="str">
        <f t="shared" si="1055"/>
        <v>*</v>
      </c>
      <c r="J7510" s="1" t="str">
        <f t="shared" si="1056"/>
        <v>*</v>
      </c>
      <c r="P7510" s="1">
        <v>31</v>
      </c>
      <c r="Q7510" s="1">
        <f t="shared" si="1061"/>
        <v>0.04</v>
      </c>
      <c r="T7510" s="4">
        <v>2245.7800000000002</v>
      </c>
      <c r="U7510" s="9">
        <f t="shared" si="1057"/>
        <v>1</v>
      </c>
      <c r="V7510" s="4">
        <f t="shared" si="1058"/>
        <v>72.444516129032266</v>
      </c>
      <c r="W7510" s="1" t="s">
        <v>33</v>
      </c>
      <c r="X7510" s="1">
        <v>30</v>
      </c>
      <c r="Y7510" s="4">
        <f t="shared" si="1059"/>
        <v>2275.7800000000002</v>
      </c>
      <c r="Z7510" s="1" t="s">
        <v>15</v>
      </c>
      <c r="AA7510" s="1" t="s">
        <v>23</v>
      </c>
      <c r="AB7510" s="1" t="s">
        <v>17</v>
      </c>
      <c r="AC7510" s="1" t="s">
        <v>34</v>
      </c>
      <c r="AD7510" s="1" t="s">
        <v>35</v>
      </c>
      <c r="AE7510" s="2">
        <v>41118</v>
      </c>
    </row>
    <row r="7511" spans="1:31" x14ac:dyDescent="0.25">
      <c r="A7511">
        <f t="shared" si="1060"/>
        <v>7510</v>
      </c>
      <c r="B7511" s="1">
        <v>11782</v>
      </c>
      <c r="C7511" s="2">
        <v>41118</v>
      </c>
      <c r="D7511" s="1" t="s">
        <v>13</v>
      </c>
      <c r="E7511" s="1" t="str">
        <f t="shared" si="1053"/>
        <v>*</v>
      </c>
      <c r="F7511" s="1" t="str">
        <f t="shared" si="1054"/>
        <v>*</v>
      </c>
      <c r="G7511" s="1" t="str">
        <f t="shared" si="1055"/>
        <v>*</v>
      </c>
      <c r="J7511" s="1" t="str">
        <f t="shared" si="1056"/>
        <v>*</v>
      </c>
      <c r="P7511" s="1">
        <v>27</v>
      </c>
      <c r="Q7511" s="1">
        <f t="shared" si="1061"/>
        <v>3.5000000000000003E-2</v>
      </c>
      <c r="T7511" s="4">
        <v>1541.7809999999999</v>
      </c>
      <c r="U7511" s="9">
        <f t="shared" si="1057"/>
        <v>1</v>
      </c>
      <c r="V7511" s="4">
        <f t="shared" si="1058"/>
        <v>57.103000000000002</v>
      </c>
      <c r="W7511" s="1" t="s">
        <v>21</v>
      </c>
      <c r="X7511" s="1">
        <v>13.99</v>
      </c>
      <c r="Y7511" s="4">
        <f t="shared" si="1059"/>
        <v>1555.771</v>
      </c>
      <c r="Z7511" s="1" t="s">
        <v>15</v>
      </c>
      <c r="AA7511" s="1" t="s">
        <v>28</v>
      </c>
      <c r="AB7511" s="1" t="s">
        <v>24</v>
      </c>
      <c r="AC7511" s="1" t="s">
        <v>25</v>
      </c>
      <c r="AD7511" s="1" t="s">
        <v>26</v>
      </c>
      <c r="AE7511" s="2">
        <v>41125</v>
      </c>
    </row>
    <row r="7512" spans="1:31" x14ac:dyDescent="0.25">
      <c r="A7512">
        <f t="shared" si="1060"/>
        <v>7511</v>
      </c>
      <c r="B7512" s="1">
        <v>11782</v>
      </c>
      <c r="C7512" s="2">
        <v>41118</v>
      </c>
      <c r="D7512" s="1" t="s">
        <v>13</v>
      </c>
      <c r="E7512" s="1" t="str">
        <f t="shared" si="1053"/>
        <v>*</v>
      </c>
      <c r="F7512" s="1" t="str">
        <f t="shared" si="1054"/>
        <v>*</v>
      </c>
      <c r="G7512" s="1" t="str">
        <f t="shared" si="1055"/>
        <v>*</v>
      </c>
      <c r="J7512" s="1" t="str">
        <f t="shared" si="1056"/>
        <v>*</v>
      </c>
      <c r="P7512" s="1">
        <v>46</v>
      </c>
      <c r="Q7512" s="1">
        <f t="shared" si="1061"/>
        <v>0.05</v>
      </c>
      <c r="T7512" s="4">
        <v>247.21</v>
      </c>
      <c r="U7512" s="9">
        <f t="shared" si="1057"/>
        <v>0</v>
      </c>
      <c r="V7512" s="4">
        <f t="shared" si="1058"/>
        <v>5.3741304347826091</v>
      </c>
      <c r="W7512" s="1" t="s">
        <v>21</v>
      </c>
      <c r="X7512" s="1">
        <v>4.75</v>
      </c>
      <c r="Y7512" s="4">
        <f t="shared" si="1059"/>
        <v>251.96</v>
      </c>
      <c r="Z7512" s="1" t="s">
        <v>15</v>
      </c>
      <c r="AA7512" s="1" t="s">
        <v>28</v>
      </c>
      <c r="AB7512" s="1" t="s">
        <v>29</v>
      </c>
      <c r="AC7512" s="1" t="s">
        <v>40</v>
      </c>
      <c r="AD7512" s="1" t="s">
        <v>19</v>
      </c>
      <c r="AE7512" s="2">
        <v>41123</v>
      </c>
    </row>
    <row r="7513" spans="1:31" x14ac:dyDescent="0.25">
      <c r="A7513">
        <f t="shared" si="1060"/>
        <v>7512</v>
      </c>
      <c r="B7513" s="1">
        <v>16161</v>
      </c>
      <c r="C7513" s="2">
        <v>41118</v>
      </c>
      <c r="D7513" s="1" t="s">
        <v>36</v>
      </c>
      <c r="E7513" s="1" t="str">
        <f t="shared" si="1053"/>
        <v>*</v>
      </c>
      <c r="F7513" s="1" t="str">
        <f t="shared" si="1054"/>
        <v>*</v>
      </c>
      <c r="G7513" s="1" t="str">
        <f t="shared" si="1055"/>
        <v>*</v>
      </c>
      <c r="J7513" s="1" t="str">
        <f t="shared" si="1056"/>
        <v>*</v>
      </c>
      <c r="P7513" s="1">
        <v>38</v>
      </c>
      <c r="Q7513" s="1">
        <f t="shared" si="1061"/>
        <v>0.04</v>
      </c>
      <c r="T7513" s="4">
        <v>151.19</v>
      </c>
      <c r="U7513" s="9">
        <f t="shared" si="1057"/>
        <v>0</v>
      </c>
      <c r="V7513" s="4">
        <f t="shared" si="1058"/>
        <v>3.9786842105263158</v>
      </c>
      <c r="W7513" s="1" t="s">
        <v>21</v>
      </c>
      <c r="X7513" s="1">
        <v>0.71</v>
      </c>
      <c r="Y7513" s="4">
        <f t="shared" si="1059"/>
        <v>151.9</v>
      </c>
      <c r="Z7513" s="1" t="s">
        <v>15</v>
      </c>
      <c r="AA7513" s="1" t="s">
        <v>16</v>
      </c>
      <c r="AB7513" s="1" t="s">
        <v>29</v>
      </c>
      <c r="AC7513" s="1" t="s">
        <v>61</v>
      </c>
      <c r="AD7513" s="1" t="s">
        <v>31</v>
      </c>
      <c r="AE7513" s="2">
        <v>41120</v>
      </c>
    </row>
    <row r="7514" spans="1:31" x14ac:dyDescent="0.25">
      <c r="A7514">
        <f t="shared" si="1060"/>
        <v>7513</v>
      </c>
      <c r="B7514" s="1">
        <v>59234</v>
      </c>
      <c r="C7514" s="2">
        <v>41119</v>
      </c>
      <c r="D7514" s="1" t="s">
        <v>13</v>
      </c>
      <c r="E7514" s="1" t="str">
        <f t="shared" si="1053"/>
        <v>*</v>
      </c>
      <c r="F7514" s="1" t="str">
        <f t="shared" si="1054"/>
        <v>*</v>
      </c>
      <c r="G7514" s="1" t="str">
        <f t="shared" si="1055"/>
        <v>*</v>
      </c>
      <c r="J7514" s="1" t="str">
        <f t="shared" si="1056"/>
        <v>*</v>
      </c>
      <c r="P7514" s="1">
        <v>32</v>
      </c>
      <c r="Q7514" s="1">
        <f t="shared" si="1061"/>
        <v>0.04</v>
      </c>
      <c r="T7514" s="4">
        <v>5686.25</v>
      </c>
      <c r="U7514" s="9">
        <f t="shared" si="1057"/>
        <v>1</v>
      </c>
      <c r="V7514" s="4">
        <f t="shared" si="1058"/>
        <v>177.6953125</v>
      </c>
      <c r="W7514" s="1" t="s">
        <v>21</v>
      </c>
      <c r="X7514" s="1">
        <v>0.99</v>
      </c>
      <c r="Y7514" s="4">
        <f t="shared" si="1059"/>
        <v>5687.24</v>
      </c>
      <c r="Z7514" s="1" t="s">
        <v>50</v>
      </c>
      <c r="AA7514" s="1" t="s">
        <v>28</v>
      </c>
      <c r="AB7514" s="1" t="s">
        <v>29</v>
      </c>
      <c r="AC7514" s="1" t="s">
        <v>63</v>
      </c>
      <c r="AD7514" s="1" t="s">
        <v>19</v>
      </c>
      <c r="AE7514" s="2">
        <v>41123</v>
      </c>
    </row>
    <row r="7515" spans="1:31" x14ac:dyDescent="0.25">
      <c r="A7515">
        <f t="shared" si="1060"/>
        <v>7514</v>
      </c>
      <c r="B7515" s="1">
        <v>40901</v>
      </c>
      <c r="C7515" s="2">
        <v>41119</v>
      </c>
      <c r="D7515" s="1" t="s">
        <v>36</v>
      </c>
      <c r="E7515" s="1" t="str">
        <f t="shared" si="1053"/>
        <v>*</v>
      </c>
      <c r="F7515" s="1" t="str">
        <f t="shared" si="1054"/>
        <v>*</v>
      </c>
      <c r="G7515" s="1" t="str">
        <f t="shared" si="1055"/>
        <v>*</v>
      </c>
      <c r="J7515" s="1" t="str">
        <f t="shared" si="1056"/>
        <v>*</v>
      </c>
      <c r="P7515" s="1">
        <v>22</v>
      </c>
      <c r="Q7515" s="1">
        <f t="shared" si="1061"/>
        <v>3.5000000000000003E-2</v>
      </c>
      <c r="T7515" s="4">
        <v>3100.1115</v>
      </c>
      <c r="U7515" s="9">
        <f t="shared" si="1057"/>
        <v>1</v>
      </c>
      <c r="V7515" s="4">
        <f t="shared" si="1058"/>
        <v>140.9141590909091</v>
      </c>
      <c r="W7515" s="1" t="s">
        <v>14</v>
      </c>
      <c r="X7515" s="1">
        <v>8.08</v>
      </c>
      <c r="Y7515" s="4">
        <f t="shared" si="1059"/>
        <v>3108.1914999999999</v>
      </c>
      <c r="Z7515" s="1" t="s">
        <v>49</v>
      </c>
      <c r="AA7515" s="1" t="s">
        <v>37</v>
      </c>
      <c r="AB7515" s="1" t="s">
        <v>24</v>
      </c>
      <c r="AC7515" s="1" t="s">
        <v>25</v>
      </c>
      <c r="AD7515" s="1" t="s">
        <v>19</v>
      </c>
      <c r="AE7515" s="2">
        <v>41121</v>
      </c>
    </row>
    <row r="7516" spans="1:31" x14ac:dyDescent="0.25">
      <c r="A7516">
        <f t="shared" si="1060"/>
        <v>7515</v>
      </c>
      <c r="B7516" s="1">
        <v>59234</v>
      </c>
      <c r="C7516" s="2">
        <v>41119</v>
      </c>
      <c r="D7516" s="1" t="s">
        <v>13</v>
      </c>
      <c r="E7516" s="1" t="str">
        <f t="shared" si="1053"/>
        <v>*</v>
      </c>
      <c r="F7516" s="1" t="str">
        <f t="shared" si="1054"/>
        <v>*</v>
      </c>
      <c r="G7516" s="1" t="str">
        <f t="shared" si="1055"/>
        <v>*</v>
      </c>
      <c r="J7516" s="1" t="str">
        <f t="shared" si="1056"/>
        <v>*</v>
      </c>
      <c r="P7516" s="1">
        <v>16</v>
      </c>
      <c r="Q7516" s="1">
        <f t="shared" si="1061"/>
        <v>0.02</v>
      </c>
      <c r="T7516" s="4">
        <v>797.24</v>
      </c>
      <c r="U7516" s="9">
        <f t="shared" si="1057"/>
        <v>0</v>
      </c>
      <c r="V7516" s="4">
        <f t="shared" si="1058"/>
        <v>49.827500000000001</v>
      </c>
      <c r="W7516" s="1" t="s">
        <v>33</v>
      </c>
      <c r="X7516" s="1">
        <v>14.19</v>
      </c>
      <c r="Y7516" s="4">
        <f t="shared" si="1059"/>
        <v>811.43000000000006</v>
      </c>
      <c r="Z7516" s="1" t="s">
        <v>50</v>
      </c>
      <c r="AA7516" s="1" t="s">
        <v>28</v>
      </c>
      <c r="AB7516" s="1" t="s">
        <v>17</v>
      </c>
      <c r="AC7516" s="1" t="s">
        <v>34</v>
      </c>
      <c r="AD7516" s="1" t="s">
        <v>35</v>
      </c>
      <c r="AE7516" s="2">
        <v>41124</v>
      </c>
    </row>
    <row r="7517" spans="1:31" x14ac:dyDescent="0.25">
      <c r="A7517">
        <f t="shared" si="1060"/>
        <v>7516</v>
      </c>
      <c r="B7517" s="1">
        <v>5699</v>
      </c>
      <c r="C7517" s="2">
        <v>41119</v>
      </c>
      <c r="D7517" s="1" t="s">
        <v>13</v>
      </c>
      <c r="E7517" s="1" t="str">
        <f t="shared" si="1053"/>
        <v>*</v>
      </c>
      <c r="F7517" s="1" t="str">
        <f t="shared" si="1054"/>
        <v>*</v>
      </c>
      <c r="G7517" s="1" t="str">
        <f t="shared" si="1055"/>
        <v>*</v>
      </c>
      <c r="J7517" s="1" t="str">
        <f t="shared" si="1056"/>
        <v>*</v>
      </c>
      <c r="P7517" s="1">
        <v>41</v>
      </c>
      <c r="Q7517" s="1">
        <f t="shared" si="1061"/>
        <v>0.05</v>
      </c>
      <c r="T7517" s="4">
        <v>573.89</v>
      </c>
      <c r="U7517" s="9">
        <f t="shared" si="1057"/>
        <v>0</v>
      </c>
      <c r="V7517" s="4">
        <f t="shared" si="1058"/>
        <v>13.997317073170731</v>
      </c>
      <c r="W7517" s="1" t="s">
        <v>14</v>
      </c>
      <c r="X7517" s="1">
        <v>7.69</v>
      </c>
      <c r="Y7517" s="4">
        <f t="shared" si="1059"/>
        <v>581.58000000000004</v>
      </c>
      <c r="Z7517" s="1" t="s">
        <v>22</v>
      </c>
      <c r="AA7517" s="1" t="s">
        <v>23</v>
      </c>
      <c r="AB7517" s="1" t="s">
        <v>29</v>
      </c>
      <c r="AC7517" s="1" t="s">
        <v>55</v>
      </c>
      <c r="AD7517" s="1" t="s">
        <v>19</v>
      </c>
      <c r="AE7517" s="2">
        <v>41124</v>
      </c>
    </row>
    <row r="7518" spans="1:31" x14ac:dyDescent="0.25">
      <c r="A7518">
        <f t="shared" si="1060"/>
        <v>7517</v>
      </c>
      <c r="B7518" s="1">
        <v>40901</v>
      </c>
      <c r="C7518" s="2">
        <v>41119</v>
      </c>
      <c r="D7518" s="1" t="s">
        <v>36</v>
      </c>
      <c r="E7518" s="1" t="str">
        <f t="shared" si="1053"/>
        <v>*</v>
      </c>
      <c r="F7518" s="1" t="str">
        <f t="shared" si="1054"/>
        <v>*</v>
      </c>
      <c r="G7518" s="1" t="str">
        <f t="shared" si="1055"/>
        <v>*</v>
      </c>
      <c r="J7518" s="1" t="str">
        <f t="shared" si="1056"/>
        <v>*</v>
      </c>
      <c r="P7518" s="1">
        <v>40</v>
      </c>
      <c r="Q7518" s="1">
        <f t="shared" si="1061"/>
        <v>0.05</v>
      </c>
      <c r="T7518" s="4">
        <v>273.14</v>
      </c>
      <c r="U7518" s="9">
        <f t="shared" si="1057"/>
        <v>0</v>
      </c>
      <c r="V7518" s="4">
        <f t="shared" si="1058"/>
        <v>6.8285</v>
      </c>
      <c r="W7518" s="1" t="s">
        <v>21</v>
      </c>
      <c r="X7518" s="1">
        <v>4.07</v>
      </c>
      <c r="Y7518" s="4">
        <f t="shared" si="1059"/>
        <v>277.20999999999998</v>
      </c>
      <c r="Z7518" s="1" t="s">
        <v>49</v>
      </c>
      <c r="AA7518" s="1" t="s">
        <v>37</v>
      </c>
      <c r="AB7518" s="1" t="s">
        <v>24</v>
      </c>
      <c r="AC7518" s="1" t="s">
        <v>38</v>
      </c>
      <c r="AD7518" s="1" t="s">
        <v>41</v>
      </c>
      <c r="AE7518" s="2">
        <v>41121</v>
      </c>
    </row>
    <row r="7519" spans="1:31" x14ac:dyDescent="0.25">
      <c r="A7519">
        <f t="shared" si="1060"/>
        <v>7518</v>
      </c>
      <c r="B7519" s="1">
        <v>44423</v>
      </c>
      <c r="C7519" s="2">
        <v>41119</v>
      </c>
      <c r="D7519" s="1" t="s">
        <v>32</v>
      </c>
      <c r="E7519" s="1" t="str">
        <f t="shared" si="1053"/>
        <v>***</v>
      </c>
      <c r="F7519" s="1" t="str">
        <f t="shared" si="1054"/>
        <v>***</v>
      </c>
      <c r="G7519" s="1" t="str">
        <f t="shared" si="1055"/>
        <v>***</v>
      </c>
      <c r="J7519" s="1" t="str">
        <f t="shared" si="1056"/>
        <v>***</v>
      </c>
      <c r="P7519" s="1">
        <v>39</v>
      </c>
      <c r="Q7519" s="1">
        <f t="shared" si="1061"/>
        <v>0.04</v>
      </c>
      <c r="T7519" s="4">
        <v>248.64</v>
      </c>
      <c r="U7519" s="9">
        <f t="shared" si="1057"/>
        <v>0</v>
      </c>
      <c r="V7519" s="4">
        <f t="shared" si="1058"/>
        <v>6.3753846153846148</v>
      </c>
      <c r="W7519" s="1" t="s">
        <v>21</v>
      </c>
      <c r="X7519" s="1">
        <v>5.29</v>
      </c>
      <c r="Y7519" s="4">
        <f t="shared" si="1059"/>
        <v>253.92999999999998</v>
      </c>
      <c r="Z7519" s="1" t="s">
        <v>54</v>
      </c>
      <c r="AA7519" s="1" t="s">
        <v>28</v>
      </c>
      <c r="AB7519" s="1" t="s">
        <v>17</v>
      </c>
      <c r="AC7519" s="1" t="s">
        <v>18</v>
      </c>
      <c r="AD7519" s="1" t="s">
        <v>19</v>
      </c>
      <c r="AE7519" s="2">
        <v>41120</v>
      </c>
    </row>
    <row r="7520" spans="1:31" x14ac:dyDescent="0.25">
      <c r="A7520">
        <f t="shared" si="1060"/>
        <v>7519</v>
      </c>
      <c r="B7520" s="1">
        <v>20932</v>
      </c>
      <c r="C7520" s="2">
        <v>41119</v>
      </c>
      <c r="D7520" s="1" t="s">
        <v>20</v>
      </c>
      <c r="E7520" s="1" t="str">
        <f t="shared" si="1053"/>
        <v>*</v>
      </c>
      <c r="F7520" s="1" t="str">
        <f t="shared" si="1054"/>
        <v>**</v>
      </c>
      <c r="G7520" s="1" t="str">
        <f t="shared" si="1055"/>
        <v>**</v>
      </c>
      <c r="J7520" s="1" t="str">
        <f t="shared" si="1056"/>
        <v>**</v>
      </c>
      <c r="P7520" s="1">
        <v>38</v>
      </c>
      <c r="Q7520" s="1">
        <f t="shared" si="1061"/>
        <v>0.04</v>
      </c>
      <c r="T7520" s="4">
        <v>123.26</v>
      </c>
      <c r="U7520" s="9">
        <f t="shared" si="1057"/>
        <v>0</v>
      </c>
      <c r="V7520" s="4">
        <f t="shared" si="1058"/>
        <v>3.2436842105263159</v>
      </c>
      <c r="W7520" s="1" t="s">
        <v>21</v>
      </c>
      <c r="X7520" s="1">
        <v>1.86</v>
      </c>
      <c r="Y7520" s="4">
        <f t="shared" si="1059"/>
        <v>125.12</v>
      </c>
      <c r="Z7520" s="1" t="s">
        <v>53</v>
      </c>
      <c r="AA7520" s="1" t="s">
        <v>23</v>
      </c>
      <c r="AB7520" s="1" t="s">
        <v>29</v>
      </c>
      <c r="AC7520" s="1" t="s">
        <v>30</v>
      </c>
      <c r="AD7520" s="1" t="s">
        <v>31</v>
      </c>
      <c r="AE7520" s="2">
        <v>41121</v>
      </c>
    </row>
    <row r="7521" spans="1:31" x14ac:dyDescent="0.25">
      <c r="A7521">
        <f t="shared" si="1060"/>
        <v>7520</v>
      </c>
      <c r="B7521" s="1">
        <v>52678</v>
      </c>
      <c r="C7521" s="2">
        <v>41119</v>
      </c>
      <c r="D7521" s="1" t="s">
        <v>20</v>
      </c>
      <c r="E7521" s="1" t="str">
        <f t="shared" si="1053"/>
        <v>*</v>
      </c>
      <c r="F7521" s="1" t="str">
        <f t="shared" si="1054"/>
        <v>**</v>
      </c>
      <c r="G7521" s="1" t="str">
        <f t="shared" si="1055"/>
        <v>**</v>
      </c>
      <c r="J7521" s="1" t="str">
        <f t="shared" si="1056"/>
        <v>**</v>
      </c>
      <c r="P7521" s="1">
        <v>3</v>
      </c>
      <c r="Q7521" s="1">
        <f t="shared" si="1061"/>
        <v>0.01</v>
      </c>
      <c r="T7521" s="4">
        <v>112.79</v>
      </c>
      <c r="U7521" s="9">
        <f t="shared" si="1057"/>
        <v>0</v>
      </c>
      <c r="V7521" s="4">
        <f t="shared" si="1058"/>
        <v>37.596666666666671</v>
      </c>
      <c r="W7521" s="1" t="s">
        <v>33</v>
      </c>
      <c r="X7521" s="1">
        <v>53.03</v>
      </c>
      <c r="Y7521" s="4">
        <f t="shared" si="1059"/>
        <v>165.82</v>
      </c>
      <c r="Z7521" s="1" t="s">
        <v>49</v>
      </c>
      <c r="AA7521" s="1" t="s">
        <v>28</v>
      </c>
      <c r="AB7521" s="1" t="s">
        <v>29</v>
      </c>
      <c r="AC7521" s="1" t="s">
        <v>55</v>
      </c>
      <c r="AD7521" s="1" t="s">
        <v>35</v>
      </c>
      <c r="AE7521" s="2">
        <v>41121</v>
      </c>
    </row>
    <row r="7522" spans="1:31" x14ac:dyDescent="0.25">
      <c r="A7522">
        <f t="shared" si="1060"/>
        <v>7521</v>
      </c>
      <c r="B7522" s="1">
        <v>26310</v>
      </c>
      <c r="C7522" s="2">
        <v>41119</v>
      </c>
      <c r="D7522" s="1" t="s">
        <v>27</v>
      </c>
      <c r="E7522" s="1" t="str">
        <f t="shared" si="1053"/>
        <v>*</v>
      </c>
      <c r="F7522" s="1" t="str">
        <f t="shared" si="1054"/>
        <v>*</v>
      </c>
      <c r="G7522" s="1" t="str">
        <f t="shared" si="1055"/>
        <v>*</v>
      </c>
      <c r="J7522" s="1" t="str">
        <f t="shared" si="1056"/>
        <v>*</v>
      </c>
      <c r="P7522" s="1">
        <v>19</v>
      </c>
      <c r="Q7522" s="1">
        <f t="shared" si="1061"/>
        <v>0.02</v>
      </c>
      <c r="T7522" s="4">
        <v>112.67</v>
      </c>
      <c r="U7522" s="9">
        <f t="shared" si="1057"/>
        <v>0</v>
      </c>
      <c r="V7522" s="4">
        <f t="shared" si="1058"/>
        <v>5.93</v>
      </c>
      <c r="W7522" s="1" t="s">
        <v>21</v>
      </c>
      <c r="X7522" s="1">
        <v>5.14</v>
      </c>
      <c r="Y7522" s="4">
        <f t="shared" si="1059"/>
        <v>117.81</v>
      </c>
      <c r="Z7522" s="1" t="s">
        <v>49</v>
      </c>
      <c r="AA7522" s="1" t="s">
        <v>28</v>
      </c>
      <c r="AB7522" s="1" t="s">
        <v>29</v>
      </c>
      <c r="AC7522" s="1" t="s">
        <v>40</v>
      </c>
      <c r="AD7522" s="1" t="s">
        <v>19</v>
      </c>
      <c r="AE7522" s="2">
        <v>41120</v>
      </c>
    </row>
    <row r="7523" spans="1:31" x14ac:dyDescent="0.25">
      <c r="A7523">
        <f t="shared" si="1060"/>
        <v>7522</v>
      </c>
      <c r="B7523" s="1">
        <v>26310</v>
      </c>
      <c r="C7523" s="2">
        <v>41119</v>
      </c>
      <c r="D7523" s="1" t="s">
        <v>27</v>
      </c>
      <c r="E7523" s="1" t="str">
        <f t="shared" si="1053"/>
        <v>*</v>
      </c>
      <c r="F7523" s="1" t="str">
        <f t="shared" si="1054"/>
        <v>*</v>
      </c>
      <c r="G7523" s="1" t="str">
        <f t="shared" si="1055"/>
        <v>*</v>
      </c>
      <c r="J7523" s="1" t="str">
        <f t="shared" si="1056"/>
        <v>*</v>
      </c>
      <c r="P7523" s="1">
        <v>5</v>
      </c>
      <c r="Q7523" s="1">
        <f t="shared" si="1061"/>
        <v>0.01</v>
      </c>
      <c r="T7523" s="4">
        <v>77.41</v>
      </c>
      <c r="U7523" s="9">
        <f t="shared" si="1057"/>
        <v>0</v>
      </c>
      <c r="V7523" s="4">
        <f t="shared" si="1058"/>
        <v>15.481999999999999</v>
      </c>
      <c r="W7523" s="1" t="s">
        <v>21</v>
      </c>
      <c r="X7523" s="1">
        <v>1.39</v>
      </c>
      <c r="Y7523" s="4">
        <f t="shared" si="1059"/>
        <v>78.8</v>
      </c>
      <c r="Z7523" s="1" t="s">
        <v>49</v>
      </c>
      <c r="AA7523" s="1" t="s">
        <v>28</v>
      </c>
      <c r="AB7523" s="1" t="s">
        <v>29</v>
      </c>
      <c r="AC7523" s="1" t="s">
        <v>57</v>
      </c>
      <c r="AD7523" s="1" t="s">
        <v>19</v>
      </c>
      <c r="AE7523" s="2">
        <v>41121</v>
      </c>
    </row>
    <row r="7524" spans="1:31" x14ac:dyDescent="0.25">
      <c r="A7524">
        <f t="shared" si="1060"/>
        <v>7523</v>
      </c>
      <c r="B7524" s="1">
        <v>36864</v>
      </c>
      <c r="C7524" s="2">
        <v>41119</v>
      </c>
      <c r="D7524" s="1" t="s">
        <v>13</v>
      </c>
      <c r="E7524" s="1" t="str">
        <f t="shared" si="1053"/>
        <v>*</v>
      </c>
      <c r="F7524" s="1" t="str">
        <f t="shared" si="1054"/>
        <v>*</v>
      </c>
      <c r="G7524" s="1" t="str">
        <f t="shared" si="1055"/>
        <v>*</v>
      </c>
      <c r="J7524" s="1" t="str">
        <f t="shared" si="1056"/>
        <v>*</v>
      </c>
      <c r="P7524" s="1">
        <v>9</v>
      </c>
      <c r="Q7524" s="1">
        <f t="shared" si="1061"/>
        <v>0.01</v>
      </c>
      <c r="T7524" s="4">
        <v>55.49</v>
      </c>
      <c r="U7524" s="9">
        <f t="shared" si="1057"/>
        <v>0</v>
      </c>
      <c r="V7524" s="4">
        <f t="shared" si="1058"/>
        <v>6.1655555555555557</v>
      </c>
      <c r="W7524" s="1" t="s">
        <v>21</v>
      </c>
      <c r="X7524" s="1">
        <v>0.91</v>
      </c>
      <c r="Y7524" s="4">
        <f t="shared" si="1059"/>
        <v>56.4</v>
      </c>
      <c r="Z7524" s="1" t="s">
        <v>44</v>
      </c>
      <c r="AA7524" s="1" t="s">
        <v>37</v>
      </c>
      <c r="AB7524" s="1" t="s">
        <v>29</v>
      </c>
      <c r="AC7524" s="1" t="s">
        <v>30</v>
      </c>
      <c r="AD7524" s="1" t="s">
        <v>31</v>
      </c>
      <c r="AE7524" s="2">
        <v>41121</v>
      </c>
    </row>
    <row r="7525" spans="1:31" x14ac:dyDescent="0.25">
      <c r="A7525">
        <f t="shared" si="1060"/>
        <v>7524</v>
      </c>
      <c r="B7525" s="1">
        <v>5699</v>
      </c>
      <c r="C7525" s="2">
        <v>41119</v>
      </c>
      <c r="D7525" s="1" t="s">
        <v>13</v>
      </c>
      <c r="E7525" s="1" t="str">
        <f t="shared" si="1053"/>
        <v>*</v>
      </c>
      <c r="F7525" s="1" t="str">
        <f t="shared" si="1054"/>
        <v>*</v>
      </c>
      <c r="G7525" s="1" t="str">
        <f t="shared" si="1055"/>
        <v>*</v>
      </c>
      <c r="J7525" s="1" t="str">
        <f t="shared" si="1056"/>
        <v>*</v>
      </c>
      <c r="P7525" s="1">
        <v>2</v>
      </c>
      <c r="Q7525" s="1">
        <f t="shared" si="1061"/>
        <v>0.01</v>
      </c>
      <c r="T7525" s="4">
        <v>9.25</v>
      </c>
      <c r="U7525" s="9">
        <f t="shared" si="1057"/>
        <v>0</v>
      </c>
      <c r="V7525" s="4">
        <f t="shared" si="1058"/>
        <v>4.625</v>
      </c>
      <c r="W7525" s="1" t="s">
        <v>21</v>
      </c>
      <c r="X7525" s="1">
        <v>0.99</v>
      </c>
      <c r="Y7525" s="4">
        <f t="shared" si="1059"/>
        <v>10.24</v>
      </c>
      <c r="Z7525" s="1" t="s">
        <v>22</v>
      </c>
      <c r="AA7525" s="1" t="s">
        <v>23</v>
      </c>
      <c r="AB7525" s="1" t="s">
        <v>29</v>
      </c>
      <c r="AC7525" s="1" t="s">
        <v>58</v>
      </c>
      <c r="AD7525" s="1" t="s">
        <v>19</v>
      </c>
      <c r="AE7525" s="2">
        <v>41124</v>
      </c>
    </row>
    <row r="7526" spans="1:31" x14ac:dyDescent="0.25">
      <c r="A7526">
        <f t="shared" si="1060"/>
        <v>7525</v>
      </c>
      <c r="B7526" s="1">
        <v>26469</v>
      </c>
      <c r="C7526" s="2">
        <v>41120</v>
      </c>
      <c r="D7526" s="1" t="s">
        <v>36</v>
      </c>
      <c r="E7526" s="1" t="str">
        <f t="shared" si="1053"/>
        <v>*</v>
      </c>
      <c r="F7526" s="1" t="str">
        <f t="shared" si="1054"/>
        <v>*</v>
      </c>
      <c r="G7526" s="1" t="str">
        <f t="shared" si="1055"/>
        <v>*</v>
      </c>
      <c r="J7526" s="1" t="str">
        <f t="shared" si="1056"/>
        <v>*</v>
      </c>
      <c r="P7526" s="1">
        <v>4</v>
      </c>
      <c r="Q7526" s="1">
        <f t="shared" si="1061"/>
        <v>0.01</v>
      </c>
      <c r="T7526" s="4">
        <v>7406.49</v>
      </c>
      <c r="U7526" s="9">
        <f t="shared" si="1057"/>
        <v>1</v>
      </c>
      <c r="V7526" s="4">
        <f t="shared" si="1058"/>
        <v>1851.6224999999999</v>
      </c>
      <c r="W7526" s="1" t="s">
        <v>21</v>
      </c>
      <c r="X7526" s="1">
        <v>19.989999999999998</v>
      </c>
      <c r="Y7526" s="4">
        <f t="shared" si="1059"/>
        <v>7426.48</v>
      </c>
      <c r="Z7526" s="1" t="s">
        <v>22</v>
      </c>
      <c r="AA7526" s="1" t="s">
        <v>37</v>
      </c>
      <c r="AB7526" s="1" t="s">
        <v>29</v>
      </c>
      <c r="AC7526" s="1" t="s">
        <v>43</v>
      </c>
      <c r="AD7526" s="1" t="s">
        <v>19</v>
      </c>
      <c r="AE7526" s="2">
        <v>41122</v>
      </c>
    </row>
    <row r="7527" spans="1:31" x14ac:dyDescent="0.25">
      <c r="A7527">
        <f t="shared" si="1060"/>
        <v>7526</v>
      </c>
      <c r="B7527" s="1">
        <v>27616</v>
      </c>
      <c r="C7527" s="2">
        <v>41120</v>
      </c>
      <c r="D7527" s="1" t="s">
        <v>13</v>
      </c>
      <c r="E7527" s="1" t="str">
        <f t="shared" si="1053"/>
        <v>*</v>
      </c>
      <c r="F7527" s="1" t="str">
        <f t="shared" si="1054"/>
        <v>*</v>
      </c>
      <c r="G7527" s="1" t="str">
        <f t="shared" si="1055"/>
        <v>*</v>
      </c>
      <c r="J7527" s="1" t="str">
        <f t="shared" si="1056"/>
        <v>*</v>
      </c>
      <c r="P7527" s="1">
        <v>3</v>
      </c>
      <c r="Q7527" s="1">
        <f t="shared" si="1061"/>
        <v>0.01</v>
      </c>
      <c r="T7527" s="4">
        <v>614.14</v>
      </c>
      <c r="U7527" s="9">
        <f t="shared" si="1057"/>
        <v>0</v>
      </c>
      <c r="V7527" s="4">
        <f t="shared" si="1058"/>
        <v>204.71333333333334</v>
      </c>
      <c r="W7527" s="1" t="s">
        <v>21</v>
      </c>
      <c r="X7527" s="1">
        <v>24.49</v>
      </c>
      <c r="Y7527" s="4">
        <f t="shared" si="1059"/>
        <v>638.63</v>
      </c>
      <c r="Z7527" s="1" t="s">
        <v>49</v>
      </c>
      <c r="AA7527" s="1" t="s">
        <v>37</v>
      </c>
      <c r="AB7527" s="1" t="s">
        <v>24</v>
      </c>
      <c r="AC7527" s="1" t="s">
        <v>47</v>
      </c>
      <c r="AD7527" s="1" t="s">
        <v>48</v>
      </c>
      <c r="AE7527" s="2">
        <v>41122</v>
      </c>
    </row>
    <row r="7528" spans="1:31" x14ac:dyDescent="0.25">
      <c r="A7528">
        <f t="shared" si="1060"/>
        <v>7527</v>
      </c>
      <c r="B7528" s="1">
        <v>26469</v>
      </c>
      <c r="C7528" s="2">
        <v>41120</v>
      </c>
      <c r="D7528" s="1" t="s">
        <v>36</v>
      </c>
      <c r="E7528" s="1" t="str">
        <f t="shared" si="1053"/>
        <v>*</v>
      </c>
      <c r="F7528" s="1" t="str">
        <f t="shared" si="1054"/>
        <v>*</v>
      </c>
      <c r="G7528" s="1" t="str">
        <f t="shared" si="1055"/>
        <v>*</v>
      </c>
      <c r="J7528" s="1" t="str">
        <f t="shared" si="1056"/>
        <v>*</v>
      </c>
      <c r="P7528" s="1">
        <v>50</v>
      </c>
      <c r="Q7528" s="1">
        <f t="shared" si="1061"/>
        <v>0.06</v>
      </c>
      <c r="T7528" s="4">
        <v>350.01</v>
      </c>
      <c r="U7528" s="9">
        <f t="shared" si="1057"/>
        <v>0</v>
      </c>
      <c r="V7528" s="4">
        <f t="shared" si="1058"/>
        <v>7.0001999999999995</v>
      </c>
      <c r="W7528" s="1" t="s">
        <v>21</v>
      </c>
      <c r="X7528" s="1">
        <v>6.93</v>
      </c>
      <c r="Y7528" s="4">
        <f t="shared" si="1059"/>
        <v>356.94</v>
      </c>
      <c r="Z7528" s="1" t="s">
        <v>22</v>
      </c>
      <c r="AA7528" s="1" t="s">
        <v>37</v>
      </c>
      <c r="AB7528" s="1" t="s">
        <v>29</v>
      </c>
      <c r="AC7528" s="1" t="s">
        <v>40</v>
      </c>
      <c r="AD7528" s="1" t="s">
        <v>19</v>
      </c>
      <c r="AE7528" s="2">
        <v>41121</v>
      </c>
    </row>
    <row r="7529" spans="1:31" x14ac:dyDescent="0.25">
      <c r="A7529">
        <f t="shared" si="1060"/>
        <v>7528</v>
      </c>
      <c r="B7529" s="1">
        <v>16352</v>
      </c>
      <c r="C7529" s="2">
        <v>41120</v>
      </c>
      <c r="D7529" s="1" t="s">
        <v>36</v>
      </c>
      <c r="E7529" s="1" t="str">
        <f t="shared" si="1053"/>
        <v>*</v>
      </c>
      <c r="F7529" s="1" t="str">
        <f t="shared" si="1054"/>
        <v>*</v>
      </c>
      <c r="G7529" s="1" t="str">
        <f t="shared" si="1055"/>
        <v>*</v>
      </c>
      <c r="J7529" s="1" t="str">
        <f t="shared" si="1056"/>
        <v>*</v>
      </c>
      <c r="P7529" s="1">
        <v>16</v>
      </c>
      <c r="Q7529" s="1">
        <f t="shared" si="1061"/>
        <v>0.02</v>
      </c>
      <c r="T7529" s="4">
        <v>113.25</v>
      </c>
      <c r="U7529" s="9">
        <f t="shared" si="1057"/>
        <v>0</v>
      </c>
      <c r="V7529" s="4">
        <f t="shared" si="1058"/>
        <v>7.078125</v>
      </c>
      <c r="W7529" s="1" t="s">
        <v>21</v>
      </c>
      <c r="X7529" s="1">
        <v>6.65</v>
      </c>
      <c r="Y7529" s="4">
        <f t="shared" si="1059"/>
        <v>119.9</v>
      </c>
      <c r="Z7529" s="1" t="s">
        <v>44</v>
      </c>
      <c r="AA7529" s="1" t="s">
        <v>28</v>
      </c>
      <c r="AB7529" s="1" t="s">
        <v>29</v>
      </c>
      <c r="AC7529" s="1" t="s">
        <v>40</v>
      </c>
      <c r="AD7529" s="1" t="s">
        <v>19</v>
      </c>
      <c r="AE7529" s="2">
        <v>41122</v>
      </c>
    </row>
    <row r="7530" spans="1:31" x14ac:dyDescent="0.25">
      <c r="A7530">
        <f t="shared" si="1060"/>
        <v>7529</v>
      </c>
      <c r="B7530" s="1">
        <v>56384</v>
      </c>
      <c r="C7530" s="2">
        <v>41121</v>
      </c>
      <c r="D7530" s="1" t="s">
        <v>32</v>
      </c>
      <c r="E7530" s="1" t="str">
        <f t="shared" si="1053"/>
        <v>***</v>
      </c>
      <c r="F7530" s="1" t="str">
        <f t="shared" si="1054"/>
        <v>***</v>
      </c>
      <c r="G7530" s="1" t="str">
        <f t="shared" si="1055"/>
        <v>***</v>
      </c>
      <c r="J7530" s="1" t="str">
        <f t="shared" si="1056"/>
        <v>***</v>
      </c>
      <c r="P7530" s="1">
        <v>29</v>
      </c>
      <c r="Q7530" s="1">
        <f t="shared" si="1061"/>
        <v>3.5000000000000003E-2</v>
      </c>
      <c r="T7530" s="4">
        <v>6139.34</v>
      </c>
      <c r="U7530" s="9">
        <f t="shared" si="1057"/>
        <v>1</v>
      </c>
      <c r="V7530" s="4">
        <f t="shared" si="1058"/>
        <v>211.70137931034483</v>
      </c>
      <c r="W7530" s="1" t="s">
        <v>33</v>
      </c>
      <c r="X7530" s="1">
        <v>69.64</v>
      </c>
      <c r="Y7530" s="4">
        <f t="shared" si="1059"/>
        <v>6208.9800000000005</v>
      </c>
      <c r="Z7530" s="1" t="s">
        <v>22</v>
      </c>
      <c r="AA7530" s="1" t="s">
        <v>23</v>
      </c>
      <c r="AB7530" s="1" t="s">
        <v>17</v>
      </c>
      <c r="AC7530" s="1" t="s">
        <v>52</v>
      </c>
      <c r="AD7530" s="1" t="s">
        <v>59</v>
      </c>
      <c r="AE7530" s="2">
        <v>41123</v>
      </c>
    </row>
    <row r="7531" spans="1:31" x14ac:dyDescent="0.25">
      <c r="A7531">
        <f t="shared" si="1060"/>
        <v>7530</v>
      </c>
      <c r="B7531" s="1">
        <v>2562</v>
      </c>
      <c r="C7531" s="2">
        <v>41121</v>
      </c>
      <c r="D7531" s="1" t="s">
        <v>32</v>
      </c>
      <c r="E7531" s="1" t="str">
        <f t="shared" si="1053"/>
        <v>***</v>
      </c>
      <c r="F7531" s="1" t="str">
        <f t="shared" si="1054"/>
        <v>***</v>
      </c>
      <c r="G7531" s="1" t="str">
        <f t="shared" si="1055"/>
        <v>***</v>
      </c>
      <c r="J7531" s="1" t="str">
        <f t="shared" si="1056"/>
        <v>***</v>
      </c>
      <c r="P7531" s="1">
        <v>17</v>
      </c>
      <c r="Q7531" s="1">
        <f t="shared" si="1061"/>
        <v>0.02</v>
      </c>
      <c r="T7531" s="4">
        <v>821.18</v>
      </c>
      <c r="U7531" s="9">
        <f t="shared" si="1057"/>
        <v>0</v>
      </c>
      <c r="V7531" s="4">
        <f t="shared" si="1058"/>
        <v>48.304705882352941</v>
      </c>
      <c r="W7531" s="1" t="s">
        <v>14</v>
      </c>
      <c r="X7531" s="1">
        <v>5.81</v>
      </c>
      <c r="Y7531" s="4">
        <f t="shared" si="1059"/>
        <v>826.9899999999999</v>
      </c>
      <c r="Z7531" s="1" t="s">
        <v>42</v>
      </c>
      <c r="AA7531" s="1" t="s">
        <v>16</v>
      </c>
      <c r="AB7531" s="1" t="s">
        <v>29</v>
      </c>
      <c r="AC7531" s="1" t="s">
        <v>40</v>
      </c>
      <c r="AD7531" s="1" t="s">
        <v>19</v>
      </c>
      <c r="AE7531" s="2">
        <v>41122</v>
      </c>
    </row>
    <row r="7532" spans="1:31" x14ac:dyDescent="0.25">
      <c r="A7532">
        <f t="shared" si="1060"/>
        <v>7531</v>
      </c>
      <c r="B7532" s="1">
        <v>56384</v>
      </c>
      <c r="C7532" s="2">
        <v>41121</v>
      </c>
      <c r="D7532" s="1" t="s">
        <v>32</v>
      </c>
      <c r="E7532" s="1" t="str">
        <f t="shared" si="1053"/>
        <v>***</v>
      </c>
      <c r="F7532" s="1" t="str">
        <f t="shared" si="1054"/>
        <v>***</v>
      </c>
      <c r="G7532" s="1" t="str">
        <f t="shared" si="1055"/>
        <v>***</v>
      </c>
      <c r="J7532" s="1" t="str">
        <f t="shared" si="1056"/>
        <v>***</v>
      </c>
      <c r="P7532" s="1">
        <v>47</v>
      </c>
      <c r="Q7532" s="1">
        <f t="shared" si="1061"/>
        <v>0.05</v>
      </c>
      <c r="T7532" s="4">
        <v>257.2</v>
      </c>
      <c r="U7532" s="9">
        <f t="shared" si="1057"/>
        <v>0</v>
      </c>
      <c r="V7532" s="4">
        <f t="shared" si="1058"/>
        <v>5.4723404255319146</v>
      </c>
      <c r="W7532" s="1" t="s">
        <v>21</v>
      </c>
      <c r="X7532" s="1">
        <v>49</v>
      </c>
      <c r="Y7532" s="4">
        <f t="shared" si="1059"/>
        <v>306.2</v>
      </c>
      <c r="Z7532" s="1" t="s">
        <v>22</v>
      </c>
      <c r="AA7532" s="1" t="s">
        <v>23</v>
      </c>
      <c r="AB7532" s="1" t="s">
        <v>29</v>
      </c>
      <c r="AC7532" s="1" t="s">
        <v>63</v>
      </c>
      <c r="AD7532" s="1" t="s">
        <v>48</v>
      </c>
      <c r="AE7532" s="2">
        <v>41122</v>
      </c>
    </row>
    <row r="7533" spans="1:31" x14ac:dyDescent="0.25">
      <c r="A7533">
        <f t="shared" si="1060"/>
        <v>7532</v>
      </c>
      <c r="B7533" s="1">
        <v>11808</v>
      </c>
      <c r="C7533" s="2">
        <v>41121</v>
      </c>
      <c r="D7533" s="1" t="s">
        <v>27</v>
      </c>
      <c r="E7533" s="1" t="str">
        <f t="shared" si="1053"/>
        <v>*</v>
      </c>
      <c r="F7533" s="1" t="str">
        <f t="shared" si="1054"/>
        <v>*</v>
      </c>
      <c r="G7533" s="1" t="str">
        <f t="shared" si="1055"/>
        <v>*</v>
      </c>
      <c r="J7533" s="1" t="str">
        <f t="shared" si="1056"/>
        <v>*</v>
      </c>
      <c r="P7533" s="1">
        <v>1</v>
      </c>
      <c r="Q7533" s="1">
        <f t="shared" si="1061"/>
        <v>0.01</v>
      </c>
      <c r="T7533" s="4">
        <v>148.34399999999999</v>
      </c>
      <c r="U7533" s="9">
        <f t="shared" si="1057"/>
        <v>0</v>
      </c>
      <c r="V7533" s="4">
        <f t="shared" si="1058"/>
        <v>148.34399999999999</v>
      </c>
      <c r="W7533" s="1" t="s">
        <v>33</v>
      </c>
      <c r="X7533" s="1">
        <v>39.25</v>
      </c>
      <c r="Y7533" s="4">
        <f t="shared" si="1059"/>
        <v>187.59399999999999</v>
      </c>
      <c r="Z7533" s="1" t="s">
        <v>22</v>
      </c>
      <c r="AA7533" s="1" t="s">
        <v>28</v>
      </c>
      <c r="AB7533" s="1" t="s">
        <v>17</v>
      </c>
      <c r="AC7533" s="1" t="s">
        <v>52</v>
      </c>
      <c r="AD7533" s="1" t="s">
        <v>59</v>
      </c>
      <c r="AE7533" s="2">
        <v>41122</v>
      </c>
    </row>
    <row r="7534" spans="1:31" x14ac:dyDescent="0.25">
      <c r="A7534">
        <f t="shared" si="1060"/>
        <v>7533</v>
      </c>
      <c r="B7534" s="1">
        <v>2562</v>
      </c>
      <c r="C7534" s="2">
        <v>41121</v>
      </c>
      <c r="D7534" s="1" t="s">
        <v>32</v>
      </c>
      <c r="E7534" s="1" t="str">
        <f t="shared" si="1053"/>
        <v>***</v>
      </c>
      <c r="F7534" s="1" t="str">
        <f t="shared" si="1054"/>
        <v>***</v>
      </c>
      <c r="G7534" s="1" t="str">
        <f t="shared" si="1055"/>
        <v>***</v>
      </c>
      <c r="J7534" s="1" t="str">
        <f t="shared" si="1056"/>
        <v>***</v>
      </c>
      <c r="P7534" s="1">
        <v>6</v>
      </c>
      <c r="Q7534" s="1">
        <f t="shared" si="1061"/>
        <v>0.01</v>
      </c>
      <c r="T7534" s="4">
        <v>77.599999999999994</v>
      </c>
      <c r="U7534" s="9">
        <f t="shared" si="1057"/>
        <v>0</v>
      </c>
      <c r="V7534" s="4">
        <f t="shared" si="1058"/>
        <v>12.933333333333332</v>
      </c>
      <c r="W7534" s="1" t="s">
        <v>21</v>
      </c>
      <c r="X7534" s="1">
        <v>11.25</v>
      </c>
      <c r="Y7534" s="4">
        <f t="shared" si="1059"/>
        <v>88.85</v>
      </c>
      <c r="Z7534" s="1" t="s">
        <v>42</v>
      </c>
      <c r="AA7534" s="1" t="s">
        <v>16</v>
      </c>
      <c r="AB7534" s="1" t="s">
        <v>29</v>
      </c>
      <c r="AC7534" s="1" t="s">
        <v>40</v>
      </c>
      <c r="AD7534" s="1" t="s">
        <v>19</v>
      </c>
      <c r="AE7534" s="2">
        <v>41123</v>
      </c>
    </row>
    <row r="7535" spans="1:31" x14ac:dyDescent="0.25">
      <c r="A7535">
        <f t="shared" si="1060"/>
        <v>7534</v>
      </c>
      <c r="B7535" s="1">
        <v>2562</v>
      </c>
      <c r="C7535" s="2">
        <v>41121</v>
      </c>
      <c r="D7535" s="1" t="s">
        <v>32</v>
      </c>
      <c r="E7535" s="1" t="str">
        <f t="shared" si="1053"/>
        <v>***</v>
      </c>
      <c r="F7535" s="1" t="str">
        <f t="shared" si="1054"/>
        <v>***</v>
      </c>
      <c r="G7535" s="1" t="str">
        <f t="shared" si="1055"/>
        <v>***</v>
      </c>
      <c r="J7535" s="1" t="str">
        <f t="shared" si="1056"/>
        <v>***</v>
      </c>
      <c r="P7535" s="1">
        <v>28</v>
      </c>
      <c r="Q7535" s="1">
        <f t="shared" si="1061"/>
        <v>3.5000000000000003E-2</v>
      </c>
      <c r="T7535" s="4">
        <v>64.819999999999993</v>
      </c>
      <c r="U7535" s="9">
        <f t="shared" si="1057"/>
        <v>0</v>
      </c>
      <c r="V7535" s="4">
        <f t="shared" si="1058"/>
        <v>2.3149999999999999</v>
      </c>
      <c r="W7535" s="1" t="s">
        <v>21</v>
      </c>
      <c r="X7535" s="1">
        <v>1.99</v>
      </c>
      <c r="Y7535" s="4">
        <f t="shared" si="1059"/>
        <v>66.809999999999988</v>
      </c>
      <c r="Z7535" s="1" t="s">
        <v>42</v>
      </c>
      <c r="AA7535" s="1" t="s">
        <v>16</v>
      </c>
      <c r="AB7535" s="1" t="s">
        <v>24</v>
      </c>
      <c r="AC7535" s="1" t="s">
        <v>38</v>
      </c>
      <c r="AD7535" s="1" t="s">
        <v>41</v>
      </c>
      <c r="AE7535" s="2">
        <v>41124</v>
      </c>
    </row>
    <row r="7536" spans="1:31" x14ac:dyDescent="0.25">
      <c r="A7536">
        <f t="shared" si="1060"/>
        <v>7535</v>
      </c>
      <c r="B7536" s="1">
        <v>2247</v>
      </c>
      <c r="C7536" s="2">
        <v>41122</v>
      </c>
      <c r="D7536" s="1" t="s">
        <v>27</v>
      </c>
      <c r="E7536" s="1" t="str">
        <f t="shared" si="1053"/>
        <v>*</v>
      </c>
      <c r="F7536" s="1" t="str">
        <f t="shared" si="1054"/>
        <v>*</v>
      </c>
      <c r="G7536" s="1" t="str">
        <f t="shared" si="1055"/>
        <v>*</v>
      </c>
      <c r="J7536" s="1" t="str">
        <f t="shared" si="1056"/>
        <v>*</v>
      </c>
      <c r="P7536" s="1">
        <v>6</v>
      </c>
      <c r="Q7536" s="1">
        <f t="shared" si="1061"/>
        <v>0.01</v>
      </c>
      <c r="T7536" s="4">
        <v>21134.71</v>
      </c>
      <c r="U7536" s="9">
        <f t="shared" si="1057"/>
        <v>1</v>
      </c>
      <c r="V7536" s="4">
        <f t="shared" si="1058"/>
        <v>3522.4516666666664</v>
      </c>
      <c r="W7536" s="1" t="s">
        <v>33</v>
      </c>
      <c r="X7536" s="1">
        <v>8.73</v>
      </c>
      <c r="Y7536" s="4">
        <f t="shared" si="1059"/>
        <v>21143.439999999999</v>
      </c>
      <c r="Z7536" s="1" t="s">
        <v>46</v>
      </c>
      <c r="AA7536" s="1" t="s">
        <v>23</v>
      </c>
      <c r="AB7536" s="1" t="s">
        <v>24</v>
      </c>
      <c r="AC7536" s="1" t="s">
        <v>56</v>
      </c>
      <c r="AD7536" s="1" t="s">
        <v>59</v>
      </c>
      <c r="AE7536" s="2">
        <v>41124</v>
      </c>
    </row>
    <row r="7537" spans="1:31" x14ac:dyDescent="0.25">
      <c r="A7537">
        <f t="shared" si="1060"/>
        <v>7536</v>
      </c>
      <c r="B7537" s="1">
        <v>31302</v>
      </c>
      <c r="C7537" s="2">
        <v>41122</v>
      </c>
      <c r="D7537" s="1" t="s">
        <v>20</v>
      </c>
      <c r="E7537" s="1" t="str">
        <f t="shared" si="1053"/>
        <v>*</v>
      </c>
      <c r="F7537" s="1" t="str">
        <f t="shared" si="1054"/>
        <v>**</v>
      </c>
      <c r="G7537" s="1" t="str">
        <f t="shared" si="1055"/>
        <v>**</v>
      </c>
      <c r="J7537" s="1" t="str">
        <f t="shared" si="1056"/>
        <v>**</v>
      </c>
      <c r="P7537" s="1">
        <v>41</v>
      </c>
      <c r="Q7537" s="1">
        <f t="shared" si="1061"/>
        <v>0.05</v>
      </c>
      <c r="T7537" s="4">
        <v>4648.6400000000003</v>
      </c>
      <c r="U7537" s="9">
        <f t="shared" si="1057"/>
        <v>1</v>
      </c>
      <c r="V7537" s="4">
        <f t="shared" si="1058"/>
        <v>113.38146341463415</v>
      </c>
      <c r="W7537" s="1" t="s">
        <v>21</v>
      </c>
      <c r="X7537" s="1">
        <v>1.99</v>
      </c>
      <c r="Y7537" s="4">
        <f t="shared" si="1059"/>
        <v>4650.63</v>
      </c>
      <c r="Z7537" s="1" t="s">
        <v>54</v>
      </c>
      <c r="AA7537" s="1" t="s">
        <v>23</v>
      </c>
      <c r="AB7537" s="1" t="s">
        <v>24</v>
      </c>
      <c r="AC7537" s="1" t="s">
        <v>38</v>
      </c>
      <c r="AD7537" s="1" t="s">
        <v>41</v>
      </c>
      <c r="AE7537" s="2">
        <v>41124</v>
      </c>
    </row>
    <row r="7538" spans="1:31" x14ac:dyDescent="0.25">
      <c r="A7538">
        <f t="shared" si="1060"/>
        <v>7537</v>
      </c>
      <c r="B7538" s="1">
        <v>11431</v>
      </c>
      <c r="C7538" s="2">
        <v>41122</v>
      </c>
      <c r="D7538" s="1" t="s">
        <v>20</v>
      </c>
      <c r="E7538" s="1" t="str">
        <f t="shared" si="1053"/>
        <v>*</v>
      </c>
      <c r="F7538" s="1" t="str">
        <f t="shared" si="1054"/>
        <v>**</v>
      </c>
      <c r="G7538" s="1" t="str">
        <f t="shared" si="1055"/>
        <v>**</v>
      </c>
      <c r="J7538" s="1" t="str">
        <f t="shared" si="1056"/>
        <v>**</v>
      </c>
      <c r="P7538" s="1">
        <v>8</v>
      </c>
      <c r="Q7538" s="1">
        <f t="shared" si="1061"/>
        <v>0.01</v>
      </c>
      <c r="T7538" s="4">
        <v>1273.2660000000001</v>
      </c>
      <c r="U7538" s="9">
        <f t="shared" si="1057"/>
        <v>1</v>
      </c>
      <c r="V7538" s="4">
        <f t="shared" si="1058"/>
        <v>159.15825000000001</v>
      </c>
      <c r="W7538" s="1" t="s">
        <v>21</v>
      </c>
      <c r="X7538" s="1">
        <v>8.99</v>
      </c>
      <c r="Y7538" s="4">
        <f t="shared" si="1059"/>
        <v>1282.2560000000001</v>
      </c>
      <c r="Z7538" s="1" t="s">
        <v>51</v>
      </c>
      <c r="AA7538" s="1" t="s">
        <v>23</v>
      </c>
      <c r="AB7538" s="1" t="s">
        <v>24</v>
      </c>
      <c r="AC7538" s="1" t="s">
        <v>25</v>
      </c>
      <c r="AD7538" s="1" t="s">
        <v>19</v>
      </c>
      <c r="AE7538" s="2">
        <v>41123</v>
      </c>
    </row>
    <row r="7539" spans="1:31" x14ac:dyDescent="0.25">
      <c r="A7539">
        <f t="shared" si="1060"/>
        <v>7538</v>
      </c>
      <c r="B7539" s="1">
        <v>13988</v>
      </c>
      <c r="C7539" s="2">
        <v>41122</v>
      </c>
      <c r="D7539" s="1" t="s">
        <v>27</v>
      </c>
      <c r="E7539" s="1" t="str">
        <f t="shared" si="1053"/>
        <v>*</v>
      </c>
      <c r="F7539" s="1" t="str">
        <f t="shared" si="1054"/>
        <v>*</v>
      </c>
      <c r="G7539" s="1" t="str">
        <f t="shared" si="1055"/>
        <v>*</v>
      </c>
      <c r="J7539" s="1" t="str">
        <f t="shared" si="1056"/>
        <v>*</v>
      </c>
      <c r="P7539" s="1">
        <v>39</v>
      </c>
      <c r="Q7539" s="1">
        <f t="shared" si="1061"/>
        <v>0.04</v>
      </c>
      <c r="T7539" s="4">
        <v>626.96</v>
      </c>
      <c r="U7539" s="9">
        <f t="shared" si="1057"/>
        <v>0</v>
      </c>
      <c r="V7539" s="4">
        <f t="shared" si="1058"/>
        <v>16.075897435897438</v>
      </c>
      <c r="W7539" s="1" t="s">
        <v>21</v>
      </c>
      <c r="X7539" s="1">
        <v>7.69</v>
      </c>
      <c r="Y7539" s="4">
        <f t="shared" si="1059"/>
        <v>634.65000000000009</v>
      </c>
      <c r="Z7539" s="1" t="s">
        <v>49</v>
      </c>
      <c r="AA7539" s="1" t="s">
        <v>37</v>
      </c>
      <c r="AB7539" s="1" t="s">
        <v>29</v>
      </c>
      <c r="AC7539" s="1" t="s">
        <v>55</v>
      </c>
      <c r="AD7539" s="1" t="s">
        <v>19</v>
      </c>
      <c r="AE7539" s="2">
        <v>41123</v>
      </c>
    </row>
    <row r="7540" spans="1:31" x14ac:dyDescent="0.25">
      <c r="A7540">
        <f t="shared" si="1060"/>
        <v>7539</v>
      </c>
      <c r="B7540" s="1">
        <v>13988</v>
      </c>
      <c r="C7540" s="2">
        <v>41122</v>
      </c>
      <c r="D7540" s="1" t="s">
        <v>27</v>
      </c>
      <c r="E7540" s="1" t="str">
        <f t="shared" si="1053"/>
        <v>*</v>
      </c>
      <c r="F7540" s="1" t="str">
        <f t="shared" si="1054"/>
        <v>*</v>
      </c>
      <c r="G7540" s="1" t="str">
        <f t="shared" si="1055"/>
        <v>*</v>
      </c>
      <c r="J7540" s="1" t="str">
        <f t="shared" si="1056"/>
        <v>*</v>
      </c>
      <c r="P7540" s="1">
        <v>18</v>
      </c>
      <c r="Q7540" s="1">
        <f t="shared" si="1061"/>
        <v>0.02</v>
      </c>
      <c r="T7540" s="4">
        <v>236.31</v>
      </c>
      <c r="U7540" s="9">
        <f t="shared" si="1057"/>
        <v>0</v>
      </c>
      <c r="V7540" s="4">
        <f t="shared" si="1058"/>
        <v>13.128333333333334</v>
      </c>
      <c r="W7540" s="1" t="s">
        <v>14</v>
      </c>
      <c r="X7540" s="1">
        <v>4.9800000000000004</v>
      </c>
      <c r="Y7540" s="4">
        <f t="shared" si="1059"/>
        <v>241.29</v>
      </c>
      <c r="Z7540" s="1" t="s">
        <v>49</v>
      </c>
      <c r="AA7540" s="1" t="s">
        <v>37</v>
      </c>
      <c r="AB7540" s="1" t="s">
        <v>29</v>
      </c>
      <c r="AC7540" s="1" t="s">
        <v>63</v>
      </c>
      <c r="AD7540" s="1" t="s">
        <v>19</v>
      </c>
      <c r="AE7540" s="2">
        <v>41123</v>
      </c>
    </row>
    <row r="7541" spans="1:31" x14ac:dyDescent="0.25">
      <c r="A7541">
        <f t="shared" si="1060"/>
        <v>7540</v>
      </c>
      <c r="B7541" s="1">
        <v>13988</v>
      </c>
      <c r="C7541" s="2">
        <v>41122</v>
      </c>
      <c r="D7541" s="1" t="s">
        <v>27</v>
      </c>
      <c r="E7541" s="1" t="str">
        <f t="shared" si="1053"/>
        <v>*</v>
      </c>
      <c r="F7541" s="1" t="str">
        <f t="shared" si="1054"/>
        <v>*</v>
      </c>
      <c r="G7541" s="1" t="str">
        <f t="shared" si="1055"/>
        <v>*</v>
      </c>
      <c r="J7541" s="1" t="str">
        <f t="shared" si="1056"/>
        <v>*</v>
      </c>
      <c r="P7541" s="1">
        <v>34</v>
      </c>
      <c r="Q7541" s="1">
        <f t="shared" si="1061"/>
        <v>0.04</v>
      </c>
      <c r="T7541" s="4">
        <v>180.27</v>
      </c>
      <c r="U7541" s="9">
        <f t="shared" si="1057"/>
        <v>0</v>
      </c>
      <c r="V7541" s="4">
        <f t="shared" si="1058"/>
        <v>5.3020588235294124</v>
      </c>
      <c r="W7541" s="1" t="s">
        <v>21</v>
      </c>
      <c r="X7541" s="1">
        <v>5.32</v>
      </c>
      <c r="Y7541" s="4">
        <f t="shared" si="1059"/>
        <v>185.59</v>
      </c>
      <c r="Z7541" s="1" t="s">
        <v>49</v>
      </c>
      <c r="AA7541" s="1" t="s">
        <v>37</v>
      </c>
      <c r="AB7541" s="1" t="s">
        <v>17</v>
      </c>
      <c r="AC7541" s="1" t="s">
        <v>18</v>
      </c>
      <c r="AD7541" s="1" t="s">
        <v>19</v>
      </c>
      <c r="AE7541" s="2">
        <v>41123</v>
      </c>
    </row>
    <row r="7542" spans="1:31" x14ac:dyDescent="0.25">
      <c r="A7542">
        <f t="shared" si="1060"/>
        <v>7541</v>
      </c>
      <c r="B7542" s="1">
        <v>47399</v>
      </c>
      <c r="C7542" s="2">
        <v>41122</v>
      </c>
      <c r="D7542" s="1" t="s">
        <v>13</v>
      </c>
      <c r="E7542" s="1" t="str">
        <f t="shared" si="1053"/>
        <v>*</v>
      </c>
      <c r="F7542" s="1" t="str">
        <f t="shared" si="1054"/>
        <v>*</v>
      </c>
      <c r="G7542" s="1" t="str">
        <f t="shared" si="1055"/>
        <v>*</v>
      </c>
      <c r="J7542" s="1" t="str">
        <f t="shared" si="1056"/>
        <v>*</v>
      </c>
      <c r="P7542" s="1">
        <v>26</v>
      </c>
      <c r="Q7542" s="1">
        <f t="shared" si="1061"/>
        <v>3.5000000000000003E-2</v>
      </c>
      <c r="T7542" s="4">
        <v>145.76</v>
      </c>
      <c r="U7542" s="9">
        <f t="shared" si="1057"/>
        <v>0</v>
      </c>
      <c r="V7542" s="4">
        <f t="shared" si="1058"/>
        <v>5.6061538461538456</v>
      </c>
      <c r="W7542" s="1" t="s">
        <v>21</v>
      </c>
      <c r="X7542" s="1">
        <v>2.99</v>
      </c>
      <c r="Y7542" s="4">
        <f t="shared" si="1059"/>
        <v>148.75</v>
      </c>
      <c r="Z7542" s="1" t="s">
        <v>51</v>
      </c>
      <c r="AA7542" s="1" t="s">
        <v>16</v>
      </c>
      <c r="AB7542" s="1" t="s">
        <v>29</v>
      </c>
      <c r="AC7542" s="1" t="s">
        <v>43</v>
      </c>
      <c r="AD7542" s="1" t="s">
        <v>19</v>
      </c>
      <c r="AE7542" s="2">
        <v>41122</v>
      </c>
    </row>
    <row r="7543" spans="1:31" x14ac:dyDescent="0.25">
      <c r="A7543">
        <f t="shared" si="1060"/>
        <v>7542</v>
      </c>
      <c r="B7543" s="1">
        <v>11431</v>
      </c>
      <c r="C7543" s="2">
        <v>41122</v>
      </c>
      <c r="D7543" s="1" t="s">
        <v>20</v>
      </c>
      <c r="E7543" s="1" t="str">
        <f t="shared" si="1053"/>
        <v>*</v>
      </c>
      <c r="F7543" s="1" t="str">
        <f t="shared" si="1054"/>
        <v>**</v>
      </c>
      <c r="G7543" s="1" t="str">
        <f t="shared" si="1055"/>
        <v>**</v>
      </c>
      <c r="J7543" s="1" t="str">
        <f t="shared" si="1056"/>
        <v>**</v>
      </c>
      <c r="P7543" s="1">
        <v>5</v>
      </c>
      <c r="Q7543" s="1">
        <f t="shared" si="1061"/>
        <v>0.01</v>
      </c>
      <c r="T7543" s="4">
        <v>39.68</v>
      </c>
      <c r="U7543" s="9">
        <f t="shared" si="1057"/>
        <v>0</v>
      </c>
      <c r="V7543" s="4">
        <f t="shared" si="1058"/>
        <v>7.9359999999999999</v>
      </c>
      <c r="W7543" s="1" t="s">
        <v>21</v>
      </c>
      <c r="X7543" s="1">
        <v>2.87</v>
      </c>
      <c r="Y7543" s="4">
        <f t="shared" si="1059"/>
        <v>42.55</v>
      </c>
      <c r="Z7543" s="1" t="s">
        <v>51</v>
      </c>
      <c r="AA7543" s="1" t="s">
        <v>23</v>
      </c>
      <c r="AB7543" s="1" t="s">
        <v>29</v>
      </c>
      <c r="AC7543" s="1" t="s">
        <v>40</v>
      </c>
      <c r="AD7543" s="1" t="s">
        <v>31</v>
      </c>
      <c r="AE7543" s="2">
        <v>41124</v>
      </c>
    </row>
    <row r="7544" spans="1:31" x14ac:dyDescent="0.25">
      <c r="A7544">
        <f t="shared" si="1060"/>
        <v>7543</v>
      </c>
      <c r="B7544" s="1">
        <v>33445</v>
      </c>
      <c r="C7544" s="2">
        <v>41123</v>
      </c>
      <c r="D7544" s="1" t="s">
        <v>13</v>
      </c>
      <c r="E7544" s="1" t="str">
        <f t="shared" si="1053"/>
        <v>*</v>
      </c>
      <c r="F7544" s="1" t="str">
        <f t="shared" si="1054"/>
        <v>*</v>
      </c>
      <c r="G7544" s="1" t="str">
        <f t="shared" si="1055"/>
        <v>*</v>
      </c>
      <c r="J7544" s="1" t="str">
        <f t="shared" si="1056"/>
        <v>*</v>
      </c>
      <c r="P7544" s="1">
        <v>49</v>
      </c>
      <c r="Q7544" s="1">
        <f t="shared" si="1061"/>
        <v>0.05</v>
      </c>
      <c r="T7544" s="4">
        <v>3642.14</v>
      </c>
      <c r="U7544" s="9">
        <f t="shared" si="1057"/>
        <v>1</v>
      </c>
      <c r="V7544" s="4">
        <f t="shared" si="1058"/>
        <v>74.329387755102033</v>
      </c>
      <c r="W7544" s="1" t="s">
        <v>33</v>
      </c>
      <c r="X7544" s="1">
        <v>26.74</v>
      </c>
      <c r="Y7544" s="4">
        <f t="shared" si="1059"/>
        <v>3668.8799999999997</v>
      </c>
      <c r="Z7544" s="1" t="s">
        <v>15</v>
      </c>
      <c r="AA7544" s="1" t="s">
        <v>23</v>
      </c>
      <c r="AB7544" s="1" t="s">
        <v>17</v>
      </c>
      <c r="AC7544" s="1" t="s">
        <v>62</v>
      </c>
      <c r="AD7544" s="1" t="s">
        <v>59</v>
      </c>
      <c r="AE7544" s="2">
        <v>41128</v>
      </c>
    </row>
    <row r="7545" spans="1:31" x14ac:dyDescent="0.25">
      <c r="A7545">
        <f t="shared" si="1060"/>
        <v>7544</v>
      </c>
      <c r="B7545" s="1">
        <v>33445</v>
      </c>
      <c r="C7545" s="2">
        <v>41123</v>
      </c>
      <c r="D7545" s="1" t="s">
        <v>13</v>
      </c>
      <c r="E7545" s="1" t="str">
        <f t="shared" si="1053"/>
        <v>*</v>
      </c>
      <c r="F7545" s="1" t="str">
        <f t="shared" si="1054"/>
        <v>*</v>
      </c>
      <c r="G7545" s="1" t="str">
        <f t="shared" si="1055"/>
        <v>*</v>
      </c>
      <c r="J7545" s="1" t="str">
        <f t="shared" si="1056"/>
        <v>*</v>
      </c>
      <c r="P7545" s="1">
        <v>16</v>
      </c>
      <c r="Q7545" s="1">
        <f t="shared" si="1061"/>
        <v>0.02</v>
      </c>
      <c r="T7545" s="4">
        <v>2982.5</v>
      </c>
      <c r="U7545" s="9">
        <f t="shared" si="1057"/>
        <v>1</v>
      </c>
      <c r="V7545" s="4">
        <f t="shared" si="1058"/>
        <v>186.40625</v>
      </c>
      <c r="W7545" s="1" t="s">
        <v>21</v>
      </c>
      <c r="X7545" s="1">
        <v>69</v>
      </c>
      <c r="Y7545" s="4">
        <f t="shared" si="1059"/>
        <v>3051.5</v>
      </c>
      <c r="Z7545" s="1" t="s">
        <v>15</v>
      </c>
      <c r="AA7545" s="1" t="s">
        <v>23</v>
      </c>
      <c r="AB7545" s="1" t="s">
        <v>17</v>
      </c>
      <c r="AC7545" s="1" t="s">
        <v>52</v>
      </c>
      <c r="AD7545" s="1" t="s">
        <v>48</v>
      </c>
      <c r="AE7545" s="2">
        <v>41125</v>
      </c>
    </row>
    <row r="7546" spans="1:31" x14ac:dyDescent="0.25">
      <c r="A7546">
        <f t="shared" si="1060"/>
        <v>7545</v>
      </c>
      <c r="B7546" s="1">
        <v>52039</v>
      </c>
      <c r="C7546" s="2">
        <v>41123</v>
      </c>
      <c r="D7546" s="1" t="s">
        <v>32</v>
      </c>
      <c r="E7546" s="1" t="str">
        <f t="shared" si="1053"/>
        <v>***</v>
      </c>
      <c r="F7546" s="1" t="str">
        <f t="shared" si="1054"/>
        <v>***</v>
      </c>
      <c r="G7546" s="1" t="str">
        <f t="shared" si="1055"/>
        <v>***</v>
      </c>
      <c r="J7546" s="1" t="str">
        <f t="shared" si="1056"/>
        <v>***</v>
      </c>
      <c r="P7546" s="1">
        <v>48</v>
      </c>
      <c r="Q7546" s="1">
        <f t="shared" si="1061"/>
        <v>0.05</v>
      </c>
      <c r="T7546" s="4">
        <v>2006.38</v>
      </c>
      <c r="U7546" s="9">
        <f t="shared" si="1057"/>
        <v>1</v>
      </c>
      <c r="V7546" s="4">
        <f t="shared" si="1058"/>
        <v>41.799583333333338</v>
      </c>
      <c r="W7546" s="1" t="s">
        <v>21</v>
      </c>
      <c r="X7546" s="1">
        <v>1.99</v>
      </c>
      <c r="Y7546" s="4">
        <f t="shared" si="1059"/>
        <v>2008.3700000000001</v>
      </c>
      <c r="Z7546" s="1" t="s">
        <v>44</v>
      </c>
      <c r="AA7546" s="1" t="s">
        <v>28</v>
      </c>
      <c r="AB7546" s="1" t="s">
        <v>24</v>
      </c>
      <c r="AC7546" s="1" t="s">
        <v>38</v>
      </c>
      <c r="AD7546" s="1" t="s">
        <v>41</v>
      </c>
      <c r="AE7546" s="2">
        <v>41125</v>
      </c>
    </row>
    <row r="7547" spans="1:31" x14ac:dyDescent="0.25">
      <c r="A7547">
        <f t="shared" si="1060"/>
        <v>7546</v>
      </c>
      <c r="B7547" s="1">
        <v>33445</v>
      </c>
      <c r="C7547" s="2">
        <v>41123</v>
      </c>
      <c r="D7547" s="1" t="s">
        <v>13</v>
      </c>
      <c r="E7547" s="1" t="str">
        <f t="shared" si="1053"/>
        <v>*</v>
      </c>
      <c r="F7547" s="1" t="str">
        <f t="shared" si="1054"/>
        <v>*</v>
      </c>
      <c r="G7547" s="1" t="str">
        <f t="shared" si="1055"/>
        <v>*</v>
      </c>
      <c r="J7547" s="1" t="str">
        <f t="shared" si="1056"/>
        <v>*</v>
      </c>
      <c r="P7547" s="1">
        <v>18</v>
      </c>
      <c r="Q7547" s="1">
        <f t="shared" si="1061"/>
        <v>0.02</v>
      </c>
      <c r="T7547" s="4">
        <v>1776.96</v>
      </c>
      <c r="U7547" s="9">
        <f t="shared" si="1057"/>
        <v>1</v>
      </c>
      <c r="V7547" s="4">
        <f t="shared" si="1058"/>
        <v>98.72</v>
      </c>
      <c r="W7547" s="1" t="s">
        <v>33</v>
      </c>
      <c r="X7547" s="1">
        <v>35.840000000000003</v>
      </c>
      <c r="Y7547" s="4">
        <f t="shared" si="1059"/>
        <v>1812.8</v>
      </c>
      <c r="Z7547" s="1" t="s">
        <v>15</v>
      </c>
      <c r="AA7547" s="1" t="s">
        <v>23</v>
      </c>
      <c r="AB7547" s="1" t="s">
        <v>17</v>
      </c>
      <c r="AC7547" s="1" t="s">
        <v>62</v>
      </c>
      <c r="AD7547" s="1" t="s">
        <v>59</v>
      </c>
      <c r="AE7547" s="2">
        <v>41128</v>
      </c>
    </row>
    <row r="7548" spans="1:31" x14ac:dyDescent="0.25">
      <c r="A7548">
        <f t="shared" si="1060"/>
        <v>7547</v>
      </c>
      <c r="B7548" s="1">
        <v>26691</v>
      </c>
      <c r="C7548" s="2">
        <v>41124</v>
      </c>
      <c r="D7548" s="1" t="s">
        <v>27</v>
      </c>
      <c r="E7548" s="1" t="str">
        <f t="shared" si="1053"/>
        <v>*</v>
      </c>
      <c r="F7548" s="1" t="str">
        <f t="shared" si="1054"/>
        <v>*</v>
      </c>
      <c r="G7548" s="1" t="str">
        <f t="shared" si="1055"/>
        <v>*</v>
      </c>
      <c r="J7548" s="1" t="str">
        <f t="shared" si="1056"/>
        <v>*</v>
      </c>
      <c r="P7548" s="1">
        <v>37</v>
      </c>
      <c r="Q7548" s="1">
        <f t="shared" si="1061"/>
        <v>0.04</v>
      </c>
      <c r="T7548" s="4">
        <v>270.43</v>
      </c>
      <c r="U7548" s="9">
        <f t="shared" si="1057"/>
        <v>0</v>
      </c>
      <c r="V7548" s="4">
        <f t="shared" si="1058"/>
        <v>7.308918918918919</v>
      </c>
      <c r="W7548" s="1" t="s">
        <v>21</v>
      </c>
      <c r="X7548" s="1">
        <v>6.16</v>
      </c>
      <c r="Y7548" s="4">
        <f t="shared" si="1059"/>
        <v>276.59000000000003</v>
      </c>
      <c r="Z7548" s="1" t="s">
        <v>22</v>
      </c>
      <c r="AA7548" s="1" t="s">
        <v>28</v>
      </c>
      <c r="AB7548" s="1" t="s">
        <v>29</v>
      </c>
      <c r="AC7548" s="1" t="s">
        <v>43</v>
      </c>
      <c r="AD7548" s="1" t="s">
        <v>19</v>
      </c>
      <c r="AE7548" s="2">
        <v>41125</v>
      </c>
    </row>
    <row r="7549" spans="1:31" x14ac:dyDescent="0.25">
      <c r="A7549">
        <f t="shared" si="1060"/>
        <v>7548</v>
      </c>
      <c r="B7549" s="1">
        <v>37412</v>
      </c>
      <c r="C7549" s="2">
        <v>41124</v>
      </c>
      <c r="D7549" s="1" t="s">
        <v>20</v>
      </c>
      <c r="E7549" s="1" t="str">
        <f t="shared" si="1053"/>
        <v>*</v>
      </c>
      <c r="F7549" s="1" t="str">
        <f t="shared" si="1054"/>
        <v>**</v>
      </c>
      <c r="G7549" s="1" t="str">
        <f t="shared" si="1055"/>
        <v>**</v>
      </c>
      <c r="J7549" s="1" t="str">
        <f t="shared" si="1056"/>
        <v>**</v>
      </c>
      <c r="P7549" s="1">
        <v>17</v>
      </c>
      <c r="Q7549" s="1">
        <f t="shared" si="1061"/>
        <v>0.02</v>
      </c>
      <c r="T7549" s="4">
        <v>191.67</v>
      </c>
      <c r="U7549" s="9">
        <f t="shared" si="1057"/>
        <v>0</v>
      </c>
      <c r="V7549" s="4">
        <f t="shared" si="1058"/>
        <v>11.27470588235294</v>
      </c>
      <c r="W7549" s="1" t="s">
        <v>21</v>
      </c>
      <c r="X7549" s="1">
        <v>3.37</v>
      </c>
      <c r="Y7549" s="4">
        <f t="shared" si="1059"/>
        <v>195.04</v>
      </c>
      <c r="Z7549" s="1" t="s">
        <v>15</v>
      </c>
      <c r="AA7549" s="1" t="s">
        <v>16</v>
      </c>
      <c r="AB7549" s="1" t="s">
        <v>29</v>
      </c>
      <c r="AC7549" s="1" t="s">
        <v>45</v>
      </c>
      <c r="AD7549" s="1" t="s">
        <v>41</v>
      </c>
      <c r="AE7549" s="2">
        <v>41126</v>
      </c>
    </row>
    <row r="7550" spans="1:31" x14ac:dyDescent="0.25">
      <c r="A7550">
        <f t="shared" si="1060"/>
        <v>7549</v>
      </c>
      <c r="B7550" s="1">
        <v>8167</v>
      </c>
      <c r="C7550" s="2">
        <v>41125</v>
      </c>
      <c r="D7550" s="1" t="s">
        <v>32</v>
      </c>
      <c r="E7550" s="1" t="str">
        <f t="shared" si="1053"/>
        <v>***</v>
      </c>
      <c r="F7550" s="1" t="str">
        <f t="shared" si="1054"/>
        <v>***</v>
      </c>
      <c r="G7550" s="1" t="str">
        <f t="shared" si="1055"/>
        <v>***</v>
      </c>
      <c r="J7550" s="1" t="str">
        <f t="shared" si="1056"/>
        <v>***</v>
      </c>
      <c r="P7550" s="1">
        <v>48</v>
      </c>
      <c r="Q7550" s="1">
        <f t="shared" si="1061"/>
        <v>0.05</v>
      </c>
      <c r="T7550" s="4">
        <v>1449.3009999999999</v>
      </c>
      <c r="U7550" s="9">
        <f t="shared" si="1057"/>
        <v>1</v>
      </c>
      <c r="V7550" s="4">
        <f t="shared" si="1058"/>
        <v>30.193770833333332</v>
      </c>
      <c r="W7550" s="1" t="s">
        <v>21</v>
      </c>
      <c r="X7550" s="1">
        <v>1.25</v>
      </c>
      <c r="Y7550" s="4">
        <f t="shared" si="1059"/>
        <v>1450.5509999999999</v>
      </c>
      <c r="Z7550" s="1" t="s">
        <v>46</v>
      </c>
      <c r="AA7550" s="1" t="s">
        <v>23</v>
      </c>
      <c r="AB7550" s="1" t="s">
        <v>24</v>
      </c>
      <c r="AC7550" s="1" t="s">
        <v>25</v>
      </c>
      <c r="AD7550" s="1" t="s">
        <v>41</v>
      </c>
      <c r="AE7550" s="2">
        <v>41127</v>
      </c>
    </row>
    <row r="7551" spans="1:31" x14ac:dyDescent="0.25">
      <c r="A7551">
        <f t="shared" si="1060"/>
        <v>7550</v>
      </c>
      <c r="B7551" s="1">
        <v>33761</v>
      </c>
      <c r="C7551" s="2">
        <v>41125</v>
      </c>
      <c r="D7551" s="1" t="s">
        <v>20</v>
      </c>
      <c r="E7551" s="1" t="str">
        <f t="shared" si="1053"/>
        <v>*</v>
      </c>
      <c r="F7551" s="1" t="str">
        <f t="shared" si="1054"/>
        <v>**</v>
      </c>
      <c r="G7551" s="1" t="str">
        <f t="shared" si="1055"/>
        <v>**</v>
      </c>
      <c r="J7551" s="1" t="str">
        <f t="shared" si="1056"/>
        <v>**</v>
      </c>
      <c r="P7551" s="1">
        <v>45</v>
      </c>
      <c r="Q7551" s="1">
        <f t="shared" si="1061"/>
        <v>0.05</v>
      </c>
      <c r="T7551" s="4">
        <v>463.93</v>
      </c>
      <c r="U7551" s="9">
        <f t="shared" si="1057"/>
        <v>0</v>
      </c>
      <c r="V7551" s="4">
        <f t="shared" si="1058"/>
        <v>10.309555555555555</v>
      </c>
      <c r="W7551" s="1" t="s">
        <v>21</v>
      </c>
      <c r="X7551" s="1">
        <v>2.89</v>
      </c>
      <c r="Y7551" s="4">
        <f t="shared" si="1059"/>
        <v>466.82</v>
      </c>
      <c r="Z7551" s="1" t="s">
        <v>44</v>
      </c>
      <c r="AA7551" s="1" t="s">
        <v>37</v>
      </c>
      <c r="AB7551" s="1" t="s">
        <v>29</v>
      </c>
      <c r="AC7551" s="1" t="s">
        <v>30</v>
      </c>
      <c r="AD7551" s="1" t="s">
        <v>41</v>
      </c>
      <c r="AE7551" s="2">
        <v>41126</v>
      </c>
    </row>
    <row r="7552" spans="1:31" x14ac:dyDescent="0.25">
      <c r="A7552">
        <f t="shared" si="1060"/>
        <v>7551</v>
      </c>
      <c r="B7552" s="1">
        <v>54886</v>
      </c>
      <c r="C7552" s="2">
        <v>41125</v>
      </c>
      <c r="D7552" s="1" t="s">
        <v>32</v>
      </c>
      <c r="E7552" s="1" t="str">
        <f t="shared" si="1053"/>
        <v>***</v>
      </c>
      <c r="F7552" s="1" t="str">
        <f t="shared" si="1054"/>
        <v>***</v>
      </c>
      <c r="G7552" s="1" t="str">
        <f t="shared" si="1055"/>
        <v>***</v>
      </c>
      <c r="J7552" s="1" t="str">
        <f t="shared" si="1056"/>
        <v>***</v>
      </c>
      <c r="P7552" s="1">
        <v>39</v>
      </c>
      <c r="Q7552" s="1">
        <f t="shared" si="1061"/>
        <v>0.04</v>
      </c>
      <c r="T7552" s="4">
        <v>419.95</v>
      </c>
      <c r="U7552" s="9">
        <f t="shared" si="1057"/>
        <v>0</v>
      </c>
      <c r="V7552" s="4">
        <f t="shared" si="1058"/>
        <v>10.767948717948718</v>
      </c>
      <c r="W7552" s="1" t="s">
        <v>21</v>
      </c>
      <c r="X7552" s="1">
        <v>5.16</v>
      </c>
      <c r="Y7552" s="4">
        <f t="shared" si="1059"/>
        <v>425.11</v>
      </c>
      <c r="Z7552" s="1" t="s">
        <v>15</v>
      </c>
      <c r="AA7552" s="1" t="s">
        <v>23</v>
      </c>
      <c r="AB7552" s="1" t="s">
        <v>17</v>
      </c>
      <c r="AC7552" s="1" t="s">
        <v>18</v>
      </c>
      <c r="AD7552" s="1" t="s">
        <v>19</v>
      </c>
      <c r="AE7552" s="2">
        <v>41126</v>
      </c>
    </row>
    <row r="7553" spans="1:31" x14ac:dyDescent="0.25">
      <c r="A7553">
        <f t="shared" si="1060"/>
        <v>7552</v>
      </c>
      <c r="B7553" s="1">
        <v>52197</v>
      </c>
      <c r="C7553" s="2">
        <v>41125</v>
      </c>
      <c r="D7553" s="1" t="s">
        <v>32</v>
      </c>
      <c r="E7553" s="1" t="str">
        <f t="shared" si="1053"/>
        <v>***</v>
      </c>
      <c r="F7553" s="1" t="str">
        <f t="shared" si="1054"/>
        <v>***</v>
      </c>
      <c r="G7553" s="1" t="str">
        <f t="shared" si="1055"/>
        <v>***</v>
      </c>
      <c r="J7553" s="1" t="str">
        <f t="shared" si="1056"/>
        <v>***</v>
      </c>
      <c r="P7553" s="1">
        <v>6</v>
      </c>
      <c r="Q7553" s="1">
        <f t="shared" si="1061"/>
        <v>0.01</v>
      </c>
      <c r="T7553" s="4">
        <v>377.03</v>
      </c>
      <c r="U7553" s="9">
        <f t="shared" si="1057"/>
        <v>0</v>
      </c>
      <c r="V7553" s="4">
        <f t="shared" si="1058"/>
        <v>62.838333333333331</v>
      </c>
      <c r="W7553" s="1" t="s">
        <v>21</v>
      </c>
      <c r="X7553" s="1">
        <v>6.88</v>
      </c>
      <c r="Y7553" s="4">
        <f t="shared" si="1059"/>
        <v>383.90999999999997</v>
      </c>
      <c r="Z7553" s="1" t="s">
        <v>49</v>
      </c>
      <c r="AA7553" s="1" t="s">
        <v>28</v>
      </c>
      <c r="AB7553" s="1" t="s">
        <v>29</v>
      </c>
      <c r="AC7553" s="1" t="s">
        <v>55</v>
      </c>
      <c r="AD7553" s="1" t="s">
        <v>19</v>
      </c>
      <c r="AE7553" s="2">
        <v>41127</v>
      </c>
    </row>
    <row r="7554" spans="1:31" x14ac:dyDescent="0.25">
      <c r="A7554">
        <f t="shared" si="1060"/>
        <v>7553</v>
      </c>
      <c r="B7554" s="1">
        <v>36803</v>
      </c>
      <c r="C7554" s="2">
        <v>41125</v>
      </c>
      <c r="D7554" s="1" t="s">
        <v>27</v>
      </c>
      <c r="E7554" s="1" t="str">
        <f t="shared" si="1053"/>
        <v>*</v>
      </c>
      <c r="F7554" s="1" t="str">
        <f t="shared" si="1054"/>
        <v>*</v>
      </c>
      <c r="G7554" s="1" t="str">
        <f t="shared" si="1055"/>
        <v>*</v>
      </c>
      <c r="J7554" s="1" t="str">
        <f t="shared" si="1056"/>
        <v>*</v>
      </c>
      <c r="P7554" s="1">
        <v>42</v>
      </c>
      <c r="Q7554" s="1">
        <f t="shared" si="1061"/>
        <v>0.05</v>
      </c>
      <c r="T7554" s="4">
        <v>121.65</v>
      </c>
      <c r="U7554" s="9">
        <f t="shared" si="1057"/>
        <v>0</v>
      </c>
      <c r="V7554" s="4">
        <f t="shared" si="1058"/>
        <v>2.8964285714285714</v>
      </c>
      <c r="W7554" s="1" t="s">
        <v>21</v>
      </c>
      <c r="X7554" s="1">
        <v>0.99</v>
      </c>
      <c r="Y7554" s="4">
        <f t="shared" si="1059"/>
        <v>122.64</v>
      </c>
      <c r="Z7554" s="1" t="s">
        <v>15</v>
      </c>
      <c r="AA7554" s="1" t="s">
        <v>28</v>
      </c>
      <c r="AB7554" s="1" t="s">
        <v>29</v>
      </c>
      <c r="AC7554" s="1" t="s">
        <v>58</v>
      </c>
      <c r="AD7554" s="1" t="s">
        <v>19</v>
      </c>
      <c r="AE7554" s="2">
        <v>41127</v>
      </c>
    </row>
    <row r="7555" spans="1:31" x14ac:dyDescent="0.25">
      <c r="A7555">
        <f t="shared" si="1060"/>
        <v>7554</v>
      </c>
      <c r="B7555" s="1">
        <v>36803</v>
      </c>
      <c r="C7555" s="2">
        <v>41125</v>
      </c>
      <c r="D7555" s="1" t="s">
        <v>27</v>
      </c>
      <c r="E7555" s="1" t="str">
        <f t="shared" ref="E7555:E7618" si="1062">IF(D7555="Critical","***","*")</f>
        <v>*</v>
      </c>
      <c r="F7555" s="1" t="str">
        <f t="shared" ref="F7555:F7618" si="1063">IF(D7555="Critical","***",IF(D7555="High","**","*"))</f>
        <v>*</v>
      </c>
      <c r="G7555" s="1" t="str">
        <f t="shared" ref="G7555:G7618" si="1064">VLOOKUP(D7555,$H$6:$I$10,2,FALSE)</f>
        <v>*</v>
      </c>
      <c r="J7555" s="1" t="str">
        <f t="shared" ref="J7555:J7618" si="1065">HLOOKUP(D7555,$K$5:$O$6,2,FALSE)</f>
        <v>*</v>
      </c>
      <c r="P7555" s="1">
        <v>2</v>
      </c>
      <c r="Q7555" s="1">
        <f t="shared" si="1061"/>
        <v>0.01</v>
      </c>
      <c r="T7555" s="4">
        <v>103.105</v>
      </c>
      <c r="U7555" s="9">
        <f t="shared" ref="U7555:U7618" si="1066">IF(T7555&gt;1000,1,0)</f>
        <v>0</v>
      </c>
      <c r="V7555" s="4">
        <f t="shared" ref="V7555:V7618" si="1067">T7555/P7555</f>
        <v>51.552500000000002</v>
      </c>
      <c r="W7555" s="1" t="s">
        <v>21</v>
      </c>
      <c r="X7555" s="1">
        <v>2.5</v>
      </c>
      <c r="Y7555" s="4">
        <f t="shared" ref="Y7555:Y7618" si="1068">X7555+T7555</f>
        <v>105.605</v>
      </c>
      <c r="Z7555" s="1" t="s">
        <v>15</v>
      </c>
      <c r="AA7555" s="1" t="s">
        <v>28</v>
      </c>
      <c r="AB7555" s="1" t="s">
        <v>24</v>
      </c>
      <c r="AC7555" s="1" t="s">
        <v>25</v>
      </c>
      <c r="AD7555" s="1" t="s">
        <v>19</v>
      </c>
      <c r="AE7555" s="2">
        <v>41127</v>
      </c>
    </row>
    <row r="7556" spans="1:31" x14ac:dyDescent="0.25">
      <c r="A7556">
        <f t="shared" ref="A7556:A7619" si="1069">A7555+1</f>
        <v>7555</v>
      </c>
      <c r="B7556" s="1">
        <v>52197</v>
      </c>
      <c r="C7556" s="2">
        <v>41125</v>
      </c>
      <c r="D7556" s="1" t="s">
        <v>32</v>
      </c>
      <c r="E7556" s="1" t="str">
        <f t="shared" si="1062"/>
        <v>***</v>
      </c>
      <c r="F7556" s="1" t="str">
        <f t="shared" si="1063"/>
        <v>***</v>
      </c>
      <c r="G7556" s="1" t="str">
        <f t="shared" si="1064"/>
        <v>***</v>
      </c>
      <c r="J7556" s="1" t="str">
        <f t="shared" si="1065"/>
        <v>***</v>
      </c>
      <c r="P7556" s="1">
        <v>23</v>
      </c>
      <c r="Q7556" s="1">
        <f t="shared" ref="Q7556:Q7619" si="1070">VLOOKUP(P7556,$R$5:$S$10,2,TRUE)</f>
        <v>3.5000000000000003E-2</v>
      </c>
      <c r="T7556" s="4">
        <v>91.94</v>
      </c>
      <c r="U7556" s="9">
        <f t="shared" si="1066"/>
        <v>0</v>
      </c>
      <c r="V7556" s="4">
        <f t="shared" si="1067"/>
        <v>3.997391304347826</v>
      </c>
      <c r="W7556" s="1" t="s">
        <v>21</v>
      </c>
      <c r="X7556" s="1">
        <v>2</v>
      </c>
      <c r="Y7556" s="4">
        <f t="shared" si="1068"/>
        <v>93.94</v>
      </c>
      <c r="Z7556" s="1" t="s">
        <v>49</v>
      </c>
      <c r="AA7556" s="1" t="s">
        <v>28</v>
      </c>
      <c r="AB7556" s="1" t="s">
        <v>29</v>
      </c>
      <c r="AC7556" s="1" t="s">
        <v>61</v>
      </c>
      <c r="AD7556" s="1" t="s">
        <v>31</v>
      </c>
      <c r="AE7556" s="2">
        <v>41126</v>
      </c>
    </row>
    <row r="7557" spans="1:31" x14ac:dyDescent="0.25">
      <c r="A7557">
        <f t="shared" si="1069"/>
        <v>7556</v>
      </c>
      <c r="B7557" s="1">
        <v>1540</v>
      </c>
      <c r="C7557" s="2">
        <v>41125</v>
      </c>
      <c r="D7557" s="1" t="s">
        <v>20</v>
      </c>
      <c r="E7557" s="1" t="str">
        <f t="shared" si="1062"/>
        <v>*</v>
      </c>
      <c r="F7557" s="1" t="str">
        <f t="shared" si="1063"/>
        <v>**</v>
      </c>
      <c r="G7557" s="1" t="str">
        <f t="shared" si="1064"/>
        <v>**</v>
      </c>
      <c r="J7557" s="1" t="str">
        <f t="shared" si="1065"/>
        <v>**</v>
      </c>
      <c r="P7557" s="1">
        <v>30</v>
      </c>
      <c r="Q7557" s="1">
        <f t="shared" si="1070"/>
        <v>0.04</v>
      </c>
      <c r="T7557" s="4">
        <v>80.900000000000006</v>
      </c>
      <c r="U7557" s="9">
        <f t="shared" si="1066"/>
        <v>0</v>
      </c>
      <c r="V7557" s="4">
        <f t="shared" si="1067"/>
        <v>2.6966666666666668</v>
      </c>
      <c r="W7557" s="1" t="s">
        <v>21</v>
      </c>
      <c r="X7557" s="1">
        <v>0.7</v>
      </c>
      <c r="Y7557" s="4">
        <f t="shared" si="1068"/>
        <v>81.600000000000009</v>
      </c>
      <c r="Z7557" s="1" t="s">
        <v>60</v>
      </c>
      <c r="AA7557" s="1" t="s">
        <v>37</v>
      </c>
      <c r="AB7557" s="1" t="s">
        <v>29</v>
      </c>
      <c r="AC7557" s="1" t="s">
        <v>30</v>
      </c>
      <c r="AD7557" s="1" t="s">
        <v>31</v>
      </c>
      <c r="AE7557" s="2">
        <v>41127</v>
      </c>
    </row>
    <row r="7558" spans="1:31" x14ac:dyDescent="0.25">
      <c r="A7558">
        <f t="shared" si="1069"/>
        <v>7557</v>
      </c>
      <c r="B7558" s="1">
        <v>933</v>
      </c>
      <c r="C7558" s="2">
        <v>41125</v>
      </c>
      <c r="D7558" s="1" t="s">
        <v>27</v>
      </c>
      <c r="E7558" s="1" t="str">
        <f t="shared" si="1062"/>
        <v>*</v>
      </c>
      <c r="F7558" s="1" t="str">
        <f t="shared" si="1063"/>
        <v>*</v>
      </c>
      <c r="G7558" s="1" t="str">
        <f t="shared" si="1064"/>
        <v>*</v>
      </c>
      <c r="J7558" s="1" t="str">
        <f t="shared" si="1065"/>
        <v>*</v>
      </c>
      <c r="P7558" s="1">
        <v>15</v>
      </c>
      <c r="Q7558" s="1">
        <f t="shared" si="1070"/>
        <v>0.02</v>
      </c>
      <c r="T7558" s="4">
        <v>80.61</v>
      </c>
      <c r="U7558" s="9">
        <f t="shared" si="1066"/>
        <v>0</v>
      </c>
      <c r="V7558" s="4">
        <f t="shared" si="1067"/>
        <v>5.3739999999999997</v>
      </c>
      <c r="W7558" s="1" t="s">
        <v>21</v>
      </c>
      <c r="X7558" s="1">
        <v>2.99</v>
      </c>
      <c r="Y7558" s="4">
        <f t="shared" si="1068"/>
        <v>83.6</v>
      </c>
      <c r="Z7558" s="1" t="s">
        <v>60</v>
      </c>
      <c r="AA7558" s="1" t="s">
        <v>23</v>
      </c>
      <c r="AB7558" s="1" t="s">
        <v>29</v>
      </c>
      <c r="AC7558" s="1" t="s">
        <v>43</v>
      </c>
      <c r="AD7558" s="1" t="s">
        <v>19</v>
      </c>
      <c r="AE7558" s="2">
        <v>41125</v>
      </c>
    </row>
    <row r="7559" spans="1:31" x14ac:dyDescent="0.25">
      <c r="A7559">
        <f t="shared" si="1069"/>
        <v>7558</v>
      </c>
      <c r="B7559" s="1">
        <v>8167</v>
      </c>
      <c r="C7559" s="2">
        <v>41125</v>
      </c>
      <c r="D7559" s="1" t="s">
        <v>32</v>
      </c>
      <c r="E7559" s="1" t="str">
        <f t="shared" si="1062"/>
        <v>***</v>
      </c>
      <c r="F7559" s="1" t="str">
        <f t="shared" si="1063"/>
        <v>***</v>
      </c>
      <c r="G7559" s="1" t="str">
        <f t="shared" si="1064"/>
        <v>***</v>
      </c>
      <c r="J7559" s="1" t="str">
        <f t="shared" si="1065"/>
        <v>***</v>
      </c>
      <c r="P7559" s="1">
        <v>4</v>
      </c>
      <c r="Q7559" s="1">
        <f t="shared" si="1070"/>
        <v>0.01</v>
      </c>
      <c r="T7559" s="4">
        <v>30.95</v>
      </c>
      <c r="U7559" s="9">
        <f t="shared" si="1066"/>
        <v>0</v>
      </c>
      <c r="V7559" s="4">
        <f t="shared" si="1067"/>
        <v>7.7374999999999998</v>
      </c>
      <c r="W7559" s="1" t="s">
        <v>21</v>
      </c>
      <c r="X7559" s="1">
        <v>6.22</v>
      </c>
      <c r="Y7559" s="4">
        <f t="shared" si="1068"/>
        <v>37.17</v>
      </c>
      <c r="Z7559" s="1" t="s">
        <v>46</v>
      </c>
      <c r="AA7559" s="1" t="s">
        <v>23</v>
      </c>
      <c r="AB7559" s="1" t="s">
        <v>29</v>
      </c>
      <c r="AC7559" s="1" t="s">
        <v>40</v>
      </c>
      <c r="AD7559" s="1" t="s">
        <v>19</v>
      </c>
      <c r="AE7559" s="2">
        <v>41127</v>
      </c>
    </row>
    <row r="7560" spans="1:31" x14ac:dyDescent="0.25">
      <c r="A7560">
        <f t="shared" si="1069"/>
        <v>7559</v>
      </c>
      <c r="B7560" s="1">
        <v>36803</v>
      </c>
      <c r="C7560" s="2">
        <v>41125</v>
      </c>
      <c r="D7560" s="1" t="s">
        <v>27</v>
      </c>
      <c r="E7560" s="1" t="str">
        <f t="shared" si="1062"/>
        <v>*</v>
      </c>
      <c r="F7560" s="1" t="str">
        <f t="shared" si="1063"/>
        <v>*</v>
      </c>
      <c r="G7560" s="1" t="str">
        <f t="shared" si="1064"/>
        <v>*</v>
      </c>
      <c r="J7560" s="1" t="str">
        <f t="shared" si="1065"/>
        <v>*</v>
      </c>
      <c r="P7560" s="1">
        <v>2</v>
      </c>
      <c r="Q7560" s="1">
        <f t="shared" si="1070"/>
        <v>0.01</v>
      </c>
      <c r="T7560" s="4">
        <v>19.02</v>
      </c>
      <c r="U7560" s="9">
        <f t="shared" si="1066"/>
        <v>0</v>
      </c>
      <c r="V7560" s="4">
        <f t="shared" si="1067"/>
        <v>9.51</v>
      </c>
      <c r="W7560" s="1" t="s">
        <v>14</v>
      </c>
      <c r="X7560" s="1">
        <v>5.33</v>
      </c>
      <c r="Y7560" s="4">
        <f t="shared" si="1068"/>
        <v>24.35</v>
      </c>
      <c r="Z7560" s="1" t="s">
        <v>15</v>
      </c>
      <c r="AA7560" s="1" t="s">
        <v>28</v>
      </c>
      <c r="AB7560" s="1" t="s">
        <v>17</v>
      </c>
      <c r="AC7560" s="1" t="s">
        <v>18</v>
      </c>
      <c r="AD7560" s="1" t="s">
        <v>19</v>
      </c>
      <c r="AE7560" s="2">
        <v>41127</v>
      </c>
    </row>
    <row r="7561" spans="1:31" x14ac:dyDescent="0.25">
      <c r="A7561">
        <f t="shared" si="1069"/>
        <v>7560</v>
      </c>
      <c r="B7561" s="1">
        <v>59909</v>
      </c>
      <c r="C7561" s="2">
        <v>41126</v>
      </c>
      <c r="D7561" s="1" t="s">
        <v>13</v>
      </c>
      <c r="E7561" s="1" t="str">
        <f t="shared" si="1062"/>
        <v>*</v>
      </c>
      <c r="F7561" s="1" t="str">
        <f t="shared" si="1063"/>
        <v>*</v>
      </c>
      <c r="G7561" s="1" t="str">
        <f t="shared" si="1064"/>
        <v>*</v>
      </c>
      <c r="J7561" s="1" t="str">
        <f t="shared" si="1065"/>
        <v>*</v>
      </c>
      <c r="P7561" s="1">
        <v>11</v>
      </c>
      <c r="Q7561" s="1">
        <f t="shared" si="1070"/>
        <v>0.02</v>
      </c>
      <c r="T7561" s="4">
        <v>1255.48</v>
      </c>
      <c r="U7561" s="9">
        <f t="shared" si="1066"/>
        <v>1</v>
      </c>
      <c r="V7561" s="4">
        <f t="shared" si="1067"/>
        <v>114.13454545454546</v>
      </c>
      <c r="W7561" s="1" t="s">
        <v>33</v>
      </c>
      <c r="X7561" s="1">
        <v>56.14</v>
      </c>
      <c r="Y7561" s="4">
        <f t="shared" si="1068"/>
        <v>1311.6200000000001</v>
      </c>
      <c r="Z7561" s="1" t="s">
        <v>22</v>
      </c>
      <c r="AA7561" s="1" t="s">
        <v>23</v>
      </c>
      <c r="AB7561" s="1" t="s">
        <v>24</v>
      </c>
      <c r="AC7561" s="1" t="s">
        <v>56</v>
      </c>
      <c r="AD7561" s="1" t="s">
        <v>35</v>
      </c>
      <c r="AE7561" s="2">
        <v>41128</v>
      </c>
    </row>
    <row r="7562" spans="1:31" x14ac:dyDescent="0.25">
      <c r="A7562">
        <f t="shared" si="1069"/>
        <v>7561</v>
      </c>
      <c r="B7562" s="1">
        <v>27299</v>
      </c>
      <c r="C7562" s="2">
        <v>41126</v>
      </c>
      <c r="D7562" s="1" t="s">
        <v>32</v>
      </c>
      <c r="E7562" s="1" t="str">
        <f t="shared" si="1062"/>
        <v>***</v>
      </c>
      <c r="F7562" s="1" t="str">
        <f t="shared" si="1063"/>
        <v>***</v>
      </c>
      <c r="G7562" s="1" t="str">
        <f t="shared" si="1064"/>
        <v>***</v>
      </c>
      <c r="J7562" s="1" t="str">
        <f t="shared" si="1065"/>
        <v>***</v>
      </c>
      <c r="P7562" s="1">
        <v>41</v>
      </c>
      <c r="Q7562" s="1">
        <f t="shared" si="1070"/>
        <v>0.05</v>
      </c>
      <c r="T7562" s="4">
        <v>802.16</v>
      </c>
      <c r="U7562" s="9">
        <f t="shared" si="1066"/>
        <v>0</v>
      </c>
      <c r="V7562" s="4">
        <f t="shared" si="1067"/>
        <v>19.564878048780486</v>
      </c>
      <c r="W7562" s="1" t="s">
        <v>21</v>
      </c>
      <c r="X7562" s="1">
        <v>14.87</v>
      </c>
      <c r="Y7562" s="4">
        <f t="shared" si="1068"/>
        <v>817.03</v>
      </c>
      <c r="Z7562" s="1" t="s">
        <v>22</v>
      </c>
      <c r="AA7562" s="1" t="s">
        <v>28</v>
      </c>
      <c r="AB7562" s="1" t="s">
        <v>17</v>
      </c>
      <c r="AC7562" s="1" t="s">
        <v>18</v>
      </c>
      <c r="AD7562" s="1" t="s">
        <v>48</v>
      </c>
      <c r="AE7562" s="2">
        <v>41128</v>
      </c>
    </row>
    <row r="7563" spans="1:31" x14ac:dyDescent="0.25">
      <c r="A7563">
        <f t="shared" si="1069"/>
        <v>7562</v>
      </c>
      <c r="B7563" s="1">
        <v>18849</v>
      </c>
      <c r="C7563" s="2">
        <v>41126</v>
      </c>
      <c r="D7563" s="1" t="s">
        <v>20</v>
      </c>
      <c r="E7563" s="1" t="str">
        <f t="shared" si="1062"/>
        <v>*</v>
      </c>
      <c r="F7563" s="1" t="str">
        <f t="shared" si="1063"/>
        <v>**</v>
      </c>
      <c r="G7563" s="1" t="str">
        <f t="shared" si="1064"/>
        <v>**</v>
      </c>
      <c r="J7563" s="1" t="str">
        <f t="shared" si="1065"/>
        <v>**</v>
      </c>
      <c r="P7563" s="1">
        <v>6</v>
      </c>
      <c r="Q7563" s="1">
        <f t="shared" si="1070"/>
        <v>0.01</v>
      </c>
      <c r="T7563" s="4">
        <v>751.71</v>
      </c>
      <c r="U7563" s="9">
        <f t="shared" si="1066"/>
        <v>0</v>
      </c>
      <c r="V7563" s="4">
        <f t="shared" si="1067"/>
        <v>125.28500000000001</v>
      </c>
      <c r="W7563" s="1" t="s">
        <v>21</v>
      </c>
      <c r="X7563" s="1">
        <v>0.99</v>
      </c>
      <c r="Y7563" s="4">
        <f t="shared" si="1068"/>
        <v>752.7</v>
      </c>
      <c r="Z7563" s="1" t="s">
        <v>53</v>
      </c>
      <c r="AA7563" s="1" t="s">
        <v>28</v>
      </c>
      <c r="AB7563" s="1" t="s">
        <v>29</v>
      </c>
      <c r="AC7563" s="1" t="s">
        <v>63</v>
      </c>
      <c r="AD7563" s="1" t="s">
        <v>19</v>
      </c>
      <c r="AE7563" s="2">
        <v>41126</v>
      </c>
    </row>
    <row r="7564" spans="1:31" x14ac:dyDescent="0.25">
      <c r="A7564">
        <f t="shared" si="1069"/>
        <v>7563</v>
      </c>
      <c r="B7564" s="1">
        <v>30597</v>
      </c>
      <c r="C7564" s="2">
        <v>41126</v>
      </c>
      <c r="D7564" s="1" t="s">
        <v>20</v>
      </c>
      <c r="E7564" s="1" t="str">
        <f t="shared" si="1062"/>
        <v>*</v>
      </c>
      <c r="F7564" s="1" t="str">
        <f t="shared" si="1063"/>
        <v>**</v>
      </c>
      <c r="G7564" s="1" t="str">
        <f t="shared" si="1064"/>
        <v>**</v>
      </c>
      <c r="J7564" s="1" t="str">
        <f t="shared" si="1065"/>
        <v>**</v>
      </c>
      <c r="P7564" s="1">
        <v>42</v>
      </c>
      <c r="Q7564" s="1">
        <f t="shared" si="1070"/>
        <v>0.05</v>
      </c>
      <c r="T7564" s="4">
        <v>639.84</v>
      </c>
      <c r="U7564" s="9">
        <f t="shared" si="1066"/>
        <v>0</v>
      </c>
      <c r="V7564" s="4">
        <f t="shared" si="1067"/>
        <v>15.234285714285715</v>
      </c>
      <c r="W7564" s="1" t="s">
        <v>21</v>
      </c>
      <c r="X7564" s="1">
        <v>4.53</v>
      </c>
      <c r="Y7564" s="4">
        <f t="shared" si="1068"/>
        <v>644.37</v>
      </c>
      <c r="Z7564" s="1" t="s">
        <v>22</v>
      </c>
      <c r="AA7564" s="1" t="s">
        <v>16</v>
      </c>
      <c r="AB7564" s="1" t="s">
        <v>29</v>
      </c>
      <c r="AC7564" s="1" t="s">
        <v>55</v>
      </c>
      <c r="AD7564" s="1" t="s">
        <v>19</v>
      </c>
      <c r="AE7564" s="2">
        <v>41127</v>
      </c>
    </row>
    <row r="7565" spans="1:31" x14ac:dyDescent="0.25">
      <c r="A7565">
        <f t="shared" si="1069"/>
        <v>7564</v>
      </c>
      <c r="B7565" s="1">
        <v>18849</v>
      </c>
      <c r="C7565" s="2">
        <v>41126</v>
      </c>
      <c r="D7565" s="1" t="s">
        <v>20</v>
      </c>
      <c r="E7565" s="1" t="str">
        <f t="shared" si="1062"/>
        <v>*</v>
      </c>
      <c r="F7565" s="1" t="str">
        <f t="shared" si="1063"/>
        <v>**</v>
      </c>
      <c r="G7565" s="1" t="str">
        <f t="shared" si="1064"/>
        <v>**</v>
      </c>
      <c r="J7565" s="1" t="str">
        <f t="shared" si="1065"/>
        <v>**</v>
      </c>
      <c r="P7565" s="1">
        <v>39</v>
      </c>
      <c r="Q7565" s="1">
        <f t="shared" si="1070"/>
        <v>0.04</v>
      </c>
      <c r="T7565" s="4">
        <v>539.6</v>
      </c>
      <c r="U7565" s="9">
        <f t="shared" si="1066"/>
        <v>0</v>
      </c>
      <c r="V7565" s="4">
        <f t="shared" si="1067"/>
        <v>13.835897435897436</v>
      </c>
      <c r="W7565" s="1" t="s">
        <v>21</v>
      </c>
      <c r="X7565" s="1">
        <v>8.7799999999999994</v>
      </c>
      <c r="Y7565" s="4">
        <f t="shared" si="1068"/>
        <v>548.38</v>
      </c>
      <c r="Z7565" s="1" t="s">
        <v>42</v>
      </c>
      <c r="AA7565" s="1" t="s">
        <v>28</v>
      </c>
      <c r="AB7565" s="1" t="s">
        <v>17</v>
      </c>
      <c r="AC7565" s="1" t="s">
        <v>18</v>
      </c>
      <c r="AD7565" s="1" t="s">
        <v>19</v>
      </c>
      <c r="AE7565" s="2">
        <v>41128</v>
      </c>
    </row>
    <row r="7566" spans="1:31" x14ac:dyDescent="0.25">
      <c r="A7566">
        <f t="shared" si="1069"/>
        <v>7565</v>
      </c>
      <c r="B7566" s="1">
        <v>18849</v>
      </c>
      <c r="C7566" s="2">
        <v>41126</v>
      </c>
      <c r="D7566" s="1" t="s">
        <v>20</v>
      </c>
      <c r="E7566" s="1" t="str">
        <f t="shared" si="1062"/>
        <v>*</v>
      </c>
      <c r="F7566" s="1" t="str">
        <f t="shared" si="1063"/>
        <v>**</v>
      </c>
      <c r="G7566" s="1" t="str">
        <f t="shared" si="1064"/>
        <v>**</v>
      </c>
      <c r="J7566" s="1" t="str">
        <f t="shared" si="1065"/>
        <v>**</v>
      </c>
      <c r="P7566" s="1">
        <v>43</v>
      </c>
      <c r="Q7566" s="1">
        <f t="shared" si="1070"/>
        <v>0.05</v>
      </c>
      <c r="T7566" s="4">
        <v>471.87</v>
      </c>
      <c r="U7566" s="9">
        <f t="shared" si="1066"/>
        <v>0</v>
      </c>
      <c r="V7566" s="4">
        <f t="shared" si="1067"/>
        <v>10.973720930232558</v>
      </c>
      <c r="W7566" s="1" t="s">
        <v>21</v>
      </c>
      <c r="X7566" s="1">
        <v>5.25</v>
      </c>
      <c r="Y7566" s="4">
        <f t="shared" si="1068"/>
        <v>477.12</v>
      </c>
      <c r="Z7566" s="1" t="s">
        <v>42</v>
      </c>
      <c r="AA7566" s="1" t="s">
        <v>28</v>
      </c>
      <c r="AB7566" s="1" t="s">
        <v>29</v>
      </c>
      <c r="AC7566" s="1" t="s">
        <v>57</v>
      </c>
      <c r="AD7566" s="1" t="s">
        <v>19</v>
      </c>
      <c r="AE7566" s="2">
        <v>41126</v>
      </c>
    </row>
    <row r="7567" spans="1:31" x14ac:dyDescent="0.25">
      <c r="A7567">
        <f t="shared" si="1069"/>
        <v>7566</v>
      </c>
      <c r="B7567" s="1">
        <v>59909</v>
      </c>
      <c r="C7567" s="2">
        <v>41126</v>
      </c>
      <c r="D7567" s="1" t="s">
        <v>13</v>
      </c>
      <c r="E7567" s="1" t="str">
        <f t="shared" si="1062"/>
        <v>*</v>
      </c>
      <c r="F7567" s="1" t="str">
        <f t="shared" si="1063"/>
        <v>*</v>
      </c>
      <c r="G7567" s="1" t="str">
        <f t="shared" si="1064"/>
        <v>*</v>
      </c>
      <c r="J7567" s="1" t="str">
        <f t="shared" si="1065"/>
        <v>*</v>
      </c>
      <c r="P7567" s="1">
        <v>46</v>
      </c>
      <c r="Q7567" s="1">
        <f t="shared" si="1070"/>
        <v>0.05</v>
      </c>
      <c r="T7567" s="4">
        <v>411.56</v>
      </c>
      <c r="U7567" s="9">
        <f t="shared" si="1066"/>
        <v>0</v>
      </c>
      <c r="V7567" s="4">
        <f t="shared" si="1067"/>
        <v>8.9469565217391303</v>
      </c>
      <c r="W7567" s="1" t="s">
        <v>14</v>
      </c>
      <c r="X7567" s="1">
        <v>7.28</v>
      </c>
      <c r="Y7567" s="4">
        <f t="shared" si="1068"/>
        <v>418.84</v>
      </c>
      <c r="Z7567" s="1" t="s">
        <v>22</v>
      </c>
      <c r="AA7567" s="1" t="s">
        <v>23</v>
      </c>
      <c r="AB7567" s="1" t="s">
        <v>29</v>
      </c>
      <c r="AC7567" s="1" t="s">
        <v>55</v>
      </c>
      <c r="AD7567" s="1" t="s">
        <v>19</v>
      </c>
      <c r="AE7567" s="2">
        <v>41133</v>
      </c>
    </row>
    <row r="7568" spans="1:31" x14ac:dyDescent="0.25">
      <c r="A7568">
        <f t="shared" si="1069"/>
        <v>7567</v>
      </c>
      <c r="B7568" s="1">
        <v>16423</v>
      </c>
      <c r="C7568" s="2">
        <v>41126</v>
      </c>
      <c r="D7568" s="1" t="s">
        <v>36</v>
      </c>
      <c r="E7568" s="1" t="str">
        <f t="shared" si="1062"/>
        <v>*</v>
      </c>
      <c r="F7568" s="1" t="str">
        <f t="shared" si="1063"/>
        <v>*</v>
      </c>
      <c r="G7568" s="1" t="str">
        <f t="shared" si="1064"/>
        <v>*</v>
      </c>
      <c r="J7568" s="1" t="str">
        <f t="shared" si="1065"/>
        <v>*</v>
      </c>
      <c r="P7568" s="1">
        <v>19</v>
      </c>
      <c r="Q7568" s="1">
        <f t="shared" si="1070"/>
        <v>0.02</v>
      </c>
      <c r="T7568" s="4">
        <v>128.21</v>
      </c>
      <c r="U7568" s="9">
        <f t="shared" si="1066"/>
        <v>0</v>
      </c>
      <c r="V7568" s="4">
        <f t="shared" si="1067"/>
        <v>6.7478947368421061</v>
      </c>
      <c r="W7568" s="1" t="s">
        <v>21</v>
      </c>
      <c r="X7568" s="1">
        <v>6.57</v>
      </c>
      <c r="Y7568" s="4">
        <f t="shared" si="1068"/>
        <v>134.78</v>
      </c>
      <c r="Z7568" s="1" t="s">
        <v>39</v>
      </c>
      <c r="AA7568" s="1" t="s">
        <v>28</v>
      </c>
      <c r="AB7568" s="1" t="s">
        <v>29</v>
      </c>
      <c r="AC7568" s="1" t="s">
        <v>40</v>
      </c>
      <c r="AD7568" s="1" t="s">
        <v>19</v>
      </c>
      <c r="AE7568" s="2">
        <v>41128</v>
      </c>
    </row>
    <row r="7569" spans="1:31" x14ac:dyDescent="0.25">
      <c r="A7569">
        <f t="shared" si="1069"/>
        <v>7568</v>
      </c>
      <c r="B7569" s="1">
        <v>30597</v>
      </c>
      <c r="C7569" s="2">
        <v>41126</v>
      </c>
      <c r="D7569" s="1" t="s">
        <v>20</v>
      </c>
      <c r="E7569" s="1" t="str">
        <f t="shared" si="1062"/>
        <v>*</v>
      </c>
      <c r="F7569" s="1" t="str">
        <f t="shared" si="1063"/>
        <v>**</v>
      </c>
      <c r="G7569" s="1" t="str">
        <f t="shared" si="1064"/>
        <v>**</v>
      </c>
      <c r="J7569" s="1" t="str">
        <f t="shared" si="1065"/>
        <v>**</v>
      </c>
      <c r="P7569" s="1">
        <v>18</v>
      </c>
      <c r="Q7569" s="1">
        <f t="shared" si="1070"/>
        <v>0.02</v>
      </c>
      <c r="T7569" s="4">
        <v>93.02</v>
      </c>
      <c r="U7569" s="9">
        <f t="shared" si="1066"/>
        <v>0</v>
      </c>
      <c r="V7569" s="4">
        <f t="shared" si="1067"/>
        <v>5.1677777777777774</v>
      </c>
      <c r="W7569" s="1" t="s">
        <v>21</v>
      </c>
      <c r="X7569" s="1">
        <v>2.0299999999999998</v>
      </c>
      <c r="Y7569" s="4">
        <f t="shared" si="1068"/>
        <v>95.05</v>
      </c>
      <c r="Z7569" s="1" t="s">
        <v>22</v>
      </c>
      <c r="AA7569" s="1" t="s">
        <v>16</v>
      </c>
      <c r="AB7569" s="1" t="s">
        <v>17</v>
      </c>
      <c r="AC7569" s="1" t="s">
        <v>18</v>
      </c>
      <c r="AD7569" s="1" t="s">
        <v>31</v>
      </c>
      <c r="AE7569" s="2">
        <v>41128</v>
      </c>
    </row>
    <row r="7570" spans="1:31" x14ac:dyDescent="0.25">
      <c r="A7570">
        <f t="shared" si="1069"/>
        <v>7569</v>
      </c>
      <c r="B7570" s="1">
        <v>28454</v>
      </c>
      <c r="C7570" s="2">
        <v>41127</v>
      </c>
      <c r="D7570" s="1" t="s">
        <v>36</v>
      </c>
      <c r="E7570" s="1" t="str">
        <f t="shared" si="1062"/>
        <v>*</v>
      </c>
      <c r="F7570" s="1" t="str">
        <f t="shared" si="1063"/>
        <v>*</v>
      </c>
      <c r="G7570" s="1" t="str">
        <f t="shared" si="1064"/>
        <v>*</v>
      </c>
      <c r="J7570" s="1" t="str">
        <f t="shared" si="1065"/>
        <v>*</v>
      </c>
      <c r="P7570" s="1">
        <v>25</v>
      </c>
      <c r="Q7570" s="1">
        <f t="shared" si="1070"/>
        <v>3.5000000000000003E-2</v>
      </c>
      <c r="T7570" s="4">
        <v>157.4</v>
      </c>
      <c r="U7570" s="9">
        <f t="shared" si="1066"/>
        <v>0</v>
      </c>
      <c r="V7570" s="4">
        <f t="shared" si="1067"/>
        <v>6.2960000000000003</v>
      </c>
      <c r="W7570" s="1" t="s">
        <v>21</v>
      </c>
      <c r="X7570" s="1">
        <v>6.74</v>
      </c>
      <c r="Y7570" s="4">
        <f t="shared" si="1068"/>
        <v>164.14000000000001</v>
      </c>
      <c r="Z7570" s="1" t="s">
        <v>22</v>
      </c>
      <c r="AA7570" s="1" t="s">
        <v>28</v>
      </c>
      <c r="AB7570" s="1" t="s">
        <v>29</v>
      </c>
      <c r="AC7570" s="1" t="s">
        <v>40</v>
      </c>
      <c r="AD7570" s="1" t="s">
        <v>19</v>
      </c>
      <c r="AE7570" s="2">
        <v>41128</v>
      </c>
    </row>
    <row r="7571" spans="1:31" x14ac:dyDescent="0.25">
      <c r="A7571">
        <f t="shared" si="1069"/>
        <v>7570</v>
      </c>
      <c r="B7571" s="1">
        <v>11398</v>
      </c>
      <c r="C7571" s="2">
        <v>41127</v>
      </c>
      <c r="D7571" s="1" t="s">
        <v>20</v>
      </c>
      <c r="E7571" s="1" t="str">
        <f t="shared" si="1062"/>
        <v>*</v>
      </c>
      <c r="F7571" s="1" t="str">
        <f t="shared" si="1063"/>
        <v>**</v>
      </c>
      <c r="G7571" s="1" t="str">
        <f t="shared" si="1064"/>
        <v>**</v>
      </c>
      <c r="J7571" s="1" t="str">
        <f t="shared" si="1065"/>
        <v>**</v>
      </c>
      <c r="P7571" s="1">
        <v>16</v>
      </c>
      <c r="Q7571" s="1">
        <f t="shared" si="1070"/>
        <v>0.02</v>
      </c>
      <c r="T7571" s="4">
        <v>109.7</v>
      </c>
      <c r="U7571" s="9">
        <f t="shared" si="1066"/>
        <v>0</v>
      </c>
      <c r="V7571" s="4">
        <f t="shared" si="1067"/>
        <v>6.8562500000000002</v>
      </c>
      <c r="W7571" s="1" t="s">
        <v>21</v>
      </c>
      <c r="X7571" s="1">
        <v>10.39</v>
      </c>
      <c r="Y7571" s="4">
        <f t="shared" si="1068"/>
        <v>120.09</v>
      </c>
      <c r="Z7571" s="1" t="s">
        <v>22</v>
      </c>
      <c r="AA7571" s="1" t="s">
        <v>37</v>
      </c>
      <c r="AB7571" s="1" t="s">
        <v>29</v>
      </c>
      <c r="AC7571" s="1" t="s">
        <v>40</v>
      </c>
      <c r="AD7571" s="1" t="s">
        <v>19</v>
      </c>
      <c r="AE7571" s="2">
        <v>41128</v>
      </c>
    </row>
    <row r="7572" spans="1:31" x14ac:dyDescent="0.25">
      <c r="A7572">
        <f t="shared" si="1069"/>
        <v>7571</v>
      </c>
      <c r="B7572" s="1">
        <v>11398</v>
      </c>
      <c r="C7572" s="2">
        <v>41127</v>
      </c>
      <c r="D7572" s="1" t="s">
        <v>20</v>
      </c>
      <c r="E7572" s="1" t="str">
        <f t="shared" si="1062"/>
        <v>*</v>
      </c>
      <c r="F7572" s="1" t="str">
        <f t="shared" si="1063"/>
        <v>**</v>
      </c>
      <c r="G7572" s="1" t="str">
        <f t="shared" si="1064"/>
        <v>**</v>
      </c>
      <c r="J7572" s="1" t="str">
        <f t="shared" si="1065"/>
        <v>**</v>
      </c>
      <c r="P7572" s="1">
        <v>26</v>
      </c>
      <c r="Q7572" s="1">
        <f t="shared" si="1070"/>
        <v>3.5000000000000003E-2</v>
      </c>
      <c r="T7572" s="4">
        <v>80.89</v>
      </c>
      <c r="U7572" s="9">
        <f t="shared" si="1066"/>
        <v>0</v>
      </c>
      <c r="V7572" s="4">
        <f t="shared" si="1067"/>
        <v>3.1111538461538464</v>
      </c>
      <c r="W7572" s="1" t="s">
        <v>21</v>
      </c>
      <c r="X7572" s="1">
        <v>0.81</v>
      </c>
      <c r="Y7572" s="4">
        <f t="shared" si="1068"/>
        <v>81.7</v>
      </c>
      <c r="Z7572" s="1" t="s">
        <v>22</v>
      </c>
      <c r="AA7572" s="1" t="s">
        <v>37</v>
      </c>
      <c r="AB7572" s="1" t="s">
        <v>29</v>
      </c>
      <c r="AC7572" s="1" t="s">
        <v>30</v>
      </c>
      <c r="AD7572" s="1" t="s">
        <v>31</v>
      </c>
      <c r="AE7572" s="2">
        <v>41129</v>
      </c>
    </row>
    <row r="7573" spans="1:31" x14ac:dyDescent="0.25">
      <c r="A7573">
        <f t="shared" si="1069"/>
        <v>7572</v>
      </c>
      <c r="B7573" s="1">
        <v>25861</v>
      </c>
      <c r="C7573" s="2">
        <v>41128</v>
      </c>
      <c r="D7573" s="1" t="s">
        <v>20</v>
      </c>
      <c r="E7573" s="1" t="str">
        <f t="shared" si="1062"/>
        <v>*</v>
      </c>
      <c r="F7573" s="1" t="str">
        <f t="shared" si="1063"/>
        <v>**</v>
      </c>
      <c r="G7573" s="1" t="str">
        <f t="shared" si="1064"/>
        <v>**</v>
      </c>
      <c r="J7573" s="1" t="str">
        <f t="shared" si="1065"/>
        <v>**</v>
      </c>
      <c r="P7573" s="1">
        <v>44</v>
      </c>
      <c r="Q7573" s="1">
        <f t="shared" si="1070"/>
        <v>0.05</v>
      </c>
      <c r="T7573" s="4">
        <v>23775.56</v>
      </c>
      <c r="U7573" s="9">
        <f t="shared" si="1066"/>
        <v>1</v>
      </c>
      <c r="V7573" s="4">
        <f t="shared" si="1067"/>
        <v>540.35363636363638</v>
      </c>
      <c r="W7573" s="1" t="s">
        <v>33</v>
      </c>
      <c r="X7573" s="1">
        <v>14.7</v>
      </c>
      <c r="Y7573" s="4">
        <f t="shared" si="1068"/>
        <v>23790.260000000002</v>
      </c>
      <c r="Z7573" s="1" t="s">
        <v>46</v>
      </c>
      <c r="AA7573" s="1" t="s">
        <v>23</v>
      </c>
      <c r="AB7573" s="1" t="s">
        <v>24</v>
      </c>
      <c r="AC7573" s="1" t="s">
        <v>56</v>
      </c>
      <c r="AD7573" s="1" t="s">
        <v>35</v>
      </c>
      <c r="AE7573" s="2">
        <v>41129</v>
      </c>
    </row>
    <row r="7574" spans="1:31" x14ac:dyDescent="0.25">
      <c r="A7574">
        <f t="shared" si="1069"/>
        <v>7573</v>
      </c>
      <c r="B7574" s="1">
        <v>44323</v>
      </c>
      <c r="C7574" s="2">
        <v>41128</v>
      </c>
      <c r="D7574" s="1" t="s">
        <v>36</v>
      </c>
      <c r="E7574" s="1" t="str">
        <f t="shared" si="1062"/>
        <v>*</v>
      </c>
      <c r="F7574" s="1" t="str">
        <f t="shared" si="1063"/>
        <v>*</v>
      </c>
      <c r="G7574" s="1" t="str">
        <f t="shared" si="1064"/>
        <v>*</v>
      </c>
      <c r="J7574" s="1" t="str">
        <f t="shared" si="1065"/>
        <v>*</v>
      </c>
      <c r="P7574" s="1">
        <v>27</v>
      </c>
      <c r="Q7574" s="1">
        <f t="shared" si="1070"/>
        <v>3.5000000000000003E-2</v>
      </c>
      <c r="T7574" s="4">
        <v>21320.58</v>
      </c>
      <c r="U7574" s="9">
        <f t="shared" si="1066"/>
        <v>1</v>
      </c>
      <c r="V7574" s="4">
        <f t="shared" si="1067"/>
        <v>789.65111111111116</v>
      </c>
      <c r="W7574" s="1" t="s">
        <v>33</v>
      </c>
      <c r="X7574" s="1">
        <v>16.059999999999999</v>
      </c>
      <c r="Y7574" s="4">
        <f t="shared" si="1068"/>
        <v>21336.640000000003</v>
      </c>
      <c r="Z7574" s="1" t="s">
        <v>15</v>
      </c>
      <c r="AA7574" s="1" t="s">
        <v>28</v>
      </c>
      <c r="AB7574" s="1" t="s">
        <v>24</v>
      </c>
      <c r="AC7574" s="1" t="s">
        <v>56</v>
      </c>
      <c r="AD7574" s="1" t="s">
        <v>35</v>
      </c>
      <c r="AE7574" s="2">
        <v>41130</v>
      </c>
    </row>
    <row r="7575" spans="1:31" x14ac:dyDescent="0.25">
      <c r="A7575">
        <f t="shared" si="1069"/>
        <v>7574</v>
      </c>
      <c r="B7575" s="1">
        <v>32327</v>
      </c>
      <c r="C7575" s="2">
        <v>41128</v>
      </c>
      <c r="D7575" s="1" t="s">
        <v>13</v>
      </c>
      <c r="E7575" s="1" t="str">
        <f t="shared" si="1062"/>
        <v>*</v>
      </c>
      <c r="F7575" s="1" t="str">
        <f t="shared" si="1063"/>
        <v>*</v>
      </c>
      <c r="G7575" s="1" t="str">
        <f t="shared" si="1064"/>
        <v>*</v>
      </c>
      <c r="J7575" s="1" t="str">
        <f t="shared" si="1065"/>
        <v>*</v>
      </c>
      <c r="P7575" s="1">
        <v>45</v>
      </c>
      <c r="Q7575" s="1">
        <f t="shared" si="1070"/>
        <v>0.05</v>
      </c>
      <c r="T7575" s="4">
        <v>20333.815999999999</v>
      </c>
      <c r="U7575" s="9">
        <f t="shared" si="1066"/>
        <v>1</v>
      </c>
      <c r="V7575" s="4">
        <f t="shared" si="1067"/>
        <v>451.86257777777774</v>
      </c>
      <c r="W7575" s="1" t="s">
        <v>33</v>
      </c>
      <c r="X7575" s="1">
        <v>147.12</v>
      </c>
      <c r="Y7575" s="4">
        <f t="shared" si="1068"/>
        <v>20480.935999999998</v>
      </c>
      <c r="Z7575" s="1" t="s">
        <v>50</v>
      </c>
      <c r="AA7575" s="1" t="s">
        <v>23</v>
      </c>
      <c r="AB7575" s="1" t="s">
        <v>17</v>
      </c>
      <c r="AC7575" s="1" t="s">
        <v>52</v>
      </c>
      <c r="AD7575" s="1" t="s">
        <v>59</v>
      </c>
      <c r="AE7575" s="2">
        <v>41135</v>
      </c>
    </row>
    <row r="7576" spans="1:31" x14ac:dyDescent="0.25">
      <c r="A7576">
        <f t="shared" si="1069"/>
        <v>7575</v>
      </c>
      <c r="B7576" s="1">
        <v>15296</v>
      </c>
      <c r="C7576" s="2">
        <v>41128</v>
      </c>
      <c r="D7576" s="1" t="s">
        <v>27</v>
      </c>
      <c r="E7576" s="1" t="str">
        <f t="shared" si="1062"/>
        <v>*</v>
      </c>
      <c r="F7576" s="1" t="str">
        <f t="shared" si="1063"/>
        <v>*</v>
      </c>
      <c r="G7576" s="1" t="str">
        <f t="shared" si="1064"/>
        <v>*</v>
      </c>
      <c r="J7576" s="1" t="str">
        <f t="shared" si="1065"/>
        <v>*</v>
      </c>
      <c r="P7576" s="1">
        <v>38</v>
      </c>
      <c r="Q7576" s="1">
        <f t="shared" si="1070"/>
        <v>0.04</v>
      </c>
      <c r="T7576" s="4">
        <v>6216.6</v>
      </c>
      <c r="U7576" s="9">
        <f t="shared" si="1066"/>
        <v>1</v>
      </c>
      <c r="V7576" s="4">
        <f t="shared" si="1067"/>
        <v>163.59473684210528</v>
      </c>
      <c r="W7576" s="1" t="s">
        <v>21</v>
      </c>
      <c r="X7576" s="1">
        <v>19.989999999999998</v>
      </c>
      <c r="Y7576" s="4">
        <f t="shared" si="1068"/>
        <v>6236.59</v>
      </c>
      <c r="Z7576" s="1" t="s">
        <v>51</v>
      </c>
      <c r="AA7576" s="1" t="s">
        <v>28</v>
      </c>
      <c r="AB7576" s="1" t="s">
        <v>29</v>
      </c>
      <c r="AC7576" s="1" t="s">
        <v>55</v>
      </c>
      <c r="AD7576" s="1" t="s">
        <v>19</v>
      </c>
      <c r="AE7576" s="2">
        <v>41130</v>
      </c>
    </row>
    <row r="7577" spans="1:31" x14ac:dyDescent="0.25">
      <c r="A7577">
        <f t="shared" si="1069"/>
        <v>7576</v>
      </c>
      <c r="B7577" s="1">
        <v>51365</v>
      </c>
      <c r="C7577" s="2">
        <v>41128</v>
      </c>
      <c r="D7577" s="1" t="s">
        <v>20</v>
      </c>
      <c r="E7577" s="1" t="str">
        <f t="shared" si="1062"/>
        <v>*</v>
      </c>
      <c r="F7577" s="1" t="str">
        <f t="shared" si="1063"/>
        <v>**</v>
      </c>
      <c r="G7577" s="1" t="str">
        <f t="shared" si="1064"/>
        <v>**</v>
      </c>
      <c r="J7577" s="1" t="str">
        <f t="shared" si="1065"/>
        <v>**</v>
      </c>
      <c r="P7577" s="1">
        <v>35</v>
      </c>
      <c r="Q7577" s="1">
        <f t="shared" si="1070"/>
        <v>0.04</v>
      </c>
      <c r="T7577" s="4">
        <v>4051.8</v>
      </c>
      <c r="U7577" s="9">
        <f t="shared" si="1066"/>
        <v>1</v>
      </c>
      <c r="V7577" s="4">
        <f t="shared" si="1067"/>
        <v>115.7657142857143</v>
      </c>
      <c r="W7577" s="1" t="s">
        <v>33</v>
      </c>
      <c r="X7577" s="1">
        <v>51.94</v>
      </c>
      <c r="Y7577" s="4">
        <f t="shared" si="1068"/>
        <v>4103.74</v>
      </c>
      <c r="Z7577" s="1" t="s">
        <v>51</v>
      </c>
      <c r="AA7577" s="1" t="s">
        <v>28</v>
      </c>
      <c r="AB7577" s="1" t="s">
        <v>17</v>
      </c>
      <c r="AC7577" s="1" t="s">
        <v>52</v>
      </c>
      <c r="AD7577" s="1" t="s">
        <v>59</v>
      </c>
      <c r="AE7577" s="2">
        <v>41129</v>
      </c>
    </row>
    <row r="7578" spans="1:31" x14ac:dyDescent="0.25">
      <c r="A7578">
        <f t="shared" si="1069"/>
        <v>7577</v>
      </c>
      <c r="B7578" s="1">
        <v>51365</v>
      </c>
      <c r="C7578" s="2">
        <v>41128</v>
      </c>
      <c r="D7578" s="1" t="s">
        <v>20</v>
      </c>
      <c r="E7578" s="1" t="str">
        <f t="shared" si="1062"/>
        <v>*</v>
      </c>
      <c r="F7578" s="1" t="str">
        <f t="shared" si="1063"/>
        <v>**</v>
      </c>
      <c r="G7578" s="1" t="str">
        <f t="shared" si="1064"/>
        <v>**</v>
      </c>
      <c r="J7578" s="1" t="str">
        <f t="shared" si="1065"/>
        <v>**</v>
      </c>
      <c r="P7578" s="1">
        <v>35</v>
      </c>
      <c r="Q7578" s="1">
        <f t="shared" si="1070"/>
        <v>0.04</v>
      </c>
      <c r="T7578" s="4">
        <v>195.23</v>
      </c>
      <c r="U7578" s="9">
        <f t="shared" si="1066"/>
        <v>0</v>
      </c>
      <c r="V7578" s="4">
        <f t="shared" si="1067"/>
        <v>5.5779999999999994</v>
      </c>
      <c r="W7578" s="1" t="s">
        <v>21</v>
      </c>
      <c r="X7578" s="1">
        <v>5.57</v>
      </c>
      <c r="Y7578" s="4">
        <f t="shared" si="1068"/>
        <v>200.79999999999998</v>
      </c>
      <c r="Z7578" s="1" t="s">
        <v>51</v>
      </c>
      <c r="AA7578" s="1" t="s">
        <v>28</v>
      </c>
      <c r="AB7578" s="1" t="s">
        <v>17</v>
      </c>
      <c r="AC7578" s="1" t="s">
        <v>18</v>
      </c>
      <c r="AD7578" s="1" t="s">
        <v>19</v>
      </c>
      <c r="AE7578" s="2">
        <v>41130</v>
      </c>
    </row>
    <row r="7579" spans="1:31" x14ac:dyDescent="0.25">
      <c r="A7579">
        <f t="shared" si="1069"/>
        <v>7578</v>
      </c>
      <c r="B7579" s="1">
        <v>45670</v>
      </c>
      <c r="C7579" s="2">
        <v>41128</v>
      </c>
      <c r="D7579" s="1" t="s">
        <v>13</v>
      </c>
      <c r="E7579" s="1" t="str">
        <f t="shared" si="1062"/>
        <v>*</v>
      </c>
      <c r="F7579" s="1" t="str">
        <f t="shared" si="1063"/>
        <v>*</v>
      </c>
      <c r="G7579" s="1" t="str">
        <f t="shared" si="1064"/>
        <v>*</v>
      </c>
      <c r="J7579" s="1" t="str">
        <f t="shared" si="1065"/>
        <v>*</v>
      </c>
      <c r="P7579" s="1">
        <v>2</v>
      </c>
      <c r="Q7579" s="1">
        <f t="shared" si="1070"/>
        <v>0.01</v>
      </c>
      <c r="T7579" s="4">
        <v>20.16</v>
      </c>
      <c r="U7579" s="9">
        <f t="shared" si="1066"/>
        <v>0</v>
      </c>
      <c r="V7579" s="4">
        <f t="shared" si="1067"/>
        <v>10.08</v>
      </c>
      <c r="W7579" s="1" t="s">
        <v>21</v>
      </c>
      <c r="X7579" s="1">
        <v>7.86</v>
      </c>
      <c r="Y7579" s="4">
        <f t="shared" si="1068"/>
        <v>28.02</v>
      </c>
      <c r="Z7579" s="1" t="s">
        <v>44</v>
      </c>
      <c r="AA7579" s="1" t="s">
        <v>28</v>
      </c>
      <c r="AB7579" s="1" t="s">
        <v>29</v>
      </c>
      <c r="AC7579" s="1" t="s">
        <v>40</v>
      </c>
      <c r="AD7579" s="1" t="s">
        <v>19</v>
      </c>
      <c r="AE7579" s="2">
        <v>41132</v>
      </c>
    </row>
    <row r="7580" spans="1:31" x14ac:dyDescent="0.25">
      <c r="A7580">
        <f t="shared" si="1069"/>
        <v>7579</v>
      </c>
      <c r="B7580" s="1">
        <v>13543</v>
      </c>
      <c r="C7580" s="2">
        <v>41129</v>
      </c>
      <c r="D7580" s="1" t="s">
        <v>36</v>
      </c>
      <c r="E7580" s="1" t="str">
        <f t="shared" si="1062"/>
        <v>*</v>
      </c>
      <c r="F7580" s="1" t="str">
        <f t="shared" si="1063"/>
        <v>*</v>
      </c>
      <c r="G7580" s="1" t="str">
        <f t="shared" si="1064"/>
        <v>*</v>
      </c>
      <c r="J7580" s="1" t="str">
        <f t="shared" si="1065"/>
        <v>*</v>
      </c>
      <c r="P7580" s="1">
        <v>2</v>
      </c>
      <c r="Q7580" s="1">
        <f t="shared" si="1070"/>
        <v>0.01</v>
      </c>
      <c r="T7580" s="4">
        <v>27.83</v>
      </c>
      <c r="U7580" s="9">
        <f t="shared" si="1066"/>
        <v>0</v>
      </c>
      <c r="V7580" s="4">
        <f t="shared" si="1067"/>
        <v>13.914999999999999</v>
      </c>
      <c r="W7580" s="1" t="s">
        <v>21</v>
      </c>
      <c r="X7580" s="1">
        <v>9.4499999999999993</v>
      </c>
      <c r="Y7580" s="4">
        <f t="shared" si="1068"/>
        <v>37.28</v>
      </c>
      <c r="Z7580" s="1" t="s">
        <v>49</v>
      </c>
      <c r="AA7580" s="1" t="s">
        <v>28</v>
      </c>
      <c r="AB7580" s="1" t="s">
        <v>29</v>
      </c>
      <c r="AC7580" s="1" t="s">
        <v>55</v>
      </c>
      <c r="AD7580" s="1" t="s">
        <v>19</v>
      </c>
      <c r="AE7580" s="2">
        <v>41129</v>
      </c>
    </row>
    <row r="7581" spans="1:31" x14ac:dyDescent="0.25">
      <c r="A7581">
        <f t="shared" si="1069"/>
        <v>7580</v>
      </c>
      <c r="B7581" s="1">
        <v>42436</v>
      </c>
      <c r="C7581" s="2">
        <v>41130</v>
      </c>
      <c r="D7581" s="1" t="s">
        <v>32</v>
      </c>
      <c r="E7581" s="1" t="str">
        <f t="shared" si="1062"/>
        <v>***</v>
      </c>
      <c r="F7581" s="1" t="str">
        <f t="shared" si="1063"/>
        <v>***</v>
      </c>
      <c r="G7581" s="1" t="str">
        <f t="shared" si="1064"/>
        <v>***</v>
      </c>
      <c r="J7581" s="1" t="str">
        <f t="shared" si="1065"/>
        <v>***</v>
      </c>
      <c r="P7581" s="1">
        <v>30</v>
      </c>
      <c r="Q7581" s="1">
        <f t="shared" si="1070"/>
        <v>0.04</v>
      </c>
      <c r="T7581" s="4">
        <v>10994.74</v>
      </c>
      <c r="U7581" s="9">
        <f t="shared" si="1066"/>
        <v>1</v>
      </c>
      <c r="V7581" s="4">
        <f t="shared" si="1067"/>
        <v>366.49133333333333</v>
      </c>
      <c r="W7581" s="1" t="s">
        <v>33</v>
      </c>
      <c r="X7581" s="1">
        <v>48.26</v>
      </c>
      <c r="Y7581" s="4">
        <f t="shared" si="1068"/>
        <v>11043</v>
      </c>
      <c r="Z7581" s="1" t="s">
        <v>46</v>
      </c>
      <c r="AA7581" s="1" t="s">
        <v>28</v>
      </c>
      <c r="AB7581" s="1" t="s">
        <v>24</v>
      </c>
      <c r="AC7581" s="1" t="s">
        <v>56</v>
      </c>
      <c r="AD7581" s="1" t="s">
        <v>59</v>
      </c>
      <c r="AE7581" s="2">
        <v>41131</v>
      </c>
    </row>
    <row r="7582" spans="1:31" x14ac:dyDescent="0.25">
      <c r="A7582">
        <f t="shared" si="1069"/>
        <v>7581</v>
      </c>
      <c r="B7582" s="1">
        <v>48774</v>
      </c>
      <c r="C7582" s="2">
        <v>41130</v>
      </c>
      <c r="D7582" s="1" t="s">
        <v>20</v>
      </c>
      <c r="E7582" s="1" t="str">
        <f t="shared" si="1062"/>
        <v>*</v>
      </c>
      <c r="F7582" s="1" t="str">
        <f t="shared" si="1063"/>
        <v>**</v>
      </c>
      <c r="G7582" s="1" t="str">
        <f t="shared" si="1064"/>
        <v>**</v>
      </c>
      <c r="J7582" s="1" t="str">
        <f t="shared" si="1065"/>
        <v>**</v>
      </c>
      <c r="P7582" s="1">
        <v>31</v>
      </c>
      <c r="Q7582" s="1">
        <f t="shared" si="1070"/>
        <v>0.04</v>
      </c>
      <c r="T7582" s="4">
        <v>7323.78</v>
      </c>
      <c r="U7582" s="9">
        <f t="shared" si="1066"/>
        <v>1</v>
      </c>
      <c r="V7582" s="4">
        <f t="shared" si="1067"/>
        <v>236.25096774193548</v>
      </c>
      <c r="W7582" s="1" t="s">
        <v>33</v>
      </c>
      <c r="X7582" s="1">
        <v>62.94</v>
      </c>
      <c r="Y7582" s="4">
        <f t="shared" si="1068"/>
        <v>7386.7199999999993</v>
      </c>
      <c r="Z7582" s="1" t="s">
        <v>44</v>
      </c>
      <c r="AA7582" s="1" t="s">
        <v>23</v>
      </c>
      <c r="AB7582" s="1" t="s">
        <v>17</v>
      </c>
      <c r="AC7582" s="1" t="s">
        <v>34</v>
      </c>
      <c r="AD7582" s="1" t="s">
        <v>35</v>
      </c>
      <c r="AE7582" s="2">
        <v>41132</v>
      </c>
    </row>
    <row r="7583" spans="1:31" x14ac:dyDescent="0.25">
      <c r="A7583">
        <f t="shared" si="1069"/>
        <v>7582</v>
      </c>
      <c r="B7583" s="1">
        <v>42400</v>
      </c>
      <c r="C7583" s="2">
        <v>41130</v>
      </c>
      <c r="D7583" s="1" t="s">
        <v>13</v>
      </c>
      <c r="E7583" s="1" t="str">
        <f t="shared" si="1062"/>
        <v>*</v>
      </c>
      <c r="F7583" s="1" t="str">
        <f t="shared" si="1063"/>
        <v>*</v>
      </c>
      <c r="G7583" s="1" t="str">
        <f t="shared" si="1064"/>
        <v>*</v>
      </c>
      <c r="J7583" s="1" t="str">
        <f t="shared" si="1065"/>
        <v>*</v>
      </c>
      <c r="P7583" s="1">
        <v>44</v>
      </c>
      <c r="Q7583" s="1">
        <f t="shared" si="1070"/>
        <v>0.05</v>
      </c>
      <c r="T7583" s="4">
        <v>865.27</v>
      </c>
      <c r="U7583" s="9">
        <f t="shared" si="1066"/>
        <v>0</v>
      </c>
      <c r="V7583" s="4">
        <f t="shared" si="1067"/>
        <v>19.665227272727272</v>
      </c>
      <c r="W7583" s="1" t="s">
        <v>21</v>
      </c>
      <c r="X7583" s="1">
        <v>4</v>
      </c>
      <c r="Y7583" s="4">
        <f t="shared" si="1068"/>
        <v>869.27</v>
      </c>
      <c r="Z7583" s="1" t="s">
        <v>50</v>
      </c>
      <c r="AA7583" s="1" t="s">
        <v>37</v>
      </c>
      <c r="AB7583" s="1" t="s">
        <v>24</v>
      </c>
      <c r="AC7583" s="1" t="s">
        <v>38</v>
      </c>
      <c r="AD7583" s="1" t="s">
        <v>19</v>
      </c>
      <c r="AE7583" s="2">
        <v>41132</v>
      </c>
    </row>
    <row r="7584" spans="1:31" x14ac:dyDescent="0.25">
      <c r="A7584">
        <f t="shared" si="1069"/>
        <v>7583</v>
      </c>
      <c r="B7584" s="1">
        <v>45440</v>
      </c>
      <c r="C7584" s="2">
        <v>41130</v>
      </c>
      <c r="D7584" s="1" t="s">
        <v>32</v>
      </c>
      <c r="E7584" s="1" t="str">
        <f t="shared" si="1062"/>
        <v>***</v>
      </c>
      <c r="F7584" s="1" t="str">
        <f t="shared" si="1063"/>
        <v>***</v>
      </c>
      <c r="G7584" s="1" t="str">
        <f t="shared" si="1064"/>
        <v>***</v>
      </c>
      <c r="J7584" s="1" t="str">
        <f t="shared" si="1065"/>
        <v>***</v>
      </c>
      <c r="P7584" s="1">
        <v>5</v>
      </c>
      <c r="Q7584" s="1">
        <f t="shared" si="1070"/>
        <v>0.01</v>
      </c>
      <c r="T7584" s="4">
        <v>748.29</v>
      </c>
      <c r="U7584" s="9">
        <f t="shared" si="1066"/>
        <v>0</v>
      </c>
      <c r="V7584" s="4">
        <f t="shared" si="1067"/>
        <v>149.65799999999999</v>
      </c>
      <c r="W7584" s="1" t="s">
        <v>33</v>
      </c>
      <c r="X7584" s="1">
        <v>28.63</v>
      </c>
      <c r="Y7584" s="4">
        <f t="shared" si="1068"/>
        <v>776.92</v>
      </c>
      <c r="Z7584" s="1" t="s">
        <v>39</v>
      </c>
      <c r="AA7584" s="1" t="s">
        <v>28</v>
      </c>
      <c r="AB7584" s="1" t="s">
        <v>17</v>
      </c>
      <c r="AC7584" s="1" t="s">
        <v>34</v>
      </c>
      <c r="AD7584" s="1" t="s">
        <v>35</v>
      </c>
      <c r="AE7584" s="2">
        <v>41132</v>
      </c>
    </row>
    <row r="7585" spans="1:31" x14ac:dyDescent="0.25">
      <c r="A7585">
        <f t="shared" si="1069"/>
        <v>7584</v>
      </c>
      <c r="B7585" s="1">
        <v>42400</v>
      </c>
      <c r="C7585" s="2">
        <v>41130</v>
      </c>
      <c r="D7585" s="1" t="s">
        <v>13</v>
      </c>
      <c r="E7585" s="1" t="str">
        <f t="shared" si="1062"/>
        <v>*</v>
      </c>
      <c r="F7585" s="1" t="str">
        <f t="shared" si="1063"/>
        <v>*</v>
      </c>
      <c r="G7585" s="1" t="str">
        <f t="shared" si="1064"/>
        <v>*</v>
      </c>
      <c r="J7585" s="1" t="str">
        <f t="shared" si="1065"/>
        <v>*</v>
      </c>
      <c r="P7585" s="1">
        <v>41</v>
      </c>
      <c r="Q7585" s="1">
        <f t="shared" si="1070"/>
        <v>0.05</v>
      </c>
      <c r="T7585" s="4">
        <v>429.28</v>
      </c>
      <c r="U7585" s="9">
        <f t="shared" si="1066"/>
        <v>0</v>
      </c>
      <c r="V7585" s="4">
        <f t="shared" si="1067"/>
        <v>10.470243902439023</v>
      </c>
      <c r="W7585" s="1" t="s">
        <v>21</v>
      </c>
      <c r="X7585" s="1">
        <v>6.5</v>
      </c>
      <c r="Y7585" s="4">
        <f t="shared" si="1068"/>
        <v>435.78</v>
      </c>
      <c r="Z7585" s="1" t="s">
        <v>50</v>
      </c>
      <c r="AA7585" s="1" t="s">
        <v>37</v>
      </c>
      <c r="AB7585" s="1" t="s">
        <v>24</v>
      </c>
      <c r="AC7585" s="1" t="s">
        <v>38</v>
      </c>
      <c r="AD7585" s="1" t="s">
        <v>19</v>
      </c>
      <c r="AE7585" s="2">
        <v>41135</v>
      </c>
    </row>
    <row r="7586" spans="1:31" x14ac:dyDescent="0.25">
      <c r="A7586">
        <f t="shared" si="1069"/>
        <v>7585</v>
      </c>
      <c r="B7586" s="1">
        <v>9347</v>
      </c>
      <c r="C7586" s="2">
        <v>41130</v>
      </c>
      <c r="D7586" s="1" t="s">
        <v>13</v>
      </c>
      <c r="E7586" s="1" t="str">
        <f t="shared" si="1062"/>
        <v>*</v>
      </c>
      <c r="F7586" s="1" t="str">
        <f t="shared" si="1063"/>
        <v>*</v>
      </c>
      <c r="G7586" s="1" t="str">
        <f t="shared" si="1064"/>
        <v>*</v>
      </c>
      <c r="J7586" s="1" t="str">
        <f t="shared" si="1065"/>
        <v>*</v>
      </c>
      <c r="P7586" s="1">
        <v>31</v>
      </c>
      <c r="Q7586" s="1">
        <f t="shared" si="1070"/>
        <v>0.04</v>
      </c>
      <c r="T7586" s="4">
        <v>131.19999999999999</v>
      </c>
      <c r="U7586" s="9">
        <f t="shared" si="1066"/>
        <v>0</v>
      </c>
      <c r="V7586" s="4">
        <f t="shared" si="1067"/>
        <v>4.2322580645161283</v>
      </c>
      <c r="W7586" s="1" t="s">
        <v>21</v>
      </c>
      <c r="X7586" s="1">
        <v>5.13</v>
      </c>
      <c r="Y7586" s="4">
        <f t="shared" si="1068"/>
        <v>136.32999999999998</v>
      </c>
      <c r="Z7586" s="1" t="s">
        <v>44</v>
      </c>
      <c r="AA7586" s="1" t="s">
        <v>28</v>
      </c>
      <c r="AB7586" s="1" t="s">
        <v>29</v>
      </c>
      <c r="AC7586" s="1" t="s">
        <v>63</v>
      </c>
      <c r="AD7586" s="1" t="s">
        <v>19</v>
      </c>
      <c r="AE7586" s="2">
        <v>41139</v>
      </c>
    </row>
    <row r="7587" spans="1:31" x14ac:dyDescent="0.25">
      <c r="A7587">
        <f t="shared" si="1069"/>
        <v>7586</v>
      </c>
      <c r="B7587" s="1">
        <v>49442</v>
      </c>
      <c r="C7587" s="2">
        <v>41130</v>
      </c>
      <c r="D7587" s="1" t="s">
        <v>20</v>
      </c>
      <c r="E7587" s="1" t="str">
        <f t="shared" si="1062"/>
        <v>*</v>
      </c>
      <c r="F7587" s="1" t="str">
        <f t="shared" si="1063"/>
        <v>**</v>
      </c>
      <c r="G7587" s="1" t="str">
        <f t="shared" si="1064"/>
        <v>**</v>
      </c>
      <c r="J7587" s="1" t="str">
        <f t="shared" si="1065"/>
        <v>**</v>
      </c>
      <c r="P7587" s="1">
        <v>11</v>
      </c>
      <c r="Q7587" s="1">
        <f t="shared" si="1070"/>
        <v>0.02</v>
      </c>
      <c r="T7587" s="4">
        <v>131.12</v>
      </c>
      <c r="U7587" s="9">
        <f t="shared" si="1066"/>
        <v>0</v>
      </c>
      <c r="V7587" s="4">
        <f t="shared" si="1067"/>
        <v>11.92</v>
      </c>
      <c r="W7587" s="1" t="s">
        <v>21</v>
      </c>
      <c r="X7587" s="1">
        <v>7.19</v>
      </c>
      <c r="Y7587" s="4">
        <f t="shared" si="1068"/>
        <v>138.31</v>
      </c>
      <c r="Z7587" s="1" t="s">
        <v>46</v>
      </c>
      <c r="AA7587" s="1" t="s">
        <v>28</v>
      </c>
      <c r="AB7587" s="1" t="s">
        <v>29</v>
      </c>
      <c r="AC7587" s="1" t="s">
        <v>43</v>
      </c>
      <c r="AD7587" s="1" t="s">
        <v>19</v>
      </c>
      <c r="AE7587" s="2">
        <v>41130</v>
      </c>
    </row>
    <row r="7588" spans="1:31" x14ac:dyDescent="0.25">
      <c r="A7588">
        <f t="shared" si="1069"/>
        <v>7587</v>
      </c>
      <c r="B7588" s="1">
        <v>23748</v>
      </c>
      <c r="C7588" s="2">
        <v>41131</v>
      </c>
      <c r="D7588" s="1" t="s">
        <v>20</v>
      </c>
      <c r="E7588" s="1" t="str">
        <f t="shared" si="1062"/>
        <v>*</v>
      </c>
      <c r="F7588" s="1" t="str">
        <f t="shared" si="1063"/>
        <v>**</v>
      </c>
      <c r="G7588" s="1" t="str">
        <f t="shared" si="1064"/>
        <v>**</v>
      </c>
      <c r="J7588" s="1" t="str">
        <f t="shared" si="1065"/>
        <v>**</v>
      </c>
      <c r="P7588" s="1">
        <v>26</v>
      </c>
      <c r="Q7588" s="1">
        <f t="shared" si="1070"/>
        <v>3.5000000000000003E-2</v>
      </c>
      <c r="T7588" s="4">
        <v>6163.52</v>
      </c>
      <c r="U7588" s="9">
        <f t="shared" si="1066"/>
        <v>1</v>
      </c>
      <c r="V7588" s="4">
        <f t="shared" si="1067"/>
        <v>237.05846153846156</v>
      </c>
      <c r="W7588" s="1" t="s">
        <v>33</v>
      </c>
      <c r="X7588" s="1">
        <v>28.66</v>
      </c>
      <c r="Y7588" s="4">
        <f t="shared" si="1068"/>
        <v>6192.18</v>
      </c>
      <c r="Z7588" s="1" t="s">
        <v>22</v>
      </c>
      <c r="AA7588" s="1" t="s">
        <v>23</v>
      </c>
      <c r="AB7588" s="1" t="s">
        <v>29</v>
      </c>
      <c r="AC7588" s="1" t="s">
        <v>55</v>
      </c>
      <c r="AD7588" s="1" t="s">
        <v>35</v>
      </c>
      <c r="AE7588" s="2">
        <v>41133</v>
      </c>
    </row>
    <row r="7589" spans="1:31" x14ac:dyDescent="0.25">
      <c r="A7589">
        <f t="shared" si="1069"/>
        <v>7588</v>
      </c>
      <c r="B7589" s="1">
        <v>35299</v>
      </c>
      <c r="C7589" s="2">
        <v>41131</v>
      </c>
      <c r="D7589" s="1" t="s">
        <v>27</v>
      </c>
      <c r="E7589" s="1" t="str">
        <f t="shared" si="1062"/>
        <v>*</v>
      </c>
      <c r="F7589" s="1" t="str">
        <f t="shared" si="1063"/>
        <v>*</v>
      </c>
      <c r="G7589" s="1" t="str">
        <f t="shared" si="1064"/>
        <v>*</v>
      </c>
      <c r="J7589" s="1" t="str">
        <f t="shared" si="1065"/>
        <v>*</v>
      </c>
      <c r="P7589" s="1">
        <v>41</v>
      </c>
      <c r="Q7589" s="1">
        <f t="shared" si="1070"/>
        <v>0.05</v>
      </c>
      <c r="T7589" s="4">
        <v>4359</v>
      </c>
      <c r="U7589" s="9">
        <f t="shared" si="1066"/>
        <v>1</v>
      </c>
      <c r="V7589" s="4">
        <f t="shared" si="1067"/>
        <v>106.3170731707317</v>
      </c>
      <c r="W7589" s="1" t="s">
        <v>21</v>
      </c>
      <c r="X7589" s="1">
        <v>19.989999999999998</v>
      </c>
      <c r="Y7589" s="4">
        <f t="shared" si="1068"/>
        <v>4378.99</v>
      </c>
      <c r="Z7589" s="1" t="s">
        <v>49</v>
      </c>
      <c r="AA7589" s="1" t="s">
        <v>28</v>
      </c>
      <c r="AB7589" s="1" t="s">
        <v>24</v>
      </c>
      <c r="AC7589" s="1" t="s">
        <v>38</v>
      </c>
      <c r="AD7589" s="1" t="s">
        <v>19</v>
      </c>
      <c r="AE7589" s="2">
        <v>41133</v>
      </c>
    </row>
    <row r="7590" spans="1:31" x14ac:dyDescent="0.25">
      <c r="A7590">
        <f t="shared" si="1069"/>
        <v>7589</v>
      </c>
      <c r="B7590" s="1">
        <v>8801</v>
      </c>
      <c r="C7590" s="2">
        <v>41131</v>
      </c>
      <c r="D7590" s="1" t="s">
        <v>13</v>
      </c>
      <c r="E7590" s="1" t="str">
        <f t="shared" si="1062"/>
        <v>*</v>
      </c>
      <c r="F7590" s="1" t="str">
        <f t="shared" si="1063"/>
        <v>*</v>
      </c>
      <c r="G7590" s="1" t="str">
        <f t="shared" si="1064"/>
        <v>*</v>
      </c>
      <c r="J7590" s="1" t="str">
        <f t="shared" si="1065"/>
        <v>*</v>
      </c>
      <c r="P7590" s="1">
        <v>32</v>
      </c>
      <c r="Q7590" s="1">
        <f t="shared" si="1070"/>
        <v>0.04</v>
      </c>
      <c r="T7590" s="4">
        <v>2593.08</v>
      </c>
      <c r="U7590" s="9">
        <f t="shared" si="1066"/>
        <v>1</v>
      </c>
      <c r="V7590" s="4">
        <f t="shared" si="1067"/>
        <v>81.033749999999998</v>
      </c>
      <c r="W7590" s="1" t="s">
        <v>14</v>
      </c>
      <c r="X7590" s="1">
        <v>48.2</v>
      </c>
      <c r="Y7590" s="4">
        <f t="shared" si="1068"/>
        <v>2641.2799999999997</v>
      </c>
      <c r="Z7590" s="1" t="s">
        <v>15</v>
      </c>
      <c r="AA7590" s="1" t="s">
        <v>16</v>
      </c>
      <c r="AB7590" s="1" t="s">
        <v>17</v>
      </c>
      <c r="AC7590" s="1" t="s">
        <v>18</v>
      </c>
      <c r="AD7590" s="1" t="s">
        <v>26</v>
      </c>
      <c r="AE7590" s="2">
        <v>41136</v>
      </c>
    </row>
    <row r="7591" spans="1:31" x14ac:dyDescent="0.25">
      <c r="A7591">
        <f t="shared" si="1069"/>
        <v>7590</v>
      </c>
      <c r="B7591" s="1">
        <v>8801</v>
      </c>
      <c r="C7591" s="2">
        <v>41131</v>
      </c>
      <c r="D7591" s="1" t="s">
        <v>13</v>
      </c>
      <c r="E7591" s="1" t="str">
        <f t="shared" si="1062"/>
        <v>*</v>
      </c>
      <c r="F7591" s="1" t="str">
        <f t="shared" si="1063"/>
        <v>*</v>
      </c>
      <c r="G7591" s="1" t="str">
        <f t="shared" si="1064"/>
        <v>*</v>
      </c>
      <c r="J7591" s="1" t="str">
        <f t="shared" si="1065"/>
        <v>*</v>
      </c>
      <c r="P7591" s="1">
        <v>25</v>
      </c>
      <c r="Q7591" s="1">
        <f t="shared" si="1070"/>
        <v>3.5000000000000003E-2</v>
      </c>
      <c r="T7591" s="4">
        <v>2529.3960000000002</v>
      </c>
      <c r="U7591" s="9">
        <f t="shared" si="1066"/>
        <v>1</v>
      </c>
      <c r="V7591" s="4">
        <f t="shared" si="1067"/>
        <v>101.17584000000001</v>
      </c>
      <c r="W7591" s="1" t="s">
        <v>14</v>
      </c>
      <c r="X7591" s="1">
        <v>3</v>
      </c>
      <c r="Y7591" s="4">
        <f t="shared" si="1068"/>
        <v>2532.3960000000002</v>
      </c>
      <c r="Z7591" s="1" t="s">
        <v>15</v>
      </c>
      <c r="AA7591" s="1" t="s">
        <v>16</v>
      </c>
      <c r="AB7591" s="1" t="s">
        <v>24</v>
      </c>
      <c r="AC7591" s="1" t="s">
        <v>25</v>
      </c>
      <c r="AD7591" s="1" t="s">
        <v>19</v>
      </c>
      <c r="AE7591" s="2">
        <v>41133</v>
      </c>
    </row>
    <row r="7592" spans="1:31" x14ac:dyDescent="0.25">
      <c r="A7592">
        <f t="shared" si="1069"/>
        <v>7591</v>
      </c>
      <c r="B7592" s="1">
        <v>28738</v>
      </c>
      <c r="C7592" s="2">
        <v>41131</v>
      </c>
      <c r="D7592" s="1" t="s">
        <v>36</v>
      </c>
      <c r="E7592" s="1" t="str">
        <f t="shared" si="1062"/>
        <v>*</v>
      </c>
      <c r="F7592" s="1" t="str">
        <f t="shared" si="1063"/>
        <v>*</v>
      </c>
      <c r="G7592" s="1" t="str">
        <f t="shared" si="1064"/>
        <v>*</v>
      </c>
      <c r="J7592" s="1" t="str">
        <f t="shared" si="1065"/>
        <v>*</v>
      </c>
      <c r="P7592" s="1">
        <v>10</v>
      </c>
      <c r="Q7592" s="1">
        <f t="shared" si="1070"/>
        <v>0.02</v>
      </c>
      <c r="T7592" s="4">
        <v>1539.83</v>
      </c>
      <c r="U7592" s="9">
        <f t="shared" si="1066"/>
        <v>1</v>
      </c>
      <c r="V7592" s="4">
        <f t="shared" si="1067"/>
        <v>153.983</v>
      </c>
      <c r="W7592" s="1" t="s">
        <v>21</v>
      </c>
      <c r="X7592" s="1">
        <v>19.989999999999998</v>
      </c>
      <c r="Y7592" s="4">
        <f t="shared" si="1068"/>
        <v>1559.82</v>
      </c>
      <c r="Z7592" s="1" t="s">
        <v>54</v>
      </c>
      <c r="AA7592" s="1" t="s">
        <v>23</v>
      </c>
      <c r="AB7592" s="1" t="s">
        <v>29</v>
      </c>
      <c r="AC7592" s="1" t="s">
        <v>55</v>
      </c>
      <c r="AD7592" s="1" t="s">
        <v>19</v>
      </c>
      <c r="AE7592" s="2">
        <v>41132</v>
      </c>
    </row>
    <row r="7593" spans="1:31" x14ac:dyDescent="0.25">
      <c r="A7593">
        <f t="shared" si="1069"/>
        <v>7592</v>
      </c>
      <c r="B7593" s="1">
        <v>8293</v>
      </c>
      <c r="C7593" s="2">
        <v>41131</v>
      </c>
      <c r="D7593" s="1" t="s">
        <v>13</v>
      </c>
      <c r="E7593" s="1" t="str">
        <f t="shared" si="1062"/>
        <v>*</v>
      </c>
      <c r="F7593" s="1" t="str">
        <f t="shared" si="1063"/>
        <v>*</v>
      </c>
      <c r="G7593" s="1" t="str">
        <f t="shared" si="1064"/>
        <v>*</v>
      </c>
      <c r="J7593" s="1" t="str">
        <f t="shared" si="1065"/>
        <v>*</v>
      </c>
      <c r="P7593" s="1">
        <v>50</v>
      </c>
      <c r="Q7593" s="1">
        <f t="shared" si="1070"/>
        <v>0.06</v>
      </c>
      <c r="T7593" s="4">
        <v>1497.7594999999999</v>
      </c>
      <c r="U7593" s="9">
        <f t="shared" si="1066"/>
        <v>1</v>
      </c>
      <c r="V7593" s="4">
        <f t="shared" si="1067"/>
        <v>29.955189999999998</v>
      </c>
      <c r="W7593" s="1" t="s">
        <v>21</v>
      </c>
      <c r="X7593" s="1">
        <v>1.1000000000000001</v>
      </c>
      <c r="Y7593" s="4">
        <f t="shared" si="1068"/>
        <v>1498.8594999999998</v>
      </c>
      <c r="Z7593" s="1" t="s">
        <v>44</v>
      </c>
      <c r="AA7593" s="1" t="s">
        <v>23</v>
      </c>
      <c r="AB7593" s="1" t="s">
        <v>24</v>
      </c>
      <c r="AC7593" s="1" t="s">
        <v>25</v>
      </c>
      <c r="AD7593" s="1" t="s">
        <v>19</v>
      </c>
      <c r="AE7593" s="2">
        <v>41136</v>
      </c>
    </row>
    <row r="7594" spans="1:31" x14ac:dyDescent="0.25">
      <c r="A7594">
        <f t="shared" si="1069"/>
        <v>7593</v>
      </c>
      <c r="B7594" s="1">
        <v>38656</v>
      </c>
      <c r="C7594" s="2">
        <v>41131</v>
      </c>
      <c r="D7594" s="1" t="s">
        <v>13</v>
      </c>
      <c r="E7594" s="1" t="str">
        <f t="shared" si="1062"/>
        <v>*</v>
      </c>
      <c r="F7594" s="1" t="str">
        <f t="shared" si="1063"/>
        <v>*</v>
      </c>
      <c r="G7594" s="1" t="str">
        <f t="shared" si="1064"/>
        <v>*</v>
      </c>
      <c r="J7594" s="1" t="str">
        <f t="shared" si="1065"/>
        <v>*</v>
      </c>
      <c r="P7594" s="1">
        <v>3</v>
      </c>
      <c r="Q7594" s="1">
        <f t="shared" si="1070"/>
        <v>0.01</v>
      </c>
      <c r="T7594" s="4">
        <v>561.42999999999995</v>
      </c>
      <c r="U7594" s="9">
        <f t="shared" si="1066"/>
        <v>0</v>
      </c>
      <c r="V7594" s="4">
        <f t="shared" si="1067"/>
        <v>187.14333333333332</v>
      </c>
      <c r="W7594" s="1" t="s">
        <v>33</v>
      </c>
      <c r="X7594" s="1">
        <v>26.2</v>
      </c>
      <c r="Y7594" s="4">
        <f t="shared" si="1068"/>
        <v>587.63</v>
      </c>
      <c r="Z7594" s="1" t="s">
        <v>22</v>
      </c>
      <c r="AA7594" s="1" t="s">
        <v>16</v>
      </c>
      <c r="AB7594" s="1" t="s">
        <v>17</v>
      </c>
      <c r="AC7594" s="1" t="s">
        <v>34</v>
      </c>
      <c r="AD7594" s="1" t="s">
        <v>35</v>
      </c>
      <c r="AE7594" s="2">
        <v>41136</v>
      </c>
    </row>
    <row r="7595" spans="1:31" x14ac:dyDescent="0.25">
      <c r="A7595">
        <f t="shared" si="1069"/>
        <v>7594</v>
      </c>
      <c r="B7595" s="1">
        <v>38656</v>
      </c>
      <c r="C7595" s="2">
        <v>41131</v>
      </c>
      <c r="D7595" s="1" t="s">
        <v>13</v>
      </c>
      <c r="E7595" s="1" t="str">
        <f t="shared" si="1062"/>
        <v>*</v>
      </c>
      <c r="F7595" s="1" t="str">
        <f t="shared" si="1063"/>
        <v>*</v>
      </c>
      <c r="G7595" s="1" t="str">
        <f t="shared" si="1064"/>
        <v>*</v>
      </c>
      <c r="J7595" s="1" t="str">
        <f t="shared" si="1065"/>
        <v>*</v>
      </c>
      <c r="P7595" s="1">
        <v>41</v>
      </c>
      <c r="Q7595" s="1">
        <f t="shared" si="1070"/>
        <v>0.05</v>
      </c>
      <c r="T7595" s="4">
        <v>162.51</v>
      </c>
      <c r="U7595" s="9">
        <f t="shared" si="1066"/>
        <v>0</v>
      </c>
      <c r="V7595" s="4">
        <f t="shared" si="1067"/>
        <v>3.9636585365853656</v>
      </c>
      <c r="W7595" s="1" t="s">
        <v>21</v>
      </c>
      <c r="X7595" s="1">
        <v>5.34</v>
      </c>
      <c r="Y7595" s="4">
        <f t="shared" si="1068"/>
        <v>167.85</v>
      </c>
      <c r="Z7595" s="1" t="s">
        <v>22</v>
      </c>
      <c r="AA7595" s="1" t="s">
        <v>16</v>
      </c>
      <c r="AB7595" s="1" t="s">
        <v>29</v>
      </c>
      <c r="AC7595" s="1" t="s">
        <v>43</v>
      </c>
      <c r="AD7595" s="1" t="s">
        <v>19</v>
      </c>
      <c r="AE7595" s="2">
        <v>41138</v>
      </c>
    </row>
    <row r="7596" spans="1:31" x14ac:dyDescent="0.25">
      <c r="A7596">
        <f t="shared" si="1069"/>
        <v>7595</v>
      </c>
      <c r="B7596" s="1">
        <v>8293</v>
      </c>
      <c r="C7596" s="2">
        <v>41131</v>
      </c>
      <c r="D7596" s="1" t="s">
        <v>13</v>
      </c>
      <c r="E7596" s="1" t="str">
        <f t="shared" si="1062"/>
        <v>*</v>
      </c>
      <c r="F7596" s="1" t="str">
        <f t="shared" si="1063"/>
        <v>*</v>
      </c>
      <c r="G7596" s="1" t="str">
        <f t="shared" si="1064"/>
        <v>*</v>
      </c>
      <c r="J7596" s="1" t="str">
        <f t="shared" si="1065"/>
        <v>*</v>
      </c>
      <c r="P7596" s="1">
        <v>22</v>
      </c>
      <c r="Q7596" s="1">
        <f t="shared" si="1070"/>
        <v>3.5000000000000003E-2</v>
      </c>
      <c r="T7596" s="4">
        <v>75.03</v>
      </c>
      <c r="U7596" s="9">
        <f t="shared" si="1066"/>
        <v>0</v>
      </c>
      <c r="V7596" s="4">
        <f t="shared" si="1067"/>
        <v>3.4104545454545456</v>
      </c>
      <c r="W7596" s="1" t="s">
        <v>21</v>
      </c>
      <c r="X7596" s="1">
        <v>1.92</v>
      </c>
      <c r="Y7596" s="4">
        <f t="shared" si="1068"/>
        <v>76.95</v>
      </c>
      <c r="Z7596" s="1" t="s">
        <v>49</v>
      </c>
      <c r="AA7596" s="1" t="s">
        <v>23</v>
      </c>
      <c r="AB7596" s="1" t="s">
        <v>29</v>
      </c>
      <c r="AC7596" s="1" t="s">
        <v>45</v>
      </c>
      <c r="AD7596" s="1" t="s">
        <v>31</v>
      </c>
      <c r="AE7596" s="2">
        <v>41135</v>
      </c>
    </row>
    <row r="7597" spans="1:31" x14ac:dyDescent="0.25">
      <c r="A7597">
        <f t="shared" si="1069"/>
        <v>7596</v>
      </c>
      <c r="B7597" s="1">
        <v>54630</v>
      </c>
      <c r="C7597" s="2">
        <v>41131</v>
      </c>
      <c r="D7597" s="1" t="s">
        <v>13</v>
      </c>
      <c r="E7597" s="1" t="str">
        <f t="shared" si="1062"/>
        <v>*</v>
      </c>
      <c r="F7597" s="1" t="str">
        <f t="shared" si="1063"/>
        <v>*</v>
      </c>
      <c r="G7597" s="1" t="str">
        <f t="shared" si="1064"/>
        <v>*</v>
      </c>
      <c r="J7597" s="1" t="str">
        <f t="shared" si="1065"/>
        <v>*</v>
      </c>
      <c r="P7597" s="1">
        <v>11</v>
      </c>
      <c r="Q7597" s="1">
        <f t="shared" si="1070"/>
        <v>0.02</v>
      </c>
      <c r="T7597" s="4">
        <v>73.22</v>
      </c>
      <c r="U7597" s="9">
        <f t="shared" si="1066"/>
        <v>0</v>
      </c>
      <c r="V7597" s="4">
        <f t="shared" si="1067"/>
        <v>6.6563636363636363</v>
      </c>
      <c r="W7597" s="1" t="s">
        <v>21</v>
      </c>
      <c r="X7597" s="1">
        <v>6.22</v>
      </c>
      <c r="Y7597" s="4">
        <f t="shared" si="1068"/>
        <v>79.44</v>
      </c>
      <c r="Z7597" s="1" t="s">
        <v>42</v>
      </c>
      <c r="AA7597" s="1" t="s">
        <v>37</v>
      </c>
      <c r="AB7597" s="1" t="s">
        <v>29</v>
      </c>
      <c r="AC7597" s="1" t="s">
        <v>40</v>
      </c>
      <c r="AD7597" s="1" t="s">
        <v>19</v>
      </c>
      <c r="AE7597" s="2">
        <v>41135</v>
      </c>
    </row>
    <row r="7598" spans="1:31" x14ac:dyDescent="0.25">
      <c r="A7598">
        <f t="shared" si="1069"/>
        <v>7597</v>
      </c>
      <c r="B7598" s="1">
        <v>38656</v>
      </c>
      <c r="C7598" s="2">
        <v>41131</v>
      </c>
      <c r="D7598" s="1" t="s">
        <v>13</v>
      </c>
      <c r="E7598" s="1" t="str">
        <f t="shared" si="1062"/>
        <v>*</v>
      </c>
      <c r="F7598" s="1" t="str">
        <f t="shared" si="1063"/>
        <v>*</v>
      </c>
      <c r="G7598" s="1" t="str">
        <f t="shared" si="1064"/>
        <v>*</v>
      </c>
      <c r="J7598" s="1" t="str">
        <f t="shared" si="1065"/>
        <v>*</v>
      </c>
      <c r="P7598" s="1">
        <v>13</v>
      </c>
      <c r="Q7598" s="1">
        <f t="shared" si="1070"/>
        <v>0.02</v>
      </c>
      <c r="T7598" s="4">
        <v>64.459999999999994</v>
      </c>
      <c r="U7598" s="9">
        <f t="shared" si="1066"/>
        <v>0</v>
      </c>
      <c r="V7598" s="4">
        <f t="shared" si="1067"/>
        <v>4.9584615384615383</v>
      </c>
      <c r="W7598" s="1" t="s">
        <v>21</v>
      </c>
      <c r="X7598" s="1">
        <v>0.5</v>
      </c>
      <c r="Y7598" s="4">
        <f t="shared" si="1068"/>
        <v>64.959999999999994</v>
      </c>
      <c r="Z7598" s="1" t="s">
        <v>15</v>
      </c>
      <c r="AA7598" s="1" t="s">
        <v>16</v>
      </c>
      <c r="AB7598" s="1" t="s">
        <v>29</v>
      </c>
      <c r="AC7598" s="1" t="s">
        <v>58</v>
      </c>
      <c r="AD7598" s="1" t="s">
        <v>19</v>
      </c>
      <c r="AE7598" s="2">
        <v>41131</v>
      </c>
    </row>
    <row r="7599" spans="1:31" x14ac:dyDescent="0.25">
      <c r="A7599">
        <f t="shared" si="1069"/>
        <v>7598</v>
      </c>
      <c r="B7599" s="1">
        <v>28738</v>
      </c>
      <c r="C7599" s="2">
        <v>41131</v>
      </c>
      <c r="D7599" s="1" t="s">
        <v>36</v>
      </c>
      <c r="E7599" s="1" t="str">
        <f t="shared" si="1062"/>
        <v>*</v>
      </c>
      <c r="F7599" s="1" t="str">
        <f t="shared" si="1063"/>
        <v>*</v>
      </c>
      <c r="G7599" s="1" t="str">
        <f t="shared" si="1064"/>
        <v>*</v>
      </c>
      <c r="J7599" s="1" t="str">
        <f t="shared" si="1065"/>
        <v>*</v>
      </c>
      <c r="P7599" s="1">
        <v>2</v>
      </c>
      <c r="Q7599" s="1">
        <f t="shared" si="1070"/>
        <v>0.01</v>
      </c>
      <c r="T7599" s="4">
        <v>23.54</v>
      </c>
      <c r="U7599" s="9">
        <f t="shared" si="1066"/>
        <v>0</v>
      </c>
      <c r="V7599" s="4">
        <f t="shared" si="1067"/>
        <v>11.77</v>
      </c>
      <c r="W7599" s="1" t="s">
        <v>21</v>
      </c>
      <c r="X7599" s="1">
        <v>6.19</v>
      </c>
      <c r="Y7599" s="4">
        <f t="shared" si="1068"/>
        <v>29.73</v>
      </c>
      <c r="Z7599" s="1" t="s">
        <v>54</v>
      </c>
      <c r="AA7599" s="1" t="s">
        <v>23</v>
      </c>
      <c r="AB7599" s="1" t="s">
        <v>29</v>
      </c>
      <c r="AC7599" s="1" t="s">
        <v>43</v>
      </c>
      <c r="AD7599" s="1" t="s">
        <v>19</v>
      </c>
      <c r="AE7599" s="2">
        <v>41133</v>
      </c>
    </row>
    <row r="7600" spans="1:31" x14ac:dyDescent="0.25">
      <c r="A7600">
        <f t="shared" si="1069"/>
        <v>7599</v>
      </c>
      <c r="B7600" s="1">
        <v>47846</v>
      </c>
      <c r="C7600" s="2">
        <v>41132</v>
      </c>
      <c r="D7600" s="1" t="s">
        <v>20</v>
      </c>
      <c r="E7600" s="1" t="str">
        <f t="shared" si="1062"/>
        <v>*</v>
      </c>
      <c r="F7600" s="1" t="str">
        <f t="shared" si="1063"/>
        <v>**</v>
      </c>
      <c r="G7600" s="1" t="str">
        <f t="shared" si="1064"/>
        <v>**</v>
      </c>
      <c r="J7600" s="1" t="str">
        <f t="shared" si="1065"/>
        <v>**</v>
      </c>
      <c r="P7600" s="1">
        <v>50</v>
      </c>
      <c r="Q7600" s="1">
        <f t="shared" si="1070"/>
        <v>0.06</v>
      </c>
      <c r="T7600" s="4">
        <v>5513.82</v>
      </c>
      <c r="U7600" s="9">
        <f t="shared" si="1066"/>
        <v>1</v>
      </c>
      <c r="V7600" s="4">
        <f t="shared" si="1067"/>
        <v>110.2764</v>
      </c>
      <c r="W7600" s="1" t="s">
        <v>21</v>
      </c>
      <c r="X7600" s="1">
        <v>13.99</v>
      </c>
      <c r="Y7600" s="4">
        <f t="shared" si="1068"/>
        <v>5527.8099999999995</v>
      </c>
      <c r="Z7600" s="1" t="s">
        <v>50</v>
      </c>
      <c r="AA7600" s="1" t="s">
        <v>28</v>
      </c>
      <c r="AB7600" s="1" t="s">
        <v>17</v>
      </c>
      <c r="AC7600" s="1" t="s">
        <v>18</v>
      </c>
      <c r="AD7600" s="1" t="s">
        <v>26</v>
      </c>
      <c r="AE7600" s="2">
        <v>41133</v>
      </c>
    </row>
    <row r="7601" spans="1:31" x14ac:dyDescent="0.25">
      <c r="A7601">
        <f t="shared" si="1069"/>
        <v>7600</v>
      </c>
      <c r="B7601" s="1">
        <v>29376</v>
      </c>
      <c r="C7601" s="2">
        <v>41132</v>
      </c>
      <c r="D7601" s="1" t="s">
        <v>32</v>
      </c>
      <c r="E7601" s="1" t="str">
        <f t="shared" si="1062"/>
        <v>***</v>
      </c>
      <c r="F7601" s="1" t="str">
        <f t="shared" si="1063"/>
        <v>***</v>
      </c>
      <c r="G7601" s="1" t="str">
        <f t="shared" si="1064"/>
        <v>***</v>
      </c>
      <c r="J7601" s="1" t="str">
        <f t="shared" si="1065"/>
        <v>***</v>
      </c>
      <c r="P7601" s="1">
        <v>20</v>
      </c>
      <c r="Q7601" s="1">
        <f t="shared" si="1070"/>
        <v>3.5000000000000003E-2</v>
      </c>
      <c r="T7601" s="4">
        <v>2850.31</v>
      </c>
      <c r="U7601" s="9">
        <f t="shared" si="1066"/>
        <v>1</v>
      </c>
      <c r="V7601" s="4">
        <f t="shared" si="1067"/>
        <v>142.5155</v>
      </c>
      <c r="W7601" s="1" t="s">
        <v>21</v>
      </c>
      <c r="X7601" s="1">
        <v>7.07</v>
      </c>
      <c r="Y7601" s="4">
        <f t="shared" si="1068"/>
        <v>2857.38</v>
      </c>
      <c r="Z7601" s="1" t="s">
        <v>54</v>
      </c>
      <c r="AA7601" s="1" t="s">
        <v>16</v>
      </c>
      <c r="AB7601" s="1" t="s">
        <v>29</v>
      </c>
      <c r="AC7601" s="1" t="s">
        <v>55</v>
      </c>
      <c r="AD7601" s="1" t="s">
        <v>19</v>
      </c>
      <c r="AE7601" s="2">
        <v>41134</v>
      </c>
    </row>
    <row r="7602" spans="1:31" x14ac:dyDescent="0.25">
      <c r="A7602">
        <f t="shared" si="1069"/>
        <v>7601</v>
      </c>
      <c r="B7602" s="1">
        <v>47846</v>
      </c>
      <c r="C7602" s="2">
        <v>41132</v>
      </c>
      <c r="D7602" s="1" t="s">
        <v>20</v>
      </c>
      <c r="E7602" s="1" t="str">
        <f t="shared" si="1062"/>
        <v>*</v>
      </c>
      <c r="F7602" s="1" t="str">
        <f t="shared" si="1063"/>
        <v>**</v>
      </c>
      <c r="G7602" s="1" t="str">
        <f t="shared" si="1064"/>
        <v>**</v>
      </c>
      <c r="J7602" s="1" t="str">
        <f t="shared" si="1065"/>
        <v>**</v>
      </c>
      <c r="P7602" s="1">
        <v>25</v>
      </c>
      <c r="Q7602" s="1">
        <f t="shared" si="1070"/>
        <v>3.5000000000000003E-2</v>
      </c>
      <c r="T7602" s="4">
        <v>2674.18</v>
      </c>
      <c r="U7602" s="9">
        <f t="shared" si="1066"/>
        <v>1</v>
      </c>
      <c r="V7602" s="4">
        <f t="shared" si="1067"/>
        <v>106.96719999999999</v>
      </c>
      <c r="W7602" s="1" t="s">
        <v>21</v>
      </c>
      <c r="X7602" s="1">
        <v>13.99</v>
      </c>
      <c r="Y7602" s="4">
        <f t="shared" si="1068"/>
        <v>2688.1699999999996</v>
      </c>
      <c r="Z7602" s="1" t="s">
        <v>50</v>
      </c>
      <c r="AA7602" s="1" t="s">
        <v>28</v>
      </c>
      <c r="AB7602" s="1" t="s">
        <v>17</v>
      </c>
      <c r="AC7602" s="1" t="s">
        <v>18</v>
      </c>
      <c r="AD7602" s="1" t="s">
        <v>26</v>
      </c>
      <c r="AE7602" s="2">
        <v>41134</v>
      </c>
    </row>
    <row r="7603" spans="1:31" x14ac:dyDescent="0.25">
      <c r="A7603">
        <f t="shared" si="1069"/>
        <v>7602</v>
      </c>
      <c r="B7603" s="1">
        <v>47846</v>
      </c>
      <c r="C7603" s="2">
        <v>41132</v>
      </c>
      <c r="D7603" s="1" t="s">
        <v>20</v>
      </c>
      <c r="E7603" s="1" t="str">
        <f t="shared" si="1062"/>
        <v>*</v>
      </c>
      <c r="F7603" s="1" t="str">
        <f t="shared" si="1063"/>
        <v>**</v>
      </c>
      <c r="G7603" s="1" t="str">
        <f t="shared" si="1064"/>
        <v>**</v>
      </c>
      <c r="J7603" s="1" t="str">
        <f t="shared" si="1065"/>
        <v>**</v>
      </c>
      <c r="P7603" s="1">
        <v>37</v>
      </c>
      <c r="Q7603" s="1">
        <f t="shared" si="1070"/>
        <v>0.04</v>
      </c>
      <c r="T7603" s="4">
        <v>241.14</v>
      </c>
      <c r="U7603" s="9">
        <f t="shared" si="1066"/>
        <v>0</v>
      </c>
      <c r="V7603" s="4">
        <f t="shared" si="1067"/>
        <v>6.5172972972972971</v>
      </c>
      <c r="W7603" s="1" t="s">
        <v>21</v>
      </c>
      <c r="X7603" s="1">
        <v>6.93</v>
      </c>
      <c r="Y7603" s="4">
        <f t="shared" si="1068"/>
        <v>248.07</v>
      </c>
      <c r="Z7603" s="1" t="s">
        <v>50</v>
      </c>
      <c r="AA7603" s="1" t="s">
        <v>28</v>
      </c>
      <c r="AB7603" s="1" t="s">
        <v>29</v>
      </c>
      <c r="AC7603" s="1" t="s">
        <v>40</v>
      </c>
      <c r="AD7603" s="1" t="s">
        <v>19</v>
      </c>
      <c r="AE7603" s="2">
        <v>41133</v>
      </c>
    </row>
    <row r="7604" spans="1:31" x14ac:dyDescent="0.25">
      <c r="A7604">
        <f t="shared" si="1069"/>
        <v>7603</v>
      </c>
      <c r="B7604" s="1">
        <v>47846</v>
      </c>
      <c r="C7604" s="2">
        <v>41132</v>
      </c>
      <c r="D7604" s="1" t="s">
        <v>20</v>
      </c>
      <c r="E7604" s="1" t="str">
        <f t="shared" si="1062"/>
        <v>*</v>
      </c>
      <c r="F7604" s="1" t="str">
        <f t="shared" si="1063"/>
        <v>**</v>
      </c>
      <c r="G7604" s="1" t="str">
        <f t="shared" si="1064"/>
        <v>**</v>
      </c>
      <c r="J7604" s="1" t="str">
        <f t="shared" si="1065"/>
        <v>**</v>
      </c>
      <c r="P7604" s="1">
        <v>5</v>
      </c>
      <c r="Q7604" s="1">
        <f t="shared" si="1070"/>
        <v>0.01</v>
      </c>
      <c r="T7604" s="4">
        <v>66.430000000000007</v>
      </c>
      <c r="U7604" s="9">
        <f t="shared" si="1066"/>
        <v>0</v>
      </c>
      <c r="V7604" s="4">
        <f t="shared" si="1067"/>
        <v>13.286000000000001</v>
      </c>
      <c r="W7604" s="1" t="s">
        <v>21</v>
      </c>
      <c r="X7604" s="1">
        <v>13.04</v>
      </c>
      <c r="Y7604" s="4">
        <f t="shared" si="1068"/>
        <v>79.47</v>
      </c>
      <c r="Z7604" s="1" t="s">
        <v>50</v>
      </c>
      <c r="AA7604" s="1" t="s">
        <v>28</v>
      </c>
      <c r="AB7604" s="1" t="s">
        <v>17</v>
      </c>
      <c r="AC7604" s="1" t="s">
        <v>18</v>
      </c>
      <c r="AD7604" s="1" t="s">
        <v>48</v>
      </c>
      <c r="AE7604" s="2">
        <v>41134</v>
      </c>
    </row>
    <row r="7605" spans="1:31" x14ac:dyDescent="0.25">
      <c r="A7605">
        <f t="shared" si="1069"/>
        <v>7604</v>
      </c>
      <c r="B7605" s="1">
        <v>19905</v>
      </c>
      <c r="C7605" s="2">
        <v>41133</v>
      </c>
      <c r="D7605" s="1" t="s">
        <v>32</v>
      </c>
      <c r="E7605" s="1" t="str">
        <f t="shared" si="1062"/>
        <v>***</v>
      </c>
      <c r="F7605" s="1" t="str">
        <f t="shared" si="1063"/>
        <v>***</v>
      </c>
      <c r="G7605" s="1" t="str">
        <f t="shared" si="1064"/>
        <v>***</v>
      </c>
      <c r="J7605" s="1" t="str">
        <f t="shared" si="1065"/>
        <v>***</v>
      </c>
      <c r="P7605" s="1">
        <v>25</v>
      </c>
      <c r="Q7605" s="1">
        <f t="shared" si="1070"/>
        <v>3.5000000000000003E-2</v>
      </c>
      <c r="T7605" s="4">
        <v>13701.35</v>
      </c>
      <c r="U7605" s="9">
        <f t="shared" si="1066"/>
        <v>1</v>
      </c>
      <c r="V7605" s="4">
        <f t="shared" si="1067"/>
        <v>548.05399999999997</v>
      </c>
      <c r="W7605" s="1" t="s">
        <v>33</v>
      </c>
      <c r="X7605" s="1">
        <v>64.59</v>
      </c>
      <c r="Y7605" s="4">
        <f t="shared" si="1068"/>
        <v>13765.94</v>
      </c>
      <c r="Z7605" s="1" t="s">
        <v>53</v>
      </c>
      <c r="AA7605" s="1" t="s">
        <v>37</v>
      </c>
      <c r="AB7605" s="1" t="s">
        <v>17</v>
      </c>
      <c r="AC7605" s="1" t="s">
        <v>52</v>
      </c>
      <c r="AD7605" s="1" t="s">
        <v>59</v>
      </c>
      <c r="AE7605" s="2">
        <v>41135</v>
      </c>
    </row>
    <row r="7606" spans="1:31" x14ac:dyDescent="0.25">
      <c r="A7606">
        <f t="shared" si="1069"/>
        <v>7605</v>
      </c>
      <c r="B7606" s="1">
        <v>13284</v>
      </c>
      <c r="C7606" s="2">
        <v>41133</v>
      </c>
      <c r="D7606" s="1" t="s">
        <v>20</v>
      </c>
      <c r="E7606" s="1" t="str">
        <f t="shared" si="1062"/>
        <v>*</v>
      </c>
      <c r="F7606" s="1" t="str">
        <f t="shared" si="1063"/>
        <v>**</v>
      </c>
      <c r="G7606" s="1" t="str">
        <f t="shared" si="1064"/>
        <v>**</v>
      </c>
      <c r="J7606" s="1" t="str">
        <f t="shared" si="1065"/>
        <v>**</v>
      </c>
      <c r="P7606" s="1">
        <v>22</v>
      </c>
      <c r="Q7606" s="1">
        <f t="shared" si="1070"/>
        <v>3.5000000000000003E-2</v>
      </c>
      <c r="T7606" s="4">
        <v>9062.44</v>
      </c>
      <c r="U7606" s="9">
        <f t="shared" si="1066"/>
        <v>1</v>
      </c>
      <c r="V7606" s="4">
        <f t="shared" si="1067"/>
        <v>411.92909090909092</v>
      </c>
      <c r="W7606" s="1" t="s">
        <v>21</v>
      </c>
      <c r="X7606" s="1">
        <v>19.989999999999998</v>
      </c>
      <c r="Y7606" s="4">
        <f t="shared" si="1068"/>
        <v>9082.43</v>
      </c>
      <c r="Z7606" s="1" t="s">
        <v>53</v>
      </c>
      <c r="AA7606" s="1" t="s">
        <v>16</v>
      </c>
      <c r="AB7606" s="1" t="s">
        <v>29</v>
      </c>
      <c r="AC7606" s="1" t="s">
        <v>43</v>
      </c>
      <c r="AD7606" s="1" t="s">
        <v>19</v>
      </c>
      <c r="AE7606" s="2">
        <v>41134</v>
      </c>
    </row>
    <row r="7607" spans="1:31" x14ac:dyDescent="0.25">
      <c r="A7607">
        <f t="shared" si="1069"/>
        <v>7606</v>
      </c>
      <c r="B7607" s="1">
        <v>39490</v>
      </c>
      <c r="C7607" s="2">
        <v>41133</v>
      </c>
      <c r="D7607" s="1" t="s">
        <v>13</v>
      </c>
      <c r="E7607" s="1" t="str">
        <f t="shared" si="1062"/>
        <v>*</v>
      </c>
      <c r="F7607" s="1" t="str">
        <f t="shared" si="1063"/>
        <v>*</v>
      </c>
      <c r="G7607" s="1" t="str">
        <f t="shared" si="1064"/>
        <v>*</v>
      </c>
      <c r="J7607" s="1" t="str">
        <f t="shared" si="1065"/>
        <v>*</v>
      </c>
      <c r="P7607" s="1">
        <v>17</v>
      </c>
      <c r="Q7607" s="1">
        <f t="shared" si="1070"/>
        <v>0.02</v>
      </c>
      <c r="T7607" s="4">
        <v>2844.64</v>
      </c>
      <c r="U7607" s="9">
        <f t="shared" si="1066"/>
        <v>1</v>
      </c>
      <c r="V7607" s="4">
        <f t="shared" si="1067"/>
        <v>167.33176470588234</v>
      </c>
      <c r="W7607" s="1" t="s">
        <v>33</v>
      </c>
      <c r="X7607" s="1">
        <v>60</v>
      </c>
      <c r="Y7607" s="4">
        <f t="shared" si="1068"/>
        <v>2904.64</v>
      </c>
      <c r="Z7607" s="1" t="s">
        <v>42</v>
      </c>
      <c r="AA7607" s="1" t="s">
        <v>23</v>
      </c>
      <c r="AB7607" s="1" t="s">
        <v>17</v>
      </c>
      <c r="AC7607" s="1" t="s">
        <v>52</v>
      </c>
      <c r="AD7607" s="1" t="s">
        <v>35</v>
      </c>
      <c r="AE7607" s="2">
        <v>41137</v>
      </c>
    </row>
    <row r="7608" spans="1:31" x14ac:dyDescent="0.25">
      <c r="A7608">
        <f t="shared" si="1069"/>
        <v>7607</v>
      </c>
      <c r="B7608" s="1">
        <v>29347</v>
      </c>
      <c r="C7608" s="2">
        <v>41133</v>
      </c>
      <c r="D7608" s="1" t="s">
        <v>36</v>
      </c>
      <c r="E7608" s="1" t="str">
        <f t="shared" si="1062"/>
        <v>*</v>
      </c>
      <c r="F7608" s="1" t="str">
        <f t="shared" si="1063"/>
        <v>*</v>
      </c>
      <c r="G7608" s="1" t="str">
        <f t="shared" si="1064"/>
        <v>*</v>
      </c>
      <c r="J7608" s="1" t="str">
        <f t="shared" si="1065"/>
        <v>*</v>
      </c>
      <c r="P7608" s="1">
        <v>50</v>
      </c>
      <c r="Q7608" s="1">
        <f t="shared" si="1070"/>
        <v>0.06</v>
      </c>
      <c r="T7608" s="4">
        <v>2040.39</v>
      </c>
      <c r="U7608" s="9">
        <f t="shared" si="1066"/>
        <v>1</v>
      </c>
      <c r="V7608" s="4">
        <f t="shared" si="1067"/>
        <v>40.8078</v>
      </c>
      <c r="W7608" s="1" t="s">
        <v>21</v>
      </c>
      <c r="X7608" s="1">
        <v>19.989999999999998</v>
      </c>
      <c r="Y7608" s="4">
        <f t="shared" si="1068"/>
        <v>2060.38</v>
      </c>
      <c r="Z7608" s="1" t="s">
        <v>51</v>
      </c>
      <c r="AA7608" s="1" t="s">
        <v>28</v>
      </c>
      <c r="AB7608" s="1" t="s">
        <v>29</v>
      </c>
      <c r="AC7608" s="1" t="s">
        <v>40</v>
      </c>
      <c r="AD7608" s="1" t="s">
        <v>19</v>
      </c>
      <c r="AE7608" s="2">
        <v>41135</v>
      </c>
    </row>
    <row r="7609" spans="1:31" x14ac:dyDescent="0.25">
      <c r="A7609">
        <f t="shared" si="1069"/>
        <v>7608</v>
      </c>
      <c r="B7609" s="1">
        <v>13284</v>
      </c>
      <c r="C7609" s="2">
        <v>41133</v>
      </c>
      <c r="D7609" s="1" t="s">
        <v>20</v>
      </c>
      <c r="E7609" s="1" t="str">
        <f t="shared" si="1062"/>
        <v>*</v>
      </c>
      <c r="F7609" s="1" t="str">
        <f t="shared" si="1063"/>
        <v>**</v>
      </c>
      <c r="G7609" s="1" t="str">
        <f t="shared" si="1064"/>
        <v>**</v>
      </c>
      <c r="J7609" s="1" t="str">
        <f t="shared" si="1065"/>
        <v>**</v>
      </c>
      <c r="P7609" s="1">
        <v>49</v>
      </c>
      <c r="Q7609" s="1">
        <f t="shared" si="1070"/>
        <v>0.05</v>
      </c>
      <c r="T7609" s="4">
        <v>1662.57</v>
      </c>
      <c r="U7609" s="9">
        <f t="shared" si="1066"/>
        <v>1</v>
      </c>
      <c r="V7609" s="4">
        <f t="shared" si="1067"/>
        <v>33.93</v>
      </c>
      <c r="W7609" s="1" t="s">
        <v>21</v>
      </c>
      <c r="X7609" s="1">
        <v>2.99</v>
      </c>
      <c r="Y7609" s="4">
        <f t="shared" si="1068"/>
        <v>1665.56</v>
      </c>
      <c r="Z7609" s="1" t="s">
        <v>53</v>
      </c>
      <c r="AA7609" s="1" t="s">
        <v>16</v>
      </c>
      <c r="AB7609" s="1" t="s">
        <v>29</v>
      </c>
      <c r="AC7609" s="1" t="s">
        <v>43</v>
      </c>
      <c r="AD7609" s="1" t="s">
        <v>19</v>
      </c>
      <c r="AE7609" s="2">
        <v>41134</v>
      </c>
    </row>
    <row r="7610" spans="1:31" x14ac:dyDescent="0.25">
      <c r="A7610">
        <f t="shared" si="1069"/>
        <v>7609</v>
      </c>
      <c r="B7610" s="1">
        <v>39490</v>
      </c>
      <c r="C7610" s="2">
        <v>41133</v>
      </c>
      <c r="D7610" s="1" t="s">
        <v>13</v>
      </c>
      <c r="E7610" s="1" t="str">
        <f t="shared" si="1062"/>
        <v>*</v>
      </c>
      <c r="F7610" s="1" t="str">
        <f t="shared" si="1063"/>
        <v>*</v>
      </c>
      <c r="G7610" s="1" t="str">
        <f t="shared" si="1064"/>
        <v>*</v>
      </c>
      <c r="J7610" s="1" t="str">
        <f t="shared" si="1065"/>
        <v>*</v>
      </c>
      <c r="P7610" s="1">
        <v>38</v>
      </c>
      <c r="Q7610" s="1">
        <f t="shared" si="1070"/>
        <v>0.04</v>
      </c>
      <c r="T7610" s="4">
        <v>456.03</v>
      </c>
      <c r="U7610" s="9">
        <f t="shared" si="1066"/>
        <v>0</v>
      </c>
      <c r="V7610" s="4">
        <f t="shared" si="1067"/>
        <v>12.000789473684209</v>
      </c>
      <c r="W7610" s="1" t="s">
        <v>21</v>
      </c>
      <c r="X7610" s="1">
        <v>5.81</v>
      </c>
      <c r="Y7610" s="4">
        <f t="shared" si="1068"/>
        <v>461.84</v>
      </c>
      <c r="Z7610" s="1" t="s">
        <v>42</v>
      </c>
      <c r="AA7610" s="1" t="s">
        <v>23</v>
      </c>
      <c r="AB7610" s="1" t="s">
        <v>29</v>
      </c>
      <c r="AC7610" s="1" t="s">
        <v>30</v>
      </c>
      <c r="AD7610" s="1" t="s">
        <v>41</v>
      </c>
      <c r="AE7610" s="2">
        <v>41133</v>
      </c>
    </row>
    <row r="7611" spans="1:31" x14ac:dyDescent="0.25">
      <c r="A7611">
        <f t="shared" si="1069"/>
        <v>7610</v>
      </c>
      <c r="B7611" s="1">
        <v>58883</v>
      </c>
      <c r="C7611" s="2">
        <v>41133</v>
      </c>
      <c r="D7611" s="1" t="s">
        <v>13</v>
      </c>
      <c r="E7611" s="1" t="str">
        <f t="shared" si="1062"/>
        <v>*</v>
      </c>
      <c r="F7611" s="1" t="str">
        <f t="shared" si="1063"/>
        <v>*</v>
      </c>
      <c r="G7611" s="1" t="str">
        <f t="shared" si="1064"/>
        <v>*</v>
      </c>
      <c r="J7611" s="1" t="str">
        <f t="shared" si="1065"/>
        <v>*</v>
      </c>
      <c r="P7611" s="1">
        <v>36</v>
      </c>
      <c r="Q7611" s="1">
        <f t="shared" si="1070"/>
        <v>0.04</v>
      </c>
      <c r="T7611" s="4">
        <v>161.56</v>
      </c>
      <c r="U7611" s="9">
        <f t="shared" si="1066"/>
        <v>0</v>
      </c>
      <c r="V7611" s="4">
        <f t="shared" si="1067"/>
        <v>4.4877777777777776</v>
      </c>
      <c r="W7611" s="1" t="s">
        <v>21</v>
      </c>
      <c r="X7611" s="1">
        <v>0.99</v>
      </c>
      <c r="Y7611" s="4">
        <f t="shared" si="1068"/>
        <v>162.55000000000001</v>
      </c>
      <c r="Z7611" s="1" t="s">
        <v>49</v>
      </c>
      <c r="AA7611" s="1" t="s">
        <v>28</v>
      </c>
      <c r="AB7611" s="1" t="s">
        <v>29</v>
      </c>
      <c r="AC7611" s="1" t="s">
        <v>58</v>
      </c>
      <c r="AD7611" s="1" t="s">
        <v>19</v>
      </c>
      <c r="AE7611" s="2">
        <v>41138</v>
      </c>
    </row>
    <row r="7612" spans="1:31" x14ac:dyDescent="0.25">
      <c r="A7612">
        <f t="shared" si="1069"/>
        <v>7611</v>
      </c>
      <c r="B7612" s="1">
        <v>27078</v>
      </c>
      <c r="C7612" s="2">
        <v>41133</v>
      </c>
      <c r="D7612" s="1" t="s">
        <v>27</v>
      </c>
      <c r="E7612" s="1" t="str">
        <f t="shared" si="1062"/>
        <v>*</v>
      </c>
      <c r="F7612" s="1" t="str">
        <f t="shared" si="1063"/>
        <v>*</v>
      </c>
      <c r="G7612" s="1" t="str">
        <f t="shared" si="1064"/>
        <v>*</v>
      </c>
      <c r="J7612" s="1" t="str">
        <f t="shared" si="1065"/>
        <v>*</v>
      </c>
      <c r="P7612" s="1">
        <v>22</v>
      </c>
      <c r="Q7612" s="1">
        <f t="shared" si="1070"/>
        <v>3.5000000000000003E-2</v>
      </c>
      <c r="T7612" s="4">
        <v>152.44</v>
      </c>
      <c r="U7612" s="9">
        <f t="shared" si="1066"/>
        <v>0</v>
      </c>
      <c r="V7612" s="4">
        <f t="shared" si="1067"/>
        <v>6.9290909090909087</v>
      </c>
      <c r="W7612" s="1" t="s">
        <v>21</v>
      </c>
      <c r="X7612" s="1">
        <v>5.86</v>
      </c>
      <c r="Y7612" s="4">
        <f t="shared" si="1068"/>
        <v>158.30000000000001</v>
      </c>
      <c r="Z7612" s="1" t="s">
        <v>54</v>
      </c>
      <c r="AA7612" s="1" t="s">
        <v>28</v>
      </c>
      <c r="AB7612" s="1" t="s">
        <v>29</v>
      </c>
      <c r="AC7612" s="1" t="s">
        <v>40</v>
      </c>
      <c r="AD7612" s="1" t="s">
        <v>19</v>
      </c>
      <c r="AE7612" s="2">
        <v>41134</v>
      </c>
    </row>
    <row r="7613" spans="1:31" x14ac:dyDescent="0.25">
      <c r="A7613">
        <f t="shared" si="1069"/>
        <v>7612</v>
      </c>
      <c r="B7613" s="1">
        <v>19905</v>
      </c>
      <c r="C7613" s="2">
        <v>41133</v>
      </c>
      <c r="D7613" s="1" t="s">
        <v>32</v>
      </c>
      <c r="E7613" s="1" t="str">
        <f t="shared" si="1062"/>
        <v>***</v>
      </c>
      <c r="F7613" s="1" t="str">
        <f t="shared" si="1063"/>
        <v>***</v>
      </c>
      <c r="G7613" s="1" t="str">
        <f t="shared" si="1064"/>
        <v>***</v>
      </c>
      <c r="J7613" s="1" t="str">
        <f t="shared" si="1065"/>
        <v>***</v>
      </c>
      <c r="P7613" s="1">
        <v>20</v>
      </c>
      <c r="Q7613" s="1">
        <f t="shared" si="1070"/>
        <v>3.5000000000000003E-2</v>
      </c>
      <c r="T7613" s="4">
        <v>82.97</v>
      </c>
      <c r="U7613" s="9">
        <f t="shared" si="1066"/>
        <v>0</v>
      </c>
      <c r="V7613" s="4">
        <f t="shared" si="1067"/>
        <v>4.1485000000000003</v>
      </c>
      <c r="W7613" s="1" t="s">
        <v>21</v>
      </c>
      <c r="X7613" s="1">
        <v>0.5</v>
      </c>
      <c r="Y7613" s="4">
        <f t="shared" si="1068"/>
        <v>83.47</v>
      </c>
      <c r="Z7613" s="1" t="s">
        <v>53</v>
      </c>
      <c r="AA7613" s="1" t="s">
        <v>37</v>
      </c>
      <c r="AB7613" s="1" t="s">
        <v>29</v>
      </c>
      <c r="AC7613" s="1" t="s">
        <v>58</v>
      </c>
      <c r="AD7613" s="1" t="s">
        <v>19</v>
      </c>
      <c r="AE7613" s="2">
        <v>41135</v>
      </c>
    </row>
    <row r="7614" spans="1:31" x14ac:dyDescent="0.25">
      <c r="A7614">
        <f t="shared" si="1069"/>
        <v>7613</v>
      </c>
      <c r="B7614" s="1">
        <v>45860</v>
      </c>
      <c r="C7614" s="2">
        <v>41133</v>
      </c>
      <c r="D7614" s="1" t="s">
        <v>13</v>
      </c>
      <c r="E7614" s="1" t="str">
        <f t="shared" si="1062"/>
        <v>*</v>
      </c>
      <c r="F7614" s="1" t="str">
        <f t="shared" si="1063"/>
        <v>*</v>
      </c>
      <c r="G7614" s="1" t="str">
        <f t="shared" si="1064"/>
        <v>*</v>
      </c>
      <c r="J7614" s="1" t="str">
        <f t="shared" si="1065"/>
        <v>*</v>
      </c>
      <c r="P7614" s="1">
        <v>12</v>
      </c>
      <c r="Q7614" s="1">
        <f t="shared" si="1070"/>
        <v>0.02</v>
      </c>
      <c r="T7614" s="4">
        <v>69.97</v>
      </c>
      <c r="U7614" s="9">
        <f t="shared" si="1066"/>
        <v>0</v>
      </c>
      <c r="V7614" s="4">
        <f t="shared" si="1067"/>
        <v>5.8308333333333335</v>
      </c>
      <c r="W7614" s="1" t="s">
        <v>21</v>
      </c>
      <c r="X7614" s="1">
        <v>0.95</v>
      </c>
      <c r="Y7614" s="4">
        <f t="shared" si="1068"/>
        <v>70.92</v>
      </c>
      <c r="Z7614" s="1" t="s">
        <v>51</v>
      </c>
      <c r="AA7614" s="1" t="s">
        <v>16</v>
      </c>
      <c r="AB7614" s="1" t="s">
        <v>29</v>
      </c>
      <c r="AC7614" s="1" t="s">
        <v>40</v>
      </c>
      <c r="AD7614" s="1" t="s">
        <v>31</v>
      </c>
      <c r="AE7614" s="2">
        <v>41133</v>
      </c>
    </row>
    <row r="7615" spans="1:31" x14ac:dyDescent="0.25">
      <c r="A7615">
        <f t="shared" si="1069"/>
        <v>7614</v>
      </c>
      <c r="B7615" s="1">
        <v>20002</v>
      </c>
      <c r="C7615" s="2">
        <v>41133</v>
      </c>
      <c r="D7615" s="1" t="s">
        <v>36</v>
      </c>
      <c r="E7615" s="1" t="str">
        <f t="shared" si="1062"/>
        <v>*</v>
      </c>
      <c r="F7615" s="1" t="str">
        <f t="shared" si="1063"/>
        <v>*</v>
      </c>
      <c r="G7615" s="1" t="str">
        <f t="shared" si="1064"/>
        <v>*</v>
      </c>
      <c r="J7615" s="1" t="str">
        <f t="shared" si="1065"/>
        <v>*</v>
      </c>
      <c r="P7615" s="1">
        <v>9</v>
      </c>
      <c r="Q7615" s="1">
        <f t="shared" si="1070"/>
        <v>0.01</v>
      </c>
      <c r="T7615" s="4">
        <v>41.03</v>
      </c>
      <c r="U7615" s="9">
        <f t="shared" si="1066"/>
        <v>0</v>
      </c>
      <c r="V7615" s="4">
        <f t="shared" si="1067"/>
        <v>4.5588888888888892</v>
      </c>
      <c r="W7615" s="1" t="s">
        <v>21</v>
      </c>
      <c r="X7615" s="1">
        <v>2.39</v>
      </c>
      <c r="Y7615" s="4">
        <f t="shared" si="1068"/>
        <v>43.42</v>
      </c>
      <c r="Z7615" s="1" t="s">
        <v>42</v>
      </c>
      <c r="AA7615" s="1" t="s">
        <v>28</v>
      </c>
      <c r="AB7615" s="1" t="s">
        <v>24</v>
      </c>
      <c r="AC7615" s="1" t="s">
        <v>38</v>
      </c>
      <c r="AD7615" s="1" t="s">
        <v>41</v>
      </c>
      <c r="AE7615" s="2">
        <v>41134</v>
      </c>
    </row>
    <row r="7616" spans="1:31" x14ac:dyDescent="0.25">
      <c r="A7616">
        <f t="shared" si="1069"/>
        <v>7615</v>
      </c>
      <c r="B7616" s="1">
        <v>48000</v>
      </c>
      <c r="C7616" s="2">
        <v>41134</v>
      </c>
      <c r="D7616" s="1" t="s">
        <v>20</v>
      </c>
      <c r="E7616" s="1" t="str">
        <f t="shared" si="1062"/>
        <v>*</v>
      </c>
      <c r="F7616" s="1" t="str">
        <f t="shared" si="1063"/>
        <v>**</v>
      </c>
      <c r="G7616" s="1" t="str">
        <f t="shared" si="1064"/>
        <v>**</v>
      </c>
      <c r="J7616" s="1" t="str">
        <f t="shared" si="1065"/>
        <v>**</v>
      </c>
      <c r="P7616" s="1">
        <v>12</v>
      </c>
      <c r="Q7616" s="1">
        <f t="shared" si="1070"/>
        <v>0.02</v>
      </c>
      <c r="T7616" s="4">
        <v>214.94</v>
      </c>
      <c r="U7616" s="9">
        <f t="shared" si="1066"/>
        <v>0</v>
      </c>
      <c r="V7616" s="4">
        <f t="shared" si="1067"/>
        <v>17.911666666666665</v>
      </c>
      <c r="W7616" s="1" t="s">
        <v>21</v>
      </c>
      <c r="X7616" s="1">
        <v>1.99</v>
      </c>
      <c r="Y7616" s="4">
        <f t="shared" si="1068"/>
        <v>216.93</v>
      </c>
      <c r="Z7616" s="1" t="s">
        <v>46</v>
      </c>
      <c r="AA7616" s="1" t="s">
        <v>23</v>
      </c>
      <c r="AB7616" s="1" t="s">
        <v>24</v>
      </c>
      <c r="AC7616" s="1" t="s">
        <v>38</v>
      </c>
      <c r="AD7616" s="1" t="s">
        <v>41</v>
      </c>
      <c r="AE7616" s="2">
        <v>41135</v>
      </c>
    </row>
    <row r="7617" spans="1:31" x14ac:dyDescent="0.25">
      <c r="A7617">
        <f t="shared" si="1069"/>
        <v>7616</v>
      </c>
      <c r="B7617" s="1">
        <v>10948</v>
      </c>
      <c r="C7617" s="2">
        <v>41134</v>
      </c>
      <c r="D7617" s="1" t="s">
        <v>36</v>
      </c>
      <c r="E7617" s="1" t="str">
        <f t="shared" si="1062"/>
        <v>*</v>
      </c>
      <c r="F7617" s="1" t="str">
        <f t="shared" si="1063"/>
        <v>*</v>
      </c>
      <c r="G7617" s="1" t="str">
        <f t="shared" si="1064"/>
        <v>*</v>
      </c>
      <c r="J7617" s="1" t="str">
        <f t="shared" si="1065"/>
        <v>*</v>
      </c>
      <c r="P7617" s="1">
        <v>50</v>
      </c>
      <c r="Q7617" s="1">
        <f t="shared" si="1070"/>
        <v>0.06</v>
      </c>
      <c r="T7617" s="4">
        <v>193.11</v>
      </c>
      <c r="U7617" s="9">
        <f t="shared" si="1066"/>
        <v>0</v>
      </c>
      <c r="V7617" s="4">
        <f t="shared" si="1067"/>
        <v>3.8622000000000001</v>
      </c>
      <c r="W7617" s="1" t="s">
        <v>21</v>
      </c>
      <c r="X7617" s="1">
        <v>7.01</v>
      </c>
      <c r="Y7617" s="4">
        <f t="shared" si="1068"/>
        <v>200.12</v>
      </c>
      <c r="Z7617" s="1" t="s">
        <v>42</v>
      </c>
      <c r="AA7617" s="1" t="s">
        <v>28</v>
      </c>
      <c r="AB7617" s="1" t="s">
        <v>29</v>
      </c>
      <c r="AC7617" s="1" t="s">
        <v>43</v>
      </c>
      <c r="AD7617" s="1" t="s">
        <v>19</v>
      </c>
      <c r="AE7617" s="2">
        <v>41134</v>
      </c>
    </row>
    <row r="7618" spans="1:31" x14ac:dyDescent="0.25">
      <c r="A7618">
        <f t="shared" si="1069"/>
        <v>7617</v>
      </c>
      <c r="B7618" s="1">
        <v>51175</v>
      </c>
      <c r="C7618" s="2">
        <v>41135</v>
      </c>
      <c r="D7618" s="1" t="s">
        <v>20</v>
      </c>
      <c r="E7618" s="1" t="str">
        <f t="shared" si="1062"/>
        <v>*</v>
      </c>
      <c r="F7618" s="1" t="str">
        <f t="shared" si="1063"/>
        <v>**</v>
      </c>
      <c r="G7618" s="1" t="str">
        <f t="shared" si="1064"/>
        <v>**</v>
      </c>
      <c r="J7618" s="1" t="str">
        <f t="shared" si="1065"/>
        <v>**</v>
      </c>
      <c r="P7618" s="1">
        <v>3</v>
      </c>
      <c r="Q7618" s="1">
        <f t="shared" si="1070"/>
        <v>0.01</v>
      </c>
      <c r="T7618" s="4">
        <v>2136.9299999999998</v>
      </c>
      <c r="U7618" s="9">
        <f t="shared" si="1066"/>
        <v>1</v>
      </c>
      <c r="V7618" s="4">
        <f t="shared" si="1067"/>
        <v>712.31</v>
      </c>
      <c r="W7618" s="1" t="s">
        <v>21</v>
      </c>
      <c r="X7618" s="1">
        <v>24.49</v>
      </c>
      <c r="Y7618" s="4">
        <f t="shared" si="1068"/>
        <v>2161.4199999999996</v>
      </c>
      <c r="Z7618" s="1" t="s">
        <v>54</v>
      </c>
      <c r="AA7618" s="1" t="s">
        <v>16</v>
      </c>
      <c r="AB7618" s="1" t="s">
        <v>24</v>
      </c>
      <c r="AC7618" s="1" t="s">
        <v>47</v>
      </c>
      <c r="AD7618" s="1" t="s">
        <v>48</v>
      </c>
      <c r="AE7618" s="2">
        <v>41136</v>
      </c>
    </row>
    <row r="7619" spans="1:31" x14ac:dyDescent="0.25">
      <c r="A7619">
        <f t="shared" si="1069"/>
        <v>7618</v>
      </c>
      <c r="B7619" s="1">
        <v>51175</v>
      </c>
      <c r="C7619" s="2">
        <v>41135</v>
      </c>
      <c r="D7619" s="1" t="s">
        <v>20</v>
      </c>
      <c r="E7619" s="1" t="str">
        <f t="shared" ref="E7619:E7682" si="1071">IF(D7619="Critical","***","*")</f>
        <v>*</v>
      </c>
      <c r="F7619" s="1" t="str">
        <f t="shared" ref="F7619:F7682" si="1072">IF(D7619="Critical","***",IF(D7619="High","**","*"))</f>
        <v>**</v>
      </c>
      <c r="G7619" s="1" t="str">
        <f t="shared" ref="G7619:G7682" si="1073">VLOOKUP(D7619,$H$6:$I$10,2,FALSE)</f>
        <v>**</v>
      </c>
      <c r="J7619" s="1" t="str">
        <f t="shared" ref="J7619:J7682" si="1074">HLOOKUP(D7619,$K$5:$O$6,2,FALSE)</f>
        <v>**</v>
      </c>
      <c r="P7619" s="1">
        <v>28</v>
      </c>
      <c r="Q7619" s="1">
        <f t="shared" si="1070"/>
        <v>3.5000000000000003E-2</v>
      </c>
      <c r="T7619" s="4">
        <v>1135.24</v>
      </c>
      <c r="U7619" s="9">
        <f t="shared" ref="U7619:U7682" si="1075">IF(T7619&gt;1000,1,0)</f>
        <v>1</v>
      </c>
      <c r="V7619" s="4">
        <f t="shared" ref="V7619:V7682" si="1076">T7619/P7619</f>
        <v>40.544285714285714</v>
      </c>
      <c r="W7619" s="1" t="s">
        <v>21</v>
      </c>
      <c r="X7619" s="1">
        <v>4.5</v>
      </c>
      <c r="Y7619" s="4">
        <f t="shared" ref="Y7619:Y7682" si="1077">X7619+T7619</f>
        <v>1139.74</v>
      </c>
      <c r="Z7619" s="1" t="s">
        <v>54</v>
      </c>
      <c r="AA7619" s="1" t="s">
        <v>16</v>
      </c>
      <c r="AB7619" s="1" t="s">
        <v>29</v>
      </c>
      <c r="AC7619" s="1" t="s">
        <v>63</v>
      </c>
      <c r="AD7619" s="1" t="s">
        <v>19</v>
      </c>
      <c r="AE7619" s="2">
        <v>41135</v>
      </c>
    </row>
    <row r="7620" spans="1:31" x14ac:dyDescent="0.25">
      <c r="A7620">
        <f t="shared" ref="A7620:A7683" si="1078">A7619+1</f>
        <v>7619</v>
      </c>
      <c r="B7620" s="1">
        <v>50532</v>
      </c>
      <c r="C7620" s="2">
        <v>41135</v>
      </c>
      <c r="D7620" s="1" t="s">
        <v>36</v>
      </c>
      <c r="E7620" s="1" t="str">
        <f t="shared" si="1071"/>
        <v>*</v>
      </c>
      <c r="F7620" s="1" t="str">
        <f t="shared" si="1072"/>
        <v>*</v>
      </c>
      <c r="G7620" s="1" t="str">
        <f t="shared" si="1073"/>
        <v>*</v>
      </c>
      <c r="J7620" s="1" t="str">
        <f t="shared" si="1074"/>
        <v>*</v>
      </c>
      <c r="P7620" s="1">
        <v>10</v>
      </c>
      <c r="Q7620" s="1">
        <f t="shared" ref="Q7620:Q7683" si="1079">VLOOKUP(P7620,$R$5:$S$10,2,TRUE)</f>
        <v>0.02</v>
      </c>
      <c r="T7620" s="4">
        <v>267.06</v>
      </c>
      <c r="U7620" s="9">
        <f t="shared" si="1075"/>
        <v>0</v>
      </c>
      <c r="V7620" s="4">
        <f t="shared" si="1076"/>
        <v>26.706</v>
      </c>
      <c r="W7620" s="1" t="s">
        <v>21</v>
      </c>
      <c r="X7620" s="1">
        <v>2.99</v>
      </c>
      <c r="Y7620" s="4">
        <f t="shared" si="1077"/>
        <v>270.05</v>
      </c>
      <c r="Z7620" s="1" t="s">
        <v>49</v>
      </c>
      <c r="AA7620" s="1" t="s">
        <v>23</v>
      </c>
      <c r="AB7620" s="1" t="s">
        <v>29</v>
      </c>
      <c r="AC7620" s="1" t="s">
        <v>43</v>
      </c>
      <c r="AD7620" s="1" t="s">
        <v>19</v>
      </c>
      <c r="AE7620" s="2">
        <v>41137</v>
      </c>
    </row>
    <row r="7621" spans="1:31" x14ac:dyDescent="0.25">
      <c r="A7621">
        <f t="shared" si="1078"/>
        <v>7620</v>
      </c>
      <c r="B7621" s="1">
        <v>24608</v>
      </c>
      <c r="C7621" s="2">
        <v>41135</v>
      </c>
      <c r="D7621" s="1" t="s">
        <v>36</v>
      </c>
      <c r="E7621" s="1" t="str">
        <f t="shared" si="1071"/>
        <v>*</v>
      </c>
      <c r="F7621" s="1" t="str">
        <f t="shared" si="1072"/>
        <v>*</v>
      </c>
      <c r="G7621" s="1" t="str">
        <f t="shared" si="1073"/>
        <v>*</v>
      </c>
      <c r="J7621" s="1" t="str">
        <f t="shared" si="1074"/>
        <v>*</v>
      </c>
      <c r="P7621" s="1">
        <v>50</v>
      </c>
      <c r="Q7621" s="1">
        <f t="shared" si="1079"/>
        <v>0.06</v>
      </c>
      <c r="T7621" s="4">
        <v>197.36</v>
      </c>
      <c r="U7621" s="9">
        <f t="shared" si="1075"/>
        <v>0</v>
      </c>
      <c r="V7621" s="4">
        <f t="shared" si="1076"/>
        <v>3.9472000000000005</v>
      </c>
      <c r="W7621" s="1" t="s">
        <v>21</v>
      </c>
      <c r="X7621" s="1">
        <v>2.99</v>
      </c>
      <c r="Y7621" s="4">
        <f t="shared" si="1077"/>
        <v>200.35000000000002</v>
      </c>
      <c r="Z7621" s="1" t="s">
        <v>42</v>
      </c>
      <c r="AA7621" s="1" t="s">
        <v>37</v>
      </c>
      <c r="AB7621" s="1" t="s">
        <v>29</v>
      </c>
      <c r="AC7621" s="1" t="s">
        <v>43</v>
      </c>
      <c r="AD7621" s="1" t="s">
        <v>19</v>
      </c>
      <c r="AE7621" s="2">
        <v>41136</v>
      </c>
    </row>
    <row r="7622" spans="1:31" x14ac:dyDescent="0.25">
      <c r="A7622">
        <f t="shared" si="1078"/>
        <v>7621</v>
      </c>
      <c r="B7622" s="1">
        <v>50532</v>
      </c>
      <c r="C7622" s="2">
        <v>41135</v>
      </c>
      <c r="D7622" s="1" t="s">
        <v>36</v>
      </c>
      <c r="E7622" s="1" t="str">
        <f t="shared" si="1071"/>
        <v>*</v>
      </c>
      <c r="F7622" s="1" t="str">
        <f t="shared" si="1072"/>
        <v>*</v>
      </c>
      <c r="G7622" s="1" t="str">
        <f t="shared" si="1073"/>
        <v>*</v>
      </c>
      <c r="J7622" s="1" t="str">
        <f t="shared" si="1074"/>
        <v>*</v>
      </c>
      <c r="P7622" s="1">
        <v>22</v>
      </c>
      <c r="Q7622" s="1">
        <f t="shared" si="1079"/>
        <v>3.5000000000000003E-2</v>
      </c>
      <c r="T7622" s="4">
        <v>82.98</v>
      </c>
      <c r="U7622" s="9">
        <f t="shared" si="1075"/>
        <v>0</v>
      </c>
      <c r="V7622" s="4">
        <f t="shared" si="1076"/>
        <v>3.771818181818182</v>
      </c>
      <c r="W7622" s="1" t="s">
        <v>21</v>
      </c>
      <c r="X7622" s="1">
        <v>1.3</v>
      </c>
      <c r="Y7622" s="4">
        <f t="shared" si="1077"/>
        <v>84.28</v>
      </c>
      <c r="Z7622" s="1" t="s">
        <v>49</v>
      </c>
      <c r="AA7622" s="1" t="s">
        <v>23</v>
      </c>
      <c r="AB7622" s="1" t="s">
        <v>29</v>
      </c>
      <c r="AC7622" s="1" t="s">
        <v>40</v>
      </c>
      <c r="AD7622" s="1" t="s">
        <v>31</v>
      </c>
      <c r="AE7622" s="2">
        <v>41136</v>
      </c>
    </row>
    <row r="7623" spans="1:31" x14ac:dyDescent="0.25">
      <c r="A7623">
        <f t="shared" si="1078"/>
        <v>7622</v>
      </c>
      <c r="B7623" s="1">
        <v>42596</v>
      </c>
      <c r="C7623" s="2">
        <v>41135</v>
      </c>
      <c r="D7623" s="1" t="s">
        <v>36</v>
      </c>
      <c r="E7623" s="1" t="str">
        <f t="shared" si="1071"/>
        <v>*</v>
      </c>
      <c r="F7623" s="1" t="str">
        <f t="shared" si="1072"/>
        <v>*</v>
      </c>
      <c r="G7623" s="1" t="str">
        <f t="shared" si="1073"/>
        <v>*</v>
      </c>
      <c r="J7623" s="1" t="str">
        <f t="shared" si="1074"/>
        <v>*</v>
      </c>
      <c r="P7623" s="1">
        <v>9</v>
      </c>
      <c r="Q7623" s="1">
        <f t="shared" si="1079"/>
        <v>0.01</v>
      </c>
      <c r="T7623" s="4">
        <v>51.75</v>
      </c>
      <c r="U7623" s="9">
        <f t="shared" si="1075"/>
        <v>0</v>
      </c>
      <c r="V7623" s="4">
        <f t="shared" si="1076"/>
        <v>5.75</v>
      </c>
      <c r="W7623" s="1" t="s">
        <v>21</v>
      </c>
      <c r="X7623" s="1">
        <v>0.7</v>
      </c>
      <c r="Y7623" s="4">
        <f t="shared" si="1077"/>
        <v>52.45</v>
      </c>
      <c r="Z7623" s="1" t="s">
        <v>22</v>
      </c>
      <c r="AA7623" s="1" t="s">
        <v>28</v>
      </c>
      <c r="AB7623" s="1" t="s">
        <v>29</v>
      </c>
      <c r="AC7623" s="1" t="s">
        <v>30</v>
      </c>
      <c r="AD7623" s="1" t="s">
        <v>31</v>
      </c>
      <c r="AE7623" s="2">
        <v>41137</v>
      </c>
    </row>
    <row r="7624" spans="1:31" x14ac:dyDescent="0.25">
      <c r="A7624">
        <f t="shared" si="1078"/>
        <v>7623</v>
      </c>
      <c r="B7624" s="1">
        <v>2500</v>
      </c>
      <c r="C7624" s="2">
        <v>41135</v>
      </c>
      <c r="D7624" s="1" t="s">
        <v>20</v>
      </c>
      <c r="E7624" s="1" t="str">
        <f t="shared" si="1071"/>
        <v>*</v>
      </c>
      <c r="F7624" s="1" t="str">
        <f t="shared" si="1072"/>
        <v>**</v>
      </c>
      <c r="G7624" s="1" t="str">
        <f t="shared" si="1073"/>
        <v>**</v>
      </c>
      <c r="J7624" s="1" t="str">
        <f t="shared" si="1074"/>
        <v>**</v>
      </c>
      <c r="P7624" s="1">
        <v>5</v>
      </c>
      <c r="Q7624" s="1">
        <f t="shared" si="1079"/>
        <v>0.01</v>
      </c>
      <c r="T7624" s="4">
        <v>22.56</v>
      </c>
      <c r="U7624" s="9">
        <f t="shared" si="1075"/>
        <v>0</v>
      </c>
      <c r="V7624" s="4">
        <f t="shared" si="1076"/>
        <v>4.5119999999999996</v>
      </c>
      <c r="W7624" s="1" t="s">
        <v>21</v>
      </c>
      <c r="X7624" s="1">
        <v>6.27</v>
      </c>
      <c r="Y7624" s="4">
        <f t="shared" si="1077"/>
        <v>28.83</v>
      </c>
      <c r="Z7624" s="1" t="s">
        <v>42</v>
      </c>
      <c r="AA7624" s="1" t="s">
        <v>23</v>
      </c>
      <c r="AB7624" s="1" t="s">
        <v>29</v>
      </c>
      <c r="AC7624" s="1" t="s">
        <v>43</v>
      </c>
      <c r="AD7624" s="1" t="s">
        <v>19</v>
      </c>
      <c r="AE7624" s="2">
        <v>41137</v>
      </c>
    </row>
    <row r="7625" spans="1:31" x14ac:dyDescent="0.25">
      <c r="A7625">
        <f t="shared" si="1078"/>
        <v>7624</v>
      </c>
      <c r="B7625" s="1">
        <v>4294</v>
      </c>
      <c r="C7625" s="2">
        <v>41135</v>
      </c>
      <c r="D7625" s="1" t="s">
        <v>36</v>
      </c>
      <c r="E7625" s="1" t="str">
        <f t="shared" si="1071"/>
        <v>*</v>
      </c>
      <c r="F7625" s="1" t="str">
        <f t="shared" si="1072"/>
        <v>*</v>
      </c>
      <c r="G7625" s="1" t="str">
        <f t="shared" si="1073"/>
        <v>*</v>
      </c>
      <c r="J7625" s="1" t="str">
        <f t="shared" si="1074"/>
        <v>*</v>
      </c>
      <c r="P7625" s="1">
        <v>8</v>
      </c>
      <c r="Q7625" s="1">
        <f t="shared" si="1079"/>
        <v>0.01</v>
      </c>
      <c r="T7625" s="4">
        <v>17.72</v>
      </c>
      <c r="U7625" s="9">
        <f t="shared" si="1075"/>
        <v>0</v>
      </c>
      <c r="V7625" s="4">
        <f t="shared" si="1076"/>
        <v>2.2149999999999999</v>
      </c>
      <c r="W7625" s="1" t="s">
        <v>21</v>
      </c>
      <c r="X7625" s="1">
        <v>4.08</v>
      </c>
      <c r="Y7625" s="4">
        <f t="shared" si="1077"/>
        <v>21.799999999999997</v>
      </c>
      <c r="Z7625" s="1" t="s">
        <v>15</v>
      </c>
      <c r="AA7625" s="1" t="s">
        <v>23</v>
      </c>
      <c r="AB7625" s="1" t="s">
        <v>17</v>
      </c>
      <c r="AC7625" s="1" t="s">
        <v>18</v>
      </c>
      <c r="AD7625" s="1" t="s">
        <v>41</v>
      </c>
      <c r="AE7625" s="2">
        <v>41137</v>
      </c>
    </row>
    <row r="7626" spans="1:31" x14ac:dyDescent="0.25">
      <c r="A7626">
        <f t="shared" si="1078"/>
        <v>7625</v>
      </c>
      <c r="B7626" s="1">
        <v>54209</v>
      </c>
      <c r="C7626" s="2">
        <v>41136</v>
      </c>
      <c r="D7626" s="1" t="s">
        <v>36</v>
      </c>
      <c r="E7626" s="1" t="str">
        <f t="shared" si="1071"/>
        <v>*</v>
      </c>
      <c r="F7626" s="1" t="str">
        <f t="shared" si="1072"/>
        <v>*</v>
      </c>
      <c r="G7626" s="1" t="str">
        <f t="shared" si="1073"/>
        <v>*</v>
      </c>
      <c r="J7626" s="1" t="str">
        <f t="shared" si="1074"/>
        <v>*</v>
      </c>
      <c r="P7626" s="1">
        <v>21</v>
      </c>
      <c r="Q7626" s="1">
        <f t="shared" si="1079"/>
        <v>3.5000000000000003E-2</v>
      </c>
      <c r="T7626" s="4">
        <v>664.98900000000003</v>
      </c>
      <c r="U7626" s="9">
        <f t="shared" si="1075"/>
        <v>0</v>
      </c>
      <c r="V7626" s="4">
        <f t="shared" si="1076"/>
        <v>31.666142857142859</v>
      </c>
      <c r="W7626" s="1" t="s">
        <v>21</v>
      </c>
      <c r="X7626" s="1">
        <v>5.99</v>
      </c>
      <c r="Y7626" s="4">
        <f t="shared" si="1077"/>
        <v>670.97900000000004</v>
      </c>
      <c r="Z7626" s="1" t="s">
        <v>22</v>
      </c>
      <c r="AA7626" s="1" t="s">
        <v>37</v>
      </c>
      <c r="AB7626" s="1" t="s">
        <v>24</v>
      </c>
      <c r="AC7626" s="1" t="s">
        <v>25</v>
      </c>
      <c r="AD7626" s="1" t="s">
        <v>31</v>
      </c>
      <c r="AE7626" s="2">
        <v>41138</v>
      </c>
    </row>
    <row r="7627" spans="1:31" x14ac:dyDescent="0.25">
      <c r="A7627">
        <f t="shared" si="1078"/>
        <v>7626</v>
      </c>
      <c r="B7627" s="1">
        <v>5635</v>
      </c>
      <c r="C7627" s="2">
        <v>41136</v>
      </c>
      <c r="D7627" s="1" t="s">
        <v>36</v>
      </c>
      <c r="E7627" s="1" t="str">
        <f t="shared" si="1071"/>
        <v>*</v>
      </c>
      <c r="F7627" s="1" t="str">
        <f t="shared" si="1072"/>
        <v>*</v>
      </c>
      <c r="G7627" s="1" t="str">
        <f t="shared" si="1073"/>
        <v>*</v>
      </c>
      <c r="J7627" s="1" t="str">
        <f t="shared" si="1074"/>
        <v>*</v>
      </c>
      <c r="P7627" s="1">
        <v>50</v>
      </c>
      <c r="Q7627" s="1">
        <f t="shared" si="1079"/>
        <v>0.06</v>
      </c>
      <c r="T7627" s="4">
        <v>281.58</v>
      </c>
      <c r="U7627" s="9">
        <f t="shared" si="1075"/>
        <v>0</v>
      </c>
      <c r="V7627" s="4">
        <f t="shared" si="1076"/>
        <v>5.6315999999999997</v>
      </c>
      <c r="W7627" s="1" t="s">
        <v>21</v>
      </c>
      <c r="X7627" s="1">
        <v>5.92</v>
      </c>
      <c r="Y7627" s="4">
        <f t="shared" si="1077"/>
        <v>287.5</v>
      </c>
      <c r="Z7627" s="1" t="s">
        <v>51</v>
      </c>
      <c r="AA7627" s="1" t="s">
        <v>28</v>
      </c>
      <c r="AB7627" s="1" t="s">
        <v>17</v>
      </c>
      <c r="AC7627" s="1" t="s">
        <v>18</v>
      </c>
      <c r="AD7627" s="1" t="s">
        <v>26</v>
      </c>
      <c r="AE7627" s="2">
        <v>41138</v>
      </c>
    </row>
    <row r="7628" spans="1:31" x14ac:dyDescent="0.25">
      <c r="A7628">
        <f t="shared" si="1078"/>
        <v>7627</v>
      </c>
      <c r="B7628" s="1">
        <v>8454</v>
      </c>
      <c r="C7628" s="2">
        <v>41136</v>
      </c>
      <c r="D7628" s="1" t="s">
        <v>36</v>
      </c>
      <c r="E7628" s="1" t="str">
        <f t="shared" si="1071"/>
        <v>*</v>
      </c>
      <c r="F7628" s="1" t="str">
        <f t="shared" si="1072"/>
        <v>*</v>
      </c>
      <c r="G7628" s="1" t="str">
        <f t="shared" si="1073"/>
        <v>*</v>
      </c>
      <c r="J7628" s="1" t="str">
        <f t="shared" si="1074"/>
        <v>*</v>
      </c>
      <c r="P7628" s="1">
        <v>38</v>
      </c>
      <c r="Q7628" s="1">
        <f t="shared" si="1079"/>
        <v>0.04</v>
      </c>
      <c r="T7628" s="4">
        <v>218.77</v>
      </c>
      <c r="U7628" s="9">
        <f t="shared" si="1075"/>
        <v>0</v>
      </c>
      <c r="V7628" s="4">
        <f t="shared" si="1076"/>
        <v>5.7571052631578947</v>
      </c>
      <c r="W7628" s="1" t="s">
        <v>21</v>
      </c>
      <c r="X7628" s="1">
        <v>7.78</v>
      </c>
      <c r="Y7628" s="4">
        <f t="shared" si="1077"/>
        <v>226.55</v>
      </c>
      <c r="Z7628" s="1" t="s">
        <v>22</v>
      </c>
      <c r="AA7628" s="1" t="s">
        <v>23</v>
      </c>
      <c r="AB7628" s="1" t="s">
        <v>29</v>
      </c>
      <c r="AC7628" s="1" t="s">
        <v>43</v>
      </c>
      <c r="AD7628" s="1" t="s">
        <v>19</v>
      </c>
      <c r="AE7628" s="2">
        <v>41139</v>
      </c>
    </row>
    <row r="7629" spans="1:31" x14ac:dyDescent="0.25">
      <c r="A7629">
        <f t="shared" si="1078"/>
        <v>7628</v>
      </c>
      <c r="B7629" s="1">
        <v>5635</v>
      </c>
      <c r="C7629" s="2">
        <v>41136</v>
      </c>
      <c r="D7629" s="1" t="s">
        <v>36</v>
      </c>
      <c r="E7629" s="1" t="str">
        <f t="shared" si="1071"/>
        <v>*</v>
      </c>
      <c r="F7629" s="1" t="str">
        <f t="shared" si="1072"/>
        <v>*</v>
      </c>
      <c r="G7629" s="1" t="str">
        <f t="shared" si="1073"/>
        <v>*</v>
      </c>
      <c r="J7629" s="1" t="str">
        <f t="shared" si="1074"/>
        <v>*</v>
      </c>
      <c r="P7629" s="1">
        <v>17</v>
      </c>
      <c r="Q7629" s="1">
        <f t="shared" si="1079"/>
        <v>0.02</v>
      </c>
      <c r="T7629" s="4">
        <v>198.78</v>
      </c>
      <c r="U7629" s="9">
        <f t="shared" si="1075"/>
        <v>0</v>
      </c>
      <c r="V7629" s="4">
        <f t="shared" si="1076"/>
        <v>11.692941176470589</v>
      </c>
      <c r="W7629" s="1" t="s">
        <v>21</v>
      </c>
      <c r="X7629" s="1">
        <v>7.19</v>
      </c>
      <c r="Y7629" s="4">
        <f t="shared" si="1077"/>
        <v>205.97</v>
      </c>
      <c r="Z7629" s="1" t="s">
        <v>51</v>
      </c>
      <c r="AA7629" s="1" t="s">
        <v>28</v>
      </c>
      <c r="AB7629" s="1" t="s">
        <v>29</v>
      </c>
      <c r="AC7629" s="1" t="s">
        <v>43</v>
      </c>
      <c r="AD7629" s="1" t="s">
        <v>19</v>
      </c>
      <c r="AE7629" s="2">
        <v>41138</v>
      </c>
    </row>
    <row r="7630" spans="1:31" x14ac:dyDescent="0.25">
      <c r="A7630">
        <f t="shared" si="1078"/>
        <v>7629</v>
      </c>
      <c r="B7630" s="1">
        <v>39425</v>
      </c>
      <c r="C7630" s="2">
        <v>41137</v>
      </c>
      <c r="D7630" s="1" t="s">
        <v>32</v>
      </c>
      <c r="E7630" s="1" t="str">
        <f t="shared" si="1071"/>
        <v>***</v>
      </c>
      <c r="F7630" s="1" t="str">
        <f t="shared" si="1072"/>
        <v>***</v>
      </c>
      <c r="G7630" s="1" t="str">
        <f t="shared" si="1073"/>
        <v>***</v>
      </c>
      <c r="J7630" s="1" t="str">
        <f t="shared" si="1074"/>
        <v>***</v>
      </c>
      <c r="P7630" s="1">
        <v>23</v>
      </c>
      <c r="Q7630" s="1">
        <f t="shared" si="1079"/>
        <v>3.5000000000000003E-2</v>
      </c>
      <c r="T7630" s="4">
        <v>1267.4604999999999</v>
      </c>
      <c r="U7630" s="9">
        <f t="shared" si="1075"/>
        <v>1</v>
      </c>
      <c r="V7630" s="4">
        <f t="shared" si="1076"/>
        <v>55.10697826086956</v>
      </c>
      <c r="W7630" s="1" t="s">
        <v>21</v>
      </c>
      <c r="X7630" s="1">
        <v>5.99</v>
      </c>
      <c r="Y7630" s="4">
        <f t="shared" si="1077"/>
        <v>1273.4504999999999</v>
      </c>
      <c r="Z7630" s="1" t="s">
        <v>46</v>
      </c>
      <c r="AA7630" s="1" t="s">
        <v>23</v>
      </c>
      <c r="AB7630" s="1" t="s">
        <v>24</v>
      </c>
      <c r="AC7630" s="1" t="s">
        <v>25</v>
      </c>
      <c r="AD7630" s="1" t="s">
        <v>19</v>
      </c>
      <c r="AE7630" s="2">
        <v>41139</v>
      </c>
    </row>
    <row r="7631" spans="1:31" x14ac:dyDescent="0.25">
      <c r="A7631">
        <f t="shared" si="1078"/>
        <v>7630</v>
      </c>
      <c r="B7631" s="1">
        <v>13601</v>
      </c>
      <c r="C7631" s="2">
        <v>41137</v>
      </c>
      <c r="D7631" s="1" t="s">
        <v>13</v>
      </c>
      <c r="E7631" s="1" t="str">
        <f t="shared" si="1071"/>
        <v>*</v>
      </c>
      <c r="F7631" s="1" t="str">
        <f t="shared" si="1072"/>
        <v>*</v>
      </c>
      <c r="G7631" s="1" t="str">
        <f t="shared" si="1073"/>
        <v>*</v>
      </c>
      <c r="J7631" s="1" t="str">
        <f t="shared" si="1074"/>
        <v>*</v>
      </c>
      <c r="P7631" s="1">
        <v>17</v>
      </c>
      <c r="Q7631" s="1">
        <f t="shared" si="1079"/>
        <v>0.02</v>
      </c>
      <c r="T7631" s="4">
        <v>822.91</v>
      </c>
      <c r="U7631" s="9">
        <f t="shared" si="1075"/>
        <v>0</v>
      </c>
      <c r="V7631" s="4">
        <f t="shared" si="1076"/>
        <v>48.406470588235294</v>
      </c>
      <c r="W7631" s="1" t="s">
        <v>21</v>
      </c>
      <c r="X7631" s="1">
        <v>19.989999999999998</v>
      </c>
      <c r="Y7631" s="4">
        <f t="shared" si="1077"/>
        <v>842.9</v>
      </c>
      <c r="Z7631" s="1" t="s">
        <v>22</v>
      </c>
      <c r="AA7631" s="1" t="s">
        <v>16</v>
      </c>
      <c r="AB7631" s="1" t="s">
        <v>29</v>
      </c>
      <c r="AC7631" s="1" t="s">
        <v>63</v>
      </c>
      <c r="AD7631" s="1" t="s">
        <v>19</v>
      </c>
      <c r="AE7631" s="2">
        <v>41141</v>
      </c>
    </row>
    <row r="7632" spans="1:31" x14ac:dyDescent="0.25">
      <c r="A7632">
        <f t="shared" si="1078"/>
        <v>7631</v>
      </c>
      <c r="B7632" s="1">
        <v>11108</v>
      </c>
      <c r="C7632" s="2">
        <v>41137</v>
      </c>
      <c r="D7632" s="1" t="s">
        <v>27</v>
      </c>
      <c r="E7632" s="1" t="str">
        <f t="shared" si="1071"/>
        <v>*</v>
      </c>
      <c r="F7632" s="1" t="str">
        <f t="shared" si="1072"/>
        <v>*</v>
      </c>
      <c r="G7632" s="1" t="str">
        <f t="shared" si="1073"/>
        <v>*</v>
      </c>
      <c r="J7632" s="1" t="str">
        <f t="shared" si="1074"/>
        <v>*</v>
      </c>
      <c r="P7632" s="1">
        <v>20</v>
      </c>
      <c r="Q7632" s="1">
        <f t="shared" si="1079"/>
        <v>3.5000000000000003E-2</v>
      </c>
      <c r="T7632" s="4">
        <v>131.71</v>
      </c>
      <c r="U7632" s="9">
        <f t="shared" si="1075"/>
        <v>0</v>
      </c>
      <c r="V7632" s="4">
        <f t="shared" si="1076"/>
        <v>6.5855000000000006</v>
      </c>
      <c r="W7632" s="1" t="s">
        <v>21</v>
      </c>
      <c r="X7632" s="1">
        <v>5.74</v>
      </c>
      <c r="Y7632" s="4">
        <f t="shared" si="1077"/>
        <v>137.45000000000002</v>
      </c>
      <c r="Z7632" s="1" t="s">
        <v>49</v>
      </c>
      <c r="AA7632" s="1" t="s">
        <v>23</v>
      </c>
      <c r="AB7632" s="1" t="s">
        <v>29</v>
      </c>
      <c r="AC7632" s="1" t="s">
        <v>40</v>
      </c>
      <c r="AD7632" s="1" t="s">
        <v>19</v>
      </c>
      <c r="AE7632" s="2">
        <v>41139</v>
      </c>
    </row>
    <row r="7633" spans="1:31" x14ac:dyDescent="0.25">
      <c r="A7633">
        <f t="shared" si="1078"/>
        <v>7632</v>
      </c>
      <c r="B7633" s="1">
        <v>36038</v>
      </c>
      <c r="C7633" s="2">
        <v>41137</v>
      </c>
      <c r="D7633" s="1" t="s">
        <v>20</v>
      </c>
      <c r="E7633" s="1" t="str">
        <f t="shared" si="1071"/>
        <v>*</v>
      </c>
      <c r="F7633" s="1" t="str">
        <f t="shared" si="1072"/>
        <v>**</v>
      </c>
      <c r="G7633" s="1" t="str">
        <f t="shared" si="1073"/>
        <v>**</v>
      </c>
      <c r="J7633" s="1" t="str">
        <f t="shared" si="1074"/>
        <v>**</v>
      </c>
      <c r="P7633" s="1">
        <v>26</v>
      </c>
      <c r="Q7633" s="1">
        <f t="shared" si="1079"/>
        <v>3.5000000000000003E-2</v>
      </c>
      <c r="T7633" s="4">
        <v>95.26</v>
      </c>
      <c r="U7633" s="9">
        <f t="shared" si="1075"/>
        <v>0</v>
      </c>
      <c r="V7633" s="4">
        <f t="shared" si="1076"/>
        <v>3.663846153846154</v>
      </c>
      <c r="W7633" s="1" t="s">
        <v>21</v>
      </c>
      <c r="X7633" s="1">
        <v>5</v>
      </c>
      <c r="Y7633" s="4">
        <f t="shared" si="1077"/>
        <v>100.26</v>
      </c>
      <c r="Z7633" s="1" t="s">
        <v>46</v>
      </c>
      <c r="AA7633" s="1" t="s">
        <v>37</v>
      </c>
      <c r="AB7633" s="1" t="s">
        <v>29</v>
      </c>
      <c r="AC7633" s="1" t="s">
        <v>30</v>
      </c>
      <c r="AD7633" s="1" t="s">
        <v>31</v>
      </c>
      <c r="AE7633" s="2">
        <v>41139</v>
      </c>
    </row>
    <row r="7634" spans="1:31" x14ac:dyDescent="0.25">
      <c r="A7634">
        <f t="shared" si="1078"/>
        <v>7633</v>
      </c>
      <c r="B7634" s="1">
        <v>39877</v>
      </c>
      <c r="C7634" s="2">
        <v>41137</v>
      </c>
      <c r="D7634" s="1" t="s">
        <v>32</v>
      </c>
      <c r="E7634" s="1" t="str">
        <f t="shared" si="1071"/>
        <v>***</v>
      </c>
      <c r="F7634" s="1" t="str">
        <f t="shared" si="1072"/>
        <v>***</v>
      </c>
      <c r="G7634" s="1" t="str">
        <f t="shared" si="1073"/>
        <v>***</v>
      </c>
      <c r="J7634" s="1" t="str">
        <f t="shared" si="1074"/>
        <v>***</v>
      </c>
      <c r="P7634" s="1">
        <v>41</v>
      </c>
      <c r="Q7634" s="1">
        <f t="shared" si="1079"/>
        <v>0.05</v>
      </c>
      <c r="T7634" s="4">
        <v>90.88</v>
      </c>
      <c r="U7634" s="9">
        <f t="shared" si="1075"/>
        <v>0</v>
      </c>
      <c r="V7634" s="4">
        <f t="shared" si="1076"/>
        <v>2.2165853658536583</v>
      </c>
      <c r="W7634" s="1" t="s">
        <v>21</v>
      </c>
      <c r="X7634" s="1">
        <v>0.78</v>
      </c>
      <c r="Y7634" s="4">
        <f t="shared" si="1077"/>
        <v>91.66</v>
      </c>
      <c r="Z7634" s="1" t="s">
        <v>15</v>
      </c>
      <c r="AA7634" s="1" t="s">
        <v>37</v>
      </c>
      <c r="AB7634" s="1" t="s">
        <v>29</v>
      </c>
      <c r="AC7634" s="1" t="s">
        <v>61</v>
      </c>
      <c r="AD7634" s="1" t="s">
        <v>31</v>
      </c>
      <c r="AE7634" s="2">
        <v>41139</v>
      </c>
    </row>
    <row r="7635" spans="1:31" x14ac:dyDescent="0.25">
      <c r="A7635">
        <f t="shared" si="1078"/>
        <v>7634</v>
      </c>
      <c r="B7635" s="1">
        <v>38884</v>
      </c>
      <c r="C7635" s="2">
        <v>41138</v>
      </c>
      <c r="D7635" s="1" t="s">
        <v>20</v>
      </c>
      <c r="E7635" s="1" t="str">
        <f t="shared" si="1071"/>
        <v>*</v>
      </c>
      <c r="F7635" s="1" t="str">
        <f t="shared" si="1072"/>
        <v>**</v>
      </c>
      <c r="G7635" s="1" t="str">
        <f t="shared" si="1073"/>
        <v>**</v>
      </c>
      <c r="J7635" s="1" t="str">
        <f t="shared" si="1074"/>
        <v>**</v>
      </c>
      <c r="P7635" s="1">
        <v>20</v>
      </c>
      <c r="Q7635" s="1">
        <f t="shared" si="1079"/>
        <v>3.5000000000000003E-2</v>
      </c>
      <c r="T7635" s="4">
        <v>6067.76</v>
      </c>
      <c r="U7635" s="9">
        <f t="shared" si="1075"/>
        <v>1</v>
      </c>
      <c r="V7635" s="4">
        <f t="shared" si="1076"/>
        <v>303.38800000000003</v>
      </c>
      <c r="W7635" s="1" t="s">
        <v>33</v>
      </c>
      <c r="X7635" s="1">
        <v>54.12</v>
      </c>
      <c r="Y7635" s="4">
        <f t="shared" si="1077"/>
        <v>6121.88</v>
      </c>
      <c r="Z7635" s="1" t="s">
        <v>39</v>
      </c>
      <c r="AA7635" s="1" t="s">
        <v>16</v>
      </c>
      <c r="AB7635" s="1" t="s">
        <v>17</v>
      </c>
      <c r="AC7635" s="1" t="s">
        <v>52</v>
      </c>
      <c r="AD7635" s="1" t="s">
        <v>59</v>
      </c>
      <c r="AE7635" s="2">
        <v>41139</v>
      </c>
    </row>
    <row r="7636" spans="1:31" x14ac:dyDescent="0.25">
      <c r="A7636">
        <f t="shared" si="1078"/>
        <v>7635</v>
      </c>
      <c r="B7636" s="1">
        <v>56930</v>
      </c>
      <c r="C7636" s="2">
        <v>41138</v>
      </c>
      <c r="D7636" s="1" t="s">
        <v>13</v>
      </c>
      <c r="E7636" s="1" t="str">
        <f t="shared" si="1071"/>
        <v>*</v>
      </c>
      <c r="F7636" s="1" t="str">
        <f t="shared" si="1072"/>
        <v>*</v>
      </c>
      <c r="G7636" s="1" t="str">
        <f t="shared" si="1073"/>
        <v>*</v>
      </c>
      <c r="J7636" s="1" t="str">
        <f t="shared" si="1074"/>
        <v>*</v>
      </c>
      <c r="P7636" s="1">
        <v>10</v>
      </c>
      <c r="Q7636" s="1">
        <f t="shared" si="1079"/>
        <v>0.02</v>
      </c>
      <c r="T7636" s="4">
        <v>987.54</v>
      </c>
      <c r="U7636" s="9">
        <f t="shared" si="1075"/>
        <v>0</v>
      </c>
      <c r="V7636" s="4">
        <f t="shared" si="1076"/>
        <v>98.753999999999991</v>
      </c>
      <c r="W7636" s="1" t="s">
        <v>21</v>
      </c>
      <c r="X7636" s="1">
        <v>35</v>
      </c>
      <c r="Y7636" s="4">
        <f t="shared" si="1077"/>
        <v>1022.54</v>
      </c>
      <c r="Z7636" s="1" t="s">
        <v>22</v>
      </c>
      <c r="AA7636" s="1" t="s">
        <v>37</v>
      </c>
      <c r="AB7636" s="1" t="s">
        <v>29</v>
      </c>
      <c r="AC7636" s="1" t="s">
        <v>55</v>
      </c>
      <c r="AD7636" s="1" t="s">
        <v>48</v>
      </c>
      <c r="AE7636" s="2">
        <v>41138</v>
      </c>
    </row>
    <row r="7637" spans="1:31" x14ac:dyDescent="0.25">
      <c r="A7637">
        <f t="shared" si="1078"/>
        <v>7636</v>
      </c>
      <c r="B7637" s="1">
        <v>38884</v>
      </c>
      <c r="C7637" s="2">
        <v>41138</v>
      </c>
      <c r="D7637" s="1" t="s">
        <v>20</v>
      </c>
      <c r="E7637" s="1" t="str">
        <f t="shared" si="1071"/>
        <v>*</v>
      </c>
      <c r="F7637" s="1" t="str">
        <f t="shared" si="1072"/>
        <v>**</v>
      </c>
      <c r="G7637" s="1" t="str">
        <f t="shared" si="1073"/>
        <v>**</v>
      </c>
      <c r="J7637" s="1" t="str">
        <f t="shared" si="1074"/>
        <v>**</v>
      </c>
      <c r="P7637" s="1">
        <v>47</v>
      </c>
      <c r="Q7637" s="1">
        <f t="shared" si="1079"/>
        <v>0.05</v>
      </c>
      <c r="T7637" s="4">
        <v>256</v>
      </c>
      <c r="U7637" s="9">
        <f t="shared" si="1075"/>
        <v>0</v>
      </c>
      <c r="V7637" s="4">
        <f t="shared" si="1076"/>
        <v>5.4468085106382977</v>
      </c>
      <c r="W7637" s="1" t="s">
        <v>21</v>
      </c>
      <c r="X7637" s="1">
        <v>5.66</v>
      </c>
      <c r="Y7637" s="4">
        <f t="shared" si="1077"/>
        <v>261.66000000000003</v>
      </c>
      <c r="Z7637" s="1" t="s">
        <v>39</v>
      </c>
      <c r="AA7637" s="1" t="s">
        <v>16</v>
      </c>
      <c r="AB7637" s="1" t="s">
        <v>29</v>
      </c>
      <c r="AC7637" s="1" t="s">
        <v>40</v>
      </c>
      <c r="AD7637" s="1" t="s">
        <v>19</v>
      </c>
      <c r="AE7637" s="2">
        <v>41139</v>
      </c>
    </row>
    <row r="7638" spans="1:31" x14ac:dyDescent="0.25">
      <c r="A7638">
        <f t="shared" si="1078"/>
        <v>7637</v>
      </c>
      <c r="B7638" s="1">
        <v>56930</v>
      </c>
      <c r="C7638" s="2">
        <v>41138</v>
      </c>
      <c r="D7638" s="1" t="s">
        <v>13</v>
      </c>
      <c r="E7638" s="1" t="str">
        <f t="shared" si="1071"/>
        <v>*</v>
      </c>
      <c r="F7638" s="1" t="str">
        <f t="shared" si="1072"/>
        <v>*</v>
      </c>
      <c r="G7638" s="1" t="str">
        <f t="shared" si="1073"/>
        <v>*</v>
      </c>
      <c r="J7638" s="1" t="str">
        <f t="shared" si="1074"/>
        <v>*</v>
      </c>
      <c r="P7638" s="1">
        <v>47</v>
      </c>
      <c r="Q7638" s="1">
        <f t="shared" si="1079"/>
        <v>0.05</v>
      </c>
      <c r="T7638" s="4">
        <v>228.31</v>
      </c>
      <c r="U7638" s="9">
        <f t="shared" si="1075"/>
        <v>0</v>
      </c>
      <c r="V7638" s="4">
        <f t="shared" si="1076"/>
        <v>4.8576595744680855</v>
      </c>
      <c r="W7638" s="1" t="s">
        <v>21</v>
      </c>
      <c r="X7638" s="1">
        <v>0.7</v>
      </c>
      <c r="Y7638" s="4">
        <f t="shared" si="1077"/>
        <v>229.01</v>
      </c>
      <c r="Z7638" s="1" t="s">
        <v>15</v>
      </c>
      <c r="AA7638" s="1" t="s">
        <v>37</v>
      </c>
      <c r="AB7638" s="1" t="s">
        <v>29</v>
      </c>
      <c r="AC7638" s="1" t="s">
        <v>61</v>
      </c>
      <c r="AD7638" s="1" t="s">
        <v>31</v>
      </c>
      <c r="AE7638" s="2">
        <v>41145</v>
      </c>
    </row>
    <row r="7639" spans="1:31" x14ac:dyDescent="0.25">
      <c r="A7639">
        <f t="shared" si="1078"/>
        <v>7638</v>
      </c>
      <c r="B7639" s="1">
        <v>487</v>
      </c>
      <c r="C7639" s="2">
        <v>41138</v>
      </c>
      <c r="D7639" s="1" t="s">
        <v>32</v>
      </c>
      <c r="E7639" s="1" t="str">
        <f t="shared" si="1071"/>
        <v>***</v>
      </c>
      <c r="F7639" s="1" t="str">
        <f t="shared" si="1072"/>
        <v>***</v>
      </c>
      <c r="G7639" s="1" t="str">
        <f t="shared" si="1073"/>
        <v>***</v>
      </c>
      <c r="J7639" s="1" t="str">
        <f t="shared" si="1074"/>
        <v>***</v>
      </c>
      <c r="P7639" s="1">
        <v>19</v>
      </c>
      <c r="Q7639" s="1">
        <f t="shared" si="1079"/>
        <v>0.02</v>
      </c>
      <c r="T7639" s="4">
        <v>210.4</v>
      </c>
      <c r="U7639" s="9">
        <f t="shared" si="1075"/>
        <v>0</v>
      </c>
      <c r="V7639" s="4">
        <f t="shared" si="1076"/>
        <v>11.073684210526316</v>
      </c>
      <c r="W7639" s="1" t="s">
        <v>21</v>
      </c>
      <c r="X7639" s="1">
        <v>4.5</v>
      </c>
      <c r="Y7639" s="4">
        <f t="shared" si="1077"/>
        <v>214.9</v>
      </c>
      <c r="Z7639" s="1" t="s">
        <v>51</v>
      </c>
      <c r="AA7639" s="1" t="s">
        <v>28</v>
      </c>
      <c r="AB7639" s="1" t="s">
        <v>29</v>
      </c>
      <c r="AC7639" s="1" t="s">
        <v>63</v>
      </c>
      <c r="AD7639" s="1" t="s">
        <v>19</v>
      </c>
      <c r="AE7639" s="2">
        <v>41139</v>
      </c>
    </row>
    <row r="7640" spans="1:31" x14ac:dyDescent="0.25">
      <c r="A7640">
        <f t="shared" si="1078"/>
        <v>7639</v>
      </c>
      <c r="B7640" s="1">
        <v>25571</v>
      </c>
      <c r="C7640" s="2">
        <v>41139</v>
      </c>
      <c r="D7640" s="1" t="s">
        <v>32</v>
      </c>
      <c r="E7640" s="1" t="str">
        <f t="shared" si="1071"/>
        <v>***</v>
      </c>
      <c r="F7640" s="1" t="str">
        <f t="shared" si="1072"/>
        <v>***</v>
      </c>
      <c r="G7640" s="1" t="str">
        <f t="shared" si="1073"/>
        <v>***</v>
      </c>
      <c r="J7640" s="1" t="str">
        <f t="shared" si="1074"/>
        <v>***</v>
      </c>
      <c r="P7640" s="1">
        <v>42</v>
      </c>
      <c r="Q7640" s="1">
        <f t="shared" si="1079"/>
        <v>0.05</v>
      </c>
      <c r="T7640" s="4">
        <v>3749</v>
      </c>
      <c r="U7640" s="9">
        <f t="shared" si="1075"/>
        <v>1</v>
      </c>
      <c r="V7640" s="4">
        <f t="shared" si="1076"/>
        <v>89.261904761904759</v>
      </c>
      <c r="W7640" s="1" t="s">
        <v>21</v>
      </c>
      <c r="X7640" s="1">
        <v>35</v>
      </c>
      <c r="Y7640" s="4">
        <f t="shared" si="1077"/>
        <v>3784</v>
      </c>
      <c r="Z7640" s="1" t="s">
        <v>15</v>
      </c>
      <c r="AA7640" s="1" t="s">
        <v>16</v>
      </c>
      <c r="AB7640" s="1" t="s">
        <v>29</v>
      </c>
      <c r="AC7640" s="1" t="s">
        <v>55</v>
      </c>
      <c r="AD7640" s="1" t="s">
        <v>48</v>
      </c>
      <c r="AE7640" s="2">
        <v>41141</v>
      </c>
    </row>
    <row r="7641" spans="1:31" x14ac:dyDescent="0.25">
      <c r="A7641">
        <f t="shared" si="1078"/>
        <v>7640</v>
      </c>
      <c r="B7641" s="1">
        <v>31297</v>
      </c>
      <c r="C7641" s="2">
        <v>41139</v>
      </c>
      <c r="D7641" s="1" t="s">
        <v>13</v>
      </c>
      <c r="E7641" s="1" t="str">
        <f t="shared" si="1071"/>
        <v>*</v>
      </c>
      <c r="F7641" s="1" t="str">
        <f t="shared" si="1072"/>
        <v>*</v>
      </c>
      <c r="G7641" s="1" t="str">
        <f t="shared" si="1073"/>
        <v>*</v>
      </c>
      <c r="J7641" s="1" t="str">
        <f t="shared" si="1074"/>
        <v>*</v>
      </c>
      <c r="P7641" s="1">
        <v>44</v>
      </c>
      <c r="Q7641" s="1">
        <f t="shared" si="1079"/>
        <v>0.05</v>
      </c>
      <c r="T7641" s="4">
        <v>1579.56</v>
      </c>
      <c r="U7641" s="9">
        <f t="shared" si="1075"/>
        <v>1</v>
      </c>
      <c r="V7641" s="4">
        <f t="shared" si="1076"/>
        <v>35.899090909090908</v>
      </c>
      <c r="W7641" s="1" t="s">
        <v>21</v>
      </c>
      <c r="X7641" s="1">
        <v>4.92</v>
      </c>
      <c r="Y7641" s="4">
        <f t="shared" si="1077"/>
        <v>1584.48</v>
      </c>
      <c r="Z7641" s="1" t="s">
        <v>15</v>
      </c>
      <c r="AA7641" s="1" t="s">
        <v>28</v>
      </c>
      <c r="AB7641" s="1" t="s">
        <v>29</v>
      </c>
      <c r="AC7641" s="1" t="s">
        <v>40</v>
      </c>
      <c r="AD7641" s="1" t="s">
        <v>19</v>
      </c>
      <c r="AE7641" s="2">
        <v>41148</v>
      </c>
    </row>
    <row r="7642" spans="1:31" x14ac:dyDescent="0.25">
      <c r="A7642">
        <f t="shared" si="1078"/>
        <v>7641</v>
      </c>
      <c r="B7642" s="1">
        <v>3907</v>
      </c>
      <c r="C7642" s="2">
        <v>41139</v>
      </c>
      <c r="D7642" s="1" t="s">
        <v>36</v>
      </c>
      <c r="E7642" s="1" t="str">
        <f t="shared" si="1071"/>
        <v>*</v>
      </c>
      <c r="F7642" s="1" t="str">
        <f t="shared" si="1072"/>
        <v>*</v>
      </c>
      <c r="G7642" s="1" t="str">
        <f t="shared" si="1073"/>
        <v>*</v>
      </c>
      <c r="J7642" s="1" t="str">
        <f t="shared" si="1074"/>
        <v>*</v>
      </c>
      <c r="P7642" s="1">
        <v>36</v>
      </c>
      <c r="Q7642" s="1">
        <f t="shared" si="1079"/>
        <v>0.04</v>
      </c>
      <c r="T7642" s="4">
        <v>1083.19</v>
      </c>
      <c r="U7642" s="9">
        <f t="shared" si="1075"/>
        <v>1</v>
      </c>
      <c r="V7642" s="4">
        <f t="shared" si="1076"/>
        <v>30.088611111111113</v>
      </c>
      <c r="W7642" s="1" t="s">
        <v>14</v>
      </c>
      <c r="X7642" s="1">
        <v>5.5</v>
      </c>
      <c r="Y7642" s="4">
        <f t="shared" si="1077"/>
        <v>1088.69</v>
      </c>
      <c r="Z7642" s="1" t="s">
        <v>15</v>
      </c>
      <c r="AA7642" s="1" t="s">
        <v>23</v>
      </c>
      <c r="AB7642" s="1" t="s">
        <v>24</v>
      </c>
      <c r="AC7642" s="1" t="s">
        <v>38</v>
      </c>
      <c r="AD7642" s="1" t="s">
        <v>19</v>
      </c>
      <c r="AE7642" s="2">
        <v>41140</v>
      </c>
    </row>
    <row r="7643" spans="1:31" x14ac:dyDescent="0.25">
      <c r="A7643">
        <f t="shared" si="1078"/>
        <v>7642</v>
      </c>
      <c r="B7643" s="1">
        <v>3907</v>
      </c>
      <c r="C7643" s="2">
        <v>41139</v>
      </c>
      <c r="D7643" s="1" t="s">
        <v>36</v>
      </c>
      <c r="E7643" s="1" t="str">
        <f t="shared" si="1071"/>
        <v>*</v>
      </c>
      <c r="F7643" s="1" t="str">
        <f t="shared" si="1072"/>
        <v>*</v>
      </c>
      <c r="G7643" s="1" t="str">
        <f t="shared" si="1073"/>
        <v>*</v>
      </c>
      <c r="J7643" s="1" t="str">
        <f t="shared" si="1074"/>
        <v>*</v>
      </c>
      <c r="P7643" s="1">
        <v>34</v>
      </c>
      <c r="Q7643" s="1">
        <f t="shared" si="1079"/>
        <v>0.04</v>
      </c>
      <c r="T7643" s="4">
        <v>729.83</v>
      </c>
      <c r="U7643" s="9">
        <f t="shared" si="1075"/>
        <v>0</v>
      </c>
      <c r="V7643" s="4">
        <f t="shared" si="1076"/>
        <v>21.465588235294121</v>
      </c>
      <c r="W7643" s="1" t="s">
        <v>21</v>
      </c>
      <c r="X7643" s="1">
        <v>15.1</v>
      </c>
      <c r="Y7643" s="4">
        <f t="shared" si="1077"/>
        <v>744.93000000000006</v>
      </c>
      <c r="Z7643" s="1" t="s">
        <v>15</v>
      </c>
      <c r="AA7643" s="1" t="s">
        <v>23</v>
      </c>
      <c r="AB7643" s="1" t="s">
        <v>29</v>
      </c>
      <c r="AC7643" s="1" t="s">
        <v>43</v>
      </c>
      <c r="AD7643" s="1" t="s">
        <v>19</v>
      </c>
      <c r="AE7643" s="2">
        <v>41141</v>
      </c>
    </row>
    <row r="7644" spans="1:31" x14ac:dyDescent="0.25">
      <c r="A7644">
        <f t="shared" si="1078"/>
        <v>7643</v>
      </c>
      <c r="B7644" s="1">
        <v>31297</v>
      </c>
      <c r="C7644" s="2">
        <v>41139</v>
      </c>
      <c r="D7644" s="1" t="s">
        <v>13</v>
      </c>
      <c r="E7644" s="1" t="str">
        <f t="shared" si="1071"/>
        <v>*</v>
      </c>
      <c r="F7644" s="1" t="str">
        <f t="shared" si="1072"/>
        <v>*</v>
      </c>
      <c r="G7644" s="1" t="str">
        <f t="shared" si="1073"/>
        <v>*</v>
      </c>
      <c r="J7644" s="1" t="str">
        <f t="shared" si="1074"/>
        <v>*</v>
      </c>
      <c r="P7644" s="1">
        <v>39</v>
      </c>
      <c r="Q7644" s="1">
        <f t="shared" si="1079"/>
        <v>0.04</v>
      </c>
      <c r="T7644" s="4">
        <v>679.95</v>
      </c>
      <c r="U7644" s="9">
        <f t="shared" si="1075"/>
        <v>0</v>
      </c>
      <c r="V7644" s="4">
        <f t="shared" si="1076"/>
        <v>17.434615384615388</v>
      </c>
      <c r="W7644" s="1" t="s">
        <v>21</v>
      </c>
      <c r="X7644" s="1">
        <v>8.65</v>
      </c>
      <c r="Y7644" s="4">
        <f t="shared" si="1077"/>
        <v>688.6</v>
      </c>
      <c r="Z7644" s="1" t="s">
        <v>15</v>
      </c>
      <c r="AA7644" s="1" t="s">
        <v>28</v>
      </c>
      <c r="AB7644" s="1" t="s">
        <v>29</v>
      </c>
      <c r="AC7644" s="1" t="s">
        <v>30</v>
      </c>
      <c r="AD7644" s="1" t="s">
        <v>19</v>
      </c>
      <c r="AE7644" s="2">
        <v>41146</v>
      </c>
    </row>
    <row r="7645" spans="1:31" x14ac:dyDescent="0.25">
      <c r="A7645">
        <f t="shared" si="1078"/>
        <v>7644</v>
      </c>
      <c r="B7645" s="1">
        <v>3907</v>
      </c>
      <c r="C7645" s="2">
        <v>41139</v>
      </c>
      <c r="D7645" s="1" t="s">
        <v>36</v>
      </c>
      <c r="E7645" s="1" t="str">
        <f t="shared" si="1071"/>
        <v>*</v>
      </c>
      <c r="F7645" s="1" t="str">
        <f t="shared" si="1072"/>
        <v>*</v>
      </c>
      <c r="G7645" s="1" t="str">
        <f t="shared" si="1073"/>
        <v>*</v>
      </c>
      <c r="J7645" s="1" t="str">
        <f t="shared" si="1074"/>
        <v>*</v>
      </c>
      <c r="P7645" s="1">
        <v>36</v>
      </c>
      <c r="Q7645" s="1">
        <f t="shared" si="1079"/>
        <v>0.04</v>
      </c>
      <c r="T7645" s="4">
        <v>218.12</v>
      </c>
      <c r="U7645" s="9">
        <f t="shared" si="1075"/>
        <v>0</v>
      </c>
      <c r="V7645" s="4">
        <f t="shared" si="1076"/>
        <v>6.0588888888888892</v>
      </c>
      <c r="W7645" s="1" t="s">
        <v>21</v>
      </c>
      <c r="X7645" s="1">
        <v>49</v>
      </c>
      <c r="Y7645" s="4">
        <f t="shared" si="1077"/>
        <v>267.12</v>
      </c>
      <c r="Z7645" s="1" t="s">
        <v>15</v>
      </c>
      <c r="AA7645" s="1" t="s">
        <v>23</v>
      </c>
      <c r="AB7645" s="1" t="s">
        <v>29</v>
      </c>
      <c r="AC7645" s="1" t="s">
        <v>63</v>
      </c>
      <c r="AD7645" s="1" t="s">
        <v>48</v>
      </c>
      <c r="AE7645" s="2">
        <v>41139</v>
      </c>
    </row>
    <row r="7646" spans="1:31" x14ac:dyDescent="0.25">
      <c r="A7646">
        <f t="shared" si="1078"/>
        <v>7645</v>
      </c>
      <c r="B7646" s="1">
        <v>6018</v>
      </c>
      <c r="C7646" s="2">
        <v>41139</v>
      </c>
      <c r="D7646" s="1" t="s">
        <v>13</v>
      </c>
      <c r="E7646" s="1" t="str">
        <f t="shared" si="1071"/>
        <v>*</v>
      </c>
      <c r="F7646" s="1" t="str">
        <f t="shared" si="1072"/>
        <v>*</v>
      </c>
      <c r="G7646" s="1" t="str">
        <f t="shared" si="1073"/>
        <v>*</v>
      </c>
      <c r="J7646" s="1" t="str">
        <f t="shared" si="1074"/>
        <v>*</v>
      </c>
      <c r="P7646" s="1">
        <v>39</v>
      </c>
      <c r="Q7646" s="1">
        <f t="shared" si="1079"/>
        <v>0.04</v>
      </c>
      <c r="T7646" s="4">
        <v>206.09</v>
      </c>
      <c r="U7646" s="9">
        <f t="shared" si="1075"/>
        <v>0</v>
      </c>
      <c r="V7646" s="4">
        <f t="shared" si="1076"/>
        <v>5.2843589743589741</v>
      </c>
      <c r="W7646" s="1" t="s">
        <v>21</v>
      </c>
      <c r="X7646" s="1">
        <v>2.0299999999999998</v>
      </c>
      <c r="Y7646" s="4">
        <f t="shared" si="1077"/>
        <v>208.12</v>
      </c>
      <c r="Z7646" s="1" t="s">
        <v>49</v>
      </c>
      <c r="AA7646" s="1" t="s">
        <v>37</v>
      </c>
      <c r="AB7646" s="1" t="s">
        <v>17</v>
      </c>
      <c r="AC7646" s="1" t="s">
        <v>18</v>
      </c>
      <c r="AD7646" s="1" t="s">
        <v>31</v>
      </c>
      <c r="AE7646" s="2">
        <v>41141</v>
      </c>
    </row>
    <row r="7647" spans="1:31" x14ac:dyDescent="0.25">
      <c r="A7647">
        <f t="shared" si="1078"/>
        <v>7646</v>
      </c>
      <c r="B7647" s="1">
        <v>31173</v>
      </c>
      <c r="C7647" s="2">
        <v>41139</v>
      </c>
      <c r="D7647" s="1" t="s">
        <v>13</v>
      </c>
      <c r="E7647" s="1" t="str">
        <f t="shared" si="1071"/>
        <v>*</v>
      </c>
      <c r="F7647" s="1" t="str">
        <f t="shared" si="1072"/>
        <v>*</v>
      </c>
      <c r="G7647" s="1" t="str">
        <f t="shared" si="1073"/>
        <v>*</v>
      </c>
      <c r="J7647" s="1" t="str">
        <f t="shared" si="1074"/>
        <v>*</v>
      </c>
      <c r="P7647" s="1">
        <v>24</v>
      </c>
      <c r="Q7647" s="1">
        <f t="shared" si="1079"/>
        <v>3.5000000000000003E-2</v>
      </c>
      <c r="T7647" s="4">
        <v>169.35400000000001</v>
      </c>
      <c r="U7647" s="9">
        <f t="shared" si="1075"/>
        <v>0</v>
      </c>
      <c r="V7647" s="4">
        <f t="shared" si="1076"/>
        <v>7.0564166666666672</v>
      </c>
      <c r="W7647" s="1" t="s">
        <v>14</v>
      </c>
      <c r="X7647" s="1">
        <v>5.03</v>
      </c>
      <c r="Y7647" s="4">
        <f t="shared" si="1077"/>
        <v>174.38400000000001</v>
      </c>
      <c r="Z7647" s="1" t="s">
        <v>22</v>
      </c>
      <c r="AA7647" s="1" t="s">
        <v>16</v>
      </c>
      <c r="AB7647" s="1" t="s">
        <v>24</v>
      </c>
      <c r="AC7647" s="1" t="s">
        <v>25</v>
      </c>
      <c r="AD7647" s="1" t="s">
        <v>26</v>
      </c>
      <c r="AE7647" s="2">
        <v>41146</v>
      </c>
    </row>
    <row r="7648" spans="1:31" x14ac:dyDescent="0.25">
      <c r="A7648">
        <f t="shared" si="1078"/>
        <v>7647</v>
      </c>
      <c r="B7648" s="1">
        <v>6018</v>
      </c>
      <c r="C7648" s="2">
        <v>41139</v>
      </c>
      <c r="D7648" s="1" t="s">
        <v>13</v>
      </c>
      <c r="E7648" s="1" t="str">
        <f t="shared" si="1071"/>
        <v>*</v>
      </c>
      <c r="F7648" s="1" t="str">
        <f t="shared" si="1072"/>
        <v>*</v>
      </c>
      <c r="G7648" s="1" t="str">
        <f t="shared" si="1073"/>
        <v>*</v>
      </c>
      <c r="J7648" s="1" t="str">
        <f t="shared" si="1074"/>
        <v>*</v>
      </c>
      <c r="P7648" s="1">
        <v>2</v>
      </c>
      <c r="Q7648" s="1">
        <f t="shared" si="1079"/>
        <v>0.01</v>
      </c>
      <c r="T7648" s="4">
        <v>124.25</v>
      </c>
      <c r="U7648" s="9">
        <f t="shared" si="1075"/>
        <v>0</v>
      </c>
      <c r="V7648" s="4">
        <f t="shared" si="1076"/>
        <v>62.125</v>
      </c>
      <c r="W7648" s="1" t="s">
        <v>21</v>
      </c>
      <c r="X7648" s="1">
        <v>13.88</v>
      </c>
      <c r="Y7648" s="4">
        <f t="shared" si="1077"/>
        <v>138.13</v>
      </c>
      <c r="Z7648" s="1" t="s">
        <v>49</v>
      </c>
      <c r="AA7648" s="1" t="s">
        <v>37</v>
      </c>
      <c r="AB7648" s="1" t="s">
        <v>29</v>
      </c>
      <c r="AC7648" s="1" t="s">
        <v>40</v>
      </c>
      <c r="AD7648" s="1" t="s">
        <v>19</v>
      </c>
      <c r="AE7648" s="2">
        <v>41144</v>
      </c>
    </row>
    <row r="7649" spans="1:31" x14ac:dyDescent="0.25">
      <c r="A7649">
        <f t="shared" si="1078"/>
        <v>7648</v>
      </c>
      <c r="B7649" s="1">
        <v>20096</v>
      </c>
      <c r="C7649" s="2">
        <v>41140</v>
      </c>
      <c r="D7649" s="1" t="s">
        <v>13</v>
      </c>
      <c r="E7649" s="1" t="str">
        <f t="shared" si="1071"/>
        <v>*</v>
      </c>
      <c r="F7649" s="1" t="str">
        <f t="shared" si="1072"/>
        <v>*</v>
      </c>
      <c r="G7649" s="1" t="str">
        <f t="shared" si="1073"/>
        <v>*</v>
      </c>
      <c r="J7649" s="1" t="str">
        <f t="shared" si="1074"/>
        <v>*</v>
      </c>
      <c r="P7649" s="1">
        <v>35</v>
      </c>
      <c r="Q7649" s="1">
        <f t="shared" si="1079"/>
        <v>0.04</v>
      </c>
      <c r="T7649" s="4">
        <v>6116.11</v>
      </c>
      <c r="U7649" s="9">
        <f t="shared" si="1075"/>
        <v>1</v>
      </c>
      <c r="V7649" s="4">
        <f t="shared" si="1076"/>
        <v>174.74599999999998</v>
      </c>
      <c r="W7649" s="1" t="s">
        <v>33</v>
      </c>
      <c r="X7649" s="1">
        <v>29.21</v>
      </c>
      <c r="Y7649" s="4">
        <f t="shared" si="1077"/>
        <v>6145.32</v>
      </c>
      <c r="Z7649" s="1" t="s">
        <v>42</v>
      </c>
      <c r="AA7649" s="1" t="s">
        <v>16</v>
      </c>
      <c r="AB7649" s="1" t="s">
        <v>17</v>
      </c>
      <c r="AC7649" s="1" t="s">
        <v>52</v>
      </c>
      <c r="AD7649" s="1" t="s">
        <v>59</v>
      </c>
      <c r="AE7649" s="2">
        <v>41145</v>
      </c>
    </row>
    <row r="7650" spans="1:31" x14ac:dyDescent="0.25">
      <c r="A7650">
        <f t="shared" si="1078"/>
        <v>7649</v>
      </c>
      <c r="B7650" s="1">
        <v>32610</v>
      </c>
      <c r="C7650" s="2">
        <v>41140</v>
      </c>
      <c r="D7650" s="1" t="s">
        <v>27</v>
      </c>
      <c r="E7650" s="1" t="str">
        <f t="shared" si="1071"/>
        <v>*</v>
      </c>
      <c r="F7650" s="1" t="str">
        <f t="shared" si="1072"/>
        <v>*</v>
      </c>
      <c r="G7650" s="1" t="str">
        <f t="shared" si="1073"/>
        <v>*</v>
      </c>
      <c r="J7650" s="1" t="str">
        <f t="shared" si="1074"/>
        <v>*</v>
      </c>
      <c r="P7650" s="1">
        <v>20</v>
      </c>
      <c r="Q7650" s="1">
        <f t="shared" si="1079"/>
        <v>3.5000000000000003E-2</v>
      </c>
      <c r="T7650" s="4">
        <v>1991.8985</v>
      </c>
      <c r="U7650" s="9">
        <f t="shared" si="1075"/>
        <v>1</v>
      </c>
      <c r="V7650" s="4">
        <f t="shared" si="1076"/>
        <v>99.594925000000003</v>
      </c>
      <c r="W7650" s="1" t="s">
        <v>21</v>
      </c>
      <c r="X7650" s="1">
        <v>7.69</v>
      </c>
      <c r="Y7650" s="4">
        <f t="shared" si="1077"/>
        <v>1999.5885000000001</v>
      </c>
      <c r="Z7650" s="1" t="s">
        <v>46</v>
      </c>
      <c r="AA7650" s="1" t="s">
        <v>16</v>
      </c>
      <c r="AB7650" s="1" t="s">
        <v>24</v>
      </c>
      <c r="AC7650" s="1" t="s">
        <v>25</v>
      </c>
      <c r="AD7650" s="1" t="s">
        <v>19</v>
      </c>
      <c r="AE7650" s="2">
        <v>41141</v>
      </c>
    </row>
    <row r="7651" spans="1:31" x14ac:dyDescent="0.25">
      <c r="A7651">
        <f t="shared" si="1078"/>
        <v>7650</v>
      </c>
      <c r="B7651" s="1">
        <v>32230</v>
      </c>
      <c r="C7651" s="2">
        <v>41140</v>
      </c>
      <c r="D7651" s="1" t="s">
        <v>20</v>
      </c>
      <c r="E7651" s="1" t="str">
        <f t="shared" si="1071"/>
        <v>*</v>
      </c>
      <c r="F7651" s="1" t="str">
        <f t="shared" si="1072"/>
        <v>**</v>
      </c>
      <c r="G7651" s="1" t="str">
        <f t="shared" si="1073"/>
        <v>**</v>
      </c>
      <c r="J7651" s="1" t="str">
        <f t="shared" si="1074"/>
        <v>**</v>
      </c>
      <c r="P7651" s="1">
        <v>46</v>
      </c>
      <c r="Q7651" s="1">
        <f t="shared" si="1079"/>
        <v>0.05</v>
      </c>
      <c r="T7651" s="4">
        <v>1753.75</v>
      </c>
      <c r="U7651" s="9">
        <f t="shared" si="1075"/>
        <v>1</v>
      </c>
      <c r="V7651" s="4">
        <f t="shared" si="1076"/>
        <v>38.125</v>
      </c>
      <c r="W7651" s="1" t="s">
        <v>21</v>
      </c>
      <c r="X7651" s="1">
        <v>9.1999999999999993</v>
      </c>
      <c r="Y7651" s="4">
        <f t="shared" si="1077"/>
        <v>1762.95</v>
      </c>
      <c r="Z7651" s="1" t="s">
        <v>22</v>
      </c>
      <c r="AA7651" s="1" t="s">
        <v>16</v>
      </c>
      <c r="AB7651" s="1" t="s">
        <v>17</v>
      </c>
      <c r="AC7651" s="1" t="s">
        <v>18</v>
      </c>
      <c r="AD7651" s="1" t="s">
        <v>31</v>
      </c>
      <c r="AE7651" s="2">
        <v>41141</v>
      </c>
    </row>
    <row r="7652" spans="1:31" x14ac:dyDescent="0.25">
      <c r="A7652">
        <f t="shared" si="1078"/>
        <v>7651</v>
      </c>
      <c r="B7652" s="1">
        <v>40608</v>
      </c>
      <c r="C7652" s="2">
        <v>41140</v>
      </c>
      <c r="D7652" s="1" t="s">
        <v>27</v>
      </c>
      <c r="E7652" s="1" t="str">
        <f t="shared" si="1071"/>
        <v>*</v>
      </c>
      <c r="F7652" s="1" t="str">
        <f t="shared" si="1072"/>
        <v>*</v>
      </c>
      <c r="G7652" s="1" t="str">
        <f t="shared" si="1073"/>
        <v>*</v>
      </c>
      <c r="J7652" s="1" t="str">
        <f t="shared" si="1074"/>
        <v>*</v>
      </c>
      <c r="P7652" s="1">
        <v>29</v>
      </c>
      <c r="Q7652" s="1">
        <f t="shared" si="1079"/>
        <v>3.5000000000000003E-2</v>
      </c>
      <c r="T7652" s="4">
        <v>573.97</v>
      </c>
      <c r="U7652" s="9">
        <f t="shared" si="1075"/>
        <v>0</v>
      </c>
      <c r="V7652" s="4">
        <f t="shared" si="1076"/>
        <v>19.792068965517242</v>
      </c>
      <c r="W7652" s="1" t="s">
        <v>21</v>
      </c>
      <c r="X7652" s="1">
        <v>9.5399999999999991</v>
      </c>
      <c r="Y7652" s="4">
        <f t="shared" si="1077"/>
        <v>583.51</v>
      </c>
      <c r="Z7652" s="1" t="s">
        <v>15</v>
      </c>
      <c r="AA7652" s="1" t="s">
        <v>28</v>
      </c>
      <c r="AB7652" s="1" t="s">
        <v>29</v>
      </c>
      <c r="AC7652" s="1" t="s">
        <v>40</v>
      </c>
      <c r="AD7652" s="1" t="s">
        <v>19</v>
      </c>
      <c r="AE7652" s="2">
        <v>41142</v>
      </c>
    </row>
    <row r="7653" spans="1:31" x14ac:dyDescent="0.25">
      <c r="A7653">
        <f t="shared" si="1078"/>
        <v>7652</v>
      </c>
      <c r="B7653" s="1">
        <v>32610</v>
      </c>
      <c r="C7653" s="2">
        <v>41140</v>
      </c>
      <c r="D7653" s="1" t="s">
        <v>27</v>
      </c>
      <c r="E7653" s="1" t="str">
        <f t="shared" si="1071"/>
        <v>*</v>
      </c>
      <c r="F7653" s="1" t="str">
        <f t="shared" si="1072"/>
        <v>*</v>
      </c>
      <c r="G7653" s="1" t="str">
        <f t="shared" si="1073"/>
        <v>*</v>
      </c>
      <c r="J7653" s="1" t="str">
        <f t="shared" si="1074"/>
        <v>*</v>
      </c>
      <c r="P7653" s="1">
        <v>47</v>
      </c>
      <c r="Q7653" s="1">
        <f t="shared" si="1079"/>
        <v>0.05</v>
      </c>
      <c r="T7653" s="4">
        <v>316.99</v>
      </c>
      <c r="U7653" s="9">
        <f t="shared" si="1075"/>
        <v>0</v>
      </c>
      <c r="V7653" s="4">
        <f t="shared" si="1076"/>
        <v>6.7444680851063827</v>
      </c>
      <c r="W7653" s="1" t="s">
        <v>21</v>
      </c>
      <c r="X7653" s="1">
        <v>8.3699999999999992</v>
      </c>
      <c r="Y7653" s="4">
        <f t="shared" si="1077"/>
        <v>325.36</v>
      </c>
      <c r="Z7653" s="1" t="s">
        <v>46</v>
      </c>
      <c r="AA7653" s="1" t="s">
        <v>16</v>
      </c>
      <c r="AB7653" s="1" t="s">
        <v>29</v>
      </c>
      <c r="AC7653" s="1" t="s">
        <v>45</v>
      </c>
      <c r="AD7653" s="1" t="s">
        <v>41</v>
      </c>
      <c r="AE7653" s="2">
        <v>41141</v>
      </c>
    </row>
    <row r="7654" spans="1:31" x14ac:dyDescent="0.25">
      <c r="A7654">
        <f t="shared" si="1078"/>
        <v>7653</v>
      </c>
      <c r="B7654" s="1">
        <v>58084</v>
      </c>
      <c r="C7654" s="2">
        <v>41140</v>
      </c>
      <c r="D7654" s="1" t="s">
        <v>36</v>
      </c>
      <c r="E7654" s="1" t="str">
        <f t="shared" si="1071"/>
        <v>*</v>
      </c>
      <c r="F7654" s="1" t="str">
        <f t="shared" si="1072"/>
        <v>*</v>
      </c>
      <c r="G7654" s="1" t="str">
        <f t="shared" si="1073"/>
        <v>*</v>
      </c>
      <c r="J7654" s="1" t="str">
        <f t="shared" si="1074"/>
        <v>*</v>
      </c>
      <c r="P7654" s="1">
        <v>36</v>
      </c>
      <c r="Q7654" s="1">
        <f t="shared" si="1079"/>
        <v>0.04</v>
      </c>
      <c r="T7654" s="4">
        <v>266.16000000000003</v>
      </c>
      <c r="U7654" s="9">
        <f t="shared" si="1075"/>
        <v>0</v>
      </c>
      <c r="V7654" s="4">
        <f t="shared" si="1076"/>
        <v>7.3933333333333344</v>
      </c>
      <c r="W7654" s="1" t="s">
        <v>21</v>
      </c>
      <c r="X7654" s="1">
        <v>1.77</v>
      </c>
      <c r="Y7654" s="4">
        <f t="shared" si="1077"/>
        <v>267.93</v>
      </c>
      <c r="Z7654" s="1" t="s">
        <v>15</v>
      </c>
      <c r="AA7654" s="1" t="s">
        <v>23</v>
      </c>
      <c r="AB7654" s="1" t="s">
        <v>29</v>
      </c>
      <c r="AC7654" s="1" t="s">
        <v>40</v>
      </c>
      <c r="AD7654" s="1" t="s">
        <v>31</v>
      </c>
      <c r="AE7654" s="2">
        <v>41142</v>
      </c>
    </row>
    <row r="7655" spans="1:31" x14ac:dyDescent="0.25">
      <c r="A7655">
        <f t="shared" si="1078"/>
        <v>7654</v>
      </c>
      <c r="B7655" s="1">
        <v>40608</v>
      </c>
      <c r="C7655" s="2">
        <v>41140</v>
      </c>
      <c r="D7655" s="1" t="s">
        <v>27</v>
      </c>
      <c r="E7655" s="1" t="str">
        <f t="shared" si="1071"/>
        <v>*</v>
      </c>
      <c r="F7655" s="1" t="str">
        <f t="shared" si="1072"/>
        <v>*</v>
      </c>
      <c r="G7655" s="1" t="str">
        <f t="shared" si="1073"/>
        <v>*</v>
      </c>
      <c r="J7655" s="1" t="str">
        <f t="shared" si="1074"/>
        <v>*</v>
      </c>
      <c r="P7655" s="1">
        <v>39</v>
      </c>
      <c r="Q7655" s="1">
        <f t="shared" si="1079"/>
        <v>0.04</v>
      </c>
      <c r="T7655" s="4">
        <v>223.79</v>
      </c>
      <c r="U7655" s="9">
        <f t="shared" si="1075"/>
        <v>0</v>
      </c>
      <c r="V7655" s="4">
        <f t="shared" si="1076"/>
        <v>5.7382051282051281</v>
      </c>
      <c r="W7655" s="1" t="s">
        <v>21</v>
      </c>
      <c r="X7655" s="1">
        <v>5.66</v>
      </c>
      <c r="Y7655" s="4">
        <f t="shared" si="1077"/>
        <v>229.45</v>
      </c>
      <c r="Z7655" s="1" t="s">
        <v>15</v>
      </c>
      <c r="AA7655" s="1" t="s">
        <v>28</v>
      </c>
      <c r="AB7655" s="1" t="s">
        <v>29</v>
      </c>
      <c r="AC7655" s="1" t="s">
        <v>40</v>
      </c>
      <c r="AD7655" s="1" t="s">
        <v>19</v>
      </c>
      <c r="AE7655" s="2">
        <v>41141</v>
      </c>
    </row>
    <row r="7656" spans="1:31" x14ac:dyDescent="0.25">
      <c r="A7656">
        <f t="shared" si="1078"/>
        <v>7655</v>
      </c>
      <c r="B7656" s="1">
        <v>58084</v>
      </c>
      <c r="C7656" s="2">
        <v>41140</v>
      </c>
      <c r="D7656" s="1" t="s">
        <v>36</v>
      </c>
      <c r="E7656" s="1" t="str">
        <f t="shared" si="1071"/>
        <v>*</v>
      </c>
      <c r="F7656" s="1" t="str">
        <f t="shared" si="1072"/>
        <v>*</v>
      </c>
      <c r="G7656" s="1" t="str">
        <f t="shared" si="1073"/>
        <v>*</v>
      </c>
      <c r="J7656" s="1" t="str">
        <f t="shared" si="1074"/>
        <v>*</v>
      </c>
      <c r="P7656" s="1">
        <v>3</v>
      </c>
      <c r="Q7656" s="1">
        <f t="shared" si="1079"/>
        <v>0.01</v>
      </c>
      <c r="T7656" s="4">
        <v>21.55</v>
      </c>
      <c r="U7656" s="9">
        <f t="shared" si="1075"/>
        <v>0</v>
      </c>
      <c r="V7656" s="4">
        <f t="shared" si="1076"/>
        <v>7.1833333333333336</v>
      </c>
      <c r="W7656" s="1" t="s">
        <v>21</v>
      </c>
      <c r="X7656" s="1">
        <v>0.49</v>
      </c>
      <c r="Y7656" s="4">
        <f t="shared" si="1077"/>
        <v>22.04</v>
      </c>
      <c r="Z7656" s="1" t="s">
        <v>15</v>
      </c>
      <c r="AA7656" s="1" t="s">
        <v>23</v>
      </c>
      <c r="AB7656" s="1" t="s">
        <v>29</v>
      </c>
      <c r="AC7656" s="1" t="s">
        <v>58</v>
      </c>
      <c r="AD7656" s="1" t="s">
        <v>19</v>
      </c>
      <c r="AE7656" s="2">
        <v>41140</v>
      </c>
    </row>
    <row r="7657" spans="1:31" x14ac:dyDescent="0.25">
      <c r="A7657">
        <f t="shared" si="1078"/>
        <v>7656</v>
      </c>
      <c r="B7657" s="1">
        <v>4099</v>
      </c>
      <c r="C7657" s="2">
        <v>41141</v>
      </c>
      <c r="D7657" s="1" t="s">
        <v>32</v>
      </c>
      <c r="E7657" s="1" t="str">
        <f t="shared" si="1071"/>
        <v>***</v>
      </c>
      <c r="F7657" s="1" t="str">
        <f t="shared" si="1072"/>
        <v>***</v>
      </c>
      <c r="G7657" s="1" t="str">
        <f t="shared" si="1073"/>
        <v>***</v>
      </c>
      <c r="J7657" s="1" t="str">
        <f t="shared" si="1074"/>
        <v>***</v>
      </c>
      <c r="P7657" s="1">
        <v>39</v>
      </c>
      <c r="Q7657" s="1">
        <f t="shared" si="1079"/>
        <v>0.04</v>
      </c>
      <c r="T7657" s="4">
        <v>3607.8505</v>
      </c>
      <c r="U7657" s="9">
        <f t="shared" si="1075"/>
        <v>1</v>
      </c>
      <c r="V7657" s="4">
        <f t="shared" si="1076"/>
        <v>92.508987179487178</v>
      </c>
      <c r="W7657" s="1" t="s">
        <v>21</v>
      </c>
      <c r="X7657" s="1">
        <v>8.99</v>
      </c>
      <c r="Y7657" s="4">
        <f t="shared" si="1077"/>
        <v>3616.8404999999998</v>
      </c>
      <c r="Z7657" s="1" t="s">
        <v>42</v>
      </c>
      <c r="AA7657" s="1" t="s">
        <v>16</v>
      </c>
      <c r="AB7657" s="1" t="s">
        <v>24</v>
      </c>
      <c r="AC7657" s="1" t="s">
        <v>25</v>
      </c>
      <c r="AD7657" s="1" t="s">
        <v>19</v>
      </c>
      <c r="AE7657" s="2">
        <v>41143</v>
      </c>
    </row>
    <row r="7658" spans="1:31" x14ac:dyDescent="0.25">
      <c r="A7658">
        <f t="shared" si="1078"/>
        <v>7657</v>
      </c>
      <c r="B7658" s="1">
        <v>4099</v>
      </c>
      <c r="C7658" s="2">
        <v>41141</v>
      </c>
      <c r="D7658" s="1" t="s">
        <v>32</v>
      </c>
      <c r="E7658" s="1" t="str">
        <f t="shared" si="1071"/>
        <v>***</v>
      </c>
      <c r="F7658" s="1" t="str">
        <f t="shared" si="1072"/>
        <v>***</v>
      </c>
      <c r="G7658" s="1" t="str">
        <f t="shared" si="1073"/>
        <v>***</v>
      </c>
      <c r="J7658" s="1" t="str">
        <f t="shared" si="1074"/>
        <v>***</v>
      </c>
      <c r="P7658" s="1">
        <v>42</v>
      </c>
      <c r="Q7658" s="1">
        <f t="shared" si="1079"/>
        <v>0.05</v>
      </c>
      <c r="T7658" s="4">
        <v>1691.51</v>
      </c>
      <c r="U7658" s="9">
        <f t="shared" si="1075"/>
        <v>1</v>
      </c>
      <c r="V7658" s="4">
        <f t="shared" si="1076"/>
        <v>40.274047619047622</v>
      </c>
      <c r="W7658" s="1" t="s">
        <v>21</v>
      </c>
      <c r="X7658" s="1">
        <v>6.22</v>
      </c>
      <c r="Y7658" s="4">
        <f t="shared" si="1077"/>
        <v>1697.73</v>
      </c>
      <c r="Z7658" s="1" t="s">
        <v>42</v>
      </c>
      <c r="AA7658" s="1" t="s">
        <v>16</v>
      </c>
      <c r="AB7658" s="1" t="s">
        <v>29</v>
      </c>
      <c r="AC7658" s="1" t="s">
        <v>55</v>
      </c>
      <c r="AD7658" s="1" t="s">
        <v>19</v>
      </c>
      <c r="AE7658" s="2">
        <v>41142</v>
      </c>
    </row>
    <row r="7659" spans="1:31" x14ac:dyDescent="0.25">
      <c r="A7659">
        <f t="shared" si="1078"/>
        <v>7658</v>
      </c>
      <c r="B7659" s="1">
        <v>17953</v>
      </c>
      <c r="C7659" s="2">
        <v>41141</v>
      </c>
      <c r="D7659" s="1" t="s">
        <v>20</v>
      </c>
      <c r="E7659" s="1" t="str">
        <f t="shared" si="1071"/>
        <v>*</v>
      </c>
      <c r="F7659" s="1" t="str">
        <f t="shared" si="1072"/>
        <v>**</v>
      </c>
      <c r="G7659" s="1" t="str">
        <f t="shared" si="1073"/>
        <v>**</v>
      </c>
      <c r="J7659" s="1" t="str">
        <f t="shared" si="1074"/>
        <v>**</v>
      </c>
      <c r="P7659" s="1">
        <v>21</v>
      </c>
      <c r="Q7659" s="1">
        <f t="shared" si="1079"/>
        <v>3.5000000000000003E-2</v>
      </c>
      <c r="T7659" s="4">
        <v>1490.56</v>
      </c>
      <c r="U7659" s="9">
        <f t="shared" si="1075"/>
        <v>1</v>
      </c>
      <c r="V7659" s="4">
        <f t="shared" si="1076"/>
        <v>70.97904761904762</v>
      </c>
      <c r="W7659" s="1" t="s">
        <v>33</v>
      </c>
      <c r="X7659" s="1">
        <v>60</v>
      </c>
      <c r="Y7659" s="4">
        <f t="shared" si="1077"/>
        <v>1550.56</v>
      </c>
      <c r="Z7659" s="1" t="s">
        <v>44</v>
      </c>
      <c r="AA7659" s="1" t="s">
        <v>23</v>
      </c>
      <c r="AB7659" s="1" t="s">
        <v>29</v>
      </c>
      <c r="AC7659" s="1" t="s">
        <v>63</v>
      </c>
      <c r="AD7659" s="1" t="s">
        <v>35</v>
      </c>
      <c r="AE7659" s="2">
        <v>41143</v>
      </c>
    </row>
    <row r="7660" spans="1:31" x14ac:dyDescent="0.25">
      <c r="A7660">
        <f t="shared" si="1078"/>
        <v>7659</v>
      </c>
      <c r="B7660" s="1">
        <v>17953</v>
      </c>
      <c r="C7660" s="2">
        <v>41141</v>
      </c>
      <c r="D7660" s="1" t="s">
        <v>20</v>
      </c>
      <c r="E7660" s="1" t="str">
        <f t="shared" si="1071"/>
        <v>*</v>
      </c>
      <c r="F7660" s="1" t="str">
        <f t="shared" si="1072"/>
        <v>**</v>
      </c>
      <c r="G7660" s="1" t="str">
        <f t="shared" si="1073"/>
        <v>**</v>
      </c>
      <c r="J7660" s="1" t="str">
        <f t="shared" si="1074"/>
        <v>**</v>
      </c>
      <c r="P7660" s="1">
        <v>30</v>
      </c>
      <c r="Q7660" s="1">
        <f t="shared" si="1079"/>
        <v>0.04</v>
      </c>
      <c r="T7660" s="4">
        <v>975.12</v>
      </c>
      <c r="U7660" s="9">
        <f t="shared" si="1075"/>
        <v>0</v>
      </c>
      <c r="V7660" s="4">
        <f t="shared" si="1076"/>
        <v>32.503999999999998</v>
      </c>
      <c r="W7660" s="1" t="s">
        <v>21</v>
      </c>
      <c r="X7660" s="1">
        <v>19.510000000000002</v>
      </c>
      <c r="Y7660" s="4">
        <f t="shared" si="1077"/>
        <v>994.63</v>
      </c>
      <c r="Z7660" s="1" t="s">
        <v>22</v>
      </c>
      <c r="AA7660" s="1" t="s">
        <v>23</v>
      </c>
      <c r="AB7660" s="1" t="s">
        <v>29</v>
      </c>
      <c r="AC7660" s="1" t="s">
        <v>57</v>
      </c>
      <c r="AD7660" s="1" t="s">
        <v>19</v>
      </c>
      <c r="AE7660" s="2">
        <v>41143</v>
      </c>
    </row>
    <row r="7661" spans="1:31" x14ac:dyDescent="0.25">
      <c r="A7661">
        <f t="shared" si="1078"/>
        <v>7660</v>
      </c>
      <c r="B7661" s="1">
        <v>36294</v>
      </c>
      <c r="C7661" s="2">
        <v>41141</v>
      </c>
      <c r="D7661" s="1" t="s">
        <v>36</v>
      </c>
      <c r="E7661" s="1" t="str">
        <f t="shared" si="1071"/>
        <v>*</v>
      </c>
      <c r="F7661" s="1" t="str">
        <f t="shared" si="1072"/>
        <v>*</v>
      </c>
      <c r="G7661" s="1" t="str">
        <f t="shared" si="1073"/>
        <v>*</v>
      </c>
      <c r="J7661" s="1" t="str">
        <f t="shared" si="1074"/>
        <v>*</v>
      </c>
      <c r="P7661" s="1">
        <v>46</v>
      </c>
      <c r="Q7661" s="1">
        <f t="shared" si="1079"/>
        <v>0.05</v>
      </c>
      <c r="T7661" s="4">
        <v>611.16</v>
      </c>
      <c r="U7661" s="9">
        <f t="shared" si="1075"/>
        <v>0</v>
      </c>
      <c r="V7661" s="4">
        <f t="shared" si="1076"/>
        <v>13.286086956521739</v>
      </c>
      <c r="W7661" s="1" t="s">
        <v>21</v>
      </c>
      <c r="X7661" s="1">
        <v>4.9800000000000004</v>
      </c>
      <c r="Y7661" s="4">
        <f t="shared" si="1077"/>
        <v>616.14</v>
      </c>
      <c r="Z7661" s="1" t="s">
        <v>64</v>
      </c>
      <c r="AA7661" s="1" t="s">
        <v>28</v>
      </c>
      <c r="AB7661" s="1" t="s">
        <v>29</v>
      </c>
      <c r="AC7661" s="1" t="s">
        <v>43</v>
      </c>
      <c r="AD7661" s="1" t="s">
        <v>19</v>
      </c>
      <c r="AE7661" s="2">
        <v>41143</v>
      </c>
    </row>
    <row r="7662" spans="1:31" x14ac:dyDescent="0.25">
      <c r="A7662">
        <f t="shared" si="1078"/>
        <v>7661</v>
      </c>
      <c r="B7662" s="1">
        <v>36101</v>
      </c>
      <c r="C7662" s="2">
        <v>41141</v>
      </c>
      <c r="D7662" s="1" t="s">
        <v>20</v>
      </c>
      <c r="E7662" s="1" t="str">
        <f t="shared" si="1071"/>
        <v>*</v>
      </c>
      <c r="F7662" s="1" t="str">
        <f t="shared" si="1072"/>
        <v>**</v>
      </c>
      <c r="G7662" s="1" t="str">
        <f t="shared" si="1073"/>
        <v>**</v>
      </c>
      <c r="J7662" s="1" t="str">
        <f t="shared" si="1074"/>
        <v>**</v>
      </c>
      <c r="P7662" s="1">
        <v>3</v>
      </c>
      <c r="Q7662" s="1">
        <f t="shared" si="1079"/>
        <v>0.01</v>
      </c>
      <c r="T7662" s="4">
        <v>446.05</v>
      </c>
      <c r="U7662" s="9">
        <f t="shared" si="1075"/>
        <v>0</v>
      </c>
      <c r="V7662" s="4">
        <f t="shared" si="1076"/>
        <v>148.68333333333334</v>
      </c>
      <c r="W7662" s="1" t="s">
        <v>33</v>
      </c>
      <c r="X7662" s="1">
        <v>53.48</v>
      </c>
      <c r="Y7662" s="4">
        <f t="shared" si="1077"/>
        <v>499.53000000000003</v>
      </c>
      <c r="Z7662" s="1" t="s">
        <v>46</v>
      </c>
      <c r="AA7662" s="1" t="s">
        <v>28</v>
      </c>
      <c r="AB7662" s="1" t="s">
        <v>17</v>
      </c>
      <c r="AC7662" s="1" t="s">
        <v>62</v>
      </c>
      <c r="AD7662" s="1" t="s">
        <v>59</v>
      </c>
      <c r="AE7662" s="2">
        <v>41142</v>
      </c>
    </row>
    <row r="7663" spans="1:31" x14ac:dyDescent="0.25">
      <c r="A7663">
        <f t="shared" si="1078"/>
        <v>7662</v>
      </c>
      <c r="B7663" s="1">
        <v>11875</v>
      </c>
      <c r="C7663" s="2">
        <v>41141</v>
      </c>
      <c r="D7663" s="1" t="s">
        <v>36</v>
      </c>
      <c r="E7663" s="1" t="str">
        <f t="shared" si="1071"/>
        <v>*</v>
      </c>
      <c r="F7663" s="1" t="str">
        <f t="shared" si="1072"/>
        <v>*</v>
      </c>
      <c r="G7663" s="1" t="str">
        <f t="shared" si="1073"/>
        <v>*</v>
      </c>
      <c r="J7663" s="1" t="str">
        <f t="shared" si="1074"/>
        <v>*</v>
      </c>
      <c r="P7663" s="1">
        <v>19</v>
      </c>
      <c r="Q7663" s="1">
        <f t="shared" si="1079"/>
        <v>0.02</v>
      </c>
      <c r="T7663" s="4">
        <v>242.63</v>
      </c>
      <c r="U7663" s="9">
        <f t="shared" si="1075"/>
        <v>0</v>
      </c>
      <c r="V7663" s="4">
        <f t="shared" si="1076"/>
        <v>12.77</v>
      </c>
      <c r="W7663" s="1" t="s">
        <v>21</v>
      </c>
      <c r="X7663" s="1">
        <v>6.27</v>
      </c>
      <c r="Y7663" s="4">
        <f t="shared" si="1077"/>
        <v>248.9</v>
      </c>
      <c r="Z7663" s="1" t="s">
        <v>15</v>
      </c>
      <c r="AA7663" s="1" t="s">
        <v>23</v>
      </c>
      <c r="AB7663" s="1" t="s">
        <v>29</v>
      </c>
      <c r="AC7663" s="1" t="s">
        <v>55</v>
      </c>
      <c r="AD7663" s="1" t="s">
        <v>26</v>
      </c>
      <c r="AE7663" s="2">
        <v>41142</v>
      </c>
    </row>
    <row r="7664" spans="1:31" x14ac:dyDescent="0.25">
      <c r="A7664">
        <f t="shared" si="1078"/>
        <v>7663</v>
      </c>
      <c r="B7664" s="1">
        <v>4099</v>
      </c>
      <c r="C7664" s="2">
        <v>41141</v>
      </c>
      <c r="D7664" s="1" t="s">
        <v>32</v>
      </c>
      <c r="E7664" s="1" t="str">
        <f t="shared" si="1071"/>
        <v>***</v>
      </c>
      <c r="F7664" s="1" t="str">
        <f t="shared" si="1072"/>
        <v>***</v>
      </c>
      <c r="G7664" s="1" t="str">
        <f t="shared" si="1073"/>
        <v>***</v>
      </c>
      <c r="J7664" s="1" t="str">
        <f t="shared" si="1074"/>
        <v>***</v>
      </c>
      <c r="P7664" s="1">
        <v>12</v>
      </c>
      <c r="Q7664" s="1">
        <f t="shared" si="1079"/>
        <v>0.02</v>
      </c>
      <c r="T7664" s="4">
        <v>122.93</v>
      </c>
      <c r="U7664" s="9">
        <f t="shared" si="1075"/>
        <v>0</v>
      </c>
      <c r="V7664" s="4">
        <f t="shared" si="1076"/>
        <v>10.244166666666667</v>
      </c>
      <c r="W7664" s="1" t="s">
        <v>21</v>
      </c>
      <c r="X7664" s="1">
        <v>5.76</v>
      </c>
      <c r="Y7664" s="4">
        <f t="shared" si="1077"/>
        <v>128.69</v>
      </c>
      <c r="Z7664" s="1" t="s">
        <v>42</v>
      </c>
      <c r="AA7664" s="1" t="s">
        <v>16</v>
      </c>
      <c r="AB7664" s="1" t="s">
        <v>29</v>
      </c>
      <c r="AC7664" s="1" t="s">
        <v>57</v>
      </c>
      <c r="AD7664" s="1" t="s">
        <v>19</v>
      </c>
      <c r="AE7664" s="2">
        <v>41144</v>
      </c>
    </row>
    <row r="7665" spans="1:31" x14ac:dyDescent="0.25">
      <c r="A7665">
        <f t="shared" si="1078"/>
        <v>7664</v>
      </c>
      <c r="B7665" s="1">
        <v>17953</v>
      </c>
      <c r="C7665" s="2">
        <v>41141</v>
      </c>
      <c r="D7665" s="1" t="s">
        <v>20</v>
      </c>
      <c r="E7665" s="1" t="str">
        <f t="shared" si="1071"/>
        <v>*</v>
      </c>
      <c r="F7665" s="1" t="str">
        <f t="shared" si="1072"/>
        <v>**</v>
      </c>
      <c r="G7665" s="1" t="str">
        <f t="shared" si="1073"/>
        <v>**</v>
      </c>
      <c r="J7665" s="1" t="str">
        <f t="shared" si="1074"/>
        <v>**</v>
      </c>
      <c r="P7665" s="1">
        <v>17</v>
      </c>
      <c r="Q7665" s="1">
        <f t="shared" si="1079"/>
        <v>0.02</v>
      </c>
      <c r="T7665" s="4">
        <v>105.44</v>
      </c>
      <c r="U7665" s="9">
        <f t="shared" si="1075"/>
        <v>0</v>
      </c>
      <c r="V7665" s="4">
        <f t="shared" si="1076"/>
        <v>6.2023529411764704</v>
      </c>
      <c r="W7665" s="1" t="s">
        <v>21</v>
      </c>
      <c r="X7665" s="1">
        <v>1.2</v>
      </c>
      <c r="Y7665" s="4">
        <f t="shared" si="1077"/>
        <v>106.64</v>
      </c>
      <c r="Z7665" s="1" t="s">
        <v>44</v>
      </c>
      <c r="AA7665" s="1" t="s">
        <v>23</v>
      </c>
      <c r="AB7665" s="1" t="s">
        <v>29</v>
      </c>
      <c r="AC7665" s="1" t="s">
        <v>30</v>
      </c>
      <c r="AD7665" s="1" t="s">
        <v>31</v>
      </c>
      <c r="AE7665" s="2">
        <v>41143</v>
      </c>
    </row>
    <row r="7666" spans="1:31" x14ac:dyDescent="0.25">
      <c r="A7666">
        <f t="shared" si="1078"/>
        <v>7665</v>
      </c>
      <c r="B7666" s="1">
        <v>4099</v>
      </c>
      <c r="C7666" s="2">
        <v>41141</v>
      </c>
      <c r="D7666" s="1" t="s">
        <v>32</v>
      </c>
      <c r="E7666" s="1" t="str">
        <f t="shared" si="1071"/>
        <v>***</v>
      </c>
      <c r="F7666" s="1" t="str">
        <f t="shared" si="1072"/>
        <v>***</v>
      </c>
      <c r="G7666" s="1" t="str">
        <f t="shared" si="1073"/>
        <v>***</v>
      </c>
      <c r="J7666" s="1" t="str">
        <f t="shared" si="1074"/>
        <v>***</v>
      </c>
      <c r="P7666" s="1">
        <v>4</v>
      </c>
      <c r="Q7666" s="1">
        <f t="shared" si="1079"/>
        <v>0.01</v>
      </c>
      <c r="T7666" s="4">
        <v>47.86</v>
      </c>
      <c r="U7666" s="9">
        <f t="shared" si="1075"/>
        <v>0</v>
      </c>
      <c r="V7666" s="4">
        <f t="shared" si="1076"/>
        <v>11.965</v>
      </c>
      <c r="W7666" s="1" t="s">
        <v>21</v>
      </c>
      <c r="X7666" s="1">
        <v>7.29</v>
      </c>
      <c r="Y7666" s="4">
        <f t="shared" si="1077"/>
        <v>55.15</v>
      </c>
      <c r="Z7666" s="1" t="s">
        <v>42</v>
      </c>
      <c r="AA7666" s="1" t="s">
        <v>16</v>
      </c>
      <c r="AB7666" s="1" t="s">
        <v>17</v>
      </c>
      <c r="AC7666" s="1" t="s">
        <v>18</v>
      </c>
      <c r="AD7666" s="1" t="s">
        <v>41</v>
      </c>
      <c r="AE7666" s="2">
        <v>41142</v>
      </c>
    </row>
    <row r="7667" spans="1:31" x14ac:dyDescent="0.25">
      <c r="A7667">
        <f t="shared" si="1078"/>
        <v>7666</v>
      </c>
      <c r="B7667" s="1">
        <v>4896</v>
      </c>
      <c r="C7667" s="2">
        <v>41142</v>
      </c>
      <c r="D7667" s="1" t="s">
        <v>32</v>
      </c>
      <c r="E7667" s="1" t="str">
        <f t="shared" si="1071"/>
        <v>***</v>
      </c>
      <c r="F7667" s="1" t="str">
        <f t="shared" si="1072"/>
        <v>***</v>
      </c>
      <c r="G7667" s="1" t="str">
        <f t="shared" si="1073"/>
        <v>***</v>
      </c>
      <c r="J7667" s="1" t="str">
        <f t="shared" si="1074"/>
        <v>***</v>
      </c>
      <c r="P7667" s="1">
        <v>10</v>
      </c>
      <c r="Q7667" s="1">
        <f t="shared" si="1079"/>
        <v>0.02</v>
      </c>
      <c r="T7667" s="4">
        <v>1089.8699999999999</v>
      </c>
      <c r="U7667" s="9">
        <f t="shared" si="1075"/>
        <v>1</v>
      </c>
      <c r="V7667" s="4">
        <f t="shared" si="1076"/>
        <v>108.98699999999999</v>
      </c>
      <c r="W7667" s="1" t="s">
        <v>14</v>
      </c>
      <c r="X7667" s="1">
        <v>5.99</v>
      </c>
      <c r="Y7667" s="4">
        <f t="shared" si="1077"/>
        <v>1095.8599999999999</v>
      </c>
      <c r="Z7667" s="1" t="s">
        <v>53</v>
      </c>
      <c r="AA7667" s="1" t="s">
        <v>23</v>
      </c>
      <c r="AB7667" s="1" t="s">
        <v>24</v>
      </c>
      <c r="AC7667" s="1" t="s">
        <v>25</v>
      </c>
      <c r="AD7667" s="1" t="s">
        <v>19</v>
      </c>
      <c r="AE7667" s="2">
        <v>41144</v>
      </c>
    </row>
    <row r="7668" spans="1:31" x14ac:dyDescent="0.25">
      <c r="A7668">
        <f t="shared" si="1078"/>
        <v>7667</v>
      </c>
      <c r="B7668" s="1">
        <v>4896</v>
      </c>
      <c r="C7668" s="2">
        <v>41142</v>
      </c>
      <c r="D7668" s="1" t="s">
        <v>32</v>
      </c>
      <c r="E7668" s="1" t="str">
        <f t="shared" si="1071"/>
        <v>***</v>
      </c>
      <c r="F7668" s="1" t="str">
        <f t="shared" si="1072"/>
        <v>***</v>
      </c>
      <c r="G7668" s="1" t="str">
        <f t="shared" si="1073"/>
        <v>***</v>
      </c>
      <c r="J7668" s="1" t="str">
        <f t="shared" si="1074"/>
        <v>***</v>
      </c>
      <c r="P7668" s="1">
        <v>25</v>
      </c>
      <c r="Q7668" s="1">
        <f t="shared" si="1079"/>
        <v>3.5000000000000003E-2</v>
      </c>
      <c r="T7668" s="4">
        <v>831.52</v>
      </c>
      <c r="U7668" s="9">
        <f t="shared" si="1075"/>
        <v>0</v>
      </c>
      <c r="V7668" s="4">
        <f t="shared" si="1076"/>
        <v>33.260799999999996</v>
      </c>
      <c r="W7668" s="1" t="s">
        <v>21</v>
      </c>
      <c r="X7668" s="1">
        <v>1.99</v>
      </c>
      <c r="Y7668" s="4">
        <f t="shared" si="1077"/>
        <v>833.51</v>
      </c>
      <c r="Z7668" s="1" t="s">
        <v>53</v>
      </c>
      <c r="AA7668" s="1" t="s">
        <v>23</v>
      </c>
      <c r="AB7668" s="1" t="s">
        <v>24</v>
      </c>
      <c r="AC7668" s="1" t="s">
        <v>38</v>
      </c>
      <c r="AD7668" s="1" t="s">
        <v>41</v>
      </c>
      <c r="AE7668" s="2">
        <v>41142</v>
      </c>
    </row>
    <row r="7669" spans="1:31" x14ac:dyDescent="0.25">
      <c r="A7669">
        <f t="shared" si="1078"/>
        <v>7668</v>
      </c>
      <c r="B7669" s="1">
        <v>25313</v>
      </c>
      <c r="C7669" s="2">
        <v>41142</v>
      </c>
      <c r="D7669" s="1" t="s">
        <v>32</v>
      </c>
      <c r="E7669" s="1" t="str">
        <f t="shared" si="1071"/>
        <v>***</v>
      </c>
      <c r="F7669" s="1" t="str">
        <f t="shared" si="1072"/>
        <v>***</v>
      </c>
      <c r="G7669" s="1" t="str">
        <f t="shared" si="1073"/>
        <v>***</v>
      </c>
      <c r="J7669" s="1" t="str">
        <f t="shared" si="1074"/>
        <v>***</v>
      </c>
      <c r="P7669" s="1">
        <v>19</v>
      </c>
      <c r="Q7669" s="1">
        <f t="shared" si="1079"/>
        <v>0.02</v>
      </c>
      <c r="T7669" s="4">
        <v>418.7</v>
      </c>
      <c r="U7669" s="9">
        <f t="shared" si="1075"/>
        <v>0</v>
      </c>
      <c r="V7669" s="4">
        <f t="shared" si="1076"/>
        <v>22.036842105263158</v>
      </c>
      <c r="W7669" s="1" t="s">
        <v>21</v>
      </c>
      <c r="X7669" s="1">
        <v>5.53</v>
      </c>
      <c r="Y7669" s="4">
        <f t="shared" si="1077"/>
        <v>424.22999999999996</v>
      </c>
      <c r="Z7669" s="1" t="s">
        <v>22</v>
      </c>
      <c r="AA7669" s="1" t="s">
        <v>28</v>
      </c>
      <c r="AB7669" s="1" t="s">
        <v>29</v>
      </c>
      <c r="AC7669" s="1" t="s">
        <v>30</v>
      </c>
      <c r="AD7669" s="1" t="s">
        <v>41</v>
      </c>
      <c r="AE7669" s="2">
        <v>41144</v>
      </c>
    </row>
    <row r="7670" spans="1:31" x14ac:dyDescent="0.25">
      <c r="A7670">
        <f t="shared" si="1078"/>
        <v>7669</v>
      </c>
      <c r="B7670" s="1">
        <v>34148</v>
      </c>
      <c r="C7670" s="2">
        <v>41142</v>
      </c>
      <c r="D7670" s="1" t="s">
        <v>32</v>
      </c>
      <c r="E7670" s="1" t="str">
        <f t="shared" si="1071"/>
        <v>***</v>
      </c>
      <c r="F7670" s="1" t="str">
        <f t="shared" si="1072"/>
        <v>***</v>
      </c>
      <c r="G7670" s="1" t="str">
        <f t="shared" si="1073"/>
        <v>***</v>
      </c>
      <c r="J7670" s="1" t="str">
        <f t="shared" si="1074"/>
        <v>***</v>
      </c>
      <c r="P7670" s="1">
        <v>33</v>
      </c>
      <c r="Q7670" s="1">
        <f t="shared" si="1079"/>
        <v>0.04</v>
      </c>
      <c r="T7670" s="4">
        <v>136.79</v>
      </c>
      <c r="U7670" s="9">
        <f t="shared" si="1075"/>
        <v>0</v>
      </c>
      <c r="V7670" s="4">
        <f t="shared" si="1076"/>
        <v>4.1451515151515146</v>
      </c>
      <c r="W7670" s="1" t="s">
        <v>21</v>
      </c>
      <c r="X7670" s="1">
        <v>0.99</v>
      </c>
      <c r="Y7670" s="4">
        <f t="shared" si="1077"/>
        <v>137.78</v>
      </c>
      <c r="Z7670" s="1" t="s">
        <v>44</v>
      </c>
      <c r="AA7670" s="1" t="s">
        <v>23</v>
      </c>
      <c r="AB7670" s="1" t="s">
        <v>29</v>
      </c>
      <c r="AC7670" s="1" t="s">
        <v>58</v>
      </c>
      <c r="AD7670" s="1" t="s">
        <v>19</v>
      </c>
      <c r="AE7670" s="2">
        <v>41143</v>
      </c>
    </row>
    <row r="7671" spans="1:31" x14ac:dyDescent="0.25">
      <c r="A7671">
        <f t="shared" si="1078"/>
        <v>7670</v>
      </c>
      <c r="B7671" s="1">
        <v>4896</v>
      </c>
      <c r="C7671" s="2">
        <v>41142</v>
      </c>
      <c r="D7671" s="1" t="s">
        <v>32</v>
      </c>
      <c r="E7671" s="1" t="str">
        <f t="shared" si="1071"/>
        <v>***</v>
      </c>
      <c r="F7671" s="1" t="str">
        <f t="shared" si="1072"/>
        <v>***</v>
      </c>
      <c r="G7671" s="1" t="str">
        <f t="shared" si="1073"/>
        <v>***</v>
      </c>
      <c r="J7671" s="1" t="str">
        <f t="shared" si="1074"/>
        <v>***</v>
      </c>
      <c r="P7671" s="1">
        <v>21</v>
      </c>
      <c r="Q7671" s="1">
        <f t="shared" si="1079"/>
        <v>3.5000000000000003E-2</v>
      </c>
      <c r="T7671" s="4">
        <v>121.3</v>
      </c>
      <c r="U7671" s="9">
        <f t="shared" si="1075"/>
        <v>0</v>
      </c>
      <c r="V7671" s="4">
        <f t="shared" si="1076"/>
        <v>5.7761904761904761</v>
      </c>
      <c r="W7671" s="1" t="s">
        <v>21</v>
      </c>
      <c r="X7671" s="1">
        <v>5.59</v>
      </c>
      <c r="Y7671" s="4">
        <f t="shared" si="1077"/>
        <v>126.89</v>
      </c>
      <c r="Z7671" s="1" t="s">
        <v>44</v>
      </c>
      <c r="AA7671" s="1" t="s">
        <v>23</v>
      </c>
      <c r="AB7671" s="1" t="s">
        <v>29</v>
      </c>
      <c r="AC7671" s="1" t="s">
        <v>43</v>
      </c>
      <c r="AD7671" s="1" t="s">
        <v>19</v>
      </c>
      <c r="AE7671" s="2">
        <v>41144</v>
      </c>
    </row>
    <row r="7672" spans="1:31" x14ac:dyDescent="0.25">
      <c r="A7672">
        <f t="shared" si="1078"/>
        <v>7671</v>
      </c>
      <c r="B7672" s="1">
        <v>24067</v>
      </c>
      <c r="C7672" s="2">
        <v>41143</v>
      </c>
      <c r="D7672" s="1" t="s">
        <v>20</v>
      </c>
      <c r="E7672" s="1" t="str">
        <f t="shared" si="1071"/>
        <v>*</v>
      </c>
      <c r="F7672" s="1" t="str">
        <f t="shared" si="1072"/>
        <v>**</v>
      </c>
      <c r="G7672" s="1" t="str">
        <f t="shared" si="1073"/>
        <v>**</v>
      </c>
      <c r="J7672" s="1" t="str">
        <f t="shared" si="1074"/>
        <v>**</v>
      </c>
      <c r="P7672" s="1">
        <v>46</v>
      </c>
      <c r="Q7672" s="1">
        <f t="shared" si="1079"/>
        <v>0.05</v>
      </c>
      <c r="T7672" s="4">
        <v>2640.6864999999998</v>
      </c>
      <c r="U7672" s="9">
        <f t="shared" si="1075"/>
        <v>1</v>
      </c>
      <c r="V7672" s="4">
        <f t="shared" si="1076"/>
        <v>57.406228260869561</v>
      </c>
      <c r="W7672" s="1" t="s">
        <v>14</v>
      </c>
      <c r="X7672" s="1">
        <v>5.92</v>
      </c>
      <c r="Y7672" s="4">
        <f t="shared" si="1077"/>
        <v>2646.6064999999999</v>
      </c>
      <c r="Z7672" s="1" t="s">
        <v>50</v>
      </c>
      <c r="AA7672" s="1" t="s">
        <v>28</v>
      </c>
      <c r="AB7672" s="1" t="s">
        <v>24</v>
      </c>
      <c r="AC7672" s="1" t="s">
        <v>25</v>
      </c>
      <c r="AD7672" s="1" t="s">
        <v>19</v>
      </c>
      <c r="AE7672" s="2">
        <v>41144</v>
      </c>
    </row>
    <row r="7673" spans="1:31" x14ac:dyDescent="0.25">
      <c r="A7673">
        <f t="shared" si="1078"/>
        <v>7672</v>
      </c>
      <c r="B7673" s="1">
        <v>49350</v>
      </c>
      <c r="C7673" s="2">
        <v>41143</v>
      </c>
      <c r="D7673" s="1" t="s">
        <v>20</v>
      </c>
      <c r="E7673" s="1" t="str">
        <f t="shared" si="1071"/>
        <v>*</v>
      </c>
      <c r="F7673" s="1" t="str">
        <f t="shared" si="1072"/>
        <v>**</v>
      </c>
      <c r="G7673" s="1" t="str">
        <f t="shared" si="1073"/>
        <v>**</v>
      </c>
      <c r="J7673" s="1" t="str">
        <f t="shared" si="1074"/>
        <v>**</v>
      </c>
      <c r="P7673" s="1">
        <v>50</v>
      </c>
      <c r="Q7673" s="1">
        <f t="shared" si="1079"/>
        <v>0.06</v>
      </c>
      <c r="T7673" s="4">
        <v>375.11</v>
      </c>
      <c r="U7673" s="9">
        <f t="shared" si="1075"/>
        <v>0</v>
      </c>
      <c r="V7673" s="4">
        <f t="shared" si="1076"/>
        <v>7.5022000000000002</v>
      </c>
      <c r="W7673" s="1" t="s">
        <v>21</v>
      </c>
      <c r="X7673" s="1">
        <v>11.15</v>
      </c>
      <c r="Y7673" s="4">
        <f t="shared" si="1077"/>
        <v>386.26</v>
      </c>
      <c r="Z7673" s="1" t="s">
        <v>22</v>
      </c>
      <c r="AA7673" s="1" t="s">
        <v>23</v>
      </c>
      <c r="AB7673" s="1" t="s">
        <v>29</v>
      </c>
      <c r="AC7673" s="1" t="s">
        <v>40</v>
      </c>
      <c r="AD7673" s="1" t="s">
        <v>19</v>
      </c>
      <c r="AE7673" s="2">
        <v>41145</v>
      </c>
    </row>
    <row r="7674" spans="1:31" x14ac:dyDescent="0.25">
      <c r="A7674">
        <f t="shared" si="1078"/>
        <v>7673</v>
      </c>
      <c r="B7674" s="1">
        <v>44869</v>
      </c>
      <c r="C7674" s="2">
        <v>41143</v>
      </c>
      <c r="D7674" s="1" t="s">
        <v>36</v>
      </c>
      <c r="E7674" s="1" t="str">
        <f t="shared" si="1071"/>
        <v>*</v>
      </c>
      <c r="F7674" s="1" t="str">
        <f t="shared" si="1072"/>
        <v>*</v>
      </c>
      <c r="G7674" s="1" t="str">
        <f t="shared" si="1073"/>
        <v>*</v>
      </c>
      <c r="J7674" s="1" t="str">
        <f t="shared" si="1074"/>
        <v>*</v>
      </c>
      <c r="P7674" s="1">
        <v>43</v>
      </c>
      <c r="Q7674" s="1">
        <f t="shared" si="1079"/>
        <v>0.05</v>
      </c>
      <c r="T7674" s="4">
        <v>283.18</v>
      </c>
      <c r="U7674" s="9">
        <f t="shared" si="1075"/>
        <v>0</v>
      </c>
      <c r="V7674" s="4">
        <f t="shared" si="1076"/>
        <v>6.5855813953488376</v>
      </c>
      <c r="W7674" s="1" t="s">
        <v>21</v>
      </c>
      <c r="X7674" s="1">
        <v>7.49</v>
      </c>
      <c r="Y7674" s="4">
        <f t="shared" si="1077"/>
        <v>290.67</v>
      </c>
      <c r="Z7674" s="1" t="s">
        <v>46</v>
      </c>
      <c r="AA7674" s="1" t="s">
        <v>28</v>
      </c>
      <c r="AB7674" s="1" t="s">
        <v>29</v>
      </c>
      <c r="AC7674" s="1" t="s">
        <v>40</v>
      </c>
      <c r="AD7674" s="1" t="s">
        <v>19</v>
      </c>
      <c r="AE7674" s="2">
        <v>41145</v>
      </c>
    </row>
    <row r="7675" spans="1:31" x14ac:dyDescent="0.25">
      <c r="A7675">
        <f t="shared" si="1078"/>
        <v>7674</v>
      </c>
      <c r="B7675" s="1">
        <v>3361</v>
      </c>
      <c r="C7675" s="2">
        <v>41143</v>
      </c>
      <c r="D7675" s="1" t="s">
        <v>27</v>
      </c>
      <c r="E7675" s="1" t="str">
        <f t="shared" si="1071"/>
        <v>*</v>
      </c>
      <c r="F7675" s="1" t="str">
        <f t="shared" si="1072"/>
        <v>*</v>
      </c>
      <c r="G7675" s="1" t="str">
        <f t="shared" si="1073"/>
        <v>*</v>
      </c>
      <c r="J7675" s="1" t="str">
        <f t="shared" si="1074"/>
        <v>*</v>
      </c>
      <c r="P7675" s="1">
        <v>49</v>
      </c>
      <c r="Q7675" s="1">
        <f t="shared" si="1079"/>
        <v>0.05</v>
      </c>
      <c r="T7675" s="4">
        <v>213.71</v>
      </c>
      <c r="U7675" s="9">
        <f t="shared" si="1075"/>
        <v>0</v>
      </c>
      <c r="V7675" s="4">
        <f t="shared" si="1076"/>
        <v>4.3614285714285712</v>
      </c>
      <c r="W7675" s="1" t="s">
        <v>21</v>
      </c>
      <c r="X7675" s="1">
        <v>6.72</v>
      </c>
      <c r="Y7675" s="4">
        <f t="shared" si="1077"/>
        <v>220.43</v>
      </c>
      <c r="Z7675" s="1" t="s">
        <v>53</v>
      </c>
      <c r="AA7675" s="1" t="s">
        <v>28</v>
      </c>
      <c r="AB7675" s="1" t="s">
        <v>29</v>
      </c>
      <c r="AC7675" s="1" t="s">
        <v>40</v>
      </c>
      <c r="AD7675" s="1" t="s">
        <v>19</v>
      </c>
      <c r="AE7675" s="2">
        <v>41143</v>
      </c>
    </row>
    <row r="7676" spans="1:31" x14ac:dyDescent="0.25">
      <c r="A7676">
        <f t="shared" si="1078"/>
        <v>7675</v>
      </c>
      <c r="B7676" s="1">
        <v>3361</v>
      </c>
      <c r="C7676" s="2">
        <v>41143</v>
      </c>
      <c r="D7676" s="1" t="s">
        <v>27</v>
      </c>
      <c r="E7676" s="1" t="str">
        <f t="shared" si="1071"/>
        <v>*</v>
      </c>
      <c r="F7676" s="1" t="str">
        <f t="shared" si="1072"/>
        <v>*</v>
      </c>
      <c r="G7676" s="1" t="str">
        <f t="shared" si="1073"/>
        <v>*</v>
      </c>
      <c r="J7676" s="1" t="str">
        <f t="shared" si="1074"/>
        <v>*</v>
      </c>
      <c r="P7676" s="1">
        <v>23</v>
      </c>
      <c r="Q7676" s="1">
        <f t="shared" si="1079"/>
        <v>3.5000000000000003E-2</v>
      </c>
      <c r="T7676" s="4">
        <v>133.66</v>
      </c>
      <c r="U7676" s="9">
        <f t="shared" si="1075"/>
        <v>0</v>
      </c>
      <c r="V7676" s="4">
        <f t="shared" si="1076"/>
        <v>5.8113043478260868</v>
      </c>
      <c r="W7676" s="1" t="s">
        <v>21</v>
      </c>
      <c r="X7676" s="1">
        <v>2.27</v>
      </c>
      <c r="Y7676" s="4">
        <f t="shared" si="1077"/>
        <v>135.93</v>
      </c>
      <c r="Z7676" s="1" t="s">
        <v>53</v>
      </c>
      <c r="AA7676" s="1" t="s">
        <v>28</v>
      </c>
      <c r="AB7676" s="1" t="s">
        <v>29</v>
      </c>
      <c r="AC7676" s="1" t="s">
        <v>30</v>
      </c>
      <c r="AD7676" s="1" t="s">
        <v>31</v>
      </c>
      <c r="AE7676" s="2">
        <v>41144</v>
      </c>
    </row>
    <row r="7677" spans="1:31" x14ac:dyDescent="0.25">
      <c r="A7677">
        <f t="shared" si="1078"/>
        <v>7676</v>
      </c>
      <c r="B7677" s="1">
        <v>24067</v>
      </c>
      <c r="C7677" s="2">
        <v>41143</v>
      </c>
      <c r="D7677" s="1" t="s">
        <v>20</v>
      </c>
      <c r="E7677" s="1" t="str">
        <f t="shared" si="1071"/>
        <v>*</v>
      </c>
      <c r="F7677" s="1" t="str">
        <f t="shared" si="1072"/>
        <v>**</v>
      </c>
      <c r="G7677" s="1" t="str">
        <f t="shared" si="1073"/>
        <v>**</v>
      </c>
      <c r="J7677" s="1" t="str">
        <f t="shared" si="1074"/>
        <v>**</v>
      </c>
      <c r="P7677" s="1">
        <v>30</v>
      </c>
      <c r="Q7677" s="1">
        <f t="shared" si="1079"/>
        <v>0.04</v>
      </c>
      <c r="T7677" s="4">
        <v>128.25</v>
      </c>
      <c r="U7677" s="9">
        <f t="shared" si="1075"/>
        <v>0</v>
      </c>
      <c r="V7677" s="4">
        <f t="shared" si="1076"/>
        <v>4.2750000000000004</v>
      </c>
      <c r="W7677" s="1" t="s">
        <v>14</v>
      </c>
      <c r="X7677" s="1">
        <v>5.26</v>
      </c>
      <c r="Y7677" s="4">
        <f t="shared" si="1077"/>
        <v>133.51</v>
      </c>
      <c r="Z7677" s="1" t="s">
        <v>53</v>
      </c>
      <c r="AA7677" s="1" t="s">
        <v>28</v>
      </c>
      <c r="AB7677" s="1" t="s">
        <v>29</v>
      </c>
      <c r="AC7677" s="1" t="s">
        <v>43</v>
      </c>
      <c r="AD7677" s="1" t="s">
        <v>19</v>
      </c>
      <c r="AE7677" s="2">
        <v>41145</v>
      </c>
    </row>
    <row r="7678" spans="1:31" x14ac:dyDescent="0.25">
      <c r="A7678">
        <f t="shared" si="1078"/>
        <v>7677</v>
      </c>
      <c r="B7678" s="1">
        <v>24067</v>
      </c>
      <c r="C7678" s="2">
        <v>41143</v>
      </c>
      <c r="D7678" s="1" t="s">
        <v>20</v>
      </c>
      <c r="E7678" s="1" t="str">
        <f t="shared" si="1071"/>
        <v>*</v>
      </c>
      <c r="F7678" s="1" t="str">
        <f t="shared" si="1072"/>
        <v>**</v>
      </c>
      <c r="G7678" s="1" t="str">
        <f t="shared" si="1073"/>
        <v>**</v>
      </c>
      <c r="J7678" s="1" t="str">
        <f t="shared" si="1074"/>
        <v>**</v>
      </c>
      <c r="P7678" s="1">
        <v>19</v>
      </c>
      <c r="Q7678" s="1">
        <f t="shared" si="1079"/>
        <v>0.02</v>
      </c>
      <c r="T7678" s="4">
        <v>120.56</v>
      </c>
      <c r="U7678" s="9">
        <f t="shared" si="1075"/>
        <v>0</v>
      </c>
      <c r="V7678" s="4">
        <f t="shared" si="1076"/>
        <v>6.3452631578947374</v>
      </c>
      <c r="W7678" s="1" t="s">
        <v>21</v>
      </c>
      <c r="X7678" s="1">
        <v>7.5</v>
      </c>
      <c r="Y7678" s="4">
        <f t="shared" si="1077"/>
        <v>128.06</v>
      </c>
      <c r="Z7678" s="1" t="s">
        <v>50</v>
      </c>
      <c r="AA7678" s="1" t="s">
        <v>28</v>
      </c>
      <c r="AB7678" s="1" t="s">
        <v>29</v>
      </c>
      <c r="AC7678" s="1" t="s">
        <v>40</v>
      </c>
      <c r="AD7678" s="1" t="s">
        <v>19</v>
      </c>
      <c r="AE7678" s="2">
        <v>41144</v>
      </c>
    </row>
    <row r="7679" spans="1:31" x14ac:dyDescent="0.25">
      <c r="A7679">
        <f t="shared" si="1078"/>
        <v>7678</v>
      </c>
      <c r="B7679" s="1">
        <v>36709</v>
      </c>
      <c r="C7679" s="2">
        <v>41144</v>
      </c>
      <c r="D7679" s="1" t="s">
        <v>32</v>
      </c>
      <c r="E7679" s="1" t="str">
        <f t="shared" si="1071"/>
        <v>***</v>
      </c>
      <c r="F7679" s="1" t="str">
        <f t="shared" si="1072"/>
        <v>***</v>
      </c>
      <c r="G7679" s="1" t="str">
        <f t="shared" si="1073"/>
        <v>***</v>
      </c>
      <c r="J7679" s="1" t="str">
        <f t="shared" si="1074"/>
        <v>***</v>
      </c>
      <c r="P7679" s="1">
        <v>42</v>
      </c>
      <c r="Q7679" s="1">
        <f t="shared" si="1079"/>
        <v>0.05</v>
      </c>
      <c r="T7679" s="4">
        <v>2245.6914999999999</v>
      </c>
      <c r="U7679" s="9">
        <f t="shared" si="1075"/>
        <v>1</v>
      </c>
      <c r="V7679" s="4">
        <f t="shared" si="1076"/>
        <v>53.468845238095234</v>
      </c>
      <c r="W7679" s="1" t="s">
        <v>21</v>
      </c>
      <c r="X7679" s="1">
        <v>8.99</v>
      </c>
      <c r="Y7679" s="4">
        <f t="shared" si="1077"/>
        <v>2254.6814999999997</v>
      </c>
      <c r="Z7679" s="1" t="s">
        <v>49</v>
      </c>
      <c r="AA7679" s="1" t="s">
        <v>28</v>
      </c>
      <c r="AB7679" s="1" t="s">
        <v>24</v>
      </c>
      <c r="AC7679" s="1" t="s">
        <v>25</v>
      </c>
      <c r="AD7679" s="1" t="s">
        <v>19</v>
      </c>
      <c r="AE7679" s="2">
        <v>41146</v>
      </c>
    </row>
    <row r="7680" spans="1:31" x14ac:dyDescent="0.25">
      <c r="A7680">
        <f t="shared" si="1078"/>
        <v>7679</v>
      </c>
      <c r="B7680" s="1">
        <v>8039</v>
      </c>
      <c r="C7680" s="2">
        <v>41144</v>
      </c>
      <c r="D7680" s="1" t="s">
        <v>36</v>
      </c>
      <c r="E7680" s="1" t="str">
        <f t="shared" si="1071"/>
        <v>*</v>
      </c>
      <c r="F7680" s="1" t="str">
        <f t="shared" si="1072"/>
        <v>*</v>
      </c>
      <c r="G7680" s="1" t="str">
        <f t="shared" si="1073"/>
        <v>*</v>
      </c>
      <c r="J7680" s="1" t="str">
        <f t="shared" si="1074"/>
        <v>*</v>
      </c>
      <c r="P7680" s="1">
        <v>37</v>
      </c>
      <c r="Q7680" s="1">
        <f t="shared" si="1079"/>
        <v>0.04</v>
      </c>
      <c r="T7680" s="4">
        <v>1199.7</v>
      </c>
      <c r="U7680" s="9">
        <f t="shared" si="1075"/>
        <v>1</v>
      </c>
      <c r="V7680" s="4">
        <f t="shared" si="1076"/>
        <v>32.424324324324324</v>
      </c>
      <c r="W7680" s="1" t="s">
        <v>21</v>
      </c>
      <c r="X7680" s="1">
        <v>19.510000000000002</v>
      </c>
      <c r="Y7680" s="4">
        <f t="shared" si="1077"/>
        <v>1219.21</v>
      </c>
      <c r="Z7680" s="1" t="s">
        <v>44</v>
      </c>
      <c r="AA7680" s="1" t="s">
        <v>23</v>
      </c>
      <c r="AB7680" s="1" t="s">
        <v>29</v>
      </c>
      <c r="AC7680" s="1" t="s">
        <v>57</v>
      </c>
      <c r="AD7680" s="1" t="s">
        <v>19</v>
      </c>
      <c r="AE7680" s="2">
        <v>41145</v>
      </c>
    </row>
    <row r="7681" spans="1:31" x14ac:dyDescent="0.25">
      <c r="A7681">
        <f t="shared" si="1078"/>
        <v>7680</v>
      </c>
      <c r="B7681" s="1">
        <v>1185</v>
      </c>
      <c r="C7681" s="2">
        <v>41144</v>
      </c>
      <c r="D7681" s="1" t="s">
        <v>13</v>
      </c>
      <c r="E7681" s="1" t="str">
        <f t="shared" si="1071"/>
        <v>*</v>
      </c>
      <c r="F7681" s="1" t="str">
        <f t="shared" si="1072"/>
        <v>*</v>
      </c>
      <c r="G7681" s="1" t="str">
        <f t="shared" si="1073"/>
        <v>*</v>
      </c>
      <c r="J7681" s="1" t="str">
        <f t="shared" si="1074"/>
        <v>*</v>
      </c>
      <c r="P7681" s="1">
        <v>7</v>
      </c>
      <c r="Q7681" s="1">
        <f t="shared" si="1079"/>
        <v>0.01</v>
      </c>
      <c r="T7681" s="4">
        <v>374.78</v>
      </c>
      <c r="U7681" s="9">
        <f t="shared" si="1075"/>
        <v>0</v>
      </c>
      <c r="V7681" s="4">
        <f t="shared" si="1076"/>
        <v>53.54</v>
      </c>
      <c r="W7681" s="1" t="s">
        <v>21</v>
      </c>
      <c r="X7681" s="1">
        <v>14.3</v>
      </c>
      <c r="Y7681" s="4">
        <f t="shared" si="1077"/>
        <v>389.08</v>
      </c>
      <c r="Z7681" s="1" t="s">
        <v>54</v>
      </c>
      <c r="AA7681" s="1" t="s">
        <v>37</v>
      </c>
      <c r="AB7681" s="1" t="s">
        <v>29</v>
      </c>
      <c r="AC7681" s="1" t="s">
        <v>40</v>
      </c>
      <c r="AD7681" s="1" t="s">
        <v>19</v>
      </c>
      <c r="AE7681" s="2">
        <v>41148</v>
      </c>
    </row>
    <row r="7682" spans="1:31" x14ac:dyDescent="0.25">
      <c r="A7682">
        <f t="shared" si="1078"/>
        <v>7681</v>
      </c>
      <c r="B7682" s="1">
        <v>16452</v>
      </c>
      <c r="C7682" s="2">
        <v>41144</v>
      </c>
      <c r="D7682" s="1" t="s">
        <v>36</v>
      </c>
      <c r="E7682" s="1" t="str">
        <f t="shared" si="1071"/>
        <v>*</v>
      </c>
      <c r="F7682" s="1" t="str">
        <f t="shared" si="1072"/>
        <v>*</v>
      </c>
      <c r="G7682" s="1" t="str">
        <f t="shared" si="1073"/>
        <v>*</v>
      </c>
      <c r="J7682" s="1" t="str">
        <f t="shared" si="1074"/>
        <v>*</v>
      </c>
      <c r="P7682" s="1">
        <v>46</v>
      </c>
      <c r="Q7682" s="1">
        <f t="shared" si="1079"/>
        <v>0.05</v>
      </c>
      <c r="T7682" s="4">
        <v>134.41999999999999</v>
      </c>
      <c r="U7682" s="9">
        <f t="shared" si="1075"/>
        <v>0</v>
      </c>
      <c r="V7682" s="4">
        <f t="shared" si="1076"/>
        <v>2.9221739130434781</v>
      </c>
      <c r="W7682" s="1" t="s">
        <v>21</v>
      </c>
      <c r="X7682" s="1">
        <v>1.01</v>
      </c>
      <c r="Y7682" s="4">
        <f t="shared" si="1077"/>
        <v>135.42999999999998</v>
      </c>
      <c r="Z7682" s="1" t="s">
        <v>53</v>
      </c>
      <c r="AA7682" s="1" t="s">
        <v>37</v>
      </c>
      <c r="AB7682" s="1" t="s">
        <v>29</v>
      </c>
      <c r="AC7682" s="1" t="s">
        <v>30</v>
      </c>
      <c r="AD7682" s="1" t="s">
        <v>31</v>
      </c>
      <c r="AE7682" s="2">
        <v>41145</v>
      </c>
    </row>
    <row r="7683" spans="1:31" x14ac:dyDescent="0.25">
      <c r="A7683">
        <f t="shared" si="1078"/>
        <v>7682</v>
      </c>
      <c r="B7683" s="1">
        <v>33031</v>
      </c>
      <c r="C7683" s="2">
        <v>41145</v>
      </c>
      <c r="D7683" s="1" t="s">
        <v>20</v>
      </c>
      <c r="E7683" s="1" t="str">
        <f t="shared" ref="E7683:E7746" si="1080">IF(D7683="Critical","***","*")</f>
        <v>*</v>
      </c>
      <c r="F7683" s="1" t="str">
        <f t="shared" ref="F7683:F7746" si="1081">IF(D7683="Critical","***",IF(D7683="High","**","*"))</f>
        <v>**</v>
      </c>
      <c r="G7683" s="1" t="str">
        <f t="shared" ref="G7683:G7746" si="1082">VLOOKUP(D7683,$H$6:$I$10,2,FALSE)</f>
        <v>**</v>
      </c>
      <c r="J7683" s="1" t="str">
        <f t="shared" ref="J7683:J7746" si="1083">HLOOKUP(D7683,$K$5:$O$6,2,FALSE)</f>
        <v>**</v>
      </c>
      <c r="P7683" s="1">
        <v>24</v>
      </c>
      <c r="Q7683" s="1">
        <f t="shared" si="1079"/>
        <v>3.5000000000000003E-2</v>
      </c>
      <c r="T7683" s="4">
        <v>550.67999999999995</v>
      </c>
      <c r="U7683" s="9">
        <f t="shared" ref="U7683:U7746" si="1084">IF(T7683&gt;1000,1,0)</f>
        <v>0</v>
      </c>
      <c r="V7683" s="4">
        <f t="shared" ref="V7683:V7746" si="1085">T7683/P7683</f>
        <v>22.944999999999997</v>
      </c>
      <c r="W7683" s="1" t="s">
        <v>33</v>
      </c>
      <c r="X7683" s="1">
        <v>15.68</v>
      </c>
      <c r="Y7683" s="4">
        <f t="shared" ref="Y7683:Y7746" si="1086">X7683+T7683</f>
        <v>566.3599999999999</v>
      </c>
      <c r="Z7683" s="1" t="s">
        <v>44</v>
      </c>
      <c r="AA7683" s="1" t="s">
        <v>37</v>
      </c>
      <c r="AB7683" s="1" t="s">
        <v>17</v>
      </c>
      <c r="AC7683" s="1" t="s">
        <v>18</v>
      </c>
      <c r="AD7683" s="1" t="s">
        <v>35</v>
      </c>
      <c r="AE7683" s="2">
        <v>41147</v>
      </c>
    </row>
    <row r="7684" spans="1:31" x14ac:dyDescent="0.25">
      <c r="A7684">
        <f t="shared" ref="A7684:A7747" si="1087">A7683+1</f>
        <v>7683</v>
      </c>
      <c r="B7684" s="1">
        <v>33031</v>
      </c>
      <c r="C7684" s="2">
        <v>41145</v>
      </c>
      <c r="D7684" s="1" t="s">
        <v>20</v>
      </c>
      <c r="E7684" s="1" t="str">
        <f t="shared" si="1080"/>
        <v>*</v>
      </c>
      <c r="F7684" s="1" t="str">
        <f t="shared" si="1081"/>
        <v>**</v>
      </c>
      <c r="G7684" s="1" t="str">
        <f t="shared" si="1082"/>
        <v>**</v>
      </c>
      <c r="J7684" s="1" t="str">
        <f t="shared" si="1083"/>
        <v>**</v>
      </c>
      <c r="P7684" s="1">
        <v>18</v>
      </c>
      <c r="Q7684" s="1">
        <f t="shared" ref="Q7684:Q7747" si="1088">VLOOKUP(P7684,$R$5:$S$10,2,TRUE)</f>
        <v>0.02</v>
      </c>
      <c r="T7684" s="4">
        <v>120.96</v>
      </c>
      <c r="U7684" s="9">
        <f t="shared" si="1084"/>
        <v>0</v>
      </c>
      <c r="V7684" s="4">
        <f t="shared" si="1085"/>
        <v>6.72</v>
      </c>
      <c r="W7684" s="1" t="s">
        <v>21</v>
      </c>
      <c r="X7684" s="1">
        <v>6.65</v>
      </c>
      <c r="Y7684" s="4">
        <f t="shared" si="1086"/>
        <v>127.61</v>
      </c>
      <c r="Z7684" s="1" t="s">
        <v>44</v>
      </c>
      <c r="AA7684" s="1" t="s">
        <v>37</v>
      </c>
      <c r="AB7684" s="1" t="s">
        <v>29</v>
      </c>
      <c r="AC7684" s="1" t="s">
        <v>40</v>
      </c>
      <c r="AD7684" s="1" t="s">
        <v>19</v>
      </c>
      <c r="AE7684" s="2">
        <v>41146</v>
      </c>
    </row>
    <row r="7685" spans="1:31" x14ac:dyDescent="0.25">
      <c r="A7685">
        <f t="shared" si="1087"/>
        <v>7684</v>
      </c>
      <c r="B7685" s="1">
        <v>2497</v>
      </c>
      <c r="C7685" s="2">
        <v>41147</v>
      </c>
      <c r="D7685" s="1" t="s">
        <v>32</v>
      </c>
      <c r="E7685" s="1" t="str">
        <f t="shared" si="1080"/>
        <v>***</v>
      </c>
      <c r="F7685" s="1" t="str">
        <f t="shared" si="1081"/>
        <v>***</v>
      </c>
      <c r="G7685" s="1" t="str">
        <f t="shared" si="1082"/>
        <v>***</v>
      </c>
      <c r="J7685" s="1" t="str">
        <f t="shared" si="1083"/>
        <v>***</v>
      </c>
      <c r="P7685" s="1">
        <v>21</v>
      </c>
      <c r="Q7685" s="1">
        <f t="shared" si="1088"/>
        <v>3.5000000000000003E-2</v>
      </c>
      <c r="T7685" s="4">
        <v>3629.1174999999998</v>
      </c>
      <c r="U7685" s="9">
        <f t="shared" si="1084"/>
        <v>1</v>
      </c>
      <c r="V7685" s="4">
        <f t="shared" si="1085"/>
        <v>172.81511904761905</v>
      </c>
      <c r="W7685" s="1" t="s">
        <v>21</v>
      </c>
      <c r="X7685" s="1">
        <v>5.26</v>
      </c>
      <c r="Y7685" s="4">
        <f t="shared" si="1086"/>
        <v>3634.3775000000001</v>
      </c>
      <c r="Z7685" s="1" t="s">
        <v>51</v>
      </c>
      <c r="AA7685" s="1" t="s">
        <v>28</v>
      </c>
      <c r="AB7685" s="1" t="s">
        <v>24</v>
      </c>
      <c r="AC7685" s="1" t="s">
        <v>25</v>
      </c>
      <c r="AD7685" s="1" t="s">
        <v>19</v>
      </c>
      <c r="AE7685" s="2">
        <v>41149</v>
      </c>
    </row>
    <row r="7686" spans="1:31" x14ac:dyDescent="0.25">
      <c r="A7686">
        <f t="shared" si="1087"/>
        <v>7685</v>
      </c>
      <c r="B7686" s="1">
        <v>20933</v>
      </c>
      <c r="C7686" s="2">
        <v>41147</v>
      </c>
      <c r="D7686" s="1" t="s">
        <v>20</v>
      </c>
      <c r="E7686" s="1" t="str">
        <f t="shared" si="1080"/>
        <v>*</v>
      </c>
      <c r="F7686" s="1" t="str">
        <f t="shared" si="1081"/>
        <v>**</v>
      </c>
      <c r="G7686" s="1" t="str">
        <f t="shared" si="1082"/>
        <v>**</v>
      </c>
      <c r="J7686" s="1" t="str">
        <f t="shared" si="1083"/>
        <v>**</v>
      </c>
      <c r="P7686" s="1">
        <v>45</v>
      </c>
      <c r="Q7686" s="1">
        <f t="shared" si="1088"/>
        <v>0.05</v>
      </c>
      <c r="T7686" s="4">
        <v>2079.4740000000002</v>
      </c>
      <c r="U7686" s="9">
        <f t="shared" si="1084"/>
        <v>1</v>
      </c>
      <c r="V7686" s="4">
        <f t="shared" si="1085"/>
        <v>46.210533333333338</v>
      </c>
      <c r="W7686" s="1" t="s">
        <v>21</v>
      </c>
      <c r="X7686" s="1">
        <v>5</v>
      </c>
      <c r="Y7686" s="4">
        <f t="shared" si="1086"/>
        <v>2084.4740000000002</v>
      </c>
      <c r="Z7686" s="1" t="s">
        <v>54</v>
      </c>
      <c r="AA7686" s="1" t="s">
        <v>28</v>
      </c>
      <c r="AB7686" s="1" t="s">
        <v>24</v>
      </c>
      <c r="AC7686" s="1" t="s">
        <v>25</v>
      </c>
      <c r="AD7686" s="1" t="s">
        <v>41</v>
      </c>
      <c r="AE7686" s="2">
        <v>41149</v>
      </c>
    </row>
    <row r="7687" spans="1:31" x14ac:dyDescent="0.25">
      <c r="A7687">
        <f t="shared" si="1087"/>
        <v>7686</v>
      </c>
      <c r="B7687" s="1">
        <v>31460</v>
      </c>
      <c r="C7687" s="2">
        <v>41147</v>
      </c>
      <c r="D7687" s="1" t="s">
        <v>20</v>
      </c>
      <c r="E7687" s="1" t="str">
        <f t="shared" si="1080"/>
        <v>*</v>
      </c>
      <c r="F7687" s="1" t="str">
        <f t="shared" si="1081"/>
        <v>**</v>
      </c>
      <c r="G7687" s="1" t="str">
        <f t="shared" si="1082"/>
        <v>**</v>
      </c>
      <c r="J7687" s="1" t="str">
        <f t="shared" si="1083"/>
        <v>**</v>
      </c>
      <c r="P7687" s="1">
        <v>9</v>
      </c>
      <c r="Q7687" s="1">
        <f t="shared" si="1088"/>
        <v>0.01</v>
      </c>
      <c r="T7687" s="4">
        <v>990.67</v>
      </c>
      <c r="U7687" s="9">
        <f t="shared" si="1084"/>
        <v>0</v>
      </c>
      <c r="V7687" s="4">
        <f t="shared" si="1085"/>
        <v>110.07444444444444</v>
      </c>
      <c r="W7687" s="1" t="s">
        <v>21</v>
      </c>
      <c r="X7687" s="1">
        <v>35</v>
      </c>
      <c r="Y7687" s="4">
        <f t="shared" si="1086"/>
        <v>1025.67</v>
      </c>
      <c r="Z7687" s="1" t="s">
        <v>42</v>
      </c>
      <c r="AA7687" s="1" t="s">
        <v>28</v>
      </c>
      <c r="AB7687" s="1" t="s">
        <v>29</v>
      </c>
      <c r="AC7687" s="1" t="s">
        <v>55</v>
      </c>
      <c r="AD7687" s="1" t="s">
        <v>48</v>
      </c>
      <c r="AE7687" s="2">
        <v>41149</v>
      </c>
    </row>
    <row r="7688" spans="1:31" x14ac:dyDescent="0.25">
      <c r="A7688">
        <f t="shared" si="1087"/>
        <v>7687</v>
      </c>
      <c r="B7688" s="1">
        <v>43682</v>
      </c>
      <c r="C7688" s="2">
        <v>41148</v>
      </c>
      <c r="D7688" s="1" t="s">
        <v>36</v>
      </c>
      <c r="E7688" s="1" t="str">
        <f t="shared" si="1080"/>
        <v>*</v>
      </c>
      <c r="F7688" s="1" t="str">
        <f t="shared" si="1081"/>
        <v>*</v>
      </c>
      <c r="G7688" s="1" t="str">
        <f t="shared" si="1082"/>
        <v>*</v>
      </c>
      <c r="J7688" s="1" t="str">
        <f t="shared" si="1083"/>
        <v>*</v>
      </c>
      <c r="P7688" s="1">
        <v>14</v>
      </c>
      <c r="Q7688" s="1">
        <f t="shared" si="1088"/>
        <v>0.02</v>
      </c>
      <c r="T7688" s="4">
        <v>1849.6</v>
      </c>
      <c r="U7688" s="9">
        <f t="shared" si="1084"/>
        <v>1</v>
      </c>
      <c r="V7688" s="4">
        <f t="shared" si="1085"/>
        <v>132.1142857142857</v>
      </c>
      <c r="W7688" s="1" t="s">
        <v>21</v>
      </c>
      <c r="X7688" s="1">
        <v>8.99</v>
      </c>
      <c r="Y7688" s="4">
        <f t="shared" si="1086"/>
        <v>1858.59</v>
      </c>
      <c r="Z7688" s="1" t="s">
        <v>15</v>
      </c>
      <c r="AA7688" s="1" t="s">
        <v>28</v>
      </c>
      <c r="AB7688" s="1" t="s">
        <v>24</v>
      </c>
      <c r="AC7688" s="1" t="s">
        <v>25</v>
      </c>
      <c r="AD7688" s="1" t="s">
        <v>19</v>
      </c>
      <c r="AE7688" s="2">
        <v>41150</v>
      </c>
    </row>
    <row r="7689" spans="1:31" x14ac:dyDescent="0.25">
      <c r="A7689">
        <f t="shared" si="1087"/>
        <v>7688</v>
      </c>
      <c r="B7689" s="1">
        <v>39266</v>
      </c>
      <c r="C7689" s="2">
        <v>41148</v>
      </c>
      <c r="D7689" s="1" t="s">
        <v>20</v>
      </c>
      <c r="E7689" s="1" t="str">
        <f t="shared" si="1080"/>
        <v>*</v>
      </c>
      <c r="F7689" s="1" t="str">
        <f t="shared" si="1081"/>
        <v>**</v>
      </c>
      <c r="G7689" s="1" t="str">
        <f t="shared" si="1082"/>
        <v>**</v>
      </c>
      <c r="J7689" s="1" t="str">
        <f t="shared" si="1083"/>
        <v>**</v>
      </c>
      <c r="P7689" s="1">
        <v>16</v>
      </c>
      <c r="Q7689" s="1">
        <f t="shared" si="1088"/>
        <v>0.02</v>
      </c>
      <c r="T7689" s="4">
        <v>981.26</v>
      </c>
      <c r="U7689" s="9">
        <f t="shared" si="1084"/>
        <v>0</v>
      </c>
      <c r="V7689" s="4">
        <f t="shared" si="1085"/>
        <v>61.328749999999999</v>
      </c>
      <c r="W7689" s="1" t="s">
        <v>21</v>
      </c>
      <c r="X7689" s="1">
        <v>49</v>
      </c>
      <c r="Y7689" s="4">
        <f t="shared" si="1086"/>
        <v>1030.26</v>
      </c>
      <c r="Z7689" s="1" t="s">
        <v>22</v>
      </c>
      <c r="AA7689" s="1" t="s">
        <v>23</v>
      </c>
      <c r="AB7689" s="1" t="s">
        <v>29</v>
      </c>
      <c r="AC7689" s="1" t="s">
        <v>63</v>
      </c>
      <c r="AD7689" s="1" t="s">
        <v>48</v>
      </c>
      <c r="AE7689" s="2">
        <v>41150</v>
      </c>
    </row>
    <row r="7690" spans="1:31" x14ac:dyDescent="0.25">
      <c r="A7690">
        <f t="shared" si="1087"/>
        <v>7689</v>
      </c>
      <c r="B7690" s="1">
        <v>1504</v>
      </c>
      <c r="C7690" s="2">
        <v>41148</v>
      </c>
      <c r="D7690" s="1" t="s">
        <v>36</v>
      </c>
      <c r="E7690" s="1" t="str">
        <f t="shared" si="1080"/>
        <v>*</v>
      </c>
      <c r="F7690" s="1" t="str">
        <f t="shared" si="1081"/>
        <v>*</v>
      </c>
      <c r="G7690" s="1" t="str">
        <f t="shared" si="1082"/>
        <v>*</v>
      </c>
      <c r="J7690" s="1" t="str">
        <f t="shared" si="1083"/>
        <v>*</v>
      </c>
      <c r="P7690" s="1">
        <v>31</v>
      </c>
      <c r="Q7690" s="1">
        <f t="shared" si="1088"/>
        <v>0.04</v>
      </c>
      <c r="T7690" s="4">
        <v>293.18</v>
      </c>
      <c r="U7690" s="9">
        <f t="shared" si="1084"/>
        <v>0</v>
      </c>
      <c r="V7690" s="4">
        <f t="shared" si="1085"/>
        <v>9.4574193548387093</v>
      </c>
      <c r="W7690" s="1" t="s">
        <v>21</v>
      </c>
      <c r="X7690" s="1">
        <v>1.99</v>
      </c>
      <c r="Y7690" s="4">
        <f t="shared" si="1086"/>
        <v>295.17</v>
      </c>
      <c r="Z7690" s="1" t="s">
        <v>54</v>
      </c>
      <c r="AA7690" s="1" t="s">
        <v>28</v>
      </c>
      <c r="AB7690" s="1" t="s">
        <v>24</v>
      </c>
      <c r="AC7690" s="1" t="s">
        <v>38</v>
      </c>
      <c r="AD7690" s="1" t="s">
        <v>41</v>
      </c>
      <c r="AE7690" s="2">
        <v>41149</v>
      </c>
    </row>
    <row r="7691" spans="1:31" x14ac:dyDescent="0.25">
      <c r="A7691">
        <f t="shared" si="1087"/>
        <v>7690</v>
      </c>
      <c r="B7691" s="1">
        <v>39266</v>
      </c>
      <c r="C7691" s="2">
        <v>41148</v>
      </c>
      <c r="D7691" s="1" t="s">
        <v>20</v>
      </c>
      <c r="E7691" s="1" t="str">
        <f t="shared" si="1080"/>
        <v>*</v>
      </c>
      <c r="F7691" s="1" t="str">
        <f t="shared" si="1081"/>
        <v>**</v>
      </c>
      <c r="G7691" s="1" t="str">
        <f t="shared" si="1082"/>
        <v>**</v>
      </c>
      <c r="J7691" s="1" t="str">
        <f t="shared" si="1083"/>
        <v>**</v>
      </c>
      <c r="P7691" s="1">
        <v>4</v>
      </c>
      <c r="Q7691" s="1">
        <f t="shared" si="1088"/>
        <v>0.01</v>
      </c>
      <c r="T7691" s="4">
        <v>64.09</v>
      </c>
      <c r="U7691" s="9">
        <f t="shared" si="1084"/>
        <v>0</v>
      </c>
      <c r="V7691" s="4">
        <f t="shared" si="1085"/>
        <v>16.022500000000001</v>
      </c>
      <c r="W7691" s="1" t="s">
        <v>21</v>
      </c>
      <c r="X7691" s="1">
        <v>1.39</v>
      </c>
      <c r="Y7691" s="4">
        <f t="shared" si="1086"/>
        <v>65.48</v>
      </c>
      <c r="Z7691" s="1" t="s">
        <v>53</v>
      </c>
      <c r="AA7691" s="1" t="s">
        <v>23</v>
      </c>
      <c r="AB7691" s="1" t="s">
        <v>29</v>
      </c>
      <c r="AC7691" s="1" t="s">
        <v>57</v>
      </c>
      <c r="AD7691" s="1" t="s">
        <v>19</v>
      </c>
      <c r="AE7691" s="2">
        <v>41149</v>
      </c>
    </row>
    <row r="7692" spans="1:31" x14ac:dyDescent="0.25">
      <c r="A7692">
        <f t="shared" si="1087"/>
        <v>7691</v>
      </c>
      <c r="B7692" s="1">
        <v>39266</v>
      </c>
      <c r="C7692" s="2">
        <v>41148</v>
      </c>
      <c r="D7692" s="1" t="s">
        <v>20</v>
      </c>
      <c r="E7692" s="1" t="str">
        <f t="shared" si="1080"/>
        <v>*</v>
      </c>
      <c r="F7692" s="1" t="str">
        <f t="shared" si="1081"/>
        <v>**</v>
      </c>
      <c r="G7692" s="1" t="str">
        <f t="shared" si="1082"/>
        <v>**</v>
      </c>
      <c r="J7692" s="1" t="str">
        <f t="shared" si="1083"/>
        <v>**</v>
      </c>
      <c r="P7692" s="1">
        <v>14</v>
      </c>
      <c r="Q7692" s="1">
        <f t="shared" si="1088"/>
        <v>0.02</v>
      </c>
      <c r="T7692" s="4">
        <v>36.409999999999997</v>
      </c>
      <c r="U7692" s="9">
        <f t="shared" si="1084"/>
        <v>0</v>
      </c>
      <c r="V7692" s="4">
        <f t="shared" si="1085"/>
        <v>2.6007142857142855</v>
      </c>
      <c r="W7692" s="1" t="s">
        <v>21</v>
      </c>
      <c r="X7692" s="1">
        <v>0.5</v>
      </c>
      <c r="Y7692" s="4">
        <f t="shared" si="1086"/>
        <v>36.909999999999997</v>
      </c>
      <c r="Z7692" s="1" t="s">
        <v>44</v>
      </c>
      <c r="AA7692" s="1" t="s">
        <v>23</v>
      </c>
      <c r="AB7692" s="1" t="s">
        <v>29</v>
      </c>
      <c r="AC7692" s="1" t="s">
        <v>58</v>
      </c>
      <c r="AD7692" s="1" t="s">
        <v>19</v>
      </c>
      <c r="AE7692" s="2">
        <v>41150</v>
      </c>
    </row>
    <row r="7693" spans="1:31" x14ac:dyDescent="0.25">
      <c r="A7693">
        <f t="shared" si="1087"/>
        <v>7692</v>
      </c>
      <c r="B7693" s="1">
        <v>23616</v>
      </c>
      <c r="C7693" s="2">
        <v>41149</v>
      </c>
      <c r="D7693" s="1" t="s">
        <v>27</v>
      </c>
      <c r="E7693" s="1" t="str">
        <f t="shared" si="1080"/>
        <v>*</v>
      </c>
      <c r="F7693" s="1" t="str">
        <f t="shared" si="1081"/>
        <v>*</v>
      </c>
      <c r="G7693" s="1" t="str">
        <f t="shared" si="1082"/>
        <v>*</v>
      </c>
      <c r="J7693" s="1" t="str">
        <f t="shared" si="1083"/>
        <v>*</v>
      </c>
      <c r="P7693" s="1">
        <v>47</v>
      </c>
      <c r="Q7693" s="1">
        <f t="shared" si="1088"/>
        <v>0.05</v>
      </c>
      <c r="T7693" s="4">
        <v>9262.35</v>
      </c>
      <c r="U7693" s="9">
        <f t="shared" si="1084"/>
        <v>1</v>
      </c>
      <c r="V7693" s="4">
        <f t="shared" si="1085"/>
        <v>197.07127659574468</v>
      </c>
      <c r="W7693" s="1" t="s">
        <v>21</v>
      </c>
      <c r="X7693" s="1">
        <v>24.49</v>
      </c>
      <c r="Y7693" s="4">
        <f t="shared" si="1086"/>
        <v>9286.84</v>
      </c>
      <c r="Z7693" s="1" t="s">
        <v>22</v>
      </c>
      <c r="AA7693" s="1" t="s">
        <v>37</v>
      </c>
      <c r="AB7693" s="1" t="s">
        <v>24</v>
      </c>
      <c r="AC7693" s="1" t="s">
        <v>47</v>
      </c>
      <c r="AD7693" s="1" t="s">
        <v>48</v>
      </c>
      <c r="AE7693" s="2">
        <v>41149</v>
      </c>
    </row>
    <row r="7694" spans="1:31" x14ac:dyDescent="0.25">
      <c r="A7694">
        <f t="shared" si="1087"/>
        <v>7693</v>
      </c>
      <c r="B7694" s="1">
        <v>18113</v>
      </c>
      <c r="C7694" s="2">
        <v>41149</v>
      </c>
      <c r="D7694" s="1" t="s">
        <v>27</v>
      </c>
      <c r="E7694" s="1" t="str">
        <f t="shared" si="1080"/>
        <v>*</v>
      </c>
      <c r="F7694" s="1" t="str">
        <f t="shared" si="1081"/>
        <v>*</v>
      </c>
      <c r="G7694" s="1" t="str">
        <f t="shared" si="1082"/>
        <v>*</v>
      </c>
      <c r="J7694" s="1" t="str">
        <f t="shared" si="1083"/>
        <v>*</v>
      </c>
      <c r="P7694" s="1">
        <v>27</v>
      </c>
      <c r="Q7694" s="1">
        <f t="shared" si="1088"/>
        <v>3.5000000000000003E-2</v>
      </c>
      <c r="T7694" s="4">
        <v>3316.08</v>
      </c>
      <c r="U7694" s="9">
        <f t="shared" si="1084"/>
        <v>1</v>
      </c>
      <c r="V7694" s="4">
        <f t="shared" si="1085"/>
        <v>122.81777777777778</v>
      </c>
      <c r="W7694" s="1" t="s">
        <v>33</v>
      </c>
      <c r="X7694" s="1">
        <v>30</v>
      </c>
      <c r="Y7694" s="4">
        <f t="shared" si="1086"/>
        <v>3346.08</v>
      </c>
      <c r="Z7694" s="1" t="s">
        <v>39</v>
      </c>
      <c r="AA7694" s="1" t="s">
        <v>16</v>
      </c>
      <c r="AB7694" s="1" t="s">
        <v>17</v>
      </c>
      <c r="AC7694" s="1" t="s">
        <v>34</v>
      </c>
      <c r="AD7694" s="1" t="s">
        <v>35</v>
      </c>
      <c r="AE7694" s="2">
        <v>41151</v>
      </c>
    </row>
    <row r="7695" spans="1:31" x14ac:dyDescent="0.25">
      <c r="A7695">
        <f t="shared" si="1087"/>
        <v>7694</v>
      </c>
      <c r="B7695" s="1">
        <v>23489</v>
      </c>
      <c r="C7695" s="2">
        <v>41149</v>
      </c>
      <c r="D7695" s="1" t="s">
        <v>20</v>
      </c>
      <c r="E7695" s="1" t="str">
        <f t="shared" si="1080"/>
        <v>*</v>
      </c>
      <c r="F7695" s="1" t="str">
        <f t="shared" si="1081"/>
        <v>**</v>
      </c>
      <c r="G7695" s="1" t="str">
        <f t="shared" si="1082"/>
        <v>**</v>
      </c>
      <c r="J7695" s="1" t="str">
        <f t="shared" si="1083"/>
        <v>**</v>
      </c>
      <c r="P7695" s="1">
        <v>42</v>
      </c>
      <c r="Q7695" s="1">
        <f t="shared" si="1088"/>
        <v>0.05</v>
      </c>
      <c r="T7695" s="4">
        <v>2004.6</v>
      </c>
      <c r="U7695" s="9">
        <f t="shared" si="1084"/>
        <v>1</v>
      </c>
      <c r="V7695" s="4">
        <f t="shared" si="1085"/>
        <v>47.728571428571428</v>
      </c>
      <c r="W7695" s="1" t="s">
        <v>14</v>
      </c>
      <c r="X7695" s="1">
        <v>3.61</v>
      </c>
      <c r="Y7695" s="4">
        <f t="shared" si="1086"/>
        <v>2008.2099999999998</v>
      </c>
      <c r="Z7695" s="1" t="s">
        <v>22</v>
      </c>
      <c r="AA7695" s="1" t="s">
        <v>28</v>
      </c>
      <c r="AB7695" s="1" t="s">
        <v>24</v>
      </c>
      <c r="AC7695" s="1" t="s">
        <v>38</v>
      </c>
      <c r="AD7695" s="1" t="s">
        <v>41</v>
      </c>
      <c r="AE7695" s="2">
        <v>41149</v>
      </c>
    </row>
    <row r="7696" spans="1:31" x14ac:dyDescent="0.25">
      <c r="A7696">
        <f t="shared" si="1087"/>
        <v>7695</v>
      </c>
      <c r="B7696" s="1">
        <v>33186</v>
      </c>
      <c r="C7696" s="2">
        <v>41149</v>
      </c>
      <c r="D7696" s="1" t="s">
        <v>13</v>
      </c>
      <c r="E7696" s="1" t="str">
        <f t="shared" si="1080"/>
        <v>*</v>
      </c>
      <c r="F7696" s="1" t="str">
        <f t="shared" si="1081"/>
        <v>*</v>
      </c>
      <c r="G7696" s="1" t="str">
        <f t="shared" si="1082"/>
        <v>*</v>
      </c>
      <c r="J7696" s="1" t="str">
        <f t="shared" si="1083"/>
        <v>*</v>
      </c>
      <c r="P7696" s="1">
        <v>24</v>
      </c>
      <c r="Q7696" s="1">
        <f t="shared" si="1088"/>
        <v>3.5000000000000003E-2</v>
      </c>
      <c r="T7696" s="4">
        <v>1350.5309999999999</v>
      </c>
      <c r="U7696" s="9">
        <f t="shared" si="1084"/>
        <v>1</v>
      </c>
      <c r="V7696" s="4">
        <f t="shared" si="1085"/>
        <v>56.272124999999996</v>
      </c>
      <c r="W7696" s="1" t="s">
        <v>21</v>
      </c>
      <c r="X7696" s="1">
        <v>5.26</v>
      </c>
      <c r="Y7696" s="4">
        <f t="shared" si="1086"/>
        <v>1355.7909999999999</v>
      </c>
      <c r="Z7696" s="1" t="s">
        <v>39</v>
      </c>
      <c r="AA7696" s="1" t="s">
        <v>28</v>
      </c>
      <c r="AB7696" s="1" t="s">
        <v>24</v>
      </c>
      <c r="AC7696" s="1" t="s">
        <v>25</v>
      </c>
      <c r="AD7696" s="1" t="s">
        <v>19</v>
      </c>
      <c r="AE7696" s="2">
        <v>41151</v>
      </c>
    </row>
    <row r="7697" spans="1:31" x14ac:dyDescent="0.25">
      <c r="A7697">
        <f t="shared" si="1087"/>
        <v>7696</v>
      </c>
      <c r="B7697" s="1">
        <v>52676</v>
      </c>
      <c r="C7697" s="2">
        <v>41149</v>
      </c>
      <c r="D7697" s="1" t="s">
        <v>20</v>
      </c>
      <c r="E7697" s="1" t="str">
        <f t="shared" si="1080"/>
        <v>*</v>
      </c>
      <c r="F7697" s="1" t="str">
        <f t="shared" si="1081"/>
        <v>**</v>
      </c>
      <c r="G7697" s="1" t="str">
        <f t="shared" si="1082"/>
        <v>**</v>
      </c>
      <c r="J7697" s="1" t="str">
        <f t="shared" si="1083"/>
        <v>**</v>
      </c>
      <c r="P7697" s="1">
        <v>46</v>
      </c>
      <c r="Q7697" s="1">
        <f t="shared" si="1088"/>
        <v>0.05</v>
      </c>
      <c r="T7697" s="4">
        <v>979.44</v>
      </c>
      <c r="U7697" s="9">
        <f t="shared" si="1084"/>
        <v>0</v>
      </c>
      <c r="V7697" s="4">
        <f t="shared" si="1085"/>
        <v>21.292173913043481</v>
      </c>
      <c r="W7697" s="1" t="s">
        <v>21</v>
      </c>
      <c r="X7697" s="1">
        <v>5.86</v>
      </c>
      <c r="Y7697" s="4">
        <f t="shared" si="1086"/>
        <v>985.30000000000007</v>
      </c>
      <c r="Z7697" s="1" t="s">
        <v>49</v>
      </c>
      <c r="AA7697" s="1" t="s">
        <v>37</v>
      </c>
      <c r="AB7697" s="1" t="s">
        <v>29</v>
      </c>
      <c r="AC7697" s="1" t="s">
        <v>40</v>
      </c>
      <c r="AD7697" s="1" t="s">
        <v>19</v>
      </c>
      <c r="AE7697" s="2">
        <v>41151</v>
      </c>
    </row>
    <row r="7698" spans="1:31" x14ac:dyDescent="0.25">
      <c r="A7698">
        <f t="shared" si="1087"/>
        <v>7697</v>
      </c>
      <c r="B7698" s="1">
        <v>52580</v>
      </c>
      <c r="C7698" s="2">
        <v>41149</v>
      </c>
      <c r="D7698" s="1" t="s">
        <v>20</v>
      </c>
      <c r="E7698" s="1" t="str">
        <f t="shared" si="1080"/>
        <v>*</v>
      </c>
      <c r="F7698" s="1" t="str">
        <f t="shared" si="1081"/>
        <v>**</v>
      </c>
      <c r="G7698" s="1" t="str">
        <f t="shared" si="1082"/>
        <v>**</v>
      </c>
      <c r="J7698" s="1" t="str">
        <f t="shared" si="1083"/>
        <v>**</v>
      </c>
      <c r="P7698" s="1">
        <v>16</v>
      </c>
      <c r="Q7698" s="1">
        <f t="shared" si="1088"/>
        <v>0.02</v>
      </c>
      <c r="T7698" s="4">
        <v>367.09</v>
      </c>
      <c r="U7698" s="9">
        <f t="shared" si="1084"/>
        <v>0</v>
      </c>
      <c r="V7698" s="4">
        <f t="shared" si="1085"/>
        <v>22.943124999999998</v>
      </c>
      <c r="W7698" s="1" t="s">
        <v>21</v>
      </c>
      <c r="X7698" s="1">
        <v>1.99</v>
      </c>
      <c r="Y7698" s="4">
        <f t="shared" si="1086"/>
        <v>369.08</v>
      </c>
      <c r="Z7698" s="1" t="s">
        <v>15</v>
      </c>
      <c r="AA7698" s="1" t="s">
        <v>28</v>
      </c>
      <c r="AB7698" s="1" t="s">
        <v>24</v>
      </c>
      <c r="AC7698" s="1" t="s">
        <v>38</v>
      </c>
      <c r="AD7698" s="1" t="s">
        <v>41</v>
      </c>
      <c r="AE7698" s="2">
        <v>41151</v>
      </c>
    </row>
    <row r="7699" spans="1:31" x14ac:dyDescent="0.25">
      <c r="A7699">
        <f t="shared" si="1087"/>
        <v>7698</v>
      </c>
      <c r="B7699" s="1">
        <v>7267</v>
      </c>
      <c r="C7699" s="2">
        <v>41149</v>
      </c>
      <c r="D7699" s="1" t="s">
        <v>20</v>
      </c>
      <c r="E7699" s="1" t="str">
        <f t="shared" si="1080"/>
        <v>*</v>
      </c>
      <c r="F7699" s="1" t="str">
        <f t="shared" si="1081"/>
        <v>**</v>
      </c>
      <c r="G7699" s="1" t="str">
        <f t="shared" si="1082"/>
        <v>**</v>
      </c>
      <c r="J7699" s="1" t="str">
        <f t="shared" si="1083"/>
        <v>**</v>
      </c>
      <c r="P7699" s="1">
        <v>19</v>
      </c>
      <c r="Q7699" s="1">
        <f t="shared" si="1088"/>
        <v>0.02</v>
      </c>
      <c r="T7699" s="4">
        <v>262.32</v>
      </c>
      <c r="U7699" s="9">
        <f t="shared" si="1084"/>
        <v>0</v>
      </c>
      <c r="V7699" s="4">
        <f t="shared" si="1085"/>
        <v>13.806315789473684</v>
      </c>
      <c r="W7699" s="1" t="s">
        <v>21</v>
      </c>
      <c r="X7699" s="1">
        <v>6.46</v>
      </c>
      <c r="Y7699" s="4">
        <f t="shared" si="1086"/>
        <v>268.77999999999997</v>
      </c>
      <c r="Z7699" s="1" t="s">
        <v>54</v>
      </c>
      <c r="AA7699" s="1" t="s">
        <v>16</v>
      </c>
      <c r="AB7699" s="1" t="s">
        <v>29</v>
      </c>
      <c r="AC7699" s="1" t="s">
        <v>43</v>
      </c>
      <c r="AD7699" s="1" t="s">
        <v>19</v>
      </c>
      <c r="AE7699" s="2">
        <v>41149</v>
      </c>
    </row>
    <row r="7700" spans="1:31" x14ac:dyDescent="0.25">
      <c r="A7700">
        <f t="shared" si="1087"/>
        <v>7699</v>
      </c>
      <c r="B7700" s="1">
        <v>52580</v>
      </c>
      <c r="C7700" s="2">
        <v>41149</v>
      </c>
      <c r="D7700" s="1" t="s">
        <v>20</v>
      </c>
      <c r="E7700" s="1" t="str">
        <f t="shared" si="1080"/>
        <v>*</v>
      </c>
      <c r="F7700" s="1" t="str">
        <f t="shared" si="1081"/>
        <v>**</v>
      </c>
      <c r="G7700" s="1" t="str">
        <f t="shared" si="1082"/>
        <v>**</v>
      </c>
      <c r="J7700" s="1" t="str">
        <f t="shared" si="1083"/>
        <v>**</v>
      </c>
      <c r="P7700" s="1">
        <v>23</v>
      </c>
      <c r="Q7700" s="1">
        <f t="shared" si="1088"/>
        <v>3.5000000000000003E-2</v>
      </c>
      <c r="T7700" s="4">
        <v>139.66</v>
      </c>
      <c r="U7700" s="9">
        <f t="shared" si="1084"/>
        <v>0</v>
      </c>
      <c r="V7700" s="4">
        <f t="shared" si="1085"/>
        <v>6.0721739130434784</v>
      </c>
      <c r="W7700" s="1" t="s">
        <v>21</v>
      </c>
      <c r="X7700" s="1">
        <v>1.39</v>
      </c>
      <c r="Y7700" s="4">
        <f t="shared" si="1086"/>
        <v>141.04999999999998</v>
      </c>
      <c r="Z7700" s="1" t="s">
        <v>15</v>
      </c>
      <c r="AA7700" s="1" t="s">
        <v>28</v>
      </c>
      <c r="AB7700" s="1" t="s">
        <v>29</v>
      </c>
      <c r="AC7700" s="1" t="s">
        <v>57</v>
      </c>
      <c r="AD7700" s="1" t="s">
        <v>19</v>
      </c>
      <c r="AE7700" s="2">
        <v>41151</v>
      </c>
    </row>
    <row r="7701" spans="1:31" x14ac:dyDescent="0.25">
      <c r="A7701">
        <f t="shared" si="1087"/>
        <v>7700</v>
      </c>
      <c r="B7701" s="1">
        <v>28544</v>
      </c>
      <c r="C7701" s="2">
        <v>41149</v>
      </c>
      <c r="D7701" s="1" t="s">
        <v>32</v>
      </c>
      <c r="E7701" s="1" t="str">
        <f t="shared" si="1080"/>
        <v>***</v>
      </c>
      <c r="F7701" s="1" t="str">
        <f t="shared" si="1081"/>
        <v>***</v>
      </c>
      <c r="G7701" s="1" t="str">
        <f t="shared" si="1082"/>
        <v>***</v>
      </c>
      <c r="J7701" s="1" t="str">
        <f t="shared" si="1083"/>
        <v>***</v>
      </c>
      <c r="P7701" s="1">
        <v>24</v>
      </c>
      <c r="Q7701" s="1">
        <f t="shared" si="1088"/>
        <v>3.5000000000000003E-2</v>
      </c>
      <c r="T7701" s="4">
        <v>68.5</v>
      </c>
      <c r="U7701" s="9">
        <f t="shared" si="1084"/>
        <v>0</v>
      </c>
      <c r="V7701" s="4">
        <f t="shared" si="1085"/>
        <v>2.8541666666666665</v>
      </c>
      <c r="W7701" s="1" t="s">
        <v>21</v>
      </c>
      <c r="X7701" s="1">
        <v>1.49</v>
      </c>
      <c r="Y7701" s="4">
        <f t="shared" si="1086"/>
        <v>69.989999999999995</v>
      </c>
      <c r="Z7701" s="1" t="s">
        <v>46</v>
      </c>
      <c r="AA7701" s="1" t="s">
        <v>16</v>
      </c>
      <c r="AB7701" s="1" t="s">
        <v>29</v>
      </c>
      <c r="AC7701" s="1" t="s">
        <v>43</v>
      </c>
      <c r="AD7701" s="1" t="s">
        <v>19</v>
      </c>
      <c r="AE7701" s="2">
        <v>41150</v>
      </c>
    </row>
    <row r="7702" spans="1:31" x14ac:dyDescent="0.25">
      <c r="A7702">
        <f t="shared" si="1087"/>
        <v>7701</v>
      </c>
      <c r="B7702" s="1">
        <v>31232</v>
      </c>
      <c r="C7702" s="2">
        <v>41150</v>
      </c>
      <c r="D7702" s="1" t="s">
        <v>20</v>
      </c>
      <c r="E7702" s="1" t="str">
        <f t="shared" si="1080"/>
        <v>*</v>
      </c>
      <c r="F7702" s="1" t="str">
        <f t="shared" si="1081"/>
        <v>**</v>
      </c>
      <c r="G7702" s="1" t="str">
        <f t="shared" si="1082"/>
        <v>**</v>
      </c>
      <c r="J7702" s="1" t="str">
        <f t="shared" si="1083"/>
        <v>**</v>
      </c>
      <c r="P7702" s="1">
        <v>9</v>
      </c>
      <c r="Q7702" s="1">
        <f t="shared" si="1088"/>
        <v>0.01</v>
      </c>
      <c r="T7702" s="4">
        <v>2643.15</v>
      </c>
      <c r="U7702" s="9">
        <f t="shared" si="1084"/>
        <v>1</v>
      </c>
      <c r="V7702" s="4">
        <f t="shared" si="1085"/>
        <v>293.68333333333334</v>
      </c>
      <c r="W7702" s="1" t="s">
        <v>33</v>
      </c>
      <c r="X7702" s="1">
        <v>61.76</v>
      </c>
      <c r="Y7702" s="4">
        <f t="shared" si="1086"/>
        <v>2704.9100000000003</v>
      </c>
      <c r="Z7702" s="1" t="s">
        <v>22</v>
      </c>
      <c r="AA7702" s="1" t="s">
        <v>37</v>
      </c>
      <c r="AB7702" s="1" t="s">
        <v>17</v>
      </c>
      <c r="AC7702" s="1" t="s">
        <v>52</v>
      </c>
      <c r="AD7702" s="1" t="s">
        <v>59</v>
      </c>
      <c r="AE7702" s="2">
        <v>41153</v>
      </c>
    </row>
    <row r="7703" spans="1:31" x14ac:dyDescent="0.25">
      <c r="A7703">
        <f t="shared" si="1087"/>
        <v>7702</v>
      </c>
      <c r="B7703" s="1">
        <v>59361</v>
      </c>
      <c r="C7703" s="2">
        <v>41150</v>
      </c>
      <c r="D7703" s="1" t="s">
        <v>20</v>
      </c>
      <c r="E7703" s="1" t="str">
        <f t="shared" si="1080"/>
        <v>*</v>
      </c>
      <c r="F7703" s="1" t="str">
        <f t="shared" si="1081"/>
        <v>**</v>
      </c>
      <c r="G7703" s="1" t="str">
        <f t="shared" si="1082"/>
        <v>**</v>
      </c>
      <c r="J7703" s="1" t="str">
        <f t="shared" si="1083"/>
        <v>**</v>
      </c>
      <c r="P7703" s="1">
        <v>45</v>
      </c>
      <c r="Q7703" s="1">
        <f t="shared" si="1088"/>
        <v>0.05</v>
      </c>
      <c r="T7703" s="4">
        <v>1008.34</v>
      </c>
      <c r="U7703" s="9">
        <f t="shared" si="1084"/>
        <v>1</v>
      </c>
      <c r="V7703" s="4">
        <f t="shared" si="1085"/>
        <v>22.407555555555557</v>
      </c>
      <c r="W7703" s="1" t="s">
        <v>21</v>
      </c>
      <c r="X7703" s="1">
        <v>6.3</v>
      </c>
      <c r="Y7703" s="4">
        <f t="shared" si="1086"/>
        <v>1014.64</v>
      </c>
      <c r="Z7703" s="1" t="s">
        <v>51</v>
      </c>
      <c r="AA7703" s="1" t="s">
        <v>16</v>
      </c>
      <c r="AB7703" s="1" t="s">
        <v>24</v>
      </c>
      <c r="AC7703" s="1" t="s">
        <v>56</v>
      </c>
      <c r="AD7703" s="1" t="s">
        <v>26</v>
      </c>
      <c r="AE7703" s="2">
        <v>41152</v>
      </c>
    </row>
    <row r="7704" spans="1:31" x14ac:dyDescent="0.25">
      <c r="A7704">
        <f t="shared" si="1087"/>
        <v>7703</v>
      </c>
      <c r="B7704" s="1">
        <v>38178</v>
      </c>
      <c r="C7704" s="2">
        <v>41150</v>
      </c>
      <c r="D7704" s="1" t="s">
        <v>36</v>
      </c>
      <c r="E7704" s="1" t="str">
        <f t="shared" si="1080"/>
        <v>*</v>
      </c>
      <c r="F7704" s="1" t="str">
        <f t="shared" si="1081"/>
        <v>*</v>
      </c>
      <c r="G7704" s="1" t="str">
        <f t="shared" si="1082"/>
        <v>*</v>
      </c>
      <c r="J7704" s="1" t="str">
        <f t="shared" si="1083"/>
        <v>*</v>
      </c>
      <c r="P7704" s="1">
        <v>32</v>
      </c>
      <c r="Q7704" s="1">
        <f t="shared" si="1088"/>
        <v>0.04</v>
      </c>
      <c r="T7704" s="4">
        <v>153.97999999999999</v>
      </c>
      <c r="U7704" s="9">
        <f t="shared" si="1084"/>
        <v>0</v>
      </c>
      <c r="V7704" s="4">
        <f t="shared" si="1085"/>
        <v>4.8118749999999997</v>
      </c>
      <c r="W7704" s="1" t="s">
        <v>21</v>
      </c>
      <c r="X7704" s="1">
        <v>0.5</v>
      </c>
      <c r="Y7704" s="4">
        <f t="shared" si="1086"/>
        <v>154.47999999999999</v>
      </c>
      <c r="Z7704" s="1" t="s">
        <v>46</v>
      </c>
      <c r="AA7704" s="1" t="s">
        <v>23</v>
      </c>
      <c r="AB7704" s="1" t="s">
        <v>29</v>
      </c>
      <c r="AC7704" s="1" t="s">
        <v>58</v>
      </c>
      <c r="AD7704" s="1" t="s">
        <v>19</v>
      </c>
      <c r="AE7704" s="2">
        <v>41151</v>
      </c>
    </row>
    <row r="7705" spans="1:31" x14ac:dyDescent="0.25">
      <c r="A7705">
        <f t="shared" si="1087"/>
        <v>7704</v>
      </c>
      <c r="B7705" s="1">
        <v>22434</v>
      </c>
      <c r="C7705" s="2">
        <v>41150</v>
      </c>
      <c r="D7705" s="1" t="s">
        <v>32</v>
      </c>
      <c r="E7705" s="1" t="str">
        <f t="shared" si="1080"/>
        <v>***</v>
      </c>
      <c r="F7705" s="1" t="str">
        <f t="shared" si="1081"/>
        <v>***</v>
      </c>
      <c r="G7705" s="1" t="str">
        <f t="shared" si="1082"/>
        <v>***</v>
      </c>
      <c r="J7705" s="1" t="str">
        <f t="shared" si="1083"/>
        <v>***</v>
      </c>
      <c r="P7705" s="1">
        <v>39</v>
      </c>
      <c r="Q7705" s="1">
        <f t="shared" si="1088"/>
        <v>0.04</v>
      </c>
      <c r="T7705" s="4">
        <v>140.74</v>
      </c>
      <c r="U7705" s="9">
        <f t="shared" si="1084"/>
        <v>0</v>
      </c>
      <c r="V7705" s="4">
        <f t="shared" si="1085"/>
        <v>3.608717948717949</v>
      </c>
      <c r="W7705" s="1" t="s">
        <v>21</v>
      </c>
      <c r="X7705" s="1">
        <v>3.97</v>
      </c>
      <c r="Y7705" s="4">
        <f t="shared" si="1086"/>
        <v>144.71</v>
      </c>
      <c r="Z7705" s="1" t="s">
        <v>22</v>
      </c>
      <c r="AA7705" s="1" t="s">
        <v>16</v>
      </c>
      <c r="AB7705" s="1" t="s">
        <v>29</v>
      </c>
      <c r="AC7705" s="1" t="s">
        <v>30</v>
      </c>
      <c r="AD7705" s="1" t="s">
        <v>31</v>
      </c>
      <c r="AE7705" s="2">
        <v>41152</v>
      </c>
    </row>
    <row r="7706" spans="1:31" x14ac:dyDescent="0.25">
      <c r="A7706">
        <f t="shared" si="1087"/>
        <v>7705</v>
      </c>
      <c r="B7706" s="1">
        <v>13575</v>
      </c>
      <c r="C7706" s="2">
        <v>41150</v>
      </c>
      <c r="D7706" s="1" t="s">
        <v>32</v>
      </c>
      <c r="E7706" s="1" t="str">
        <f t="shared" si="1080"/>
        <v>***</v>
      </c>
      <c r="F7706" s="1" t="str">
        <f t="shared" si="1081"/>
        <v>***</v>
      </c>
      <c r="G7706" s="1" t="str">
        <f t="shared" si="1082"/>
        <v>***</v>
      </c>
      <c r="J7706" s="1" t="str">
        <f t="shared" si="1083"/>
        <v>***</v>
      </c>
      <c r="P7706" s="1">
        <v>15</v>
      </c>
      <c r="Q7706" s="1">
        <f t="shared" si="1088"/>
        <v>0.02</v>
      </c>
      <c r="T7706" s="4">
        <v>106.1</v>
      </c>
      <c r="U7706" s="9">
        <f t="shared" si="1084"/>
        <v>0</v>
      </c>
      <c r="V7706" s="4">
        <f t="shared" si="1085"/>
        <v>7.0733333333333333</v>
      </c>
      <c r="W7706" s="1" t="s">
        <v>14</v>
      </c>
      <c r="X7706" s="1">
        <v>8.19</v>
      </c>
      <c r="Y7706" s="4">
        <f t="shared" si="1086"/>
        <v>114.28999999999999</v>
      </c>
      <c r="Z7706" s="1" t="s">
        <v>49</v>
      </c>
      <c r="AA7706" s="1" t="s">
        <v>23</v>
      </c>
      <c r="AB7706" s="1" t="s">
        <v>29</v>
      </c>
      <c r="AC7706" s="1" t="s">
        <v>40</v>
      </c>
      <c r="AD7706" s="1" t="s">
        <v>19</v>
      </c>
      <c r="AE7706" s="2">
        <v>41153</v>
      </c>
    </row>
    <row r="7707" spans="1:31" x14ac:dyDescent="0.25">
      <c r="A7707">
        <f t="shared" si="1087"/>
        <v>7706</v>
      </c>
      <c r="B7707" s="1">
        <v>22434</v>
      </c>
      <c r="C7707" s="2">
        <v>41150</v>
      </c>
      <c r="D7707" s="1" t="s">
        <v>32</v>
      </c>
      <c r="E7707" s="1" t="str">
        <f t="shared" si="1080"/>
        <v>***</v>
      </c>
      <c r="F7707" s="1" t="str">
        <f t="shared" si="1081"/>
        <v>***</v>
      </c>
      <c r="G7707" s="1" t="str">
        <f t="shared" si="1082"/>
        <v>***</v>
      </c>
      <c r="J7707" s="1" t="str">
        <f t="shared" si="1083"/>
        <v>***</v>
      </c>
      <c r="P7707" s="1">
        <v>3</v>
      </c>
      <c r="Q7707" s="1">
        <f t="shared" si="1088"/>
        <v>0.01</v>
      </c>
      <c r="T7707" s="4">
        <v>18.7</v>
      </c>
      <c r="U7707" s="9">
        <f t="shared" si="1084"/>
        <v>0</v>
      </c>
      <c r="V7707" s="4">
        <f t="shared" si="1085"/>
        <v>6.2333333333333334</v>
      </c>
      <c r="W7707" s="1" t="s">
        <v>21</v>
      </c>
      <c r="X7707" s="1">
        <v>5.83</v>
      </c>
      <c r="Y7707" s="4">
        <f t="shared" si="1086"/>
        <v>24.53</v>
      </c>
      <c r="Z7707" s="1" t="s">
        <v>22</v>
      </c>
      <c r="AA7707" s="1" t="s">
        <v>16</v>
      </c>
      <c r="AB7707" s="1" t="s">
        <v>29</v>
      </c>
      <c r="AC7707" s="1" t="s">
        <v>43</v>
      </c>
      <c r="AD7707" s="1" t="s">
        <v>19</v>
      </c>
      <c r="AE7707" s="2">
        <v>41152</v>
      </c>
    </row>
    <row r="7708" spans="1:31" x14ac:dyDescent="0.25">
      <c r="A7708">
        <f t="shared" si="1087"/>
        <v>7707</v>
      </c>
      <c r="B7708" s="1">
        <v>52230</v>
      </c>
      <c r="C7708" s="2">
        <v>41151</v>
      </c>
      <c r="D7708" s="1" t="s">
        <v>32</v>
      </c>
      <c r="E7708" s="1" t="str">
        <f t="shared" si="1080"/>
        <v>***</v>
      </c>
      <c r="F7708" s="1" t="str">
        <f t="shared" si="1081"/>
        <v>***</v>
      </c>
      <c r="G7708" s="1" t="str">
        <f t="shared" si="1082"/>
        <v>***</v>
      </c>
      <c r="J7708" s="1" t="str">
        <f t="shared" si="1083"/>
        <v>***</v>
      </c>
      <c r="P7708" s="1">
        <v>29</v>
      </c>
      <c r="Q7708" s="1">
        <f t="shared" si="1088"/>
        <v>3.5000000000000003E-2</v>
      </c>
      <c r="T7708" s="4">
        <v>2700.78</v>
      </c>
      <c r="U7708" s="9">
        <f t="shared" si="1084"/>
        <v>1</v>
      </c>
      <c r="V7708" s="4">
        <f t="shared" si="1085"/>
        <v>93.130344827586214</v>
      </c>
      <c r="W7708" s="1" t="s">
        <v>33</v>
      </c>
      <c r="X7708" s="1">
        <v>58.2</v>
      </c>
      <c r="Y7708" s="4">
        <f t="shared" si="1086"/>
        <v>2758.98</v>
      </c>
      <c r="Z7708" s="1" t="s">
        <v>46</v>
      </c>
      <c r="AA7708" s="1" t="s">
        <v>16</v>
      </c>
      <c r="AB7708" s="1" t="s">
        <v>17</v>
      </c>
      <c r="AC7708" s="1" t="s">
        <v>34</v>
      </c>
      <c r="AD7708" s="1" t="s">
        <v>35</v>
      </c>
      <c r="AE7708" s="2">
        <v>41153</v>
      </c>
    </row>
    <row r="7709" spans="1:31" x14ac:dyDescent="0.25">
      <c r="A7709">
        <f t="shared" si="1087"/>
        <v>7708</v>
      </c>
      <c r="B7709" s="1">
        <v>58369</v>
      </c>
      <c r="C7709" s="2">
        <v>41151</v>
      </c>
      <c r="D7709" s="1" t="s">
        <v>20</v>
      </c>
      <c r="E7709" s="1" t="str">
        <f t="shared" si="1080"/>
        <v>*</v>
      </c>
      <c r="F7709" s="1" t="str">
        <f t="shared" si="1081"/>
        <v>**</v>
      </c>
      <c r="G7709" s="1" t="str">
        <f t="shared" si="1082"/>
        <v>**</v>
      </c>
      <c r="J7709" s="1" t="str">
        <f t="shared" si="1083"/>
        <v>**</v>
      </c>
      <c r="P7709" s="1">
        <v>16</v>
      </c>
      <c r="Q7709" s="1">
        <f t="shared" si="1088"/>
        <v>0.02</v>
      </c>
      <c r="T7709" s="4">
        <v>2013.8</v>
      </c>
      <c r="U7709" s="9">
        <f t="shared" si="1084"/>
        <v>1</v>
      </c>
      <c r="V7709" s="4">
        <f t="shared" si="1085"/>
        <v>125.8625</v>
      </c>
      <c r="W7709" s="1" t="s">
        <v>33</v>
      </c>
      <c r="X7709" s="1">
        <v>56.14</v>
      </c>
      <c r="Y7709" s="4">
        <f t="shared" si="1086"/>
        <v>2069.94</v>
      </c>
      <c r="Z7709" s="1" t="s">
        <v>15</v>
      </c>
      <c r="AA7709" s="1" t="s">
        <v>37</v>
      </c>
      <c r="AB7709" s="1" t="s">
        <v>24</v>
      </c>
      <c r="AC7709" s="1" t="s">
        <v>56</v>
      </c>
      <c r="AD7709" s="1" t="s">
        <v>59</v>
      </c>
      <c r="AE7709" s="2">
        <v>41151</v>
      </c>
    </row>
    <row r="7710" spans="1:31" x14ac:dyDescent="0.25">
      <c r="A7710">
        <f t="shared" si="1087"/>
        <v>7709</v>
      </c>
      <c r="B7710" s="1">
        <v>14439</v>
      </c>
      <c r="C7710" s="2">
        <v>41151</v>
      </c>
      <c r="D7710" s="1" t="s">
        <v>20</v>
      </c>
      <c r="E7710" s="1" t="str">
        <f t="shared" si="1080"/>
        <v>*</v>
      </c>
      <c r="F7710" s="1" t="str">
        <f t="shared" si="1081"/>
        <v>**</v>
      </c>
      <c r="G7710" s="1" t="str">
        <f t="shared" si="1082"/>
        <v>**</v>
      </c>
      <c r="J7710" s="1" t="str">
        <f t="shared" si="1083"/>
        <v>**</v>
      </c>
      <c r="P7710" s="1">
        <v>27</v>
      </c>
      <c r="Q7710" s="1">
        <f t="shared" si="1088"/>
        <v>3.5000000000000003E-2</v>
      </c>
      <c r="T7710" s="4">
        <v>1428.64</v>
      </c>
      <c r="U7710" s="9">
        <f t="shared" si="1084"/>
        <v>1</v>
      </c>
      <c r="V7710" s="4">
        <f t="shared" si="1085"/>
        <v>52.912592592592596</v>
      </c>
      <c r="W7710" s="1" t="s">
        <v>21</v>
      </c>
      <c r="X7710" s="1">
        <v>10.75</v>
      </c>
      <c r="Y7710" s="4">
        <f t="shared" si="1086"/>
        <v>1439.39</v>
      </c>
      <c r="Z7710" s="1" t="s">
        <v>42</v>
      </c>
      <c r="AA7710" s="1" t="s">
        <v>28</v>
      </c>
      <c r="AB7710" s="1" t="s">
        <v>29</v>
      </c>
      <c r="AC7710" s="1" t="s">
        <v>40</v>
      </c>
      <c r="AD7710" s="1" t="s">
        <v>19</v>
      </c>
      <c r="AE7710" s="2">
        <v>41152</v>
      </c>
    </row>
    <row r="7711" spans="1:31" x14ac:dyDescent="0.25">
      <c r="A7711">
        <f t="shared" si="1087"/>
        <v>7710</v>
      </c>
      <c r="B7711" s="1">
        <v>26981</v>
      </c>
      <c r="C7711" s="2">
        <v>41151</v>
      </c>
      <c r="D7711" s="1" t="s">
        <v>36</v>
      </c>
      <c r="E7711" s="1" t="str">
        <f t="shared" si="1080"/>
        <v>*</v>
      </c>
      <c r="F7711" s="1" t="str">
        <f t="shared" si="1081"/>
        <v>*</v>
      </c>
      <c r="G7711" s="1" t="str">
        <f t="shared" si="1082"/>
        <v>*</v>
      </c>
      <c r="J7711" s="1" t="str">
        <f t="shared" si="1083"/>
        <v>*</v>
      </c>
      <c r="P7711" s="1">
        <v>44</v>
      </c>
      <c r="Q7711" s="1">
        <f t="shared" si="1088"/>
        <v>0.05</v>
      </c>
      <c r="T7711" s="4">
        <v>770.53</v>
      </c>
      <c r="U7711" s="9">
        <f t="shared" si="1084"/>
        <v>0</v>
      </c>
      <c r="V7711" s="4">
        <f t="shared" si="1085"/>
        <v>17.512045454545454</v>
      </c>
      <c r="W7711" s="1" t="s">
        <v>21</v>
      </c>
      <c r="X7711" s="1">
        <v>6.25</v>
      </c>
      <c r="Y7711" s="4">
        <f t="shared" si="1086"/>
        <v>776.78</v>
      </c>
      <c r="Z7711" s="1" t="s">
        <v>15</v>
      </c>
      <c r="AA7711" s="1" t="s">
        <v>37</v>
      </c>
      <c r="AB7711" s="1" t="s">
        <v>29</v>
      </c>
      <c r="AC7711" s="1" t="s">
        <v>55</v>
      </c>
      <c r="AD7711" s="1" t="s">
        <v>19</v>
      </c>
      <c r="AE7711" s="2">
        <v>41152</v>
      </c>
    </row>
    <row r="7712" spans="1:31" x14ac:dyDescent="0.25">
      <c r="A7712">
        <f t="shared" si="1087"/>
        <v>7711</v>
      </c>
      <c r="B7712" s="1">
        <v>50565</v>
      </c>
      <c r="C7712" s="2">
        <v>41151</v>
      </c>
      <c r="D7712" s="1" t="s">
        <v>20</v>
      </c>
      <c r="E7712" s="1" t="str">
        <f t="shared" si="1080"/>
        <v>*</v>
      </c>
      <c r="F7712" s="1" t="str">
        <f t="shared" si="1081"/>
        <v>**</v>
      </c>
      <c r="G7712" s="1" t="str">
        <f t="shared" si="1082"/>
        <v>**</v>
      </c>
      <c r="J7712" s="1" t="str">
        <f t="shared" si="1083"/>
        <v>**</v>
      </c>
      <c r="P7712" s="1">
        <v>43</v>
      </c>
      <c r="Q7712" s="1">
        <f t="shared" si="1088"/>
        <v>0.05</v>
      </c>
      <c r="T7712" s="4">
        <v>683.46</v>
      </c>
      <c r="U7712" s="9">
        <f t="shared" si="1084"/>
        <v>0</v>
      </c>
      <c r="V7712" s="4">
        <f t="shared" si="1085"/>
        <v>15.894418604651163</v>
      </c>
      <c r="W7712" s="1" t="s">
        <v>21</v>
      </c>
      <c r="X7712" s="1">
        <v>12.39</v>
      </c>
      <c r="Y7712" s="4">
        <f t="shared" si="1086"/>
        <v>695.85</v>
      </c>
      <c r="Z7712" s="1" t="s">
        <v>39</v>
      </c>
      <c r="AA7712" s="1" t="s">
        <v>28</v>
      </c>
      <c r="AB7712" s="1" t="s">
        <v>29</v>
      </c>
      <c r="AC7712" s="1" t="s">
        <v>57</v>
      </c>
      <c r="AD7712" s="1" t="s">
        <v>19</v>
      </c>
      <c r="AE7712" s="2">
        <v>41151</v>
      </c>
    </row>
    <row r="7713" spans="1:31" x14ac:dyDescent="0.25">
      <c r="A7713">
        <f t="shared" si="1087"/>
        <v>7712</v>
      </c>
      <c r="B7713" s="1">
        <v>26981</v>
      </c>
      <c r="C7713" s="2">
        <v>41151</v>
      </c>
      <c r="D7713" s="1" t="s">
        <v>36</v>
      </c>
      <c r="E7713" s="1" t="str">
        <f t="shared" si="1080"/>
        <v>*</v>
      </c>
      <c r="F7713" s="1" t="str">
        <f t="shared" si="1081"/>
        <v>*</v>
      </c>
      <c r="G7713" s="1" t="str">
        <f t="shared" si="1082"/>
        <v>*</v>
      </c>
      <c r="J7713" s="1" t="str">
        <f t="shared" si="1083"/>
        <v>*</v>
      </c>
      <c r="P7713" s="1">
        <v>13</v>
      </c>
      <c r="Q7713" s="1">
        <f t="shared" si="1088"/>
        <v>0.02</v>
      </c>
      <c r="T7713" s="4">
        <v>603.34699999999998</v>
      </c>
      <c r="U7713" s="9">
        <f t="shared" si="1084"/>
        <v>0</v>
      </c>
      <c r="V7713" s="4">
        <f t="shared" si="1085"/>
        <v>46.411307692307687</v>
      </c>
      <c r="W7713" s="1" t="s">
        <v>21</v>
      </c>
      <c r="X7713" s="1">
        <v>1.25</v>
      </c>
      <c r="Y7713" s="4">
        <f t="shared" si="1086"/>
        <v>604.59699999999998</v>
      </c>
      <c r="Z7713" s="1" t="s">
        <v>15</v>
      </c>
      <c r="AA7713" s="1" t="s">
        <v>37</v>
      </c>
      <c r="AB7713" s="1" t="s">
        <v>24</v>
      </c>
      <c r="AC7713" s="1" t="s">
        <v>25</v>
      </c>
      <c r="AD7713" s="1" t="s">
        <v>41</v>
      </c>
      <c r="AE7713" s="2">
        <v>41151</v>
      </c>
    </row>
    <row r="7714" spans="1:31" x14ac:dyDescent="0.25">
      <c r="A7714">
        <f t="shared" si="1087"/>
        <v>7713</v>
      </c>
      <c r="B7714" s="1">
        <v>9155</v>
      </c>
      <c r="C7714" s="2">
        <v>41151</v>
      </c>
      <c r="D7714" s="1" t="s">
        <v>32</v>
      </c>
      <c r="E7714" s="1" t="str">
        <f t="shared" si="1080"/>
        <v>***</v>
      </c>
      <c r="F7714" s="1" t="str">
        <f t="shared" si="1081"/>
        <v>***</v>
      </c>
      <c r="G7714" s="1" t="str">
        <f t="shared" si="1082"/>
        <v>***</v>
      </c>
      <c r="J7714" s="1" t="str">
        <f t="shared" si="1083"/>
        <v>***</v>
      </c>
      <c r="P7714" s="1">
        <v>17</v>
      </c>
      <c r="Q7714" s="1">
        <f t="shared" si="1088"/>
        <v>0.02</v>
      </c>
      <c r="T7714" s="4">
        <v>518.79999999999995</v>
      </c>
      <c r="U7714" s="9">
        <f t="shared" si="1084"/>
        <v>0</v>
      </c>
      <c r="V7714" s="4">
        <f t="shared" si="1085"/>
        <v>30.517647058823528</v>
      </c>
      <c r="W7714" s="1" t="s">
        <v>21</v>
      </c>
      <c r="X7714" s="1">
        <v>11.63</v>
      </c>
      <c r="Y7714" s="4">
        <f t="shared" si="1086"/>
        <v>530.42999999999995</v>
      </c>
      <c r="Z7714" s="1" t="s">
        <v>51</v>
      </c>
      <c r="AA7714" s="1" t="s">
        <v>16</v>
      </c>
      <c r="AB7714" s="1" t="s">
        <v>29</v>
      </c>
      <c r="AC7714" s="1" t="s">
        <v>43</v>
      </c>
      <c r="AD7714" s="1" t="s">
        <v>19</v>
      </c>
      <c r="AE7714" s="2">
        <v>41152</v>
      </c>
    </row>
    <row r="7715" spans="1:31" x14ac:dyDescent="0.25">
      <c r="A7715">
        <f t="shared" si="1087"/>
        <v>7714</v>
      </c>
      <c r="B7715" s="1">
        <v>58369</v>
      </c>
      <c r="C7715" s="2">
        <v>41151</v>
      </c>
      <c r="D7715" s="1" t="s">
        <v>20</v>
      </c>
      <c r="E7715" s="1" t="str">
        <f t="shared" si="1080"/>
        <v>*</v>
      </c>
      <c r="F7715" s="1" t="str">
        <f t="shared" si="1081"/>
        <v>**</v>
      </c>
      <c r="G7715" s="1" t="str">
        <f t="shared" si="1082"/>
        <v>**</v>
      </c>
      <c r="J7715" s="1" t="str">
        <f t="shared" si="1083"/>
        <v>**</v>
      </c>
      <c r="P7715" s="1">
        <v>46</v>
      </c>
      <c r="Q7715" s="1">
        <f t="shared" si="1088"/>
        <v>0.05</v>
      </c>
      <c r="T7715" s="4">
        <v>320.57</v>
      </c>
      <c r="U7715" s="9">
        <f t="shared" si="1084"/>
        <v>0</v>
      </c>
      <c r="V7715" s="4">
        <f t="shared" si="1085"/>
        <v>6.9689130434782607</v>
      </c>
      <c r="W7715" s="1" t="s">
        <v>21</v>
      </c>
      <c r="X7715" s="1">
        <v>6.05</v>
      </c>
      <c r="Y7715" s="4">
        <f t="shared" si="1086"/>
        <v>326.62</v>
      </c>
      <c r="Z7715" s="1" t="s">
        <v>15</v>
      </c>
      <c r="AA7715" s="1" t="s">
        <v>37</v>
      </c>
      <c r="AB7715" s="1" t="s">
        <v>29</v>
      </c>
      <c r="AC7715" s="1" t="s">
        <v>43</v>
      </c>
      <c r="AD7715" s="1" t="s">
        <v>19</v>
      </c>
      <c r="AE7715" s="2">
        <v>41152</v>
      </c>
    </row>
    <row r="7716" spans="1:31" x14ac:dyDescent="0.25">
      <c r="A7716">
        <f t="shared" si="1087"/>
        <v>7715</v>
      </c>
      <c r="B7716" s="1">
        <v>40007</v>
      </c>
      <c r="C7716" s="2">
        <v>41151</v>
      </c>
      <c r="D7716" s="1" t="s">
        <v>27</v>
      </c>
      <c r="E7716" s="1" t="str">
        <f t="shared" si="1080"/>
        <v>*</v>
      </c>
      <c r="F7716" s="1" t="str">
        <f t="shared" si="1081"/>
        <v>*</v>
      </c>
      <c r="G7716" s="1" t="str">
        <f t="shared" si="1082"/>
        <v>*</v>
      </c>
      <c r="J7716" s="1" t="str">
        <f t="shared" si="1083"/>
        <v>*</v>
      </c>
      <c r="P7716" s="1">
        <v>45</v>
      </c>
      <c r="Q7716" s="1">
        <f t="shared" si="1088"/>
        <v>0.05</v>
      </c>
      <c r="T7716" s="4">
        <v>188.77</v>
      </c>
      <c r="U7716" s="9">
        <f t="shared" si="1084"/>
        <v>0</v>
      </c>
      <c r="V7716" s="4">
        <f t="shared" si="1085"/>
        <v>4.1948888888888893</v>
      </c>
      <c r="W7716" s="1" t="s">
        <v>21</v>
      </c>
      <c r="X7716" s="1">
        <v>1.17</v>
      </c>
      <c r="Y7716" s="4">
        <f t="shared" si="1086"/>
        <v>189.94</v>
      </c>
      <c r="Z7716" s="1" t="s">
        <v>46</v>
      </c>
      <c r="AA7716" s="1" t="s">
        <v>37</v>
      </c>
      <c r="AB7716" s="1" t="s">
        <v>29</v>
      </c>
      <c r="AC7716" s="1" t="s">
        <v>30</v>
      </c>
      <c r="AD7716" s="1" t="s">
        <v>31</v>
      </c>
      <c r="AE7716" s="2">
        <v>41153</v>
      </c>
    </row>
    <row r="7717" spans="1:31" x14ac:dyDescent="0.25">
      <c r="A7717">
        <f t="shared" si="1087"/>
        <v>7716</v>
      </c>
      <c r="B7717" s="1">
        <v>43588</v>
      </c>
      <c r="C7717" s="2">
        <v>41153</v>
      </c>
      <c r="D7717" s="1" t="s">
        <v>36</v>
      </c>
      <c r="E7717" s="1" t="str">
        <f t="shared" si="1080"/>
        <v>*</v>
      </c>
      <c r="F7717" s="1" t="str">
        <f t="shared" si="1081"/>
        <v>*</v>
      </c>
      <c r="G7717" s="1" t="str">
        <f t="shared" si="1082"/>
        <v>*</v>
      </c>
      <c r="J7717" s="1" t="str">
        <f t="shared" si="1083"/>
        <v>*</v>
      </c>
      <c r="P7717" s="1">
        <v>16</v>
      </c>
      <c r="Q7717" s="1">
        <f t="shared" si="1088"/>
        <v>0.02</v>
      </c>
      <c r="T7717" s="4">
        <v>3075.752</v>
      </c>
      <c r="U7717" s="9">
        <f t="shared" si="1084"/>
        <v>1</v>
      </c>
      <c r="V7717" s="4">
        <f t="shared" si="1085"/>
        <v>192.2345</v>
      </c>
      <c r="W7717" s="1" t="s">
        <v>33</v>
      </c>
      <c r="X7717" s="1">
        <v>59.24</v>
      </c>
      <c r="Y7717" s="4">
        <f t="shared" si="1086"/>
        <v>3134.9919999999997</v>
      </c>
      <c r="Z7717" s="1" t="s">
        <v>53</v>
      </c>
      <c r="AA7717" s="1" t="s">
        <v>37</v>
      </c>
      <c r="AB7717" s="1" t="s">
        <v>17</v>
      </c>
      <c r="AC7717" s="1" t="s">
        <v>52</v>
      </c>
      <c r="AD7717" s="1" t="s">
        <v>59</v>
      </c>
      <c r="AE7717" s="2">
        <v>41156</v>
      </c>
    </row>
    <row r="7718" spans="1:31" x14ac:dyDescent="0.25">
      <c r="A7718">
        <f t="shared" si="1087"/>
        <v>7717</v>
      </c>
      <c r="B7718" s="1">
        <v>37253</v>
      </c>
      <c r="C7718" s="2">
        <v>41153</v>
      </c>
      <c r="D7718" s="1" t="s">
        <v>20</v>
      </c>
      <c r="E7718" s="1" t="str">
        <f t="shared" si="1080"/>
        <v>*</v>
      </c>
      <c r="F7718" s="1" t="str">
        <f t="shared" si="1081"/>
        <v>**</v>
      </c>
      <c r="G7718" s="1" t="str">
        <f t="shared" si="1082"/>
        <v>**</v>
      </c>
      <c r="J7718" s="1" t="str">
        <f t="shared" si="1083"/>
        <v>**</v>
      </c>
      <c r="P7718" s="1">
        <v>46</v>
      </c>
      <c r="Q7718" s="1">
        <f t="shared" si="1088"/>
        <v>0.05</v>
      </c>
      <c r="T7718" s="4">
        <v>1184.32</v>
      </c>
      <c r="U7718" s="9">
        <f t="shared" si="1084"/>
        <v>1</v>
      </c>
      <c r="V7718" s="4">
        <f t="shared" si="1085"/>
        <v>25.746086956521737</v>
      </c>
      <c r="W7718" s="1" t="s">
        <v>21</v>
      </c>
      <c r="X7718" s="1">
        <v>5.89</v>
      </c>
      <c r="Y7718" s="4">
        <f t="shared" si="1086"/>
        <v>1190.21</v>
      </c>
      <c r="Z7718" s="1" t="s">
        <v>39</v>
      </c>
      <c r="AA7718" s="1" t="s">
        <v>23</v>
      </c>
      <c r="AB7718" s="1" t="s">
        <v>24</v>
      </c>
      <c r="AC7718" s="1" t="s">
        <v>38</v>
      </c>
      <c r="AD7718" s="1" t="s">
        <v>19</v>
      </c>
      <c r="AE7718" s="2">
        <v>41153</v>
      </c>
    </row>
    <row r="7719" spans="1:31" x14ac:dyDescent="0.25">
      <c r="A7719">
        <f t="shared" si="1087"/>
        <v>7718</v>
      </c>
      <c r="B7719" s="1">
        <v>25797</v>
      </c>
      <c r="C7719" s="2">
        <v>41153</v>
      </c>
      <c r="D7719" s="1" t="s">
        <v>27</v>
      </c>
      <c r="E7719" s="1" t="str">
        <f t="shared" si="1080"/>
        <v>*</v>
      </c>
      <c r="F7719" s="1" t="str">
        <f t="shared" si="1081"/>
        <v>*</v>
      </c>
      <c r="G7719" s="1" t="str">
        <f t="shared" si="1082"/>
        <v>*</v>
      </c>
      <c r="J7719" s="1" t="str">
        <f t="shared" si="1083"/>
        <v>*</v>
      </c>
      <c r="P7719" s="1">
        <v>28</v>
      </c>
      <c r="Q7719" s="1">
        <f t="shared" si="1088"/>
        <v>3.5000000000000003E-2</v>
      </c>
      <c r="T7719" s="4">
        <v>925.43</v>
      </c>
      <c r="U7719" s="9">
        <f t="shared" si="1084"/>
        <v>0</v>
      </c>
      <c r="V7719" s="4">
        <f t="shared" si="1085"/>
        <v>33.051071428571426</v>
      </c>
      <c r="W7719" s="1" t="s">
        <v>21</v>
      </c>
      <c r="X7719" s="1">
        <v>1.99</v>
      </c>
      <c r="Y7719" s="4">
        <f t="shared" si="1086"/>
        <v>927.42</v>
      </c>
      <c r="Z7719" s="1" t="s">
        <v>42</v>
      </c>
      <c r="AA7719" s="1" t="s">
        <v>28</v>
      </c>
      <c r="AB7719" s="1" t="s">
        <v>24</v>
      </c>
      <c r="AC7719" s="1" t="s">
        <v>38</v>
      </c>
      <c r="AD7719" s="1" t="s">
        <v>41</v>
      </c>
      <c r="AE7719" s="2">
        <v>41155</v>
      </c>
    </row>
    <row r="7720" spans="1:31" x14ac:dyDescent="0.25">
      <c r="A7720">
        <f t="shared" si="1087"/>
        <v>7719</v>
      </c>
      <c r="B7720" s="1">
        <v>43270</v>
      </c>
      <c r="C7720" s="2">
        <v>41153</v>
      </c>
      <c r="D7720" s="1" t="s">
        <v>32</v>
      </c>
      <c r="E7720" s="1" t="str">
        <f t="shared" si="1080"/>
        <v>***</v>
      </c>
      <c r="F7720" s="1" t="str">
        <f t="shared" si="1081"/>
        <v>***</v>
      </c>
      <c r="G7720" s="1" t="str">
        <f t="shared" si="1082"/>
        <v>***</v>
      </c>
      <c r="J7720" s="1" t="str">
        <f t="shared" si="1083"/>
        <v>***</v>
      </c>
      <c r="P7720" s="1">
        <v>35</v>
      </c>
      <c r="Q7720" s="1">
        <f t="shared" si="1088"/>
        <v>0.04</v>
      </c>
      <c r="T7720" s="4">
        <v>343.92</v>
      </c>
      <c r="U7720" s="9">
        <f t="shared" si="1084"/>
        <v>0</v>
      </c>
      <c r="V7720" s="4">
        <f t="shared" si="1085"/>
        <v>9.8262857142857154</v>
      </c>
      <c r="W7720" s="1" t="s">
        <v>21</v>
      </c>
      <c r="X7720" s="1">
        <v>0.99</v>
      </c>
      <c r="Y7720" s="4">
        <f t="shared" si="1086"/>
        <v>344.91</v>
      </c>
      <c r="Z7720" s="1" t="s">
        <v>44</v>
      </c>
      <c r="AA7720" s="1" t="s">
        <v>16</v>
      </c>
      <c r="AB7720" s="1" t="s">
        <v>29</v>
      </c>
      <c r="AC7720" s="1" t="s">
        <v>58</v>
      </c>
      <c r="AD7720" s="1" t="s">
        <v>19</v>
      </c>
      <c r="AE7720" s="2">
        <v>41155</v>
      </c>
    </row>
    <row r="7721" spans="1:31" x14ac:dyDescent="0.25">
      <c r="A7721">
        <f t="shared" si="1087"/>
        <v>7720</v>
      </c>
      <c r="B7721" s="1">
        <v>30054</v>
      </c>
      <c r="C7721" s="2">
        <v>41153</v>
      </c>
      <c r="D7721" s="1" t="s">
        <v>27</v>
      </c>
      <c r="E7721" s="1" t="str">
        <f t="shared" si="1080"/>
        <v>*</v>
      </c>
      <c r="F7721" s="1" t="str">
        <f t="shared" si="1081"/>
        <v>*</v>
      </c>
      <c r="G7721" s="1" t="str">
        <f t="shared" si="1082"/>
        <v>*</v>
      </c>
      <c r="J7721" s="1" t="str">
        <f t="shared" si="1083"/>
        <v>*</v>
      </c>
      <c r="P7721" s="1">
        <v>33</v>
      </c>
      <c r="Q7721" s="1">
        <f t="shared" si="1088"/>
        <v>0.04</v>
      </c>
      <c r="T7721" s="4">
        <v>311.19</v>
      </c>
      <c r="U7721" s="9">
        <f t="shared" si="1084"/>
        <v>0</v>
      </c>
      <c r="V7721" s="4">
        <f t="shared" si="1085"/>
        <v>9.43</v>
      </c>
      <c r="W7721" s="1" t="s">
        <v>21</v>
      </c>
      <c r="X7721" s="1">
        <v>4.93</v>
      </c>
      <c r="Y7721" s="4">
        <f t="shared" si="1086"/>
        <v>316.12</v>
      </c>
      <c r="Z7721" s="1" t="s">
        <v>22</v>
      </c>
      <c r="AA7721" s="1" t="s">
        <v>28</v>
      </c>
      <c r="AB7721" s="1" t="s">
        <v>17</v>
      </c>
      <c r="AC7721" s="1" t="s">
        <v>18</v>
      </c>
      <c r="AD7721" s="1" t="s">
        <v>19</v>
      </c>
      <c r="AE7721" s="2">
        <v>41155</v>
      </c>
    </row>
    <row r="7722" spans="1:31" x14ac:dyDescent="0.25">
      <c r="A7722">
        <f t="shared" si="1087"/>
        <v>7721</v>
      </c>
      <c r="B7722" s="1">
        <v>43588</v>
      </c>
      <c r="C7722" s="2">
        <v>41153</v>
      </c>
      <c r="D7722" s="1" t="s">
        <v>36</v>
      </c>
      <c r="E7722" s="1" t="str">
        <f t="shared" si="1080"/>
        <v>*</v>
      </c>
      <c r="F7722" s="1" t="str">
        <f t="shared" si="1081"/>
        <v>*</v>
      </c>
      <c r="G7722" s="1" t="str">
        <f t="shared" si="1082"/>
        <v>*</v>
      </c>
      <c r="J7722" s="1" t="str">
        <f t="shared" si="1083"/>
        <v>*</v>
      </c>
      <c r="P7722" s="1">
        <v>6</v>
      </c>
      <c r="Q7722" s="1">
        <f t="shared" si="1088"/>
        <v>0.01</v>
      </c>
      <c r="T7722" s="4">
        <v>20.47</v>
      </c>
      <c r="U7722" s="9">
        <f t="shared" si="1084"/>
        <v>0</v>
      </c>
      <c r="V7722" s="4">
        <f t="shared" si="1085"/>
        <v>3.4116666666666666</v>
      </c>
      <c r="W7722" s="1" t="s">
        <v>21</v>
      </c>
      <c r="X7722" s="1">
        <v>1.0900000000000001</v>
      </c>
      <c r="Y7722" s="4">
        <f t="shared" si="1086"/>
        <v>21.56</v>
      </c>
      <c r="Z7722" s="1" t="s">
        <v>22</v>
      </c>
      <c r="AA7722" s="1" t="s">
        <v>37</v>
      </c>
      <c r="AB7722" s="1" t="s">
        <v>29</v>
      </c>
      <c r="AC7722" s="1" t="s">
        <v>40</v>
      </c>
      <c r="AD7722" s="1" t="s">
        <v>31</v>
      </c>
      <c r="AE7722" s="2">
        <v>41154</v>
      </c>
    </row>
    <row r="7723" spans="1:31" x14ac:dyDescent="0.25">
      <c r="A7723">
        <f t="shared" si="1087"/>
        <v>7722</v>
      </c>
      <c r="B7723" s="1">
        <v>25666</v>
      </c>
      <c r="C7723" s="2">
        <v>41154</v>
      </c>
      <c r="D7723" s="1" t="s">
        <v>32</v>
      </c>
      <c r="E7723" s="1" t="str">
        <f t="shared" si="1080"/>
        <v>***</v>
      </c>
      <c r="F7723" s="1" t="str">
        <f t="shared" si="1081"/>
        <v>***</v>
      </c>
      <c r="G7723" s="1" t="str">
        <f t="shared" si="1082"/>
        <v>***</v>
      </c>
      <c r="J7723" s="1" t="str">
        <f t="shared" si="1083"/>
        <v>***</v>
      </c>
      <c r="P7723" s="1">
        <v>36</v>
      </c>
      <c r="Q7723" s="1">
        <f t="shared" si="1088"/>
        <v>0.04</v>
      </c>
      <c r="T7723" s="4">
        <v>5072.34</v>
      </c>
      <c r="U7723" s="9">
        <f t="shared" si="1084"/>
        <v>1</v>
      </c>
      <c r="V7723" s="4">
        <f t="shared" si="1085"/>
        <v>140.89833333333334</v>
      </c>
      <c r="W7723" s="1" t="s">
        <v>21</v>
      </c>
      <c r="X7723" s="1">
        <v>19.989999999999998</v>
      </c>
      <c r="Y7723" s="4">
        <f t="shared" si="1086"/>
        <v>5092.33</v>
      </c>
      <c r="Z7723" s="1" t="s">
        <v>53</v>
      </c>
      <c r="AA7723" s="1" t="s">
        <v>16</v>
      </c>
      <c r="AB7723" s="1" t="s">
        <v>29</v>
      </c>
      <c r="AC7723" s="1" t="s">
        <v>55</v>
      </c>
      <c r="AD7723" s="1" t="s">
        <v>19</v>
      </c>
      <c r="AE7723" s="2">
        <v>41155</v>
      </c>
    </row>
    <row r="7724" spans="1:31" x14ac:dyDescent="0.25">
      <c r="A7724">
        <f t="shared" si="1087"/>
        <v>7723</v>
      </c>
      <c r="B7724" s="1">
        <v>39808</v>
      </c>
      <c r="C7724" s="2">
        <v>41154</v>
      </c>
      <c r="D7724" s="1" t="s">
        <v>13</v>
      </c>
      <c r="E7724" s="1" t="str">
        <f t="shared" si="1080"/>
        <v>*</v>
      </c>
      <c r="F7724" s="1" t="str">
        <f t="shared" si="1081"/>
        <v>*</v>
      </c>
      <c r="G7724" s="1" t="str">
        <f t="shared" si="1082"/>
        <v>*</v>
      </c>
      <c r="J7724" s="1" t="str">
        <f t="shared" si="1083"/>
        <v>*</v>
      </c>
      <c r="P7724" s="1">
        <v>31</v>
      </c>
      <c r="Q7724" s="1">
        <f t="shared" si="1088"/>
        <v>0.04</v>
      </c>
      <c r="T7724" s="4">
        <v>3413.4555</v>
      </c>
      <c r="U7724" s="9">
        <f t="shared" si="1084"/>
        <v>1</v>
      </c>
      <c r="V7724" s="4">
        <f t="shared" si="1085"/>
        <v>110.11146774193548</v>
      </c>
      <c r="W7724" s="1" t="s">
        <v>21</v>
      </c>
      <c r="X7724" s="1">
        <v>2.5</v>
      </c>
      <c r="Y7724" s="4">
        <f t="shared" si="1086"/>
        <v>3415.9555</v>
      </c>
      <c r="Z7724" s="1" t="s">
        <v>15</v>
      </c>
      <c r="AA7724" s="1" t="s">
        <v>28</v>
      </c>
      <c r="AB7724" s="1" t="s">
        <v>24</v>
      </c>
      <c r="AC7724" s="1" t="s">
        <v>25</v>
      </c>
      <c r="AD7724" s="1" t="s">
        <v>19</v>
      </c>
      <c r="AE7724" s="2">
        <v>41158</v>
      </c>
    </row>
    <row r="7725" spans="1:31" x14ac:dyDescent="0.25">
      <c r="A7725">
        <f t="shared" si="1087"/>
        <v>7724</v>
      </c>
      <c r="B7725" s="1">
        <v>40193</v>
      </c>
      <c r="C7725" s="2">
        <v>41154</v>
      </c>
      <c r="D7725" s="1" t="s">
        <v>20</v>
      </c>
      <c r="E7725" s="1" t="str">
        <f t="shared" si="1080"/>
        <v>*</v>
      </c>
      <c r="F7725" s="1" t="str">
        <f t="shared" si="1081"/>
        <v>**</v>
      </c>
      <c r="G7725" s="1" t="str">
        <f t="shared" si="1082"/>
        <v>**</v>
      </c>
      <c r="J7725" s="1" t="str">
        <f t="shared" si="1083"/>
        <v>**</v>
      </c>
      <c r="P7725" s="1">
        <v>34</v>
      </c>
      <c r="Q7725" s="1">
        <f t="shared" si="1088"/>
        <v>0.04</v>
      </c>
      <c r="T7725" s="4">
        <v>3130.2015000000001</v>
      </c>
      <c r="U7725" s="9">
        <f t="shared" si="1084"/>
        <v>1</v>
      </c>
      <c r="V7725" s="4">
        <f t="shared" si="1085"/>
        <v>92.064750000000004</v>
      </c>
      <c r="W7725" s="1" t="s">
        <v>14</v>
      </c>
      <c r="X7725" s="1">
        <v>2.5</v>
      </c>
      <c r="Y7725" s="4">
        <f t="shared" si="1086"/>
        <v>3132.7015000000001</v>
      </c>
      <c r="Z7725" s="1" t="s">
        <v>22</v>
      </c>
      <c r="AA7725" s="1" t="s">
        <v>28</v>
      </c>
      <c r="AB7725" s="1" t="s">
        <v>24</v>
      </c>
      <c r="AC7725" s="1" t="s">
        <v>25</v>
      </c>
      <c r="AD7725" s="1" t="s">
        <v>19</v>
      </c>
      <c r="AE7725" s="2">
        <v>41154</v>
      </c>
    </row>
    <row r="7726" spans="1:31" x14ac:dyDescent="0.25">
      <c r="A7726">
        <f t="shared" si="1087"/>
        <v>7725</v>
      </c>
      <c r="B7726" s="1">
        <v>39808</v>
      </c>
      <c r="C7726" s="2">
        <v>41154</v>
      </c>
      <c r="D7726" s="1" t="s">
        <v>13</v>
      </c>
      <c r="E7726" s="1" t="str">
        <f t="shared" si="1080"/>
        <v>*</v>
      </c>
      <c r="F7726" s="1" t="str">
        <f t="shared" si="1081"/>
        <v>*</v>
      </c>
      <c r="G7726" s="1" t="str">
        <f t="shared" si="1082"/>
        <v>*</v>
      </c>
      <c r="J7726" s="1" t="str">
        <f t="shared" si="1083"/>
        <v>*</v>
      </c>
      <c r="P7726" s="1">
        <v>50</v>
      </c>
      <c r="Q7726" s="1">
        <f t="shared" si="1088"/>
        <v>0.06</v>
      </c>
      <c r="T7726" s="4">
        <v>2026.42</v>
      </c>
      <c r="U7726" s="9">
        <f t="shared" si="1084"/>
        <v>1</v>
      </c>
      <c r="V7726" s="4">
        <f t="shared" si="1085"/>
        <v>40.528400000000005</v>
      </c>
      <c r="W7726" s="1" t="s">
        <v>21</v>
      </c>
      <c r="X7726" s="1">
        <v>9.83</v>
      </c>
      <c r="Y7726" s="4">
        <f t="shared" si="1086"/>
        <v>2036.25</v>
      </c>
      <c r="Z7726" s="1" t="s">
        <v>15</v>
      </c>
      <c r="AA7726" s="1" t="s">
        <v>28</v>
      </c>
      <c r="AB7726" s="1" t="s">
        <v>29</v>
      </c>
      <c r="AC7726" s="1" t="s">
        <v>57</v>
      </c>
      <c r="AD7726" s="1" t="s">
        <v>19</v>
      </c>
      <c r="AE7726" s="2">
        <v>41161</v>
      </c>
    </row>
    <row r="7727" spans="1:31" x14ac:dyDescent="0.25">
      <c r="A7727">
        <f t="shared" si="1087"/>
        <v>7726</v>
      </c>
      <c r="B7727" s="1">
        <v>20066</v>
      </c>
      <c r="C7727" s="2">
        <v>41154</v>
      </c>
      <c r="D7727" s="1" t="s">
        <v>32</v>
      </c>
      <c r="E7727" s="1" t="str">
        <f t="shared" si="1080"/>
        <v>***</v>
      </c>
      <c r="F7727" s="1" t="str">
        <f t="shared" si="1081"/>
        <v>***</v>
      </c>
      <c r="G7727" s="1" t="str">
        <f t="shared" si="1082"/>
        <v>***</v>
      </c>
      <c r="J7727" s="1" t="str">
        <f t="shared" si="1083"/>
        <v>***</v>
      </c>
      <c r="P7727" s="1">
        <v>16</v>
      </c>
      <c r="Q7727" s="1">
        <f t="shared" si="1088"/>
        <v>0.02</v>
      </c>
      <c r="T7727" s="4">
        <v>524.25</v>
      </c>
      <c r="U7727" s="9">
        <f t="shared" si="1084"/>
        <v>0</v>
      </c>
      <c r="V7727" s="4">
        <f t="shared" si="1085"/>
        <v>32.765625</v>
      </c>
      <c r="W7727" s="1" t="s">
        <v>21</v>
      </c>
      <c r="X7727" s="1">
        <v>8.74</v>
      </c>
      <c r="Y7727" s="4">
        <f t="shared" si="1086"/>
        <v>532.99</v>
      </c>
      <c r="Z7727" s="1" t="s">
        <v>42</v>
      </c>
      <c r="AA7727" s="1" t="s">
        <v>37</v>
      </c>
      <c r="AB7727" s="1" t="s">
        <v>29</v>
      </c>
      <c r="AC7727" s="1" t="s">
        <v>40</v>
      </c>
      <c r="AD7727" s="1" t="s">
        <v>19</v>
      </c>
      <c r="AE7727" s="2">
        <v>41156</v>
      </c>
    </row>
    <row r="7728" spans="1:31" x14ac:dyDescent="0.25">
      <c r="A7728">
        <f t="shared" si="1087"/>
        <v>7727</v>
      </c>
      <c r="B7728" s="1">
        <v>13345</v>
      </c>
      <c r="C7728" s="2">
        <v>41154</v>
      </c>
      <c r="D7728" s="1" t="s">
        <v>27</v>
      </c>
      <c r="E7728" s="1" t="str">
        <f t="shared" si="1080"/>
        <v>*</v>
      </c>
      <c r="F7728" s="1" t="str">
        <f t="shared" si="1081"/>
        <v>*</v>
      </c>
      <c r="G7728" s="1" t="str">
        <f t="shared" si="1082"/>
        <v>*</v>
      </c>
      <c r="J7728" s="1" t="str">
        <f t="shared" si="1083"/>
        <v>*</v>
      </c>
      <c r="P7728" s="1">
        <v>45</v>
      </c>
      <c r="Q7728" s="1">
        <f t="shared" si="1088"/>
        <v>0.05</v>
      </c>
      <c r="T7728" s="4">
        <v>483.64</v>
      </c>
      <c r="U7728" s="9">
        <f t="shared" si="1084"/>
        <v>0</v>
      </c>
      <c r="V7728" s="4">
        <f t="shared" si="1085"/>
        <v>10.747555555555556</v>
      </c>
      <c r="W7728" s="1" t="s">
        <v>21</v>
      </c>
      <c r="X7728" s="1">
        <v>3.37</v>
      </c>
      <c r="Y7728" s="4">
        <f t="shared" si="1086"/>
        <v>487.01</v>
      </c>
      <c r="Z7728" s="1" t="s">
        <v>22</v>
      </c>
      <c r="AA7728" s="1" t="s">
        <v>28</v>
      </c>
      <c r="AB7728" s="1" t="s">
        <v>29</v>
      </c>
      <c r="AC7728" s="1" t="s">
        <v>45</v>
      </c>
      <c r="AD7728" s="1" t="s">
        <v>41</v>
      </c>
      <c r="AE7728" s="2">
        <v>41154</v>
      </c>
    </row>
    <row r="7729" spans="1:31" x14ac:dyDescent="0.25">
      <c r="A7729">
        <f t="shared" si="1087"/>
        <v>7728</v>
      </c>
      <c r="B7729" s="1">
        <v>25666</v>
      </c>
      <c r="C7729" s="2">
        <v>41154</v>
      </c>
      <c r="D7729" s="1" t="s">
        <v>32</v>
      </c>
      <c r="E7729" s="1" t="str">
        <f t="shared" si="1080"/>
        <v>***</v>
      </c>
      <c r="F7729" s="1" t="str">
        <f t="shared" si="1081"/>
        <v>***</v>
      </c>
      <c r="G7729" s="1" t="str">
        <f t="shared" si="1082"/>
        <v>***</v>
      </c>
      <c r="J7729" s="1" t="str">
        <f t="shared" si="1083"/>
        <v>***</v>
      </c>
      <c r="P7729" s="1">
        <v>23</v>
      </c>
      <c r="Q7729" s="1">
        <f t="shared" si="1088"/>
        <v>3.5000000000000003E-2</v>
      </c>
      <c r="T7729" s="4">
        <v>260.08</v>
      </c>
      <c r="U7729" s="9">
        <f t="shared" si="1084"/>
        <v>0</v>
      </c>
      <c r="V7729" s="4">
        <f t="shared" si="1085"/>
        <v>11.307826086956521</v>
      </c>
      <c r="W7729" s="1" t="s">
        <v>21</v>
      </c>
      <c r="X7729" s="1">
        <v>4.8099999999999996</v>
      </c>
      <c r="Y7729" s="4">
        <f t="shared" si="1086"/>
        <v>264.89</v>
      </c>
      <c r="Z7729" s="1" t="s">
        <v>22</v>
      </c>
      <c r="AA7729" s="1" t="s">
        <v>16</v>
      </c>
      <c r="AB7729" s="1" t="s">
        <v>29</v>
      </c>
      <c r="AC7729" s="1" t="s">
        <v>55</v>
      </c>
      <c r="AD7729" s="1" t="s">
        <v>19</v>
      </c>
      <c r="AE7729" s="2">
        <v>41154</v>
      </c>
    </row>
    <row r="7730" spans="1:31" x14ac:dyDescent="0.25">
      <c r="A7730">
        <f t="shared" si="1087"/>
        <v>7729</v>
      </c>
      <c r="B7730" s="1">
        <v>25985</v>
      </c>
      <c r="C7730" s="2">
        <v>41154</v>
      </c>
      <c r="D7730" s="1" t="s">
        <v>13</v>
      </c>
      <c r="E7730" s="1" t="str">
        <f t="shared" si="1080"/>
        <v>*</v>
      </c>
      <c r="F7730" s="1" t="str">
        <f t="shared" si="1081"/>
        <v>*</v>
      </c>
      <c r="G7730" s="1" t="str">
        <f t="shared" si="1082"/>
        <v>*</v>
      </c>
      <c r="J7730" s="1" t="str">
        <f t="shared" si="1083"/>
        <v>*</v>
      </c>
      <c r="P7730" s="1">
        <v>50</v>
      </c>
      <c r="Q7730" s="1">
        <f t="shared" si="1088"/>
        <v>0.06</v>
      </c>
      <c r="T7730" s="4">
        <v>230.63</v>
      </c>
      <c r="U7730" s="9">
        <f t="shared" si="1084"/>
        <v>0</v>
      </c>
      <c r="V7730" s="4">
        <f t="shared" si="1085"/>
        <v>4.6125999999999996</v>
      </c>
      <c r="W7730" s="1" t="s">
        <v>21</v>
      </c>
      <c r="X7730" s="1">
        <v>3.05</v>
      </c>
      <c r="Y7730" s="4">
        <f t="shared" si="1086"/>
        <v>233.68</v>
      </c>
      <c r="Z7730" s="1" t="s">
        <v>44</v>
      </c>
      <c r="AA7730" s="1" t="s">
        <v>23</v>
      </c>
      <c r="AB7730" s="1" t="s">
        <v>17</v>
      </c>
      <c r="AC7730" s="1" t="s">
        <v>18</v>
      </c>
      <c r="AD7730" s="1" t="s">
        <v>41</v>
      </c>
      <c r="AE7730" s="2">
        <v>41156</v>
      </c>
    </row>
    <row r="7731" spans="1:31" x14ac:dyDescent="0.25">
      <c r="A7731">
        <f t="shared" si="1087"/>
        <v>7730</v>
      </c>
      <c r="B7731" s="1">
        <v>13345</v>
      </c>
      <c r="C7731" s="2">
        <v>41154</v>
      </c>
      <c r="D7731" s="1" t="s">
        <v>27</v>
      </c>
      <c r="E7731" s="1" t="str">
        <f t="shared" si="1080"/>
        <v>*</v>
      </c>
      <c r="F7731" s="1" t="str">
        <f t="shared" si="1081"/>
        <v>*</v>
      </c>
      <c r="G7731" s="1" t="str">
        <f t="shared" si="1082"/>
        <v>*</v>
      </c>
      <c r="J7731" s="1" t="str">
        <f t="shared" si="1083"/>
        <v>*</v>
      </c>
      <c r="P7731" s="1">
        <v>24</v>
      </c>
      <c r="Q7731" s="1">
        <f t="shared" si="1088"/>
        <v>3.5000000000000003E-2</v>
      </c>
      <c r="T7731" s="4">
        <v>116.82</v>
      </c>
      <c r="U7731" s="9">
        <f t="shared" si="1084"/>
        <v>0</v>
      </c>
      <c r="V7731" s="4">
        <f t="shared" si="1085"/>
        <v>4.8674999999999997</v>
      </c>
      <c r="W7731" s="1" t="s">
        <v>21</v>
      </c>
      <c r="X7731" s="1">
        <v>2.39</v>
      </c>
      <c r="Y7731" s="4">
        <f t="shared" si="1086"/>
        <v>119.21</v>
      </c>
      <c r="Z7731" s="1" t="s">
        <v>22</v>
      </c>
      <c r="AA7731" s="1" t="s">
        <v>28</v>
      </c>
      <c r="AB7731" s="1" t="s">
        <v>24</v>
      </c>
      <c r="AC7731" s="1" t="s">
        <v>38</v>
      </c>
      <c r="AD7731" s="1" t="s">
        <v>41</v>
      </c>
      <c r="AE7731" s="2">
        <v>41155</v>
      </c>
    </row>
    <row r="7732" spans="1:31" x14ac:dyDescent="0.25">
      <c r="A7732">
        <f t="shared" si="1087"/>
        <v>7731</v>
      </c>
      <c r="B7732" s="1">
        <v>25985</v>
      </c>
      <c r="C7732" s="2">
        <v>41154</v>
      </c>
      <c r="D7732" s="1" t="s">
        <v>13</v>
      </c>
      <c r="E7732" s="1" t="str">
        <f t="shared" si="1080"/>
        <v>*</v>
      </c>
      <c r="F7732" s="1" t="str">
        <f t="shared" si="1081"/>
        <v>*</v>
      </c>
      <c r="G7732" s="1" t="str">
        <f t="shared" si="1082"/>
        <v>*</v>
      </c>
      <c r="J7732" s="1" t="str">
        <f t="shared" si="1083"/>
        <v>*</v>
      </c>
      <c r="P7732" s="1">
        <v>22</v>
      </c>
      <c r="Q7732" s="1">
        <f t="shared" si="1088"/>
        <v>3.5000000000000003E-2</v>
      </c>
      <c r="T7732" s="4">
        <v>80.790000000000006</v>
      </c>
      <c r="U7732" s="9">
        <f t="shared" si="1084"/>
        <v>0</v>
      </c>
      <c r="V7732" s="4">
        <f t="shared" si="1085"/>
        <v>3.6722727272727274</v>
      </c>
      <c r="W7732" s="1" t="s">
        <v>21</v>
      </c>
      <c r="X7732" s="1">
        <v>0.71</v>
      </c>
      <c r="Y7732" s="4">
        <f t="shared" si="1086"/>
        <v>81.5</v>
      </c>
      <c r="Z7732" s="1" t="s">
        <v>44</v>
      </c>
      <c r="AA7732" s="1" t="s">
        <v>23</v>
      </c>
      <c r="AB7732" s="1" t="s">
        <v>29</v>
      </c>
      <c r="AC7732" s="1" t="s">
        <v>61</v>
      </c>
      <c r="AD7732" s="1" t="s">
        <v>31</v>
      </c>
      <c r="AE7732" s="2">
        <v>41158</v>
      </c>
    </row>
    <row r="7733" spans="1:31" x14ac:dyDescent="0.25">
      <c r="A7733">
        <f t="shared" si="1087"/>
        <v>7732</v>
      </c>
      <c r="B7733" s="1">
        <v>33702</v>
      </c>
      <c r="C7733" s="2">
        <v>41154</v>
      </c>
      <c r="D7733" s="1" t="s">
        <v>27</v>
      </c>
      <c r="E7733" s="1" t="str">
        <f t="shared" si="1080"/>
        <v>*</v>
      </c>
      <c r="F7733" s="1" t="str">
        <f t="shared" si="1081"/>
        <v>*</v>
      </c>
      <c r="G7733" s="1" t="str">
        <f t="shared" si="1082"/>
        <v>*</v>
      </c>
      <c r="J7733" s="1" t="str">
        <f t="shared" si="1083"/>
        <v>*</v>
      </c>
      <c r="P7733" s="1">
        <v>14</v>
      </c>
      <c r="Q7733" s="1">
        <f t="shared" si="1088"/>
        <v>0.02</v>
      </c>
      <c r="T7733" s="4">
        <v>56.26</v>
      </c>
      <c r="U7733" s="9">
        <f t="shared" si="1084"/>
        <v>0</v>
      </c>
      <c r="V7733" s="4">
        <f t="shared" si="1085"/>
        <v>4.0185714285714287</v>
      </c>
      <c r="W7733" s="1" t="s">
        <v>14</v>
      </c>
      <c r="X7733" s="1">
        <v>0.5</v>
      </c>
      <c r="Y7733" s="4">
        <f t="shared" si="1086"/>
        <v>56.76</v>
      </c>
      <c r="Z7733" s="1" t="s">
        <v>15</v>
      </c>
      <c r="AA7733" s="1" t="s">
        <v>28</v>
      </c>
      <c r="AB7733" s="1" t="s">
        <v>29</v>
      </c>
      <c r="AC7733" s="1" t="s">
        <v>58</v>
      </c>
      <c r="AD7733" s="1" t="s">
        <v>19</v>
      </c>
      <c r="AE7733" s="2">
        <v>41155</v>
      </c>
    </row>
    <row r="7734" spans="1:31" x14ac:dyDescent="0.25">
      <c r="A7734">
        <f t="shared" si="1087"/>
        <v>7733</v>
      </c>
      <c r="B7734" s="1">
        <v>20066</v>
      </c>
      <c r="C7734" s="2">
        <v>41154</v>
      </c>
      <c r="D7734" s="1" t="s">
        <v>32</v>
      </c>
      <c r="E7734" s="1" t="str">
        <f t="shared" si="1080"/>
        <v>***</v>
      </c>
      <c r="F7734" s="1" t="str">
        <f t="shared" si="1081"/>
        <v>***</v>
      </c>
      <c r="G7734" s="1" t="str">
        <f t="shared" si="1082"/>
        <v>***</v>
      </c>
      <c r="J7734" s="1" t="str">
        <f t="shared" si="1083"/>
        <v>***</v>
      </c>
      <c r="P7734" s="1">
        <v>3</v>
      </c>
      <c r="Q7734" s="1">
        <f t="shared" si="1088"/>
        <v>0.01</v>
      </c>
      <c r="T7734" s="4">
        <v>40.79</v>
      </c>
      <c r="U7734" s="9">
        <f t="shared" si="1084"/>
        <v>0</v>
      </c>
      <c r="V7734" s="4">
        <f t="shared" si="1085"/>
        <v>13.596666666666666</v>
      </c>
      <c r="W7734" s="1" t="s">
        <v>21</v>
      </c>
      <c r="X7734" s="1">
        <v>5.72</v>
      </c>
      <c r="Y7734" s="4">
        <f t="shared" si="1086"/>
        <v>46.51</v>
      </c>
      <c r="Z7734" s="1" t="s">
        <v>42</v>
      </c>
      <c r="AA7734" s="1" t="s">
        <v>37</v>
      </c>
      <c r="AB7734" s="1" t="s">
        <v>29</v>
      </c>
      <c r="AC7734" s="1" t="s">
        <v>57</v>
      </c>
      <c r="AD7734" s="1" t="s">
        <v>19</v>
      </c>
      <c r="AE7734" s="2">
        <v>41155</v>
      </c>
    </row>
    <row r="7735" spans="1:31" x14ac:dyDescent="0.25">
      <c r="A7735">
        <f t="shared" si="1087"/>
        <v>7734</v>
      </c>
      <c r="B7735" s="1">
        <v>40802</v>
      </c>
      <c r="C7735" s="2">
        <v>41155</v>
      </c>
      <c r="D7735" s="1" t="s">
        <v>20</v>
      </c>
      <c r="E7735" s="1" t="str">
        <f t="shared" si="1080"/>
        <v>*</v>
      </c>
      <c r="F7735" s="1" t="str">
        <f t="shared" si="1081"/>
        <v>**</v>
      </c>
      <c r="G7735" s="1" t="str">
        <f t="shared" si="1082"/>
        <v>**</v>
      </c>
      <c r="J7735" s="1" t="str">
        <f t="shared" si="1083"/>
        <v>**</v>
      </c>
      <c r="P7735" s="1">
        <v>28</v>
      </c>
      <c r="Q7735" s="1">
        <f t="shared" si="1088"/>
        <v>3.5000000000000003E-2</v>
      </c>
      <c r="T7735" s="4">
        <v>3361.02</v>
      </c>
      <c r="U7735" s="9">
        <f t="shared" si="1084"/>
        <v>1</v>
      </c>
      <c r="V7735" s="4">
        <f t="shared" si="1085"/>
        <v>120.03642857142857</v>
      </c>
      <c r="W7735" s="1" t="s">
        <v>33</v>
      </c>
      <c r="X7735" s="1">
        <v>56.14</v>
      </c>
      <c r="Y7735" s="4">
        <f t="shared" si="1086"/>
        <v>3417.16</v>
      </c>
      <c r="Z7735" s="1" t="s">
        <v>22</v>
      </c>
      <c r="AA7735" s="1" t="s">
        <v>16</v>
      </c>
      <c r="AB7735" s="1" t="s">
        <v>24</v>
      </c>
      <c r="AC7735" s="1" t="s">
        <v>56</v>
      </c>
      <c r="AD7735" s="1" t="s">
        <v>35</v>
      </c>
      <c r="AE7735" s="2">
        <v>41156</v>
      </c>
    </row>
    <row r="7736" spans="1:31" x14ac:dyDescent="0.25">
      <c r="A7736">
        <f t="shared" si="1087"/>
        <v>7735</v>
      </c>
      <c r="B7736" s="1">
        <v>4581</v>
      </c>
      <c r="C7736" s="2">
        <v>41155</v>
      </c>
      <c r="D7736" s="1" t="s">
        <v>27</v>
      </c>
      <c r="E7736" s="1" t="str">
        <f t="shared" si="1080"/>
        <v>*</v>
      </c>
      <c r="F7736" s="1" t="str">
        <f t="shared" si="1081"/>
        <v>*</v>
      </c>
      <c r="G7736" s="1" t="str">
        <f t="shared" si="1082"/>
        <v>*</v>
      </c>
      <c r="J7736" s="1" t="str">
        <f t="shared" si="1083"/>
        <v>*</v>
      </c>
      <c r="P7736" s="1">
        <v>25</v>
      </c>
      <c r="Q7736" s="1">
        <f t="shared" si="1088"/>
        <v>3.5000000000000003E-2</v>
      </c>
      <c r="T7736" s="4">
        <v>2325.42</v>
      </c>
      <c r="U7736" s="9">
        <f t="shared" si="1084"/>
        <v>1</v>
      </c>
      <c r="V7736" s="4">
        <f t="shared" si="1085"/>
        <v>93.016800000000003</v>
      </c>
      <c r="W7736" s="1" t="s">
        <v>21</v>
      </c>
      <c r="X7736" s="1">
        <v>19.989999999999998</v>
      </c>
      <c r="Y7736" s="4">
        <f t="shared" si="1086"/>
        <v>2345.41</v>
      </c>
      <c r="Z7736" s="1" t="s">
        <v>42</v>
      </c>
      <c r="AA7736" s="1" t="s">
        <v>37</v>
      </c>
      <c r="AB7736" s="1" t="s">
        <v>29</v>
      </c>
      <c r="AC7736" s="1" t="s">
        <v>57</v>
      </c>
      <c r="AD7736" s="1" t="s">
        <v>19</v>
      </c>
      <c r="AE7736" s="2">
        <v>41157</v>
      </c>
    </row>
    <row r="7737" spans="1:31" x14ac:dyDescent="0.25">
      <c r="A7737">
        <f t="shared" si="1087"/>
        <v>7736</v>
      </c>
      <c r="B7737" s="1">
        <v>49094</v>
      </c>
      <c r="C7737" s="2">
        <v>41155</v>
      </c>
      <c r="D7737" s="1" t="s">
        <v>32</v>
      </c>
      <c r="E7737" s="1" t="str">
        <f t="shared" si="1080"/>
        <v>***</v>
      </c>
      <c r="F7737" s="1" t="str">
        <f t="shared" si="1081"/>
        <v>***</v>
      </c>
      <c r="G7737" s="1" t="str">
        <f t="shared" si="1082"/>
        <v>***</v>
      </c>
      <c r="J7737" s="1" t="str">
        <f t="shared" si="1083"/>
        <v>***</v>
      </c>
      <c r="P7737" s="1">
        <v>31</v>
      </c>
      <c r="Q7737" s="1">
        <f t="shared" si="1088"/>
        <v>0.04</v>
      </c>
      <c r="T7737" s="4">
        <v>846.85</v>
      </c>
      <c r="U7737" s="9">
        <f t="shared" si="1084"/>
        <v>0</v>
      </c>
      <c r="V7737" s="4">
        <f t="shared" si="1085"/>
        <v>27.317741935483873</v>
      </c>
      <c r="W7737" s="1" t="s">
        <v>21</v>
      </c>
      <c r="X7737" s="1">
        <v>4</v>
      </c>
      <c r="Y7737" s="4">
        <f t="shared" si="1086"/>
        <v>850.85</v>
      </c>
      <c r="Z7737" s="1" t="s">
        <v>22</v>
      </c>
      <c r="AA7737" s="1" t="s">
        <v>16</v>
      </c>
      <c r="AB7737" s="1" t="s">
        <v>24</v>
      </c>
      <c r="AC7737" s="1" t="s">
        <v>38</v>
      </c>
      <c r="AD7737" s="1" t="s">
        <v>19</v>
      </c>
      <c r="AE7737" s="2">
        <v>41157</v>
      </c>
    </row>
    <row r="7738" spans="1:31" x14ac:dyDescent="0.25">
      <c r="A7738">
        <f t="shared" si="1087"/>
        <v>7737</v>
      </c>
      <c r="B7738" s="1">
        <v>15781</v>
      </c>
      <c r="C7738" s="2">
        <v>41155</v>
      </c>
      <c r="D7738" s="1" t="s">
        <v>20</v>
      </c>
      <c r="E7738" s="1" t="str">
        <f t="shared" si="1080"/>
        <v>*</v>
      </c>
      <c r="F7738" s="1" t="str">
        <f t="shared" si="1081"/>
        <v>**</v>
      </c>
      <c r="G7738" s="1" t="str">
        <f t="shared" si="1082"/>
        <v>**</v>
      </c>
      <c r="J7738" s="1" t="str">
        <f t="shared" si="1083"/>
        <v>**</v>
      </c>
      <c r="P7738" s="1">
        <v>29</v>
      </c>
      <c r="Q7738" s="1">
        <f t="shared" si="1088"/>
        <v>3.5000000000000003E-2</v>
      </c>
      <c r="T7738" s="4">
        <v>824.51</v>
      </c>
      <c r="U7738" s="9">
        <f t="shared" si="1084"/>
        <v>0</v>
      </c>
      <c r="V7738" s="4">
        <f t="shared" si="1085"/>
        <v>28.431379310344827</v>
      </c>
      <c r="W7738" s="1" t="s">
        <v>21</v>
      </c>
      <c r="X7738" s="1">
        <v>4</v>
      </c>
      <c r="Y7738" s="4">
        <f t="shared" si="1086"/>
        <v>828.51</v>
      </c>
      <c r="Z7738" s="1" t="s">
        <v>64</v>
      </c>
      <c r="AA7738" s="1" t="s">
        <v>37</v>
      </c>
      <c r="AB7738" s="1" t="s">
        <v>24</v>
      </c>
      <c r="AC7738" s="1" t="s">
        <v>38</v>
      </c>
      <c r="AD7738" s="1" t="s">
        <v>19</v>
      </c>
      <c r="AE7738" s="2">
        <v>41156</v>
      </c>
    </row>
    <row r="7739" spans="1:31" x14ac:dyDescent="0.25">
      <c r="A7739">
        <f t="shared" si="1087"/>
        <v>7738</v>
      </c>
      <c r="B7739" s="1">
        <v>57152</v>
      </c>
      <c r="C7739" s="2">
        <v>41155</v>
      </c>
      <c r="D7739" s="1" t="s">
        <v>13</v>
      </c>
      <c r="E7739" s="1" t="str">
        <f t="shared" si="1080"/>
        <v>*</v>
      </c>
      <c r="F7739" s="1" t="str">
        <f t="shared" si="1081"/>
        <v>*</v>
      </c>
      <c r="G7739" s="1" t="str">
        <f t="shared" si="1082"/>
        <v>*</v>
      </c>
      <c r="J7739" s="1" t="str">
        <f t="shared" si="1083"/>
        <v>*</v>
      </c>
      <c r="P7739" s="1">
        <v>18</v>
      </c>
      <c r="Q7739" s="1">
        <f t="shared" si="1088"/>
        <v>0.02</v>
      </c>
      <c r="T7739" s="4">
        <v>271.85000000000002</v>
      </c>
      <c r="U7739" s="9">
        <f t="shared" si="1084"/>
        <v>0</v>
      </c>
      <c r="V7739" s="4">
        <f t="shared" si="1085"/>
        <v>15.10277777777778</v>
      </c>
      <c r="W7739" s="1" t="s">
        <v>21</v>
      </c>
      <c r="X7739" s="1">
        <v>1.39</v>
      </c>
      <c r="Y7739" s="4">
        <f t="shared" si="1086"/>
        <v>273.24</v>
      </c>
      <c r="Z7739" s="1" t="s">
        <v>46</v>
      </c>
      <c r="AA7739" s="1" t="s">
        <v>37</v>
      </c>
      <c r="AB7739" s="1" t="s">
        <v>29</v>
      </c>
      <c r="AC7739" s="1" t="s">
        <v>57</v>
      </c>
      <c r="AD7739" s="1" t="s">
        <v>19</v>
      </c>
      <c r="AE7739" s="2">
        <v>41162</v>
      </c>
    </row>
    <row r="7740" spans="1:31" x14ac:dyDescent="0.25">
      <c r="A7740">
        <f t="shared" si="1087"/>
        <v>7739</v>
      </c>
      <c r="B7740" s="1">
        <v>57152</v>
      </c>
      <c r="C7740" s="2">
        <v>41155</v>
      </c>
      <c r="D7740" s="1" t="s">
        <v>13</v>
      </c>
      <c r="E7740" s="1" t="str">
        <f t="shared" si="1080"/>
        <v>*</v>
      </c>
      <c r="F7740" s="1" t="str">
        <f t="shared" si="1081"/>
        <v>*</v>
      </c>
      <c r="G7740" s="1" t="str">
        <f t="shared" si="1082"/>
        <v>*</v>
      </c>
      <c r="J7740" s="1" t="str">
        <f t="shared" si="1083"/>
        <v>*</v>
      </c>
      <c r="P7740" s="1">
        <v>6</v>
      </c>
      <c r="Q7740" s="1">
        <f t="shared" si="1088"/>
        <v>0.01</v>
      </c>
      <c r="T7740" s="4">
        <v>22.89</v>
      </c>
      <c r="U7740" s="9">
        <f t="shared" si="1084"/>
        <v>0</v>
      </c>
      <c r="V7740" s="4">
        <f t="shared" si="1085"/>
        <v>3.8149999999999999</v>
      </c>
      <c r="W7740" s="1" t="s">
        <v>21</v>
      </c>
      <c r="X7740" s="1">
        <v>1.49</v>
      </c>
      <c r="Y7740" s="4">
        <f t="shared" si="1086"/>
        <v>24.38</v>
      </c>
      <c r="Z7740" s="1" t="s">
        <v>46</v>
      </c>
      <c r="AA7740" s="1" t="s">
        <v>37</v>
      </c>
      <c r="AB7740" s="1" t="s">
        <v>29</v>
      </c>
      <c r="AC7740" s="1" t="s">
        <v>43</v>
      </c>
      <c r="AD7740" s="1" t="s">
        <v>19</v>
      </c>
      <c r="AE7740" s="2">
        <v>41155</v>
      </c>
    </row>
    <row r="7741" spans="1:31" x14ac:dyDescent="0.25">
      <c r="A7741">
        <f t="shared" si="1087"/>
        <v>7740</v>
      </c>
      <c r="B7741" s="1">
        <v>16231</v>
      </c>
      <c r="C7741" s="2">
        <v>41156</v>
      </c>
      <c r="D7741" s="1" t="s">
        <v>13</v>
      </c>
      <c r="E7741" s="1" t="str">
        <f t="shared" si="1080"/>
        <v>*</v>
      </c>
      <c r="F7741" s="1" t="str">
        <f t="shared" si="1081"/>
        <v>*</v>
      </c>
      <c r="G7741" s="1" t="str">
        <f t="shared" si="1082"/>
        <v>*</v>
      </c>
      <c r="J7741" s="1" t="str">
        <f t="shared" si="1083"/>
        <v>*</v>
      </c>
      <c r="P7741" s="1">
        <v>20</v>
      </c>
      <c r="Q7741" s="1">
        <f t="shared" si="1088"/>
        <v>3.5000000000000003E-2</v>
      </c>
      <c r="T7741" s="4">
        <v>2506.38</v>
      </c>
      <c r="U7741" s="9">
        <f t="shared" si="1084"/>
        <v>1</v>
      </c>
      <c r="V7741" s="4">
        <f t="shared" si="1085"/>
        <v>125.319</v>
      </c>
      <c r="W7741" s="1" t="s">
        <v>33</v>
      </c>
      <c r="X7741" s="1">
        <v>51.94</v>
      </c>
      <c r="Y7741" s="4">
        <f t="shared" si="1086"/>
        <v>2558.3200000000002</v>
      </c>
      <c r="Z7741" s="1" t="s">
        <v>53</v>
      </c>
      <c r="AA7741" s="1" t="s">
        <v>16</v>
      </c>
      <c r="AB7741" s="1" t="s">
        <v>17</v>
      </c>
      <c r="AC7741" s="1" t="s">
        <v>52</v>
      </c>
      <c r="AD7741" s="1" t="s">
        <v>59</v>
      </c>
      <c r="AE7741" s="2">
        <v>41161</v>
      </c>
    </row>
    <row r="7742" spans="1:31" x14ac:dyDescent="0.25">
      <c r="A7742">
        <f t="shared" si="1087"/>
        <v>7741</v>
      </c>
      <c r="B7742" s="1">
        <v>39555</v>
      </c>
      <c r="C7742" s="2">
        <v>41156</v>
      </c>
      <c r="D7742" s="1" t="s">
        <v>13</v>
      </c>
      <c r="E7742" s="1" t="str">
        <f t="shared" si="1080"/>
        <v>*</v>
      </c>
      <c r="F7742" s="1" t="str">
        <f t="shared" si="1081"/>
        <v>*</v>
      </c>
      <c r="G7742" s="1" t="str">
        <f t="shared" si="1082"/>
        <v>*</v>
      </c>
      <c r="J7742" s="1" t="str">
        <f t="shared" si="1083"/>
        <v>*</v>
      </c>
      <c r="P7742" s="1">
        <v>38</v>
      </c>
      <c r="Q7742" s="1">
        <f t="shared" si="1088"/>
        <v>0.04</v>
      </c>
      <c r="T7742" s="4">
        <v>1112.54</v>
      </c>
      <c r="U7742" s="9">
        <f t="shared" si="1084"/>
        <v>1</v>
      </c>
      <c r="V7742" s="4">
        <f t="shared" si="1085"/>
        <v>29.277368421052632</v>
      </c>
      <c r="W7742" s="1" t="s">
        <v>21</v>
      </c>
      <c r="X7742" s="1">
        <v>8.23</v>
      </c>
      <c r="Y7742" s="4">
        <f t="shared" si="1086"/>
        <v>1120.77</v>
      </c>
      <c r="Z7742" s="1" t="s">
        <v>22</v>
      </c>
      <c r="AA7742" s="1" t="s">
        <v>28</v>
      </c>
      <c r="AB7742" s="1" t="s">
        <v>29</v>
      </c>
      <c r="AC7742" s="1" t="s">
        <v>57</v>
      </c>
      <c r="AD7742" s="1" t="s">
        <v>19</v>
      </c>
      <c r="AE7742" s="2">
        <v>41161</v>
      </c>
    </row>
    <row r="7743" spans="1:31" x14ac:dyDescent="0.25">
      <c r="A7743">
        <f t="shared" si="1087"/>
        <v>7742</v>
      </c>
      <c r="B7743" s="1">
        <v>2560</v>
      </c>
      <c r="C7743" s="2">
        <v>41156</v>
      </c>
      <c r="D7743" s="1" t="s">
        <v>32</v>
      </c>
      <c r="E7743" s="1" t="str">
        <f t="shared" si="1080"/>
        <v>***</v>
      </c>
      <c r="F7743" s="1" t="str">
        <f t="shared" si="1081"/>
        <v>***</v>
      </c>
      <c r="G7743" s="1" t="str">
        <f t="shared" si="1082"/>
        <v>***</v>
      </c>
      <c r="J7743" s="1" t="str">
        <f t="shared" si="1083"/>
        <v>***</v>
      </c>
      <c r="P7743" s="1">
        <v>32</v>
      </c>
      <c r="Q7743" s="1">
        <f t="shared" si="1088"/>
        <v>0.04</v>
      </c>
      <c r="T7743" s="4">
        <v>731.22</v>
      </c>
      <c r="U7743" s="9">
        <f t="shared" si="1084"/>
        <v>0</v>
      </c>
      <c r="V7743" s="4">
        <f t="shared" si="1085"/>
        <v>22.850625000000001</v>
      </c>
      <c r="W7743" s="1" t="s">
        <v>21</v>
      </c>
      <c r="X7743" s="1">
        <v>6.5</v>
      </c>
      <c r="Y7743" s="4">
        <f t="shared" si="1086"/>
        <v>737.72</v>
      </c>
      <c r="Z7743" s="1" t="s">
        <v>22</v>
      </c>
      <c r="AA7743" s="1" t="s">
        <v>37</v>
      </c>
      <c r="AB7743" s="1" t="s">
        <v>24</v>
      </c>
      <c r="AC7743" s="1" t="s">
        <v>38</v>
      </c>
      <c r="AD7743" s="1" t="s">
        <v>19</v>
      </c>
      <c r="AE7743" s="2">
        <v>41157</v>
      </c>
    </row>
    <row r="7744" spans="1:31" x14ac:dyDescent="0.25">
      <c r="A7744">
        <f t="shared" si="1087"/>
        <v>7743</v>
      </c>
      <c r="B7744" s="1">
        <v>2560</v>
      </c>
      <c r="C7744" s="2">
        <v>41156</v>
      </c>
      <c r="D7744" s="1" t="s">
        <v>32</v>
      </c>
      <c r="E7744" s="1" t="str">
        <f t="shared" si="1080"/>
        <v>***</v>
      </c>
      <c r="F7744" s="1" t="str">
        <f t="shared" si="1081"/>
        <v>***</v>
      </c>
      <c r="G7744" s="1" t="str">
        <f t="shared" si="1082"/>
        <v>***</v>
      </c>
      <c r="J7744" s="1" t="str">
        <f t="shared" si="1083"/>
        <v>***</v>
      </c>
      <c r="P7744" s="1">
        <v>23</v>
      </c>
      <c r="Q7744" s="1">
        <f t="shared" si="1088"/>
        <v>3.5000000000000003E-2</v>
      </c>
      <c r="T7744" s="4">
        <v>114.14</v>
      </c>
      <c r="U7744" s="9">
        <f t="shared" si="1084"/>
        <v>0</v>
      </c>
      <c r="V7744" s="4">
        <f t="shared" si="1085"/>
        <v>4.9626086956521736</v>
      </c>
      <c r="W7744" s="1" t="s">
        <v>21</v>
      </c>
      <c r="X7744" s="1">
        <v>5.49</v>
      </c>
      <c r="Y7744" s="4">
        <f t="shared" si="1086"/>
        <v>119.63</v>
      </c>
      <c r="Z7744" s="1" t="s">
        <v>22</v>
      </c>
      <c r="AA7744" s="1" t="s">
        <v>37</v>
      </c>
      <c r="AB7744" s="1" t="s">
        <v>29</v>
      </c>
      <c r="AC7744" s="1" t="s">
        <v>40</v>
      </c>
      <c r="AD7744" s="1" t="s">
        <v>19</v>
      </c>
      <c r="AE7744" s="2">
        <v>41158</v>
      </c>
    </row>
    <row r="7745" spans="1:31" x14ac:dyDescent="0.25">
      <c r="A7745">
        <f t="shared" si="1087"/>
        <v>7744</v>
      </c>
      <c r="B7745" s="1">
        <v>23649</v>
      </c>
      <c r="C7745" s="2">
        <v>41157</v>
      </c>
      <c r="D7745" s="1" t="s">
        <v>27</v>
      </c>
      <c r="E7745" s="1" t="str">
        <f t="shared" si="1080"/>
        <v>*</v>
      </c>
      <c r="F7745" s="1" t="str">
        <f t="shared" si="1081"/>
        <v>*</v>
      </c>
      <c r="G7745" s="1" t="str">
        <f t="shared" si="1082"/>
        <v>*</v>
      </c>
      <c r="J7745" s="1" t="str">
        <f t="shared" si="1083"/>
        <v>*</v>
      </c>
      <c r="P7745" s="1">
        <v>30</v>
      </c>
      <c r="Q7745" s="1">
        <f t="shared" si="1088"/>
        <v>0.04</v>
      </c>
      <c r="T7745" s="4">
        <v>4587.9260000000004</v>
      </c>
      <c r="U7745" s="9">
        <f t="shared" si="1084"/>
        <v>1</v>
      </c>
      <c r="V7745" s="4">
        <f t="shared" si="1085"/>
        <v>152.93086666666667</v>
      </c>
      <c r="W7745" s="1" t="s">
        <v>21</v>
      </c>
      <c r="X7745" s="1">
        <v>4.2</v>
      </c>
      <c r="Y7745" s="4">
        <f t="shared" si="1086"/>
        <v>4592.1260000000002</v>
      </c>
      <c r="Z7745" s="1" t="s">
        <v>22</v>
      </c>
      <c r="AA7745" s="1" t="s">
        <v>28</v>
      </c>
      <c r="AB7745" s="1" t="s">
        <v>24</v>
      </c>
      <c r="AC7745" s="1" t="s">
        <v>25</v>
      </c>
      <c r="AD7745" s="1" t="s">
        <v>19</v>
      </c>
      <c r="AE7745" s="2">
        <v>41160</v>
      </c>
    </row>
    <row r="7746" spans="1:31" x14ac:dyDescent="0.25">
      <c r="A7746">
        <f t="shared" si="1087"/>
        <v>7745</v>
      </c>
      <c r="B7746" s="1">
        <v>23649</v>
      </c>
      <c r="C7746" s="2">
        <v>41157</v>
      </c>
      <c r="D7746" s="1" t="s">
        <v>27</v>
      </c>
      <c r="E7746" s="1" t="str">
        <f t="shared" si="1080"/>
        <v>*</v>
      </c>
      <c r="F7746" s="1" t="str">
        <f t="shared" si="1081"/>
        <v>*</v>
      </c>
      <c r="G7746" s="1" t="str">
        <f t="shared" si="1082"/>
        <v>*</v>
      </c>
      <c r="J7746" s="1" t="str">
        <f t="shared" si="1083"/>
        <v>*</v>
      </c>
      <c r="P7746" s="1">
        <v>42</v>
      </c>
      <c r="Q7746" s="1">
        <f t="shared" si="1088"/>
        <v>0.05</v>
      </c>
      <c r="T7746" s="4">
        <v>4541.924</v>
      </c>
      <c r="U7746" s="9">
        <f t="shared" si="1084"/>
        <v>1</v>
      </c>
      <c r="V7746" s="4">
        <f t="shared" si="1085"/>
        <v>108.14104761904761</v>
      </c>
      <c r="W7746" s="1" t="s">
        <v>21</v>
      </c>
      <c r="X7746" s="1">
        <v>8.08</v>
      </c>
      <c r="Y7746" s="4">
        <f t="shared" si="1086"/>
        <v>4550.0039999999999</v>
      </c>
      <c r="Z7746" s="1" t="s">
        <v>22</v>
      </c>
      <c r="AA7746" s="1" t="s">
        <v>28</v>
      </c>
      <c r="AB7746" s="1" t="s">
        <v>24</v>
      </c>
      <c r="AC7746" s="1" t="s">
        <v>25</v>
      </c>
      <c r="AD7746" s="1" t="s">
        <v>19</v>
      </c>
      <c r="AE7746" s="2">
        <v>41158</v>
      </c>
    </row>
    <row r="7747" spans="1:31" x14ac:dyDescent="0.25">
      <c r="A7747">
        <f t="shared" si="1087"/>
        <v>7746</v>
      </c>
      <c r="B7747" s="1">
        <v>22182</v>
      </c>
      <c r="C7747" s="2">
        <v>41157</v>
      </c>
      <c r="D7747" s="1" t="s">
        <v>36</v>
      </c>
      <c r="E7747" s="1" t="str">
        <f t="shared" ref="E7747:E7810" si="1089">IF(D7747="Critical","***","*")</f>
        <v>*</v>
      </c>
      <c r="F7747" s="1" t="str">
        <f t="shared" ref="F7747:F7810" si="1090">IF(D7747="Critical","***",IF(D7747="High","**","*"))</f>
        <v>*</v>
      </c>
      <c r="G7747" s="1" t="str">
        <f t="shared" ref="G7747:G7810" si="1091">VLOOKUP(D7747,$H$6:$I$10,2,FALSE)</f>
        <v>*</v>
      </c>
      <c r="J7747" s="1" t="str">
        <f t="shared" ref="J7747:J7810" si="1092">HLOOKUP(D7747,$K$5:$O$6,2,FALSE)</f>
        <v>*</v>
      </c>
      <c r="P7747" s="1">
        <v>48</v>
      </c>
      <c r="Q7747" s="1">
        <f t="shared" si="1088"/>
        <v>0.05</v>
      </c>
      <c r="T7747" s="4">
        <v>2271.37</v>
      </c>
      <c r="U7747" s="9">
        <f t="shared" ref="U7747:U7810" si="1093">IF(T7747&gt;1000,1,0)</f>
        <v>1</v>
      </c>
      <c r="V7747" s="4">
        <f t="shared" ref="V7747:V7810" si="1094">T7747/P7747</f>
        <v>47.320208333333333</v>
      </c>
      <c r="W7747" s="1" t="s">
        <v>14</v>
      </c>
      <c r="X7747" s="1">
        <v>10.25</v>
      </c>
      <c r="Y7747" s="4">
        <f t="shared" ref="Y7747:Y7810" si="1095">X7747+T7747</f>
        <v>2281.62</v>
      </c>
      <c r="Z7747" s="1" t="s">
        <v>49</v>
      </c>
      <c r="AA7747" s="1" t="s">
        <v>23</v>
      </c>
      <c r="AB7747" s="1" t="s">
        <v>17</v>
      </c>
      <c r="AC7747" s="1" t="s">
        <v>18</v>
      </c>
      <c r="AD7747" s="1" t="s">
        <v>48</v>
      </c>
      <c r="AE7747" s="2">
        <v>41159</v>
      </c>
    </row>
    <row r="7748" spans="1:31" x14ac:dyDescent="0.25">
      <c r="A7748">
        <f t="shared" ref="A7748:A7811" si="1096">A7747+1</f>
        <v>7747</v>
      </c>
      <c r="B7748" s="1">
        <v>14695</v>
      </c>
      <c r="C7748" s="2">
        <v>41157</v>
      </c>
      <c r="D7748" s="1" t="s">
        <v>20</v>
      </c>
      <c r="E7748" s="1" t="str">
        <f t="shared" si="1089"/>
        <v>*</v>
      </c>
      <c r="F7748" s="1" t="str">
        <f t="shared" si="1090"/>
        <v>**</v>
      </c>
      <c r="G7748" s="1" t="str">
        <f t="shared" si="1091"/>
        <v>**</v>
      </c>
      <c r="J7748" s="1" t="str">
        <f t="shared" si="1092"/>
        <v>**</v>
      </c>
      <c r="P7748" s="1">
        <v>40</v>
      </c>
      <c r="Q7748" s="1">
        <f t="shared" ref="Q7748:Q7811" si="1097">VLOOKUP(P7748,$R$5:$S$10,2,TRUE)</f>
        <v>0.05</v>
      </c>
      <c r="T7748" s="4">
        <v>1992.45</v>
      </c>
      <c r="U7748" s="9">
        <f t="shared" si="1093"/>
        <v>1</v>
      </c>
      <c r="V7748" s="4">
        <f t="shared" si="1094"/>
        <v>49.811250000000001</v>
      </c>
      <c r="W7748" s="1" t="s">
        <v>33</v>
      </c>
      <c r="X7748" s="1">
        <v>54.11</v>
      </c>
      <c r="Y7748" s="4">
        <f t="shared" si="1095"/>
        <v>2046.56</v>
      </c>
      <c r="Z7748" s="1" t="s">
        <v>22</v>
      </c>
      <c r="AA7748" s="1" t="s">
        <v>28</v>
      </c>
      <c r="AB7748" s="1" t="s">
        <v>17</v>
      </c>
      <c r="AC7748" s="1" t="s">
        <v>62</v>
      </c>
      <c r="AD7748" s="1" t="s">
        <v>59</v>
      </c>
      <c r="AE7748" s="2">
        <v>41158</v>
      </c>
    </row>
    <row r="7749" spans="1:31" x14ac:dyDescent="0.25">
      <c r="A7749">
        <f t="shared" si="1096"/>
        <v>7748</v>
      </c>
      <c r="B7749" s="1">
        <v>52130</v>
      </c>
      <c r="C7749" s="2">
        <v>41157</v>
      </c>
      <c r="D7749" s="1" t="s">
        <v>13</v>
      </c>
      <c r="E7749" s="1" t="str">
        <f t="shared" si="1089"/>
        <v>*</v>
      </c>
      <c r="F7749" s="1" t="str">
        <f t="shared" si="1090"/>
        <v>*</v>
      </c>
      <c r="G7749" s="1" t="str">
        <f t="shared" si="1091"/>
        <v>*</v>
      </c>
      <c r="J7749" s="1" t="str">
        <f t="shared" si="1092"/>
        <v>*</v>
      </c>
      <c r="P7749" s="1">
        <v>36</v>
      </c>
      <c r="Q7749" s="1">
        <f t="shared" si="1097"/>
        <v>0.04</v>
      </c>
      <c r="T7749" s="4">
        <v>1436.55</v>
      </c>
      <c r="U7749" s="9">
        <f t="shared" si="1093"/>
        <v>1</v>
      </c>
      <c r="V7749" s="4">
        <f t="shared" si="1094"/>
        <v>39.904166666666669</v>
      </c>
      <c r="W7749" s="1" t="s">
        <v>21</v>
      </c>
      <c r="X7749" s="1">
        <v>18.98</v>
      </c>
      <c r="Y7749" s="4">
        <f t="shared" si="1095"/>
        <v>1455.53</v>
      </c>
      <c r="Z7749" s="1" t="s">
        <v>51</v>
      </c>
      <c r="AA7749" s="1" t="s">
        <v>16</v>
      </c>
      <c r="AB7749" s="1" t="s">
        <v>17</v>
      </c>
      <c r="AC7749" s="1" t="s">
        <v>18</v>
      </c>
      <c r="AD7749" s="1" t="s">
        <v>19</v>
      </c>
      <c r="AE7749" s="2">
        <v>41159</v>
      </c>
    </row>
    <row r="7750" spans="1:31" x14ac:dyDescent="0.25">
      <c r="A7750">
        <f t="shared" si="1096"/>
        <v>7749</v>
      </c>
      <c r="B7750" s="1">
        <v>56548</v>
      </c>
      <c r="C7750" s="2">
        <v>41157</v>
      </c>
      <c r="D7750" s="1" t="s">
        <v>36</v>
      </c>
      <c r="E7750" s="1" t="str">
        <f t="shared" si="1089"/>
        <v>*</v>
      </c>
      <c r="F7750" s="1" t="str">
        <f t="shared" si="1090"/>
        <v>*</v>
      </c>
      <c r="G7750" s="1" t="str">
        <f t="shared" si="1091"/>
        <v>*</v>
      </c>
      <c r="J7750" s="1" t="str">
        <f t="shared" si="1092"/>
        <v>*</v>
      </c>
      <c r="P7750" s="1">
        <v>7</v>
      </c>
      <c r="Q7750" s="1">
        <f t="shared" si="1097"/>
        <v>0.01</v>
      </c>
      <c r="T7750" s="4">
        <v>1339.0239999999999</v>
      </c>
      <c r="U7750" s="9">
        <f t="shared" si="1093"/>
        <v>1</v>
      </c>
      <c r="V7750" s="4">
        <f t="shared" si="1094"/>
        <v>191.28914285714285</v>
      </c>
      <c r="W7750" s="1" t="s">
        <v>33</v>
      </c>
      <c r="X7750" s="1">
        <v>69.64</v>
      </c>
      <c r="Y7750" s="4">
        <f t="shared" si="1095"/>
        <v>1408.664</v>
      </c>
      <c r="Z7750" s="1" t="s">
        <v>49</v>
      </c>
      <c r="AA7750" s="1" t="s">
        <v>23</v>
      </c>
      <c r="AB7750" s="1" t="s">
        <v>17</v>
      </c>
      <c r="AC7750" s="1" t="s">
        <v>52</v>
      </c>
      <c r="AD7750" s="1" t="s">
        <v>59</v>
      </c>
      <c r="AE7750" s="2">
        <v>41159</v>
      </c>
    </row>
    <row r="7751" spans="1:31" x14ac:dyDescent="0.25">
      <c r="A7751">
        <f t="shared" si="1096"/>
        <v>7750</v>
      </c>
      <c r="B7751" s="1">
        <v>30660</v>
      </c>
      <c r="C7751" s="2">
        <v>41157</v>
      </c>
      <c r="D7751" s="1" t="s">
        <v>32</v>
      </c>
      <c r="E7751" s="1" t="str">
        <f t="shared" si="1089"/>
        <v>***</v>
      </c>
      <c r="F7751" s="1" t="str">
        <f t="shared" si="1090"/>
        <v>***</v>
      </c>
      <c r="G7751" s="1" t="str">
        <f t="shared" si="1091"/>
        <v>***</v>
      </c>
      <c r="J7751" s="1" t="str">
        <f t="shared" si="1092"/>
        <v>***</v>
      </c>
      <c r="P7751" s="1">
        <v>16</v>
      </c>
      <c r="Q7751" s="1">
        <f t="shared" si="1097"/>
        <v>0.02</v>
      </c>
      <c r="T7751" s="4">
        <v>986.27200000000005</v>
      </c>
      <c r="U7751" s="9">
        <f t="shared" si="1093"/>
        <v>0</v>
      </c>
      <c r="V7751" s="4">
        <f t="shared" si="1094"/>
        <v>61.642000000000003</v>
      </c>
      <c r="W7751" s="1" t="s">
        <v>21</v>
      </c>
      <c r="X7751" s="1">
        <v>69</v>
      </c>
      <c r="Y7751" s="4">
        <f t="shared" si="1095"/>
        <v>1055.2719999999999</v>
      </c>
      <c r="Z7751" s="1" t="s">
        <v>15</v>
      </c>
      <c r="AA7751" s="1" t="s">
        <v>23</v>
      </c>
      <c r="AB7751" s="1" t="s">
        <v>17</v>
      </c>
      <c r="AC7751" s="1" t="s">
        <v>52</v>
      </c>
      <c r="AD7751" s="1" t="s">
        <v>48</v>
      </c>
      <c r="AE7751" s="2">
        <v>41160</v>
      </c>
    </row>
    <row r="7752" spans="1:31" x14ac:dyDescent="0.25">
      <c r="A7752">
        <f t="shared" si="1096"/>
        <v>7751</v>
      </c>
      <c r="B7752" s="1">
        <v>2147</v>
      </c>
      <c r="C7752" s="2">
        <v>41157</v>
      </c>
      <c r="D7752" s="1" t="s">
        <v>27</v>
      </c>
      <c r="E7752" s="1" t="str">
        <f t="shared" si="1089"/>
        <v>*</v>
      </c>
      <c r="F7752" s="1" t="str">
        <f t="shared" si="1090"/>
        <v>*</v>
      </c>
      <c r="G7752" s="1" t="str">
        <f t="shared" si="1091"/>
        <v>*</v>
      </c>
      <c r="J7752" s="1" t="str">
        <f t="shared" si="1092"/>
        <v>*</v>
      </c>
      <c r="P7752" s="1">
        <v>15</v>
      </c>
      <c r="Q7752" s="1">
        <f t="shared" si="1097"/>
        <v>0.02</v>
      </c>
      <c r="T7752" s="4">
        <v>605.1</v>
      </c>
      <c r="U7752" s="9">
        <f t="shared" si="1093"/>
        <v>0</v>
      </c>
      <c r="V7752" s="4">
        <f t="shared" si="1094"/>
        <v>40.340000000000003</v>
      </c>
      <c r="W7752" s="1" t="s">
        <v>14</v>
      </c>
      <c r="X7752" s="1">
        <v>5.33</v>
      </c>
      <c r="Y7752" s="4">
        <f t="shared" si="1095"/>
        <v>610.43000000000006</v>
      </c>
      <c r="Z7752" s="1" t="s">
        <v>51</v>
      </c>
      <c r="AA7752" s="1" t="s">
        <v>37</v>
      </c>
      <c r="AB7752" s="1" t="s">
        <v>29</v>
      </c>
      <c r="AC7752" s="1" t="s">
        <v>63</v>
      </c>
      <c r="AD7752" s="1" t="s">
        <v>19</v>
      </c>
      <c r="AE7752" s="2">
        <v>41159</v>
      </c>
    </row>
    <row r="7753" spans="1:31" x14ac:dyDescent="0.25">
      <c r="A7753">
        <f t="shared" si="1096"/>
        <v>7752</v>
      </c>
      <c r="B7753" s="1">
        <v>22182</v>
      </c>
      <c r="C7753" s="2">
        <v>41157</v>
      </c>
      <c r="D7753" s="1" t="s">
        <v>36</v>
      </c>
      <c r="E7753" s="1" t="str">
        <f t="shared" si="1089"/>
        <v>*</v>
      </c>
      <c r="F7753" s="1" t="str">
        <f t="shared" si="1090"/>
        <v>*</v>
      </c>
      <c r="G7753" s="1" t="str">
        <f t="shared" si="1091"/>
        <v>*</v>
      </c>
      <c r="J7753" s="1" t="str">
        <f t="shared" si="1092"/>
        <v>*</v>
      </c>
      <c r="P7753" s="1">
        <v>9</v>
      </c>
      <c r="Q7753" s="1">
        <f t="shared" si="1097"/>
        <v>0.01</v>
      </c>
      <c r="T7753" s="4">
        <v>174.72</v>
      </c>
      <c r="U7753" s="9">
        <f t="shared" si="1093"/>
        <v>0</v>
      </c>
      <c r="V7753" s="4">
        <f t="shared" si="1094"/>
        <v>19.413333333333334</v>
      </c>
      <c r="W7753" s="1" t="s">
        <v>21</v>
      </c>
      <c r="X7753" s="1">
        <v>4</v>
      </c>
      <c r="Y7753" s="4">
        <f t="shared" si="1095"/>
        <v>178.72</v>
      </c>
      <c r="Z7753" s="1" t="s">
        <v>49</v>
      </c>
      <c r="AA7753" s="1" t="s">
        <v>23</v>
      </c>
      <c r="AB7753" s="1" t="s">
        <v>24</v>
      </c>
      <c r="AC7753" s="1" t="s">
        <v>38</v>
      </c>
      <c r="AD7753" s="1" t="s">
        <v>19</v>
      </c>
      <c r="AE7753" s="2">
        <v>41160</v>
      </c>
    </row>
    <row r="7754" spans="1:31" x14ac:dyDescent="0.25">
      <c r="A7754">
        <f t="shared" si="1096"/>
        <v>7753</v>
      </c>
      <c r="B7754" s="1">
        <v>52130</v>
      </c>
      <c r="C7754" s="2">
        <v>41157</v>
      </c>
      <c r="D7754" s="1" t="s">
        <v>13</v>
      </c>
      <c r="E7754" s="1" t="str">
        <f t="shared" si="1089"/>
        <v>*</v>
      </c>
      <c r="F7754" s="1" t="str">
        <f t="shared" si="1090"/>
        <v>*</v>
      </c>
      <c r="G7754" s="1" t="str">
        <f t="shared" si="1091"/>
        <v>*</v>
      </c>
      <c r="J7754" s="1" t="str">
        <f t="shared" si="1092"/>
        <v>*</v>
      </c>
      <c r="P7754" s="1">
        <v>13</v>
      </c>
      <c r="Q7754" s="1">
        <f t="shared" si="1097"/>
        <v>0.02</v>
      </c>
      <c r="T7754" s="4">
        <v>63.33</v>
      </c>
      <c r="U7754" s="9">
        <f t="shared" si="1093"/>
        <v>0</v>
      </c>
      <c r="V7754" s="4">
        <f t="shared" si="1094"/>
        <v>4.8715384615384618</v>
      </c>
      <c r="W7754" s="1" t="s">
        <v>21</v>
      </c>
      <c r="X7754" s="1">
        <v>5.34</v>
      </c>
      <c r="Y7754" s="4">
        <f t="shared" si="1095"/>
        <v>68.67</v>
      </c>
      <c r="Z7754" s="1" t="s">
        <v>51</v>
      </c>
      <c r="AA7754" s="1" t="s">
        <v>16</v>
      </c>
      <c r="AB7754" s="1" t="s">
        <v>29</v>
      </c>
      <c r="AC7754" s="1" t="s">
        <v>43</v>
      </c>
      <c r="AD7754" s="1" t="s">
        <v>19</v>
      </c>
      <c r="AE7754" s="2">
        <v>41159</v>
      </c>
    </row>
    <row r="7755" spans="1:31" x14ac:dyDescent="0.25">
      <c r="A7755">
        <f t="shared" si="1096"/>
        <v>7754</v>
      </c>
      <c r="B7755" s="1">
        <v>22182</v>
      </c>
      <c r="C7755" s="2">
        <v>41157</v>
      </c>
      <c r="D7755" s="1" t="s">
        <v>36</v>
      </c>
      <c r="E7755" s="1" t="str">
        <f t="shared" si="1089"/>
        <v>*</v>
      </c>
      <c r="F7755" s="1" t="str">
        <f t="shared" si="1090"/>
        <v>*</v>
      </c>
      <c r="G7755" s="1" t="str">
        <f t="shared" si="1091"/>
        <v>*</v>
      </c>
      <c r="J7755" s="1" t="str">
        <f t="shared" si="1092"/>
        <v>*</v>
      </c>
      <c r="P7755" s="1">
        <v>4</v>
      </c>
      <c r="Q7755" s="1">
        <f t="shared" si="1097"/>
        <v>0.01</v>
      </c>
      <c r="T7755" s="4">
        <v>55.97</v>
      </c>
      <c r="U7755" s="9">
        <f t="shared" si="1093"/>
        <v>0</v>
      </c>
      <c r="V7755" s="4">
        <f t="shared" si="1094"/>
        <v>13.9925</v>
      </c>
      <c r="W7755" s="1" t="s">
        <v>21</v>
      </c>
      <c r="X7755" s="1">
        <v>7.17</v>
      </c>
      <c r="Y7755" s="4">
        <f t="shared" si="1095"/>
        <v>63.14</v>
      </c>
      <c r="Z7755" s="1" t="s">
        <v>49</v>
      </c>
      <c r="AA7755" s="1" t="s">
        <v>23</v>
      </c>
      <c r="AB7755" s="1" t="s">
        <v>29</v>
      </c>
      <c r="AC7755" s="1" t="s">
        <v>43</v>
      </c>
      <c r="AD7755" s="1" t="s">
        <v>19</v>
      </c>
      <c r="AE7755" s="2">
        <v>41158</v>
      </c>
    </row>
    <row r="7756" spans="1:31" x14ac:dyDescent="0.25">
      <c r="A7756">
        <f t="shared" si="1096"/>
        <v>7755</v>
      </c>
      <c r="B7756" s="1">
        <v>34852</v>
      </c>
      <c r="C7756" s="2">
        <v>41157</v>
      </c>
      <c r="D7756" s="1" t="s">
        <v>13</v>
      </c>
      <c r="E7756" s="1" t="str">
        <f t="shared" si="1089"/>
        <v>*</v>
      </c>
      <c r="F7756" s="1" t="str">
        <f t="shared" si="1090"/>
        <v>*</v>
      </c>
      <c r="G7756" s="1" t="str">
        <f t="shared" si="1091"/>
        <v>*</v>
      </c>
      <c r="J7756" s="1" t="str">
        <f t="shared" si="1092"/>
        <v>*</v>
      </c>
      <c r="P7756" s="1">
        <v>26</v>
      </c>
      <c r="Q7756" s="1">
        <f t="shared" si="1097"/>
        <v>3.5000000000000003E-2</v>
      </c>
      <c r="T7756" s="4">
        <v>53.93</v>
      </c>
      <c r="U7756" s="9">
        <f t="shared" si="1093"/>
        <v>0</v>
      </c>
      <c r="V7756" s="4">
        <f t="shared" si="1094"/>
        <v>2.0742307692307693</v>
      </c>
      <c r="W7756" s="1" t="s">
        <v>21</v>
      </c>
      <c r="X7756" s="1">
        <v>1.49</v>
      </c>
      <c r="Y7756" s="4">
        <f t="shared" si="1095"/>
        <v>55.42</v>
      </c>
      <c r="Z7756" s="1" t="s">
        <v>15</v>
      </c>
      <c r="AA7756" s="1" t="s">
        <v>28</v>
      </c>
      <c r="AB7756" s="1" t="s">
        <v>29</v>
      </c>
      <c r="AC7756" s="1" t="s">
        <v>43</v>
      </c>
      <c r="AD7756" s="1" t="s">
        <v>19</v>
      </c>
      <c r="AE7756" s="2">
        <v>41161</v>
      </c>
    </row>
    <row r="7757" spans="1:31" x14ac:dyDescent="0.25">
      <c r="A7757">
        <f t="shared" si="1096"/>
        <v>7756</v>
      </c>
      <c r="B7757" s="1">
        <v>1991</v>
      </c>
      <c r="C7757" s="2">
        <v>41158</v>
      </c>
      <c r="D7757" s="1" t="s">
        <v>27</v>
      </c>
      <c r="E7757" s="1" t="str">
        <f t="shared" si="1089"/>
        <v>*</v>
      </c>
      <c r="F7757" s="1" t="str">
        <f t="shared" si="1090"/>
        <v>*</v>
      </c>
      <c r="G7757" s="1" t="str">
        <f t="shared" si="1091"/>
        <v>*</v>
      </c>
      <c r="J7757" s="1" t="str">
        <f t="shared" si="1092"/>
        <v>*</v>
      </c>
      <c r="P7757" s="1">
        <v>37</v>
      </c>
      <c r="Q7757" s="1">
        <f t="shared" si="1097"/>
        <v>0.04</v>
      </c>
      <c r="T7757" s="4">
        <v>14383.83</v>
      </c>
      <c r="U7757" s="9">
        <f t="shared" si="1093"/>
        <v>1</v>
      </c>
      <c r="V7757" s="4">
        <f t="shared" si="1094"/>
        <v>388.75216216216216</v>
      </c>
      <c r="W7757" s="1" t="s">
        <v>33</v>
      </c>
      <c r="X7757" s="1">
        <v>12.06</v>
      </c>
      <c r="Y7757" s="4">
        <f t="shared" si="1095"/>
        <v>14395.89</v>
      </c>
      <c r="Z7757" s="1" t="s">
        <v>22</v>
      </c>
      <c r="AA7757" s="1" t="s">
        <v>28</v>
      </c>
      <c r="AB7757" s="1" t="s">
        <v>24</v>
      </c>
      <c r="AC7757" s="1" t="s">
        <v>56</v>
      </c>
      <c r="AD7757" s="1" t="s">
        <v>59</v>
      </c>
      <c r="AE7757" s="2">
        <v>41159</v>
      </c>
    </row>
    <row r="7758" spans="1:31" x14ac:dyDescent="0.25">
      <c r="A7758">
        <f t="shared" si="1096"/>
        <v>7757</v>
      </c>
      <c r="B7758" s="1">
        <v>54086</v>
      </c>
      <c r="C7758" s="2">
        <v>41158</v>
      </c>
      <c r="D7758" s="1" t="s">
        <v>13</v>
      </c>
      <c r="E7758" s="1" t="str">
        <f t="shared" si="1089"/>
        <v>*</v>
      </c>
      <c r="F7758" s="1" t="str">
        <f t="shared" si="1090"/>
        <v>*</v>
      </c>
      <c r="G7758" s="1" t="str">
        <f t="shared" si="1091"/>
        <v>*</v>
      </c>
      <c r="J7758" s="1" t="str">
        <f t="shared" si="1092"/>
        <v>*</v>
      </c>
      <c r="P7758" s="1">
        <v>23</v>
      </c>
      <c r="Q7758" s="1">
        <f t="shared" si="1097"/>
        <v>3.5000000000000003E-2</v>
      </c>
      <c r="T7758" s="4">
        <v>5062.18</v>
      </c>
      <c r="U7758" s="9">
        <f t="shared" si="1093"/>
        <v>1</v>
      </c>
      <c r="V7758" s="4">
        <f t="shared" si="1094"/>
        <v>220.09478260869565</v>
      </c>
      <c r="W7758" s="1" t="s">
        <v>33</v>
      </c>
      <c r="X7758" s="1">
        <v>28.06</v>
      </c>
      <c r="Y7758" s="4">
        <f t="shared" si="1095"/>
        <v>5090.2400000000007</v>
      </c>
      <c r="Z7758" s="1" t="s">
        <v>15</v>
      </c>
      <c r="AA7758" s="1" t="s">
        <v>23</v>
      </c>
      <c r="AB7758" s="1" t="s">
        <v>24</v>
      </c>
      <c r="AC7758" s="1" t="s">
        <v>56</v>
      </c>
      <c r="AD7758" s="1" t="s">
        <v>35</v>
      </c>
      <c r="AE7758" s="2">
        <v>41160</v>
      </c>
    </row>
    <row r="7759" spans="1:31" x14ac:dyDescent="0.25">
      <c r="A7759">
        <f t="shared" si="1096"/>
        <v>7758</v>
      </c>
      <c r="B7759" s="1">
        <v>1991</v>
      </c>
      <c r="C7759" s="2">
        <v>41158</v>
      </c>
      <c r="D7759" s="1" t="s">
        <v>27</v>
      </c>
      <c r="E7759" s="1" t="str">
        <f t="shared" si="1089"/>
        <v>*</v>
      </c>
      <c r="F7759" s="1" t="str">
        <f t="shared" si="1090"/>
        <v>*</v>
      </c>
      <c r="G7759" s="1" t="str">
        <f t="shared" si="1091"/>
        <v>*</v>
      </c>
      <c r="J7759" s="1" t="str">
        <f t="shared" si="1092"/>
        <v>*</v>
      </c>
      <c r="P7759" s="1">
        <v>27</v>
      </c>
      <c r="Q7759" s="1">
        <f t="shared" si="1097"/>
        <v>3.5000000000000003E-2</v>
      </c>
      <c r="T7759" s="4">
        <v>3491.06</v>
      </c>
      <c r="U7759" s="9">
        <f t="shared" si="1093"/>
        <v>1</v>
      </c>
      <c r="V7759" s="4">
        <f t="shared" si="1094"/>
        <v>129.29851851851851</v>
      </c>
      <c r="W7759" s="1" t="s">
        <v>21</v>
      </c>
      <c r="X7759" s="1">
        <v>24.49</v>
      </c>
      <c r="Y7759" s="4">
        <f t="shared" si="1095"/>
        <v>3515.5499999999997</v>
      </c>
      <c r="Z7759" s="1" t="s">
        <v>22</v>
      </c>
      <c r="AA7759" s="1" t="s">
        <v>28</v>
      </c>
      <c r="AB7759" s="1" t="s">
        <v>17</v>
      </c>
      <c r="AC7759" s="1" t="s">
        <v>18</v>
      </c>
      <c r="AD7759" s="1" t="s">
        <v>48</v>
      </c>
      <c r="AE7759" s="2">
        <v>41158</v>
      </c>
    </row>
    <row r="7760" spans="1:31" x14ac:dyDescent="0.25">
      <c r="A7760">
        <f t="shared" si="1096"/>
        <v>7759</v>
      </c>
      <c r="B7760" s="1">
        <v>34309</v>
      </c>
      <c r="C7760" s="2">
        <v>41158</v>
      </c>
      <c r="D7760" s="1" t="s">
        <v>20</v>
      </c>
      <c r="E7760" s="1" t="str">
        <f t="shared" si="1089"/>
        <v>*</v>
      </c>
      <c r="F7760" s="1" t="str">
        <f t="shared" si="1090"/>
        <v>**</v>
      </c>
      <c r="G7760" s="1" t="str">
        <f t="shared" si="1091"/>
        <v>**</v>
      </c>
      <c r="J7760" s="1" t="str">
        <f t="shared" si="1092"/>
        <v>**</v>
      </c>
      <c r="P7760" s="1">
        <v>16</v>
      </c>
      <c r="Q7760" s="1">
        <f t="shared" si="1097"/>
        <v>0.02</v>
      </c>
      <c r="T7760" s="4">
        <v>75.77</v>
      </c>
      <c r="U7760" s="9">
        <f t="shared" si="1093"/>
        <v>0</v>
      </c>
      <c r="V7760" s="4">
        <f t="shared" si="1094"/>
        <v>4.7356249999999998</v>
      </c>
      <c r="W7760" s="1" t="s">
        <v>21</v>
      </c>
      <c r="X7760" s="1">
        <v>5.15</v>
      </c>
      <c r="Y7760" s="4">
        <f t="shared" si="1095"/>
        <v>80.92</v>
      </c>
      <c r="Z7760" s="1" t="s">
        <v>44</v>
      </c>
      <c r="AA7760" s="1" t="s">
        <v>23</v>
      </c>
      <c r="AB7760" s="1" t="s">
        <v>29</v>
      </c>
      <c r="AC7760" s="1" t="s">
        <v>63</v>
      </c>
      <c r="AD7760" s="1" t="s">
        <v>19</v>
      </c>
      <c r="AE7760" s="2">
        <v>41160</v>
      </c>
    </row>
    <row r="7761" spans="1:31" x14ac:dyDescent="0.25">
      <c r="A7761">
        <f t="shared" si="1096"/>
        <v>7760</v>
      </c>
      <c r="B7761" s="1">
        <v>29536</v>
      </c>
      <c r="C7761" s="2">
        <v>41159</v>
      </c>
      <c r="D7761" s="1" t="s">
        <v>36</v>
      </c>
      <c r="E7761" s="1" t="str">
        <f t="shared" si="1089"/>
        <v>*</v>
      </c>
      <c r="F7761" s="1" t="str">
        <f t="shared" si="1090"/>
        <v>*</v>
      </c>
      <c r="G7761" s="1" t="str">
        <f t="shared" si="1091"/>
        <v>*</v>
      </c>
      <c r="J7761" s="1" t="str">
        <f t="shared" si="1092"/>
        <v>*</v>
      </c>
      <c r="P7761" s="1">
        <v>11</v>
      </c>
      <c r="Q7761" s="1">
        <f t="shared" si="1097"/>
        <v>0.02</v>
      </c>
      <c r="T7761" s="4">
        <v>2483.5300000000002</v>
      </c>
      <c r="U7761" s="9">
        <f t="shared" si="1093"/>
        <v>1</v>
      </c>
      <c r="V7761" s="4">
        <f t="shared" si="1094"/>
        <v>225.77545454545455</v>
      </c>
      <c r="W7761" s="1" t="s">
        <v>33</v>
      </c>
      <c r="X7761" s="1">
        <v>64.66</v>
      </c>
      <c r="Y7761" s="4">
        <f t="shared" si="1095"/>
        <v>2548.19</v>
      </c>
      <c r="Z7761" s="1" t="s">
        <v>46</v>
      </c>
      <c r="AA7761" s="1" t="s">
        <v>16</v>
      </c>
      <c r="AB7761" s="1" t="s">
        <v>17</v>
      </c>
      <c r="AC7761" s="1" t="s">
        <v>62</v>
      </c>
      <c r="AD7761" s="1" t="s">
        <v>59</v>
      </c>
      <c r="AE7761" s="2">
        <v>41161</v>
      </c>
    </row>
    <row r="7762" spans="1:31" x14ac:dyDescent="0.25">
      <c r="A7762">
        <f t="shared" si="1096"/>
        <v>7761</v>
      </c>
      <c r="B7762" s="1">
        <v>29536</v>
      </c>
      <c r="C7762" s="2">
        <v>41159</v>
      </c>
      <c r="D7762" s="1" t="s">
        <v>36</v>
      </c>
      <c r="E7762" s="1" t="str">
        <f t="shared" si="1089"/>
        <v>*</v>
      </c>
      <c r="F7762" s="1" t="str">
        <f t="shared" si="1090"/>
        <v>*</v>
      </c>
      <c r="G7762" s="1" t="str">
        <f t="shared" si="1091"/>
        <v>*</v>
      </c>
      <c r="J7762" s="1" t="str">
        <f t="shared" si="1092"/>
        <v>*</v>
      </c>
      <c r="P7762" s="1">
        <v>26</v>
      </c>
      <c r="Q7762" s="1">
        <f t="shared" si="1097"/>
        <v>3.5000000000000003E-2</v>
      </c>
      <c r="T7762" s="4">
        <v>967.41</v>
      </c>
      <c r="U7762" s="9">
        <f t="shared" si="1093"/>
        <v>0</v>
      </c>
      <c r="V7762" s="4">
        <f t="shared" si="1094"/>
        <v>37.208076923076923</v>
      </c>
      <c r="W7762" s="1" t="s">
        <v>21</v>
      </c>
      <c r="X7762" s="1">
        <v>19.989999999999998</v>
      </c>
      <c r="Y7762" s="4">
        <f t="shared" si="1095"/>
        <v>987.4</v>
      </c>
      <c r="Z7762" s="1" t="s">
        <v>46</v>
      </c>
      <c r="AA7762" s="1" t="s">
        <v>16</v>
      </c>
      <c r="AB7762" s="1" t="s">
        <v>29</v>
      </c>
      <c r="AC7762" s="1" t="s">
        <v>40</v>
      </c>
      <c r="AD7762" s="1" t="s">
        <v>19</v>
      </c>
      <c r="AE7762" s="2">
        <v>41161</v>
      </c>
    </row>
    <row r="7763" spans="1:31" x14ac:dyDescent="0.25">
      <c r="A7763">
        <f t="shared" si="1096"/>
        <v>7762</v>
      </c>
      <c r="B7763" s="1">
        <v>29536</v>
      </c>
      <c r="C7763" s="2">
        <v>41159</v>
      </c>
      <c r="D7763" s="1" t="s">
        <v>36</v>
      </c>
      <c r="E7763" s="1" t="str">
        <f t="shared" si="1089"/>
        <v>*</v>
      </c>
      <c r="F7763" s="1" t="str">
        <f t="shared" si="1090"/>
        <v>*</v>
      </c>
      <c r="G7763" s="1" t="str">
        <f t="shared" si="1091"/>
        <v>*</v>
      </c>
      <c r="J7763" s="1" t="str">
        <f t="shared" si="1092"/>
        <v>*</v>
      </c>
      <c r="P7763" s="1">
        <v>5</v>
      </c>
      <c r="Q7763" s="1">
        <f t="shared" si="1097"/>
        <v>0.01</v>
      </c>
      <c r="T7763" s="4">
        <v>495.32</v>
      </c>
      <c r="U7763" s="9">
        <f t="shared" si="1093"/>
        <v>0</v>
      </c>
      <c r="V7763" s="4">
        <f t="shared" si="1094"/>
        <v>99.063999999999993</v>
      </c>
      <c r="W7763" s="1" t="s">
        <v>33</v>
      </c>
      <c r="X7763" s="1">
        <v>15.66</v>
      </c>
      <c r="Y7763" s="4">
        <f t="shared" si="1095"/>
        <v>510.98</v>
      </c>
      <c r="Z7763" s="1" t="s">
        <v>46</v>
      </c>
      <c r="AA7763" s="1" t="s">
        <v>16</v>
      </c>
      <c r="AB7763" s="1" t="s">
        <v>29</v>
      </c>
      <c r="AC7763" s="1" t="s">
        <v>63</v>
      </c>
      <c r="AD7763" s="1" t="s">
        <v>35</v>
      </c>
      <c r="AE7763" s="2">
        <v>41161</v>
      </c>
    </row>
    <row r="7764" spans="1:31" x14ac:dyDescent="0.25">
      <c r="A7764">
        <f t="shared" si="1096"/>
        <v>7763</v>
      </c>
      <c r="B7764" s="1">
        <v>43713</v>
      </c>
      <c r="C7764" s="2">
        <v>41159</v>
      </c>
      <c r="D7764" s="1" t="s">
        <v>36</v>
      </c>
      <c r="E7764" s="1" t="str">
        <f t="shared" si="1089"/>
        <v>*</v>
      </c>
      <c r="F7764" s="1" t="str">
        <f t="shared" si="1090"/>
        <v>*</v>
      </c>
      <c r="G7764" s="1" t="str">
        <f t="shared" si="1091"/>
        <v>*</v>
      </c>
      <c r="J7764" s="1" t="str">
        <f t="shared" si="1092"/>
        <v>*</v>
      </c>
      <c r="P7764" s="1">
        <v>12</v>
      </c>
      <c r="Q7764" s="1">
        <f t="shared" si="1097"/>
        <v>0.02</v>
      </c>
      <c r="T7764" s="4">
        <v>34.409999999999997</v>
      </c>
      <c r="U7764" s="9">
        <f t="shared" si="1093"/>
        <v>0</v>
      </c>
      <c r="V7764" s="4">
        <f t="shared" si="1094"/>
        <v>2.8674999999999997</v>
      </c>
      <c r="W7764" s="1" t="s">
        <v>21</v>
      </c>
      <c r="X7764" s="1">
        <v>2.4</v>
      </c>
      <c r="Y7764" s="4">
        <f t="shared" si="1095"/>
        <v>36.809999999999995</v>
      </c>
      <c r="Z7764" s="1" t="s">
        <v>22</v>
      </c>
      <c r="AA7764" s="1" t="s">
        <v>23</v>
      </c>
      <c r="AB7764" s="1" t="s">
        <v>29</v>
      </c>
      <c r="AC7764" s="1" t="s">
        <v>30</v>
      </c>
      <c r="AD7764" s="1" t="s">
        <v>31</v>
      </c>
      <c r="AE7764" s="2">
        <v>41161</v>
      </c>
    </row>
    <row r="7765" spans="1:31" x14ac:dyDescent="0.25">
      <c r="A7765">
        <f t="shared" si="1096"/>
        <v>7764</v>
      </c>
      <c r="B7765" s="1">
        <v>18661</v>
      </c>
      <c r="C7765" s="2">
        <v>41160</v>
      </c>
      <c r="D7765" s="1" t="s">
        <v>13</v>
      </c>
      <c r="E7765" s="1" t="str">
        <f t="shared" si="1089"/>
        <v>*</v>
      </c>
      <c r="F7765" s="1" t="str">
        <f t="shared" si="1090"/>
        <v>*</v>
      </c>
      <c r="G7765" s="1" t="str">
        <f t="shared" si="1091"/>
        <v>*</v>
      </c>
      <c r="J7765" s="1" t="str">
        <f t="shared" si="1092"/>
        <v>*</v>
      </c>
      <c r="P7765" s="1">
        <v>11</v>
      </c>
      <c r="Q7765" s="1">
        <f t="shared" si="1097"/>
        <v>0.02</v>
      </c>
      <c r="T7765" s="4">
        <v>2618.1120000000001</v>
      </c>
      <c r="U7765" s="9">
        <f t="shared" si="1093"/>
        <v>1</v>
      </c>
      <c r="V7765" s="4">
        <f t="shared" si="1094"/>
        <v>238.01018181818182</v>
      </c>
      <c r="W7765" s="1" t="s">
        <v>33</v>
      </c>
      <c r="X7765" s="1">
        <v>61.76</v>
      </c>
      <c r="Y7765" s="4">
        <f t="shared" si="1095"/>
        <v>2679.8720000000003</v>
      </c>
      <c r="Z7765" s="1" t="s">
        <v>22</v>
      </c>
      <c r="AA7765" s="1" t="s">
        <v>28</v>
      </c>
      <c r="AB7765" s="1" t="s">
        <v>17</v>
      </c>
      <c r="AC7765" s="1" t="s">
        <v>52</v>
      </c>
      <c r="AD7765" s="1" t="s">
        <v>59</v>
      </c>
      <c r="AE7765" s="2">
        <v>41162</v>
      </c>
    </row>
    <row r="7766" spans="1:31" x14ac:dyDescent="0.25">
      <c r="A7766">
        <f t="shared" si="1096"/>
        <v>7765</v>
      </c>
      <c r="B7766" s="1">
        <v>18661</v>
      </c>
      <c r="C7766" s="2">
        <v>41160</v>
      </c>
      <c r="D7766" s="1" t="s">
        <v>13</v>
      </c>
      <c r="E7766" s="1" t="str">
        <f t="shared" si="1089"/>
        <v>*</v>
      </c>
      <c r="F7766" s="1" t="str">
        <f t="shared" si="1090"/>
        <v>*</v>
      </c>
      <c r="G7766" s="1" t="str">
        <f t="shared" si="1091"/>
        <v>*</v>
      </c>
      <c r="J7766" s="1" t="str">
        <f t="shared" si="1092"/>
        <v>*</v>
      </c>
      <c r="P7766" s="1">
        <v>12</v>
      </c>
      <c r="Q7766" s="1">
        <f t="shared" si="1097"/>
        <v>0.02</v>
      </c>
      <c r="T7766" s="4">
        <v>1207.08</v>
      </c>
      <c r="U7766" s="9">
        <f t="shared" si="1093"/>
        <v>1</v>
      </c>
      <c r="V7766" s="4">
        <f t="shared" si="1094"/>
        <v>100.58999999999999</v>
      </c>
      <c r="W7766" s="1" t="s">
        <v>33</v>
      </c>
      <c r="X7766" s="1">
        <v>58.2</v>
      </c>
      <c r="Y7766" s="4">
        <f t="shared" si="1095"/>
        <v>1265.28</v>
      </c>
      <c r="Z7766" s="1" t="s">
        <v>22</v>
      </c>
      <c r="AA7766" s="1" t="s">
        <v>28</v>
      </c>
      <c r="AB7766" s="1" t="s">
        <v>17</v>
      </c>
      <c r="AC7766" s="1" t="s">
        <v>34</v>
      </c>
      <c r="AD7766" s="1" t="s">
        <v>35</v>
      </c>
      <c r="AE7766" s="2">
        <v>41164</v>
      </c>
    </row>
    <row r="7767" spans="1:31" x14ac:dyDescent="0.25">
      <c r="A7767">
        <f t="shared" si="1096"/>
        <v>7766</v>
      </c>
      <c r="B7767" s="1">
        <v>59202</v>
      </c>
      <c r="C7767" s="2">
        <v>41160</v>
      </c>
      <c r="D7767" s="1" t="s">
        <v>36</v>
      </c>
      <c r="E7767" s="1" t="str">
        <f t="shared" si="1089"/>
        <v>*</v>
      </c>
      <c r="F7767" s="1" t="str">
        <f t="shared" si="1090"/>
        <v>*</v>
      </c>
      <c r="G7767" s="1" t="str">
        <f t="shared" si="1091"/>
        <v>*</v>
      </c>
      <c r="J7767" s="1" t="str">
        <f t="shared" si="1092"/>
        <v>*</v>
      </c>
      <c r="P7767" s="1">
        <v>36</v>
      </c>
      <c r="Q7767" s="1">
        <f t="shared" si="1097"/>
        <v>0.04</v>
      </c>
      <c r="T7767" s="4">
        <v>218.81</v>
      </c>
      <c r="U7767" s="9">
        <f t="shared" si="1093"/>
        <v>0</v>
      </c>
      <c r="V7767" s="4">
        <f t="shared" si="1094"/>
        <v>6.0780555555555553</v>
      </c>
      <c r="W7767" s="1" t="s">
        <v>21</v>
      </c>
      <c r="X7767" s="1">
        <v>2.27</v>
      </c>
      <c r="Y7767" s="4">
        <f t="shared" si="1095"/>
        <v>221.08</v>
      </c>
      <c r="Z7767" s="1" t="s">
        <v>50</v>
      </c>
      <c r="AA7767" s="1" t="s">
        <v>16</v>
      </c>
      <c r="AB7767" s="1" t="s">
        <v>29</v>
      </c>
      <c r="AC7767" s="1" t="s">
        <v>30</v>
      </c>
      <c r="AD7767" s="1" t="s">
        <v>31</v>
      </c>
      <c r="AE7767" s="2">
        <v>41161</v>
      </c>
    </row>
    <row r="7768" spans="1:31" x14ac:dyDescent="0.25">
      <c r="A7768">
        <f t="shared" si="1096"/>
        <v>7767</v>
      </c>
      <c r="B7768" s="1">
        <v>59202</v>
      </c>
      <c r="C7768" s="2">
        <v>41160</v>
      </c>
      <c r="D7768" s="1" t="s">
        <v>36</v>
      </c>
      <c r="E7768" s="1" t="str">
        <f t="shared" si="1089"/>
        <v>*</v>
      </c>
      <c r="F7768" s="1" t="str">
        <f t="shared" si="1090"/>
        <v>*</v>
      </c>
      <c r="G7768" s="1" t="str">
        <f t="shared" si="1091"/>
        <v>*</v>
      </c>
      <c r="J7768" s="1" t="str">
        <f t="shared" si="1092"/>
        <v>*</v>
      </c>
      <c r="P7768" s="1">
        <v>7</v>
      </c>
      <c r="Q7768" s="1">
        <f t="shared" si="1097"/>
        <v>0.01</v>
      </c>
      <c r="T7768" s="4">
        <v>83.81</v>
      </c>
      <c r="U7768" s="9">
        <f t="shared" si="1093"/>
        <v>0</v>
      </c>
      <c r="V7768" s="4">
        <f t="shared" si="1094"/>
        <v>11.972857142857142</v>
      </c>
      <c r="W7768" s="1" t="s">
        <v>21</v>
      </c>
      <c r="X7768" s="1">
        <v>0.5</v>
      </c>
      <c r="Y7768" s="4">
        <f t="shared" si="1095"/>
        <v>84.31</v>
      </c>
      <c r="Z7768" s="1" t="s">
        <v>50</v>
      </c>
      <c r="AA7768" s="1" t="s">
        <v>16</v>
      </c>
      <c r="AB7768" s="1" t="s">
        <v>29</v>
      </c>
      <c r="AC7768" s="1" t="s">
        <v>58</v>
      </c>
      <c r="AD7768" s="1" t="s">
        <v>19</v>
      </c>
      <c r="AE7768" s="2">
        <v>41160</v>
      </c>
    </row>
    <row r="7769" spans="1:31" x14ac:dyDescent="0.25">
      <c r="A7769">
        <f t="shared" si="1096"/>
        <v>7768</v>
      </c>
      <c r="B7769" s="1">
        <v>36743</v>
      </c>
      <c r="C7769" s="2">
        <v>41160</v>
      </c>
      <c r="D7769" s="1" t="s">
        <v>32</v>
      </c>
      <c r="E7769" s="1" t="str">
        <f t="shared" si="1089"/>
        <v>***</v>
      </c>
      <c r="F7769" s="1" t="str">
        <f t="shared" si="1090"/>
        <v>***</v>
      </c>
      <c r="G7769" s="1" t="str">
        <f t="shared" si="1091"/>
        <v>***</v>
      </c>
      <c r="J7769" s="1" t="str">
        <f t="shared" si="1092"/>
        <v>***</v>
      </c>
      <c r="P7769" s="1">
        <v>3</v>
      </c>
      <c r="Q7769" s="1">
        <f t="shared" si="1097"/>
        <v>0.01</v>
      </c>
      <c r="T7769" s="4">
        <v>26.13</v>
      </c>
      <c r="U7769" s="9">
        <f t="shared" si="1093"/>
        <v>0</v>
      </c>
      <c r="V7769" s="4">
        <f t="shared" si="1094"/>
        <v>8.7099999999999991</v>
      </c>
      <c r="W7769" s="1" t="s">
        <v>21</v>
      </c>
      <c r="X7769" s="1">
        <v>4</v>
      </c>
      <c r="Y7769" s="4">
        <f t="shared" si="1095"/>
        <v>30.13</v>
      </c>
      <c r="Z7769" s="1" t="s">
        <v>44</v>
      </c>
      <c r="AA7769" s="1" t="s">
        <v>37</v>
      </c>
      <c r="AB7769" s="1" t="s">
        <v>17</v>
      </c>
      <c r="AC7769" s="1" t="s">
        <v>18</v>
      </c>
      <c r="AD7769" s="1" t="s">
        <v>31</v>
      </c>
      <c r="AE7769" s="2">
        <v>41161</v>
      </c>
    </row>
    <row r="7770" spans="1:31" x14ac:dyDescent="0.25">
      <c r="A7770">
        <f t="shared" si="1096"/>
        <v>7769</v>
      </c>
      <c r="B7770" s="1">
        <v>17959</v>
      </c>
      <c r="C7770" s="2">
        <v>41161</v>
      </c>
      <c r="D7770" s="1" t="s">
        <v>36</v>
      </c>
      <c r="E7770" s="1" t="str">
        <f t="shared" si="1089"/>
        <v>*</v>
      </c>
      <c r="F7770" s="1" t="str">
        <f t="shared" si="1090"/>
        <v>*</v>
      </c>
      <c r="G7770" s="1" t="str">
        <f t="shared" si="1091"/>
        <v>*</v>
      </c>
      <c r="J7770" s="1" t="str">
        <f t="shared" si="1092"/>
        <v>*</v>
      </c>
      <c r="P7770" s="1">
        <v>21</v>
      </c>
      <c r="Q7770" s="1">
        <f t="shared" si="1097"/>
        <v>3.5000000000000003E-2</v>
      </c>
      <c r="T7770" s="4">
        <v>2784.57</v>
      </c>
      <c r="U7770" s="9">
        <f t="shared" si="1093"/>
        <v>1</v>
      </c>
      <c r="V7770" s="4">
        <f t="shared" si="1094"/>
        <v>132.59857142857143</v>
      </c>
      <c r="W7770" s="1" t="s">
        <v>21</v>
      </c>
      <c r="X7770" s="1">
        <v>24.49</v>
      </c>
      <c r="Y7770" s="4">
        <f t="shared" si="1095"/>
        <v>2809.06</v>
      </c>
      <c r="Z7770" s="1" t="s">
        <v>44</v>
      </c>
      <c r="AA7770" s="1" t="s">
        <v>37</v>
      </c>
      <c r="AB7770" s="1" t="s">
        <v>17</v>
      </c>
      <c r="AC7770" s="1" t="s">
        <v>18</v>
      </c>
      <c r="AD7770" s="1" t="s">
        <v>48</v>
      </c>
      <c r="AE7770" s="2">
        <v>41164</v>
      </c>
    </row>
    <row r="7771" spans="1:31" x14ac:dyDescent="0.25">
      <c r="A7771">
        <f t="shared" si="1096"/>
        <v>7770</v>
      </c>
      <c r="B7771" s="1">
        <v>17959</v>
      </c>
      <c r="C7771" s="2">
        <v>41161</v>
      </c>
      <c r="D7771" s="1" t="s">
        <v>36</v>
      </c>
      <c r="E7771" s="1" t="str">
        <f t="shared" si="1089"/>
        <v>*</v>
      </c>
      <c r="F7771" s="1" t="str">
        <f t="shared" si="1090"/>
        <v>*</v>
      </c>
      <c r="G7771" s="1" t="str">
        <f t="shared" si="1091"/>
        <v>*</v>
      </c>
      <c r="J7771" s="1" t="str">
        <f t="shared" si="1092"/>
        <v>*</v>
      </c>
      <c r="P7771" s="1">
        <v>28</v>
      </c>
      <c r="Q7771" s="1">
        <f t="shared" si="1097"/>
        <v>3.5000000000000003E-2</v>
      </c>
      <c r="T7771" s="4">
        <v>1201.68</v>
      </c>
      <c r="U7771" s="9">
        <f t="shared" si="1093"/>
        <v>1</v>
      </c>
      <c r="V7771" s="4">
        <f t="shared" si="1094"/>
        <v>42.917142857142856</v>
      </c>
      <c r="W7771" s="1" t="s">
        <v>21</v>
      </c>
      <c r="X7771" s="1">
        <v>19.989999999999998</v>
      </c>
      <c r="Y7771" s="4">
        <f t="shared" si="1095"/>
        <v>1221.67</v>
      </c>
      <c r="Z7771" s="1" t="s">
        <v>44</v>
      </c>
      <c r="AA7771" s="1" t="s">
        <v>37</v>
      </c>
      <c r="AB7771" s="1" t="s">
        <v>29</v>
      </c>
      <c r="AC7771" s="1" t="s">
        <v>40</v>
      </c>
      <c r="AD7771" s="1" t="s">
        <v>19</v>
      </c>
      <c r="AE7771" s="2">
        <v>41164</v>
      </c>
    </row>
    <row r="7772" spans="1:31" x14ac:dyDescent="0.25">
      <c r="A7772">
        <f t="shared" si="1096"/>
        <v>7771</v>
      </c>
      <c r="B7772" s="1">
        <v>11874</v>
      </c>
      <c r="C7772" s="2">
        <v>41161</v>
      </c>
      <c r="D7772" s="1" t="s">
        <v>36</v>
      </c>
      <c r="E7772" s="1" t="str">
        <f t="shared" si="1089"/>
        <v>*</v>
      </c>
      <c r="F7772" s="1" t="str">
        <f t="shared" si="1090"/>
        <v>*</v>
      </c>
      <c r="G7772" s="1" t="str">
        <f t="shared" si="1091"/>
        <v>*</v>
      </c>
      <c r="J7772" s="1" t="str">
        <f t="shared" si="1092"/>
        <v>*</v>
      </c>
      <c r="P7772" s="1">
        <v>20</v>
      </c>
      <c r="Q7772" s="1">
        <f t="shared" si="1097"/>
        <v>3.5000000000000003E-2</v>
      </c>
      <c r="T7772" s="4">
        <v>775.77</v>
      </c>
      <c r="U7772" s="9">
        <f t="shared" si="1093"/>
        <v>0</v>
      </c>
      <c r="V7772" s="4">
        <f t="shared" si="1094"/>
        <v>38.788499999999999</v>
      </c>
      <c r="W7772" s="1" t="s">
        <v>21</v>
      </c>
      <c r="X7772" s="1">
        <v>9.83</v>
      </c>
      <c r="Y7772" s="4">
        <f t="shared" si="1095"/>
        <v>785.6</v>
      </c>
      <c r="Z7772" s="1" t="s">
        <v>22</v>
      </c>
      <c r="AA7772" s="1" t="s">
        <v>28</v>
      </c>
      <c r="AB7772" s="1" t="s">
        <v>29</v>
      </c>
      <c r="AC7772" s="1" t="s">
        <v>57</v>
      </c>
      <c r="AD7772" s="1" t="s">
        <v>19</v>
      </c>
      <c r="AE7772" s="2">
        <v>41161</v>
      </c>
    </row>
    <row r="7773" spans="1:31" x14ac:dyDescent="0.25">
      <c r="A7773">
        <f t="shared" si="1096"/>
        <v>7772</v>
      </c>
      <c r="B7773" s="1">
        <v>32804</v>
      </c>
      <c r="C7773" s="2">
        <v>41161</v>
      </c>
      <c r="D7773" s="1" t="s">
        <v>36</v>
      </c>
      <c r="E7773" s="1" t="str">
        <f t="shared" si="1089"/>
        <v>*</v>
      </c>
      <c r="F7773" s="1" t="str">
        <f t="shared" si="1090"/>
        <v>*</v>
      </c>
      <c r="G7773" s="1" t="str">
        <f t="shared" si="1091"/>
        <v>*</v>
      </c>
      <c r="J7773" s="1" t="str">
        <f t="shared" si="1092"/>
        <v>*</v>
      </c>
      <c r="P7773" s="1">
        <v>49</v>
      </c>
      <c r="Q7773" s="1">
        <f t="shared" si="1097"/>
        <v>0.05</v>
      </c>
      <c r="T7773" s="4">
        <v>174.81</v>
      </c>
      <c r="U7773" s="9">
        <f t="shared" si="1093"/>
        <v>0</v>
      </c>
      <c r="V7773" s="4">
        <f t="shared" si="1094"/>
        <v>3.5675510204081635</v>
      </c>
      <c r="W7773" s="1" t="s">
        <v>21</v>
      </c>
      <c r="X7773" s="1">
        <v>0.5</v>
      </c>
      <c r="Y7773" s="4">
        <f t="shared" si="1095"/>
        <v>175.31</v>
      </c>
      <c r="Z7773" s="1" t="s">
        <v>49</v>
      </c>
      <c r="AA7773" s="1" t="s">
        <v>28</v>
      </c>
      <c r="AB7773" s="1" t="s">
        <v>29</v>
      </c>
      <c r="AC7773" s="1" t="s">
        <v>58</v>
      </c>
      <c r="AD7773" s="1" t="s">
        <v>19</v>
      </c>
      <c r="AE7773" s="2">
        <v>41162</v>
      </c>
    </row>
    <row r="7774" spans="1:31" x14ac:dyDescent="0.25">
      <c r="A7774">
        <f t="shared" si="1096"/>
        <v>7773</v>
      </c>
      <c r="B7774" s="1">
        <v>32804</v>
      </c>
      <c r="C7774" s="2">
        <v>41161</v>
      </c>
      <c r="D7774" s="1" t="s">
        <v>36</v>
      </c>
      <c r="E7774" s="1" t="str">
        <f t="shared" si="1089"/>
        <v>*</v>
      </c>
      <c r="F7774" s="1" t="str">
        <f t="shared" si="1090"/>
        <v>*</v>
      </c>
      <c r="G7774" s="1" t="str">
        <f t="shared" si="1091"/>
        <v>*</v>
      </c>
      <c r="J7774" s="1" t="str">
        <f t="shared" si="1092"/>
        <v>*</v>
      </c>
      <c r="P7774" s="1">
        <v>20</v>
      </c>
      <c r="Q7774" s="1">
        <f t="shared" si="1097"/>
        <v>3.5000000000000003E-2</v>
      </c>
      <c r="T7774" s="4">
        <v>89.51</v>
      </c>
      <c r="U7774" s="9">
        <f t="shared" si="1093"/>
        <v>0</v>
      </c>
      <c r="V7774" s="4">
        <f t="shared" si="1094"/>
        <v>4.4755000000000003</v>
      </c>
      <c r="W7774" s="1" t="s">
        <v>21</v>
      </c>
      <c r="X7774" s="1">
        <v>5.26</v>
      </c>
      <c r="Y7774" s="4">
        <f t="shared" si="1095"/>
        <v>94.77000000000001</v>
      </c>
      <c r="Z7774" s="1" t="s">
        <v>49</v>
      </c>
      <c r="AA7774" s="1" t="s">
        <v>28</v>
      </c>
      <c r="AB7774" s="1" t="s">
        <v>29</v>
      </c>
      <c r="AC7774" s="1" t="s">
        <v>43</v>
      </c>
      <c r="AD7774" s="1" t="s">
        <v>19</v>
      </c>
      <c r="AE7774" s="2">
        <v>41163</v>
      </c>
    </row>
    <row r="7775" spans="1:31" x14ac:dyDescent="0.25">
      <c r="A7775">
        <f t="shared" si="1096"/>
        <v>7774</v>
      </c>
      <c r="B7775" s="1">
        <v>31744</v>
      </c>
      <c r="C7775" s="2">
        <v>41161</v>
      </c>
      <c r="D7775" s="1" t="s">
        <v>36</v>
      </c>
      <c r="E7775" s="1" t="str">
        <f t="shared" si="1089"/>
        <v>*</v>
      </c>
      <c r="F7775" s="1" t="str">
        <f t="shared" si="1090"/>
        <v>*</v>
      </c>
      <c r="G7775" s="1" t="str">
        <f t="shared" si="1091"/>
        <v>*</v>
      </c>
      <c r="J7775" s="1" t="str">
        <f t="shared" si="1092"/>
        <v>*</v>
      </c>
      <c r="P7775" s="1">
        <v>12</v>
      </c>
      <c r="Q7775" s="1">
        <f t="shared" si="1097"/>
        <v>0.02</v>
      </c>
      <c r="T7775" s="4">
        <v>86.69</v>
      </c>
      <c r="U7775" s="9">
        <f t="shared" si="1093"/>
        <v>0</v>
      </c>
      <c r="V7775" s="4">
        <f t="shared" si="1094"/>
        <v>7.2241666666666662</v>
      </c>
      <c r="W7775" s="1" t="s">
        <v>21</v>
      </c>
      <c r="X7775" s="1">
        <v>7.37</v>
      </c>
      <c r="Y7775" s="4">
        <f t="shared" si="1095"/>
        <v>94.06</v>
      </c>
      <c r="Z7775" s="1" t="s">
        <v>51</v>
      </c>
      <c r="AA7775" s="1" t="s">
        <v>16</v>
      </c>
      <c r="AB7775" s="1" t="s">
        <v>29</v>
      </c>
      <c r="AC7775" s="1" t="s">
        <v>40</v>
      </c>
      <c r="AD7775" s="1" t="s">
        <v>19</v>
      </c>
      <c r="AE7775" s="2">
        <v>41162</v>
      </c>
    </row>
    <row r="7776" spans="1:31" x14ac:dyDescent="0.25">
      <c r="A7776">
        <f t="shared" si="1096"/>
        <v>7775</v>
      </c>
      <c r="B7776" s="1">
        <v>11874</v>
      </c>
      <c r="C7776" s="2">
        <v>41161</v>
      </c>
      <c r="D7776" s="1" t="s">
        <v>36</v>
      </c>
      <c r="E7776" s="1" t="str">
        <f t="shared" si="1089"/>
        <v>*</v>
      </c>
      <c r="F7776" s="1" t="str">
        <f t="shared" si="1090"/>
        <v>*</v>
      </c>
      <c r="G7776" s="1" t="str">
        <f t="shared" si="1091"/>
        <v>*</v>
      </c>
      <c r="J7776" s="1" t="str">
        <f t="shared" si="1092"/>
        <v>*</v>
      </c>
      <c r="P7776" s="1">
        <v>1</v>
      </c>
      <c r="Q7776" s="1">
        <f t="shared" si="1097"/>
        <v>0.01</v>
      </c>
      <c r="T7776" s="4">
        <v>40.29</v>
      </c>
      <c r="U7776" s="9">
        <f t="shared" si="1093"/>
        <v>0</v>
      </c>
      <c r="V7776" s="4">
        <f t="shared" si="1094"/>
        <v>40.29</v>
      </c>
      <c r="W7776" s="1" t="s">
        <v>21</v>
      </c>
      <c r="X7776" s="1">
        <v>8.65</v>
      </c>
      <c r="Y7776" s="4">
        <f t="shared" si="1095"/>
        <v>48.94</v>
      </c>
      <c r="Z7776" s="1" t="s">
        <v>22</v>
      </c>
      <c r="AA7776" s="1" t="s">
        <v>28</v>
      </c>
      <c r="AB7776" s="1" t="s">
        <v>24</v>
      </c>
      <c r="AC7776" s="1" t="s">
        <v>38</v>
      </c>
      <c r="AD7776" s="1" t="s">
        <v>19</v>
      </c>
      <c r="AE7776" s="2">
        <v>41163</v>
      </c>
    </row>
    <row r="7777" spans="1:31" x14ac:dyDescent="0.25">
      <c r="A7777">
        <f t="shared" si="1096"/>
        <v>7776</v>
      </c>
      <c r="B7777" s="1">
        <v>11362</v>
      </c>
      <c r="C7777" s="2">
        <v>41162</v>
      </c>
      <c r="D7777" s="1" t="s">
        <v>13</v>
      </c>
      <c r="E7777" s="1" t="str">
        <f t="shared" si="1089"/>
        <v>*</v>
      </c>
      <c r="F7777" s="1" t="str">
        <f t="shared" si="1090"/>
        <v>*</v>
      </c>
      <c r="G7777" s="1" t="str">
        <f t="shared" si="1091"/>
        <v>*</v>
      </c>
      <c r="J7777" s="1" t="str">
        <f t="shared" si="1092"/>
        <v>*</v>
      </c>
      <c r="P7777" s="1">
        <v>9</v>
      </c>
      <c r="Q7777" s="1">
        <f t="shared" si="1097"/>
        <v>0.01</v>
      </c>
      <c r="T7777" s="4">
        <v>6420.87</v>
      </c>
      <c r="U7777" s="9">
        <f t="shared" si="1093"/>
        <v>1</v>
      </c>
      <c r="V7777" s="4">
        <f t="shared" si="1094"/>
        <v>713.43</v>
      </c>
      <c r="W7777" s="1" t="s">
        <v>21</v>
      </c>
      <c r="X7777" s="1">
        <v>24.49</v>
      </c>
      <c r="Y7777" s="4">
        <f t="shared" si="1095"/>
        <v>6445.36</v>
      </c>
      <c r="Z7777" s="1" t="s">
        <v>50</v>
      </c>
      <c r="AA7777" s="1" t="s">
        <v>28</v>
      </c>
      <c r="AB7777" s="1" t="s">
        <v>24</v>
      </c>
      <c r="AC7777" s="1" t="s">
        <v>47</v>
      </c>
      <c r="AD7777" s="1" t="s">
        <v>48</v>
      </c>
      <c r="AE7777" s="2">
        <v>41167</v>
      </c>
    </row>
    <row r="7778" spans="1:31" x14ac:dyDescent="0.25">
      <c r="A7778">
        <f t="shared" si="1096"/>
        <v>7777</v>
      </c>
      <c r="B7778" s="1">
        <v>58278</v>
      </c>
      <c r="C7778" s="2">
        <v>41162</v>
      </c>
      <c r="D7778" s="1" t="s">
        <v>20</v>
      </c>
      <c r="E7778" s="1" t="str">
        <f t="shared" si="1089"/>
        <v>*</v>
      </c>
      <c r="F7778" s="1" t="str">
        <f t="shared" si="1090"/>
        <v>**</v>
      </c>
      <c r="G7778" s="1" t="str">
        <f t="shared" si="1091"/>
        <v>**</v>
      </c>
      <c r="J7778" s="1" t="str">
        <f t="shared" si="1092"/>
        <v>**</v>
      </c>
      <c r="P7778" s="1">
        <v>37</v>
      </c>
      <c r="Q7778" s="1">
        <f t="shared" si="1097"/>
        <v>0.04</v>
      </c>
      <c r="T7778" s="4">
        <v>3512.9</v>
      </c>
      <c r="U7778" s="9">
        <f t="shared" si="1093"/>
        <v>1</v>
      </c>
      <c r="V7778" s="4">
        <f t="shared" si="1094"/>
        <v>94.943243243243245</v>
      </c>
      <c r="W7778" s="1" t="s">
        <v>21</v>
      </c>
      <c r="X7778" s="1">
        <v>8.99</v>
      </c>
      <c r="Y7778" s="4">
        <f t="shared" si="1095"/>
        <v>3521.89</v>
      </c>
      <c r="Z7778" s="1" t="s">
        <v>51</v>
      </c>
      <c r="AA7778" s="1" t="s">
        <v>28</v>
      </c>
      <c r="AB7778" s="1" t="s">
        <v>17</v>
      </c>
      <c r="AC7778" s="1" t="s">
        <v>18</v>
      </c>
      <c r="AD7778" s="1" t="s">
        <v>41</v>
      </c>
      <c r="AE7778" s="2">
        <v>41164</v>
      </c>
    </row>
    <row r="7779" spans="1:31" x14ac:dyDescent="0.25">
      <c r="A7779">
        <f t="shared" si="1096"/>
        <v>7778</v>
      </c>
      <c r="B7779" s="1">
        <v>11362</v>
      </c>
      <c r="C7779" s="2">
        <v>41162</v>
      </c>
      <c r="D7779" s="1" t="s">
        <v>13</v>
      </c>
      <c r="E7779" s="1" t="str">
        <f t="shared" si="1089"/>
        <v>*</v>
      </c>
      <c r="F7779" s="1" t="str">
        <f t="shared" si="1090"/>
        <v>*</v>
      </c>
      <c r="G7779" s="1" t="str">
        <f t="shared" si="1091"/>
        <v>*</v>
      </c>
      <c r="J7779" s="1" t="str">
        <f t="shared" si="1092"/>
        <v>*</v>
      </c>
      <c r="P7779" s="1">
        <v>32</v>
      </c>
      <c r="Q7779" s="1">
        <f t="shared" si="1097"/>
        <v>0.04</v>
      </c>
      <c r="T7779" s="4">
        <v>3245.73</v>
      </c>
      <c r="U7779" s="9">
        <f t="shared" si="1093"/>
        <v>1</v>
      </c>
      <c r="V7779" s="4">
        <f t="shared" si="1094"/>
        <v>101.4290625</v>
      </c>
      <c r="W7779" s="1" t="s">
        <v>21</v>
      </c>
      <c r="X7779" s="1">
        <v>13.99</v>
      </c>
      <c r="Y7779" s="4">
        <f t="shared" si="1095"/>
        <v>3259.72</v>
      </c>
      <c r="Z7779" s="1" t="s">
        <v>50</v>
      </c>
      <c r="AA7779" s="1" t="s">
        <v>28</v>
      </c>
      <c r="AB7779" s="1" t="s">
        <v>17</v>
      </c>
      <c r="AC7779" s="1" t="s">
        <v>18</v>
      </c>
      <c r="AD7779" s="1" t="s">
        <v>26</v>
      </c>
      <c r="AE7779" s="2">
        <v>41164</v>
      </c>
    </row>
    <row r="7780" spans="1:31" x14ac:dyDescent="0.25">
      <c r="A7780">
        <f t="shared" si="1096"/>
        <v>7779</v>
      </c>
      <c r="B7780" s="1">
        <v>11362</v>
      </c>
      <c r="C7780" s="2">
        <v>41162</v>
      </c>
      <c r="D7780" s="1" t="s">
        <v>13</v>
      </c>
      <c r="E7780" s="1" t="str">
        <f t="shared" si="1089"/>
        <v>*</v>
      </c>
      <c r="F7780" s="1" t="str">
        <f t="shared" si="1090"/>
        <v>*</v>
      </c>
      <c r="G7780" s="1" t="str">
        <f t="shared" si="1091"/>
        <v>*</v>
      </c>
      <c r="J7780" s="1" t="str">
        <f t="shared" si="1092"/>
        <v>*</v>
      </c>
      <c r="P7780" s="1">
        <v>25</v>
      </c>
      <c r="Q7780" s="1">
        <f t="shared" si="1097"/>
        <v>3.5000000000000003E-2</v>
      </c>
      <c r="T7780" s="4">
        <v>2407.6930000000002</v>
      </c>
      <c r="U7780" s="9">
        <f t="shared" si="1093"/>
        <v>1</v>
      </c>
      <c r="V7780" s="4">
        <f t="shared" si="1094"/>
        <v>96.307720000000003</v>
      </c>
      <c r="W7780" s="1" t="s">
        <v>21</v>
      </c>
      <c r="X7780" s="1">
        <v>8.99</v>
      </c>
      <c r="Y7780" s="4">
        <f t="shared" si="1095"/>
        <v>2416.683</v>
      </c>
      <c r="Z7780" s="1" t="s">
        <v>50</v>
      </c>
      <c r="AA7780" s="1" t="s">
        <v>28</v>
      </c>
      <c r="AB7780" s="1" t="s">
        <v>24</v>
      </c>
      <c r="AC7780" s="1" t="s">
        <v>25</v>
      </c>
      <c r="AD7780" s="1" t="s">
        <v>19</v>
      </c>
      <c r="AE7780" s="2">
        <v>41166</v>
      </c>
    </row>
    <row r="7781" spans="1:31" x14ac:dyDescent="0.25">
      <c r="A7781">
        <f t="shared" si="1096"/>
        <v>7780</v>
      </c>
      <c r="B7781" s="1">
        <v>43332</v>
      </c>
      <c r="C7781" s="2">
        <v>41162</v>
      </c>
      <c r="D7781" s="1" t="s">
        <v>20</v>
      </c>
      <c r="E7781" s="1" t="str">
        <f t="shared" si="1089"/>
        <v>*</v>
      </c>
      <c r="F7781" s="1" t="str">
        <f t="shared" si="1090"/>
        <v>**</v>
      </c>
      <c r="G7781" s="1" t="str">
        <f t="shared" si="1091"/>
        <v>**</v>
      </c>
      <c r="J7781" s="1" t="str">
        <f t="shared" si="1092"/>
        <v>**</v>
      </c>
      <c r="P7781" s="1">
        <v>31</v>
      </c>
      <c r="Q7781" s="1">
        <f t="shared" si="1097"/>
        <v>0.04</v>
      </c>
      <c r="T7781" s="4">
        <v>1750</v>
      </c>
      <c r="U7781" s="9">
        <f t="shared" si="1093"/>
        <v>1</v>
      </c>
      <c r="V7781" s="4">
        <f t="shared" si="1094"/>
        <v>56.451612903225808</v>
      </c>
      <c r="W7781" s="1" t="s">
        <v>14</v>
      </c>
      <c r="X7781" s="1">
        <v>14.3</v>
      </c>
      <c r="Y7781" s="4">
        <f t="shared" si="1095"/>
        <v>1764.3</v>
      </c>
      <c r="Z7781" s="1" t="s">
        <v>44</v>
      </c>
      <c r="AA7781" s="1" t="s">
        <v>37</v>
      </c>
      <c r="AB7781" s="1" t="s">
        <v>29</v>
      </c>
      <c r="AC7781" s="1" t="s">
        <v>40</v>
      </c>
      <c r="AD7781" s="1" t="s">
        <v>19</v>
      </c>
      <c r="AE7781" s="2">
        <v>41162</v>
      </c>
    </row>
    <row r="7782" spans="1:31" x14ac:dyDescent="0.25">
      <c r="A7782">
        <f t="shared" si="1096"/>
        <v>7781</v>
      </c>
      <c r="B7782" s="1">
        <v>7552</v>
      </c>
      <c r="C7782" s="2">
        <v>41162</v>
      </c>
      <c r="D7782" s="1" t="s">
        <v>32</v>
      </c>
      <c r="E7782" s="1" t="str">
        <f t="shared" si="1089"/>
        <v>***</v>
      </c>
      <c r="F7782" s="1" t="str">
        <f t="shared" si="1090"/>
        <v>***</v>
      </c>
      <c r="G7782" s="1" t="str">
        <f t="shared" si="1091"/>
        <v>***</v>
      </c>
      <c r="J7782" s="1" t="str">
        <f t="shared" si="1092"/>
        <v>***</v>
      </c>
      <c r="P7782" s="1">
        <v>47</v>
      </c>
      <c r="Q7782" s="1">
        <f t="shared" si="1097"/>
        <v>0.05</v>
      </c>
      <c r="T7782" s="4">
        <v>1406.49</v>
      </c>
      <c r="U7782" s="9">
        <f t="shared" si="1093"/>
        <v>1</v>
      </c>
      <c r="V7782" s="4">
        <f t="shared" si="1094"/>
        <v>29.925319148936172</v>
      </c>
      <c r="W7782" s="1" t="s">
        <v>21</v>
      </c>
      <c r="X7782" s="1">
        <v>6.17</v>
      </c>
      <c r="Y7782" s="4">
        <f t="shared" si="1095"/>
        <v>1412.66</v>
      </c>
      <c r="Z7782" s="1" t="s">
        <v>46</v>
      </c>
      <c r="AA7782" s="1" t="s">
        <v>28</v>
      </c>
      <c r="AB7782" s="1" t="s">
        <v>29</v>
      </c>
      <c r="AC7782" s="1" t="s">
        <v>30</v>
      </c>
      <c r="AD7782" s="1" t="s">
        <v>41</v>
      </c>
      <c r="AE7782" s="2">
        <v>41164</v>
      </c>
    </row>
    <row r="7783" spans="1:31" x14ac:dyDescent="0.25">
      <c r="A7783">
        <f t="shared" si="1096"/>
        <v>7782</v>
      </c>
      <c r="B7783" s="1">
        <v>7552</v>
      </c>
      <c r="C7783" s="2">
        <v>41162</v>
      </c>
      <c r="D7783" s="1" t="s">
        <v>32</v>
      </c>
      <c r="E7783" s="1" t="str">
        <f t="shared" si="1089"/>
        <v>***</v>
      </c>
      <c r="F7783" s="1" t="str">
        <f t="shared" si="1090"/>
        <v>***</v>
      </c>
      <c r="G7783" s="1" t="str">
        <f t="shared" si="1091"/>
        <v>***</v>
      </c>
      <c r="J7783" s="1" t="str">
        <f t="shared" si="1092"/>
        <v>***</v>
      </c>
      <c r="P7783" s="1">
        <v>49</v>
      </c>
      <c r="Q7783" s="1">
        <f t="shared" si="1097"/>
        <v>0.05</v>
      </c>
      <c r="T7783" s="4">
        <v>587.71</v>
      </c>
      <c r="U7783" s="9">
        <f t="shared" si="1093"/>
        <v>0</v>
      </c>
      <c r="V7783" s="4">
        <f t="shared" si="1094"/>
        <v>11.994081632653062</v>
      </c>
      <c r="W7783" s="1" t="s">
        <v>21</v>
      </c>
      <c r="X7783" s="1">
        <v>3.14</v>
      </c>
      <c r="Y7783" s="4">
        <f t="shared" si="1095"/>
        <v>590.85</v>
      </c>
      <c r="Z7783" s="1" t="s">
        <v>46</v>
      </c>
      <c r="AA7783" s="1" t="s">
        <v>28</v>
      </c>
      <c r="AB7783" s="1" t="s">
        <v>29</v>
      </c>
      <c r="AC7783" s="1" t="s">
        <v>45</v>
      </c>
      <c r="AD7783" s="1" t="s">
        <v>41</v>
      </c>
      <c r="AE7783" s="2">
        <v>41164</v>
      </c>
    </row>
    <row r="7784" spans="1:31" x14ac:dyDescent="0.25">
      <c r="A7784">
        <f t="shared" si="1096"/>
        <v>7783</v>
      </c>
      <c r="B7784" s="1">
        <v>58278</v>
      </c>
      <c r="C7784" s="2">
        <v>41162</v>
      </c>
      <c r="D7784" s="1" t="s">
        <v>20</v>
      </c>
      <c r="E7784" s="1" t="str">
        <f t="shared" si="1089"/>
        <v>*</v>
      </c>
      <c r="F7784" s="1" t="str">
        <f t="shared" si="1090"/>
        <v>**</v>
      </c>
      <c r="G7784" s="1" t="str">
        <f t="shared" si="1091"/>
        <v>**</v>
      </c>
      <c r="J7784" s="1" t="str">
        <f t="shared" si="1092"/>
        <v>**</v>
      </c>
      <c r="P7784" s="1">
        <v>4</v>
      </c>
      <c r="Q7784" s="1">
        <f t="shared" si="1097"/>
        <v>0.01</v>
      </c>
      <c r="T7784" s="4">
        <v>281.5455</v>
      </c>
      <c r="U7784" s="9">
        <f t="shared" si="1093"/>
        <v>0</v>
      </c>
      <c r="V7784" s="4">
        <f t="shared" si="1094"/>
        <v>70.386375000000001</v>
      </c>
      <c r="W7784" s="1" t="s">
        <v>21</v>
      </c>
      <c r="X7784" s="1">
        <v>0.99</v>
      </c>
      <c r="Y7784" s="4">
        <f t="shared" si="1095"/>
        <v>282.53550000000001</v>
      </c>
      <c r="Z7784" s="1" t="s">
        <v>51</v>
      </c>
      <c r="AA7784" s="1" t="s">
        <v>28</v>
      </c>
      <c r="AB7784" s="1" t="s">
        <v>24</v>
      </c>
      <c r="AC7784" s="1" t="s">
        <v>25</v>
      </c>
      <c r="AD7784" s="1" t="s">
        <v>31</v>
      </c>
      <c r="AE7784" s="2">
        <v>41165</v>
      </c>
    </row>
    <row r="7785" spans="1:31" x14ac:dyDescent="0.25">
      <c r="A7785">
        <f t="shared" si="1096"/>
        <v>7784</v>
      </c>
      <c r="B7785" s="1">
        <v>11362</v>
      </c>
      <c r="C7785" s="2">
        <v>41162</v>
      </c>
      <c r="D7785" s="1" t="s">
        <v>13</v>
      </c>
      <c r="E7785" s="1" t="str">
        <f t="shared" si="1089"/>
        <v>*</v>
      </c>
      <c r="F7785" s="1" t="str">
        <f t="shared" si="1090"/>
        <v>*</v>
      </c>
      <c r="G7785" s="1" t="str">
        <f t="shared" si="1091"/>
        <v>*</v>
      </c>
      <c r="J7785" s="1" t="str">
        <f t="shared" si="1092"/>
        <v>*</v>
      </c>
      <c r="P7785" s="1">
        <v>27</v>
      </c>
      <c r="Q7785" s="1">
        <f t="shared" si="1097"/>
        <v>3.5000000000000003E-2</v>
      </c>
      <c r="T7785" s="4">
        <v>63.02</v>
      </c>
      <c r="U7785" s="9">
        <f t="shared" si="1093"/>
        <v>0</v>
      </c>
      <c r="V7785" s="4">
        <f t="shared" si="1094"/>
        <v>2.3340740740740742</v>
      </c>
      <c r="W7785" s="1" t="s">
        <v>21</v>
      </c>
      <c r="X7785" s="1">
        <v>5</v>
      </c>
      <c r="Y7785" s="4">
        <f t="shared" si="1095"/>
        <v>68.02000000000001</v>
      </c>
      <c r="Z7785" s="1" t="s">
        <v>50</v>
      </c>
      <c r="AA7785" s="1" t="s">
        <v>28</v>
      </c>
      <c r="AB7785" s="1" t="s">
        <v>29</v>
      </c>
      <c r="AC7785" s="1" t="s">
        <v>45</v>
      </c>
      <c r="AD7785" s="1" t="s">
        <v>31</v>
      </c>
      <c r="AE7785" s="2">
        <v>41164</v>
      </c>
    </row>
    <row r="7786" spans="1:31" x14ac:dyDescent="0.25">
      <c r="A7786">
        <f t="shared" si="1096"/>
        <v>7785</v>
      </c>
      <c r="B7786" s="1">
        <v>41766</v>
      </c>
      <c r="C7786" s="2">
        <v>41163</v>
      </c>
      <c r="D7786" s="1" t="s">
        <v>32</v>
      </c>
      <c r="E7786" s="1" t="str">
        <f t="shared" si="1089"/>
        <v>***</v>
      </c>
      <c r="F7786" s="1" t="str">
        <f t="shared" si="1090"/>
        <v>***</v>
      </c>
      <c r="G7786" s="1" t="str">
        <f t="shared" si="1091"/>
        <v>***</v>
      </c>
      <c r="J7786" s="1" t="str">
        <f t="shared" si="1092"/>
        <v>***</v>
      </c>
      <c r="P7786" s="1">
        <v>10</v>
      </c>
      <c r="Q7786" s="1">
        <f t="shared" si="1097"/>
        <v>0.02</v>
      </c>
      <c r="T7786" s="4">
        <v>5158.09</v>
      </c>
      <c r="U7786" s="9">
        <f t="shared" si="1093"/>
        <v>1</v>
      </c>
      <c r="V7786" s="4">
        <f t="shared" si="1094"/>
        <v>515.80899999999997</v>
      </c>
      <c r="W7786" s="1" t="s">
        <v>33</v>
      </c>
      <c r="X7786" s="1">
        <v>28.14</v>
      </c>
      <c r="Y7786" s="4">
        <f t="shared" si="1095"/>
        <v>5186.2300000000005</v>
      </c>
      <c r="Z7786" s="1" t="s">
        <v>49</v>
      </c>
      <c r="AA7786" s="1" t="s">
        <v>28</v>
      </c>
      <c r="AB7786" s="1" t="s">
        <v>24</v>
      </c>
      <c r="AC7786" s="1" t="s">
        <v>56</v>
      </c>
      <c r="AD7786" s="1" t="s">
        <v>35</v>
      </c>
      <c r="AE7786" s="2">
        <v>41164</v>
      </c>
    </row>
    <row r="7787" spans="1:31" x14ac:dyDescent="0.25">
      <c r="A7787">
        <f t="shared" si="1096"/>
        <v>7786</v>
      </c>
      <c r="B7787" s="1">
        <v>41766</v>
      </c>
      <c r="C7787" s="2">
        <v>41163</v>
      </c>
      <c r="D7787" s="1" t="s">
        <v>32</v>
      </c>
      <c r="E7787" s="1" t="str">
        <f t="shared" si="1089"/>
        <v>***</v>
      </c>
      <c r="F7787" s="1" t="str">
        <f t="shared" si="1090"/>
        <v>***</v>
      </c>
      <c r="G7787" s="1" t="str">
        <f t="shared" si="1091"/>
        <v>***</v>
      </c>
      <c r="J7787" s="1" t="str">
        <f t="shared" si="1092"/>
        <v>***</v>
      </c>
      <c r="P7787" s="1">
        <v>7</v>
      </c>
      <c r="Q7787" s="1">
        <f t="shared" si="1097"/>
        <v>0.01</v>
      </c>
      <c r="T7787" s="4">
        <v>273.42</v>
      </c>
      <c r="U7787" s="9">
        <f t="shared" si="1093"/>
        <v>0</v>
      </c>
      <c r="V7787" s="4">
        <f t="shared" si="1094"/>
        <v>39.06</v>
      </c>
      <c r="W7787" s="1" t="s">
        <v>21</v>
      </c>
      <c r="X7787" s="1">
        <v>14.72</v>
      </c>
      <c r="Y7787" s="4">
        <f t="shared" si="1095"/>
        <v>288.14000000000004</v>
      </c>
      <c r="Z7787" s="1" t="s">
        <v>53</v>
      </c>
      <c r="AA7787" s="1" t="s">
        <v>28</v>
      </c>
      <c r="AB7787" s="1" t="s">
        <v>29</v>
      </c>
      <c r="AC7787" s="1" t="s">
        <v>43</v>
      </c>
      <c r="AD7787" s="1" t="s">
        <v>19</v>
      </c>
      <c r="AE7787" s="2">
        <v>41164</v>
      </c>
    </row>
    <row r="7788" spans="1:31" x14ac:dyDescent="0.25">
      <c r="A7788">
        <f t="shared" si="1096"/>
        <v>7787</v>
      </c>
      <c r="B7788" s="1">
        <v>19653</v>
      </c>
      <c r="C7788" s="2">
        <v>41163</v>
      </c>
      <c r="D7788" s="1" t="s">
        <v>27</v>
      </c>
      <c r="E7788" s="1" t="str">
        <f t="shared" si="1089"/>
        <v>*</v>
      </c>
      <c r="F7788" s="1" t="str">
        <f t="shared" si="1090"/>
        <v>*</v>
      </c>
      <c r="G7788" s="1" t="str">
        <f t="shared" si="1091"/>
        <v>*</v>
      </c>
      <c r="J7788" s="1" t="str">
        <f t="shared" si="1092"/>
        <v>*</v>
      </c>
      <c r="P7788" s="1">
        <v>34</v>
      </c>
      <c r="Q7788" s="1">
        <f t="shared" si="1097"/>
        <v>0.04</v>
      </c>
      <c r="T7788" s="4">
        <v>125.46</v>
      </c>
      <c r="U7788" s="9">
        <f t="shared" si="1093"/>
        <v>0</v>
      </c>
      <c r="V7788" s="4">
        <f t="shared" si="1094"/>
        <v>3.69</v>
      </c>
      <c r="W7788" s="1" t="s">
        <v>21</v>
      </c>
      <c r="X7788" s="1">
        <v>5.47</v>
      </c>
      <c r="Y7788" s="4">
        <f t="shared" si="1095"/>
        <v>130.93</v>
      </c>
      <c r="Z7788" s="1" t="s">
        <v>22</v>
      </c>
      <c r="AA7788" s="1" t="s">
        <v>37</v>
      </c>
      <c r="AB7788" s="1" t="s">
        <v>29</v>
      </c>
      <c r="AC7788" s="1" t="s">
        <v>43</v>
      </c>
      <c r="AD7788" s="1" t="s">
        <v>19</v>
      </c>
      <c r="AE7788" s="2">
        <v>41163</v>
      </c>
    </row>
    <row r="7789" spans="1:31" x14ac:dyDescent="0.25">
      <c r="A7789">
        <f t="shared" si="1096"/>
        <v>7788</v>
      </c>
      <c r="B7789" s="1">
        <v>47622</v>
      </c>
      <c r="C7789" s="2">
        <v>41164</v>
      </c>
      <c r="D7789" s="1" t="s">
        <v>27</v>
      </c>
      <c r="E7789" s="1" t="str">
        <f t="shared" si="1089"/>
        <v>*</v>
      </c>
      <c r="F7789" s="1" t="str">
        <f t="shared" si="1090"/>
        <v>*</v>
      </c>
      <c r="G7789" s="1" t="str">
        <f t="shared" si="1091"/>
        <v>*</v>
      </c>
      <c r="J7789" s="1" t="str">
        <f t="shared" si="1092"/>
        <v>*</v>
      </c>
      <c r="P7789" s="1">
        <v>41</v>
      </c>
      <c r="Q7789" s="1">
        <f t="shared" si="1097"/>
        <v>0.05</v>
      </c>
      <c r="T7789" s="4">
        <v>8188.19</v>
      </c>
      <c r="U7789" s="9">
        <f t="shared" si="1093"/>
        <v>1</v>
      </c>
      <c r="V7789" s="4">
        <f t="shared" si="1094"/>
        <v>199.71195121951217</v>
      </c>
      <c r="W7789" s="1" t="s">
        <v>21</v>
      </c>
      <c r="X7789" s="1">
        <v>13.99</v>
      </c>
      <c r="Y7789" s="4">
        <f t="shared" si="1095"/>
        <v>8202.18</v>
      </c>
      <c r="Z7789" s="1" t="s">
        <v>51</v>
      </c>
      <c r="AA7789" s="1" t="s">
        <v>28</v>
      </c>
      <c r="AB7789" s="1" t="s">
        <v>24</v>
      </c>
      <c r="AC7789" s="1" t="s">
        <v>56</v>
      </c>
      <c r="AD7789" s="1" t="s">
        <v>26</v>
      </c>
      <c r="AE7789" s="2">
        <v>41165</v>
      </c>
    </row>
    <row r="7790" spans="1:31" x14ac:dyDescent="0.25">
      <c r="A7790">
        <f t="shared" si="1096"/>
        <v>7789</v>
      </c>
      <c r="B7790" s="1">
        <v>42564</v>
      </c>
      <c r="C7790" s="2">
        <v>41164</v>
      </c>
      <c r="D7790" s="1" t="s">
        <v>13</v>
      </c>
      <c r="E7790" s="1" t="str">
        <f t="shared" si="1089"/>
        <v>*</v>
      </c>
      <c r="F7790" s="1" t="str">
        <f t="shared" si="1090"/>
        <v>*</v>
      </c>
      <c r="G7790" s="1" t="str">
        <f t="shared" si="1091"/>
        <v>*</v>
      </c>
      <c r="J7790" s="1" t="str">
        <f t="shared" si="1092"/>
        <v>*</v>
      </c>
      <c r="P7790" s="1">
        <v>35</v>
      </c>
      <c r="Q7790" s="1">
        <f t="shared" si="1097"/>
        <v>0.04</v>
      </c>
      <c r="T7790" s="4">
        <v>7468.86</v>
      </c>
      <c r="U7790" s="9">
        <f t="shared" si="1093"/>
        <v>1</v>
      </c>
      <c r="V7790" s="4">
        <f t="shared" si="1094"/>
        <v>213.39599999999999</v>
      </c>
      <c r="W7790" s="1" t="s">
        <v>33</v>
      </c>
      <c r="X7790" s="1">
        <v>23.76</v>
      </c>
      <c r="Y7790" s="4">
        <f t="shared" si="1095"/>
        <v>7492.62</v>
      </c>
      <c r="Z7790" s="1" t="s">
        <v>39</v>
      </c>
      <c r="AA7790" s="1" t="s">
        <v>23</v>
      </c>
      <c r="AB7790" s="1" t="s">
        <v>17</v>
      </c>
      <c r="AC7790" s="1" t="s">
        <v>34</v>
      </c>
      <c r="AD7790" s="1" t="s">
        <v>35</v>
      </c>
      <c r="AE7790" s="2">
        <v>41171</v>
      </c>
    </row>
    <row r="7791" spans="1:31" x14ac:dyDescent="0.25">
      <c r="A7791">
        <f t="shared" si="1096"/>
        <v>7790</v>
      </c>
      <c r="B7791" s="1">
        <v>46212</v>
      </c>
      <c r="C7791" s="2">
        <v>41164</v>
      </c>
      <c r="D7791" s="1" t="s">
        <v>27</v>
      </c>
      <c r="E7791" s="1" t="str">
        <f t="shared" si="1089"/>
        <v>*</v>
      </c>
      <c r="F7791" s="1" t="str">
        <f t="shared" si="1090"/>
        <v>*</v>
      </c>
      <c r="G7791" s="1" t="str">
        <f t="shared" si="1091"/>
        <v>*</v>
      </c>
      <c r="J7791" s="1" t="str">
        <f t="shared" si="1092"/>
        <v>*</v>
      </c>
      <c r="P7791" s="1">
        <v>7</v>
      </c>
      <c r="Q7791" s="1">
        <f t="shared" si="1097"/>
        <v>0.01</v>
      </c>
      <c r="T7791" s="4">
        <v>3877.88</v>
      </c>
      <c r="U7791" s="9">
        <f t="shared" si="1093"/>
        <v>1</v>
      </c>
      <c r="V7791" s="4">
        <f t="shared" si="1094"/>
        <v>553.98285714285714</v>
      </c>
      <c r="W7791" s="1" t="s">
        <v>33</v>
      </c>
      <c r="X7791" s="1">
        <v>45.7</v>
      </c>
      <c r="Y7791" s="4">
        <f t="shared" si="1095"/>
        <v>3923.58</v>
      </c>
      <c r="Z7791" s="1" t="s">
        <v>22</v>
      </c>
      <c r="AA7791" s="1" t="s">
        <v>16</v>
      </c>
      <c r="AB7791" s="1" t="s">
        <v>17</v>
      </c>
      <c r="AC7791" s="1" t="s">
        <v>52</v>
      </c>
      <c r="AD7791" s="1" t="s">
        <v>59</v>
      </c>
      <c r="AE7791" s="2">
        <v>41166</v>
      </c>
    </row>
    <row r="7792" spans="1:31" x14ac:dyDescent="0.25">
      <c r="A7792">
        <f t="shared" si="1096"/>
        <v>7791</v>
      </c>
      <c r="B7792" s="1">
        <v>4578</v>
      </c>
      <c r="C7792" s="2">
        <v>41164</v>
      </c>
      <c r="D7792" s="1" t="s">
        <v>13</v>
      </c>
      <c r="E7792" s="1" t="str">
        <f t="shared" si="1089"/>
        <v>*</v>
      </c>
      <c r="F7792" s="1" t="str">
        <f t="shared" si="1090"/>
        <v>*</v>
      </c>
      <c r="G7792" s="1" t="str">
        <f t="shared" si="1091"/>
        <v>*</v>
      </c>
      <c r="J7792" s="1" t="str">
        <f t="shared" si="1092"/>
        <v>*</v>
      </c>
      <c r="P7792" s="1">
        <v>48</v>
      </c>
      <c r="Q7792" s="1">
        <f t="shared" si="1097"/>
        <v>0.05</v>
      </c>
      <c r="T7792" s="4">
        <v>724.13</v>
      </c>
      <c r="U7792" s="9">
        <f t="shared" si="1093"/>
        <v>0</v>
      </c>
      <c r="V7792" s="4">
        <f t="shared" si="1094"/>
        <v>15.086041666666667</v>
      </c>
      <c r="W7792" s="1" t="s">
        <v>21</v>
      </c>
      <c r="X7792" s="1">
        <v>13.32</v>
      </c>
      <c r="Y7792" s="4">
        <f t="shared" si="1095"/>
        <v>737.45</v>
      </c>
      <c r="Z7792" s="1" t="s">
        <v>51</v>
      </c>
      <c r="AA7792" s="1" t="s">
        <v>28</v>
      </c>
      <c r="AB7792" s="1" t="s">
        <v>29</v>
      </c>
      <c r="AC7792" s="1" t="s">
        <v>63</v>
      </c>
      <c r="AD7792" s="1" t="s">
        <v>19</v>
      </c>
      <c r="AE7792" s="2">
        <v>41171</v>
      </c>
    </row>
    <row r="7793" spans="1:31" x14ac:dyDescent="0.25">
      <c r="A7793">
        <f t="shared" si="1096"/>
        <v>7792</v>
      </c>
      <c r="B7793" s="1">
        <v>46212</v>
      </c>
      <c r="C7793" s="2">
        <v>41164</v>
      </c>
      <c r="D7793" s="1" t="s">
        <v>27</v>
      </c>
      <c r="E7793" s="1" t="str">
        <f t="shared" si="1089"/>
        <v>*</v>
      </c>
      <c r="F7793" s="1" t="str">
        <f t="shared" si="1090"/>
        <v>*</v>
      </c>
      <c r="G7793" s="1" t="str">
        <f t="shared" si="1091"/>
        <v>*</v>
      </c>
      <c r="J7793" s="1" t="str">
        <f t="shared" si="1092"/>
        <v>*</v>
      </c>
      <c r="P7793" s="1">
        <v>43</v>
      </c>
      <c r="Q7793" s="1">
        <f t="shared" si="1097"/>
        <v>0.05</v>
      </c>
      <c r="T7793" s="4">
        <v>322.47000000000003</v>
      </c>
      <c r="U7793" s="9">
        <f t="shared" si="1093"/>
        <v>0</v>
      </c>
      <c r="V7793" s="4">
        <f t="shared" si="1094"/>
        <v>7.4993023255813958</v>
      </c>
      <c r="W7793" s="1" t="s">
        <v>14</v>
      </c>
      <c r="X7793" s="1">
        <v>2.5</v>
      </c>
      <c r="Y7793" s="4">
        <f t="shared" si="1095"/>
        <v>324.97000000000003</v>
      </c>
      <c r="Z7793" s="1" t="s">
        <v>46</v>
      </c>
      <c r="AA7793" s="1" t="s">
        <v>16</v>
      </c>
      <c r="AB7793" s="1" t="s">
        <v>29</v>
      </c>
      <c r="AC7793" s="1" t="s">
        <v>57</v>
      </c>
      <c r="AD7793" s="1" t="s">
        <v>19</v>
      </c>
      <c r="AE7793" s="2">
        <v>41166</v>
      </c>
    </row>
    <row r="7794" spans="1:31" x14ac:dyDescent="0.25">
      <c r="A7794">
        <f t="shared" si="1096"/>
        <v>7793</v>
      </c>
      <c r="B7794" s="1">
        <v>4578</v>
      </c>
      <c r="C7794" s="2">
        <v>41164</v>
      </c>
      <c r="D7794" s="1" t="s">
        <v>13</v>
      </c>
      <c r="E7794" s="1" t="str">
        <f t="shared" si="1089"/>
        <v>*</v>
      </c>
      <c r="F7794" s="1" t="str">
        <f t="shared" si="1090"/>
        <v>*</v>
      </c>
      <c r="G7794" s="1" t="str">
        <f t="shared" si="1091"/>
        <v>*</v>
      </c>
      <c r="J7794" s="1" t="str">
        <f t="shared" si="1092"/>
        <v>*</v>
      </c>
      <c r="P7794" s="1">
        <v>15</v>
      </c>
      <c r="Q7794" s="1">
        <f t="shared" si="1097"/>
        <v>0.02</v>
      </c>
      <c r="T7794" s="4">
        <v>294.66000000000003</v>
      </c>
      <c r="U7794" s="9">
        <f t="shared" si="1093"/>
        <v>0</v>
      </c>
      <c r="V7794" s="4">
        <f t="shared" si="1094"/>
        <v>19.644000000000002</v>
      </c>
      <c r="W7794" s="1" t="s">
        <v>21</v>
      </c>
      <c r="X7794" s="1">
        <v>6.67</v>
      </c>
      <c r="Y7794" s="4">
        <f t="shared" si="1095"/>
        <v>301.33000000000004</v>
      </c>
      <c r="Z7794" s="1" t="s">
        <v>51</v>
      </c>
      <c r="AA7794" s="1" t="s">
        <v>28</v>
      </c>
      <c r="AB7794" s="1" t="s">
        <v>17</v>
      </c>
      <c r="AC7794" s="1" t="s">
        <v>18</v>
      </c>
      <c r="AD7794" s="1" t="s">
        <v>41</v>
      </c>
      <c r="AE7794" s="2">
        <v>41171</v>
      </c>
    </row>
    <row r="7795" spans="1:31" x14ac:dyDescent="0.25">
      <c r="A7795">
        <f t="shared" si="1096"/>
        <v>7794</v>
      </c>
      <c r="B7795" s="1">
        <v>4578</v>
      </c>
      <c r="C7795" s="2">
        <v>41164</v>
      </c>
      <c r="D7795" s="1" t="s">
        <v>13</v>
      </c>
      <c r="E7795" s="1" t="str">
        <f t="shared" si="1089"/>
        <v>*</v>
      </c>
      <c r="F7795" s="1" t="str">
        <f t="shared" si="1090"/>
        <v>*</v>
      </c>
      <c r="G7795" s="1" t="str">
        <f t="shared" si="1091"/>
        <v>*</v>
      </c>
      <c r="J7795" s="1" t="str">
        <f t="shared" si="1092"/>
        <v>*</v>
      </c>
      <c r="P7795" s="1">
        <v>45</v>
      </c>
      <c r="Q7795" s="1">
        <f t="shared" si="1097"/>
        <v>0.05</v>
      </c>
      <c r="T7795" s="4">
        <v>282.70999999999998</v>
      </c>
      <c r="U7795" s="9">
        <f t="shared" si="1093"/>
        <v>0</v>
      </c>
      <c r="V7795" s="4">
        <f t="shared" si="1094"/>
        <v>6.2824444444444438</v>
      </c>
      <c r="W7795" s="1" t="s">
        <v>21</v>
      </c>
      <c r="X7795" s="1">
        <v>6.74</v>
      </c>
      <c r="Y7795" s="4">
        <f t="shared" si="1095"/>
        <v>289.45</v>
      </c>
      <c r="Z7795" s="1" t="s">
        <v>51</v>
      </c>
      <c r="AA7795" s="1" t="s">
        <v>28</v>
      </c>
      <c r="AB7795" s="1" t="s">
        <v>29</v>
      </c>
      <c r="AC7795" s="1" t="s">
        <v>40</v>
      </c>
      <c r="AD7795" s="1" t="s">
        <v>19</v>
      </c>
      <c r="AE7795" s="2">
        <v>41169</v>
      </c>
    </row>
    <row r="7796" spans="1:31" x14ac:dyDescent="0.25">
      <c r="A7796">
        <f t="shared" si="1096"/>
        <v>7795</v>
      </c>
      <c r="B7796" s="1">
        <v>27302</v>
      </c>
      <c r="C7796" s="2">
        <v>41164</v>
      </c>
      <c r="D7796" s="1" t="s">
        <v>13</v>
      </c>
      <c r="E7796" s="1" t="str">
        <f t="shared" si="1089"/>
        <v>*</v>
      </c>
      <c r="F7796" s="1" t="str">
        <f t="shared" si="1090"/>
        <v>*</v>
      </c>
      <c r="G7796" s="1" t="str">
        <f t="shared" si="1091"/>
        <v>*</v>
      </c>
      <c r="J7796" s="1" t="str">
        <f t="shared" si="1092"/>
        <v>*</v>
      </c>
      <c r="P7796" s="1">
        <v>16</v>
      </c>
      <c r="Q7796" s="1">
        <f t="shared" si="1097"/>
        <v>0.02</v>
      </c>
      <c r="T7796" s="4">
        <v>237.54</v>
      </c>
      <c r="U7796" s="9">
        <f t="shared" si="1093"/>
        <v>0</v>
      </c>
      <c r="V7796" s="4">
        <f t="shared" si="1094"/>
        <v>14.84625</v>
      </c>
      <c r="W7796" s="1" t="s">
        <v>21</v>
      </c>
      <c r="X7796" s="1">
        <v>8.7799999999999994</v>
      </c>
      <c r="Y7796" s="4">
        <f t="shared" si="1095"/>
        <v>246.32</v>
      </c>
      <c r="Z7796" s="1" t="s">
        <v>49</v>
      </c>
      <c r="AA7796" s="1" t="s">
        <v>28</v>
      </c>
      <c r="AB7796" s="1" t="s">
        <v>17</v>
      </c>
      <c r="AC7796" s="1" t="s">
        <v>18</v>
      </c>
      <c r="AD7796" s="1" t="s">
        <v>19</v>
      </c>
      <c r="AE7796" s="2">
        <v>41164</v>
      </c>
    </row>
    <row r="7797" spans="1:31" x14ac:dyDescent="0.25">
      <c r="A7797">
        <f t="shared" si="1096"/>
        <v>7796</v>
      </c>
      <c r="B7797" s="1">
        <v>27302</v>
      </c>
      <c r="C7797" s="2">
        <v>41164</v>
      </c>
      <c r="D7797" s="1" t="s">
        <v>13</v>
      </c>
      <c r="E7797" s="1" t="str">
        <f t="shared" si="1089"/>
        <v>*</v>
      </c>
      <c r="F7797" s="1" t="str">
        <f t="shared" si="1090"/>
        <v>*</v>
      </c>
      <c r="G7797" s="1" t="str">
        <f t="shared" si="1091"/>
        <v>*</v>
      </c>
      <c r="J7797" s="1" t="str">
        <f t="shared" si="1092"/>
        <v>*</v>
      </c>
      <c r="P7797" s="1">
        <v>3</v>
      </c>
      <c r="Q7797" s="1">
        <f t="shared" si="1097"/>
        <v>0.01</v>
      </c>
      <c r="T7797" s="4">
        <v>143.5</v>
      </c>
      <c r="U7797" s="9">
        <f t="shared" si="1093"/>
        <v>0</v>
      </c>
      <c r="V7797" s="4">
        <f t="shared" si="1094"/>
        <v>47.833333333333336</v>
      </c>
      <c r="W7797" s="1" t="s">
        <v>21</v>
      </c>
      <c r="X7797" s="1">
        <v>5.81</v>
      </c>
      <c r="Y7797" s="4">
        <f t="shared" si="1095"/>
        <v>149.31</v>
      </c>
      <c r="Z7797" s="1" t="s">
        <v>49</v>
      </c>
      <c r="AA7797" s="1" t="s">
        <v>28</v>
      </c>
      <c r="AB7797" s="1" t="s">
        <v>29</v>
      </c>
      <c r="AC7797" s="1" t="s">
        <v>40</v>
      </c>
      <c r="AD7797" s="1" t="s">
        <v>19</v>
      </c>
      <c r="AE7797" s="2">
        <v>41164</v>
      </c>
    </row>
    <row r="7798" spans="1:31" x14ac:dyDescent="0.25">
      <c r="A7798">
        <f t="shared" si="1096"/>
        <v>7797</v>
      </c>
      <c r="B7798" s="1">
        <v>49862</v>
      </c>
      <c r="C7798" s="2">
        <v>41164</v>
      </c>
      <c r="D7798" s="1" t="s">
        <v>27</v>
      </c>
      <c r="E7798" s="1" t="str">
        <f t="shared" si="1089"/>
        <v>*</v>
      </c>
      <c r="F7798" s="1" t="str">
        <f t="shared" si="1090"/>
        <v>*</v>
      </c>
      <c r="G7798" s="1" t="str">
        <f t="shared" si="1091"/>
        <v>*</v>
      </c>
      <c r="J7798" s="1" t="str">
        <f t="shared" si="1092"/>
        <v>*</v>
      </c>
      <c r="P7798" s="1">
        <v>24</v>
      </c>
      <c r="Q7798" s="1">
        <f t="shared" si="1097"/>
        <v>3.5000000000000003E-2</v>
      </c>
      <c r="T7798" s="4">
        <v>75.73</v>
      </c>
      <c r="U7798" s="9">
        <f t="shared" si="1093"/>
        <v>0</v>
      </c>
      <c r="V7798" s="4">
        <f t="shared" si="1094"/>
        <v>3.155416666666667</v>
      </c>
      <c r="W7798" s="1" t="s">
        <v>21</v>
      </c>
      <c r="X7798" s="1">
        <v>0.5</v>
      </c>
      <c r="Y7798" s="4">
        <f t="shared" si="1095"/>
        <v>76.23</v>
      </c>
      <c r="Z7798" s="1" t="s">
        <v>54</v>
      </c>
      <c r="AA7798" s="1" t="s">
        <v>23</v>
      </c>
      <c r="AB7798" s="1" t="s">
        <v>29</v>
      </c>
      <c r="AC7798" s="1" t="s">
        <v>58</v>
      </c>
      <c r="AD7798" s="1" t="s">
        <v>19</v>
      </c>
      <c r="AE7798" s="2">
        <v>41166</v>
      </c>
    </row>
    <row r="7799" spans="1:31" x14ac:dyDescent="0.25">
      <c r="A7799">
        <f t="shared" si="1096"/>
        <v>7798</v>
      </c>
      <c r="B7799" s="1">
        <v>32000</v>
      </c>
      <c r="C7799" s="2">
        <v>41165</v>
      </c>
      <c r="D7799" s="1" t="s">
        <v>13</v>
      </c>
      <c r="E7799" s="1" t="str">
        <f t="shared" si="1089"/>
        <v>*</v>
      </c>
      <c r="F7799" s="1" t="str">
        <f t="shared" si="1090"/>
        <v>*</v>
      </c>
      <c r="G7799" s="1" t="str">
        <f t="shared" si="1091"/>
        <v>*</v>
      </c>
      <c r="J7799" s="1" t="str">
        <f t="shared" si="1092"/>
        <v>*</v>
      </c>
      <c r="P7799" s="1">
        <v>26</v>
      </c>
      <c r="Q7799" s="1">
        <f t="shared" si="1097"/>
        <v>3.5000000000000003E-2</v>
      </c>
      <c r="T7799" s="4">
        <v>15168.82</v>
      </c>
      <c r="U7799" s="9">
        <f t="shared" si="1093"/>
        <v>1</v>
      </c>
      <c r="V7799" s="4">
        <f t="shared" si="1094"/>
        <v>583.41615384615386</v>
      </c>
      <c r="W7799" s="1" t="s">
        <v>33</v>
      </c>
      <c r="X7799" s="1">
        <v>147.12</v>
      </c>
      <c r="Y7799" s="4">
        <f t="shared" si="1095"/>
        <v>15315.94</v>
      </c>
      <c r="Z7799" s="1" t="s">
        <v>22</v>
      </c>
      <c r="AA7799" s="1" t="s">
        <v>37</v>
      </c>
      <c r="AB7799" s="1" t="s">
        <v>17</v>
      </c>
      <c r="AC7799" s="1" t="s">
        <v>52</v>
      </c>
      <c r="AD7799" s="1" t="s">
        <v>59</v>
      </c>
      <c r="AE7799" s="2">
        <v>41172</v>
      </c>
    </row>
    <row r="7800" spans="1:31" x14ac:dyDescent="0.25">
      <c r="A7800">
        <f t="shared" si="1096"/>
        <v>7799</v>
      </c>
      <c r="B7800" s="1">
        <v>2146</v>
      </c>
      <c r="C7800" s="2">
        <v>41165</v>
      </c>
      <c r="D7800" s="1" t="s">
        <v>27</v>
      </c>
      <c r="E7800" s="1" t="str">
        <f t="shared" si="1089"/>
        <v>*</v>
      </c>
      <c r="F7800" s="1" t="str">
        <f t="shared" si="1090"/>
        <v>*</v>
      </c>
      <c r="G7800" s="1" t="str">
        <f t="shared" si="1091"/>
        <v>*</v>
      </c>
      <c r="J7800" s="1" t="str">
        <f t="shared" si="1092"/>
        <v>*</v>
      </c>
      <c r="P7800" s="1">
        <v>41</v>
      </c>
      <c r="Q7800" s="1">
        <f t="shared" si="1097"/>
        <v>0.05</v>
      </c>
      <c r="T7800" s="4">
        <v>6111.1684999999998</v>
      </c>
      <c r="U7800" s="9">
        <f t="shared" si="1093"/>
        <v>1</v>
      </c>
      <c r="V7800" s="4">
        <f t="shared" si="1094"/>
        <v>149.05289024390243</v>
      </c>
      <c r="W7800" s="1" t="s">
        <v>21</v>
      </c>
      <c r="X7800" s="1">
        <v>4.99</v>
      </c>
      <c r="Y7800" s="4">
        <f t="shared" si="1095"/>
        <v>6116.1584999999995</v>
      </c>
      <c r="Z7800" s="1" t="s">
        <v>22</v>
      </c>
      <c r="AA7800" s="1" t="s">
        <v>23</v>
      </c>
      <c r="AB7800" s="1" t="s">
        <v>24</v>
      </c>
      <c r="AC7800" s="1" t="s">
        <v>25</v>
      </c>
      <c r="AD7800" s="1" t="s">
        <v>19</v>
      </c>
      <c r="AE7800" s="2">
        <v>41166</v>
      </c>
    </row>
    <row r="7801" spans="1:31" x14ac:dyDescent="0.25">
      <c r="A7801">
        <f t="shared" si="1096"/>
        <v>7800</v>
      </c>
      <c r="B7801" s="1">
        <v>4996</v>
      </c>
      <c r="C7801" s="2">
        <v>41165</v>
      </c>
      <c r="D7801" s="1" t="s">
        <v>36</v>
      </c>
      <c r="E7801" s="1" t="str">
        <f t="shared" si="1089"/>
        <v>*</v>
      </c>
      <c r="F7801" s="1" t="str">
        <f t="shared" si="1090"/>
        <v>*</v>
      </c>
      <c r="G7801" s="1" t="str">
        <f t="shared" si="1091"/>
        <v>*</v>
      </c>
      <c r="J7801" s="1" t="str">
        <f t="shared" si="1092"/>
        <v>*</v>
      </c>
      <c r="P7801" s="1">
        <v>30</v>
      </c>
      <c r="Q7801" s="1">
        <f t="shared" si="1097"/>
        <v>0.04</v>
      </c>
      <c r="T7801" s="4">
        <v>4305.79</v>
      </c>
      <c r="U7801" s="9">
        <f t="shared" si="1093"/>
        <v>1</v>
      </c>
      <c r="V7801" s="4">
        <f t="shared" si="1094"/>
        <v>143.52633333333333</v>
      </c>
      <c r="W7801" s="1" t="s">
        <v>21</v>
      </c>
      <c r="X7801" s="1">
        <v>19.989999999999998</v>
      </c>
      <c r="Y7801" s="4">
        <f t="shared" si="1095"/>
        <v>4325.78</v>
      </c>
      <c r="Z7801" s="1" t="s">
        <v>15</v>
      </c>
      <c r="AA7801" s="1" t="s">
        <v>28</v>
      </c>
      <c r="AB7801" s="1" t="s">
        <v>29</v>
      </c>
      <c r="AC7801" s="1" t="s">
        <v>55</v>
      </c>
      <c r="AD7801" s="1" t="s">
        <v>19</v>
      </c>
      <c r="AE7801" s="2">
        <v>41166</v>
      </c>
    </row>
    <row r="7802" spans="1:31" x14ac:dyDescent="0.25">
      <c r="A7802">
        <f t="shared" si="1096"/>
        <v>7801</v>
      </c>
      <c r="B7802" s="1">
        <v>46053</v>
      </c>
      <c r="C7802" s="2">
        <v>41165</v>
      </c>
      <c r="D7802" s="1" t="s">
        <v>20</v>
      </c>
      <c r="E7802" s="1" t="str">
        <f t="shared" si="1089"/>
        <v>*</v>
      </c>
      <c r="F7802" s="1" t="str">
        <f t="shared" si="1090"/>
        <v>**</v>
      </c>
      <c r="G7802" s="1" t="str">
        <f t="shared" si="1091"/>
        <v>**</v>
      </c>
      <c r="J7802" s="1" t="str">
        <f t="shared" si="1092"/>
        <v>**</v>
      </c>
      <c r="P7802" s="1">
        <v>31</v>
      </c>
      <c r="Q7802" s="1">
        <f t="shared" si="1097"/>
        <v>0.04</v>
      </c>
      <c r="T7802" s="4">
        <v>2447.1075000000001</v>
      </c>
      <c r="U7802" s="9">
        <f t="shared" si="1093"/>
        <v>1</v>
      </c>
      <c r="V7802" s="4">
        <f t="shared" si="1094"/>
        <v>78.938951612903224</v>
      </c>
      <c r="W7802" s="1" t="s">
        <v>21</v>
      </c>
      <c r="X7802" s="1">
        <v>0.99</v>
      </c>
      <c r="Y7802" s="4">
        <f t="shared" si="1095"/>
        <v>2448.0974999999999</v>
      </c>
      <c r="Z7802" s="1" t="s">
        <v>15</v>
      </c>
      <c r="AA7802" s="1" t="s">
        <v>16</v>
      </c>
      <c r="AB7802" s="1" t="s">
        <v>24</v>
      </c>
      <c r="AC7802" s="1" t="s">
        <v>25</v>
      </c>
      <c r="AD7802" s="1" t="s">
        <v>31</v>
      </c>
      <c r="AE7802" s="2">
        <v>41166</v>
      </c>
    </row>
    <row r="7803" spans="1:31" x14ac:dyDescent="0.25">
      <c r="A7803">
        <f t="shared" si="1096"/>
        <v>7802</v>
      </c>
      <c r="B7803" s="1">
        <v>46053</v>
      </c>
      <c r="C7803" s="2">
        <v>41165</v>
      </c>
      <c r="D7803" s="1" t="s">
        <v>20</v>
      </c>
      <c r="E7803" s="1" t="str">
        <f t="shared" si="1089"/>
        <v>*</v>
      </c>
      <c r="F7803" s="1" t="str">
        <f t="shared" si="1090"/>
        <v>**</v>
      </c>
      <c r="G7803" s="1" t="str">
        <f t="shared" si="1091"/>
        <v>**</v>
      </c>
      <c r="J7803" s="1" t="str">
        <f t="shared" si="1092"/>
        <v>**</v>
      </c>
      <c r="P7803" s="1">
        <v>25</v>
      </c>
      <c r="Q7803" s="1">
        <f t="shared" si="1097"/>
        <v>3.5000000000000003E-2</v>
      </c>
      <c r="T7803" s="4">
        <v>1458.83</v>
      </c>
      <c r="U7803" s="9">
        <f t="shared" si="1093"/>
        <v>1</v>
      </c>
      <c r="V7803" s="4">
        <f t="shared" si="1094"/>
        <v>58.353199999999994</v>
      </c>
      <c r="W7803" s="1" t="s">
        <v>21</v>
      </c>
      <c r="X7803" s="1">
        <v>3.5</v>
      </c>
      <c r="Y7803" s="4">
        <f t="shared" si="1095"/>
        <v>1462.33</v>
      </c>
      <c r="Z7803" s="1" t="s">
        <v>46</v>
      </c>
      <c r="AA7803" s="1" t="s">
        <v>16</v>
      </c>
      <c r="AB7803" s="1" t="s">
        <v>29</v>
      </c>
      <c r="AC7803" s="1" t="s">
        <v>63</v>
      </c>
      <c r="AD7803" s="1" t="s">
        <v>19</v>
      </c>
      <c r="AE7803" s="2">
        <v>41166</v>
      </c>
    </row>
    <row r="7804" spans="1:31" x14ac:dyDescent="0.25">
      <c r="A7804">
        <f t="shared" si="1096"/>
        <v>7803</v>
      </c>
      <c r="B7804" s="1">
        <v>36130</v>
      </c>
      <c r="C7804" s="2">
        <v>41165</v>
      </c>
      <c r="D7804" s="1" t="s">
        <v>32</v>
      </c>
      <c r="E7804" s="1" t="str">
        <f t="shared" si="1089"/>
        <v>***</v>
      </c>
      <c r="F7804" s="1" t="str">
        <f t="shared" si="1090"/>
        <v>***</v>
      </c>
      <c r="G7804" s="1" t="str">
        <f t="shared" si="1091"/>
        <v>***</v>
      </c>
      <c r="J7804" s="1" t="str">
        <f t="shared" si="1092"/>
        <v>***</v>
      </c>
      <c r="P7804" s="1">
        <v>23</v>
      </c>
      <c r="Q7804" s="1">
        <f t="shared" si="1097"/>
        <v>3.5000000000000003E-2</v>
      </c>
      <c r="T7804" s="4">
        <v>394.8</v>
      </c>
      <c r="U7804" s="9">
        <f t="shared" si="1093"/>
        <v>0</v>
      </c>
      <c r="V7804" s="4">
        <f t="shared" si="1094"/>
        <v>17.165217391304349</v>
      </c>
      <c r="W7804" s="1" t="s">
        <v>21</v>
      </c>
      <c r="X7804" s="1">
        <v>4</v>
      </c>
      <c r="Y7804" s="4">
        <f t="shared" si="1095"/>
        <v>398.8</v>
      </c>
      <c r="Z7804" s="1" t="s">
        <v>22</v>
      </c>
      <c r="AA7804" s="1" t="s">
        <v>37</v>
      </c>
      <c r="AB7804" s="1" t="s">
        <v>24</v>
      </c>
      <c r="AC7804" s="1" t="s">
        <v>38</v>
      </c>
      <c r="AD7804" s="1" t="s">
        <v>19</v>
      </c>
      <c r="AE7804" s="2">
        <v>41166</v>
      </c>
    </row>
    <row r="7805" spans="1:31" x14ac:dyDescent="0.25">
      <c r="A7805">
        <f t="shared" si="1096"/>
        <v>7804</v>
      </c>
      <c r="B7805" s="1">
        <v>36901</v>
      </c>
      <c r="C7805" s="2">
        <v>41165</v>
      </c>
      <c r="D7805" s="1" t="s">
        <v>32</v>
      </c>
      <c r="E7805" s="1" t="str">
        <f t="shared" si="1089"/>
        <v>***</v>
      </c>
      <c r="F7805" s="1" t="str">
        <f t="shared" si="1090"/>
        <v>***</v>
      </c>
      <c r="G7805" s="1" t="str">
        <f t="shared" si="1091"/>
        <v>***</v>
      </c>
      <c r="J7805" s="1" t="str">
        <f t="shared" si="1092"/>
        <v>***</v>
      </c>
      <c r="P7805" s="1">
        <v>30</v>
      </c>
      <c r="Q7805" s="1">
        <f t="shared" si="1097"/>
        <v>0.04</v>
      </c>
      <c r="T7805" s="4">
        <v>201.09</v>
      </c>
      <c r="U7805" s="9">
        <f t="shared" si="1093"/>
        <v>0</v>
      </c>
      <c r="V7805" s="4">
        <f t="shared" si="1094"/>
        <v>6.7030000000000003</v>
      </c>
      <c r="W7805" s="1" t="s">
        <v>21</v>
      </c>
      <c r="X7805" s="1">
        <v>5.66</v>
      </c>
      <c r="Y7805" s="4">
        <f t="shared" si="1095"/>
        <v>206.75</v>
      </c>
      <c r="Z7805" s="1" t="s">
        <v>15</v>
      </c>
      <c r="AA7805" s="1" t="s">
        <v>28</v>
      </c>
      <c r="AB7805" s="1" t="s">
        <v>29</v>
      </c>
      <c r="AC7805" s="1" t="s">
        <v>40</v>
      </c>
      <c r="AD7805" s="1" t="s">
        <v>19</v>
      </c>
      <c r="AE7805" s="2">
        <v>41166</v>
      </c>
    </row>
    <row r="7806" spans="1:31" x14ac:dyDescent="0.25">
      <c r="A7806">
        <f t="shared" si="1096"/>
        <v>7805</v>
      </c>
      <c r="B7806" s="1">
        <v>32000</v>
      </c>
      <c r="C7806" s="2">
        <v>41165</v>
      </c>
      <c r="D7806" s="1" t="s">
        <v>13</v>
      </c>
      <c r="E7806" s="1" t="str">
        <f t="shared" si="1089"/>
        <v>*</v>
      </c>
      <c r="F7806" s="1" t="str">
        <f t="shared" si="1090"/>
        <v>*</v>
      </c>
      <c r="G7806" s="1" t="str">
        <f t="shared" si="1091"/>
        <v>*</v>
      </c>
      <c r="J7806" s="1" t="str">
        <f t="shared" si="1092"/>
        <v>*</v>
      </c>
      <c r="P7806" s="1">
        <v>49</v>
      </c>
      <c r="Q7806" s="1">
        <f t="shared" si="1097"/>
        <v>0.05</v>
      </c>
      <c r="T7806" s="4">
        <v>162.16</v>
      </c>
      <c r="U7806" s="9">
        <f t="shared" si="1093"/>
        <v>0</v>
      </c>
      <c r="V7806" s="4">
        <f t="shared" si="1094"/>
        <v>3.3093877551020405</v>
      </c>
      <c r="W7806" s="1" t="s">
        <v>21</v>
      </c>
      <c r="X7806" s="1">
        <v>1.35</v>
      </c>
      <c r="Y7806" s="4">
        <f t="shared" si="1095"/>
        <v>163.51</v>
      </c>
      <c r="Z7806" s="1" t="s">
        <v>22</v>
      </c>
      <c r="AA7806" s="1" t="s">
        <v>37</v>
      </c>
      <c r="AB7806" s="1" t="s">
        <v>29</v>
      </c>
      <c r="AC7806" s="1" t="s">
        <v>61</v>
      </c>
      <c r="AD7806" s="1" t="s">
        <v>31</v>
      </c>
      <c r="AE7806" s="2">
        <v>41167</v>
      </c>
    </row>
    <row r="7807" spans="1:31" x14ac:dyDescent="0.25">
      <c r="A7807">
        <f t="shared" si="1096"/>
        <v>7806</v>
      </c>
      <c r="B7807" s="1">
        <v>2146</v>
      </c>
      <c r="C7807" s="2">
        <v>41165</v>
      </c>
      <c r="D7807" s="1" t="s">
        <v>27</v>
      </c>
      <c r="E7807" s="1" t="str">
        <f t="shared" si="1089"/>
        <v>*</v>
      </c>
      <c r="F7807" s="1" t="str">
        <f t="shared" si="1090"/>
        <v>*</v>
      </c>
      <c r="G7807" s="1" t="str">
        <f t="shared" si="1091"/>
        <v>*</v>
      </c>
      <c r="J7807" s="1" t="str">
        <f t="shared" si="1092"/>
        <v>*</v>
      </c>
      <c r="P7807" s="1">
        <v>44</v>
      </c>
      <c r="Q7807" s="1">
        <f t="shared" si="1097"/>
        <v>0.05</v>
      </c>
      <c r="T7807" s="4">
        <v>113.71</v>
      </c>
      <c r="U7807" s="9">
        <f t="shared" si="1093"/>
        <v>0</v>
      </c>
      <c r="V7807" s="4">
        <f t="shared" si="1094"/>
        <v>2.5843181818181815</v>
      </c>
      <c r="W7807" s="1" t="s">
        <v>21</v>
      </c>
      <c r="X7807" s="1">
        <v>0.5</v>
      </c>
      <c r="Y7807" s="4">
        <f t="shared" si="1095"/>
        <v>114.21</v>
      </c>
      <c r="Z7807" s="1" t="s">
        <v>22</v>
      </c>
      <c r="AA7807" s="1" t="s">
        <v>23</v>
      </c>
      <c r="AB7807" s="1" t="s">
        <v>29</v>
      </c>
      <c r="AC7807" s="1" t="s">
        <v>58</v>
      </c>
      <c r="AD7807" s="1" t="s">
        <v>19</v>
      </c>
      <c r="AE7807" s="2">
        <v>41167</v>
      </c>
    </row>
    <row r="7808" spans="1:31" x14ac:dyDescent="0.25">
      <c r="A7808">
        <f t="shared" si="1096"/>
        <v>7807</v>
      </c>
      <c r="B7808" s="1">
        <v>44805</v>
      </c>
      <c r="C7808" s="2">
        <v>41166</v>
      </c>
      <c r="D7808" s="1" t="s">
        <v>20</v>
      </c>
      <c r="E7808" s="1" t="str">
        <f t="shared" si="1089"/>
        <v>*</v>
      </c>
      <c r="F7808" s="1" t="str">
        <f t="shared" si="1090"/>
        <v>**</v>
      </c>
      <c r="G7808" s="1" t="str">
        <f t="shared" si="1091"/>
        <v>**</v>
      </c>
      <c r="J7808" s="1" t="str">
        <f t="shared" si="1092"/>
        <v>**</v>
      </c>
      <c r="P7808" s="1">
        <v>40</v>
      </c>
      <c r="Q7808" s="1">
        <f t="shared" si="1097"/>
        <v>0.05</v>
      </c>
      <c r="T7808" s="4">
        <v>1710.65</v>
      </c>
      <c r="U7808" s="9">
        <f t="shared" si="1093"/>
        <v>1</v>
      </c>
      <c r="V7808" s="4">
        <f t="shared" si="1094"/>
        <v>42.766249999999999</v>
      </c>
      <c r="W7808" s="1" t="s">
        <v>21</v>
      </c>
      <c r="X7808" s="1">
        <v>2.99</v>
      </c>
      <c r="Y7808" s="4">
        <f t="shared" si="1095"/>
        <v>1713.64</v>
      </c>
      <c r="Z7808" s="1" t="s">
        <v>49</v>
      </c>
      <c r="AA7808" s="1" t="s">
        <v>28</v>
      </c>
      <c r="AB7808" s="1" t="s">
        <v>29</v>
      </c>
      <c r="AC7808" s="1" t="s">
        <v>43</v>
      </c>
      <c r="AD7808" s="1" t="s">
        <v>19</v>
      </c>
      <c r="AE7808" s="2">
        <v>41167</v>
      </c>
    </row>
    <row r="7809" spans="1:31" x14ac:dyDescent="0.25">
      <c r="A7809">
        <f t="shared" si="1096"/>
        <v>7808</v>
      </c>
      <c r="B7809" s="1">
        <v>42306</v>
      </c>
      <c r="C7809" s="2">
        <v>41166</v>
      </c>
      <c r="D7809" s="1" t="s">
        <v>20</v>
      </c>
      <c r="E7809" s="1" t="str">
        <f t="shared" si="1089"/>
        <v>*</v>
      </c>
      <c r="F7809" s="1" t="str">
        <f t="shared" si="1090"/>
        <v>**</v>
      </c>
      <c r="G7809" s="1" t="str">
        <f t="shared" si="1091"/>
        <v>**</v>
      </c>
      <c r="J7809" s="1" t="str">
        <f t="shared" si="1092"/>
        <v>**</v>
      </c>
      <c r="P7809" s="1">
        <v>19</v>
      </c>
      <c r="Q7809" s="1">
        <f t="shared" si="1097"/>
        <v>0.02</v>
      </c>
      <c r="T7809" s="4">
        <v>773.83</v>
      </c>
      <c r="U7809" s="9">
        <f t="shared" si="1093"/>
        <v>0</v>
      </c>
      <c r="V7809" s="4">
        <f t="shared" si="1094"/>
        <v>40.72789473684211</v>
      </c>
      <c r="W7809" s="1" t="s">
        <v>21</v>
      </c>
      <c r="X7809" s="1">
        <v>5.33</v>
      </c>
      <c r="Y7809" s="4">
        <f t="shared" si="1095"/>
        <v>779.16000000000008</v>
      </c>
      <c r="Z7809" s="1" t="s">
        <v>53</v>
      </c>
      <c r="AA7809" s="1" t="s">
        <v>16</v>
      </c>
      <c r="AB7809" s="1" t="s">
        <v>29</v>
      </c>
      <c r="AC7809" s="1" t="s">
        <v>63</v>
      </c>
      <c r="AD7809" s="1" t="s">
        <v>19</v>
      </c>
      <c r="AE7809" s="2">
        <v>41168</v>
      </c>
    </row>
    <row r="7810" spans="1:31" x14ac:dyDescent="0.25">
      <c r="A7810">
        <f t="shared" si="1096"/>
        <v>7809</v>
      </c>
      <c r="B7810" s="1">
        <v>51140</v>
      </c>
      <c r="C7810" s="2">
        <v>41166</v>
      </c>
      <c r="D7810" s="1" t="s">
        <v>13</v>
      </c>
      <c r="E7810" s="1" t="str">
        <f t="shared" si="1089"/>
        <v>*</v>
      </c>
      <c r="F7810" s="1" t="str">
        <f t="shared" si="1090"/>
        <v>*</v>
      </c>
      <c r="G7810" s="1" t="str">
        <f t="shared" si="1091"/>
        <v>*</v>
      </c>
      <c r="J7810" s="1" t="str">
        <f t="shared" si="1092"/>
        <v>*</v>
      </c>
      <c r="P7810" s="1">
        <v>14</v>
      </c>
      <c r="Q7810" s="1">
        <f t="shared" si="1097"/>
        <v>0.02</v>
      </c>
      <c r="T7810" s="4">
        <v>626.33000000000004</v>
      </c>
      <c r="U7810" s="9">
        <f t="shared" si="1093"/>
        <v>0</v>
      </c>
      <c r="V7810" s="4">
        <f t="shared" si="1094"/>
        <v>44.737857142857145</v>
      </c>
      <c r="W7810" s="1" t="s">
        <v>21</v>
      </c>
      <c r="X7810" s="1">
        <v>1.99</v>
      </c>
      <c r="Y7810" s="4">
        <f t="shared" si="1095"/>
        <v>628.32000000000005</v>
      </c>
      <c r="Z7810" s="1" t="s">
        <v>22</v>
      </c>
      <c r="AA7810" s="1" t="s">
        <v>28</v>
      </c>
      <c r="AB7810" s="1" t="s">
        <v>24</v>
      </c>
      <c r="AC7810" s="1" t="s">
        <v>38</v>
      </c>
      <c r="AD7810" s="1" t="s">
        <v>41</v>
      </c>
      <c r="AE7810" s="2">
        <v>41170</v>
      </c>
    </row>
    <row r="7811" spans="1:31" x14ac:dyDescent="0.25">
      <c r="A7811">
        <f t="shared" si="1096"/>
        <v>7810</v>
      </c>
      <c r="B7811" s="1">
        <v>51140</v>
      </c>
      <c r="C7811" s="2">
        <v>41166</v>
      </c>
      <c r="D7811" s="1" t="s">
        <v>13</v>
      </c>
      <c r="E7811" s="1" t="str">
        <f t="shared" ref="E7811:E7874" si="1098">IF(D7811="Critical","***","*")</f>
        <v>*</v>
      </c>
      <c r="F7811" s="1" t="str">
        <f t="shared" ref="F7811:F7874" si="1099">IF(D7811="Critical","***",IF(D7811="High","**","*"))</f>
        <v>*</v>
      </c>
      <c r="G7811" s="1" t="str">
        <f t="shared" ref="G7811:G7874" si="1100">VLOOKUP(D7811,$H$6:$I$10,2,FALSE)</f>
        <v>*</v>
      </c>
      <c r="J7811" s="1" t="str">
        <f t="shared" ref="J7811:J7874" si="1101">HLOOKUP(D7811,$K$5:$O$6,2,FALSE)</f>
        <v>*</v>
      </c>
      <c r="P7811" s="1">
        <v>3</v>
      </c>
      <c r="Q7811" s="1">
        <f t="shared" si="1097"/>
        <v>0.01</v>
      </c>
      <c r="T7811" s="4">
        <v>394.34</v>
      </c>
      <c r="U7811" s="9">
        <f t="shared" ref="U7811:U7874" si="1102">IF(T7811&gt;1000,1,0)</f>
        <v>0</v>
      </c>
      <c r="V7811" s="4">
        <f t="shared" ref="V7811:V7874" si="1103">T7811/P7811</f>
        <v>131.44666666666666</v>
      </c>
      <c r="W7811" s="1" t="s">
        <v>21</v>
      </c>
      <c r="X7811" s="1">
        <v>24.49</v>
      </c>
      <c r="Y7811" s="4">
        <f t="shared" ref="Y7811:Y7874" si="1104">X7811+T7811</f>
        <v>418.83</v>
      </c>
      <c r="Z7811" s="1" t="s">
        <v>22</v>
      </c>
      <c r="AA7811" s="1" t="s">
        <v>28</v>
      </c>
      <c r="AB7811" s="1" t="s">
        <v>17</v>
      </c>
      <c r="AC7811" s="1" t="s">
        <v>18</v>
      </c>
      <c r="AD7811" s="1" t="s">
        <v>48</v>
      </c>
      <c r="AE7811" s="2">
        <v>41173</v>
      </c>
    </row>
    <row r="7812" spans="1:31" x14ac:dyDescent="0.25">
      <c r="A7812">
        <f t="shared" ref="A7812:A7875" si="1105">A7811+1</f>
        <v>7811</v>
      </c>
      <c r="B7812" s="1">
        <v>26021</v>
      </c>
      <c r="C7812" s="2">
        <v>41166</v>
      </c>
      <c r="D7812" s="1" t="s">
        <v>32</v>
      </c>
      <c r="E7812" s="1" t="str">
        <f t="shared" si="1098"/>
        <v>***</v>
      </c>
      <c r="F7812" s="1" t="str">
        <f t="shared" si="1099"/>
        <v>***</v>
      </c>
      <c r="G7812" s="1" t="str">
        <f t="shared" si="1100"/>
        <v>***</v>
      </c>
      <c r="J7812" s="1" t="str">
        <f t="shared" si="1101"/>
        <v>***</v>
      </c>
      <c r="P7812" s="1">
        <v>17</v>
      </c>
      <c r="Q7812" s="1">
        <f t="shared" ref="Q7812:Q7875" si="1106">VLOOKUP(P7812,$R$5:$S$10,2,TRUE)</f>
        <v>0.02</v>
      </c>
      <c r="T7812" s="4">
        <v>328.62700000000001</v>
      </c>
      <c r="U7812" s="9">
        <f t="shared" si="1102"/>
        <v>0</v>
      </c>
      <c r="V7812" s="4">
        <f t="shared" si="1103"/>
        <v>19.331</v>
      </c>
      <c r="W7812" s="1" t="s">
        <v>21</v>
      </c>
      <c r="X7812" s="1">
        <v>4.8099999999999996</v>
      </c>
      <c r="Y7812" s="4">
        <f t="shared" si="1104"/>
        <v>333.43700000000001</v>
      </c>
      <c r="Z7812" s="1" t="s">
        <v>42</v>
      </c>
      <c r="AA7812" s="1" t="s">
        <v>16</v>
      </c>
      <c r="AB7812" s="1" t="s">
        <v>24</v>
      </c>
      <c r="AC7812" s="1" t="s">
        <v>25</v>
      </c>
      <c r="AD7812" s="1" t="s">
        <v>26</v>
      </c>
      <c r="AE7812" s="2">
        <v>41168</v>
      </c>
    </row>
    <row r="7813" spans="1:31" x14ac:dyDescent="0.25">
      <c r="A7813">
        <f t="shared" si="1105"/>
        <v>7812</v>
      </c>
      <c r="B7813" s="1">
        <v>51140</v>
      </c>
      <c r="C7813" s="2">
        <v>41166</v>
      </c>
      <c r="D7813" s="1" t="s">
        <v>13</v>
      </c>
      <c r="E7813" s="1" t="str">
        <f t="shared" si="1098"/>
        <v>*</v>
      </c>
      <c r="F7813" s="1" t="str">
        <f t="shared" si="1099"/>
        <v>*</v>
      </c>
      <c r="G7813" s="1" t="str">
        <f t="shared" si="1100"/>
        <v>*</v>
      </c>
      <c r="J7813" s="1" t="str">
        <f t="shared" si="1101"/>
        <v>*</v>
      </c>
      <c r="P7813" s="1">
        <v>28</v>
      </c>
      <c r="Q7813" s="1">
        <f t="shared" si="1106"/>
        <v>3.5000000000000003E-2</v>
      </c>
      <c r="T7813" s="4">
        <v>132.01</v>
      </c>
      <c r="U7813" s="9">
        <f t="shared" si="1102"/>
        <v>0</v>
      </c>
      <c r="V7813" s="4">
        <f t="shared" si="1103"/>
        <v>4.7146428571428567</v>
      </c>
      <c r="W7813" s="1" t="s">
        <v>21</v>
      </c>
      <c r="X7813" s="1">
        <v>5.15</v>
      </c>
      <c r="Y7813" s="4">
        <f t="shared" si="1104"/>
        <v>137.16</v>
      </c>
      <c r="Z7813" s="1" t="s">
        <v>22</v>
      </c>
      <c r="AA7813" s="1" t="s">
        <v>28</v>
      </c>
      <c r="AB7813" s="1" t="s">
        <v>29</v>
      </c>
      <c r="AC7813" s="1" t="s">
        <v>63</v>
      </c>
      <c r="AD7813" s="1" t="s">
        <v>19</v>
      </c>
      <c r="AE7813" s="2">
        <v>41166</v>
      </c>
    </row>
    <row r="7814" spans="1:31" x14ac:dyDescent="0.25">
      <c r="A7814">
        <f t="shared" si="1105"/>
        <v>7813</v>
      </c>
      <c r="B7814" s="1">
        <v>42054</v>
      </c>
      <c r="C7814" s="2">
        <v>41166</v>
      </c>
      <c r="D7814" s="1" t="s">
        <v>36</v>
      </c>
      <c r="E7814" s="1" t="str">
        <f t="shared" si="1098"/>
        <v>*</v>
      </c>
      <c r="F7814" s="1" t="str">
        <f t="shared" si="1099"/>
        <v>*</v>
      </c>
      <c r="G7814" s="1" t="str">
        <f t="shared" si="1100"/>
        <v>*</v>
      </c>
      <c r="J7814" s="1" t="str">
        <f t="shared" si="1101"/>
        <v>*</v>
      </c>
      <c r="P7814" s="1">
        <v>32</v>
      </c>
      <c r="Q7814" s="1">
        <f t="shared" si="1106"/>
        <v>0.04</v>
      </c>
      <c r="T7814" s="4">
        <v>94.55</v>
      </c>
      <c r="U7814" s="9">
        <f t="shared" si="1102"/>
        <v>0</v>
      </c>
      <c r="V7814" s="4">
        <f t="shared" si="1103"/>
        <v>2.9546874999999999</v>
      </c>
      <c r="W7814" s="1" t="s">
        <v>21</v>
      </c>
      <c r="X7814" s="1">
        <v>1.49</v>
      </c>
      <c r="Y7814" s="4">
        <f t="shared" si="1104"/>
        <v>96.039999999999992</v>
      </c>
      <c r="Z7814" s="1" t="s">
        <v>15</v>
      </c>
      <c r="AA7814" s="1" t="s">
        <v>16</v>
      </c>
      <c r="AB7814" s="1" t="s">
        <v>29</v>
      </c>
      <c r="AC7814" s="1" t="s">
        <v>43</v>
      </c>
      <c r="AD7814" s="1" t="s">
        <v>19</v>
      </c>
      <c r="AE7814" s="2">
        <v>41168</v>
      </c>
    </row>
    <row r="7815" spans="1:31" x14ac:dyDescent="0.25">
      <c r="A7815">
        <f t="shared" si="1105"/>
        <v>7814</v>
      </c>
      <c r="B7815" s="1">
        <v>42306</v>
      </c>
      <c r="C7815" s="2">
        <v>41166</v>
      </c>
      <c r="D7815" s="1" t="s">
        <v>20</v>
      </c>
      <c r="E7815" s="1" t="str">
        <f t="shared" si="1098"/>
        <v>*</v>
      </c>
      <c r="F7815" s="1" t="str">
        <f t="shared" si="1099"/>
        <v>**</v>
      </c>
      <c r="G7815" s="1" t="str">
        <f t="shared" si="1100"/>
        <v>**</v>
      </c>
      <c r="J7815" s="1" t="str">
        <f t="shared" si="1101"/>
        <v>**</v>
      </c>
      <c r="P7815" s="1">
        <v>18</v>
      </c>
      <c r="Q7815" s="1">
        <f t="shared" si="1106"/>
        <v>0.02</v>
      </c>
      <c r="T7815" s="4">
        <v>47.4</v>
      </c>
      <c r="U7815" s="9">
        <f t="shared" si="1102"/>
        <v>0</v>
      </c>
      <c r="V7815" s="4">
        <f t="shared" si="1103"/>
        <v>2.6333333333333333</v>
      </c>
      <c r="W7815" s="1" t="s">
        <v>21</v>
      </c>
      <c r="X7815" s="1">
        <v>5.2</v>
      </c>
      <c r="Y7815" s="4">
        <f t="shared" si="1104"/>
        <v>52.6</v>
      </c>
      <c r="Z7815" s="1" t="s">
        <v>64</v>
      </c>
      <c r="AA7815" s="1" t="s">
        <v>16</v>
      </c>
      <c r="AB7815" s="1" t="s">
        <v>29</v>
      </c>
      <c r="AC7815" s="1" t="s">
        <v>30</v>
      </c>
      <c r="AD7815" s="1" t="s">
        <v>31</v>
      </c>
      <c r="AE7815" s="2">
        <v>41168</v>
      </c>
    </row>
    <row r="7816" spans="1:31" x14ac:dyDescent="0.25">
      <c r="A7816">
        <f t="shared" si="1105"/>
        <v>7815</v>
      </c>
      <c r="B7816" s="1">
        <v>42306</v>
      </c>
      <c r="C7816" s="2">
        <v>41166</v>
      </c>
      <c r="D7816" s="1" t="s">
        <v>20</v>
      </c>
      <c r="E7816" s="1" t="str">
        <f t="shared" si="1098"/>
        <v>*</v>
      </c>
      <c r="F7816" s="1" t="str">
        <f t="shared" si="1099"/>
        <v>**</v>
      </c>
      <c r="G7816" s="1" t="str">
        <f t="shared" si="1100"/>
        <v>**</v>
      </c>
      <c r="J7816" s="1" t="str">
        <f t="shared" si="1101"/>
        <v>**</v>
      </c>
      <c r="P7816" s="1">
        <v>4</v>
      </c>
      <c r="Q7816" s="1">
        <f t="shared" si="1106"/>
        <v>0.01</v>
      </c>
      <c r="T7816" s="4">
        <v>36.46</v>
      </c>
      <c r="U7816" s="9">
        <f t="shared" si="1102"/>
        <v>0</v>
      </c>
      <c r="V7816" s="4">
        <f t="shared" si="1103"/>
        <v>9.1150000000000002</v>
      </c>
      <c r="W7816" s="1" t="s">
        <v>21</v>
      </c>
      <c r="X7816" s="1">
        <v>2.99</v>
      </c>
      <c r="Y7816" s="4">
        <f t="shared" si="1104"/>
        <v>39.450000000000003</v>
      </c>
      <c r="Z7816" s="1" t="s">
        <v>15</v>
      </c>
      <c r="AA7816" s="1" t="s">
        <v>16</v>
      </c>
      <c r="AB7816" s="1" t="s">
        <v>29</v>
      </c>
      <c r="AC7816" s="1" t="s">
        <v>43</v>
      </c>
      <c r="AD7816" s="1" t="s">
        <v>19</v>
      </c>
      <c r="AE7816" s="2">
        <v>41168</v>
      </c>
    </row>
    <row r="7817" spans="1:31" x14ac:dyDescent="0.25">
      <c r="A7817">
        <f t="shared" si="1105"/>
        <v>7816</v>
      </c>
      <c r="B7817" s="1">
        <v>31874</v>
      </c>
      <c r="C7817" s="2">
        <v>41167</v>
      </c>
      <c r="D7817" s="1" t="s">
        <v>20</v>
      </c>
      <c r="E7817" s="1" t="str">
        <f t="shared" si="1098"/>
        <v>*</v>
      </c>
      <c r="F7817" s="1" t="str">
        <f t="shared" si="1099"/>
        <v>**</v>
      </c>
      <c r="G7817" s="1" t="str">
        <f t="shared" si="1100"/>
        <v>**</v>
      </c>
      <c r="J7817" s="1" t="str">
        <f t="shared" si="1101"/>
        <v>**</v>
      </c>
      <c r="P7817" s="1">
        <v>39</v>
      </c>
      <c r="Q7817" s="1">
        <f t="shared" si="1106"/>
        <v>0.04</v>
      </c>
      <c r="T7817" s="4">
        <v>13244.04</v>
      </c>
      <c r="U7817" s="9">
        <f t="shared" si="1102"/>
        <v>1</v>
      </c>
      <c r="V7817" s="4">
        <f t="shared" si="1103"/>
        <v>339.59076923076924</v>
      </c>
      <c r="W7817" s="1" t="s">
        <v>33</v>
      </c>
      <c r="X7817" s="1">
        <v>84.84</v>
      </c>
      <c r="Y7817" s="4">
        <f t="shared" si="1104"/>
        <v>13328.880000000001</v>
      </c>
      <c r="Z7817" s="1" t="s">
        <v>15</v>
      </c>
      <c r="AA7817" s="1" t="s">
        <v>28</v>
      </c>
      <c r="AB7817" s="1" t="s">
        <v>17</v>
      </c>
      <c r="AC7817" s="1" t="s">
        <v>52</v>
      </c>
      <c r="AD7817" s="1" t="s">
        <v>59</v>
      </c>
      <c r="AE7817" s="2">
        <v>41167</v>
      </c>
    </row>
    <row r="7818" spans="1:31" x14ac:dyDescent="0.25">
      <c r="A7818">
        <f t="shared" si="1105"/>
        <v>7817</v>
      </c>
      <c r="B7818" s="1">
        <v>55335</v>
      </c>
      <c r="C7818" s="2">
        <v>41167</v>
      </c>
      <c r="D7818" s="1" t="s">
        <v>27</v>
      </c>
      <c r="E7818" s="1" t="str">
        <f t="shared" si="1098"/>
        <v>*</v>
      </c>
      <c r="F7818" s="1" t="str">
        <f t="shared" si="1099"/>
        <v>*</v>
      </c>
      <c r="G7818" s="1" t="str">
        <f t="shared" si="1100"/>
        <v>*</v>
      </c>
      <c r="J7818" s="1" t="str">
        <f t="shared" si="1101"/>
        <v>*</v>
      </c>
      <c r="P7818" s="1">
        <v>30</v>
      </c>
      <c r="Q7818" s="1">
        <f t="shared" si="1106"/>
        <v>0.04</v>
      </c>
      <c r="T7818" s="4">
        <v>8684.23</v>
      </c>
      <c r="U7818" s="9">
        <f t="shared" si="1102"/>
        <v>1</v>
      </c>
      <c r="V7818" s="4">
        <f t="shared" si="1103"/>
        <v>289.47433333333333</v>
      </c>
      <c r="W7818" s="1" t="s">
        <v>33</v>
      </c>
      <c r="X7818" s="1">
        <v>35.67</v>
      </c>
      <c r="Y7818" s="4">
        <f t="shared" si="1104"/>
        <v>8719.9</v>
      </c>
      <c r="Z7818" s="1" t="s">
        <v>54</v>
      </c>
      <c r="AA7818" s="1" t="s">
        <v>16</v>
      </c>
      <c r="AB7818" s="1" t="s">
        <v>17</v>
      </c>
      <c r="AC7818" s="1" t="s">
        <v>52</v>
      </c>
      <c r="AD7818" s="1" t="s">
        <v>59</v>
      </c>
      <c r="AE7818" s="2">
        <v>41169</v>
      </c>
    </row>
    <row r="7819" spans="1:31" x14ac:dyDescent="0.25">
      <c r="A7819">
        <f t="shared" si="1105"/>
        <v>7818</v>
      </c>
      <c r="B7819" s="1">
        <v>57798</v>
      </c>
      <c r="C7819" s="2">
        <v>41167</v>
      </c>
      <c r="D7819" s="1" t="s">
        <v>20</v>
      </c>
      <c r="E7819" s="1" t="str">
        <f t="shared" si="1098"/>
        <v>*</v>
      </c>
      <c r="F7819" s="1" t="str">
        <f t="shared" si="1099"/>
        <v>**</v>
      </c>
      <c r="G7819" s="1" t="str">
        <f t="shared" si="1100"/>
        <v>**</v>
      </c>
      <c r="J7819" s="1" t="str">
        <f t="shared" si="1101"/>
        <v>**</v>
      </c>
      <c r="P7819" s="1">
        <v>20</v>
      </c>
      <c r="Q7819" s="1">
        <f t="shared" si="1106"/>
        <v>3.5000000000000003E-2</v>
      </c>
      <c r="T7819" s="4">
        <v>3050.81</v>
      </c>
      <c r="U7819" s="9">
        <f t="shared" si="1102"/>
        <v>1</v>
      </c>
      <c r="V7819" s="4">
        <f t="shared" si="1103"/>
        <v>152.54050000000001</v>
      </c>
      <c r="W7819" s="1" t="s">
        <v>33</v>
      </c>
      <c r="X7819" s="1">
        <v>36.090000000000003</v>
      </c>
      <c r="Y7819" s="4">
        <f t="shared" si="1104"/>
        <v>3086.9</v>
      </c>
      <c r="Z7819" s="1" t="s">
        <v>54</v>
      </c>
      <c r="AA7819" s="1" t="s">
        <v>23</v>
      </c>
      <c r="AB7819" s="1" t="s">
        <v>17</v>
      </c>
      <c r="AC7819" s="1" t="s">
        <v>62</v>
      </c>
      <c r="AD7819" s="1" t="s">
        <v>59</v>
      </c>
      <c r="AE7819" s="2">
        <v>41168</v>
      </c>
    </row>
    <row r="7820" spans="1:31" x14ac:dyDescent="0.25">
      <c r="A7820">
        <f t="shared" si="1105"/>
        <v>7819</v>
      </c>
      <c r="B7820" s="1">
        <v>3333</v>
      </c>
      <c r="C7820" s="2">
        <v>41167</v>
      </c>
      <c r="D7820" s="1" t="s">
        <v>27</v>
      </c>
      <c r="E7820" s="1" t="str">
        <f t="shared" si="1098"/>
        <v>*</v>
      </c>
      <c r="F7820" s="1" t="str">
        <f t="shared" si="1099"/>
        <v>*</v>
      </c>
      <c r="G7820" s="1" t="str">
        <f t="shared" si="1100"/>
        <v>*</v>
      </c>
      <c r="J7820" s="1" t="str">
        <f t="shared" si="1101"/>
        <v>*</v>
      </c>
      <c r="P7820" s="1">
        <v>42</v>
      </c>
      <c r="Q7820" s="1">
        <f t="shared" si="1106"/>
        <v>0.05</v>
      </c>
      <c r="T7820" s="4">
        <v>927.97</v>
      </c>
      <c r="U7820" s="9">
        <f t="shared" si="1102"/>
        <v>0</v>
      </c>
      <c r="V7820" s="4">
        <f t="shared" si="1103"/>
        <v>22.09452380952381</v>
      </c>
      <c r="W7820" s="1" t="s">
        <v>21</v>
      </c>
      <c r="X7820" s="1">
        <v>4.5</v>
      </c>
      <c r="Y7820" s="4">
        <f t="shared" si="1104"/>
        <v>932.47</v>
      </c>
      <c r="Z7820" s="1" t="s">
        <v>22</v>
      </c>
      <c r="AA7820" s="1" t="s">
        <v>37</v>
      </c>
      <c r="AB7820" s="1" t="s">
        <v>29</v>
      </c>
      <c r="AC7820" s="1" t="s">
        <v>63</v>
      </c>
      <c r="AD7820" s="1" t="s">
        <v>19</v>
      </c>
      <c r="AE7820" s="2">
        <v>41169</v>
      </c>
    </row>
    <row r="7821" spans="1:31" x14ac:dyDescent="0.25">
      <c r="A7821">
        <f t="shared" si="1105"/>
        <v>7820</v>
      </c>
      <c r="B7821" s="1">
        <v>24263</v>
      </c>
      <c r="C7821" s="2">
        <v>41167</v>
      </c>
      <c r="D7821" s="1" t="s">
        <v>13</v>
      </c>
      <c r="E7821" s="1" t="str">
        <f t="shared" si="1098"/>
        <v>*</v>
      </c>
      <c r="F7821" s="1" t="str">
        <f t="shared" si="1099"/>
        <v>*</v>
      </c>
      <c r="G7821" s="1" t="str">
        <f t="shared" si="1100"/>
        <v>*</v>
      </c>
      <c r="J7821" s="1" t="str">
        <f t="shared" si="1101"/>
        <v>*</v>
      </c>
      <c r="P7821" s="1">
        <v>16</v>
      </c>
      <c r="Q7821" s="1">
        <f t="shared" si="1106"/>
        <v>0.02</v>
      </c>
      <c r="T7821" s="4">
        <v>512.80999999999995</v>
      </c>
      <c r="U7821" s="9">
        <f t="shared" si="1102"/>
        <v>0</v>
      </c>
      <c r="V7821" s="4">
        <f t="shared" si="1103"/>
        <v>32.050624999999997</v>
      </c>
      <c r="W7821" s="1" t="s">
        <v>33</v>
      </c>
      <c r="X7821" s="1">
        <v>19.190000000000001</v>
      </c>
      <c r="Y7821" s="4">
        <f t="shared" si="1104"/>
        <v>532</v>
      </c>
      <c r="Z7821" s="1" t="s">
        <v>22</v>
      </c>
      <c r="AA7821" s="1" t="s">
        <v>16</v>
      </c>
      <c r="AB7821" s="1" t="s">
        <v>17</v>
      </c>
      <c r="AC7821" s="1" t="s">
        <v>34</v>
      </c>
      <c r="AD7821" s="1" t="s">
        <v>35</v>
      </c>
      <c r="AE7821" s="2">
        <v>41174</v>
      </c>
    </row>
    <row r="7822" spans="1:31" x14ac:dyDescent="0.25">
      <c r="A7822">
        <f t="shared" si="1105"/>
        <v>7821</v>
      </c>
      <c r="B7822" s="1">
        <v>31874</v>
      </c>
      <c r="C7822" s="2">
        <v>41167</v>
      </c>
      <c r="D7822" s="1" t="s">
        <v>20</v>
      </c>
      <c r="E7822" s="1" t="str">
        <f t="shared" si="1098"/>
        <v>*</v>
      </c>
      <c r="F7822" s="1" t="str">
        <f t="shared" si="1099"/>
        <v>**</v>
      </c>
      <c r="G7822" s="1" t="str">
        <f t="shared" si="1100"/>
        <v>**</v>
      </c>
      <c r="J7822" s="1" t="str">
        <f t="shared" si="1101"/>
        <v>**</v>
      </c>
      <c r="P7822" s="1">
        <v>29</v>
      </c>
      <c r="Q7822" s="1">
        <f t="shared" si="1106"/>
        <v>3.5000000000000003E-2</v>
      </c>
      <c r="T7822" s="4">
        <v>321.95</v>
      </c>
      <c r="U7822" s="9">
        <f t="shared" si="1102"/>
        <v>0</v>
      </c>
      <c r="V7822" s="4">
        <f t="shared" si="1103"/>
        <v>11.101724137931035</v>
      </c>
      <c r="W7822" s="1" t="s">
        <v>14</v>
      </c>
      <c r="X7822" s="1">
        <v>3.37</v>
      </c>
      <c r="Y7822" s="4">
        <f t="shared" si="1104"/>
        <v>325.32</v>
      </c>
      <c r="Z7822" s="1" t="s">
        <v>15</v>
      </c>
      <c r="AA7822" s="1" t="s">
        <v>28</v>
      </c>
      <c r="AB7822" s="1" t="s">
        <v>29</v>
      </c>
      <c r="AC7822" s="1" t="s">
        <v>45</v>
      </c>
      <c r="AD7822" s="1" t="s">
        <v>41</v>
      </c>
      <c r="AE7822" s="2">
        <v>41167</v>
      </c>
    </row>
    <row r="7823" spans="1:31" x14ac:dyDescent="0.25">
      <c r="A7823">
        <f t="shared" si="1105"/>
        <v>7822</v>
      </c>
      <c r="B7823" s="1">
        <v>32640</v>
      </c>
      <c r="C7823" s="2">
        <v>41167</v>
      </c>
      <c r="D7823" s="1" t="s">
        <v>20</v>
      </c>
      <c r="E7823" s="1" t="str">
        <f t="shared" si="1098"/>
        <v>*</v>
      </c>
      <c r="F7823" s="1" t="str">
        <f t="shared" si="1099"/>
        <v>**</v>
      </c>
      <c r="G7823" s="1" t="str">
        <f t="shared" si="1100"/>
        <v>**</v>
      </c>
      <c r="J7823" s="1" t="str">
        <f t="shared" si="1101"/>
        <v>**</v>
      </c>
      <c r="P7823" s="1">
        <v>12</v>
      </c>
      <c r="Q7823" s="1">
        <f t="shared" si="1106"/>
        <v>0.02</v>
      </c>
      <c r="T7823" s="4">
        <v>162.11000000000001</v>
      </c>
      <c r="U7823" s="9">
        <f t="shared" si="1102"/>
        <v>0</v>
      </c>
      <c r="V7823" s="4">
        <f t="shared" si="1103"/>
        <v>13.509166666666667</v>
      </c>
      <c r="W7823" s="1" t="s">
        <v>14</v>
      </c>
      <c r="X7823" s="1">
        <v>6.47</v>
      </c>
      <c r="Y7823" s="4">
        <f t="shared" si="1104"/>
        <v>168.58</v>
      </c>
      <c r="Z7823" s="1" t="s">
        <v>44</v>
      </c>
      <c r="AA7823" s="1" t="s">
        <v>23</v>
      </c>
      <c r="AB7823" s="1" t="s">
        <v>29</v>
      </c>
      <c r="AC7823" s="1" t="s">
        <v>40</v>
      </c>
      <c r="AD7823" s="1" t="s">
        <v>19</v>
      </c>
      <c r="AE7823" s="2">
        <v>41169</v>
      </c>
    </row>
    <row r="7824" spans="1:31" x14ac:dyDescent="0.25">
      <c r="A7824">
        <f t="shared" si="1105"/>
        <v>7823</v>
      </c>
      <c r="B7824" s="1">
        <v>32640</v>
      </c>
      <c r="C7824" s="2">
        <v>41167</v>
      </c>
      <c r="D7824" s="1" t="s">
        <v>20</v>
      </c>
      <c r="E7824" s="1" t="str">
        <f t="shared" si="1098"/>
        <v>*</v>
      </c>
      <c r="F7824" s="1" t="str">
        <f t="shared" si="1099"/>
        <v>**</v>
      </c>
      <c r="G7824" s="1" t="str">
        <f t="shared" si="1100"/>
        <v>**</v>
      </c>
      <c r="J7824" s="1" t="str">
        <f t="shared" si="1101"/>
        <v>**</v>
      </c>
      <c r="P7824" s="1">
        <v>18</v>
      </c>
      <c r="Q7824" s="1">
        <f t="shared" si="1106"/>
        <v>0.02</v>
      </c>
      <c r="T7824" s="4">
        <v>126.69</v>
      </c>
      <c r="U7824" s="9">
        <f t="shared" si="1102"/>
        <v>0</v>
      </c>
      <c r="V7824" s="4">
        <f t="shared" si="1103"/>
        <v>7.0383333333333331</v>
      </c>
      <c r="W7824" s="1" t="s">
        <v>21</v>
      </c>
      <c r="X7824" s="1">
        <v>5.48</v>
      </c>
      <c r="Y7824" s="4">
        <f t="shared" si="1104"/>
        <v>132.16999999999999</v>
      </c>
      <c r="Z7824" s="1" t="s">
        <v>44</v>
      </c>
      <c r="AA7824" s="1" t="s">
        <v>23</v>
      </c>
      <c r="AB7824" s="1" t="s">
        <v>29</v>
      </c>
      <c r="AC7824" s="1" t="s">
        <v>43</v>
      </c>
      <c r="AD7824" s="1" t="s">
        <v>19</v>
      </c>
      <c r="AE7824" s="2">
        <v>41169</v>
      </c>
    </row>
    <row r="7825" spans="1:31" x14ac:dyDescent="0.25">
      <c r="A7825">
        <f t="shared" si="1105"/>
        <v>7824</v>
      </c>
      <c r="B7825" s="1">
        <v>3333</v>
      </c>
      <c r="C7825" s="2">
        <v>41167</v>
      </c>
      <c r="D7825" s="1" t="s">
        <v>27</v>
      </c>
      <c r="E7825" s="1" t="str">
        <f t="shared" si="1098"/>
        <v>*</v>
      </c>
      <c r="F7825" s="1" t="str">
        <f t="shared" si="1099"/>
        <v>*</v>
      </c>
      <c r="G7825" s="1" t="str">
        <f t="shared" si="1100"/>
        <v>*</v>
      </c>
      <c r="J7825" s="1" t="str">
        <f t="shared" si="1101"/>
        <v>*</v>
      </c>
      <c r="P7825" s="1">
        <v>9</v>
      </c>
      <c r="Q7825" s="1">
        <f t="shared" si="1106"/>
        <v>0.01</v>
      </c>
      <c r="T7825" s="4">
        <v>59.05</v>
      </c>
      <c r="U7825" s="9">
        <f t="shared" si="1102"/>
        <v>0</v>
      </c>
      <c r="V7825" s="4">
        <f t="shared" si="1103"/>
        <v>6.5611111111111109</v>
      </c>
      <c r="W7825" s="1" t="s">
        <v>21</v>
      </c>
      <c r="X7825" s="1">
        <v>5.4</v>
      </c>
      <c r="Y7825" s="4">
        <f t="shared" si="1104"/>
        <v>64.45</v>
      </c>
      <c r="Z7825" s="1" t="s">
        <v>22</v>
      </c>
      <c r="AA7825" s="1" t="s">
        <v>37</v>
      </c>
      <c r="AB7825" s="1" t="s">
        <v>29</v>
      </c>
      <c r="AC7825" s="1" t="s">
        <v>40</v>
      </c>
      <c r="AD7825" s="1" t="s">
        <v>19</v>
      </c>
      <c r="AE7825" s="2">
        <v>41167</v>
      </c>
    </row>
    <row r="7826" spans="1:31" x14ac:dyDescent="0.25">
      <c r="A7826">
        <f t="shared" si="1105"/>
        <v>7825</v>
      </c>
      <c r="B7826" s="1">
        <v>42951</v>
      </c>
      <c r="C7826" s="2">
        <v>41168</v>
      </c>
      <c r="D7826" s="1" t="s">
        <v>32</v>
      </c>
      <c r="E7826" s="1" t="str">
        <f t="shared" si="1098"/>
        <v>***</v>
      </c>
      <c r="F7826" s="1" t="str">
        <f t="shared" si="1099"/>
        <v>***</v>
      </c>
      <c r="G7826" s="1" t="str">
        <f t="shared" si="1100"/>
        <v>***</v>
      </c>
      <c r="J7826" s="1" t="str">
        <f t="shared" si="1101"/>
        <v>***</v>
      </c>
      <c r="P7826" s="1">
        <v>20</v>
      </c>
      <c r="Q7826" s="1">
        <f t="shared" si="1106"/>
        <v>3.5000000000000003E-2</v>
      </c>
      <c r="T7826" s="4">
        <v>2104.991</v>
      </c>
      <c r="U7826" s="9">
        <f t="shared" si="1102"/>
        <v>1</v>
      </c>
      <c r="V7826" s="4">
        <f t="shared" si="1103"/>
        <v>105.24955</v>
      </c>
      <c r="W7826" s="1" t="s">
        <v>21</v>
      </c>
      <c r="X7826" s="1">
        <v>8.8000000000000007</v>
      </c>
      <c r="Y7826" s="4">
        <f t="shared" si="1104"/>
        <v>2113.7910000000002</v>
      </c>
      <c r="Z7826" s="1" t="s">
        <v>44</v>
      </c>
      <c r="AA7826" s="1" t="s">
        <v>37</v>
      </c>
      <c r="AB7826" s="1" t="s">
        <v>24</v>
      </c>
      <c r="AC7826" s="1" t="s">
        <v>25</v>
      </c>
      <c r="AD7826" s="1" t="s">
        <v>19</v>
      </c>
      <c r="AE7826" s="2">
        <v>41170</v>
      </c>
    </row>
    <row r="7827" spans="1:31" x14ac:dyDescent="0.25">
      <c r="A7827">
        <f t="shared" si="1105"/>
        <v>7826</v>
      </c>
      <c r="B7827" s="1">
        <v>31684</v>
      </c>
      <c r="C7827" s="2">
        <v>41168</v>
      </c>
      <c r="D7827" s="1" t="s">
        <v>32</v>
      </c>
      <c r="E7827" s="1" t="str">
        <f t="shared" si="1098"/>
        <v>***</v>
      </c>
      <c r="F7827" s="1" t="str">
        <f t="shared" si="1099"/>
        <v>***</v>
      </c>
      <c r="G7827" s="1" t="str">
        <f t="shared" si="1100"/>
        <v>***</v>
      </c>
      <c r="J7827" s="1" t="str">
        <f t="shared" si="1101"/>
        <v>***</v>
      </c>
      <c r="P7827" s="1">
        <v>28</v>
      </c>
      <c r="Q7827" s="1">
        <f t="shared" si="1106"/>
        <v>3.5000000000000003E-2</v>
      </c>
      <c r="T7827" s="4">
        <v>456.91</v>
      </c>
      <c r="U7827" s="9">
        <f t="shared" si="1102"/>
        <v>0</v>
      </c>
      <c r="V7827" s="4">
        <f t="shared" si="1103"/>
        <v>16.318214285714287</v>
      </c>
      <c r="W7827" s="1" t="s">
        <v>14</v>
      </c>
      <c r="X7827" s="1">
        <v>17.78</v>
      </c>
      <c r="Y7827" s="4">
        <f t="shared" si="1104"/>
        <v>474.69000000000005</v>
      </c>
      <c r="Z7827" s="1" t="s">
        <v>39</v>
      </c>
      <c r="AA7827" s="1" t="s">
        <v>28</v>
      </c>
      <c r="AB7827" s="1" t="s">
        <v>29</v>
      </c>
      <c r="AC7827" s="1" t="s">
        <v>55</v>
      </c>
      <c r="AD7827" s="1" t="s">
        <v>19</v>
      </c>
      <c r="AE7827" s="2">
        <v>41170</v>
      </c>
    </row>
    <row r="7828" spans="1:31" x14ac:dyDescent="0.25">
      <c r="A7828">
        <f t="shared" si="1105"/>
        <v>7827</v>
      </c>
      <c r="B7828" s="1">
        <v>41286</v>
      </c>
      <c r="C7828" s="2">
        <v>41168</v>
      </c>
      <c r="D7828" s="1" t="s">
        <v>36</v>
      </c>
      <c r="E7828" s="1" t="str">
        <f t="shared" si="1098"/>
        <v>*</v>
      </c>
      <c r="F7828" s="1" t="str">
        <f t="shared" si="1099"/>
        <v>*</v>
      </c>
      <c r="G7828" s="1" t="str">
        <f t="shared" si="1100"/>
        <v>*</v>
      </c>
      <c r="J7828" s="1" t="str">
        <f t="shared" si="1101"/>
        <v>*</v>
      </c>
      <c r="P7828" s="1">
        <v>40</v>
      </c>
      <c r="Q7828" s="1">
        <f t="shared" si="1106"/>
        <v>0.05</v>
      </c>
      <c r="T7828" s="4">
        <v>260.95999999999998</v>
      </c>
      <c r="U7828" s="9">
        <f t="shared" si="1102"/>
        <v>0</v>
      </c>
      <c r="V7828" s="4">
        <f t="shared" si="1103"/>
        <v>6.5239999999999991</v>
      </c>
      <c r="W7828" s="1" t="s">
        <v>21</v>
      </c>
      <c r="X7828" s="1">
        <v>6.22</v>
      </c>
      <c r="Y7828" s="4">
        <f t="shared" si="1104"/>
        <v>267.18</v>
      </c>
      <c r="Z7828" s="1" t="s">
        <v>15</v>
      </c>
      <c r="AA7828" s="1" t="s">
        <v>37</v>
      </c>
      <c r="AB7828" s="1" t="s">
        <v>29</v>
      </c>
      <c r="AC7828" s="1" t="s">
        <v>40</v>
      </c>
      <c r="AD7828" s="1" t="s">
        <v>19</v>
      </c>
      <c r="AE7828" s="2">
        <v>41169</v>
      </c>
    </row>
    <row r="7829" spans="1:31" x14ac:dyDescent="0.25">
      <c r="A7829">
        <f t="shared" si="1105"/>
        <v>7828</v>
      </c>
      <c r="B7829" s="1">
        <v>32994</v>
      </c>
      <c r="C7829" s="2">
        <v>41168</v>
      </c>
      <c r="D7829" s="1" t="s">
        <v>32</v>
      </c>
      <c r="E7829" s="1" t="str">
        <f t="shared" si="1098"/>
        <v>***</v>
      </c>
      <c r="F7829" s="1" t="str">
        <f t="shared" si="1099"/>
        <v>***</v>
      </c>
      <c r="G7829" s="1" t="str">
        <f t="shared" si="1100"/>
        <v>***</v>
      </c>
      <c r="J7829" s="1" t="str">
        <f t="shared" si="1101"/>
        <v>***</v>
      </c>
      <c r="P7829" s="1">
        <v>34</v>
      </c>
      <c r="Q7829" s="1">
        <f t="shared" si="1106"/>
        <v>0.04</v>
      </c>
      <c r="T7829" s="4">
        <v>226.41</v>
      </c>
      <c r="U7829" s="9">
        <f t="shared" si="1102"/>
        <v>0</v>
      </c>
      <c r="V7829" s="4">
        <f t="shared" si="1103"/>
        <v>6.6591176470588236</v>
      </c>
      <c r="W7829" s="1" t="s">
        <v>21</v>
      </c>
      <c r="X7829" s="1">
        <v>8.73</v>
      </c>
      <c r="Y7829" s="4">
        <f t="shared" si="1104"/>
        <v>235.14</v>
      </c>
      <c r="Z7829" s="1" t="s">
        <v>46</v>
      </c>
      <c r="AA7829" s="1" t="s">
        <v>16</v>
      </c>
      <c r="AB7829" s="1" t="s">
        <v>29</v>
      </c>
      <c r="AC7829" s="1" t="s">
        <v>40</v>
      </c>
      <c r="AD7829" s="1" t="s">
        <v>19</v>
      </c>
      <c r="AE7829" s="2">
        <v>41168</v>
      </c>
    </row>
    <row r="7830" spans="1:31" x14ac:dyDescent="0.25">
      <c r="A7830">
        <f t="shared" si="1105"/>
        <v>7829</v>
      </c>
      <c r="B7830" s="1">
        <v>3810</v>
      </c>
      <c r="C7830" s="2">
        <v>41168</v>
      </c>
      <c r="D7830" s="1" t="s">
        <v>32</v>
      </c>
      <c r="E7830" s="1" t="str">
        <f t="shared" si="1098"/>
        <v>***</v>
      </c>
      <c r="F7830" s="1" t="str">
        <f t="shared" si="1099"/>
        <v>***</v>
      </c>
      <c r="G7830" s="1" t="str">
        <f t="shared" si="1100"/>
        <v>***</v>
      </c>
      <c r="J7830" s="1" t="str">
        <f t="shared" si="1101"/>
        <v>***</v>
      </c>
      <c r="P7830" s="1">
        <v>40</v>
      </c>
      <c r="Q7830" s="1">
        <f t="shared" si="1106"/>
        <v>0.05</v>
      </c>
      <c r="T7830" s="4">
        <v>221.86</v>
      </c>
      <c r="U7830" s="9">
        <f t="shared" si="1102"/>
        <v>0</v>
      </c>
      <c r="V7830" s="4">
        <f t="shared" si="1103"/>
        <v>5.5465</v>
      </c>
      <c r="W7830" s="1" t="s">
        <v>21</v>
      </c>
      <c r="X7830" s="1">
        <v>49</v>
      </c>
      <c r="Y7830" s="4">
        <f t="shared" si="1104"/>
        <v>270.86</v>
      </c>
      <c r="Z7830" s="1" t="s">
        <v>51</v>
      </c>
      <c r="AA7830" s="1" t="s">
        <v>28</v>
      </c>
      <c r="AB7830" s="1" t="s">
        <v>29</v>
      </c>
      <c r="AC7830" s="1" t="s">
        <v>63</v>
      </c>
      <c r="AD7830" s="1" t="s">
        <v>48</v>
      </c>
      <c r="AE7830" s="2">
        <v>41170</v>
      </c>
    </row>
    <row r="7831" spans="1:31" x14ac:dyDescent="0.25">
      <c r="A7831">
        <f t="shared" si="1105"/>
        <v>7830</v>
      </c>
      <c r="B7831" s="1">
        <v>31684</v>
      </c>
      <c r="C7831" s="2">
        <v>41168</v>
      </c>
      <c r="D7831" s="1" t="s">
        <v>32</v>
      </c>
      <c r="E7831" s="1" t="str">
        <f t="shared" si="1098"/>
        <v>***</v>
      </c>
      <c r="F7831" s="1" t="str">
        <f t="shared" si="1099"/>
        <v>***</v>
      </c>
      <c r="G7831" s="1" t="str">
        <f t="shared" si="1100"/>
        <v>***</v>
      </c>
      <c r="J7831" s="1" t="str">
        <f t="shared" si="1101"/>
        <v>***</v>
      </c>
      <c r="P7831" s="1">
        <v>15</v>
      </c>
      <c r="Q7831" s="1">
        <f t="shared" si="1106"/>
        <v>0.02</v>
      </c>
      <c r="T7831" s="4">
        <v>89.97</v>
      </c>
      <c r="U7831" s="9">
        <f t="shared" si="1102"/>
        <v>0</v>
      </c>
      <c r="V7831" s="4">
        <f t="shared" si="1103"/>
        <v>5.9980000000000002</v>
      </c>
      <c r="W7831" s="1" t="s">
        <v>21</v>
      </c>
      <c r="X7831" s="1">
        <v>1.46</v>
      </c>
      <c r="Y7831" s="4">
        <f t="shared" si="1104"/>
        <v>91.429999999999993</v>
      </c>
      <c r="Z7831" s="1" t="s">
        <v>39</v>
      </c>
      <c r="AA7831" s="1" t="s">
        <v>28</v>
      </c>
      <c r="AB7831" s="1" t="s">
        <v>29</v>
      </c>
      <c r="AC7831" s="1" t="s">
        <v>40</v>
      </c>
      <c r="AD7831" s="1" t="s">
        <v>31</v>
      </c>
      <c r="AE7831" s="2">
        <v>41171</v>
      </c>
    </row>
    <row r="7832" spans="1:31" x14ac:dyDescent="0.25">
      <c r="A7832">
        <f t="shared" si="1105"/>
        <v>7831</v>
      </c>
      <c r="B7832" s="1">
        <v>3810</v>
      </c>
      <c r="C7832" s="2">
        <v>41168</v>
      </c>
      <c r="D7832" s="1" t="s">
        <v>32</v>
      </c>
      <c r="E7832" s="1" t="str">
        <f t="shared" si="1098"/>
        <v>***</v>
      </c>
      <c r="F7832" s="1" t="str">
        <f t="shared" si="1099"/>
        <v>***</v>
      </c>
      <c r="G7832" s="1" t="str">
        <f t="shared" si="1100"/>
        <v>***</v>
      </c>
      <c r="J7832" s="1" t="str">
        <f t="shared" si="1101"/>
        <v>***</v>
      </c>
      <c r="P7832" s="1">
        <v>25</v>
      </c>
      <c r="Q7832" s="1">
        <f t="shared" si="1106"/>
        <v>3.5000000000000003E-2</v>
      </c>
      <c r="T7832" s="4">
        <v>78.260000000000005</v>
      </c>
      <c r="U7832" s="9">
        <f t="shared" si="1102"/>
        <v>0</v>
      </c>
      <c r="V7832" s="4">
        <f t="shared" si="1103"/>
        <v>3.1304000000000003</v>
      </c>
      <c r="W7832" s="1" t="s">
        <v>14</v>
      </c>
      <c r="X7832" s="1">
        <v>0.5</v>
      </c>
      <c r="Y7832" s="4">
        <f t="shared" si="1104"/>
        <v>78.760000000000005</v>
      </c>
      <c r="Z7832" s="1" t="s">
        <v>51</v>
      </c>
      <c r="AA7832" s="1" t="s">
        <v>28</v>
      </c>
      <c r="AB7832" s="1" t="s">
        <v>29</v>
      </c>
      <c r="AC7832" s="1" t="s">
        <v>58</v>
      </c>
      <c r="AD7832" s="1" t="s">
        <v>19</v>
      </c>
      <c r="AE7832" s="2">
        <v>41170</v>
      </c>
    </row>
    <row r="7833" spans="1:31" x14ac:dyDescent="0.25">
      <c r="A7833">
        <f t="shared" si="1105"/>
        <v>7832</v>
      </c>
      <c r="B7833" s="1">
        <v>27841</v>
      </c>
      <c r="C7833" s="2">
        <v>41168</v>
      </c>
      <c r="D7833" s="1" t="s">
        <v>20</v>
      </c>
      <c r="E7833" s="1" t="str">
        <f t="shared" si="1098"/>
        <v>*</v>
      </c>
      <c r="F7833" s="1" t="str">
        <f t="shared" si="1099"/>
        <v>**</v>
      </c>
      <c r="G7833" s="1" t="str">
        <f t="shared" si="1100"/>
        <v>**</v>
      </c>
      <c r="J7833" s="1" t="str">
        <f t="shared" si="1101"/>
        <v>**</v>
      </c>
      <c r="P7833" s="1">
        <v>33</v>
      </c>
      <c r="Q7833" s="1">
        <f t="shared" si="1106"/>
        <v>0.04</v>
      </c>
      <c r="T7833" s="4">
        <v>67.849999999999994</v>
      </c>
      <c r="U7833" s="9">
        <f t="shared" si="1102"/>
        <v>0</v>
      </c>
      <c r="V7833" s="4">
        <f t="shared" si="1103"/>
        <v>2.0560606060606057</v>
      </c>
      <c r="W7833" s="1" t="s">
        <v>21</v>
      </c>
      <c r="X7833" s="1">
        <v>0.7</v>
      </c>
      <c r="Y7833" s="4">
        <f t="shared" si="1104"/>
        <v>68.55</v>
      </c>
      <c r="Z7833" s="1" t="s">
        <v>44</v>
      </c>
      <c r="AA7833" s="1" t="s">
        <v>28</v>
      </c>
      <c r="AB7833" s="1" t="s">
        <v>29</v>
      </c>
      <c r="AC7833" s="1" t="s">
        <v>30</v>
      </c>
      <c r="AD7833" s="1" t="s">
        <v>31</v>
      </c>
      <c r="AE7833" s="2">
        <v>41170</v>
      </c>
    </row>
    <row r="7834" spans="1:31" x14ac:dyDescent="0.25">
      <c r="A7834">
        <f t="shared" si="1105"/>
        <v>7833</v>
      </c>
      <c r="B7834" s="1">
        <v>56291</v>
      </c>
      <c r="C7834" s="2">
        <v>41169</v>
      </c>
      <c r="D7834" s="1" t="s">
        <v>27</v>
      </c>
      <c r="E7834" s="1" t="str">
        <f t="shared" si="1098"/>
        <v>*</v>
      </c>
      <c r="F7834" s="1" t="str">
        <f t="shared" si="1099"/>
        <v>*</v>
      </c>
      <c r="G7834" s="1" t="str">
        <f t="shared" si="1100"/>
        <v>*</v>
      </c>
      <c r="J7834" s="1" t="str">
        <f t="shared" si="1101"/>
        <v>*</v>
      </c>
      <c r="P7834" s="1">
        <v>22</v>
      </c>
      <c r="Q7834" s="1">
        <f t="shared" si="1106"/>
        <v>3.5000000000000003E-2</v>
      </c>
      <c r="T7834" s="4">
        <v>11022.53</v>
      </c>
      <c r="U7834" s="9">
        <f t="shared" si="1102"/>
        <v>1</v>
      </c>
      <c r="V7834" s="4">
        <f t="shared" si="1103"/>
        <v>501.02409090909094</v>
      </c>
      <c r="W7834" s="1" t="s">
        <v>33</v>
      </c>
      <c r="X7834" s="1">
        <v>16.63</v>
      </c>
      <c r="Y7834" s="4">
        <f t="shared" si="1104"/>
        <v>11039.16</v>
      </c>
      <c r="Z7834" s="1" t="s">
        <v>44</v>
      </c>
      <c r="AA7834" s="1" t="s">
        <v>28</v>
      </c>
      <c r="AB7834" s="1" t="s">
        <v>24</v>
      </c>
      <c r="AC7834" s="1" t="s">
        <v>56</v>
      </c>
      <c r="AD7834" s="1" t="s">
        <v>59</v>
      </c>
      <c r="AE7834" s="2">
        <v>41171</v>
      </c>
    </row>
    <row r="7835" spans="1:31" x14ac:dyDescent="0.25">
      <c r="A7835">
        <f t="shared" si="1105"/>
        <v>7834</v>
      </c>
      <c r="B7835" s="1">
        <v>56291</v>
      </c>
      <c r="C7835" s="2">
        <v>41169</v>
      </c>
      <c r="D7835" s="1" t="s">
        <v>27</v>
      </c>
      <c r="E7835" s="1" t="str">
        <f t="shared" si="1098"/>
        <v>*</v>
      </c>
      <c r="F7835" s="1" t="str">
        <f t="shared" si="1099"/>
        <v>*</v>
      </c>
      <c r="G7835" s="1" t="str">
        <f t="shared" si="1100"/>
        <v>*</v>
      </c>
      <c r="J7835" s="1" t="str">
        <f t="shared" si="1101"/>
        <v>*</v>
      </c>
      <c r="P7835" s="1">
        <v>47</v>
      </c>
      <c r="Q7835" s="1">
        <f t="shared" si="1106"/>
        <v>0.05</v>
      </c>
      <c r="T7835" s="4">
        <v>1200.7</v>
      </c>
      <c r="U7835" s="9">
        <f t="shared" si="1102"/>
        <v>1</v>
      </c>
      <c r="V7835" s="4">
        <f t="shared" si="1103"/>
        <v>25.5468085106383</v>
      </c>
      <c r="W7835" s="1" t="s">
        <v>21</v>
      </c>
      <c r="X7835" s="1">
        <v>8.7899999999999991</v>
      </c>
      <c r="Y7835" s="4">
        <f t="shared" si="1104"/>
        <v>1209.49</v>
      </c>
      <c r="Z7835" s="1" t="s">
        <v>44</v>
      </c>
      <c r="AA7835" s="1" t="s">
        <v>28</v>
      </c>
      <c r="AB7835" s="1" t="s">
        <v>29</v>
      </c>
      <c r="AC7835" s="1" t="s">
        <v>55</v>
      </c>
      <c r="AD7835" s="1" t="s">
        <v>19</v>
      </c>
      <c r="AE7835" s="2">
        <v>41170</v>
      </c>
    </row>
    <row r="7836" spans="1:31" x14ac:dyDescent="0.25">
      <c r="A7836">
        <f t="shared" si="1105"/>
        <v>7835</v>
      </c>
      <c r="B7836" s="1">
        <v>24261</v>
      </c>
      <c r="C7836" s="2">
        <v>41169</v>
      </c>
      <c r="D7836" s="1" t="s">
        <v>32</v>
      </c>
      <c r="E7836" s="1" t="str">
        <f t="shared" si="1098"/>
        <v>***</v>
      </c>
      <c r="F7836" s="1" t="str">
        <f t="shared" si="1099"/>
        <v>***</v>
      </c>
      <c r="G7836" s="1" t="str">
        <f t="shared" si="1100"/>
        <v>***</v>
      </c>
      <c r="J7836" s="1" t="str">
        <f t="shared" si="1101"/>
        <v>***</v>
      </c>
      <c r="P7836" s="1">
        <v>28</v>
      </c>
      <c r="Q7836" s="1">
        <f t="shared" si="1106"/>
        <v>3.5000000000000003E-2</v>
      </c>
      <c r="T7836" s="4">
        <v>946.27</v>
      </c>
      <c r="U7836" s="9">
        <f t="shared" si="1102"/>
        <v>0</v>
      </c>
      <c r="V7836" s="4">
        <f t="shared" si="1103"/>
        <v>33.795357142857142</v>
      </c>
      <c r="W7836" s="1" t="s">
        <v>21</v>
      </c>
      <c r="X7836" s="1">
        <v>8.74</v>
      </c>
      <c r="Y7836" s="4">
        <f t="shared" si="1104"/>
        <v>955.01</v>
      </c>
      <c r="Z7836" s="1" t="s">
        <v>46</v>
      </c>
      <c r="AA7836" s="1" t="s">
        <v>23</v>
      </c>
      <c r="AB7836" s="1" t="s">
        <v>29</v>
      </c>
      <c r="AC7836" s="1" t="s">
        <v>55</v>
      </c>
      <c r="AD7836" s="1" t="s">
        <v>19</v>
      </c>
      <c r="AE7836" s="2">
        <v>41171</v>
      </c>
    </row>
    <row r="7837" spans="1:31" x14ac:dyDescent="0.25">
      <c r="A7837">
        <f t="shared" si="1105"/>
        <v>7836</v>
      </c>
      <c r="B7837" s="1">
        <v>56291</v>
      </c>
      <c r="C7837" s="2">
        <v>41169</v>
      </c>
      <c r="D7837" s="1" t="s">
        <v>27</v>
      </c>
      <c r="E7837" s="1" t="str">
        <f t="shared" si="1098"/>
        <v>*</v>
      </c>
      <c r="F7837" s="1" t="str">
        <f t="shared" si="1099"/>
        <v>*</v>
      </c>
      <c r="G7837" s="1" t="str">
        <f t="shared" si="1100"/>
        <v>*</v>
      </c>
      <c r="J7837" s="1" t="str">
        <f t="shared" si="1101"/>
        <v>*</v>
      </c>
      <c r="P7837" s="1">
        <v>25</v>
      </c>
      <c r="Q7837" s="1">
        <f t="shared" si="1106"/>
        <v>3.5000000000000003E-2</v>
      </c>
      <c r="T7837" s="4">
        <v>377.37</v>
      </c>
      <c r="U7837" s="9">
        <f t="shared" si="1102"/>
        <v>0</v>
      </c>
      <c r="V7837" s="4">
        <f t="shared" si="1103"/>
        <v>15.094799999999999</v>
      </c>
      <c r="W7837" s="1" t="s">
        <v>21</v>
      </c>
      <c r="X7837" s="1">
        <v>1.97</v>
      </c>
      <c r="Y7837" s="4">
        <f t="shared" si="1104"/>
        <v>379.34000000000003</v>
      </c>
      <c r="Z7837" s="1" t="s">
        <v>44</v>
      </c>
      <c r="AA7837" s="1" t="s">
        <v>28</v>
      </c>
      <c r="AB7837" s="1" t="s">
        <v>29</v>
      </c>
      <c r="AC7837" s="1" t="s">
        <v>40</v>
      </c>
      <c r="AD7837" s="1" t="s">
        <v>31</v>
      </c>
      <c r="AE7837" s="2">
        <v>41169</v>
      </c>
    </row>
    <row r="7838" spans="1:31" x14ac:dyDescent="0.25">
      <c r="A7838">
        <f t="shared" si="1105"/>
        <v>7837</v>
      </c>
      <c r="B7838" s="1">
        <v>52419</v>
      </c>
      <c r="C7838" s="2">
        <v>41170</v>
      </c>
      <c r="D7838" s="1" t="s">
        <v>20</v>
      </c>
      <c r="E7838" s="1" t="str">
        <f t="shared" si="1098"/>
        <v>*</v>
      </c>
      <c r="F7838" s="1" t="str">
        <f t="shared" si="1099"/>
        <v>**</v>
      </c>
      <c r="G7838" s="1" t="str">
        <f t="shared" si="1100"/>
        <v>**</v>
      </c>
      <c r="J7838" s="1" t="str">
        <f t="shared" si="1101"/>
        <v>**</v>
      </c>
      <c r="P7838" s="1">
        <v>32</v>
      </c>
      <c r="Q7838" s="1">
        <f t="shared" si="1106"/>
        <v>0.04</v>
      </c>
      <c r="T7838" s="4">
        <v>3500.49</v>
      </c>
      <c r="U7838" s="9">
        <f t="shared" si="1102"/>
        <v>1</v>
      </c>
      <c r="V7838" s="4">
        <f t="shared" si="1103"/>
        <v>109.39031249999999</v>
      </c>
      <c r="W7838" s="1" t="s">
        <v>21</v>
      </c>
      <c r="X7838" s="1">
        <v>8.64</v>
      </c>
      <c r="Y7838" s="4">
        <f t="shared" si="1104"/>
        <v>3509.1299999999997</v>
      </c>
      <c r="Z7838" s="1" t="s">
        <v>49</v>
      </c>
      <c r="AA7838" s="1" t="s">
        <v>28</v>
      </c>
      <c r="AB7838" s="1" t="s">
        <v>29</v>
      </c>
      <c r="AC7838" s="1" t="s">
        <v>55</v>
      </c>
      <c r="AD7838" s="1" t="s">
        <v>19</v>
      </c>
      <c r="AE7838" s="2">
        <v>41171</v>
      </c>
    </row>
    <row r="7839" spans="1:31" x14ac:dyDescent="0.25">
      <c r="A7839">
        <f t="shared" si="1105"/>
        <v>7838</v>
      </c>
      <c r="B7839" s="1">
        <v>57537</v>
      </c>
      <c r="C7839" s="2">
        <v>41170</v>
      </c>
      <c r="D7839" s="1" t="s">
        <v>36</v>
      </c>
      <c r="E7839" s="1" t="str">
        <f t="shared" si="1098"/>
        <v>*</v>
      </c>
      <c r="F7839" s="1" t="str">
        <f t="shared" si="1099"/>
        <v>*</v>
      </c>
      <c r="G7839" s="1" t="str">
        <f t="shared" si="1100"/>
        <v>*</v>
      </c>
      <c r="J7839" s="1" t="str">
        <f t="shared" si="1101"/>
        <v>*</v>
      </c>
      <c r="P7839" s="1">
        <v>29</v>
      </c>
      <c r="Q7839" s="1">
        <f t="shared" si="1106"/>
        <v>3.5000000000000003E-2</v>
      </c>
      <c r="T7839" s="4">
        <v>2948.63</v>
      </c>
      <c r="U7839" s="9">
        <f t="shared" si="1102"/>
        <v>1</v>
      </c>
      <c r="V7839" s="4">
        <f t="shared" si="1103"/>
        <v>101.67689655172414</v>
      </c>
      <c r="W7839" s="1" t="s">
        <v>21</v>
      </c>
      <c r="X7839" s="1">
        <v>7.18</v>
      </c>
      <c r="Y7839" s="4">
        <f t="shared" si="1104"/>
        <v>2955.81</v>
      </c>
      <c r="Z7839" s="1" t="s">
        <v>54</v>
      </c>
      <c r="AA7839" s="1" t="s">
        <v>37</v>
      </c>
      <c r="AB7839" s="1" t="s">
        <v>24</v>
      </c>
      <c r="AC7839" s="1" t="s">
        <v>38</v>
      </c>
      <c r="AD7839" s="1" t="s">
        <v>19</v>
      </c>
      <c r="AE7839" s="2">
        <v>41171</v>
      </c>
    </row>
    <row r="7840" spans="1:31" x14ac:dyDescent="0.25">
      <c r="A7840">
        <f t="shared" si="1105"/>
        <v>7839</v>
      </c>
      <c r="B7840" s="1">
        <v>33479</v>
      </c>
      <c r="C7840" s="2">
        <v>41170</v>
      </c>
      <c r="D7840" s="1" t="s">
        <v>32</v>
      </c>
      <c r="E7840" s="1" t="str">
        <f t="shared" si="1098"/>
        <v>***</v>
      </c>
      <c r="F7840" s="1" t="str">
        <f t="shared" si="1099"/>
        <v>***</v>
      </c>
      <c r="G7840" s="1" t="str">
        <f t="shared" si="1100"/>
        <v>***</v>
      </c>
      <c r="J7840" s="1" t="str">
        <f t="shared" si="1101"/>
        <v>***</v>
      </c>
      <c r="P7840" s="1">
        <v>50</v>
      </c>
      <c r="Q7840" s="1">
        <f t="shared" si="1106"/>
        <v>0.06</v>
      </c>
      <c r="T7840" s="4">
        <v>762.2</v>
      </c>
      <c r="U7840" s="9">
        <f t="shared" si="1102"/>
        <v>0</v>
      </c>
      <c r="V7840" s="4">
        <f t="shared" si="1103"/>
        <v>15.244000000000002</v>
      </c>
      <c r="W7840" s="1" t="s">
        <v>21</v>
      </c>
      <c r="X7840" s="1">
        <v>8.4</v>
      </c>
      <c r="Y7840" s="4">
        <f t="shared" si="1104"/>
        <v>770.6</v>
      </c>
      <c r="Z7840" s="1" t="s">
        <v>46</v>
      </c>
      <c r="AA7840" s="1" t="s">
        <v>37</v>
      </c>
      <c r="AB7840" s="1" t="s">
        <v>29</v>
      </c>
      <c r="AC7840" s="1" t="s">
        <v>43</v>
      </c>
      <c r="AD7840" s="1" t="s">
        <v>19</v>
      </c>
      <c r="AE7840" s="2">
        <v>41172</v>
      </c>
    </row>
    <row r="7841" spans="1:31" x14ac:dyDescent="0.25">
      <c r="A7841">
        <f t="shared" si="1105"/>
        <v>7840</v>
      </c>
      <c r="B7841" s="1">
        <v>2885</v>
      </c>
      <c r="C7841" s="2">
        <v>41170</v>
      </c>
      <c r="D7841" s="1" t="s">
        <v>27</v>
      </c>
      <c r="E7841" s="1" t="str">
        <f t="shared" si="1098"/>
        <v>*</v>
      </c>
      <c r="F7841" s="1" t="str">
        <f t="shared" si="1099"/>
        <v>*</v>
      </c>
      <c r="G7841" s="1" t="str">
        <f t="shared" si="1100"/>
        <v>*</v>
      </c>
      <c r="J7841" s="1" t="str">
        <f t="shared" si="1101"/>
        <v>*</v>
      </c>
      <c r="P7841" s="1">
        <v>46</v>
      </c>
      <c r="Q7841" s="1">
        <f t="shared" si="1106"/>
        <v>0.05</v>
      </c>
      <c r="T7841" s="4">
        <v>712.18</v>
      </c>
      <c r="U7841" s="9">
        <f t="shared" si="1102"/>
        <v>0</v>
      </c>
      <c r="V7841" s="4">
        <f t="shared" si="1103"/>
        <v>15.482173913043477</v>
      </c>
      <c r="W7841" s="1" t="s">
        <v>21</v>
      </c>
      <c r="X7841" s="1">
        <v>5.41</v>
      </c>
      <c r="Y7841" s="4">
        <f t="shared" si="1104"/>
        <v>717.58999999999992</v>
      </c>
      <c r="Z7841" s="1" t="s">
        <v>54</v>
      </c>
      <c r="AA7841" s="1" t="s">
        <v>37</v>
      </c>
      <c r="AB7841" s="1" t="s">
        <v>29</v>
      </c>
      <c r="AC7841" s="1" t="s">
        <v>55</v>
      </c>
      <c r="AD7841" s="1" t="s">
        <v>19</v>
      </c>
      <c r="AE7841" s="2">
        <v>41172</v>
      </c>
    </row>
    <row r="7842" spans="1:31" x14ac:dyDescent="0.25">
      <c r="A7842">
        <f t="shared" si="1105"/>
        <v>7841</v>
      </c>
      <c r="B7842" s="1">
        <v>33479</v>
      </c>
      <c r="C7842" s="2">
        <v>41170</v>
      </c>
      <c r="D7842" s="1" t="s">
        <v>32</v>
      </c>
      <c r="E7842" s="1" t="str">
        <f t="shared" si="1098"/>
        <v>***</v>
      </c>
      <c r="F7842" s="1" t="str">
        <f t="shared" si="1099"/>
        <v>***</v>
      </c>
      <c r="G7842" s="1" t="str">
        <f t="shared" si="1100"/>
        <v>***</v>
      </c>
      <c r="J7842" s="1" t="str">
        <f t="shared" si="1101"/>
        <v>***</v>
      </c>
      <c r="P7842" s="1">
        <v>27</v>
      </c>
      <c r="Q7842" s="1">
        <f t="shared" si="1106"/>
        <v>3.5000000000000003E-2</v>
      </c>
      <c r="T7842" s="4">
        <v>235.45</v>
      </c>
      <c r="U7842" s="9">
        <f t="shared" si="1102"/>
        <v>0</v>
      </c>
      <c r="V7842" s="4">
        <f t="shared" si="1103"/>
        <v>8.7203703703703699</v>
      </c>
      <c r="W7842" s="1" t="s">
        <v>21</v>
      </c>
      <c r="X7842" s="1">
        <v>5.16</v>
      </c>
      <c r="Y7842" s="4">
        <f t="shared" si="1104"/>
        <v>240.60999999999999</v>
      </c>
      <c r="Z7842" s="1" t="s">
        <v>46</v>
      </c>
      <c r="AA7842" s="1" t="s">
        <v>37</v>
      </c>
      <c r="AB7842" s="1" t="s">
        <v>29</v>
      </c>
      <c r="AC7842" s="1" t="s">
        <v>40</v>
      </c>
      <c r="AD7842" s="1" t="s">
        <v>31</v>
      </c>
      <c r="AE7842" s="2">
        <v>41172</v>
      </c>
    </row>
    <row r="7843" spans="1:31" x14ac:dyDescent="0.25">
      <c r="A7843">
        <f t="shared" si="1105"/>
        <v>7842</v>
      </c>
      <c r="B7843" s="1">
        <v>2885</v>
      </c>
      <c r="C7843" s="2">
        <v>41170</v>
      </c>
      <c r="D7843" s="1" t="s">
        <v>27</v>
      </c>
      <c r="E7843" s="1" t="str">
        <f t="shared" si="1098"/>
        <v>*</v>
      </c>
      <c r="F7843" s="1" t="str">
        <f t="shared" si="1099"/>
        <v>*</v>
      </c>
      <c r="G7843" s="1" t="str">
        <f t="shared" si="1100"/>
        <v>*</v>
      </c>
      <c r="J7843" s="1" t="str">
        <f t="shared" si="1101"/>
        <v>*</v>
      </c>
      <c r="P7843" s="1">
        <v>29</v>
      </c>
      <c r="Q7843" s="1">
        <f t="shared" si="1106"/>
        <v>3.5000000000000003E-2</v>
      </c>
      <c r="T7843" s="4">
        <v>197.41</v>
      </c>
      <c r="U7843" s="9">
        <f t="shared" si="1102"/>
        <v>0</v>
      </c>
      <c r="V7843" s="4">
        <f t="shared" si="1103"/>
        <v>6.8072413793103443</v>
      </c>
      <c r="W7843" s="1" t="s">
        <v>21</v>
      </c>
      <c r="X7843" s="1">
        <v>8.4</v>
      </c>
      <c r="Y7843" s="4">
        <f t="shared" si="1104"/>
        <v>205.81</v>
      </c>
      <c r="Z7843" s="1" t="s">
        <v>54</v>
      </c>
      <c r="AA7843" s="1" t="s">
        <v>37</v>
      </c>
      <c r="AB7843" s="1" t="s">
        <v>29</v>
      </c>
      <c r="AC7843" s="1" t="s">
        <v>40</v>
      </c>
      <c r="AD7843" s="1" t="s">
        <v>19</v>
      </c>
      <c r="AE7843" s="2">
        <v>41170</v>
      </c>
    </row>
    <row r="7844" spans="1:31" x14ac:dyDescent="0.25">
      <c r="A7844">
        <f t="shared" si="1105"/>
        <v>7843</v>
      </c>
      <c r="B7844" s="1">
        <v>33479</v>
      </c>
      <c r="C7844" s="2">
        <v>41170</v>
      </c>
      <c r="D7844" s="1" t="s">
        <v>32</v>
      </c>
      <c r="E7844" s="1" t="str">
        <f t="shared" si="1098"/>
        <v>***</v>
      </c>
      <c r="F7844" s="1" t="str">
        <f t="shared" si="1099"/>
        <v>***</v>
      </c>
      <c r="G7844" s="1" t="str">
        <f t="shared" si="1100"/>
        <v>***</v>
      </c>
      <c r="J7844" s="1" t="str">
        <f t="shared" si="1101"/>
        <v>***</v>
      </c>
      <c r="P7844" s="1">
        <v>24</v>
      </c>
      <c r="Q7844" s="1">
        <f t="shared" si="1106"/>
        <v>3.5000000000000003E-2</v>
      </c>
      <c r="T7844" s="4">
        <v>161.87</v>
      </c>
      <c r="U7844" s="9">
        <f t="shared" si="1102"/>
        <v>0</v>
      </c>
      <c r="V7844" s="4">
        <f t="shared" si="1103"/>
        <v>6.7445833333333338</v>
      </c>
      <c r="W7844" s="1" t="s">
        <v>21</v>
      </c>
      <c r="X7844" s="1">
        <v>5.1100000000000003</v>
      </c>
      <c r="Y7844" s="4">
        <f t="shared" si="1104"/>
        <v>166.98000000000002</v>
      </c>
      <c r="Z7844" s="1" t="s">
        <v>51</v>
      </c>
      <c r="AA7844" s="1" t="s">
        <v>37</v>
      </c>
      <c r="AB7844" s="1" t="s">
        <v>29</v>
      </c>
      <c r="AC7844" s="1" t="s">
        <v>40</v>
      </c>
      <c r="AD7844" s="1" t="s">
        <v>19</v>
      </c>
      <c r="AE7844" s="2">
        <v>41172</v>
      </c>
    </row>
    <row r="7845" spans="1:31" x14ac:dyDescent="0.25">
      <c r="A7845">
        <f t="shared" si="1105"/>
        <v>7844</v>
      </c>
      <c r="B7845" s="1">
        <v>57537</v>
      </c>
      <c r="C7845" s="2">
        <v>41170</v>
      </c>
      <c r="D7845" s="1" t="s">
        <v>36</v>
      </c>
      <c r="E7845" s="1" t="str">
        <f t="shared" si="1098"/>
        <v>*</v>
      </c>
      <c r="F7845" s="1" t="str">
        <f t="shared" si="1099"/>
        <v>*</v>
      </c>
      <c r="G7845" s="1" t="str">
        <f t="shared" si="1100"/>
        <v>*</v>
      </c>
      <c r="J7845" s="1" t="str">
        <f t="shared" si="1101"/>
        <v>*</v>
      </c>
      <c r="P7845" s="1">
        <v>13</v>
      </c>
      <c r="Q7845" s="1">
        <f t="shared" si="1106"/>
        <v>0.02</v>
      </c>
      <c r="T7845" s="4">
        <v>76.38</v>
      </c>
      <c r="U7845" s="9">
        <f t="shared" si="1102"/>
        <v>0</v>
      </c>
      <c r="V7845" s="4">
        <f t="shared" si="1103"/>
        <v>5.8753846153846148</v>
      </c>
      <c r="W7845" s="1" t="s">
        <v>14</v>
      </c>
      <c r="X7845" s="1">
        <v>5.24</v>
      </c>
      <c r="Y7845" s="4">
        <f t="shared" si="1104"/>
        <v>81.61999999999999</v>
      </c>
      <c r="Z7845" s="1" t="s">
        <v>54</v>
      </c>
      <c r="AA7845" s="1" t="s">
        <v>37</v>
      </c>
      <c r="AB7845" s="1" t="s">
        <v>29</v>
      </c>
      <c r="AC7845" s="1" t="s">
        <v>43</v>
      </c>
      <c r="AD7845" s="1" t="s">
        <v>19</v>
      </c>
      <c r="AE7845" s="2">
        <v>41171</v>
      </c>
    </row>
    <row r="7846" spans="1:31" x14ac:dyDescent="0.25">
      <c r="A7846">
        <f t="shared" si="1105"/>
        <v>7845</v>
      </c>
      <c r="B7846" s="1">
        <v>57537</v>
      </c>
      <c r="C7846" s="2">
        <v>41170</v>
      </c>
      <c r="D7846" s="1" t="s">
        <v>36</v>
      </c>
      <c r="E7846" s="1" t="str">
        <f t="shared" si="1098"/>
        <v>*</v>
      </c>
      <c r="F7846" s="1" t="str">
        <f t="shared" si="1099"/>
        <v>*</v>
      </c>
      <c r="G7846" s="1" t="str">
        <f t="shared" si="1100"/>
        <v>*</v>
      </c>
      <c r="J7846" s="1" t="str">
        <f t="shared" si="1101"/>
        <v>*</v>
      </c>
      <c r="P7846" s="1">
        <v>4</v>
      </c>
      <c r="Q7846" s="1">
        <f t="shared" si="1106"/>
        <v>0.01</v>
      </c>
      <c r="T7846" s="4">
        <v>18.329999999999998</v>
      </c>
      <c r="U7846" s="9">
        <f t="shared" si="1102"/>
        <v>0</v>
      </c>
      <c r="V7846" s="4">
        <f t="shared" si="1103"/>
        <v>4.5824999999999996</v>
      </c>
      <c r="W7846" s="1" t="s">
        <v>21</v>
      </c>
      <c r="X7846" s="1">
        <v>2.97</v>
      </c>
      <c r="Y7846" s="4">
        <f t="shared" si="1104"/>
        <v>21.299999999999997</v>
      </c>
      <c r="Z7846" s="1" t="s">
        <v>54</v>
      </c>
      <c r="AA7846" s="1" t="s">
        <v>37</v>
      </c>
      <c r="AB7846" s="1" t="s">
        <v>29</v>
      </c>
      <c r="AC7846" s="1" t="s">
        <v>40</v>
      </c>
      <c r="AD7846" s="1" t="s">
        <v>31</v>
      </c>
      <c r="AE7846" s="2">
        <v>41170</v>
      </c>
    </row>
    <row r="7847" spans="1:31" x14ac:dyDescent="0.25">
      <c r="A7847">
        <f t="shared" si="1105"/>
        <v>7846</v>
      </c>
      <c r="B7847" s="1">
        <v>12096</v>
      </c>
      <c r="C7847" s="2">
        <v>41171</v>
      </c>
      <c r="D7847" s="1" t="s">
        <v>36</v>
      </c>
      <c r="E7847" s="1" t="str">
        <f t="shared" si="1098"/>
        <v>*</v>
      </c>
      <c r="F7847" s="1" t="str">
        <f t="shared" si="1099"/>
        <v>*</v>
      </c>
      <c r="G7847" s="1" t="str">
        <f t="shared" si="1100"/>
        <v>*</v>
      </c>
      <c r="J7847" s="1" t="str">
        <f t="shared" si="1101"/>
        <v>*</v>
      </c>
      <c r="P7847" s="1">
        <v>46</v>
      </c>
      <c r="Q7847" s="1">
        <f t="shared" si="1106"/>
        <v>0.05</v>
      </c>
      <c r="T7847" s="4">
        <v>8009.5924999999997</v>
      </c>
      <c r="U7847" s="9">
        <f t="shared" si="1102"/>
        <v>1</v>
      </c>
      <c r="V7847" s="4">
        <f t="shared" si="1103"/>
        <v>174.12157608695651</v>
      </c>
      <c r="W7847" s="1" t="s">
        <v>21</v>
      </c>
      <c r="X7847" s="1">
        <v>8.08</v>
      </c>
      <c r="Y7847" s="4">
        <f t="shared" si="1104"/>
        <v>8017.6724999999997</v>
      </c>
      <c r="Z7847" s="1" t="s">
        <v>39</v>
      </c>
      <c r="AA7847" s="1" t="s">
        <v>37</v>
      </c>
      <c r="AB7847" s="1" t="s">
        <v>24</v>
      </c>
      <c r="AC7847" s="1" t="s">
        <v>25</v>
      </c>
      <c r="AD7847" s="1" t="s">
        <v>19</v>
      </c>
      <c r="AE7847" s="2">
        <v>41171</v>
      </c>
    </row>
    <row r="7848" spans="1:31" x14ac:dyDescent="0.25">
      <c r="A7848">
        <f t="shared" si="1105"/>
        <v>7847</v>
      </c>
      <c r="B7848" s="1">
        <v>33729</v>
      </c>
      <c r="C7848" s="2">
        <v>41171</v>
      </c>
      <c r="D7848" s="1" t="s">
        <v>27</v>
      </c>
      <c r="E7848" s="1" t="str">
        <f t="shared" si="1098"/>
        <v>*</v>
      </c>
      <c r="F7848" s="1" t="str">
        <f t="shared" si="1099"/>
        <v>*</v>
      </c>
      <c r="G7848" s="1" t="str">
        <f t="shared" si="1100"/>
        <v>*</v>
      </c>
      <c r="J7848" s="1" t="str">
        <f t="shared" si="1101"/>
        <v>*</v>
      </c>
      <c r="P7848" s="1">
        <v>26</v>
      </c>
      <c r="Q7848" s="1">
        <f t="shared" si="1106"/>
        <v>3.5000000000000003E-2</v>
      </c>
      <c r="T7848" s="4">
        <v>6995.56</v>
      </c>
      <c r="U7848" s="9">
        <f t="shared" si="1102"/>
        <v>1</v>
      </c>
      <c r="V7848" s="4">
        <f t="shared" si="1103"/>
        <v>269.06</v>
      </c>
      <c r="W7848" s="1" t="s">
        <v>21</v>
      </c>
      <c r="X7848" s="1">
        <v>35</v>
      </c>
      <c r="Y7848" s="4">
        <f t="shared" si="1104"/>
        <v>7030.56</v>
      </c>
      <c r="Z7848" s="1" t="s">
        <v>15</v>
      </c>
      <c r="AA7848" s="1" t="s">
        <v>23</v>
      </c>
      <c r="AB7848" s="1" t="s">
        <v>29</v>
      </c>
      <c r="AC7848" s="1" t="s">
        <v>55</v>
      </c>
      <c r="AD7848" s="1" t="s">
        <v>48</v>
      </c>
      <c r="AE7848" s="2">
        <v>41172</v>
      </c>
    </row>
    <row r="7849" spans="1:31" x14ac:dyDescent="0.25">
      <c r="A7849">
        <f t="shared" si="1105"/>
        <v>7848</v>
      </c>
      <c r="B7849" s="1">
        <v>12096</v>
      </c>
      <c r="C7849" s="2">
        <v>41171</v>
      </c>
      <c r="D7849" s="1" t="s">
        <v>36</v>
      </c>
      <c r="E7849" s="1" t="str">
        <f t="shared" si="1098"/>
        <v>*</v>
      </c>
      <c r="F7849" s="1" t="str">
        <f t="shared" si="1099"/>
        <v>*</v>
      </c>
      <c r="G7849" s="1" t="str">
        <f t="shared" si="1100"/>
        <v>*</v>
      </c>
      <c r="J7849" s="1" t="str">
        <f t="shared" si="1101"/>
        <v>*</v>
      </c>
      <c r="P7849" s="1">
        <v>23</v>
      </c>
      <c r="Q7849" s="1">
        <f t="shared" si="1106"/>
        <v>3.5000000000000003E-2</v>
      </c>
      <c r="T7849" s="4">
        <v>4689.66</v>
      </c>
      <c r="U7849" s="9">
        <f t="shared" si="1102"/>
        <v>1</v>
      </c>
      <c r="V7849" s="4">
        <f t="shared" si="1103"/>
        <v>203.89826086956521</v>
      </c>
      <c r="W7849" s="1" t="s">
        <v>21</v>
      </c>
      <c r="X7849" s="1">
        <v>11.54</v>
      </c>
      <c r="Y7849" s="4">
        <f t="shared" si="1104"/>
        <v>4701.2</v>
      </c>
      <c r="Z7849" s="1" t="s">
        <v>39</v>
      </c>
      <c r="AA7849" s="1" t="s">
        <v>37</v>
      </c>
      <c r="AB7849" s="1" t="s">
        <v>17</v>
      </c>
      <c r="AC7849" s="1" t="s">
        <v>18</v>
      </c>
      <c r="AD7849" s="1" t="s">
        <v>48</v>
      </c>
      <c r="AE7849" s="2">
        <v>41173</v>
      </c>
    </row>
    <row r="7850" spans="1:31" x14ac:dyDescent="0.25">
      <c r="A7850">
        <f t="shared" si="1105"/>
        <v>7849</v>
      </c>
      <c r="B7850" s="1">
        <v>17157</v>
      </c>
      <c r="C7850" s="2">
        <v>41171</v>
      </c>
      <c r="D7850" s="1" t="s">
        <v>13</v>
      </c>
      <c r="E7850" s="1" t="str">
        <f t="shared" si="1098"/>
        <v>*</v>
      </c>
      <c r="F7850" s="1" t="str">
        <f t="shared" si="1099"/>
        <v>*</v>
      </c>
      <c r="G7850" s="1" t="str">
        <f t="shared" si="1100"/>
        <v>*</v>
      </c>
      <c r="J7850" s="1" t="str">
        <f t="shared" si="1101"/>
        <v>*</v>
      </c>
      <c r="P7850" s="1">
        <v>31</v>
      </c>
      <c r="Q7850" s="1">
        <f t="shared" si="1106"/>
        <v>0.04</v>
      </c>
      <c r="T7850" s="4">
        <v>3081.471</v>
      </c>
      <c r="U7850" s="9">
        <f t="shared" si="1102"/>
        <v>1</v>
      </c>
      <c r="V7850" s="4">
        <f t="shared" si="1103"/>
        <v>99.40229032258064</v>
      </c>
      <c r="W7850" s="1" t="s">
        <v>21</v>
      </c>
      <c r="X7850" s="1">
        <v>4.2</v>
      </c>
      <c r="Y7850" s="4">
        <f t="shared" si="1104"/>
        <v>3085.6709999999998</v>
      </c>
      <c r="Z7850" s="1" t="s">
        <v>64</v>
      </c>
      <c r="AA7850" s="1" t="s">
        <v>28</v>
      </c>
      <c r="AB7850" s="1" t="s">
        <v>24</v>
      </c>
      <c r="AC7850" s="1" t="s">
        <v>25</v>
      </c>
      <c r="AD7850" s="1" t="s">
        <v>19</v>
      </c>
      <c r="AE7850" s="2">
        <v>41175</v>
      </c>
    </row>
    <row r="7851" spans="1:31" x14ac:dyDescent="0.25">
      <c r="A7851">
        <f t="shared" si="1105"/>
        <v>7850</v>
      </c>
      <c r="B7851" s="1">
        <v>29537</v>
      </c>
      <c r="C7851" s="2">
        <v>41171</v>
      </c>
      <c r="D7851" s="1" t="s">
        <v>13</v>
      </c>
      <c r="E7851" s="1" t="str">
        <f t="shared" si="1098"/>
        <v>*</v>
      </c>
      <c r="F7851" s="1" t="str">
        <f t="shared" si="1099"/>
        <v>*</v>
      </c>
      <c r="G7851" s="1" t="str">
        <f t="shared" si="1100"/>
        <v>*</v>
      </c>
      <c r="J7851" s="1" t="str">
        <f t="shared" si="1101"/>
        <v>*</v>
      </c>
      <c r="P7851" s="1">
        <v>30</v>
      </c>
      <c r="Q7851" s="1">
        <f t="shared" si="1106"/>
        <v>0.04</v>
      </c>
      <c r="T7851" s="4">
        <v>318.56</v>
      </c>
      <c r="U7851" s="9">
        <f t="shared" si="1102"/>
        <v>0</v>
      </c>
      <c r="V7851" s="4">
        <f t="shared" si="1103"/>
        <v>10.618666666666666</v>
      </c>
      <c r="W7851" s="1" t="s">
        <v>14</v>
      </c>
      <c r="X7851" s="1">
        <v>4.5</v>
      </c>
      <c r="Y7851" s="4">
        <f t="shared" si="1104"/>
        <v>323.06</v>
      </c>
      <c r="Z7851" s="1" t="s">
        <v>22</v>
      </c>
      <c r="AA7851" s="1" t="s">
        <v>37</v>
      </c>
      <c r="AB7851" s="1" t="s">
        <v>29</v>
      </c>
      <c r="AC7851" s="1" t="s">
        <v>63</v>
      </c>
      <c r="AD7851" s="1" t="s">
        <v>19</v>
      </c>
      <c r="AE7851" s="2">
        <v>41180</v>
      </c>
    </row>
    <row r="7852" spans="1:31" x14ac:dyDescent="0.25">
      <c r="A7852">
        <f t="shared" si="1105"/>
        <v>7851</v>
      </c>
      <c r="B7852" s="1">
        <v>20354</v>
      </c>
      <c r="C7852" s="2">
        <v>41171</v>
      </c>
      <c r="D7852" s="1" t="s">
        <v>32</v>
      </c>
      <c r="E7852" s="1" t="str">
        <f t="shared" si="1098"/>
        <v>***</v>
      </c>
      <c r="F7852" s="1" t="str">
        <f t="shared" si="1099"/>
        <v>***</v>
      </c>
      <c r="G7852" s="1" t="str">
        <f t="shared" si="1100"/>
        <v>***</v>
      </c>
      <c r="J7852" s="1" t="str">
        <f t="shared" si="1101"/>
        <v>***</v>
      </c>
      <c r="P7852" s="1">
        <v>24</v>
      </c>
      <c r="Q7852" s="1">
        <f t="shared" si="1106"/>
        <v>3.5000000000000003E-2</v>
      </c>
      <c r="T7852" s="4">
        <v>76.06</v>
      </c>
      <c r="U7852" s="9">
        <f t="shared" si="1102"/>
        <v>0</v>
      </c>
      <c r="V7852" s="4">
        <f t="shared" si="1103"/>
        <v>3.1691666666666669</v>
      </c>
      <c r="W7852" s="1" t="s">
        <v>21</v>
      </c>
      <c r="X7852" s="1">
        <v>0.49</v>
      </c>
      <c r="Y7852" s="4">
        <f t="shared" si="1104"/>
        <v>76.55</v>
      </c>
      <c r="Z7852" s="1" t="s">
        <v>44</v>
      </c>
      <c r="AA7852" s="1" t="s">
        <v>28</v>
      </c>
      <c r="AB7852" s="1" t="s">
        <v>29</v>
      </c>
      <c r="AC7852" s="1" t="s">
        <v>58</v>
      </c>
      <c r="AD7852" s="1" t="s">
        <v>19</v>
      </c>
      <c r="AE7852" s="2">
        <v>41173</v>
      </c>
    </row>
    <row r="7853" spans="1:31" x14ac:dyDescent="0.25">
      <c r="A7853">
        <f t="shared" si="1105"/>
        <v>7852</v>
      </c>
      <c r="B7853" s="1">
        <v>38723</v>
      </c>
      <c r="C7853" s="2">
        <v>41172</v>
      </c>
      <c r="D7853" s="1" t="s">
        <v>32</v>
      </c>
      <c r="E7853" s="1" t="str">
        <f t="shared" si="1098"/>
        <v>***</v>
      </c>
      <c r="F7853" s="1" t="str">
        <f t="shared" si="1099"/>
        <v>***</v>
      </c>
      <c r="G7853" s="1" t="str">
        <f t="shared" si="1100"/>
        <v>***</v>
      </c>
      <c r="J7853" s="1" t="str">
        <f t="shared" si="1101"/>
        <v>***</v>
      </c>
      <c r="P7853" s="1">
        <v>39</v>
      </c>
      <c r="Q7853" s="1">
        <f t="shared" si="1106"/>
        <v>0.04</v>
      </c>
      <c r="T7853" s="4">
        <v>2617.13</v>
      </c>
      <c r="U7853" s="9">
        <f t="shared" si="1102"/>
        <v>1</v>
      </c>
      <c r="V7853" s="4">
        <f t="shared" si="1103"/>
        <v>67.105897435897433</v>
      </c>
      <c r="W7853" s="1" t="s">
        <v>21</v>
      </c>
      <c r="X7853" s="1">
        <v>6.88</v>
      </c>
      <c r="Y7853" s="4">
        <f t="shared" si="1104"/>
        <v>2624.01</v>
      </c>
      <c r="Z7853" s="1" t="s">
        <v>53</v>
      </c>
      <c r="AA7853" s="1" t="s">
        <v>37</v>
      </c>
      <c r="AB7853" s="1" t="s">
        <v>29</v>
      </c>
      <c r="AC7853" s="1" t="s">
        <v>55</v>
      </c>
      <c r="AD7853" s="1" t="s">
        <v>19</v>
      </c>
      <c r="AE7853" s="2">
        <v>41174</v>
      </c>
    </row>
    <row r="7854" spans="1:31" x14ac:dyDescent="0.25">
      <c r="A7854">
        <f t="shared" si="1105"/>
        <v>7853</v>
      </c>
      <c r="B7854" s="1">
        <v>39783</v>
      </c>
      <c r="C7854" s="2">
        <v>41172</v>
      </c>
      <c r="D7854" s="1" t="s">
        <v>27</v>
      </c>
      <c r="E7854" s="1" t="str">
        <f t="shared" si="1098"/>
        <v>*</v>
      </c>
      <c r="F7854" s="1" t="str">
        <f t="shared" si="1099"/>
        <v>*</v>
      </c>
      <c r="G7854" s="1" t="str">
        <f t="shared" si="1100"/>
        <v>*</v>
      </c>
      <c r="J7854" s="1" t="str">
        <f t="shared" si="1101"/>
        <v>*</v>
      </c>
      <c r="P7854" s="1">
        <v>31</v>
      </c>
      <c r="Q7854" s="1">
        <f t="shared" si="1106"/>
        <v>0.04</v>
      </c>
      <c r="T7854" s="4">
        <v>295.97000000000003</v>
      </c>
      <c r="U7854" s="9">
        <f t="shared" si="1102"/>
        <v>0</v>
      </c>
      <c r="V7854" s="4">
        <f t="shared" si="1103"/>
        <v>9.547419354838711</v>
      </c>
      <c r="W7854" s="1" t="s">
        <v>21</v>
      </c>
      <c r="X7854" s="1">
        <v>5.6</v>
      </c>
      <c r="Y7854" s="4">
        <f t="shared" si="1104"/>
        <v>301.57000000000005</v>
      </c>
      <c r="Z7854" s="1" t="s">
        <v>15</v>
      </c>
      <c r="AA7854" s="1" t="s">
        <v>28</v>
      </c>
      <c r="AB7854" s="1" t="s">
        <v>29</v>
      </c>
      <c r="AC7854" s="1" t="s">
        <v>43</v>
      </c>
      <c r="AD7854" s="1" t="s">
        <v>19</v>
      </c>
      <c r="AE7854" s="2">
        <v>41174</v>
      </c>
    </row>
    <row r="7855" spans="1:31" x14ac:dyDescent="0.25">
      <c r="A7855">
        <f t="shared" si="1105"/>
        <v>7854</v>
      </c>
      <c r="B7855" s="1">
        <v>33893</v>
      </c>
      <c r="C7855" s="2">
        <v>41172</v>
      </c>
      <c r="D7855" s="1" t="s">
        <v>27</v>
      </c>
      <c r="E7855" s="1" t="str">
        <f t="shared" si="1098"/>
        <v>*</v>
      </c>
      <c r="F7855" s="1" t="str">
        <f t="shared" si="1099"/>
        <v>*</v>
      </c>
      <c r="G7855" s="1" t="str">
        <f t="shared" si="1100"/>
        <v>*</v>
      </c>
      <c r="J7855" s="1" t="str">
        <f t="shared" si="1101"/>
        <v>*</v>
      </c>
      <c r="P7855" s="1">
        <v>6</v>
      </c>
      <c r="Q7855" s="1">
        <f t="shared" si="1106"/>
        <v>0.01</v>
      </c>
      <c r="T7855" s="4">
        <v>232.21</v>
      </c>
      <c r="U7855" s="9">
        <f t="shared" si="1102"/>
        <v>0</v>
      </c>
      <c r="V7855" s="4">
        <f t="shared" si="1103"/>
        <v>38.701666666666668</v>
      </c>
      <c r="W7855" s="1" t="s">
        <v>21</v>
      </c>
      <c r="X7855" s="1">
        <v>14.72</v>
      </c>
      <c r="Y7855" s="4">
        <f t="shared" si="1104"/>
        <v>246.93</v>
      </c>
      <c r="Z7855" s="1" t="s">
        <v>15</v>
      </c>
      <c r="AA7855" s="1" t="s">
        <v>16</v>
      </c>
      <c r="AB7855" s="1" t="s">
        <v>29</v>
      </c>
      <c r="AC7855" s="1" t="s">
        <v>57</v>
      </c>
      <c r="AD7855" s="1" t="s">
        <v>19</v>
      </c>
      <c r="AE7855" s="2">
        <v>41174</v>
      </c>
    </row>
    <row r="7856" spans="1:31" x14ac:dyDescent="0.25">
      <c r="A7856">
        <f t="shared" si="1105"/>
        <v>7855</v>
      </c>
      <c r="B7856" s="1">
        <v>38723</v>
      </c>
      <c r="C7856" s="2">
        <v>41172</v>
      </c>
      <c r="D7856" s="1" t="s">
        <v>32</v>
      </c>
      <c r="E7856" s="1" t="str">
        <f t="shared" si="1098"/>
        <v>***</v>
      </c>
      <c r="F7856" s="1" t="str">
        <f t="shared" si="1099"/>
        <v>***</v>
      </c>
      <c r="G7856" s="1" t="str">
        <f t="shared" si="1100"/>
        <v>***</v>
      </c>
      <c r="J7856" s="1" t="str">
        <f t="shared" si="1101"/>
        <v>***</v>
      </c>
      <c r="P7856" s="1">
        <v>9</v>
      </c>
      <c r="Q7856" s="1">
        <f t="shared" si="1106"/>
        <v>0.01</v>
      </c>
      <c r="T7856" s="4">
        <v>169.27</v>
      </c>
      <c r="U7856" s="9">
        <f t="shared" si="1102"/>
        <v>0</v>
      </c>
      <c r="V7856" s="4">
        <f t="shared" si="1103"/>
        <v>18.80777777777778</v>
      </c>
      <c r="W7856" s="1" t="s">
        <v>21</v>
      </c>
      <c r="X7856" s="1">
        <v>4</v>
      </c>
      <c r="Y7856" s="4">
        <f t="shared" si="1104"/>
        <v>173.27</v>
      </c>
      <c r="Z7856" s="1" t="s">
        <v>22</v>
      </c>
      <c r="AA7856" s="1" t="s">
        <v>37</v>
      </c>
      <c r="AB7856" s="1" t="s">
        <v>24</v>
      </c>
      <c r="AC7856" s="1" t="s">
        <v>38</v>
      </c>
      <c r="AD7856" s="1" t="s">
        <v>19</v>
      </c>
      <c r="AE7856" s="2">
        <v>41173</v>
      </c>
    </row>
    <row r="7857" spans="1:31" x14ac:dyDescent="0.25">
      <c r="A7857">
        <f t="shared" si="1105"/>
        <v>7856</v>
      </c>
      <c r="B7857" s="1">
        <v>17799</v>
      </c>
      <c r="C7857" s="2">
        <v>41172</v>
      </c>
      <c r="D7857" s="1" t="s">
        <v>36</v>
      </c>
      <c r="E7857" s="1" t="str">
        <f t="shared" si="1098"/>
        <v>*</v>
      </c>
      <c r="F7857" s="1" t="str">
        <f t="shared" si="1099"/>
        <v>*</v>
      </c>
      <c r="G7857" s="1" t="str">
        <f t="shared" si="1100"/>
        <v>*</v>
      </c>
      <c r="J7857" s="1" t="str">
        <f t="shared" si="1101"/>
        <v>*</v>
      </c>
      <c r="P7857" s="1">
        <v>8</v>
      </c>
      <c r="Q7857" s="1">
        <f t="shared" si="1106"/>
        <v>0.01</v>
      </c>
      <c r="T7857" s="4">
        <v>149.51</v>
      </c>
      <c r="U7857" s="9">
        <f t="shared" si="1102"/>
        <v>0</v>
      </c>
      <c r="V7857" s="4">
        <f t="shared" si="1103"/>
        <v>18.688749999999999</v>
      </c>
      <c r="W7857" s="1" t="s">
        <v>21</v>
      </c>
      <c r="X7857" s="1">
        <v>12.39</v>
      </c>
      <c r="Y7857" s="4">
        <f t="shared" si="1104"/>
        <v>161.89999999999998</v>
      </c>
      <c r="Z7857" s="1" t="s">
        <v>42</v>
      </c>
      <c r="AA7857" s="1" t="s">
        <v>16</v>
      </c>
      <c r="AB7857" s="1" t="s">
        <v>17</v>
      </c>
      <c r="AC7857" s="1" t="s">
        <v>18</v>
      </c>
      <c r="AD7857" s="1" t="s">
        <v>48</v>
      </c>
      <c r="AE7857" s="2">
        <v>41174</v>
      </c>
    </row>
    <row r="7858" spans="1:31" x14ac:dyDescent="0.25">
      <c r="A7858">
        <f t="shared" si="1105"/>
        <v>7857</v>
      </c>
      <c r="B7858" s="1">
        <v>39783</v>
      </c>
      <c r="C7858" s="2">
        <v>41172</v>
      </c>
      <c r="D7858" s="1" t="s">
        <v>27</v>
      </c>
      <c r="E7858" s="1" t="str">
        <f t="shared" si="1098"/>
        <v>*</v>
      </c>
      <c r="F7858" s="1" t="str">
        <f t="shared" si="1099"/>
        <v>*</v>
      </c>
      <c r="G7858" s="1" t="str">
        <f t="shared" si="1100"/>
        <v>*</v>
      </c>
      <c r="J7858" s="1" t="str">
        <f t="shared" si="1101"/>
        <v>*</v>
      </c>
      <c r="P7858" s="1">
        <v>29</v>
      </c>
      <c r="Q7858" s="1">
        <f t="shared" si="1106"/>
        <v>3.5000000000000003E-2</v>
      </c>
      <c r="T7858" s="4">
        <v>94.5</v>
      </c>
      <c r="U7858" s="9">
        <f t="shared" si="1102"/>
        <v>0</v>
      </c>
      <c r="V7858" s="4">
        <f t="shared" si="1103"/>
        <v>3.2586206896551726</v>
      </c>
      <c r="W7858" s="1" t="s">
        <v>21</v>
      </c>
      <c r="X7858" s="1">
        <v>0.5</v>
      </c>
      <c r="Y7858" s="4">
        <f t="shared" si="1104"/>
        <v>95</v>
      </c>
      <c r="Z7858" s="1" t="s">
        <v>15</v>
      </c>
      <c r="AA7858" s="1" t="s">
        <v>28</v>
      </c>
      <c r="AB7858" s="1" t="s">
        <v>29</v>
      </c>
      <c r="AC7858" s="1" t="s">
        <v>58</v>
      </c>
      <c r="AD7858" s="1" t="s">
        <v>19</v>
      </c>
      <c r="AE7858" s="2">
        <v>41173</v>
      </c>
    </row>
    <row r="7859" spans="1:31" x14ac:dyDescent="0.25">
      <c r="A7859">
        <f t="shared" si="1105"/>
        <v>7858</v>
      </c>
      <c r="B7859" s="1">
        <v>33893</v>
      </c>
      <c r="C7859" s="2">
        <v>41172</v>
      </c>
      <c r="D7859" s="1" t="s">
        <v>27</v>
      </c>
      <c r="E7859" s="1" t="str">
        <f t="shared" si="1098"/>
        <v>*</v>
      </c>
      <c r="F7859" s="1" t="str">
        <f t="shared" si="1099"/>
        <v>*</v>
      </c>
      <c r="G7859" s="1" t="str">
        <f t="shared" si="1100"/>
        <v>*</v>
      </c>
      <c r="J7859" s="1" t="str">
        <f t="shared" si="1101"/>
        <v>*</v>
      </c>
      <c r="P7859" s="1">
        <v>16</v>
      </c>
      <c r="Q7859" s="1">
        <f t="shared" si="1106"/>
        <v>0.02</v>
      </c>
      <c r="T7859" s="4">
        <v>88.3</v>
      </c>
      <c r="U7859" s="9">
        <f t="shared" si="1102"/>
        <v>0</v>
      </c>
      <c r="V7859" s="4">
        <f t="shared" si="1103"/>
        <v>5.5187499999999998</v>
      </c>
      <c r="W7859" s="1" t="s">
        <v>21</v>
      </c>
      <c r="X7859" s="1">
        <v>2.27</v>
      </c>
      <c r="Y7859" s="4">
        <f t="shared" si="1104"/>
        <v>90.57</v>
      </c>
      <c r="Z7859" s="1" t="s">
        <v>15</v>
      </c>
      <c r="AA7859" s="1" t="s">
        <v>16</v>
      </c>
      <c r="AB7859" s="1" t="s">
        <v>29</v>
      </c>
      <c r="AC7859" s="1" t="s">
        <v>30</v>
      </c>
      <c r="AD7859" s="1" t="s">
        <v>31</v>
      </c>
      <c r="AE7859" s="2">
        <v>41173</v>
      </c>
    </row>
    <row r="7860" spans="1:31" x14ac:dyDescent="0.25">
      <c r="A7860">
        <f t="shared" si="1105"/>
        <v>7859</v>
      </c>
      <c r="B7860" s="1">
        <v>39783</v>
      </c>
      <c r="C7860" s="2">
        <v>41172</v>
      </c>
      <c r="D7860" s="1" t="s">
        <v>27</v>
      </c>
      <c r="E7860" s="1" t="str">
        <f t="shared" si="1098"/>
        <v>*</v>
      </c>
      <c r="F7860" s="1" t="str">
        <f t="shared" si="1099"/>
        <v>*</v>
      </c>
      <c r="G7860" s="1" t="str">
        <f t="shared" si="1100"/>
        <v>*</v>
      </c>
      <c r="J7860" s="1" t="str">
        <f t="shared" si="1101"/>
        <v>*</v>
      </c>
      <c r="P7860" s="1">
        <v>19</v>
      </c>
      <c r="Q7860" s="1">
        <f t="shared" si="1106"/>
        <v>0.02</v>
      </c>
      <c r="T7860" s="4">
        <v>82.43</v>
      </c>
      <c r="U7860" s="9">
        <f t="shared" si="1102"/>
        <v>0</v>
      </c>
      <c r="V7860" s="4">
        <f t="shared" si="1103"/>
        <v>4.3384210526315794</v>
      </c>
      <c r="W7860" s="1" t="s">
        <v>21</v>
      </c>
      <c r="X7860" s="1">
        <v>6.89</v>
      </c>
      <c r="Y7860" s="4">
        <f t="shared" si="1104"/>
        <v>89.320000000000007</v>
      </c>
      <c r="Z7860" s="1" t="s">
        <v>15</v>
      </c>
      <c r="AA7860" s="1" t="s">
        <v>28</v>
      </c>
      <c r="AB7860" s="1" t="s">
        <v>29</v>
      </c>
      <c r="AC7860" s="1" t="s">
        <v>63</v>
      </c>
      <c r="AD7860" s="1" t="s">
        <v>19</v>
      </c>
      <c r="AE7860" s="2">
        <v>41174</v>
      </c>
    </row>
    <row r="7861" spans="1:31" x14ac:dyDescent="0.25">
      <c r="A7861">
        <f t="shared" si="1105"/>
        <v>7860</v>
      </c>
      <c r="B7861" s="1">
        <v>36229</v>
      </c>
      <c r="C7861" s="2">
        <v>41173</v>
      </c>
      <c r="D7861" s="1" t="s">
        <v>27</v>
      </c>
      <c r="E7861" s="1" t="str">
        <f t="shared" si="1098"/>
        <v>*</v>
      </c>
      <c r="F7861" s="1" t="str">
        <f t="shared" si="1099"/>
        <v>*</v>
      </c>
      <c r="G7861" s="1" t="str">
        <f t="shared" si="1100"/>
        <v>*</v>
      </c>
      <c r="J7861" s="1" t="str">
        <f t="shared" si="1101"/>
        <v>*</v>
      </c>
      <c r="P7861" s="1">
        <v>24</v>
      </c>
      <c r="Q7861" s="1">
        <f t="shared" si="1106"/>
        <v>3.5000000000000003E-2</v>
      </c>
      <c r="T7861" s="4">
        <v>3590.33</v>
      </c>
      <c r="U7861" s="9">
        <f t="shared" si="1102"/>
        <v>1</v>
      </c>
      <c r="V7861" s="4">
        <f t="shared" si="1103"/>
        <v>149.59708333333333</v>
      </c>
      <c r="W7861" s="1" t="s">
        <v>33</v>
      </c>
      <c r="X7861" s="1">
        <v>43.75</v>
      </c>
      <c r="Y7861" s="4">
        <f t="shared" si="1104"/>
        <v>3634.08</v>
      </c>
      <c r="Z7861" s="1" t="s">
        <v>22</v>
      </c>
      <c r="AA7861" s="1" t="s">
        <v>37</v>
      </c>
      <c r="AB7861" s="1" t="s">
        <v>17</v>
      </c>
      <c r="AC7861" s="1" t="s">
        <v>52</v>
      </c>
      <c r="AD7861" s="1" t="s">
        <v>59</v>
      </c>
      <c r="AE7861" s="2">
        <v>41175</v>
      </c>
    </row>
    <row r="7862" spans="1:31" x14ac:dyDescent="0.25">
      <c r="A7862">
        <f t="shared" si="1105"/>
        <v>7861</v>
      </c>
      <c r="B7862" s="1">
        <v>36229</v>
      </c>
      <c r="C7862" s="2">
        <v>41173</v>
      </c>
      <c r="D7862" s="1" t="s">
        <v>27</v>
      </c>
      <c r="E7862" s="1" t="str">
        <f t="shared" si="1098"/>
        <v>*</v>
      </c>
      <c r="F7862" s="1" t="str">
        <f t="shared" si="1099"/>
        <v>*</v>
      </c>
      <c r="G7862" s="1" t="str">
        <f t="shared" si="1100"/>
        <v>*</v>
      </c>
      <c r="J7862" s="1" t="str">
        <f t="shared" si="1101"/>
        <v>*</v>
      </c>
      <c r="P7862" s="1">
        <v>12</v>
      </c>
      <c r="Q7862" s="1">
        <f t="shared" si="1106"/>
        <v>0.02</v>
      </c>
      <c r="T7862" s="4">
        <v>1465.29</v>
      </c>
      <c r="U7862" s="9">
        <f t="shared" si="1102"/>
        <v>1</v>
      </c>
      <c r="V7862" s="4">
        <f t="shared" si="1103"/>
        <v>122.1075</v>
      </c>
      <c r="W7862" s="1" t="s">
        <v>21</v>
      </c>
      <c r="X7862" s="1">
        <v>7.11</v>
      </c>
      <c r="Y7862" s="4">
        <f t="shared" si="1104"/>
        <v>1472.3999999999999</v>
      </c>
      <c r="Z7862" s="1" t="s">
        <v>22</v>
      </c>
      <c r="AA7862" s="1" t="s">
        <v>37</v>
      </c>
      <c r="AB7862" s="1" t="s">
        <v>24</v>
      </c>
      <c r="AC7862" s="1" t="s">
        <v>56</v>
      </c>
      <c r="AD7862" s="1" t="s">
        <v>26</v>
      </c>
      <c r="AE7862" s="2">
        <v>41176</v>
      </c>
    </row>
    <row r="7863" spans="1:31" x14ac:dyDescent="0.25">
      <c r="A7863">
        <f t="shared" si="1105"/>
        <v>7862</v>
      </c>
      <c r="B7863" s="1">
        <v>55170</v>
      </c>
      <c r="C7863" s="2">
        <v>41173</v>
      </c>
      <c r="D7863" s="1" t="s">
        <v>32</v>
      </c>
      <c r="E7863" s="1" t="str">
        <f t="shared" si="1098"/>
        <v>***</v>
      </c>
      <c r="F7863" s="1" t="str">
        <f t="shared" si="1099"/>
        <v>***</v>
      </c>
      <c r="G7863" s="1" t="str">
        <f t="shared" si="1100"/>
        <v>***</v>
      </c>
      <c r="J7863" s="1" t="str">
        <f t="shared" si="1101"/>
        <v>***</v>
      </c>
      <c r="P7863" s="1">
        <v>22</v>
      </c>
      <c r="Q7863" s="1">
        <f t="shared" si="1106"/>
        <v>3.5000000000000003E-2</v>
      </c>
      <c r="T7863" s="4">
        <v>985.29</v>
      </c>
      <c r="U7863" s="9">
        <f t="shared" si="1102"/>
        <v>0</v>
      </c>
      <c r="V7863" s="4">
        <f t="shared" si="1103"/>
        <v>44.785909090909087</v>
      </c>
      <c r="W7863" s="1" t="s">
        <v>14</v>
      </c>
      <c r="X7863" s="1">
        <v>8.99</v>
      </c>
      <c r="Y7863" s="4">
        <f t="shared" si="1104"/>
        <v>994.28</v>
      </c>
      <c r="Z7863" s="1" t="s">
        <v>15</v>
      </c>
      <c r="AA7863" s="1" t="s">
        <v>23</v>
      </c>
      <c r="AB7863" s="1" t="s">
        <v>29</v>
      </c>
      <c r="AC7863" s="1" t="s">
        <v>30</v>
      </c>
      <c r="AD7863" s="1" t="s">
        <v>41</v>
      </c>
      <c r="AE7863" s="2">
        <v>41175</v>
      </c>
    </row>
    <row r="7864" spans="1:31" x14ac:dyDescent="0.25">
      <c r="A7864">
        <f t="shared" si="1105"/>
        <v>7863</v>
      </c>
      <c r="B7864" s="1">
        <v>3556</v>
      </c>
      <c r="C7864" s="2">
        <v>41174</v>
      </c>
      <c r="D7864" s="1" t="s">
        <v>27</v>
      </c>
      <c r="E7864" s="1" t="str">
        <f t="shared" si="1098"/>
        <v>*</v>
      </c>
      <c r="F7864" s="1" t="str">
        <f t="shared" si="1099"/>
        <v>*</v>
      </c>
      <c r="G7864" s="1" t="str">
        <f t="shared" si="1100"/>
        <v>*</v>
      </c>
      <c r="J7864" s="1" t="str">
        <f t="shared" si="1101"/>
        <v>*</v>
      </c>
      <c r="P7864" s="1">
        <v>41</v>
      </c>
      <c r="Q7864" s="1">
        <f t="shared" si="1106"/>
        <v>0.05</v>
      </c>
      <c r="T7864" s="4">
        <v>4933.99</v>
      </c>
      <c r="U7864" s="9">
        <f t="shared" si="1102"/>
        <v>1</v>
      </c>
      <c r="V7864" s="4">
        <f t="shared" si="1103"/>
        <v>120.34121951219511</v>
      </c>
      <c r="W7864" s="1" t="s">
        <v>21</v>
      </c>
      <c r="X7864" s="1">
        <v>12.65</v>
      </c>
      <c r="Y7864" s="4">
        <f t="shared" si="1104"/>
        <v>4946.6399999999994</v>
      </c>
      <c r="Z7864" s="1" t="s">
        <v>53</v>
      </c>
      <c r="AA7864" s="1" t="s">
        <v>37</v>
      </c>
      <c r="AB7864" s="1" t="s">
        <v>17</v>
      </c>
      <c r="AC7864" s="1" t="s">
        <v>34</v>
      </c>
      <c r="AD7864" s="1" t="s">
        <v>26</v>
      </c>
      <c r="AE7864" s="2">
        <v>41174</v>
      </c>
    </row>
    <row r="7865" spans="1:31" x14ac:dyDescent="0.25">
      <c r="A7865">
        <f t="shared" si="1105"/>
        <v>7864</v>
      </c>
      <c r="B7865" s="1">
        <v>30913</v>
      </c>
      <c r="C7865" s="2">
        <v>41174</v>
      </c>
      <c r="D7865" s="1" t="s">
        <v>36</v>
      </c>
      <c r="E7865" s="1" t="str">
        <f t="shared" si="1098"/>
        <v>*</v>
      </c>
      <c r="F7865" s="1" t="str">
        <f t="shared" si="1099"/>
        <v>*</v>
      </c>
      <c r="G7865" s="1" t="str">
        <f t="shared" si="1100"/>
        <v>*</v>
      </c>
      <c r="J7865" s="1" t="str">
        <f t="shared" si="1101"/>
        <v>*</v>
      </c>
      <c r="P7865" s="1">
        <v>36</v>
      </c>
      <c r="Q7865" s="1">
        <f t="shared" si="1106"/>
        <v>0.04</v>
      </c>
      <c r="T7865" s="4">
        <v>795.52</v>
      </c>
      <c r="U7865" s="9">
        <f t="shared" si="1102"/>
        <v>0</v>
      </c>
      <c r="V7865" s="4">
        <f t="shared" si="1103"/>
        <v>22.097777777777779</v>
      </c>
      <c r="W7865" s="1" t="s">
        <v>21</v>
      </c>
      <c r="X7865" s="1">
        <v>1.99</v>
      </c>
      <c r="Y7865" s="4">
        <f t="shared" si="1104"/>
        <v>797.51</v>
      </c>
      <c r="Z7865" s="1" t="s">
        <v>46</v>
      </c>
      <c r="AA7865" s="1" t="s">
        <v>28</v>
      </c>
      <c r="AB7865" s="1" t="s">
        <v>24</v>
      </c>
      <c r="AC7865" s="1" t="s">
        <v>38</v>
      </c>
      <c r="AD7865" s="1" t="s">
        <v>41</v>
      </c>
      <c r="AE7865" s="2">
        <v>41176</v>
      </c>
    </row>
    <row r="7866" spans="1:31" x14ac:dyDescent="0.25">
      <c r="A7866">
        <f t="shared" si="1105"/>
        <v>7865</v>
      </c>
      <c r="B7866" s="1">
        <v>59585</v>
      </c>
      <c r="C7866" s="2">
        <v>41174</v>
      </c>
      <c r="D7866" s="1" t="s">
        <v>20</v>
      </c>
      <c r="E7866" s="1" t="str">
        <f t="shared" si="1098"/>
        <v>*</v>
      </c>
      <c r="F7866" s="1" t="str">
        <f t="shared" si="1099"/>
        <v>**</v>
      </c>
      <c r="G7866" s="1" t="str">
        <f t="shared" si="1100"/>
        <v>**</v>
      </c>
      <c r="J7866" s="1" t="str">
        <f t="shared" si="1101"/>
        <v>**</v>
      </c>
      <c r="P7866" s="1">
        <v>45</v>
      </c>
      <c r="Q7866" s="1">
        <f t="shared" si="1106"/>
        <v>0.05</v>
      </c>
      <c r="T7866" s="4">
        <v>712.04</v>
      </c>
      <c r="U7866" s="9">
        <f t="shared" si="1102"/>
        <v>0</v>
      </c>
      <c r="V7866" s="4">
        <f t="shared" si="1103"/>
        <v>15.82311111111111</v>
      </c>
      <c r="W7866" s="1" t="s">
        <v>21</v>
      </c>
      <c r="X7866" s="1">
        <v>9.4</v>
      </c>
      <c r="Y7866" s="4">
        <f t="shared" si="1104"/>
        <v>721.43999999999994</v>
      </c>
      <c r="Z7866" s="1" t="s">
        <v>50</v>
      </c>
      <c r="AA7866" s="1" t="s">
        <v>16</v>
      </c>
      <c r="AB7866" s="1" t="s">
        <v>24</v>
      </c>
      <c r="AC7866" s="1" t="s">
        <v>56</v>
      </c>
      <c r="AD7866" s="1" t="s">
        <v>19</v>
      </c>
      <c r="AE7866" s="2">
        <v>41175</v>
      </c>
    </row>
    <row r="7867" spans="1:31" x14ac:dyDescent="0.25">
      <c r="A7867">
        <f t="shared" si="1105"/>
        <v>7866</v>
      </c>
      <c r="B7867" s="1">
        <v>25443</v>
      </c>
      <c r="C7867" s="2">
        <v>41174</v>
      </c>
      <c r="D7867" s="1" t="s">
        <v>36</v>
      </c>
      <c r="E7867" s="1" t="str">
        <f t="shared" si="1098"/>
        <v>*</v>
      </c>
      <c r="F7867" s="1" t="str">
        <f t="shared" si="1099"/>
        <v>*</v>
      </c>
      <c r="G7867" s="1" t="str">
        <f t="shared" si="1100"/>
        <v>*</v>
      </c>
      <c r="J7867" s="1" t="str">
        <f t="shared" si="1101"/>
        <v>*</v>
      </c>
      <c r="P7867" s="1">
        <v>33</v>
      </c>
      <c r="Q7867" s="1">
        <f t="shared" si="1106"/>
        <v>0.04</v>
      </c>
      <c r="T7867" s="4">
        <v>570.24</v>
      </c>
      <c r="U7867" s="9">
        <f t="shared" si="1102"/>
        <v>0</v>
      </c>
      <c r="V7867" s="4">
        <f t="shared" si="1103"/>
        <v>17.28</v>
      </c>
      <c r="W7867" s="1" t="s">
        <v>21</v>
      </c>
      <c r="X7867" s="1">
        <v>11.28</v>
      </c>
      <c r="Y7867" s="4">
        <f t="shared" si="1104"/>
        <v>581.52</v>
      </c>
      <c r="Z7867" s="1" t="s">
        <v>49</v>
      </c>
      <c r="AA7867" s="1" t="s">
        <v>28</v>
      </c>
      <c r="AB7867" s="1" t="s">
        <v>24</v>
      </c>
      <c r="AC7867" s="1" t="s">
        <v>56</v>
      </c>
      <c r="AD7867" s="1" t="s">
        <v>26</v>
      </c>
      <c r="AE7867" s="2">
        <v>41174</v>
      </c>
    </row>
    <row r="7868" spans="1:31" x14ac:dyDescent="0.25">
      <c r="A7868">
        <f t="shared" si="1105"/>
        <v>7867</v>
      </c>
      <c r="B7868" s="1">
        <v>30913</v>
      </c>
      <c r="C7868" s="2">
        <v>41174</v>
      </c>
      <c r="D7868" s="1" t="s">
        <v>36</v>
      </c>
      <c r="E7868" s="1" t="str">
        <f t="shared" si="1098"/>
        <v>*</v>
      </c>
      <c r="F7868" s="1" t="str">
        <f t="shared" si="1099"/>
        <v>*</v>
      </c>
      <c r="G7868" s="1" t="str">
        <f t="shared" si="1100"/>
        <v>*</v>
      </c>
      <c r="J7868" s="1" t="str">
        <f t="shared" si="1101"/>
        <v>*</v>
      </c>
      <c r="P7868" s="1">
        <v>24</v>
      </c>
      <c r="Q7868" s="1">
        <f t="shared" si="1106"/>
        <v>3.5000000000000003E-2</v>
      </c>
      <c r="T7868" s="4">
        <v>496.62</v>
      </c>
      <c r="U7868" s="9">
        <f t="shared" si="1102"/>
        <v>0</v>
      </c>
      <c r="V7868" s="4">
        <f t="shared" si="1103"/>
        <v>20.692499999999999</v>
      </c>
      <c r="W7868" s="1" t="s">
        <v>14</v>
      </c>
      <c r="X7868" s="1">
        <v>10.49</v>
      </c>
      <c r="Y7868" s="4">
        <f t="shared" si="1104"/>
        <v>507.11</v>
      </c>
      <c r="Z7868" s="1" t="s">
        <v>46</v>
      </c>
      <c r="AA7868" s="1" t="s">
        <v>28</v>
      </c>
      <c r="AB7868" s="1" t="s">
        <v>17</v>
      </c>
      <c r="AC7868" s="1" t="s">
        <v>18</v>
      </c>
      <c r="AD7868" s="1" t="s">
        <v>19</v>
      </c>
      <c r="AE7868" s="2">
        <v>41176</v>
      </c>
    </row>
    <row r="7869" spans="1:31" x14ac:dyDescent="0.25">
      <c r="A7869">
        <f t="shared" si="1105"/>
        <v>7868</v>
      </c>
      <c r="B7869" s="1">
        <v>3556</v>
      </c>
      <c r="C7869" s="2">
        <v>41174</v>
      </c>
      <c r="D7869" s="1" t="s">
        <v>27</v>
      </c>
      <c r="E7869" s="1" t="str">
        <f t="shared" si="1098"/>
        <v>*</v>
      </c>
      <c r="F7869" s="1" t="str">
        <f t="shared" si="1099"/>
        <v>*</v>
      </c>
      <c r="G7869" s="1" t="str">
        <f t="shared" si="1100"/>
        <v>*</v>
      </c>
      <c r="J7869" s="1" t="str">
        <f t="shared" si="1101"/>
        <v>*</v>
      </c>
      <c r="P7869" s="1">
        <v>48</v>
      </c>
      <c r="Q7869" s="1">
        <f t="shared" si="1106"/>
        <v>0.05</v>
      </c>
      <c r="T7869" s="4">
        <v>269.37</v>
      </c>
      <c r="U7869" s="9">
        <f t="shared" si="1102"/>
        <v>0</v>
      </c>
      <c r="V7869" s="4">
        <f t="shared" si="1103"/>
        <v>5.6118750000000004</v>
      </c>
      <c r="W7869" s="1" t="s">
        <v>21</v>
      </c>
      <c r="X7869" s="1">
        <v>5.01</v>
      </c>
      <c r="Y7869" s="4">
        <f t="shared" si="1104"/>
        <v>274.38</v>
      </c>
      <c r="Z7869" s="1" t="s">
        <v>53</v>
      </c>
      <c r="AA7869" s="1" t="s">
        <v>37</v>
      </c>
      <c r="AB7869" s="1" t="s">
        <v>29</v>
      </c>
      <c r="AC7869" s="1" t="s">
        <v>43</v>
      </c>
      <c r="AD7869" s="1" t="s">
        <v>19</v>
      </c>
      <c r="AE7869" s="2">
        <v>41177</v>
      </c>
    </row>
    <row r="7870" spans="1:31" x14ac:dyDescent="0.25">
      <c r="A7870">
        <f t="shared" si="1105"/>
        <v>7869</v>
      </c>
      <c r="B7870" s="1">
        <v>37158</v>
      </c>
      <c r="C7870" s="2">
        <v>41174</v>
      </c>
      <c r="D7870" s="1" t="s">
        <v>13</v>
      </c>
      <c r="E7870" s="1" t="str">
        <f t="shared" si="1098"/>
        <v>*</v>
      </c>
      <c r="F7870" s="1" t="str">
        <f t="shared" si="1099"/>
        <v>*</v>
      </c>
      <c r="G7870" s="1" t="str">
        <f t="shared" si="1100"/>
        <v>*</v>
      </c>
      <c r="J7870" s="1" t="str">
        <f t="shared" si="1101"/>
        <v>*</v>
      </c>
      <c r="P7870" s="1">
        <v>25</v>
      </c>
      <c r="Q7870" s="1">
        <f t="shared" si="1106"/>
        <v>3.5000000000000003E-2</v>
      </c>
      <c r="T7870" s="4">
        <v>172.04</v>
      </c>
      <c r="U7870" s="9">
        <f t="shared" si="1102"/>
        <v>0</v>
      </c>
      <c r="V7870" s="4">
        <f t="shared" si="1103"/>
        <v>6.8815999999999997</v>
      </c>
      <c r="W7870" s="1" t="s">
        <v>21</v>
      </c>
      <c r="X7870" s="1">
        <v>7.37</v>
      </c>
      <c r="Y7870" s="4">
        <f t="shared" si="1104"/>
        <v>179.41</v>
      </c>
      <c r="Z7870" s="1" t="s">
        <v>15</v>
      </c>
      <c r="AA7870" s="1" t="s">
        <v>16</v>
      </c>
      <c r="AB7870" s="1" t="s">
        <v>29</v>
      </c>
      <c r="AC7870" s="1" t="s">
        <v>40</v>
      </c>
      <c r="AD7870" s="1" t="s">
        <v>19</v>
      </c>
      <c r="AE7870" s="2">
        <v>41179</v>
      </c>
    </row>
    <row r="7871" spans="1:31" x14ac:dyDescent="0.25">
      <c r="A7871">
        <f t="shared" si="1105"/>
        <v>7870</v>
      </c>
      <c r="B7871" s="1">
        <v>30913</v>
      </c>
      <c r="C7871" s="2">
        <v>41174</v>
      </c>
      <c r="D7871" s="1" t="s">
        <v>36</v>
      </c>
      <c r="E7871" s="1" t="str">
        <f t="shared" si="1098"/>
        <v>*</v>
      </c>
      <c r="F7871" s="1" t="str">
        <f t="shared" si="1099"/>
        <v>*</v>
      </c>
      <c r="G7871" s="1" t="str">
        <f t="shared" si="1100"/>
        <v>*</v>
      </c>
      <c r="J7871" s="1" t="str">
        <f t="shared" si="1101"/>
        <v>*</v>
      </c>
      <c r="P7871" s="1">
        <v>23</v>
      </c>
      <c r="Q7871" s="1">
        <f t="shared" si="1106"/>
        <v>3.5000000000000003E-2</v>
      </c>
      <c r="T7871" s="4">
        <v>143.1</v>
      </c>
      <c r="U7871" s="9">
        <f t="shared" si="1102"/>
        <v>0</v>
      </c>
      <c r="V7871" s="4">
        <f t="shared" si="1103"/>
        <v>6.2217391304347824</v>
      </c>
      <c r="W7871" s="1" t="s">
        <v>21</v>
      </c>
      <c r="X7871" s="1">
        <v>1.49</v>
      </c>
      <c r="Y7871" s="4">
        <f t="shared" si="1104"/>
        <v>144.59</v>
      </c>
      <c r="Z7871" s="1" t="s">
        <v>46</v>
      </c>
      <c r="AA7871" s="1" t="s">
        <v>28</v>
      </c>
      <c r="AB7871" s="1" t="s">
        <v>29</v>
      </c>
      <c r="AC7871" s="1" t="s">
        <v>43</v>
      </c>
      <c r="AD7871" s="1" t="s">
        <v>19</v>
      </c>
      <c r="AE7871" s="2">
        <v>41175</v>
      </c>
    </row>
    <row r="7872" spans="1:31" x14ac:dyDescent="0.25">
      <c r="A7872">
        <f t="shared" si="1105"/>
        <v>7871</v>
      </c>
      <c r="B7872" s="1">
        <v>30913</v>
      </c>
      <c r="C7872" s="2">
        <v>41174</v>
      </c>
      <c r="D7872" s="1" t="s">
        <v>36</v>
      </c>
      <c r="E7872" s="1" t="str">
        <f t="shared" si="1098"/>
        <v>*</v>
      </c>
      <c r="F7872" s="1" t="str">
        <f t="shared" si="1099"/>
        <v>*</v>
      </c>
      <c r="G7872" s="1" t="str">
        <f t="shared" si="1100"/>
        <v>*</v>
      </c>
      <c r="J7872" s="1" t="str">
        <f t="shared" si="1101"/>
        <v>*</v>
      </c>
      <c r="P7872" s="1">
        <v>44</v>
      </c>
      <c r="Q7872" s="1">
        <f t="shared" si="1106"/>
        <v>0.05</v>
      </c>
      <c r="T7872" s="4">
        <v>126.36</v>
      </c>
      <c r="U7872" s="9">
        <f t="shared" si="1102"/>
        <v>0</v>
      </c>
      <c r="V7872" s="4">
        <f t="shared" si="1103"/>
        <v>2.8718181818181816</v>
      </c>
      <c r="W7872" s="1" t="s">
        <v>21</v>
      </c>
      <c r="X7872" s="1">
        <v>0.5</v>
      </c>
      <c r="Y7872" s="4">
        <f t="shared" si="1104"/>
        <v>126.86</v>
      </c>
      <c r="Z7872" s="1" t="s">
        <v>46</v>
      </c>
      <c r="AA7872" s="1" t="s">
        <v>28</v>
      </c>
      <c r="AB7872" s="1" t="s">
        <v>29</v>
      </c>
      <c r="AC7872" s="1" t="s">
        <v>58</v>
      </c>
      <c r="AD7872" s="1" t="s">
        <v>19</v>
      </c>
      <c r="AE7872" s="2">
        <v>41176</v>
      </c>
    </row>
    <row r="7873" spans="1:31" x14ac:dyDescent="0.25">
      <c r="A7873">
        <f t="shared" si="1105"/>
        <v>7872</v>
      </c>
      <c r="B7873" s="1">
        <v>22055</v>
      </c>
      <c r="C7873" s="2">
        <v>41175</v>
      </c>
      <c r="D7873" s="1" t="s">
        <v>36</v>
      </c>
      <c r="E7873" s="1" t="str">
        <f t="shared" si="1098"/>
        <v>*</v>
      </c>
      <c r="F7873" s="1" t="str">
        <f t="shared" si="1099"/>
        <v>*</v>
      </c>
      <c r="G7873" s="1" t="str">
        <f t="shared" si="1100"/>
        <v>*</v>
      </c>
      <c r="J7873" s="1" t="str">
        <f t="shared" si="1101"/>
        <v>*</v>
      </c>
      <c r="P7873" s="1">
        <v>40</v>
      </c>
      <c r="Q7873" s="1">
        <f t="shared" si="1106"/>
        <v>0.05</v>
      </c>
      <c r="T7873" s="4">
        <v>6147.24</v>
      </c>
      <c r="U7873" s="9">
        <f t="shared" si="1102"/>
        <v>1</v>
      </c>
      <c r="V7873" s="4">
        <f t="shared" si="1103"/>
        <v>153.68099999999998</v>
      </c>
      <c r="W7873" s="1" t="s">
        <v>33</v>
      </c>
      <c r="X7873" s="1">
        <v>30</v>
      </c>
      <c r="Y7873" s="4">
        <f t="shared" si="1104"/>
        <v>6177.24</v>
      </c>
      <c r="Z7873" s="1" t="s">
        <v>44</v>
      </c>
      <c r="AA7873" s="1" t="s">
        <v>28</v>
      </c>
      <c r="AB7873" s="1" t="s">
        <v>17</v>
      </c>
      <c r="AC7873" s="1" t="s">
        <v>34</v>
      </c>
      <c r="AD7873" s="1" t="s">
        <v>35</v>
      </c>
      <c r="AE7873" s="2">
        <v>41177</v>
      </c>
    </row>
    <row r="7874" spans="1:31" x14ac:dyDescent="0.25">
      <c r="A7874">
        <f t="shared" si="1105"/>
        <v>7873</v>
      </c>
      <c r="B7874" s="1">
        <v>45571</v>
      </c>
      <c r="C7874" s="2">
        <v>41175</v>
      </c>
      <c r="D7874" s="1" t="s">
        <v>36</v>
      </c>
      <c r="E7874" s="1" t="str">
        <f t="shared" si="1098"/>
        <v>*</v>
      </c>
      <c r="F7874" s="1" t="str">
        <f t="shared" si="1099"/>
        <v>*</v>
      </c>
      <c r="G7874" s="1" t="str">
        <f t="shared" si="1100"/>
        <v>*</v>
      </c>
      <c r="J7874" s="1" t="str">
        <f t="shared" si="1101"/>
        <v>*</v>
      </c>
      <c r="P7874" s="1">
        <v>47</v>
      </c>
      <c r="Q7874" s="1">
        <f t="shared" si="1106"/>
        <v>0.05</v>
      </c>
      <c r="T7874" s="4">
        <v>5975.0495000000001</v>
      </c>
      <c r="U7874" s="9">
        <f t="shared" si="1102"/>
        <v>1</v>
      </c>
      <c r="V7874" s="4">
        <f t="shared" si="1103"/>
        <v>127.12871276595745</v>
      </c>
      <c r="W7874" s="1" t="s">
        <v>21</v>
      </c>
      <c r="X7874" s="1">
        <v>8.99</v>
      </c>
      <c r="Y7874" s="4">
        <f t="shared" si="1104"/>
        <v>5984.0394999999999</v>
      </c>
      <c r="Z7874" s="1" t="s">
        <v>51</v>
      </c>
      <c r="AA7874" s="1" t="s">
        <v>16</v>
      </c>
      <c r="AB7874" s="1" t="s">
        <v>24</v>
      </c>
      <c r="AC7874" s="1" t="s">
        <v>25</v>
      </c>
      <c r="AD7874" s="1" t="s">
        <v>19</v>
      </c>
      <c r="AE7874" s="2">
        <v>41177</v>
      </c>
    </row>
    <row r="7875" spans="1:31" x14ac:dyDescent="0.25">
      <c r="A7875">
        <f t="shared" si="1105"/>
        <v>7874</v>
      </c>
      <c r="B7875" s="1">
        <v>17187</v>
      </c>
      <c r="C7875" s="2">
        <v>41175</v>
      </c>
      <c r="D7875" s="1" t="s">
        <v>20</v>
      </c>
      <c r="E7875" s="1" t="str">
        <f t="shared" ref="E7875:E7938" si="1107">IF(D7875="Critical","***","*")</f>
        <v>*</v>
      </c>
      <c r="F7875" s="1" t="str">
        <f t="shared" ref="F7875:F7938" si="1108">IF(D7875="Critical","***",IF(D7875="High","**","*"))</f>
        <v>**</v>
      </c>
      <c r="G7875" s="1" t="str">
        <f t="shared" ref="G7875:G7938" si="1109">VLOOKUP(D7875,$H$6:$I$10,2,FALSE)</f>
        <v>**</v>
      </c>
      <c r="J7875" s="1" t="str">
        <f t="shared" ref="J7875:J7938" si="1110">HLOOKUP(D7875,$K$5:$O$6,2,FALSE)</f>
        <v>**</v>
      </c>
      <c r="P7875" s="1">
        <v>4</v>
      </c>
      <c r="Q7875" s="1">
        <f t="shared" si="1106"/>
        <v>0.01</v>
      </c>
      <c r="T7875" s="4">
        <v>2951.97</v>
      </c>
      <c r="U7875" s="9">
        <f t="shared" ref="U7875:U7938" si="1111">IF(T7875&gt;1000,1,0)</f>
        <v>1</v>
      </c>
      <c r="V7875" s="4">
        <f t="shared" ref="V7875:V7938" si="1112">T7875/P7875</f>
        <v>737.99249999999995</v>
      </c>
      <c r="W7875" s="1" t="s">
        <v>33</v>
      </c>
      <c r="X7875" s="1">
        <v>16.059999999999999</v>
      </c>
      <c r="Y7875" s="4">
        <f t="shared" ref="Y7875:Y7938" si="1113">X7875+T7875</f>
        <v>2968.0299999999997</v>
      </c>
      <c r="Z7875" s="1" t="s">
        <v>22</v>
      </c>
      <c r="AA7875" s="1" t="s">
        <v>28</v>
      </c>
      <c r="AB7875" s="1" t="s">
        <v>24</v>
      </c>
      <c r="AC7875" s="1" t="s">
        <v>56</v>
      </c>
      <c r="AD7875" s="1" t="s">
        <v>35</v>
      </c>
      <c r="AE7875" s="2">
        <v>41177</v>
      </c>
    </row>
    <row r="7876" spans="1:31" x14ac:dyDescent="0.25">
      <c r="A7876">
        <f t="shared" ref="A7876:A7939" si="1114">A7875+1</f>
        <v>7875</v>
      </c>
      <c r="B7876" s="1">
        <v>19361</v>
      </c>
      <c r="C7876" s="2">
        <v>41175</v>
      </c>
      <c r="D7876" s="1" t="s">
        <v>13</v>
      </c>
      <c r="E7876" s="1" t="str">
        <f t="shared" si="1107"/>
        <v>*</v>
      </c>
      <c r="F7876" s="1" t="str">
        <f t="shared" si="1108"/>
        <v>*</v>
      </c>
      <c r="G7876" s="1" t="str">
        <f t="shared" si="1109"/>
        <v>*</v>
      </c>
      <c r="J7876" s="1" t="str">
        <f t="shared" si="1110"/>
        <v>*</v>
      </c>
      <c r="P7876" s="1">
        <v>21</v>
      </c>
      <c r="Q7876" s="1">
        <f t="shared" ref="Q7876:Q7939" si="1115">VLOOKUP(P7876,$R$5:$S$10,2,TRUE)</f>
        <v>3.5000000000000003E-2</v>
      </c>
      <c r="T7876" s="4">
        <v>788.85</v>
      </c>
      <c r="U7876" s="9">
        <f t="shared" si="1111"/>
        <v>0</v>
      </c>
      <c r="V7876" s="4">
        <f t="shared" si="1112"/>
        <v>37.564285714285717</v>
      </c>
      <c r="W7876" s="1" t="s">
        <v>21</v>
      </c>
      <c r="X7876" s="1">
        <v>2.99</v>
      </c>
      <c r="Y7876" s="4">
        <f t="shared" si="1113"/>
        <v>791.84</v>
      </c>
      <c r="Z7876" s="1" t="s">
        <v>51</v>
      </c>
      <c r="AA7876" s="1" t="s">
        <v>16</v>
      </c>
      <c r="AB7876" s="1" t="s">
        <v>29</v>
      </c>
      <c r="AC7876" s="1" t="s">
        <v>43</v>
      </c>
      <c r="AD7876" s="1" t="s">
        <v>19</v>
      </c>
      <c r="AE7876" s="2">
        <v>41184</v>
      </c>
    </row>
    <row r="7877" spans="1:31" x14ac:dyDescent="0.25">
      <c r="A7877">
        <f t="shared" si="1114"/>
        <v>7876</v>
      </c>
      <c r="B7877" s="1">
        <v>45571</v>
      </c>
      <c r="C7877" s="2">
        <v>41175</v>
      </c>
      <c r="D7877" s="1" t="s">
        <v>36</v>
      </c>
      <c r="E7877" s="1" t="str">
        <f t="shared" si="1107"/>
        <v>*</v>
      </c>
      <c r="F7877" s="1" t="str">
        <f t="shared" si="1108"/>
        <v>*</v>
      </c>
      <c r="G7877" s="1" t="str">
        <f t="shared" si="1109"/>
        <v>*</v>
      </c>
      <c r="J7877" s="1" t="str">
        <f t="shared" si="1110"/>
        <v>*</v>
      </c>
      <c r="P7877" s="1">
        <v>44</v>
      </c>
      <c r="Q7877" s="1">
        <f t="shared" si="1115"/>
        <v>0.05</v>
      </c>
      <c r="T7877" s="4">
        <v>720.52</v>
      </c>
      <c r="U7877" s="9">
        <f t="shared" si="1111"/>
        <v>0</v>
      </c>
      <c r="V7877" s="4">
        <f t="shared" si="1112"/>
        <v>16.375454545454545</v>
      </c>
      <c r="W7877" s="1" t="s">
        <v>21</v>
      </c>
      <c r="X7877" s="1">
        <v>8.51</v>
      </c>
      <c r="Y7877" s="4">
        <f t="shared" si="1113"/>
        <v>729.03</v>
      </c>
      <c r="Z7877" s="1" t="s">
        <v>51</v>
      </c>
      <c r="AA7877" s="1" t="s">
        <v>16</v>
      </c>
      <c r="AB7877" s="1" t="s">
        <v>24</v>
      </c>
      <c r="AC7877" s="1" t="s">
        <v>56</v>
      </c>
      <c r="AD7877" s="1" t="s">
        <v>26</v>
      </c>
      <c r="AE7877" s="2">
        <v>41177</v>
      </c>
    </row>
    <row r="7878" spans="1:31" x14ac:dyDescent="0.25">
      <c r="A7878">
        <f t="shared" si="1114"/>
        <v>7877</v>
      </c>
      <c r="B7878" s="1">
        <v>19361</v>
      </c>
      <c r="C7878" s="2">
        <v>41175</v>
      </c>
      <c r="D7878" s="1" t="s">
        <v>13</v>
      </c>
      <c r="E7878" s="1" t="str">
        <f t="shared" si="1107"/>
        <v>*</v>
      </c>
      <c r="F7878" s="1" t="str">
        <f t="shared" si="1108"/>
        <v>*</v>
      </c>
      <c r="G7878" s="1" t="str">
        <f t="shared" si="1109"/>
        <v>*</v>
      </c>
      <c r="J7878" s="1" t="str">
        <f t="shared" si="1110"/>
        <v>*</v>
      </c>
      <c r="P7878" s="1">
        <v>21</v>
      </c>
      <c r="Q7878" s="1">
        <f t="shared" si="1115"/>
        <v>3.5000000000000003E-2</v>
      </c>
      <c r="T7878" s="4">
        <v>535.57000000000005</v>
      </c>
      <c r="U7878" s="9">
        <f t="shared" si="1111"/>
        <v>0</v>
      </c>
      <c r="V7878" s="4">
        <f t="shared" si="1112"/>
        <v>25.503333333333337</v>
      </c>
      <c r="W7878" s="1" t="s">
        <v>21</v>
      </c>
      <c r="X7878" s="1">
        <v>8.99</v>
      </c>
      <c r="Y7878" s="4">
        <f t="shared" si="1113"/>
        <v>544.56000000000006</v>
      </c>
      <c r="Z7878" s="1" t="s">
        <v>49</v>
      </c>
      <c r="AA7878" s="1" t="s">
        <v>16</v>
      </c>
      <c r="AB7878" s="1" t="s">
        <v>17</v>
      </c>
      <c r="AC7878" s="1" t="s">
        <v>18</v>
      </c>
      <c r="AD7878" s="1" t="s">
        <v>41</v>
      </c>
      <c r="AE7878" s="2">
        <v>41177</v>
      </c>
    </row>
    <row r="7879" spans="1:31" x14ac:dyDescent="0.25">
      <c r="A7879">
        <f t="shared" si="1114"/>
        <v>7878</v>
      </c>
      <c r="B7879" s="1">
        <v>45571</v>
      </c>
      <c r="C7879" s="2">
        <v>41175</v>
      </c>
      <c r="D7879" s="1" t="s">
        <v>36</v>
      </c>
      <c r="E7879" s="1" t="str">
        <f t="shared" si="1107"/>
        <v>*</v>
      </c>
      <c r="F7879" s="1" t="str">
        <f t="shared" si="1108"/>
        <v>*</v>
      </c>
      <c r="G7879" s="1" t="str">
        <f t="shared" si="1109"/>
        <v>*</v>
      </c>
      <c r="J7879" s="1" t="str">
        <f t="shared" si="1110"/>
        <v>*</v>
      </c>
      <c r="P7879" s="1">
        <v>43</v>
      </c>
      <c r="Q7879" s="1">
        <f t="shared" si="1115"/>
        <v>0.05</v>
      </c>
      <c r="T7879" s="4">
        <v>528.53</v>
      </c>
      <c r="U7879" s="9">
        <f t="shared" si="1111"/>
        <v>0</v>
      </c>
      <c r="V7879" s="4">
        <f t="shared" si="1112"/>
        <v>12.291395348837209</v>
      </c>
      <c r="W7879" s="1" t="s">
        <v>21</v>
      </c>
      <c r="X7879" s="1">
        <v>4.8099999999999996</v>
      </c>
      <c r="Y7879" s="4">
        <f t="shared" si="1113"/>
        <v>533.33999999999992</v>
      </c>
      <c r="Z7879" s="1" t="s">
        <v>51</v>
      </c>
      <c r="AA7879" s="1" t="s">
        <v>16</v>
      </c>
      <c r="AB7879" s="1" t="s">
        <v>29</v>
      </c>
      <c r="AC7879" s="1" t="s">
        <v>55</v>
      </c>
      <c r="AD7879" s="1" t="s">
        <v>19</v>
      </c>
      <c r="AE7879" s="2">
        <v>41176</v>
      </c>
    </row>
    <row r="7880" spans="1:31" x14ac:dyDescent="0.25">
      <c r="A7880">
        <f t="shared" si="1114"/>
        <v>7879</v>
      </c>
      <c r="B7880" s="1">
        <v>19361</v>
      </c>
      <c r="C7880" s="2">
        <v>41175</v>
      </c>
      <c r="D7880" s="1" t="s">
        <v>13</v>
      </c>
      <c r="E7880" s="1" t="str">
        <f t="shared" si="1107"/>
        <v>*</v>
      </c>
      <c r="F7880" s="1" t="str">
        <f t="shared" si="1108"/>
        <v>*</v>
      </c>
      <c r="G7880" s="1" t="str">
        <f t="shared" si="1109"/>
        <v>*</v>
      </c>
      <c r="J7880" s="1" t="str">
        <f t="shared" si="1110"/>
        <v>*</v>
      </c>
      <c r="P7880" s="1">
        <v>43</v>
      </c>
      <c r="Q7880" s="1">
        <f t="shared" si="1115"/>
        <v>0.05</v>
      </c>
      <c r="T7880" s="4">
        <v>364.59</v>
      </c>
      <c r="U7880" s="9">
        <f t="shared" si="1111"/>
        <v>0</v>
      </c>
      <c r="V7880" s="4">
        <f t="shared" si="1112"/>
        <v>8.4788372093023252</v>
      </c>
      <c r="W7880" s="1" t="s">
        <v>21</v>
      </c>
      <c r="X7880" s="1">
        <v>5.16</v>
      </c>
      <c r="Y7880" s="4">
        <f t="shared" si="1113"/>
        <v>369.75</v>
      </c>
      <c r="Z7880" s="1" t="s">
        <v>51</v>
      </c>
      <c r="AA7880" s="1" t="s">
        <v>16</v>
      </c>
      <c r="AB7880" s="1" t="s">
        <v>29</v>
      </c>
      <c r="AC7880" s="1" t="s">
        <v>40</v>
      </c>
      <c r="AD7880" s="1" t="s">
        <v>31</v>
      </c>
      <c r="AE7880" s="2">
        <v>41182</v>
      </c>
    </row>
    <row r="7881" spans="1:31" x14ac:dyDescent="0.25">
      <c r="A7881">
        <f t="shared" si="1114"/>
        <v>7880</v>
      </c>
      <c r="B7881" s="1">
        <v>23648</v>
      </c>
      <c r="C7881" s="2">
        <v>41176</v>
      </c>
      <c r="D7881" s="1" t="s">
        <v>32</v>
      </c>
      <c r="E7881" s="1" t="str">
        <f t="shared" si="1107"/>
        <v>***</v>
      </c>
      <c r="F7881" s="1" t="str">
        <f t="shared" si="1108"/>
        <v>***</v>
      </c>
      <c r="G7881" s="1" t="str">
        <f t="shared" si="1109"/>
        <v>***</v>
      </c>
      <c r="J7881" s="1" t="str">
        <f t="shared" si="1110"/>
        <v>***</v>
      </c>
      <c r="P7881" s="1">
        <v>44</v>
      </c>
      <c r="Q7881" s="1">
        <f t="shared" si="1115"/>
        <v>0.05</v>
      </c>
      <c r="T7881" s="4">
        <v>6768.16</v>
      </c>
      <c r="U7881" s="9">
        <f t="shared" si="1111"/>
        <v>1</v>
      </c>
      <c r="V7881" s="4">
        <f t="shared" si="1112"/>
        <v>153.82181818181817</v>
      </c>
      <c r="W7881" s="1" t="s">
        <v>21</v>
      </c>
      <c r="X7881" s="1">
        <v>6.5</v>
      </c>
      <c r="Y7881" s="4">
        <f t="shared" si="1113"/>
        <v>6774.66</v>
      </c>
      <c r="Z7881" s="1" t="s">
        <v>49</v>
      </c>
      <c r="AA7881" s="1" t="s">
        <v>28</v>
      </c>
      <c r="AB7881" s="1" t="s">
        <v>24</v>
      </c>
      <c r="AC7881" s="1" t="s">
        <v>38</v>
      </c>
      <c r="AD7881" s="1" t="s">
        <v>19</v>
      </c>
      <c r="AE7881" s="2">
        <v>41177</v>
      </c>
    </row>
    <row r="7882" spans="1:31" x14ac:dyDescent="0.25">
      <c r="A7882">
        <f t="shared" si="1114"/>
        <v>7881</v>
      </c>
      <c r="B7882" s="1">
        <v>35554</v>
      </c>
      <c r="C7882" s="2">
        <v>41176</v>
      </c>
      <c r="D7882" s="1" t="s">
        <v>27</v>
      </c>
      <c r="E7882" s="1" t="str">
        <f t="shared" si="1107"/>
        <v>*</v>
      </c>
      <c r="F7882" s="1" t="str">
        <f t="shared" si="1108"/>
        <v>*</v>
      </c>
      <c r="G7882" s="1" t="str">
        <f t="shared" si="1109"/>
        <v>*</v>
      </c>
      <c r="J7882" s="1" t="str">
        <f t="shared" si="1110"/>
        <v>*</v>
      </c>
      <c r="P7882" s="1">
        <v>34</v>
      </c>
      <c r="Q7882" s="1">
        <f t="shared" si="1115"/>
        <v>0.04</v>
      </c>
      <c r="T7882" s="4">
        <v>4581.54</v>
      </c>
      <c r="U7882" s="9">
        <f t="shared" si="1111"/>
        <v>1</v>
      </c>
      <c r="V7882" s="4">
        <f t="shared" si="1112"/>
        <v>134.75117647058823</v>
      </c>
      <c r="W7882" s="1" t="s">
        <v>33</v>
      </c>
      <c r="X7882" s="1">
        <v>54.74</v>
      </c>
      <c r="Y7882" s="4">
        <f t="shared" si="1113"/>
        <v>4636.28</v>
      </c>
      <c r="Z7882" s="1" t="s">
        <v>22</v>
      </c>
      <c r="AA7882" s="1" t="s">
        <v>16</v>
      </c>
      <c r="AB7882" s="1" t="s">
        <v>17</v>
      </c>
      <c r="AC7882" s="1" t="s">
        <v>62</v>
      </c>
      <c r="AD7882" s="1" t="s">
        <v>59</v>
      </c>
      <c r="AE7882" s="2">
        <v>41178</v>
      </c>
    </row>
    <row r="7883" spans="1:31" x14ac:dyDescent="0.25">
      <c r="A7883">
        <f t="shared" si="1114"/>
        <v>7882</v>
      </c>
      <c r="B7883" s="1">
        <v>55655</v>
      </c>
      <c r="C7883" s="2">
        <v>41176</v>
      </c>
      <c r="D7883" s="1" t="s">
        <v>13</v>
      </c>
      <c r="E7883" s="1" t="str">
        <f t="shared" si="1107"/>
        <v>*</v>
      </c>
      <c r="F7883" s="1" t="str">
        <f t="shared" si="1108"/>
        <v>*</v>
      </c>
      <c r="G7883" s="1" t="str">
        <f t="shared" si="1109"/>
        <v>*</v>
      </c>
      <c r="J7883" s="1" t="str">
        <f t="shared" si="1110"/>
        <v>*</v>
      </c>
      <c r="P7883" s="1">
        <v>33</v>
      </c>
      <c r="Q7883" s="1">
        <f t="shared" si="1115"/>
        <v>0.04</v>
      </c>
      <c r="T7883" s="4">
        <v>3671.1415000000002</v>
      </c>
      <c r="U7883" s="9">
        <f t="shared" si="1111"/>
        <v>1</v>
      </c>
      <c r="V7883" s="4">
        <f t="shared" si="1112"/>
        <v>111.24671212121213</v>
      </c>
      <c r="W7883" s="1" t="s">
        <v>21</v>
      </c>
      <c r="X7883" s="1">
        <v>8.99</v>
      </c>
      <c r="Y7883" s="4">
        <f t="shared" si="1113"/>
        <v>3680.1315</v>
      </c>
      <c r="Z7883" s="1" t="s">
        <v>49</v>
      </c>
      <c r="AA7883" s="1" t="s">
        <v>37</v>
      </c>
      <c r="AB7883" s="1" t="s">
        <v>24</v>
      </c>
      <c r="AC7883" s="1" t="s">
        <v>25</v>
      </c>
      <c r="AD7883" s="1" t="s">
        <v>19</v>
      </c>
      <c r="AE7883" s="2">
        <v>41178</v>
      </c>
    </row>
    <row r="7884" spans="1:31" x14ac:dyDescent="0.25">
      <c r="A7884">
        <f t="shared" si="1114"/>
        <v>7883</v>
      </c>
      <c r="B7884" s="1">
        <v>13984</v>
      </c>
      <c r="C7884" s="2">
        <v>41176</v>
      </c>
      <c r="D7884" s="1" t="s">
        <v>32</v>
      </c>
      <c r="E7884" s="1" t="str">
        <f t="shared" si="1107"/>
        <v>***</v>
      </c>
      <c r="F7884" s="1" t="str">
        <f t="shared" si="1108"/>
        <v>***</v>
      </c>
      <c r="G7884" s="1" t="str">
        <f t="shared" si="1109"/>
        <v>***</v>
      </c>
      <c r="J7884" s="1" t="str">
        <f t="shared" si="1110"/>
        <v>***</v>
      </c>
      <c r="P7884" s="1">
        <v>30</v>
      </c>
      <c r="Q7884" s="1">
        <f t="shared" si="1115"/>
        <v>0.04</v>
      </c>
      <c r="T7884" s="4">
        <v>2052.8200000000002</v>
      </c>
      <c r="U7884" s="9">
        <f t="shared" si="1111"/>
        <v>1</v>
      </c>
      <c r="V7884" s="4">
        <f t="shared" si="1112"/>
        <v>68.427333333333337</v>
      </c>
      <c r="W7884" s="1" t="s">
        <v>21</v>
      </c>
      <c r="X7884" s="1">
        <v>37.58</v>
      </c>
      <c r="Y7884" s="4">
        <f t="shared" si="1113"/>
        <v>2090.4</v>
      </c>
      <c r="Z7884" s="1" t="s">
        <v>15</v>
      </c>
      <c r="AA7884" s="1" t="s">
        <v>37</v>
      </c>
      <c r="AB7884" s="1" t="s">
        <v>17</v>
      </c>
      <c r="AC7884" s="1" t="s">
        <v>18</v>
      </c>
      <c r="AD7884" s="1" t="s">
        <v>31</v>
      </c>
      <c r="AE7884" s="2">
        <v>41176</v>
      </c>
    </row>
    <row r="7885" spans="1:31" x14ac:dyDescent="0.25">
      <c r="A7885">
        <f t="shared" si="1114"/>
        <v>7884</v>
      </c>
      <c r="B7885" s="1">
        <v>11650</v>
      </c>
      <c r="C7885" s="2">
        <v>41176</v>
      </c>
      <c r="D7885" s="1" t="s">
        <v>27</v>
      </c>
      <c r="E7885" s="1" t="str">
        <f t="shared" si="1107"/>
        <v>*</v>
      </c>
      <c r="F7885" s="1" t="str">
        <f t="shared" si="1108"/>
        <v>*</v>
      </c>
      <c r="G7885" s="1" t="str">
        <f t="shared" si="1109"/>
        <v>*</v>
      </c>
      <c r="J7885" s="1" t="str">
        <f t="shared" si="1110"/>
        <v>*</v>
      </c>
      <c r="P7885" s="1">
        <v>26</v>
      </c>
      <c r="Q7885" s="1">
        <f t="shared" si="1115"/>
        <v>3.5000000000000003E-2</v>
      </c>
      <c r="T7885" s="4">
        <v>1090.4000000000001</v>
      </c>
      <c r="U7885" s="9">
        <f t="shared" si="1111"/>
        <v>1</v>
      </c>
      <c r="V7885" s="4">
        <f t="shared" si="1112"/>
        <v>41.938461538461539</v>
      </c>
      <c r="W7885" s="1" t="s">
        <v>21</v>
      </c>
      <c r="X7885" s="1">
        <v>8.99</v>
      </c>
      <c r="Y7885" s="4">
        <f t="shared" si="1113"/>
        <v>1099.3900000000001</v>
      </c>
      <c r="Z7885" s="1" t="s">
        <v>44</v>
      </c>
      <c r="AA7885" s="1" t="s">
        <v>37</v>
      </c>
      <c r="AB7885" s="1" t="s">
        <v>29</v>
      </c>
      <c r="AC7885" s="1" t="s">
        <v>30</v>
      </c>
      <c r="AD7885" s="1" t="s">
        <v>41</v>
      </c>
      <c r="AE7885" s="2">
        <v>41178</v>
      </c>
    </row>
    <row r="7886" spans="1:31" x14ac:dyDescent="0.25">
      <c r="A7886">
        <f t="shared" si="1114"/>
        <v>7885</v>
      </c>
      <c r="B7886" s="1">
        <v>11650</v>
      </c>
      <c r="C7886" s="2">
        <v>41176</v>
      </c>
      <c r="D7886" s="1" t="s">
        <v>27</v>
      </c>
      <c r="E7886" s="1" t="str">
        <f t="shared" si="1107"/>
        <v>*</v>
      </c>
      <c r="F7886" s="1" t="str">
        <f t="shared" si="1108"/>
        <v>*</v>
      </c>
      <c r="G7886" s="1" t="str">
        <f t="shared" si="1109"/>
        <v>*</v>
      </c>
      <c r="J7886" s="1" t="str">
        <f t="shared" si="1110"/>
        <v>*</v>
      </c>
      <c r="P7886" s="1">
        <v>30</v>
      </c>
      <c r="Q7886" s="1">
        <f t="shared" si="1115"/>
        <v>0.04</v>
      </c>
      <c r="T7886" s="4">
        <v>243.49</v>
      </c>
      <c r="U7886" s="9">
        <f t="shared" si="1111"/>
        <v>0</v>
      </c>
      <c r="V7886" s="4">
        <f t="shared" si="1112"/>
        <v>8.1163333333333334</v>
      </c>
      <c r="W7886" s="1" t="s">
        <v>21</v>
      </c>
      <c r="X7886" s="1">
        <v>2.38</v>
      </c>
      <c r="Y7886" s="4">
        <f t="shared" si="1113"/>
        <v>245.87</v>
      </c>
      <c r="Z7886" s="1" t="s">
        <v>44</v>
      </c>
      <c r="AA7886" s="1" t="s">
        <v>37</v>
      </c>
      <c r="AB7886" s="1" t="s">
        <v>24</v>
      </c>
      <c r="AC7886" s="1" t="s">
        <v>38</v>
      </c>
      <c r="AD7886" s="1" t="s">
        <v>41</v>
      </c>
      <c r="AE7886" s="2">
        <v>41177</v>
      </c>
    </row>
    <row r="7887" spans="1:31" x14ac:dyDescent="0.25">
      <c r="A7887">
        <f t="shared" si="1114"/>
        <v>7886</v>
      </c>
      <c r="B7887" s="1">
        <v>19425</v>
      </c>
      <c r="C7887" s="2">
        <v>41176</v>
      </c>
      <c r="D7887" s="1" t="s">
        <v>27</v>
      </c>
      <c r="E7887" s="1" t="str">
        <f t="shared" si="1107"/>
        <v>*</v>
      </c>
      <c r="F7887" s="1" t="str">
        <f t="shared" si="1108"/>
        <v>*</v>
      </c>
      <c r="G7887" s="1" t="str">
        <f t="shared" si="1109"/>
        <v>*</v>
      </c>
      <c r="J7887" s="1" t="str">
        <f t="shared" si="1110"/>
        <v>*</v>
      </c>
      <c r="P7887" s="1">
        <v>34</v>
      </c>
      <c r="Q7887" s="1">
        <f t="shared" si="1115"/>
        <v>0.04</v>
      </c>
      <c r="T7887" s="4">
        <v>210.24</v>
      </c>
      <c r="U7887" s="9">
        <f t="shared" si="1111"/>
        <v>0</v>
      </c>
      <c r="V7887" s="4">
        <f t="shared" si="1112"/>
        <v>6.1835294117647059</v>
      </c>
      <c r="W7887" s="1" t="s">
        <v>21</v>
      </c>
      <c r="X7887" s="1">
        <v>3.6</v>
      </c>
      <c r="Y7887" s="4">
        <f t="shared" si="1113"/>
        <v>213.84</v>
      </c>
      <c r="Z7887" s="1" t="s">
        <v>46</v>
      </c>
      <c r="AA7887" s="1" t="s">
        <v>37</v>
      </c>
      <c r="AB7887" s="1" t="s">
        <v>29</v>
      </c>
      <c r="AC7887" s="1" t="s">
        <v>45</v>
      </c>
      <c r="AD7887" s="1" t="s">
        <v>41</v>
      </c>
      <c r="AE7887" s="2">
        <v>41177</v>
      </c>
    </row>
    <row r="7888" spans="1:31" x14ac:dyDescent="0.25">
      <c r="A7888">
        <f t="shared" si="1114"/>
        <v>7887</v>
      </c>
      <c r="B7888" s="1">
        <v>52320</v>
      </c>
      <c r="C7888" s="2">
        <v>41176</v>
      </c>
      <c r="D7888" s="1" t="s">
        <v>13</v>
      </c>
      <c r="E7888" s="1" t="str">
        <f t="shared" si="1107"/>
        <v>*</v>
      </c>
      <c r="F7888" s="1" t="str">
        <f t="shared" si="1108"/>
        <v>*</v>
      </c>
      <c r="G7888" s="1" t="str">
        <f t="shared" si="1109"/>
        <v>*</v>
      </c>
      <c r="J7888" s="1" t="str">
        <f t="shared" si="1110"/>
        <v>*</v>
      </c>
      <c r="P7888" s="1">
        <v>41</v>
      </c>
      <c r="Q7888" s="1">
        <f t="shared" si="1115"/>
        <v>0.05</v>
      </c>
      <c r="T7888" s="4">
        <v>112.6</v>
      </c>
      <c r="U7888" s="9">
        <f t="shared" si="1111"/>
        <v>0</v>
      </c>
      <c r="V7888" s="4">
        <f t="shared" si="1112"/>
        <v>2.7463414634146339</v>
      </c>
      <c r="W7888" s="1" t="s">
        <v>21</v>
      </c>
      <c r="X7888" s="1">
        <v>1.01</v>
      </c>
      <c r="Y7888" s="4">
        <f t="shared" si="1113"/>
        <v>113.61</v>
      </c>
      <c r="Z7888" s="1" t="s">
        <v>46</v>
      </c>
      <c r="AA7888" s="1" t="s">
        <v>37</v>
      </c>
      <c r="AB7888" s="1" t="s">
        <v>29</v>
      </c>
      <c r="AC7888" s="1" t="s">
        <v>30</v>
      </c>
      <c r="AD7888" s="1" t="s">
        <v>31</v>
      </c>
      <c r="AE7888" s="2">
        <v>41180</v>
      </c>
    </row>
    <row r="7889" spans="1:31" x14ac:dyDescent="0.25">
      <c r="A7889">
        <f t="shared" si="1114"/>
        <v>7888</v>
      </c>
      <c r="B7889" s="1">
        <v>23648</v>
      </c>
      <c r="C7889" s="2">
        <v>41176</v>
      </c>
      <c r="D7889" s="1" t="s">
        <v>32</v>
      </c>
      <c r="E7889" s="1" t="str">
        <f t="shared" si="1107"/>
        <v>***</v>
      </c>
      <c r="F7889" s="1" t="str">
        <f t="shared" si="1108"/>
        <v>***</v>
      </c>
      <c r="G7889" s="1" t="str">
        <f t="shared" si="1109"/>
        <v>***</v>
      </c>
      <c r="J7889" s="1" t="str">
        <f t="shared" si="1110"/>
        <v>***</v>
      </c>
      <c r="P7889" s="1">
        <v>4</v>
      </c>
      <c r="Q7889" s="1">
        <f t="shared" si="1115"/>
        <v>0.01</v>
      </c>
      <c r="T7889" s="4">
        <v>10.65</v>
      </c>
      <c r="U7889" s="9">
        <f t="shared" si="1111"/>
        <v>0</v>
      </c>
      <c r="V7889" s="4">
        <f t="shared" si="1112"/>
        <v>2.6625000000000001</v>
      </c>
      <c r="W7889" s="1" t="s">
        <v>21</v>
      </c>
      <c r="X7889" s="1">
        <v>0.5</v>
      </c>
      <c r="Y7889" s="4">
        <f t="shared" si="1113"/>
        <v>11.15</v>
      </c>
      <c r="Z7889" s="1" t="s">
        <v>49</v>
      </c>
      <c r="AA7889" s="1" t="s">
        <v>28</v>
      </c>
      <c r="AB7889" s="1" t="s">
        <v>29</v>
      </c>
      <c r="AC7889" s="1" t="s">
        <v>58</v>
      </c>
      <c r="AD7889" s="1" t="s">
        <v>19</v>
      </c>
      <c r="AE7889" s="2">
        <v>41177</v>
      </c>
    </row>
    <row r="7890" spans="1:31" x14ac:dyDescent="0.25">
      <c r="A7890">
        <f t="shared" si="1114"/>
        <v>7889</v>
      </c>
      <c r="B7890" s="1">
        <v>51107</v>
      </c>
      <c r="C7890" s="2">
        <v>41177</v>
      </c>
      <c r="D7890" s="1" t="s">
        <v>27</v>
      </c>
      <c r="E7890" s="1" t="str">
        <f t="shared" si="1107"/>
        <v>*</v>
      </c>
      <c r="F7890" s="1" t="str">
        <f t="shared" si="1108"/>
        <v>*</v>
      </c>
      <c r="G7890" s="1" t="str">
        <f t="shared" si="1109"/>
        <v>*</v>
      </c>
      <c r="J7890" s="1" t="str">
        <f t="shared" si="1110"/>
        <v>*</v>
      </c>
      <c r="P7890" s="1">
        <v>36</v>
      </c>
      <c r="Q7890" s="1">
        <f t="shared" si="1115"/>
        <v>0.04</v>
      </c>
      <c r="T7890" s="4">
        <v>772.67</v>
      </c>
      <c r="U7890" s="9">
        <f t="shared" si="1111"/>
        <v>0</v>
      </c>
      <c r="V7890" s="4">
        <f t="shared" si="1112"/>
        <v>21.463055555555556</v>
      </c>
      <c r="W7890" s="1" t="s">
        <v>21</v>
      </c>
      <c r="X7890" s="1">
        <v>2.99</v>
      </c>
      <c r="Y7890" s="4">
        <f t="shared" si="1113"/>
        <v>775.66</v>
      </c>
      <c r="Z7890" s="1" t="s">
        <v>53</v>
      </c>
      <c r="AA7890" s="1" t="s">
        <v>28</v>
      </c>
      <c r="AB7890" s="1" t="s">
        <v>29</v>
      </c>
      <c r="AC7890" s="1" t="s">
        <v>43</v>
      </c>
      <c r="AD7890" s="1" t="s">
        <v>19</v>
      </c>
      <c r="AE7890" s="2">
        <v>41178</v>
      </c>
    </row>
    <row r="7891" spans="1:31" x14ac:dyDescent="0.25">
      <c r="A7891">
        <f t="shared" si="1114"/>
        <v>7890</v>
      </c>
      <c r="B7891" s="1">
        <v>21792</v>
      </c>
      <c r="C7891" s="2">
        <v>41177</v>
      </c>
      <c r="D7891" s="1" t="s">
        <v>27</v>
      </c>
      <c r="E7891" s="1" t="str">
        <f t="shared" si="1107"/>
        <v>*</v>
      </c>
      <c r="F7891" s="1" t="str">
        <f t="shared" si="1108"/>
        <v>*</v>
      </c>
      <c r="G7891" s="1" t="str">
        <f t="shared" si="1109"/>
        <v>*</v>
      </c>
      <c r="J7891" s="1" t="str">
        <f t="shared" si="1110"/>
        <v>*</v>
      </c>
      <c r="P7891" s="1">
        <v>26</v>
      </c>
      <c r="Q7891" s="1">
        <f t="shared" si="1115"/>
        <v>3.5000000000000003E-2</v>
      </c>
      <c r="T7891" s="4">
        <v>362.76</v>
      </c>
      <c r="U7891" s="9">
        <f t="shared" si="1111"/>
        <v>0</v>
      </c>
      <c r="V7891" s="4">
        <f t="shared" si="1112"/>
        <v>13.952307692307691</v>
      </c>
      <c r="W7891" s="1" t="s">
        <v>21</v>
      </c>
      <c r="X7891" s="1">
        <v>6.46</v>
      </c>
      <c r="Y7891" s="4">
        <f t="shared" si="1113"/>
        <v>369.21999999999997</v>
      </c>
      <c r="Z7891" s="1" t="s">
        <v>46</v>
      </c>
      <c r="AA7891" s="1" t="s">
        <v>16</v>
      </c>
      <c r="AB7891" s="1" t="s">
        <v>29</v>
      </c>
      <c r="AC7891" s="1" t="s">
        <v>43</v>
      </c>
      <c r="AD7891" s="1" t="s">
        <v>19</v>
      </c>
      <c r="AE7891" s="2">
        <v>41179</v>
      </c>
    </row>
    <row r="7892" spans="1:31" x14ac:dyDescent="0.25">
      <c r="A7892">
        <f t="shared" si="1114"/>
        <v>7891</v>
      </c>
      <c r="B7892" s="1">
        <v>39972</v>
      </c>
      <c r="C7892" s="2">
        <v>41177</v>
      </c>
      <c r="D7892" s="1" t="s">
        <v>27</v>
      </c>
      <c r="E7892" s="1" t="str">
        <f t="shared" si="1107"/>
        <v>*</v>
      </c>
      <c r="F7892" s="1" t="str">
        <f t="shared" si="1108"/>
        <v>*</v>
      </c>
      <c r="G7892" s="1" t="str">
        <f t="shared" si="1109"/>
        <v>*</v>
      </c>
      <c r="J7892" s="1" t="str">
        <f t="shared" si="1110"/>
        <v>*</v>
      </c>
      <c r="P7892" s="1">
        <v>35</v>
      </c>
      <c r="Q7892" s="1">
        <f t="shared" si="1115"/>
        <v>0.04</v>
      </c>
      <c r="T7892" s="4">
        <v>224.58</v>
      </c>
      <c r="U7892" s="9">
        <f t="shared" si="1111"/>
        <v>0</v>
      </c>
      <c r="V7892" s="4">
        <f t="shared" si="1112"/>
        <v>6.4165714285714293</v>
      </c>
      <c r="W7892" s="1" t="s">
        <v>21</v>
      </c>
      <c r="X7892" s="1">
        <v>0.5</v>
      </c>
      <c r="Y7892" s="4">
        <f t="shared" si="1113"/>
        <v>225.08</v>
      </c>
      <c r="Z7892" s="1" t="s">
        <v>44</v>
      </c>
      <c r="AA7892" s="1" t="s">
        <v>28</v>
      </c>
      <c r="AB7892" s="1" t="s">
        <v>29</v>
      </c>
      <c r="AC7892" s="1" t="s">
        <v>58</v>
      </c>
      <c r="AD7892" s="1" t="s">
        <v>19</v>
      </c>
      <c r="AE7892" s="2">
        <v>41178</v>
      </c>
    </row>
    <row r="7893" spans="1:31" x14ac:dyDescent="0.25">
      <c r="A7893">
        <f t="shared" si="1114"/>
        <v>7892</v>
      </c>
      <c r="B7893" s="1">
        <v>39972</v>
      </c>
      <c r="C7893" s="2">
        <v>41177</v>
      </c>
      <c r="D7893" s="1" t="s">
        <v>27</v>
      </c>
      <c r="E7893" s="1" t="str">
        <f t="shared" si="1107"/>
        <v>*</v>
      </c>
      <c r="F7893" s="1" t="str">
        <f t="shared" si="1108"/>
        <v>*</v>
      </c>
      <c r="G7893" s="1" t="str">
        <f t="shared" si="1109"/>
        <v>*</v>
      </c>
      <c r="J7893" s="1" t="str">
        <f t="shared" si="1110"/>
        <v>*</v>
      </c>
      <c r="P7893" s="1">
        <v>36</v>
      </c>
      <c r="Q7893" s="1">
        <f t="shared" si="1115"/>
        <v>0.04</v>
      </c>
      <c r="T7893" s="4">
        <v>138.59</v>
      </c>
      <c r="U7893" s="9">
        <f t="shared" si="1111"/>
        <v>0</v>
      </c>
      <c r="V7893" s="4">
        <f t="shared" si="1112"/>
        <v>3.8497222222222223</v>
      </c>
      <c r="W7893" s="1" t="s">
        <v>21</v>
      </c>
      <c r="X7893" s="1">
        <v>0.5</v>
      </c>
      <c r="Y7893" s="4">
        <f t="shared" si="1113"/>
        <v>139.09</v>
      </c>
      <c r="Z7893" s="1" t="s">
        <v>44</v>
      </c>
      <c r="AA7893" s="1" t="s">
        <v>28</v>
      </c>
      <c r="AB7893" s="1" t="s">
        <v>29</v>
      </c>
      <c r="AC7893" s="1" t="s">
        <v>58</v>
      </c>
      <c r="AD7893" s="1" t="s">
        <v>19</v>
      </c>
      <c r="AE7893" s="2">
        <v>41179</v>
      </c>
    </row>
    <row r="7894" spans="1:31" x14ac:dyDescent="0.25">
      <c r="A7894">
        <f t="shared" si="1114"/>
        <v>7893</v>
      </c>
      <c r="B7894" s="1">
        <v>39972</v>
      </c>
      <c r="C7894" s="2">
        <v>41177</v>
      </c>
      <c r="D7894" s="1" t="s">
        <v>27</v>
      </c>
      <c r="E7894" s="1" t="str">
        <f t="shared" si="1107"/>
        <v>*</v>
      </c>
      <c r="F7894" s="1" t="str">
        <f t="shared" si="1108"/>
        <v>*</v>
      </c>
      <c r="G7894" s="1" t="str">
        <f t="shared" si="1109"/>
        <v>*</v>
      </c>
      <c r="J7894" s="1" t="str">
        <f t="shared" si="1110"/>
        <v>*</v>
      </c>
      <c r="P7894" s="1">
        <v>19</v>
      </c>
      <c r="Q7894" s="1">
        <f t="shared" si="1115"/>
        <v>0.02</v>
      </c>
      <c r="T7894" s="4">
        <v>97.06</v>
      </c>
      <c r="U7894" s="9">
        <f t="shared" si="1111"/>
        <v>0</v>
      </c>
      <c r="V7894" s="4">
        <f t="shared" si="1112"/>
        <v>5.108421052631579</v>
      </c>
      <c r="W7894" s="1" t="s">
        <v>21</v>
      </c>
      <c r="X7894" s="1">
        <v>2.99</v>
      </c>
      <c r="Y7894" s="4">
        <f t="shared" si="1113"/>
        <v>100.05</v>
      </c>
      <c r="Z7894" s="1" t="s">
        <v>44</v>
      </c>
      <c r="AA7894" s="1" t="s">
        <v>28</v>
      </c>
      <c r="AB7894" s="1" t="s">
        <v>29</v>
      </c>
      <c r="AC7894" s="1" t="s">
        <v>43</v>
      </c>
      <c r="AD7894" s="1" t="s">
        <v>19</v>
      </c>
      <c r="AE7894" s="2">
        <v>41180</v>
      </c>
    </row>
    <row r="7895" spans="1:31" x14ac:dyDescent="0.25">
      <c r="A7895">
        <f t="shared" si="1114"/>
        <v>7894</v>
      </c>
      <c r="B7895" s="1">
        <v>30720</v>
      </c>
      <c r="C7895" s="2">
        <v>41179</v>
      </c>
      <c r="D7895" s="1" t="s">
        <v>13</v>
      </c>
      <c r="E7895" s="1" t="str">
        <f t="shared" si="1107"/>
        <v>*</v>
      </c>
      <c r="F7895" s="1" t="str">
        <f t="shared" si="1108"/>
        <v>*</v>
      </c>
      <c r="G7895" s="1" t="str">
        <f t="shared" si="1109"/>
        <v>*</v>
      </c>
      <c r="J7895" s="1" t="str">
        <f t="shared" si="1110"/>
        <v>*</v>
      </c>
      <c r="P7895" s="1">
        <v>27</v>
      </c>
      <c r="Q7895" s="1">
        <f t="shared" si="1115"/>
        <v>3.5000000000000003E-2</v>
      </c>
      <c r="T7895" s="4">
        <v>2398.9</v>
      </c>
      <c r="U7895" s="9">
        <f t="shared" si="1111"/>
        <v>1</v>
      </c>
      <c r="V7895" s="4">
        <f t="shared" si="1112"/>
        <v>88.848148148148155</v>
      </c>
      <c r="W7895" s="1" t="s">
        <v>14</v>
      </c>
      <c r="X7895" s="1">
        <v>18.13</v>
      </c>
      <c r="Y7895" s="4">
        <f t="shared" si="1113"/>
        <v>2417.0300000000002</v>
      </c>
      <c r="Z7895" s="1" t="s">
        <v>53</v>
      </c>
      <c r="AA7895" s="1" t="s">
        <v>23</v>
      </c>
      <c r="AB7895" s="1" t="s">
        <v>17</v>
      </c>
      <c r="AC7895" s="1" t="s">
        <v>18</v>
      </c>
      <c r="AD7895" s="1" t="s">
        <v>48</v>
      </c>
      <c r="AE7895" s="2">
        <v>41184</v>
      </c>
    </row>
    <row r="7896" spans="1:31" x14ac:dyDescent="0.25">
      <c r="A7896">
        <f t="shared" si="1114"/>
        <v>7895</v>
      </c>
      <c r="B7896" s="1">
        <v>30720</v>
      </c>
      <c r="C7896" s="2">
        <v>41179</v>
      </c>
      <c r="D7896" s="1" t="s">
        <v>13</v>
      </c>
      <c r="E7896" s="1" t="str">
        <f t="shared" si="1107"/>
        <v>*</v>
      </c>
      <c r="F7896" s="1" t="str">
        <f t="shared" si="1108"/>
        <v>*</v>
      </c>
      <c r="G7896" s="1" t="str">
        <f t="shared" si="1109"/>
        <v>*</v>
      </c>
      <c r="J7896" s="1" t="str">
        <f t="shared" si="1110"/>
        <v>*</v>
      </c>
      <c r="P7896" s="1">
        <v>37</v>
      </c>
      <c r="Q7896" s="1">
        <f t="shared" si="1115"/>
        <v>0.04</v>
      </c>
      <c r="T7896" s="4">
        <v>1701.53</v>
      </c>
      <c r="U7896" s="9">
        <f t="shared" si="1111"/>
        <v>1</v>
      </c>
      <c r="V7896" s="4">
        <f t="shared" si="1112"/>
        <v>45.987297297297296</v>
      </c>
      <c r="W7896" s="1" t="s">
        <v>14</v>
      </c>
      <c r="X7896" s="1">
        <v>1.99</v>
      </c>
      <c r="Y7896" s="4">
        <f t="shared" si="1113"/>
        <v>1703.52</v>
      </c>
      <c r="Z7896" s="1" t="s">
        <v>42</v>
      </c>
      <c r="AA7896" s="1" t="s">
        <v>23</v>
      </c>
      <c r="AB7896" s="1" t="s">
        <v>24</v>
      </c>
      <c r="AC7896" s="1" t="s">
        <v>38</v>
      </c>
      <c r="AD7896" s="1" t="s">
        <v>41</v>
      </c>
      <c r="AE7896" s="2">
        <v>41186</v>
      </c>
    </row>
    <row r="7897" spans="1:31" x14ac:dyDescent="0.25">
      <c r="A7897">
        <f t="shared" si="1114"/>
        <v>7896</v>
      </c>
      <c r="B7897" s="1">
        <v>30720</v>
      </c>
      <c r="C7897" s="2">
        <v>41179</v>
      </c>
      <c r="D7897" s="1" t="s">
        <v>13</v>
      </c>
      <c r="E7897" s="1" t="str">
        <f t="shared" si="1107"/>
        <v>*</v>
      </c>
      <c r="F7897" s="1" t="str">
        <f t="shared" si="1108"/>
        <v>*</v>
      </c>
      <c r="G7897" s="1" t="str">
        <f t="shared" si="1109"/>
        <v>*</v>
      </c>
      <c r="J7897" s="1" t="str">
        <f t="shared" si="1110"/>
        <v>*</v>
      </c>
      <c r="P7897" s="1">
        <v>5</v>
      </c>
      <c r="Q7897" s="1">
        <f t="shared" si="1115"/>
        <v>0.01</v>
      </c>
      <c r="T7897" s="4">
        <v>32.770000000000003</v>
      </c>
      <c r="U7897" s="9">
        <f t="shared" si="1111"/>
        <v>0</v>
      </c>
      <c r="V7897" s="4">
        <f t="shared" si="1112"/>
        <v>6.5540000000000003</v>
      </c>
      <c r="W7897" s="1" t="s">
        <v>21</v>
      </c>
      <c r="X7897" s="1">
        <v>5.01</v>
      </c>
      <c r="Y7897" s="4">
        <f t="shared" si="1113"/>
        <v>37.78</v>
      </c>
      <c r="Z7897" s="1" t="s">
        <v>42</v>
      </c>
      <c r="AA7897" s="1" t="s">
        <v>23</v>
      </c>
      <c r="AB7897" s="1" t="s">
        <v>29</v>
      </c>
      <c r="AC7897" s="1" t="s">
        <v>43</v>
      </c>
      <c r="AD7897" s="1" t="s">
        <v>19</v>
      </c>
      <c r="AE7897" s="2">
        <v>41186</v>
      </c>
    </row>
    <row r="7898" spans="1:31" x14ac:dyDescent="0.25">
      <c r="A7898">
        <f t="shared" si="1114"/>
        <v>7897</v>
      </c>
      <c r="B7898" s="1">
        <v>57570</v>
      </c>
      <c r="C7898" s="2">
        <v>41180</v>
      </c>
      <c r="D7898" s="1" t="s">
        <v>20</v>
      </c>
      <c r="E7898" s="1" t="str">
        <f t="shared" si="1107"/>
        <v>*</v>
      </c>
      <c r="F7898" s="1" t="str">
        <f t="shared" si="1108"/>
        <v>**</v>
      </c>
      <c r="G7898" s="1" t="str">
        <f t="shared" si="1109"/>
        <v>**</v>
      </c>
      <c r="J7898" s="1" t="str">
        <f t="shared" si="1110"/>
        <v>**</v>
      </c>
      <c r="P7898" s="1">
        <v>27</v>
      </c>
      <c r="Q7898" s="1">
        <f t="shared" si="1115"/>
        <v>3.5000000000000003E-2</v>
      </c>
      <c r="T7898" s="4">
        <v>1823.04</v>
      </c>
      <c r="U7898" s="9">
        <f t="shared" si="1111"/>
        <v>1</v>
      </c>
      <c r="V7898" s="4">
        <f t="shared" si="1112"/>
        <v>67.52</v>
      </c>
      <c r="W7898" s="1" t="s">
        <v>33</v>
      </c>
      <c r="X7898" s="1">
        <v>26.74</v>
      </c>
      <c r="Y7898" s="4">
        <f t="shared" si="1113"/>
        <v>1849.78</v>
      </c>
      <c r="Z7898" s="1" t="s">
        <v>22</v>
      </c>
      <c r="AA7898" s="1" t="s">
        <v>28</v>
      </c>
      <c r="AB7898" s="1" t="s">
        <v>17</v>
      </c>
      <c r="AC7898" s="1" t="s">
        <v>62</v>
      </c>
      <c r="AD7898" s="1" t="s">
        <v>59</v>
      </c>
      <c r="AE7898" s="2">
        <v>41182</v>
      </c>
    </row>
    <row r="7899" spans="1:31" x14ac:dyDescent="0.25">
      <c r="A7899">
        <f t="shared" si="1114"/>
        <v>7898</v>
      </c>
      <c r="B7899" s="1">
        <v>57570</v>
      </c>
      <c r="C7899" s="2">
        <v>41180</v>
      </c>
      <c r="D7899" s="1" t="s">
        <v>20</v>
      </c>
      <c r="E7899" s="1" t="str">
        <f t="shared" si="1107"/>
        <v>*</v>
      </c>
      <c r="F7899" s="1" t="str">
        <f t="shared" si="1108"/>
        <v>**</v>
      </c>
      <c r="G7899" s="1" t="str">
        <f t="shared" si="1109"/>
        <v>**</v>
      </c>
      <c r="J7899" s="1" t="str">
        <f t="shared" si="1110"/>
        <v>**</v>
      </c>
      <c r="P7899" s="1">
        <v>15</v>
      </c>
      <c r="Q7899" s="1">
        <f t="shared" si="1115"/>
        <v>0.02</v>
      </c>
      <c r="T7899" s="4">
        <v>675.23</v>
      </c>
      <c r="U7899" s="9">
        <f t="shared" si="1111"/>
        <v>0</v>
      </c>
      <c r="V7899" s="4">
        <f t="shared" si="1112"/>
        <v>45.015333333333338</v>
      </c>
      <c r="W7899" s="1" t="s">
        <v>21</v>
      </c>
      <c r="X7899" s="1">
        <v>7.23</v>
      </c>
      <c r="Y7899" s="4">
        <f t="shared" si="1113"/>
        <v>682.46</v>
      </c>
      <c r="Z7899" s="1" t="s">
        <v>22</v>
      </c>
      <c r="AA7899" s="1" t="s">
        <v>28</v>
      </c>
      <c r="AB7899" s="1" t="s">
        <v>29</v>
      </c>
      <c r="AC7899" s="1" t="s">
        <v>40</v>
      </c>
      <c r="AD7899" s="1" t="s">
        <v>19</v>
      </c>
      <c r="AE7899" s="2">
        <v>41182</v>
      </c>
    </row>
    <row r="7900" spans="1:31" x14ac:dyDescent="0.25">
      <c r="A7900">
        <f t="shared" si="1114"/>
        <v>7899</v>
      </c>
      <c r="B7900" s="1">
        <v>34406</v>
      </c>
      <c r="C7900" s="2">
        <v>41180</v>
      </c>
      <c r="D7900" s="1" t="s">
        <v>36</v>
      </c>
      <c r="E7900" s="1" t="str">
        <f t="shared" si="1107"/>
        <v>*</v>
      </c>
      <c r="F7900" s="1" t="str">
        <f t="shared" si="1108"/>
        <v>*</v>
      </c>
      <c r="G7900" s="1" t="str">
        <f t="shared" si="1109"/>
        <v>*</v>
      </c>
      <c r="J7900" s="1" t="str">
        <f t="shared" si="1110"/>
        <v>*</v>
      </c>
      <c r="P7900" s="1">
        <v>29</v>
      </c>
      <c r="Q7900" s="1">
        <f t="shared" si="1115"/>
        <v>3.5000000000000003E-2</v>
      </c>
      <c r="T7900" s="4">
        <v>142.59</v>
      </c>
      <c r="U7900" s="9">
        <f t="shared" si="1111"/>
        <v>0</v>
      </c>
      <c r="V7900" s="4">
        <f t="shared" si="1112"/>
        <v>4.9168965517241379</v>
      </c>
      <c r="W7900" s="1" t="s">
        <v>21</v>
      </c>
      <c r="X7900" s="1">
        <v>0.7</v>
      </c>
      <c r="Y7900" s="4">
        <f t="shared" si="1113"/>
        <v>143.29</v>
      </c>
      <c r="Z7900" s="1" t="s">
        <v>15</v>
      </c>
      <c r="AA7900" s="1" t="s">
        <v>37</v>
      </c>
      <c r="AB7900" s="1" t="s">
        <v>29</v>
      </c>
      <c r="AC7900" s="1" t="s">
        <v>61</v>
      </c>
      <c r="AD7900" s="1" t="s">
        <v>31</v>
      </c>
      <c r="AE7900" s="2">
        <v>41181</v>
      </c>
    </row>
    <row r="7901" spans="1:31" x14ac:dyDescent="0.25">
      <c r="A7901">
        <f t="shared" si="1114"/>
        <v>7900</v>
      </c>
      <c r="B7901" s="1">
        <v>16518</v>
      </c>
      <c r="C7901" s="2">
        <v>41181</v>
      </c>
      <c r="D7901" s="1" t="s">
        <v>32</v>
      </c>
      <c r="E7901" s="1" t="str">
        <f t="shared" si="1107"/>
        <v>***</v>
      </c>
      <c r="F7901" s="1" t="str">
        <f t="shared" si="1108"/>
        <v>***</v>
      </c>
      <c r="G7901" s="1" t="str">
        <f t="shared" si="1109"/>
        <v>***</v>
      </c>
      <c r="J7901" s="1" t="str">
        <f t="shared" si="1110"/>
        <v>***</v>
      </c>
      <c r="P7901" s="1">
        <v>36</v>
      </c>
      <c r="Q7901" s="1">
        <f t="shared" si="1115"/>
        <v>0.04</v>
      </c>
      <c r="T7901" s="4">
        <v>2628.9225000000001</v>
      </c>
      <c r="U7901" s="9">
        <f t="shared" si="1111"/>
        <v>1</v>
      </c>
      <c r="V7901" s="4">
        <f t="shared" si="1112"/>
        <v>73.025625000000005</v>
      </c>
      <c r="W7901" s="1" t="s">
        <v>21</v>
      </c>
      <c r="X7901" s="1">
        <v>0.99</v>
      </c>
      <c r="Y7901" s="4">
        <f t="shared" si="1113"/>
        <v>2629.9124999999999</v>
      </c>
      <c r="Z7901" s="1" t="s">
        <v>46</v>
      </c>
      <c r="AA7901" s="1" t="s">
        <v>28</v>
      </c>
      <c r="AB7901" s="1" t="s">
        <v>24</v>
      </c>
      <c r="AC7901" s="1" t="s">
        <v>25</v>
      </c>
      <c r="AD7901" s="1" t="s">
        <v>31</v>
      </c>
      <c r="AE7901" s="2">
        <v>41184</v>
      </c>
    </row>
    <row r="7902" spans="1:31" x14ac:dyDescent="0.25">
      <c r="A7902">
        <f t="shared" si="1114"/>
        <v>7901</v>
      </c>
      <c r="B7902" s="1">
        <v>26657</v>
      </c>
      <c r="C7902" s="2">
        <v>41181</v>
      </c>
      <c r="D7902" s="1" t="s">
        <v>36</v>
      </c>
      <c r="E7902" s="1" t="str">
        <f t="shared" si="1107"/>
        <v>*</v>
      </c>
      <c r="F7902" s="1" t="str">
        <f t="shared" si="1108"/>
        <v>*</v>
      </c>
      <c r="G7902" s="1" t="str">
        <f t="shared" si="1109"/>
        <v>*</v>
      </c>
      <c r="J7902" s="1" t="str">
        <f t="shared" si="1110"/>
        <v>*</v>
      </c>
      <c r="P7902" s="1">
        <v>28</v>
      </c>
      <c r="Q7902" s="1">
        <f t="shared" si="1115"/>
        <v>3.5000000000000003E-2</v>
      </c>
      <c r="T7902" s="4">
        <v>1107.6400000000001</v>
      </c>
      <c r="U7902" s="9">
        <f t="shared" si="1111"/>
        <v>1</v>
      </c>
      <c r="V7902" s="4">
        <f t="shared" si="1112"/>
        <v>39.558571428571433</v>
      </c>
      <c r="W7902" s="1" t="s">
        <v>21</v>
      </c>
      <c r="X7902" s="1">
        <v>7.47</v>
      </c>
      <c r="Y7902" s="4">
        <f t="shared" si="1113"/>
        <v>1115.1100000000001</v>
      </c>
      <c r="Z7902" s="1" t="s">
        <v>51</v>
      </c>
      <c r="AA7902" s="1" t="s">
        <v>37</v>
      </c>
      <c r="AB7902" s="1" t="s">
        <v>29</v>
      </c>
      <c r="AC7902" s="1" t="s">
        <v>43</v>
      </c>
      <c r="AD7902" s="1" t="s">
        <v>19</v>
      </c>
      <c r="AE7902" s="2">
        <v>41183</v>
      </c>
    </row>
    <row r="7903" spans="1:31" x14ac:dyDescent="0.25">
      <c r="A7903">
        <f t="shared" si="1114"/>
        <v>7902</v>
      </c>
      <c r="B7903" s="1">
        <v>36998</v>
      </c>
      <c r="C7903" s="2">
        <v>41181</v>
      </c>
      <c r="D7903" s="1" t="s">
        <v>13</v>
      </c>
      <c r="E7903" s="1" t="str">
        <f t="shared" si="1107"/>
        <v>*</v>
      </c>
      <c r="F7903" s="1" t="str">
        <f t="shared" si="1108"/>
        <v>*</v>
      </c>
      <c r="G7903" s="1" t="str">
        <f t="shared" si="1109"/>
        <v>*</v>
      </c>
      <c r="J7903" s="1" t="str">
        <f t="shared" si="1110"/>
        <v>*</v>
      </c>
      <c r="P7903" s="1">
        <v>50</v>
      </c>
      <c r="Q7903" s="1">
        <f t="shared" si="1115"/>
        <v>0.06</v>
      </c>
      <c r="T7903" s="4">
        <v>481.23</v>
      </c>
      <c r="U7903" s="9">
        <f t="shared" si="1111"/>
        <v>0</v>
      </c>
      <c r="V7903" s="4">
        <f t="shared" si="1112"/>
        <v>9.6246000000000009</v>
      </c>
      <c r="W7903" s="1" t="s">
        <v>21</v>
      </c>
      <c r="X7903" s="1">
        <v>12.52</v>
      </c>
      <c r="Y7903" s="4">
        <f t="shared" si="1113"/>
        <v>493.75</v>
      </c>
      <c r="Z7903" s="1" t="s">
        <v>46</v>
      </c>
      <c r="AA7903" s="1" t="s">
        <v>28</v>
      </c>
      <c r="AB7903" s="1" t="s">
        <v>17</v>
      </c>
      <c r="AC7903" s="1" t="s">
        <v>18</v>
      </c>
      <c r="AD7903" s="1" t="s">
        <v>19</v>
      </c>
      <c r="AE7903" s="2">
        <v>41186</v>
      </c>
    </row>
    <row r="7904" spans="1:31" x14ac:dyDescent="0.25">
      <c r="A7904">
        <f t="shared" si="1114"/>
        <v>7903</v>
      </c>
      <c r="B7904" s="1">
        <v>36998</v>
      </c>
      <c r="C7904" s="2">
        <v>41181</v>
      </c>
      <c r="D7904" s="1" t="s">
        <v>13</v>
      </c>
      <c r="E7904" s="1" t="str">
        <f t="shared" si="1107"/>
        <v>*</v>
      </c>
      <c r="F7904" s="1" t="str">
        <f t="shared" si="1108"/>
        <v>*</v>
      </c>
      <c r="G7904" s="1" t="str">
        <f t="shared" si="1109"/>
        <v>*</v>
      </c>
      <c r="J7904" s="1" t="str">
        <f t="shared" si="1110"/>
        <v>*</v>
      </c>
      <c r="P7904" s="1">
        <v>41</v>
      </c>
      <c r="Q7904" s="1">
        <f t="shared" si="1115"/>
        <v>0.05</v>
      </c>
      <c r="T7904" s="4">
        <v>265.39</v>
      </c>
      <c r="U7904" s="9">
        <f t="shared" si="1111"/>
        <v>0</v>
      </c>
      <c r="V7904" s="4">
        <f t="shared" si="1112"/>
        <v>6.4729268292682924</v>
      </c>
      <c r="W7904" s="1" t="s">
        <v>21</v>
      </c>
      <c r="X7904" s="1">
        <v>9.5399999999999991</v>
      </c>
      <c r="Y7904" s="4">
        <f t="shared" si="1113"/>
        <v>274.93</v>
      </c>
      <c r="Z7904" s="1" t="s">
        <v>46</v>
      </c>
      <c r="AA7904" s="1" t="s">
        <v>28</v>
      </c>
      <c r="AB7904" s="1" t="s">
        <v>29</v>
      </c>
      <c r="AC7904" s="1" t="s">
        <v>40</v>
      </c>
      <c r="AD7904" s="1" t="s">
        <v>19</v>
      </c>
      <c r="AE7904" s="2">
        <v>41188</v>
      </c>
    </row>
    <row r="7905" spans="1:31" x14ac:dyDescent="0.25">
      <c r="A7905">
        <f t="shared" si="1114"/>
        <v>7904</v>
      </c>
      <c r="B7905" s="1">
        <v>16518</v>
      </c>
      <c r="C7905" s="2">
        <v>41181</v>
      </c>
      <c r="D7905" s="1" t="s">
        <v>32</v>
      </c>
      <c r="E7905" s="1" t="str">
        <f t="shared" si="1107"/>
        <v>***</v>
      </c>
      <c r="F7905" s="1" t="str">
        <f t="shared" si="1108"/>
        <v>***</v>
      </c>
      <c r="G7905" s="1" t="str">
        <f t="shared" si="1109"/>
        <v>***</v>
      </c>
      <c r="J7905" s="1" t="str">
        <f t="shared" si="1110"/>
        <v>***</v>
      </c>
      <c r="P7905" s="1">
        <v>4</v>
      </c>
      <c r="Q7905" s="1">
        <f t="shared" si="1115"/>
        <v>0.01</v>
      </c>
      <c r="T7905" s="4">
        <v>80.290000000000006</v>
      </c>
      <c r="U7905" s="9">
        <f t="shared" si="1111"/>
        <v>0</v>
      </c>
      <c r="V7905" s="4">
        <f t="shared" si="1112"/>
        <v>20.072500000000002</v>
      </c>
      <c r="W7905" s="1" t="s">
        <v>21</v>
      </c>
      <c r="X7905" s="1">
        <v>5.21</v>
      </c>
      <c r="Y7905" s="4">
        <f t="shared" si="1113"/>
        <v>85.5</v>
      </c>
      <c r="Z7905" s="1" t="s">
        <v>46</v>
      </c>
      <c r="AA7905" s="1" t="s">
        <v>28</v>
      </c>
      <c r="AB7905" s="1" t="s">
        <v>29</v>
      </c>
      <c r="AC7905" s="1" t="s">
        <v>40</v>
      </c>
      <c r="AD7905" s="1" t="s">
        <v>19</v>
      </c>
      <c r="AE7905" s="2">
        <v>41182</v>
      </c>
    </row>
    <row r="7906" spans="1:31" x14ac:dyDescent="0.25">
      <c r="A7906">
        <f t="shared" si="1114"/>
        <v>7905</v>
      </c>
      <c r="B7906" s="1">
        <v>36998</v>
      </c>
      <c r="C7906" s="2">
        <v>41181</v>
      </c>
      <c r="D7906" s="1" t="s">
        <v>13</v>
      </c>
      <c r="E7906" s="1" t="str">
        <f t="shared" si="1107"/>
        <v>*</v>
      </c>
      <c r="F7906" s="1" t="str">
        <f t="shared" si="1108"/>
        <v>*</v>
      </c>
      <c r="G7906" s="1" t="str">
        <f t="shared" si="1109"/>
        <v>*</v>
      </c>
      <c r="J7906" s="1" t="str">
        <f t="shared" si="1110"/>
        <v>*</v>
      </c>
      <c r="P7906" s="1">
        <v>8</v>
      </c>
      <c r="Q7906" s="1">
        <f t="shared" si="1115"/>
        <v>0.01</v>
      </c>
      <c r="T7906" s="4">
        <v>56.5</v>
      </c>
      <c r="U7906" s="9">
        <f t="shared" si="1111"/>
        <v>0</v>
      </c>
      <c r="V7906" s="4">
        <f t="shared" si="1112"/>
        <v>7.0625</v>
      </c>
      <c r="W7906" s="1" t="s">
        <v>21</v>
      </c>
      <c r="X7906" s="1">
        <v>5.19</v>
      </c>
      <c r="Y7906" s="4">
        <f t="shared" si="1113"/>
        <v>61.69</v>
      </c>
      <c r="Z7906" s="1" t="s">
        <v>46</v>
      </c>
      <c r="AA7906" s="1" t="s">
        <v>28</v>
      </c>
      <c r="AB7906" s="1" t="s">
        <v>29</v>
      </c>
      <c r="AC7906" s="1" t="s">
        <v>40</v>
      </c>
      <c r="AD7906" s="1" t="s">
        <v>19</v>
      </c>
      <c r="AE7906" s="2">
        <v>41183</v>
      </c>
    </row>
    <row r="7907" spans="1:31" x14ac:dyDescent="0.25">
      <c r="A7907">
        <f t="shared" si="1114"/>
        <v>7906</v>
      </c>
      <c r="B7907" s="1">
        <v>27300</v>
      </c>
      <c r="C7907" s="2">
        <v>41182</v>
      </c>
      <c r="D7907" s="1" t="s">
        <v>27</v>
      </c>
      <c r="E7907" s="1" t="str">
        <f t="shared" si="1107"/>
        <v>*</v>
      </c>
      <c r="F7907" s="1" t="str">
        <f t="shared" si="1108"/>
        <v>*</v>
      </c>
      <c r="G7907" s="1" t="str">
        <f t="shared" si="1109"/>
        <v>*</v>
      </c>
      <c r="J7907" s="1" t="str">
        <f t="shared" si="1110"/>
        <v>*</v>
      </c>
      <c r="P7907" s="1">
        <v>50</v>
      </c>
      <c r="Q7907" s="1">
        <f t="shared" si="1115"/>
        <v>0.06</v>
      </c>
      <c r="T7907" s="4">
        <v>3333.1</v>
      </c>
      <c r="U7907" s="9">
        <f t="shared" si="1111"/>
        <v>1</v>
      </c>
      <c r="V7907" s="4">
        <f t="shared" si="1112"/>
        <v>66.661999999999992</v>
      </c>
      <c r="W7907" s="1" t="s">
        <v>21</v>
      </c>
      <c r="X7907" s="1">
        <v>4</v>
      </c>
      <c r="Y7907" s="4">
        <f t="shared" si="1113"/>
        <v>3337.1</v>
      </c>
      <c r="Z7907" s="1" t="s">
        <v>22</v>
      </c>
      <c r="AA7907" s="1" t="s">
        <v>16</v>
      </c>
      <c r="AB7907" s="1" t="s">
        <v>24</v>
      </c>
      <c r="AC7907" s="1" t="s">
        <v>38</v>
      </c>
      <c r="AD7907" s="1" t="s">
        <v>19</v>
      </c>
      <c r="AE7907" s="2">
        <v>41183</v>
      </c>
    </row>
    <row r="7908" spans="1:31" x14ac:dyDescent="0.25">
      <c r="A7908">
        <f t="shared" si="1114"/>
        <v>7907</v>
      </c>
      <c r="B7908" s="1">
        <v>8678</v>
      </c>
      <c r="C7908" s="2">
        <v>41182</v>
      </c>
      <c r="D7908" s="1" t="s">
        <v>13</v>
      </c>
      <c r="E7908" s="1" t="str">
        <f t="shared" si="1107"/>
        <v>*</v>
      </c>
      <c r="F7908" s="1" t="str">
        <f t="shared" si="1108"/>
        <v>*</v>
      </c>
      <c r="G7908" s="1" t="str">
        <f t="shared" si="1109"/>
        <v>*</v>
      </c>
      <c r="J7908" s="1" t="str">
        <f t="shared" si="1110"/>
        <v>*</v>
      </c>
      <c r="P7908" s="1">
        <v>31</v>
      </c>
      <c r="Q7908" s="1">
        <f t="shared" si="1115"/>
        <v>0.04</v>
      </c>
      <c r="T7908" s="4">
        <v>937.8</v>
      </c>
      <c r="U7908" s="9">
        <f t="shared" si="1111"/>
        <v>0</v>
      </c>
      <c r="V7908" s="4">
        <f t="shared" si="1112"/>
        <v>30.251612903225805</v>
      </c>
      <c r="W7908" s="1" t="s">
        <v>21</v>
      </c>
      <c r="X7908" s="1">
        <v>6.64</v>
      </c>
      <c r="Y7908" s="4">
        <f t="shared" si="1113"/>
        <v>944.43999999999994</v>
      </c>
      <c r="Z7908" s="1" t="s">
        <v>51</v>
      </c>
      <c r="AA7908" s="1" t="s">
        <v>16</v>
      </c>
      <c r="AB7908" s="1" t="s">
        <v>29</v>
      </c>
      <c r="AC7908" s="1" t="s">
        <v>55</v>
      </c>
      <c r="AD7908" s="1" t="s">
        <v>19</v>
      </c>
      <c r="AE7908" s="2">
        <v>41187</v>
      </c>
    </row>
    <row r="7909" spans="1:31" x14ac:dyDescent="0.25">
      <c r="A7909">
        <f t="shared" si="1114"/>
        <v>7908</v>
      </c>
      <c r="B7909" s="1">
        <v>39654</v>
      </c>
      <c r="C7909" s="2">
        <v>41182</v>
      </c>
      <c r="D7909" s="1" t="s">
        <v>36</v>
      </c>
      <c r="E7909" s="1" t="str">
        <f t="shared" si="1107"/>
        <v>*</v>
      </c>
      <c r="F7909" s="1" t="str">
        <f t="shared" si="1108"/>
        <v>*</v>
      </c>
      <c r="G7909" s="1" t="str">
        <f t="shared" si="1109"/>
        <v>*</v>
      </c>
      <c r="J7909" s="1" t="str">
        <f t="shared" si="1110"/>
        <v>*</v>
      </c>
      <c r="P7909" s="1">
        <v>39</v>
      </c>
      <c r="Q7909" s="1">
        <f t="shared" si="1115"/>
        <v>0.04</v>
      </c>
      <c r="T7909" s="4">
        <v>856.15</v>
      </c>
      <c r="U7909" s="9">
        <f t="shared" si="1111"/>
        <v>0</v>
      </c>
      <c r="V7909" s="4">
        <f t="shared" si="1112"/>
        <v>21.952564102564104</v>
      </c>
      <c r="W7909" s="1" t="s">
        <v>14</v>
      </c>
      <c r="X7909" s="1">
        <v>2.99</v>
      </c>
      <c r="Y7909" s="4">
        <f t="shared" si="1113"/>
        <v>859.14</v>
      </c>
      <c r="Z7909" s="1" t="s">
        <v>15</v>
      </c>
      <c r="AA7909" s="1" t="s">
        <v>28</v>
      </c>
      <c r="AB7909" s="1" t="s">
        <v>29</v>
      </c>
      <c r="AC7909" s="1" t="s">
        <v>43</v>
      </c>
      <c r="AD7909" s="1" t="s">
        <v>19</v>
      </c>
      <c r="AE7909" s="2">
        <v>41183</v>
      </c>
    </row>
    <row r="7910" spans="1:31" x14ac:dyDescent="0.25">
      <c r="A7910">
        <f t="shared" si="1114"/>
        <v>7909</v>
      </c>
      <c r="B7910" s="1">
        <v>18374</v>
      </c>
      <c r="C7910" s="2">
        <v>41182</v>
      </c>
      <c r="D7910" s="1" t="s">
        <v>13</v>
      </c>
      <c r="E7910" s="1" t="str">
        <f t="shared" si="1107"/>
        <v>*</v>
      </c>
      <c r="F7910" s="1" t="str">
        <f t="shared" si="1108"/>
        <v>*</v>
      </c>
      <c r="G7910" s="1" t="str">
        <f t="shared" si="1109"/>
        <v>*</v>
      </c>
      <c r="J7910" s="1" t="str">
        <f t="shared" si="1110"/>
        <v>*</v>
      </c>
      <c r="P7910" s="1">
        <v>21</v>
      </c>
      <c r="Q7910" s="1">
        <f t="shared" si="1115"/>
        <v>3.5000000000000003E-2</v>
      </c>
      <c r="T7910" s="4">
        <v>150.16</v>
      </c>
      <c r="U7910" s="9">
        <f t="shared" si="1111"/>
        <v>0</v>
      </c>
      <c r="V7910" s="4">
        <f t="shared" si="1112"/>
        <v>7.1504761904761907</v>
      </c>
      <c r="W7910" s="1" t="s">
        <v>21</v>
      </c>
      <c r="X7910" s="1">
        <v>5.47</v>
      </c>
      <c r="Y7910" s="4">
        <f t="shared" si="1113"/>
        <v>155.63</v>
      </c>
      <c r="Z7910" s="1" t="s">
        <v>49</v>
      </c>
      <c r="AA7910" s="1" t="s">
        <v>28</v>
      </c>
      <c r="AB7910" s="1" t="s">
        <v>29</v>
      </c>
      <c r="AC7910" s="1" t="s">
        <v>40</v>
      </c>
      <c r="AD7910" s="1" t="s">
        <v>19</v>
      </c>
      <c r="AE7910" s="2">
        <v>41184</v>
      </c>
    </row>
    <row r="7911" spans="1:31" x14ac:dyDescent="0.25">
      <c r="A7911">
        <f t="shared" si="1114"/>
        <v>7910</v>
      </c>
      <c r="B7911" s="1">
        <v>55968</v>
      </c>
      <c r="C7911" s="2">
        <v>41182</v>
      </c>
      <c r="D7911" s="1" t="s">
        <v>13</v>
      </c>
      <c r="E7911" s="1" t="str">
        <f t="shared" si="1107"/>
        <v>*</v>
      </c>
      <c r="F7911" s="1" t="str">
        <f t="shared" si="1108"/>
        <v>*</v>
      </c>
      <c r="G7911" s="1" t="str">
        <f t="shared" si="1109"/>
        <v>*</v>
      </c>
      <c r="J7911" s="1" t="str">
        <f t="shared" si="1110"/>
        <v>*</v>
      </c>
      <c r="P7911" s="1">
        <v>40</v>
      </c>
      <c r="Q7911" s="1">
        <f t="shared" si="1115"/>
        <v>0.05</v>
      </c>
      <c r="T7911" s="4">
        <v>73.62</v>
      </c>
      <c r="U7911" s="9">
        <f t="shared" si="1111"/>
        <v>0</v>
      </c>
      <c r="V7911" s="4">
        <f t="shared" si="1112"/>
        <v>1.8405</v>
      </c>
      <c r="W7911" s="1" t="s">
        <v>21</v>
      </c>
      <c r="X7911" s="1">
        <v>1</v>
      </c>
      <c r="Y7911" s="4">
        <f t="shared" si="1113"/>
        <v>74.62</v>
      </c>
      <c r="Z7911" s="1" t="s">
        <v>44</v>
      </c>
      <c r="AA7911" s="1" t="s">
        <v>37</v>
      </c>
      <c r="AB7911" s="1" t="s">
        <v>29</v>
      </c>
      <c r="AC7911" s="1" t="s">
        <v>30</v>
      </c>
      <c r="AD7911" s="1" t="s">
        <v>31</v>
      </c>
      <c r="AE7911" s="2">
        <v>41184</v>
      </c>
    </row>
    <row r="7912" spans="1:31" x14ac:dyDescent="0.25">
      <c r="A7912">
        <f t="shared" si="1114"/>
        <v>7911</v>
      </c>
      <c r="B7912" s="1">
        <v>27300</v>
      </c>
      <c r="C7912" s="2">
        <v>41182</v>
      </c>
      <c r="D7912" s="1" t="s">
        <v>27</v>
      </c>
      <c r="E7912" s="1" t="str">
        <f t="shared" si="1107"/>
        <v>*</v>
      </c>
      <c r="F7912" s="1" t="str">
        <f t="shared" si="1108"/>
        <v>*</v>
      </c>
      <c r="G7912" s="1" t="str">
        <f t="shared" si="1109"/>
        <v>*</v>
      </c>
      <c r="J7912" s="1" t="str">
        <f t="shared" si="1110"/>
        <v>*</v>
      </c>
      <c r="P7912" s="1">
        <v>27</v>
      </c>
      <c r="Q7912" s="1">
        <f t="shared" si="1115"/>
        <v>3.5000000000000003E-2</v>
      </c>
      <c r="T7912" s="4">
        <v>55.68</v>
      </c>
      <c r="U7912" s="9">
        <f t="shared" si="1111"/>
        <v>0</v>
      </c>
      <c r="V7912" s="4">
        <f t="shared" si="1112"/>
        <v>2.0622222222222222</v>
      </c>
      <c r="W7912" s="1" t="s">
        <v>21</v>
      </c>
      <c r="X7912" s="1">
        <v>0.7</v>
      </c>
      <c r="Y7912" s="4">
        <f t="shared" si="1113"/>
        <v>56.38</v>
      </c>
      <c r="Z7912" s="1" t="s">
        <v>22</v>
      </c>
      <c r="AA7912" s="1" t="s">
        <v>16</v>
      </c>
      <c r="AB7912" s="1" t="s">
        <v>29</v>
      </c>
      <c r="AC7912" s="1" t="s">
        <v>30</v>
      </c>
      <c r="AD7912" s="1" t="s">
        <v>31</v>
      </c>
      <c r="AE7912" s="2">
        <v>41182</v>
      </c>
    </row>
    <row r="7913" spans="1:31" x14ac:dyDescent="0.25">
      <c r="A7913">
        <f t="shared" si="1114"/>
        <v>7912</v>
      </c>
      <c r="B7913" s="1">
        <v>18592</v>
      </c>
      <c r="C7913" s="2">
        <v>41182</v>
      </c>
      <c r="D7913" s="1" t="s">
        <v>32</v>
      </c>
      <c r="E7913" s="1" t="str">
        <f t="shared" si="1107"/>
        <v>***</v>
      </c>
      <c r="F7913" s="1" t="str">
        <f t="shared" si="1108"/>
        <v>***</v>
      </c>
      <c r="G7913" s="1" t="str">
        <f t="shared" si="1109"/>
        <v>***</v>
      </c>
      <c r="J7913" s="1" t="str">
        <f t="shared" si="1110"/>
        <v>***</v>
      </c>
      <c r="P7913" s="1">
        <v>2</v>
      </c>
      <c r="Q7913" s="1">
        <f t="shared" si="1115"/>
        <v>0.01</v>
      </c>
      <c r="T7913" s="4">
        <v>25.72</v>
      </c>
      <c r="U7913" s="9">
        <f t="shared" si="1111"/>
        <v>0</v>
      </c>
      <c r="V7913" s="4">
        <f t="shared" si="1112"/>
        <v>12.86</v>
      </c>
      <c r="W7913" s="1" t="s">
        <v>21</v>
      </c>
      <c r="X7913" s="1">
        <v>3.37</v>
      </c>
      <c r="Y7913" s="4">
        <f t="shared" si="1113"/>
        <v>29.09</v>
      </c>
      <c r="Z7913" s="1" t="s">
        <v>51</v>
      </c>
      <c r="AA7913" s="1" t="s">
        <v>28</v>
      </c>
      <c r="AB7913" s="1" t="s">
        <v>29</v>
      </c>
      <c r="AC7913" s="1" t="s">
        <v>45</v>
      </c>
      <c r="AD7913" s="1" t="s">
        <v>41</v>
      </c>
      <c r="AE7913" s="2">
        <v>41183</v>
      </c>
    </row>
    <row r="7914" spans="1:31" x14ac:dyDescent="0.25">
      <c r="A7914">
        <f t="shared" si="1114"/>
        <v>7913</v>
      </c>
      <c r="B7914" s="1">
        <v>293</v>
      </c>
      <c r="C7914" s="2">
        <v>41183</v>
      </c>
      <c r="D7914" s="1" t="s">
        <v>20</v>
      </c>
      <c r="E7914" s="1" t="str">
        <f t="shared" si="1107"/>
        <v>*</v>
      </c>
      <c r="F7914" s="1" t="str">
        <f t="shared" si="1108"/>
        <v>**</v>
      </c>
      <c r="G7914" s="1" t="str">
        <f t="shared" si="1109"/>
        <v>**</v>
      </c>
      <c r="J7914" s="1" t="str">
        <f t="shared" si="1110"/>
        <v>**</v>
      </c>
      <c r="P7914" s="1">
        <v>49</v>
      </c>
      <c r="Q7914" s="1">
        <f t="shared" si="1115"/>
        <v>0.05</v>
      </c>
      <c r="T7914" s="4">
        <v>10123.02</v>
      </c>
      <c r="U7914" s="9">
        <f t="shared" si="1111"/>
        <v>1</v>
      </c>
      <c r="V7914" s="4">
        <f t="shared" si="1112"/>
        <v>206.5922448979592</v>
      </c>
      <c r="W7914" s="1" t="s">
        <v>33</v>
      </c>
      <c r="X7914" s="1">
        <v>68.02</v>
      </c>
      <c r="Y7914" s="4">
        <f t="shared" si="1113"/>
        <v>10191.040000000001</v>
      </c>
      <c r="Z7914" s="1" t="s">
        <v>60</v>
      </c>
      <c r="AA7914" s="1" t="s">
        <v>16</v>
      </c>
      <c r="AB7914" s="1" t="s">
        <v>29</v>
      </c>
      <c r="AC7914" s="1" t="s">
        <v>63</v>
      </c>
      <c r="AD7914" s="1" t="s">
        <v>35</v>
      </c>
      <c r="AE7914" s="2">
        <v>41184</v>
      </c>
    </row>
    <row r="7915" spans="1:31" x14ac:dyDescent="0.25">
      <c r="A7915">
        <f t="shared" si="1114"/>
        <v>7914</v>
      </c>
      <c r="B7915" s="1">
        <v>20579</v>
      </c>
      <c r="C7915" s="2">
        <v>41183</v>
      </c>
      <c r="D7915" s="1" t="s">
        <v>36</v>
      </c>
      <c r="E7915" s="1" t="str">
        <f t="shared" si="1107"/>
        <v>*</v>
      </c>
      <c r="F7915" s="1" t="str">
        <f t="shared" si="1108"/>
        <v>*</v>
      </c>
      <c r="G7915" s="1" t="str">
        <f t="shared" si="1109"/>
        <v>*</v>
      </c>
      <c r="J7915" s="1" t="str">
        <f t="shared" si="1110"/>
        <v>*</v>
      </c>
      <c r="P7915" s="1">
        <v>16</v>
      </c>
      <c r="Q7915" s="1">
        <f t="shared" si="1115"/>
        <v>0.02</v>
      </c>
      <c r="T7915" s="4">
        <v>1434.086</v>
      </c>
      <c r="U7915" s="9">
        <f t="shared" si="1111"/>
        <v>1</v>
      </c>
      <c r="V7915" s="4">
        <f t="shared" si="1112"/>
        <v>89.630375000000001</v>
      </c>
      <c r="W7915" s="1" t="s">
        <v>21</v>
      </c>
      <c r="X7915" s="1">
        <v>8.99</v>
      </c>
      <c r="Y7915" s="4">
        <f t="shared" si="1113"/>
        <v>1443.076</v>
      </c>
      <c r="Z7915" s="1" t="s">
        <v>54</v>
      </c>
      <c r="AA7915" s="1" t="s">
        <v>23</v>
      </c>
      <c r="AB7915" s="1" t="s">
        <v>24</v>
      </c>
      <c r="AC7915" s="1" t="s">
        <v>25</v>
      </c>
      <c r="AD7915" s="1" t="s">
        <v>19</v>
      </c>
      <c r="AE7915" s="2">
        <v>41186</v>
      </c>
    </row>
    <row r="7916" spans="1:31" x14ac:dyDescent="0.25">
      <c r="A7916">
        <f t="shared" si="1114"/>
        <v>7915</v>
      </c>
      <c r="B7916" s="1">
        <v>293</v>
      </c>
      <c r="C7916" s="2">
        <v>41183</v>
      </c>
      <c r="D7916" s="1" t="s">
        <v>20</v>
      </c>
      <c r="E7916" s="1" t="str">
        <f t="shared" si="1107"/>
        <v>*</v>
      </c>
      <c r="F7916" s="1" t="str">
        <f t="shared" si="1108"/>
        <v>**</v>
      </c>
      <c r="G7916" s="1" t="str">
        <f t="shared" si="1109"/>
        <v>**</v>
      </c>
      <c r="J7916" s="1" t="str">
        <f t="shared" si="1110"/>
        <v>**</v>
      </c>
      <c r="P7916" s="1">
        <v>27</v>
      </c>
      <c r="Q7916" s="1">
        <f t="shared" si="1115"/>
        <v>3.5000000000000003E-2</v>
      </c>
      <c r="T7916" s="4">
        <v>244.57</v>
      </c>
      <c r="U7916" s="9">
        <f t="shared" si="1111"/>
        <v>0</v>
      </c>
      <c r="V7916" s="4">
        <f t="shared" si="1112"/>
        <v>9.0581481481481472</v>
      </c>
      <c r="W7916" s="1" t="s">
        <v>21</v>
      </c>
      <c r="X7916" s="1">
        <v>2.99</v>
      </c>
      <c r="Y7916" s="4">
        <f t="shared" si="1113"/>
        <v>247.56</v>
      </c>
      <c r="Z7916" s="1" t="s">
        <v>60</v>
      </c>
      <c r="AA7916" s="1" t="s">
        <v>16</v>
      </c>
      <c r="AB7916" s="1" t="s">
        <v>29</v>
      </c>
      <c r="AC7916" s="1" t="s">
        <v>43</v>
      </c>
      <c r="AD7916" s="1" t="s">
        <v>19</v>
      </c>
      <c r="AE7916" s="2">
        <v>41185</v>
      </c>
    </row>
    <row r="7917" spans="1:31" x14ac:dyDescent="0.25">
      <c r="A7917">
        <f t="shared" si="1114"/>
        <v>7916</v>
      </c>
      <c r="B7917" s="1">
        <v>929</v>
      </c>
      <c r="C7917" s="2">
        <v>41183</v>
      </c>
      <c r="D7917" s="1" t="s">
        <v>20</v>
      </c>
      <c r="E7917" s="1" t="str">
        <f t="shared" si="1107"/>
        <v>*</v>
      </c>
      <c r="F7917" s="1" t="str">
        <f t="shared" si="1108"/>
        <v>**</v>
      </c>
      <c r="G7917" s="1" t="str">
        <f t="shared" si="1109"/>
        <v>**</v>
      </c>
      <c r="J7917" s="1" t="str">
        <f t="shared" si="1110"/>
        <v>**</v>
      </c>
      <c r="P7917" s="1">
        <v>21</v>
      </c>
      <c r="Q7917" s="1">
        <f t="shared" si="1115"/>
        <v>3.5000000000000003E-2</v>
      </c>
      <c r="T7917" s="4">
        <v>227.66</v>
      </c>
      <c r="U7917" s="9">
        <f t="shared" si="1111"/>
        <v>0</v>
      </c>
      <c r="V7917" s="4">
        <f t="shared" si="1112"/>
        <v>10.84095238095238</v>
      </c>
      <c r="W7917" s="1" t="s">
        <v>21</v>
      </c>
      <c r="X7917" s="1">
        <v>6.5</v>
      </c>
      <c r="Y7917" s="4">
        <f t="shared" si="1113"/>
        <v>234.16</v>
      </c>
      <c r="Z7917" s="1" t="s">
        <v>42</v>
      </c>
      <c r="AA7917" s="1" t="s">
        <v>28</v>
      </c>
      <c r="AB7917" s="1" t="s">
        <v>24</v>
      </c>
      <c r="AC7917" s="1" t="s">
        <v>38</v>
      </c>
      <c r="AD7917" s="1" t="s">
        <v>19</v>
      </c>
      <c r="AE7917" s="2">
        <v>41186</v>
      </c>
    </row>
    <row r="7918" spans="1:31" x14ac:dyDescent="0.25">
      <c r="A7918">
        <f t="shared" si="1114"/>
        <v>7917</v>
      </c>
      <c r="B7918" s="1">
        <v>22980</v>
      </c>
      <c r="C7918" s="2">
        <v>41183</v>
      </c>
      <c r="D7918" s="1" t="s">
        <v>27</v>
      </c>
      <c r="E7918" s="1" t="str">
        <f t="shared" si="1107"/>
        <v>*</v>
      </c>
      <c r="F7918" s="1" t="str">
        <f t="shared" si="1108"/>
        <v>*</v>
      </c>
      <c r="G7918" s="1" t="str">
        <f t="shared" si="1109"/>
        <v>*</v>
      </c>
      <c r="J7918" s="1" t="str">
        <f t="shared" si="1110"/>
        <v>*</v>
      </c>
      <c r="P7918" s="1">
        <v>17</v>
      </c>
      <c r="Q7918" s="1">
        <f t="shared" si="1115"/>
        <v>0.02</v>
      </c>
      <c r="T7918" s="4">
        <v>224.09</v>
      </c>
      <c r="U7918" s="9">
        <f t="shared" si="1111"/>
        <v>0</v>
      </c>
      <c r="V7918" s="4">
        <f t="shared" si="1112"/>
        <v>13.181764705882353</v>
      </c>
      <c r="W7918" s="1" t="s">
        <v>21</v>
      </c>
      <c r="X7918" s="1">
        <v>6.27</v>
      </c>
      <c r="Y7918" s="4">
        <f t="shared" si="1113"/>
        <v>230.36</v>
      </c>
      <c r="Z7918" s="1" t="s">
        <v>15</v>
      </c>
      <c r="AA7918" s="1" t="s">
        <v>16</v>
      </c>
      <c r="AB7918" s="1" t="s">
        <v>29</v>
      </c>
      <c r="AC7918" s="1" t="s">
        <v>55</v>
      </c>
      <c r="AD7918" s="1" t="s">
        <v>26</v>
      </c>
      <c r="AE7918" s="2">
        <v>41184</v>
      </c>
    </row>
    <row r="7919" spans="1:31" x14ac:dyDescent="0.25">
      <c r="A7919">
        <f t="shared" si="1114"/>
        <v>7918</v>
      </c>
      <c r="B7919" s="1">
        <v>6150</v>
      </c>
      <c r="C7919" s="2">
        <v>41183</v>
      </c>
      <c r="D7919" s="1" t="s">
        <v>32</v>
      </c>
      <c r="E7919" s="1" t="str">
        <f t="shared" si="1107"/>
        <v>***</v>
      </c>
      <c r="F7919" s="1" t="str">
        <f t="shared" si="1108"/>
        <v>***</v>
      </c>
      <c r="G7919" s="1" t="str">
        <f t="shared" si="1109"/>
        <v>***</v>
      </c>
      <c r="J7919" s="1" t="str">
        <f t="shared" si="1110"/>
        <v>***</v>
      </c>
      <c r="P7919" s="1">
        <v>38</v>
      </c>
      <c r="Q7919" s="1">
        <f t="shared" si="1115"/>
        <v>0.04</v>
      </c>
      <c r="T7919" s="4">
        <v>191.14</v>
      </c>
      <c r="U7919" s="9">
        <f t="shared" si="1111"/>
        <v>0</v>
      </c>
      <c r="V7919" s="4">
        <f t="shared" si="1112"/>
        <v>5.0299999999999994</v>
      </c>
      <c r="W7919" s="1" t="s">
        <v>21</v>
      </c>
      <c r="X7919" s="1">
        <v>0.8</v>
      </c>
      <c r="Y7919" s="4">
        <f t="shared" si="1113"/>
        <v>191.94</v>
      </c>
      <c r="Z7919" s="1" t="s">
        <v>46</v>
      </c>
      <c r="AA7919" s="1" t="s">
        <v>23</v>
      </c>
      <c r="AB7919" s="1" t="s">
        <v>29</v>
      </c>
      <c r="AC7919" s="1" t="s">
        <v>40</v>
      </c>
      <c r="AD7919" s="1" t="s">
        <v>31</v>
      </c>
      <c r="AE7919" s="2">
        <v>41184</v>
      </c>
    </row>
    <row r="7920" spans="1:31" x14ac:dyDescent="0.25">
      <c r="A7920">
        <f t="shared" si="1114"/>
        <v>7919</v>
      </c>
      <c r="B7920" s="1">
        <v>929</v>
      </c>
      <c r="C7920" s="2">
        <v>41183</v>
      </c>
      <c r="D7920" s="1" t="s">
        <v>20</v>
      </c>
      <c r="E7920" s="1" t="str">
        <f t="shared" si="1107"/>
        <v>*</v>
      </c>
      <c r="F7920" s="1" t="str">
        <f t="shared" si="1108"/>
        <v>**</v>
      </c>
      <c r="G7920" s="1" t="str">
        <f t="shared" si="1109"/>
        <v>**</v>
      </c>
      <c r="J7920" s="1" t="str">
        <f t="shared" si="1110"/>
        <v>**</v>
      </c>
      <c r="P7920" s="1">
        <v>39</v>
      </c>
      <c r="Q7920" s="1">
        <f t="shared" si="1115"/>
        <v>0.04</v>
      </c>
      <c r="T7920" s="4">
        <v>84.33</v>
      </c>
      <c r="U7920" s="9">
        <f t="shared" si="1111"/>
        <v>0</v>
      </c>
      <c r="V7920" s="4">
        <f t="shared" si="1112"/>
        <v>2.1623076923076923</v>
      </c>
      <c r="W7920" s="1" t="s">
        <v>21</v>
      </c>
      <c r="X7920" s="1">
        <v>2.56</v>
      </c>
      <c r="Y7920" s="4">
        <f t="shared" si="1113"/>
        <v>86.89</v>
      </c>
      <c r="Z7920" s="1" t="s">
        <v>42</v>
      </c>
      <c r="AA7920" s="1" t="s">
        <v>28</v>
      </c>
      <c r="AB7920" s="1" t="s">
        <v>29</v>
      </c>
      <c r="AC7920" s="1" t="s">
        <v>45</v>
      </c>
      <c r="AD7920" s="1" t="s">
        <v>41</v>
      </c>
      <c r="AE7920" s="2">
        <v>41185</v>
      </c>
    </row>
    <row r="7921" spans="1:31" x14ac:dyDescent="0.25">
      <c r="A7921">
        <f t="shared" si="1114"/>
        <v>7920</v>
      </c>
      <c r="B7921" s="1">
        <v>22980</v>
      </c>
      <c r="C7921" s="2">
        <v>41183</v>
      </c>
      <c r="D7921" s="1" t="s">
        <v>27</v>
      </c>
      <c r="E7921" s="1" t="str">
        <f t="shared" si="1107"/>
        <v>*</v>
      </c>
      <c r="F7921" s="1" t="str">
        <f t="shared" si="1108"/>
        <v>*</v>
      </c>
      <c r="G7921" s="1" t="str">
        <f t="shared" si="1109"/>
        <v>*</v>
      </c>
      <c r="J7921" s="1" t="str">
        <f t="shared" si="1110"/>
        <v>*</v>
      </c>
      <c r="P7921" s="1">
        <v>10</v>
      </c>
      <c r="Q7921" s="1">
        <f t="shared" si="1115"/>
        <v>0.02</v>
      </c>
      <c r="T7921" s="4">
        <v>56.05</v>
      </c>
      <c r="U7921" s="9">
        <f t="shared" si="1111"/>
        <v>0</v>
      </c>
      <c r="V7921" s="4">
        <f t="shared" si="1112"/>
        <v>5.6049999999999995</v>
      </c>
      <c r="W7921" s="1" t="s">
        <v>21</v>
      </c>
      <c r="X7921" s="1">
        <v>5.49</v>
      </c>
      <c r="Y7921" s="4">
        <f t="shared" si="1113"/>
        <v>61.54</v>
      </c>
      <c r="Z7921" s="1" t="s">
        <v>22</v>
      </c>
      <c r="AA7921" s="1" t="s">
        <v>16</v>
      </c>
      <c r="AB7921" s="1" t="s">
        <v>29</v>
      </c>
      <c r="AC7921" s="1" t="s">
        <v>40</v>
      </c>
      <c r="AD7921" s="1" t="s">
        <v>19</v>
      </c>
      <c r="AE7921" s="2">
        <v>41184</v>
      </c>
    </row>
    <row r="7922" spans="1:31" x14ac:dyDescent="0.25">
      <c r="A7922">
        <f t="shared" si="1114"/>
        <v>7921</v>
      </c>
      <c r="B7922" s="1">
        <v>25476</v>
      </c>
      <c r="C7922" s="2">
        <v>41184</v>
      </c>
      <c r="D7922" s="1" t="s">
        <v>27</v>
      </c>
      <c r="E7922" s="1" t="str">
        <f t="shared" si="1107"/>
        <v>*</v>
      </c>
      <c r="F7922" s="1" t="str">
        <f t="shared" si="1108"/>
        <v>*</v>
      </c>
      <c r="G7922" s="1" t="str">
        <f t="shared" si="1109"/>
        <v>*</v>
      </c>
      <c r="J7922" s="1" t="str">
        <f t="shared" si="1110"/>
        <v>*</v>
      </c>
      <c r="P7922" s="1">
        <v>4</v>
      </c>
      <c r="Q7922" s="1">
        <f t="shared" si="1115"/>
        <v>0.01</v>
      </c>
      <c r="T7922" s="4">
        <v>13698.96</v>
      </c>
      <c r="U7922" s="9">
        <f t="shared" si="1111"/>
        <v>1</v>
      </c>
      <c r="V7922" s="4">
        <f t="shared" si="1112"/>
        <v>3424.74</v>
      </c>
      <c r="W7922" s="1" t="s">
        <v>21</v>
      </c>
      <c r="X7922" s="1">
        <v>24.49</v>
      </c>
      <c r="Y7922" s="4">
        <f t="shared" si="1113"/>
        <v>13723.449999999999</v>
      </c>
      <c r="Z7922" s="1" t="s">
        <v>42</v>
      </c>
      <c r="AA7922" s="1" t="s">
        <v>16</v>
      </c>
      <c r="AB7922" s="1" t="s">
        <v>24</v>
      </c>
      <c r="AC7922" s="1" t="s">
        <v>47</v>
      </c>
      <c r="AD7922" s="1" t="s">
        <v>48</v>
      </c>
      <c r="AE7922" s="2">
        <v>41185</v>
      </c>
    </row>
    <row r="7923" spans="1:31" x14ac:dyDescent="0.25">
      <c r="A7923">
        <f t="shared" si="1114"/>
        <v>7922</v>
      </c>
      <c r="B7923" s="1">
        <v>4261</v>
      </c>
      <c r="C7923" s="2">
        <v>41184</v>
      </c>
      <c r="D7923" s="1" t="s">
        <v>32</v>
      </c>
      <c r="E7923" s="1" t="str">
        <f t="shared" si="1107"/>
        <v>***</v>
      </c>
      <c r="F7923" s="1" t="str">
        <f t="shared" si="1108"/>
        <v>***</v>
      </c>
      <c r="G7923" s="1" t="str">
        <f t="shared" si="1109"/>
        <v>***</v>
      </c>
      <c r="J7923" s="1" t="str">
        <f t="shared" si="1110"/>
        <v>***</v>
      </c>
      <c r="P7923" s="1">
        <v>32</v>
      </c>
      <c r="Q7923" s="1">
        <f t="shared" si="1115"/>
        <v>0.04</v>
      </c>
      <c r="T7923" s="4">
        <v>9235.9699999999993</v>
      </c>
      <c r="U7923" s="9">
        <f t="shared" si="1111"/>
        <v>1</v>
      </c>
      <c r="V7923" s="4">
        <f t="shared" si="1112"/>
        <v>288.62406249999998</v>
      </c>
      <c r="W7923" s="1" t="s">
        <v>21</v>
      </c>
      <c r="X7923" s="1">
        <v>24.49</v>
      </c>
      <c r="Y7923" s="4">
        <f t="shared" si="1113"/>
        <v>9260.4599999999991</v>
      </c>
      <c r="Z7923" s="1" t="s">
        <v>15</v>
      </c>
      <c r="AA7923" s="1" t="s">
        <v>28</v>
      </c>
      <c r="AB7923" s="1" t="s">
        <v>29</v>
      </c>
      <c r="AC7923" s="1" t="s">
        <v>63</v>
      </c>
      <c r="AD7923" s="1" t="s">
        <v>48</v>
      </c>
      <c r="AE7923" s="2">
        <v>41186</v>
      </c>
    </row>
    <row r="7924" spans="1:31" x14ac:dyDescent="0.25">
      <c r="A7924">
        <f t="shared" si="1114"/>
        <v>7923</v>
      </c>
      <c r="B7924" s="1">
        <v>18596</v>
      </c>
      <c r="C7924" s="2">
        <v>41184</v>
      </c>
      <c r="D7924" s="1" t="s">
        <v>13</v>
      </c>
      <c r="E7924" s="1" t="str">
        <f t="shared" si="1107"/>
        <v>*</v>
      </c>
      <c r="F7924" s="1" t="str">
        <f t="shared" si="1108"/>
        <v>*</v>
      </c>
      <c r="G7924" s="1" t="str">
        <f t="shared" si="1109"/>
        <v>*</v>
      </c>
      <c r="J7924" s="1" t="str">
        <f t="shared" si="1110"/>
        <v>*</v>
      </c>
      <c r="P7924" s="1">
        <v>42</v>
      </c>
      <c r="Q7924" s="1">
        <f t="shared" si="1115"/>
        <v>0.05</v>
      </c>
      <c r="T7924" s="4">
        <v>4917.6899999999996</v>
      </c>
      <c r="U7924" s="9">
        <f t="shared" si="1111"/>
        <v>1</v>
      </c>
      <c r="V7924" s="4">
        <f t="shared" si="1112"/>
        <v>117.08785714285713</v>
      </c>
      <c r="W7924" s="1" t="s">
        <v>33</v>
      </c>
      <c r="X7924" s="1">
        <v>30</v>
      </c>
      <c r="Y7924" s="4">
        <f t="shared" si="1113"/>
        <v>4947.6899999999996</v>
      </c>
      <c r="Z7924" s="1" t="s">
        <v>46</v>
      </c>
      <c r="AA7924" s="1" t="s">
        <v>23</v>
      </c>
      <c r="AB7924" s="1" t="s">
        <v>17</v>
      </c>
      <c r="AC7924" s="1" t="s">
        <v>34</v>
      </c>
      <c r="AD7924" s="1" t="s">
        <v>35</v>
      </c>
      <c r="AE7924" s="2">
        <v>41186</v>
      </c>
    </row>
    <row r="7925" spans="1:31" x14ac:dyDescent="0.25">
      <c r="A7925">
        <f t="shared" si="1114"/>
        <v>7924</v>
      </c>
      <c r="B7925" s="1">
        <v>4261</v>
      </c>
      <c r="C7925" s="2">
        <v>41184</v>
      </c>
      <c r="D7925" s="1" t="s">
        <v>32</v>
      </c>
      <c r="E7925" s="1" t="str">
        <f t="shared" si="1107"/>
        <v>***</v>
      </c>
      <c r="F7925" s="1" t="str">
        <f t="shared" si="1108"/>
        <v>***</v>
      </c>
      <c r="G7925" s="1" t="str">
        <f t="shared" si="1109"/>
        <v>***</v>
      </c>
      <c r="J7925" s="1" t="str">
        <f t="shared" si="1110"/>
        <v>***</v>
      </c>
      <c r="P7925" s="1">
        <v>22</v>
      </c>
      <c r="Q7925" s="1">
        <f t="shared" si="1115"/>
        <v>3.5000000000000003E-2</v>
      </c>
      <c r="T7925" s="4">
        <v>1556.87</v>
      </c>
      <c r="U7925" s="9">
        <f t="shared" si="1111"/>
        <v>1</v>
      </c>
      <c r="V7925" s="4">
        <f t="shared" si="1112"/>
        <v>70.766818181818181</v>
      </c>
      <c r="W7925" s="1" t="s">
        <v>33</v>
      </c>
      <c r="X7925" s="1">
        <v>60</v>
      </c>
      <c r="Y7925" s="4">
        <f t="shared" si="1113"/>
        <v>1616.87</v>
      </c>
      <c r="Z7925" s="1" t="s">
        <v>15</v>
      </c>
      <c r="AA7925" s="1" t="s">
        <v>28</v>
      </c>
      <c r="AB7925" s="1" t="s">
        <v>29</v>
      </c>
      <c r="AC7925" s="1" t="s">
        <v>63</v>
      </c>
      <c r="AD7925" s="1" t="s">
        <v>35</v>
      </c>
      <c r="AE7925" s="2">
        <v>41185</v>
      </c>
    </row>
    <row r="7926" spans="1:31" x14ac:dyDescent="0.25">
      <c r="A7926">
        <f t="shared" si="1114"/>
        <v>7925</v>
      </c>
      <c r="B7926" s="1">
        <v>25476</v>
      </c>
      <c r="C7926" s="2">
        <v>41184</v>
      </c>
      <c r="D7926" s="1" t="s">
        <v>27</v>
      </c>
      <c r="E7926" s="1" t="str">
        <f t="shared" si="1107"/>
        <v>*</v>
      </c>
      <c r="F7926" s="1" t="str">
        <f t="shared" si="1108"/>
        <v>*</v>
      </c>
      <c r="G7926" s="1" t="str">
        <f t="shared" si="1109"/>
        <v>*</v>
      </c>
      <c r="J7926" s="1" t="str">
        <f t="shared" si="1110"/>
        <v>*</v>
      </c>
      <c r="P7926" s="1">
        <v>21</v>
      </c>
      <c r="Q7926" s="1">
        <f t="shared" si="1115"/>
        <v>3.5000000000000003E-2</v>
      </c>
      <c r="T7926" s="4">
        <v>676.69</v>
      </c>
      <c r="U7926" s="9">
        <f t="shared" si="1111"/>
        <v>0</v>
      </c>
      <c r="V7926" s="4">
        <f t="shared" si="1112"/>
        <v>32.223333333333336</v>
      </c>
      <c r="W7926" s="1" t="s">
        <v>21</v>
      </c>
      <c r="X7926" s="1">
        <v>1.99</v>
      </c>
      <c r="Y7926" s="4">
        <f t="shared" si="1113"/>
        <v>678.68000000000006</v>
      </c>
      <c r="Z7926" s="1" t="s">
        <v>42</v>
      </c>
      <c r="AA7926" s="1" t="s">
        <v>16</v>
      </c>
      <c r="AB7926" s="1" t="s">
        <v>24</v>
      </c>
      <c r="AC7926" s="1" t="s">
        <v>38</v>
      </c>
      <c r="AD7926" s="1" t="s">
        <v>41</v>
      </c>
      <c r="AE7926" s="2">
        <v>41186</v>
      </c>
    </row>
    <row r="7927" spans="1:31" x14ac:dyDescent="0.25">
      <c r="A7927">
        <f t="shared" si="1114"/>
        <v>7926</v>
      </c>
      <c r="B7927" s="1">
        <v>18596</v>
      </c>
      <c r="C7927" s="2">
        <v>41184</v>
      </c>
      <c r="D7927" s="1" t="s">
        <v>13</v>
      </c>
      <c r="E7927" s="1" t="str">
        <f t="shared" si="1107"/>
        <v>*</v>
      </c>
      <c r="F7927" s="1" t="str">
        <f t="shared" si="1108"/>
        <v>*</v>
      </c>
      <c r="G7927" s="1" t="str">
        <f t="shared" si="1109"/>
        <v>*</v>
      </c>
      <c r="J7927" s="1" t="str">
        <f t="shared" si="1110"/>
        <v>*</v>
      </c>
      <c r="P7927" s="1">
        <v>32</v>
      </c>
      <c r="Q7927" s="1">
        <f t="shared" si="1115"/>
        <v>0.04</v>
      </c>
      <c r="T7927" s="4">
        <v>416.8</v>
      </c>
      <c r="U7927" s="9">
        <f t="shared" si="1111"/>
        <v>0</v>
      </c>
      <c r="V7927" s="4">
        <f t="shared" si="1112"/>
        <v>13.025</v>
      </c>
      <c r="W7927" s="1" t="s">
        <v>21</v>
      </c>
      <c r="X7927" s="1">
        <v>0.5</v>
      </c>
      <c r="Y7927" s="4">
        <f t="shared" si="1113"/>
        <v>417.3</v>
      </c>
      <c r="Z7927" s="1" t="s">
        <v>46</v>
      </c>
      <c r="AA7927" s="1" t="s">
        <v>23</v>
      </c>
      <c r="AB7927" s="1" t="s">
        <v>29</v>
      </c>
      <c r="AC7927" s="1" t="s">
        <v>58</v>
      </c>
      <c r="AD7927" s="1" t="s">
        <v>19</v>
      </c>
      <c r="AE7927" s="2">
        <v>41186</v>
      </c>
    </row>
    <row r="7928" spans="1:31" x14ac:dyDescent="0.25">
      <c r="A7928">
        <f t="shared" si="1114"/>
        <v>7927</v>
      </c>
      <c r="B7928" s="1">
        <v>4261</v>
      </c>
      <c r="C7928" s="2">
        <v>41184</v>
      </c>
      <c r="D7928" s="1" t="s">
        <v>32</v>
      </c>
      <c r="E7928" s="1" t="str">
        <f t="shared" si="1107"/>
        <v>***</v>
      </c>
      <c r="F7928" s="1" t="str">
        <f t="shared" si="1108"/>
        <v>***</v>
      </c>
      <c r="G7928" s="1" t="str">
        <f t="shared" si="1109"/>
        <v>***</v>
      </c>
      <c r="J7928" s="1" t="str">
        <f t="shared" si="1110"/>
        <v>***</v>
      </c>
      <c r="P7928" s="1">
        <v>48</v>
      </c>
      <c r="Q7928" s="1">
        <f t="shared" si="1115"/>
        <v>0.05</v>
      </c>
      <c r="T7928" s="4">
        <v>274.38</v>
      </c>
      <c r="U7928" s="9">
        <f t="shared" si="1111"/>
        <v>0</v>
      </c>
      <c r="V7928" s="4">
        <f t="shared" si="1112"/>
        <v>5.7162499999999996</v>
      </c>
      <c r="W7928" s="1" t="s">
        <v>21</v>
      </c>
      <c r="X7928" s="1">
        <v>5.37</v>
      </c>
      <c r="Y7928" s="4">
        <f t="shared" si="1113"/>
        <v>279.75</v>
      </c>
      <c r="Z7928" s="1" t="s">
        <v>15</v>
      </c>
      <c r="AA7928" s="1" t="s">
        <v>28</v>
      </c>
      <c r="AB7928" s="1" t="s">
        <v>29</v>
      </c>
      <c r="AC7928" s="1" t="s">
        <v>40</v>
      </c>
      <c r="AD7928" s="1" t="s">
        <v>19</v>
      </c>
      <c r="AE7928" s="2">
        <v>41186</v>
      </c>
    </row>
    <row r="7929" spans="1:31" x14ac:dyDescent="0.25">
      <c r="A7929">
        <f t="shared" si="1114"/>
        <v>7928</v>
      </c>
      <c r="B7929" s="1">
        <v>4261</v>
      </c>
      <c r="C7929" s="2">
        <v>41184</v>
      </c>
      <c r="D7929" s="1" t="s">
        <v>32</v>
      </c>
      <c r="E7929" s="1" t="str">
        <f t="shared" si="1107"/>
        <v>***</v>
      </c>
      <c r="F7929" s="1" t="str">
        <f t="shared" si="1108"/>
        <v>***</v>
      </c>
      <c r="G7929" s="1" t="str">
        <f t="shared" si="1109"/>
        <v>***</v>
      </c>
      <c r="J7929" s="1" t="str">
        <f t="shared" si="1110"/>
        <v>***</v>
      </c>
      <c r="P7929" s="1">
        <v>33</v>
      </c>
      <c r="Q7929" s="1">
        <f t="shared" si="1115"/>
        <v>0.04</v>
      </c>
      <c r="T7929" s="4">
        <v>195.98</v>
      </c>
      <c r="U7929" s="9">
        <f t="shared" si="1111"/>
        <v>0</v>
      </c>
      <c r="V7929" s="4">
        <f t="shared" si="1112"/>
        <v>5.9387878787878785</v>
      </c>
      <c r="W7929" s="1" t="s">
        <v>21</v>
      </c>
      <c r="X7929" s="1">
        <v>5.35</v>
      </c>
      <c r="Y7929" s="4">
        <f t="shared" si="1113"/>
        <v>201.32999999999998</v>
      </c>
      <c r="Z7929" s="1" t="s">
        <v>15</v>
      </c>
      <c r="AA7929" s="1" t="s">
        <v>28</v>
      </c>
      <c r="AB7929" s="1" t="s">
        <v>29</v>
      </c>
      <c r="AC7929" s="1" t="s">
        <v>40</v>
      </c>
      <c r="AD7929" s="1" t="s">
        <v>19</v>
      </c>
      <c r="AE7929" s="2">
        <v>41186</v>
      </c>
    </row>
    <row r="7930" spans="1:31" x14ac:dyDescent="0.25">
      <c r="A7930">
        <f t="shared" si="1114"/>
        <v>7929</v>
      </c>
      <c r="B7930" s="1">
        <v>31266</v>
      </c>
      <c r="C7930" s="2">
        <v>41185</v>
      </c>
      <c r="D7930" s="1" t="s">
        <v>20</v>
      </c>
      <c r="E7930" s="1" t="str">
        <f t="shared" si="1107"/>
        <v>*</v>
      </c>
      <c r="F7930" s="1" t="str">
        <f t="shared" si="1108"/>
        <v>**</v>
      </c>
      <c r="G7930" s="1" t="str">
        <f t="shared" si="1109"/>
        <v>**</v>
      </c>
      <c r="J7930" s="1" t="str">
        <f t="shared" si="1110"/>
        <v>**</v>
      </c>
      <c r="P7930" s="1">
        <v>16</v>
      </c>
      <c r="Q7930" s="1">
        <f t="shared" si="1115"/>
        <v>0.02</v>
      </c>
      <c r="T7930" s="4">
        <v>6573.75</v>
      </c>
      <c r="U7930" s="9">
        <f t="shared" si="1111"/>
        <v>1</v>
      </c>
      <c r="V7930" s="4">
        <f t="shared" si="1112"/>
        <v>410.859375</v>
      </c>
      <c r="W7930" s="1" t="s">
        <v>33</v>
      </c>
      <c r="X7930" s="1">
        <v>12.06</v>
      </c>
      <c r="Y7930" s="4">
        <f t="shared" si="1113"/>
        <v>6585.81</v>
      </c>
      <c r="Z7930" s="1" t="s">
        <v>22</v>
      </c>
      <c r="AA7930" s="1" t="s">
        <v>28</v>
      </c>
      <c r="AB7930" s="1" t="s">
        <v>24</v>
      </c>
      <c r="AC7930" s="1" t="s">
        <v>56</v>
      </c>
      <c r="AD7930" s="1" t="s">
        <v>59</v>
      </c>
      <c r="AE7930" s="2">
        <v>41186</v>
      </c>
    </row>
    <row r="7931" spans="1:31" x14ac:dyDescent="0.25">
      <c r="A7931">
        <f t="shared" si="1114"/>
        <v>7930</v>
      </c>
      <c r="B7931" s="1">
        <v>46534</v>
      </c>
      <c r="C7931" s="2">
        <v>41185</v>
      </c>
      <c r="D7931" s="1" t="s">
        <v>20</v>
      </c>
      <c r="E7931" s="1" t="str">
        <f t="shared" si="1107"/>
        <v>*</v>
      </c>
      <c r="F7931" s="1" t="str">
        <f t="shared" si="1108"/>
        <v>**</v>
      </c>
      <c r="G7931" s="1" t="str">
        <f t="shared" si="1109"/>
        <v>**</v>
      </c>
      <c r="J7931" s="1" t="str">
        <f t="shared" si="1110"/>
        <v>**</v>
      </c>
      <c r="P7931" s="1">
        <v>13</v>
      </c>
      <c r="Q7931" s="1">
        <f t="shared" si="1115"/>
        <v>0.02</v>
      </c>
      <c r="T7931" s="4">
        <v>1341.31</v>
      </c>
      <c r="U7931" s="9">
        <f t="shared" si="1111"/>
        <v>1</v>
      </c>
      <c r="V7931" s="4">
        <f t="shared" si="1112"/>
        <v>103.1776923076923</v>
      </c>
      <c r="W7931" s="1" t="s">
        <v>21</v>
      </c>
      <c r="X7931" s="1">
        <v>19.989999999999998</v>
      </c>
      <c r="Y7931" s="4">
        <f t="shared" si="1113"/>
        <v>1361.3</v>
      </c>
      <c r="Z7931" s="1" t="s">
        <v>22</v>
      </c>
      <c r="AA7931" s="1" t="s">
        <v>16</v>
      </c>
      <c r="AB7931" s="1" t="s">
        <v>24</v>
      </c>
      <c r="AC7931" s="1" t="s">
        <v>56</v>
      </c>
      <c r="AD7931" s="1" t="s">
        <v>19</v>
      </c>
      <c r="AE7931" s="2">
        <v>41187</v>
      </c>
    </row>
    <row r="7932" spans="1:31" x14ac:dyDescent="0.25">
      <c r="A7932">
        <f t="shared" si="1114"/>
        <v>7931</v>
      </c>
      <c r="B7932" s="1">
        <v>51333</v>
      </c>
      <c r="C7932" s="2">
        <v>41186</v>
      </c>
      <c r="D7932" s="1" t="s">
        <v>27</v>
      </c>
      <c r="E7932" s="1" t="str">
        <f t="shared" si="1107"/>
        <v>*</v>
      </c>
      <c r="F7932" s="1" t="str">
        <f t="shared" si="1108"/>
        <v>*</v>
      </c>
      <c r="G7932" s="1" t="str">
        <f t="shared" si="1109"/>
        <v>*</v>
      </c>
      <c r="J7932" s="1" t="str">
        <f t="shared" si="1110"/>
        <v>*</v>
      </c>
      <c r="P7932" s="1">
        <v>30</v>
      </c>
      <c r="Q7932" s="1">
        <f t="shared" si="1115"/>
        <v>0.04</v>
      </c>
      <c r="T7932" s="4">
        <v>2219.79</v>
      </c>
      <c r="U7932" s="9">
        <f t="shared" si="1111"/>
        <v>1</v>
      </c>
      <c r="V7932" s="4">
        <f t="shared" si="1112"/>
        <v>73.992999999999995</v>
      </c>
      <c r="W7932" s="1" t="s">
        <v>33</v>
      </c>
      <c r="X7932" s="1">
        <v>33.6</v>
      </c>
      <c r="Y7932" s="4">
        <f t="shared" si="1113"/>
        <v>2253.39</v>
      </c>
      <c r="Z7932" s="1" t="s">
        <v>51</v>
      </c>
      <c r="AA7932" s="1" t="s">
        <v>28</v>
      </c>
      <c r="AB7932" s="1" t="s">
        <v>24</v>
      </c>
      <c r="AC7932" s="1" t="s">
        <v>56</v>
      </c>
      <c r="AD7932" s="1" t="s">
        <v>35</v>
      </c>
      <c r="AE7932" s="2">
        <v>41188</v>
      </c>
    </row>
    <row r="7933" spans="1:31" x14ac:dyDescent="0.25">
      <c r="A7933">
        <f t="shared" si="1114"/>
        <v>7932</v>
      </c>
      <c r="B7933" s="1">
        <v>15651</v>
      </c>
      <c r="C7933" s="2">
        <v>41186</v>
      </c>
      <c r="D7933" s="1" t="s">
        <v>32</v>
      </c>
      <c r="E7933" s="1" t="str">
        <f t="shared" si="1107"/>
        <v>***</v>
      </c>
      <c r="F7933" s="1" t="str">
        <f t="shared" si="1108"/>
        <v>***</v>
      </c>
      <c r="G7933" s="1" t="str">
        <f t="shared" si="1109"/>
        <v>***</v>
      </c>
      <c r="J7933" s="1" t="str">
        <f t="shared" si="1110"/>
        <v>***</v>
      </c>
      <c r="P7933" s="1">
        <v>40</v>
      </c>
      <c r="Q7933" s="1">
        <f t="shared" si="1115"/>
        <v>0.05</v>
      </c>
      <c r="T7933" s="4">
        <v>2182.91</v>
      </c>
      <c r="U7933" s="9">
        <f t="shared" si="1111"/>
        <v>1</v>
      </c>
      <c r="V7933" s="4">
        <f t="shared" si="1112"/>
        <v>54.572749999999999</v>
      </c>
      <c r="W7933" s="1" t="s">
        <v>14</v>
      </c>
      <c r="X7933" s="1">
        <v>3.5</v>
      </c>
      <c r="Y7933" s="4">
        <f t="shared" si="1113"/>
        <v>2186.41</v>
      </c>
      <c r="Z7933" s="1" t="s">
        <v>54</v>
      </c>
      <c r="AA7933" s="1" t="s">
        <v>23</v>
      </c>
      <c r="AB7933" s="1" t="s">
        <v>29</v>
      </c>
      <c r="AC7933" s="1" t="s">
        <v>63</v>
      </c>
      <c r="AD7933" s="1" t="s">
        <v>19</v>
      </c>
      <c r="AE7933" s="2">
        <v>41189</v>
      </c>
    </row>
    <row r="7934" spans="1:31" x14ac:dyDescent="0.25">
      <c r="A7934">
        <f t="shared" si="1114"/>
        <v>7933</v>
      </c>
      <c r="B7934" s="1">
        <v>15651</v>
      </c>
      <c r="C7934" s="2">
        <v>41186</v>
      </c>
      <c r="D7934" s="1" t="s">
        <v>32</v>
      </c>
      <c r="E7934" s="1" t="str">
        <f t="shared" si="1107"/>
        <v>***</v>
      </c>
      <c r="F7934" s="1" t="str">
        <f t="shared" si="1108"/>
        <v>***</v>
      </c>
      <c r="G7934" s="1" t="str">
        <f t="shared" si="1109"/>
        <v>***</v>
      </c>
      <c r="J7934" s="1" t="str">
        <f t="shared" si="1110"/>
        <v>***</v>
      </c>
      <c r="P7934" s="1">
        <v>8</v>
      </c>
      <c r="Q7934" s="1">
        <f t="shared" si="1115"/>
        <v>0.01</v>
      </c>
      <c r="T7934" s="4">
        <v>1496.83</v>
      </c>
      <c r="U7934" s="9">
        <f t="shared" si="1111"/>
        <v>1</v>
      </c>
      <c r="V7934" s="4">
        <f t="shared" si="1112"/>
        <v>187.10374999999999</v>
      </c>
      <c r="W7934" s="1" t="s">
        <v>33</v>
      </c>
      <c r="X7934" s="1">
        <v>56.2</v>
      </c>
      <c r="Y7934" s="4">
        <f t="shared" si="1113"/>
        <v>1553.03</v>
      </c>
      <c r="Z7934" s="1" t="s">
        <v>54</v>
      </c>
      <c r="AA7934" s="1" t="s">
        <v>23</v>
      </c>
      <c r="AB7934" s="1" t="s">
        <v>17</v>
      </c>
      <c r="AC7934" s="1" t="s">
        <v>52</v>
      </c>
      <c r="AD7934" s="1" t="s">
        <v>59</v>
      </c>
      <c r="AE7934" s="2">
        <v>41188</v>
      </c>
    </row>
    <row r="7935" spans="1:31" x14ac:dyDescent="0.25">
      <c r="A7935">
        <f t="shared" si="1114"/>
        <v>7934</v>
      </c>
      <c r="B7935" s="1">
        <v>15651</v>
      </c>
      <c r="C7935" s="2">
        <v>41186</v>
      </c>
      <c r="D7935" s="1" t="s">
        <v>32</v>
      </c>
      <c r="E7935" s="1" t="str">
        <f t="shared" si="1107"/>
        <v>***</v>
      </c>
      <c r="F7935" s="1" t="str">
        <f t="shared" si="1108"/>
        <v>***</v>
      </c>
      <c r="G7935" s="1" t="str">
        <f t="shared" si="1109"/>
        <v>***</v>
      </c>
      <c r="J7935" s="1" t="str">
        <f t="shared" si="1110"/>
        <v>***</v>
      </c>
      <c r="P7935" s="1">
        <v>14</v>
      </c>
      <c r="Q7935" s="1">
        <f t="shared" si="1115"/>
        <v>0.02</v>
      </c>
      <c r="T7935" s="4">
        <v>1144.3499999999999</v>
      </c>
      <c r="U7935" s="9">
        <f t="shared" si="1111"/>
        <v>1</v>
      </c>
      <c r="V7935" s="4">
        <f t="shared" si="1112"/>
        <v>81.739285714285714</v>
      </c>
      <c r="W7935" s="1" t="s">
        <v>21</v>
      </c>
      <c r="X7935" s="1">
        <v>35</v>
      </c>
      <c r="Y7935" s="4">
        <f t="shared" si="1113"/>
        <v>1179.3499999999999</v>
      </c>
      <c r="Z7935" s="1" t="s">
        <v>54</v>
      </c>
      <c r="AA7935" s="1" t="s">
        <v>23</v>
      </c>
      <c r="AB7935" s="1" t="s">
        <v>29</v>
      </c>
      <c r="AC7935" s="1" t="s">
        <v>55</v>
      </c>
      <c r="AD7935" s="1" t="s">
        <v>48</v>
      </c>
      <c r="AE7935" s="2">
        <v>41188</v>
      </c>
    </row>
    <row r="7936" spans="1:31" x14ac:dyDescent="0.25">
      <c r="A7936">
        <f t="shared" si="1114"/>
        <v>7935</v>
      </c>
      <c r="B7936" s="1">
        <v>44000</v>
      </c>
      <c r="C7936" s="2">
        <v>41186</v>
      </c>
      <c r="D7936" s="1" t="s">
        <v>27</v>
      </c>
      <c r="E7936" s="1" t="str">
        <f t="shared" si="1107"/>
        <v>*</v>
      </c>
      <c r="F7936" s="1" t="str">
        <f t="shared" si="1108"/>
        <v>*</v>
      </c>
      <c r="G7936" s="1" t="str">
        <f t="shared" si="1109"/>
        <v>*</v>
      </c>
      <c r="J7936" s="1" t="str">
        <f t="shared" si="1110"/>
        <v>*</v>
      </c>
      <c r="P7936" s="1">
        <v>15</v>
      </c>
      <c r="Q7936" s="1">
        <f t="shared" si="1115"/>
        <v>0.02</v>
      </c>
      <c r="T7936" s="4">
        <v>502.8</v>
      </c>
      <c r="U7936" s="9">
        <f t="shared" si="1111"/>
        <v>0</v>
      </c>
      <c r="V7936" s="4">
        <f t="shared" si="1112"/>
        <v>33.520000000000003</v>
      </c>
      <c r="W7936" s="1" t="s">
        <v>21</v>
      </c>
      <c r="X7936" s="1">
        <v>19.510000000000002</v>
      </c>
      <c r="Y7936" s="4">
        <f t="shared" si="1113"/>
        <v>522.31000000000006</v>
      </c>
      <c r="Z7936" s="1" t="s">
        <v>64</v>
      </c>
      <c r="AA7936" s="1" t="s">
        <v>23</v>
      </c>
      <c r="AB7936" s="1" t="s">
        <v>29</v>
      </c>
      <c r="AC7936" s="1" t="s">
        <v>57</v>
      </c>
      <c r="AD7936" s="1" t="s">
        <v>19</v>
      </c>
      <c r="AE7936" s="2">
        <v>41186</v>
      </c>
    </row>
    <row r="7937" spans="1:31" x14ac:dyDescent="0.25">
      <c r="A7937">
        <f t="shared" si="1114"/>
        <v>7936</v>
      </c>
      <c r="B7937" s="1">
        <v>5697</v>
      </c>
      <c r="C7937" s="2">
        <v>41186</v>
      </c>
      <c r="D7937" s="1" t="s">
        <v>32</v>
      </c>
      <c r="E7937" s="1" t="str">
        <f t="shared" si="1107"/>
        <v>***</v>
      </c>
      <c r="F7937" s="1" t="str">
        <f t="shared" si="1108"/>
        <v>***</v>
      </c>
      <c r="G7937" s="1" t="str">
        <f t="shared" si="1109"/>
        <v>***</v>
      </c>
      <c r="J7937" s="1" t="str">
        <f t="shared" si="1110"/>
        <v>***</v>
      </c>
      <c r="P7937" s="1">
        <v>31</v>
      </c>
      <c r="Q7937" s="1">
        <f t="shared" si="1115"/>
        <v>0.04</v>
      </c>
      <c r="T7937" s="4">
        <v>371.68</v>
      </c>
      <c r="U7937" s="9">
        <f t="shared" si="1111"/>
        <v>0</v>
      </c>
      <c r="V7937" s="4">
        <f t="shared" si="1112"/>
        <v>11.989677419354839</v>
      </c>
      <c r="W7937" s="1" t="s">
        <v>21</v>
      </c>
      <c r="X7937" s="1">
        <v>5.03</v>
      </c>
      <c r="Y7937" s="4">
        <f t="shared" si="1113"/>
        <v>376.71</v>
      </c>
      <c r="Z7937" s="1" t="s">
        <v>22</v>
      </c>
      <c r="AA7937" s="1" t="s">
        <v>37</v>
      </c>
      <c r="AB7937" s="1" t="s">
        <v>29</v>
      </c>
      <c r="AC7937" s="1" t="s">
        <v>55</v>
      </c>
      <c r="AD7937" s="1" t="s">
        <v>19</v>
      </c>
      <c r="AE7937" s="2">
        <v>41188</v>
      </c>
    </row>
    <row r="7938" spans="1:31" x14ac:dyDescent="0.25">
      <c r="A7938">
        <f t="shared" si="1114"/>
        <v>7937</v>
      </c>
      <c r="B7938" s="1">
        <v>44000</v>
      </c>
      <c r="C7938" s="2">
        <v>41186</v>
      </c>
      <c r="D7938" s="1" t="s">
        <v>27</v>
      </c>
      <c r="E7938" s="1" t="str">
        <f t="shared" si="1107"/>
        <v>*</v>
      </c>
      <c r="F7938" s="1" t="str">
        <f t="shared" si="1108"/>
        <v>*</v>
      </c>
      <c r="G7938" s="1" t="str">
        <f t="shared" si="1109"/>
        <v>*</v>
      </c>
      <c r="J7938" s="1" t="str">
        <f t="shared" si="1110"/>
        <v>*</v>
      </c>
      <c r="P7938" s="1">
        <v>19</v>
      </c>
      <c r="Q7938" s="1">
        <f t="shared" si="1115"/>
        <v>0.02</v>
      </c>
      <c r="T7938" s="4">
        <v>332.38</v>
      </c>
      <c r="U7938" s="9">
        <f t="shared" si="1111"/>
        <v>0</v>
      </c>
      <c r="V7938" s="4">
        <f t="shared" si="1112"/>
        <v>17.493684210526315</v>
      </c>
      <c r="W7938" s="1" t="s">
        <v>21</v>
      </c>
      <c r="X7938" s="1">
        <v>5.03</v>
      </c>
      <c r="Y7938" s="4">
        <f t="shared" si="1113"/>
        <v>337.40999999999997</v>
      </c>
      <c r="Z7938" s="1" t="s">
        <v>15</v>
      </c>
      <c r="AA7938" s="1" t="s">
        <v>23</v>
      </c>
      <c r="AB7938" s="1" t="s">
        <v>17</v>
      </c>
      <c r="AC7938" s="1" t="s">
        <v>18</v>
      </c>
      <c r="AD7938" s="1" t="s">
        <v>19</v>
      </c>
      <c r="AE7938" s="2">
        <v>41187</v>
      </c>
    </row>
    <row r="7939" spans="1:31" x14ac:dyDescent="0.25">
      <c r="A7939">
        <f t="shared" si="1114"/>
        <v>7938</v>
      </c>
      <c r="B7939" s="1">
        <v>50849</v>
      </c>
      <c r="C7939" s="2">
        <v>41186</v>
      </c>
      <c r="D7939" s="1" t="s">
        <v>13</v>
      </c>
      <c r="E7939" s="1" t="str">
        <f t="shared" ref="E7939:E8002" si="1116">IF(D7939="Critical","***","*")</f>
        <v>*</v>
      </c>
      <c r="F7939" s="1" t="str">
        <f t="shared" ref="F7939:F8002" si="1117">IF(D7939="Critical","***",IF(D7939="High","**","*"))</f>
        <v>*</v>
      </c>
      <c r="G7939" s="1" t="str">
        <f t="shared" ref="G7939:G8002" si="1118">VLOOKUP(D7939,$H$6:$I$10,2,FALSE)</f>
        <v>*</v>
      </c>
      <c r="J7939" s="1" t="str">
        <f t="shared" ref="J7939:J8002" si="1119">HLOOKUP(D7939,$K$5:$O$6,2,FALSE)</f>
        <v>*</v>
      </c>
      <c r="P7939" s="1">
        <v>47</v>
      </c>
      <c r="Q7939" s="1">
        <f t="shared" si="1115"/>
        <v>0.05</v>
      </c>
      <c r="T7939" s="4">
        <v>307.37</v>
      </c>
      <c r="U7939" s="9">
        <f t="shared" ref="U7939:U8002" si="1120">IF(T7939&gt;1000,1,0)</f>
        <v>0</v>
      </c>
      <c r="V7939" s="4">
        <f t="shared" ref="V7939:V8002" si="1121">T7939/P7939</f>
        <v>6.5397872340425529</v>
      </c>
      <c r="W7939" s="1" t="s">
        <v>14</v>
      </c>
      <c r="X7939" s="1">
        <v>9.17</v>
      </c>
      <c r="Y7939" s="4">
        <f t="shared" ref="Y7939:Y8002" si="1122">X7939+T7939</f>
        <v>316.54000000000002</v>
      </c>
      <c r="Z7939" s="1" t="s">
        <v>46</v>
      </c>
      <c r="AA7939" s="1" t="s">
        <v>37</v>
      </c>
      <c r="AB7939" s="1" t="s">
        <v>29</v>
      </c>
      <c r="AC7939" s="1" t="s">
        <v>40</v>
      </c>
      <c r="AD7939" s="1" t="s">
        <v>19</v>
      </c>
      <c r="AE7939" s="2">
        <v>41191</v>
      </c>
    </row>
    <row r="7940" spans="1:31" x14ac:dyDescent="0.25">
      <c r="A7940">
        <f t="shared" ref="A7940:A8003" si="1123">A7939+1</f>
        <v>7939</v>
      </c>
      <c r="B7940" s="1">
        <v>51333</v>
      </c>
      <c r="C7940" s="2">
        <v>41186</v>
      </c>
      <c r="D7940" s="1" t="s">
        <v>27</v>
      </c>
      <c r="E7940" s="1" t="str">
        <f t="shared" si="1116"/>
        <v>*</v>
      </c>
      <c r="F7940" s="1" t="str">
        <f t="shared" si="1117"/>
        <v>*</v>
      </c>
      <c r="G7940" s="1" t="str">
        <f t="shared" si="1118"/>
        <v>*</v>
      </c>
      <c r="J7940" s="1" t="str">
        <f t="shared" si="1119"/>
        <v>*</v>
      </c>
      <c r="P7940" s="1">
        <v>25</v>
      </c>
      <c r="Q7940" s="1">
        <f t="shared" ref="Q7940:Q8003" si="1124">VLOOKUP(P7940,$R$5:$S$10,2,TRUE)</f>
        <v>3.5000000000000003E-2</v>
      </c>
      <c r="T7940" s="4">
        <v>237.36</v>
      </c>
      <c r="U7940" s="9">
        <f t="shared" si="1120"/>
        <v>0</v>
      </c>
      <c r="V7940" s="4">
        <f t="shared" si="1121"/>
        <v>9.4944000000000006</v>
      </c>
      <c r="W7940" s="1" t="s">
        <v>21</v>
      </c>
      <c r="X7940" s="1">
        <v>9.86</v>
      </c>
      <c r="Y7940" s="4">
        <f t="shared" si="1122"/>
        <v>247.22000000000003</v>
      </c>
      <c r="Z7940" s="1" t="s">
        <v>51</v>
      </c>
      <c r="AA7940" s="1" t="s">
        <v>28</v>
      </c>
      <c r="AB7940" s="1" t="s">
        <v>29</v>
      </c>
      <c r="AC7940" s="1" t="s">
        <v>40</v>
      </c>
      <c r="AD7940" s="1" t="s">
        <v>19</v>
      </c>
      <c r="AE7940" s="2">
        <v>41188</v>
      </c>
    </row>
    <row r="7941" spans="1:31" x14ac:dyDescent="0.25">
      <c r="A7941">
        <f t="shared" si="1123"/>
        <v>7940</v>
      </c>
      <c r="B7941" s="1">
        <v>44000</v>
      </c>
      <c r="C7941" s="2">
        <v>41186</v>
      </c>
      <c r="D7941" s="1" t="s">
        <v>27</v>
      </c>
      <c r="E7941" s="1" t="str">
        <f t="shared" si="1116"/>
        <v>*</v>
      </c>
      <c r="F7941" s="1" t="str">
        <f t="shared" si="1117"/>
        <v>*</v>
      </c>
      <c r="G7941" s="1" t="str">
        <f t="shared" si="1118"/>
        <v>*</v>
      </c>
      <c r="J7941" s="1" t="str">
        <f t="shared" si="1119"/>
        <v>*</v>
      </c>
      <c r="P7941" s="1">
        <v>17</v>
      </c>
      <c r="Q7941" s="1">
        <f t="shared" si="1124"/>
        <v>0.02</v>
      </c>
      <c r="T7941" s="4">
        <v>119.51</v>
      </c>
      <c r="U7941" s="9">
        <f t="shared" si="1120"/>
        <v>0</v>
      </c>
      <c r="V7941" s="4">
        <f t="shared" si="1121"/>
        <v>7.03</v>
      </c>
      <c r="W7941" s="1" t="s">
        <v>21</v>
      </c>
      <c r="X7941" s="1">
        <v>6.05</v>
      </c>
      <c r="Y7941" s="4">
        <f t="shared" si="1122"/>
        <v>125.56</v>
      </c>
      <c r="Z7941" s="1" t="s">
        <v>15</v>
      </c>
      <c r="AA7941" s="1" t="s">
        <v>23</v>
      </c>
      <c r="AB7941" s="1" t="s">
        <v>29</v>
      </c>
      <c r="AC7941" s="1" t="s">
        <v>43</v>
      </c>
      <c r="AD7941" s="1" t="s">
        <v>19</v>
      </c>
      <c r="AE7941" s="2">
        <v>41186</v>
      </c>
    </row>
    <row r="7942" spans="1:31" x14ac:dyDescent="0.25">
      <c r="A7942">
        <f t="shared" si="1123"/>
        <v>7941</v>
      </c>
      <c r="B7942" s="1">
        <v>44000</v>
      </c>
      <c r="C7942" s="2">
        <v>41186</v>
      </c>
      <c r="D7942" s="1" t="s">
        <v>27</v>
      </c>
      <c r="E7942" s="1" t="str">
        <f t="shared" si="1116"/>
        <v>*</v>
      </c>
      <c r="F7942" s="1" t="str">
        <f t="shared" si="1117"/>
        <v>*</v>
      </c>
      <c r="G7942" s="1" t="str">
        <f t="shared" si="1118"/>
        <v>*</v>
      </c>
      <c r="J7942" s="1" t="str">
        <f t="shared" si="1119"/>
        <v>*</v>
      </c>
      <c r="P7942" s="1">
        <v>18</v>
      </c>
      <c r="Q7942" s="1">
        <f t="shared" si="1124"/>
        <v>0.02</v>
      </c>
      <c r="T7942" s="4">
        <v>85.03</v>
      </c>
      <c r="U7942" s="9">
        <f t="shared" si="1120"/>
        <v>0</v>
      </c>
      <c r="V7942" s="4">
        <f t="shared" si="1121"/>
        <v>4.7238888888888892</v>
      </c>
      <c r="W7942" s="1" t="s">
        <v>21</v>
      </c>
      <c r="X7942" s="1">
        <v>6.72</v>
      </c>
      <c r="Y7942" s="4">
        <f t="shared" si="1122"/>
        <v>91.75</v>
      </c>
      <c r="Z7942" s="1" t="s">
        <v>53</v>
      </c>
      <c r="AA7942" s="1" t="s">
        <v>23</v>
      </c>
      <c r="AB7942" s="1" t="s">
        <v>29</v>
      </c>
      <c r="AC7942" s="1" t="s">
        <v>40</v>
      </c>
      <c r="AD7942" s="1" t="s">
        <v>19</v>
      </c>
      <c r="AE7942" s="2">
        <v>41186</v>
      </c>
    </row>
    <row r="7943" spans="1:31" x14ac:dyDescent="0.25">
      <c r="A7943">
        <f t="shared" si="1123"/>
        <v>7942</v>
      </c>
      <c r="B7943" s="1">
        <v>55623</v>
      </c>
      <c r="C7943" s="2">
        <v>41187</v>
      </c>
      <c r="D7943" s="1" t="s">
        <v>32</v>
      </c>
      <c r="E7943" s="1" t="str">
        <f t="shared" si="1116"/>
        <v>***</v>
      </c>
      <c r="F7943" s="1" t="str">
        <f t="shared" si="1117"/>
        <v>***</v>
      </c>
      <c r="G7943" s="1" t="str">
        <f t="shared" si="1118"/>
        <v>***</v>
      </c>
      <c r="J7943" s="1" t="str">
        <f t="shared" si="1119"/>
        <v>***</v>
      </c>
      <c r="P7943" s="1">
        <v>47</v>
      </c>
      <c r="Q7943" s="1">
        <f t="shared" si="1124"/>
        <v>0.05</v>
      </c>
      <c r="T7943" s="4">
        <v>10348.73</v>
      </c>
      <c r="U7943" s="9">
        <f t="shared" si="1120"/>
        <v>1</v>
      </c>
      <c r="V7943" s="4">
        <f t="shared" si="1121"/>
        <v>220.18574468085106</v>
      </c>
      <c r="W7943" s="1" t="s">
        <v>33</v>
      </c>
      <c r="X7943" s="1">
        <v>32.479999999999997</v>
      </c>
      <c r="Y7943" s="4">
        <f t="shared" si="1122"/>
        <v>10381.209999999999</v>
      </c>
      <c r="Z7943" s="1" t="s">
        <v>51</v>
      </c>
      <c r="AA7943" s="1" t="s">
        <v>28</v>
      </c>
      <c r="AB7943" s="1" t="s">
        <v>17</v>
      </c>
      <c r="AC7943" s="1" t="s">
        <v>52</v>
      </c>
      <c r="AD7943" s="1" t="s">
        <v>59</v>
      </c>
      <c r="AE7943" s="2">
        <v>41188</v>
      </c>
    </row>
    <row r="7944" spans="1:31" x14ac:dyDescent="0.25">
      <c r="A7944">
        <f t="shared" si="1123"/>
        <v>7943</v>
      </c>
      <c r="B7944" s="1">
        <v>3655</v>
      </c>
      <c r="C7944" s="2">
        <v>41187</v>
      </c>
      <c r="D7944" s="1" t="s">
        <v>32</v>
      </c>
      <c r="E7944" s="1" t="str">
        <f t="shared" si="1116"/>
        <v>***</v>
      </c>
      <c r="F7944" s="1" t="str">
        <f t="shared" si="1117"/>
        <v>***</v>
      </c>
      <c r="G7944" s="1" t="str">
        <f t="shared" si="1118"/>
        <v>***</v>
      </c>
      <c r="J7944" s="1" t="str">
        <f t="shared" si="1119"/>
        <v>***</v>
      </c>
      <c r="P7944" s="1">
        <v>24</v>
      </c>
      <c r="Q7944" s="1">
        <f t="shared" si="1124"/>
        <v>3.5000000000000003E-2</v>
      </c>
      <c r="T7944" s="4">
        <v>2750.107</v>
      </c>
      <c r="U7944" s="9">
        <f t="shared" si="1120"/>
        <v>1</v>
      </c>
      <c r="V7944" s="4">
        <f t="shared" si="1121"/>
        <v>114.58779166666666</v>
      </c>
      <c r="W7944" s="1" t="s">
        <v>21</v>
      </c>
      <c r="X7944" s="1">
        <v>7.69</v>
      </c>
      <c r="Y7944" s="4">
        <f t="shared" si="1122"/>
        <v>2757.797</v>
      </c>
      <c r="Z7944" s="1" t="s">
        <v>46</v>
      </c>
      <c r="AA7944" s="1" t="s">
        <v>23</v>
      </c>
      <c r="AB7944" s="1" t="s">
        <v>24</v>
      </c>
      <c r="AC7944" s="1" t="s">
        <v>25</v>
      </c>
      <c r="AD7944" s="1" t="s">
        <v>19</v>
      </c>
      <c r="AE7944" s="2">
        <v>41188</v>
      </c>
    </row>
    <row r="7945" spans="1:31" x14ac:dyDescent="0.25">
      <c r="A7945">
        <f t="shared" si="1123"/>
        <v>7944</v>
      </c>
      <c r="B7945" s="1">
        <v>38336</v>
      </c>
      <c r="C7945" s="2">
        <v>41187</v>
      </c>
      <c r="D7945" s="1" t="s">
        <v>32</v>
      </c>
      <c r="E7945" s="1" t="str">
        <f t="shared" si="1116"/>
        <v>***</v>
      </c>
      <c r="F7945" s="1" t="str">
        <f t="shared" si="1117"/>
        <v>***</v>
      </c>
      <c r="G7945" s="1" t="str">
        <f t="shared" si="1118"/>
        <v>***</v>
      </c>
      <c r="J7945" s="1" t="str">
        <f t="shared" si="1119"/>
        <v>***</v>
      </c>
      <c r="P7945" s="1">
        <v>31</v>
      </c>
      <c r="Q7945" s="1">
        <f t="shared" si="1124"/>
        <v>0.04</v>
      </c>
      <c r="T7945" s="4">
        <v>346.57</v>
      </c>
      <c r="U7945" s="9">
        <f t="shared" si="1120"/>
        <v>0</v>
      </c>
      <c r="V7945" s="4">
        <f t="shared" si="1121"/>
        <v>11.179677419354839</v>
      </c>
      <c r="W7945" s="1" t="s">
        <v>21</v>
      </c>
      <c r="X7945" s="1">
        <v>6.5</v>
      </c>
      <c r="Y7945" s="4">
        <f t="shared" si="1122"/>
        <v>353.07</v>
      </c>
      <c r="Z7945" s="1" t="s">
        <v>15</v>
      </c>
      <c r="AA7945" s="1" t="s">
        <v>28</v>
      </c>
      <c r="AB7945" s="1" t="s">
        <v>24</v>
      </c>
      <c r="AC7945" s="1" t="s">
        <v>38</v>
      </c>
      <c r="AD7945" s="1" t="s">
        <v>19</v>
      </c>
      <c r="AE7945" s="2">
        <v>41188</v>
      </c>
    </row>
    <row r="7946" spans="1:31" x14ac:dyDescent="0.25">
      <c r="A7946">
        <f t="shared" si="1123"/>
        <v>7945</v>
      </c>
      <c r="B7946" s="1">
        <v>29991</v>
      </c>
      <c r="C7946" s="2">
        <v>41187</v>
      </c>
      <c r="D7946" s="1" t="s">
        <v>13</v>
      </c>
      <c r="E7946" s="1" t="str">
        <f t="shared" si="1116"/>
        <v>*</v>
      </c>
      <c r="F7946" s="1" t="str">
        <f t="shared" si="1117"/>
        <v>*</v>
      </c>
      <c r="G7946" s="1" t="str">
        <f t="shared" si="1118"/>
        <v>*</v>
      </c>
      <c r="J7946" s="1" t="str">
        <f t="shared" si="1119"/>
        <v>*</v>
      </c>
      <c r="P7946" s="1">
        <v>41</v>
      </c>
      <c r="Q7946" s="1">
        <f t="shared" si="1124"/>
        <v>0.05</v>
      </c>
      <c r="T7946" s="4">
        <v>123.11</v>
      </c>
      <c r="U7946" s="9">
        <f t="shared" si="1120"/>
        <v>0</v>
      </c>
      <c r="V7946" s="4">
        <f t="shared" si="1121"/>
        <v>3.0026829268292681</v>
      </c>
      <c r="W7946" s="1" t="s">
        <v>21</v>
      </c>
      <c r="X7946" s="1">
        <v>0.49</v>
      </c>
      <c r="Y7946" s="4">
        <f t="shared" si="1122"/>
        <v>123.6</v>
      </c>
      <c r="Z7946" s="1" t="s">
        <v>51</v>
      </c>
      <c r="AA7946" s="1" t="s">
        <v>23</v>
      </c>
      <c r="AB7946" s="1" t="s">
        <v>29</v>
      </c>
      <c r="AC7946" s="1" t="s">
        <v>58</v>
      </c>
      <c r="AD7946" s="1" t="s">
        <v>19</v>
      </c>
      <c r="AE7946" s="2">
        <v>41189</v>
      </c>
    </row>
    <row r="7947" spans="1:31" x14ac:dyDescent="0.25">
      <c r="A7947">
        <f t="shared" si="1123"/>
        <v>7946</v>
      </c>
      <c r="B7947" s="1">
        <v>38336</v>
      </c>
      <c r="C7947" s="2">
        <v>41187</v>
      </c>
      <c r="D7947" s="1" t="s">
        <v>32</v>
      </c>
      <c r="E7947" s="1" t="str">
        <f t="shared" si="1116"/>
        <v>***</v>
      </c>
      <c r="F7947" s="1" t="str">
        <f t="shared" si="1117"/>
        <v>***</v>
      </c>
      <c r="G7947" s="1" t="str">
        <f t="shared" si="1118"/>
        <v>***</v>
      </c>
      <c r="J7947" s="1" t="str">
        <f t="shared" si="1119"/>
        <v>***</v>
      </c>
      <c r="P7947" s="1">
        <v>14</v>
      </c>
      <c r="Q7947" s="1">
        <f t="shared" si="1124"/>
        <v>0.02</v>
      </c>
      <c r="T7947" s="4">
        <v>91.75</v>
      </c>
      <c r="U7947" s="9">
        <f t="shared" si="1120"/>
        <v>0</v>
      </c>
      <c r="V7947" s="4">
        <f t="shared" si="1121"/>
        <v>6.5535714285714288</v>
      </c>
      <c r="W7947" s="1" t="s">
        <v>21</v>
      </c>
      <c r="X7947" s="1">
        <v>2.99</v>
      </c>
      <c r="Y7947" s="4">
        <f t="shared" si="1122"/>
        <v>94.74</v>
      </c>
      <c r="Z7947" s="1" t="s">
        <v>15</v>
      </c>
      <c r="AA7947" s="1" t="s">
        <v>28</v>
      </c>
      <c r="AB7947" s="1" t="s">
        <v>29</v>
      </c>
      <c r="AC7947" s="1" t="s">
        <v>43</v>
      </c>
      <c r="AD7947" s="1" t="s">
        <v>19</v>
      </c>
      <c r="AE7947" s="2">
        <v>41188</v>
      </c>
    </row>
    <row r="7948" spans="1:31" x14ac:dyDescent="0.25">
      <c r="A7948">
        <f t="shared" si="1123"/>
        <v>7947</v>
      </c>
      <c r="B7948" s="1">
        <v>3655</v>
      </c>
      <c r="C7948" s="2">
        <v>41187</v>
      </c>
      <c r="D7948" s="1" t="s">
        <v>32</v>
      </c>
      <c r="E7948" s="1" t="str">
        <f t="shared" si="1116"/>
        <v>***</v>
      </c>
      <c r="F7948" s="1" t="str">
        <f t="shared" si="1117"/>
        <v>***</v>
      </c>
      <c r="G7948" s="1" t="str">
        <f t="shared" si="1118"/>
        <v>***</v>
      </c>
      <c r="J7948" s="1" t="str">
        <f t="shared" si="1119"/>
        <v>***</v>
      </c>
      <c r="P7948" s="1">
        <v>3</v>
      </c>
      <c r="Q7948" s="1">
        <f t="shared" si="1124"/>
        <v>0.01</v>
      </c>
      <c r="T7948" s="4">
        <v>62.54</v>
      </c>
      <c r="U7948" s="9">
        <f t="shared" si="1120"/>
        <v>0</v>
      </c>
      <c r="V7948" s="4">
        <f t="shared" si="1121"/>
        <v>20.846666666666668</v>
      </c>
      <c r="W7948" s="1" t="s">
        <v>21</v>
      </c>
      <c r="X7948" s="1">
        <v>13.18</v>
      </c>
      <c r="Y7948" s="4">
        <f t="shared" si="1122"/>
        <v>75.72</v>
      </c>
      <c r="Z7948" s="1" t="s">
        <v>46</v>
      </c>
      <c r="AA7948" s="1" t="s">
        <v>23</v>
      </c>
      <c r="AB7948" s="1" t="s">
        <v>29</v>
      </c>
      <c r="AC7948" s="1" t="s">
        <v>43</v>
      </c>
      <c r="AD7948" s="1" t="s">
        <v>19</v>
      </c>
      <c r="AE7948" s="2">
        <v>41187</v>
      </c>
    </row>
    <row r="7949" spans="1:31" x14ac:dyDescent="0.25">
      <c r="A7949">
        <f t="shared" si="1123"/>
        <v>7948</v>
      </c>
      <c r="B7949" s="1">
        <v>50818</v>
      </c>
      <c r="C7949" s="2">
        <v>41188</v>
      </c>
      <c r="D7949" s="1" t="s">
        <v>36</v>
      </c>
      <c r="E7949" s="1" t="str">
        <f t="shared" si="1116"/>
        <v>*</v>
      </c>
      <c r="F7949" s="1" t="str">
        <f t="shared" si="1117"/>
        <v>*</v>
      </c>
      <c r="G7949" s="1" t="str">
        <f t="shared" si="1118"/>
        <v>*</v>
      </c>
      <c r="J7949" s="1" t="str">
        <f t="shared" si="1119"/>
        <v>*</v>
      </c>
      <c r="P7949" s="1">
        <v>34</v>
      </c>
      <c r="Q7949" s="1">
        <f t="shared" si="1124"/>
        <v>0.04</v>
      </c>
      <c r="T7949" s="4">
        <v>5518.5315000000001</v>
      </c>
      <c r="U7949" s="9">
        <f t="shared" si="1120"/>
        <v>1</v>
      </c>
      <c r="V7949" s="4">
        <f t="shared" si="1121"/>
        <v>162.30975000000001</v>
      </c>
      <c r="W7949" s="1" t="s">
        <v>21</v>
      </c>
      <c r="X7949" s="1">
        <v>8.99</v>
      </c>
      <c r="Y7949" s="4">
        <f t="shared" si="1122"/>
        <v>5527.5214999999998</v>
      </c>
      <c r="Z7949" s="1" t="s">
        <v>49</v>
      </c>
      <c r="AA7949" s="1" t="s">
        <v>23</v>
      </c>
      <c r="AB7949" s="1" t="s">
        <v>24</v>
      </c>
      <c r="AC7949" s="1" t="s">
        <v>25</v>
      </c>
      <c r="AD7949" s="1" t="s">
        <v>19</v>
      </c>
      <c r="AE7949" s="2">
        <v>41190</v>
      </c>
    </row>
    <row r="7950" spans="1:31" x14ac:dyDescent="0.25">
      <c r="A7950">
        <f t="shared" si="1123"/>
        <v>7949</v>
      </c>
      <c r="B7950" s="1">
        <v>42848</v>
      </c>
      <c r="C7950" s="2">
        <v>41188</v>
      </c>
      <c r="D7950" s="1" t="s">
        <v>27</v>
      </c>
      <c r="E7950" s="1" t="str">
        <f t="shared" si="1116"/>
        <v>*</v>
      </c>
      <c r="F7950" s="1" t="str">
        <f t="shared" si="1117"/>
        <v>*</v>
      </c>
      <c r="G7950" s="1" t="str">
        <f t="shared" si="1118"/>
        <v>*</v>
      </c>
      <c r="J7950" s="1" t="str">
        <f t="shared" si="1119"/>
        <v>*</v>
      </c>
      <c r="P7950" s="1">
        <v>50</v>
      </c>
      <c r="Q7950" s="1">
        <f t="shared" si="1124"/>
        <v>0.06</v>
      </c>
      <c r="T7950" s="4">
        <v>387.79</v>
      </c>
      <c r="U7950" s="9">
        <f t="shared" si="1120"/>
        <v>0</v>
      </c>
      <c r="V7950" s="4">
        <f t="shared" si="1121"/>
        <v>7.7558000000000007</v>
      </c>
      <c r="W7950" s="1" t="s">
        <v>21</v>
      </c>
      <c r="X7950" s="1">
        <v>5.83</v>
      </c>
      <c r="Y7950" s="4">
        <f t="shared" si="1122"/>
        <v>393.62</v>
      </c>
      <c r="Z7950" s="1" t="s">
        <v>22</v>
      </c>
      <c r="AA7950" s="1" t="s">
        <v>16</v>
      </c>
      <c r="AB7950" s="1" t="s">
        <v>29</v>
      </c>
      <c r="AC7950" s="1" t="s">
        <v>40</v>
      </c>
      <c r="AD7950" s="1" t="s">
        <v>31</v>
      </c>
      <c r="AE7950" s="2">
        <v>41190</v>
      </c>
    </row>
    <row r="7951" spans="1:31" x14ac:dyDescent="0.25">
      <c r="A7951">
        <f t="shared" si="1123"/>
        <v>7950</v>
      </c>
      <c r="B7951" s="1">
        <v>33444</v>
      </c>
      <c r="C7951" s="2">
        <v>41188</v>
      </c>
      <c r="D7951" s="1" t="s">
        <v>36</v>
      </c>
      <c r="E7951" s="1" t="str">
        <f t="shared" si="1116"/>
        <v>*</v>
      </c>
      <c r="F7951" s="1" t="str">
        <f t="shared" si="1117"/>
        <v>*</v>
      </c>
      <c r="G7951" s="1" t="str">
        <f t="shared" si="1118"/>
        <v>*</v>
      </c>
      <c r="J7951" s="1" t="str">
        <f t="shared" si="1119"/>
        <v>*</v>
      </c>
      <c r="P7951" s="1">
        <v>8</v>
      </c>
      <c r="Q7951" s="1">
        <f t="shared" si="1124"/>
        <v>0.01</v>
      </c>
      <c r="T7951" s="4">
        <v>127.8</v>
      </c>
      <c r="U7951" s="9">
        <f t="shared" si="1120"/>
        <v>0</v>
      </c>
      <c r="V7951" s="4">
        <f t="shared" si="1121"/>
        <v>15.975</v>
      </c>
      <c r="W7951" s="1" t="s">
        <v>21</v>
      </c>
      <c r="X7951" s="1">
        <v>7.51</v>
      </c>
      <c r="Y7951" s="4">
        <f t="shared" si="1122"/>
        <v>135.31</v>
      </c>
      <c r="Z7951" s="1" t="s">
        <v>39</v>
      </c>
      <c r="AA7951" s="1" t="s">
        <v>28</v>
      </c>
      <c r="AB7951" s="1" t="s">
        <v>29</v>
      </c>
      <c r="AC7951" s="1" t="s">
        <v>55</v>
      </c>
      <c r="AD7951" s="1" t="s">
        <v>19</v>
      </c>
      <c r="AE7951" s="2">
        <v>41190</v>
      </c>
    </row>
    <row r="7952" spans="1:31" x14ac:dyDescent="0.25">
      <c r="A7952">
        <f t="shared" si="1123"/>
        <v>7951</v>
      </c>
      <c r="B7952" s="1">
        <v>4067</v>
      </c>
      <c r="C7952" s="2">
        <v>41188</v>
      </c>
      <c r="D7952" s="1" t="s">
        <v>20</v>
      </c>
      <c r="E7952" s="1" t="str">
        <f t="shared" si="1116"/>
        <v>*</v>
      </c>
      <c r="F7952" s="1" t="str">
        <f t="shared" si="1117"/>
        <v>**</v>
      </c>
      <c r="G7952" s="1" t="str">
        <f t="shared" si="1118"/>
        <v>**</v>
      </c>
      <c r="J7952" s="1" t="str">
        <f t="shared" si="1119"/>
        <v>**</v>
      </c>
      <c r="P7952" s="1">
        <v>16</v>
      </c>
      <c r="Q7952" s="1">
        <f t="shared" si="1124"/>
        <v>0.02</v>
      </c>
      <c r="T7952" s="4">
        <v>118.38</v>
      </c>
      <c r="U7952" s="9">
        <f t="shared" si="1120"/>
        <v>0</v>
      </c>
      <c r="V7952" s="4">
        <f t="shared" si="1121"/>
        <v>7.3987499999999997</v>
      </c>
      <c r="W7952" s="1" t="s">
        <v>21</v>
      </c>
      <c r="X7952" s="1">
        <v>6.05</v>
      </c>
      <c r="Y7952" s="4">
        <f t="shared" si="1122"/>
        <v>124.42999999999999</v>
      </c>
      <c r="Z7952" s="1" t="s">
        <v>15</v>
      </c>
      <c r="AA7952" s="1" t="s">
        <v>28</v>
      </c>
      <c r="AB7952" s="1" t="s">
        <v>29</v>
      </c>
      <c r="AC7952" s="1" t="s">
        <v>43</v>
      </c>
      <c r="AD7952" s="1" t="s">
        <v>19</v>
      </c>
      <c r="AE7952" s="2">
        <v>41190</v>
      </c>
    </row>
    <row r="7953" spans="1:31" x14ac:dyDescent="0.25">
      <c r="A7953">
        <f t="shared" si="1123"/>
        <v>7952</v>
      </c>
      <c r="B7953" s="1">
        <v>33444</v>
      </c>
      <c r="C7953" s="2">
        <v>41188</v>
      </c>
      <c r="D7953" s="1" t="s">
        <v>36</v>
      </c>
      <c r="E7953" s="1" t="str">
        <f t="shared" si="1116"/>
        <v>*</v>
      </c>
      <c r="F7953" s="1" t="str">
        <f t="shared" si="1117"/>
        <v>*</v>
      </c>
      <c r="G7953" s="1" t="str">
        <f t="shared" si="1118"/>
        <v>*</v>
      </c>
      <c r="J7953" s="1" t="str">
        <f t="shared" si="1119"/>
        <v>*</v>
      </c>
      <c r="P7953" s="1">
        <v>11</v>
      </c>
      <c r="Q7953" s="1">
        <f t="shared" si="1124"/>
        <v>0.02</v>
      </c>
      <c r="T7953" s="4">
        <v>30.51</v>
      </c>
      <c r="U7953" s="9">
        <f t="shared" si="1120"/>
        <v>0</v>
      </c>
      <c r="V7953" s="4">
        <f t="shared" si="1121"/>
        <v>2.7736363636363639</v>
      </c>
      <c r="W7953" s="1" t="s">
        <v>21</v>
      </c>
      <c r="X7953" s="1">
        <v>2.4</v>
      </c>
      <c r="Y7953" s="4">
        <f t="shared" si="1122"/>
        <v>32.910000000000004</v>
      </c>
      <c r="Z7953" s="1" t="s">
        <v>39</v>
      </c>
      <c r="AA7953" s="1" t="s">
        <v>28</v>
      </c>
      <c r="AB7953" s="1" t="s">
        <v>29</v>
      </c>
      <c r="AC7953" s="1" t="s">
        <v>30</v>
      </c>
      <c r="AD7953" s="1" t="s">
        <v>31</v>
      </c>
      <c r="AE7953" s="2">
        <v>41189</v>
      </c>
    </row>
    <row r="7954" spans="1:31" x14ac:dyDescent="0.25">
      <c r="A7954">
        <f t="shared" si="1123"/>
        <v>7953</v>
      </c>
      <c r="B7954" s="1">
        <v>16709</v>
      </c>
      <c r="C7954" s="2">
        <v>41188</v>
      </c>
      <c r="D7954" s="1" t="s">
        <v>20</v>
      </c>
      <c r="E7954" s="1" t="str">
        <f t="shared" si="1116"/>
        <v>*</v>
      </c>
      <c r="F7954" s="1" t="str">
        <f t="shared" si="1117"/>
        <v>**</v>
      </c>
      <c r="G7954" s="1" t="str">
        <f t="shared" si="1118"/>
        <v>**</v>
      </c>
      <c r="J7954" s="1" t="str">
        <f t="shared" si="1119"/>
        <v>**</v>
      </c>
      <c r="P7954" s="1">
        <v>3</v>
      </c>
      <c r="Q7954" s="1">
        <f t="shared" si="1124"/>
        <v>0.01</v>
      </c>
      <c r="T7954" s="4">
        <v>24.36</v>
      </c>
      <c r="U7954" s="9">
        <f t="shared" si="1120"/>
        <v>0</v>
      </c>
      <c r="V7954" s="4">
        <f t="shared" si="1121"/>
        <v>8.1199999999999992</v>
      </c>
      <c r="W7954" s="1" t="s">
        <v>21</v>
      </c>
      <c r="X7954" s="1">
        <v>5.74</v>
      </c>
      <c r="Y7954" s="4">
        <f t="shared" si="1122"/>
        <v>30.1</v>
      </c>
      <c r="Z7954" s="1" t="s">
        <v>42</v>
      </c>
      <c r="AA7954" s="1" t="s">
        <v>23</v>
      </c>
      <c r="AB7954" s="1" t="s">
        <v>29</v>
      </c>
      <c r="AC7954" s="1" t="s">
        <v>40</v>
      </c>
      <c r="AD7954" s="1" t="s">
        <v>19</v>
      </c>
      <c r="AE7954" s="2">
        <v>41190</v>
      </c>
    </row>
    <row r="7955" spans="1:31" x14ac:dyDescent="0.25">
      <c r="A7955">
        <f t="shared" si="1123"/>
        <v>7954</v>
      </c>
      <c r="B7955" s="1">
        <v>9509</v>
      </c>
      <c r="C7955" s="2">
        <v>41189</v>
      </c>
      <c r="D7955" s="1" t="s">
        <v>27</v>
      </c>
      <c r="E7955" s="1" t="str">
        <f t="shared" si="1116"/>
        <v>*</v>
      </c>
      <c r="F7955" s="1" t="str">
        <f t="shared" si="1117"/>
        <v>*</v>
      </c>
      <c r="G7955" s="1" t="str">
        <f t="shared" si="1118"/>
        <v>*</v>
      </c>
      <c r="J7955" s="1" t="str">
        <f t="shared" si="1119"/>
        <v>*</v>
      </c>
      <c r="P7955" s="1">
        <v>36</v>
      </c>
      <c r="Q7955" s="1">
        <f t="shared" si="1124"/>
        <v>0.04</v>
      </c>
      <c r="T7955" s="4">
        <v>12175.82</v>
      </c>
      <c r="U7955" s="9">
        <f t="shared" si="1120"/>
        <v>1</v>
      </c>
      <c r="V7955" s="4">
        <f t="shared" si="1121"/>
        <v>338.21722222222223</v>
      </c>
      <c r="W7955" s="1" t="s">
        <v>33</v>
      </c>
      <c r="X7955" s="1">
        <v>58.95</v>
      </c>
      <c r="Y7955" s="4">
        <f t="shared" si="1122"/>
        <v>12234.77</v>
      </c>
      <c r="Z7955" s="1" t="s">
        <v>39</v>
      </c>
      <c r="AA7955" s="1" t="s">
        <v>37</v>
      </c>
      <c r="AB7955" s="1" t="s">
        <v>17</v>
      </c>
      <c r="AC7955" s="1" t="s">
        <v>34</v>
      </c>
      <c r="AD7955" s="1" t="s">
        <v>35</v>
      </c>
      <c r="AE7955" s="2">
        <v>41190</v>
      </c>
    </row>
    <row r="7956" spans="1:31" x14ac:dyDescent="0.25">
      <c r="A7956">
        <f t="shared" si="1123"/>
        <v>7955</v>
      </c>
      <c r="B7956" s="1">
        <v>481</v>
      </c>
      <c r="C7956" s="2">
        <v>41189</v>
      </c>
      <c r="D7956" s="1" t="s">
        <v>20</v>
      </c>
      <c r="E7956" s="1" t="str">
        <f t="shared" si="1116"/>
        <v>*</v>
      </c>
      <c r="F7956" s="1" t="str">
        <f t="shared" si="1117"/>
        <v>**</v>
      </c>
      <c r="G7956" s="1" t="str">
        <f t="shared" si="1118"/>
        <v>**</v>
      </c>
      <c r="J7956" s="1" t="str">
        <f t="shared" si="1119"/>
        <v>**</v>
      </c>
      <c r="P7956" s="1">
        <v>44</v>
      </c>
      <c r="Q7956" s="1">
        <f t="shared" si="1124"/>
        <v>0.05</v>
      </c>
      <c r="T7956" s="4">
        <v>4509.3774999999996</v>
      </c>
      <c r="U7956" s="9">
        <f t="shared" si="1120"/>
        <v>1</v>
      </c>
      <c r="V7956" s="4">
        <f t="shared" si="1121"/>
        <v>102.48585227272726</v>
      </c>
      <c r="W7956" s="1" t="s">
        <v>21</v>
      </c>
      <c r="X7956" s="1">
        <v>5.26</v>
      </c>
      <c r="Y7956" s="4">
        <f t="shared" si="1122"/>
        <v>4514.6374999999998</v>
      </c>
      <c r="Z7956" s="1" t="s">
        <v>15</v>
      </c>
      <c r="AA7956" s="1" t="s">
        <v>37</v>
      </c>
      <c r="AB7956" s="1" t="s">
        <v>24</v>
      </c>
      <c r="AC7956" s="1" t="s">
        <v>25</v>
      </c>
      <c r="AD7956" s="1" t="s">
        <v>19</v>
      </c>
      <c r="AE7956" s="2">
        <v>41191</v>
      </c>
    </row>
    <row r="7957" spans="1:31" x14ac:dyDescent="0.25">
      <c r="A7957">
        <f t="shared" si="1123"/>
        <v>7956</v>
      </c>
      <c r="B7957" s="1">
        <v>8677</v>
      </c>
      <c r="C7957" s="2">
        <v>41189</v>
      </c>
      <c r="D7957" s="1" t="s">
        <v>20</v>
      </c>
      <c r="E7957" s="1" t="str">
        <f t="shared" si="1116"/>
        <v>*</v>
      </c>
      <c r="F7957" s="1" t="str">
        <f t="shared" si="1117"/>
        <v>**</v>
      </c>
      <c r="G7957" s="1" t="str">
        <f t="shared" si="1118"/>
        <v>**</v>
      </c>
      <c r="J7957" s="1" t="str">
        <f t="shared" si="1119"/>
        <v>**</v>
      </c>
      <c r="P7957" s="1">
        <v>38</v>
      </c>
      <c r="Q7957" s="1">
        <f t="shared" si="1124"/>
        <v>0.04</v>
      </c>
      <c r="T7957" s="4">
        <v>1610.76</v>
      </c>
      <c r="U7957" s="9">
        <f t="shared" si="1120"/>
        <v>1</v>
      </c>
      <c r="V7957" s="4">
        <f t="shared" si="1121"/>
        <v>42.388421052631578</v>
      </c>
      <c r="W7957" s="1" t="s">
        <v>21</v>
      </c>
      <c r="X7957" s="1">
        <v>16.36</v>
      </c>
      <c r="Y7957" s="4">
        <f t="shared" si="1122"/>
        <v>1627.12</v>
      </c>
      <c r="Z7957" s="1" t="s">
        <v>44</v>
      </c>
      <c r="AA7957" s="1" t="s">
        <v>28</v>
      </c>
      <c r="AB7957" s="1" t="s">
        <v>29</v>
      </c>
      <c r="AC7957" s="1" t="s">
        <v>55</v>
      </c>
      <c r="AD7957" s="1" t="s">
        <v>19</v>
      </c>
      <c r="AE7957" s="2">
        <v>41191</v>
      </c>
    </row>
    <row r="7958" spans="1:31" x14ac:dyDescent="0.25">
      <c r="A7958">
        <f t="shared" si="1123"/>
        <v>7957</v>
      </c>
      <c r="B7958" s="1">
        <v>9509</v>
      </c>
      <c r="C7958" s="2">
        <v>41189</v>
      </c>
      <c r="D7958" s="1" t="s">
        <v>27</v>
      </c>
      <c r="E7958" s="1" t="str">
        <f t="shared" si="1116"/>
        <v>*</v>
      </c>
      <c r="F7958" s="1" t="str">
        <f t="shared" si="1117"/>
        <v>*</v>
      </c>
      <c r="G7958" s="1" t="str">
        <f t="shared" si="1118"/>
        <v>*</v>
      </c>
      <c r="J7958" s="1" t="str">
        <f t="shared" si="1119"/>
        <v>*</v>
      </c>
      <c r="P7958" s="1">
        <v>32</v>
      </c>
      <c r="Q7958" s="1">
        <f t="shared" si="1124"/>
        <v>0.04</v>
      </c>
      <c r="T7958" s="4">
        <v>1585.64</v>
      </c>
      <c r="U7958" s="9">
        <f t="shared" si="1120"/>
        <v>1</v>
      </c>
      <c r="V7958" s="4">
        <f t="shared" si="1121"/>
        <v>49.551250000000003</v>
      </c>
      <c r="W7958" s="1" t="s">
        <v>21</v>
      </c>
      <c r="X7958" s="1">
        <v>5.81</v>
      </c>
      <c r="Y7958" s="4">
        <f t="shared" si="1122"/>
        <v>1591.45</v>
      </c>
      <c r="Z7958" s="1" t="s">
        <v>39</v>
      </c>
      <c r="AA7958" s="1" t="s">
        <v>37</v>
      </c>
      <c r="AB7958" s="1" t="s">
        <v>29</v>
      </c>
      <c r="AC7958" s="1" t="s">
        <v>40</v>
      </c>
      <c r="AD7958" s="1" t="s">
        <v>19</v>
      </c>
      <c r="AE7958" s="2">
        <v>41189</v>
      </c>
    </row>
    <row r="7959" spans="1:31" x14ac:dyDescent="0.25">
      <c r="A7959">
        <f t="shared" si="1123"/>
        <v>7958</v>
      </c>
      <c r="B7959" s="1">
        <v>42722</v>
      </c>
      <c r="C7959" s="2">
        <v>41189</v>
      </c>
      <c r="D7959" s="1" t="s">
        <v>27</v>
      </c>
      <c r="E7959" s="1" t="str">
        <f t="shared" si="1116"/>
        <v>*</v>
      </c>
      <c r="F7959" s="1" t="str">
        <f t="shared" si="1117"/>
        <v>*</v>
      </c>
      <c r="G7959" s="1" t="str">
        <f t="shared" si="1118"/>
        <v>*</v>
      </c>
      <c r="J7959" s="1" t="str">
        <f t="shared" si="1119"/>
        <v>*</v>
      </c>
      <c r="P7959" s="1">
        <v>23</v>
      </c>
      <c r="Q7959" s="1">
        <f t="shared" si="1124"/>
        <v>3.5000000000000003E-2</v>
      </c>
      <c r="T7959" s="4">
        <v>1152.1600000000001</v>
      </c>
      <c r="U7959" s="9">
        <f t="shared" si="1120"/>
        <v>1</v>
      </c>
      <c r="V7959" s="4">
        <f t="shared" si="1121"/>
        <v>50.093913043478267</v>
      </c>
      <c r="W7959" s="1" t="s">
        <v>21</v>
      </c>
      <c r="X7959" s="1">
        <v>4.5</v>
      </c>
      <c r="Y7959" s="4">
        <f t="shared" si="1122"/>
        <v>1156.6600000000001</v>
      </c>
      <c r="Z7959" s="1" t="s">
        <v>15</v>
      </c>
      <c r="AA7959" s="1" t="s">
        <v>37</v>
      </c>
      <c r="AB7959" s="1" t="s">
        <v>29</v>
      </c>
      <c r="AC7959" s="1" t="s">
        <v>63</v>
      </c>
      <c r="AD7959" s="1" t="s">
        <v>19</v>
      </c>
      <c r="AE7959" s="2">
        <v>41190</v>
      </c>
    </row>
    <row r="7960" spans="1:31" x14ac:dyDescent="0.25">
      <c r="A7960">
        <f t="shared" si="1123"/>
        <v>7959</v>
      </c>
      <c r="B7960" s="1">
        <v>45825</v>
      </c>
      <c r="C7960" s="2">
        <v>41189</v>
      </c>
      <c r="D7960" s="1" t="s">
        <v>36</v>
      </c>
      <c r="E7960" s="1" t="str">
        <f t="shared" si="1116"/>
        <v>*</v>
      </c>
      <c r="F7960" s="1" t="str">
        <f t="shared" si="1117"/>
        <v>*</v>
      </c>
      <c r="G7960" s="1" t="str">
        <f t="shared" si="1118"/>
        <v>*</v>
      </c>
      <c r="J7960" s="1" t="str">
        <f t="shared" si="1119"/>
        <v>*</v>
      </c>
      <c r="P7960" s="1">
        <v>43</v>
      </c>
      <c r="Q7960" s="1">
        <f t="shared" si="1124"/>
        <v>0.05</v>
      </c>
      <c r="T7960" s="4">
        <v>272.63</v>
      </c>
      <c r="U7960" s="9">
        <f t="shared" si="1120"/>
        <v>0</v>
      </c>
      <c r="V7960" s="4">
        <f t="shared" si="1121"/>
        <v>6.3402325581395349</v>
      </c>
      <c r="W7960" s="1" t="s">
        <v>21</v>
      </c>
      <c r="X7960" s="1">
        <v>5.14</v>
      </c>
      <c r="Y7960" s="4">
        <f t="shared" si="1122"/>
        <v>277.77</v>
      </c>
      <c r="Z7960" s="1" t="s">
        <v>49</v>
      </c>
      <c r="AA7960" s="1" t="s">
        <v>28</v>
      </c>
      <c r="AB7960" s="1" t="s">
        <v>29</v>
      </c>
      <c r="AC7960" s="1" t="s">
        <v>40</v>
      </c>
      <c r="AD7960" s="1" t="s">
        <v>19</v>
      </c>
      <c r="AE7960" s="2">
        <v>41189</v>
      </c>
    </row>
    <row r="7961" spans="1:31" x14ac:dyDescent="0.25">
      <c r="A7961">
        <f t="shared" si="1123"/>
        <v>7960</v>
      </c>
      <c r="B7961" s="1">
        <v>9509</v>
      </c>
      <c r="C7961" s="2">
        <v>41189</v>
      </c>
      <c r="D7961" s="1" t="s">
        <v>27</v>
      </c>
      <c r="E7961" s="1" t="str">
        <f t="shared" si="1116"/>
        <v>*</v>
      </c>
      <c r="F7961" s="1" t="str">
        <f t="shared" si="1117"/>
        <v>*</v>
      </c>
      <c r="G7961" s="1" t="str">
        <f t="shared" si="1118"/>
        <v>*</v>
      </c>
      <c r="J7961" s="1" t="str">
        <f t="shared" si="1119"/>
        <v>*</v>
      </c>
      <c r="P7961" s="1">
        <v>5</v>
      </c>
      <c r="Q7961" s="1">
        <f t="shared" si="1124"/>
        <v>0.01</v>
      </c>
      <c r="T7961" s="4">
        <v>101.21</v>
      </c>
      <c r="U7961" s="9">
        <f t="shared" si="1120"/>
        <v>0</v>
      </c>
      <c r="V7961" s="4">
        <f t="shared" si="1121"/>
        <v>20.241999999999997</v>
      </c>
      <c r="W7961" s="1" t="s">
        <v>14</v>
      </c>
      <c r="X7961" s="1">
        <v>5.21</v>
      </c>
      <c r="Y7961" s="4">
        <f t="shared" si="1122"/>
        <v>106.41999999999999</v>
      </c>
      <c r="Z7961" s="1" t="s">
        <v>39</v>
      </c>
      <c r="AA7961" s="1" t="s">
        <v>37</v>
      </c>
      <c r="AB7961" s="1" t="s">
        <v>29</v>
      </c>
      <c r="AC7961" s="1" t="s">
        <v>40</v>
      </c>
      <c r="AD7961" s="1" t="s">
        <v>19</v>
      </c>
      <c r="AE7961" s="2">
        <v>41190</v>
      </c>
    </row>
    <row r="7962" spans="1:31" x14ac:dyDescent="0.25">
      <c r="A7962">
        <f t="shared" si="1123"/>
        <v>7961</v>
      </c>
      <c r="B7962" s="1">
        <v>58181</v>
      </c>
      <c r="C7962" s="2">
        <v>41189</v>
      </c>
      <c r="D7962" s="1" t="s">
        <v>27</v>
      </c>
      <c r="E7962" s="1" t="str">
        <f t="shared" si="1116"/>
        <v>*</v>
      </c>
      <c r="F7962" s="1" t="str">
        <f t="shared" si="1117"/>
        <v>*</v>
      </c>
      <c r="G7962" s="1" t="str">
        <f t="shared" si="1118"/>
        <v>*</v>
      </c>
      <c r="J7962" s="1" t="str">
        <f t="shared" si="1119"/>
        <v>*</v>
      </c>
      <c r="P7962" s="1">
        <v>5</v>
      </c>
      <c r="Q7962" s="1">
        <f t="shared" si="1124"/>
        <v>0.01</v>
      </c>
      <c r="T7962" s="4">
        <v>36.43</v>
      </c>
      <c r="U7962" s="9">
        <f t="shared" si="1120"/>
        <v>0</v>
      </c>
      <c r="V7962" s="4">
        <f t="shared" si="1121"/>
        <v>7.2859999999999996</v>
      </c>
      <c r="W7962" s="1" t="s">
        <v>21</v>
      </c>
      <c r="X7962" s="1">
        <v>7.15</v>
      </c>
      <c r="Y7962" s="4">
        <f t="shared" si="1122"/>
        <v>43.58</v>
      </c>
      <c r="Z7962" s="1" t="s">
        <v>49</v>
      </c>
      <c r="AA7962" s="1" t="s">
        <v>28</v>
      </c>
      <c r="AB7962" s="1" t="s">
        <v>29</v>
      </c>
      <c r="AC7962" s="1" t="s">
        <v>40</v>
      </c>
      <c r="AD7962" s="1" t="s">
        <v>19</v>
      </c>
      <c r="AE7962" s="2">
        <v>41191</v>
      </c>
    </row>
    <row r="7963" spans="1:31" x14ac:dyDescent="0.25">
      <c r="A7963">
        <f t="shared" si="1123"/>
        <v>7962</v>
      </c>
      <c r="B7963" s="1">
        <v>42722</v>
      </c>
      <c r="C7963" s="2">
        <v>41189</v>
      </c>
      <c r="D7963" s="1" t="s">
        <v>27</v>
      </c>
      <c r="E7963" s="1" t="str">
        <f t="shared" si="1116"/>
        <v>*</v>
      </c>
      <c r="F7963" s="1" t="str">
        <f t="shared" si="1117"/>
        <v>*</v>
      </c>
      <c r="G7963" s="1" t="str">
        <f t="shared" si="1118"/>
        <v>*</v>
      </c>
      <c r="J7963" s="1" t="str">
        <f t="shared" si="1119"/>
        <v>*</v>
      </c>
      <c r="P7963" s="1">
        <v>2</v>
      </c>
      <c r="Q7963" s="1">
        <f t="shared" si="1124"/>
        <v>0.01</v>
      </c>
      <c r="T7963" s="4">
        <v>19.899999999999999</v>
      </c>
      <c r="U7963" s="9">
        <f t="shared" si="1120"/>
        <v>0</v>
      </c>
      <c r="V7963" s="4">
        <f t="shared" si="1121"/>
        <v>9.9499999999999993</v>
      </c>
      <c r="W7963" s="1" t="s">
        <v>21</v>
      </c>
      <c r="X7963" s="1">
        <v>5.21</v>
      </c>
      <c r="Y7963" s="4">
        <f t="shared" si="1122"/>
        <v>25.11</v>
      </c>
      <c r="Z7963" s="1" t="s">
        <v>15</v>
      </c>
      <c r="AA7963" s="1" t="s">
        <v>37</v>
      </c>
      <c r="AB7963" s="1" t="s">
        <v>17</v>
      </c>
      <c r="AC7963" s="1" t="s">
        <v>18</v>
      </c>
      <c r="AD7963" s="1" t="s">
        <v>19</v>
      </c>
      <c r="AE7963" s="2">
        <v>41191</v>
      </c>
    </row>
    <row r="7964" spans="1:31" x14ac:dyDescent="0.25">
      <c r="A7964">
        <f t="shared" si="1123"/>
        <v>7963</v>
      </c>
      <c r="B7964" s="1">
        <v>33731</v>
      </c>
      <c r="C7964" s="2">
        <v>41190</v>
      </c>
      <c r="D7964" s="1" t="s">
        <v>20</v>
      </c>
      <c r="E7964" s="1" t="str">
        <f t="shared" si="1116"/>
        <v>*</v>
      </c>
      <c r="F7964" s="1" t="str">
        <f t="shared" si="1117"/>
        <v>**</v>
      </c>
      <c r="G7964" s="1" t="str">
        <f t="shared" si="1118"/>
        <v>**</v>
      </c>
      <c r="J7964" s="1" t="str">
        <f t="shared" si="1119"/>
        <v>**</v>
      </c>
      <c r="P7964" s="1">
        <v>27</v>
      </c>
      <c r="Q7964" s="1">
        <f t="shared" si="1124"/>
        <v>3.5000000000000003E-2</v>
      </c>
      <c r="T7964" s="4">
        <v>8213.3700000000008</v>
      </c>
      <c r="U7964" s="9">
        <f t="shared" si="1120"/>
        <v>1</v>
      </c>
      <c r="V7964" s="4">
        <f t="shared" si="1121"/>
        <v>304.19888888888892</v>
      </c>
      <c r="W7964" s="1" t="s">
        <v>33</v>
      </c>
      <c r="X7964" s="1">
        <v>69.55</v>
      </c>
      <c r="Y7964" s="4">
        <f t="shared" si="1122"/>
        <v>8282.92</v>
      </c>
      <c r="Z7964" s="1" t="s">
        <v>49</v>
      </c>
      <c r="AA7964" s="1" t="s">
        <v>28</v>
      </c>
      <c r="AB7964" s="1" t="s">
        <v>17</v>
      </c>
      <c r="AC7964" s="1" t="s">
        <v>34</v>
      </c>
      <c r="AD7964" s="1" t="s">
        <v>35</v>
      </c>
      <c r="AE7964" s="2">
        <v>41191</v>
      </c>
    </row>
    <row r="7965" spans="1:31" x14ac:dyDescent="0.25">
      <c r="A7965">
        <f t="shared" si="1123"/>
        <v>7964</v>
      </c>
      <c r="B7965" s="1">
        <v>34241</v>
      </c>
      <c r="C7965" s="2">
        <v>41190</v>
      </c>
      <c r="D7965" s="1" t="s">
        <v>13</v>
      </c>
      <c r="E7965" s="1" t="str">
        <f t="shared" si="1116"/>
        <v>*</v>
      </c>
      <c r="F7965" s="1" t="str">
        <f t="shared" si="1117"/>
        <v>*</v>
      </c>
      <c r="G7965" s="1" t="str">
        <f t="shared" si="1118"/>
        <v>*</v>
      </c>
      <c r="J7965" s="1" t="str">
        <f t="shared" si="1119"/>
        <v>*</v>
      </c>
      <c r="P7965" s="1">
        <v>4</v>
      </c>
      <c r="Q7965" s="1">
        <f t="shared" si="1124"/>
        <v>0.01</v>
      </c>
      <c r="T7965" s="4">
        <v>207.55</v>
      </c>
      <c r="U7965" s="9">
        <f t="shared" si="1120"/>
        <v>0</v>
      </c>
      <c r="V7965" s="4">
        <f t="shared" si="1121"/>
        <v>51.887500000000003</v>
      </c>
      <c r="W7965" s="1" t="s">
        <v>21</v>
      </c>
      <c r="X7965" s="1">
        <v>2.5</v>
      </c>
      <c r="Y7965" s="4">
        <f t="shared" si="1122"/>
        <v>210.05</v>
      </c>
      <c r="Z7965" s="1" t="s">
        <v>15</v>
      </c>
      <c r="AA7965" s="1" t="s">
        <v>37</v>
      </c>
      <c r="AB7965" s="1" t="s">
        <v>29</v>
      </c>
      <c r="AC7965" s="1" t="s">
        <v>57</v>
      </c>
      <c r="AD7965" s="1" t="s">
        <v>19</v>
      </c>
      <c r="AE7965" s="2">
        <v>41190</v>
      </c>
    </row>
    <row r="7966" spans="1:31" x14ac:dyDescent="0.25">
      <c r="A7966">
        <f t="shared" si="1123"/>
        <v>7965</v>
      </c>
      <c r="B7966" s="1">
        <v>33731</v>
      </c>
      <c r="C7966" s="2">
        <v>41190</v>
      </c>
      <c r="D7966" s="1" t="s">
        <v>20</v>
      </c>
      <c r="E7966" s="1" t="str">
        <f t="shared" si="1116"/>
        <v>*</v>
      </c>
      <c r="F7966" s="1" t="str">
        <f t="shared" si="1117"/>
        <v>**</v>
      </c>
      <c r="G7966" s="1" t="str">
        <f t="shared" si="1118"/>
        <v>**</v>
      </c>
      <c r="J7966" s="1" t="str">
        <f t="shared" si="1119"/>
        <v>**</v>
      </c>
      <c r="P7966" s="1">
        <v>12</v>
      </c>
      <c r="Q7966" s="1">
        <f t="shared" si="1124"/>
        <v>0.02</v>
      </c>
      <c r="T7966" s="4">
        <v>138.88</v>
      </c>
      <c r="U7966" s="9">
        <f t="shared" si="1120"/>
        <v>0</v>
      </c>
      <c r="V7966" s="4">
        <f t="shared" si="1121"/>
        <v>11.573333333333332</v>
      </c>
      <c r="W7966" s="1" t="s">
        <v>21</v>
      </c>
      <c r="X7966" s="1">
        <v>5.03</v>
      </c>
      <c r="Y7966" s="4">
        <f t="shared" si="1122"/>
        <v>143.91</v>
      </c>
      <c r="Z7966" s="1" t="s">
        <v>49</v>
      </c>
      <c r="AA7966" s="1" t="s">
        <v>28</v>
      </c>
      <c r="AB7966" s="1" t="s">
        <v>29</v>
      </c>
      <c r="AC7966" s="1" t="s">
        <v>55</v>
      </c>
      <c r="AD7966" s="1" t="s">
        <v>19</v>
      </c>
      <c r="AE7966" s="2">
        <v>41192</v>
      </c>
    </row>
    <row r="7967" spans="1:31" x14ac:dyDescent="0.25">
      <c r="A7967">
        <f t="shared" si="1123"/>
        <v>7966</v>
      </c>
      <c r="B7967" s="1">
        <v>33731</v>
      </c>
      <c r="C7967" s="2">
        <v>41190</v>
      </c>
      <c r="D7967" s="1" t="s">
        <v>20</v>
      </c>
      <c r="E7967" s="1" t="str">
        <f t="shared" si="1116"/>
        <v>*</v>
      </c>
      <c r="F7967" s="1" t="str">
        <f t="shared" si="1117"/>
        <v>**</v>
      </c>
      <c r="G7967" s="1" t="str">
        <f t="shared" si="1118"/>
        <v>**</v>
      </c>
      <c r="J7967" s="1" t="str">
        <f t="shared" si="1119"/>
        <v>**</v>
      </c>
      <c r="P7967" s="1">
        <v>32</v>
      </c>
      <c r="Q7967" s="1">
        <f t="shared" si="1124"/>
        <v>0.04</v>
      </c>
      <c r="T7967" s="4">
        <v>109.01</v>
      </c>
      <c r="U7967" s="9">
        <f t="shared" si="1120"/>
        <v>0</v>
      </c>
      <c r="V7967" s="4">
        <f t="shared" si="1121"/>
        <v>3.4065625000000002</v>
      </c>
      <c r="W7967" s="1" t="s">
        <v>21</v>
      </c>
      <c r="X7967" s="1">
        <v>1.63</v>
      </c>
      <c r="Y7967" s="4">
        <f t="shared" si="1122"/>
        <v>110.64</v>
      </c>
      <c r="Z7967" s="1" t="s">
        <v>49</v>
      </c>
      <c r="AA7967" s="1" t="s">
        <v>28</v>
      </c>
      <c r="AB7967" s="1" t="s">
        <v>29</v>
      </c>
      <c r="AC7967" s="1" t="s">
        <v>61</v>
      </c>
      <c r="AD7967" s="1" t="s">
        <v>31</v>
      </c>
      <c r="AE7967" s="2">
        <v>41190</v>
      </c>
    </row>
    <row r="7968" spans="1:31" x14ac:dyDescent="0.25">
      <c r="A7968">
        <f t="shared" si="1123"/>
        <v>7967</v>
      </c>
      <c r="B7968" s="1">
        <v>3232</v>
      </c>
      <c r="C7968" s="2">
        <v>41190</v>
      </c>
      <c r="D7968" s="1" t="s">
        <v>32</v>
      </c>
      <c r="E7968" s="1" t="str">
        <f t="shared" si="1116"/>
        <v>***</v>
      </c>
      <c r="F7968" s="1" t="str">
        <f t="shared" si="1117"/>
        <v>***</v>
      </c>
      <c r="G7968" s="1" t="str">
        <f t="shared" si="1118"/>
        <v>***</v>
      </c>
      <c r="J7968" s="1" t="str">
        <f t="shared" si="1119"/>
        <v>***</v>
      </c>
      <c r="P7968" s="1">
        <v>5</v>
      </c>
      <c r="Q7968" s="1">
        <f t="shared" si="1124"/>
        <v>0.01</v>
      </c>
      <c r="T7968" s="4">
        <v>42.66</v>
      </c>
      <c r="U7968" s="9">
        <f t="shared" si="1120"/>
        <v>0</v>
      </c>
      <c r="V7968" s="4">
        <f t="shared" si="1121"/>
        <v>8.532</v>
      </c>
      <c r="W7968" s="1" t="s">
        <v>21</v>
      </c>
      <c r="X7968" s="1">
        <v>4.71</v>
      </c>
      <c r="Y7968" s="4">
        <f t="shared" si="1122"/>
        <v>47.37</v>
      </c>
      <c r="Z7968" s="1" t="s">
        <v>60</v>
      </c>
      <c r="AA7968" s="1" t="s">
        <v>23</v>
      </c>
      <c r="AB7968" s="1" t="s">
        <v>29</v>
      </c>
      <c r="AC7968" s="1" t="s">
        <v>43</v>
      </c>
      <c r="AD7968" s="1" t="s">
        <v>19</v>
      </c>
      <c r="AE7968" s="2">
        <v>41192</v>
      </c>
    </row>
    <row r="7969" spans="1:31" x14ac:dyDescent="0.25">
      <c r="A7969">
        <f t="shared" si="1123"/>
        <v>7968</v>
      </c>
      <c r="B7969" s="1">
        <v>40994</v>
      </c>
      <c r="C7969" s="2">
        <v>41191</v>
      </c>
      <c r="D7969" s="1" t="s">
        <v>20</v>
      </c>
      <c r="E7969" s="1" t="str">
        <f t="shared" si="1116"/>
        <v>*</v>
      </c>
      <c r="F7969" s="1" t="str">
        <f t="shared" si="1117"/>
        <v>**</v>
      </c>
      <c r="G7969" s="1" t="str">
        <f t="shared" si="1118"/>
        <v>**</v>
      </c>
      <c r="J7969" s="1" t="str">
        <f t="shared" si="1119"/>
        <v>**</v>
      </c>
      <c r="P7969" s="1">
        <v>42</v>
      </c>
      <c r="Q7969" s="1">
        <f t="shared" si="1124"/>
        <v>0.05</v>
      </c>
      <c r="T7969" s="4">
        <v>793.04</v>
      </c>
      <c r="U7969" s="9">
        <f t="shared" si="1120"/>
        <v>0</v>
      </c>
      <c r="V7969" s="4">
        <f t="shared" si="1121"/>
        <v>18.88190476190476</v>
      </c>
      <c r="W7969" s="1" t="s">
        <v>21</v>
      </c>
      <c r="X7969" s="1">
        <v>1.49</v>
      </c>
      <c r="Y7969" s="4">
        <f t="shared" si="1122"/>
        <v>794.53</v>
      </c>
      <c r="Z7969" s="1" t="s">
        <v>64</v>
      </c>
      <c r="AA7969" s="1" t="s">
        <v>23</v>
      </c>
      <c r="AB7969" s="1" t="s">
        <v>29</v>
      </c>
      <c r="AC7969" s="1" t="s">
        <v>43</v>
      </c>
      <c r="AD7969" s="1" t="s">
        <v>19</v>
      </c>
      <c r="AE7969" s="2">
        <v>41193</v>
      </c>
    </row>
    <row r="7970" spans="1:31" x14ac:dyDescent="0.25">
      <c r="A7970">
        <f t="shared" si="1123"/>
        <v>7969</v>
      </c>
      <c r="B7970" s="1">
        <v>28929</v>
      </c>
      <c r="C7970" s="2">
        <v>41191</v>
      </c>
      <c r="D7970" s="1" t="s">
        <v>36</v>
      </c>
      <c r="E7970" s="1" t="str">
        <f t="shared" si="1116"/>
        <v>*</v>
      </c>
      <c r="F7970" s="1" t="str">
        <f t="shared" si="1117"/>
        <v>*</v>
      </c>
      <c r="G7970" s="1" t="str">
        <f t="shared" si="1118"/>
        <v>*</v>
      </c>
      <c r="J7970" s="1" t="str">
        <f t="shared" si="1119"/>
        <v>*</v>
      </c>
      <c r="P7970" s="1">
        <v>46</v>
      </c>
      <c r="Q7970" s="1">
        <f t="shared" si="1124"/>
        <v>0.05</v>
      </c>
      <c r="T7970" s="4">
        <v>723.17</v>
      </c>
      <c r="U7970" s="9">
        <f t="shared" si="1120"/>
        <v>0</v>
      </c>
      <c r="V7970" s="4">
        <f t="shared" si="1121"/>
        <v>15.721086956521738</v>
      </c>
      <c r="W7970" s="1" t="s">
        <v>21</v>
      </c>
      <c r="X7970" s="1">
        <v>12.39</v>
      </c>
      <c r="Y7970" s="4">
        <f t="shared" si="1122"/>
        <v>735.56</v>
      </c>
      <c r="Z7970" s="1" t="s">
        <v>49</v>
      </c>
      <c r="AA7970" s="1" t="s">
        <v>28</v>
      </c>
      <c r="AB7970" s="1" t="s">
        <v>29</v>
      </c>
      <c r="AC7970" s="1" t="s">
        <v>57</v>
      </c>
      <c r="AD7970" s="1" t="s">
        <v>19</v>
      </c>
      <c r="AE7970" s="2">
        <v>41193</v>
      </c>
    </row>
    <row r="7971" spans="1:31" x14ac:dyDescent="0.25">
      <c r="A7971">
        <f t="shared" si="1123"/>
        <v>7970</v>
      </c>
      <c r="B7971" s="1">
        <v>43010</v>
      </c>
      <c r="C7971" s="2">
        <v>41191</v>
      </c>
      <c r="D7971" s="1" t="s">
        <v>32</v>
      </c>
      <c r="E7971" s="1" t="str">
        <f t="shared" si="1116"/>
        <v>***</v>
      </c>
      <c r="F7971" s="1" t="str">
        <f t="shared" si="1117"/>
        <v>***</v>
      </c>
      <c r="G7971" s="1" t="str">
        <f t="shared" si="1118"/>
        <v>***</v>
      </c>
      <c r="J7971" s="1" t="str">
        <f t="shared" si="1119"/>
        <v>***</v>
      </c>
      <c r="P7971" s="1">
        <v>24</v>
      </c>
      <c r="Q7971" s="1">
        <f t="shared" si="1124"/>
        <v>3.5000000000000003E-2</v>
      </c>
      <c r="T7971" s="4">
        <v>245.53</v>
      </c>
      <c r="U7971" s="9">
        <f t="shared" si="1120"/>
        <v>0</v>
      </c>
      <c r="V7971" s="4">
        <f t="shared" si="1121"/>
        <v>10.230416666666667</v>
      </c>
      <c r="W7971" s="1" t="s">
        <v>21</v>
      </c>
      <c r="X7971" s="1">
        <v>2.27</v>
      </c>
      <c r="Y7971" s="4">
        <f t="shared" si="1122"/>
        <v>247.8</v>
      </c>
      <c r="Z7971" s="1" t="s">
        <v>15</v>
      </c>
      <c r="AA7971" s="1" t="s">
        <v>37</v>
      </c>
      <c r="AB7971" s="1" t="s">
        <v>29</v>
      </c>
      <c r="AC7971" s="1" t="s">
        <v>40</v>
      </c>
      <c r="AD7971" s="1" t="s">
        <v>31</v>
      </c>
      <c r="AE7971" s="2">
        <v>41193</v>
      </c>
    </row>
    <row r="7972" spans="1:31" x14ac:dyDescent="0.25">
      <c r="A7972">
        <f t="shared" si="1123"/>
        <v>7971</v>
      </c>
      <c r="B7972" s="1">
        <v>43010</v>
      </c>
      <c r="C7972" s="2">
        <v>41191</v>
      </c>
      <c r="D7972" s="1" t="s">
        <v>32</v>
      </c>
      <c r="E7972" s="1" t="str">
        <f t="shared" si="1116"/>
        <v>***</v>
      </c>
      <c r="F7972" s="1" t="str">
        <f t="shared" si="1117"/>
        <v>***</v>
      </c>
      <c r="G7972" s="1" t="str">
        <f t="shared" si="1118"/>
        <v>***</v>
      </c>
      <c r="J7972" s="1" t="str">
        <f t="shared" si="1119"/>
        <v>***</v>
      </c>
      <c r="P7972" s="1">
        <v>40</v>
      </c>
      <c r="Q7972" s="1">
        <f t="shared" si="1124"/>
        <v>0.05</v>
      </c>
      <c r="T7972" s="4">
        <v>233.2</v>
      </c>
      <c r="U7972" s="9">
        <f t="shared" si="1120"/>
        <v>0</v>
      </c>
      <c r="V7972" s="4">
        <f t="shared" si="1121"/>
        <v>5.83</v>
      </c>
      <c r="W7972" s="1" t="s">
        <v>21</v>
      </c>
      <c r="X7972" s="1">
        <v>1.46</v>
      </c>
      <c r="Y7972" s="4">
        <f t="shared" si="1122"/>
        <v>234.66</v>
      </c>
      <c r="Z7972" s="1" t="s">
        <v>15</v>
      </c>
      <c r="AA7972" s="1" t="s">
        <v>37</v>
      </c>
      <c r="AB7972" s="1" t="s">
        <v>29</v>
      </c>
      <c r="AC7972" s="1" t="s">
        <v>40</v>
      </c>
      <c r="AD7972" s="1" t="s">
        <v>31</v>
      </c>
      <c r="AE7972" s="2">
        <v>41191</v>
      </c>
    </row>
    <row r="7973" spans="1:31" x14ac:dyDescent="0.25">
      <c r="A7973">
        <f t="shared" si="1123"/>
        <v>7972</v>
      </c>
      <c r="B7973" s="1">
        <v>28929</v>
      </c>
      <c r="C7973" s="2">
        <v>41191</v>
      </c>
      <c r="D7973" s="1" t="s">
        <v>36</v>
      </c>
      <c r="E7973" s="1" t="str">
        <f t="shared" si="1116"/>
        <v>*</v>
      </c>
      <c r="F7973" s="1" t="str">
        <f t="shared" si="1117"/>
        <v>*</v>
      </c>
      <c r="G7973" s="1" t="str">
        <f t="shared" si="1118"/>
        <v>*</v>
      </c>
      <c r="J7973" s="1" t="str">
        <f t="shared" si="1119"/>
        <v>*</v>
      </c>
      <c r="P7973" s="1">
        <v>37</v>
      </c>
      <c r="Q7973" s="1">
        <f t="shared" si="1124"/>
        <v>0.04</v>
      </c>
      <c r="T7973" s="4">
        <v>230.97</v>
      </c>
      <c r="U7973" s="9">
        <f t="shared" si="1120"/>
        <v>0</v>
      </c>
      <c r="V7973" s="4">
        <f t="shared" si="1121"/>
        <v>6.2424324324324321</v>
      </c>
      <c r="W7973" s="1" t="s">
        <v>21</v>
      </c>
      <c r="X7973" s="1">
        <v>8.19</v>
      </c>
      <c r="Y7973" s="4">
        <f t="shared" si="1122"/>
        <v>239.16</v>
      </c>
      <c r="Z7973" s="1" t="s">
        <v>49</v>
      </c>
      <c r="AA7973" s="1" t="s">
        <v>28</v>
      </c>
      <c r="AB7973" s="1" t="s">
        <v>29</v>
      </c>
      <c r="AC7973" s="1" t="s">
        <v>40</v>
      </c>
      <c r="AD7973" s="1" t="s">
        <v>19</v>
      </c>
      <c r="AE7973" s="2">
        <v>41192</v>
      </c>
    </row>
    <row r="7974" spans="1:31" x14ac:dyDescent="0.25">
      <c r="A7974">
        <f t="shared" si="1123"/>
        <v>7973</v>
      </c>
      <c r="B7974" s="1">
        <v>32356</v>
      </c>
      <c r="C7974" s="2">
        <v>41192</v>
      </c>
      <c r="D7974" s="1" t="s">
        <v>27</v>
      </c>
      <c r="E7974" s="1" t="str">
        <f t="shared" si="1116"/>
        <v>*</v>
      </c>
      <c r="F7974" s="1" t="str">
        <f t="shared" si="1117"/>
        <v>*</v>
      </c>
      <c r="G7974" s="1" t="str">
        <f t="shared" si="1118"/>
        <v>*</v>
      </c>
      <c r="J7974" s="1" t="str">
        <f t="shared" si="1119"/>
        <v>*</v>
      </c>
      <c r="P7974" s="1">
        <v>47</v>
      </c>
      <c r="Q7974" s="1">
        <f t="shared" si="1124"/>
        <v>0.05</v>
      </c>
      <c r="T7974" s="4">
        <v>5238.192</v>
      </c>
      <c r="U7974" s="9">
        <f t="shared" si="1120"/>
        <v>1</v>
      </c>
      <c r="V7974" s="4">
        <f t="shared" si="1121"/>
        <v>111.45089361702128</v>
      </c>
      <c r="W7974" s="1" t="s">
        <v>33</v>
      </c>
      <c r="X7974" s="1">
        <v>46.2</v>
      </c>
      <c r="Y7974" s="4">
        <f t="shared" si="1122"/>
        <v>5284.3919999999998</v>
      </c>
      <c r="Z7974" s="1" t="s">
        <v>49</v>
      </c>
      <c r="AA7974" s="1" t="s">
        <v>37</v>
      </c>
      <c r="AB7974" s="1" t="s">
        <v>17</v>
      </c>
      <c r="AC7974" s="1" t="s">
        <v>52</v>
      </c>
      <c r="AD7974" s="1" t="s">
        <v>59</v>
      </c>
      <c r="AE7974" s="2">
        <v>41194</v>
      </c>
    </row>
    <row r="7975" spans="1:31" x14ac:dyDescent="0.25">
      <c r="A7975">
        <f t="shared" si="1123"/>
        <v>7974</v>
      </c>
      <c r="B7975" s="1">
        <v>32356</v>
      </c>
      <c r="C7975" s="2">
        <v>41192</v>
      </c>
      <c r="D7975" s="1" t="s">
        <v>27</v>
      </c>
      <c r="E7975" s="1" t="str">
        <f t="shared" si="1116"/>
        <v>*</v>
      </c>
      <c r="F7975" s="1" t="str">
        <f t="shared" si="1117"/>
        <v>*</v>
      </c>
      <c r="G7975" s="1" t="str">
        <f t="shared" si="1118"/>
        <v>*</v>
      </c>
      <c r="J7975" s="1" t="str">
        <f t="shared" si="1119"/>
        <v>*</v>
      </c>
      <c r="P7975" s="1">
        <v>12</v>
      </c>
      <c r="Q7975" s="1">
        <f t="shared" si="1124"/>
        <v>0.02</v>
      </c>
      <c r="T7975" s="4">
        <v>768.41</v>
      </c>
      <c r="U7975" s="9">
        <f t="shared" si="1120"/>
        <v>0</v>
      </c>
      <c r="V7975" s="4">
        <f t="shared" si="1121"/>
        <v>64.034166666666664</v>
      </c>
      <c r="W7975" s="1" t="s">
        <v>21</v>
      </c>
      <c r="X7975" s="1">
        <v>19.989999999999998</v>
      </c>
      <c r="Y7975" s="4">
        <f t="shared" si="1122"/>
        <v>788.4</v>
      </c>
      <c r="Z7975" s="1" t="s">
        <v>49</v>
      </c>
      <c r="AA7975" s="1" t="s">
        <v>37</v>
      </c>
      <c r="AB7975" s="1" t="s">
        <v>29</v>
      </c>
      <c r="AC7975" s="1" t="s">
        <v>43</v>
      </c>
      <c r="AD7975" s="1" t="s">
        <v>19</v>
      </c>
      <c r="AE7975" s="2">
        <v>41193</v>
      </c>
    </row>
    <row r="7976" spans="1:31" x14ac:dyDescent="0.25">
      <c r="A7976">
        <f t="shared" si="1123"/>
        <v>7975</v>
      </c>
      <c r="B7976" s="1">
        <v>55366</v>
      </c>
      <c r="C7976" s="2">
        <v>41192</v>
      </c>
      <c r="D7976" s="1" t="s">
        <v>32</v>
      </c>
      <c r="E7976" s="1" t="str">
        <f t="shared" si="1116"/>
        <v>***</v>
      </c>
      <c r="F7976" s="1" t="str">
        <f t="shared" si="1117"/>
        <v>***</v>
      </c>
      <c r="G7976" s="1" t="str">
        <f t="shared" si="1118"/>
        <v>***</v>
      </c>
      <c r="J7976" s="1" t="str">
        <f t="shared" si="1119"/>
        <v>***</v>
      </c>
      <c r="P7976" s="1">
        <v>7</v>
      </c>
      <c r="Q7976" s="1">
        <f t="shared" si="1124"/>
        <v>0.01</v>
      </c>
      <c r="T7976" s="4">
        <v>387.17</v>
      </c>
      <c r="U7976" s="9">
        <f t="shared" si="1120"/>
        <v>0</v>
      </c>
      <c r="V7976" s="4">
        <f t="shared" si="1121"/>
        <v>55.31</v>
      </c>
      <c r="W7976" s="1" t="s">
        <v>21</v>
      </c>
      <c r="X7976" s="1">
        <v>6.55</v>
      </c>
      <c r="Y7976" s="4">
        <f t="shared" si="1122"/>
        <v>393.72</v>
      </c>
      <c r="Z7976" s="1" t="s">
        <v>39</v>
      </c>
      <c r="AA7976" s="1" t="s">
        <v>28</v>
      </c>
      <c r="AB7976" s="1" t="s">
        <v>24</v>
      </c>
      <c r="AC7976" s="1" t="s">
        <v>38</v>
      </c>
      <c r="AD7976" s="1" t="s">
        <v>19</v>
      </c>
      <c r="AE7976" s="2">
        <v>41193</v>
      </c>
    </row>
    <row r="7977" spans="1:31" x14ac:dyDescent="0.25">
      <c r="A7977">
        <f t="shared" si="1123"/>
        <v>7976</v>
      </c>
      <c r="B7977" s="1">
        <v>58722</v>
      </c>
      <c r="C7977" s="2">
        <v>41193</v>
      </c>
      <c r="D7977" s="1" t="s">
        <v>32</v>
      </c>
      <c r="E7977" s="1" t="str">
        <f t="shared" si="1116"/>
        <v>***</v>
      </c>
      <c r="F7977" s="1" t="str">
        <f t="shared" si="1117"/>
        <v>***</v>
      </c>
      <c r="G7977" s="1" t="str">
        <f t="shared" si="1118"/>
        <v>***</v>
      </c>
      <c r="J7977" s="1" t="str">
        <f t="shared" si="1119"/>
        <v>***</v>
      </c>
      <c r="P7977" s="1">
        <v>45</v>
      </c>
      <c r="Q7977" s="1">
        <f t="shared" si="1124"/>
        <v>0.05</v>
      </c>
      <c r="T7977" s="4">
        <v>4042.96</v>
      </c>
      <c r="U7977" s="9">
        <f t="shared" si="1120"/>
        <v>1</v>
      </c>
      <c r="V7977" s="4">
        <f t="shared" si="1121"/>
        <v>89.843555555555554</v>
      </c>
      <c r="W7977" s="1" t="s">
        <v>33</v>
      </c>
      <c r="X7977" s="1">
        <v>42</v>
      </c>
      <c r="Y7977" s="4">
        <f t="shared" si="1122"/>
        <v>4084.96</v>
      </c>
      <c r="Z7977" s="1" t="s">
        <v>46</v>
      </c>
      <c r="AA7977" s="1" t="s">
        <v>23</v>
      </c>
      <c r="AB7977" s="1" t="s">
        <v>17</v>
      </c>
      <c r="AC7977" s="1" t="s">
        <v>34</v>
      </c>
      <c r="AD7977" s="1" t="s">
        <v>35</v>
      </c>
      <c r="AE7977" s="2">
        <v>41195</v>
      </c>
    </row>
    <row r="7978" spans="1:31" x14ac:dyDescent="0.25">
      <c r="A7978">
        <f t="shared" si="1123"/>
        <v>7977</v>
      </c>
      <c r="B7978" s="1">
        <v>9473</v>
      </c>
      <c r="C7978" s="2">
        <v>41193</v>
      </c>
      <c r="D7978" s="1" t="s">
        <v>27</v>
      </c>
      <c r="E7978" s="1" t="str">
        <f t="shared" si="1116"/>
        <v>*</v>
      </c>
      <c r="F7978" s="1" t="str">
        <f t="shared" si="1117"/>
        <v>*</v>
      </c>
      <c r="G7978" s="1" t="str">
        <f t="shared" si="1118"/>
        <v>*</v>
      </c>
      <c r="J7978" s="1" t="str">
        <f t="shared" si="1119"/>
        <v>*</v>
      </c>
      <c r="P7978" s="1">
        <v>34</v>
      </c>
      <c r="Q7978" s="1">
        <f t="shared" si="1124"/>
        <v>0.04</v>
      </c>
      <c r="T7978" s="4">
        <v>563.82000000000005</v>
      </c>
      <c r="U7978" s="9">
        <f t="shared" si="1120"/>
        <v>0</v>
      </c>
      <c r="V7978" s="4">
        <f t="shared" si="1121"/>
        <v>16.582941176470591</v>
      </c>
      <c r="W7978" s="1" t="s">
        <v>21</v>
      </c>
      <c r="X7978" s="1">
        <v>2.99</v>
      </c>
      <c r="Y7978" s="4">
        <f t="shared" si="1122"/>
        <v>566.81000000000006</v>
      </c>
      <c r="Z7978" s="1" t="s">
        <v>49</v>
      </c>
      <c r="AA7978" s="1" t="s">
        <v>28</v>
      </c>
      <c r="AB7978" s="1" t="s">
        <v>29</v>
      </c>
      <c r="AC7978" s="1" t="s">
        <v>43</v>
      </c>
      <c r="AD7978" s="1" t="s">
        <v>19</v>
      </c>
      <c r="AE7978" s="2">
        <v>41194</v>
      </c>
    </row>
    <row r="7979" spans="1:31" x14ac:dyDescent="0.25">
      <c r="A7979">
        <f t="shared" si="1123"/>
        <v>7978</v>
      </c>
      <c r="B7979" s="1">
        <v>9473</v>
      </c>
      <c r="C7979" s="2">
        <v>41193</v>
      </c>
      <c r="D7979" s="1" t="s">
        <v>27</v>
      </c>
      <c r="E7979" s="1" t="str">
        <f t="shared" si="1116"/>
        <v>*</v>
      </c>
      <c r="F7979" s="1" t="str">
        <f t="shared" si="1117"/>
        <v>*</v>
      </c>
      <c r="G7979" s="1" t="str">
        <f t="shared" si="1118"/>
        <v>*</v>
      </c>
      <c r="J7979" s="1" t="str">
        <f t="shared" si="1119"/>
        <v>*</v>
      </c>
      <c r="P7979" s="1">
        <v>31</v>
      </c>
      <c r="Q7979" s="1">
        <f t="shared" si="1124"/>
        <v>0.04</v>
      </c>
      <c r="T7979" s="4">
        <v>502.44</v>
      </c>
      <c r="U7979" s="9">
        <f t="shared" si="1120"/>
        <v>0</v>
      </c>
      <c r="V7979" s="4">
        <f t="shared" si="1121"/>
        <v>16.20774193548387</v>
      </c>
      <c r="W7979" s="1" t="s">
        <v>21</v>
      </c>
      <c r="X7979" s="1">
        <v>17.78</v>
      </c>
      <c r="Y7979" s="4">
        <f t="shared" si="1122"/>
        <v>520.22</v>
      </c>
      <c r="Z7979" s="1" t="s">
        <v>49</v>
      </c>
      <c r="AA7979" s="1" t="s">
        <v>28</v>
      </c>
      <c r="AB7979" s="1" t="s">
        <v>29</v>
      </c>
      <c r="AC7979" s="1" t="s">
        <v>55</v>
      </c>
      <c r="AD7979" s="1" t="s">
        <v>19</v>
      </c>
      <c r="AE7979" s="2">
        <v>41195</v>
      </c>
    </row>
    <row r="7980" spans="1:31" x14ac:dyDescent="0.25">
      <c r="A7980">
        <f t="shared" si="1123"/>
        <v>7979</v>
      </c>
      <c r="B7980" s="1">
        <v>47686</v>
      </c>
      <c r="C7980" s="2">
        <v>41193</v>
      </c>
      <c r="D7980" s="1" t="s">
        <v>27</v>
      </c>
      <c r="E7980" s="1" t="str">
        <f t="shared" si="1116"/>
        <v>*</v>
      </c>
      <c r="F7980" s="1" t="str">
        <f t="shared" si="1117"/>
        <v>*</v>
      </c>
      <c r="G7980" s="1" t="str">
        <f t="shared" si="1118"/>
        <v>*</v>
      </c>
      <c r="J7980" s="1" t="str">
        <f t="shared" si="1119"/>
        <v>*</v>
      </c>
      <c r="P7980" s="1">
        <v>48</v>
      </c>
      <c r="Q7980" s="1">
        <f t="shared" si="1124"/>
        <v>0.05</v>
      </c>
      <c r="T7980" s="4">
        <v>179.65</v>
      </c>
      <c r="U7980" s="9">
        <f t="shared" si="1120"/>
        <v>0</v>
      </c>
      <c r="V7980" s="4">
        <f t="shared" si="1121"/>
        <v>3.7427083333333333</v>
      </c>
      <c r="W7980" s="1" t="s">
        <v>21</v>
      </c>
      <c r="X7980" s="1">
        <v>1.23</v>
      </c>
      <c r="Y7980" s="4">
        <f t="shared" si="1122"/>
        <v>180.88</v>
      </c>
      <c r="Z7980" s="1" t="s">
        <v>22</v>
      </c>
      <c r="AA7980" s="1" t="s">
        <v>37</v>
      </c>
      <c r="AB7980" s="1" t="s">
        <v>29</v>
      </c>
      <c r="AC7980" s="1" t="s">
        <v>30</v>
      </c>
      <c r="AD7980" s="1" t="s">
        <v>31</v>
      </c>
      <c r="AE7980" s="2">
        <v>41195</v>
      </c>
    </row>
    <row r="7981" spans="1:31" x14ac:dyDescent="0.25">
      <c r="A7981">
        <f t="shared" si="1123"/>
        <v>7980</v>
      </c>
      <c r="B7981" s="1">
        <v>9473</v>
      </c>
      <c r="C7981" s="2">
        <v>41193</v>
      </c>
      <c r="D7981" s="1" t="s">
        <v>27</v>
      </c>
      <c r="E7981" s="1" t="str">
        <f t="shared" si="1116"/>
        <v>*</v>
      </c>
      <c r="F7981" s="1" t="str">
        <f t="shared" si="1117"/>
        <v>*</v>
      </c>
      <c r="G7981" s="1" t="str">
        <f t="shared" si="1118"/>
        <v>*</v>
      </c>
      <c r="J7981" s="1" t="str">
        <f t="shared" si="1119"/>
        <v>*</v>
      </c>
      <c r="P7981" s="1">
        <v>3</v>
      </c>
      <c r="Q7981" s="1">
        <f t="shared" si="1124"/>
        <v>0.01</v>
      </c>
      <c r="T7981" s="4">
        <v>31.95</v>
      </c>
      <c r="U7981" s="9">
        <f t="shared" si="1120"/>
        <v>0</v>
      </c>
      <c r="V7981" s="4">
        <f t="shared" si="1121"/>
        <v>10.65</v>
      </c>
      <c r="W7981" s="1" t="s">
        <v>21</v>
      </c>
      <c r="X7981" s="1">
        <v>8.94</v>
      </c>
      <c r="Y7981" s="4">
        <f t="shared" si="1122"/>
        <v>40.89</v>
      </c>
      <c r="Z7981" s="1" t="s">
        <v>49</v>
      </c>
      <c r="AA7981" s="1" t="s">
        <v>28</v>
      </c>
      <c r="AB7981" s="1" t="s">
        <v>29</v>
      </c>
      <c r="AC7981" s="1" t="s">
        <v>43</v>
      </c>
      <c r="AD7981" s="1" t="s">
        <v>19</v>
      </c>
      <c r="AE7981" s="2">
        <v>41195</v>
      </c>
    </row>
    <row r="7982" spans="1:31" x14ac:dyDescent="0.25">
      <c r="A7982">
        <f t="shared" si="1123"/>
        <v>7981</v>
      </c>
      <c r="B7982" s="1">
        <v>9765</v>
      </c>
      <c r="C7982" s="2">
        <v>41194</v>
      </c>
      <c r="D7982" s="1" t="s">
        <v>13</v>
      </c>
      <c r="E7982" s="1" t="str">
        <f t="shared" si="1116"/>
        <v>*</v>
      </c>
      <c r="F7982" s="1" t="str">
        <f t="shared" si="1117"/>
        <v>*</v>
      </c>
      <c r="G7982" s="1" t="str">
        <f t="shared" si="1118"/>
        <v>*</v>
      </c>
      <c r="J7982" s="1" t="str">
        <f t="shared" si="1119"/>
        <v>*</v>
      </c>
      <c r="P7982" s="1">
        <v>26</v>
      </c>
      <c r="Q7982" s="1">
        <f t="shared" si="1124"/>
        <v>3.5000000000000003E-2</v>
      </c>
      <c r="T7982" s="4">
        <v>3505.6</v>
      </c>
      <c r="U7982" s="9">
        <f t="shared" si="1120"/>
        <v>1</v>
      </c>
      <c r="V7982" s="4">
        <f t="shared" si="1121"/>
        <v>134.83076923076922</v>
      </c>
      <c r="W7982" s="1" t="s">
        <v>21</v>
      </c>
      <c r="X7982" s="1">
        <v>12.65</v>
      </c>
      <c r="Y7982" s="4">
        <f t="shared" si="1122"/>
        <v>3518.25</v>
      </c>
      <c r="Z7982" s="1" t="s">
        <v>22</v>
      </c>
      <c r="AA7982" s="1" t="s">
        <v>37</v>
      </c>
      <c r="AB7982" s="1" t="s">
        <v>17</v>
      </c>
      <c r="AC7982" s="1" t="s">
        <v>34</v>
      </c>
      <c r="AD7982" s="1" t="s">
        <v>26</v>
      </c>
      <c r="AE7982" s="2">
        <v>41201</v>
      </c>
    </row>
    <row r="7983" spans="1:31" x14ac:dyDescent="0.25">
      <c r="A7983">
        <f t="shared" si="1123"/>
        <v>7982</v>
      </c>
      <c r="B7983" s="1">
        <v>6500</v>
      </c>
      <c r="C7983" s="2">
        <v>41194</v>
      </c>
      <c r="D7983" s="1" t="s">
        <v>32</v>
      </c>
      <c r="E7983" s="1" t="str">
        <f t="shared" si="1116"/>
        <v>***</v>
      </c>
      <c r="F7983" s="1" t="str">
        <f t="shared" si="1117"/>
        <v>***</v>
      </c>
      <c r="G7983" s="1" t="str">
        <f t="shared" si="1118"/>
        <v>***</v>
      </c>
      <c r="J7983" s="1" t="str">
        <f t="shared" si="1119"/>
        <v>***</v>
      </c>
      <c r="P7983" s="1">
        <v>15</v>
      </c>
      <c r="Q7983" s="1">
        <f t="shared" si="1124"/>
        <v>0.02</v>
      </c>
      <c r="T7983" s="4">
        <v>448.07</v>
      </c>
      <c r="U7983" s="9">
        <f t="shared" si="1120"/>
        <v>0</v>
      </c>
      <c r="V7983" s="4">
        <f t="shared" si="1121"/>
        <v>29.871333333333332</v>
      </c>
      <c r="W7983" s="1" t="s">
        <v>21</v>
      </c>
      <c r="X7983" s="1">
        <v>8.65</v>
      </c>
      <c r="Y7983" s="4">
        <f t="shared" si="1122"/>
        <v>456.71999999999997</v>
      </c>
      <c r="Z7983" s="1" t="s">
        <v>46</v>
      </c>
      <c r="AA7983" s="1" t="s">
        <v>37</v>
      </c>
      <c r="AB7983" s="1" t="s">
        <v>24</v>
      </c>
      <c r="AC7983" s="1" t="s">
        <v>38</v>
      </c>
      <c r="AD7983" s="1" t="s">
        <v>19</v>
      </c>
      <c r="AE7983" s="2">
        <v>41196</v>
      </c>
    </row>
    <row r="7984" spans="1:31" x14ac:dyDescent="0.25">
      <c r="A7984">
        <f t="shared" si="1123"/>
        <v>7983</v>
      </c>
      <c r="B7984" s="1">
        <v>36390</v>
      </c>
      <c r="C7984" s="2">
        <v>41194</v>
      </c>
      <c r="D7984" s="1" t="s">
        <v>20</v>
      </c>
      <c r="E7984" s="1" t="str">
        <f t="shared" si="1116"/>
        <v>*</v>
      </c>
      <c r="F7984" s="1" t="str">
        <f t="shared" si="1117"/>
        <v>**</v>
      </c>
      <c r="G7984" s="1" t="str">
        <f t="shared" si="1118"/>
        <v>**</v>
      </c>
      <c r="J7984" s="1" t="str">
        <f t="shared" si="1119"/>
        <v>**</v>
      </c>
      <c r="P7984" s="1">
        <v>3</v>
      </c>
      <c r="Q7984" s="1">
        <f t="shared" si="1124"/>
        <v>0.01</v>
      </c>
      <c r="T7984" s="4">
        <v>329.63</v>
      </c>
      <c r="U7984" s="9">
        <f t="shared" si="1120"/>
        <v>0</v>
      </c>
      <c r="V7984" s="4">
        <f t="shared" si="1121"/>
        <v>109.87666666666667</v>
      </c>
      <c r="W7984" s="1" t="s">
        <v>21</v>
      </c>
      <c r="X7984" s="1">
        <v>8.99</v>
      </c>
      <c r="Y7984" s="4">
        <f t="shared" si="1122"/>
        <v>338.62</v>
      </c>
      <c r="Z7984" s="1" t="s">
        <v>53</v>
      </c>
      <c r="AA7984" s="1" t="s">
        <v>28</v>
      </c>
      <c r="AB7984" s="1" t="s">
        <v>24</v>
      </c>
      <c r="AC7984" s="1" t="s">
        <v>25</v>
      </c>
      <c r="AD7984" s="1" t="s">
        <v>19</v>
      </c>
      <c r="AE7984" s="2">
        <v>41196</v>
      </c>
    </row>
    <row r="7985" spans="1:31" x14ac:dyDescent="0.25">
      <c r="A7985">
        <f t="shared" si="1123"/>
        <v>7984</v>
      </c>
      <c r="B7985" s="1">
        <v>6500</v>
      </c>
      <c r="C7985" s="2">
        <v>41194</v>
      </c>
      <c r="D7985" s="1" t="s">
        <v>32</v>
      </c>
      <c r="E7985" s="1" t="str">
        <f t="shared" si="1116"/>
        <v>***</v>
      </c>
      <c r="F7985" s="1" t="str">
        <f t="shared" si="1117"/>
        <v>***</v>
      </c>
      <c r="G7985" s="1" t="str">
        <f t="shared" si="1118"/>
        <v>***</v>
      </c>
      <c r="J7985" s="1" t="str">
        <f t="shared" si="1119"/>
        <v>***</v>
      </c>
      <c r="P7985" s="1">
        <v>20</v>
      </c>
      <c r="Q7985" s="1">
        <f t="shared" si="1124"/>
        <v>3.5000000000000003E-2</v>
      </c>
      <c r="T7985" s="4">
        <v>38.29</v>
      </c>
      <c r="U7985" s="9">
        <f t="shared" si="1120"/>
        <v>0</v>
      </c>
      <c r="V7985" s="4">
        <f t="shared" si="1121"/>
        <v>1.9144999999999999</v>
      </c>
      <c r="W7985" s="1" t="s">
        <v>21</v>
      </c>
      <c r="X7985" s="1">
        <v>1.63</v>
      </c>
      <c r="Y7985" s="4">
        <f t="shared" si="1122"/>
        <v>39.92</v>
      </c>
      <c r="Z7985" s="1" t="s">
        <v>46</v>
      </c>
      <c r="AA7985" s="1" t="s">
        <v>37</v>
      </c>
      <c r="AB7985" s="1" t="s">
        <v>29</v>
      </c>
      <c r="AC7985" s="1" t="s">
        <v>30</v>
      </c>
      <c r="AD7985" s="1" t="s">
        <v>31</v>
      </c>
      <c r="AE7985" s="2">
        <v>41195</v>
      </c>
    </row>
    <row r="7986" spans="1:31" x14ac:dyDescent="0.25">
      <c r="A7986">
        <f t="shared" si="1123"/>
        <v>7985</v>
      </c>
      <c r="B7986" s="1">
        <v>48801</v>
      </c>
      <c r="C7986" s="2">
        <v>41195</v>
      </c>
      <c r="D7986" s="1" t="s">
        <v>20</v>
      </c>
      <c r="E7986" s="1" t="str">
        <f t="shared" si="1116"/>
        <v>*</v>
      </c>
      <c r="F7986" s="1" t="str">
        <f t="shared" si="1117"/>
        <v>**</v>
      </c>
      <c r="G7986" s="1" t="str">
        <f t="shared" si="1118"/>
        <v>**</v>
      </c>
      <c r="J7986" s="1" t="str">
        <f t="shared" si="1119"/>
        <v>**</v>
      </c>
      <c r="P7986" s="1">
        <v>43</v>
      </c>
      <c r="Q7986" s="1">
        <f t="shared" si="1124"/>
        <v>0.05</v>
      </c>
      <c r="T7986" s="4">
        <v>2387.61</v>
      </c>
      <c r="U7986" s="9">
        <f t="shared" si="1120"/>
        <v>1</v>
      </c>
      <c r="V7986" s="4">
        <f t="shared" si="1121"/>
        <v>55.525813953488374</v>
      </c>
      <c r="W7986" s="1" t="s">
        <v>21</v>
      </c>
      <c r="X7986" s="1">
        <v>11.1</v>
      </c>
      <c r="Y7986" s="4">
        <f t="shared" si="1122"/>
        <v>2398.71</v>
      </c>
      <c r="Z7986" s="1" t="s">
        <v>46</v>
      </c>
      <c r="AA7986" s="1" t="s">
        <v>37</v>
      </c>
      <c r="AB7986" s="1" t="s">
        <v>17</v>
      </c>
      <c r="AC7986" s="1" t="s">
        <v>18</v>
      </c>
      <c r="AD7986" s="1" t="s">
        <v>26</v>
      </c>
      <c r="AE7986" s="2">
        <v>41195</v>
      </c>
    </row>
    <row r="7987" spans="1:31" x14ac:dyDescent="0.25">
      <c r="A7987">
        <f t="shared" si="1123"/>
        <v>7986</v>
      </c>
      <c r="B7987" s="1">
        <v>44678</v>
      </c>
      <c r="C7987" s="2">
        <v>41195</v>
      </c>
      <c r="D7987" s="1" t="s">
        <v>13</v>
      </c>
      <c r="E7987" s="1" t="str">
        <f t="shared" si="1116"/>
        <v>*</v>
      </c>
      <c r="F7987" s="1" t="str">
        <f t="shared" si="1117"/>
        <v>*</v>
      </c>
      <c r="G7987" s="1" t="str">
        <f t="shared" si="1118"/>
        <v>*</v>
      </c>
      <c r="J7987" s="1" t="str">
        <f t="shared" si="1119"/>
        <v>*</v>
      </c>
      <c r="P7987" s="1">
        <v>36</v>
      </c>
      <c r="Q7987" s="1">
        <f t="shared" si="1124"/>
        <v>0.04</v>
      </c>
      <c r="T7987" s="4">
        <v>1152.6300000000001</v>
      </c>
      <c r="U7987" s="9">
        <f t="shared" si="1120"/>
        <v>1</v>
      </c>
      <c r="V7987" s="4">
        <f t="shared" si="1121"/>
        <v>32.017500000000005</v>
      </c>
      <c r="W7987" s="1" t="s">
        <v>21</v>
      </c>
      <c r="X7987" s="1">
        <v>7.09</v>
      </c>
      <c r="Y7987" s="4">
        <f t="shared" si="1122"/>
        <v>1159.72</v>
      </c>
      <c r="Z7987" s="1" t="s">
        <v>49</v>
      </c>
      <c r="AA7987" s="1" t="s">
        <v>23</v>
      </c>
      <c r="AB7987" s="1" t="s">
        <v>17</v>
      </c>
      <c r="AC7987" s="1" t="s">
        <v>18</v>
      </c>
      <c r="AD7987" s="1" t="s">
        <v>19</v>
      </c>
      <c r="AE7987" s="2">
        <v>41195</v>
      </c>
    </row>
    <row r="7988" spans="1:31" x14ac:dyDescent="0.25">
      <c r="A7988">
        <f t="shared" si="1123"/>
        <v>7987</v>
      </c>
      <c r="B7988" s="1">
        <v>59683</v>
      </c>
      <c r="C7988" s="2">
        <v>41195</v>
      </c>
      <c r="D7988" s="1" t="s">
        <v>27</v>
      </c>
      <c r="E7988" s="1" t="str">
        <f t="shared" si="1116"/>
        <v>*</v>
      </c>
      <c r="F7988" s="1" t="str">
        <f t="shared" si="1117"/>
        <v>*</v>
      </c>
      <c r="G7988" s="1" t="str">
        <f t="shared" si="1118"/>
        <v>*</v>
      </c>
      <c r="J7988" s="1" t="str">
        <f t="shared" si="1119"/>
        <v>*</v>
      </c>
      <c r="P7988" s="1">
        <v>37</v>
      </c>
      <c r="Q7988" s="1">
        <f t="shared" si="1124"/>
        <v>0.04</v>
      </c>
      <c r="T7988" s="4">
        <v>191.36</v>
      </c>
      <c r="U7988" s="9">
        <f t="shared" si="1120"/>
        <v>0</v>
      </c>
      <c r="V7988" s="4">
        <f t="shared" si="1121"/>
        <v>5.1718918918918924</v>
      </c>
      <c r="W7988" s="1" t="s">
        <v>21</v>
      </c>
      <c r="X7988" s="1">
        <v>4.97</v>
      </c>
      <c r="Y7988" s="4">
        <f t="shared" si="1122"/>
        <v>196.33</v>
      </c>
      <c r="Z7988" s="1" t="s">
        <v>22</v>
      </c>
      <c r="AA7988" s="1" t="s">
        <v>23</v>
      </c>
      <c r="AB7988" s="1" t="s">
        <v>29</v>
      </c>
      <c r="AC7988" s="1" t="s">
        <v>43</v>
      </c>
      <c r="AD7988" s="1" t="s">
        <v>19</v>
      </c>
      <c r="AE7988" s="2">
        <v>41196</v>
      </c>
    </row>
    <row r="7989" spans="1:31" x14ac:dyDescent="0.25">
      <c r="A7989">
        <f t="shared" si="1123"/>
        <v>7988</v>
      </c>
      <c r="B7989" s="1">
        <v>44678</v>
      </c>
      <c r="C7989" s="2">
        <v>41195</v>
      </c>
      <c r="D7989" s="1" t="s">
        <v>13</v>
      </c>
      <c r="E7989" s="1" t="str">
        <f t="shared" si="1116"/>
        <v>*</v>
      </c>
      <c r="F7989" s="1" t="str">
        <f t="shared" si="1117"/>
        <v>*</v>
      </c>
      <c r="G7989" s="1" t="str">
        <f t="shared" si="1118"/>
        <v>*</v>
      </c>
      <c r="J7989" s="1" t="str">
        <f t="shared" si="1119"/>
        <v>*</v>
      </c>
      <c r="P7989" s="1">
        <v>4</v>
      </c>
      <c r="Q7989" s="1">
        <f t="shared" si="1124"/>
        <v>0.01</v>
      </c>
      <c r="T7989" s="4">
        <v>7.56</v>
      </c>
      <c r="U7989" s="9">
        <f t="shared" si="1120"/>
        <v>0</v>
      </c>
      <c r="V7989" s="4">
        <f t="shared" si="1121"/>
        <v>1.89</v>
      </c>
      <c r="W7989" s="1" t="s">
        <v>21</v>
      </c>
      <c r="X7989" s="1">
        <v>0.76</v>
      </c>
      <c r="Y7989" s="4">
        <f t="shared" si="1122"/>
        <v>8.32</v>
      </c>
      <c r="Z7989" s="1" t="s">
        <v>49</v>
      </c>
      <c r="AA7989" s="1" t="s">
        <v>23</v>
      </c>
      <c r="AB7989" s="1" t="s">
        <v>29</v>
      </c>
      <c r="AC7989" s="1" t="s">
        <v>61</v>
      </c>
      <c r="AD7989" s="1" t="s">
        <v>31</v>
      </c>
      <c r="AE7989" s="2">
        <v>41197</v>
      </c>
    </row>
    <row r="7990" spans="1:31" x14ac:dyDescent="0.25">
      <c r="A7990">
        <f t="shared" si="1123"/>
        <v>7989</v>
      </c>
      <c r="B7990" s="1">
        <v>25473</v>
      </c>
      <c r="C7990" s="2">
        <v>41196</v>
      </c>
      <c r="D7990" s="1" t="s">
        <v>20</v>
      </c>
      <c r="E7990" s="1" t="str">
        <f t="shared" si="1116"/>
        <v>*</v>
      </c>
      <c r="F7990" s="1" t="str">
        <f t="shared" si="1117"/>
        <v>**</v>
      </c>
      <c r="G7990" s="1" t="str">
        <f t="shared" si="1118"/>
        <v>**</v>
      </c>
      <c r="J7990" s="1" t="str">
        <f t="shared" si="1119"/>
        <v>**</v>
      </c>
      <c r="P7990" s="1">
        <v>36</v>
      </c>
      <c r="Q7990" s="1">
        <f t="shared" si="1124"/>
        <v>0.04</v>
      </c>
      <c r="T7990" s="4">
        <v>17304.849999999999</v>
      </c>
      <c r="U7990" s="9">
        <f t="shared" si="1120"/>
        <v>1</v>
      </c>
      <c r="V7990" s="4">
        <f t="shared" si="1121"/>
        <v>480.69027777777774</v>
      </c>
      <c r="W7990" s="1" t="s">
        <v>33</v>
      </c>
      <c r="X7990" s="1">
        <v>28.14</v>
      </c>
      <c r="Y7990" s="4">
        <f t="shared" si="1122"/>
        <v>17332.989999999998</v>
      </c>
      <c r="Z7990" s="1" t="s">
        <v>51</v>
      </c>
      <c r="AA7990" s="1" t="s">
        <v>28</v>
      </c>
      <c r="AB7990" s="1" t="s">
        <v>24</v>
      </c>
      <c r="AC7990" s="1" t="s">
        <v>56</v>
      </c>
      <c r="AD7990" s="1" t="s">
        <v>35</v>
      </c>
      <c r="AE7990" s="2">
        <v>41198</v>
      </c>
    </row>
    <row r="7991" spans="1:31" x14ac:dyDescent="0.25">
      <c r="A7991">
        <f t="shared" si="1123"/>
        <v>7990</v>
      </c>
      <c r="B7991" s="1">
        <v>32165</v>
      </c>
      <c r="C7991" s="2">
        <v>41196</v>
      </c>
      <c r="D7991" s="1" t="s">
        <v>27</v>
      </c>
      <c r="E7991" s="1" t="str">
        <f t="shared" si="1116"/>
        <v>*</v>
      </c>
      <c r="F7991" s="1" t="str">
        <f t="shared" si="1117"/>
        <v>*</v>
      </c>
      <c r="G7991" s="1" t="str">
        <f t="shared" si="1118"/>
        <v>*</v>
      </c>
      <c r="J7991" s="1" t="str">
        <f t="shared" si="1119"/>
        <v>*</v>
      </c>
      <c r="P7991" s="1">
        <v>47</v>
      </c>
      <c r="Q7991" s="1">
        <f t="shared" si="1124"/>
        <v>0.05</v>
      </c>
      <c r="T7991" s="4">
        <v>3413.69</v>
      </c>
      <c r="U7991" s="9">
        <f t="shared" si="1120"/>
        <v>1</v>
      </c>
      <c r="V7991" s="4">
        <f t="shared" si="1121"/>
        <v>72.63170212765958</v>
      </c>
      <c r="W7991" s="1" t="s">
        <v>21</v>
      </c>
      <c r="X7991" s="1">
        <v>14.52</v>
      </c>
      <c r="Y7991" s="4">
        <f t="shared" si="1122"/>
        <v>3428.21</v>
      </c>
      <c r="Z7991" s="1" t="s">
        <v>46</v>
      </c>
      <c r="AA7991" s="1" t="s">
        <v>23</v>
      </c>
      <c r="AB7991" s="1" t="s">
        <v>24</v>
      </c>
      <c r="AC7991" s="1" t="s">
        <v>38</v>
      </c>
      <c r="AD7991" s="1" t="s">
        <v>19</v>
      </c>
      <c r="AE7991" s="2">
        <v>41198</v>
      </c>
    </row>
    <row r="7992" spans="1:31" x14ac:dyDescent="0.25">
      <c r="A7992">
        <f t="shared" si="1123"/>
        <v>7991</v>
      </c>
      <c r="B7992" s="1">
        <v>32165</v>
      </c>
      <c r="C7992" s="2">
        <v>41196</v>
      </c>
      <c r="D7992" s="1" t="s">
        <v>27</v>
      </c>
      <c r="E7992" s="1" t="str">
        <f t="shared" si="1116"/>
        <v>*</v>
      </c>
      <c r="F7992" s="1" t="str">
        <f t="shared" si="1117"/>
        <v>*</v>
      </c>
      <c r="G7992" s="1" t="str">
        <f t="shared" si="1118"/>
        <v>*</v>
      </c>
      <c r="J7992" s="1" t="str">
        <f t="shared" si="1119"/>
        <v>*</v>
      </c>
      <c r="P7992" s="1">
        <v>38</v>
      </c>
      <c r="Q7992" s="1">
        <f t="shared" si="1124"/>
        <v>0.04</v>
      </c>
      <c r="T7992" s="4">
        <v>2939.6824999999999</v>
      </c>
      <c r="U7992" s="9">
        <f t="shared" si="1120"/>
        <v>1</v>
      </c>
      <c r="V7992" s="4">
        <f t="shared" si="1121"/>
        <v>77.36006578947368</v>
      </c>
      <c r="W7992" s="1" t="s">
        <v>21</v>
      </c>
      <c r="X7992" s="1">
        <v>0.99</v>
      </c>
      <c r="Y7992" s="4">
        <f t="shared" si="1122"/>
        <v>2940.6724999999997</v>
      </c>
      <c r="Z7992" s="1" t="s">
        <v>46</v>
      </c>
      <c r="AA7992" s="1" t="s">
        <v>23</v>
      </c>
      <c r="AB7992" s="1" t="s">
        <v>24</v>
      </c>
      <c r="AC7992" s="1" t="s">
        <v>25</v>
      </c>
      <c r="AD7992" s="1" t="s">
        <v>31</v>
      </c>
      <c r="AE7992" s="2">
        <v>41197</v>
      </c>
    </row>
    <row r="7993" spans="1:31" x14ac:dyDescent="0.25">
      <c r="A7993">
        <f t="shared" si="1123"/>
        <v>7992</v>
      </c>
      <c r="B7993" s="1">
        <v>1447</v>
      </c>
      <c r="C7993" s="2">
        <v>41196</v>
      </c>
      <c r="D7993" s="1" t="s">
        <v>20</v>
      </c>
      <c r="E7993" s="1" t="str">
        <f t="shared" si="1116"/>
        <v>*</v>
      </c>
      <c r="F7993" s="1" t="str">
        <f t="shared" si="1117"/>
        <v>**</v>
      </c>
      <c r="G7993" s="1" t="str">
        <f t="shared" si="1118"/>
        <v>**</v>
      </c>
      <c r="J7993" s="1" t="str">
        <f t="shared" si="1119"/>
        <v>**</v>
      </c>
      <c r="P7993" s="1">
        <v>40</v>
      </c>
      <c r="Q7993" s="1">
        <f t="shared" si="1124"/>
        <v>0.05</v>
      </c>
      <c r="T7993" s="4">
        <v>2135.9735000000001</v>
      </c>
      <c r="U7993" s="9">
        <f t="shared" si="1120"/>
        <v>1</v>
      </c>
      <c r="V7993" s="4">
        <f t="shared" si="1121"/>
        <v>53.399337500000001</v>
      </c>
      <c r="W7993" s="1" t="s">
        <v>21</v>
      </c>
      <c r="X7993" s="1">
        <v>8.99</v>
      </c>
      <c r="Y7993" s="4">
        <f t="shared" si="1122"/>
        <v>2144.9634999999998</v>
      </c>
      <c r="Z7993" s="1" t="s">
        <v>44</v>
      </c>
      <c r="AA7993" s="1" t="s">
        <v>16</v>
      </c>
      <c r="AB7993" s="1" t="s">
        <v>24</v>
      </c>
      <c r="AC7993" s="1" t="s">
        <v>25</v>
      </c>
      <c r="AD7993" s="1" t="s">
        <v>19</v>
      </c>
      <c r="AE7993" s="2">
        <v>41199</v>
      </c>
    </row>
    <row r="7994" spans="1:31" x14ac:dyDescent="0.25">
      <c r="A7994">
        <f t="shared" si="1123"/>
        <v>7993</v>
      </c>
      <c r="B7994" s="1">
        <v>25473</v>
      </c>
      <c r="C7994" s="2">
        <v>41196</v>
      </c>
      <c r="D7994" s="1" t="s">
        <v>20</v>
      </c>
      <c r="E7994" s="1" t="str">
        <f t="shared" si="1116"/>
        <v>*</v>
      </c>
      <c r="F7994" s="1" t="str">
        <f t="shared" si="1117"/>
        <v>**</v>
      </c>
      <c r="G7994" s="1" t="str">
        <f t="shared" si="1118"/>
        <v>**</v>
      </c>
      <c r="J7994" s="1" t="str">
        <f t="shared" si="1119"/>
        <v>**</v>
      </c>
      <c r="P7994" s="1">
        <v>20</v>
      </c>
      <c r="Q7994" s="1">
        <f t="shared" si="1124"/>
        <v>3.5000000000000003E-2</v>
      </c>
      <c r="T7994" s="4">
        <v>794.32</v>
      </c>
      <c r="U7994" s="9">
        <f t="shared" si="1120"/>
        <v>0</v>
      </c>
      <c r="V7994" s="4">
        <f t="shared" si="1121"/>
        <v>39.716000000000001</v>
      </c>
      <c r="W7994" s="1" t="s">
        <v>21</v>
      </c>
      <c r="X7994" s="1">
        <v>17.48</v>
      </c>
      <c r="Y7994" s="4">
        <f t="shared" si="1122"/>
        <v>811.80000000000007</v>
      </c>
      <c r="Z7994" s="1" t="s">
        <v>51</v>
      </c>
      <c r="AA7994" s="1" t="s">
        <v>28</v>
      </c>
      <c r="AB7994" s="1" t="s">
        <v>29</v>
      </c>
      <c r="AC7994" s="1" t="s">
        <v>40</v>
      </c>
      <c r="AD7994" s="1" t="s">
        <v>19</v>
      </c>
      <c r="AE7994" s="2">
        <v>41199</v>
      </c>
    </row>
    <row r="7995" spans="1:31" x14ac:dyDescent="0.25">
      <c r="A7995">
        <f t="shared" si="1123"/>
        <v>7994</v>
      </c>
      <c r="B7995" s="1">
        <v>56069</v>
      </c>
      <c r="C7995" s="2">
        <v>41196</v>
      </c>
      <c r="D7995" s="1" t="s">
        <v>13</v>
      </c>
      <c r="E7995" s="1" t="str">
        <f t="shared" si="1116"/>
        <v>*</v>
      </c>
      <c r="F7995" s="1" t="str">
        <f t="shared" si="1117"/>
        <v>*</v>
      </c>
      <c r="G7995" s="1" t="str">
        <f t="shared" si="1118"/>
        <v>*</v>
      </c>
      <c r="J7995" s="1" t="str">
        <f t="shared" si="1119"/>
        <v>*</v>
      </c>
      <c r="P7995" s="1">
        <v>10</v>
      </c>
      <c r="Q7995" s="1">
        <f t="shared" si="1124"/>
        <v>0.02</v>
      </c>
      <c r="T7995" s="4">
        <v>55.66</v>
      </c>
      <c r="U7995" s="9">
        <f t="shared" si="1120"/>
        <v>0</v>
      </c>
      <c r="V7995" s="4">
        <f t="shared" si="1121"/>
        <v>5.5659999999999998</v>
      </c>
      <c r="W7995" s="1" t="s">
        <v>21</v>
      </c>
      <c r="X7995" s="1">
        <v>1.39</v>
      </c>
      <c r="Y7995" s="4">
        <f t="shared" si="1122"/>
        <v>57.05</v>
      </c>
      <c r="Z7995" s="1" t="s">
        <v>46</v>
      </c>
      <c r="AA7995" s="1" t="s">
        <v>28</v>
      </c>
      <c r="AB7995" s="1" t="s">
        <v>29</v>
      </c>
      <c r="AC7995" s="1" t="s">
        <v>57</v>
      </c>
      <c r="AD7995" s="1" t="s">
        <v>19</v>
      </c>
      <c r="AE7995" s="2">
        <v>41201</v>
      </c>
    </row>
    <row r="7996" spans="1:31" x14ac:dyDescent="0.25">
      <c r="A7996">
        <f t="shared" si="1123"/>
        <v>7995</v>
      </c>
      <c r="B7996" s="1">
        <v>15715</v>
      </c>
      <c r="C7996" s="2">
        <v>41197</v>
      </c>
      <c r="D7996" s="1" t="s">
        <v>32</v>
      </c>
      <c r="E7996" s="1" t="str">
        <f t="shared" si="1116"/>
        <v>***</v>
      </c>
      <c r="F7996" s="1" t="str">
        <f t="shared" si="1117"/>
        <v>***</v>
      </c>
      <c r="G7996" s="1" t="str">
        <f t="shared" si="1118"/>
        <v>***</v>
      </c>
      <c r="J7996" s="1" t="str">
        <f t="shared" si="1119"/>
        <v>***</v>
      </c>
      <c r="P7996" s="1">
        <v>43</v>
      </c>
      <c r="Q7996" s="1">
        <f t="shared" si="1124"/>
        <v>0.05</v>
      </c>
      <c r="T7996" s="4">
        <v>2123.64</v>
      </c>
      <c r="U7996" s="9">
        <f t="shared" si="1120"/>
        <v>1</v>
      </c>
      <c r="V7996" s="4">
        <f t="shared" si="1121"/>
        <v>49.386976744186043</v>
      </c>
      <c r="W7996" s="1" t="s">
        <v>21</v>
      </c>
      <c r="X7996" s="1">
        <v>5.86</v>
      </c>
      <c r="Y7996" s="4">
        <f t="shared" si="1122"/>
        <v>2129.5</v>
      </c>
      <c r="Z7996" s="1" t="s">
        <v>49</v>
      </c>
      <c r="AA7996" s="1" t="s">
        <v>37</v>
      </c>
      <c r="AB7996" s="1" t="s">
        <v>29</v>
      </c>
      <c r="AC7996" s="1" t="s">
        <v>40</v>
      </c>
      <c r="AD7996" s="1" t="s">
        <v>19</v>
      </c>
      <c r="AE7996" s="2">
        <v>41200</v>
      </c>
    </row>
    <row r="7997" spans="1:31" x14ac:dyDescent="0.25">
      <c r="A7997">
        <f t="shared" si="1123"/>
        <v>7996</v>
      </c>
      <c r="B7997" s="1">
        <v>21665</v>
      </c>
      <c r="C7997" s="2">
        <v>41197</v>
      </c>
      <c r="D7997" s="1" t="s">
        <v>20</v>
      </c>
      <c r="E7997" s="1" t="str">
        <f t="shared" si="1116"/>
        <v>*</v>
      </c>
      <c r="F7997" s="1" t="str">
        <f t="shared" si="1117"/>
        <v>**</v>
      </c>
      <c r="G7997" s="1" t="str">
        <f t="shared" si="1118"/>
        <v>**</v>
      </c>
      <c r="J7997" s="1" t="str">
        <f t="shared" si="1119"/>
        <v>**</v>
      </c>
      <c r="P7997" s="1">
        <v>5</v>
      </c>
      <c r="Q7997" s="1">
        <f t="shared" si="1124"/>
        <v>0.01</v>
      </c>
      <c r="T7997" s="4">
        <v>474.79300000000001</v>
      </c>
      <c r="U7997" s="9">
        <f t="shared" si="1120"/>
        <v>0</v>
      </c>
      <c r="V7997" s="4">
        <f t="shared" si="1121"/>
        <v>94.958600000000004</v>
      </c>
      <c r="W7997" s="1" t="s">
        <v>14</v>
      </c>
      <c r="X7997" s="1">
        <v>2.5</v>
      </c>
      <c r="Y7997" s="4">
        <f t="shared" si="1122"/>
        <v>477.29300000000001</v>
      </c>
      <c r="Z7997" s="1" t="s">
        <v>22</v>
      </c>
      <c r="AA7997" s="1" t="s">
        <v>37</v>
      </c>
      <c r="AB7997" s="1" t="s">
        <v>24</v>
      </c>
      <c r="AC7997" s="1" t="s">
        <v>25</v>
      </c>
      <c r="AD7997" s="1" t="s">
        <v>19</v>
      </c>
      <c r="AE7997" s="2">
        <v>41198</v>
      </c>
    </row>
    <row r="7998" spans="1:31" x14ac:dyDescent="0.25">
      <c r="A7998">
        <f t="shared" si="1123"/>
        <v>7997</v>
      </c>
      <c r="B7998" s="1">
        <v>25152</v>
      </c>
      <c r="C7998" s="2">
        <v>41197</v>
      </c>
      <c r="D7998" s="1" t="s">
        <v>32</v>
      </c>
      <c r="E7998" s="1" t="str">
        <f t="shared" si="1116"/>
        <v>***</v>
      </c>
      <c r="F7998" s="1" t="str">
        <f t="shared" si="1117"/>
        <v>***</v>
      </c>
      <c r="G7998" s="1" t="str">
        <f t="shared" si="1118"/>
        <v>***</v>
      </c>
      <c r="J7998" s="1" t="str">
        <f t="shared" si="1119"/>
        <v>***</v>
      </c>
      <c r="P7998" s="1">
        <v>29</v>
      </c>
      <c r="Q7998" s="1">
        <f t="shared" si="1124"/>
        <v>3.5000000000000003E-2</v>
      </c>
      <c r="T7998" s="4">
        <v>195.21</v>
      </c>
      <c r="U7998" s="9">
        <f t="shared" si="1120"/>
        <v>0</v>
      </c>
      <c r="V7998" s="4">
        <f t="shared" si="1121"/>
        <v>6.7313793103448276</v>
      </c>
      <c r="W7998" s="1" t="s">
        <v>21</v>
      </c>
      <c r="X7998" s="1">
        <v>2.35</v>
      </c>
      <c r="Y7998" s="4">
        <f t="shared" si="1122"/>
        <v>197.56</v>
      </c>
      <c r="Z7998" s="1" t="s">
        <v>22</v>
      </c>
      <c r="AA7998" s="1" t="s">
        <v>28</v>
      </c>
      <c r="AB7998" s="1" t="s">
        <v>29</v>
      </c>
      <c r="AC7998" s="1" t="s">
        <v>30</v>
      </c>
      <c r="AD7998" s="1" t="s">
        <v>31</v>
      </c>
      <c r="AE7998" s="2">
        <v>41199</v>
      </c>
    </row>
    <row r="7999" spans="1:31" x14ac:dyDescent="0.25">
      <c r="A7999">
        <f t="shared" si="1123"/>
        <v>7998</v>
      </c>
      <c r="B7999" s="1">
        <v>56740</v>
      </c>
      <c r="C7999" s="2">
        <v>41198</v>
      </c>
      <c r="D7999" s="1" t="s">
        <v>13</v>
      </c>
      <c r="E7999" s="1" t="str">
        <f t="shared" si="1116"/>
        <v>*</v>
      </c>
      <c r="F7999" s="1" t="str">
        <f t="shared" si="1117"/>
        <v>*</v>
      </c>
      <c r="G7999" s="1" t="str">
        <f t="shared" si="1118"/>
        <v>*</v>
      </c>
      <c r="J7999" s="1" t="str">
        <f t="shared" si="1119"/>
        <v>*</v>
      </c>
      <c r="P7999" s="1">
        <v>29</v>
      </c>
      <c r="Q7999" s="1">
        <f t="shared" si="1124"/>
        <v>3.5000000000000003E-2</v>
      </c>
      <c r="T7999" s="4">
        <v>23516.31</v>
      </c>
      <c r="U7999" s="9">
        <f t="shared" si="1120"/>
        <v>1</v>
      </c>
      <c r="V7999" s="4">
        <f t="shared" si="1121"/>
        <v>810.90724137931034</v>
      </c>
      <c r="W7999" s="1" t="s">
        <v>21</v>
      </c>
      <c r="X7999" s="1">
        <v>24.49</v>
      </c>
      <c r="Y7999" s="4">
        <f t="shared" si="1122"/>
        <v>23540.800000000003</v>
      </c>
      <c r="Z7999" s="1" t="s">
        <v>15</v>
      </c>
      <c r="AA7999" s="1" t="s">
        <v>16</v>
      </c>
      <c r="AB7999" s="1" t="s">
        <v>29</v>
      </c>
      <c r="AC7999" s="1" t="s">
        <v>45</v>
      </c>
      <c r="AD7999" s="1" t="s">
        <v>26</v>
      </c>
      <c r="AE7999" s="2">
        <v>41202</v>
      </c>
    </row>
    <row r="8000" spans="1:31" x14ac:dyDescent="0.25">
      <c r="A8000">
        <f t="shared" si="1123"/>
        <v>7999</v>
      </c>
      <c r="B8000" s="1">
        <v>56740</v>
      </c>
      <c r="C8000" s="2">
        <v>41198</v>
      </c>
      <c r="D8000" s="1" t="s">
        <v>32</v>
      </c>
      <c r="E8000" s="1" t="str">
        <f t="shared" si="1116"/>
        <v>***</v>
      </c>
      <c r="F8000" s="1" t="str">
        <f t="shared" si="1117"/>
        <v>***</v>
      </c>
      <c r="G8000" s="1" t="str">
        <f t="shared" si="1118"/>
        <v>***</v>
      </c>
      <c r="J8000" s="1" t="str">
        <f t="shared" si="1119"/>
        <v>***</v>
      </c>
      <c r="P8000" s="1">
        <v>33</v>
      </c>
      <c r="Q8000" s="1">
        <f t="shared" si="1124"/>
        <v>0.04</v>
      </c>
      <c r="T8000" s="4">
        <v>662.21</v>
      </c>
      <c r="U8000" s="9">
        <f t="shared" si="1120"/>
        <v>0</v>
      </c>
      <c r="V8000" s="4">
        <f t="shared" si="1121"/>
        <v>20.066969696969696</v>
      </c>
      <c r="W8000" s="1" t="s">
        <v>21</v>
      </c>
      <c r="X8000" s="1">
        <v>3.62</v>
      </c>
      <c r="Y8000" s="4">
        <f t="shared" si="1122"/>
        <v>665.83</v>
      </c>
      <c r="Z8000" s="1" t="s">
        <v>53</v>
      </c>
      <c r="AA8000" s="1" t="s">
        <v>16</v>
      </c>
      <c r="AB8000" s="1" t="s">
        <v>17</v>
      </c>
      <c r="AC8000" s="1" t="s">
        <v>18</v>
      </c>
      <c r="AD8000" s="1" t="s">
        <v>31</v>
      </c>
      <c r="AE8000" s="2">
        <v>41205</v>
      </c>
    </row>
    <row r="8001" spans="1:31" x14ac:dyDescent="0.25">
      <c r="A8001">
        <f t="shared" si="1123"/>
        <v>8000</v>
      </c>
      <c r="B8001" s="1">
        <v>14630</v>
      </c>
      <c r="C8001" s="2">
        <v>41198</v>
      </c>
      <c r="D8001" s="1" t="s">
        <v>13</v>
      </c>
      <c r="E8001" s="1" t="str">
        <f t="shared" si="1116"/>
        <v>*</v>
      </c>
      <c r="F8001" s="1" t="str">
        <f t="shared" si="1117"/>
        <v>*</v>
      </c>
      <c r="G8001" s="1" t="str">
        <f t="shared" si="1118"/>
        <v>*</v>
      </c>
      <c r="J8001" s="1" t="str">
        <f t="shared" si="1119"/>
        <v>*</v>
      </c>
      <c r="P8001" s="1">
        <v>17</v>
      </c>
      <c r="Q8001" s="1">
        <f t="shared" si="1124"/>
        <v>0.02</v>
      </c>
      <c r="T8001" s="4">
        <v>363.54</v>
      </c>
      <c r="U8001" s="9">
        <f t="shared" si="1120"/>
        <v>0</v>
      </c>
      <c r="V8001" s="4">
        <f t="shared" si="1121"/>
        <v>21.384705882352943</v>
      </c>
      <c r="W8001" s="1" t="s">
        <v>21</v>
      </c>
      <c r="X8001" s="1">
        <v>5.53</v>
      </c>
      <c r="Y8001" s="4">
        <f t="shared" si="1122"/>
        <v>369.07</v>
      </c>
      <c r="Z8001" s="1" t="s">
        <v>42</v>
      </c>
      <c r="AA8001" s="1" t="s">
        <v>28</v>
      </c>
      <c r="AB8001" s="1" t="s">
        <v>29</v>
      </c>
      <c r="AC8001" s="1" t="s">
        <v>30</v>
      </c>
      <c r="AD8001" s="1" t="s">
        <v>41</v>
      </c>
      <c r="AE8001" s="2">
        <v>41198</v>
      </c>
    </row>
    <row r="8002" spans="1:31" x14ac:dyDescent="0.25">
      <c r="A8002">
        <f t="shared" si="1123"/>
        <v>8001</v>
      </c>
      <c r="B8002" s="1">
        <v>26084</v>
      </c>
      <c r="C8002" s="2">
        <v>41198</v>
      </c>
      <c r="D8002" s="1" t="s">
        <v>13</v>
      </c>
      <c r="E8002" s="1" t="str">
        <f t="shared" si="1116"/>
        <v>*</v>
      </c>
      <c r="F8002" s="1" t="str">
        <f t="shared" si="1117"/>
        <v>*</v>
      </c>
      <c r="G8002" s="1" t="str">
        <f t="shared" si="1118"/>
        <v>*</v>
      </c>
      <c r="J8002" s="1" t="str">
        <f t="shared" si="1119"/>
        <v>*</v>
      </c>
      <c r="P8002" s="1">
        <v>33</v>
      </c>
      <c r="Q8002" s="1">
        <f t="shared" si="1124"/>
        <v>0.04</v>
      </c>
      <c r="T8002" s="4">
        <v>228.82</v>
      </c>
      <c r="U8002" s="9">
        <f t="shared" si="1120"/>
        <v>0</v>
      </c>
      <c r="V8002" s="4">
        <f t="shared" si="1121"/>
        <v>6.9339393939393936</v>
      </c>
      <c r="W8002" s="1" t="s">
        <v>14</v>
      </c>
      <c r="X8002" s="1">
        <v>7.3</v>
      </c>
      <c r="Y8002" s="4">
        <f t="shared" si="1122"/>
        <v>236.12</v>
      </c>
      <c r="Z8002" s="1" t="s">
        <v>49</v>
      </c>
      <c r="AA8002" s="1" t="s">
        <v>28</v>
      </c>
      <c r="AB8002" s="1" t="s">
        <v>29</v>
      </c>
      <c r="AC8002" s="1" t="s">
        <v>40</v>
      </c>
      <c r="AD8002" s="1" t="s">
        <v>19</v>
      </c>
      <c r="AE8002" s="2">
        <v>41203</v>
      </c>
    </row>
    <row r="8003" spans="1:31" x14ac:dyDescent="0.25">
      <c r="A8003">
        <f t="shared" si="1123"/>
        <v>8002</v>
      </c>
      <c r="B8003" s="1">
        <v>56740</v>
      </c>
      <c r="C8003" s="2">
        <v>41198</v>
      </c>
      <c r="D8003" s="1" t="s">
        <v>13</v>
      </c>
      <c r="E8003" s="1" t="str">
        <f t="shared" ref="E8003:E8066" si="1125">IF(D8003="Critical","***","*")</f>
        <v>*</v>
      </c>
      <c r="F8003" s="1" t="str">
        <f t="shared" ref="F8003:F8066" si="1126">IF(D8003="Critical","***",IF(D8003="High","**","*"))</f>
        <v>*</v>
      </c>
      <c r="G8003" s="1" t="str">
        <f t="shared" ref="G8003:G8066" si="1127">VLOOKUP(D8003,$H$6:$I$10,2,FALSE)</f>
        <v>*</v>
      </c>
      <c r="J8003" s="1" t="str">
        <f t="shared" ref="J8003:J8066" si="1128">HLOOKUP(D8003,$K$5:$O$6,2,FALSE)</f>
        <v>*</v>
      </c>
      <c r="P8003" s="1">
        <v>6</v>
      </c>
      <c r="Q8003" s="1">
        <f t="shared" si="1124"/>
        <v>0.01</v>
      </c>
      <c r="T8003" s="4">
        <v>34.29</v>
      </c>
      <c r="U8003" s="9">
        <f t="shared" ref="U8003:U8066" si="1129">IF(T8003&gt;1000,1,0)</f>
        <v>0</v>
      </c>
      <c r="V8003" s="4">
        <f t="shared" ref="V8003:V8066" si="1130">T8003/P8003</f>
        <v>5.7149999999999999</v>
      </c>
      <c r="W8003" s="1" t="s">
        <v>21</v>
      </c>
      <c r="X8003" s="1">
        <v>2.99</v>
      </c>
      <c r="Y8003" s="4">
        <f t="shared" ref="Y8003:Y8066" si="1131">X8003+T8003</f>
        <v>37.28</v>
      </c>
      <c r="Z8003" s="1" t="s">
        <v>15</v>
      </c>
      <c r="AA8003" s="1" t="s">
        <v>16</v>
      </c>
      <c r="AB8003" s="1" t="s">
        <v>29</v>
      </c>
      <c r="AC8003" s="1" t="s">
        <v>43</v>
      </c>
      <c r="AD8003" s="1" t="s">
        <v>19</v>
      </c>
      <c r="AE8003" s="2">
        <v>41200</v>
      </c>
    </row>
    <row r="8004" spans="1:31" x14ac:dyDescent="0.25">
      <c r="A8004">
        <f t="shared" ref="A8004:A8067" si="1132">A8003+1</f>
        <v>8003</v>
      </c>
      <c r="B8004" s="1">
        <v>36034</v>
      </c>
      <c r="C8004" s="2">
        <v>41198</v>
      </c>
      <c r="D8004" s="1" t="s">
        <v>20</v>
      </c>
      <c r="E8004" s="1" t="str">
        <f t="shared" si="1125"/>
        <v>*</v>
      </c>
      <c r="F8004" s="1" t="str">
        <f t="shared" si="1126"/>
        <v>**</v>
      </c>
      <c r="G8004" s="1" t="str">
        <f t="shared" si="1127"/>
        <v>**</v>
      </c>
      <c r="J8004" s="1" t="str">
        <f t="shared" si="1128"/>
        <v>**</v>
      </c>
      <c r="P8004" s="1">
        <v>10</v>
      </c>
      <c r="Q8004" s="1">
        <f t="shared" ref="Q8004:Q8067" si="1133">VLOOKUP(P8004,$R$5:$S$10,2,TRUE)</f>
        <v>0.02</v>
      </c>
      <c r="T8004" s="4">
        <v>19.36</v>
      </c>
      <c r="U8004" s="9">
        <f t="shared" si="1129"/>
        <v>0</v>
      </c>
      <c r="V8004" s="4">
        <f t="shared" si="1130"/>
        <v>1.9359999999999999</v>
      </c>
      <c r="W8004" s="1" t="s">
        <v>21</v>
      </c>
      <c r="X8004" s="1">
        <v>0.7</v>
      </c>
      <c r="Y8004" s="4">
        <f t="shared" si="1131"/>
        <v>20.059999999999999</v>
      </c>
      <c r="Z8004" s="1" t="s">
        <v>44</v>
      </c>
      <c r="AA8004" s="1" t="s">
        <v>16</v>
      </c>
      <c r="AB8004" s="1" t="s">
        <v>29</v>
      </c>
      <c r="AC8004" s="1" t="s">
        <v>30</v>
      </c>
      <c r="AD8004" s="1" t="s">
        <v>31</v>
      </c>
      <c r="AE8004" s="2">
        <v>41200</v>
      </c>
    </row>
    <row r="8005" spans="1:31" x14ac:dyDescent="0.25">
      <c r="A8005">
        <f t="shared" si="1132"/>
        <v>8004</v>
      </c>
      <c r="B8005" s="1">
        <v>35713</v>
      </c>
      <c r="C8005" s="2">
        <v>41199</v>
      </c>
      <c r="D8005" s="1" t="s">
        <v>36</v>
      </c>
      <c r="E8005" s="1" t="str">
        <f t="shared" si="1125"/>
        <v>*</v>
      </c>
      <c r="F8005" s="1" t="str">
        <f t="shared" si="1126"/>
        <v>*</v>
      </c>
      <c r="G8005" s="1" t="str">
        <f t="shared" si="1127"/>
        <v>*</v>
      </c>
      <c r="J8005" s="1" t="str">
        <f t="shared" si="1128"/>
        <v>*</v>
      </c>
      <c r="P8005" s="1">
        <v>49</v>
      </c>
      <c r="Q8005" s="1">
        <f t="shared" si="1133"/>
        <v>0.05</v>
      </c>
      <c r="T8005" s="4">
        <v>1355.47</v>
      </c>
      <c r="U8005" s="9">
        <f t="shared" si="1129"/>
        <v>1</v>
      </c>
      <c r="V8005" s="4">
        <f t="shared" si="1130"/>
        <v>27.662653061224489</v>
      </c>
      <c r="W8005" s="1" t="s">
        <v>21</v>
      </c>
      <c r="X8005" s="1">
        <v>1.49</v>
      </c>
      <c r="Y8005" s="4">
        <f t="shared" si="1131"/>
        <v>1356.96</v>
      </c>
      <c r="Z8005" s="1" t="s">
        <v>22</v>
      </c>
      <c r="AA8005" s="1" t="s">
        <v>28</v>
      </c>
      <c r="AB8005" s="1" t="s">
        <v>29</v>
      </c>
      <c r="AC8005" s="1" t="s">
        <v>43</v>
      </c>
      <c r="AD8005" s="1" t="s">
        <v>19</v>
      </c>
      <c r="AE8005" s="2">
        <v>41199</v>
      </c>
    </row>
    <row r="8006" spans="1:31" x14ac:dyDescent="0.25">
      <c r="A8006">
        <f t="shared" si="1132"/>
        <v>8005</v>
      </c>
      <c r="B8006" s="1">
        <v>34182</v>
      </c>
      <c r="C8006" s="2">
        <v>41199</v>
      </c>
      <c r="D8006" s="1" t="s">
        <v>32</v>
      </c>
      <c r="E8006" s="1" t="str">
        <f t="shared" si="1125"/>
        <v>***</v>
      </c>
      <c r="F8006" s="1" t="str">
        <f t="shared" si="1126"/>
        <v>***</v>
      </c>
      <c r="G8006" s="1" t="str">
        <f t="shared" si="1127"/>
        <v>***</v>
      </c>
      <c r="J8006" s="1" t="str">
        <f t="shared" si="1128"/>
        <v>***</v>
      </c>
      <c r="P8006" s="1">
        <v>31</v>
      </c>
      <c r="Q8006" s="1">
        <f t="shared" si="1133"/>
        <v>0.04</v>
      </c>
      <c r="T8006" s="4">
        <v>336.34</v>
      </c>
      <c r="U8006" s="9">
        <f t="shared" si="1129"/>
        <v>0</v>
      </c>
      <c r="V8006" s="4">
        <f t="shared" si="1130"/>
        <v>10.849677419354839</v>
      </c>
      <c r="W8006" s="1" t="s">
        <v>21</v>
      </c>
      <c r="X8006" s="1">
        <v>7.94</v>
      </c>
      <c r="Y8006" s="4">
        <f t="shared" si="1131"/>
        <v>344.28</v>
      </c>
      <c r="Z8006" s="1" t="s">
        <v>44</v>
      </c>
      <c r="AA8006" s="1" t="s">
        <v>37</v>
      </c>
      <c r="AB8006" s="1" t="s">
        <v>17</v>
      </c>
      <c r="AC8006" s="1" t="s">
        <v>18</v>
      </c>
      <c r="AD8006" s="1" t="s">
        <v>41</v>
      </c>
      <c r="AE8006" s="2">
        <v>41201</v>
      </c>
    </row>
    <row r="8007" spans="1:31" x14ac:dyDescent="0.25">
      <c r="A8007">
        <f t="shared" si="1132"/>
        <v>8006</v>
      </c>
      <c r="B8007" s="1">
        <v>51940</v>
      </c>
      <c r="C8007" s="2">
        <v>41199</v>
      </c>
      <c r="D8007" s="1" t="s">
        <v>20</v>
      </c>
      <c r="E8007" s="1" t="str">
        <f t="shared" si="1125"/>
        <v>*</v>
      </c>
      <c r="F8007" s="1" t="str">
        <f t="shared" si="1126"/>
        <v>**</v>
      </c>
      <c r="G8007" s="1" t="str">
        <f t="shared" si="1127"/>
        <v>**</v>
      </c>
      <c r="J8007" s="1" t="str">
        <f t="shared" si="1128"/>
        <v>**</v>
      </c>
      <c r="P8007" s="1">
        <v>11</v>
      </c>
      <c r="Q8007" s="1">
        <f t="shared" si="1133"/>
        <v>0.02</v>
      </c>
      <c r="T8007" s="4">
        <v>65.5</v>
      </c>
      <c r="U8007" s="9">
        <f t="shared" si="1129"/>
        <v>0</v>
      </c>
      <c r="V8007" s="4">
        <f t="shared" si="1130"/>
        <v>5.9545454545454541</v>
      </c>
      <c r="W8007" s="1" t="s">
        <v>21</v>
      </c>
      <c r="X8007" s="1">
        <v>4.38</v>
      </c>
      <c r="Y8007" s="4">
        <f t="shared" si="1131"/>
        <v>69.88</v>
      </c>
      <c r="Z8007" s="1" t="s">
        <v>22</v>
      </c>
      <c r="AA8007" s="1" t="s">
        <v>28</v>
      </c>
      <c r="AB8007" s="1" t="s">
        <v>24</v>
      </c>
      <c r="AC8007" s="1" t="s">
        <v>38</v>
      </c>
      <c r="AD8007" s="1" t="s">
        <v>41</v>
      </c>
      <c r="AE8007" s="2">
        <v>41200</v>
      </c>
    </row>
    <row r="8008" spans="1:31" x14ac:dyDescent="0.25">
      <c r="A8008">
        <f t="shared" si="1132"/>
        <v>8007</v>
      </c>
      <c r="B8008" s="1">
        <v>48643</v>
      </c>
      <c r="C8008" s="2">
        <v>41200</v>
      </c>
      <c r="D8008" s="1" t="s">
        <v>36</v>
      </c>
      <c r="E8008" s="1" t="str">
        <f t="shared" si="1125"/>
        <v>*</v>
      </c>
      <c r="F8008" s="1" t="str">
        <f t="shared" si="1126"/>
        <v>*</v>
      </c>
      <c r="G8008" s="1" t="str">
        <f t="shared" si="1127"/>
        <v>*</v>
      </c>
      <c r="J8008" s="1" t="str">
        <f t="shared" si="1128"/>
        <v>*</v>
      </c>
      <c r="P8008" s="1">
        <v>14</v>
      </c>
      <c r="Q8008" s="1">
        <f t="shared" si="1133"/>
        <v>0.02</v>
      </c>
      <c r="T8008" s="4">
        <v>9171.7099999999991</v>
      </c>
      <c r="U8008" s="9">
        <f t="shared" si="1129"/>
        <v>1</v>
      </c>
      <c r="V8008" s="4">
        <f t="shared" si="1130"/>
        <v>655.12214285714276</v>
      </c>
      <c r="W8008" s="1" t="s">
        <v>33</v>
      </c>
      <c r="X8008" s="1">
        <v>55.3</v>
      </c>
      <c r="Y8008" s="4">
        <f t="shared" si="1131"/>
        <v>9227.0099999999984</v>
      </c>
      <c r="Z8008" s="1" t="s">
        <v>54</v>
      </c>
      <c r="AA8008" s="1" t="s">
        <v>37</v>
      </c>
      <c r="AB8008" s="1" t="s">
        <v>24</v>
      </c>
      <c r="AC8008" s="1" t="s">
        <v>56</v>
      </c>
      <c r="AD8008" s="1" t="s">
        <v>35</v>
      </c>
      <c r="AE8008" s="2">
        <v>41202</v>
      </c>
    </row>
    <row r="8009" spans="1:31" x14ac:dyDescent="0.25">
      <c r="A8009">
        <f t="shared" si="1132"/>
        <v>8008</v>
      </c>
      <c r="B8009" s="1">
        <v>33924</v>
      </c>
      <c r="C8009" s="2">
        <v>41200</v>
      </c>
      <c r="D8009" s="1" t="s">
        <v>27</v>
      </c>
      <c r="E8009" s="1" t="str">
        <f t="shared" si="1125"/>
        <v>*</v>
      </c>
      <c r="F8009" s="1" t="str">
        <f t="shared" si="1126"/>
        <v>*</v>
      </c>
      <c r="G8009" s="1" t="str">
        <f t="shared" si="1127"/>
        <v>*</v>
      </c>
      <c r="J8009" s="1" t="str">
        <f t="shared" si="1128"/>
        <v>*</v>
      </c>
      <c r="P8009" s="1">
        <v>12</v>
      </c>
      <c r="Q8009" s="1">
        <f t="shared" si="1133"/>
        <v>0.02</v>
      </c>
      <c r="T8009" s="4">
        <v>6168.07</v>
      </c>
      <c r="U8009" s="9">
        <f t="shared" si="1129"/>
        <v>1</v>
      </c>
      <c r="V8009" s="4">
        <f t="shared" si="1130"/>
        <v>514.00583333333327</v>
      </c>
      <c r="W8009" s="1" t="s">
        <v>33</v>
      </c>
      <c r="X8009" s="1">
        <v>28.14</v>
      </c>
      <c r="Y8009" s="4">
        <f t="shared" si="1131"/>
        <v>6196.21</v>
      </c>
      <c r="Z8009" s="1" t="s">
        <v>15</v>
      </c>
      <c r="AA8009" s="1" t="s">
        <v>16</v>
      </c>
      <c r="AB8009" s="1" t="s">
        <v>24</v>
      </c>
      <c r="AC8009" s="1" t="s">
        <v>56</v>
      </c>
      <c r="AD8009" s="1" t="s">
        <v>35</v>
      </c>
      <c r="AE8009" s="2">
        <v>41202</v>
      </c>
    </row>
    <row r="8010" spans="1:31" x14ac:dyDescent="0.25">
      <c r="A8010">
        <f t="shared" si="1132"/>
        <v>8009</v>
      </c>
      <c r="B8010" s="1">
        <v>48643</v>
      </c>
      <c r="C8010" s="2">
        <v>41200</v>
      </c>
      <c r="D8010" s="1" t="s">
        <v>36</v>
      </c>
      <c r="E8010" s="1" t="str">
        <f t="shared" si="1125"/>
        <v>*</v>
      </c>
      <c r="F8010" s="1" t="str">
        <f t="shared" si="1126"/>
        <v>*</v>
      </c>
      <c r="G8010" s="1" t="str">
        <f t="shared" si="1127"/>
        <v>*</v>
      </c>
      <c r="J8010" s="1" t="str">
        <f t="shared" si="1128"/>
        <v>*</v>
      </c>
      <c r="P8010" s="1">
        <v>50</v>
      </c>
      <c r="Q8010" s="1">
        <f t="shared" si="1133"/>
        <v>0.06</v>
      </c>
      <c r="T8010" s="4">
        <v>2896.3580000000002</v>
      </c>
      <c r="U8010" s="9">
        <f t="shared" si="1129"/>
        <v>1</v>
      </c>
      <c r="V8010" s="4">
        <f t="shared" si="1130"/>
        <v>57.927160000000001</v>
      </c>
      <c r="W8010" s="1" t="s">
        <v>21</v>
      </c>
      <c r="X8010" s="1">
        <v>8.99</v>
      </c>
      <c r="Y8010" s="4">
        <f t="shared" si="1131"/>
        <v>2905.348</v>
      </c>
      <c r="Z8010" s="1" t="s">
        <v>54</v>
      </c>
      <c r="AA8010" s="1" t="s">
        <v>37</v>
      </c>
      <c r="AB8010" s="1" t="s">
        <v>24</v>
      </c>
      <c r="AC8010" s="1" t="s">
        <v>25</v>
      </c>
      <c r="AD8010" s="1" t="s">
        <v>19</v>
      </c>
      <c r="AE8010" s="2">
        <v>41202</v>
      </c>
    </row>
    <row r="8011" spans="1:31" x14ac:dyDescent="0.25">
      <c r="A8011">
        <f t="shared" si="1132"/>
        <v>8010</v>
      </c>
      <c r="B8011" s="1">
        <v>54721</v>
      </c>
      <c r="C8011" s="2">
        <v>41200</v>
      </c>
      <c r="D8011" s="1" t="s">
        <v>27</v>
      </c>
      <c r="E8011" s="1" t="str">
        <f t="shared" si="1125"/>
        <v>*</v>
      </c>
      <c r="F8011" s="1" t="str">
        <f t="shared" si="1126"/>
        <v>*</v>
      </c>
      <c r="G8011" s="1" t="str">
        <f t="shared" si="1127"/>
        <v>*</v>
      </c>
      <c r="J8011" s="1" t="str">
        <f t="shared" si="1128"/>
        <v>*</v>
      </c>
      <c r="P8011" s="1">
        <v>19</v>
      </c>
      <c r="Q8011" s="1">
        <f t="shared" si="1133"/>
        <v>0.02</v>
      </c>
      <c r="T8011" s="4">
        <v>2002.4</v>
      </c>
      <c r="U8011" s="9">
        <f t="shared" si="1129"/>
        <v>1</v>
      </c>
      <c r="V8011" s="4">
        <f t="shared" si="1130"/>
        <v>105.38947368421053</v>
      </c>
      <c r="W8011" s="1" t="s">
        <v>33</v>
      </c>
      <c r="X8011" s="1">
        <v>26.22</v>
      </c>
      <c r="Y8011" s="4">
        <f t="shared" si="1131"/>
        <v>2028.6200000000001</v>
      </c>
      <c r="Z8011" s="1" t="s">
        <v>44</v>
      </c>
      <c r="AA8011" s="1" t="s">
        <v>28</v>
      </c>
      <c r="AB8011" s="1" t="s">
        <v>17</v>
      </c>
      <c r="AC8011" s="1" t="s">
        <v>62</v>
      </c>
      <c r="AD8011" s="1" t="s">
        <v>59</v>
      </c>
      <c r="AE8011" s="2">
        <v>41201</v>
      </c>
    </row>
    <row r="8012" spans="1:31" x14ac:dyDescent="0.25">
      <c r="A8012">
        <f t="shared" si="1132"/>
        <v>8011</v>
      </c>
      <c r="B8012" s="1">
        <v>55296</v>
      </c>
      <c r="C8012" s="2">
        <v>41200</v>
      </c>
      <c r="D8012" s="1" t="s">
        <v>13</v>
      </c>
      <c r="E8012" s="1" t="str">
        <f t="shared" si="1125"/>
        <v>*</v>
      </c>
      <c r="F8012" s="1" t="str">
        <f t="shared" si="1126"/>
        <v>*</v>
      </c>
      <c r="G8012" s="1" t="str">
        <f t="shared" si="1127"/>
        <v>*</v>
      </c>
      <c r="J8012" s="1" t="str">
        <f t="shared" si="1128"/>
        <v>*</v>
      </c>
      <c r="P8012" s="1">
        <v>32</v>
      </c>
      <c r="Q8012" s="1">
        <f t="shared" si="1133"/>
        <v>0.04</v>
      </c>
      <c r="T8012" s="4">
        <v>317.06</v>
      </c>
      <c r="U8012" s="9">
        <f t="shared" si="1129"/>
        <v>0</v>
      </c>
      <c r="V8012" s="4">
        <f t="shared" si="1130"/>
        <v>9.9081250000000001</v>
      </c>
      <c r="W8012" s="1" t="s">
        <v>21</v>
      </c>
      <c r="X8012" s="1">
        <v>2.06</v>
      </c>
      <c r="Y8012" s="4">
        <f t="shared" si="1131"/>
        <v>319.12</v>
      </c>
      <c r="Z8012" s="1" t="s">
        <v>49</v>
      </c>
      <c r="AA8012" s="1" t="s">
        <v>28</v>
      </c>
      <c r="AB8012" s="1" t="s">
        <v>29</v>
      </c>
      <c r="AC8012" s="1" t="s">
        <v>40</v>
      </c>
      <c r="AD8012" s="1" t="s">
        <v>31</v>
      </c>
      <c r="AE8012" s="2">
        <v>41204</v>
      </c>
    </row>
    <row r="8013" spans="1:31" x14ac:dyDescent="0.25">
      <c r="A8013">
        <f t="shared" si="1132"/>
        <v>8012</v>
      </c>
      <c r="B8013" s="1">
        <v>12356</v>
      </c>
      <c r="C8013" s="2">
        <v>41200</v>
      </c>
      <c r="D8013" s="1" t="s">
        <v>32</v>
      </c>
      <c r="E8013" s="1" t="str">
        <f t="shared" si="1125"/>
        <v>***</v>
      </c>
      <c r="F8013" s="1" t="str">
        <f t="shared" si="1126"/>
        <v>***</v>
      </c>
      <c r="G8013" s="1" t="str">
        <f t="shared" si="1127"/>
        <v>***</v>
      </c>
      <c r="J8013" s="1" t="str">
        <f t="shared" si="1128"/>
        <v>***</v>
      </c>
      <c r="P8013" s="1">
        <v>39</v>
      </c>
      <c r="Q8013" s="1">
        <f t="shared" si="1133"/>
        <v>0.04</v>
      </c>
      <c r="T8013" s="4">
        <v>243.05</v>
      </c>
      <c r="U8013" s="9">
        <f t="shared" si="1129"/>
        <v>0</v>
      </c>
      <c r="V8013" s="4">
        <f t="shared" si="1130"/>
        <v>6.2320512820512821</v>
      </c>
      <c r="W8013" s="1" t="s">
        <v>21</v>
      </c>
      <c r="X8013" s="1">
        <v>5.35</v>
      </c>
      <c r="Y8013" s="4">
        <f t="shared" si="1131"/>
        <v>248.4</v>
      </c>
      <c r="Z8013" s="1" t="s">
        <v>46</v>
      </c>
      <c r="AA8013" s="1" t="s">
        <v>16</v>
      </c>
      <c r="AB8013" s="1" t="s">
        <v>29</v>
      </c>
      <c r="AC8013" s="1" t="s">
        <v>40</v>
      </c>
      <c r="AD8013" s="1" t="s">
        <v>19</v>
      </c>
      <c r="AE8013" s="2">
        <v>41203</v>
      </c>
    </row>
    <row r="8014" spans="1:31" x14ac:dyDescent="0.25">
      <c r="A8014">
        <f t="shared" si="1132"/>
        <v>8013</v>
      </c>
      <c r="B8014" s="1">
        <v>30401</v>
      </c>
      <c r="C8014" s="2">
        <v>41200</v>
      </c>
      <c r="D8014" s="1" t="s">
        <v>36</v>
      </c>
      <c r="E8014" s="1" t="str">
        <f t="shared" si="1125"/>
        <v>*</v>
      </c>
      <c r="F8014" s="1" t="str">
        <f t="shared" si="1126"/>
        <v>*</v>
      </c>
      <c r="G8014" s="1" t="str">
        <f t="shared" si="1127"/>
        <v>*</v>
      </c>
      <c r="J8014" s="1" t="str">
        <f t="shared" si="1128"/>
        <v>*</v>
      </c>
      <c r="P8014" s="1">
        <v>39</v>
      </c>
      <c r="Q8014" s="1">
        <f t="shared" si="1133"/>
        <v>0.04</v>
      </c>
      <c r="T8014" s="4">
        <v>239.4</v>
      </c>
      <c r="U8014" s="9">
        <f t="shared" si="1129"/>
        <v>0</v>
      </c>
      <c r="V8014" s="4">
        <f t="shared" si="1130"/>
        <v>6.1384615384615389</v>
      </c>
      <c r="W8014" s="1" t="s">
        <v>21</v>
      </c>
      <c r="X8014" s="1">
        <v>5.15</v>
      </c>
      <c r="Y8014" s="4">
        <f t="shared" si="1131"/>
        <v>244.55</v>
      </c>
      <c r="Z8014" s="1" t="s">
        <v>46</v>
      </c>
      <c r="AA8014" s="1" t="s">
        <v>28</v>
      </c>
      <c r="AB8014" s="1" t="s">
        <v>29</v>
      </c>
      <c r="AC8014" s="1" t="s">
        <v>40</v>
      </c>
      <c r="AD8014" s="1" t="s">
        <v>19</v>
      </c>
      <c r="AE8014" s="2">
        <v>41202</v>
      </c>
    </row>
    <row r="8015" spans="1:31" x14ac:dyDescent="0.25">
      <c r="A8015">
        <f t="shared" si="1132"/>
        <v>8014</v>
      </c>
      <c r="B8015" s="1">
        <v>8231</v>
      </c>
      <c r="C8015" s="2">
        <v>41200</v>
      </c>
      <c r="D8015" s="1" t="s">
        <v>32</v>
      </c>
      <c r="E8015" s="1" t="str">
        <f t="shared" si="1125"/>
        <v>***</v>
      </c>
      <c r="F8015" s="1" t="str">
        <f t="shared" si="1126"/>
        <v>***</v>
      </c>
      <c r="G8015" s="1" t="str">
        <f t="shared" si="1127"/>
        <v>***</v>
      </c>
      <c r="J8015" s="1" t="str">
        <f t="shared" si="1128"/>
        <v>***</v>
      </c>
      <c r="P8015" s="1">
        <v>5</v>
      </c>
      <c r="Q8015" s="1">
        <f t="shared" si="1133"/>
        <v>0.01</v>
      </c>
      <c r="T8015" s="4">
        <v>110.03</v>
      </c>
      <c r="U8015" s="9">
        <f t="shared" si="1129"/>
        <v>0</v>
      </c>
      <c r="V8015" s="4">
        <f t="shared" si="1130"/>
        <v>22.006</v>
      </c>
      <c r="W8015" s="1" t="s">
        <v>21</v>
      </c>
      <c r="X8015" s="1">
        <v>10.49</v>
      </c>
      <c r="Y8015" s="4">
        <f t="shared" si="1131"/>
        <v>120.52</v>
      </c>
      <c r="Z8015" s="1" t="s">
        <v>22</v>
      </c>
      <c r="AA8015" s="1" t="s">
        <v>28</v>
      </c>
      <c r="AB8015" s="1" t="s">
        <v>17</v>
      </c>
      <c r="AC8015" s="1" t="s">
        <v>18</v>
      </c>
      <c r="AD8015" s="1" t="s">
        <v>19</v>
      </c>
      <c r="AE8015" s="2">
        <v>41201</v>
      </c>
    </row>
    <row r="8016" spans="1:31" x14ac:dyDescent="0.25">
      <c r="A8016">
        <f t="shared" si="1132"/>
        <v>8015</v>
      </c>
      <c r="B8016" s="1">
        <v>50308</v>
      </c>
      <c r="C8016" s="2">
        <v>41200</v>
      </c>
      <c r="D8016" s="1" t="s">
        <v>13</v>
      </c>
      <c r="E8016" s="1" t="str">
        <f t="shared" si="1125"/>
        <v>*</v>
      </c>
      <c r="F8016" s="1" t="str">
        <f t="shared" si="1126"/>
        <v>*</v>
      </c>
      <c r="G8016" s="1" t="str">
        <f t="shared" si="1127"/>
        <v>*</v>
      </c>
      <c r="J8016" s="1" t="str">
        <f t="shared" si="1128"/>
        <v>*</v>
      </c>
      <c r="P8016" s="1">
        <v>19</v>
      </c>
      <c r="Q8016" s="1">
        <f t="shared" si="1133"/>
        <v>0.02</v>
      </c>
      <c r="T8016" s="4">
        <v>86.48</v>
      </c>
      <c r="U8016" s="9">
        <f t="shared" si="1129"/>
        <v>0</v>
      </c>
      <c r="V8016" s="4">
        <f t="shared" si="1130"/>
        <v>4.5515789473684212</v>
      </c>
      <c r="W8016" s="1" t="s">
        <v>21</v>
      </c>
      <c r="X8016" s="1">
        <v>0.5</v>
      </c>
      <c r="Y8016" s="4">
        <f t="shared" si="1131"/>
        <v>86.98</v>
      </c>
      <c r="Z8016" s="1" t="s">
        <v>44</v>
      </c>
      <c r="AA8016" s="1" t="s">
        <v>37</v>
      </c>
      <c r="AB8016" s="1" t="s">
        <v>29</v>
      </c>
      <c r="AC8016" s="1" t="s">
        <v>58</v>
      </c>
      <c r="AD8016" s="1" t="s">
        <v>19</v>
      </c>
      <c r="AE8016" s="2">
        <v>41207</v>
      </c>
    </row>
    <row r="8017" spans="1:31" x14ac:dyDescent="0.25">
      <c r="A8017">
        <f t="shared" si="1132"/>
        <v>8016</v>
      </c>
      <c r="B8017" s="1">
        <v>8231</v>
      </c>
      <c r="C8017" s="2">
        <v>41200</v>
      </c>
      <c r="D8017" s="1" t="s">
        <v>32</v>
      </c>
      <c r="E8017" s="1" t="str">
        <f t="shared" si="1125"/>
        <v>***</v>
      </c>
      <c r="F8017" s="1" t="str">
        <f t="shared" si="1126"/>
        <v>***</v>
      </c>
      <c r="G8017" s="1" t="str">
        <f t="shared" si="1127"/>
        <v>***</v>
      </c>
      <c r="J8017" s="1" t="str">
        <f t="shared" si="1128"/>
        <v>***</v>
      </c>
      <c r="P8017" s="1">
        <v>27</v>
      </c>
      <c r="Q8017" s="1">
        <f t="shared" si="1133"/>
        <v>3.5000000000000003E-2</v>
      </c>
      <c r="T8017" s="4">
        <v>79.44</v>
      </c>
      <c r="U8017" s="9">
        <f t="shared" si="1129"/>
        <v>0</v>
      </c>
      <c r="V8017" s="4">
        <f t="shared" si="1130"/>
        <v>2.9422222222222221</v>
      </c>
      <c r="W8017" s="1" t="s">
        <v>21</v>
      </c>
      <c r="X8017" s="1">
        <v>0.5</v>
      </c>
      <c r="Y8017" s="4">
        <f t="shared" si="1131"/>
        <v>79.94</v>
      </c>
      <c r="Z8017" s="1" t="s">
        <v>22</v>
      </c>
      <c r="AA8017" s="1" t="s">
        <v>28</v>
      </c>
      <c r="AB8017" s="1" t="s">
        <v>29</v>
      </c>
      <c r="AC8017" s="1" t="s">
        <v>58</v>
      </c>
      <c r="AD8017" s="1" t="s">
        <v>19</v>
      </c>
      <c r="AE8017" s="2">
        <v>41202</v>
      </c>
    </row>
    <row r="8018" spans="1:31" x14ac:dyDescent="0.25">
      <c r="A8018">
        <f t="shared" si="1132"/>
        <v>8017</v>
      </c>
      <c r="B8018" s="1">
        <v>50055</v>
      </c>
      <c r="C8018" s="2">
        <v>41200</v>
      </c>
      <c r="D8018" s="1" t="s">
        <v>36</v>
      </c>
      <c r="E8018" s="1" t="str">
        <f t="shared" si="1125"/>
        <v>*</v>
      </c>
      <c r="F8018" s="1" t="str">
        <f t="shared" si="1126"/>
        <v>*</v>
      </c>
      <c r="G8018" s="1" t="str">
        <f t="shared" si="1127"/>
        <v>*</v>
      </c>
      <c r="J8018" s="1" t="str">
        <f t="shared" si="1128"/>
        <v>*</v>
      </c>
      <c r="P8018" s="1">
        <v>11</v>
      </c>
      <c r="Q8018" s="1">
        <f t="shared" si="1133"/>
        <v>0.02</v>
      </c>
      <c r="T8018" s="4">
        <v>75.790000000000006</v>
      </c>
      <c r="U8018" s="9">
        <f t="shared" si="1129"/>
        <v>0</v>
      </c>
      <c r="V8018" s="4">
        <f t="shared" si="1130"/>
        <v>6.8900000000000006</v>
      </c>
      <c r="W8018" s="1" t="s">
        <v>21</v>
      </c>
      <c r="X8018" s="1">
        <v>4.91</v>
      </c>
      <c r="Y8018" s="4">
        <f t="shared" si="1131"/>
        <v>80.7</v>
      </c>
      <c r="Z8018" s="1" t="s">
        <v>49</v>
      </c>
      <c r="AA8018" s="1" t="s">
        <v>23</v>
      </c>
      <c r="AB8018" s="1" t="s">
        <v>29</v>
      </c>
      <c r="AC8018" s="1" t="s">
        <v>40</v>
      </c>
      <c r="AD8018" s="1" t="s">
        <v>19</v>
      </c>
      <c r="AE8018" s="2">
        <v>41202</v>
      </c>
    </row>
    <row r="8019" spans="1:31" x14ac:dyDescent="0.25">
      <c r="A8019">
        <f t="shared" si="1132"/>
        <v>8018</v>
      </c>
      <c r="B8019" s="1">
        <v>19782</v>
      </c>
      <c r="C8019" s="2">
        <v>41200</v>
      </c>
      <c r="D8019" s="1" t="s">
        <v>13</v>
      </c>
      <c r="E8019" s="1" t="str">
        <f t="shared" si="1125"/>
        <v>*</v>
      </c>
      <c r="F8019" s="1" t="str">
        <f t="shared" si="1126"/>
        <v>*</v>
      </c>
      <c r="G8019" s="1" t="str">
        <f t="shared" si="1127"/>
        <v>*</v>
      </c>
      <c r="J8019" s="1" t="str">
        <f t="shared" si="1128"/>
        <v>*</v>
      </c>
      <c r="P8019" s="1">
        <v>18</v>
      </c>
      <c r="Q8019" s="1">
        <f t="shared" si="1133"/>
        <v>0.02</v>
      </c>
      <c r="T8019" s="4">
        <v>33.21</v>
      </c>
      <c r="U8019" s="9">
        <f t="shared" si="1129"/>
        <v>0</v>
      </c>
      <c r="V8019" s="4">
        <f t="shared" si="1130"/>
        <v>1.845</v>
      </c>
      <c r="W8019" s="1" t="s">
        <v>21</v>
      </c>
      <c r="X8019" s="1">
        <v>0.75</v>
      </c>
      <c r="Y8019" s="4">
        <f t="shared" si="1131"/>
        <v>33.96</v>
      </c>
      <c r="Z8019" s="1" t="s">
        <v>22</v>
      </c>
      <c r="AA8019" s="1" t="s">
        <v>16</v>
      </c>
      <c r="AB8019" s="1" t="s">
        <v>29</v>
      </c>
      <c r="AC8019" s="1" t="s">
        <v>61</v>
      </c>
      <c r="AD8019" s="1" t="s">
        <v>31</v>
      </c>
      <c r="AE8019" s="2">
        <v>41204</v>
      </c>
    </row>
    <row r="8020" spans="1:31" x14ac:dyDescent="0.25">
      <c r="A8020">
        <f t="shared" si="1132"/>
        <v>8019</v>
      </c>
      <c r="B8020" s="1">
        <v>48643</v>
      </c>
      <c r="C8020" s="2">
        <v>41200</v>
      </c>
      <c r="D8020" s="1" t="s">
        <v>36</v>
      </c>
      <c r="E8020" s="1" t="str">
        <f t="shared" si="1125"/>
        <v>*</v>
      </c>
      <c r="F8020" s="1" t="str">
        <f t="shared" si="1126"/>
        <v>*</v>
      </c>
      <c r="G8020" s="1" t="str">
        <f t="shared" si="1127"/>
        <v>*</v>
      </c>
      <c r="J8020" s="1" t="str">
        <f t="shared" si="1128"/>
        <v>*</v>
      </c>
      <c r="P8020" s="1">
        <v>6</v>
      </c>
      <c r="Q8020" s="1">
        <f t="shared" si="1133"/>
        <v>0.01</v>
      </c>
      <c r="T8020" s="4">
        <v>18.05</v>
      </c>
      <c r="U8020" s="9">
        <f t="shared" si="1129"/>
        <v>0</v>
      </c>
      <c r="V8020" s="4">
        <f t="shared" si="1130"/>
        <v>3.0083333333333333</v>
      </c>
      <c r="W8020" s="1" t="s">
        <v>21</v>
      </c>
      <c r="X8020" s="1">
        <v>0.99</v>
      </c>
      <c r="Y8020" s="4">
        <f t="shared" si="1131"/>
        <v>19.04</v>
      </c>
      <c r="Z8020" s="1" t="s">
        <v>54</v>
      </c>
      <c r="AA8020" s="1" t="s">
        <v>37</v>
      </c>
      <c r="AB8020" s="1" t="s">
        <v>29</v>
      </c>
      <c r="AC8020" s="1" t="s">
        <v>58</v>
      </c>
      <c r="AD8020" s="1" t="s">
        <v>19</v>
      </c>
      <c r="AE8020" s="2">
        <v>41202</v>
      </c>
    </row>
    <row r="8021" spans="1:31" x14ac:dyDescent="0.25">
      <c r="A8021">
        <f t="shared" si="1132"/>
        <v>8020</v>
      </c>
      <c r="B8021" s="1">
        <v>50055</v>
      </c>
      <c r="C8021" s="2">
        <v>41200</v>
      </c>
      <c r="D8021" s="1" t="s">
        <v>36</v>
      </c>
      <c r="E8021" s="1" t="str">
        <f t="shared" si="1125"/>
        <v>*</v>
      </c>
      <c r="F8021" s="1" t="str">
        <f t="shared" si="1126"/>
        <v>*</v>
      </c>
      <c r="G8021" s="1" t="str">
        <f t="shared" si="1127"/>
        <v>*</v>
      </c>
      <c r="J8021" s="1" t="str">
        <f t="shared" si="1128"/>
        <v>*</v>
      </c>
      <c r="P8021" s="1">
        <v>1</v>
      </c>
      <c r="Q8021" s="1">
        <f t="shared" si="1133"/>
        <v>0.01</v>
      </c>
      <c r="T8021" s="4">
        <v>13.45</v>
      </c>
      <c r="U8021" s="9">
        <f t="shared" si="1129"/>
        <v>0</v>
      </c>
      <c r="V8021" s="4">
        <f t="shared" si="1130"/>
        <v>13.45</v>
      </c>
      <c r="W8021" s="1" t="s">
        <v>21</v>
      </c>
      <c r="X8021" s="1">
        <v>7.78</v>
      </c>
      <c r="Y8021" s="4">
        <f t="shared" si="1131"/>
        <v>21.23</v>
      </c>
      <c r="Z8021" s="1" t="s">
        <v>49</v>
      </c>
      <c r="AA8021" s="1" t="s">
        <v>23</v>
      </c>
      <c r="AB8021" s="1" t="s">
        <v>29</v>
      </c>
      <c r="AC8021" s="1" t="s">
        <v>43</v>
      </c>
      <c r="AD8021" s="1" t="s">
        <v>19</v>
      </c>
      <c r="AE8021" s="2">
        <v>41202</v>
      </c>
    </row>
    <row r="8022" spans="1:31" x14ac:dyDescent="0.25">
      <c r="A8022">
        <f t="shared" si="1132"/>
        <v>8021</v>
      </c>
      <c r="B8022" s="1">
        <v>27750</v>
      </c>
      <c r="C8022" s="2">
        <v>41201</v>
      </c>
      <c r="D8022" s="1" t="s">
        <v>13</v>
      </c>
      <c r="E8022" s="1" t="str">
        <f t="shared" si="1125"/>
        <v>*</v>
      </c>
      <c r="F8022" s="1" t="str">
        <f t="shared" si="1126"/>
        <v>*</v>
      </c>
      <c r="G8022" s="1" t="str">
        <f t="shared" si="1127"/>
        <v>*</v>
      </c>
      <c r="J8022" s="1" t="str">
        <f t="shared" si="1128"/>
        <v>*</v>
      </c>
      <c r="P8022" s="1">
        <v>18</v>
      </c>
      <c r="Q8022" s="1">
        <f t="shared" si="1133"/>
        <v>0.02</v>
      </c>
      <c r="T8022" s="4">
        <v>7370.84</v>
      </c>
      <c r="U8022" s="9">
        <f t="shared" si="1129"/>
        <v>1</v>
      </c>
      <c r="V8022" s="4">
        <f t="shared" si="1130"/>
        <v>409.49111111111114</v>
      </c>
      <c r="W8022" s="1" t="s">
        <v>33</v>
      </c>
      <c r="X8022" s="1">
        <v>49</v>
      </c>
      <c r="Y8022" s="4">
        <f t="shared" si="1131"/>
        <v>7419.84</v>
      </c>
      <c r="Z8022" s="1" t="s">
        <v>46</v>
      </c>
      <c r="AA8022" s="1" t="s">
        <v>23</v>
      </c>
      <c r="AB8022" s="1" t="s">
        <v>24</v>
      </c>
      <c r="AC8022" s="1" t="s">
        <v>47</v>
      </c>
      <c r="AD8022" s="1" t="s">
        <v>35</v>
      </c>
      <c r="AE8022" s="2">
        <v>41201</v>
      </c>
    </row>
    <row r="8023" spans="1:31" x14ac:dyDescent="0.25">
      <c r="A8023">
        <f t="shared" si="1132"/>
        <v>8022</v>
      </c>
      <c r="B8023" s="1">
        <v>19777</v>
      </c>
      <c r="C8023" s="2">
        <v>41201</v>
      </c>
      <c r="D8023" s="1" t="s">
        <v>27</v>
      </c>
      <c r="E8023" s="1" t="str">
        <f t="shared" si="1125"/>
        <v>*</v>
      </c>
      <c r="F8023" s="1" t="str">
        <f t="shared" si="1126"/>
        <v>*</v>
      </c>
      <c r="G8023" s="1" t="str">
        <f t="shared" si="1127"/>
        <v>*</v>
      </c>
      <c r="J8023" s="1" t="str">
        <f t="shared" si="1128"/>
        <v>*</v>
      </c>
      <c r="P8023" s="1">
        <v>24</v>
      </c>
      <c r="Q8023" s="1">
        <f t="shared" si="1133"/>
        <v>3.5000000000000003E-2</v>
      </c>
      <c r="T8023" s="4">
        <v>3268.7514999999999</v>
      </c>
      <c r="U8023" s="9">
        <f t="shared" si="1129"/>
        <v>1</v>
      </c>
      <c r="V8023" s="4">
        <f t="shared" si="1130"/>
        <v>136.19797916666667</v>
      </c>
      <c r="W8023" s="1" t="s">
        <v>21</v>
      </c>
      <c r="X8023" s="1">
        <v>8.08</v>
      </c>
      <c r="Y8023" s="4">
        <f t="shared" si="1131"/>
        <v>3276.8314999999998</v>
      </c>
      <c r="Z8023" s="1" t="s">
        <v>22</v>
      </c>
      <c r="AA8023" s="1" t="s">
        <v>28</v>
      </c>
      <c r="AB8023" s="1" t="s">
        <v>24</v>
      </c>
      <c r="AC8023" s="1" t="s">
        <v>25</v>
      </c>
      <c r="AD8023" s="1" t="s">
        <v>19</v>
      </c>
      <c r="AE8023" s="2">
        <v>41203</v>
      </c>
    </row>
    <row r="8024" spans="1:31" x14ac:dyDescent="0.25">
      <c r="A8024">
        <f t="shared" si="1132"/>
        <v>8023</v>
      </c>
      <c r="B8024" s="1">
        <v>27750</v>
      </c>
      <c r="C8024" s="2">
        <v>41201</v>
      </c>
      <c r="D8024" s="1" t="s">
        <v>13</v>
      </c>
      <c r="E8024" s="1" t="str">
        <f t="shared" si="1125"/>
        <v>*</v>
      </c>
      <c r="F8024" s="1" t="str">
        <f t="shared" si="1126"/>
        <v>*</v>
      </c>
      <c r="G8024" s="1" t="str">
        <f t="shared" si="1127"/>
        <v>*</v>
      </c>
      <c r="J8024" s="1" t="str">
        <f t="shared" si="1128"/>
        <v>*</v>
      </c>
      <c r="P8024" s="1">
        <v>12</v>
      </c>
      <c r="Q8024" s="1">
        <f t="shared" si="1133"/>
        <v>0.02</v>
      </c>
      <c r="T8024" s="4">
        <v>769.17</v>
      </c>
      <c r="U8024" s="9">
        <f t="shared" si="1129"/>
        <v>0</v>
      </c>
      <c r="V8024" s="4">
        <f t="shared" si="1130"/>
        <v>64.097499999999997</v>
      </c>
      <c r="W8024" s="1" t="s">
        <v>33</v>
      </c>
      <c r="X8024" s="1">
        <v>36.61</v>
      </c>
      <c r="Y8024" s="4">
        <f t="shared" si="1131"/>
        <v>805.78</v>
      </c>
      <c r="Z8024" s="1" t="s">
        <v>46</v>
      </c>
      <c r="AA8024" s="1" t="s">
        <v>23</v>
      </c>
      <c r="AB8024" s="1" t="s">
        <v>17</v>
      </c>
      <c r="AC8024" s="1" t="s">
        <v>62</v>
      </c>
      <c r="AD8024" s="1" t="s">
        <v>59</v>
      </c>
      <c r="AE8024" s="2">
        <v>41205</v>
      </c>
    </row>
    <row r="8025" spans="1:31" x14ac:dyDescent="0.25">
      <c r="A8025">
        <f t="shared" si="1132"/>
        <v>8024</v>
      </c>
      <c r="B8025" s="1">
        <v>19777</v>
      </c>
      <c r="C8025" s="2">
        <v>41201</v>
      </c>
      <c r="D8025" s="1" t="s">
        <v>27</v>
      </c>
      <c r="E8025" s="1" t="str">
        <f t="shared" si="1125"/>
        <v>*</v>
      </c>
      <c r="F8025" s="1" t="str">
        <f t="shared" si="1126"/>
        <v>*</v>
      </c>
      <c r="G8025" s="1" t="str">
        <f t="shared" si="1127"/>
        <v>*</v>
      </c>
      <c r="J8025" s="1" t="str">
        <f t="shared" si="1128"/>
        <v>*</v>
      </c>
      <c r="P8025" s="1">
        <v>22</v>
      </c>
      <c r="Q8025" s="1">
        <f t="shared" si="1133"/>
        <v>3.5000000000000003E-2</v>
      </c>
      <c r="T8025" s="4">
        <v>321.91000000000003</v>
      </c>
      <c r="U8025" s="9">
        <f t="shared" si="1129"/>
        <v>0</v>
      </c>
      <c r="V8025" s="4">
        <f t="shared" si="1130"/>
        <v>14.632272727272728</v>
      </c>
      <c r="W8025" s="1" t="s">
        <v>21</v>
      </c>
      <c r="X8025" s="1">
        <v>8.4</v>
      </c>
      <c r="Y8025" s="4">
        <f t="shared" si="1131"/>
        <v>330.31</v>
      </c>
      <c r="Z8025" s="1" t="s">
        <v>22</v>
      </c>
      <c r="AA8025" s="1" t="s">
        <v>28</v>
      </c>
      <c r="AB8025" s="1" t="s">
        <v>29</v>
      </c>
      <c r="AC8025" s="1" t="s">
        <v>43</v>
      </c>
      <c r="AD8025" s="1" t="s">
        <v>19</v>
      </c>
      <c r="AE8025" s="2">
        <v>41201</v>
      </c>
    </row>
    <row r="8026" spans="1:31" x14ac:dyDescent="0.25">
      <c r="A8026">
        <f t="shared" si="1132"/>
        <v>8025</v>
      </c>
      <c r="B8026" s="1">
        <v>33477</v>
      </c>
      <c r="C8026" s="2">
        <v>41201</v>
      </c>
      <c r="D8026" s="1" t="s">
        <v>20</v>
      </c>
      <c r="E8026" s="1" t="str">
        <f t="shared" si="1125"/>
        <v>*</v>
      </c>
      <c r="F8026" s="1" t="str">
        <f t="shared" si="1126"/>
        <v>**</v>
      </c>
      <c r="G8026" s="1" t="str">
        <f t="shared" si="1127"/>
        <v>**</v>
      </c>
      <c r="J8026" s="1" t="str">
        <f t="shared" si="1128"/>
        <v>**</v>
      </c>
      <c r="P8026" s="1">
        <v>28</v>
      </c>
      <c r="Q8026" s="1">
        <f t="shared" si="1133"/>
        <v>3.5000000000000003E-2</v>
      </c>
      <c r="T8026" s="4">
        <v>269.27999999999997</v>
      </c>
      <c r="U8026" s="9">
        <f t="shared" si="1129"/>
        <v>0</v>
      </c>
      <c r="V8026" s="4">
        <f t="shared" si="1130"/>
        <v>9.6171428571428557</v>
      </c>
      <c r="W8026" s="1" t="s">
        <v>21</v>
      </c>
      <c r="X8026" s="1">
        <v>0.99</v>
      </c>
      <c r="Y8026" s="4">
        <f t="shared" si="1131"/>
        <v>270.27</v>
      </c>
      <c r="Z8026" s="1" t="s">
        <v>22</v>
      </c>
      <c r="AA8026" s="1" t="s">
        <v>23</v>
      </c>
      <c r="AB8026" s="1" t="s">
        <v>29</v>
      </c>
      <c r="AC8026" s="1" t="s">
        <v>58</v>
      </c>
      <c r="AD8026" s="1" t="s">
        <v>19</v>
      </c>
      <c r="AE8026" s="2">
        <v>41203</v>
      </c>
    </row>
    <row r="8027" spans="1:31" x14ac:dyDescent="0.25">
      <c r="A8027">
        <f t="shared" si="1132"/>
        <v>8026</v>
      </c>
      <c r="B8027" s="1">
        <v>19777</v>
      </c>
      <c r="C8027" s="2">
        <v>41201</v>
      </c>
      <c r="D8027" s="1" t="s">
        <v>27</v>
      </c>
      <c r="E8027" s="1" t="str">
        <f t="shared" si="1125"/>
        <v>*</v>
      </c>
      <c r="F8027" s="1" t="str">
        <f t="shared" si="1126"/>
        <v>*</v>
      </c>
      <c r="G8027" s="1" t="str">
        <f t="shared" si="1127"/>
        <v>*</v>
      </c>
      <c r="J8027" s="1" t="str">
        <f t="shared" si="1128"/>
        <v>*</v>
      </c>
      <c r="P8027" s="1">
        <v>2</v>
      </c>
      <c r="Q8027" s="1">
        <f t="shared" si="1133"/>
        <v>0.01</v>
      </c>
      <c r="T8027" s="4">
        <v>132.96</v>
      </c>
      <c r="U8027" s="9">
        <f t="shared" si="1129"/>
        <v>0</v>
      </c>
      <c r="V8027" s="4">
        <f t="shared" si="1130"/>
        <v>66.48</v>
      </c>
      <c r="W8027" s="1" t="s">
        <v>21</v>
      </c>
      <c r="X8027" s="1">
        <v>10.29</v>
      </c>
      <c r="Y8027" s="4">
        <f t="shared" si="1131"/>
        <v>143.25</v>
      </c>
      <c r="Z8027" s="1" t="s">
        <v>22</v>
      </c>
      <c r="AA8027" s="1" t="s">
        <v>28</v>
      </c>
      <c r="AB8027" s="1" t="s">
        <v>29</v>
      </c>
      <c r="AC8027" s="1" t="s">
        <v>43</v>
      </c>
      <c r="AD8027" s="1" t="s">
        <v>19</v>
      </c>
      <c r="AE8027" s="2">
        <v>41203</v>
      </c>
    </row>
    <row r="8028" spans="1:31" x14ac:dyDescent="0.25">
      <c r="A8028">
        <f t="shared" si="1132"/>
        <v>8027</v>
      </c>
      <c r="B8028" s="1">
        <v>612</v>
      </c>
      <c r="C8028" s="2">
        <v>41202</v>
      </c>
      <c r="D8028" s="1" t="s">
        <v>36</v>
      </c>
      <c r="E8028" s="1" t="str">
        <f t="shared" si="1125"/>
        <v>*</v>
      </c>
      <c r="F8028" s="1" t="str">
        <f t="shared" si="1126"/>
        <v>*</v>
      </c>
      <c r="G8028" s="1" t="str">
        <f t="shared" si="1127"/>
        <v>*</v>
      </c>
      <c r="J8028" s="1" t="str">
        <f t="shared" si="1128"/>
        <v>*</v>
      </c>
      <c r="P8028" s="1">
        <v>43</v>
      </c>
      <c r="Q8028" s="1">
        <f t="shared" si="1133"/>
        <v>0.05</v>
      </c>
      <c r="T8028" s="4">
        <v>2531.0875000000001</v>
      </c>
      <c r="U8028" s="9">
        <f t="shared" si="1129"/>
        <v>1</v>
      </c>
      <c r="V8028" s="4">
        <f t="shared" si="1130"/>
        <v>58.862500000000004</v>
      </c>
      <c r="W8028" s="1" t="s">
        <v>21</v>
      </c>
      <c r="X8028" s="1">
        <v>2.5</v>
      </c>
      <c r="Y8028" s="4">
        <f t="shared" si="1131"/>
        <v>2533.5875000000001</v>
      </c>
      <c r="Z8028" s="1" t="s">
        <v>51</v>
      </c>
      <c r="AA8028" s="1" t="s">
        <v>28</v>
      </c>
      <c r="AB8028" s="1" t="s">
        <v>24</v>
      </c>
      <c r="AC8028" s="1" t="s">
        <v>25</v>
      </c>
      <c r="AD8028" s="1" t="s">
        <v>19</v>
      </c>
      <c r="AE8028" s="2">
        <v>41204</v>
      </c>
    </row>
    <row r="8029" spans="1:31" x14ac:dyDescent="0.25">
      <c r="A8029">
        <f t="shared" si="1132"/>
        <v>8028</v>
      </c>
      <c r="B8029" s="1">
        <v>27780</v>
      </c>
      <c r="C8029" s="2">
        <v>41202</v>
      </c>
      <c r="D8029" s="1" t="s">
        <v>32</v>
      </c>
      <c r="E8029" s="1" t="str">
        <f t="shared" si="1125"/>
        <v>***</v>
      </c>
      <c r="F8029" s="1" t="str">
        <f t="shared" si="1126"/>
        <v>***</v>
      </c>
      <c r="G8029" s="1" t="str">
        <f t="shared" si="1127"/>
        <v>***</v>
      </c>
      <c r="J8029" s="1" t="str">
        <f t="shared" si="1128"/>
        <v>***</v>
      </c>
      <c r="P8029" s="1">
        <v>39</v>
      </c>
      <c r="Q8029" s="1">
        <f t="shared" si="1133"/>
        <v>0.04</v>
      </c>
      <c r="T8029" s="4">
        <v>1678.34</v>
      </c>
      <c r="U8029" s="9">
        <f t="shared" si="1129"/>
        <v>1</v>
      </c>
      <c r="V8029" s="4">
        <f t="shared" si="1130"/>
        <v>43.034358974358973</v>
      </c>
      <c r="W8029" s="1" t="s">
        <v>21</v>
      </c>
      <c r="X8029" s="1">
        <v>1.99</v>
      </c>
      <c r="Y8029" s="4">
        <f t="shared" si="1131"/>
        <v>1680.33</v>
      </c>
      <c r="Z8029" s="1" t="s">
        <v>46</v>
      </c>
      <c r="AA8029" s="1" t="s">
        <v>23</v>
      </c>
      <c r="AB8029" s="1" t="s">
        <v>24</v>
      </c>
      <c r="AC8029" s="1" t="s">
        <v>38</v>
      </c>
      <c r="AD8029" s="1" t="s">
        <v>41</v>
      </c>
      <c r="AE8029" s="2">
        <v>41203</v>
      </c>
    </row>
    <row r="8030" spans="1:31" x14ac:dyDescent="0.25">
      <c r="A8030">
        <f t="shared" si="1132"/>
        <v>8029</v>
      </c>
      <c r="B8030" s="1">
        <v>612</v>
      </c>
      <c r="C8030" s="2">
        <v>41202</v>
      </c>
      <c r="D8030" s="1" t="s">
        <v>36</v>
      </c>
      <c r="E8030" s="1" t="str">
        <f t="shared" si="1125"/>
        <v>*</v>
      </c>
      <c r="F8030" s="1" t="str">
        <f t="shared" si="1126"/>
        <v>*</v>
      </c>
      <c r="G8030" s="1" t="str">
        <f t="shared" si="1127"/>
        <v>*</v>
      </c>
      <c r="J8030" s="1" t="str">
        <f t="shared" si="1128"/>
        <v>*</v>
      </c>
      <c r="P8030" s="1">
        <v>50</v>
      </c>
      <c r="Q8030" s="1">
        <f t="shared" si="1133"/>
        <v>0.06</v>
      </c>
      <c r="T8030" s="4">
        <v>262.87</v>
      </c>
      <c r="U8030" s="9">
        <f t="shared" si="1129"/>
        <v>0</v>
      </c>
      <c r="V8030" s="4">
        <f t="shared" si="1130"/>
        <v>5.2574000000000005</v>
      </c>
      <c r="W8030" s="1" t="s">
        <v>21</v>
      </c>
      <c r="X8030" s="1">
        <v>6.26</v>
      </c>
      <c r="Y8030" s="4">
        <f t="shared" si="1131"/>
        <v>269.13</v>
      </c>
      <c r="Z8030" s="1" t="s">
        <v>51</v>
      </c>
      <c r="AA8030" s="1" t="s">
        <v>28</v>
      </c>
      <c r="AB8030" s="1" t="s">
        <v>29</v>
      </c>
      <c r="AC8030" s="1" t="s">
        <v>40</v>
      </c>
      <c r="AD8030" s="1" t="s">
        <v>19</v>
      </c>
      <c r="AE8030" s="2">
        <v>41204</v>
      </c>
    </row>
    <row r="8031" spans="1:31" x14ac:dyDescent="0.25">
      <c r="A8031">
        <f t="shared" si="1132"/>
        <v>8030</v>
      </c>
      <c r="B8031" s="1">
        <v>27780</v>
      </c>
      <c r="C8031" s="2">
        <v>41202</v>
      </c>
      <c r="D8031" s="1" t="s">
        <v>32</v>
      </c>
      <c r="E8031" s="1" t="str">
        <f t="shared" si="1125"/>
        <v>***</v>
      </c>
      <c r="F8031" s="1" t="str">
        <f t="shared" si="1126"/>
        <v>***</v>
      </c>
      <c r="G8031" s="1" t="str">
        <f t="shared" si="1127"/>
        <v>***</v>
      </c>
      <c r="J8031" s="1" t="str">
        <f t="shared" si="1128"/>
        <v>***</v>
      </c>
      <c r="P8031" s="1">
        <v>39</v>
      </c>
      <c r="Q8031" s="1">
        <f t="shared" si="1133"/>
        <v>0.04</v>
      </c>
      <c r="T8031" s="4">
        <v>147.71</v>
      </c>
      <c r="U8031" s="9">
        <f t="shared" si="1129"/>
        <v>0</v>
      </c>
      <c r="V8031" s="4">
        <f t="shared" si="1130"/>
        <v>3.7874358974358975</v>
      </c>
      <c r="W8031" s="1" t="s">
        <v>21</v>
      </c>
      <c r="X8031" s="1">
        <v>1.32</v>
      </c>
      <c r="Y8031" s="4">
        <f t="shared" si="1131"/>
        <v>149.03</v>
      </c>
      <c r="Z8031" s="1" t="s">
        <v>46</v>
      </c>
      <c r="AA8031" s="1" t="s">
        <v>23</v>
      </c>
      <c r="AB8031" s="1" t="s">
        <v>29</v>
      </c>
      <c r="AC8031" s="1" t="s">
        <v>45</v>
      </c>
      <c r="AD8031" s="1" t="s">
        <v>31</v>
      </c>
      <c r="AE8031" s="2">
        <v>41202</v>
      </c>
    </row>
    <row r="8032" spans="1:31" x14ac:dyDescent="0.25">
      <c r="A8032">
        <f t="shared" si="1132"/>
        <v>8031</v>
      </c>
      <c r="B8032" s="1">
        <v>27780</v>
      </c>
      <c r="C8032" s="2">
        <v>41202</v>
      </c>
      <c r="D8032" s="1" t="s">
        <v>32</v>
      </c>
      <c r="E8032" s="1" t="str">
        <f t="shared" si="1125"/>
        <v>***</v>
      </c>
      <c r="F8032" s="1" t="str">
        <f t="shared" si="1126"/>
        <v>***</v>
      </c>
      <c r="G8032" s="1" t="str">
        <f t="shared" si="1127"/>
        <v>***</v>
      </c>
      <c r="J8032" s="1" t="str">
        <f t="shared" si="1128"/>
        <v>***</v>
      </c>
      <c r="P8032" s="1">
        <v>18</v>
      </c>
      <c r="Q8032" s="1">
        <f t="shared" si="1133"/>
        <v>0.02</v>
      </c>
      <c r="T8032" s="4">
        <v>56.41</v>
      </c>
      <c r="U8032" s="9">
        <f t="shared" si="1129"/>
        <v>0</v>
      </c>
      <c r="V8032" s="4">
        <f t="shared" si="1130"/>
        <v>3.1338888888888885</v>
      </c>
      <c r="W8032" s="1" t="s">
        <v>21</v>
      </c>
      <c r="X8032" s="1">
        <v>0.99</v>
      </c>
      <c r="Y8032" s="4">
        <f t="shared" si="1131"/>
        <v>57.4</v>
      </c>
      <c r="Z8032" s="1" t="s">
        <v>46</v>
      </c>
      <c r="AA8032" s="1" t="s">
        <v>23</v>
      </c>
      <c r="AB8032" s="1" t="s">
        <v>29</v>
      </c>
      <c r="AC8032" s="1" t="s">
        <v>58</v>
      </c>
      <c r="AD8032" s="1" t="s">
        <v>19</v>
      </c>
      <c r="AE8032" s="2">
        <v>41203</v>
      </c>
    </row>
    <row r="8033" spans="1:31" x14ac:dyDescent="0.25">
      <c r="A8033">
        <f t="shared" si="1132"/>
        <v>8032</v>
      </c>
      <c r="B8033" s="1">
        <v>8065</v>
      </c>
      <c r="C8033" s="2">
        <v>41203</v>
      </c>
      <c r="D8033" s="1" t="s">
        <v>36</v>
      </c>
      <c r="E8033" s="1" t="str">
        <f t="shared" si="1125"/>
        <v>*</v>
      </c>
      <c r="F8033" s="1" t="str">
        <f t="shared" si="1126"/>
        <v>*</v>
      </c>
      <c r="G8033" s="1" t="str">
        <f t="shared" si="1127"/>
        <v>*</v>
      </c>
      <c r="J8033" s="1" t="str">
        <f t="shared" si="1128"/>
        <v>*</v>
      </c>
      <c r="P8033" s="1">
        <v>17</v>
      </c>
      <c r="Q8033" s="1">
        <f t="shared" si="1133"/>
        <v>0.02</v>
      </c>
      <c r="T8033" s="4">
        <v>1125.76</v>
      </c>
      <c r="U8033" s="9">
        <f t="shared" si="1129"/>
        <v>1</v>
      </c>
      <c r="V8033" s="4">
        <f t="shared" si="1130"/>
        <v>66.221176470588233</v>
      </c>
      <c r="W8033" s="1" t="s">
        <v>21</v>
      </c>
      <c r="X8033" s="1">
        <v>12.23</v>
      </c>
      <c r="Y8033" s="4">
        <f t="shared" si="1131"/>
        <v>1137.99</v>
      </c>
      <c r="Z8033" s="1" t="s">
        <v>44</v>
      </c>
      <c r="AA8033" s="1" t="s">
        <v>23</v>
      </c>
      <c r="AB8033" s="1" t="s">
        <v>17</v>
      </c>
      <c r="AC8033" s="1" t="s">
        <v>18</v>
      </c>
      <c r="AD8033" s="1" t="s">
        <v>26</v>
      </c>
      <c r="AE8033" s="2">
        <v>41205</v>
      </c>
    </row>
    <row r="8034" spans="1:31" x14ac:dyDescent="0.25">
      <c r="A8034">
        <f t="shared" si="1132"/>
        <v>8033</v>
      </c>
      <c r="B8034" s="1">
        <v>2275</v>
      </c>
      <c r="C8034" s="2">
        <v>41203</v>
      </c>
      <c r="D8034" s="1" t="s">
        <v>27</v>
      </c>
      <c r="E8034" s="1" t="str">
        <f t="shared" si="1125"/>
        <v>*</v>
      </c>
      <c r="F8034" s="1" t="str">
        <f t="shared" si="1126"/>
        <v>*</v>
      </c>
      <c r="G8034" s="1" t="str">
        <f t="shared" si="1127"/>
        <v>*</v>
      </c>
      <c r="J8034" s="1" t="str">
        <f t="shared" si="1128"/>
        <v>*</v>
      </c>
      <c r="P8034" s="1">
        <v>49</v>
      </c>
      <c r="Q8034" s="1">
        <f t="shared" si="1133"/>
        <v>0.05</v>
      </c>
      <c r="T8034" s="4">
        <v>278</v>
      </c>
      <c r="U8034" s="9">
        <f t="shared" si="1129"/>
        <v>0</v>
      </c>
      <c r="V8034" s="4">
        <f t="shared" si="1130"/>
        <v>5.6734693877551017</v>
      </c>
      <c r="W8034" s="1" t="s">
        <v>21</v>
      </c>
      <c r="X8034" s="1">
        <v>1.17</v>
      </c>
      <c r="Y8034" s="4">
        <f t="shared" si="1131"/>
        <v>279.17</v>
      </c>
      <c r="Z8034" s="1" t="s">
        <v>60</v>
      </c>
      <c r="AA8034" s="1" t="s">
        <v>23</v>
      </c>
      <c r="AB8034" s="1" t="s">
        <v>29</v>
      </c>
      <c r="AC8034" s="1" t="s">
        <v>30</v>
      </c>
      <c r="AD8034" s="1" t="s">
        <v>31</v>
      </c>
      <c r="AE8034" s="2">
        <v>41204</v>
      </c>
    </row>
    <row r="8035" spans="1:31" x14ac:dyDescent="0.25">
      <c r="A8035">
        <f t="shared" si="1132"/>
        <v>8034</v>
      </c>
      <c r="B8035" s="1">
        <v>11168</v>
      </c>
      <c r="C8035" s="2">
        <v>41203</v>
      </c>
      <c r="D8035" s="1" t="s">
        <v>32</v>
      </c>
      <c r="E8035" s="1" t="str">
        <f t="shared" si="1125"/>
        <v>***</v>
      </c>
      <c r="F8035" s="1" t="str">
        <f t="shared" si="1126"/>
        <v>***</v>
      </c>
      <c r="G8035" s="1" t="str">
        <f t="shared" si="1127"/>
        <v>***</v>
      </c>
      <c r="J8035" s="1" t="str">
        <f t="shared" si="1128"/>
        <v>***</v>
      </c>
      <c r="P8035" s="1">
        <v>35</v>
      </c>
      <c r="Q8035" s="1">
        <f t="shared" si="1133"/>
        <v>0.04</v>
      </c>
      <c r="T8035" s="4">
        <v>182.86</v>
      </c>
      <c r="U8035" s="9">
        <f t="shared" si="1129"/>
        <v>0</v>
      </c>
      <c r="V8035" s="4">
        <f t="shared" si="1130"/>
        <v>5.2245714285714291</v>
      </c>
      <c r="W8035" s="1" t="s">
        <v>21</v>
      </c>
      <c r="X8035" s="1">
        <v>5.72</v>
      </c>
      <c r="Y8035" s="4">
        <f t="shared" si="1131"/>
        <v>188.58</v>
      </c>
      <c r="Z8035" s="1" t="s">
        <v>46</v>
      </c>
      <c r="AA8035" s="1" t="s">
        <v>37</v>
      </c>
      <c r="AB8035" s="1" t="s">
        <v>17</v>
      </c>
      <c r="AC8035" s="1" t="s">
        <v>18</v>
      </c>
      <c r="AD8035" s="1" t="s">
        <v>41</v>
      </c>
      <c r="AE8035" s="2">
        <v>41205</v>
      </c>
    </row>
    <row r="8036" spans="1:31" x14ac:dyDescent="0.25">
      <c r="A8036">
        <f t="shared" si="1132"/>
        <v>8035</v>
      </c>
      <c r="B8036" s="1">
        <v>55716</v>
      </c>
      <c r="C8036" s="2">
        <v>41204</v>
      </c>
      <c r="D8036" s="1" t="s">
        <v>20</v>
      </c>
      <c r="E8036" s="1" t="str">
        <f t="shared" si="1125"/>
        <v>*</v>
      </c>
      <c r="F8036" s="1" t="str">
        <f t="shared" si="1126"/>
        <v>**</v>
      </c>
      <c r="G8036" s="1" t="str">
        <f t="shared" si="1127"/>
        <v>**</v>
      </c>
      <c r="J8036" s="1" t="str">
        <f t="shared" si="1128"/>
        <v>**</v>
      </c>
      <c r="P8036" s="1">
        <v>9</v>
      </c>
      <c r="Q8036" s="1">
        <f t="shared" si="1133"/>
        <v>0.01</v>
      </c>
      <c r="T8036" s="4">
        <v>14665.55</v>
      </c>
      <c r="U8036" s="9">
        <f t="shared" si="1129"/>
        <v>1</v>
      </c>
      <c r="V8036" s="4">
        <f t="shared" si="1130"/>
        <v>1629.5055555555555</v>
      </c>
      <c r="W8036" s="1" t="s">
        <v>21</v>
      </c>
      <c r="X8036" s="1">
        <v>24.49</v>
      </c>
      <c r="Y8036" s="4">
        <f t="shared" si="1131"/>
        <v>14690.039999999999</v>
      </c>
      <c r="Z8036" s="1" t="s">
        <v>22</v>
      </c>
      <c r="AA8036" s="1" t="s">
        <v>37</v>
      </c>
      <c r="AB8036" s="1" t="s">
        <v>29</v>
      </c>
      <c r="AC8036" s="1" t="s">
        <v>45</v>
      </c>
      <c r="AD8036" s="1" t="s">
        <v>26</v>
      </c>
      <c r="AE8036" s="2">
        <v>41205</v>
      </c>
    </row>
    <row r="8037" spans="1:31" x14ac:dyDescent="0.25">
      <c r="A8037">
        <f t="shared" si="1132"/>
        <v>8036</v>
      </c>
      <c r="B8037" s="1">
        <v>31845</v>
      </c>
      <c r="C8037" s="2">
        <v>41204</v>
      </c>
      <c r="D8037" s="1" t="s">
        <v>13</v>
      </c>
      <c r="E8037" s="1" t="str">
        <f t="shared" si="1125"/>
        <v>*</v>
      </c>
      <c r="F8037" s="1" t="str">
        <f t="shared" si="1126"/>
        <v>*</v>
      </c>
      <c r="G8037" s="1" t="str">
        <f t="shared" si="1127"/>
        <v>*</v>
      </c>
      <c r="J8037" s="1" t="str">
        <f t="shared" si="1128"/>
        <v>*</v>
      </c>
      <c r="P8037" s="1">
        <v>36</v>
      </c>
      <c r="Q8037" s="1">
        <f t="shared" si="1133"/>
        <v>0.04</v>
      </c>
      <c r="T8037" s="4">
        <v>3645.12</v>
      </c>
      <c r="U8037" s="9">
        <f t="shared" si="1129"/>
        <v>1</v>
      </c>
      <c r="V8037" s="4">
        <f t="shared" si="1130"/>
        <v>101.25333333333333</v>
      </c>
      <c r="W8037" s="1" t="s">
        <v>33</v>
      </c>
      <c r="X8037" s="1">
        <v>15.66</v>
      </c>
      <c r="Y8037" s="4">
        <f t="shared" si="1131"/>
        <v>3660.7799999999997</v>
      </c>
      <c r="Z8037" s="1" t="s">
        <v>53</v>
      </c>
      <c r="AA8037" s="1" t="s">
        <v>28</v>
      </c>
      <c r="AB8037" s="1" t="s">
        <v>29</v>
      </c>
      <c r="AC8037" s="1" t="s">
        <v>63</v>
      </c>
      <c r="AD8037" s="1" t="s">
        <v>35</v>
      </c>
      <c r="AE8037" s="2">
        <v>41204</v>
      </c>
    </row>
    <row r="8038" spans="1:31" x14ac:dyDescent="0.25">
      <c r="A8038">
        <f t="shared" si="1132"/>
        <v>8037</v>
      </c>
      <c r="B8038" s="1">
        <v>54180</v>
      </c>
      <c r="C8038" s="2">
        <v>41204</v>
      </c>
      <c r="D8038" s="1" t="s">
        <v>32</v>
      </c>
      <c r="E8038" s="1" t="str">
        <f t="shared" si="1125"/>
        <v>***</v>
      </c>
      <c r="F8038" s="1" t="str">
        <f t="shared" si="1126"/>
        <v>***</v>
      </c>
      <c r="G8038" s="1" t="str">
        <f t="shared" si="1127"/>
        <v>***</v>
      </c>
      <c r="J8038" s="1" t="str">
        <f t="shared" si="1128"/>
        <v>***</v>
      </c>
      <c r="P8038" s="1">
        <v>43</v>
      </c>
      <c r="Q8038" s="1">
        <f t="shared" si="1133"/>
        <v>0.05</v>
      </c>
      <c r="T8038" s="4">
        <v>913.99</v>
      </c>
      <c r="U8038" s="9">
        <f t="shared" si="1129"/>
        <v>0</v>
      </c>
      <c r="V8038" s="4">
        <f t="shared" si="1130"/>
        <v>21.255581395348838</v>
      </c>
      <c r="W8038" s="1" t="s">
        <v>21</v>
      </c>
      <c r="X8038" s="1">
        <v>8.99</v>
      </c>
      <c r="Y8038" s="4">
        <f t="shared" si="1131"/>
        <v>922.98</v>
      </c>
      <c r="Z8038" s="1" t="s">
        <v>15</v>
      </c>
      <c r="AA8038" s="1" t="s">
        <v>16</v>
      </c>
      <c r="AB8038" s="1" t="s">
        <v>29</v>
      </c>
      <c r="AC8038" s="1" t="s">
        <v>30</v>
      </c>
      <c r="AD8038" s="1" t="s">
        <v>41</v>
      </c>
      <c r="AE8038" s="2">
        <v>41206</v>
      </c>
    </row>
    <row r="8039" spans="1:31" x14ac:dyDescent="0.25">
      <c r="A8039">
        <f t="shared" si="1132"/>
        <v>8038</v>
      </c>
      <c r="B8039" s="1">
        <v>31845</v>
      </c>
      <c r="C8039" s="2">
        <v>41204</v>
      </c>
      <c r="D8039" s="1" t="s">
        <v>13</v>
      </c>
      <c r="E8039" s="1" t="str">
        <f t="shared" si="1125"/>
        <v>*</v>
      </c>
      <c r="F8039" s="1" t="str">
        <f t="shared" si="1126"/>
        <v>*</v>
      </c>
      <c r="G8039" s="1" t="str">
        <f t="shared" si="1127"/>
        <v>*</v>
      </c>
      <c r="J8039" s="1" t="str">
        <f t="shared" si="1128"/>
        <v>*</v>
      </c>
      <c r="P8039" s="1">
        <v>11</v>
      </c>
      <c r="Q8039" s="1">
        <f t="shared" si="1133"/>
        <v>0.02</v>
      </c>
      <c r="T8039" s="4">
        <v>114.55</v>
      </c>
      <c r="U8039" s="9">
        <f t="shared" si="1129"/>
        <v>0</v>
      </c>
      <c r="V8039" s="4">
        <f t="shared" si="1130"/>
        <v>10.413636363636364</v>
      </c>
      <c r="W8039" s="1" t="s">
        <v>21</v>
      </c>
      <c r="X8039" s="1">
        <v>2.06</v>
      </c>
      <c r="Y8039" s="4">
        <f t="shared" si="1131"/>
        <v>116.61</v>
      </c>
      <c r="Z8039" s="1" t="s">
        <v>64</v>
      </c>
      <c r="AA8039" s="1" t="s">
        <v>28</v>
      </c>
      <c r="AB8039" s="1" t="s">
        <v>29</v>
      </c>
      <c r="AC8039" s="1" t="s">
        <v>40</v>
      </c>
      <c r="AD8039" s="1" t="s">
        <v>31</v>
      </c>
      <c r="AE8039" s="2">
        <v>41211</v>
      </c>
    </row>
    <row r="8040" spans="1:31" x14ac:dyDescent="0.25">
      <c r="A8040">
        <f t="shared" si="1132"/>
        <v>8039</v>
      </c>
      <c r="B8040" s="1">
        <v>14372</v>
      </c>
      <c r="C8040" s="2">
        <v>41205</v>
      </c>
      <c r="D8040" s="1" t="s">
        <v>32</v>
      </c>
      <c r="E8040" s="1" t="str">
        <f t="shared" si="1125"/>
        <v>***</v>
      </c>
      <c r="F8040" s="1" t="str">
        <f t="shared" si="1126"/>
        <v>***</v>
      </c>
      <c r="G8040" s="1" t="str">
        <f t="shared" si="1127"/>
        <v>***</v>
      </c>
      <c r="J8040" s="1" t="str">
        <f t="shared" si="1128"/>
        <v>***</v>
      </c>
      <c r="P8040" s="1">
        <v>34</v>
      </c>
      <c r="Q8040" s="1">
        <f t="shared" si="1133"/>
        <v>0.04</v>
      </c>
      <c r="T8040" s="4">
        <v>5350.61</v>
      </c>
      <c r="U8040" s="9">
        <f t="shared" si="1129"/>
        <v>1</v>
      </c>
      <c r="V8040" s="4">
        <f t="shared" si="1130"/>
        <v>157.37088235294118</v>
      </c>
      <c r="W8040" s="1" t="s">
        <v>33</v>
      </c>
      <c r="X8040" s="1">
        <v>60.49</v>
      </c>
      <c r="Y8040" s="4">
        <f t="shared" si="1131"/>
        <v>5411.0999999999995</v>
      </c>
      <c r="Z8040" s="1" t="s">
        <v>39</v>
      </c>
      <c r="AA8040" s="1" t="s">
        <v>28</v>
      </c>
      <c r="AB8040" s="1" t="s">
        <v>17</v>
      </c>
      <c r="AC8040" s="1" t="s">
        <v>62</v>
      </c>
      <c r="AD8040" s="1" t="s">
        <v>59</v>
      </c>
      <c r="AE8040" s="2">
        <v>41207</v>
      </c>
    </row>
    <row r="8041" spans="1:31" x14ac:dyDescent="0.25">
      <c r="A8041">
        <f t="shared" si="1132"/>
        <v>8040</v>
      </c>
      <c r="B8041" s="1">
        <v>35712</v>
      </c>
      <c r="C8041" s="2">
        <v>41205</v>
      </c>
      <c r="D8041" s="1" t="s">
        <v>20</v>
      </c>
      <c r="E8041" s="1" t="str">
        <f t="shared" si="1125"/>
        <v>*</v>
      </c>
      <c r="F8041" s="1" t="str">
        <f t="shared" si="1126"/>
        <v>**</v>
      </c>
      <c r="G8041" s="1" t="str">
        <f t="shared" si="1127"/>
        <v>**</v>
      </c>
      <c r="J8041" s="1" t="str">
        <f t="shared" si="1128"/>
        <v>**</v>
      </c>
      <c r="P8041" s="1">
        <v>42</v>
      </c>
      <c r="Q8041" s="1">
        <f t="shared" si="1133"/>
        <v>0.05</v>
      </c>
      <c r="T8041" s="4">
        <v>3931.17</v>
      </c>
      <c r="U8041" s="9">
        <f t="shared" si="1129"/>
        <v>1</v>
      </c>
      <c r="V8041" s="4">
        <f t="shared" si="1130"/>
        <v>93.599285714285713</v>
      </c>
      <c r="W8041" s="1" t="s">
        <v>21</v>
      </c>
      <c r="X8041" s="1">
        <v>7.18</v>
      </c>
      <c r="Y8041" s="4">
        <f t="shared" si="1131"/>
        <v>3938.35</v>
      </c>
      <c r="Z8041" s="1" t="s">
        <v>22</v>
      </c>
      <c r="AA8041" s="1" t="s">
        <v>16</v>
      </c>
      <c r="AB8041" s="1" t="s">
        <v>24</v>
      </c>
      <c r="AC8041" s="1" t="s">
        <v>38</v>
      </c>
      <c r="AD8041" s="1" t="s">
        <v>19</v>
      </c>
      <c r="AE8041" s="2">
        <v>41206</v>
      </c>
    </row>
    <row r="8042" spans="1:31" x14ac:dyDescent="0.25">
      <c r="A8042">
        <f t="shared" si="1132"/>
        <v>8041</v>
      </c>
      <c r="B8042" s="1">
        <v>2630</v>
      </c>
      <c r="C8042" s="2">
        <v>41205</v>
      </c>
      <c r="D8042" s="1" t="s">
        <v>13</v>
      </c>
      <c r="E8042" s="1" t="str">
        <f t="shared" si="1125"/>
        <v>*</v>
      </c>
      <c r="F8042" s="1" t="str">
        <f t="shared" si="1126"/>
        <v>*</v>
      </c>
      <c r="G8042" s="1" t="str">
        <f t="shared" si="1127"/>
        <v>*</v>
      </c>
      <c r="J8042" s="1" t="str">
        <f t="shared" si="1128"/>
        <v>*</v>
      </c>
      <c r="P8042" s="1">
        <v>31</v>
      </c>
      <c r="Q8042" s="1">
        <f t="shared" si="1133"/>
        <v>0.04</v>
      </c>
      <c r="T8042" s="4">
        <v>146.51</v>
      </c>
      <c r="U8042" s="9">
        <f t="shared" si="1129"/>
        <v>0</v>
      </c>
      <c r="V8042" s="4">
        <f t="shared" si="1130"/>
        <v>4.726129032258064</v>
      </c>
      <c r="W8042" s="1" t="s">
        <v>21</v>
      </c>
      <c r="X8042" s="1">
        <v>1.52</v>
      </c>
      <c r="Y8042" s="4">
        <f t="shared" si="1131"/>
        <v>148.03</v>
      </c>
      <c r="Z8042" s="1" t="s">
        <v>51</v>
      </c>
      <c r="AA8042" s="1" t="s">
        <v>28</v>
      </c>
      <c r="AB8042" s="1" t="s">
        <v>29</v>
      </c>
      <c r="AC8042" s="1" t="s">
        <v>40</v>
      </c>
      <c r="AD8042" s="1" t="s">
        <v>31</v>
      </c>
      <c r="AE8042" s="2">
        <v>41205</v>
      </c>
    </row>
    <row r="8043" spans="1:31" x14ac:dyDescent="0.25">
      <c r="A8043">
        <f t="shared" si="1132"/>
        <v>8042</v>
      </c>
      <c r="B8043" s="1">
        <v>3559</v>
      </c>
      <c r="C8043" s="2">
        <v>41205</v>
      </c>
      <c r="D8043" s="1" t="s">
        <v>36</v>
      </c>
      <c r="E8043" s="1" t="str">
        <f t="shared" si="1125"/>
        <v>*</v>
      </c>
      <c r="F8043" s="1" t="str">
        <f t="shared" si="1126"/>
        <v>*</v>
      </c>
      <c r="G8043" s="1" t="str">
        <f t="shared" si="1127"/>
        <v>*</v>
      </c>
      <c r="J8043" s="1" t="str">
        <f t="shared" si="1128"/>
        <v>*</v>
      </c>
      <c r="P8043" s="1">
        <v>34</v>
      </c>
      <c r="Q8043" s="1">
        <f t="shared" si="1133"/>
        <v>0.04</v>
      </c>
      <c r="T8043" s="4">
        <v>136.66999999999999</v>
      </c>
      <c r="U8043" s="9">
        <f t="shared" si="1129"/>
        <v>0</v>
      </c>
      <c r="V8043" s="4">
        <f t="shared" si="1130"/>
        <v>4.019705882352941</v>
      </c>
      <c r="W8043" s="1" t="s">
        <v>14</v>
      </c>
      <c r="X8043" s="1">
        <v>5.44</v>
      </c>
      <c r="Y8043" s="4">
        <f t="shared" si="1131"/>
        <v>142.10999999999999</v>
      </c>
      <c r="Z8043" s="1" t="s">
        <v>44</v>
      </c>
      <c r="AA8043" s="1" t="s">
        <v>28</v>
      </c>
      <c r="AB8043" s="1" t="s">
        <v>29</v>
      </c>
      <c r="AC8043" s="1" t="s">
        <v>43</v>
      </c>
      <c r="AD8043" s="1" t="s">
        <v>19</v>
      </c>
      <c r="AE8043" s="2">
        <v>41206</v>
      </c>
    </row>
    <row r="8044" spans="1:31" x14ac:dyDescent="0.25">
      <c r="A8044">
        <f t="shared" si="1132"/>
        <v>8043</v>
      </c>
      <c r="B8044" s="1">
        <v>35712</v>
      </c>
      <c r="C8044" s="2">
        <v>41205</v>
      </c>
      <c r="D8044" s="1" t="s">
        <v>20</v>
      </c>
      <c r="E8044" s="1" t="str">
        <f t="shared" si="1125"/>
        <v>*</v>
      </c>
      <c r="F8044" s="1" t="str">
        <f t="shared" si="1126"/>
        <v>**</v>
      </c>
      <c r="G8044" s="1" t="str">
        <f t="shared" si="1127"/>
        <v>**</v>
      </c>
      <c r="J8044" s="1" t="str">
        <f t="shared" si="1128"/>
        <v>**</v>
      </c>
      <c r="P8044" s="1">
        <v>24</v>
      </c>
      <c r="Q8044" s="1">
        <f t="shared" si="1133"/>
        <v>3.5000000000000003E-2</v>
      </c>
      <c r="T8044" s="4">
        <v>134.88</v>
      </c>
      <c r="U8044" s="9">
        <f t="shared" si="1129"/>
        <v>0</v>
      </c>
      <c r="V8044" s="4">
        <f t="shared" si="1130"/>
        <v>5.62</v>
      </c>
      <c r="W8044" s="1" t="s">
        <v>21</v>
      </c>
      <c r="X8044" s="1">
        <v>8.16</v>
      </c>
      <c r="Y8044" s="4">
        <f t="shared" si="1131"/>
        <v>143.04</v>
      </c>
      <c r="Z8044" s="1" t="s">
        <v>22</v>
      </c>
      <c r="AA8044" s="1" t="s">
        <v>16</v>
      </c>
      <c r="AB8044" s="1" t="s">
        <v>29</v>
      </c>
      <c r="AC8044" s="1" t="s">
        <v>40</v>
      </c>
      <c r="AD8044" s="1" t="s">
        <v>19</v>
      </c>
      <c r="AE8044" s="2">
        <v>41205</v>
      </c>
    </row>
    <row r="8045" spans="1:31" x14ac:dyDescent="0.25">
      <c r="A8045">
        <f t="shared" si="1132"/>
        <v>8044</v>
      </c>
      <c r="B8045" s="1">
        <v>47522</v>
      </c>
      <c r="C8045" s="2">
        <v>41205</v>
      </c>
      <c r="D8045" s="1" t="s">
        <v>20</v>
      </c>
      <c r="E8045" s="1" t="str">
        <f t="shared" si="1125"/>
        <v>*</v>
      </c>
      <c r="F8045" s="1" t="str">
        <f t="shared" si="1126"/>
        <v>**</v>
      </c>
      <c r="G8045" s="1" t="str">
        <f t="shared" si="1127"/>
        <v>**</v>
      </c>
      <c r="J8045" s="1" t="str">
        <f t="shared" si="1128"/>
        <v>**</v>
      </c>
      <c r="P8045" s="1">
        <v>5</v>
      </c>
      <c r="Q8045" s="1">
        <f t="shared" si="1133"/>
        <v>0.01</v>
      </c>
      <c r="T8045" s="4">
        <v>80.56</v>
      </c>
      <c r="U8045" s="9">
        <f t="shared" si="1129"/>
        <v>0</v>
      </c>
      <c r="V8045" s="4">
        <f t="shared" si="1130"/>
        <v>16.112000000000002</v>
      </c>
      <c r="W8045" s="1" t="s">
        <v>21</v>
      </c>
      <c r="X8045" s="1">
        <v>1.39</v>
      </c>
      <c r="Y8045" s="4">
        <f t="shared" si="1131"/>
        <v>81.95</v>
      </c>
      <c r="Z8045" s="1" t="s">
        <v>15</v>
      </c>
      <c r="AA8045" s="1" t="s">
        <v>28</v>
      </c>
      <c r="AB8045" s="1" t="s">
        <v>29</v>
      </c>
      <c r="AC8045" s="1" t="s">
        <v>57</v>
      </c>
      <c r="AD8045" s="1" t="s">
        <v>19</v>
      </c>
      <c r="AE8045" s="2">
        <v>41206</v>
      </c>
    </row>
    <row r="8046" spans="1:31" x14ac:dyDescent="0.25">
      <c r="A8046">
        <f t="shared" si="1132"/>
        <v>8045</v>
      </c>
      <c r="B8046" s="1">
        <v>48902</v>
      </c>
      <c r="C8046" s="2">
        <v>41205</v>
      </c>
      <c r="D8046" s="1" t="s">
        <v>36</v>
      </c>
      <c r="E8046" s="1" t="str">
        <f t="shared" si="1125"/>
        <v>*</v>
      </c>
      <c r="F8046" s="1" t="str">
        <f t="shared" si="1126"/>
        <v>*</v>
      </c>
      <c r="G8046" s="1" t="str">
        <f t="shared" si="1127"/>
        <v>*</v>
      </c>
      <c r="J8046" s="1" t="str">
        <f t="shared" si="1128"/>
        <v>*</v>
      </c>
      <c r="P8046" s="1">
        <v>7</v>
      </c>
      <c r="Q8046" s="1">
        <f t="shared" si="1133"/>
        <v>0.01</v>
      </c>
      <c r="T8046" s="4">
        <v>53.29</v>
      </c>
      <c r="U8046" s="9">
        <f t="shared" si="1129"/>
        <v>0</v>
      </c>
      <c r="V8046" s="4">
        <f t="shared" si="1130"/>
        <v>7.612857142857143</v>
      </c>
      <c r="W8046" s="1" t="s">
        <v>21</v>
      </c>
      <c r="X8046" s="1">
        <v>7.49</v>
      </c>
      <c r="Y8046" s="4">
        <f t="shared" si="1131"/>
        <v>60.78</v>
      </c>
      <c r="Z8046" s="1" t="s">
        <v>22</v>
      </c>
      <c r="AA8046" s="1" t="s">
        <v>28</v>
      </c>
      <c r="AB8046" s="1" t="s">
        <v>29</v>
      </c>
      <c r="AC8046" s="1" t="s">
        <v>40</v>
      </c>
      <c r="AD8046" s="1" t="s">
        <v>19</v>
      </c>
      <c r="AE8046" s="2">
        <v>41207</v>
      </c>
    </row>
    <row r="8047" spans="1:31" x14ac:dyDescent="0.25">
      <c r="A8047">
        <f t="shared" si="1132"/>
        <v>8046</v>
      </c>
      <c r="B8047" s="1">
        <v>30976</v>
      </c>
      <c r="C8047" s="2">
        <v>41206</v>
      </c>
      <c r="D8047" s="1" t="s">
        <v>20</v>
      </c>
      <c r="E8047" s="1" t="str">
        <f t="shared" si="1125"/>
        <v>*</v>
      </c>
      <c r="F8047" s="1" t="str">
        <f t="shared" si="1126"/>
        <v>**</v>
      </c>
      <c r="G8047" s="1" t="str">
        <f t="shared" si="1127"/>
        <v>**</v>
      </c>
      <c r="J8047" s="1" t="str">
        <f t="shared" si="1128"/>
        <v>**</v>
      </c>
      <c r="P8047" s="1">
        <v>10</v>
      </c>
      <c r="Q8047" s="1">
        <f t="shared" si="1133"/>
        <v>0.02</v>
      </c>
      <c r="T8047" s="4">
        <v>403.88</v>
      </c>
      <c r="U8047" s="9">
        <f t="shared" si="1129"/>
        <v>0</v>
      </c>
      <c r="V8047" s="4">
        <f t="shared" si="1130"/>
        <v>40.387999999999998</v>
      </c>
      <c r="W8047" s="1" t="s">
        <v>21</v>
      </c>
      <c r="X8047" s="1">
        <v>1.99</v>
      </c>
      <c r="Y8047" s="4">
        <f t="shared" si="1131"/>
        <v>405.87</v>
      </c>
      <c r="Z8047" s="1" t="s">
        <v>49</v>
      </c>
      <c r="AA8047" s="1" t="s">
        <v>23</v>
      </c>
      <c r="AB8047" s="1" t="s">
        <v>24</v>
      </c>
      <c r="AC8047" s="1" t="s">
        <v>38</v>
      </c>
      <c r="AD8047" s="1" t="s">
        <v>41</v>
      </c>
      <c r="AE8047" s="2">
        <v>41206</v>
      </c>
    </row>
    <row r="8048" spans="1:31" x14ac:dyDescent="0.25">
      <c r="A8048">
        <f t="shared" si="1132"/>
        <v>8047</v>
      </c>
      <c r="B8048" s="1">
        <v>53445</v>
      </c>
      <c r="C8048" s="2">
        <v>41206</v>
      </c>
      <c r="D8048" s="1" t="s">
        <v>20</v>
      </c>
      <c r="E8048" s="1" t="str">
        <f t="shared" si="1125"/>
        <v>*</v>
      </c>
      <c r="F8048" s="1" t="str">
        <f t="shared" si="1126"/>
        <v>**</v>
      </c>
      <c r="G8048" s="1" t="str">
        <f t="shared" si="1127"/>
        <v>**</v>
      </c>
      <c r="J8048" s="1" t="str">
        <f t="shared" si="1128"/>
        <v>**</v>
      </c>
      <c r="P8048" s="1">
        <v>8</v>
      </c>
      <c r="Q8048" s="1">
        <f t="shared" si="1133"/>
        <v>0.01</v>
      </c>
      <c r="T8048" s="4">
        <v>105.95</v>
      </c>
      <c r="U8048" s="9">
        <f t="shared" si="1129"/>
        <v>0</v>
      </c>
      <c r="V8048" s="4">
        <f t="shared" si="1130"/>
        <v>13.24375</v>
      </c>
      <c r="W8048" s="1" t="s">
        <v>21</v>
      </c>
      <c r="X8048" s="1">
        <v>8.99</v>
      </c>
      <c r="Y8048" s="4">
        <f t="shared" si="1131"/>
        <v>114.94</v>
      </c>
      <c r="Z8048" s="1" t="s">
        <v>22</v>
      </c>
      <c r="AA8048" s="1" t="s">
        <v>23</v>
      </c>
      <c r="AB8048" s="1" t="s">
        <v>29</v>
      </c>
      <c r="AC8048" s="1" t="s">
        <v>30</v>
      </c>
      <c r="AD8048" s="1" t="s">
        <v>41</v>
      </c>
      <c r="AE8048" s="2">
        <v>41208</v>
      </c>
    </row>
    <row r="8049" spans="1:31" x14ac:dyDescent="0.25">
      <c r="A8049">
        <f t="shared" si="1132"/>
        <v>8048</v>
      </c>
      <c r="B8049" s="1">
        <v>53445</v>
      </c>
      <c r="C8049" s="2">
        <v>41206</v>
      </c>
      <c r="D8049" s="1" t="s">
        <v>20</v>
      </c>
      <c r="E8049" s="1" t="str">
        <f t="shared" si="1125"/>
        <v>*</v>
      </c>
      <c r="F8049" s="1" t="str">
        <f t="shared" si="1126"/>
        <v>**</v>
      </c>
      <c r="G8049" s="1" t="str">
        <f t="shared" si="1127"/>
        <v>**</v>
      </c>
      <c r="J8049" s="1" t="str">
        <f t="shared" si="1128"/>
        <v>**</v>
      </c>
      <c r="P8049" s="1">
        <v>21</v>
      </c>
      <c r="Q8049" s="1">
        <f t="shared" si="1133"/>
        <v>3.5000000000000003E-2</v>
      </c>
      <c r="T8049" s="4">
        <v>73.8</v>
      </c>
      <c r="U8049" s="9">
        <f t="shared" si="1129"/>
        <v>0</v>
      </c>
      <c r="V8049" s="4">
        <f t="shared" si="1130"/>
        <v>3.5142857142857142</v>
      </c>
      <c r="W8049" s="1" t="s">
        <v>21</v>
      </c>
      <c r="X8049" s="1">
        <v>1.35</v>
      </c>
      <c r="Y8049" s="4">
        <f t="shared" si="1131"/>
        <v>75.149999999999991</v>
      </c>
      <c r="Z8049" s="1" t="s">
        <v>22</v>
      </c>
      <c r="AA8049" s="1" t="s">
        <v>23</v>
      </c>
      <c r="AB8049" s="1" t="s">
        <v>29</v>
      </c>
      <c r="AC8049" s="1" t="s">
        <v>61</v>
      </c>
      <c r="AD8049" s="1" t="s">
        <v>31</v>
      </c>
      <c r="AE8049" s="2">
        <v>41208</v>
      </c>
    </row>
    <row r="8050" spans="1:31" x14ac:dyDescent="0.25">
      <c r="A8050">
        <f t="shared" si="1132"/>
        <v>8049</v>
      </c>
      <c r="B8050" s="1">
        <v>5378</v>
      </c>
      <c r="C8050" s="2">
        <v>41206</v>
      </c>
      <c r="D8050" s="1" t="s">
        <v>32</v>
      </c>
      <c r="E8050" s="1" t="str">
        <f t="shared" si="1125"/>
        <v>***</v>
      </c>
      <c r="F8050" s="1" t="str">
        <f t="shared" si="1126"/>
        <v>***</v>
      </c>
      <c r="G8050" s="1" t="str">
        <f t="shared" si="1127"/>
        <v>***</v>
      </c>
      <c r="J8050" s="1" t="str">
        <f t="shared" si="1128"/>
        <v>***</v>
      </c>
      <c r="P8050" s="1">
        <v>6</v>
      </c>
      <c r="Q8050" s="1">
        <f t="shared" si="1133"/>
        <v>0.01</v>
      </c>
      <c r="T8050" s="4">
        <v>54.28</v>
      </c>
      <c r="U8050" s="9">
        <f t="shared" si="1129"/>
        <v>0</v>
      </c>
      <c r="V8050" s="4">
        <f t="shared" si="1130"/>
        <v>9.0466666666666669</v>
      </c>
      <c r="W8050" s="1" t="s">
        <v>14</v>
      </c>
      <c r="X8050" s="1">
        <v>5.22</v>
      </c>
      <c r="Y8050" s="4">
        <f t="shared" si="1131"/>
        <v>59.5</v>
      </c>
      <c r="Z8050" s="1" t="s">
        <v>54</v>
      </c>
      <c r="AA8050" s="1" t="s">
        <v>28</v>
      </c>
      <c r="AB8050" s="1" t="s">
        <v>17</v>
      </c>
      <c r="AC8050" s="1" t="s">
        <v>18</v>
      </c>
      <c r="AD8050" s="1" t="s">
        <v>19</v>
      </c>
      <c r="AE8050" s="2">
        <v>41208</v>
      </c>
    </row>
    <row r="8051" spans="1:31" x14ac:dyDescent="0.25">
      <c r="A8051">
        <f t="shared" si="1132"/>
        <v>8050</v>
      </c>
      <c r="B8051" s="1">
        <v>56224</v>
      </c>
      <c r="C8051" s="2">
        <v>41207</v>
      </c>
      <c r="D8051" s="1" t="s">
        <v>36</v>
      </c>
      <c r="E8051" s="1" t="str">
        <f t="shared" si="1125"/>
        <v>*</v>
      </c>
      <c r="F8051" s="1" t="str">
        <f t="shared" si="1126"/>
        <v>*</v>
      </c>
      <c r="G8051" s="1" t="str">
        <f t="shared" si="1127"/>
        <v>*</v>
      </c>
      <c r="J8051" s="1" t="str">
        <f t="shared" si="1128"/>
        <v>*</v>
      </c>
      <c r="P8051" s="1">
        <v>32</v>
      </c>
      <c r="Q8051" s="1">
        <f t="shared" si="1133"/>
        <v>0.04</v>
      </c>
      <c r="T8051" s="4">
        <v>3205.24</v>
      </c>
      <c r="U8051" s="9">
        <f t="shared" si="1129"/>
        <v>1</v>
      </c>
      <c r="V8051" s="4">
        <f t="shared" si="1130"/>
        <v>100.16374999999999</v>
      </c>
      <c r="W8051" s="1" t="s">
        <v>33</v>
      </c>
      <c r="X8051" s="1">
        <v>74.349999999999994</v>
      </c>
      <c r="Y8051" s="4">
        <f t="shared" si="1131"/>
        <v>3279.5899999999997</v>
      </c>
      <c r="Z8051" s="1" t="s">
        <v>15</v>
      </c>
      <c r="AA8051" s="1" t="s">
        <v>37</v>
      </c>
      <c r="AB8051" s="1" t="s">
        <v>17</v>
      </c>
      <c r="AC8051" s="1" t="s">
        <v>34</v>
      </c>
      <c r="AD8051" s="1" t="s">
        <v>35</v>
      </c>
      <c r="AE8051" s="2">
        <v>41208</v>
      </c>
    </row>
    <row r="8052" spans="1:31" x14ac:dyDescent="0.25">
      <c r="A8052">
        <f t="shared" si="1132"/>
        <v>8051</v>
      </c>
      <c r="B8052" s="1">
        <v>56224</v>
      </c>
      <c r="C8052" s="2">
        <v>41207</v>
      </c>
      <c r="D8052" s="1" t="s">
        <v>36</v>
      </c>
      <c r="E8052" s="1" t="str">
        <f t="shared" si="1125"/>
        <v>*</v>
      </c>
      <c r="F8052" s="1" t="str">
        <f t="shared" si="1126"/>
        <v>*</v>
      </c>
      <c r="G8052" s="1" t="str">
        <f t="shared" si="1127"/>
        <v>*</v>
      </c>
      <c r="J8052" s="1" t="str">
        <f t="shared" si="1128"/>
        <v>*</v>
      </c>
      <c r="P8052" s="1">
        <v>9</v>
      </c>
      <c r="Q8052" s="1">
        <f t="shared" si="1133"/>
        <v>0.01</v>
      </c>
      <c r="T8052" s="4">
        <v>902.024</v>
      </c>
      <c r="U8052" s="9">
        <f t="shared" si="1129"/>
        <v>0</v>
      </c>
      <c r="V8052" s="4">
        <f t="shared" si="1130"/>
        <v>100.22488888888888</v>
      </c>
      <c r="W8052" s="1" t="s">
        <v>33</v>
      </c>
      <c r="X8052" s="1">
        <v>51.94</v>
      </c>
      <c r="Y8052" s="4">
        <f t="shared" si="1131"/>
        <v>953.96399999999994</v>
      </c>
      <c r="Z8052" s="1" t="s">
        <v>15</v>
      </c>
      <c r="AA8052" s="1" t="s">
        <v>37</v>
      </c>
      <c r="AB8052" s="1" t="s">
        <v>17</v>
      </c>
      <c r="AC8052" s="1" t="s">
        <v>52</v>
      </c>
      <c r="AD8052" s="1" t="s">
        <v>59</v>
      </c>
      <c r="AE8052" s="2">
        <v>41208</v>
      </c>
    </row>
    <row r="8053" spans="1:31" x14ac:dyDescent="0.25">
      <c r="A8053">
        <f t="shared" si="1132"/>
        <v>8052</v>
      </c>
      <c r="B8053" s="1">
        <v>56224</v>
      </c>
      <c r="C8053" s="2">
        <v>41207</v>
      </c>
      <c r="D8053" s="1" t="s">
        <v>36</v>
      </c>
      <c r="E8053" s="1" t="str">
        <f t="shared" si="1125"/>
        <v>*</v>
      </c>
      <c r="F8053" s="1" t="str">
        <f t="shared" si="1126"/>
        <v>*</v>
      </c>
      <c r="G8053" s="1" t="str">
        <f t="shared" si="1127"/>
        <v>*</v>
      </c>
      <c r="J8053" s="1" t="str">
        <f t="shared" si="1128"/>
        <v>*</v>
      </c>
      <c r="P8053" s="1">
        <v>46</v>
      </c>
      <c r="Q8053" s="1">
        <f t="shared" si="1133"/>
        <v>0.05</v>
      </c>
      <c r="T8053" s="4">
        <v>339.27</v>
      </c>
      <c r="U8053" s="9">
        <f t="shared" si="1129"/>
        <v>0</v>
      </c>
      <c r="V8053" s="4">
        <f t="shared" si="1130"/>
        <v>7.3754347826086954</v>
      </c>
      <c r="W8053" s="1" t="s">
        <v>21</v>
      </c>
      <c r="X8053" s="1">
        <v>2.82</v>
      </c>
      <c r="Y8053" s="4">
        <f t="shared" si="1131"/>
        <v>342.09</v>
      </c>
      <c r="Z8053" s="1" t="s">
        <v>15</v>
      </c>
      <c r="AA8053" s="1" t="s">
        <v>37</v>
      </c>
      <c r="AB8053" s="1" t="s">
        <v>29</v>
      </c>
      <c r="AC8053" s="1" t="s">
        <v>61</v>
      </c>
      <c r="AD8053" s="1" t="s">
        <v>31</v>
      </c>
      <c r="AE8053" s="2">
        <v>41207</v>
      </c>
    </row>
    <row r="8054" spans="1:31" x14ac:dyDescent="0.25">
      <c r="A8054">
        <f t="shared" si="1132"/>
        <v>8053</v>
      </c>
      <c r="B8054" s="1">
        <v>17831</v>
      </c>
      <c r="C8054" s="2">
        <v>41207</v>
      </c>
      <c r="D8054" s="1" t="s">
        <v>32</v>
      </c>
      <c r="E8054" s="1" t="str">
        <f t="shared" si="1125"/>
        <v>***</v>
      </c>
      <c r="F8054" s="1" t="str">
        <f t="shared" si="1126"/>
        <v>***</v>
      </c>
      <c r="G8054" s="1" t="str">
        <f t="shared" si="1127"/>
        <v>***</v>
      </c>
      <c r="J8054" s="1" t="str">
        <f t="shared" si="1128"/>
        <v>***</v>
      </c>
      <c r="P8054" s="1">
        <v>38</v>
      </c>
      <c r="Q8054" s="1">
        <f t="shared" si="1133"/>
        <v>0.04</v>
      </c>
      <c r="T8054" s="4">
        <v>260.41000000000003</v>
      </c>
      <c r="U8054" s="9">
        <f t="shared" si="1129"/>
        <v>0</v>
      </c>
      <c r="V8054" s="4">
        <f t="shared" si="1130"/>
        <v>6.8528947368421056</v>
      </c>
      <c r="W8054" s="1" t="s">
        <v>14</v>
      </c>
      <c r="X8054" s="1">
        <v>5.35</v>
      </c>
      <c r="Y8054" s="4">
        <f t="shared" si="1131"/>
        <v>265.76000000000005</v>
      </c>
      <c r="Z8054" s="1" t="s">
        <v>15</v>
      </c>
      <c r="AA8054" s="1" t="s">
        <v>28</v>
      </c>
      <c r="AB8054" s="1" t="s">
        <v>29</v>
      </c>
      <c r="AC8054" s="1" t="s">
        <v>40</v>
      </c>
      <c r="AD8054" s="1" t="s">
        <v>19</v>
      </c>
      <c r="AE8054" s="2">
        <v>41210</v>
      </c>
    </row>
    <row r="8055" spans="1:31" x14ac:dyDescent="0.25">
      <c r="A8055">
        <f t="shared" si="1132"/>
        <v>8054</v>
      </c>
      <c r="B8055" s="1">
        <v>17831</v>
      </c>
      <c r="C8055" s="2">
        <v>41207</v>
      </c>
      <c r="D8055" s="1" t="s">
        <v>32</v>
      </c>
      <c r="E8055" s="1" t="str">
        <f t="shared" si="1125"/>
        <v>***</v>
      </c>
      <c r="F8055" s="1" t="str">
        <f t="shared" si="1126"/>
        <v>***</v>
      </c>
      <c r="G8055" s="1" t="str">
        <f t="shared" si="1127"/>
        <v>***</v>
      </c>
      <c r="J8055" s="1" t="str">
        <f t="shared" si="1128"/>
        <v>***</v>
      </c>
      <c r="P8055" s="1">
        <v>34</v>
      </c>
      <c r="Q8055" s="1">
        <f t="shared" si="1133"/>
        <v>0.04</v>
      </c>
      <c r="T8055" s="4">
        <v>239.3</v>
      </c>
      <c r="U8055" s="9">
        <f t="shared" si="1129"/>
        <v>0</v>
      </c>
      <c r="V8055" s="4">
        <f t="shared" si="1130"/>
        <v>7.0382352941176478</v>
      </c>
      <c r="W8055" s="1" t="s">
        <v>21</v>
      </c>
      <c r="X8055" s="1">
        <v>2.83</v>
      </c>
      <c r="Y8055" s="4">
        <f t="shared" si="1131"/>
        <v>242.13000000000002</v>
      </c>
      <c r="Z8055" s="1" t="s">
        <v>15</v>
      </c>
      <c r="AA8055" s="1" t="s">
        <v>28</v>
      </c>
      <c r="AB8055" s="1" t="s">
        <v>17</v>
      </c>
      <c r="AC8055" s="1" t="s">
        <v>18</v>
      </c>
      <c r="AD8055" s="1" t="s">
        <v>41</v>
      </c>
      <c r="AE8055" s="2">
        <v>41208</v>
      </c>
    </row>
    <row r="8056" spans="1:31" x14ac:dyDescent="0.25">
      <c r="A8056">
        <f t="shared" si="1132"/>
        <v>8055</v>
      </c>
      <c r="B8056" s="1">
        <v>56676</v>
      </c>
      <c r="C8056" s="2">
        <v>41207</v>
      </c>
      <c r="D8056" s="1" t="s">
        <v>32</v>
      </c>
      <c r="E8056" s="1" t="str">
        <f t="shared" si="1125"/>
        <v>***</v>
      </c>
      <c r="F8056" s="1" t="str">
        <f t="shared" si="1126"/>
        <v>***</v>
      </c>
      <c r="G8056" s="1" t="str">
        <f t="shared" si="1127"/>
        <v>***</v>
      </c>
      <c r="J8056" s="1" t="str">
        <f t="shared" si="1128"/>
        <v>***</v>
      </c>
      <c r="P8056" s="1">
        <v>39</v>
      </c>
      <c r="Q8056" s="1">
        <f t="shared" si="1133"/>
        <v>0.04</v>
      </c>
      <c r="T8056" s="4">
        <v>206.47</v>
      </c>
      <c r="U8056" s="9">
        <f t="shared" si="1129"/>
        <v>0</v>
      </c>
      <c r="V8056" s="4">
        <f t="shared" si="1130"/>
        <v>5.2941025641025643</v>
      </c>
      <c r="W8056" s="1" t="s">
        <v>21</v>
      </c>
      <c r="X8056" s="1">
        <v>5.66</v>
      </c>
      <c r="Y8056" s="4">
        <f t="shared" si="1131"/>
        <v>212.13</v>
      </c>
      <c r="Z8056" s="1" t="s">
        <v>15</v>
      </c>
      <c r="AA8056" s="1" t="s">
        <v>16</v>
      </c>
      <c r="AB8056" s="1" t="s">
        <v>29</v>
      </c>
      <c r="AC8056" s="1" t="s">
        <v>40</v>
      </c>
      <c r="AD8056" s="1" t="s">
        <v>19</v>
      </c>
      <c r="AE8056" s="2">
        <v>41208</v>
      </c>
    </row>
    <row r="8057" spans="1:31" x14ac:dyDescent="0.25">
      <c r="A8057">
        <f t="shared" si="1132"/>
        <v>8056</v>
      </c>
      <c r="B8057" s="1">
        <v>3521</v>
      </c>
      <c r="C8057" s="2">
        <v>41207</v>
      </c>
      <c r="D8057" s="1" t="s">
        <v>13</v>
      </c>
      <c r="E8057" s="1" t="str">
        <f t="shared" si="1125"/>
        <v>*</v>
      </c>
      <c r="F8057" s="1" t="str">
        <f t="shared" si="1126"/>
        <v>*</v>
      </c>
      <c r="G8057" s="1" t="str">
        <f t="shared" si="1127"/>
        <v>*</v>
      </c>
      <c r="J8057" s="1" t="str">
        <f t="shared" si="1128"/>
        <v>*</v>
      </c>
      <c r="P8057" s="1">
        <v>50</v>
      </c>
      <c r="Q8057" s="1">
        <f t="shared" si="1133"/>
        <v>0.06</v>
      </c>
      <c r="T8057" s="4">
        <v>204.11</v>
      </c>
      <c r="U8057" s="9">
        <f t="shared" si="1129"/>
        <v>0</v>
      </c>
      <c r="V8057" s="4">
        <f t="shared" si="1130"/>
        <v>4.0822000000000003</v>
      </c>
      <c r="W8057" s="1" t="s">
        <v>21</v>
      </c>
      <c r="X8057" s="1">
        <v>0.94</v>
      </c>
      <c r="Y8057" s="4">
        <f t="shared" si="1131"/>
        <v>205.05</v>
      </c>
      <c r="Z8057" s="1" t="s">
        <v>50</v>
      </c>
      <c r="AA8057" s="1" t="s">
        <v>37</v>
      </c>
      <c r="AB8057" s="1" t="s">
        <v>29</v>
      </c>
      <c r="AC8057" s="1" t="s">
        <v>30</v>
      </c>
      <c r="AD8057" s="1" t="s">
        <v>31</v>
      </c>
      <c r="AE8057" s="2">
        <v>41209</v>
      </c>
    </row>
    <row r="8058" spans="1:31" x14ac:dyDescent="0.25">
      <c r="A8058">
        <f t="shared" si="1132"/>
        <v>8057</v>
      </c>
      <c r="B8058" s="1">
        <v>56224</v>
      </c>
      <c r="C8058" s="2">
        <v>41207</v>
      </c>
      <c r="D8058" s="1" t="s">
        <v>36</v>
      </c>
      <c r="E8058" s="1" t="str">
        <f t="shared" si="1125"/>
        <v>*</v>
      </c>
      <c r="F8058" s="1" t="str">
        <f t="shared" si="1126"/>
        <v>*</v>
      </c>
      <c r="G8058" s="1" t="str">
        <f t="shared" si="1127"/>
        <v>*</v>
      </c>
      <c r="J8058" s="1" t="str">
        <f t="shared" si="1128"/>
        <v>*</v>
      </c>
      <c r="P8058" s="1">
        <v>35</v>
      </c>
      <c r="Q8058" s="1">
        <f t="shared" si="1133"/>
        <v>0.04</v>
      </c>
      <c r="T8058" s="4">
        <v>144.06</v>
      </c>
      <c r="U8058" s="9">
        <f t="shared" si="1129"/>
        <v>0</v>
      </c>
      <c r="V8058" s="4">
        <f t="shared" si="1130"/>
        <v>4.1159999999999997</v>
      </c>
      <c r="W8058" s="1" t="s">
        <v>21</v>
      </c>
      <c r="X8058" s="1">
        <v>5.44</v>
      </c>
      <c r="Y8058" s="4">
        <f t="shared" si="1131"/>
        <v>149.5</v>
      </c>
      <c r="Z8058" s="1" t="s">
        <v>15</v>
      </c>
      <c r="AA8058" s="1" t="s">
        <v>37</v>
      </c>
      <c r="AB8058" s="1" t="s">
        <v>29</v>
      </c>
      <c r="AC8058" s="1" t="s">
        <v>43</v>
      </c>
      <c r="AD8058" s="1" t="s">
        <v>19</v>
      </c>
      <c r="AE8058" s="2">
        <v>41209</v>
      </c>
    </row>
    <row r="8059" spans="1:31" x14ac:dyDescent="0.25">
      <c r="A8059">
        <f t="shared" si="1132"/>
        <v>8058</v>
      </c>
      <c r="B8059" s="1">
        <v>57861</v>
      </c>
      <c r="C8059" s="2">
        <v>41207</v>
      </c>
      <c r="D8059" s="1" t="s">
        <v>36</v>
      </c>
      <c r="E8059" s="1" t="str">
        <f t="shared" si="1125"/>
        <v>*</v>
      </c>
      <c r="F8059" s="1" t="str">
        <f t="shared" si="1126"/>
        <v>*</v>
      </c>
      <c r="G8059" s="1" t="str">
        <f t="shared" si="1127"/>
        <v>*</v>
      </c>
      <c r="J8059" s="1" t="str">
        <f t="shared" si="1128"/>
        <v>*</v>
      </c>
      <c r="P8059" s="1">
        <v>40</v>
      </c>
      <c r="Q8059" s="1">
        <f t="shared" si="1133"/>
        <v>0.05</v>
      </c>
      <c r="T8059" s="4">
        <v>120.15</v>
      </c>
      <c r="U8059" s="9">
        <f t="shared" si="1129"/>
        <v>0</v>
      </c>
      <c r="V8059" s="4">
        <f t="shared" si="1130"/>
        <v>3.0037500000000001</v>
      </c>
      <c r="W8059" s="1" t="s">
        <v>21</v>
      </c>
      <c r="X8059" s="1">
        <v>1.49</v>
      </c>
      <c r="Y8059" s="4">
        <f t="shared" si="1131"/>
        <v>121.64</v>
      </c>
      <c r="Z8059" s="1" t="s">
        <v>15</v>
      </c>
      <c r="AA8059" s="1" t="s">
        <v>23</v>
      </c>
      <c r="AB8059" s="1" t="s">
        <v>29</v>
      </c>
      <c r="AC8059" s="1" t="s">
        <v>43</v>
      </c>
      <c r="AD8059" s="1" t="s">
        <v>19</v>
      </c>
      <c r="AE8059" s="2">
        <v>41209</v>
      </c>
    </row>
    <row r="8060" spans="1:31" x14ac:dyDescent="0.25">
      <c r="A8060">
        <f t="shared" si="1132"/>
        <v>8059</v>
      </c>
      <c r="B8060" s="1">
        <v>32871</v>
      </c>
      <c r="C8060" s="2">
        <v>41208</v>
      </c>
      <c r="D8060" s="1" t="s">
        <v>20</v>
      </c>
      <c r="E8060" s="1" t="str">
        <f t="shared" si="1125"/>
        <v>*</v>
      </c>
      <c r="F8060" s="1" t="str">
        <f t="shared" si="1126"/>
        <v>**</v>
      </c>
      <c r="G8060" s="1" t="str">
        <f t="shared" si="1127"/>
        <v>**</v>
      </c>
      <c r="J8060" s="1" t="str">
        <f t="shared" si="1128"/>
        <v>**</v>
      </c>
      <c r="P8060" s="1">
        <v>14</v>
      </c>
      <c r="Q8060" s="1">
        <f t="shared" si="1133"/>
        <v>0.02</v>
      </c>
      <c r="T8060" s="4">
        <v>2151.08</v>
      </c>
      <c r="U8060" s="9">
        <f t="shared" si="1129"/>
        <v>1</v>
      </c>
      <c r="V8060" s="4">
        <f t="shared" si="1130"/>
        <v>153.64857142857142</v>
      </c>
      <c r="W8060" s="1" t="s">
        <v>33</v>
      </c>
      <c r="X8060" s="1">
        <v>17.850000000000001</v>
      </c>
      <c r="Y8060" s="4">
        <f t="shared" si="1131"/>
        <v>2168.9299999999998</v>
      </c>
      <c r="Z8060" s="1" t="s">
        <v>22</v>
      </c>
      <c r="AA8060" s="1" t="s">
        <v>23</v>
      </c>
      <c r="AB8060" s="1" t="s">
        <v>24</v>
      </c>
      <c r="AC8060" s="1" t="s">
        <v>56</v>
      </c>
      <c r="AD8060" s="1" t="s">
        <v>35</v>
      </c>
      <c r="AE8060" s="2">
        <v>41210</v>
      </c>
    </row>
    <row r="8061" spans="1:31" x14ac:dyDescent="0.25">
      <c r="A8061">
        <f t="shared" si="1132"/>
        <v>8060</v>
      </c>
      <c r="B8061" s="1">
        <v>32871</v>
      </c>
      <c r="C8061" s="2">
        <v>41208</v>
      </c>
      <c r="D8061" s="1" t="s">
        <v>20</v>
      </c>
      <c r="E8061" s="1" t="str">
        <f t="shared" si="1125"/>
        <v>*</v>
      </c>
      <c r="F8061" s="1" t="str">
        <f t="shared" si="1126"/>
        <v>**</v>
      </c>
      <c r="G8061" s="1" t="str">
        <f t="shared" si="1127"/>
        <v>**</v>
      </c>
      <c r="J8061" s="1" t="str">
        <f t="shared" si="1128"/>
        <v>**</v>
      </c>
      <c r="P8061" s="1">
        <v>42</v>
      </c>
      <c r="Q8061" s="1">
        <f t="shared" si="1133"/>
        <v>0.05</v>
      </c>
      <c r="T8061" s="4">
        <v>939.77</v>
      </c>
      <c r="U8061" s="9">
        <f t="shared" si="1129"/>
        <v>0</v>
      </c>
      <c r="V8061" s="4">
        <f t="shared" si="1130"/>
        <v>22.375476190476189</v>
      </c>
      <c r="W8061" s="1" t="s">
        <v>14</v>
      </c>
      <c r="X8061" s="1">
        <v>4</v>
      </c>
      <c r="Y8061" s="4">
        <f t="shared" si="1131"/>
        <v>943.77</v>
      </c>
      <c r="Z8061" s="1" t="s">
        <v>15</v>
      </c>
      <c r="AA8061" s="1" t="s">
        <v>23</v>
      </c>
      <c r="AB8061" s="1" t="s">
        <v>24</v>
      </c>
      <c r="AC8061" s="1" t="s">
        <v>38</v>
      </c>
      <c r="AD8061" s="1" t="s">
        <v>19</v>
      </c>
      <c r="AE8061" s="2">
        <v>41211</v>
      </c>
    </row>
    <row r="8062" spans="1:31" x14ac:dyDescent="0.25">
      <c r="A8062">
        <f t="shared" si="1132"/>
        <v>8061</v>
      </c>
      <c r="B8062" s="1">
        <v>55171</v>
      </c>
      <c r="C8062" s="2">
        <v>41208</v>
      </c>
      <c r="D8062" s="1" t="s">
        <v>20</v>
      </c>
      <c r="E8062" s="1" t="str">
        <f t="shared" si="1125"/>
        <v>*</v>
      </c>
      <c r="F8062" s="1" t="str">
        <f t="shared" si="1126"/>
        <v>**</v>
      </c>
      <c r="G8062" s="1" t="str">
        <f t="shared" si="1127"/>
        <v>**</v>
      </c>
      <c r="J8062" s="1" t="str">
        <f t="shared" si="1128"/>
        <v>**</v>
      </c>
      <c r="P8062" s="1">
        <v>29</v>
      </c>
      <c r="Q8062" s="1">
        <f t="shared" si="1133"/>
        <v>3.5000000000000003E-2</v>
      </c>
      <c r="T8062" s="4">
        <v>575.89</v>
      </c>
      <c r="U8062" s="9">
        <f t="shared" si="1129"/>
        <v>0</v>
      </c>
      <c r="V8062" s="4">
        <f t="shared" si="1130"/>
        <v>19.858275862068965</v>
      </c>
      <c r="W8062" s="1" t="s">
        <v>21</v>
      </c>
      <c r="X8062" s="1">
        <v>4</v>
      </c>
      <c r="Y8062" s="4">
        <f t="shared" si="1131"/>
        <v>579.89</v>
      </c>
      <c r="Z8062" s="1" t="s">
        <v>49</v>
      </c>
      <c r="AA8062" s="1" t="s">
        <v>37</v>
      </c>
      <c r="AB8062" s="1" t="s">
        <v>24</v>
      </c>
      <c r="AC8062" s="1" t="s">
        <v>38</v>
      </c>
      <c r="AD8062" s="1" t="s">
        <v>19</v>
      </c>
      <c r="AE8062" s="2">
        <v>41209</v>
      </c>
    </row>
    <row r="8063" spans="1:31" x14ac:dyDescent="0.25">
      <c r="A8063">
        <f t="shared" si="1132"/>
        <v>8062</v>
      </c>
      <c r="B8063" s="1">
        <v>39269</v>
      </c>
      <c r="C8063" s="2">
        <v>41208</v>
      </c>
      <c r="D8063" s="1" t="s">
        <v>13</v>
      </c>
      <c r="E8063" s="1" t="str">
        <f t="shared" si="1125"/>
        <v>*</v>
      </c>
      <c r="F8063" s="1" t="str">
        <f t="shared" si="1126"/>
        <v>*</v>
      </c>
      <c r="G8063" s="1" t="str">
        <f t="shared" si="1127"/>
        <v>*</v>
      </c>
      <c r="J8063" s="1" t="str">
        <f t="shared" si="1128"/>
        <v>*</v>
      </c>
      <c r="P8063" s="1">
        <v>16</v>
      </c>
      <c r="Q8063" s="1">
        <f t="shared" si="1133"/>
        <v>0.02</v>
      </c>
      <c r="T8063" s="4">
        <v>464.69499999999999</v>
      </c>
      <c r="U8063" s="9">
        <f t="shared" si="1129"/>
        <v>0</v>
      </c>
      <c r="V8063" s="4">
        <f t="shared" si="1130"/>
        <v>29.0434375</v>
      </c>
      <c r="W8063" s="1" t="s">
        <v>21</v>
      </c>
      <c r="X8063" s="1">
        <v>2.5</v>
      </c>
      <c r="Y8063" s="4">
        <f t="shared" si="1131"/>
        <v>467.19499999999999</v>
      </c>
      <c r="Z8063" s="1" t="s">
        <v>22</v>
      </c>
      <c r="AA8063" s="1" t="s">
        <v>37</v>
      </c>
      <c r="AB8063" s="1" t="s">
        <v>24</v>
      </c>
      <c r="AC8063" s="1" t="s">
        <v>25</v>
      </c>
      <c r="AD8063" s="1" t="s">
        <v>41</v>
      </c>
      <c r="AE8063" s="2">
        <v>41215</v>
      </c>
    </row>
    <row r="8064" spans="1:31" x14ac:dyDescent="0.25">
      <c r="A8064">
        <f t="shared" si="1132"/>
        <v>8063</v>
      </c>
      <c r="B8064" s="1">
        <v>55171</v>
      </c>
      <c r="C8064" s="2">
        <v>41208</v>
      </c>
      <c r="D8064" s="1" t="s">
        <v>20</v>
      </c>
      <c r="E8064" s="1" t="str">
        <f t="shared" si="1125"/>
        <v>*</v>
      </c>
      <c r="F8064" s="1" t="str">
        <f t="shared" si="1126"/>
        <v>**</v>
      </c>
      <c r="G8064" s="1" t="str">
        <f t="shared" si="1127"/>
        <v>**</v>
      </c>
      <c r="J8064" s="1" t="str">
        <f t="shared" si="1128"/>
        <v>**</v>
      </c>
      <c r="P8064" s="1">
        <v>43</v>
      </c>
      <c r="Q8064" s="1">
        <f t="shared" si="1133"/>
        <v>0.05</v>
      </c>
      <c r="T8064" s="4">
        <v>260.60000000000002</v>
      </c>
      <c r="U8064" s="9">
        <f t="shared" si="1129"/>
        <v>0</v>
      </c>
      <c r="V8064" s="4">
        <f t="shared" si="1130"/>
        <v>6.0604651162790706</v>
      </c>
      <c r="W8064" s="1" t="s">
        <v>21</v>
      </c>
      <c r="X8064" s="1">
        <v>7.96</v>
      </c>
      <c r="Y8064" s="4">
        <f t="shared" si="1131"/>
        <v>268.56</v>
      </c>
      <c r="Z8064" s="1" t="s">
        <v>49</v>
      </c>
      <c r="AA8064" s="1" t="s">
        <v>37</v>
      </c>
      <c r="AB8064" s="1" t="s">
        <v>29</v>
      </c>
      <c r="AC8064" s="1" t="s">
        <v>40</v>
      </c>
      <c r="AD8064" s="1" t="s">
        <v>19</v>
      </c>
      <c r="AE8064" s="2">
        <v>41208</v>
      </c>
    </row>
    <row r="8065" spans="1:31" x14ac:dyDescent="0.25">
      <c r="A8065">
        <f t="shared" si="1132"/>
        <v>8064</v>
      </c>
      <c r="B8065" s="1">
        <v>16197</v>
      </c>
      <c r="C8065" s="2">
        <v>41208</v>
      </c>
      <c r="D8065" s="1" t="s">
        <v>32</v>
      </c>
      <c r="E8065" s="1" t="str">
        <f t="shared" si="1125"/>
        <v>***</v>
      </c>
      <c r="F8065" s="1" t="str">
        <f t="shared" si="1126"/>
        <v>***</v>
      </c>
      <c r="G8065" s="1" t="str">
        <f t="shared" si="1127"/>
        <v>***</v>
      </c>
      <c r="J8065" s="1" t="str">
        <f t="shared" si="1128"/>
        <v>***</v>
      </c>
      <c r="P8065" s="1">
        <v>23</v>
      </c>
      <c r="Q8065" s="1">
        <f t="shared" si="1133"/>
        <v>3.5000000000000003E-2</v>
      </c>
      <c r="T8065" s="4">
        <v>218.71</v>
      </c>
      <c r="U8065" s="9">
        <f t="shared" si="1129"/>
        <v>0</v>
      </c>
      <c r="V8065" s="4">
        <f t="shared" si="1130"/>
        <v>9.5091304347826089</v>
      </c>
      <c r="W8065" s="1" t="s">
        <v>14</v>
      </c>
      <c r="X8065" s="1">
        <v>2.15</v>
      </c>
      <c r="Y8065" s="4">
        <f t="shared" si="1131"/>
        <v>220.86</v>
      </c>
      <c r="Z8065" s="1" t="s">
        <v>54</v>
      </c>
      <c r="AA8065" s="1" t="s">
        <v>16</v>
      </c>
      <c r="AB8065" s="1" t="s">
        <v>29</v>
      </c>
      <c r="AC8065" s="1" t="s">
        <v>40</v>
      </c>
      <c r="AD8065" s="1" t="s">
        <v>31</v>
      </c>
      <c r="AE8065" s="2">
        <v>41208</v>
      </c>
    </row>
    <row r="8066" spans="1:31" x14ac:dyDescent="0.25">
      <c r="A8066">
        <f t="shared" si="1132"/>
        <v>8065</v>
      </c>
      <c r="B8066" s="1">
        <v>32871</v>
      </c>
      <c r="C8066" s="2">
        <v>41208</v>
      </c>
      <c r="D8066" s="1" t="s">
        <v>20</v>
      </c>
      <c r="E8066" s="1" t="str">
        <f t="shared" si="1125"/>
        <v>*</v>
      </c>
      <c r="F8066" s="1" t="str">
        <f t="shared" si="1126"/>
        <v>**</v>
      </c>
      <c r="G8066" s="1" t="str">
        <f t="shared" si="1127"/>
        <v>**</v>
      </c>
      <c r="J8066" s="1" t="str">
        <f t="shared" si="1128"/>
        <v>**</v>
      </c>
      <c r="P8066" s="1">
        <v>9</v>
      </c>
      <c r="Q8066" s="1">
        <f t="shared" si="1133"/>
        <v>0.01</v>
      </c>
      <c r="T8066" s="4">
        <v>107.92</v>
      </c>
      <c r="U8066" s="9">
        <f t="shared" si="1129"/>
        <v>0</v>
      </c>
      <c r="V8066" s="4">
        <f t="shared" si="1130"/>
        <v>11.991111111111111</v>
      </c>
      <c r="W8066" s="1" t="s">
        <v>21</v>
      </c>
      <c r="X8066" s="1">
        <v>6.5</v>
      </c>
      <c r="Y8066" s="4">
        <f t="shared" si="1131"/>
        <v>114.42</v>
      </c>
      <c r="Z8066" s="1" t="s">
        <v>22</v>
      </c>
      <c r="AA8066" s="1" t="s">
        <v>23</v>
      </c>
      <c r="AB8066" s="1" t="s">
        <v>24</v>
      </c>
      <c r="AC8066" s="1" t="s">
        <v>38</v>
      </c>
      <c r="AD8066" s="1" t="s">
        <v>19</v>
      </c>
      <c r="AE8066" s="2">
        <v>41210</v>
      </c>
    </row>
    <row r="8067" spans="1:31" x14ac:dyDescent="0.25">
      <c r="A8067">
        <f t="shared" si="1132"/>
        <v>8066</v>
      </c>
      <c r="B8067" s="1">
        <v>16197</v>
      </c>
      <c r="C8067" s="2">
        <v>41208</v>
      </c>
      <c r="D8067" s="1" t="s">
        <v>32</v>
      </c>
      <c r="E8067" s="1" t="str">
        <f t="shared" ref="E8067:E8130" si="1134">IF(D8067="Critical","***","*")</f>
        <v>***</v>
      </c>
      <c r="F8067" s="1" t="str">
        <f t="shared" ref="F8067:F8130" si="1135">IF(D8067="Critical","***",IF(D8067="High","**","*"))</f>
        <v>***</v>
      </c>
      <c r="G8067" s="1" t="str">
        <f t="shared" ref="G8067:G8130" si="1136">VLOOKUP(D8067,$H$6:$I$10,2,FALSE)</f>
        <v>***</v>
      </c>
      <c r="J8067" s="1" t="str">
        <f t="shared" ref="J8067:J8130" si="1137">HLOOKUP(D8067,$K$5:$O$6,2,FALSE)</f>
        <v>***</v>
      </c>
      <c r="P8067" s="1">
        <v>19</v>
      </c>
      <c r="Q8067" s="1">
        <f t="shared" si="1133"/>
        <v>0.02</v>
      </c>
      <c r="T8067" s="4">
        <v>103.68</v>
      </c>
      <c r="U8067" s="9">
        <f t="shared" ref="U8067:U8130" si="1138">IF(T8067&gt;1000,1,0)</f>
        <v>0</v>
      </c>
      <c r="V8067" s="4">
        <f t="shared" ref="V8067:V8130" si="1139">T8067/P8067</f>
        <v>5.4568421052631582</v>
      </c>
      <c r="W8067" s="1" t="s">
        <v>21</v>
      </c>
      <c r="X8067" s="1">
        <v>5.85</v>
      </c>
      <c r="Y8067" s="4">
        <f t="shared" ref="Y8067:Y8130" si="1140">X8067+T8067</f>
        <v>109.53</v>
      </c>
      <c r="Z8067" s="1" t="s">
        <v>54</v>
      </c>
      <c r="AA8067" s="1" t="s">
        <v>16</v>
      </c>
      <c r="AB8067" s="1" t="s">
        <v>29</v>
      </c>
      <c r="AC8067" s="1" t="s">
        <v>40</v>
      </c>
      <c r="AD8067" s="1" t="s">
        <v>19</v>
      </c>
      <c r="AE8067" s="2">
        <v>41209</v>
      </c>
    </row>
    <row r="8068" spans="1:31" x14ac:dyDescent="0.25">
      <c r="A8068">
        <f t="shared" ref="A8068:A8131" si="1141">A8067+1</f>
        <v>8067</v>
      </c>
      <c r="B8068" s="1">
        <v>18918</v>
      </c>
      <c r="C8068" s="2">
        <v>41209</v>
      </c>
      <c r="D8068" s="1" t="s">
        <v>27</v>
      </c>
      <c r="E8068" s="1" t="str">
        <f t="shared" si="1134"/>
        <v>*</v>
      </c>
      <c r="F8068" s="1" t="str">
        <f t="shared" si="1135"/>
        <v>*</v>
      </c>
      <c r="G8068" s="1" t="str">
        <f t="shared" si="1136"/>
        <v>*</v>
      </c>
      <c r="J8068" s="1" t="str">
        <f t="shared" si="1137"/>
        <v>*</v>
      </c>
      <c r="P8068" s="1">
        <v>7</v>
      </c>
      <c r="Q8068" s="1">
        <f t="shared" ref="Q8068:Q8131" si="1142">VLOOKUP(P8068,$R$5:$S$10,2,TRUE)</f>
        <v>0.01</v>
      </c>
      <c r="T8068" s="4">
        <v>6362.94</v>
      </c>
      <c r="U8068" s="9">
        <f t="shared" si="1138"/>
        <v>1</v>
      </c>
      <c r="V8068" s="4">
        <f t="shared" si="1139"/>
        <v>908.99142857142851</v>
      </c>
      <c r="W8068" s="1" t="s">
        <v>21</v>
      </c>
      <c r="X8068" s="1">
        <v>13.99</v>
      </c>
      <c r="Y8068" s="4">
        <f t="shared" si="1140"/>
        <v>6376.9299999999994</v>
      </c>
      <c r="Z8068" s="1" t="s">
        <v>42</v>
      </c>
      <c r="AA8068" s="1" t="s">
        <v>28</v>
      </c>
      <c r="AB8068" s="1" t="s">
        <v>24</v>
      </c>
      <c r="AC8068" s="1" t="s">
        <v>56</v>
      </c>
      <c r="AD8068" s="1" t="s">
        <v>26</v>
      </c>
      <c r="AE8068" s="2">
        <v>41210</v>
      </c>
    </row>
    <row r="8069" spans="1:31" x14ac:dyDescent="0.25">
      <c r="A8069">
        <f t="shared" si="1141"/>
        <v>8068</v>
      </c>
      <c r="B8069" s="1">
        <v>1345</v>
      </c>
      <c r="C8069" s="2">
        <v>41209</v>
      </c>
      <c r="D8069" s="1" t="s">
        <v>13</v>
      </c>
      <c r="E8069" s="1" t="str">
        <f t="shared" si="1134"/>
        <v>*</v>
      </c>
      <c r="F8069" s="1" t="str">
        <f t="shared" si="1135"/>
        <v>*</v>
      </c>
      <c r="G8069" s="1" t="str">
        <f t="shared" si="1136"/>
        <v>*</v>
      </c>
      <c r="J8069" s="1" t="str">
        <f t="shared" si="1137"/>
        <v>*</v>
      </c>
      <c r="P8069" s="1">
        <v>24</v>
      </c>
      <c r="Q8069" s="1">
        <f t="shared" si="1142"/>
        <v>3.5000000000000003E-2</v>
      </c>
      <c r="T8069" s="4">
        <v>2443.85</v>
      </c>
      <c r="U8069" s="9">
        <f t="shared" si="1138"/>
        <v>1</v>
      </c>
      <c r="V8069" s="4">
        <f t="shared" si="1139"/>
        <v>101.82708333333333</v>
      </c>
      <c r="W8069" s="1" t="s">
        <v>33</v>
      </c>
      <c r="X8069" s="1">
        <v>35.840000000000003</v>
      </c>
      <c r="Y8069" s="4">
        <f t="shared" si="1140"/>
        <v>2479.69</v>
      </c>
      <c r="Z8069" s="1" t="s">
        <v>22</v>
      </c>
      <c r="AA8069" s="1" t="s">
        <v>28</v>
      </c>
      <c r="AB8069" s="1" t="s">
        <v>17</v>
      </c>
      <c r="AC8069" s="1" t="s">
        <v>62</v>
      </c>
      <c r="AD8069" s="1" t="s">
        <v>59</v>
      </c>
      <c r="AE8069" s="2">
        <v>41213</v>
      </c>
    </row>
    <row r="8070" spans="1:31" x14ac:dyDescent="0.25">
      <c r="A8070">
        <f t="shared" si="1141"/>
        <v>8069</v>
      </c>
      <c r="B8070" s="1">
        <v>17700</v>
      </c>
      <c r="C8070" s="2">
        <v>41209</v>
      </c>
      <c r="D8070" s="1" t="s">
        <v>32</v>
      </c>
      <c r="E8070" s="1" t="str">
        <f t="shared" si="1134"/>
        <v>***</v>
      </c>
      <c r="F8070" s="1" t="str">
        <f t="shared" si="1135"/>
        <v>***</v>
      </c>
      <c r="G8070" s="1" t="str">
        <f t="shared" si="1136"/>
        <v>***</v>
      </c>
      <c r="J8070" s="1" t="str">
        <f t="shared" si="1137"/>
        <v>***</v>
      </c>
      <c r="P8070" s="1">
        <v>20</v>
      </c>
      <c r="Q8070" s="1">
        <f t="shared" si="1142"/>
        <v>3.5000000000000003E-2</v>
      </c>
      <c r="T8070" s="4">
        <v>2305.75</v>
      </c>
      <c r="U8070" s="9">
        <f t="shared" si="1138"/>
        <v>1</v>
      </c>
      <c r="V8070" s="4">
        <f t="shared" si="1139"/>
        <v>115.28749999999999</v>
      </c>
      <c r="W8070" s="1" t="s">
        <v>21</v>
      </c>
      <c r="X8070" s="1">
        <v>35</v>
      </c>
      <c r="Y8070" s="4">
        <f t="shared" si="1140"/>
        <v>2340.75</v>
      </c>
      <c r="Z8070" s="1" t="s">
        <v>42</v>
      </c>
      <c r="AA8070" s="1" t="s">
        <v>37</v>
      </c>
      <c r="AB8070" s="1" t="s">
        <v>17</v>
      </c>
      <c r="AC8070" s="1" t="s">
        <v>18</v>
      </c>
      <c r="AD8070" s="1" t="s">
        <v>19</v>
      </c>
      <c r="AE8070" s="2">
        <v>41210</v>
      </c>
    </row>
    <row r="8071" spans="1:31" x14ac:dyDescent="0.25">
      <c r="A8071">
        <f t="shared" si="1141"/>
        <v>8070</v>
      </c>
      <c r="B8071" s="1">
        <v>23395</v>
      </c>
      <c r="C8071" s="2">
        <v>41209</v>
      </c>
      <c r="D8071" s="1" t="s">
        <v>36</v>
      </c>
      <c r="E8071" s="1" t="str">
        <f t="shared" si="1134"/>
        <v>*</v>
      </c>
      <c r="F8071" s="1" t="str">
        <f t="shared" si="1135"/>
        <v>*</v>
      </c>
      <c r="G8071" s="1" t="str">
        <f t="shared" si="1136"/>
        <v>*</v>
      </c>
      <c r="J8071" s="1" t="str">
        <f t="shared" si="1137"/>
        <v>*</v>
      </c>
      <c r="P8071" s="1">
        <v>31</v>
      </c>
      <c r="Q8071" s="1">
        <f t="shared" si="1142"/>
        <v>0.04</v>
      </c>
      <c r="T8071" s="4">
        <v>1296.46</v>
      </c>
      <c r="U8071" s="9">
        <f t="shared" si="1138"/>
        <v>1</v>
      </c>
      <c r="V8071" s="4">
        <f t="shared" si="1139"/>
        <v>41.821290322580644</v>
      </c>
      <c r="W8071" s="1" t="s">
        <v>21</v>
      </c>
      <c r="X8071" s="1">
        <v>1.99</v>
      </c>
      <c r="Y8071" s="4">
        <f t="shared" si="1140"/>
        <v>1298.45</v>
      </c>
      <c r="Z8071" s="1" t="s">
        <v>42</v>
      </c>
      <c r="AA8071" s="1" t="s">
        <v>28</v>
      </c>
      <c r="AB8071" s="1" t="s">
        <v>24</v>
      </c>
      <c r="AC8071" s="1" t="s">
        <v>38</v>
      </c>
      <c r="AD8071" s="1" t="s">
        <v>41</v>
      </c>
      <c r="AE8071" s="2">
        <v>41211</v>
      </c>
    </row>
    <row r="8072" spans="1:31" x14ac:dyDescent="0.25">
      <c r="A8072">
        <f t="shared" si="1141"/>
        <v>8071</v>
      </c>
      <c r="B8072" s="1">
        <v>16132</v>
      </c>
      <c r="C8072" s="2">
        <v>41209</v>
      </c>
      <c r="D8072" s="1" t="s">
        <v>36</v>
      </c>
      <c r="E8072" s="1" t="str">
        <f t="shared" si="1134"/>
        <v>*</v>
      </c>
      <c r="F8072" s="1" t="str">
        <f t="shared" si="1135"/>
        <v>*</v>
      </c>
      <c r="G8072" s="1" t="str">
        <f t="shared" si="1136"/>
        <v>*</v>
      </c>
      <c r="J8072" s="1" t="str">
        <f t="shared" si="1137"/>
        <v>*</v>
      </c>
      <c r="P8072" s="1">
        <v>26</v>
      </c>
      <c r="Q8072" s="1">
        <f t="shared" si="1142"/>
        <v>3.5000000000000003E-2</v>
      </c>
      <c r="T8072" s="4">
        <v>519.96</v>
      </c>
      <c r="U8072" s="9">
        <f t="shared" si="1138"/>
        <v>0</v>
      </c>
      <c r="V8072" s="4">
        <f t="shared" si="1139"/>
        <v>19.998461538461541</v>
      </c>
      <c r="W8072" s="1" t="s">
        <v>21</v>
      </c>
      <c r="X8072" s="1">
        <v>2.99</v>
      </c>
      <c r="Y8072" s="4">
        <f t="shared" si="1140"/>
        <v>522.95000000000005</v>
      </c>
      <c r="Z8072" s="1" t="s">
        <v>46</v>
      </c>
      <c r="AA8072" s="1" t="s">
        <v>23</v>
      </c>
      <c r="AB8072" s="1" t="s">
        <v>29</v>
      </c>
      <c r="AC8072" s="1" t="s">
        <v>43</v>
      </c>
      <c r="AD8072" s="1" t="s">
        <v>19</v>
      </c>
      <c r="AE8072" s="2">
        <v>41210</v>
      </c>
    </row>
    <row r="8073" spans="1:31" x14ac:dyDescent="0.25">
      <c r="A8073">
        <f t="shared" si="1141"/>
        <v>8072</v>
      </c>
      <c r="B8073" s="1">
        <v>51556</v>
      </c>
      <c r="C8073" s="2">
        <v>41209</v>
      </c>
      <c r="D8073" s="1" t="s">
        <v>20</v>
      </c>
      <c r="E8073" s="1" t="str">
        <f t="shared" si="1134"/>
        <v>*</v>
      </c>
      <c r="F8073" s="1" t="str">
        <f t="shared" si="1135"/>
        <v>**</v>
      </c>
      <c r="G8073" s="1" t="str">
        <f t="shared" si="1136"/>
        <v>**</v>
      </c>
      <c r="J8073" s="1" t="str">
        <f t="shared" si="1137"/>
        <v>**</v>
      </c>
      <c r="P8073" s="1">
        <v>10</v>
      </c>
      <c r="Q8073" s="1">
        <f t="shared" si="1142"/>
        <v>0.02</v>
      </c>
      <c r="T8073" s="4">
        <v>45.69</v>
      </c>
      <c r="U8073" s="9">
        <f t="shared" si="1138"/>
        <v>0</v>
      </c>
      <c r="V8073" s="4">
        <f t="shared" si="1139"/>
        <v>4.569</v>
      </c>
      <c r="W8073" s="1" t="s">
        <v>14</v>
      </c>
      <c r="X8073" s="1">
        <v>4.17</v>
      </c>
      <c r="Y8073" s="4">
        <f t="shared" si="1140"/>
        <v>49.86</v>
      </c>
      <c r="Z8073" s="1" t="s">
        <v>44</v>
      </c>
      <c r="AA8073" s="1" t="s">
        <v>28</v>
      </c>
      <c r="AB8073" s="1" t="s">
        <v>29</v>
      </c>
      <c r="AC8073" s="1" t="s">
        <v>30</v>
      </c>
      <c r="AD8073" s="1" t="s">
        <v>41</v>
      </c>
      <c r="AE8073" s="2">
        <v>41211</v>
      </c>
    </row>
    <row r="8074" spans="1:31" x14ac:dyDescent="0.25">
      <c r="A8074">
        <f t="shared" si="1141"/>
        <v>8073</v>
      </c>
      <c r="B8074" s="1">
        <v>38912</v>
      </c>
      <c r="C8074" s="2">
        <v>41210</v>
      </c>
      <c r="D8074" s="1" t="s">
        <v>13</v>
      </c>
      <c r="E8074" s="1" t="str">
        <f t="shared" si="1134"/>
        <v>*</v>
      </c>
      <c r="F8074" s="1" t="str">
        <f t="shared" si="1135"/>
        <v>*</v>
      </c>
      <c r="G8074" s="1" t="str">
        <f t="shared" si="1136"/>
        <v>*</v>
      </c>
      <c r="J8074" s="1" t="str">
        <f t="shared" si="1137"/>
        <v>*</v>
      </c>
      <c r="P8074" s="1">
        <v>46</v>
      </c>
      <c r="Q8074" s="1">
        <f t="shared" si="1142"/>
        <v>0.05</v>
      </c>
      <c r="T8074" s="4">
        <v>6943.94</v>
      </c>
      <c r="U8074" s="9">
        <f t="shared" si="1138"/>
        <v>1</v>
      </c>
      <c r="V8074" s="4">
        <f t="shared" si="1139"/>
        <v>150.95521739130433</v>
      </c>
      <c r="W8074" s="1" t="s">
        <v>21</v>
      </c>
      <c r="X8074" s="1">
        <v>4</v>
      </c>
      <c r="Y8074" s="4">
        <f t="shared" si="1140"/>
        <v>6947.94</v>
      </c>
      <c r="Z8074" s="1" t="s">
        <v>44</v>
      </c>
      <c r="AA8074" s="1" t="s">
        <v>28</v>
      </c>
      <c r="AB8074" s="1" t="s">
        <v>24</v>
      </c>
      <c r="AC8074" s="1" t="s">
        <v>38</v>
      </c>
      <c r="AD8074" s="1" t="s">
        <v>19</v>
      </c>
      <c r="AE8074" s="2">
        <v>41212</v>
      </c>
    </row>
    <row r="8075" spans="1:31" x14ac:dyDescent="0.25">
      <c r="A8075">
        <f t="shared" si="1141"/>
        <v>8074</v>
      </c>
      <c r="B8075" s="1">
        <v>43104</v>
      </c>
      <c r="C8075" s="2">
        <v>41210</v>
      </c>
      <c r="D8075" s="1" t="s">
        <v>20</v>
      </c>
      <c r="E8075" s="1" t="str">
        <f t="shared" si="1134"/>
        <v>*</v>
      </c>
      <c r="F8075" s="1" t="str">
        <f t="shared" si="1135"/>
        <v>**</v>
      </c>
      <c r="G8075" s="1" t="str">
        <f t="shared" si="1136"/>
        <v>**</v>
      </c>
      <c r="J8075" s="1" t="str">
        <f t="shared" si="1137"/>
        <v>**</v>
      </c>
      <c r="P8075" s="1">
        <v>50</v>
      </c>
      <c r="Q8075" s="1">
        <f t="shared" si="1142"/>
        <v>0.06</v>
      </c>
      <c r="T8075" s="4">
        <v>4648.5200000000004</v>
      </c>
      <c r="U8075" s="9">
        <f t="shared" si="1138"/>
        <v>1</v>
      </c>
      <c r="V8075" s="4">
        <f t="shared" si="1139"/>
        <v>92.970400000000012</v>
      </c>
      <c r="W8075" s="1" t="s">
        <v>33</v>
      </c>
      <c r="X8075" s="1">
        <v>14</v>
      </c>
      <c r="Y8075" s="4">
        <f t="shared" si="1140"/>
        <v>4662.5200000000004</v>
      </c>
      <c r="Z8075" s="1" t="s">
        <v>46</v>
      </c>
      <c r="AA8075" s="1" t="s">
        <v>23</v>
      </c>
      <c r="AB8075" s="1" t="s">
        <v>24</v>
      </c>
      <c r="AC8075" s="1" t="s">
        <v>56</v>
      </c>
      <c r="AD8075" s="1" t="s">
        <v>35</v>
      </c>
      <c r="AE8075" s="2">
        <v>41213</v>
      </c>
    </row>
    <row r="8076" spans="1:31" x14ac:dyDescent="0.25">
      <c r="A8076">
        <f t="shared" si="1141"/>
        <v>8075</v>
      </c>
      <c r="B8076" s="1">
        <v>21634</v>
      </c>
      <c r="C8076" s="2">
        <v>41210</v>
      </c>
      <c r="D8076" s="1" t="s">
        <v>27</v>
      </c>
      <c r="E8076" s="1" t="str">
        <f t="shared" si="1134"/>
        <v>*</v>
      </c>
      <c r="F8076" s="1" t="str">
        <f t="shared" si="1135"/>
        <v>*</v>
      </c>
      <c r="G8076" s="1" t="str">
        <f t="shared" si="1136"/>
        <v>*</v>
      </c>
      <c r="J8076" s="1" t="str">
        <f t="shared" si="1137"/>
        <v>*</v>
      </c>
      <c r="P8076" s="1">
        <v>1</v>
      </c>
      <c r="Q8076" s="1">
        <f t="shared" si="1142"/>
        <v>0.01</v>
      </c>
      <c r="T8076" s="4">
        <v>1946.55</v>
      </c>
      <c r="U8076" s="9">
        <f t="shared" si="1138"/>
        <v>1</v>
      </c>
      <c r="V8076" s="4">
        <f t="shared" si="1139"/>
        <v>1946.55</v>
      </c>
      <c r="W8076" s="1" t="s">
        <v>21</v>
      </c>
      <c r="X8076" s="1">
        <v>13.99</v>
      </c>
      <c r="Y8076" s="4">
        <f t="shared" si="1140"/>
        <v>1960.54</v>
      </c>
      <c r="Z8076" s="1" t="s">
        <v>22</v>
      </c>
      <c r="AA8076" s="1" t="s">
        <v>37</v>
      </c>
      <c r="AB8076" s="1" t="s">
        <v>24</v>
      </c>
      <c r="AC8076" s="1" t="s">
        <v>56</v>
      </c>
      <c r="AD8076" s="1" t="s">
        <v>26</v>
      </c>
      <c r="AE8076" s="2">
        <v>41213</v>
      </c>
    </row>
    <row r="8077" spans="1:31" x14ac:dyDescent="0.25">
      <c r="A8077">
        <f t="shared" si="1141"/>
        <v>8076</v>
      </c>
      <c r="B8077" s="1">
        <v>21634</v>
      </c>
      <c r="C8077" s="2">
        <v>41210</v>
      </c>
      <c r="D8077" s="1" t="s">
        <v>27</v>
      </c>
      <c r="E8077" s="1" t="str">
        <f t="shared" si="1134"/>
        <v>*</v>
      </c>
      <c r="F8077" s="1" t="str">
        <f t="shared" si="1135"/>
        <v>*</v>
      </c>
      <c r="G8077" s="1" t="str">
        <f t="shared" si="1136"/>
        <v>*</v>
      </c>
      <c r="J8077" s="1" t="str">
        <f t="shared" si="1137"/>
        <v>*</v>
      </c>
      <c r="P8077" s="1">
        <v>8</v>
      </c>
      <c r="Q8077" s="1">
        <f t="shared" si="1142"/>
        <v>0.01</v>
      </c>
      <c r="T8077" s="4">
        <v>1611.73</v>
      </c>
      <c r="U8077" s="9">
        <f t="shared" si="1138"/>
        <v>1</v>
      </c>
      <c r="V8077" s="4">
        <f t="shared" si="1139"/>
        <v>201.46625</v>
      </c>
      <c r="W8077" s="1" t="s">
        <v>33</v>
      </c>
      <c r="X8077" s="1">
        <v>68.02</v>
      </c>
      <c r="Y8077" s="4">
        <f t="shared" si="1140"/>
        <v>1679.75</v>
      </c>
      <c r="Z8077" s="1" t="s">
        <v>22</v>
      </c>
      <c r="AA8077" s="1" t="s">
        <v>37</v>
      </c>
      <c r="AB8077" s="1" t="s">
        <v>29</v>
      </c>
      <c r="AC8077" s="1" t="s">
        <v>63</v>
      </c>
      <c r="AD8077" s="1" t="s">
        <v>35</v>
      </c>
      <c r="AE8077" s="2">
        <v>41211</v>
      </c>
    </row>
    <row r="8078" spans="1:31" x14ac:dyDescent="0.25">
      <c r="A8078">
        <f t="shared" si="1141"/>
        <v>8077</v>
      </c>
      <c r="B8078" s="1">
        <v>38912</v>
      </c>
      <c r="C8078" s="2">
        <v>41210</v>
      </c>
      <c r="D8078" s="1" t="s">
        <v>13</v>
      </c>
      <c r="E8078" s="1" t="str">
        <f t="shared" si="1134"/>
        <v>*</v>
      </c>
      <c r="F8078" s="1" t="str">
        <f t="shared" si="1135"/>
        <v>*</v>
      </c>
      <c r="G8078" s="1" t="str">
        <f t="shared" si="1136"/>
        <v>*</v>
      </c>
      <c r="J8078" s="1" t="str">
        <f t="shared" si="1137"/>
        <v>*</v>
      </c>
      <c r="P8078" s="1">
        <v>26</v>
      </c>
      <c r="Q8078" s="1">
        <f t="shared" si="1142"/>
        <v>3.5000000000000003E-2</v>
      </c>
      <c r="T8078" s="4">
        <v>1514.9635000000001</v>
      </c>
      <c r="U8078" s="9">
        <f t="shared" si="1138"/>
        <v>1</v>
      </c>
      <c r="V8078" s="4">
        <f t="shared" si="1139"/>
        <v>58.267826923076925</v>
      </c>
      <c r="W8078" s="1" t="s">
        <v>21</v>
      </c>
      <c r="X8078" s="1">
        <v>4.99</v>
      </c>
      <c r="Y8078" s="4">
        <f t="shared" si="1140"/>
        <v>1519.9535000000001</v>
      </c>
      <c r="Z8078" s="1" t="s">
        <v>64</v>
      </c>
      <c r="AA8078" s="1" t="s">
        <v>28</v>
      </c>
      <c r="AB8078" s="1" t="s">
        <v>24</v>
      </c>
      <c r="AC8078" s="1" t="s">
        <v>25</v>
      </c>
      <c r="AD8078" s="1" t="s">
        <v>19</v>
      </c>
      <c r="AE8078" s="2">
        <v>41217</v>
      </c>
    </row>
    <row r="8079" spans="1:31" x14ac:dyDescent="0.25">
      <c r="A8079">
        <f t="shared" si="1141"/>
        <v>8078</v>
      </c>
      <c r="B8079" s="1">
        <v>23428</v>
      </c>
      <c r="C8079" s="2">
        <v>41210</v>
      </c>
      <c r="D8079" s="1" t="s">
        <v>20</v>
      </c>
      <c r="E8079" s="1" t="str">
        <f t="shared" si="1134"/>
        <v>*</v>
      </c>
      <c r="F8079" s="1" t="str">
        <f t="shared" si="1135"/>
        <v>**</v>
      </c>
      <c r="G8079" s="1" t="str">
        <f t="shared" si="1136"/>
        <v>**</v>
      </c>
      <c r="J8079" s="1" t="str">
        <f t="shared" si="1137"/>
        <v>**</v>
      </c>
      <c r="P8079" s="1">
        <v>41</v>
      </c>
      <c r="Q8079" s="1">
        <f t="shared" si="1142"/>
        <v>0.05</v>
      </c>
      <c r="T8079" s="4">
        <v>980.95</v>
      </c>
      <c r="U8079" s="9">
        <f t="shared" si="1138"/>
        <v>0</v>
      </c>
      <c r="V8079" s="4">
        <f t="shared" si="1139"/>
        <v>23.925609756097561</v>
      </c>
      <c r="W8079" s="1" t="s">
        <v>21</v>
      </c>
      <c r="X8079" s="1">
        <v>8.18</v>
      </c>
      <c r="Y8079" s="4">
        <f t="shared" si="1140"/>
        <v>989.13</v>
      </c>
      <c r="Z8079" s="1" t="s">
        <v>53</v>
      </c>
      <c r="AA8079" s="1" t="s">
        <v>23</v>
      </c>
      <c r="AB8079" s="1" t="s">
        <v>29</v>
      </c>
      <c r="AC8079" s="1" t="s">
        <v>40</v>
      </c>
      <c r="AD8079" s="1" t="s">
        <v>19</v>
      </c>
      <c r="AE8079" s="2">
        <v>41212</v>
      </c>
    </row>
    <row r="8080" spans="1:31" x14ac:dyDescent="0.25">
      <c r="A8080">
        <f t="shared" si="1141"/>
        <v>8079</v>
      </c>
      <c r="B8080" s="1">
        <v>9861</v>
      </c>
      <c r="C8080" s="2">
        <v>41210</v>
      </c>
      <c r="D8080" s="1" t="s">
        <v>13</v>
      </c>
      <c r="E8080" s="1" t="str">
        <f t="shared" si="1134"/>
        <v>*</v>
      </c>
      <c r="F8080" s="1" t="str">
        <f t="shared" si="1135"/>
        <v>*</v>
      </c>
      <c r="G8080" s="1" t="str">
        <f t="shared" si="1136"/>
        <v>*</v>
      </c>
      <c r="J8080" s="1" t="str">
        <f t="shared" si="1137"/>
        <v>*</v>
      </c>
      <c r="P8080" s="1">
        <v>47</v>
      </c>
      <c r="Q8080" s="1">
        <f t="shared" si="1142"/>
        <v>0.05</v>
      </c>
      <c r="T8080" s="4">
        <v>706.68</v>
      </c>
      <c r="U8080" s="9">
        <f t="shared" si="1138"/>
        <v>0</v>
      </c>
      <c r="V8080" s="4">
        <f t="shared" si="1139"/>
        <v>15.035744680851062</v>
      </c>
      <c r="W8080" s="1" t="s">
        <v>21</v>
      </c>
      <c r="X8080" s="1">
        <v>5.45</v>
      </c>
      <c r="Y8080" s="4">
        <f t="shared" si="1140"/>
        <v>712.13</v>
      </c>
      <c r="Z8080" s="1" t="s">
        <v>53</v>
      </c>
      <c r="AA8080" s="1" t="s">
        <v>28</v>
      </c>
      <c r="AB8080" s="1" t="s">
        <v>29</v>
      </c>
      <c r="AC8080" s="1" t="s">
        <v>30</v>
      </c>
      <c r="AD8080" s="1" t="s">
        <v>41</v>
      </c>
      <c r="AE8080" s="2">
        <v>41214</v>
      </c>
    </row>
    <row r="8081" spans="1:31" x14ac:dyDescent="0.25">
      <c r="A8081">
        <f t="shared" si="1141"/>
        <v>8080</v>
      </c>
      <c r="B8081" s="1">
        <v>8289</v>
      </c>
      <c r="C8081" s="2">
        <v>41210</v>
      </c>
      <c r="D8081" s="1" t="s">
        <v>13</v>
      </c>
      <c r="E8081" s="1" t="str">
        <f t="shared" si="1134"/>
        <v>*</v>
      </c>
      <c r="F8081" s="1" t="str">
        <f t="shared" si="1135"/>
        <v>*</v>
      </c>
      <c r="G8081" s="1" t="str">
        <f t="shared" si="1136"/>
        <v>*</v>
      </c>
      <c r="J8081" s="1" t="str">
        <f t="shared" si="1137"/>
        <v>*</v>
      </c>
      <c r="P8081" s="1">
        <v>38</v>
      </c>
      <c r="Q8081" s="1">
        <f t="shared" si="1142"/>
        <v>0.04</v>
      </c>
      <c r="T8081" s="4">
        <v>572.74</v>
      </c>
      <c r="U8081" s="9">
        <f t="shared" si="1138"/>
        <v>0</v>
      </c>
      <c r="V8081" s="4">
        <f t="shared" si="1139"/>
        <v>15.072105263157894</v>
      </c>
      <c r="W8081" s="1" t="s">
        <v>21</v>
      </c>
      <c r="X8081" s="1">
        <v>7.17</v>
      </c>
      <c r="Y8081" s="4">
        <f t="shared" si="1140"/>
        <v>579.91</v>
      </c>
      <c r="Z8081" s="1" t="s">
        <v>46</v>
      </c>
      <c r="AA8081" s="1" t="s">
        <v>16</v>
      </c>
      <c r="AB8081" s="1" t="s">
        <v>29</v>
      </c>
      <c r="AC8081" s="1" t="s">
        <v>43</v>
      </c>
      <c r="AD8081" s="1" t="s">
        <v>19</v>
      </c>
      <c r="AE8081" s="2">
        <v>41210</v>
      </c>
    </row>
    <row r="8082" spans="1:31" x14ac:dyDescent="0.25">
      <c r="A8082">
        <f t="shared" si="1141"/>
        <v>8081</v>
      </c>
      <c r="B8082" s="1">
        <v>41504</v>
      </c>
      <c r="C8082" s="2">
        <v>41210</v>
      </c>
      <c r="D8082" s="1" t="s">
        <v>32</v>
      </c>
      <c r="E8082" s="1" t="str">
        <f t="shared" si="1134"/>
        <v>***</v>
      </c>
      <c r="F8082" s="1" t="str">
        <f t="shared" si="1135"/>
        <v>***</v>
      </c>
      <c r="G8082" s="1" t="str">
        <f t="shared" si="1136"/>
        <v>***</v>
      </c>
      <c r="J8082" s="1" t="str">
        <f t="shared" si="1137"/>
        <v>***</v>
      </c>
      <c r="P8082" s="1">
        <v>20</v>
      </c>
      <c r="Q8082" s="1">
        <f t="shared" si="1142"/>
        <v>3.5000000000000003E-2</v>
      </c>
      <c r="T8082" s="4">
        <v>302.94</v>
      </c>
      <c r="U8082" s="9">
        <f t="shared" si="1138"/>
        <v>0</v>
      </c>
      <c r="V8082" s="4">
        <f t="shared" si="1139"/>
        <v>15.147</v>
      </c>
      <c r="W8082" s="1" t="s">
        <v>21</v>
      </c>
      <c r="X8082" s="1">
        <v>5.8</v>
      </c>
      <c r="Y8082" s="4">
        <f t="shared" si="1140"/>
        <v>308.74</v>
      </c>
      <c r="Z8082" s="1" t="s">
        <v>22</v>
      </c>
      <c r="AA8082" s="1" t="s">
        <v>28</v>
      </c>
      <c r="AB8082" s="1" t="s">
        <v>29</v>
      </c>
      <c r="AC8082" s="1" t="s">
        <v>55</v>
      </c>
      <c r="AD8082" s="1" t="s">
        <v>19</v>
      </c>
      <c r="AE8082" s="2">
        <v>41212</v>
      </c>
    </row>
    <row r="8083" spans="1:31" x14ac:dyDescent="0.25">
      <c r="A8083">
        <f t="shared" si="1141"/>
        <v>8082</v>
      </c>
      <c r="B8083" s="1">
        <v>16864</v>
      </c>
      <c r="C8083" s="2">
        <v>41211</v>
      </c>
      <c r="D8083" s="1" t="s">
        <v>27</v>
      </c>
      <c r="E8083" s="1" t="str">
        <f t="shared" si="1134"/>
        <v>*</v>
      </c>
      <c r="F8083" s="1" t="str">
        <f t="shared" si="1135"/>
        <v>*</v>
      </c>
      <c r="G8083" s="1" t="str">
        <f t="shared" si="1136"/>
        <v>*</v>
      </c>
      <c r="J8083" s="1" t="str">
        <f t="shared" si="1137"/>
        <v>*</v>
      </c>
      <c r="P8083" s="1">
        <v>42</v>
      </c>
      <c r="Q8083" s="1">
        <f t="shared" si="1142"/>
        <v>0.05</v>
      </c>
      <c r="T8083" s="4">
        <v>12837.11</v>
      </c>
      <c r="U8083" s="9">
        <f t="shared" si="1138"/>
        <v>1</v>
      </c>
      <c r="V8083" s="4">
        <f t="shared" si="1139"/>
        <v>305.64547619047619</v>
      </c>
      <c r="W8083" s="1" t="s">
        <v>33</v>
      </c>
      <c r="X8083" s="1">
        <v>43.57</v>
      </c>
      <c r="Y8083" s="4">
        <f t="shared" si="1140"/>
        <v>12880.68</v>
      </c>
      <c r="Z8083" s="1" t="s">
        <v>42</v>
      </c>
      <c r="AA8083" s="1" t="s">
        <v>16</v>
      </c>
      <c r="AB8083" s="1" t="s">
        <v>17</v>
      </c>
      <c r="AC8083" s="1" t="s">
        <v>52</v>
      </c>
      <c r="AD8083" s="1" t="s">
        <v>59</v>
      </c>
      <c r="AE8083" s="2">
        <v>41211</v>
      </c>
    </row>
    <row r="8084" spans="1:31" x14ac:dyDescent="0.25">
      <c r="A8084">
        <f t="shared" si="1141"/>
        <v>8083</v>
      </c>
      <c r="B8084" s="1">
        <v>41378</v>
      </c>
      <c r="C8084" s="2">
        <v>41211</v>
      </c>
      <c r="D8084" s="1" t="s">
        <v>27</v>
      </c>
      <c r="E8084" s="1" t="str">
        <f t="shared" si="1134"/>
        <v>*</v>
      </c>
      <c r="F8084" s="1" t="str">
        <f t="shared" si="1135"/>
        <v>*</v>
      </c>
      <c r="G8084" s="1" t="str">
        <f t="shared" si="1136"/>
        <v>*</v>
      </c>
      <c r="J8084" s="1" t="str">
        <f t="shared" si="1137"/>
        <v>*</v>
      </c>
      <c r="P8084" s="1">
        <v>30</v>
      </c>
      <c r="Q8084" s="1">
        <f t="shared" si="1142"/>
        <v>0.04</v>
      </c>
      <c r="T8084" s="4">
        <v>5454.51</v>
      </c>
      <c r="U8084" s="9">
        <f t="shared" si="1138"/>
        <v>1</v>
      </c>
      <c r="V8084" s="4">
        <f t="shared" si="1139"/>
        <v>181.81700000000001</v>
      </c>
      <c r="W8084" s="1" t="s">
        <v>33</v>
      </c>
      <c r="X8084" s="1">
        <v>30</v>
      </c>
      <c r="Y8084" s="4">
        <f t="shared" si="1140"/>
        <v>5484.51</v>
      </c>
      <c r="Z8084" s="1" t="s">
        <v>22</v>
      </c>
      <c r="AA8084" s="1" t="s">
        <v>37</v>
      </c>
      <c r="AB8084" s="1" t="s">
        <v>17</v>
      </c>
      <c r="AC8084" s="1" t="s">
        <v>34</v>
      </c>
      <c r="AD8084" s="1" t="s">
        <v>35</v>
      </c>
      <c r="AE8084" s="2">
        <v>41214</v>
      </c>
    </row>
    <row r="8085" spans="1:31" x14ac:dyDescent="0.25">
      <c r="A8085">
        <f t="shared" si="1141"/>
        <v>8084</v>
      </c>
      <c r="B8085" s="1">
        <v>3014</v>
      </c>
      <c r="C8085" s="2">
        <v>41211</v>
      </c>
      <c r="D8085" s="1" t="s">
        <v>27</v>
      </c>
      <c r="E8085" s="1" t="str">
        <f t="shared" si="1134"/>
        <v>*</v>
      </c>
      <c r="F8085" s="1" t="str">
        <f t="shared" si="1135"/>
        <v>*</v>
      </c>
      <c r="G8085" s="1" t="str">
        <f t="shared" si="1136"/>
        <v>*</v>
      </c>
      <c r="J8085" s="1" t="str">
        <f t="shared" si="1137"/>
        <v>*</v>
      </c>
      <c r="P8085" s="1">
        <v>13</v>
      </c>
      <c r="Q8085" s="1">
        <f t="shared" si="1142"/>
        <v>0.02</v>
      </c>
      <c r="T8085" s="4">
        <v>4002.14</v>
      </c>
      <c r="U8085" s="9">
        <f t="shared" si="1138"/>
        <v>1</v>
      </c>
      <c r="V8085" s="4">
        <f t="shared" si="1139"/>
        <v>307.85692307692307</v>
      </c>
      <c r="W8085" s="1" t="s">
        <v>21</v>
      </c>
      <c r="X8085" s="1">
        <v>19.989999999999998</v>
      </c>
      <c r="Y8085" s="4">
        <f t="shared" si="1140"/>
        <v>4022.1299999999997</v>
      </c>
      <c r="Z8085" s="1" t="s">
        <v>44</v>
      </c>
      <c r="AA8085" s="1" t="s">
        <v>16</v>
      </c>
      <c r="AB8085" s="1" t="s">
        <v>29</v>
      </c>
      <c r="AC8085" s="1" t="s">
        <v>43</v>
      </c>
      <c r="AD8085" s="1" t="s">
        <v>19</v>
      </c>
      <c r="AE8085" s="2">
        <v>41213</v>
      </c>
    </row>
    <row r="8086" spans="1:31" x14ac:dyDescent="0.25">
      <c r="A8086">
        <f t="shared" si="1141"/>
        <v>8085</v>
      </c>
      <c r="B8086" s="1">
        <v>40672</v>
      </c>
      <c r="C8086" s="2">
        <v>41211</v>
      </c>
      <c r="D8086" s="1" t="s">
        <v>13</v>
      </c>
      <c r="E8086" s="1" t="str">
        <f t="shared" si="1134"/>
        <v>*</v>
      </c>
      <c r="F8086" s="1" t="str">
        <f t="shared" si="1135"/>
        <v>*</v>
      </c>
      <c r="G8086" s="1" t="str">
        <f t="shared" si="1136"/>
        <v>*</v>
      </c>
      <c r="J8086" s="1" t="str">
        <f t="shared" si="1137"/>
        <v>*</v>
      </c>
      <c r="P8086" s="1">
        <v>16</v>
      </c>
      <c r="Q8086" s="1">
        <f t="shared" si="1142"/>
        <v>0.02</v>
      </c>
      <c r="T8086" s="4">
        <v>1617.91</v>
      </c>
      <c r="U8086" s="9">
        <f t="shared" si="1138"/>
        <v>1</v>
      </c>
      <c r="V8086" s="4">
        <f t="shared" si="1139"/>
        <v>101.11937500000001</v>
      </c>
      <c r="W8086" s="1" t="s">
        <v>33</v>
      </c>
      <c r="X8086" s="1">
        <v>35.840000000000003</v>
      </c>
      <c r="Y8086" s="4">
        <f t="shared" si="1140"/>
        <v>1653.75</v>
      </c>
      <c r="Z8086" s="1" t="s">
        <v>44</v>
      </c>
      <c r="AA8086" s="1" t="s">
        <v>16</v>
      </c>
      <c r="AB8086" s="1" t="s">
        <v>17</v>
      </c>
      <c r="AC8086" s="1" t="s">
        <v>62</v>
      </c>
      <c r="AD8086" s="1" t="s">
        <v>59</v>
      </c>
      <c r="AE8086" s="2">
        <v>41213</v>
      </c>
    </row>
    <row r="8087" spans="1:31" x14ac:dyDescent="0.25">
      <c r="A8087">
        <f t="shared" si="1141"/>
        <v>8086</v>
      </c>
      <c r="B8087" s="1">
        <v>18531</v>
      </c>
      <c r="C8087" s="2">
        <v>41211</v>
      </c>
      <c r="D8087" s="1" t="s">
        <v>32</v>
      </c>
      <c r="E8087" s="1" t="str">
        <f t="shared" si="1134"/>
        <v>***</v>
      </c>
      <c r="F8087" s="1" t="str">
        <f t="shared" si="1135"/>
        <v>***</v>
      </c>
      <c r="G8087" s="1" t="str">
        <f t="shared" si="1136"/>
        <v>***</v>
      </c>
      <c r="J8087" s="1" t="str">
        <f t="shared" si="1137"/>
        <v>***</v>
      </c>
      <c r="P8087" s="1">
        <v>50</v>
      </c>
      <c r="Q8087" s="1">
        <f t="shared" si="1142"/>
        <v>0.06</v>
      </c>
      <c r="T8087" s="4">
        <v>1298.81</v>
      </c>
      <c r="U8087" s="9">
        <f t="shared" si="1138"/>
        <v>1</v>
      </c>
      <c r="V8087" s="4">
        <f t="shared" si="1139"/>
        <v>25.976199999999999</v>
      </c>
      <c r="W8087" s="1" t="s">
        <v>33</v>
      </c>
      <c r="X8087" s="1">
        <v>14.36</v>
      </c>
      <c r="Y8087" s="4">
        <f t="shared" si="1140"/>
        <v>1313.1699999999998</v>
      </c>
      <c r="Z8087" s="1" t="s">
        <v>22</v>
      </c>
      <c r="AA8087" s="1" t="s">
        <v>23</v>
      </c>
      <c r="AB8087" s="1" t="s">
        <v>17</v>
      </c>
      <c r="AC8087" s="1" t="s">
        <v>34</v>
      </c>
      <c r="AD8087" s="1" t="s">
        <v>35</v>
      </c>
      <c r="AE8087" s="2">
        <v>41213</v>
      </c>
    </row>
    <row r="8088" spans="1:31" x14ac:dyDescent="0.25">
      <c r="A8088">
        <f t="shared" si="1141"/>
        <v>8087</v>
      </c>
      <c r="B8088" s="1">
        <v>41378</v>
      </c>
      <c r="C8088" s="2">
        <v>41211</v>
      </c>
      <c r="D8088" s="1" t="s">
        <v>27</v>
      </c>
      <c r="E8088" s="1" t="str">
        <f t="shared" si="1134"/>
        <v>*</v>
      </c>
      <c r="F8088" s="1" t="str">
        <f t="shared" si="1135"/>
        <v>*</v>
      </c>
      <c r="G8088" s="1" t="str">
        <f t="shared" si="1136"/>
        <v>*</v>
      </c>
      <c r="J8088" s="1" t="str">
        <f t="shared" si="1137"/>
        <v>*</v>
      </c>
      <c r="P8088" s="1">
        <v>42</v>
      </c>
      <c r="Q8088" s="1">
        <f t="shared" si="1142"/>
        <v>0.05</v>
      </c>
      <c r="T8088" s="4">
        <v>1264.17</v>
      </c>
      <c r="U8088" s="9">
        <f t="shared" si="1138"/>
        <v>1</v>
      </c>
      <c r="V8088" s="4">
        <f t="shared" si="1139"/>
        <v>30.099285714285717</v>
      </c>
      <c r="W8088" s="1" t="s">
        <v>21</v>
      </c>
      <c r="X8088" s="1">
        <v>1.99</v>
      </c>
      <c r="Y8088" s="4">
        <f t="shared" si="1140"/>
        <v>1266.1600000000001</v>
      </c>
      <c r="Z8088" s="1" t="s">
        <v>22</v>
      </c>
      <c r="AA8088" s="1" t="s">
        <v>37</v>
      </c>
      <c r="AB8088" s="1" t="s">
        <v>24</v>
      </c>
      <c r="AC8088" s="1" t="s">
        <v>38</v>
      </c>
      <c r="AD8088" s="1" t="s">
        <v>41</v>
      </c>
      <c r="AE8088" s="2">
        <v>41213</v>
      </c>
    </row>
    <row r="8089" spans="1:31" x14ac:dyDescent="0.25">
      <c r="A8089">
        <f t="shared" si="1141"/>
        <v>8088</v>
      </c>
      <c r="B8089" s="1">
        <v>26116</v>
      </c>
      <c r="C8089" s="2">
        <v>41211</v>
      </c>
      <c r="D8089" s="1" t="s">
        <v>32</v>
      </c>
      <c r="E8089" s="1" t="str">
        <f t="shared" si="1134"/>
        <v>***</v>
      </c>
      <c r="F8089" s="1" t="str">
        <f t="shared" si="1135"/>
        <v>***</v>
      </c>
      <c r="G8089" s="1" t="str">
        <f t="shared" si="1136"/>
        <v>***</v>
      </c>
      <c r="J8089" s="1" t="str">
        <f t="shared" si="1137"/>
        <v>***</v>
      </c>
      <c r="P8089" s="1">
        <v>36</v>
      </c>
      <c r="Q8089" s="1">
        <f t="shared" si="1142"/>
        <v>0.04</v>
      </c>
      <c r="T8089" s="4">
        <v>697.41</v>
      </c>
      <c r="U8089" s="9">
        <f t="shared" si="1138"/>
        <v>0</v>
      </c>
      <c r="V8089" s="4">
        <f t="shared" si="1139"/>
        <v>19.372499999999999</v>
      </c>
      <c r="W8089" s="1" t="s">
        <v>21</v>
      </c>
      <c r="X8089" s="1">
        <v>9.0299999999999994</v>
      </c>
      <c r="Y8089" s="4">
        <f t="shared" si="1140"/>
        <v>706.43999999999994</v>
      </c>
      <c r="Z8089" s="1" t="s">
        <v>39</v>
      </c>
      <c r="AA8089" s="1" t="s">
        <v>23</v>
      </c>
      <c r="AB8089" s="1" t="s">
        <v>29</v>
      </c>
      <c r="AC8089" s="1" t="s">
        <v>40</v>
      </c>
      <c r="AD8089" s="1" t="s">
        <v>19</v>
      </c>
      <c r="AE8089" s="2">
        <v>41212</v>
      </c>
    </row>
    <row r="8090" spans="1:31" x14ac:dyDescent="0.25">
      <c r="A8090">
        <f t="shared" si="1141"/>
        <v>8089</v>
      </c>
      <c r="B8090" s="1">
        <v>47971</v>
      </c>
      <c r="C8090" s="2">
        <v>41211</v>
      </c>
      <c r="D8090" s="1" t="s">
        <v>20</v>
      </c>
      <c r="E8090" s="1" t="str">
        <f t="shared" si="1134"/>
        <v>*</v>
      </c>
      <c r="F8090" s="1" t="str">
        <f t="shared" si="1135"/>
        <v>**</v>
      </c>
      <c r="G8090" s="1" t="str">
        <f t="shared" si="1136"/>
        <v>**</v>
      </c>
      <c r="J8090" s="1" t="str">
        <f t="shared" si="1137"/>
        <v>**</v>
      </c>
      <c r="P8090" s="1">
        <v>24</v>
      </c>
      <c r="Q8090" s="1">
        <f t="shared" si="1142"/>
        <v>3.5000000000000003E-2</v>
      </c>
      <c r="T8090" s="4">
        <v>113.43</v>
      </c>
      <c r="U8090" s="9">
        <f t="shared" si="1138"/>
        <v>0</v>
      </c>
      <c r="V8090" s="4">
        <f t="shared" si="1139"/>
        <v>4.7262500000000003</v>
      </c>
      <c r="W8090" s="1" t="s">
        <v>21</v>
      </c>
      <c r="X8090" s="1">
        <v>5.32</v>
      </c>
      <c r="Y8090" s="4">
        <f t="shared" si="1140"/>
        <v>118.75</v>
      </c>
      <c r="Z8090" s="1" t="s">
        <v>22</v>
      </c>
      <c r="AA8090" s="1" t="s">
        <v>37</v>
      </c>
      <c r="AB8090" s="1" t="s">
        <v>17</v>
      </c>
      <c r="AC8090" s="1" t="s">
        <v>18</v>
      </c>
      <c r="AD8090" s="1" t="s">
        <v>19</v>
      </c>
      <c r="AE8090" s="2">
        <v>41212</v>
      </c>
    </row>
    <row r="8091" spans="1:31" x14ac:dyDescent="0.25">
      <c r="A8091">
        <f t="shared" si="1141"/>
        <v>8090</v>
      </c>
      <c r="B8091" s="1">
        <v>26306</v>
      </c>
      <c r="C8091" s="2">
        <v>41212</v>
      </c>
      <c r="D8091" s="1" t="s">
        <v>13</v>
      </c>
      <c r="E8091" s="1" t="str">
        <f t="shared" si="1134"/>
        <v>*</v>
      </c>
      <c r="F8091" s="1" t="str">
        <f t="shared" si="1135"/>
        <v>*</v>
      </c>
      <c r="G8091" s="1" t="str">
        <f t="shared" si="1136"/>
        <v>*</v>
      </c>
      <c r="J8091" s="1" t="str">
        <f t="shared" si="1137"/>
        <v>*</v>
      </c>
      <c r="P8091" s="1">
        <v>39</v>
      </c>
      <c r="Q8091" s="1">
        <f t="shared" si="1142"/>
        <v>0.04</v>
      </c>
      <c r="T8091" s="4">
        <v>7725.66</v>
      </c>
      <c r="U8091" s="9">
        <f t="shared" si="1138"/>
        <v>1</v>
      </c>
      <c r="V8091" s="4">
        <f t="shared" si="1139"/>
        <v>198.09384615384616</v>
      </c>
      <c r="W8091" s="1" t="s">
        <v>33</v>
      </c>
      <c r="X8091" s="1">
        <v>55.96</v>
      </c>
      <c r="Y8091" s="4">
        <f t="shared" si="1140"/>
        <v>7781.62</v>
      </c>
      <c r="Z8091" s="1" t="s">
        <v>42</v>
      </c>
      <c r="AA8091" s="1" t="s">
        <v>28</v>
      </c>
      <c r="AB8091" s="1" t="s">
        <v>17</v>
      </c>
      <c r="AC8091" s="1" t="s">
        <v>62</v>
      </c>
      <c r="AD8091" s="1" t="s">
        <v>59</v>
      </c>
      <c r="AE8091" s="2">
        <v>41216</v>
      </c>
    </row>
    <row r="8092" spans="1:31" x14ac:dyDescent="0.25">
      <c r="A8092">
        <f t="shared" si="1141"/>
        <v>8091</v>
      </c>
      <c r="B8092" s="1">
        <v>15872</v>
      </c>
      <c r="C8092" s="2">
        <v>41212</v>
      </c>
      <c r="D8092" s="1" t="s">
        <v>27</v>
      </c>
      <c r="E8092" s="1" t="str">
        <f t="shared" si="1134"/>
        <v>*</v>
      </c>
      <c r="F8092" s="1" t="str">
        <f t="shared" si="1135"/>
        <v>*</v>
      </c>
      <c r="G8092" s="1" t="str">
        <f t="shared" si="1136"/>
        <v>*</v>
      </c>
      <c r="J8092" s="1" t="str">
        <f t="shared" si="1137"/>
        <v>*</v>
      </c>
      <c r="P8092" s="1">
        <v>48</v>
      </c>
      <c r="Q8092" s="1">
        <f t="shared" si="1142"/>
        <v>0.05</v>
      </c>
      <c r="T8092" s="4">
        <v>5198.12</v>
      </c>
      <c r="U8092" s="9">
        <f t="shared" si="1138"/>
        <v>1</v>
      </c>
      <c r="V8092" s="4">
        <f t="shared" si="1139"/>
        <v>108.29416666666667</v>
      </c>
      <c r="W8092" s="1" t="s">
        <v>33</v>
      </c>
      <c r="X8092" s="1">
        <v>15.66</v>
      </c>
      <c r="Y8092" s="4">
        <f t="shared" si="1140"/>
        <v>5213.78</v>
      </c>
      <c r="Z8092" s="1" t="s">
        <v>51</v>
      </c>
      <c r="AA8092" s="1" t="s">
        <v>28</v>
      </c>
      <c r="AB8092" s="1" t="s">
        <v>29</v>
      </c>
      <c r="AC8092" s="1" t="s">
        <v>63</v>
      </c>
      <c r="AD8092" s="1" t="s">
        <v>35</v>
      </c>
      <c r="AE8092" s="2">
        <v>41212</v>
      </c>
    </row>
    <row r="8093" spans="1:31" x14ac:dyDescent="0.25">
      <c r="A8093">
        <f t="shared" si="1141"/>
        <v>8092</v>
      </c>
      <c r="B8093" s="1">
        <v>26306</v>
      </c>
      <c r="C8093" s="2">
        <v>41212</v>
      </c>
      <c r="D8093" s="1" t="s">
        <v>13</v>
      </c>
      <c r="E8093" s="1" t="str">
        <f t="shared" si="1134"/>
        <v>*</v>
      </c>
      <c r="F8093" s="1" t="str">
        <f t="shared" si="1135"/>
        <v>*</v>
      </c>
      <c r="G8093" s="1" t="str">
        <f t="shared" si="1136"/>
        <v>*</v>
      </c>
      <c r="J8093" s="1" t="str">
        <f t="shared" si="1137"/>
        <v>*</v>
      </c>
      <c r="P8093" s="1">
        <v>15</v>
      </c>
      <c r="Q8093" s="1">
        <f t="shared" si="1142"/>
        <v>0.02</v>
      </c>
      <c r="T8093" s="4">
        <v>2567.64</v>
      </c>
      <c r="U8093" s="9">
        <f t="shared" si="1138"/>
        <v>1</v>
      </c>
      <c r="V8093" s="4">
        <f t="shared" si="1139"/>
        <v>171.17599999999999</v>
      </c>
      <c r="W8093" s="1" t="s">
        <v>21</v>
      </c>
      <c r="X8093" s="1">
        <v>69</v>
      </c>
      <c r="Y8093" s="4">
        <f t="shared" si="1140"/>
        <v>2636.64</v>
      </c>
      <c r="Z8093" s="1" t="s">
        <v>44</v>
      </c>
      <c r="AA8093" s="1" t="s">
        <v>28</v>
      </c>
      <c r="AB8093" s="1" t="s">
        <v>17</v>
      </c>
      <c r="AC8093" s="1" t="s">
        <v>52</v>
      </c>
      <c r="AD8093" s="1" t="s">
        <v>48</v>
      </c>
      <c r="AE8093" s="2">
        <v>41217</v>
      </c>
    </row>
    <row r="8094" spans="1:31" x14ac:dyDescent="0.25">
      <c r="A8094">
        <f t="shared" si="1141"/>
        <v>8093</v>
      </c>
      <c r="B8094" s="1">
        <v>53536</v>
      </c>
      <c r="C8094" s="2">
        <v>41212</v>
      </c>
      <c r="D8094" s="1" t="s">
        <v>20</v>
      </c>
      <c r="E8094" s="1" t="str">
        <f t="shared" si="1134"/>
        <v>*</v>
      </c>
      <c r="F8094" s="1" t="str">
        <f t="shared" si="1135"/>
        <v>**</v>
      </c>
      <c r="G8094" s="1" t="str">
        <f t="shared" si="1136"/>
        <v>**</v>
      </c>
      <c r="J8094" s="1" t="str">
        <f t="shared" si="1137"/>
        <v>**</v>
      </c>
      <c r="P8094" s="1">
        <v>5</v>
      </c>
      <c r="Q8094" s="1">
        <f t="shared" si="1142"/>
        <v>0.01</v>
      </c>
      <c r="T8094" s="4">
        <v>1015.4</v>
      </c>
      <c r="U8094" s="9">
        <f t="shared" si="1138"/>
        <v>1</v>
      </c>
      <c r="V8094" s="4">
        <f t="shared" si="1139"/>
        <v>203.07999999999998</v>
      </c>
      <c r="W8094" s="1" t="s">
        <v>33</v>
      </c>
      <c r="X8094" s="1">
        <v>56.2</v>
      </c>
      <c r="Y8094" s="4">
        <f t="shared" si="1140"/>
        <v>1071.5999999999999</v>
      </c>
      <c r="Z8094" s="1" t="s">
        <v>15</v>
      </c>
      <c r="AA8094" s="1" t="s">
        <v>37</v>
      </c>
      <c r="AB8094" s="1" t="s">
        <v>17</v>
      </c>
      <c r="AC8094" s="1" t="s">
        <v>52</v>
      </c>
      <c r="AD8094" s="1" t="s">
        <v>59</v>
      </c>
      <c r="AE8094" s="2">
        <v>41214</v>
      </c>
    </row>
    <row r="8095" spans="1:31" x14ac:dyDescent="0.25">
      <c r="A8095">
        <f t="shared" si="1141"/>
        <v>8094</v>
      </c>
      <c r="B8095" s="1">
        <v>53536</v>
      </c>
      <c r="C8095" s="2">
        <v>41212</v>
      </c>
      <c r="D8095" s="1" t="s">
        <v>20</v>
      </c>
      <c r="E8095" s="1" t="str">
        <f t="shared" si="1134"/>
        <v>*</v>
      </c>
      <c r="F8095" s="1" t="str">
        <f t="shared" si="1135"/>
        <v>**</v>
      </c>
      <c r="G8095" s="1" t="str">
        <f t="shared" si="1136"/>
        <v>**</v>
      </c>
      <c r="J8095" s="1" t="str">
        <f t="shared" si="1137"/>
        <v>**</v>
      </c>
      <c r="P8095" s="1">
        <v>35</v>
      </c>
      <c r="Q8095" s="1">
        <f t="shared" si="1142"/>
        <v>0.04</v>
      </c>
      <c r="T8095" s="4">
        <v>738.69</v>
      </c>
      <c r="U8095" s="9">
        <f t="shared" si="1138"/>
        <v>0</v>
      </c>
      <c r="V8095" s="4">
        <f t="shared" si="1139"/>
        <v>21.105428571428572</v>
      </c>
      <c r="W8095" s="1" t="s">
        <v>21</v>
      </c>
      <c r="X8095" s="1">
        <v>7.58</v>
      </c>
      <c r="Y8095" s="4">
        <f t="shared" si="1140"/>
        <v>746.2700000000001</v>
      </c>
      <c r="Z8095" s="1" t="s">
        <v>15</v>
      </c>
      <c r="AA8095" s="1" t="s">
        <v>37</v>
      </c>
      <c r="AB8095" s="1" t="s">
        <v>17</v>
      </c>
      <c r="AC8095" s="1" t="s">
        <v>18</v>
      </c>
      <c r="AD8095" s="1" t="s">
        <v>19</v>
      </c>
      <c r="AE8095" s="2">
        <v>41214</v>
      </c>
    </row>
    <row r="8096" spans="1:31" x14ac:dyDescent="0.25">
      <c r="A8096">
        <f t="shared" si="1141"/>
        <v>8095</v>
      </c>
      <c r="B8096" s="1">
        <v>15872</v>
      </c>
      <c r="C8096" s="2">
        <v>41212</v>
      </c>
      <c r="D8096" s="1" t="s">
        <v>27</v>
      </c>
      <c r="E8096" s="1" t="str">
        <f t="shared" si="1134"/>
        <v>*</v>
      </c>
      <c r="F8096" s="1" t="str">
        <f t="shared" si="1135"/>
        <v>*</v>
      </c>
      <c r="G8096" s="1" t="str">
        <f t="shared" si="1136"/>
        <v>*</v>
      </c>
      <c r="J8096" s="1" t="str">
        <f t="shared" si="1137"/>
        <v>*</v>
      </c>
      <c r="P8096" s="1">
        <v>19</v>
      </c>
      <c r="Q8096" s="1">
        <f t="shared" si="1142"/>
        <v>0.02</v>
      </c>
      <c r="T8096" s="4">
        <v>718.41</v>
      </c>
      <c r="U8096" s="9">
        <f t="shared" si="1138"/>
        <v>0</v>
      </c>
      <c r="V8096" s="4">
        <f t="shared" si="1139"/>
        <v>37.811052631578946</v>
      </c>
      <c r="W8096" s="1" t="s">
        <v>21</v>
      </c>
      <c r="X8096" s="1">
        <v>17.48</v>
      </c>
      <c r="Y8096" s="4">
        <f t="shared" si="1140"/>
        <v>735.89</v>
      </c>
      <c r="Z8096" s="1" t="s">
        <v>51</v>
      </c>
      <c r="AA8096" s="1" t="s">
        <v>28</v>
      </c>
      <c r="AB8096" s="1" t="s">
        <v>29</v>
      </c>
      <c r="AC8096" s="1" t="s">
        <v>40</v>
      </c>
      <c r="AD8096" s="1" t="s">
        <v>19</v>
      </c>
      <c r="AE8096" s="2">
        <v>41213</v>
      </c>
    </row>
    <row r="8097" spans="1:31" x14ac:dyDescent="0.25">
      <c r="A8097">
        <f t="shared" si="1141"/>
        <v>8096</v>
      </c>
      <c r="B8097" s="1">
        <v>43653</v>
      </c>
      <c r="C8097" s="2">
        <v>41212</v>
      </c>
      <c r="D8097" s="1" t="s">
        <v>20</v>
      </c>
      <c r="E8097" s="1" t="str">
        <f t="shared" si="1134"/>
        <v>*</v>
      </c>
      <c r="F8097" s="1" t="str">
        <f t="shared" si="1135"/>
        <v>**</v>
      </c>
      <c r="G8097" s="1" t="str">
        <f t="shared" si="1136"/>
        <v>**</v>
      </c>
      <c r="J8097" s="1" t="str">
        <f t="shared" si="1137"/>
        <v>**</v>
      </c>
      <c r="P8097" s="1">
        <v>39</v>
      </c>
      <c r="Q8097" s="1">
        <f t="shared" si="1142"/>
        <v>0.04</v>
      </c>
      <c r="T8097" s="4">
        <v>666.4</v>
      </c>
      <c r="U8097" s="9">
        <f t="shared" si="1138"/>
        <v>0</v>
      </c>
      <c r="V8097" s="4">
        <f t="shared" si="1139"/>
        <v>17.087179487179487</v>
      </c>
      <c r="W8097" s="1" t="s">
        <v>14</v>
      </c>
      <c r="X8097" s="1">
        <v>7.42</v>
      </c>
      <c r="Y8097" s="4">
        <f t="shared" si="1140"/>
        <v>673.81999999999994</v>
      </c>
      <c r="Z8097" s="1" t="s">
        <v>49</v>
      </c>
      <c r="AA8097" s="1" t="s">
        <v>23</v>
      </c>
      <c r="AB8097" s="1" t="s">
        <v>29</v>
      </c>
      <c r="AC8097" s="1" t="s">
        <v>45</v>
      </c>
      <c r="AD8097" s="1" t="s">
        <v>41</v>
      </c>
      <c r="AE8097" s="2">
        <v>41213</v>
      </c>
    </row>
    <row r="8098" spans="1:31" x14ac:dyDescent="0.25">
      <c r="A8098">
        <f t="shared" si="1141"/>
        <v>8097</v>
      </c>
      <c r="B8098" s="1">
        <v>17510</v>
      </c>
      <c r="C8098" s="2">
        <v>41212</v>
      </c>
      <c r="D8098" s="1" t="s">
        <v>32</v>
      </c>
      <c r="E8098" s="1" t="str">
        <f t="shared" si="1134"/>
        <v>***</v>
      </c>
      <c r="F8098" s="1" t="str">
        <f t="shared" si="1135"/>
        <v>***</v>
      </c>
      <c r="G8098" s="1" t="str">
        <f t="shared" si="1136"/>
        <v>***</v>
      </c>
      <c r="J8098" s="1" t="str">
        <f t="shared" si="1137"/>
        <v>***</v>
      </c>
      <c r="P8098" s="1">
        <v>28</v>
      </c>
      <c r="Q8098" s="1">
        <f t="shared" si="1142"/>
        <v>3.5000000000000003E-2</v>
      </c>
      <c r="T8098" s="4">
        <v>462.12</v>
      </c>
      <c r="U8098" s="9">
        <f t="shared" si="1138"/>
        <v>0</v>
      </c>
      <c r="V8098" s="4">
        <f t="shared" si="1139"/>
        <v>16.504285714285714</v>
      </c>
      <c r="W8098" s="1" t="s">
        <v>21</v>
      </c>
      <c r="X8098" s="1">
        <v>1.39</v>
      </c>
      <c r="Y8098" s="4">
        <f t="shared" si="1140"/>
        <v>463.51</v>
      </c>
      <c r="Z8098" s="1" t="s">
        <v>42</v>
      </c>
      <c r="AA8098" s="1" t="s">
        <v>23</v>
      </c>
      <c r="AB8098" s="1" t="s">
        <v>29</v>
      </c>
      <c r="AC8098" s="1" t="s">
        <v>57</v>
      </c>
      <c r="AD8098" s="1" t="s">
        <v>19</v>
      </c>
      <c r="AE8098" s="2">
        <v>41213</v>
      </c>
    </row>
    <row r="8099" spans="1:31" x14ac:dyDescent="0.25">
      <c r="A8099">
        <f t="shared" si="1141"/>
        <v>8098</v>
      </c>
      <c r="B8099" s="1">
        <v>43653</v>
      </c>
      <c r="C8099" s="2">
        <v>41212</v>
      </c>
      <c r="D8099" s="1" t="s">
        <v>20</v>
      </c>
      <c r="E8099" s="1" t="str">
        <f t="shared" si="1134"/>
        <v>*</v>
      </c>
      <c r="F8099" s="1" t="str">
        <f t="shared" si="1135"/>
        <v>**</v>
      </c>
      <c r="G8099" s="1" t="str">
        <f t="shared" si="1136"/>
        <v>**</v>
      </c>
      <c r="J8099" s="1" t="str">
        <f t="shared" si="1137"/>
        <v>**</v>
      </c>
      <c r="P8099" s="1">
        <v>10</v>
      </c>
      <c r="Q8099" s="1">
        <f t="shared" si="1142"/>
        <v>0.02</v>
      </c>
      <c r="T8099" s="4">
        <v>351.3</v>
      </c>
      <c r="U8099" s="9">
        <f t="shared" si="1138"/>
        <v>0</v>
      </c>
      <c r="V8099" s="4">
        <f t="shared" si="1139"/>
        <v>35.130000000000003</v>
      </c>
      <c r="W8099" s="1" t="s">
        <v>21</v>
      </c>
      <c r="X8099" s="1">
        <v>8.2200000000000006</v>
      </c>
      <c r="Y8099" s="4">
        <f t="shared" si="1140"/>
        <v>359.52000000000004</v>
      </c>
      <c r="Z8099" s="1" t="s">
        <v>49</v>
      </c>
      <c r="AA8099" s="1" t="s">
        <v>23</v>
      </c>
      <c r="AB8099" s="1" t="s">
        <v>29</v>
      </c>
      <c r="AC8099" s="1" t="s">
        <v>55</v>
      </c>
      <c r="AD8099" s="1" t="s">
        <v>19</v>
      </c>
      <c r="AE8099" s="2">
        <v>41214</v>
      </c>
    </row>
    <row r="8100" spans="1:31" x14ac:dyDescent="0.25">
      <c r="A8100">
        <f t="shared" si="1141"/>
        <v>8099</v>
      </c>
      <c r="B8100" s="1">
        <v>30499</v>
      </c>
      <c r="C8100" s="2">
        <v>41212</v>
      </c>
      <c r="D8100" s="1" t="s">
        <v>20</v>
      </c>
      <c r="E8100" s="1" t="str">
        <f t="shared" si="1134"/>
        <v>*</v>
      </c>
      <c r="F8100" s="1" t="str">
        <f t="shared" si="1135"/>
        <v>**</v>
      </c>
      <c r="G8100" s="1" t="str">
        <f t="shared" si="1136"/>
        <v>**</v>
      </c>
      <c r="J8100" s="1" t="str">
        <f t="shared" si="1137"/>
        <v>**</v>
      </c>
      <c r="P8100" s="1">
        <v>33</v>
      </c>
      <c r="Q8100" s="1">
        <f t="shared" si="1142"/>
        <v>0.04</v>
      </c>
      <c r="T8100" s="4">
        <v>199.62</v>
      </c>
      <c r="U8100" s="9">
        <f t="shared" si="1138"/>
        <v>0</v>
      </c>
      <c r="V8100" s="4">
        <f t="shared" si="1139"/>
        <v>6.0490909090909089</v>
      </c>
      <c r="W8100" s="1" t="s">
        <v>21</v>
      </c>
      <c r="X8100" s="1">
        <v>1.2</v>
      </c>
      <c r="Y8100" s="4">
        <f t="shared" si="1140"/>
        <v>200.82</v>
      </c>
      <c r="Z8100" s="1" t="s">
        <v>50</v>
      </c>
      <c r="AA8100" s="1" t="s">
        <v>16</v>
      </c>
      <c r="AB8100" s="1" t="s">
        <v>29</v>
      </c>
      <c r="AC8100" s="1" t="s">
        <v>30</v>
      </c>
      <c r="AD8100" s="1" t="s">
        <v>31</v>
      </c>
      <c r="AE8100" s="2">
        <v>41214</v>
      </c>
    </row>
    <row r="8101" spans="1:31" x14ac:dyDescent="0.25">
      <c r="A8101">
        <f t="shared" si="1141"/>
        <v>8100</v>
      </c>
      <c r="B8101" s="1">
        <v>15872</v>
      </c>
      <c r="C8101" s="2">
        <v>41212</v>
      </c>
      <c r="D8101" s="1" t="s">
        <v>27</v>
      </c>
      <c r="E8101" s="1" t="str">
        <f t="shared" si="1134"/>
        <v>*</v>
      </c>
      <c r="F8101" s="1" t="str">
        <f t="shared" si="1135"/>
        <v>*</v>
      </c>
      <c r="G8101" s="1" t="str">
        <f t="shared" si="1136"/>
        <v>*</v>
      </c>
      <c r="J8101" s="1" t="str">
        <f t="shared" si="1137"/>
        <v>*</v>
      </c>
      <c r="P8101" s="1">
        <v>23</v>
      </c>
      <c r="Q8101" s="1">
        <f t="shared" si="1142"/>
        <v>3.5000000000000003E-2</v>
      </c>
      <c r="T8101" s="4">
        <v>188.53</v>
      </c>
      <c r="U8101" s="9">
        <f t="shared" si="1138"/>
        <v>0</v>
      </c>
      <c r="V8101" s="4">
        <f t="shared" si="1139"/>
        <v>8.1969565217391303</v>
      </c>
      <c r="W8101" s="1" t="s">
        <v>21</v>
      </c>
      <c r="X8101" s="1">
        <v>5.96</v>
      </c>
      <c r="Y8101" s="4">
        <f t="shared" si="1140"/>
        <v>194.49</v>
      </c>
      <c r="Z8101" s="1" t="s">
        <v>51</v>
      </c>
      <c r="AA8101" s="1" t="s">
        <v>28</v>
      </c>
      <c r="AB8101" s="1" t="s">
        <v>29</v>
      </c>
      <c r="AC8101" s="1" t="s">
        <v>40</v>
      </c>
      <c r="AD8101" s="1" t="s">
        <v>19</v>
      </c>
      <c r="AE8101" s="2">
        <v>41214</v>
      </c>
    </row>
    <row r="8102" spans="1:31" x14ac:dyDescent="0.25">
      <c r="A8102">
        <f t="shared" si="1141"/>
        <v>8101</v>
      </c>
      <c r="B8102" s="1">
        <v>48706</v>
      </c>
      <c r="C8102" s="2">
        <v>41212</v>
      </c>
      <c r="D8102" s="1" t="s">
        <v>13</v>
      </c>
      <c r="E8102" s="1" t="str">
        <f t="shared" si="1134"/>
        <v>*</v>
      </c>
      <c r="F8102" s="1" t="str">
        <f t="shared" si="1135"/>
        <v>*</v>
      </c>
      <c r="G8102" s="1" t="str">
        <f t="shared" si="1136"/>
        <v>*</v>
      </c>
      <c r="J8102" s="1" t="str">
        <f t="shared" si="1137"/>
        <v>*</v>
      </c>
      <c r="P8102" s="1">
        <v>18</v>
      </c>
      <c r="Q8102" s="1">
        <f t="shared" si="1142"/>
        <v>0.02</v>
      </c>
      <c r="T8102" s="4">
        <v>132.78</v>
      </c>
      <c r="U8102" s="9">
        <f t="shared" si="1138"/>
        <v>0</v>
      </c>
      <c r="V8102" s="4">
        <f t="shared" si="1139"/>
        <v>7.3766666666666669</v>
      </c>
      <c r="W8102" s="1" t="s">
        <v>21</v>
      </c>
      <c r="X8102" s="1">
        <v>11.15</v>
      </c>
      <c r="Y8102" s="4">
        <f t="shared" si="1140"/>
        <v>143.93</v>
      </c>
      <c r="Z8102" s="1" t="s">
        <v>53</v>
      </c>
      <c r="AA8102" s="1" t="s">
        <v>23</v>
      </c>
      <c r="AB8102" s="1" t="s">
        <v>29</v>
      </c>
      <c r="AC8102" s="1" t="s">
        <v>40</v>
      </c>
      <c r="AD8102" s="1" t="s">
        <v>19</v>
      </c>
      <c r="AE8102" s="2">
        <v>41219</v>
      </c>
    </row>
    <row r="8103" spans="1:31" x14ac:dyDescent="0.25">
      <c r="A8103">
        <f t="shared" si="1141"/>
        <v>8102</v>
      </c>
      <c r="B8103" s="1">
        <v>30499</v>
      </c>
      <c r="C8103" s="2">
        <v>41212</v>
      </c>
      <c r="D8103" s="1" t="s">
        <v>20</v>
      </c>
      <c r="E8103" s="1" t="str">
        <f t="shared" si="1134"/>
        <v>*</v>
      </c>
      <c r="F8103" s="1" t="str">
        <f t="shared" si="1135"/>
        <v>**</v>
      </c>
      <c r="G8103" s="1" t="str">
        <f t="shared" si="1136"/>
        <v>**</v>
      </c>
      <c r="J8103" s="1" t="str">
        <f t="shared" si="1137"/>
        <v>**</v>
      </c>
      <c r="P8103" s="1">
        <v>16</v>
      </c>
      <c r="Q8103" s="1">
        <f t="shared" si="1142"/>
        <v>0.02</v>
      </c>
      <c r="T8103" s="4">
        <v>92.06</v>
      </c>
      <c r="U8103" s="9">
        <f t="shared" si="1138"/>
        <v>0</v>
      </c>
      <c r="V8103" s="4">
        <f t="shared" si="1139"/>
        <v>5.7537500000000001</v>
      </c>
      <c r="W8103" s="1" t="s">
        <v>21</v>
      </c>
      <c r="X8103" s="1">
        <v>2.5</v>
      </c>
      <c r="Y8103" s="4">
        <f t="shared" si="1140"/>
        <v>94.56</v>
      </c>
      <c r="Z8103" s="1" t="s">
        <v>50</v>
      </c>
      <c r="AA8103" s="1" t="s">
        <v>16</v>
      </c>
      <c r="AB8103" s="1" t="s">
        <v>29</v>
      </c>
      <c r="AC8103" s="1" t="s">
        <v>57</v>
      </c>
      <c r="AD8103" s="1" t="s">
        <v>19</v>
      </c>
      <c r="AE8103" s="2">
        <v>41214</v>
      </c>
    </row>
    <row r="8104" spans="1:31" x14ac:dyDescent="0.25">
      <c r="A8104">
        <f t="shared" si="1141"/>
        <v>8103</v>
      </c>
      <c r="B8104" s="1">
        <v>17061</v>
      </c>
      <c r="C8104" s="2">
        <v>41212</v>
      </c>
      <c r="D8104" s="1" t="s">
        <v>32</v>
      </c>
      <c r="E8104" s="1" t="str">
        <f t="shared" si="1134"/>
        <v>***</v>
      </c>
      <c r="F8104" s="1" t="str">
        <f t="shared" si="1135"/>
        <v>***</v>
      </c>
      <c r="G8104" s="1" t="str">
        <f t="shared" si="1136"/>
        <v>***</v>
      </c>
      <c r="J8104" s="1" t="str">
        <f t="shared" si="1137"/>
        <v>***</v>
      </c>
      <c r="P8104" s="1">
        <v>28</v>
      </c>
      <c r="Q8104" s="1">
        <f t="shared" si="1142"/>
        <v>3.5000000000000003E-2</v>
      </c>
      <c r="T8104" s="4">
        <v>80.53</v>
      </c>
      <c r="U8104" s="9">
        <f t="shared" si="1138"/>
        <v>0</v>
      </c>
      <c r="V8104" s="4">
        <f t="shared" si="1139"/>
        <v>2.8760714285714286</v>
      </c>
      <c r="W8104" s="1" t="s">
        <v>21</v>
      </c>
      <c r="X8104" s="1">
        <v>0.7</v>
      </c>
      <c r="Y8104" s="4">
        <f t="shared" si="1140"/>
        <v>81.23</v>
      </c>
      <c r="Z8104" s="1" t="s">
        <v>22</v>
      </c>
      <c r="AA8104" s="1" t="s">
        <v>16</v>
      </c>
      <c r="AB8104" s="1" t="s">
        <v>29</v>
      </c>
      <c r="AC8104" s="1" t="s">
        <v>30</v>
      </c>
      <c r="AD8104" s="1" t="s">
        <v>31</v>
      </c>
      <c r="AE8104" s="2">
        <v>41214</v>
      </c>
    </row>
    <row r="8105" spans="1:31" x14ac:dyDescent="0.25">
      <c r="A8105">
        <f t="shared" si="1141"/>
        <v>8104</v>
      </c>
      <c r="B8105" s="1">
        <v>48706</v>
      </c>
      <c r="C8105" s="2">
        <v>41212</v>
      </c>
      <c r="D8105" s="1" t="s">
        <v>13</v>
      </c>
      <c r="E8105" s="1" t="str">
        <f t="shared" si="1134"/>
        <v>*</v>
      </c>
      <c r="F8105" s="1" t="str">
        <f t="shared" si="1135"/>
        <v>*</v>
      </c>
      <c r="G8105" s="1" t="str">
        <f t="shared" si="1136"/>
        <v>*</v>
      </c>
      <c r="J8105" s="1" t="str">
        <f t="shared" si="1137"/>
        <v>*</v>
      </c>
      <c r="P8105" s="1">
        <v>28</v>
      </c>
      <c r="Q8105" s="1">
        <f t="shared" si="1142"/>
        <v>3.5000000000000003E-2</v>
      </c>
      <c r="T8105" s="4">
        <v>31.2</v>
      </c>
      <c r="U8105" s="9">
        <f t="shared" si="1138"/>
        <v>0</v>
      </c>
      <c r="V8105" s="4">
        <f t="shared" si="1139"/>
        <v>1.1142857142857143</v>
      </c>
      <c r="W8105" s="1" t="s">
        <v>21</v>
      </c>
      <c r="X8105" s="1">
        <v>0.7</v>
      </c>
      <c r="Y8105" s="4">
        <f t="shared" si="1140"/>
        <v>31.9</v>
      </c>
      <c r="Z8105" s="1" t="s">
        <v>44</v>
      </c>
      <c r="AA8105" s="1" t="s">
        <v>23</v>
      </c>
      <c r="AB8105" s="1" t="s">
        <v>29</v>
      </c>
      <c r="AC8105" s="1" t="s">
        <v>61</v>
      </c>
      <c r="AD8105" s="1" t="s">
        <v>31</v>
      </c>
      <c r="AE8105" s="2">
        <v>41216</v>
      </c>
    </row>
    <row r="8106" spans="1:31" x14ac:dyDescent="0.25">
      <c r="A8106">
        <f t="shared" si="1141"/>
        <v>8105</v>
      </c>
      <c r="B8106" s="1">
        <v>43653</v>
      </c>
      <c r="C8106" s="2">
        <v>41212</v>
      </c>
      <c r="D8106" s="1" t="s">
        <v>20</v>
      </c>
      <c r="E8106" s="1" t="str">
        <f t="shared" si="1134"/>
        <v>*</v>
      </c>
      <c r="F8106" s="1" t="str">
        <f t="shared" si="1135"/>
        <v>**</v>
      </c>
      <c r="G8106" s="1" t="str">
        <f t="shared" si="1136"/>
        <v>**</v>
      </c>
      <c r="J8106" s="1" t="str">
        <f t="shared" si="1137"/>
        <v>**</v>
      </c>
      <c r="P8106" s="1">
        <v>3</v>
      </c>
      <c r="Q8106" s="1">
        <f t="shared" si="1142"/>
        <v>0.01</v>
      </c>
      <c r="T8106" s="4">
        <v>10.62</v>
      </c>
      <c r="U8106" s="9">
        <f t="shared" si="1138"/>
        <v>0</v>
      </c>
      <c r="V8106" s="4">
        <f t="shared" si="1139"/>
        <v>3.5399999999999996</v>
      </c>
      <c r="W8106" s="1" t="s">
        <v>21</v>
      </c>
      <c r="X8106" s="1">
        <v>1.35</v>
      </c>
      <c r="Y8106" s="4">
        <f t="shared" si="1140"/>
        <v>11.969999999999999</v>
      </c>
      <c r="Z8106" s="1" t="s">
        <v>49</v>
      </c>
      <c r="AA8106" s="1" t="s">
        <v>23</v>
      </c>
      <c r="AB8106" s="1" t="s">
        <v>29</v>
      </c>
      <c r="AC8106" s="1" t="s">
        <v>61</v>
      </c>
      <c r="AD8106" s="1" t="s">
        <v>31</v>
      </c>
      <c r="AE8106" s="2">
        <v>41212</v>
      </c>
    </row>
    <row r="8107" spans="1:31" x14ac:dyDescent="0.25">
      <c r="A8107">
        <f t="shared" si="1141"/>
        <v>8106</v>
      </c>
      <c r="B8107" s="1">
        <v>9350</v>
      </c>
      <c r="C8107" s="2">
        <v>41213</v>
      </c>
      <c r="D8107" s="1" t="s">
        <v>32</v>
      </c>
      <c r="E8107" s="1" t="str">
        <f t="shared" si="1134"/>
        <v>***</v>
      </c>
      <c r="F8107" s="1" t="str">
        <f t="shared" si="1135"/>
        <v>***</v>
      </c>
      <c r="G8107" s="1" t="str">
        <f t="shared" si="1136"/>
        <v>***</v>
      </c>
      <c r="J8107" s="1" t="str">
        <f t="shared" si="1137"/>
        <v>***</v>
      </c>
      <c r="P8107" s="1">
        <v>13</v>
      </c>
      <c r="Q8107" s="1">
        <f t="shared" si="1142"/>
        <v>0.02</v>
      </c>
      <c r="T8107" s="4">
        <v>1735.94</v>
      </c>
      <c r="U8107" s="9">
        <f t="shared" si="1138"/>
        <v>1</v>
      </c>
      <c r="V8107" s="4">
        <f t="shared" si="1139"/>
        <v>133.53384615384616</v>
      </c>
      <c r="W8107" s="1" t="s">
        <v>33</v>
      </c>
      <c r="X8107" s="1">
        <v>53.48</v>
      </c>
      <c r="Y8107" s="4">
        <f t="shared" si="1140"/>
        <v>1789.42</v>
      </c>
      <c r="Z8107" s="1" t="s">
        <v>22</v>
      </c>
      <c r="AA8107" s="1" t="s">
        <v>28</v>
      </c>
      <c r="AB8107" s="1" t="s">
        <v>17</v>
      </c>
      <c r="AC8107" s="1" t="s">
        <v>62</v>
      </c>
      <c r="AD8107" s="1" t="s">
        <v>59</v>
      </c>
      <c r="AE8107" s="2">
        <v>41214</v>
      </c>
    </row>
    <row r="8108" spans="1:31" x14ac:dyDescent="0.25">
      <c r="A8108">
        <f t="shared" si="1141"/>
        <v>8107</v>
      </c>
      <c r="B8108" s="1">
        <v>48423</v>
      </c>
      <c r="C8108" s="2">
        <v>41213</v>
      </c>
      <c r="D8108" s="1" t="s">
        <v>20</v>
      </c>
      <c r="E8108" s="1" t="str">
        <f t="shared" si="1134"/>
        <v>*</v>
      </c>
      <c r="F8108" s="1" t="str">
        <f t="shared" si="1135"/>
        <v>**</v>
      </c>
      <c r="G8108" s="1" t="str">
        <f t="shared" si="1136"/>
        <v>**</v>
      </c>
      <c r="J8108" s="1" t="str">
        <f t="shared" si="1137"/>
        <v>**</v>
      </c>
      <c r="P8108" s="1">
        <v>49</v>
      </c>
      <c r="Q8108" s="1">
        <f t="shared" si="1142"/>
        <v>0.05</v>
      </c>
      <c r="T8108" s="4">
        <v>414.11</v>
      </c>
      <c r="U8108" s="9">
        <f t="shared" si="1138"/>
        <v>0</v>
      </c>
      <c r="V8108" s="4">
        <f t="shared" si="1139"/>
        <v>8.4512244897959192</v>
      </c>
      <c r="W8108" s="1" t="s">
        <v>21</v>
      </c>
      <c r="X8108" s="1">
        <v>8.2899999999999991</v>
      </c>
      <c r="Y8108" s="4">
        <f t="shared" si="1140"/>
        <v>422.40000000000003</v>
      </c>
      <c r="Z8108" s="1" t="s">
        <v>51</v>
      </c>
      <c r="AA8108" s="1" t="s">
        <v>37</v>
      </c>
      <c r="AB8108" s="1" t="s">
        <v>29</v>
      </c>
      <c r="AC8108" s="1" t="s">
        <v>57</v>
      </c>
      <c r="AD8108" s="1" t="s">
        <v>19</v>
      </c>
      <c r="AE8108" s="2">
        <v>41213</v>
      </c>
    </row>
    <row r="8109" spans="1:31" x14ac:dyDescent="0.25">
      <c r="A8109">
        <f t="shared" si="1141"/>
        <v>8108</v>
      </c>
      <c r="B8109" s="1">
        <v>9350</v>
      </c>
      <c r="C8109" s="2">
        <v>41213</v>
      </c>
      <c r="D8109" s="1" t="s">
        <v>32</v>
      </c>
      <c r="E8109" s="1" t="str">
        <f t="shared" si="1134"/>
        <v>***</v>
      </c>
      <c r="F8109" s="1" t="str">
        <f t="shared" si="1135"/>
        <v>***</v>
      </c>
      <c r="G8109" s="1" t="str">
        <f t="shared" si="1136"/>
        <v>***</v>
      </c>
      <c r="J8109" s="1" t="str">
        <f t="shared" si="1137"/>
        <v>***</v>
      </c>
      <c r="P8109" s="1">
        <v>2</v>
      </c>
      <c r="Q8109" s="1">
        <f t="shared" si="1142"/>
        <v>0.01</v>
      </c>
      <c r="T8109" s="4">
        <v>337.6</v>
      </c>
      <c r="U8109" s="9">
        <f t="shared" si="1138"/>
        <v>0</v>
      </c>
      <c r="V8109" s="4">
        <f t="shared" si="1139"/>
        <v>168.8</v>
      </c>
      <c r="W8109" s="1" t="s">
        <v>21</v>
      </c>
      <c r="X8109" s="1">
        <v>19.989999999999998</v>
      </c>
      <c r="Y8109" s="4">
        <f t="shared" si="1140"/>
        <v>357.59000000000003</v>
      </c>
      <c r="Z8109" s="1" t="s">
        <v>22</v>
      </c>
      <c r="AA8109" s="1" t="s">
        <v>28</v>
      </c>
      <c r="AB8109" s="1" t="s">
        <v>17</v>
      </c>
      <c r="AC8109" s="1" t="s">
        <v>18</v>
      </c>
      <c r="AD8109" s="1" t="s">
        <v>26</v>
      </c>
      <c r="AE8109" s="2">
        <v>41215</v>
      </c>
    </row>
    <row r="8110" spans="1:31" x14ac:dyDescent="0.25">
      <c r="A8110">
        <f t="shared" si="1141"/>
        <v>8109</v>
      </c>
      <c r="B8110" s="1">
        <v>23585</v>
      </c>
      <c r="C8110" s="2">
        <v>41213</v>
      </c>
      <c r="D8110" s="1" t="s">
        <v>32</v>
      </c>
      <c r="E8110" s="1" t="str">
        <f t="shared" si="1134"/>
        <v>***</v>
      </c>
      <c r="F8110" s="1" t="str">
        <f t="shared" si="1135"/>
        <v>***</v>
      </c>
      <c r="G8110" s="1" t="str">
        <f t="shared" si="1136"/>
        <v>***</v>
      </c>
      <c r="J8110" s="1" t="str">
        <f t="shared" si="1137"/>
        <v>***</v>
      </c>
      <c r="P8110" s="1">
        <v>44</v>
      </c>
      <c r="Q8110" s="1">
        <f t="shared" si="1142"/>
        <v>0.05</v>
      </c>
      <c r="T8110" s="4">
        <v>192.78</v>
      </c>
      <c r="U8110" s="9">
        <f t="shared" si="1138"/>
        <v>0</v>
      </c>
      <c r="V8110" s="4">
        <f t="shared" si="1139"/>
        <v>4.3813636363636368</v>
      </c>
      <c r="W8110" s="1" t="s">
        <v>21</v>
      </c>
      <c r="X8110" s="1">
        <v>1.6</v>
      </c>
      <c r="Y8110" s="4">
        <f t="shared" si="1140"/>
        <v>194.38</v>
      </c>
      <c r="Z8110" s="1" t="s">
        <v>46</v>
      </c>
      <c r="AA8110" s="1" t="s">
        <v>37</v>
      </c>
      <c r="AB8110" s="1" t="s">
        <v>29</v>
      </c>
      <c r="AC8110" s="1" t="s">
        <v>30</v>
      </c>
      <c r="AD8110" s="1" t="s">
        <v>31</v>
      </c>
      <c r="AE8110" s="2">
        <v>41214</v>
      </c>
    </row>
    <row r="8111" spans="1:31" x14ac:dyDescent="0.25">
      <c r="A8111">
        <f t="shared" si="1141"/>
        <v>8110</v>
      </c>
      <c r="B8111" s="1">
        <v>59492</v>
      </c>
      <c r="C8111" s="2">
        <v>41213</v>
      </c>
      <c r="D8111" s="1" t="s">
        <v>27</v>
      </c>
      <c r="E8111" s="1" t="str">
        <f t="shared" si="1134"/>
        <v>*</v>
      </c>
      <c r="F8111" s="1" t="str">
        <f t="shared" si="1135"/>
        <v>*</v>
      </c>
      <c r="G8111" s="1" t="str">
        <f t="shared" si="1136"/>
        <v>*</v>
      </c>
      <c r="J8111" s="1" t="str">
        <f t="shared" si="1137"/>
        <v>*</v>
      </c>
      <c r="P8111" s="1">
        <v>25</v>
      </c>
      <c r="Q8111" s="1">
        <f t="shared" si="1142"/>
        <v>3.5000000000000003E-2</v>
      </c>
      <c r="T8111" s="4">
        <v>170.4</v>
      </c>
      <c r="U8111" s="9">
        <f t="shared" si="1138"/>
        <v>0</v>
      </c>
      <c r="V8111" s="4">
        <f t="shared" si="1139"/>
        <v>6.8159999999999998</v>
      </c>
      <c r="W8111" s="1" t="s">
        <v>21</v>
      </c>
      <c r="X8111" s="1">
        <v>10.050000000000001</v>
      </c>
      <c r="Y8111" s="4">
        <f t="shared" si="1140"/>
        <v>180.45000000000002</v>
      </c>
      <c r="Z8111" s="1" t="s">
        <v>51</v>
      </c>
      <c r="AA8111" s="1" t="s">
        <v>37</v>
      </c>
      <c r="AB8111" s="1" t="s">
        <v>29</v>
      </c>
      <c r="AC8111" s="1" t="s">
        <v>40</v>
      </c>
      <c r="AD8111" s="1" t="s">
        <v>19</v>
      </c>
      <c r="AE8111" s="2">
        <v>41214</v>
      </c>
    </row>
    <row r="8112" spans="1:31" x14ac:dyDescent="0.25">
      <c r="A8112">
        <f t="shared" si="1141"/>
        <v>8111</v>
      </c>
      <c r="B8112" s="1">
        <v>37185</v>
      </c>
      <c r="C8112" s="2">
        <v>41213</v>
      </c>
      <c r="D8112" s="1" t="s">
        <v>20</v>
      </c>
      <c r="E8112" s="1" t="str">
        <f t="shared" si="1134"/>
        <v>*</v>
      </c>
      <c r="F8112" s="1" t="str">
        <f t="shared" si="1135"/>
        <v>**</v>
      </c>
      <c r="G8112" s="1" t="str">
        <f t="shared" si="1136"/>
        <v>**</v>
      </c>
      <c r="J8112" s="1" t="str">
        <f t="shared" si="1137"/>
        <v>**</v>
      </c>
      <c r="P8112" s="1">
        <v>8</v>
      </c>
      <c r="Q8112" s="1">
        <f t="shared" si="1142"/>
        <v>0.01</v>
      </c>
      <c r="T8112" s="4">
        <v>23.19</v>
      </c>
      <c r="U8112" s="9">
        <f t="shared" si="1138"/>
        <v>0</v>
      </c>
      <c r="V8112" s="4">
        <f t="shared" si="1139"/>
        <v>2.8987500000000002</v>
      </c>
      <c r="W8112" s="1" t="s">
        <v>21</v>
      </c>
      <c r="X8112" s="1">
        <v>2.4</v>
      </c>
      <c r="Y8112" s="4">
        <f t="shared" si="1140"/>
        <v>25.59</v>
      </c>
      <c r="Z8112" s="1" t="s">
        <v>50</v>
      </c>
      <c r="AA8112" s="1" t="s">
        <v>28</v>
      </c>
      <c r="AB8112" s="1" t="s">
        <v>29</v>
      </c>
      <c r="AC8112" s="1" t="s">
        <v>30</v>
      </c>
      <c r="AD8112" s="1" t="s">
        <v>31</v>
      </c>
      <c r="AE8112" s="2">
        <v>41214</v>
      </c>
    </row>
    <row r="8113" spans="1:31" x14ac:dyDescent="0.25">
      <c r="A8113">
        <f t="shared" si="1141"/>
        <v>8112</v>
      </c>
      <c r="B8113" s="1">
        <v>53990</v>
      </c>
      <c r="C8113" s="2">
        <v>41214</v>
      </c>
      <c r="D8113" s="1" t="s">
        <v>27</v>
      </c>
      <c r="E8113" s="1" t="str">
        <f t="shared" si="1134"/>
        <v>*</v>
      </c>
      <c r="F8113" s="1" t="str">
        <f t="shared" si="1135"/>
        <v>*</v>
      </c>
      <c r="G8113" s="1" t="str">
        <f t="shared" si="1136"/>
        <v>*</v>
      </c>
      <c r="J8113" s="1" t="str">
        <f t="shared" si="1137"/>
        <v>*</v>
      </c>
      <c r="P8113" s="1">
        <v>44</v>
      </c>
      <c r="Q8113" s="1">
        <f t="shared" si="1142"/>
        <v>0.05</v>
      </c>
      <c r="T8113" s="4">
        <v>4263.9314999999997</v>
      </c>
      <c r="U8113" s="9">
        <f t="shared" si="1138"/>
        <v>1</v>
      </c>
      <c r="V8113" s="4">
        <f t="shared" si="1139"/>
        <v>96.907534090909081</v>
      </c>
      <c r="W8113" s="1" t="s">
        <v>21</v>
      </c>
      <c r="X8113" s="1">
        <v>2.5</v>
      </c>
      <c r="Y8113" s="4">
        <f t="shared" si="1140"/>
        <v>4266.4314999999997</v>
      </c>
      <c r="Z8113" s="1" t="s">
        <v>39</v>
      </c>
      <c r="AA8113" s="1" t="s">
        <v>28</v>
      </c>
      <c r="AB8113" s="1" t="s">
        <v>24</v>
      </c>
      <c r="AC8113" s="1" t="s">
        <v>25</v>
      </c>
      <c r="AD8113" s="1" t="s">
        <v>19</v>
      </c>
      <c r="AE8113" s="2">
        <v>41215</v>
      </c>
    </row>
    <row r="8114" spans="1:31" x14ac:dyDescent="0.25">
      <c r="A8114">
        <f t="shared" si="1141"/>
        <v>8113</v>
      </c>
      <c r="B8114" s="1">
        <v>37287</v>
      </c>
      <c r="C8114" s="2">
        <v>41214</v>
      </c>
      <c r="D8114" s="1" t="s">
        <v>13</v>
      </c>
      <c r="E8114" s="1" t="str">
        <f t="shared" si="1134"/>
        <v>*</v>
      </c>
      <c r="F8114" s="1" t="str">
        <f t="shared" si="1135"/>
        <v>*</v>
      </c>
      <c r="G8114" s="1" t="str">
        <f t="shared" si="1136"/>
        <v>*</v>
      </c>
      <c r="J8114" s="1" t="str">
        <f t="shared" si="1137"/>
        <v>*</v>
      </c>
      <c r="P8114" s="1">
        <v>22</v>
      </c>
      <c r="Q8114" s="1">
        <f t="shared" si="1142"/>
        <v>3.5000000000000003E-2</v>
      </c>
      <c r="T8114" s="4">
        <v>2052.2655</v>
      </c>
      <c r="U8114" s="9">
        <f t="shared" si="1138"/>
        <v>1</v>
      </c>
      <c r="V8114" s="4">
        <f t="shared" si="1139"/>
        <v>93.28479545454546</v>
      </c>
      <c r="W8114" s="1" t="s">
        <v>21</v>
      </c>
      <c r="X8114" s="1">
        <v>2.5</v>
      </c>
      <c r="Y8114" s="4">
        <f t="shared" si="1140"/>
        <v>2054.7655</v>
      </c>
      <c r="Z8114" s="1" t="s">
        <v>44</v>
      </c>
      <c r="AA8114" s="1" t="s">
        <v>28</v>
      </c>
      <c r="AB8114" s="1" t="s">
        <v>24</v>
      </c>
      <c r="AC8114" s="1" t="s">
        <v>25</v>
      </c>
      <c r="AD8114" s="1" t="s">
        <v>19</v>
      </c>
      <c r="AE8114" s="2">
        <v>41218</v>
      </c>
    </row>
    <row r="8115" spans="1:31" x14ac:dyDescent="0.25">
      <c r="A8115">
        <f t="shared" si="1141"/>
        <v>8114</v>
      </c>
      <c r="B8115" s="1">
        <v>32325</v>
      </c>
      <c r="C8115" s="2">
        <v>41214</v>
      </c>
      <c r="D8115" s="1" t="s">
        <v>32</v>
      </c>
      <c r="E8115" s="1" t="str">
        <f t="shared" si="1134"/>
        <v>***</v>
      </c>
      <c r="F8115" s="1" t="str">
        <f t="shared" si="1135"/>
        <v>***</v>
      </c>
      <c r="G8115" s="1" t="str">
        <f t="shared" si="1136"/>
        <v>***</v>
      </c>
      <c r="J8115" s="1" t="str">
        <f t="shared" si="1137"/>
        <v>***</v>
      </c>
      <c r="P8115" s="1">
        <v>45</v>
      </c>
      <c r="Q8115" s="1">
        <f t="shared" si="1142"/>
        <v>0.05</v>
      </c>
      <c r="T8115" s="4">
        <v>1103.73</v>
      </c>
      <c r="U8115" s="9">
        <f t="shared" si="1138"/>
        <v>1</v>
      </c>
      <c r="V8115" s="4">
        <f t="shared" si="1139"/>
        <v>24.527333333333335</v>
      </c>
      <c r="W8115" s="1" t="s">
        <v>21</v>
      </c>
      <c r="X8115" s="1">
        <v>7.58</v>
      </c>
      <c r="Y8115" s="4">
        <f t="shared" si="1140"/>
        <v>1111.31</v>
      </c>
      <c r="Z8115" s="1" t="s">
        <v>46</v>
      </c>
      <c r="AA8115" s="1" t="s">
        <v>28</v>
      </c>
      <c r="AB8115" s="1" t="s">
        <v>17</v>
      </c>
      <c r="AC8115" s="1" t="s">
        <v>18</v>
      </c>
      <c r="AD8115" s="1" t="s">
        <v>19</v>
      </c>
      <c r="AE8115" s="2">
        <v>41215</v>
      </c>
    </row>
    <row r="8116" spans="1:31" x14ac:dyDescent="0.25">
      <c r="A8116">
        <f t="shared" si="1141"/>
        <v>8115</v>
      </c>
      <c r="B8116" s="1">
        <v>32231</v>
      </c>
      <c r="C8116" s="2">
        <v>41214</v>
      </c>
      <c r="D8116" s="1" t="s">
        <v>13</v>
      </c>
      <c r="E8116" s="1" t="str">
        <f t="shared" si="1134"/>
        <v>*</v>
      </c>
      <c r="F8116" s="1" t="str">
        <f t="shared" si="1135"/>
        <v>*</v>
      </c>
      <c r="G8116" s="1" t="str">
        <f t="shared" si="1136"/>
        <v>*</v>
      </c>
      <c r="J8116" s="1" t="str">
        <f t="shared" si="1137"/>
        <v>*</v>
      </c>
      <c r="P8116" s="1">
        <v>44</v>
      </c>
      <c r="Q8116" s="1">
        <f t="shared" si="1142"/>
        <v>0.05</v>
      </c>
      <c r="T8116" s="4">
        <v>192.33</v>
      </c>
      <c r="U8116" s="9">
        <f t="shared" si="1138"/>
        <v>0</v>
      </c>
      <c r="V8116" s="4">
        <f t="shared" si="1139"/>
        <v>4.3711363636363636</v>
      </c>
      <c r="W8116" s="1" t="s">
        <v>21</v>
      </c>
      <c r="X8116" s="1">
        <v>1.2</v>
      </c>
      <c r="Y8116" s="4">
        <f t="shared" si="1140"/>
        <v>193.53</v>
      </c>
      <c r="Z8116" s="1" t="s">
        <v>22</v>
      </c>
      <c r="AA8116" s="1" t="s">
        <v>16</v>
      </c>
      <c r="AB8116" s="1" t="s">
        <v>29</v>
      </c>
      <c r="AC8116" s="1" t="s">
        <v>30</v>
      </c>
      <c r="AD8116" s="1" t="s">
        <v>31</v>
      </c>
      <c r="AE8116" s="2">
        <v>41218</v>
      </c>
    </row>
    <row r="8117" spans="1:31" x14ac:dyDescent="0.25">
      <c r="A8117">
        <f t="shared" si="1141"/>
        <v>8116</v>
      </c>
      <c r="B8117" s="1">
        <v>37287</v>
      </c>
      <c r="C8117" s="2">
        <v>41214</v>
      </c>
      <c r="D8117" s="1" t="s">
        <v>13</v>
      </c>
      <c r="E8117" s="1" t="str">
        <f t="shared" si="1134"/>
        <v>*</v>
      </c>
      <c r="F8117" s="1" t="str">
        <f t="shared" si="1135"/>
        <v>*</v>
      </c>
      <c r="G8117" s="1" t="str">
        <f t="shared" si="1136"/>
        <v>*</v>
      </c>
      <c r="J8117" s="1" t="str">
        <f t="shared" si="1137"/>
        <v>*</v>
      </c>
      <c r="P8117" s="1">
        <v>45</v>
      </c>
      <c r="Q8117" s="1">
        <f t="shared" si="1142"/>
        <v>0.05</v>
      </c>
      <c r="T8117" s="4">
        <v>130.25</v>
      </c>
      <c r="U8117" s="9">
        <f t="shared" si="1138"/>
        <v>0</v>
      </c>
      <c r="V8117" s="4">
        <f t="shared" si="1139"/>
        <v>2.8944444444444444</v>
      </c>
      <c r="W8117" s="1" t="s">
        <v>21</v>
      </c>
      <c r="X8117" s="1">
        <v>1.58</v>
      </c>
      <c r="Y8117" s="4">
        <f t="shared" si="1140"/>
        <v>131.83000000000001</v>
      </c>
      <c r="Z8117" s="1" t="s">
        <v>64</v>
      </c>
      <c r="AA8117" s="1" t="s">
        <v>28</v>
      </c>
      <c r="AB8117" s="1" t="s">
        <v>29</v>
      </c>
      <c r="AC8117" s="1" t="s">
        <v>61</v>
      </c>
      <c r="AD8117" s="1" t="s">
        <v>31</v>
      </c>
      <c r="AE8117" s="2">
        <v>41219</v>
      </c>
    </row>
    <row r="8118" spans="1:31" x14ac:dyDescent="0.25">
      <c r="A8118">
        <f t="shared" si="1141"/>
        <v>8117</v>
      </c>
      <c r="B8118" s="1">
        <v>37287</v>
      </c>
      <c r="C8118" s="2">
        <v>41214</v>
      </c>
      <c r="D8118" s="1" t="s">
        <v>13</v>
      </c>
      <c r="E8118" s="1" t="str">
        <f t="shared" si="1134"/>
        <v>*</v>
      </c>
      <c r="F8118" s="1" t="str">
        <f t="shared" si="1135"/>
        <v>*</v>
      </c>
      <c r="G8118" s="1" t="str">
        <f t="shared" si="1136"/>
        <v>*</v>
      </c>
      <c r="J8118" s="1" t="str">
        <f t="shared" si="1137"/>
        <v>*</v>
      </c>
      <c r="P8118" s="1">
        <v>18</v>
      </c>
      <c r="Q8118" s="1">
        <f t="shared" si="1142"/>
        <v>0.02</v>
      </c>
      <c r="T8118" s="4">
        <v>122.41</v>
      </c>
      <c r="U8118" s="9">
        <f t="shared" si="1138"/>
        <v>0</v>
      </c>
      <c r="V8118" s="4">
        <f t="shared" si="1139"/>
        <v>6.8005555555555555</v>
      </c>
      <c r="W8118" s="1" t="s">
        <v>21</v>
      </c>
      <c r="X8118" s="1">
        <v>4.95</v>
      </c>
      <c r="Y8118" s="4">
        <f t="shared" si="1140"/>
        <v>127.36</v>
      </c>
      <c r="Z8118" s="1" t="s">
        <v>53</v>
      </c>
      <c r="AA8118" s="1" t="s">
        <v>28</v>
      </c>
      <c r="AB8118" s="1" t="s">
        <v>17</v>
      </c>
      <c r="AC8118" s="1" t="s">
        <v>18</v>
      </c>
      <c r="AD8118" s="1" t="s">
        <v>41</v>
      </c>
      <c r="AE8118" s="2">
        <v>41218</v>
      </c>
    </row>
    <row r="8119" spans="1:31" x14ac:dyDescent="0.25">
      <c r="A8119">
        <f t="shared" si="1141"/>
        <v>8118</v>
      </c>
      <c r="B8119" s="1">
        <v>19586</v>
      </c>
      <c r="C8119" s="2">
        <v>41214</v>
      </c>
      <c r="D8119" s="1" t="s">
        <v>27</v>
      </c>
      <c r="E8119" s="1" t="str">
        <f t="shared" si="1134"/>
        <v>*</v>
      </c>
      <c r="F8119" s="1" t="str">
        <f t="shared" si="1135"/>
        <v>*</v>
      </c>
      <c r="G8119" s="1" t="str">
        <f t="shared" si="1136"/>
        <v>*</v>
      </c>
      <c r="J8119" s="1" t="str">
        <f t="shared" si="1137"/>
        <v>*</v>
      </c>
      <c r="P8119" s="1">
        <v>36</v>
      </c>
      <c r="Q8119" s="1">
        <f t="shared" si="1142"/>
        <v>0.04</v>
      </c>
      <c r="T8119" s="4">
        <v>70.63</v>
      </c>
      <c r="U8119" s="9">
        <f t="shared" si="1138"/>
        <v>0</v>
      </c>
      <c r="V8119" s="4">
        <f t="shared" si="1139"/>
        <v>1.9619444444444443</v>
      </c>
      <c r="W8119" s="1" t="s">
        <v>21</v>
      </c>
      <c r="X8119" s="1">
        <v>2.56</v>
      </c>
      <c r="Y8119" s="4">
        <f t="shared" si="1140"/>
        <v>73.19</v>
      </c>
      <c r="Z8119" s="1" t="s">
        <v>51</v>
      </c>
      <c r="AA8119" s="1" t="s">
        <v>37</v>
      </c>
      <c r="AB8119" s="1" t="s">
        <v>29</v>
      </c>
      <c r="AC8119" s="1" t="s">
        <v>45</v>
      </c>
      <c r="AD8119" s="1" t="s">
        <v>41</v>
      </c>
      <c r="AE8119" s="2">
        <v>41216</v>
      </c>
    </row>
    <row r="8120" spans="1:31" x14ac:dyDescent="0.25">
      <c r="A8120">
        <f t="shared" si="1141"/>
        <v>8119</v>
      </c>
      <c r="B8120" s="1">
        <v>35456</v>
      </c>
      <c r="C8120" s="2">
        <v>41214</v>
      </c>
      <c r="D8120" s="1" t="s">
        <v>32</v>
      </c>
      <c r="E8120" s="1" t="str">
        <f t="shared" si="1134"/>
        <v>***</v>
      </c>
      <c r="F8120" s="1" t="str">
        <f t="shared" si="1135"/>
        <v>***</v>
      </c>
      <c r="G8120" s="1" t="str">
        <f t="shared" si="1136"/>
        <v>***</v>
      </c>
      <c r="J8120" s="1" t="str">
        <f t="shared" si="1137"/>
        <v>***</v>
      </c>
      <c r="P8120" s="1">
        <v>37</v>
      </c>
      <c r="Q8120" s="1">
        <f t="shared" si="1142"/>
        <v>0.04</v>
      </c>
      <c r="T8120" s="4">
        <v>46.37</v>
      </c>
      <c r="U8120" s="9">
        <f t="shared" si="1138"/>
        <v>0</v>
      </c>
      <c r="V8120" s="4">
        <f t="shared" si="1139"/>
        <v>1.2532432432432432</v>
      </c>
      <c r="W8120" s="1" t="s">
        <v>21</v>
      </c>
      <c r="X8120" s="1">
        <v>0.7</v>
      </c>
      <c r="Y8120" s="4">
        <f t="shared" si="1140"/>
        <v>47.07</v>
      </c>
      <c r="Z8120" s="1" t="s">
        <v>42</v>
      </c>
      <c r="AA8120" s="1" t="s">
        <v>28</v>
      </c>
      <c r="AB8120" s="1" t="s">
        <v>29</v>
      </c>
      <c r="AC8120" s="1" t="s">
        <v>61</v>
      </c>
      <c r="AD8120" s="1" t="s">
        <v>31</v>
      </c>
      <c r="AE8120" s="2">
        <v>41216</v>
      </c>
    </row>
    <row r="8121" spans="1:31" x14ac:dyDescent="0.25">
      <c r="A8121">
        <f t="shared" si="1141"/>
        <v>8120</v>
      </c>
      <c r="B8121" s="1">
        <v>3297</v>
      </c>
      <c r="C8121" s="2">
        <v>41215</v>
      </c>
      <c r="D8121" s="1" t="s">
        <v>20</v>
      </c>
      <c r="E8121" s="1" t="str">
        <f t="shared" si="1134"/>
        <v>*</v>
      </c>
      <c r="F8121" s="1" t="str">
        <f t="shared" si="1135"/>
        <v>**</v>
      </c>
      <c r="G8121" s="1" t="str">
        <f t="shared" si="1136"/>
        <v>**</v>
      </c>
      <c r="J8121" s="1" t="str">
        <f t="shared" si="1137"/>
        <v>**</v>
      </c>
      <c r="P8121" s="1">
        <v>40</v>
      </c>
      <c r="Q8121" s="1">
        <f t="shared" si="1142"/>
        <v>0.05</v>
      </c>
      <c r="T8121" s="4">
        <v>158.69999999999999</v>
      </c>
      <c r="U8121" s="9">
        <f t="shared" si="1138"/>
        <v>0</v>
      </c>
      <c r="V8121" s="4">
        <f t="shared" si="1139"/>
        <v>3.9674999999999998</v>
      </c>
      <c r="W8121" s="1" t="s">
        <v>21</v>
      </c>
      <c r="X8121" s="1">
        <v>7.5</v>
      </c>
      <c r="Y8121" s="4">
        <f t="shared" si="1140"/>
        <v>166.2</v>
      </c>
      <c r="Z8121" s="1" t="s">
        <v>46</v>
      </c>
      <c r="AA8121" s="1" t="s">
        <v>16</v>
      </c>
      <c r="AB8121" s="1" t="s">
        <v>29</v>
      </c>
      <c r="AC8121" s="1" t="s">
        <v>58</v>
      </c>
      <c r="AD8121" s="1" t="s">
        <v>19</v>
      </c>
      <c r="AE8121" s="2">
        <v>41216</v>
      </c>
    </row>
    <row r="8122" spans="1:31" x14ac:dyDescent="0.25">
      <c r="A8122">
        <f t="shared" si="1141"/>
        <v>8121</v>
      </c>
      <c r="B8122" s="1">
        <v>5890</v>
      </c>
      <c r="C8122" s="2">
        <v>41216</v>
      </c>
      <c r="D8122" s="1" t="s">
        <v>20</v>
      </c>
      <c r="E8122" s="1" t="str">
        <f t="shared" si="1134"/>
        <v>*</v>
      </c>
      <c r="F8122" s="1" t="str">
        <f t="shared" si="1135"/>
        <v>**</v>
      </c>
      <c r="G8122" s="1" t="str">
        <f t="shared" si="1136"/>
        <v>**</v>
      </c>
      <c r="J8122" s="1" t="str">
        <f t="shared" si="1137"/>
        <v>**</v>
      </c>
      <c r="P8122" s="1">
        <v>42</v>
      </c>
      <c r="Q8122" s="1">
        <f t="shared" si="1142"/>
        <v>0.05</v>
      </c>
      <c r="T8122" s="4">
        <v>813.53499999999997</v>
      </c>
      <c r="U8122" s="9">
        <f t="shared" si="1138"/>
        <v>0</v>
      </c>
      <c r="V8122" s="4">
        <f t="shared" si="1139"/>
        <v>19.369880952380953</v>
      </c>
      <c r="W8122" s="1" t="s">
        <v>14</v>
      </c>
      <c r="X8122" s="1">
        <v>0.99</v>
      </c>
      <c r="Y8122" s="4">
        <f t="shared" si="1140"/>
        <v>814.52499999999998</v>
      </c>
      <c r="Z8122" s="1" t="s">
        <v>53</v>
      </c>
      <c r="AA8122" s="1" t="s">
        <v>16</v>
      </c>
      <c r="AB8122" s="1" t="s">
        <v>24</v>
      </c>
      <c r="AC8122" s="1" t="s">
        <v>25</v>
      </c>
      <c r="AD8122" s="1" t="s">
        <v>31</v>
      </c>
      <c r="AE8122" s="2">
        <v>41217</v>
      </c>
    </row>
    <row r="8123" spans="1:31" x14ac:dyDescent="0.25">
      <c r="A8123">
        <f t="shared" si="1141"/>
        <v>8122</v>
      </c>
      <c r="B8123" s="1">
        <v>34022</v>
      </c>
      <c r="C8123" s="2">
        <v>41216</v>
      </c>
      <c r="D8123" s="1" t="s">
        <v>27</v>
      </c>
      <c r="E8123" s="1" t="str">
        <f t="shared" si="1134"/>
        <v>*</v>
      </c>
      <c r="F8123" s="1" t="str">
        <f t="shared" si="1135"/>
        <v>*</v>
      </c>
      <c r="G8123" s="1" t="str">
        <f t="shared" si="1136"/>
        <v>*</v>
      </c>
      <c r="J8123" s="1" t="str">
        <f t="shared" si="1137"/>
        <v>*</v>
      </c>
      <c r="P8123" s="1">
        <v>50</v>
      </c>
      <c r="Q8123" s="1">
        <f t="shared" si="1142"/>
        <v>0.06</v>
      </c>
      <c r="T8123" s="4">
        <v>236.28</v>
      </c>
      <c r="U8123" s="9">
        <f t="shared" si="1138"/>
        <v>0</v>
      </c>
      <c r="V8123" s="4">
        <f t="shared" si="1139"/>
        <v>4.7256</v>
      </c>
      <c r="W8123" s="1" t="s">
        <v>21</v>
      </c>
      <c r="X8123" s="1">
        <v>3.05</v>
      </c>
      <c r="Y8123" s="4">
        <f t="shared" si="1140"/>
        <v>239.33</v>
      </c>
      <c r="Z8123" s="1" t="s">
        <v>44</v>
      </c>
      <c r="AA8123" s="1" t="s">
        <v>23</v>
      </c>
      <c r="AB8123" s="1" t="s">
        <v>17</v>
      </c>
      <c r="AC8123" s="1" t="s">
        <v>18</v>
      </c>
      <c r="AD8123" s="1" t="s">
        <v>41</v>
      </c>
      <c r="AE8123" s="2">
        <v>41216</v>
      </c>
    </row>
    <row r="8124" spans="1:31" x14ac:dyDescent="0.25">
      <c r="A8124">
        <f t="shared" si="1141"/>
        <v>8123</v>
      </c>
      <c r="B8124" s="1">
        <v>34022</v>
      </c>
      <c r="C8124" s="2">
        <v>41216</v>
      </c>
      <c r="D8124" s="1" t="s">
        <v>27</v>
      </c>
      <c r="E8124" s="1" t="str">
        <f t="shared" si="1134"/>
        <v>*</v>
      </c>
      <c r="F8124" s="1" t="str">
        <f t="shared" si="1135"/>
        <v>*</v>
      </c>
      <c r="G8124" s="1" t="str">
        <f t="shared" si="1136"/>
        <v>*</v>
      </c>
      <c r="J8124" s="1" t="str">
        <f t="shared" si="1137"/>
        <v>*</v>
      </c>
      <c r="P8124" s="1">
        <v>6</v>
      </c>
      <c r="Q8124" s="1">
        <f t="shared" si="1142"/>
        <v>0.01</v>
      </c>
      <c r="T8124" s="4">
        <v>43.9</v>
      </c>
      <c r="U8124" s="9">
        <f t="shared" si="1138"/>
        <v>0</v>
      </c>
      <c r="V8124" s="4">
        <f t="shared" si="1139"/>
        <v>7.3166666666666664</v>
      </c>
      <c r="W8124" s="1" t="s">
        <v>21</v>
      </c>
      <c r="X8124" s="1">
        <v>4.95</v>
      </c>
      <c r="Y8124" s="4">
        <f t="shared" si="1140"/>
        <v>48.85</v>
      </c>
      <c r="Z8124" s="1" t="s">
        <v>44</v>
      </c>
      <c r="AA8124" s="1" t="s">
        <v>23</v>
      </c>
      <c r="AB8124" s="1" t="s">
        <v>17</v>
      </c>
      <c r="AC8124" s="1" t="s">
        <v>18</v>
      </c>
      <c r="AD8124" s="1" t="s">
        <v>41</v>
      </c>
      <c r="AE8124" s="2">
        <v>41218</v>
      </c>
    </row>
    <row r="8125" spans="1:31" x14ac:dyDescent="0.25">
      <c r="A8125">
        <f t="shared" si="1141"/>
        <v>8124</v>
      </c>
      <c r="B8125" s="1">
        <v>37798</v>
      </c>
      <c r="C8125" s="2">
        <v>41217</v>
      </c>
      <c r="D8125" s="1" t="s">
        <v>20</v>
      </c>
      <c r="E8125" s="1" t="str">
        <f t="shared" si="1134"/>
        <v>*</v>
      </c>
      <c r="F8125" s="1" t="str">
        <f t="shared" si="1135"/>
        <v>**</v>
      </c>
      <c r="G8125" s="1" t="str">
        <f t="shared" si="1136"/>
        <v>**</v>
      </c>
      <c r="J8125" s="1" t="str">
        <f t="shared" si="1137"/>
        <v>**</v>
      </c>
      <c r="P8125" s="1">
        <v>23</v>
      </c>
      <c r="Q8125" s="1">
        <f t="shared" si="1142"/>
        <v>3.5000000000000003E-2</v>
      </c>
      <c r="T8125" s="4">
        <v>6276.83</v>
      </c>
      <c r="U8125" s="9">
        <f t="shared" si="1138"/>
        <v>1</v>
      </c>
      <c r="V8125" s="4">
        <f t="shared" si="1139"/>
        <v>272.90565217391304</v>
      </c>
      <c r="W8125" s="1" t="s">
        <v>33</v>
      </c>
      <c r="X8125" s="1">
        <v>48.8</v>
      </c>
      <c r="Y8125" s="4">
        <f t="shared" si="1140"/>
        <v>6325.63</v>
      </c>
      <c r="Z8125" s="1" t="s">
        <v>15</v>
      </c>
      <c r="AA8125" s="1" t="s">
        <v>16</v>
      </c>
      <c r="AB8125" s="1" t="s">
        <v>17</v>
      </c>
      <c r="AC8125" s="1" t="s">
        <v>34</v>
      </c>
      <c r="AD8125" s="1" t="s">
        <v>35</v>
      </c>
      <c r="AE8125" s="2">
        <v>41217</v>
      </c>
    </row>
    <row r="8126" spans="1:31" x14ac:dyDescent="0.25">
      <c r="A8126">
        <f t="shared" si="1141"/>
        <v>8125</v>
      </c>
      <c r="B8126" s="1">
        <v>19143</v>
      </c>
      <c r="C8126" s="2">
        <v>41217</v>
      </c>
      <c r="D8126" s="1" t="s">
        <v>20</v>
      </c>
      <c r="E8126" s="1" t="str">
        <f t="shared" si="1134"/>
        <v>*</v>
      </c>
      <c r="F8126" s="1" t="str">
        <f t="shared" si="1135"/>
        <v>**</v>
      </c>
      <c r="G8126" s="1" t="str">
        <f t="shared" si="1136"/>
        <v>**</v>
      </c>
      <c r="J8126" s="1" t="str">
        <f t="shared" si="1137"/>
        <v>**</v>
      </c>
      <c r="P8126" s="1">
        <v>3</v>
      </c>
      <c r="Q8126" s="1">
        <f t="shared" si="1142"/>
        <v>0.01</v>
      </c>
      <c r="T8126" s="4">
        <v>2421.02</v>
      </c>
      <c r="U8126" s="9">
        <f t="shared" si="1138"/>
        <v>1</v>
      </c>
      <c r="V8126" s="4">
        <f t="shared" si="1139"/>
        <v>807.00666666666666</v>
      </c>
      <c r="W8126" s="1" t="s">
        <v>33</v>
      </c>
      <c r="X8126" s="1">
        <v>16.059999999999999</v>
      </c>
      <c r="Y8126" s="4">
        <f t="shared" si="1140"/>
        <v>2437.08</v>
      </c>
      <c r="Z8126" s="1" t="s">
        <v>42</v>
      </c>
      <c r="AA8126" s="1" t="s">
        <v>37</v>
      </c>
      <c r="AB8126" s="1" t="s">
        <v>24</v>
      </c>
      <c r="AC8126" s="1" t="s">
        <v>56</v>
      </c>
      <c r="AD8126" s="1" t="s">
        <v>35</v>
      </c>
      <c r="AE8126" s="2">
        <v>41218</v>
      </c>
    </row>
    <row r="8127" spans="1:31" x14ac:dyDescent="0.25">
      <c r="A8127">
        <f t="shared" si="1141"/>
        <v>8126</v>
      </c>
      <c r="B8127" s="1">
        <v>53188</v>
      </c>
      <c r="C8127" s="2">
        <v>41218</v>
      </c>
      <c r="D8127" s="1" t="s">
        <v>20</v>
      </c>
      <c r="E8127" s="1" t="str">
        <f t="shared" si="1134"/>
        <v>*</v>
      </c>
      <c r="F8127" s="1" t="str">
        <f t="shared" si="1135"/>
        <v>**</v>
      </c>
      <c r="G8127" s="1" t="str">
        <f t="shared" si="1136"/>
        <v>**</v>
      </c>
      <c r="J8127" s="1" t="str">
        <f t="shared" si="1137"/>
        <v>**</v>
      </c>
      <c r="P8127" s="1">
        <v>22</v>
      </c>
      <c r="Q8127" s="1">
        <f t="shared" si="1142"/>
        <v>3.5000000000000003E-2</v>
      </c>
      <c r="T8127" s="4">
        <v>621.21</v>
      </c>
      <c r="U8127" s="9">
        <f t="shared" si="1138"/>
        <v>0</v>
      </c>
      <c r="V8127" s="4">
        <f t="shared" si="1139"/>
        <v>28.236818181818183</v>
      </c>
      <c r="W8127" s="1" t="s">
        <v>21</v>
      </c>
      <c r="X8127" s="1">
        <v>6.64</v>
      </c>
      <c r="Y8127" s="4">
        <f t="shared" si="1140"/>
        <v>627.85</v>
      </c>
      <c r="Z8127" s="1" t="s">
        <v>44</v>
      </c>
      <c r="AA8127" s="1" t="s">
        <v>37</v>
      </c>
      <c r="AB8127" s="1" t="s">
        <v>29</v>
      </c>
      <c r="AC8127" s="1" t="s">
        <v>55</v>
      </c>
      <c r="AD8127" s="1" t="s">
        <v>19</v>
      </c>
      <c r="AE8127" s="2">
        <v>41219</v>
      </c>
    </row>
    <row r="8128" spans="1:31" x14ac:dyDescent="0.25">
      <c r="A8128">
        <f t="shared" si="1141"/>
        <v>8127</v>
      </c>
      <c r="B8128" s="1">
        <v>36163</v>
      </c>
      <c r="C8128" s="2">
        <v>41218</v>
      </c>
      <c r="D8128" s="1" t="s">
        <v>13</v>
      </c>
      <c r="E8128" s="1" t="str">
        <f t="shared" si="1134"/>
        <v>*</v>
      </c>
      <c r="F8128" s="1" t="str">
        <f t="shared" si="1135"/>
        <v>*</v>
      </c>
      <c r="G8128" s="1" t="str">
        <f t="shared" si="1136"/>
        <v>*</v>
      </c>
      <c r="J8128" s="1" t="str">
        <f t="shared" si="1137"/>
        <v>*</v>
      </c>
      <c r="P8128" s="1">
        <v>32</v>
      </c>
      <c r="Q8128" s="1">
        <f t="shared" si="1142"/>
        <v>0.04</v>
      </c>
      <c r="T8128" s="4">
        <v>463</v>
      </c>
      <c r="U8128" s="9">
        <f t="shared" si="1138"/>
        <v>0</v>
      </c>
      <c r="V8128" s="4">
        <f t="shared" si="1139"/>
        <v>14.46875</v>
      </c>
      <c r="W8128" s="1" t="s">
        <v>21</v>
      </c>
      <c r="X8128" s="1">
        <v>7.17</v>
      </c>
      <c r="Y8128" s="4">
        <f t="shared" si="1140"/>
        <v>470.17</v>
      </c>
      <c r="Z8128" s="1" t="s">
        <v>22</v>
      </c>
      <c r="AA8128" s="1" t="s">
        <v>23</v>
      </c>
      <c r="AB8128" s="1" t="s">
        <v>29</v>
      </c>
      <c r="AC8128" s="1" t="s">
        <v>43</v>
      </c>
      <c r="AD8128" s="1" t="s">
        <v>19</v>
      </c>
      <c r="AE8128" s="2">
        <v>41218</v>
      </c>
    </row>
    <row r="8129" spans="1:31" x14ac:dyDescent="0.25">
      <c r="A8129">
        <f t="shared" si="1141"/>
        <v>8128</v>
      </c>
      <c r="B8129" s="1">
        <v>20032</v>
      </c>
      <c r="C8129" s="2">
        <v>41218</v>
      </c>
      <c r="D8129" s="1" t="s">
        <v>36</v>
      </c>
      <c r="E8129" s="1" t="str">
        <f t="shared" si="1134"/>
        <v>*</v>
      </c>
      <c r="F8129" s="1" t="str">
        <f t="shared" si="1135"/>
        <v>*</v>
      </c>
      <c r="G8129" s="1" t="str">
        <f t="shared" si="1136"/>
        <v>*</v>
      </c>
      <c r="J8129" s="1" t="str">
        <f t="shared" si="1137"/>
        <v>*</v>
      </c>
      <c r="P8129" s="1">
        <v>8</v>
      </c>
      <c r="Q8129" s="1">
        <f t="shared" si="1142"/>
        <v>0.01</v>
      </c>
      <c r="T8129" s="4">
        <v>137.38</v>
      </c>
      <c r="U8129" s="9">
        <f t="shared" si="1138"/>
        <v>0</v>
      </c>
      <c r="V8129" s="4">
        <f t="shared" si="1139"/>
        <v>17.172499999999999</v>
      </c>
      <c r="W8129" s="1" t="s">
        <v>21</v>
      </c>
      <c r="X8129" s="1">
        <v>1.99</v>
      </c>
      <c r="Y8129" s="4">
        <f t="shared" si="1140"/>
        <v>139.37</v>
      </c>
      <c r="Z8129" s="1" t="s">
        <v>49</v>
      </c>
      <c r="AA8129" s="1" t="s">
        <v>28</v>
      </c>
      <c r="AB8129" s="1" t="s">
        <v>24</v>
      </c>
      <c r="AC8129" s="1" t="s">
        <v>38</v>
      </c>
      <c r="AD8129" s="1" t="s">
        <v>41</v>
      </c>
      <c r="AE8129" s="2">
        <v>41220</v>
      </c>
    </row>
    <row r="8130" spans="1:31" x14ac:dyDescent="0.25">
      <c r="A8130">
        <f t="shared" si="1141"/>
        <v>8129</v>
      </c>
      <c r="B8130" s="1">
        <v>25249</v>
      </c>
      <c r="C8130" s="2">
        <v>41219</v>
      </c>
      <c r="D8130" s="1" t="s">
        <v>36</v>
      </c>
      <c r="E8130" s="1" t="str">
        <f t="shared" si="1134"/>
        <v>*</v>
      </c>
      <c r="F8130" s="1" t="str">
        <f t="shared" si="1135"/>
        <v>*</v>
      </c>
      <c r="G8130" s="1" t="str">
        <f t="shared" si="1136"/>
        <v>*</v>
      </c>
      <c r="J8130" s="1" t="str">
        <f t="shared" si="1137"/>
        <v>*</v>
      </c>
      <c r="P8130" s="1">
        <v>34</v>
      </c>
      <c r="Q8130" s="1">
        <f t="shared" si="1142"/>
        <v>0.04</v>
      </c>
      <c r="T8130" s="4">
        <v>926.85</v>
      </c>
      <c r="U8130" s="9">
        <f t="shared" si="1138"/>
        <v>0</v>
      </c>
      <c r="V8130" s="4">
        <f t="shared" si="1139"/>
        <v>27.26029411764706</v>
      </c>
      <c r="W8130" s="1" t="s">
        <v>21</v>
      </c>
      <c r="X8130" s="1">
        <v>1.49</v>
      </c>
      <c r="Y8130" s="4">
        <f t="shared" si="1140"/>
        <v>928.34</v>
      </c>
      <c r="Z8130" s="1" t="s">
        <v>44</v>
      </c>
      <c r="AA8130" s="1" t="s">
        <v>16</v>
      </c>
      <c r="AB8130" s="1" t="s">
        <v>29</v>
      </c>
      <c r="AC8130" s="1" t="s">
        <v>43</v>
      </c>
      <c r="AD8130" s="1" t="s">
        <v>19</v>
      </c>
      <c r="AE8130" s="2">
        <v>41221</v>
      </c>
    </row>
    <row r="8131" spans="1:31" x14ac:dyDescent="0.25">
      <c r="A8131">
        <f t="shared" si="1141"/>
        <v>8130</v>
      </c>
      <c r="B8131" s="1">
        <v>10951</v>
      </c>
      <c r="C8131" s="2">
        <v>41219</v>
      </c>
      <c r="D8131" s="1" t="s">
        <v>27</v>
      </c>
      <c r="E8131" s="1" t="str">
        <f t="shared" ref="E8131:E8194" si="1143">IF(D8131="Critical","***","*")</f>
        <v>*</v>
      </c>
      <c r="F8131" s="1" t="str">
        <f t="shared" ref="F8131:F8194" si="1144">IF(D8131="Critical","***",IF(D8131="High","**","*"))</f>
        <v>*</v>
      </c>
      <c r="G8131" s="1" t="str">
        <f t="shared" ref="G8131:G8194" si="1145">VLOOKUP(D8131,$H$6:$I$10,2,FALSE)</f>
        <v>*</v>
      </c>
      <c r="J8131" s="1" t="str">
        <f t="shared" ref="J8131:J8194" si="1146">HLOOKUP(D8131,$K$5:$O$6,2,FALSE)</f>
        <v>*</v>
      </c>
      <c r="P8131" s="1">
        <v>14</v>
      </c>
      <c r="Q8131" s="1">
        <f t="shared" si="1142"/>
        <v>0.02</v>
      </c>
      <c r="T8131" s="4">
        <v>677.43</v>
      </c>
      <c r="U8131" s="9">
        <f t="shared" ref="U8131:U8194" si="1147">IF(T8131&gt;1000,1,0)</f>
        <v>0</v>
      </c>
      <c r="V8131" s="4">
        <f t="shared" ref="V8131:V8194" si="1148">T8131/P8131</f>
        <v>48.387857142857136</v>
      </c>
      <c r="W8131" s="1" t="s">
        <v>21</v>
      </c>
      <c r="X8131" s="1">
        <v>22.24</v>
      </c>
      <c r="Y8131" s="4">
        <f t="shared" ref="Y8131:Y8194" si="1149">X8131+T8131</f>
        <v>699.67</v>
      </c>
      <c r="Z8131" s="1" t="s">
        <v>49</v>
      </c>
      <c r="AA8131" s="1" t="s">
        <v>28</v>
      </c>
      <c r="AB8131" s="1" t="s">
        <v>17</v>
      </c>
      <c r="AC8131" s="1" t="s">
        <v>18</v>
      </c>
      <c r="AD8131" s="1" t="s">
        <v>48</v>
      </c>
      <c r="AE8131" s="2">
        <v>41219</v>
      </c>
    </row>
    <row r="8132" spans="1:31" x14ac:dyDescent="0.25">
      <c r="A8132">
        <f t="shared" ref="A8132:A8195" si="1150">A8131+1</f>
        <v>8131</v>
      </c>
      <c r="B8132" s="1">
        <v>15937</v>
      </c>
      <c r="C8132" s="2">
        <v>41219</v>
      </c>
      <c r="D8132" s="1" t="s">
        <v>13</v>
      </c>
      <c r="E8132" s="1" t="str">
        <f t="shared" si="1143"/>
        <v>*</v>
      </c>
      <c r="F8132" s="1" t="str">
        <f t="shared" si="1144"/>
        <v>*</v>
      </c>
      <c r="G8132" s="1" t="str">
        <f t="shared" si="1145"/>
        <v>*</v>
      </c>
      <c r="J8132" s="1" t="str">
        <f t="shared" si="1146"/>
        <v>*</v>
      </c>
      <c r="P8132" s="1">
        <v>32</v>
      </c>
      <c r="Q8132" s="1">
        <f t="shared" ref="Q8132:Q8195" si="1151">VLOOKUP(P8132,$R$5:$S$10,2,TRUE)</f>
        <v>0.04</v>
      </c>
      <c r="T8132" s="4">
        <v>311.44</v>
      </c>
      <c r="U8132" s="9">
        <f t="shared" si="1147"/>
        <v>0</v>
      </c>
      <c r="V8132" s="4">
        <f t="shared" si="1148"/>
        <v>9.7324999999999999</v>
      </c>
      <c r="W8132" s="1" t="s">
        <v>21</v>
      </c>
      <c r="X8132" s="1">
        <v>1.99</v>
      </c>
      <c r="Y8132" s="4">
        <f t="shared" si="1149"/>
        <v>313.43</v>
      </c>
      <c r="Z8132" s="1" t="s">
        <v>39</v>
      </c>
      <c r="AA8132" s="1" t="s">
        <v>28</v>
      </c>
      <c r="AB8132" s="1" t="s">
        <v>24</v>
      </c>
      <c r="AC8132" s="1" t="s">
        <v>38</v>
      </c>
      <c r="AD8132" s="1" t="s">
        <v>41</v>
      </c>
      <c r="AE8132" s="2">
        <v>41223</v>
      </c>
    </row>
    <row r="8133" spans="1:31" x14ac:dyDescent="0.25">
      <c r="A8133">
        <f t="shared" si="1150"/>
        <v>8132</v>
      </c>
      <c r="B8133" s="1">
        <v>15937</v>
      </c>
      <c r="C8133" s="2">
        <v>41219</v>
      </c>
      <c r="D8133" s="1" t="s">
        <v>13</v>
      </c>
      <c r="E8133" s="1" t="str">
        <f t="shared" si="1143"/>
        <v>*</v>
      </c>
      <c r="F8133" s="1" t="str">
        <f t="shared" si="1144"/>
        <v>*</v>
      </c>
      <c r="G8133" s="1" t="str">
        <f t="shared" si="1145"/>
        <v>*</v>
      </c>
      <c r="J8133" s="1" t="str">
        <f t="shared" si="1146"/>
        <v>*</v>
      </c>
      <c r="P8133" s="1">
        <v>17</v>
      </c>
      <c r="Q8133" s="1">
        <f t="shared" si="1151"/>
        <v>0.02</v>
      </c>
      <c r="T8133" s="4">
        <v>215.65</v>
      </c>
      <c r="U8133" s="9">
        <f t="shared" si="1147"/>
        <v>0</v>
      </c>
      <c r="V8133" s="4">
        <f t="shared" si="1148"/>
        <v>12.685294117647059</v>
      </c>
      <c r="W8133" s="1" t="s">
        <v>14</v>
      </c>
      <c r="X8133" s="1">
        <v>2.85</v>
      </c>
      <c r="Y8133" s="4">
        <f t="shared" si="1149"/>
        <v>218.5</v>
      </c>
      <c r="Z8133" s="1" t="s">
        <v>39</v>
      </c>
      <c r="AA8133" s="1" t="s">
        <v>28</v>
      </c>
      <c r="AB8133" s="1" t="s">
        <v>17</v>
      </c>
      <c r="AC8133" s="1" t="s">
        <v>18</v>
      </c>
      <c r="AD8133" s="1" t="s">
        <v>41</v>
      </c>
      <c r="AE8133" s="2">
        <v>41228</v>
      </c>
    </row>
    <row r="8134" spans="1:31" x14ac:dyDescent="0.25">
      <c r="A8134">
        <f t="shared" si="1150"/>
        <v>8133</v>
      </c>
      <c r="B8134" s="1">
        <v>50370</v>
      </c>
      <c r="C8134" s="2">
        <v>41219</v>
      </c>
      <c r="D8134" s="1" t="s">
        <v>32</v>
      </c>
      <c r="E8134" s="1" t="str">
        <f t="shared" si="1143"/>
        <v>***</v>
      </c>
      <c r="F8134" s="1" t="str">
        <f t="shared" si="1144"/>
        <v>***</v>
      </c>
      <c r="G8134" s="1" t="str">
        <f t="shared" si="1145"/>
        <v>***</v>
      </c>
      <c r="J8134" s="1" t="str">
        <f t="shared" si="1146"/>
        <v>***</v>
      </c>
      <c r="P8134" s="1">
        <v>25</v>
      </c>
      <c r="Q8134" s="1">
        <f t="shared" si="1151"/>
        <v>3.5000000000000003E-2</v>
      </c>
      <c r="T8134" s="4">
        <v>122.05</v>
      </c>
      <c r="U8134" s="9">
        <f t="shared" si="1147"/>
        <v>0</v>
      </c>
      <c r="V8134" s="4">
        <f t="shared" si="1148"/>
        <v>4.8819999999999997</v>
      </c>
      <c r="W8134" s="1" t="s">
        <v>14</v>
      </c>
      <c r="X8134" s="1">
        <v>5.41</v>
      </c>
      <c r="Y8134" s="4">
        <f t="shared" si="1149"/>
        <v>127.46</v>
      </c>
      <c r="Z8134" s="1" t="s">
        <v>51</v>
      </c>
      <c r="AA8134" s="1" t="s">
        <v>28</v>
      </c>
      <c r="AB8134" s="1" t="s">
        <v>29</v>
      </c>
      <c r="AC8134" s="1" t="s">
        <v>43</v>
      </c>
      <c r="AD8134" s="1" t="s">
        <v>19</v>
      </c>
      <c r="AE8134" s="2">
        <v>41220</v>
      </c>
    </row>
    <row r="8135" spans="1:31" x14ac:dyDescent="0.25">
      <c r="A8135">
        <f t="shared" si="1150"/>
        <v>8134</v>
      </c>
      <c r="B8135" s="1">
        <v>29927</v>
      </c>
      <c r="C8135" s="2">
        <v>41220</v>
      </c>
      <c r="D8135" s="1" t="s">
        <v>20</v>
      </c>
      <c r="E8135" s="1" t="str">
        <f t="shared" si="1143"/>
        <v>*</v>
      </c>
      <c r="F8135" s="1" t="str">
        <f t="shared" si="1144"/>
        <v>**</v>
      </c>
      <c r="G8135" s="1" t="str">
        <f t="shared" si="1145"/>
        <v>**</v>
      </c>
      <c r="J8135" s="1" t="str">
        <f t="shared" si="1146"/>
        <v>**</v>
      </c>
      <c r="P8135" s="1">
        <v>19</v>
      </c>
      <c r="Q8135" s="1">
        <f t="shared" si="1151"/>
        <v>0.02</v>
      </c>
      <c r="T8135" s="4">
        <v>257.97000000000003</v>
      </c>
      <c r="U8135" s="9">
        <f t="shared" si="1147"/>
        <v>0</v>
      </c>
      <c r="V8135" s="4">
        <f t="shared" si="1148"/>
        <v>13.577368421052633</v>
      </c>
      <c r="W8135" s="1" t="s">
        <v>21</v>
      </c>
      <c r="X8135" s="1">
        <v>4.9800000000000004</v>
      </c>
      <c r="Y8135" s="4">
        <f t="shared" si="1149"/>
        <v>262.95000000000005</v>
      </c>
      <c r="Z8135" s="1" t="s">
        <v>22</v>
      </c>
      <c r="AA8135" s="1" t="s">
        <v>28</v>
      </c>
      <c r="AB8135" s="1" t="s">
        <v>29</v>
      </c>
      <c r="AC8135" s="1" t="s">
        <v>43</v>
      </c>
      <c r="AD8135" s="1" t="s">
        <v>19</v>
      </c>
      <c r="AE8135" s="2">
        <v>41221</v>
      </c>
    </row>
    <row r="8136" spans="1:31" x14ac:dyDescent="0.25">
      <c r="A8136">
        <f t="shared" si="1150"/>
        <v>8135</v>
      </c>
      <c r="B8136" s="1">
        <v>31681</v>
      </c>
      <c r="C8136" s="2">
        <v>41220</v>
      </c>
      <c r="D8136" s="1" t="s">
        <v>27</v>
      </c>
      <c r="E8136" s="1" t="str">
        <f t="shared" si="1143"/>
        <v>*</v>
      </c>
      <c r="F8136" s="1" t="str">
        <f t="shared" si="1144"/>
        <v>*</v>
      </c>
      <c r="G8136" s="1" t="str">
        <f t="shared" si="1145"/>
        <v>*</v>
      </c>
      <c r="J8136" s="1" t="str">
        <f t="shared" si="1146"/>
        <v>*</v>
      </c>
      <c r="P8136" s="1">
        <v>38</v>
      </c>
      <c r="Q8136" s="1">
        <f t="shared" si="1151"/>
        <v>0.04</v>
      </c>
      <c r="T8136" s="4">
        <v>212.12</v>
      </c>
      <c r="U8136" s="9">
        <f t="shared" si="1147"/>
        <v>0</v>
      </c>
      <c r="V8136" s="4">
        <f t="shared" si="1148"/>
        <v>5.5821052631578949</v>
      </c>
      <c r="W8136" s="1" t="s">
        <v>21</v>
      </c>
      <c r="X8136" s="1">
        <v>5.66</v>
      </c>
      <c r="Y8136" s="4">
        <f t="shared" si="1149"/>
        <v>217.78</v>
      </c>
      <c r="Z8136" s="1" t="s">
        <v>51</v>
      </c>
      <c r="AA8136" s="1" t="s">
        <v>28</v>
      </c>
      <c r="AB8136" s="1" t="s">
        <v>29</v>
      </c>
      <c r="AC8136" s="1" t="s">
        <v>40</v>
      </c>
      <c r="AD8136" s="1" t="s">
        <v>19</v>
      </c>
      <c r="AE8136" s="2">
        <v>41221</v>
      </c>
    </row>
    <row r="8137" spans="1:31" x14ac:dyDescent="0.25">
      <c r="A8137">
        <f t="shared" si="1150"/>
        <v>8136</v>
      </c>
      <c r="B8137" s="1">
        <v>57671</v>
      </c>
      <c r="C8137" s="2">
        <v>41220</v>
      </c>
      <c r="D8137" s="1" t="s">
        <v>27</v>
      </c>
      <c r="E8137" s="1" t="str">
        <f t="shared" si="1143"/>
        <v>*</v>
      </c>
      <c r="F8137" s="1" t="str">
        <f t="shared" si="1144"/>
        <v>*</v>
      </c>
      <c r="G8137" s="1" t="str">
        <f t="shared" si="1145"/>
        <v>*</v>
      </c>
      <c r="J8137" s="1" t="str">
        <f t="shared" si="1146"/>
        <v>*</v>
      </c>
      <c r="P8137" s="1">
        <v>6</v>
      </c>
      <c r="Q8137" s="1">
        <f t="shared" si="1151"/>
        <v>0.01</v>
      </c>
      <c r="T8137" s="4">
        <v>22.78</v>
      </c>
      <c r="U8137" s="9">
        <f t="shared" si="1147"/>
        <v>0</v>
      </c>
      <c r="V8137" s="4">
        <f t="shared" si="1148"/>
        <v>3.7966666666666669</v>
      </c>
      <c r="W8137" s="1" t="s">
        <v>21</v>
      </c>
      <c r="X8137" s="1">
        <v>0.5</v>
      </c>
      <c r="Y8137" s="4">
        <f t="shared" si="1149"/>
        <v>23.28</v>
      </c>
      <c r="Z8137" s="1" t="s">
        <v>53</v>
      </c>
      <c r="AA8137" s="1" t="s">
        <v>16</v>
      </c>
      <c r="AB8137" s="1" t="s">
        <v>29</v>
      </c>
      <c r="AC8137" s="1" t="s">
        <v>58</v>
      </c>
      <c r="AD8137" s="1" t="s">
        <v>19</v>
      </c>
      <c r="AE8137" s="2">
        <v>41221</v>
      </c>
    </row>
    <row r="8138" spans="1:31" x14ac:dyDescent="0.25">
      <c r="A8138">
        <f t="shared" si="1150"/>
        <v>8137</v>
      </c>
      <c r="B8138" s="1">
        <v>57056</v>
      </c>
      <c r="C8138" s="2">
        <v>41221</v>
      </c>
      <c r="D8138" s="1" t="s">
        <v>13</v>
      </c>
      <c r="E8138" s="1" t="str">
        <f t="shared" si="1143"/>
        <v>*</v>
      </c>
      <c r="F8138" s="1" t="str">
        <f t="shared" si="1144"/>
        <v>*</v>
      </c>
      <c r="G8138" s="1" t="str">
        <f t="shared" si="1145"/>
        <v>*</v>
      </c>
      <c r="J8138" s="1" t="str">
        <f t="shared" si="1146"/>
        <v>*</v>
      </c>
      <c r="P8138" s="1">
        <v>29</v>
      </c>
      <c r="Q8138" s="1">
        <f t="shared" si="1151"/>
        <v>3.5000000000000003E-2</v>
      </c>
      <c r="T8138" s="4">
        <v>2185.61</v>
      </c>
      <c r="U8138" s="9">
        <f t="shared" si="1147"/>
        <v>1</v>
      </c>
      <c r="V8138" s="4">
        <f t="shared" si="1148"/>
        <v>75.365862068965527</v>
      </c>
      <c r="W8138" s="1" t="s">
        <v>33</v>
      </c>
      <c r="X8138" s="1">
        <v>89.3</v>
      </c>
      <c r="Y8138" s="4">
        <f t="shared" si="1149"/>
        <v>2274.9100000000003</v>
      </c>
      <c r="Z8138" s="1" t="s">
        <v>53</v>
      </c>
      <c r="AA8138" s="1" t="s">
        <v>28</v>
      </c>
      <c r="AB8138" s="1" t="s">
        <v>17</v>
      </c>
      <c r="AC8138" s="1" t="s">
        <v>52</v>
      </c>
      <c r="AD8138" s="1" t="s">
        <v>59</v>
      </c>
      <c r="AE8138" s="2">
        <v>41228</v>
      </c>
    </row>
    <row r="8139" spans="1:31" x14ac:dyDescent="0.25">
      <c r="A8139">
        <f t="shared" si="1150"/>
        <v>8138</v>
      </c>
      <c r="B8139" s="1">
        <v>42469</v>
      </c>
      <c r="C8139" s="2">
        <v>41221</v>
      </c>
      <c r="D8139" s="1" t="s">
        <v>27</v>
      </c>
      <c r="E8139" s="1" t="str">
        <f t="shared" si="1143"/>
        <v>*</v>
      </c>
      <c r="F8139" s="1" t="str">
        <f t="shared" si="1144"/>
        <v>*</v>
      </c>
      <c r="G8139" s="1" t="str">
        <f t="shared" si="1145"/>
        <v>*</v>
      </c>
      <c r="J8139" s="1" t="str">
        <f t="shared" si="1146"/>
        <v>*</v>
      </c>
      <c r="P8139" s="1">
        <v>18</v>
      </c>
      <c r="Q8139" s="1">
        <f t="shared" si="1151"/>
        <v>0.02</v>
      </c>
      <c r="T8139" s="4">
        <v>2130.8200000000002</v>
      </c>
      <c r="U8139" s="9">
        <f t="shared" si="1147"/>
        <v>1</v>
      </c>
      <c r="V8139" s="4">
        <f t="shared" si="1148"/>
        <v>118.37888888888889</v>
      </c>
      <c r="W8139" s="1" t="s">
        <v>21</v>
      </c>
      <c r="X8139" s="1">
        <v>9.07</v>
      </c>
      <c r="Y8139" s="4">
        <f t="shared" si="1149"/>
        <v>2139.8900000000003</v>
      </c>
      <c r="Z8139" s="1" t="s">
        <v>53</v>
      </c>
      <c r="AA8139" s="1" t="s">
        <v>16</v>
      </c>
      <c r="AB8139" s="1" t="s">
        <v>29</v>
      </c>
      <c r="AC8139" s="1" t="s">
        <v>43</v>
      </c>
      <c r="AD8139" s="1" t="s">
        <v>19</v>
      </c>
      <c r="AE8139" s="2">
        <v>41222</v>
      </c>
    </row>
    <row r="8140" spans="1:31" x14ac:dyDescent="0.25">
      <c r="A8140">
        <f t="shared" si="1150"/>
        <v>8139</v>
      </c>
      <c r="B8140" s="1">
        <v>42469</v>
      </c>
      <c r="C8140" s="2">
        <v>41221</v>
      </c>
      <c r="D8140" s="1" t="s">
        <v>27</v>
      </c>
      <c r="E8140" s="1" t="str">
        <f t="shared" si="1143"/>
        <v>*</v>
      </c>
      <c r="F8140" s="1" t="str">
        <f t="shared" si="1144"/>
        <v>*</v>
      </c>
      <c r="G8140" s="1" t="str">
        <f t="shared" si="1145"/>
        <v>*</v>
      </c>
      <c r="J8140" s="1" t="str">
        <f t="shared" si="1146"/>
        <v>*</v>
      </c>
      <c r="P8140" s="1">
        <v>31</v>
      </c>
      <c r="Q8140" s="1">
        <f t="shared" si="1151"/>
        <v>0.04</v>
      </c>
      <c r="T8140" s="4">
        <v>934.87</v>
      </c>
      <c r="U8140" s="9">
        <f t="shared" si="1147"/>
        <v>0</v>
      </c>
      <c r="V8140" s="4">
        <f t="shared" si="1148"/>
        <v>30.157096774193548</v>
      </c>
      <c r="W8140" s="1" t="s">
        <v>21</v>
      </c>
      <c r="X8140" s="1">
        <v>12.62</v>
      </c>
      <c r="Y8140" s="4">
        <f t="shared" si="1149"/>
        <v>947.49</v>
      </c>
      <c r="Z8140" s="1" t="s">
        <v>64</v>
      </c>
      <c r="AA8140" s="1" t="s">
        <v>16</v>
      </c>
      <c r="AB8140" s="1" t="s">
        <v>29</v>
      </c>
      <c r="AC8140" s="1" t="s">
        <v>43</v>
      </c>
      <c r="AD8140" s="1" t="s">
        <v>19</v>
      </c>
      <c r="AE8140" s="2">
        <v>41222</v>
      </c>
    </row>
    <row r="8141" spans="1:31" x14ac:dyDescent="0.25">
      <c r="A8141">
        <f t="shared" si="1150"/>
        <v>8140</v>
      </c>
      <c r="B8141" s="1">
        <v>20292</v>
      </c>
      <c r="C8141" s="2">
        <v>41221</v>
      </c>
      <c r="D8141" s="1" t="s">
        <v>36</v>
      </c>
      <c r="E8141" s="1" t="str">
        <f t="shared" si="1143"/>
        <v>*</v>
      </c>
      <c r="F8141" s="1" t="str">
        <f t="shared" si="1144"/>
        <v>*</v>
      </c>
      <c r="G8141" s="1" t="str">
        <f t="shared" si="1145"/>
        <v>*</v>
      </c>
      <c r="J8141" s="1" t="str">
        <f t="shared" si="1146"/>
        <v>*</v>
      </c>
      <c r="P8141" s="1">
        <v>26</v>
      </c>
      <c r="Q8141" s="1">
        <f t="shared" si="1151"/>
        <v>3.5000000000000003E-2</v>
      </c>
      <c r="T8141" s="4">
        <v>452.39</v>
      </c>
      <c r="U8141" s="9">
        <f t="shared" si="1147"/>
        <v>0</v>
      </c>
      <c r="V8141" s="4">
        <f t="shared" si="1148"/>
        <v>17.399615384615384</v>
      </c>
      <c r="W8141" s="1" t="s">
        <v>21</v>
      </c>
      <c r="X8141" s="1">
        <v>8.17</v>
      </c>
      <c r="Y8141" s="4">
        <f t="shared" si="1149"/>
        <v>460.56</v>
      </c>
      <c r="Z8141" s="1" t="s">
        <v>49</v>
      </c>
      <c r="AA8141" s="1" t="s">
        <v>28</v>
      </c>
      <c r="AB8141" s="1" t="s">
        <v>29</v>
      </c>
      <c r="AC8141" s="1" t="s">
        <v>63</v>
      </c>
      <c r="AD8141" s="1" t="s">
        <v>26</v>
      </c>
      <c r="AE8141" s="2">
        <v>41221</v>
      </c>
    </row>
    <row r="8142" spans="1:31" x14ac:dyDescent="0.25">
      <c r="A8142">
        <f t="shared" si="1150"/>
        <v>8141</v>
      </c>
      <c r="B8142" s="1">
        <v>20292</v>
      </c>
      <c r="C8142" s="2">
        <v>41221</v>
      </c>
      <c r="D8142" s="1" t="s">
        <v>36</v>
      </c>
      <c r="E8142" s="1" t="str">
        <f t="shared" si="1143"/>
        <v>*</v>
      </c>
      <c r="F8142" s="1" t="str">
        <f t="shared" si="1144"/>
        <v>*</v>
      </c>
      <c r="G8142" s="1" t="str">
        <f t="shared" si="1145"/>
        <v>*</v>
      </c>
      <c r="J8142" s="1" t="str">
        <f t="shared" si="1146"/>
        <v>*</v>
      </c>
      <c r="P8142" s="1">
        <v>5</v>
      </c>
      <c r="Q8142" s="1">
        <f t="shared" si="1151"/>
        <v>0.01</v>
      </c>
      <c r="T8142" s="4">
        <v>117.13</v>
      </c>
      <c r="U8142" s="9">
        <f t="shared" si="1147"/>
        <v>0</v>
      </c>
      <c r="V8142" s="4">
        <f t="shared" si="1148"/>
        <v>23.425999999999998</v>
      </c>
      <c r="W8142" s="1" t="s">
        <v>21</v>
      </c>
      <c r="X8142" s="1">
        <v>4</v>
      </c>
      <c r="Y8142" s="4">
        <f t="shared" si="1149"/>
        <v>121.13</v>
      </c>
      <c r="Z8142" s="1" t="s">
        <v>49</v>
      </c>
      <c r="AA8142" s="1" t="s">
        <v>28</v>
      </c>
      <c r="AB8142" s="1" t="s">
        <v>24</v>
      </c>
      <c r="AC8142" s="1" t="s">
        <v>38</v>
      </c>
      <c r="AD8142" s="1" t="s">
        <v>19</v>
      </c>
      <c r="AE8142" s="2">
        <v>41222</v>
      </c>
    </row>
    <row r="8143" spans="1:31" x14ac:dyDescent="0.25">
      <c r="A8143">
        <f t="shared" si="1150"/>
        <v>8142</v>
      </c>
      <c r="B8143" s="1">
        <v>51109</v>
      </c>
      <c r="C8143" s="2">
        <v>41221</v>
      </c>
      <c r="D8143" s="1" t="s">
        <v>20</v>
      </c>
      <c r="E8143" s="1" t="str">
        <f t="shared" si="1143"/>
        <v>*</v>
      </c>
      <c r="F8143" s="1" t="str">
        <f t="shared" si="1144"/>
        <v>**</v>
      </c>
      <c r="G8143" s="1" t="str">
        <f t="shared" si="1145"/>
        <v>**</v>
      </c>
      <c r="J8143" s="1" t="str">
        <f t="shared" si="1146"/>
        <v>**</v>
      </c>
      <c r="P8143" s="1">
        <v>28</v>
      </c>
      <c r="Q8143" s="1">
        <f t="shared" si="1151"/>
        <v>3.5000000000000003E-2</v>
      </c>
      <c r="T8143" s="4">
        <v>112.05</v>
      </c>
      <c r="U8143" s="9">
        <f t="shared" si="1147"/>
        <v>0</v>
      </c>
      <c r="V8143" s="4">
        <f t="shared" si="1148"/>
        <v>4.0017857142857141</v>
      </c>
      <c r="W8143" s="1" t="s">
        <v>21</v>
      </c>
      <c r="X8143" s="1">
        <v>1.3</v>
      </c>
      <c r="Y8143" s="4">
        <f t="shared" si="1149"/>
        <v>113.35</v>
      </c>
      <c r="Z8143" s="1" t="s">
        <v>22</v>
      </c>
      <c r="AA8143" s="1" t="s">
        <v>37</v>
      </c>
      <c r="AB8143" s="1" t="s">
        <v>29</v>
      </c>
      <c r="AC8143" s="1" t="s">
        <v>40</v>
      </c>
      <c r="AD8143" s="1" t="s">
        <v>31</v>
      </c>
      <c r="AE8143" s="2">
        <v>41223</v>
      </c>
    </row>
    <row r="8144" spans="1:31" x14ac:dyDescent="0.25">
      <c r="A8144">
        <f t="shared" si="1150"/>
        <v>8143</v>
      </c>
      <c r="B8144" s="1">
        <v>39364</v>
      </c>
      <c r="C8144" s="2">
        <v>41222</v>
      </c>
      <c r="D8144" s="1" t="s">
        <v>20</v>
      </c>
      <c r="E8144" s="1" t="str">
        <f t="shared" si="1143"/>
        <v>*</v>
      </c>
      <c r="F8144" s="1" t="str">
        <f t="shared" si="1144"/>
        <v>**</v>
      </c>
      <c r="G8144" s="1" t="str">
        <f t="shared" si="1145"/>
        <v>**</v>
      </c>
      <c r="J8144" s="1" t="str">
        <f t="shared" si="1146"/>
        <v>**</v>
      </c>
      <c r="P8144" s="1">
        <v>15</v>
      </c>
      <c r="Q8144" s="1">
        <f t="shared" si="1151"/>
        <v>0.02</v>
      </c>
      <c r="T8144" s="4">
        <v>19417.55</v>
      </c>
      <c r="U8144" s="9">
        <f t="shared" si="1147"/>
        <v>1</v>
      </c>
      <c r="V8144" s="4">
        <f t="shared" si="1148"/>
        <v>1294.5033333333333</v>
      </c>
      <c r="W8144" s="1" t="s">
        <v>21</v>
      </c>
      <c r="X8144" s="1">
        <v>19.989999999999998</v>
      </c>
      <c r="Y8144" s="4">
        <f t="shared" si="1149"/>
        <v>19437.54</v>
      </c>
      <c r="Z8144" s="1" t="s">
        <v>39</v>
      </c>
      <c r="AA8144" s="1" t="s">
        <v>28</v>
      </c>
      <c r="AB8144" s="1" t="s">
        <v>29</v>
      </c>
      <c r="AC8144" s="1" t="s">
        <v>43</v>
      </c>
      <c r="AD8144" s="1" t="s">
        <v>19</v>
      </c>
      <c r="AE8144" s="2">
        <v>41224</v>
      </c>
    </row>
    <row r="8145" spans="1:31" x14ac:dyDescent="0.25">
      <c r="A8145">
        <f t="shared" si="1150"/>
        <v>8144</v>
      </c>
      <c r="B8145" s="1">
        <v>39364</v>
      </c>
      <c r="C8145" s="2">
        <v>41222</v>
      </c>
      <c r="D8145" s="1" t="s">
        <v>20</v>
      </c>
      <c r="E8145" s="1" t="str">
        <f t="shared" si="1143"/>
        <v>*</v>
      </c>
      <c r="F8145" s="1" t="str">
        <f t="shared" si="1144"/>
        <v>**</v>
      </c>
      <c r="G8145" s="1" t="str">
        <f t="shared" si="1145"/>
        <v>**</v>
      </c>
      <c r="J8145" s="1" t="str">
        <f t="shared" si="1146"/>
        <v>**</v>
      </c>
      <c r="P8145" s="1">
        <v>29</v>
      </c>
      <c r="Q8145" s="1">
        <f t="shared" si="1151"/>
        <v>3.5000000000000003E-2</v>
      </c>
      <c r="T8145" s="4">
        <v>2754.93</v>
      </c>
      <c r="U8145" s="9">
        <f t="shared" si="1147"/>
        <v>1</v>
      </c>
      <c r="V8145" s="4">
        <f t="shared" si="1148"/>
        <v>94.997586206896543</v>
      </c>
      <c r="W8145" s="1" t="s">
        <v>21</v>
      </c>
      <c r="X8145" s="1">
        <v>39.61</v>
      </c>
      <c r="Y8145" s="4">
        <f t="shared" si="1149"/>
        <v>2794.54</v>
      </c>
      <c r="Z8145" s="1" t="s">
        <v>39</v>
      </c>
      <c r="AA8145" s="1" t="s">
        <v>28</v>
      </c>
      <c r="AB8145" s="1" t="s">
        <v>17</v>
      </c>
      <c r="AC8145" s="1" t="s">
        <v>18</v>
      </c>
      <c r="AD8145" s="1" t="s">
        <v>26</v>
      </c>
      <c r="AE8145" s="2">
        <v>41223</v>
      </c>
    </row>
    <row r="8146" spans="1:31" x14ac:dyDescent="0.25">
      <c r="A8146">
        <f t="shared" si="1150"/>
        <v>8145</v>
      </c>
      <c r="B8146" s="1">
        <v>21827</v>
      </c>
      <c r="C8146" s="2">
        <v>41222</v>
      </c>
      <c r="D8146" s="1" t="s">
        <v>27</v>
      </c>
      <c r="E8146" s="1" t="str">
        <f t="shared" si="1143"/>
        <v>*</v>
      </c>
      <c r="F8146" s="1" t="str">
        <f t="shared" si="1144"/>
        <v>*</v>
      </c>
      <c r="G8146" s="1" t="str">
        <f t="shared" si="1145"/>
        <v>*</v>
      </c>
      <c r="J8146" s="1" t="str">
        <f t="shared" si="1146"/>
        <v>*</v>
      </c>
      <c r="P8146" s="1">
        <v>21</v>
      </c>
      <c r="Q8146" s="1">
        <f t="shared" si="1151"/>
        <v>3.5000000000000003E-2</v>
      </c>
      <c r="T8146" s="4">
        <v>1560.96</v>
      </c>
      <c r="U8146" s="9">
        <f t="shared" si="1147"/>
        <v>1</v>
      </c>
      <c r="V8146" s="4">
        <f t="shared" si="1148"/>
        <v>74.331428571428575</v>
      </c>
      <c r="W8146" s="1" t="s">
        <v>14</v>
      </c>
      <c r="X8146" s="1">
        <v>4</v>
      </c>
      <c r="Y8146" s="4">
        <f t="shared" si="1149"/>
        <v>1564.96</v>
      </c>
      <c r="Z8146" s="1" t="s">
        <v>42</v>
      </c>
      <c r="AA8146" s="1" t="s">
        <v>28</v>
      </c>
      <c r="AB8146" s="1" t="s">
        <v>24</v>
      </c>
      <c r="AC8146" s="1" t="s">
        <v>38</v>
      </c>
      <c r="AD8146" s="1" t="s">
        <v>19</v>
      </c>
      <c r="AE8146" s="2">
        <v>41223</v>
      </c>
    </row>
    <row r="8147" spans="1:31" x14ac:dyDescent="0.25">
      <c r="A8147">
        <f t="shared" si="1150"/>
        <v>8146</v>
      </c>
      <c r="B8147" s="1">
        <v>21827</v>
      </c>
      <c r="C8147" s="2">
        <v>41222</v>
      </c>
      <c r="D8147" s="1" t="s">
        <v>27</v>
      </c>
      <c r="E8147" s="1" t="str">
        <f t="shared" si="1143"/>
        <v>*</v>
      </c>
      <c r="F8147" s="1" t="str">
        <f t="shared" si="1144"/>
        <v>*</v>
      </c>
      <c r="G8147" s="1" t="str">
        <f t="shared" si="1145"/>
        <v>*</v>
      </c>
      <c r="J8147" s="1" t="str">
        <f t="shared" si="1146"/>
        <v>*</v>
      </c>
      <c r="P8147" s="1">
        <v>25</v>
      </c>
      <c r="Q8147" s="1">
        <f t="shared" si="1151"/>
        <v>3.5000000000000003E-2</v>
      </c>
      <c r="T8147" s="4">
        <v>1351.78</v>
      </c>
      <c r="U8147" s="9">
        <f t="shared" si="1147"/>
        <v>1</v>
      </c>
      <c r="V8147" s="4">
        <f t="shared" si="1148"/>
        <v>54.071199999999997</v>
      </c>
      <c r="W8147" s="1" t="s">
        <v>21</v>
      </c>
      <c r="X8147" s="1">
        <v>13.22</v>
      </c>
      <c r="Y8147" s="4">
        <f t="shared" si="1149"/>
        <v>1365</v>
      </c>
      <c r="Z8147" s="1" t="s">
        <v>42</v>
      </c>
      <c r="AA8147" s="1" t="s">
        <v>28</v>
      </c>
      <c r="AB8147" s="1" t="s">
        <v>29</v>
      </c>
      <c r="AC8147" s="1" t="s">
        <v>63</v>
      </c>
      <c r="AD8147" s="1" t="s">
        <v>19</v>
      </c>
      <c r="AE8147" s="2">
        <v>41224</v>
      </c>
    </row>
    <row r="8148" spans="1:31" x14ac:dyDescent="0.25">
      <c r="A8148">
        <f t="shared" si="1150"/>
        <v>8147</v>
      </c>
      <c r="B8148" s="1">
        <v>23847</v>
      </c>
      <c r="C8148" s="2">
        <v>41222</v>
      </c>
      <c r="D8148" s="1" t="s">
        <v>27</v>
      </c>
      <c r="E8148" s="1" t="str">
        <f t="shared" si="1143"/>
        <v>*</v>
      </c>
      <c r="F8148" s="1" t="str">
        <f t="shared" si="1144"/>
        <v>*</v>
      </c>
      <c r="G8148" s="1" t="str">
        <f t="shared" si="1145"/>
        <v>*</v>
      </c>
      <c r="J8148" s="1" t="str">
        <f t="shared" si="1146"/>
        <v>*</v>
      </c>
      <c r="P8148" s="1">
        <v>7</v>
      </c>
      <c r="Q8148" s="1">
        <f t="shared" si="1151"/>
        <v>0.01</v>
      </c>
      <c r="T8148" s="4">
        <v>1278.6465000000001</v>
      </c>
      <c r="U8148" s="9">
        <f t="shared" si="1147"/>
        <v>1</v>
      </c>
      <c r="V8148" s="4">
        <f t="shared" si="1148"/>
        <v>182.66378571428572</v>
      </c>
      <c r="W8148" s="1" t="s">
        <v>21</v>
      </c>
      <c r="X8148" s="1">
        <v>4.2</v>
      </c>
      <c r="Y8148" s="4">
        <f t="shared" si="1149"/>
        <v>1282.8465000000001</v>
      </c>
      <c r="Z8148" s="1" t="s">
        <v>22</v>
      </c>
      <c r="AA8148" s="1" t="s">
        <v>37</v>
      </c>
      <c r="AB8148" s="1" t="s">
        <v>24</v>
      </c>
      <c r="AC8148" s="1" t="s">
        <v>25</v>
      </c>
      <c r="AD8148" s="1" t="s">
        <v>19</v>
      </c>
      <c r="AE8148" s="2">
        <v>41224</v>
      </c>
    </row>
    <row r="8149" spans="1:31" x14ac:dyDescent="0.25">
      <c r="A8149">
        <f t="shared" si="1150"/>
        <v>8148</v>
      </c>
      <c r="B8149" s="1">
        <v>48803</v>
      </c>
      <c r="C8149" s="2">
        <v>41222</v>
      </c>
      <c r="D8149" s="1" t="s">
        <v>32</v>
      </c>
      <c r="E8149" s="1" t="str">
        <f t="shared" si="1143"/>
        <v>***</v>
      </c>
      <c r="F8149" s="1" t="str">
        <f t="shared" si="1144"/>
        <v>***</v>
      </c>
      <c r="G8149" s="1" t="str">
        <f t="shared" si="1145"/>
        <v>***</v>
      </c>
      <c r="J8149" s="1" t="str">
        <f t="shared" si="1146"/>
        <v>***</v>
      </c>
      <c r="P8149" s="1">
        <v>19</v>
      </c>
      <c r="Q8149" s="1">
        <f t="shared" si="1151"/>
        <v>0.02</v>
      </c>
      <c r="T8149" s="4">
        <v>200.41</v>
      </c>
      <c r="U8149" s="9">
        <f t="shared" si="1147"/>
        <v>0</v>
      </c>
      <c r="V8149" s="4">
        <f t="shared" si="1148"/>
        <v>10.547894736842105</v>
      </c>
      <c r="W8149" s="1" t="s">
        <v>21</v>
      </c>
      <c r="X8149" s="1">
        <v>4.68</v>
      </c>
      <c r="Y8149" s="4">
        <f t="shared" si="1149"/>
        <v>205.09</v>
      </c>
      <c r="Z8149" s="1" t="s">
        <v>15</v>
      </c>
      <c r="AA8149" s="1" t="s">
        <v>37</v>
      </c>
      <c r="AB8149" s="1" t="s">
        <v>29</v>
      </c>
      <c r="AC8149" s="1" t="s">
        <v>45</v>
      </c>
      <c r="AD8149" s="1" t="s">
        <v>41</v>
      </c>
      <c r="AE8149" s="2">
        <v>41223</v>
      </c>
    </row>
    <row r="8150" spans="1:31" x14ac:dyDescent="0.25">
      <c r="A8150">
        <f t="shared" si="1150"/>
        <v>8149</v>
      </c>
      <c r="B8150" s="1">
        <v>4864</v>
      </c>
      <c r="C8150" s="2">
        <v>41223</v>
      </c>
      <c r="D8150" s="1" t="s">
        <v>13</v>
      </c>
      <c r="E8150" s="1" t="str">
        <f t="shared" si="1143"/>
        <v>*</v>
      </c>
      <c r="F8150" s="1" t="str">
        <f t="shared" si="1144"/>
        <v>*</v>
      </c>
      <c r="G8150" s="1" t="str">
        <f t="shared" si="1145"/>
        <v>*</v>
      </c>
      <c r="J8150" s="1" t="str">
        <f t="shared" si="1146"/>
        <v>*</v>
      </c>
      <c r="P8150" s="1">
        <v>16</v>
      </c>
      <c r="Q8150" s="1">
        <f t="shared" si="1151"/>
        <v>0.02</v>
      </c>
      <c r="T8150" s="4">
        <v>4901.99</v>
      </c>
      <c r="U8150" s="9">
        <f t="shared" si="1147"/>
        <v>1</v>
      </c>
      <c r="V8150" s="4">
        <f t="shared" si="1148"/>
        <v>306.37437499999999</v>
      </c>
      <c r="W8150" s="1" t="s">
        <v>21</v>
      </c>
      <c r="X8150" s="1">
        <v>19.989999999999998</v>
      </c>
      <c r="Y8150" s="4">
        <f t="shared" si="1149"/>
        <v>4921.9799999999996</v>
      </c>
      <c r="Z8150" s="1" t="s">
        <v>15</v>
      </c>
      <c r="AA8150" s="1" t="s">
        <v>28</v>
      </c>
      <c r="AB8150" s="1" t="s">
        <v>29</v>
      </c>
      <c r="AC8150" s="1" t="s">
        <v>43</v>
      </c>
      <c r="AD8150" s="1" t="s">
        <v>19</v>
      </c>
      <c r="AE8150" s="2">
        <v>41227</v>
      </c>
    </row>
    <row r="8151" spans="1:31" x14ac:dyDescent="0.25">
      <c r="A8151">
        <f t="shared" si="1150"/>
        <v>8150</v>
      </c>
      <c r="B8151" s="1">
        <v>9602</v>
      </c>
      <c r="C8151" s="2">
        <v>41223</v>
      </c>
      <c r="D8151" s="1" t="s">
        <v>32</v>
      </c>
      <c r="E8151" s="1" t="str">
        <f t="shared" si="1143"/>
        <v>***</v>
      </c>
      <c r="F8151" s="1" t="str">
        <f t="shared" si="1144"/>
        <v>***</v>
      </c>
      <c r="G8151" s="1" t="str">
        <f t="shared" si="1145"/>
        <v>***</v>
      </c>
      <c r="J8151" s="1" t="str">
        <f t="shared" si="1146"/>
        <v>***</v>
      </c>
      <c r="P8151" s="1">
        <v>27</v>
      </c>
      <c r="Q8151" s="1">
        <f t="shared" si="1151"/>
        <v>3.5000000000000003E-2</v>
      </c>
      <c r="T8151" s="4">
        <v>2654.16</v>
      </c>
      <c r="U8151" s="9">
        <f t="shared" si="1147"/>
        <v>1</v>
      </c>
      <c r="V8151" s="4">
        <f t="shared" si="1148"/>
        <v>98.302222222222213</v>
      </c>
      <c r="W8151" s="1" t="s">
        <v>33</v>
      </c>
      <c r="X8151" s="1">
        <v>28</v>
      </c>
      <c r="Y8151" s="4">
        <f t="shared" si="1149"/>
        <v>2682.16</v>
      </c>
      <c r="Z8151" s="1" t="s">
        <v>64</v>
      </c>
      <c r="AA8151" s="1" t="s">
        <v>16</v>
      </c>
      <c r="AB8151" s="1" t="s">
        <v>24</v>
      </c>
      <c r="AC8151" s="1" t="s">
        <v>56</v>
      </c>
      <c r="AD8151" s="1" t="s">
        <v>35</v>
      </c>
      <c r="AE8151" s="2">
        <v>41225</v>
      </c>
    </row>
    <row r="8152" spans="1:31" x14ac:dyDescent="0.25">
      <c r="A8152">
        <f t="shared" si="1150"/>
        <v>8151</v>
      </c>
      <c r="B8152" s="1">
        <v>57699</v>
      </c>
      <c r="C8152" s="2">
        <v>41223</v>
      </c>
      <c r="D8152" s="1" t="s">
        <v>13</v>
      </c>
      <c r="E8152" s="1" t="str">
        <f t="shared" si="1143"/>
        <v>*</v>
      </c>
      <c r="F8152" s="1" t="str">
        <f t="shared" si="1144"/>
        <v>*</v>
      </c>
      <c r="G8152" s="1" t="str">
        <f t="shared" si="1145"/>
        <v>*</v>
      </c>
      <c r="J8152" s="1" t="str">
        <f t="shared" si="1146"/>
        <v>*</v>
      </c>
      <c r="P8152" s="1">
        <v>36</v>
      </c>
      <c r="Q8152" s="1">
        <f t="shared" si="1151"/>
        <v>0.04</v>
      </c>
      <c r="T8152" s="4">
        <v>2160.83</v>
      </c>
      <c r="U8152" s="9">
        <f t="shared" si="1147"/>
        <v>1</v>
      </c>
      <c r="V8152" s="4">
        <f t="shared" si="1148"/>
        <v>60.023055555555551</v>
      </c>
      <c r="W8152" s="1" t="s">
        <v>21</v>
      </c>
      <c r="X8152" s="1">
        <v>19.989999999999998</v>
      </c>
      <c r="Y8152" s="4">
        <f t="shared" si="1149"/>
        <v>2180.8199999999997</v>
      </c>
      <c r="Z8152" s="1" t="s">
        <v>22</v>
      </c>
      <c r="AA8152" s="1" t="s">
        <v>28</v>
      </c>
      <c r="AB8152" s="1" t="s">
        <v>29</v>
      </c>
      <c r="AC8152" s="1" t="s">
        <v>57</v>
      </c>
      <c r="AD8152" s="1" t="s">
        <v>19</v>
      </c>
      <c r="AE8152" s="2">
        <v>41227</v>
      </c>
    </row>
    <row r="8153" spans="1:31" x14ac:dyDescent="0.25">
      <c r="A8153">
        <f t="shared" si="1150"/>
        <v>8152</v>
      </c>
      <c r="B8153" s="1">
        <v>57699</v>
      </c>
      <c r="C8153" s="2">
        <v>41223</v>
      </c>
      <c r="D8153" s="1" t="s">
        <v>13</v>
      </c>
      <c r="E8153" s="1" t="str">
        <f t="shared" si="1143"/>
        <v>*</v>
      </c>
      <c r="F8153" s="1" t="str">
        <f t="shared" si="1144"/>
        <v>*</v>
      </c>
      <c r="G8153" s="1" t="str">
        <f t="shared" si="1145"/>
        <v>*</v>
      </c>
      <c r="J8153" s="1" t="str">
        <f t="shared" si="1146"/>
        <v>*</v>
      </c>
      <c r="P8153" s="1">
        <v>47</v>
      </c>
      <c r="Q8153" s="1">
        <f t="shared" si="1151"/>
        <v>0.05</v>
      </c>
      <c r="T8153" s="4">
        <v>1857.88</v>
      </c>
      <c r="U8153" s="9">
        <f t="shared" si="1147"/>
        <v>1</v>
      </c>
      <c r="V8153" s="4">
        <f t="shared" si="1148"/>
        <v>39.529361702127659</v>
      </c>
      <c r="W8153" s="1" t="s">
        <v>21</v>
      </c>
      <c r="X8153" s="1">
        <v>1.99</v>
      </c>
      <c r="Y8153" s="4">
        <f t="shared" si="1149"/>
        <v>1859.8700000000001</v>
      </c>
      <c r="Z8153" s="1" t="s">
        <v>22</v>
      </c>
      <c r="AA8153" s="1" t="s">
        <v>28</v>
      </c>
      <c r="AB8153" s="1" t="s">
        <v>24</v>
      </c>
      <c r="AC8153" s="1" t="s">
        <v>38</v>
      </c>
      <c r="AD8153" s="1" t="s">
        <v>41</v>
      </c>
      <c r="AE8153" s="2">
        <v>41228</v>
      </c>
    </row>
    <row r="8154" spans="1:31" x14ac:dyDescent="0.25">
      <c r="A8154">
        <f t="shared" si="1150"/>
        <v>8153</v>
      </c>
      <c r="B8154" s="1">
        <v>42758</v>
      </c>
      <c r="C8154" s="2">
        <v>41223</v>
      </c>
      <c r="D8154" s="1" t="s">
        <v>32</v>
      </c>
      <c r="E8154" s="1" t="str">
        <f t="shared" si="1143"/>
        <v>***</v>
      </c>
      <c r="F8154" s="1" t="str">
        <f t="shared" si="1144"/>
        <v>***</v>
      </c>
      <c r="G8154" s="1" t="str">
        <f t="shared" si="1145"/>
        <v>***</v>
      </c>
      <c r="J8154" s="1" t="str">
        <f t="shared" si="1146"/>
        <v>***</v>
      </c>
      <c r="P8154" s="1">
        <v>12</v>
      </c>
      <c r="Q8154" s="1">
        <f t="shared" si="1151"/>
        <v>0.02</v>
      </c>
      <c r="T8154" s="4">
        <v>1769.74</v>
      </c>
      <c r="U8154" s="9">
        <f t="shared" si="1147"/>
        <v>1</v>
      </c>
      <c r="V8154" s="4">
        <f t="shared" si="1148"/>
        <v>147.47833333333332</v>
      </c>
      <c r="W8154" s="1" t="s">
        <v>21</v>
      </c>
      <c r="X8154" s="1">
        <v>4</v>
      </c>
      <c r="Y8154" s="4">
        <f t="shared" si="1149"/>
        <v>1773.74</v>
      </c>
      <c r="Z8154" s="1" t="s">
        <v>44</v>
      </c>
      <c r="AA8154" s="1" t="s">
        <v>37</v>
      </c>
      <c r="AB8154" s="1" t="s">
        <v>24</v>
      </c>
      <c r="AC8154" s="1" t="s">
        <v>38</v>
      </c>
      <c r="AD8154" s="1" t="s">
        <v>19</v>
      </c>
      <c r="AE8154" s="2">
        <v>41225</v>
      </c>
    </row>
    <row r="8155" spans="1:31" x14ac:dyDescent="0.25">
      <c r="A8155">
        <f t="shared" si="1150"/>
        <v>8154</v>
      </c>
      <c r="B8155" s="1">
        <v>9602</v>
      </c>
      <c r="C8155" s="2">
        <v>41223</v>
      </c>
      <c r="D8155" s="1" t="s">
        <v>32</v>
      </c>
      <c r="E8155" s="1" t="str">
        <f t="shared" si="1143"/>
        <v>***</v>
      </c>
      <c r="F8155" s="1" t="str">
        <f t="shared" si="1144"/>
        <v>***</v>
      </c>
      <c r="G8155" s="1" t="str">
        <f t="shared" si="1145"/>
        <v>***</v>
      </c>
      <c r="J8155" s="1" t="str">
        <f t="shared" si="1146"/>
        <v>***</v>
      </c>
      <c r="P8155" s="1">
        <v>15</v>
      </c>
      <c r="Q8155" s="1">
        <f t="shared" si="1151"/>
        <v>0.02</v>
      </c>
      <c r="T8155" s="4">
        <v>1722.65</v>
      </c>
      <c r="U8155" s="9">
        <f t="shared" si="1147"/>
        <v>1</v>
      </c>
      <c r="V8155" s="4">
        <f t="shared" si="1148"/>
        <v>114.84333333333333</v>
      </c>
      <c r="W8155" s="1" t="s">
        <v>33</v>
      </c>
      <c r="X8155" s="1">
        <v>51.42</v>
      </c>
      <c r="Y8155" s="4">
        <f t="shared" si="1149"/>
        <v>1774.0700000000002</v>
      </c>
      <c r="Z8155" s="1" t="s">
        <v>64</v>
      </c>
      <c r="AA8155" s="1" t="s">
        <v>16</v>
      </c>
      <c r="AB8155" s="1" t="s">
        <v>17</v>
      </c>
      <c r="AC8155" s="1" t="s">
        <v>62</v>
      </c>
      <c r="AD8155" s="1" t="s">
        <v>59</v>
      </c>
      <c r="AE8155" s="2">
        <v>41224</v>
      </c>
    </row>
    <row r="8156" spans="1:31" x14ac:dyDescent="0.25">
      <c r="A8156">
        <f t="shared" si="1150"/>
        <v>8155</v>
      </c>
      <c r="B8156" s="1">
        <v>42758</v>
      </c>
      <c r="C8156" s="2">
        <v>41223</v>
      </c>
      <c r="D8156" s="1" t="s">
        <v>32</v>
      </c>
      <c r="E8156" s="1" t="str">
        <f t="shared" si="1143"/>
        <v>***</v>
      </c>
      <c r="F8156" s="1" t="str">
        <f t="shared" si="1144"/>
        <v>***</v>
      </c>
      <c r="G8156" s="1" t="str">
        <f t="shared" si="1145"/>
        <v>***</v>
      </c>
      <c r="J8156" s="1" t="str">
        <f t="shared" si="1146"/>
        <v>***</v>
      </c>
      <c r="P8156" s="1">
        <v>42</v>
      </c>
      <c r="Q8156" s="1">
        <f t="shared" si="1151"/>
        <v>0.05</v>
      </c>
      <c r="T8156" s="4">
        <v>638.07000000000005</v>
      </c>
      <c r="U8156" s="9">
        <f t="shared" si="1147"/>
        <v>0</v>
      </c>
      <c r="V8156" s="4">
        <f t="shared" si="1148"/>
        <v>15.192142857142859</v>
      </c>
      <c r="W8156" s="1" t="s">
        <v>21</v>
      </c>
      <c r="X8156" s="1">
        <v>1.97</v>
      </c>
      <c r="Y8156" s="4">
        <f t="shared" si="1149"/>
        <v>640.04000000000008</v>
      </c>
      <c r="Z8156" s="1" t="s">
        <v>44</v>
      </c>
      <c r="AA8156" s="1" t="s">
        <v>37</v>
      </c>
      <c r="AB8156" s="1" t="s">
        <v>29</v>
      </c>
      <c r="AC8156" s="1" t="s">
        <v>40</v>
      </c>
      <c r="AD8156" s="1" t="s">
        <v>31</v>
      </c>
      <c r="AE8156" s="2">
        <v>41224</v>
      </c>
    </row>
    <row r="8157" spans="1:31" x14ac:dyDescent="0.25">
      <c r="A8157">
        <f t="shared" si="1150"/>
        <v>8156</v>
      </c>
      <c r="B8157" s="1">
        <v>55777</v>
      </c>
      <c r="C8157" s="2">
        <v>41223</v>
      </c>
      <c r="D8157" s="1" t="s">
        <v>27</v>
      </c>
      <c r="E8157" s="1" t="str">
        <f t="shared" si="1143"/>
        <v>*</v>
      </c>
      <c r="F8157" s="1" t="str">
        <f t="shared" si="1144"/>
        <v>*</v>
      </c>
      <c r="G8157" s="1" t="str">
        <f t="shared" si="1145"/>
        <v>*</v>
      </c>
      <c r="J8157" s="1" t="str">
        <f t="shared" si="1146"/>
        <v>*</v>
      </c>
      <c r="P8157" s="1">
        <v>6</v>
      </c>
      <c r="Q8157" s="1">
        <f t="shared" si="1151"/>
        <v>0.01</v>
      </c>
      <c r="T8157" s="4">
        <v>323.52999999999997</v>
      </c>
      <c r="U8157" s="9">
        <f t="shared" si="1147"/>
        <v>0</v>
      </c>
      <c r="V8157" s="4">
        <f t="shared" si="1148"/>
        <v>53.92166666666666</v>
      </c>
      <c r="W8157" s="1" t="s">
        <v>21</v>
      </c>
      <c r="X8157" s="1">
        <v>19.989999999999998</v>
      </c>
      <c r="Y8157" s="4">
        <f t="shared" si="1149"/>
        <v>343.52</v>
      </c>
      <c r="Z8157" s="1" t="s">
        <v>15</v>
      </c>
      <c r="AA8157" s="1" t="s">
        <v>28</v>
      </c>
      <c r="AB8157" s="1" t="s">
        <v>17</v>
      </c>
      <c r="AC8157" s="1" t="s">
        <v>18</v>
      </c>
      <c r="AD8157" s="1" t="s">
        <v>19</v>
      </c>
      <c r="AE8157" s="2">
        <v>41224</v>
      </c>
    </row>
    <row r="8158" spans="1:31" x14ac:dyDescent="0.25">
      <c r="A8158">
        <f t="shared" si="1150"/>
        <v>8157</v>
      </c>
      <c r="B8158" s="1">
        <v>55777</v>
      </c>
      <c r="C8158" s="2">
        <v>41223</v>
      </c>
      <c r="D8158" s="1" t="s">
        <v>27</v>
      </c>
      <c r="E8158" s="1" t="str">
        <f t="shared" si="1143"/>
        <v>*</v>
      </c>
      <c r="F8158" s="1" t="str">
        <f t="shared" si="1144"/>
        <v>*</v>
      </c>
      <c r="G8158" s="1" t="str">
        <f t="shared" si="1145"/>
        <v>*</v>
      </c>
      <c r="J8158" s="1" t="str">
        <f t="shared" si="1146"/>
        <v>*</v>
      </c>
      <c r="P8158" s="1">
        <v>1</v>
      </c>
      <c r="Q8158" s="1">
        <f t="shared" si="1151"/>
        <v>0.01</v>
      </c>
      <c r="T8158" s="4">
        <v>65.747500000000002</v>
      </c>
      <c r="U8158" s="9">
        <f t="shared" si="1147"/>
        <v>0</v>
      </c>
      <c r="V8158" s="4">
        <f t="shared" si="1148"/>
        <v>65.747500000000002</v>
      </c>
      <c r="W8158" s="1" t="s">
        <v>14</v>
      </c>
      <c r="X8158" s="1">
        <v>3.99</v>
      </c>
      <c r="Y8158" s="4">
        <f t="shared" si="1149"/>
        <v>69.737499999999997</v>
      </c>
      <c r="Z8158" s="1" t="s">
        <v>15</v>
      </c>
      <c r="AA8158" s="1" t="s">
        <v>28</v>
      </c>
      <c r="AB8158" s="1" t="s">
        <v>24</v>
      </c>
      <c r="AC8158" s="1" t="s">
        <v>25</v>
      </c>
      <c r="AD8158" s="1" t="s">
        <v>19</v>
      </c>
      <c r="AE8158" s="2">
        <v>41225</v>
      </c>
    </row>
    <row r="8159" spans="1:31" x14ac:dyDescent="0.25">
      <c r="A8159">
        <f t="shared" si="1150"/>
        <v>8158</v>
      </c>
      <c r="B8159" s="1">
        <v>57699</v>
      </c>
      <c r="C8159" s="2">
        <v>41223</v>
      </c>
      <c r="D8159" s="1" t="s">
        <v>13</v>
      </c>
      <c r="E8159" s="1" t="str">
        <f t="shared" si="1143"/>
        <v>*</v>
      </c>
      <c r="F8159" s="1" t="str">
        <f t="shared" si="1144"/>
        <v>*</v>
      </c>
      <c r="G8159" s="1" t="str">
        <f t="shared" si="1145"/>
        <v>*</v>
      </c>
      <c r="J8159" s="1" t="str">
        <f t="shared" si="1146"/>
        <v>*</v>
      </c>
      <c r="P8159" s="1">
        <v>20</v>
      </c>
      <c r="Q8159" s="1">
        <f t="shared" si="1151"/>
        <v>3.5000000000000003E-2</v>
      </c>
      <c r="T8159" s="4">
        <v>43.94</v>
      </c>
      <c r="U8159" s="9">
        <f t="shared" si="1147"/>
        <v>0</v>
      </c>
      <c r="V8159" s="4">
        <f t="shared" si="1148"/>
        <v>2.1970000000000001</v>
      </c>
      <c r="W8159" s="1" t="s">
        <v>21</v>
      </c>
      <c r="X8159" s="1">
        <v>5.33</v>
      </c>
      <c r="Y8159" s="4">
        <f t="shared" si="1149"/>
        <v>49.269999999999996</v>
      </c>
      <c r="Z8159" s="1" t="s">
        <v>22</v>
      </c>
      <c r="AA8159" s="1" t="s">
        <v>28</v>
      </c>
      <c r="AB8159" s="1" t="s">
        <v>17</v>
      </c>
      <c r="AC8159" s="1" t="s">
        <v>18</v>
      </c>
      <c r="AD8159" s="1" t="s">
        <v>19</v>
      </c>
      <c r="AE8159" s="2">
        <v>41225</v>
      </c>
    </row>
    <row r="8160" spans="1:31" x14ac:dyDescent="0.25">
      <c r="A8160">
        <f t="shared" si="1150"/>
        <v>8159</v>
      </c>
      <c r="B8160" s="1">
        <v>9602</v>
      </c>
      <c r="C8160" s="2">
        <v>41223</v>
      </c>
      <c r="D8160" s="1" t="s">
        <v>32</v>
      </c>
      <c r="E8160" s="1" t="str">
        <f t="shared" si="1143"/>
        <v>***</v>
      </c>
      <c r="F8160" s="1" t="str">
        <f t="shared" si="1144"/>
        <v>***</v>
      </c>
      <c r="G8160" s="1" t="str">
        <f t="shared" si="1145"/>
        <v>***</v>
      </c>
      <c r="J8160" s="1" t="str">
        <f t="shared" si="1146"/>
        <v>***</v>
      </c>
      <c r="P8160" s="1">
        <v>16</v>
      </c>
      <c r="Q8160" s="1">
        <f t="shared" si="1151"/>
        <v>0.02</v>
      </c>
      <c r="T8160" s="4">
        <v>36.229999999999997</v>
      </c>
      <c r="U8160" s="9">
        <f t="shared" si="1147"/>
        <v>0</v>
      </c>
      <c r="V8160" s="4">
        <f t="shared" si="1148"/>
        <v>2.2643749999999998</v>
      </c>
      <c r="W8160" s="1" t="s">
        <v>21</v>
      </c>
      <c r="X8160" s="1">
        <v>1.99</v>
      </c>
      <c r="Y8160" s="4">
        <f t="shared" si="1149"/>
        <v>38.22</v>
      </c>
      <c r="Z8160" s="1" t="s">
        <v>53</v>
      </c>
      <c r="AA8160" s="1" t="s">
        <v>16</v>
      </c>
      <c r="AB8160" s="1" t="s">
        <v>24</v>
      </c>
      <c r="AC8160" s="1" t="s">
        <v>38</v>
      </c>
      <c r="AD8160" s="1" t="s">
        <v>41</v>
      </c>
      <c r="AE8160" s="2">
        <v>41225</v>
      </c>
    </row>
    <row r="8161" spans="1:31" x14ac:dyDescent="0.25">
      <c r="A8161">
        <f t="shared" si="1150"/>
        <v>8160</v>
      </c>
      <c r="B8161" s="1">
        <v>22819</v>
      </c>
      <c r="C8161" s="2">
        <v>41223</v>
      </c>
      <c r="D8161" s="1" t="s">
        <v>20</v>
      </c>
      <c r="E8161" s="1" t="str">
        <f t="shared" si="1143"/>
        <v>*</v>
      </c>
      <c r="F8161" s="1" t="str">
        <f t="shared" si="1144"/>
        <v>**</v>
      </c>
      <c r="G8161" s="1" t="str">
        <f t="shared" si="1145"/>
        <v>**</v>
      </c>
      <c r="J8161" s="1" t="str">
        <f t="shared" si="1146"/>
        <v>**</v>
      </c>
      <c r="P8161" s="1">
        <v>1</v>
      </c>
      <c r="Q8161" s="1">
        <f t="shared" si="1151"/>
        <v>0.01</v>
      </c>
      <c r="T8161" s="4">
        <v>6.77</v>
      </c>
      <c r="U8161" s="9">
        <f t="shared" si="1147"/>
        <v>0</v>
      </c>
      <c r="V8161" s="4">
        <f t="shared" si="1148"/>
        <v>6.77</v>
      </c>
      <c r="W8161" s="1" t="s">
        <v>21</v>
      </c>
      <c r="X8161" s="1">
        <v>4.28</v>
      </c>
      <c r="Y8161" s="4">
        <f t="shared" si="1149"/>
        <v>11.05</v>
      </c>
      <c r="Z8161" s="1" t="s">
        <v>54</v>
      </c>
      <c r="AA8161" s="1" t="s">
        <v>37</v>
      </c>
      <c r="AB8161" s="1" t="s">
        <v>29</v>
      </c>
      <c r="AC8161" s="1" t="s">
        <v>30</v>
      </c>
      <c r="AD8161" s="1" t="s">
        <v>31</v>
      </c>
      <c r="AE8161" s="2">
        <v>41225</v>
      </c>
    </row>
    <row r="8162" spans="1:31" x14ac:dyDescent="0.25">
      <c r="A8162">
        <f t="shared" si="1150"/>
        <v>8161</v>
      </c>
      <c r="B8162" s="1">
        <v>57600</v>
      </c>
      <c r="C8162" s="2">
        <v>41224</v>
      </c>
      <c r="D8162" s="1" t="s">
        <v>32</v>
      </c>
      <c r="E8162" s="1" t="str">
        <f t="shared" si="1143"/>
        <v>***</v>
      </c>
      <c r="F8162" s="1" t="str">
        <f t="shared" si="1144"/>
        <v>***</v>
      </c>
      <c r="G8162" s="1" t="str">
        <f t="shared" si="1145"/>
        <v>***</v>
      </c>
      <c r="J8162" s="1" t="str">
        <f t="shared" si="1146"/>
        <v>***</v>
      </c>
      <c r="P8162" s="1">
        <v>32</v>
      </c>
      <c r="Q8162" s="1">
        <f t="shared" si="1151"/>
        <v>0.04</v>
      </c>
      <c r="T8162" s="4">
        <v>1882.12</v>
      </c>
      <c r="U8162" s="9">
        <f t="shared" si="1147"/>
        <v>1</v>
      </c>
      <c r="V8162" s="4">
        <f t="shared" si="1148"/>
        <v>58.816249999999997</v>
      </c>
      <c r="W8162" s="1" t="s">
        <v>21</v>
      </c>
      <c r="X8162" s="1">
        <v>10.29</v>
      </c>
      <c r="Y8162" s="4">
        <f t="shared" si="1149"/>
        <v>1892.4099999999999</v>
      </c>
      <c r="Z8162" s="1" t="s">
        <v>39</v>
      </c>
      <c r="AA8162" s="1" t="s">
        <v>23</v>
      </c>
      <c r="AB8162" s="1" t="s">
        <v>29</v>
      </c>
      <c r="AC8162" s="1" t="s">
        <v>43</v>
      </c>
      <c r="AD8162" s="1" t="s">
        <v>19</v>
      </c>
      <c r="AE8162" s="2">
        <v>41226</v>
      </c>
    </row>
    <row r="8163" spans="1:31" x14ac:dyDescent="0.25">
      <c r="A8163">
        <f t="shared" si="1150"/>
        <v>8162</v>
      </c>
      <c r="B8163" s="1">
        <v>31552</v>
      </c>
      <c r="C8163" s="2">
        <v>41224</v>
      </c>
      <c r="D8163" s="1" t="s">
        <v>20</v>
      </c>
      <c r="E8163" s="1" t="str">
        <f t="shared" si="1143"/>
        <v>*</v>
      </c>
      <c r="F8163" s="1" t="str">
        <f t="shared" si="1144"/>
        <v>**</v>
      </c>
      <c r="G8163" s="1" t="str">
        <f t="shared" si="1145"/>
        <v>**</v>
      </c>
      <c r="J8163" s="1" t="str">
        <f t="shared" si="1146"/>
        <v>**</v>
      </c>
      <c r="P8163" s="1">
        <v>24</v>
      </c>
      <c r="Q8163" s="1">
        <f t="shared" si="1151"/>
        <v>3.5000000000000003E-2</v>
      </c>
      <c r="T8163" s="4">
        <v>731.71</v>
      </c>
      <c r="U8163" s="9">
        <f t="shared" si="1147"/>
        <v>0</v>
      </c>
      <c r="V8163" s="4">
        <f t="shared" si="1148"/>
        <v>30.487916666666667</v>
      </c>
      <c r="W8163" s="1" t="s">
        <v>21</v>
      </c>
      <c r="X8163" s="1">
        <v>1.99</v>
      </c>
      <c r="Y8163" s="4">
        <f t="shared" si="1149"/>
        <v>733.7</v>
      </c>
      <c r="Z8163" s="1" t="s">
        <v>22</v>
      </c>
      <c r="AA8163" s="1" t="s">
        <v>28</v>
      </c>
      <c r="AB8163" s="1" t="s">
        <v>24</v>
      </c>
      <c r="AC8163" s="1" t="s">
        <v>38</v>
      </c>
      <c r="AD8163" s="1" t="s">
        <v>41</v>
      </c>
      <c r="AE8163" s="2">
        <v>41225</v>
      </c>
    </row>
    <row r="8164" spans="1:31" x14ac:dyDescent="0.25">
      <c r="A8164">
        <f t="shared" si="1150"/>
        <v>8163</v>
      </c>
      <c r="B8164" s="1">
        <v>57600</v>
      </c>
      <c r="C8164" s="2">
        <v>41224</v>
      </c>
      <c r="D8164" s="1" t="s">
        <v>32</v>
      </c>
      <c r="E8164" s="1" t="str">
        <f t="shared" si="1143"/>
        <v>***</v>
      </c>
      <c r="F8164" s="1" t="str">
        <f t="shared" si="1144"/>
        <v>***</v>
      </c>
      <c r="G8164" s="1" t="str">
        <f t="shared" si="1145"/>
        <v>***</v>
      </c>
      <c r="J8164" s="1" t="str">
        <f t="shared" si="1146"/>
        <v>***</v>
      </c>
      <c r="P8164" s="1">
        <v>12</v>
      </c>
      <c r="Q8164" s="1">
        <f t="shared" si="1151"/>
        <v>0.02</v>
      </c>
      <c r="T8164" s="4">
        <v>407.2</v>
      </c>
      <c r="U8164" s="9">
        <f t="shared" si="1147"/>
        <v>0</v>
      </c>
      <c r="V8164" s="4">
        <f t="shared" si="1148"/>
        <v>33.93333333333333</v>
      </c>
      <c r="W8164" s="1" t="s">
        <v>21</v>
      </c>
      <c r="X8164" s="1">
        <v>17.079999999999998</v>
      </c>
      <c r="Y8164" s="4">
        <f t="shared" si="1149"/>
        <v>424.28</v>
      </c>
      <c r="Z8164" s="1" t="s">
        <v>50</v>
      </c>
      <c r="AA8164" s="1" t="s">
        <v>23</v>
      </c>
      <c r="AB8164" s="1" t="s">
        <v>29</v>
      </c>
      <c r="AC8164" s="1" t="s">
        <v>40</v>
      </c>
      <c r="AD8164" s="1" t="s">
        <v>19</v>
      </c>
      <c r="AE8164" s="2">
        <v>41226</v>
      </c>
    </row>
    <row r="8165" spans="1:31" x14ac:dyDescent="0.25">
      <c r="A8165">
        <f t="shared" si="1150"/>
        <v>8164</v>
      </c>
      <c r="B8165" s="1">
        <v>31552</v>
      </c>
      <c r="C8165" s="2">
        <v>41224</v>
      </c>
      <c r="D8165" s="1" t="s">
        <v>20</v>
      </c>
      <c r="E8165" s="1" t="str">
        <f t="shared" si="1143"/>
        <v>*</v>
      </c>
      <c r="F8165" s="1" t="str">
        <f t="shared" si="1144"/>
        <v>**</v>
      </c>
      <c r="G8165" s="1" t="str">
        <f t="shared" si="1145"/>
        <v>**</v>
      </c>
      <c r="J8165" s="1" t="str">
        <f t="shared" si="1146"/>
        <v>**</v>
      </c>
      <c r="P8165" s="1">
        <v>17</v>
      </c>
      <c r="Q8165" s="1">
        <f t="shared" si="1151"/>
        <v>0.02</v>
      </c>
      <c r="T8165" s="4">
        <v>378.08</v>
      </c>
      <c r="U8165" s="9">
        <f t="shared" si="1147"/>
        <v>0</v>
      </c>
      <c r="V8165" s="4">
        <f t="shared" si="1148"/>
        <v>22.24</v>
      </c>
      <c r="W8165" s="1" t="s">
        <v>21</v>
      </c>
      <c r="X8165" s="1">
        <v>1.99</v>
      </c>
      <c r="Y8165" s="4">
        <f t="shared" si="1149"/>
        <v>380.07</v>
      </c>
      <c r="Z8165" s="1" t="s">
        <v>22</v>
      </c>
      <c r="AA8165" s="1" t="s">
        <v>28</v>
      </c>
      <c r="AB8165" s="1" t="s">
        <v>24</v>
      </c>
      <c r="AC8165" s="1" t="s">
        <v>38</v>
      </c>
      <c r="AD8165" s="1" t="s">
        <v>41</v>
      </c>
      <c r="AE8165" s="2">
        <v>41227</v>
      </c>
    </row>
    <row r="8166" spans="1:31" x14ac:dyDescent="0.25">
      <c r="A8166">
        <f t="shared" si="1150"/>
        <v>8165</v>
      </c>
      <c r="B8166" s="1">
        <v>51297</v>
      </c>
      <c r="C8166" s="2">
        <v>41224</v>
      </c>
      <c r="D8166" s="1" t="s">
        <v>13</v>
      </c>
      <c r="E8166" s="1" t="str">
        <f t="shared" si="1143"/>
        <v>*</v>
      </c>
      <c r="F8166" s="1" t="str">
        <f t="shared" si="1144"/>
        <v>*</v>
      </c>
      <c r="G8166" s="1" t="str">
        <f t="shared" si="1145"/>
        <v>*</v>
      </c>
      <c r="J8166" s="1" t="str">
        <f t="shared" si="1146"/>
        <v>*</v>
      </c>
      <c r="P8166" s="1">
        <v>41</v>
      </c>
      <c r="Q8166" s="1">
        <f t="shared" si="1151"/>
        <v>0.05</v>
      </c>
      <c r="T8166" s="4">
        <v>356.28</v>
      </c>
      <c r="U8166" s="9">
        <f t="shared" si="1147"/>
        <v>0</v>
      </c>
      <c r="V8166" s="4">
        <f t="shared" si="1148"/>
        <v>8.6897560975609753</v>
      </c>
      <c r="W8166" s="1" t="s">
        <v>14</v>
      </c>
      <c r="X8166" s="1">
        <v>2.99</v>
      </c>
      <c r="Y8166" s="4">
        <f t="shared" si="1149"/>
        <v>359.27</v>
      </c>
      <c r="Z8166" s="1" t="s">
        <v>46</v>
      </c>
      <c r="AA8166" s="1" t="s">
        <v>23</v>
      </c>
      <c r="AB8166" s="1" t="s">
        <v>29</v>
      </c>
      <c r="AC8166" s="1" t="s">
        <v>43</v>
      </c>
      <c r="AD8166" s="1" t="s">
        <v>19</v>
      </c>
      <c r="AE8166" s="2">
        <v>41233</v>
      </c>
    </row>
    <row r="8167" spans="1:31" x14ac:dyDescent="0.25">
      <c r="A8167">
        <f t="shared" si="1150"/>
        <v>8166</v>
      </c>
      <c r="B8167" s="1">
        <v>57600</v>
      </c>
      <c r="C8167" s="2">
        <v>41224</v>
      </c>
      <c r="D8167" s="1" t="s">
        <v>32</v>
      </c>
      <c r="E8167" s="1" t="str">
        <f t="shared" si="1143"/>
        <v>***</v>
      </c>
      <c r="F8167" s="1" t="str">
        <f t="shared" si="1144"/>
        <v>***</v>
      </c>
      <c r="G8167" s="1" t="str">
        <f t="shared" si="1145"/>
        <v>***</v>
      </c>
      <c r="J8167" s="1" t="str">
        <f t="shared" si="1146"/>
        <v>***</v>
      </c>
      <c r="P8167" s="1">
        <v>44</v>
      </c>
      <c r="Q8167" s="1">
        <f t="shared" si="1151"/>
        <v>0.05</v>
      </c>
      <c r="T8167" s="4">
        <v>186.94</v>
      </c>
      <c r="U8167" s="9">
        <f t="shared" si="1147"/>
        <v>0</v>
      </c>
      <c r="V8167" s="4">
        <f t="shared" si="1148"/>
        <v>4.248636363636364</v>
      </c>
      <c r="W8167" s="1" t="s">
        <v>21</v>
      </c>
      <c r="X8167" s="1">
        <v>0.5</v>
      </c>
      <c r="Y8167" s="4">
        <f t="shared" si="1149"/>
        <v>187.44</v>
      </c>
      <c r="Z8167" s="1" t="s">
        <v>50</v>
      </c>
      <c r="AA8167" s="1" t="s">
        <v>23</v>
      </c>
      <c r="AB8167" s="1" t="s">
        <v>29</v>
      </c>
      <c r="AC8167" s="1" t="s">
        <v>58</v>
      </c>
      <c r="AD8167" s="1" t="s">
        <v>19</v>
      </c>
      <c r="AE8167" s="2">
        <v>41226</v>
      </c>
    </row>
    <row r="8168" spans="1:31" x14ac:dyDescent="0.25">
      <c r="A8168">
        <f t="shared" si="1150"/>
        <v>8167</v>
      </c>
      <c r="B8168" s="1">
        <v>58564</v>
      </c>
      <c r="C8168" s="2">
        <v>41225</v>
      </c>
      <c r="D8168" s="1" t="s">
        <v>32</v>
      </c>
      <c r="E8168" s="1" t="str">
        <f t="shared" si="1143"/>
        <v>***</v>
      </c>
      <c r="F8168" s="1" t="str">
        <f t="shared" si="1144"/>
        <v>***</v>
      </c>
      <c r="G8168" s="1" t="str">
        <f t="shared" si="1145"/>
        <v>***</v>
      </c>
      <c r="J8168" s="1" t="str">
        <f t="shared" si="1146"/>
        <v>***</v>
      </c>
      <c r="P8168" s="1">
        <v>49</v>
      </c>
      <c r="Q8168" s="1">
        <f t="shared" si="1151"/>
        <v>0.05</v>
      </c>
      <c r="T8168" s="4">
        <v>103.03</v>
      </c>
      <c r="U8168" s="9">
        <f t="shared" si="1147"/>
        <v>0</v>
      </c>
      <c r="V8168" s="4">
        <f t="shared" si="1148"/>
        <v>2.10265306122449</v>
      </c>
      <c r="W8168" s="1" t="s">
        <v>21</v>
      </c>
      <c r="X8168" s="1">
        <v>2.56</v>
      </c>
      <c r="Y8168" s="4">
        <f t="shared" si="1149"/>
        <v>105.59</v>
      </c>
      <c r="Z8168" s="1" t="s">
        <v>42</v>
      </c>
      <c r="AA8168" s="1" t="s">
        <v>37</v>
      </c>
      <c r="AB8168" s="1" t="s">
        <v>29</v>
      </c>
      <c r="AC8168" s="1" t="s">
        <v>45</v>
      </c>
      <c r="AD8168" s="1" t="s">
        <v>41</v>
      </c>
      <c r="AE8168" s="2">
        <v>41226</v>
      </c>
    </row>
    <row r="8169" spans="1:31" x14ac:dyDescent="0.25">
      <c r="A8169">
        <f t="shared" si="1150"/>
        <v>8168</v>
      </c>
      <c r="B8169" s="1">
        <v>45700</v>
      </c>
      <c r="C8169" s="2">
        <v>41226</v>
      </c>
      <c r="D8169" s="1" t="s">
        <v>20</v>
      </c>
      <c r="E8169" s="1" t="str">
        <f t="shared" si="1143"/>
        <v>*</v>
      </c>
      <c r="F8169" s="1" t="str">
        <f t="shared" si="1144"/>
        <v>**</v>
      </c>
      <c r="G8169" s="1" t="str">
        <f t="shared" si="1145"/>
        <v>**</v>
      </c>
      <c r="J8169" s="1" t="str">
        <f t="shared" si="1146"/>
        <v>**</v>
      </c>
      <c r="P8169" s="1">
        <v>43</v>
      </c>
      <c r="Q8169" s="1">
        <f t="shared" si="1151"/>
        <v>0.05</v>
      </c>
      <c r="T8169" s="4">
        <v>1704.58</v>
      </c>
      <c r="U8169" s="9">
        <f t="shared" si="1147"/>
        <v>1</v>
      </c>
      <c r="V8169" s="4">
        <f t="shared" si="1148"/>
        <v>39.641395348837207</v>
      </c>
      <c r="W8169" s="1" t="s">
        <v>21</v>
      </c>
      <c r="X8169" s="1">
        <v>4.5</v>
      </c>
      <c r="Y8169" s="4">
        <f t="shared" si="1149"/>
        <v>1709.08</v>
      </c>
      <c r="Z8169" s="1" t="s">
        <v>22</v>
      </c>
      <c r="AA8169" s="1" t="s">
        <v>37</v>
      </c>
      <c r="AB8169" s="1" t="s">
        <v>29</v>
      </c>
      <c r="AC8169" s="1" t="s">
        <v>63</v>
      </c>
      <c r="AD8169" s="1" t="s">
        <v>19</v>
      </c>
      <c r="AE8169" s="2">
        <v>41226</v>
      </c>
    </row>
    <row r="8170" spans="1:31" x14ac:dyDescent="0.25">
      <c r="A8170">
        <f t="shared" si="1150"/>
        <v>8169</v>
      </c>
      <c r="B8170" s="1">
        <v>19936</v>
      </c>
      <c r="C8170" s="2">
        <v>41226</v>
      </c>
      <c r="D8170" s="1" t="s">
        <v>32</v>
      </c>
      <c r="E8170" s="1" t="str">
        <f t="shared" si="1143"/>
        <v>***</v>
      </c>
      <c r="F8170" s="1" t="str">
        <f t="shared" si="1144"/>
        <v>***</v>
      </c>
      <c r="G8170" s="1" t="str">
        <f t="shared" si="1145"/>
        <v>***</v>
      </c>
      <c r="J8170" s="1" t="str">
        <f t="shared" si="1146"/>
        <v>***</v>
      </c>
      <c r="P8170" s="1">
        <v>41</v>
      </c>
      <c r="Q8170" s="1">
        <f t="shared" si="1151"/>
        <v>0.05</v>
      </c>
      <c r="T8170" s="4">
        <v>1115.2</v>
      </c>
      <c r="U8170" s="9">
        <f t="shared" si="1147"/>
        <v>1</v>
      </c>
      <c r="V8170" s="4">
        <f t="shared" si="1148"/>
        <v>27.200000000000003</v>
      </c>
      <c r="W8170" s="1" t="s">
        <v>21</v>
      </c>
      <c r="X8170" s="1">
        <v>1.99</v>
      </c>
      <c r="Y8170" s="4">
        <f t="shared" si="1149"/>
        <v>1117.19</v>
      </c>
      <c r="Z8170" s="1" t="s">
        <v>15</v>
      </c>
      <c r="AA8170" s="1" t="s">
        <v>37</v>
      </c>
      <c r="AB8170" s="1" t="s">
        <v>24</v>
      </c>
      <c r="AC8170" s="1" t="s">
        <v>38</v>
      </c>
      <c r="AD8170" s="1" t="s">
        <v>41</v>
      </c>
      <c r="AE8170" s="2">
        <v>41227</v>
      </c>
    </row>
    <row r="8171" spans="1:31" x14ac:dyDescent="0.25">
      <c r="A8171">
        <f t="shared" si="1150"/>
        <v>8170</v>
      </c>
      <c r="B8171" s="1">
        <v>19936</v>
      </c>
      <c r="C8171" s="2">
        <v>41226</v>
      </c>
      <c r="D8171" s="1" t="s">
        <v>32</v>
      </c>
      <c r="E8171" s="1" t="str">
        <f t="shared" si="1143"/>
        <v>***</v>
      </c>
      <c r="F8171" s="1" t="str">
        <f t="shared" si="1144"/>
        <v>***</v>
      </c>
      <c r="G8171" s="1" t="str">
        <f t="shared" si="1145"/>
        <v>***</v>
      </c>
      <c r="J8171" s="1" t="str">
        <f t="shared" si="1146"/>
        <v>***</v>
      </c>
      <c r="P8171" s="1">
        <v>19</v>
      </c>
      <c r="Q8171" s="1">
        <f t="shared" si="1151"/>
        <v>0.02</v>
      </c>
      <c r="T8171" s="4">
        <v>36.75</v>
      </c>
      <c r="U8171" s="9">
        <f t="shared" si="1147"/>
        <v>0</v>
      </c>
      <c r="V8171" s="4">
        <f t="shared" si="1148"/>
        <v>1.9342105263157894</v>
      </c>
      <c r="W8171" s="1" t="s">
        <v>21</v>
      </c>
      <c r="X8171" s="1">
        <v>1.49</v>
      </c>
      <c r="Y8171" s="4">
        <f t="shared" si="1149"/>
        <v>38.24</v>
      </c>
      <c r="Z8171" s="1" t="s">
        <v>15</v>
      </c>
      <c r="AA8171" s="1" t="s">
        <v>37</v>
      </c>
      <c r="AB8171" s="1" t="s">
        <v>29</v>
      </c>
      <c r="AC8171" s="1" t="s">
        <v>43</v>
      </c>
      <c r="AD8171" s="1" t="s">
        <v>19</v>
      </c>
      <c r="AE8171" s="2">
        <v>41227</v>
      </c>
    </row>
    <row r="8172" spans="1:31" x14ac:dyDescent="0.25">
      <c r="A8172">
        <f t="shared" si="1150"/>
        <v>8171</v>
      </c>
      <c r="B8172" s="1">
        <v>21191</v>
      </c>
      <c r="C8172" s="2">
        <v>41227</v>
      </c>
      <c r="D8172" s="1" t="s">
        <v>20</v>
      </c>
      <c r="E8172" s="1" t="str">
        <f t="shared" si="1143"/>
        <v>*</v>
      </c>
      <c r="F8172" s="1" t="str">
        <f t="shared" si="1144"/>
        <v>**</v>
      </c>
      <c r="G8172" s="1" t="str">
        <f t="shared" si="1145"/>
        <v>**</v>
      </c>
      <c r="J8172" s="1" t="str">
        <f t="shared" si="1146"/>
        <v>**</v>
      </c>
      <c r="P8172" s="1">
        <v>48</v>
      </c>
      <c r="Q8172" s="1">
        <f t="shared" si="1151"/>
        <v>0.05</v>
      </c>
      <c r="T8172" s="4">
        <v>7235.83</v>
      </c>
      <c r="U8172" s="9">
        <f t="shared" si="1147"/>
        <v>1</v>
      </c>
      <c r="V8172" s="4">
        <f t="shared" si="1148"/>
        <v>150.74645833333332</v>
      </c>
      <c r="W8172" s="1" t="s">
        <v>21</v>
      </c>
      <c r="X8172" s="1">
        <v>13.99</v>
      </c>
      <c r="Y8172" s="4">
        <f t="shared" si="1149"/>
        <v>7249.82</v>
      </c>
      <c r="Z8172" s="1" t="s">
        <v>42</v>
      </c>
      <c r="AA8172" s="1" t="s">
        <v>37</v>
      </c>
      <c r="AB8172" s="1" t="s">
        <v>24</v>
      </c>
      <c r="AC8172" s="1" t="s">
        <v>56</v>
      </c>
      <c r="AD8172" s="1" t="s">
        <v>26</v>
      </c>
      <c r="AE8172" s="2">
        <v>41227</v>
      </c>
    </row>
    <row r="8173" spans="1:31" x14ac:dyDescent="0.25">
      <c r="A8173">
        <f t="shared" si="1150"/>
        <v>8172</v>
      </c>
      <c r="B8173" s="1">
        <v>24801</v>
      </c>
      <c r="C8173" s="2">
        <v>41228</v>
      </c>
      <c r="D8173" s="1" t="s">
        <v>20</v>
      </c>
      <c r="E8173" s="1" t="str">
        <f t="shared" si="1143"/>
        <v>*</v>
      </c>
      <c r="F8173" s="1" t="str">
        <f t="shared" si="1144"/>
        <v>**</v>
      </c>
      <c r="G8173" s="1" t="str">
        <f t="shared" si="1145"/>
        <v>**</v>
      </c>
      <c r="J8173" s="1" t="str">
        <f t="shared" si="1146"/>
        <v>**</v>
      </c>
      <c r="P8173" s="1">
        <v>10</v>
      </c>
      <c r="Q8173" s="1">
        <f t="shared" si="1151"/>
        <v>0.02</v>
      </c>
      <c r="T8173" s="4">
        <v>1024.165</v>
      </c>
      <c r="U8173" s="9">
        <f t="shared" si="1147"/>
        <v>1</v>
      </c>
      <c r="V8173" s="4">
        <f t="shared" si="1148"/>
        <v>102.4165</v>
      </c>
      <c r="W8173" s="1" t="s">
        <v>21</v>
      </c>
      <c r="X8173" s="1">
        <v>5.99</v>
      </c>
      <c r="Y8173" s="4">
        <f t="shared" si="1149"/>
        <v>1030.155</v>
      </c>
      <c r="Z8173" s="1" t="s">
        <v>46</v>
      </c>
      <c r="AA8173" s="1" t="s">
        <v>37</v>
      </c>
      <c r="AB8173" s="1" t="s">
        <v>24</v>
      </c>
      <c r="AC8173" s="1" t="s">
        <v>25</v>
      </c>
      <c r="AD8173" s="1" t="s">
        <v>19</v>
      </c>
      <c r="AE8173" s="2">
        <v>41229</v>
      </c>
    </row>
    <row r="8174" spans="1:31" x14ac:dyDescent="0.25">
      <c r="A8174">
        <f t="shared" si="1150"/>
        <v>8173</v>
      </c>
      <c r="B8174" s="1">
        <v>45346</v>
      </c>
      <c r="C8174" s="2">
        <v>41228</v>
      </c>
      <c r="D8174" s="1" t="s">
        <v>20</v>
      </c>
      <c r="E8174" s="1" t="str">
        <f t="shared" si="1143"/>
        <v>*</v>
      </c>
      <c r="F8174" s="1" t="str">
        <f t="shared" si="1144"/>
        <v>**</v>
      </c>
      <c r="G8174" s="1" t="str">
        <f t="shared" si="1145"/>
        <v>**</v>
      </c>
      <c r="J8174" s="1" t="str">
        <f t="shared" si="1146"/>
        <v>**</v>
      </c>
      <c r="P8174" s="1">
        <v>37</v>
      </c>
      <c r="Q8174" s="1">
        <f t="shared" si="1151"/>
        <v>0.04</v>
      </c>
      <c r="T8174" s="4">
        <v>692.15</v>
      </c>
      <c r="U8174" s="9">
        <f t="shared" si="1147"/>
        <v>0</v>
      </c>
      <c r="V8174" s="4">
        <f t="shared" si="1148"/>
        <v>18.706756756756757</v>
      </c>
      <c r="W8174" s="1" t="s">
        <v>21</v>
      </c>
      <c r="X8174" s="1">
        <v>5.97</v>
      </c>
      <c r="Y8174" s="4">
        <f t="shared" si="1149"/>
        <v>698.12</v>
      </c>
      <c r="Z8174" s="1" t="s">
        <v>46</v>
      </c>
      <c r="AA8174" s="1" t="s">
        <v>16</v>
      </c>
      <c r="AB8174" s="1" t="s">
        <v>29</v>
      </c>
      <c r="AC8174" s="1" t="s">
        <v>40</v>
      </c>
      <c r="AD8174" s="1" t="s">
        <v>19</v>
      </c>
      <c r="AE8174" s="2">
        <v>41228</v>
      </c>
    </row>
    <row r="8175" spans="1:31" x14ac:dyDescent="0.25">
      <c r="A8175">
        <f t="shared" si="1150"/>
        <v>8174</v>
      </c>
      <c r="B8175" s="1">
        <v>24801</v>
      </c>
      <c r="C8175" s="2">
        <v>41228</v>
      </c>
      <c r="D8175" s="1" t="s">
        <v>20</v>
      </c>
      <c r="E8175" s="1" t="str">
        <f t="shared" si="1143"/>
        <v>*</v>
      </c>
      <c r="F8175" s="1" t="str">
        <f t="shared" si="1144"/>
        <v>**</v>
      </c>
      <c r="G8175" s="1" t="str">
        <f t="shared" si="1145"/>
        <v>**</v>
      </c>
      <c r="J8175" s="1" t="str">
        <f t="shared" si="1146"/>
        <v>**</v>
      </c>
      <c r="P8175" s="1">
        <v>7</v>
      </c>
      <c r="Q8175" s="1">
        <f t="shared" si="1151"/>
        <v>0.01</v>
      </c>
      <c r="T8175" s="4">
        <v>685.7</v>
      </c>
      <c r="U8175" s="9">
        <f t="shared" si="1147"/>
        <v>0</v>
      </c>
      <c r="V8175" s="4">
        <f t="shared" si="1148"/>
        <v>97.95714285714287</v>
      </c>
      <c r="W8175" s="1" t="s">
        <v>21</v>
      </c>
      <c r="X8175" s="1">
        <v>20.79</v>
      </c>
      <c r="Y8175" s="4">
        <f t="shared" si="1149"/>
        <v>706.49</v>
      </c>
      <c r="Z8175" s="1" t="s">
        <v>46</v>
      </c>
      <c r="AA8175" s="1" t="s">
        <v>37</v>
      </c>
      <c r="AB8175" s="1" t="s">
        <v>17</v>
      </c>
      <c r="AC8175" s="1" t="s">
        <v>18</v>
      </c>
      <c r="AD8175" s="1" t="s">
        <v>48</v>
      </c>
      <c r="AE8175" s="2">
        <v>41229</v>
      </c>
    </row>
    <row r="8176" spans="1:31" x14ac:dyDescent="0.25">
      <c r="A8176">
        <f t="shared" si="1150"/>
        <v>8175</v>
      </c>
      <c r="B8176" s="1">
        <v>13346</v>
      </c>
      <c r="C8176" s="2">
        <v>41228</v>
      </c>
      <c r="D8176" s="1" t="s">
        <v>13</v>
      </c>
      <c r="E8176" s="1" t="str">
        <f t="shared" si="1143"/>
        <v>*</v>
      </c>
      <c r="F8176" s="1" t="str">
        <f t="shared" si="1144"/>
        <v>*</v>
      </c>
      <c r="G8176" s="1" t="str">
        <f t="shared" si="1145"/>
        <v>*</v>
      </c>
      <c r="J8176" s="1" t="str">
        <f t="shared" si="1146"/>
        <v>*</v>
      </c>
      <c r="P8176" s="1">
        <v>44</v>
      </c>
      <c r="Q8176" s="1">
        <f t="shared" si="1151"/>
        <v>0.05</v>
      </c>
      <c r="T8176" s="4">
        <v>268.33999999999997</v>
      </c>
      <c r="U8176" s="9">
        <f t="shared" si="1147"/>
        <v>0</v>
      </c>
      <c r="V8176" s="4">
        <f t="shared" si="1148"/>
        <v>6.0986363636363627</v>
      </c>
      <c r="W8176" s="1" t="s">
        <v>21</v>
      </c>
      <c r="X8176" s="1">
        <v>8.8800000000000008</v>
      </c>
      <c r="Y8176" s="4">
        <f t="shared" si="1149"/>
        <v>277.21999999999997</v>
      </c>
      <c r="Z8176" s="1" t="s">
        <v>39</v>
      </c>
      <c r="AA8176" s="1" t="s">
        <v>28</v>
      </c>
      <c r="AB8176" s="1" t="s">
        <v>29</v>
      </c>
      <c r="AC8176" s="1" t="s">
        <v>40</v>
      </c>
      <c r="AD8176" s="1" t="s">
        <v>19</v>
      </c>
      <c r="AE8176" s="2">
        <v>41233</v>
      </c>
    </row>
    <row r="8177" spans="1:31" x14ac:dyDescent="0.25">
      <c r="A8177">
        <f t="shared" si="1150"/>
        <v>8176</v>
      </c>
      <c r="B8177" s="1">
        <v>31456</v>
      </c>
      <c r="C8177" s="2">
        <v>41228</v>
      </c>
      <c r="D8177" s="1" t="s">
        <v>20</v>
      </c>
      <c r="E8177" s="1" t="str">
        <f t="shared" si="1143"/>
        <v>*</v>
      </c>
      <c r="F8177" s="1" t="str">
        <f t="shared" si="1144"/>
        <v>**</v>
      </c>
      <c r="G8177" s="1" t="str">
        <f t="shared" si="1145"/>
        <v>**</v>
      </c>
      <c r="J8177" s="1" t="str">
        <f t="shared" si="1146"/>
        <v>**</v>
      </c>
      <c r="P8177" s="1">
        <v>10</v>
      </c>
      <c r="Q8177" s="1">
        <f t="shared" si="1151"/>
        <v>0.02</v>
      </c>
      <c r="T8177" s="4">
        <v>225.09</v>
      </c>
      <c r="U8177" s="9">
        <f t="shared" si="1147"/>
        <v>0</v>
      </c>
      <c r="V8177" s="4">
        <f t="shared" si="1148"/>
        <v>22.509</v>
      </c>
      <c r="W8177" s="1" t="s">
        <v>21</v>
      </c>
      <c r="X8177" s="1">
        <v>2.99</v>
      </c>
      <c r="Y8177" s="4">
        <f t="shared" si="1149"/>
        <v>228.08</v>
      </c>
      <c r="Z8177" s="1" t="s">
        <v>22</v>
      </c>
      <c r="AA8177" s="1" t="s">
        <v>37</v>
      </c>
      <c r="AB8177" s="1" t="s">
        <v>29</v>
      </c>
      <c r="AC8177" s="1" t="s">
        <v>43</v>
      </c>
      <c r="AD8177" s="1" t="s">
        <v>19</v>
      </c>
      <c r="AE8177" s="2">
        <v>41230</v>
      </c>
    </row>
    <row r="8178" spans="1:31" x14ac:dyDescent="0.25">
      <c r="A8178">
        <f t="shared" si="1150"/>
        <v>8177</v>
      </c>
      <c r="B8178" s="1">
        <v>24801</v>
      </c>
      <c r="C8178" s="2">
        <v>41228</v>
      </c>
      <c r="D8178" s="1" t="s">
        <v>20</v>
      </c>
      <c r="E8178" s="1" t="str">
        <f t="shared" si="1143"/>
        <v>*</v>
      </c>
      <c r="F8178" s="1" t="str">
        <f t="shared" si="1144"/>
        <v>**</v>
      </c>
      <c r="G8178" s="1" t="str">
        <f t="shared" si="1145"/>
        <v>**</v>
      </c>
      <c r="J8178" s="1" t="str">
        <f t="shared" si="1146"/>
        <v>**</v>
      </c>
      <c r="P8178" s="1">
        <v>3</v>
      </c>
      <c r="Q8178" s="1">
        <f t="shared" si="1151"/>
        <v>0.01</v>
      </c>
      <c r="T8178" s="4">
        <v>18.91</v>
      </c>
      <c r="U8178" s="9">
        <f t="shared" si="1147"/>
        <v>0</v>
      </c>
      <c r="V8178" s="4">
        <f t="shared" si="1148"/>
        <v>6.3033333333333337</v>
      </c>
      <c r="W8178" s="1" t="s">
        <v>21</v>
      </c>
      <c r="X8178" s="1">
        <v>7.01</v>
      </c>
      <c r="Y8178" s="4">
        <f t="shared" si="1149"/>
        <v>25.92</v>
      </c>
      <c r="Z8178" s="1" t="s">
        <v>46</v>
      </c>
      <c r="AA8178" s="1" t="s">
        <v>37</v>
      </c>
      <c r="AB8178" s="1" t="s">
        <v>29</v>
      </c>
      <c r="AC8178" s="1" t="s">
        <v>43</v>
      </c>
      <c r="AD8178" s="1" t="s">
        <v>19</v>
      </c>
      <c r="AE8178" s="2">
        <v>41229</v>
      </c>
    </row>
    <row r="8179" spans="1:31" x14ac:dyDescent="0.25">
      <c r="A8179">
        <f t="shared" si="1150"/>
        <v>8178</v>
      </c>
      <c r="B8179" s="1">
        <v>47682</v>
      </c>
      <c r="C8179" s="2">
        <v>41229</v>
      </c>
      <c r="D8179" s="1" t="s">
        <v>27</v>
      </c>
      <c r="E8179" s="1" t="str">
        <f t="shared" si="1143"/>
        <v>*</v>
      </c>
      <c r="F8179" s="1" t="str">
        <f t="shared" si="1144"/>
        <v>*</v>
      </c>
      <c r="G8179" s="1" t="str">
        <f t="shared" si="1145"/>
        <v>*</v>
      </c>
      <c r="J8179" s="1" t="str">
        <f t="shared" si="1146"/>
        <v>*</v>
      </c>
      <c r="P8179" s="1">
        <v>38</v>
      </c>
      <c r="Q8179" s="1">
        <f t="shared" si="1151"/>
        <v>0.04</v>
      </c>
      <c r="T8179" s="4">
        <v>3191.24</v>
      </c>
      <c r="U8179" s="9">
        <f t="shared" si="1147"/>
        <v>1</v>
      </c>
      <c r="V8179" s="4">
        <f t="shared" si="1148"/>
        <v>83.97999999999999</v>
      </c>
      <c r="W8179" s="1" t="s">
        <v>21</v>
      </c>
      <c r="X8179" s="1">
        <v>5.01</v>
      </c>
      <c r="Y8179" s="4">
        <f t="shared" si="1149"/>
        <v>3196.25</v>
      </c>
      <c r="Z8179" s="1" t="s">
        <v>22</v>
      </c>
      <c r="AA8179" s="1" t="s">
        <v>23</v>
      </c>
      <c r="AB8179" s="1" t="s">
        <v>29</v>
      </c>
      <c r="AC8179" s="1" t="s">
        <v>57</v>
      </c>
      <c r="AD8179" s="1" t="s">
        <v>19</v>
      </c>
      <c r="AE8179" s="2">
        <v>41230</v>
      </c>
    </row>
    <row r="8180" spans="1:31" x14ac:dyDescent="0.25">
      <c r="A8180">
        <f t="shared" si="1150"/>
        <v>8179</v>
      </c>
      <c r="B8180" s="1">
        <v>48448</v>
      </c>
      <c r="C8180" s="2">
        <v>41229</v>
      </c>
      <c r="D8180" s="1" t="s">
        <v>13</v>
      </c>
      <c r="E8180" s="1" t="str">
        <f t="shared" si="1143"/>
        <v>*</v>
      </c>
      <c r="F8180" s="1" t="str">
        <f t="shared" si="1144"/>
        <v>*</v>
      </c>
      <c r="G8180" s="1" t="str">
        <f t="shared" si="1145"/>
        <v>*</v>
      </c>
      <c r="J8180" s="1" t="str">
        <f t="shared" si="1146"/>
        <v>*</v>
      </c>
      <c r="P8180" s="1">
        <v>20</v>
      </c>
      <c r="Q8180" s="1">
        <f t="shared" si="1151"/>
        <v>3.5000000000000003E-2</v>
      </c>
      <c r="T8180" s="4">
        <v>340.952</v>
      </c>
      <c r="U8180" s="9">
        <f t="shared" si="1147"/>
        <v>0</v>
      </c>
      <c r="V8180" s="4">
        <f t="shared" si="1148"/>
        <v>17.047599999999999</v>
      </c>
      <c r="W8180" s="1" t="s">
        <v>21</v>
      </c>
      <c r="X8180" s="1">
        <v>0.99</v>
      </c>
      <c r="Y8180" s="4">
        <f t="shared" si="1149"/>
        <v>341.94200000000001</v>
      </c>
      <c r="Z8180" s="1" t="s">
        <v>49</v>
      </c>
      <c r="AA8180" s="1" t="s">
        <v>37</v>
      </c>
      <c r="AB8180" s="1" t="s">
        <v>24</v>
      </c>
      <c r="AC8180" s="1" t="s">
        <v>25</v>
      </c>
      <c r="AD8180" s="1" t="s">
        <v>31</v>
      </c>
      <c r="AE8180" s="2">
        <v>41229</v>
      </c>
    </row>
    <row r="8181" spans="1:31" x14ac:dyDescent="0.25">
      <c r="A8181">
        <f t="shared" si="1150"/>
        <v>8180</v>
      </c>
      <c r="B8181" s="1">
        <v>35938</v>
      </c>
      <c r="C8181" s="2">
        <v>41230</v>
      </c>
      <c r="D8181" s="1" t="s">
        <v>27</v>
      </c>
      <c r="E8181" s="1" t="str">
        <f t="shared" si="1143"/>
        <v>*</v>
      </c>
      <c r="F8181" s="1" t="str">
        <f t="shared" si="1144"/>
        <v>*</v>
      </c>
      <c r="G8181" s="1" t="str">
        <f t="shared" si="1145"/>
        <v>*</v>
      </c>
      <c r="J8181" s="1" t="str">
        <f t="shared" si="1146"/>
        <v>*</v>
      </c>
      <c r="P8181" s="1">
        <v>6</v>
      </c>
      <c r="Q8181" s="1">
        <f t="shared" si="1151"/>
        <v>0.01</v>
      </c>
      <c r="T8181" s="4">
        <v>1770.7</v>
      </c>
      <c r="U8181" s="9">
        <f t="shared" si="1147"/>
        <v>1</v>
      </c>
      <c r="V8181" s="4">
        <f t="shared" si="1148"/>
        <v>295.11666666666667</v>
      </c>
      <c r="W8181" s="1" t="s">
        <v>33</v>
      </c>
      <c r="X8181" s="1">
        <v>57</v>
      </c>
      <c r="Y8181" s="4">
        <f t="shared" si="1149"/>
        <v>1827.7</v>
      </c>
      <c r="Z8181" s="1" t="s">
        <v>15</v>
      </c>
      <c r="AA8181" s="1" t="s">
        <v>28</v>
      </c>
      <c r="AB8181" s="1" t="s">
        <v>17</v>
      </c>
      <c r="AC8181" s="1" t="s">
        <v>34</v>
      </c>
      <c r="AD8181" s="1" t="s">
        <v>35</v>
      </c>
      <c r="AE8181" s="2">
        <v>41232</v>
      </c>
    </row>
    <row r="8182" spans="1:31" x14ac:dyDescent="0.25">
      <c r="A8182">
        <f t="shared" si="1150"/>
        <v>8181</v>
      </c>
      <c r="B8182" s="1">
        <v>35938</v>
      </c>
      <c r="C8182" s="2">
        <v>41230</v>
      </c>
      <c r="D8182" s="1" t="s">
        <v>27</v>
      </c>
      <c r="E8182" s="1" t="str">
        <f t="shared" si="1143"/>
        <v>*</v>
      </c>
      <c r="F8182" s="1" t="str">
        <f t="shared" si="1144"/>
        <v>*</v>
      </c>
      <c r="G8182" s="1" t="str">
        <f t="shared" si="1145"/>
        <v>*</v>
      </c>
      <c r="J8182" s="1" t="str">
        <f t="shared" si="1146"/>
        <v>*</v>
      </c>
      <c r="P8182" s="1">
        <v>48</v>
      </c>
      <c r="Q8182" s="1">
        <f t="shared" si="1151"/>
        <v>0.05</v>
      </c>
      <c r="T8182" s="4">
        <v>628.33000000000004</v>
      </c>
      <c r="U8182" s="9">
        <f t="shared" si="1147"/>
        <v>0</v>
      </c>
      <c r="V8182" s="4">
        <f t="shared" si="1148"/>
        <v>13.090208333333335</v>
      </c>
      <c r="W8182" s="1" t="s">
        <v>21</v>
      </c>
      <c r="X8182" s="1">
        <v>9.3699999999999992</v>
      </c>
      <c r="Y8182" s="4">
        <f t="shared" si="1149"/>
        <v>637.70000000000005</v>
      </c>
      <c r="Z8182" s="1" t="s">
        <v>15</v>
      </c>
      <c r="AA8182" s="1" t="s">
        <v>28</v>
      </c>
      <c r="AB8182" s="1" t="s">
        <v>29</v>
      </c>
      <c r="AC8182" s="1" t="s">
        <v>55</v>
      </c>
      <c r="AD8182" s="1" t="s">
        <v>19</v>
      </c>
      <c r="AE8182" s="2">
        <v>41231</v>
      </c>
    </row>
    <row r="8183" spans="1:31" x14ac:dyDescent="0.25">
      <c r="A8183">
        <f t="shared" si="1150"/>
        <v>8182</v>
      </c>
      <c r="B8183" s="1">
        <v>24579</v>
      </c>
      <c r="C8183" s="2">
        <v>41231</v>
      </c>
      <c r="D8183" s="1" t="s">
        <v>20</v>
      </c>
      <c r="E8183" s="1" t="str">
        <f t="shared" si="1143"/>
        <v>*</v>
      </c>
      <c r="F8183" s="1" t="str">
        <f t="shared" si="1144"/>
        <v>**</v>
      </c>
      <c r="G8183" s="1" t="str">
        <f t="shared" si="1145"/>
        <v>**</v>
      </c>
      <c r="J8183" s="1" t="str">
        <f t="shared" si="1146"/>
        <v>**</v>
      </c>
      <c r="P8183" s="1">
        <v>45</v>
      </c>
      <c r="Q8183" s="1">
        <f t="shared" si="1151"/>
        <v>0.05</v>
      </c>
      <c r="T8183" s="4">
        <v>13921.6</v>
      </c>
      <c r="U8183" s="9">
        <f t="shared" si="1147"/>
        <v>1</v>
      </c>
      <c r="V8183" s="4">
        <f t="shared" si="1148"/>
        <v>309.36888888888888</v>
      </c>
      <c r="W8183" s="1" t="s">
        <v>21</v>
      </c>
      <c r="X8183" s="1">
        <v>24.49</v>
      </c>
      <c r="Y8183" s="4">
        <f t="shared" si="1149"/>
        <v>13946.09</v>
      </c>
      <c r="Z8183" s="1" t="s">
        <v>22</v>
      </c>
      <c r="AA8183" s="1" t="s">
        <v>23</v>
      </c>
      <c r="AB8183" s="1" t="s">
        <v>29</v>
      </c>
      <c r="AC8183" s="1" t="s">
        <v>63</v>
      </c>
      <c r="AD8183" s="1" t="s">
        <v>48</v>
      </c>
      <c r="AE8183" s="2">
        <v>41232</v>
      </c>
    </row>
    <row r="8184" spans="1:31" x14ac:dyDescent="0.25">
      <c r="A8184">
        <f t="shared" si="1150"/>
        <v>8183</v>
      </c>
      <c r="B8184" s="1">
        <v>42944</v>
      </c>
      <c r="C8184" s="2">
        <v>41231</v>
      </c>
      <c r="D8184" s="1" t="s">
        <v>32</v>
      </c>
      <c r="E8184" s="1" t="str">
        <f t="shared" si="1143"/>
        <v>***</v>
      </c>
      <c r="F8184" s="1" t="str">
        <f t="shared" si="1144"/>
        <v>***</v>
      </c>
      <c r="G8184" s="1" t="str">
        <f t="shared" si="1145"/>
        <v>***</v>
      </c>
      <c r="J8184" s="1" t="str">
        <f t="shared" si="1146"/>
        <v>***</v>
      </c>
      <c r="P8184" s="1">
        <v>43</v>
      </c>
      <c r="Q8184" s="1">
        <f t="shared" si="1151"/>
        <v>0.05</v>
      </c>
      <c r="T8184" s="4">
        <v>9750.5499999999993</v>
      </c>
      <c r="U8184" s="9">
        <f t="shared" si="1147"/>
        <v>1</v>
      </c>
      <c r="V8184" s="4">
        <f t="shared" si="1148"/>
        <v>226.75697674418603</v>
      </c>
      <c r="W8184" s="1" t="s">
        <v>33</v>
      </c>
      <c r="X8184" s="1">
        <v>64.2</v>
      </c>
      <c r="Y8184" s="4">
        <f t="shared" si="1149"/>
        <v>9814.75</v>
      </c>
      <c r="Z8184" s="1" t="s">
        <v>50</v>
      </c>
      <c r="AA8184" s="1" t="s">
        <v>23</v>
      </c>
      <c r="AB8184" s="1" t="s">
        <v>17</v>
      </c>
      <c r="AC8184" s="1" t="s">
        <v>34</v>
      </c>
      <c r="AD8184" s="1" t="s">
        <v>35</v>
      </c>
      <c r="AE8184" s="2">
        <v>41232</v>
      </c>
    </row>
    <row r="8185" spans="1:31" x14ac:dyDescent="0.25">
      <c r="A8185">
        <f t="shared" si="1150"/>
        <v>8184</v>
      </c>
      <c r="B8185" s="1">
        <v>3328</v>
      </c>
      <c r="C8185" s="2">
        <v>41231</v>
      </c>
      <c r="D8185" s="1" t="s">
        <v>13</v>
      </c>
      <c r="E8185" s="1" t="str">
        <f t="shared" si="1143"/>
        <v>*</v>
      </c>
      <c r="F8185" s="1" t="str">
        <f t="shared" si="1144"/>
        <v>*</v>
      </c>
      <c r="G8185" s="1" t="str">
        <f t="shared" si="1145"/>
        <v>*</v>
      </c>
      <c r="J8185" s="1" t="str">
        <f t="shared" si="1146"/>
        <v>*</v>
      </c>
      <c r="P8185" s="1">
        <v>12</v>
      </c>
      <c r="Q8185" s="1">
        <f t="shared" si="1151"/>
        <v>0.02</v>
      </c>
      <c r="T8185" s="4">
        <v>1736.41</v>
      </c>
      <c r="U8185" s="9">
        <f t="shared" si="1147"/>
        <v>1</v>
      </c>
      <c r="V8185" s="4">
        <f t="shared" si="1148"/>
        <v>144.70083333333335</v>
      </c>
      <c r="W8185" s="1" t="s">
        <v>33</v>
      </c>
      <c r="X8185" s="1">
        <v>80.2</v>
      </c>
      <c r="Y8185" s="4">
        <f t="shared" si="1149"/>
        <v>1816.6100000000001</v>
      </c>
      <c r="Z8185" s="1" t="s">
        <v>42</v>
      </c>
      <c r="AA8185" s="1" t="s">
        <v>28</v>
      </c>
      <c r="AB8185" s="1" t="s">
        <v>17</v>
      </c>
      <c r="AC8185" s="1" t="s">
        <v>52</v>
      </c>
      <c r="AD8185" s="1" t="s">
        <v>59</v>
      </c>
      <c r="AE8185" s="2">
        <v>41238</v>
      </c>
    </row>
    <row r="8186" spans="1:31" x14ac:dyDescent="0.25">
      <c r="A8186">
        <f t="shared" si="1150"/>
        <v>8185</v>
      </c>
      <c r="B8186" s="1">
        <v>24579</v>
      </c>
      <c r="C8186" s="2">
        <v>41231</v>
      </c>
      <c r="D8186" s="1" t="s">
        <v>20</v>
      </c>
      <c r="E8186" s="1" t="str">
        <f t="shared" si="1143"/>
        <v>*</v>
      </c>
      <c r="F8186" s="1" t="str">
        <f t="shared" si="1144"/>
        <v>**</v>
      </c>
      <c r="G8186" s="1" t="str">
        <f t="shared" si="1145"/>
        <v>**</v>
      </c>
      <c r="J8186" s="1" t="str">
        <f t="shared" si="1146"/>
        <v>**</v>
      </c>
      <c r="P8186" s="1">
        <v>40</v>
      </c>
      <c r="Q8186" s="1">
        <f t="shared" si="1151"/>
        <v>0.05</v>
      </c>
      <c r="T8186" s="4">
        <v>467.5</v>
      </c>
      <c r="U8186" s="9">
        <f t="shared" si="1147"/>
        <v>0</v>
      </c>
      <c r="V8186" s="4">
        <f t="shared" si="1148"/>
        <v>11.6875</v>
      </c>
      <c r="W8186" s="1" t="s">
        <v>21</v>
      </c>
      <c r="X8186" s="1">
        <v>4.9800000000000004</v>
      </c>
      <c r="Y8186" s="4">
        <f t="shared" si="1149"/>
        <v>472.48</v>
      </c>
      <c r="Z8186" s="1" t="s">
        <v>22</v>
      </c>
      <c r="AA8186" s="1" t="s">
        <v>23</v>
      </c>
      <c r="AB8186" s="1" t="s">
        <v>29</v>
      </c>
      <c r="AC8186" s="1" t="s">
        <v>63</v>
      </c>
      <c r="AD8186" s="1" t="s">
        <v>19</v>
      </c>
      <c r="AE8186" s="2">
        <v>41233</v>
      </c>
    </row>
    <row r="8187" spans="1:31" x14ac:dyDescent="0.25">
      <c r="A8187">
        <f t="shared" si="1150"/>
        <v>8186</v>
      </c>
      <c r="B8187" s="1">
        <v>129</v>
      </c>
      <c r="C8187" s="2">
        <v>41231</v>
      </c>
      <c r="D8187" s="1" t="s">
        <v>13</v>
      </c>
      <c r="E8187" s="1" t="str">
        <f t="shared" si="1143"/>
        <v>*</v>
      </c>
      <c r="F8187" s="1" t="str">
        <f t="shared" si="1144"/>
        <v>*</v>
      </c>
      <c r="G8187" s="1" t="str">
        <f t="shared" si="1145"/>
        <v>*</v>
      </c>
      <c r="J8187" s="1" t="str">
        <f t="shared" si="1146"/>
        <v>*</v>
      </c>
      <c r="P8187" s="1">
        <v>4</v>
      </c>
      <c r="Q8187" s="1">
        <f t="shared" si="1151"/>
        <v>0.01</v>
      </c>
      <c r="T8187" s="4">
        <v>32.72</v>
      </c>
      <c r="U8187" s="9">
        <f t="shared" si="1147"/>
        <v>0</v>
      </c>
      <c r="V8187" s="4">
        <f t="shared" si="1148"/>
        <v>8.18</v>
      </c>
      <c r="W8187" s="1" t="s">
        <v>21</v>
      </c>
      <c r="X8187" s="1">
        <v>8.19</v>
      </c>
      <c r="Y8187" s="4">
        <f t="shared" si="1149"/>
        <v>40.909999999999997</v>
      </c>
      <c r="Z8187" s="1" t="s">
        <v>22</v>
      </c>
      <c r="AA8187" s="1" t="s">
        <v>28</v>
      </c>
      <c r="AB8187" s="1" t="s">
        <v>29</v>
      </c>
      <c r="AC8187" s="1" t="s">
        <v>40</v>
      </c>
      <c r="AD8187" s="1" t="s">
        <v>19</v>
      </c>
      <c r="AE8187" s="2">
        <v>41240</v>
      </c>
    </row>
    <row r="8188" spans="1:31" x14ac:dyDescent="0.25">
      <c r="A8188">
        <f t="shared" si="1150"/>
        <v>8187</v>
      </c>
      <c r="B8188" s="1">
        <v>16134</v>
      </c>
      <c r="C8188" s="2">
        <v>41232</v>
      </c>
      <c r="D8188" s="1" t="s">
        <v>20</v>
      </c>
      <c r="E8188" s="1" t="str">
        <f t="shared" si="1143"/>
        <v>*</v>
      </c>
      <c r="F8188" s="1" t="str">
        <f t="shared" si="1144"/>
        <v>**</v>
      </c>
      <c r="G8188" s="1" t="str">
        <f t="shared" si="1145"/>
        <v>**</v>
      </c>
      <c r="J8188" s="1" t="str">
        <f t="shared" si="1146"/>
        <v>**</v>
      </c>
      <c r="P8188" s="1">
        <v>43</v>
      </c>
      <c r="Q8188" s="1">
        <f t="shared" si="1151"/>
        <v>0.05</v>
      </c>
      <c r="T8188" s="4">
        <v>21921.279999999999</v>
      </c>
      <c r="U8188" s="9">
        <f t="shared" si="1147"/>
        <v>1</v>
      </c>
      <c r="V8188" s="4">
        <f t="shared" si="1148"/>
        <v>509.79720930232554</v>
      </c>
      <c r="W8188" s="1" t="s">
        <v>33</v>
      </c>
      <c r="X8188" s="1">
        <v>28.14</v>
      </c>
      <c r="Y8188" s="4">
        <f t="shared" si="1149"/>
        <v>21949.42</v>
      </c>
      <c r="Z8188" s="1" t="s">
        <v>54</v>
      </c>
      <c r="AA8188" s="1" t="s">
        <v>37</v>
      </c>
      <c r="AB8188" s="1" t="s">
        <v>24</v>
      </c>
      <c r="AC8188" s="1" t="s">
        <v>56</v>
      </c>
      <c r="AD8188" s="1" t="s">
        <v>35</v>
      </c>
      <c r="AE8188" s="2">
        <v>41234</v>
      </c>
    </row>
    <row r="8189" spans="1:31" x14ac:dyDescent="0.25">
      <c r="A8189">
        <f t="shared" si="1150"/>
        <v>8188</v>
      </c>
      <c r="B8189" s="1">
        <v>31042</v>
      </c>
      <c r="C8189" s="2">
        <v>41232</v>
      </c>
      <c r="D8189" s="1" t="s">
        <v>36</v>
      </c>
      <c r="E8189" s="1" t="str">
        <f t="shared" si="1143"/>
        <v>*</v>
      </c>
      <c r="F8189" s="1" t="str">
        <f t="shared" si="1144"/>
        <v>*</v>
      </c>
      <c r="G8189" s="1" t="str">
        <f t="shared" si="1145"/>
        <v>*</v>
      </c>
      <c r="J8189" s="1" t="str">
        <f t="shared" si="1146"/>
        <v>*</v>
      </c>
      <c r="P8189" s="1">
        <v>26</v>
      </c>
      <c r="Q8189" s="1">
        <f t="shared" si="1151"/>
        <v>3.5000000000000003E-2</v>
      </c>
      <c r="T8189" s="4">
        <v>3227.38</v>
      </c>
      <c r="U8189" s="9">
        <f t="shared" si="1147"/>
        <v>1</v>
      </c>
      <c r="V8189" s="4">
        <f t="shared" si="1148"/>
        <v>124.13000000000001</v>
      </c>
      <c r="W8189" s="1" t="s">
        <v>33</v>
      </c>
      <c r="X8189" s="1">
        <v>30</v>
      </c>
      <c r="Y8189" s="4">
        <f t="shared" si="1149"/>
        <v>3257.38</v>
      </c>
      <c r="Z8189" s="1" t="s">
        <v>51</v>
      </c>
      <c r="AA8189" s="1" t="s">
        <v>16</v>
      </c>
      <c r="AB8189" s="1" t="s">
        <v>17</v>
      </c>
      <c r="AC8189" s="1" t="s">
        <v>34</v>
      </c>
      <c r="AD8189" s="1" t="s">
        <v>35</v>
      </c>
      <c r="AE8189" s="2">
        <v>41233</v>
      </c>
    </row>
    <row r="8190" spans="1:31" x14ac:dyDescent="0.25">
      <c r="A8190">
        <f t="shared" si="1150"/>
        <v>8189</v>
      </c>
      <c r="B8190" s="1">
        <v>44737</v>
      </c>
      <c r="C8190" s="2">
        <v>41232</v>
      </c>
      <c r="D8190" s="1" t="s">
        <v>36</v>
      </c>
      <c r="E8190" s="1" t="str">
        <f t="shared" si="1143"/>
        <v>*</v>
      </c>
      <c r="F8190" s="1" t="str">
        <f t="shared" si="1144"/>
        <v>*</v>
      </c>
      <c r="G8190" s="1" t="str">
        <f t="shared" si="1145"/>
        <v>*</v>
      </c>
      <c r="J8190" s="1" t="str">
        <f t="shared" si="1146"/>
        <v>*</v>
      </c>
      <c r="P8190" s="1">
        <v>11</v>
      </c>
      <c r="Q8190" s="1">
        <f t="shared" si="1151"/>
        <v>0.02</v>
      </c>
      <c r="T8190" s="4">
        <v>773.74</v>
      </c>
      <c r="U8190" s="9">
        <f t="shared" si="1147"/>
        <v>0</v>
      </c>
      <c r="V8190" s="4">
        <f t="shared" si="1148"/>
        <v>70.34</v>
      </c>
      <c r="W8190" s="1" t="s">
        <v>21</v>
      </c>
      <c r="X8190" s="1">
        <v>35</v>
      </c>
      <c r="Y8190" s="4">
        <f t="shared" si="1149"/>
        <v>808.74</v>
      </c>
      <c r="Z8190" s="1" t="s">
        <v>22</v>
      </c>
      <c r="AA8190" s="1" t="s">
        <v>37</v>
      </c>
      <c r="AB8190" s="1" t="s">
        <v>29</v>
      </c>
      <c r="AC8190" s="1" t="s">
        <v>55</v>
      </c>
      <c r="AD8190" s="1" t="s">
        <v>48</v>
      </c>
      <c r="AE8190" s="2">
        <v>41233</v>
      </c>
    </row>
    <row r="8191" spans="1:31" x14ac:dyDescent="0.25">
      <c r="A8191">
        <f t="shared" si="1150"/>
        <v>8190</v>
      </c>
      <c r="B8191" s="1">
        <v>44737</v>
      </c>
      <c r="C8191" s="2">
        <v>41232</v>
      </c>
      <c r="D8191" s="1" t="s">
        <v>36</v>
      </c>
      <c r="E8191" s="1" t="str">
        <f t="shared" si="1143"/>
        <v>*</v>
      </c>
      <c r="F8191" s="1" t="str">
        <f t="shared" si="1144"/>
        <v>*</v>
      </c>
      <c r="G8191" s="1" t="str">
        <f t="shared" si="1145"/>
        <v>*</v>
      </c>
      <c r="J8191" s="1" t="str">
        <f t="shared" si="1146"/>
        <v>*</v>
      </c>
      <c r="P8191" s="1">
        <v>16</v>
      </c>
      <c r="Q8191" s="1">
        <f t="shared" si="1151"/>
        <v>0.02</v>
      </c>
      <c r="T8191" s="4">
        <v>302.13249999999999</v>
      </c>
      <c r="U8191" s="9">
        <f t="shared" si="1147"/>
        <v>0</v>
      </c>
      <c r="V8191" s="4">
        <f t="shared" si="1148"/>
        <v>18.88328125</v>
      </c>
      <c r="W8191" s="1" t="s">
        <v>21</v>
      </c>
      <c r="X8191" s="1">
        <v>0.99</v>
      </c>
      <c r="Y8191" s="4">
        <f t="shared" si="1149"/>
        <v>303.1225</v>
      </c>
      <c r="Z8191" s="1" t="s">
        <v>22</v>
      </c>
      <c r="AA8191" s="1" t="s">
        <v>37</v>
      </c>
      <c r="AB8191" s="1" t="s">
        <v>24</v>
      </c>
      <c r="AC8191" s="1" t="s">
        <v>25</v>
      </c>
      <c r="AD8191" s="1" t="s">
        <v>31</v>
      </c>
      <c r="AE8191" s="2">
        <v>41234</v>
      </c>
    </row>
    <row r="8192" spans="1:31" x14ac:dyDescent="0.25">
      <c r="A8192">
        <f t="shared" si="1150"/>
        <v>8191</v>
      </c>
      <c r="B8192" s="1">
        <v>34659</v>
      </c>
      <c r="C8192" s="2">
        <v>41232</v>
      </c>
      <c r="D8192" s="1" t="s">
        <v>20</v>
      </c>
      <c r="E8192" s="1" t="str">
        <f t="shared" si="1143"/>
        <v>*</v>
      </c>
      <c r="F8192" s="1" t="str">
        <f t="shared" si="1144"/>
        <v>**</v>
      </c>
      <c r="G8192" s="1" t="str">
        <f t="shared" si="1145"/>
        <v>**</v>
      </c>
      <c r="J8192" s="1" t="str">
        <f t="shared" si="1146"/>
        <v>**</v>
      </c>
      <c r="P8192" s="1">
        <v>42</v>
      </c>
      <c r="Q8192" s="1">
        <f t="shared" si="1151"/>
        <v>0.05</v>
      </c>
      <c r="T8192" s="4">
        <v>259.43</v>
      </c>
      <c r="U8192" s="9">
        <f t="shared" si="1147"/>
        <v>0</v>
      </c>
      <c r="V8192" s="4">
        <f t="shared" si="1148"/>
        <v>6.1769047619047619</v>
      </c>
      <c r="W8192" s="1" t="s">
        <v>21</v>
      </c>
      <c r="X8192" s="1">
        <v>4.97</v>
      </c>
      <c r="Y8192" s="4">
        <f t="shared" si="1149"/>
        <v>264.40000000000003</v>
      </c>
      <c r="Z8192" s="1" t="s">
        <v>42</v>
      </c>
      <c r="AA8192" s="1" t="s">
        <v>16</v>
      </c>
      <c r="AB8192" s="1" t="s">
        <v>29</v>
      </c>
      <c r="AC8192" s="1" t="s">
        <v>43</v>
      </c>
      <c r="AD8192" s="1" t="s">
        <v>19</v>
      </c>
      <c r="AE8192" s="2">
        <v>41234</v>
      </c>
    </row>
    <row r="8193" spans="1:31" x14ac:dyDescent="0.25">
      <c r="A8193">
        <f t="shared" si="1150"/>
        <v>8192</v>
      </c>
      <c r="B8193" s="1">
        <v>1187</v>
      </c>
      <c r="C8193" s="2">
        <v>41232</v>
      </c>
      <c r="D8193" s="1" t="s">
        <v>36</v>
      </c>
      <c r="E8193" s="1" t="str">
        <f t="shared" si="1143"/>
        <v>*</v>
      </c>
      <c r="F8193" s="1" t="str">
        <f t="shared" si="1144"/>
        <v>*</v>
      </c>
      <c r="G8193" s="1" t="str">
        <f t="shared" si="1145"/>
        <v>*</v>
      </c>
      <c r="J8193" s="1" t="str">
        <f t="shared" si="1146"/>
        <v>*</v>
      </c>
      <c r="P8193" s="1">
        <v>14</v>
      </c>
      <c r="Q8193" s="1">
        <f t="shared" si="1151"/>
        <v>0.02</v>
      </c>
      <c r="T8193" s="4">
        <v>222.91</v>
      </c>
      <c r="U8193" s="9">
        <f t="shared" si="1147"/>
        <v>0</v>
      </c>
      <c r="V8193" s="4">
        <f t="shared" si="1148"/>
        <v>15.922142857142857</v>
      </c>
      <c r="W8193" s="1" t="s">
        <v>21</v>
      </c>
      <c r="X8193" s="1">
        <v>4</v>
      </c>
      <c r="Y8193" s="4">
        <f t="shared" si="1149"/>
        <v>226.91</v>
      </c>
      <c r="Z8193" s="1" t="s">
        <v>50</v>
      </c>
      <c r="AA8193" s="1" t="s">
        <v>28</v>
      </c>
      <c r="AB8193" s="1" t="s">
        <v>24</v>
      </c>
      <c r="AC8193" s="1" t="s">
        <v>38</v>
      </c>
      <c r="AD8193" s="1" t="s">
        <v>19</v>
      </c>
      <c r="AE8193" s="2">
        <v>41233</v>
      </c>
    </row>
    <row r="8194" spans="1:31" x14ac:dyDescent="0.25">
      <c r="A8194">
        <f t="shared" si="1150"/>
        <v>8193</v>
      </c>
      <c r="B8194" s="1">
        <v>31042</v>
      </c>
      <c r="C8194" s="2">
        <v>41232</v>
      </c>
      <c r="D8194" s="1" t="s">
        <v>36</v>
      </c>
      <c r="E8194" s="1" t="str">
        <f t="shared" si="1143"/>
        <v>*</v>
      </c>
      <c r="F8194" s="1" t="str">
        <f t="shared" si="1144"/>
        <v>*</v>
      </c>
      <c r="G8194" s="1" t="str">
        <f t="shared" si="1145"/>
        <v>*</v>
      </c>
      <c r="J8194" s="1" t="str">
        <f t="shared" si="1146"/>
        <v>*</v>
      </c>
      <c r="P8194" s="1">
        <v>48</v>
      </c>
      <c r="Q8194" s="1">
        <f t="shared" si="1151"/>
        <v>0.05</v>
      </c>
      <c r="T8194" s="4">
        <v>134.52000000000001</v>
      </c>
      <c r="U8194" s="9">
        <f t="shared" si="1147"/>
        <v>0</v>
      </c>
      <c r="V8194" s="4">
        <f t="shared" si="1148"/>
        <v>2.8025000000000002</v>
      </c>
      <c r="W8194" s="1" t="s">
        <v>21</v>
      </c>
      <c r="X8194" s="1">
        <v>1.2</v>
      </c>
      <c r="Y8194" s="4">
        <f t="shared" si="1149"/>
        <v>135.72</v>
      </c>
      <c r="Z8194" s="1" t="s">
        <v>51</v>
      </c>
      <c r="AA8194" s="1" t="s">
        <v>16</v>
      </c>
      <c r="AB8194" s="1" t="s">
        <v>29</v>
      </c>
      <c r="AC8194" s="1" t="s">
        <v>30</v>
      </c>
      <c r="AD8194" s="1" t="s">
        <v>31</v>
      </c>
      <c r="AE8194" s="2">
        <v>41233</v>
      </c>
    </row>
    <row r="8195" spans="1:31" x14ac:dyDescent="0.25">
      <c r="A8195">
        <f t="shared" si="1150"/>
        <v>8194</v>
      </c>
      <c r="B8195" s="1">
        <v>54656</v>
      </c>
      <c r="C8195" s="2">
        <v>41232</v>
      </c>
      <c r="D8195" s="1" t="s">
        <v>20</v>
      </c>
      <c r="E8195" s="1" t="str">
        <f t="shared" ref="E8195:E8258" si="1152">IF(D8195="Critical","***","*")</f>
        <v>*</v>
      </c>
      <c r="F8195" s="1" t="str">
        <f t="shared" ref="F8195:F8258" si="1153">IF(D8195="Critical","***",IF(D8195="High","**","*"))</f>
        <v>**</v>
      </c>
      <c r="G8195" s="1" t="str">
        <f t="shared" ref="G8195:G8258" si="1154">VLOOKUP(D8195,$H$6:$I$10,2,FALSE)</f>
        <v>**</v>
      </c>
      <c r="J8195" s="1" t="str">
        <f t="shared" ref="J8195:J8258" si="1155">HLOOKUP(D8195,$K$5:$O$6,2,FALSE)</f>
        <v>**</v>
      </c>
      <c r="P8195" s="1">
        <v>22</v>
      </c>
      <c r="Q8195" s="1">
        <f t="shared" si="1151"/>
        <v>3.5000000000000003E-2</v>
      </c>
      <c r="T8195" s="4">
        <v>109.52</v>
      </c>
      <c r="U8195" s="9">
        <f t="shared" ref="U8195:U8258" si="1156">IF(T8195&gt;1000,1,0)</f>
        <v>0</v>
      </c>
      <c r="V8195" s="4">
        <f t="shared" ref="V8195:V8258" si="1157">T8195/P8195</f>
        <v>4.9781818181818176</v>
      </c>
      <c r="W8195" s="1" t="s">
        <v>14</v>
      </c>
      <c r="X8195" s="1">
        <v>5.83</v>
      </c>
      <c r="Y8195" s="4">
        <f t="shared" ref="Y8195:Y8258" si="1158">X8195+T8195</f>
        <v>115.35</v>
      </c>
      <c r="Z8195" s="1" t="s">
        <v>46</v>
      </c>
      <c r="AA8195" s="1" t="s">
        <v>28</v>
      </c>
      <c r="AB8195" s="1" t="s">
        <v>29</v>
      </c>
      <c r="AC8195" s="1" t="s">
        <v>43</v>
      </c>
      <c r="AD8195" s="1" t="s">
        <v>19</v>
      </c>
      <c r="AE8195" s="2">
        <v>41234</v>
      </c>
    </row>
    <row r="8196" spans="1:31" x14ac:dyDescent="0.25">
      <c r="A8196">
        <f t="shared" ref="A8196:A8259" si="1159">A8195+1</f>
        <v>8195</v>
      </c>
      <c r="B8196" s="1">
        <v>50017</v>
      </c>
      <c r="C8196" s="2">
        <v>41233</v>
      </c>
      <c r="D8196" s="1" t="s">
        <v>13</v>
      </c>
      <c r="E8196" s="1" t="str">
        <f t="shared" si="1152"/>
        <v>*</v>
      </c>
      <c r="F8196" s="1" t="str">
        <f t="shared" si="1153"/>
        <v>*</v>
      </c>
      <c r="G8196" s="1" t="str">
        <f t="shared" si="1154"/>
        <v>*</v>
      </c>
      <c r="J8196" s="1" t="str">
        <f t="shared" si="1155"/>
        <v>*</v>
      </c>
      <c r="P8196" s="1">
        <v>24</v>
      </c>
      <c r="Q8196" s="1">
        <f t="shared" ref="Q8196:Q8259" si="1160">VLOOKUP(P8196,$R$5:$S$10,2,TRUE)</f>
        <v>3.5000000000000003E-2</v>
      </c>
      <c r="T8196" s="4">
        <v>2014.13</v>
      </c>
      <c r="U8196" s="9">
        <f t="shared" si="1156"/>
        <v>1</v>
      </c>
      <c r="V8196" s="4">
        <f t="shared" si="1157"/>
        <v>83.922083333333333</v>
      </c>
      <c r="W8196" s="1" t="s">
        <v>21</v>
      </c>
      <c r="X8196" s="1">
        <v>35</v>
      </c>
      <c r="Y8196" s="4">
        <f t="shared" si="1158"/>
        <v>2049.13</v>
      </c>
      <c r="Z8196" s="1" t="s">
        <v>22</v>
      </c>
      <c r="AA8196" s="1" t="s">
        <v>37</v>
      </c>
      <c r="AB8196" s="1" t="s">
        <v>29</v>
      </c>
      <c r="AC8196" s="1" t="s">
        <v>55</v>
      </c>
      <c r="AD8196" s="1" t="s">
        <v>48</v>
      </c>
      <c r="AE8196" s="2">
        <v>41233</v>
      </c>
    </row>
    <row r="8197" spans="1:31" x14ac:dyDescent="0.25">
      <c r="A8197">
        <f t="shared" si="1159"/>
        <v>8196</v>
      </c>
      <c r="B8197" s="1">
        <v>50017</v>
      </c>
      <c r="C8197" s="2">
        <v>41233</v>
      </c>
      <c r="D8197" s="1" t="s">
        <v>13</v>
      </c>
      <c r="E8197" s="1" t="str">
        <f t="shared" si="1152"/>
        <v>*</v>
      </c>
      <c r="F8197" s="1" t="str">
        <f t="shared" si="1153"/>
        <v>*</v>
      </c>
      <c r="G8197" s="1" t="str">
        <f t="shared" si="1154"/>
        <v>*</v>
      </c>
      <c r="J8197" s="1" t="str">
        <f t="shared" si="1155"/>
        <v>*</v>
      </c>
      <c r="P8197" s="1">
        <v>43</v>
      </c>
      <c r="Q8197" s="1">
        <f t="shared" si="1160"/>
        <v>0.05</v>
      </c>
      <c r="T8197" s="4">
        <v>1502.47</v>
      </c>
      <c r="U8197" s="9">
        <f t="shared" si="1156"/>
        <v>1</v>
      </c>
      <c r="V8197" s="4">
        <f t="shared" si="1157"/>
        <v>34.941162790697675</v>
      </c>
      <c r="W8197" s="1" t="s">
        <v>21</v>
      </c>
      <c r="X8197" s="1">
        <v>8.99</v>
      </c>
      <c r="Y8197" s="4">
        <f t="shared" si="1158"/>
        <v>1511.46</v>
      </c>
      <c r="Z8197" s="1" t="s">
        <v>22</v>
      </c>
      <c r="AA8197" s="1" t="s">
        <v>37</v>
      </c>
      <c r="AB8197" s="1" t="s">
        <v>29</v>
      </c>
      <c r="AC8197" s="1" t="s">
        <v>30</v>
      </c>
      <c r="AD8197" s="1" t="s">
        <v>41</v>
      </c>
      <c r="AE8197" s="2">
        <v>41235</v>
      </c>
    </row>
    <row r="8198" spans="1:31" x14ac:dyDescent="0.25">
      <c r="A8198">
        <f t="shared" si="1159"/>
        <v>8197</v>
      </c>
      <c r="B8198" s="1">
        <v>13158</v>
      </c>
      <c r="C8198" s="2">
        <v>41233</v>
      </c>
      <c r="D8198" s="1" t="s">
        <v>32</v>
      </c>
      <c r="E8198" s="1" t="str">
        <f t="shared" si="1152"/>
        <v>***</v>
      </c>
      <c r="F8198" s="1" t="str">
        <f t="shared" si="1153"/>
        <v>***</v>
      </c>
      <c r="G8198" s="1" t="str">
        <f t="shared" si="1154"/>
        <v>***</v>
      </c>
      <c r="J8198" s="1" t="str">
        <f t="shared" si="1155"/>
        <v>***</v>
      </c>
      <c r="P8198" s="1">
        <v>26</v>
      </c>
      <c r="Q8198" s="1">
        <f t="shared" si="1160"/>
        <v>3.5000000000000003E-2</v>
      </c>
      <c r="T8198" s="4">
        <v>187.16</v>
      </c>
      <c r="U8198" s="9">
        <f t="shared" si="1156"/>
        <v>0</v>
      </c>
      <c r="V8198" s="4">
        <f t="shared" si="1157"/>
        <v>7.1984615384615385</v>
      </c>
      <c r="W8198" s="1" t="s">
        <v>21</v>
      </c>
      <c r="X8198" s="1">
        <v>2.99</v>
      </c>
      <c r="Y8198" s="4">
        <f t="shared" si="1158"/>
        <v>190.15</v>
      </c>
      <c r="Z8198" s="1" t="s">
        <v>15</v>
      </c>
      <c r="AA8198" s="1" t="s">
        <v>28</v>
      </c>
      <c r="AB8198" s="1" t="s">
        <v>29</v>
      </c>
      <c r="AC8198" s="1" t="s">
        <v>43</v>
      </c>
      <c r="AD8198" s="1" t="s">
        <v>19</v>
      </c>
      <c r="AE8198" s="2">
        <v>41235</v>
      </c>
    </row>
    <row r="8199" spans="1:31" x14ac:dyDescent="0.25">
      <c r="A8199">
        <f t="shared" si="1159"/>
        <v>8198</v>
      </c>
      <c r="B8199" s="1">
        <v>1796</v>
      </c>
      <c r="C8199" s="2">
        <v>41233</v>
      </c>
      <c r="D8199" s="1" t="s">
        <v>20</v>
      </c>
      <c r="E8199" s="1" t="str">
        <f t="shared" si="1152"/>
        <v>*</v>
      </c>
      <c r="F8199" s="1" t="str">
        <f t="shared" si="1153"/>
        <v>**</v>
      </c>
      <c r="G8199" s="1" t="str">
        <f t="shared" si="1154"/>
        <v>**</v>
      </c>
      <c r="J8199" s="1" t="str">
        <f t="shared" si="1155"/>
        <v>**</v>
      </c>
      <c r="P8199" s="1">
        <v>43</v>
      </c>
      <c r="Q8199" s="1">
        <f t="shared" si="1160"/>
        <v>0.05</v>
      </c>
      <c r="T8199" s="4">
        <v>183.41</v>
      </c>
      <c r="U8199" s="9">
        <f t="shared" si="1156"/>
        <v>0</v>
      </c>
      <c r="V8199" s="4">
        <f t="shared" si="1157"/>
        <v>4.2653488372093022</v>
      </c>
      <c r="W8199" s="1" t="s">
        <v>21</v>
      </c>
      <c r="X8199" s="1">
        <v>5.04</v>
      </c>
      <c r="Y8199" s="4">
        <f t="shared" si="1158"/>
        <v>188.45</v>
      </c>
      <c r="Z8199" s="1" t="s">
        <v>54</v>
      </c>
      <c r="AA8199" s="1" t="s">
        <v>28</v>
      </c>
      <c r="AB8199" s="1" t="s">
        <v>29</v>
      </c>
      <c r="AC8199" s="1" t="s">
        <v>43</v>
      </c>
      <c r="AD8199" s="1" t="s">
        <v>19</v>
      </c>
      <c r="AE8199" s="2">
        <v>41233</v>
      </c>
    </row>
    <row r="8200" spans="1:31" x14ac:dyDescent="0.25">
      <c r="A8200">
        <f t="shared" si="1159"/>
        <v>8199</v>
      </c>
      <c r="B8200" s="1">
        <v>22817</v>
      </c>
      <c r="C8200" s="2">
        <v>41234</v>
      </c>
      <c r="D8200" s="1" t="s">
        <v>32</v>
      </c>
      <c r="E8200" s="1" t="str">
        <f t="shared" si="1152"/>
        <v>***</v>
      </c>
      <c r="F8200" s="1" t="str">
        <f t="shared" si="1153"/>
        <v>***</v>
      </c>
      <c r="G8200" s="1" t="str">
        <f t="shared" si="1154"/>
        <v>***</v>
      </c>
      <c r="J8200" s="1" t="str">
        <f t="shared" si="1155"/>
        <v>***</v>
      </c>
      <c r="P8200" s="1">
        <v>27</v>
      </c>
      <c r="Q8200" s="1">
        <f t="shared" si="1160"/>
        <v>3.5000000000000003E-2</v>
      </c>
      <c r="T8200" s="4">
        <v>6785.86</v>
      </c>
      <c r="U8200" s="9">
        <f t="shared" si="1156"/>
        <v>1</v>
      </c>
      <c r="V8200" s="4">
        <f t="shared" si="1157"/>
        <v>251.32814814814813</v>
      </c>
      <c r="W8200" s="1" t="s">
        <v>33</v>
      </c>
      <c r="X8200" s="1">
        <v>62.74</v>
      </c>
      <c r="Y8200" s="4">
        <f t="shared" si="1158"/>
        <v>6848.5999999999995</v>
      </c>
      <c r="Z8200" s="1" t="s">
        <v>46</v>
      </c>
      <c r="AA8200" s="1" t="s">
        <v>37</v>
      </c>
      <c r="AB8200" s="1" t="s">
        <v>17</v>
      </c>
      <c r="AC8200" s="1" t="s">
        <v>52</v>
      </c>
      <c r="AD8200" s="1" t="s">
        <v>59</v>
      </c>
      <c r="AE8200" s="2">
        <v>41236</v>
      </c>
    </row>
    <row r="8201" spans="1:31" x14ac:dyDescent="0.25">
      <c r="A8201">
        <f t="shared" si="1159"/>
        <v>8200</v>
      </c>
      <c r="B8201" s="1">
        <v>41063</v>
      </c>
      <c r="C8201" s="2">
        <v>41234</v>
      </c>
      <c r="D8201" s="1" t="s">
        <v>13</v>
      </c>
      <c r="E8201" s="1" t="str">
        <f t="shared" si="1152"/>
        <v>*</v>
      </c>
      <c r="F8201" s="1" t="str">
        <f t="shared" si="1153"/>
        <v>*</v>
      </c>
      <c r="G8201" s="1" t="str">
        <f t="shared" si="1154"/>
        <v>*</v>
      </c>
      <c r="J8201" s="1" t="str">
        <f t="shared" si="1155"/>
        <v>*</v>
      </c>
      <c r="P8201" s="1">
        <v>26</v>
      </c>
      <c r="Q8201" s="1">
        <f t="shared" si="1160"/>
        <v>3.5000000000000003E-2</v>
      </c>
      <c r="T8201" s="4">
        <v>1911.4034999999999</v>
      </c>
      <c r="U8201" s="9">
        <f t="shared" si="1156"/>
        <v>1</v>
      </c>
      <c r="V8201" s="4">
        <f t="shared" si="1157"/>
        <v>73.515519230769229</v>
      </c>
      <c r="W8201" s="1" t="s">
        <v>21</v>
      </c>
      <c r="X8201" s="1">
        <v>1.25</v>
      </c>
      <c r="Y8201" s="4">
        <f t="shared" si="1158"/>
        <v>1912.6534999999999</v>
      </c>
      <c r="Z8201" s="1" t="s">
        <v>39</v>
      </c>
      <c r="AA8201" s="1" t="s">
        <v>37</v>
      </c>
      <c r="AB8201" s="1" t="s">
        <v>24</v>
      </c>
      <c r="AC8201" s="1" t="s">
        <v>25</v>
      </c>
      <c r="AD8201" s="1" t="s">
        <v>41</v>
      </c>
      <c r="AE8201" s="2">
        <v>41241</v>
      </c>
    </row>
    <row r="8202" spans="1:31" x14ac:dyDescent="0.25">
      <c r="A8202">
        <f t="shared" si="1159"/>
        <v>8201</v>
      </c>
      <c r="B8202" s="1">
        <v>50503</v>
      </c>
      <c r="C8202" s="2">
        <v>41234</v>
      </c>
      <c r="D8202" s="1" t="s">
        <v>36</v>
      </c>
      <c r="E8202" s="1" t="str">
        <f t="shared" si="1152"/>
        <v>*</v>
      </c>
      <c r="F8202" s="1" t="str">
        <f t="shared" si="1153"/>
        <v>*</v>
      </c>
      <c r="G8202" s="1" t="str">
        <f t="shared" si="1154"/>
        <v>*</v>
      </c>
      <c r="J8202" s="1" t="str">
        <f t="shared" si="1155"/>
        <v>*</v>
      </c>
      <c r="P8202" s="1">
        <v>28</v>
      </c>
      <c r="Q8202" s="1">
        <f t="shared" si="1160"/>
        <v>3.5000000000000003E-2</v>
      </c>
      <c r="T8202" s="4">
        <v>1538.8655000000001</v>
      </c>
      <c r="U8202" s="9">
        <f t="shared" si="1156"/>
        <v>1</v>
      </c>
      <c r="V8202" s="4">
        <f t="shared" si="1157"/>
        <v>54.959482142857148</v>
      </c>
      <c r="W8202" s="1" t="s">
        <v>21</v>
      </c>
      <c r="X8202" s="1">
        <v>19.989999999999998</v>
      </c>
      <c r="Y8202" s="4">
        <f t="shared" si="1158"/>
        <v>1558.8555000000001</v>
      </c>
      <c r="Z8202" s="1" t="s">
        <v>15</v>
      </c>
      <c r="AA8202" s="1" t="s">
        <v>37</v>
      </c>
      <c r="AB8202" s="1" t="s">
        <v>24</v>
      </c>
      <c r="AC8202" s="1" t="s">
        <v>25</v>
      </c>
      <c r="AD8202" s="1" t="s">
        <v>19</v>
      </c>
      <c r="AE8202" s="2">
        <v>41236</v>
      </c>
    </row>
    <row r="8203" spans="1:31" x14ac:dyDescent="0.25">
      <c r="A8203">
        <f t="shared" si="1159"/>
        <v>8202</v>
      </c>
      <c r="B8203" s="1">
        <v>41063</v>
      </c>
      <c r="C8203" s="2">
        <v>41234</v>
      </c>
      <c r="D8203" s="1" t="s">
        <v>13</v>
      </c>
      <c r="E8203" s="1" t="str">
        <f t="shared" si="1152"/>
        <v>*</v>
      </c>
      <c r="F8203" s="1" t="str">
        <f t="shared" si="1153"/>
        <v>*</v>
      </c>
      <c r="G8203" s="1" t="str">
        <f t="shared" si="1154"/>
        <v>*</v>
      </c>
      <c r="J8203" s="1" t="str">
        <f t="shared" si="1155"/>
        <v>*</v>
      </c>
      <c r="P8203" s="1">
        <v>22</v>
      </c>
      <c r="Q8203" s="1">
        <f t="shared" si="1160"/>
        <v>3.5000000000000003E-2</v>
      </c>
      <c r="T8203" s="4">
        <v>483.96</v>
      </c>
      <c r="U8203" s="9">
        <f t="shared" si="1156"/>
        <v>0</v>
      </c>
      <c r="V8203" s="4">
        <f t="shared" si="1157"/>
        <v>21.998181818181816</v>
      </c>
      <c r="W8203" s="1" t="s">
        <v>21</v>
      </c>
      <c r="X8203" s="1">
        <v>8.99</v>
      </c>
      <c r="Y8203" s="4">
        <f t="shared" si="1158"/>
        <v>492.95</v>
      </c>
      <c r="Z8203" s="1" t="s">
        <v>39</v>
      </c>
      <c r="AA8203" s="1" t="s">
        <v>37</v>
      </c>
      <c r="AB8203" s="1" t="s">
        <v>29</v>
      </c>
      <c r="AC8203" s="1" t="s">
        <v>30</v>
      </c>
      <c r="AD8203" s="1" t="s">
        <v>41</v>
      </c>
      <c r="AE8203" s="2">
        <v>41236</v>
      </c>
    </row>
    <row r="8204" spans="1:31" x14ac:dyDescent="0.25">
      <c r="A8204">
        <f t="shared" si="1159"/>
        <v>8203</v>
      </c>
      <c r="B8204" s="1">
        <v>41063</v>
      </c>
      <c r="C8204" s="2">
        <v>41234</v>
      </c>
      <c r="D8204" s="1" t="s">
        <v>13</v>
      </c>
      <c r="E8204" s="1" t="str">
        <f t="shared" si="1152"/>
        <v>*</v>
      </c>
      <c r="F8204" s="1" t="str">
        <f t="shared" si="1153"/>
        <v>*</v>
      </c>
      <c r="G8204" s="1" t="str">
        <f t="shared" si="1154"/>
        <v>*</v>
      </c>
      <c r="J8204" s="1" t="str">
        <f t="shared" si="1155"/>
        <v>*</v>
      </c>
      <c r="P8204" s="1">
        <v>10</v>
      </c>
      <c r="Q8204" s="1">
        <f t="shared" si="1160"/>
        <v>0.02</v>
      </c>
      <c r="T8204" s="4">
        <v>308.363</v>
      </c>
      <c r="U8204" s="9">
        <f t="shared" si="1156"/>
        <v>0</v>
      </c>
      <c r="V8204" s="4">
        <f t="shared" si="1157"/>
        <v>30.836300000000001</v>
      </c>
      <c r="W8204" s="1" t="s">
        <v>21</v>
      </c>
      <c r="X8204" s="1">
        <v>0.99</v>
      </c>
      <c r="Y8204" s="4">
        <f t="shared" si="1158"/>
        <v>309.35300000000001</v>
      </c>
      <c r="Z8204" s="1" t="s">
        <v>39</v>
      </c>
      <c r="AA8204" s="1" t="s">
        <v>37</v>
      </c>
      <c r="AB8204" s="1" t="s">
        <v>24</v>
      </c>
      <c r="AC8204" s="1" t="s">
        <v>25</v>
      </c>
      <c r="AD8204" s="1" t="s">
        <v>41</v>
      </c>
      <c r="AE8204" s="2">
        <v>41241</v>
      </c>
    </row>
    <row r="8205" spans="1:31" x14ac:dyDescent="0.25">
      <c r="A8205">
        <f t="shared" si="1159"/>
        <v>8204</v>
      </c>
      <c r="B8205" s="1">
        <v>16775</v>
      </c>
      <c r="C8205" s="2">
        <v>41235</v>
      </c>
      <c r="D8205" s="1" t="s">
        <v>13</v>
      </c>
      <c r="E8205" s="1" t="str">
        <f t="shared" si="1152"/>
        <v>*</v>
      </c>
      <c r="F8205" s="1" t="str">
        <f t="shared" si="1153"/>
        <v>*</v>
      </c>
      <c r="G8205" s="1" t="str">
        <f t="shared" si="1154"/>
        <v>*</v>
      </c>
      <c r="J8205" s="1" t="str">
        <f t="shared" si="1155"/>
        <v>*</v>
      </c>
      <c r="P8205" s="1">
        <v>49</v>
      </c>
      <c r="Q8205" s="1">
        <f t="shared" si="1160"/>
        <v>0.05</v>
      </c>
      <c r="T8205" s="4">
        <v>2469.15</v>
      </c>
      <c r="U8205" s="9">
        <f t="shared" si="1156"/>
        <v>1</v>
      </c>
      <c r="V8205" s="4">
        <f t="shared" si="1157"/>
        <v>50.390816326530611</v>
      </c>
      <c r="W8205" s="1" t="s">
        <v>21</v>
      </c>
      <c r="X8205" s="1">
        <v>5.86</v>
      </c>
      <c r="Y8205" s="4">
        <f t="shared" si="1158"/>
        <v>2475.0100000000002</v>
      </c>
      <c r="Z8205" s="1" t="s">
        <v>51</v>
      </c>
      <c r="AA8205" s="1" t="s">
        <v>28</v>
      </c>
      <c r="AB8205" s="1" t="s">
        <v>29</v>
      </c>
      <c r="AC8205" s="1" t="s">
        <v>40</v>
      </c>
      <c r="AD8205" s="1" t="s">
        <v>19</v>
      </c>
      <c r="AE8205" s="2">
        <v>41239</v>
      </c>
    </row>
    <row r="8206" spans="1:31" x14ac:dyDescent="0.25">
      <c r="A8206">
        <f t="shared" si="1159"/>
        <v>8205</v>
      </c>
      <c r="B8206" s="1">
        <v>36160</v>
      </c>
      <c r="C8206" s="2">
        <v>41235</v>
      </c>
      <c r="D8206" s="1" t="s">
        <v>13</v>
      </c>
      <c r="E8206" s="1" t="str">
        <f t="shared" si="1152"/>
        <v>*</v>
      </c>
      <c r="F8206" s="1" t="str">
        <f t="shared" si="1153"/>
        <v>*</v>
      </c>
      <c r="G8206" s="1" t="str">
        <f t="shared" si="1154"/>
        <v>*</v>
      </c>
      <c r="J8206" s="1" t="str">
        <f t="shared" si="1155"/>
        <v>*</v>
      </c>
      <c r="P8206" s="1">
        <v>12</v>
      </c>
      <c r="Q8206" s="1">
        <f t="shared" si="1160"/>
        <v>0.02</v>
      </c>
      <c r="T8206" s="4">
        <v>2218.8910000000001</v>
      </c>
      <c r="U8206" s="9">
        <f t="shared" si="1156"/>
        <v>1</v>
      </c>
      <c r="V8206" s="4">
        <f t="shared" si="1157"/>
        <v>184.90758333333335</v>
      </c>
      <c r="W8206" s="1" t="s">
        <v>14</v>
      </c>
      <c r="X8206" s="1">
        <v>8.99</v>
      </c>
      <c r="Y8206" s="4">
        <f t="shared" si="1158"/>
        <v>2227.8809999999999</v>
      </c>
      <c r="Z8206" s="1" t="s">
        <v>15</v>
      </c>
      <c r="AA8206" s="1" t="s">
        <v>37</v>
      </c>
      <c r="AB8206" s="1" t="s">
        <v>24</v>
      </c>
      <c r="AC8206" s="1" t="s">
        <v>25</v>
      </c>
      <c r="AD8206" s="1" t="s">
        <v>19</v>
      </c>
      <c r="AE8206" s="2">
        <v>41242</v>
      </c>
    </row>
    <row r="8207" spans="1:31" x14ac:dyDescent="0.25">
      <c r="A8207">
        <f t="shared" si="1159"/>
        <v>8206</v>
      </c>
      <c r="B8207" s="1">
        <v>20676</v>
      </c>
      <c r="C8207" s="2">
        <v>41235</v>
      </c>
      <c r="D8207" s="1" t="s">
        <v>13</v>
      </c>
      <c r="E8207" s="1" t="str">
        <f t="shared" si="1152"/>
        <v>*</v>
      </c>
      <c r="F8207" s="1" t="str">
        <f t="shared" si="1153"/>
        <v>*</v>
      </c>
      <c r="G8207" s="1" t="str">
        <f t="shared" si="1154"/>
        <v>*</v>
      </c>
      <c r="J8207" s="1" t="str">
        <f t="shared" si="1155"/>
        <v>*</v>
      </c>
      <c r="P8207" s="1">
        <v>22</v>
      </c>
      <c r="Q8207" s="1">
        <f t="shared" si="1160"/>
        <v>3.5000000000000003E-2</v>
      </c>
      <c r="T8207" s="4">
        <v>43.97</v>
      </c>
      <c r="U8207" s="9">
        <f t="shared" si="1156"/>
        <v>0</v>
      </c>
      <c r="V8207" s="4">
        <f t="shared" si="1157"/>
        <v>1.9986363636363635</v>
      </c>
      <c r="W8207" s="1" t="s">
        <v>21</v>
      </c>
      <c r="X8207" s="1">
        <v>1.49</v>
      </c>
      <c r="Y8207" s="4">
        <f t="shared" si="1158"/>
        <v>45.46</v>
      </c>
      <c r="Z8207" s="1" t="s">
        <v>15</v>
      </c>
      <c r="AA8207" s="1" t="s">
        <v>28</v>
      </c>
      <c r="AB8207" s="1" t="s">
        <v>29</v>
      </c>
      <c r="AC8207" s="1" t="s">
        <v>43</v>
      </c>
      <c r="AD8207" s="1" t="s">
        <v>19</v>
      </c>
      <c r="AE8207" s="2">
        <v>41239</v>
      </c>
    </row>
    <row r="8208" spans="1:31" x14ac:dyDescent="0.25">
      <c r="A8208">
        <f t="shared" si="1159"/>
        <v>8207</v>
      </c>
      <c r="B8208" s="1">
        <v>31270</v>
      </c>
      <c r="C8208" s="2">
        <v>41236</v>
      </c>
      <c r="D8208" s="1" t="s">
        <v>36</v>
      </c>
      <c r="E8208" s="1" t="str">
        <f t="shared" si="1152"/>
        <v>*</v>
      </c>
      <c r="F8208" s="1" t="str">
        <f t="shared" si="1153"/>
        <v>*</v>
      </c>
      <c r="G8208" s="1" t="str">
        <f t="shared" si="1154"/>
        <v>*</v>
      </c>
      <c r="J8208" s="1" t="str">
        <f t="shared" si="1155"/>
        <v>*</v>
      </c>
      <c r="P8208" s="1">
        <v>21</v>
      </c>
      <c r="Q8208" s="1">
        <f t="shared" si="1160"/>
        <v>3.5000000000000003E-2</v>
      </c>
      <c r="T8208" s="4">
        <v>6806.66</v>
      </c>
      <c r="U8208" s="9">
        <f t="shared" si="1156"/>
        <v>1</v>
      </c>
      <c r="V8208" s="4">
        <f t="shared" si="1157"/>
        <v>324.12666666666667</v>
      </c>
      <c r="W8208" s="1" t="s">
        <v>33</v>
      </c>
      <c r="X8208" s="1">
        <v>87.01</v>
      </c>
      <c r="Y8208" s="4">
        <f t="shared" si="1158"/>
        <v>6893.67</v>
      </c>
      <c r="Z8208" s="1" t="s">
        <v>39</v>
      </c>
      <c r="AA8208" s="1" t="s">
        <v>28</v>
      </c>
      <c r="AB8208" s="1" t="s">
        <v>17</v>
      </c>
      <c r="AC8208" s="1" t="s">
        <v>34</v>
      </c>
      <c r="AD8208" s="1" t="s">
        <v>35</v>
      </c>
      <c r="AE8208" s="2">
        <v>41237</v>
      </c>
    </row>
    <row r="8209" spans="1:31" x14ac:dyDescent="0.25">
      <c r="A8209">
        <f t="shared" si="1159"/>
        <v>8208</v>
      </c>
      <c r="B8209" s="1">
        <v>31270</v>
      </c>
      <c r="C8209" s="2">
        <v>41236</v>
      </c>
      <c r="D8209" s="1" t="s">
        <v>36</v>
      </c>
      <c r="E8209" s="1" t="str">
        <f t="shared" si="1152"/>
        <v>*</v>
      </c>
      <c r="F8209" s="1" t="str">
        <f t="shared" si="1153"/>
        <v>*</v>
      </c>
      <c r="G8209" s="1" t="str">
        <f t="shared" si="1154"/>
        <v>*</v>
      </c>
      <c r="J8209" s="1" t="str">
        <f t="shared" si="1155"/>
        <v>*</v>
      </c>
      <c r="P8209" s="1">
        <v>3</v>
      </c>
      <c r="Q8209" s="1">
        <f t="shared" si="1160"/>
        <v>0.01</v>
      </c>
      <c r="T8209" s="4">
        <v>891.61</v>
      </c>
      <c r="U8209" s="9">
        <f t="shared" si="1156"/>
        <v>0</v>
      </c>
      <c r="V8209" s="4">
        <f t="shared" si="1157"/>
        <v>297.20333333333332</v>
      </c>
      <c r="W8209" s="1" t="s">
        <v>33</v>
      </c>
      <c r="X8209" s="1">
        <v>48.8</v>
      </c>
      <c r="Y8209" s="4">
        <f t="shared" si="1158"/>
        <v>940.41</v>
      </c>
      <c r="Z8209" s="1" t="s">
        <v>39</v>
      </c>
      <c r="AA8209" s="1" t="s">
        <v>28</v>
      </c>
      <c r="AB8209" s="1" t="s">
        <v>17</v>
      </c>
      <c r="AC8209" s="1" t="s">
        <v>34</v>
      </c>
      <c r="AD8209" s="1" t="s">
        <v>35</v>
      </c>
      <c r="AE8209" s="2">
        <v>41238</v>
      </c>
    </row>
    <row r="8210" spans="1:31" x14ac:dyDescent="0.25">
      <c r="A8210">
        <f t="shared" si="1159"/>
        <v>8209</v>
      </c>
      <c r="B8210" s="1">
        <v>31270</v>
      </c>
      <c r="C8210" s="2">
        <v>41236</v>
      </c>
      <c r="D8210" s="1" t="s">
        <v>36</v>
      </c>
      <c r="E8210" s="1" t="str">
        <f t="shared" si="1152"/>
        <v>*</v>
      </c>
      <c r="F8210" s="1" t="str">
        <f t="shared" si="1153"/>
        <v>*</v>
      </c>
      <c r="G8210" s="1" t="str">
        <f t="shared" si="1154"/>
        <v>*</v>
      </c>
      <c r="J8210" s="1" t="str">
        <f t="shared" si="1155"/>
        <v>*</v>
      </c>
      <c r="P8210" s="1">
        <v>5</v>
      </c>
      <c r="Q8210" s="1">
        <f t="shared" si="1160"/>
        <v>0.01</v>
      </c>
      <c r="T8210" s="4">
        <v>165.04</v>
      </c>
      <c r="U8210" s="9">
        <f t="shared" si="1156"/>
        <v>0</v>
      </c>
      <c r="V8210" s="4">
        <f t="shared" si="1157"/>
        <v>33.007999999999996</v>
      </c>
      <c r="W8210" s="1" t="s">
        <v>21</v>
      </c>
      <c r="X8210" s="1">
        <v>8.65</v>
      </c>
      <c r="Y8210" s="4">
        <f t="shared" si="1158"/>
        <v>173.69</v>
      </c>
      <c r="Z8210" s="1" t="s">
        <v>39</v>
      </c>
      <c r="AA8210" s="1" t="s">
        <v>28</v>
      </c>
      <c r="AB8210" s="1" t="s">
        <v>24</v>
      </c>
      <c r="AC8210" s="1" t="s">
        <v>38</v>
      </c>
      <c r="AD8210" s="1" t="s">
        <v>19</v>
      </c>
      <c r="AE8210" s="2">
        <v>41238</v>
      </c>
    </row>
    <row r="8211" spans="1:31" x14ac:dyDescent="0.25">
      <c r="A8211">
        <f t="shared" si="1159"/>
        <v>8210</v>
      </c>
      <c r="B8211" s="1">
        <v>34976</v>
      </c>
      <c r="C8211" s="2">
        <v>41237</v>
      </c>
      <c r="D8211" s="1" t="s">
        <v>36</v>
      </c>
      <c r="E8211" s="1" t="str">
        <f t="shared" si="1152"/>
        <v>*</v>
      </c>
      <c r="F8211" s="1" t="str">
        <f t="shared" si="1153"/>
        <v>*</v>
      </c>
      <c r="G8211" s="1" t="str">
        <f t="shared" si="1154"/>
        <v>*</v>
      </c>
      <c r="J8211" s="1" t="str">
        <f t="shared" si="1155"/>
        <v>*</v>
      </c>
      <c r="P8211" s="1">
        <v>45</v>
      </c>
      <c r="Q8211" s="1">
        <f t="shared" si="1160"/>
        <v>0.05</v>
      </c>
      <c r="T8211" s="4">
        <v>4475</v>
      </c>
      <c r="U8211" s="9">
        <f t="shared" si="1156"/>
        <v>1</v>
      </c>
      <c r="V8211" s="4">
        <f t="shared" si="1157"/>
        <v>99.444444444444443</v>
      </c>
      <c r="W8211" s="1" t="s">
        <v>33</v>
      </c>
      <c r="X8211" s="1">
        <v>74.349999999999994</v>
      </c>
      <c r="Y8211" s="4">
        <f t="shared" si="1158"/>
        <v>4549.3500000000004</v>
      </c>
      <c r="Z8211" s="1" t="s">
        <v>46</v>
      </c>
      <c r="AA8211" s="1" t="s">
        <v>37</v>
      </c>
      <c r="AB8211" s="1" t="s">
        <v>17</v>
      </c>
      <c r="AC8211" s="1" t="s">
        <v>34</v>
      </c>
      <c r="AD8211" s="1" t="s">
        <v>35</v>
      </c>
      <c r="AE8211" s="2">
        <v>41239</v>
      </c>
    </row>
    <row r="8212" spans="1:31" x14ac:dyDescent="0.25">
      <c r="A8212">
        <f t="shared" si="1159"/>
        <v>8211</v>
      </c>
      <c r="B8212" s="1">
        <v>37765</v>
      </c>
      <c r="C8212" s="2">
        <v>41237</v>
      </c>
      <c r="D8212" s="1" t="s">
        <v>13</v>
      </c>
      <c r="E8212" s="1" t="str">
        <f t="shared" si="1152"/>
        <v>*</v>
      </c>
      <c r="F8212" s="1" t="str">
        <f t="shared" si="1153"/>
        <v>*</v>
      </c>
      <c r="G8212" s="1" t="str">
        <f t="shared" si="1154"/>
        <v>*</v>
      </c>
      <c r="J8212" s="1" t="str">
        <f t="shared" si="1155"/>
        <v>*</v>
      </c>
      <c r="P8212" s="1">
        <v>12</v>
      </c>
      <c r="Q8212" s="1">
        <f t="shared" si="1160"/>
        <v>0.02</v>
      </c>
      <c r="T8212" s="4">
        <v>1465.33</v>
      </c>
      <c r="U8212" s="9">
        <f t="shared" si="1156"/>
        <v>1</v>
      </c>
      <c r="V8212" s="4">
        <f t="shared" si="1157"/>
        <v>122.11083333333333</v>
      </c>
      <c r="W8212" s="1" t="s">
        <v>33</v>
      </c>
      <c r="X8212" s="1">
        <v>30</v>
      </c>
      <c r="Y8212" s="4">
        <f t="shared" si="1158"/>
        <v>1495.33</v>
      </c>
      <c r="Z8212" s="1" t="s">
        <v>49</v>
      </c>
      <c r="AA8212" s="1" t="s">
        <v>16</v>
      </c>
      <c r="AB8212" s="1" t="s">
        <v>17</v>
      </c>
      <c r="AC8212" s="1" t="s">
        <v>34</v>
      </c>
      <c r="AD8212" s="1" t="s">
        <v>35</v>
      </c>
      <c r="AE8212" s="2">
        <v>41242</v>
      </c>
    </row>
    <row r="8213" spans="1:31" x14ac:dyDescent="0.25">
      <c r="A8213">
        <f t="shared" si="1159"/>
        <v>8212</v>
      </c>
      <c r="B8213" s="1">
        <v>37765</v>
      </c>
      <c r="C8213" s="2">
        <v>41237</v>
      </c>
      <c r="D8213" s="1" t="s">
        <v>13</v>
      </c>
      <c r="E8213" s="1" t="str">
        <f t="shared" si="1152"/>
        <v>*</v>
      </c>
      <c r="F8213" s="1" t="str">
        <f t="shared" si="1153"/>
        <v>*</v>
      </c>
      <c r="G8213" s="1" t="str">
        <f t="shared" si="1154"/>
        <v>*</v>
      </c>
      <c r="J8213" s="1" t="str">
        <f t="shared" si="1155"/>
        <v>*</v>
      </c>
      <c r="P8213" s="1">
        <v>18</v>
      </c>
      <c r="Q8213" s="1">
        <f t="shared" si="1160"/>
        <v>0.02</v>
      </c>
      <c r="T8213" s="4">
        <v>655.58</v>
      </c>
      <c r="U8213" s="9">
        <f t="shared" si="1156"/>
        <v>0</v>
      </c>
      <c r="V8213" s="4">
        <f t="shared" si="1157"/>
        <v>36.421111111111117</v>
      </c>
      <c r="W8213" s="1" t="s">
        <v>21</v>
      </c>
      <c r="X8213" s="1">
        <v>5.09</v>
      </c>
      <c r="Y8213" s="4">
        <f t="shared" si="1158"/>
        <v>660.67000000000007</v>
      </c>
      <c r="Z8213" s="1" t="s">
        <v>49</v>
      </c>
      <c r="AA8213" s="1" t="s">
        <v>16</v>
      </c>
      <c r="AB8213" s="1" t="s">
        <v>29</v>
      </c>
      <c r="AC8213" s="1" t="s">
        <v>40</v>
      </c>
      <c r="AD8213" s="1" t="s">
        <v>19</v>
      </c>
      <c r="AE8213" s="2">
        <v>41241</v>
      </c>
    </row>
    <row r="8214" spans="1:31" x14ac:dyDescent="0.25">
      <c r="A8214">
        <f t="shared" si="1159"/>
        <v>8213</v>
      </c>
      <c r="B8214" s="1">
        <v>33637</v>
      </c>
      <c r="C8214" s="2">
        <v>41237</v>
      </c>
      <c r="D8214" s="1" t="s">
        <v>13</v>
      </c>
      <c r="E8214" s="1" t="str">
        <f t="shared" si="1152"/>
        <v>*</v>
      </c>
      <c r="F8214" s="1" t="str">
        <f t="shared" si="1153"/>
        <v>*</v>
      </c>
      <c r="G8214" s="1" t="str">
        <f t="shared" si="1154"/>
        <v>*</v>
      </c>
      <c r="J8214" s="1" t="str">
        <f t="shared" si="1155"/>
        <v>*</v>
      </c>
      <c r="P8214" s="1">
        <v>35</v>
      </c>
      <c r="Q8214" s="1">
        <f t="shared" si="1160"/>
        <v>0.04</v>
      </c>
      <c r="T8214" s="4">
        <v>192.21</v>
      </c>
      <c r="U8214" s="9">
        <f t="shared" si="1156"/>
        <v>0</v>
      </c>
      <c r="V8214" s="4">
        <f t="shared" si="1157"/>
        <v>5.491714285714286</v>
      </c>
      <c r="W8214" s="1" t="s">
        <v>21</v>
      </c>
      <c r="X8214" s="1">
        <v>5.26</v>
      </c>
      <c r="Y8214" s="4">
        <f t="shared" si="1158"/>
        <v>197.47</v>
      </c>
      <c r="Z8214" s="1" t="s">
        <v>51</v>
      </c>
      <c r="AA8214" s="1" t="s">
        <v>23</v>
      </c>
      <c r="AB8214" s="1" t="s">
        <v>17</v>
      </c>
      <c r="AC8214" s="1" t="s">
        <v>18</v>
      </c>
      <c r="AD8214" s="1" t="s">
        <v>41</v>
      </c>
      <c r="AE8214" s="2">
        <v>41239</v>
      </c>
    </row>
    <row r="8215" spans="1:31" x14ac:dyDescent="0.25">
      <c r="A8215">
        <f t="shared" si="1159"/>
        <v>8214</v>
      </c>
      <c r="B8215" s="1">
        <v>34976</v>
      </c>
      <c r="C8215" s="2">
        <v>41237</v>
      </c>
      <c r="D8215" s="1" t="s">
        <v>36</v>
      </c>
      <c r="E8215" s="1" t="str">
        <f t="shared" si="1152"/>
        <v>*</v>
      </c>
      <c r="F8215" s="1" t="str">
        <f t="shared" si="1153"/>
        <v>*</v>
      </c>
      <c r="G8215" s="1" t="str">
        <f t="shared" si="1154"/>
        <v>*</v>
      </c>
      <c r="J8215" s="1" t="str">
        <f t="shared" si="1155"/>
        <v>*</v>
      </c>
      <c r="P8215" s="1">
        <v>29</v>
      </c>
      <c r="Q8215" s="1">
        <f t="shared" si="1160"/>
        <v>3.5000000000000003E-2</v>
      </c>
      <c r="T8215" s="4">
        <v>168.2</v>
      </c>
      <c r="U8215" s="9">
        <f t="shared" si="1156"/>
        <v>0</v>
      </c>
      <c r="V8215" s="4">
        <f t="shared" si="1157"/>
        <v>5.8</v>
      </c>
      <c r="W8215" s="1" t="s">
        <v>21</v>
      </c>
      <c r="X8215" s="1">
        <v>5.46</v>
      </c>
      <c r="Y8215" s="4">
        <f t="shared" si="1158"/>
        <v>173.66</v>
      </c>
      <c r="Z8215" s="1" t="s">
        <v>46</v>
      </c>
      <c r="AA8215" s="1" t="s">
        <v>37</v>
      </c>
      <c r="AB8215" s="1" t="s">
        <v>29</v>
      </c>
      <c r="AC8215" s="1" t="s">
        <v>40</v>
      </c>
      <c r="AD8215" s="1" t="s">
        <v>19</v>
      </c>
      <c r="AE8215" s="2">
        <v>41238</v>
      </c>
    </row>
    <row r="8216" spans="1:31" x14ac:dyDescent="0.25">
      <c r="A8216">
        <f t="shared" si="1159"/>
        <v>8215</v>
      </c>
      <c r="B8216" s="1">
        <v>37765</v>
      </c>
      <c r="C8216" s="2">
        <v>41237</v>
      </c>
      <c r="D8216" s="1" t="s">
        <v>13</v>
      </c>
      <c r="E8216" s="1" t="str">
        <f t="shared" si="1152"/>
        <v>*</v>
      </c>
      <c r="F8216" s="1" t="str">
        <f t="shared" si="1153"/>
        <v>*</v>
      </c>
      <c r="G8216" s="1" t="str">
        <f t="shared" si="1154"/>
        <v>*</v>
      </c>
      <c r="J8216" s="1" t="str">
        <f t="shared" si="1155"/>
        <v>*</v>
      </c>
      <c r="P8216" s="1">
        <v>7</v>
      </c>
      <c r="Q8216" s="1">
        <f t="shared" si="1160"/>
        <v>0.01</v>
      </c>
      <c r="T8216" s="4">
        <v>42.66</v>
      </c>
      <c r="U8216" s="9">
        <f t="shared" si="1156"/>
        <v>0</v>
      </c>
      <c r="V8216" s="4">
        <f t="shared" si="1157"/>
        <v>6.0942857142857134</v>
      </c>
      <c r="W8216" s="1" t="s">
        <v>14</v>
      </c>
      <c r="X8216" s="1">
        <v>6.89</v>
      </c>
      <c r="Y8216" s="4">
        <f t="shared" si="1158"/>
        <v>49.55</v>
      </c>
      <c r="Z8216" s="1" t="s">
        <v>49</v>
      </c>
      <c r="AA8216" s="1" t="s">
        <v>16</v>
      </c>
      <c r="AB8216" s="1" t="s">
        <v>29</v>
      </c>
      <c r="AC8216" s="1" t="s">
        <v>63</v>
      </c>
      <c r="AD8216" s="1" t="s">
        <v>19</v>
      </c>
      <c r="AE8216" s="2">
        <v>41242</v>
      </c>
    </row>
    <row r="8217" spans="1:31" x14ac:dyDescent="0.25">
      <c r="A8217">
        <f t="shared" si="1159"/>
        <v>8216</v>
      </c>
      <c r="B8217" s="1">
        <v>26055</v>
      </c>
      <c r="C8217" s="2">
        <v>41238</v>
      </c>
      <c r="D8217" s="1" t="s">
        <v>27</v>
      </c>
      <c r="E8217" s="1" t="str">
        <f t="shared" si="1152"/>
        <v>*</v>
      </c>
      <c r="F8217" s="1" t="str">
        <f t="shared" si="1153"/>
        <v>*</v>
      </c>
      <c r="G8217" s="1" t="str">
        <f t="shared" si="1154"/>
        <v>*</v>
      </c>
      <c r="J8217" s="1" t="str">
        <f t="shared" si="1155"/>
        <v>*</v>
      </c>
      <c r="P8217" s="1">
        <v>46</v>
      </c>
      <c r="Q8217" s="1">
        <f t="shared" si="1160"/>
        <v>0.05</v>
      </c>
      <c r="T8217" s="4">
        <v>6733.52</v>
      </c>
      <c r="U8217" s="9">
        <f t="shared" si="1156"/>
        <v>1</v>
      </c>
      <c r="V8217" s="4">
        <f t="shared" si="1157"/>
        <v>146.38086956521741</v>
      </c>
      <c r="W8217" s="1" t="s">
        <v>21</v>
      </c>
      <c r="X8217" s="1">
        <v>4</v>
      </c>
      <c r="Y8217" s="4">
        <f t="shared" si="1158"/>
        <v>6737.52</v>
      </c>
      <c r="Z8217" s="1" t="s">
        <v>42</v>
      </c>
      <c r="AA8217" s="1" t="s">
        <v>37</v>
      </c>
      <c r="AB8217" s="1" t="s">
        <v>24</v>
      </c>
      <c r="AC8217" s="1" t="s">
        <v>38</v>
      </c>
      <c r="AD8217" s="1" t="s">
        <v>19</v>
      </c>
      <c r="AE8217" s="2">
        <v>41239</v>
      </c>
    </row>
    <row r="8218" spans="1:31" x14ac:dyDescent="0.25">
      <c r="A8218">
        <f t="shared" si="1159"/>
        <v>8217</v>
      </c>
      <c r="B8218" s="1">
        <v>9504</v>
      </c>
      <c r="C8218" s="2">
        <v>41238</v>
      </c>
      <c r="D8218" s="1" t="s">
        <v>36</v>
      </c>
      <c r="E8218" s="1" t="str">
        <f t="shared" si="1152"/>
        <v>*</v>
      </c>
      <c r="F8218" s="1" t="str">
        <f t="shared" si="1153"/>
        <v>*</v>
      </c>
      <c r="G8218" s="1" t="str">
        <f t="shared" si="1154"/>
        <v>*</v>
      </c>
      <c r="J8218" s="1" t="str">
        <f t="shared" si="1155"/>
        <v>*</v>
      </c>
      <c r="P8218" s="1">
        <v>17</v>
      </c>
      <c r="Q8218" s="1">
        <f t="shared" si="1160"/>
        <v>0.02</v>
      </c>
      <c r="T8218" s="4">
        <v>1954.796</v>
      </c>
      <c r="U8218" s="9">
        <f t="shared" si="1156"/>
        <v>1</v>
      </c>
      <c r="V8218" s="4">
        <f t="shared" si="1157"/>
        <v>114.988</v>
      </c>
      <c r="W8218" s="1" t="s">
        <v>21</v>
      </c>
      <c r="X8218" s="1">
        <v>4.2</v>
      </c>
      <c r="Y8218" s="4">
        <f t="shared" si="1158"/>
        <v>1958.9960000000001</v>
      </c>
      <c r="Z8218" s="1" t="s">
        <v>46</v>
      </c>
      <c r="AA8218" s="1" t="s">
        <v>23</v>
      </c>
      <c r="AB8218" s="1" t="s">
        <v>24</v>
      </c>
      <c r="AC8218" s="1" t="s">
        <v>25</v>
      </c>
      <c r="AD8218" s="1" t="s">
        <v>19</v>
      </c>
      <c r="AE8218" s="2">
        <v>41240</v>
      </c>
    </row>
    <row r="8219" spans="1:31" x14ac:dyDescent="0.25">
      <c r="A8219">
        <f t="shared" si="1159"/>
        <v>8218</v>
      </c>
      <c r="B8219" s="1">
        <v>47777</v>
      </c>
      <c r="C8219" s="2">
        <v>41238</v>
      </c>
      <c r="D8219" s="1" t="s">
        <v>13</v>
      </c>
      <c r="E8219" s="1" t="str">
        <f t="shared" si="1152"/>
        <v>*</v>
      </c>
      <c r="F8219" s="1" t="str">
        <f t="shared" si="1153"/>
        <v>*</v>
      </c>
      <c r="G8219" s="1" t="str">
        <f t="shared" si="1154"/>
        <v>*</v>
      </c>
      <c r="J8219" s="1" t="str">
        <f t="shared" si="1155"/>
        <v>*</v>
      </c>
      <c r="P8219" s="1">
        <v>13</v>
      </c>
      <c r="Q8219" s="1">
        <f t="shared" si="1160"/>
        <v>0.02</v>
      </c>
      <c r="T8219" s="4">
        <v>87.91</v>
      </c>
      <c r="U8219" s="9">
        <f t="shared" si="1156"/>
        <v>0</v>
      </c>
      <c r="V8219" s="4">
        <f t="shared" si="1157"/>
        <v>6.7623076923076919</v>
      </c>
      <c r="W8219" s="1" t="s">
        <v>21</v>
      </c>
      <c r="X8219" s="1">
        <v>5.41</v>
      </c>
      <c r="Y8219" s="4">
        <f t="shared" si="1158"/>
        <v>93.32</v>
      </c>
      <c r="Z8219" s="1" t="s">
        <v>51</v>
      </c>
      <c r="AA8219" s="1" t="s">
        <v>37</v>
      </c>
      <c r="AB8219" s="1" t="s">
        <v>29</v>
      </c>
      <c r="AC8219" s="1" t="s">
        <v>40</v>
      </c>
      <c r="AD8219" s="1" t="s">
        <v>19</v>
      </c>
      <c r="AE8219" s="2">
        <v>41240</v>
      </c>
    </row>
    <row r="8220" spans="1:31" x14ac:dyDescent="0.25">
      <c r="A8220">
        <f t="shared" si="1159"/>
        <v>8219</v>
      </c>
      <c r="B8220" s="1">
        <v>25377</v>
      </c>
      <c r="C8220" s="2">
        <v>41239</v>
      </c>
      <c r="D8220" s="1" t="s">
        <v>13</v>
      </c>
      <c r="E8220" s="1" t="str">
        <f t="shared" si="1152"/>
        <v>*</v>
      </c>
      <c r="F8220" s="1" t="str">
        <f t="shared" si="1153"/>
        <v>*</v>
      </c>
      <c r="G8220" s="1" t="str">
        <f t="shared" si="1154"/>
        <v>*</v>
      </c>
      <c r="J8220" s="1" t="str">
        <f t="shared" si="1155"/>
        <v>*</v>
      </c>
      <c r="P8220" s="1">
        <v>3</v>
      </c>
      <c r="Q8220" s="1">
        <f t="shared" si="1160"/>
        <v>0.01</v>
      </c>
      <c r="T8220" s="4">
        <v>4343.51</v>
      </c>
      <c r="U8220" s="9">
        <f t="shared" si="1156"/>
        <v>1</v>
      </c>
      <c r="V8220" s="4">
        <f t="shared" si="1157"/>
        <v>1447.8366666666668</v>
      </c>
      <c r="W8220" s="1" t="s">
        <v>33</v>
      </c>
      <c r="X8220" s="1">
        <v>29.7</v>
      </c>
      <c r="Y8220" s="4">
        <f t="shared" si="1158"/>
        <v>4373.21</v>
      </c>
      <c r="Z8220" s="1" t="s">
        <v>39</v>
      </c>
      <c r="AA8220" s="1" t="s">
        <v>28</v>
      </c>
      <c r="AB8220" s="1" t="s">
        <v>24</v>
      </c>
      <c r="AC8220" s="1" t="s">
        <v>56</v>
      </c>
      <c r="AD8220" s="1" t="s">
        <v>35</v>
      </c>
      <c r="AE8220" s="2">
        <v>41246</v>
      </c>
    </row>
    <row r="8221" spans="1:31" x14ac:dyDescent="0.25">
      <c r="A8221">
        <f t="shared" si="1159"/>
        <v>8220</v>
      </c>
      <c r="B8221" s="1">
        <v>23777</v>
      </c>
      <c r="C8221" s="2">
        <v>41239</v>
      </c>
      <c r="D8221" s="1" t="s">
        <v>27</v>
      </c>
      <c r="E8221" s="1" t="str">
        <f t="shared" si="1152"/>
        <v>*</v>
      </c>
      <c r="F8221" s="1" t="str">
        <f t="shared" si="1153"/>
        <v>*</v>
      </c>
      <c r="G8221" s="1" t="str">
        <f t="shared" si="1154"/>
        <v>*</v>
      </c>
      <c r="J8221" s="1" t="str">
        <f t="shared" si="1155"/>
        <v>*</v>
      </c>
      <c r="P8221" s="1">
        <v>16</v>
      </c>
      <c r="Q8221" s="1">
        <f t="shared" si="1160"/>
        <v>0.02</v>
      </c>
      <c r="T8221" s="4">
        <v>487.7</v>
      </c>
      <c r="U8221" s="9">
        <f t="shared" si="1156"/>
        <v>0</v>
      </c>
      <c r="V8221" s="4">
        <f t="shared" si="1157"/>
        <v>30.481249999999999</v>
      </c>
      <c r="W8221" s="1" t="s">
        <v>21</v>
      </c>
      <c r="X8221" s="1">
        <v>6.72</v>
      </c>
      <c r="Y8221" s="4">
        <f t="shared" si="1158"/>
        <v>494.42</v>
      </c>
      <c r="Z8221" s="1" t="s">
        <v>54</v>
      </c>
      <c r="AA8221" s="1" t="s">
        <v>16</v>
      </c>
      <c r="AB8221" s="1" t="s">
        <v>29</v>
      </c>
      <c r="AC8221" s="1" t="s">
        <v>55</v>
      </c>
      <c r="AD8221" s="1" t="s">
        <v>19</v>
      </c>
      <c r="AE8221" s="2">
        <v>41240</v>
      </c>
    </row>
    <row r="8222" spans="1:31" x14ac:dyDescent="0.25">
      <c r="A8222">
        <f t="shared" si="1159"/>
        <v>8221</v>
      </c>
      <c r="B8222" s="1">
        <v>40838</v>
      </c>
      <c r="C8222" s="2">
        <v>41239</v>
      </c>
      <c r="D8222" s="1" t="s">
        <v>27</v>
      </c>
      <c r="E8222" s="1" t="str">
        <f t="shared" si="1152"/>
        <v>*</v>
      </c>
      <c r="F8222" s="1" t="str">
        <f t="shared" si="1153"/>
        <v>*</v>
      </c>
      <c r="G8222" s="1" t="str">
        <f t="shared" si="1154"/>
        <v>*</v>
      </c>
      <c r="J8222" s="1" t="str">
        <f t="shared" si="1155"/>
        <v>*</v>
      </c>
      <c r="P8222" s="1">
        <v>40</v>
      </c>
      <c r="Q8222" s="1">
        <f t="shared" si="1160"/>
        <v>0.05</v>
      </c>
      <c r="T8222" s="4">
        <v>323.95999999999998</v>
      </c>
      <c r="U8222" s="9">
        <f t="shared" si="1156"/>
        <v>0</v>
      </c>
      <c r="V8222" s="4">
        <f t="shared" si="1157"/>
        <v>8.0990000000000002</v>
      </c>
      <c r="W8222" s="1" t="s">
        <v>21</v>
      </c>
      <c r="X8222" s="1">
        <v>7.96</v>
      </c>
      <c r="Y8222" s="4">
        <f t="shared" si="1158"/>
        <v>331.91999999999996</v>
      </c>
      <c r="Z8222" s="1" t="s">
        <v>46</v>
      </c>
      <c r="AA8222" s="1" t="s">
        <v>16</v>
      </c>
      <c r="AB8222" s="1" t="s">
        <v>17</v>
      </c>
      <c r="AC8222" s="1" t="s">
        <v>18</v>
      </c>
      <c r="AD8222" s="1" t="s">
        <v>19</v>
      </c>
      <c r="AE8222" s="2">
        <v>41242</v>
      </c>
    </row>
    <row r="8223" spans="1:31" x14ac:dyDescent="0.25">
      <c r="A8223">
        <f t="shared" si="1159"/>
        <v>8222</v>
      </c>
      <c r="B8223" s="1">
        <v>40838</v>
      </c>
      <c r="C8223" s="2">
        <v>41239</v>
      </c>
      <c r="D8223" s="1" t="s">
        <v>27</v>
      </c>
      <c r="E8223" s="1" t="str">
        <f t="shared" si="1152"/>
        <v>*</v>
      </c>
      <c r="F8223" s="1" t="str">
        <f t="shared" si="1153"/>
        <v>*</v>
      </c>
      <c r="G8223" s="1" t="str">
        <f t="shared" si="1154"/>
        <v>*</v>
      </c>
      <c r="J8223" s="1" t="str">
        <f t="shared" si="1155"/>
        <v>*</v>
      </c>
      <c r="P8223" s="1">
        <v>10</v>
      </c>
      <c r="Q8223" s="1">
        <f t="shared" si="1160"/>
        <v>0.02</v>
      </c>
      <c r="T8223" s="4">
        <v>175.85650000000001</v>
      </c>
      <c r="U8223" s="9">
        <f t="shared" si="1156"/>
        <v>0</v>
      </c>
      <c r="V8223" s="4">
        <f t="shared" si="1157"/>
        <v>17.585650000000001</v>
      </c>
      <c r="W8223" s="1" t="s">
        <v>21</v>
      </c>
      <c r="X8223" s="1">
        <v>1.25</v>
      </c>
      <c r="Y8223" s="4">
        <f t="shared" si="1158"/>
        <v>177.10650000000001</v>
      </c>
      <c r="Z8223" s="1" t="s">
        <v>46</v>
      </c>
      <c r="AA8223" s="1" t="s">
        <v>16</v>
      </c>
      <c r="AB8223" s="1" t="s">
        <v>24</v>
      </c>
      <c r="AC8223" s="1" t="s">
        <v>25</v>
      </c>
      <c r="AD8223" s="1" t="s">
        <v>41</v>
      </c>
      <c r="AE8223" s="2">
        <v>41240</v>
      </c>
    </row>
    <row r="8224" spans="1:31" x14ac:dyDescent="0.25">
      <c r="A8224">
        <f t="shared" si="1159"/>
        <v>8223</v>
      </c>
      <c r="B8224" s="1">
        <v>6529</v>
      </c>
      <c r="C8224" s="2">
        <v>41239</v>
      </c>
      <c r="D8224" s="1" t="s">
        <v>36</v>
      </c>
      <c r="E8224" s="1" t="str">
        <f t="shared" si="1152"/>
        <v>*</v>
      </c>
      <c r="F8224" s="1" t="str">
        <f t="shared" si="1153"/>
        <v>*</v>
      </c>
      <c r="G8224" s="1" t="str">
        <f t="shared" si="1154"/>
        <v>*</v>
      </c>
      <c r="J8224" s="1" t="str">
        <f t="shared" si="1155"/>
        <v>*</v>
      </c>
      <c r="P8224" s="1">
        <v>35</v>
      </c>
      <c r="Q8224" s="1">
        <f t="shared" si="1160"/>
        <v>0.04</v>
      </c>
      <c r="T8224" s="4">
        <v>89.71</v>
      </c>
      <c r="U8224" s="9">
        <f t="shared" si="1156"/>
        <v>0</v>
      </c>
      <c r="V8224" s="4">
        <f t="shared" si="1157"/>
        <v>2.5631428571428572</v>
      </c>
      <c r="W8224" s="1" t="s">
        <v>21</v>
      </c>
      <c r="X8224" s="1">
        <v>0.8</v>
      </c>
      <c r="Y8224" s="4">
        <f t="shared" si="1158"/>
        <v>90.509999999999991</v>
      </c>
      <c r="Z8224" s="1" t="s">
        <v>49</v>
      </c>
      <c r="AA8224" s="1" t="s">
        <v>23</v>
      </c>
      <c r="AB8224" s="1" t="s">
        <v>29</v>
      </c>
      <c r="AC8224" s="1" t="s">
        <v>61</v>
      </c>
      <c r="AD8224" s="1" t="s">
        <v>31</v>
      </c>
      <c r="AE8224" s="2">
        <v>41241</v>
      </c>
    </row>
    <row r="8225" spans="1:31" x14ac:dyDescent="0.25">
      <c r="A8225">
        <f t="shared" si="1159"/>
        <v>8224</v>
      </c>
      <c r="B8225" s="1">
        <v>40289</v>
      </c>
      <c r="C8225" s="2">
        <v>41239</v>
      </c>
      <c r="D8225" s="1" t="s">
        <v>27</v>
      </c>
      <c r="E8225" s="1" t="str">
        <f t="shared" si="1152"/>
        <v>*</v>
      </c>
      <c r="F8225" s="1" t="str">
        <f t="shared" si="1153"/>
        <v>*</v>
      </c>
      <c r="G8225" s="1" t="str">
        <f t="shared" si="1154"/>
        <v>*</v>
      </c>
      <c r="J8225" s="1" t="str">
        <f t="shared" si="1155"/>
        <v>*</v>
      </c>
      <c r="P8225" s="1">
        <v>26</v>
      </c>
      <c r="Q8225" s="1">
        <f t="shared" si="1160"/>
        <v>3.5000000000000003E-2</v>
      </c>
      <c r="T8225" s="4">
        <v>78.09</v>
      </c>
      <c r="U8225" s="9">
        <f t="shared" si="1156"/>
        <v>0</v>
      </c>
      <c r="V8225" s="4">
        <f t="shared" si="1157"/>
        <v>3.0034615384615386</v>
      </c>
      <c r="W8225" s="1" t="s">
        <v>21</v>
      </c>
      <c r="X8225" s="1">
        <v>0.99</v>
      </c>
      <c r="Y8225" s="4">
        <f t="shared" si="1158"/>
        <v>79.08</v>
      </c>
      <c r="Z8225" s="1" t="s">
        <v>54</v>
      </c>
      <c r="AA8225" s="1" t="s">
        <v>16</v>
      </c>
      <c r="AB8225" s="1" t="s">
        <v>29</v>
      </c>
      <c r="AC8225" s="1" t="s">
        <v>58</v>
      </c>
      <c r="AD8225" s="1" t="s">
        <v>19</v>
      </c>
      <c r="AE8225" s="2">
        <v>41240</v>
      </c>
    </row>
    <row r="8226" spans="1:31" x14ac:dyDescent="0.25">
      <c r="A8226">
        <f t="shared" si="1159"/>
        <v>8225</v>
      </c>
      <c r="B8226" s="1">
        <v>40289</v>
      </c>
      <c r="C8226" s="2">
        <v>41239</v>
      </c>
      <c r="D8226" s="1" t="s">
        <v>27</v>
      </c>
      <c r="E8226" s="1" t="str">
        <f t="shared" si="1152"/>
        <v>*</v>
      </c>
      <c r="F8226" s="1" t="str">
        <f t="shared" si="1153"/>
        <v>*</v>
      </c>
      <c r="G8226" s="1" t="str">
        <f t="shared" si="1154"/>
        <v>*</v>
      </c>
      <c r="J8226" s="1" t="str">
        <f t="shared" si="1155"/>
        <v>*</v>
      </c>
      <c r="P8226" s="1">
        <v>4</v>
      </c>
      <c r="Q8226" s="1">
        <f t="shared" si="1160"/>
        <v>0.01</v>
      </c>
      <c r="T8226" s="4">
        <v>42.77</v>
      </c>
      <c r="U8226" s="9">
        <f t="shared" si="1156"/>
        <v>0</v>
      </c>
      <c r="V8226" s="4">
        <f t="shared" si="1157"/>
        <v>10.692500000000001</v>
      </c>
      <c r="W8226" s="1" t="s">
        <v>21</v>
      </c>
      <c r="X8226" s="1">
        <v>2.27</v>
      </c>
      <c r="Y8226" s="4">
        <f t="shared" si="1158"/>
        <v>45.040000000000006</v>
      </c>
      <c r="Z8226" s="1" t="s">
        <v>54</v>
      </c>
      <c r="AA8226" s="1" t="s">
        <v>16</v>
      </c>
      <c r="AB8226" s="1" t="s">
        <v>29</v>
      </c>
      <c r="AC8226" s="1" t="s">
        <v>40</v>
      </c>
      <c r="AD8226" s="1" t="s">
        <v>31</v>
      </c>
      <c r="AE8226" s="2">
        <v>41240</v>
      </c>
    </row>
    <row r="8227" spans="1:31" x14ac:dyDescent="0.25">
      <c r="A8227">
        <f t="shared" si="1159"/>
        <v>8226</v>
      </c>
      <c r="B8227" s="1">
        <v>23618</v>
      </c>
      <c r="C8227" s="2">
        <v>41240</v>
      </c>
      <c r="D8227" s="1" t="s">
        <v>36</v>
      </c>
      <c r="E8227" s="1" t="str">
        <f t="shared" si="1152"/>
        <v>*</v>
      </c>
      <c r="F8227" s="1" t="str">
        <f t="shared" si="1153"/>
        <v>*</v>
      </c>
      <c r="G8227" s="1" t="str">
        <f t="shared" si="1154"/>
        <v>*</v>
      </c>
      <c r="J8227" s="1" t="str">
        <f t="shared" si="1155"/>
        <v>*</v>
      </c>
      <c r="P8227" s="1">
        <v>45</v>
      </c>
      <c r="Q8227" s="1">
        <f t="shared" si="1160"/>
        <v>0.05</v>
      </c>
      <c r="T8227" s="4">
        <v>2601.7905000000001</v>
      </c>
      <c r="U8227" s="9">
        <f t="shared" si="1156"/>
        <v>1</v>
      </c>
      <c r="V8227" s="4">
        <f t="shared" si="1157"/>
        <v>57.817566666666671</v>
      </c>
      <c r="W8227" s="1" t="s">
        <v>21</v>
      </c>
      <c r="X8227" s="1">
        <v>5.26</v>
      </c>
      <c r="Y8227" s="4">
        <f t="shared" si="1158"/>
        <v>2607.0505000000003</v>
      </c>
      <c r="Z8227" s="1" t="s">
        <v>51</v>
      </c>
      <c r="AA8227" s="1" t="s">
        <v>16</v>
      </c>
      <c r="AB8227" s="1" t="s">
        <v>24</v>
      </c>
      <c r="AC8227" s="1" t="s">
        <v>25</v>
      </c>
      <c r="AD8227" s="1" t="s">
        <v>19</v>
      </c>
      <c r="AE8227" s="2">
        <v>41242</v>
      </c>
    </row>
    <row r="8228" spans="1:31" x14ac:dyDescent="0.25">
      <c r="A8228">
        <f t="shared" si="1159"/>
        <v>8227</v>
      </c>
      <c r="B8228" s="1">
        <v>28934</v>
      </c>
      <c r="C8228" s="2">
        <v>41241</v>
      </c>
      <c r="D8228" s="1" t="s">
        <v>36</v>
      </c>
      <c r="E8228" s="1" t="str">
        <f t="shared" si="1152"/>
        <v>*</v>
      </c>
      <c r="F8228" s="1" t="str">
        <f t="shared" si="1153"/>
        <v>*</v>
      </c>
      <c r="G8228" s="1" t="str">
        <f t="shared" si="1154"/>
        <v>*</v>
      </c>
      <c r="J8228" s="1" t="str">
        <f t="shared" si="1155"/>
        <v>*</v>
      </c>
      <c r="P8228" s="1">
        <v>26</v>
      </c>
      <c r="Q8228" s="1">
        <f t="shared" si="1160"/>
        <v>3.5000000000000003E-2</v>
      </c>
      <c r="T8228" s="4">
        <v>4000.35</v>
      </c>
      <c r="U8228" s="9">
        <f t="shared" si="1156"/>
        <v>1</v>
      </c>
      <c r="V8228" s="4">
        <f t="shared" si="1157"/>
        <v>153.85961538461538</v>
      </c>
      <c r="W8228" s="1" t="s">
        <v>33</v>
      </c>
      <c r="X8228" s="1">
        <v>30</v>
      </c>
      <c r="Y8228" s="4">
        <f t="shared" si="1158"/>
        <v>4030.35</v>
      </c>
      <c r="Z8228" s="1" t="s">
        <v>46</v>
      </c>
      <c r="AA8228" s="1" t="s">
        <v>16</v>
      </c>
      <c r="AB8228" s="1" t="s">
        <v>17</v>
      </c>
      <c r="AC8228" s="1" t="s">
        <v>34</v>
      </c>
      <c r="AD8228" s="1" t="s">
        <v>35</v>
      </c>
      <c r="AE8228" s="2">
        <v>41243</v>
      </c>
    </row>
    <row r="8229" spans="1:31" x14ac:dyDescent="0.25">
      <c r="A8229">
        <f t="shared" si="1159"/>
        <v>8228</v>
      </c>
      <c r="B8229" s="1">
        <v>23713</v>
      </c>
      <c r="C8229" s="2">
        <v>41241</v>
      </c>
      <c r="D8229" s="1" t="s">
        <v>27</v>
      </c>
      <c r="E8229" s="1" t="str">
        <f t="shared" si="1152"/>
        <v>*</v>
      </c>
      <c r="F8229" s="1" t="str">
        <f t="shared" si="1153"/>
        <v>*</v>
      </c>
      <c r="G8229" s="1" t="str">
        <f t="shared" si="1154"/>
        <v>*</v>
      </c>
      <c r="J8229" s="1" t="str">
        <f t="shared" si="1155"/>
        <v>*</v>
      </c>
      <c r="P8229" s="1">
        <v>38</v>
      </c>
      <c r="Q8229" s="1">
        <f t="shared" si="1160"/>
        <v>0.04</v>
      </c>
      <c r="T8229" s="4">
        <v>3701.5205000000001</v>
      </c>
      <c r="U8229" s="9">
        <f t="shared" si="1156"/>
        <v>1</v>
      </c>
      <c r="V8229" s="4">
        <f t="shared" si="1157"/>
        <v>97.408434210526323</v>
      </c>
      <c r="W8229" s="1" t="s">
        <v>21</v>
      </c>
      <c r="X8229" s="1">
        <v>5.92</v>
      </c>
      <c r="Y8229" s="4">
        <f t="shared" si="1158"/>
        <v>3707.4405000000002</v>
      </c>
      <c r="Z8229" s="1" t="s">
        <v>51</v>
      </c>
      <c r="AA8229" s="1" t="s">
        <v>16</v>
      </c>
      <c r="AB8229" s="1" t="s">
        <v>24</v>
      </c>
      <c r="AC8229" s="1" t="s">
        <v>25</v>
      </c>
      <c r="AD8229" s="1" t="s">
        <v>19</v>
      </c>
      <c r="AE8229" s="2">
        <v>41244</v>
      </c>
    </row>
    <row r="8230" spans="1:31" x14ac:dyDescent="0.25">
      <c r="A8230">
        <f t="shared" si="1159"/>
        <v>8229</v>
      </c>
      <c r="B8230" s="1">
        <v>28934</v>
      </c>
      <c r="C8230" s="2">
        <v>41241</v>
      </c>
      <c r="D8230" s="1" t="s">
        <v>36</v>
      </c>
      <c r="E8230" s="1" t="str">
        <f t="shared" si="1152"/>
        <v>*</v>
      </c>
      <c r="F8230" s="1" t="str">
        <f t="shared" si="1153"/>
        <v>*</v>
      </c>
      <c r="G8230" s="1" t="str">
        <f t="shared" si="1154"/>
        <v>*</v>
      </c>
      <c r="J8230" s="1" t="str">
        <f t="shared" si="1155"/>
        <v>*</v>
      </c>
      <c r="P8230" s="1">
        <v>26</v>
      </c>
      <c r="Q8230" s="1">
        <f t="shared" si="1160"/>
        <v>3.5000000000000003E-2</v>
      </c>
      <c r="T8230" s="4">
        <v>3356.92</v>
      </c>
      <c r="U8230" s="9">
        <f t="shared" si="1156"/>
        <v>1</v>
      </c>
      <c r="V8230" s="4">
        <f t="shared" si="1157"/>
        <v>129.1123076923077</v>
      </c>
      <c r="W8230" s="1" t="s">
        <v>14</v>
      </c>
      <c r="X8230" s="1">
        <v>7.11</v>
      </c>
      <c r="Y8230" s="4">
        <f t="shared" si="1158"/>
        <v>3364.03</v>
      </c>
      <c r="Z8230" s="1" t="s">
        <v>46</v>
      </c>
      <c r="AA8230" s="1" t="s">
        <v>16</v>
      </c>
      <c r="AB8230" s="1" t="s">
        <v>24</v>
      </c>
      <c r="AC8230" s="1" t="s">
        <v>56</v>
      </c>
      <c r="AD8230" s="1" t="s">
        <v>26</v>
      </c>
      <c r="AE8230" s="2">
        <v>41243</v>
      </c>
    </row>
    <row r="8231" spans="1:31" x14ac:dyDescent="0.25">
      <c r="A8231">
        <f t="shared" si="1159"/>
        <v>8230</v>
      </c>
      <c r="B8231" s="1">
        <v>22432</v>
      </c>
      <c r="C8231" s="2">
        <v>41241</v>
      </c>
      <c r="D8231" s="1" t="s">
        <v>27</v>
      </c>
      <c r="E8231" s="1" t="str">
        <f t="shared" si="1152"/>
        <v>*</v>
      </c>
      <c r="F8231" s="1" t="str">
        <f t="shared" si="1153"/>
        <v>*</v>
      </c>
      <c r="G8231" s="1" t="str">
        <f t="shared" si="1154"/>
        <v>*</v>
      </c>
      <c r="J8231" s="1" t="str">
        <f t="shared" si="1155"/>
        <v>*</v>
      </c>
      <c r="P8231" s="1">
        <v>45</v>
      </c>
      <c r="Q8231" s="1">
        <f t="shared" si="1160"/>
        <v>0.05</v>
      </c>
      <c r="T8231" s="4">
        <v>2728.42</v>
      </c>
      <c r="U8231" s="9">
        <f t="shared" si="1156"/>
        <v>1</v>
      </c>
      <c r="V8231" s="4">
        <f t="shared" si="1157"/>
        <v>60.631555555555558</v>
      </c>
      <c r="W8231" s="1" t="s">
        <v>21</v>
      </c>
      <c r="X8231" s="1">
        <v>19.989999999999998</v>
      </c>
      <c r="Y8231" s="4">
        <f t="shared" si="1158"/>
        <v>2748.41</v>
      </c>
      <c r="Z8231" s="1" t="s">
        <v>54</v>
      </c>
      <c r="AA8231" s="1" t="s">
        <v>23</v>
      </c>
      <c r="AB8231" s="1" t="s">
        <v>29</v>
      </c>
      <c r="AC8231" s="1" t="s">
        <v>57</v>
      </c>
      <c r="AD8231" s="1" t="s">
        <v>19</v>
      </c>
      <c r="AE8231" s="2">
        <v>41242</v>
      </c>
    </row>
    <row r="8232" spans="1:31" x14ac:dyDescent="0.25">
      <c r="A8232">
        <f t="shared" si="1159"/>
        <v>8231</v>
      </c>
      <c r="B8232" s="1">
        <v>28934</v>
      </c>
      <c r="C8232" s="2">
        <v>41241</v>
      </c>
      <c r="D8232" s="1" t="s">
        <v>36</v>
      </c>
      <c r="E8232" s="1" t="str">
        <f t="shared" si="1152"/>
        <v>*</v>
      </c>
      <c r="F8232" s="1" t="str">
        <f t="shared" si="1153"/>
        <v>*</v>
      </c>
      <c r="G8232" s="1" t="str">
        <f t="shared" si="1154"/>
        <v>*</v>
      </c>
      <c r="J8232" s="1" t="str">
        <f t="shared" si="1155"/>
        <v>*</v>
      </c>
      <c r="P8232" s="1">
        <v>12</v>
      </c>
      <c r="Q8232" s="1">
        <f t="shared" si="1160"/>
        <v>0.02</v>
      </c>
      <c r="T8232" s="4">
        <v>1272.3499999999999</v>
      </c>
      <c r="U8232" s="9">
        <f t="shared" si="1156"/>
        <v>1</v>
      </c>
      <c r="V8232" s="4">
        <f t="shared" si="1157"/>
        <v>106.02916666666665</v>
      </c>
      <c r="W8232" s="1" t="s">
        <v>21</v>
      </c>
      <c r="X8232" s="1">
        <v>7.18</v>
      </c>
      <c r="Y8232" s="4">
        <f t="shared" si="1158"/>
        <v>1279.53</v>
      </c>
      <c r="Z8232" s="1" t="s">
        <v>46</v>
      </c>
      <c r="AA8232" s="1" t="s">
        <v>16</v>
      </c>
      <c r="AB8232" s="1" t="s">
        <v>24</v>
      </c>
      <c r="AC8232" s="1" t="s">
        <v>38</v>
      </c>
      <c r="AD8232" s="1" t="s">
        <v>19</v>
      </c>
      <c r="AE8232" s="2">
        <v>41242</v>
      </c>
    </row>
    <row r="8233" spans="1:31" x14ac:dyDescent="0.25">
      <c r="A8233">
        <f t="shared" si="1159"/>
        <v>8232</v>
      </c>
      <c r="B8233" s="1">
        <v>56644</v>
      </c>
      <c r="C8233" s="2">
        <v>41241</v>
      </c>
      <c r="D8233" s="1" t="s">
        <v>27</v>
      </c>
      <c r="E8233" s="1" t="str">
        <f t="shared" si="1152"/>
        <v>*</v>
      </c>
      <c r="F8233" s="1" t="str">
        <f t="shared" si="1153"/>
        <v>*</v>
      </c>
      <c r="G8233" s="1" t="str">
        <f t="shared" si="1154"/>
        <v>*</v>
      </c>
      <c r="J8233" s="1" t="str">
        <f t="shared" si="1155"/>
        <v>*</v>
      </c>
      <c r="P8233" s="1">
        <v>36</v>
      </c>
      <c r="Q8233" s="1">
        <f t="shared" si="1160"/>
        <v>0.04</v>
      </c>
      <c r="T8233" s="4">
        <v>82.09</v>
      </c>
      <c r="U8233" s="9">
        <f t="shared" si="1156"/>
        <v>0</v>
      </c>
      <c r="V8233" s="4">
        <f t="shared" si="1157"/>
        <v>2.2802777777777781</v>
      </c>
      <c r="W8233" s="1" t="s">
        <v>21</v>
      </c>
      <c r="X8233" s="1">
        <v>1</v>
      </c>
      <c r="Y8233" s="4">
        <f t="shared" si="1158"/>
        <v>83.09</v>
      </c>
      <c r="Z8233" s="1" t="s">
        <v>49</v>
      </c>
      <c r="AA8233" s="1" t="s">
        <v>37</v>
      </c>
      <c r="AB8233" s="1" t="s">
        <v>29</v>
      </c>
      <c r="AC8233" s="1" t="s">
        <v>30</v>
      </c>
      <c r="AD8233" s="1" t="s">
        <v>31</v>
      </c>
      <c r="AE8233" s="2">
        <v>41243</v>
      </c>
    </row>
    <row r="8234" spans="1:31" x14ac:dyDescent="0.25">
      <c r="A8234">
        <f t="shared" si="1159"/>
        <v>8233</v>
      </c>
      <c r="B8234" s="1">
        <v>29282</v>
      </c>
      <c r="C8234" s="2">
        <v>41241</v>
      </c>
      <c r="D8234" s="1" t="s">
        <v>36</v>
      </c>
      <c r="E8234" s="1" t="str">
        <f t="shared" si="1152"/>
        <v>*</v>
      </c>
      <c r="F8234" s="1" t="str">
        <f t="shared" si="1153"/>
        <v>*</v>
      </c>
      <c r="G8234" s="1" t="str">
        <f t="shared" si="1154"/>
        <v>*</v>
      </c>
      <c r="J8234" s="1" t="str">
        <f t="shared" si="1155"/>
        <v>*</v>
      </c>
      <c r="P8234" s="1">
        <v>4</v>
      </c>
      <c r="Q8234" s="1">
        <f t="shared" si="1160"/>
        <v>0.01</v>
      </c>
      <c r="T8234" s="4">
        <v>34.270000000000003</v>
      </c>
      <c r="U8234" s="9">
        <f t="shared" si="1156"/>
        <v>0</v>
      </c>
      <c r="V8234" s="4">
        <f t="shared" si="1157"/>
        <v>8.5675000000000008</v>
      </c>
      <c r="W8234" s="1" t="s">
        <v>21</v>
      </c>
      <c r="X8234" s="1">
        <v>9.5399999999999991</v>
      </c>
      <c r="Y8234" s="4">
        <f t="shared" si="1158"/>
        <v>43.81</v>
      </c>
      <c r="Z8234" s="1" t="s">
        <v>51</v>
      </c>
      <c r="AA8234" s="1" t="s">
        <v>28</v>
      </c>
      <c r="AB8234" s="1" t="s">
        <v>29</v>
      </c>
      <c r="AC8234" s="1" t="s">
        <v>40</v>
      </c>
      <c r="AD8234" s="1" t="s">
        <v>19</v>
      </c>
      <c r="AE8234" s="2">
        <v>41243</v>
      </c>
    </row>
    <row r="8235" spans="1:31" x14ac:dyDescent="0.25">
      <c r="A8235">
        <f t="shared" si="1159"/>
        <v>8234</v>
      </c>
      <c r="B8235" s="1">
        <v>11137</v>
      </c>
      <c r="C8235" s="2">
        <v>41242</v>
      </c>
      <c r="D8235" s="1" t="s">
        <v>20</v>
      </c>
      <c r="E8235" s="1" t="str">
        <f t="shared" si="1152"/>
        <v>*</v>
      </c>
      <c r="F8235" s="1" t="str">
        <f t="shared" si="1153"/>
        <v>**</v>
      </c>
      <c r="G8235" s="1" t="str">
        <f t="shared" si="1154"/>
        <v>**</v>
      </c>
      <c r="J8235" s="1" t="str">
        <f t="shared" si="1155"/>
        <v>**</v>
      </c>
      <c r="P8235" s="1">
        <v>48</v>
      </c>
      <c r="Q8235" s="1">
        <f t="shared" si="1160"/>
        <v>0.05</v>
      </c>
      <c r="T8235" s="4">
        <v>5188.8599999999997</v>
      </c>
      <c r="U8235" s="9">
        <f t="shared" si="1156"/>
        <v>1</v>
      </c>
      <c r="V8235" s="4">
        <f t="shared" si="1157"/>
        <v>108.10124999999999</v>
      </c>
      <c r="W8235" s="1" t="s">
        <v>21</v>
      </c>
      <c r="X8235" s="1">
        <v>8.64</v>
      </c>
      <c r="Y8235" s="4">
        <f t="shared" si="1158"/>
        <v>5197.5</v>
      </c>
      <c r="Z8235" s="1" t="s">
        <v>39</v>
      </c>
      <c r="AA8235" s="1" t="s">
        <v>23</v>
      </c>
      <c r="AB8235" s="1" t="s">
        <v>29</v>
      </c>
      <c r="AC8235" s="1" t="s">
        <v>55</v>
      </c>
      <c r="AD8235" s="1" t="s">
        <v>19</v>
      </c>
      <c r="AE8235" s="2">
        <v>41243</v>
      </c>
    </row>
    <row r="8236" spans="1:31" x14ac:dyDescent="0.25">
      <c r="A8236">
        <f t="shared" si="1159"/>
        <v>8235</v>
      </c>
      <c r="B8236" s="1">
        <v>54501</v>
      </c>
      <c r="C8236" s="2">
        <v>41242</v>
      </c>
      <c r="D8236" s="1" t="s">
        <v>32</v>
      </c>
      <c r="E8236" s="1" t="str">
        <f t="shared" si="1152"/>
        <v>***</v>
      </c>
      <c r="F8236" s="1" t="str">
        <f t="shared" si="1153"/>
        <v>***</v>
      </c>
      <c r="G8236" s="1" t="str">
        <f t="shared" si="1154"/>
        <v>***</v>
      </c>
      <c r="J8236" s="1" t="str">
        <f t="shared" si="1155"/>
        <v>***</v>
      </c>
      <c r="P8236" s="1">
        <v>36</v>
      </c>
      <c r="Q8236" s="1">
        <f t="shared" si="1160"/>
        <v>0.04</v>
      </c>
      <c r="T8236" s="4">
        <v>2039.0820000000001</v>
      </c>
      <c r="U8236" s="9">
        <f t="shared" si="1156"/>
        <v>1</v>
      </c>
      <c r="V8236" s="4">
        <f t="shared" si="1157"/>
        <v>56.64116666666667</v>
      </c>
      <c r="W8236" s="1" t="s">
        <v>21</v>
      </c>
      <c r="X8236" s="1">
        <v>4.99</v>
      </c>
      <c r="Y8236" s="4">
        <f t="shared" si="1158"/>
        <v>2044.0720000000001</v>
      </c>
      <c r="Z8236" s="1" t="s">
        <v>51</v>
      </c>
      <c r="AA8236" s="1" t="s">
        <v>28</v>
      </c>
      <c r="AB8236" s="1" t="s">
        <v>24</v>
      </c>
      <c r="AC8236" s="1" t="s">
        <v>25</v>
      </c>
      <c r="AD8236" s="1" t="s">
        <v>19</v>
      </c>
      <c r="AE8236" s="2">
        <v>41243</v>
      </c>
    </row>
    <row r="8237" spans="1:31" x14ac:dyDescent="0.25">
      <c r="A8237">
        <f t="shared" si="1159"/>
        <v>8236</v>
      </c>
      <c r="B8237" s="1">
        <v>54501</v>
      </c>
      <c r="C8237" s="2">
        <v>41242</v>
      </c>
      <c r="D8237" s="1" t="s">
        <v>32</v>
      </c>
      <c r="E8237" s="1" t="str">
        <f t="shared" si="1152"/>
        <v>***</v>
      </c>
      <c r="F8237" s="1" t="str">
        <f t="shared" si="1153"/>
        <v>***</v>
      </c>
      <c r="G8237" s="1" t="str">
        <f t="shared" si="1154"/>
        <v>***</v>
      </c>
      <c r="J8237" s="1" t="str">
        <f t="shared" si="1155"/>
        <v>***</v>
      </c>
      <c r="P8237" s="1">
        <v>38</v>
      </c>
      <c r="Q8237" s="1">
        <f t="shared" si="1160"/>
        <v>0.04</v>
      </c>
      <c r="T8237" s="4">
        <v>783.96</v>
      </c>
      <c r="U8237" s="9">
        <f t="shared" si="1156"/>
        <v>0</v>
      </c>
      <c r="V8237" s="4">
        <f t="shared" si="1157"/>
        <v>20.630526315789474</v>
      </c>
      <c r="W8237" s="1" t="s">
        <v>21</v>
      </c>
      <c r="X8237" s="1">
        <v>35</v>
      </c>
      <c r="Y8237" s="4">
        <f t="shared" si="1158"/>
        <v>818.96</v>
      </c>
      <c r="Z8237" s="1" t="s">
        <v>51</v>
      </c>
      <c r="AA8237" s="1" t="s">
        <v>28</v>
      </c>
      <c r="AB8237" s="1" t="s">
        <v>29</v>
      </c>
      <c r="AC8237" s="1" t="s">
        <v>55</v>
      </c>
      <c r="AD8237" s="1" t="s">
        <v>48</v>
      </c>
      <c r="AE8237" s="2">
        <v>41244</v>
      </c>
    </row>
    <row r="8238" spans="1:31" x14ac:dyDescent="0.25">
      <c r="A8238">
        <f t="shared" si="1159"/>
        <v>8237</v>
      </c>
      <c r="B8238" s="1">
        <v>54501</v>
      </c>
      <c r="C8238" s="2">
        <v>41242</v>
      </c>
      <c r="D8238" s="1" t="s">
        <v>32</v>
      </c>
      <c r="E8238" s="1" t="str">
        <f t="shared" si="1152"/>
        <v>***</v>
      </c>
      <c r="F8238" s="1" t="str">
        <f t="shared" si="1153"/>
        <v>***</v>
      </c>
      <c r="G8238" s="1" t="str">
        <f t="shared" si="1154"/>
        <v>***</v>
      </c>
      <c r="J8238" s="1" t="str">
        <f t="shared" si="1155"/>
        <v>***</v>
      </c>
      <c r="P8238" s="1">
        <v>16</v>
      </c>
      <c r="Q8238" s="1">
        <f t="shared" si="1160"/>
        <v>0.02</v>
      </c>
      <c r="T8238" s="4">
        <v>225.46</v>
      </c>
      <c r="U8238" s="9">
        <f t="shared" si="1156"/>
        <v>0</v>
      </c>
      <c r="V8238" s="4">
        <f t="shared" si="1157"/>
        <v>14.09125</v>
      </c>
      <c r="W8238" s="1" t="s">
        <v>21</v>
      </c>
      <c r="X8238" s="1">
        <v>7.51</v>
      </c>
      <c r="Y8238" s="4">
        <f t="shared" si="1158"/>
        <v>232.97</v>
      </c>
      <c r="Z8238" s="1" t="s">
        <v>51</v>
      </c>
      <c r="AA8238" s="1" t="s">
        <v>28</v>
      </c>
      <c r="AB8238" s="1" t="s">
        <v>24</v>
      </c>
      <c r="AC8238" s="1" t="s">
        <v>56</v>
      </c>
      <c r="AD8238" s="1" t="s">
        <v>26</v>
      </c>
      <c r="AE8238" s="2">
        <v>41244</v>
      </c>
    </row>
    <row r="8239" spans="1:31" x14ac:dyDescent="0.25">
      <c r="A8239">
        <f t="shared" si="1159"/>
        <v>8238</v>
      </c>
      <c r="B8239" s="1">
        <v>40032</v>
      </c>
      <c r="C8239" s="2">
        <v>41243</v>
      </c>
      <c r="D8239" s="1" t="s">
        <v>13</v>
      </c>
      <c r="E8239" s="1" t="str">
        <f t="shared" si="1152"/>
        <v>*</v>
      </c>
      <c r="F8239" s="1" t="str">
        <f t="shared" si="1153"/>
        <v>*</v>
      </c>
      <c r="G8239" s="1" t="str">
        <f t="shared" si="1154"/>
        <v>*</v>
      </c>
      <c r="J8239" s="1" t="str">
        <f t="shared" si="1155"/>
        <v>*</v>
      </c>
      <c r="P8239" s="1">
        <v>9</v>
      </c>
      <c r="Q8239" s="1">
        <f t="shared" si="1160"/>
        <v>0.01</v>
      </c>
      <c r="T8239" s="4">
        <v>23300.12</v>
      </c>
      <c r="U8239" s="9">
        <f t="shared" si="1156"/>
        <v>1</v>
      </c>
      <c r="V8239" s="4">
        <f t="shared" si="1157"/>
        <v>2588.902222222222</v>
      </c>
      <c r="W8239" s="1" t="s">
        <v>33</v>
      </c>
      <c r="X8239" s="1">
        <v>29.7</v>
      </c>
      <c r="Y8239" s="4">
        <f t="shared" si="1158"/>
        <v>23329.82</v>
      </c>
      <c r="Z8239" s="1" t="s">
        <v>51</v>
      </c>
      <c r="AA8239" s="1" t="s">
        <v>23</v>
      </c>
      <c r="AB8239" s="1" t="s">
        <v>24</v>
      </c>
      <c r="AC8239" s="1" t="s">
        <v>56</v>
      </c>
      <c r="AD8239" s="1" t="s">
        <v>35</v>
      </c>
      <c r="AE8239" s="2">
        <v>41250</v>
      </c>
    </row>
    <row r="8240" spans="1:31" x14ac:dyDescent="0.25">
      <c r="A8240">
        <f t="shared" si="1159"/>
        <v>8239</v>
      </c>
      <c r="B8240" s="1">
        <v>18368</v>
      </c>
      <c r="C8240" s="2">
        <v>41243</v>
      </c>
      <c r="D8240" s="1" t="s">
        <v>27</v>
      </c>
      <c r="E8240" s="1" t="str">
        <f t="shared" si="1152"/>
        <v>*</v>
      </c>
      <c r="F8240" s="1" t="str">
        <f t="shared" si="1153"/>
        <v>*</v>
      </c>
      <c r="G8240" s="1" t="str">
        <f t="shared" si="1154"/>
        <v>*</v>
      </c>
      <c r="J8240" s="1" t="str">
        <f t="shared" si="1155"/>
        <v>*</v>
      </c>
      <c r="P8240" s="1">
        <v>3</v>
      </c>
      <c r="Q8240" s="1">
        <f t="shared" si="1160"/>
        <v>0.01</v>
      </c>
      <c r="T8240" s="4">
        <v>5972.59</v>
      </c>
      <c r="U8240" s="9">
        <f t="shared" si="1156"/>
        <v>1</v>
      </c>
      <c r="V8240" s="4">
        <f t="shared" si="1157"/>
        <v>1990.8633333333335</v>
      </c>
      <c r="W8240" s="1" t="s">
        <v>33</v>
      </c>
      <c r="X8240" s="1">
        <v>14.7</v>
      </c>
      <c r="Y8240" s="4">
        <f t="shared" si="1158"/>
        <v>5987.29</v>
      </c>
      <c r="Z8240" s="1" t="s">
        <v>46</v>
      </c>
      <c r="AA8240" s="1" t="s">
        <v>28</v>
      </c>
      <c r="AB8240" s="1" t="s">
        <v>24</v>
      </c>
      <c r="AC8240" s="1" t="s">
        <v>56</v>
      </c>
      <c r="AD8240" s="1" t="s">
        <v>35</v>
      </c>
      <c r="AE8240" s="2">
        <v>41245</v>
      </c>
    </row>
    <row r="8241" spans="1:31" x14ac:dyDescent="0.25">
      <c r="A8241">
        <f t="shared" si="1159"/>
        <v>8240</v>
      </c>
      <c r="B8241" s="1">
        <v>614</v>
      </c>
      <c r="C8241" s="2">
        <v>41243</v>
      </c>
      <c r="D8241" s="1" t="s">
        <v>20</v>
      </c>
      <c r="E8241" s="1" t="str">
        <f t="shared" si="1152"/>
        <v>*</v>
      </c>
      <c r="F8241" s="1" t="str">
        <f t="shared" si="1153"/>
        <v>**</v>
      </c>
      <c r="G8241" s="1" t="str">
        <f t="shared" si="1154"/>
        <v>**</v>
      </c>
      <c r="J8241" s="1" t="str">
        <f t="shared" si="1155"/>
        <v>**</v>
      </c>
      <c r="P8241" s="1">
        <v>24</v>
      </c>
      <c r="Q8241" s="1">
        <f t="shared" si="1160"/>
        <v>3.5000000000000003E-2</v>
      </c>
      <c r="T8241" s="4">
        <v>3366.1</v>
      </c>
      <c r="U8241" s="9">
        <f t="shared" si="1156"/>
        <v>1</v>
      </c>
      <c r="V8241" s="4">
        <f t="shared" si="1157"/>
        <v>140.25416666666666</v>
      </c>
      <c r="W8241" s="1" t="s">
        <v>33</v>
      </c>
      <c r="X8241" s="1">
        <v>52.42</v>
      </c>
      <c r="Y8241" s="4">
        <f t="shared" si="1158"/>
        <v>3418.52</v>
      </c>
      <c r="Z8241" s="1" t="s">
        <v>44</v>
      </c>
      <c r="AA8241" s="1" t="s">
        <v>28</v>
      </c>
      <c r="AB8241" s="1" t="s">
        <v>17</v>
      </c>
      <c r="AC8241" s="1" t="s">
        <v>52</v>
      </c>
      <c r="AD8241" s="1" t="s">
        <v>59</v>
      </c>
      <c r="AE8241" s="2">
        <v>41244</v>
      </c>
    </row>
    <row r="8242" spans="1:31" x14ac:dyDescent="0.25">
      <c r="A8242">
        <f t="shared" si="1159"/>
        <v>8241</v>
      </c>
      <c r="B8242" s="1">
        <v>18368</v>
      </c>
      <c r="C8242" s="2">
        <v>41243</v>
      </c>
      <c r="D8242" s="1" t="s">
        <v>27</v>
      </c>
      <c r="E8242" s="1" t="str">
        <f t="shared" si="1152"/>
        <v>*</v>
      </c>
      <c r="F8242" s="1" t="str">
        <f t="shared" si="1153"/>
        <v>*</v>
      </c>
      <c r="G8242" s="1" t="str">
        <f t="shared" si="1154"/>
        <v>*</v>
      </c>
      <c r="J8242" s="1" t="str">
        <f t="shared" si="1155"/>
        <v>*</v>
      </c>
      <c r="P8242" s="1">
        <v>35</v>
      </c>
      <c r="Q8242" s="1">
        <f t="shared" si="1160"/>
        <v>0.04</v>
      </c>
      <c r="T8242" s="4">
        <v>1275.6099999999999</v>
      </c>
      <c r="U8242" s="9">
        <f t="shared" si="1156"/>
        <v>1</v>
      </c>
      <c r="V8242" s="4">
        <f t="shared" si="1157"/>
        <v>36.445999999999998</v>
      </c>
      <c r="W8242" s="1" t="s">
        <v>21</v>
      </c>
      <c r="X8242" s="1">
        <v>5.08</v>
      </c>
      <c r="Y8242" s="4">
        <f t="shared" si="1158"/>
        <v>1280.6899999999998</v>
      </c>
      <c r="Z8242" s="1" t="s">
        <v>46</v>
      </c>
      <c r="AA8242" s="1" t="s">
        <v>28</v>
      </c>
      <c r="AB8242" s="1" t="s">
        <v>29</v>
      </c>
      <c r="AC8242" s="1" t="s">
        <v>40</v>
      </c>
      <c r="AD8242" s="1" t="s">
        <v>31</v>
      </c>
      <c r="AE8242" s="2">
        <v>41244</v>
      </c>
    </row>
    <row r="8243" spans="1:31" x14ac:dyDescent="0.25">
      <c r="A8243">
        <f t="shared" si="1159"/>
        <v>8242</v>
      </c>
      <c r="B8243" s="1">
        <v>614</v>
      </c>
      <c r="C8243" s="2">
        <v>41243</v>
      </c>
      <c r="D8243" s="1" t="s">
        <v>20</v>
      </c>
      <c r="E8243" s="1" t="str">
        <f t="shared" si="1152"/>
        <v>*</v>
      </c>
      <c r="F8243" s="1" t="str">
        <f t="shared" si="1153"/>
        <v>**</v>
      </c>
      <c r="G8243" s="1" t="str">
        <f t="shared" si="1154"/>
        <v>**</v>
      </c>
      <c r="J8243" s="1" t="str">
        <f t="shared" si="1155"/>
        <v>**</v>
      </c>
      <c r="P8243" s="1">
        <v>41</v>
      </c>
      <c r="Q8243" s="1">
        <f t="shared" si="1160"/>
        <v>0.05</v>
      </c>
      <c r="T8243" s="4">
        <v>628.22</v>
      </c>
      <c r="U8243" s="9">
        <f t="shared" si="1156"/>
        <v>0</v>
      </c>
      <c r="V8243" s="4">
        <f t="shared" si="1157"/>
        <v>15.322439024390244</v>
      </c>
      <c r="W8243" s="1" t="s">
        <v>21</v>
      </c>
      <c r="X8243" s="1">
        <v>5</v>
      </c>
      <c r="Y8243" s="4">
        <f t="shared" si="1158"/>
        <v>633.22</v>
      </c>
      <c r="Z8243" s="1" t="s">
        <v>44</v>
      </c>
      <c r="AA8243" s="1" t="s">
        <v>28</v>
      </c>
      <c r="AB8243" s="1" t="s">
        <v>17</v>
      </c>
      <c r="AC8243" s="1" t="s">
        <v>18</v>
      </c>
      <c r="AD8243" s="1" t="s">
        <v>41</v>
      </c>
      <c r="AE8243" s="2">
        <v>41245</v>
      </c>
    </row>
    <row r="8244" spans="1:31" x14ac:dyDescent="0.25">
      <c r="A8244">
        <f t="shared" si="1159"/>
        <v>8243</v>
      </c>
      <c r="B8244" s="1">
        <v>18368</v>
      </c>
      <c r="C8244" s="2">
        <v>41243</v>
      </c>
      <c r="D8244" s="1" t="s">
        <v>27</v>
      </c>
      <c r="E8244" s="1" t="str">
        <f t="shared" si="1152"/>
        <v>*</v>
      </c>
      <c r="F8244" s="1" t="str">
        <f t="shared" si="1153"/>
        <v>*</v>
      </c>
      <c r="G8244" s="1" t="str">
        <f t="shared" si="1154"/>
        <v>*</v>
      </c>
      <c r="J8244" s="1" t="str">
        <f t="shared" si="1155"/>
        <v>*</v>
      </c>
      <c r="P8244" s="1">
        <v>3</v>
      </c>
      <c r="Q8244" s="1">
        <f t="shared" si="1160"/>
        <v>0.01</v>
      </c>
      <c r="T8244" s="4">
        <v>212.91</v>
      </c>
      <c r="U8244" s="9">
        <f t="shared" si="1156"/>
        <v>0</v>
      </c>
      <c r="V8244" s="4">
        <f t="shared" si="1157"/>
        <v>70.97</v>
      </c>
      <c r="W8244" s="1" t="s">
        <v>21</v>
      </c>
      <c r="X8244" s="1">
        <v>3.5</v>
      </c>
      <c r="Y8244" s="4">
        <f t="shared" si="1158"/>
        <v>216.41</v>
      </c>
      <c r="Z8244" s="1" t="s">
        <v>46</v>
      </c>
      <c r="AA8244" s="1" t="s">
        <v>28</v>
      </c>
      <c r="AB8244" s="1" t="s">
        <v>29</v>
      </c>
      <c r="AC8244" s="1" t="s">
        <v>63</v>
      </c>
      <c r="AD8244" s="1" t="s">
        <v>19</v>
      </c>
      <c r="AE8244" s="2">
        <v>41245</v>
      </c>
    </row>
    <row r="8245" spans="1:31" x14ac:dyDescent="0.25">
      <c r="A8245">
        <f t="shared" si="1159"/>
        <v>8244</v>
      </c>
      <c r="B8245" s="1">
        <v>14435</v>
      </c>
      <c r="C8245" s="2">
        <v>41244</v>
      </c>
      <c r="D8245" s="1" t="s">
        <v>27</v>
      </c>
      <c r="E8245" s="1" t="str">
        <f t="shared" si="1152"/>
        <v>*</v>
      </c>
      <c r="F8245" s="1" t="str">
        <f t="shared" si="1153"/>
        <v>*</v>
      </c>
      <c r="G8245" s="1" t="str">
        <f t="shared" si="1154"/>
        <v>*</v>
      </c>
      <c r="J8245" s="1" t="str">
        <f t="shared" si="1155"/>
        <v>*</v>
      </c>
      <c r="P8245" s="1">
        <v>9</v>
      </c>
      <c r="Q8245" s="1">
        <f t="shared" si="1160"/>
        <v>0.01</v>
      </c>
      <c r="T8245" s="4">
        <v>33367.85</v>
      </c>
      <c r="U8245" s="9">
        <f t="shared" si="1156"/>
        <v>1</v>
      </c>
      <c r="V8245" s="4">
        <f t="shared" si="1157"/>
        <v>3707.5388888888888</v>
      </c>
      <c r="W8245" s="1" t="s">
        <v>21</v>
      </c>
      <c r="X8245" s="1">
        <v>24.49</v>
      </c>
      <c r="Y8245" s="4">
        <f t="shared" si="1158"/>
        <v>33392.339999999997</v>
      </c>
      <c r="Z8245" s="1" t="s">
        <v>44</v>
      </c>
      <c r="AA8245" s="1" t="s">
        <v>23</v>
      </c>
      <c r="AB8245" s="1" t="s">
        <v>24</v>
      </c>
      <c r="AC8245" s="1" t="s">
        <v>47</v>
      </c>
      <c r="AD8245" s="1" t="s">
        <v>48</v>
      </c>
      <c r="AE8245" s="2">
        <v>41247</v>
      </c>
    </row>
    <row r="8246" spans="1:31" x14ac:dyDescent="0.25">
      <c r="A8246">
        <f t="shared" si="1159"/>
        <v>8245</v>
      </c>
      <c r="B8246" s="1">
        <v>14435</v>
      </c>
      <c r="C8246" s="2">
        <v>41244</v>
      </c>
      <c r="D8246" s="1" t="s">
        <v>27</v>
      </c>
      <c r="E8246" s="1" t="str">
        <f t="shared" si="1152"/>
        <v>*</v>
      </c>
      <c r="F8246" s="1" t="str">
        <f t="shared" si="1153"/>
        <v>*</v>
      </c>
      <c r="G8246" s="1" t="str">
        <f t="shared" si="1154"/>
        <v>*</v>
      </c>
      <c r="J8246" s="1" t="str">
        <f t="shared" si="1155"/>
        <v>*</v>
      </c>
      <c r="P8246" s="1">
        <v>41</v>
      </c>
      <c r="Q8246" s="1">
        <f t="shared" si="1160"/>
        <v>0.05</v>
      </c>
      <c r="T8246" s="4">
        <v>3731.59</v>
      </c>
      <c r="U8246" s="9">
        <f t="shared" si="1156"/>
        <v>1</v>
      </c>
      <c r="V8246" s="4">
        <f t="shared" si="1157"/>
        <v>91.01439024390244</v>
      </c>
      <c r="W8246" s="1" t="s">
        <v>33</v>
      </c>
      <c r="X8246" s="1">
        <v>42</v>
      </c>
      <c r="Y8246" s="4">
        <f t="shared" si="1158"/>
        <v>3773.59</v>
      </c>
      <c r="Z8246" s="1" t="s">
        <v>44</v>
      </c>
      <c r="AA8246" s="1" t="s">
        <v>23</v>
      </c>
      <c r="AB8246" s="1" t="s">
        <v>17</v>
      </c>
      <c r="AC8246" s="1" t="s">
        <v>34</v>
      </c>
      <c r="AD8246" s="1" t="s">
        <v>35</v>
      </c>
      <c r="AE8246" s="2">
        <v>41245</v>
      </c>
    </row>
    <row r="8247" spans="1:31" x14ac:dyDescent="0.25">
      <c r="A8247">
        <f t="shared" si="1159"/>
        <v>8246</v>
      </c>
      <c r="B8247" s="1">
        <v>14435</v>
      </c>
      <c r="C8247" s="2">
        <v>41244</v>
      </c>
      <c r="D8247" s="1" t="s">
        <v>27</v>
      </c>
      <c r="E8247" s="1" t="str">
        <f t="shared" si="1152"/>
        <v>*</v>
      </c>
      <c r="F8247" s="1" t="str">
        <f t="shared" si="1153"/>
        <v>*</v>
      </c>
      <c r="G8247" s="1" t="str">
        <f t="shared" si="1154"/>
        <v>*</v>
      </c>
      <c r="J8247" s="1" t="str">
        <f t="shared" si="1155"/>
        <v>*</v>
      </c>
      <c r="P8247" s="1">
        <v>44</v>
      </c>
      <c r="Q8247" s="1">
        <f t="shared" si="1160"/>
        <v>0.05</v>
      </c>
      <c r="T8247" s="4">
        <v>1299.9100000000001</v>
      </c>
      <c r="U8247" s="9">
        <f t="shared" si="1156"/>
        <v>1</v>
      </c>
      <c r="V8247" s="4">
        <f t="shared" si="1157"/>
        <v>29.543409090909094</v>
      </c>
      <c r="W8247" s="1" t="s">
        <v>21</v>
      </c>
      <c r="X8247" s="1">
        <v>5.76</v>
      </c>
      <c r="Y8247" s="4">
        <f t="shared" si="1158"/>
        <v>1305.67</v>
      </c>
      <c r="Z8247" s="1" t="s">
        <v>44</v>
      </c>
      <c r="AA8247" s="1" t="s">
        <v>23</v>
      </c>
      <c r="AB8247" s="1" t="s">
        <v>29</v>
      </c>
      <c r="AC8247" s="1" t="s">
        <v>40</v>
      </c>
      <c r="AD8247" s="1" t="s">
        <v>19</v>
      </c>
      <c r="AE8247" s="2">
        <v>41244</v>
      </c>
    </row>
    <row r="8248" spans="1:31" x14ac:dyDescent="0.25">
      <c r="A8248">
        <f t="shared" si="1159"/>
        <v>8247</v>
      </c>
      <c r="B8248" s="1">
        <v>48576</v>
      </c>
      <c r="C8248" s="2">
        <v>41244</v>
      </c>
      <c r="D8248" s="1" t="s">
        <v>27</v>
      </c>
      <c r="E8248" s="1" t="str">
        <f t="shared" si="1152"/>
        <v>*</v>
      </c>
      <c r="F8248" s="1" t="str">
        <f t="shared" si="1153"/>
        <v>*</v>
      </c>
      <c r="G8248" s="1" t="str">
        <f t="shared" si="1154"/>
        <v>*</v>
      </c>
      <c r="J8248" s="1" t="str">
        <f t="shared" si="1155"/>
        <v>*</v>
      </c>
      <c r="P8248" s="1">
        <v>17</v>
      </c>
      <c r="Q8248" s="1">
        <f t="shared" si="1160"/>
        <v>0.02</v>
      </c>
      <c r="T8248" s="4">
        <v>464.59</v>
      </c>
      <c r="U8248" s="9">
        <f t="shared" si="1156"/>
        <v>0</v>
      </c>
      <c r="V8248" s="4">
        <f t="shared" si="1157"/>
        <v>27.328823529411764</v>
      </c>
      <c r="W8248" s="1" t="s">
        <v>21</v>
      </c>
      <c r="X8248" s="1">
        <v>1.49</v>
      </c>
      <c r="Y8248" s="4">
        <f t="shared" si="1158"/>
        <v>466.08</v>
      </c>
      <c r="Z8248" s="1" t="s">
        <v>22</v>
      </c>
      <c r="AA8248" s="1" t="s">
        <v>37</v>
      </c>
      <c r="AB8248" s="1" t="s">
        <v>29</v>
      </c>
      <c r="AC8248" s="1" t="s">
        <v>43</v>
      </c>
      <c r="AD8248" s="1" t="s">
        <v>19</v>
      </c>
      <c r="AE8248" s="2">
        <v>41245</v>
      </c>
    </row>
    <row r="8249" spans="1:31" x14ac:dyDescent="0.25">
      <c r="A8249">
        <f t="shared" si="1159"/>
        <v>8248</v>
      </c>
      <c r="B8249" s="1">
        <v>48576</v>
      </c>
      <c r="C8249" s="2">
        <v>41244</v>
      </c>
      <c r="D8249" s="1" t="s">
        <v>27</v>
      </c>
      <c r="E8249" s="1" t="str">
        <f t="shared" si="1152"/>
        <v>*</v>
      </c>
      <c r="F8249" s="1" t="str">
        <f t="shared" si="1153"/>
        <v>*</v>
      </c>
      <c r="G8249" s="1" t="str">
        <f t="shared" si="1154"/>
        <v>*</v>
      </c>
      <c r="J8249" s="1" t="str">
        <f t="shared" si="1155"/>
        <v>*</v>
      </c>
      <c r="P8249" s="1">
        <v>47</v>
      </c>
      <c r="Q8249" s="1">
        <f t="shared" si="1160"/>
        <v>0.05</v>
      </c>
      <c r="T8249" s="4">
        <v>316.68</v>
      </c>
      <c r="U8249" s="9">
        <f t="shared" si="1156"/>
        <v>0</v>
      </c>
      <c r="V8249" s="4">
        <f t="shared" si="1157"/>
        <v>6.7378723404255316</v>
      </c>
      <c r="W8249" s="1" t="s">
        <v>21</v>
      </c>
      <c r="X8249" s="1">
        <v>7.49</v>
      </c>
      <c r="Y8249" s="4">
        <f t="shared" si="1158"/>
        <v>324.17</v>
      </c>
      <c r="Z8249" s="1" t="s">
        <v>22</v>
      </c>
      <c r="AA8249" s="1" t="s">
        <v>37</v>
      </c>
      <c r="AB8249" s="1" t="s">
        <v>29</v>
      </c>
      <c r="AC8249" s="1" t="s">
        <v>40</v>
      </c>
      <c r="AD8249" s="1" t="s">
        <v>19</v>
      </c>
      <c r="AE8249" s="2">
        <v>41246</v>
      </c>
    </row>
    <row r="8250" spans="1:31" x14ac:dyDescent="0.25">
      <c r="A8250">
        <f t="shared" si="1159"/>
        <v>8249</v>
      </c>
      <c r="B8250" s="1">
        <v>55747</v>
      </c>
      <c r="C8250" s="2">
        <v>41245</v>
      </c>
      <c r="D8250" s="1" t="s">
        <v>20</v>
      </c>
      <c r="E8250" s="1" t="str">
        <f t="shared" si="1152"/>
        <v>*</v>
      </c>
      <c r="F8250" s="1" t="str">
        <f t="shared" si="1153"/>
        <v>**</v>
      </c>
      <c r="G8250" s="1" t="str">
        <f t="shared" si="1154"/>
        <v>**</v>
      </c>
      <c r="J8250" s="1" t="str">
        <f t="shared" si="1155"/>
        <v>**</v>
      </c>
      <c r="P8250" s="1">
        <v>42</v>
      </c>
      <c r="Q8250" s="1">
        <f t="shared" si="1160"/>
        <v>0.05</v>
      </c>
      <c r="T8250" s="4">
        <v>19845.696</v>
      </c>
      <c r="U8250" s="9">
        <f t="shared" si="1156"/>
        <v>1</v>
      </c>
      <c r="V8250" s="4">
        <f t="shared" si="1157"/>
        <v>472.51657142857141</v>
      </c>
      <c r="W8250" s="1" t="s">
        <v>33</v>
      </c>
      <c r="X8250" s="1">
        <v>64.59</v>
      </c>
      <c r="Y8250" s="4">
        <f t="shared" si="1158"/>
        <v>19910.286</v>
      </c>
      <c r="Z8250" s="1" t="s">
        <v>22</v>
      </c>
      <c r="AA8250" s="1" t="s">
        <v>23</v>
      </c>
      <c r="AB8250" s="1" t="s">
        <v>17</v>
      </c>
      <c r="AC8250" s="1" t="s">
        <v>52</v>
      </c>
      <c r="AD8250" s="1" t="s">
        <v>59</v>
      </c>
      <c r="AE8250" s="2">
        <v>41247</v>
      </c>
    </row>
    <row r="8251" spans="1:31" x14ac:dyDescent="0.25">
      <c r="A8251">
        <f t="shared" si="1159"/>
        <v>8250</v>
      </c>
      <c r="B8251" s="1">
        <v>5954</v>
      </c>
      <c r="C8251" s="2">
        <v>41245</v>
      </c>
      <c r="D8251" s="1" t="s">
        <v>32</v>
      </c>
      <c r="E8251" s="1" t="str">
        <f t="shared" si="1152"/>
        <v>***</v>
      </c>
      <c r="F8251" s="1" t="str">
        <f t="shared" si="1153"/>
        <v>***</v>
      </c>
      <c r="G8251" s="1" t="str">
        <f t="shared" si="1154"/>
        <v>***</v>
      </c>
      <c r="J8251" s="1" t="str">
        <f t="shared" si="1155"/>
        <v>***</v>
      </c>
      <c r="P8251" s="1">
        <v>32</v>
      </c>
      <c r="Q8251" s="1">
        <f t="shared" si="1160"/>
        <v>0.04</v>
      </c>
      <c r="T8251" s="4">
        <v>18316.3</v>
      </c>
      <c r="U8251" s="9">
        <f t="shared" si="1156"/>
        <v>1</v>
      </c>
      <c r="V8251" s="4">
        <f t="shared" si="1157"/>
        <v>572.38437499999998</v>
      </c>
      <c r="W8251" s="1" t="s">
        <v>33</v>
      </c>
      <c r="X8251" s="1">
        <v>14.7</v>
      </c>
      <c r="Y8251" s="4">
        <f t="shared" si="1158"/>
        <v>18331</v>
      </c>
      <c r="Z8251" s="1" t="s">
        <v>49</v>
      </c>
      <c r="AA8251" s="1" t="s">
        <v>28</v>
      </c>
      <c r="AB8251" s="1" t="s">
        <v>24</v>
      </c>
      <c r="AC8251" s="1" t="s">
        <v>56</v>
      </c>
      <c r="AD8251" s="1" t="s">
        <v>35</v>
      </c>
      <c r="AE8251" s="2">
        <v>41247</v>
      </c>
    </row>
    <row r="8252" spans="1:31" x14ac:dyDescent="0.25">
      <c r="A8252">
        <f t="shared" si="1159"/>
        <v>8251</v>
      </c>
      <c r="B8252" s="1">
        <v>55747</v>
      </c>
      <c r="C8252" s="2">
        <v>41245</v>
      </c>
      <c r="D8252" s="1" t="s">
        <v>20</v>
      </c>
      <c r="E8252" s="1" t="str">
        <f t="shared" si="1152"/>
        <v>*</v>
      </c>
      <c r="F8252" s="1" t="str">
        <f t="shared" si="1153"/>
        <v>**</v>
      </c>
      <c r="G8252" s="1" t="str">
        <f t="shared" si="1154"/>
        <v>**</v>
      </c>
      <c r="J8252" s="1" t="str">
        <f t="shared" si="1155"/>
        <v>**</v>
      </c>
      <c r="P8252" s="1">
        <v>36</v>
      </c>
      <c r="Q8252" s="1">
        <f t="shared" si="1160"/>
        <v>0.04</v>
      </c>
      <c r="T8252" s="4">
        <v>17560.95</v>
      </c>
      <c r="U8252" s="9">
        <f t="shared" si="1156"/>
        <v>1</v>
      </c>
      <c r="V8252" s="4">
        <f t="shared" si="1157"/>
        <v>487.80416666666667</v>
      </c>
      <c r="W8252" s="1" t="s">
        <v>33</v>
      </c>
      <c r="X8252" s="1">
        <v>26</v>
      </c>
      <c r="Y8252" s="4">
        <f t="shared" si="1158"/>
        <v>17586.95</v>
      </c>
      <c r="Z8252" s="1" t="s">
        <v>22</v>
      </c>
      <c r="AA8252" s="1" t="s">
        <v>23</v>
      </c>
      <c r="AB8252" s="1" t="s">
        <v>17</v>
      </c>
      <c r="AC8252" s="1" t="s">
        <v>34</v>
      </c>
      <c r="AD8252" s="1" t="s">
        <v>35</v>
      </c>
      <c r="AE8252" s="2">
        <v>41246</v>
      </c>
    </row>
    <row r="8253" spans="1:31" x14ac:dyDescent="0.25">
      <c r="A8253">
        <f t="shared" si="1159"/>
        <v>8252</v>
      </c>
      <c r="B8253" s="1">
        <v>56708</v>
      </c>
      <c r="C8253" s="2">
        <v>41245</v>
      </c>
      <c r="D8253" s="1" t="s">
        <v>27</v>
      </c>
      <c r="E8253" s="1" t="str">
        <f t="shared" si="1152"/>
        <v>*</v>
      </c>
      <c r="F8253" s="1" t="str">
        <f t="shared" si="1153"/>
        <v>*</v>
      </c>
      <c r="G8253" s="1" t="str">
        <f t="shared" si="1154"/>
        <v>*</v>
      </c>
      <c r="J8253" s="1" t="str">
        <f t="shared" si="1155"/>
        <v>*</v>
      </c>
      <c r="P8253" s="1">
        <v>36</v>
      </c>
      <c r="Q8253" s="1">
        <f t="shared" si="1160"/>
        <v>0.04</v>
      </c>
      <c r="T8253" s="4">
        <v>10006.280000000001</v>
      </c>
      <c r="U8253" s="9">
        <f t="shared" si="1156"/>
        <v>1</v>
      </c>
      <c r="V8253" s="4">
        <f t="shared" si="1157"/>
        <v>277.95222222222225</v>
      </c>
      <c r="W8253" s="1" t="s">
        <v>33</v>
      </c>
      <c r="X8253" s="1">
        <v>61.76</v>
      </c>
      <c r="Y8253" s="4">
        <f t="shared" si="1158"/>
        <v>10068.040000000001</v>
      </c>
      <c r="Z8253" s="1" t="s">
        <v>51</v>
      </c>
      <c r="AA8253" s="1" t="s">
        <v>28</v>
      </c>
      <c r="AB8253" s="1" t="s">
        <v>17</v>
      </c>
      <c r="AC8253" s="1" t="s">
        <v>52</v>
      </c>
      <c r="AD8253" s="1" t="s">
        <v>59</v>
      </c>
      <c r="AE8253" s="2">
        <v>41245</v>
      </c>
    </row>
    <row r="8254" spans="1:31" x14ac:dyDescent="0.25">
      <c r="A8254">
        <f t="shared" si="1159"/>
        <v>8253</v>
      </c>
      <c r="B8254" s="1">
        <v>13570</v>
      </c>
      <c r="C8254" s="2">
        <v>41245</v>
      </c>
      <c r="D8254" s="1" t="s">
        <v>27</v>
      </c>
      <c r="E8254" s="1" t="str">
        <f t="shared" si="1152"/>
        <v>*</v>
      </c>
      <c r="F8254" s="1" t="str">
        <f t="shared" si="1153"/>
        <v>*</v>
      </c>
      <c r="G8254" s="1" t="str">
        <f t="shared" si="1154"/>
        <v>*</v>
      </c>
      <c r="J8254" s="1" t="str">
        <f t="shared" si="1155"/>
        <v>*</v>
      </c>
      <c r="P8254" s="1">
        <v>42</v>
      </c>
      <c r="Q8254" s="1">
        <f t="shared" si="1160"/>
        <v>0.05</v>
      </c>
      <c r="T8254" s="4">
        <v>4077.7559999999999</v>
      </c>
      <c r="U8254" s="9">
        <f t="shared" si="1156"/>
        <v>1</v>
      </c>
      <c r="V8254" s="4">
        <f t="shared" si="1157"/>
        <v>97.08942857142857</v>
      </c>
      <c r="W8254" s="1" t="s">
        <v>21</v>
      </c>
      <c r="X8254" s="1">
        <v>8.99</v>
      </c>
      <c r="Y8254" s="4">
        <f t="shared" si="1158"/>
        <v>4086.7459999999996</v>
      </c>
      <c r="Z8254" s="1" t="s">
        <v>42</v>
      </c>
      <c r="AA8254" s="1" t="s">
        <v>28</v>
      </c>
      <c r="AB8254" s="1" t="s">
        <v>24</v>
      </c>
      <c r="AC8254" s="1" t="s">
        <v>25</v>
      </c>
      <c r="AD8254" s="1" t="s">
        <v>19</v>
      </c>
      <c r="AE8254" s="2">
        <v>41245</v>
      </c>
    </row>
    <row r="8255" spans="1:31" x14ac:dyDescent="0.25">
      <c r="A8255">
        <f t="shared" si="1159"/>
        <v>8254</v>
      </c>
      <c r="B8255" s="1">
        <v>12837</v>
      </c>
      <c r="C8255" s="2">
        <v>41245</v>
      </c>
      <c r="D8255" s="1" t="s">
        <v>36</v>
      </c>
      <c r="E8255" s="1" t="str">
        <f t="shared" si="1152"/>
        <v>*</v>
      </c>
      <c r="F8255" s="1" t="str">
        <f t="shared" si="1153"/>
        <v>*</v>
      </c>
      <c r="G8255" s="1" t="str">
        <f t="shared" si="1154"/>
        <v>*</v>
      </c>
      <c r="J8255" s="1" t="str">
        <f t="shared" si="1155"/>
        <v>*</v>
      </c>
      <c r="P8255" s="1">
        <v>50</v>
      </c>
      <c r="Q8255" s="1">
        <f t="shared" si="1160"/>
        <v>0.06</v>
      </c>
      <c r="T8255" s="4">
        <v>1100.21</v>
      </c>
      <c r="U8255" s="9">
        <f t="shared" si="1156"/>
        <v>1</v>
      </c>
      <c r="V8255" s="4">
        <f t="shared" si="1157"/>
        <v>22.004200000000001</v>
      </c>
      <c r="W8255" s="1" t="s">
        <v>21</v>
      </c>
      <c r="X8255" s="1">
        <v>1.99</v>
      </c>
      <c r="Y8255" s="4">
        <f t="shared" si="1158"/>
        <v>1102.2</v>
      </c>
      <c r="Z8255" s="1" t="s">
        <v>44</v>
      </c>
      <c r="AA8255" s="1" t="s">
        <v>37</v>
      </c>
      <c r="AB8255" s="1" t="s">
        <v>24</v>
      </c>
      <c r="AC8255" s="1" t="s">
        <v>38</v>
      </c>
      <c r="AD8255" s="1" t="s">
        <v>41</v>
      </c>
      <c r="AE8255" s="2">
        <v>41245</v>
      </c>
    </row>
    <row r="8256" spans="1:31" x14ac:dyDescent="0.25">
      <c r="A8256">
        <f t="shared" si="1159"/>
        <v>8255</v>
      </c>
      <c r="B8256" s="1">
        <v>35590</v>
      </c>
      <c r="C8256" s="2">
        <v>41245</v>
      </c>
      <c r="D8256" s="1" t="s">
        <v>32</v>
      </c>
      <c r="E8256" s="1" t="str">
        <f t="shared" si="1152"/>
        <v>***</v>
      </c>
      <c r="F8256" s="1" t="str">
        <f t="shared" si="1153"/>
        <v>***</v>
      </c>
      <c r="G8256" s="1" t="str">
        <f t="shared" si="1154"/>
        <v>***</v>
      </c>
      <c r="J8256" s="1" t="str">
        <f t="shared" si="1155"/>
        <v>***</v>
      </c>
      <c r="P8256" s="1">
        <v>4</v>
      </c>
      <c r="Q8256" s="1">
        <f t="shared" si="1160"/>
        <v>0.01</v>
      </c>
      <c r="T8256" s="4">
        <v>423.95</v>
      </c>
      <c r="U8256" s="9">
        <f t="shared" si="1156"/>
        <v>0</v>
      </c>
      <c r="V8256" s="4">
        <f t="shared" si="1157"/>
        <v>105.9875</v>
      </c>
      <c r="W8256" s="1" t="s">
        <v>21</v>
      </c>
      <c r="X8256" s="1">
        <v>19.989999999999998</v>
      </c>
      <c r="Y8256" s="4">
        <f t="shared" si="1158"/>
        <v>443.94</v>
      </c>
      <c r="Z8256" s="1" t="s">
        <v>51</v>
      </c>
      <c r="AA8256" s="1" t="s">
        <v>23</v>
      </c>
      <c r="AB8256" s="1" t="s">
        <v>24</v>
      </c>
      <c r="AC8256" s="1" t="s">
        <v>38</v>
      </c>
      <c r="AD8256" s="1" t="s">
        <v>19</v>
      </c>
      <c r="AE8256" s="2">
        <v>41246</v>
      </c>
    </row>
    <row r="8257" spans="1:31" x14ac:dyDescent="0.25">
      <c r="A8257">
        <f t="shared" si="1159"/>
        <v>8256</v>
      </c>
      <c r="B8257" s="1">
        <v>56708</v>
      </c>
      <c r="C8257" s="2">
        <v>41245</v>
      </c>
      <c r="D8257" s="1" t="s">
        <v>27</v>
      </c>
      <c r="E8257" s="1" t="str">
        <f t="shared" si="1152"/>
        <v>*</v>
      </c>
      <c r="F8257" s="1" t="str">
        <f t="shared" si="1153"/>
        <v>*</v>
      </c>
      <c r="G8257" s="1" t="str">
        <f t="shared" si="1154"/>
        <v>*</v>
      </c>
      <c r="J8257" s="1" t="str">
        <f t="shared" si="1155"/>
        <v>*</v>
      </c>
      <c r="P8257" s="1">
        <v>36</v>
      </c>
      <c r="Q8257" s="1">
        <f t="shared" si="1160"/>
        <v>0.04</v>
      </c>
      <c r="T8257" s="4">
        <v>407.17</v>
      </c>
      <c r="U8257" s="9">
        <f t="shared" si="1156"/>
        <v>0</v>
      </c>
      <c r="V8257" s="4">
        <f t="shared" si="1157"/>
        <v>11.310277777777777</v>
      </c>
      <c r="W8257" s="1" t="s">
        <v>21</v>
      </c>
      <c r="X8257" s="1">
        <v>6.97</v>
      </c>
      <c r="Y8257" s="4">
        <f t="shared" si="1158"/>
        <v>414.14000000000004</v>
      </c>
      <c r="Z8257" s="1" t="s">
        <v>51</v>
      </c>
      <c r="AA8257" s="1" t="s">
        <v>28</v>
      </c>
      <c r="AB8257" s="1" t="s">
        <v>29</v>
      </c>
      <c r="AC8257" s="1" t="s">
        <v>57</v>
      </c>
      <c r="AD8257" s="1" t="s">
        <v>19</v>
      </c>
      <c r="AE8257" s="2">
        <v>41248</v>
      </c>
    </row>
    <row r="8258" spans="1:31" x14ac:dyDescent="0.25">
      <c r="A8258">
        <f t="shared" si="1159"/>
        <v>8257</v>
      </c>
      <c r="B8258" s="1">
        <v>12837</v>
      </c>
      <c r="C8258" s="2">
        <v>41245</v>
      </c>
      <c r="D8258" s="1" t="s">
        <v>36</v>
      </c>
      <c r="E8258" s="1" t="str">
        <f t="shared" si="1152"/>
        <v>*</v>
      </c>
      <c r="F8258" s="1" t="str">
        <f t="shared" si="1153"/>
        <v>*</v>
      </c>
      <c r="G8258" s="1" t="str">
        <f t="shared" si="1154"/>
        <v>*</v>
      </c>
      <c r="J8258" s="1" t="str">
        <f t="shared" si="1155"/>
        <v>*</v>
      </c>
      <c r="P8258" s="1">
        <v>22</v>
      </c>
      <c r="Q8258" s="1">
        <f t="shared" si="1160"/>
        <v>3.5000000000000003E-2</v>
      </c>
      <c r="T8258" s="4">
        <v>66.19</v>
      </c>
      <c r="U8258" s="9">
        <f t="shared" si="1156"/>
        <v>0</v>
      </c>
      <c r="V8258" s="4">
        <f t="shared" si="1157"/>
        <v>3.0086363636363633</v>
      </c>
      <c r="W8258" s="1" t="s">
        <v>21</v>
      </c>
      <c r="X8258" s="1">
        <v>0.99</v>
      </c>
      <c r="Y8258" s="4">
        <f t="shared" si="1158"/>
        <v>67.179999999999993</v>
      </c>
      <c r="Z8258" s="1" t="s">
        <v>22</v>
      </c>
      <c r="AA8258" s="1" t="s">
        <v>37</v>
      </c>
      <c r="AB8258" s="1" t="s">
        <v>29</v>
      </c>
      <c r="AC8258" s="1" t="s">
        <v>58</v>
      </c>
      <c r="AD8258" s="1" t="s">
        <v>19</v>
      </c>
      <c r="AE8258" s="2">
        <v>41246</v>
      </c>
    </row>
    <row r="8259" spans="1:31" x14ac:dyDescent="0.25">
      <c r="A8259">
        <f t="shared" si="1159"/>
        <v>8258</v>
      </c>
      <c r="B8259" s="1">
        <v>13570</v>
      </c>
      <c r="C8259" s="2">
        <v>41245</v>
      </c>
      <c r="D8259" s="1" t="s">
        <v>27</v>
      </c>
      <c r="E8259" s="1" t="str">
        <f t="shared" ref="E8259:E8322" si="1161">IF(D8259="Critical","***","*")</f>
        <v>*</v>
      </c>
      <c r="F8259" s="1" t="str">
        <f t="shared" ref="F8259:F8322" si="1162">IF(D8259="Critical","***",IF(D8259="High","**","*"))</f>
        <v>*</v>
      </c>
      <c r="G8259" s="1" t="str">
        <f t="shared" ref="G8259:G8322" si="1163">VLOOKUP(D8259,$H$6:$I$10,2,FALSE)</f>
        <v>*</v>
      </c>
      <c r="J8259" s="1" t="str">
        <f t="shared" ref="J8259:J8322" si="1164">HLOOKUP(D8259,$K$5:$O$6,2,FALSE)</f>
        <v>*</v>
      </c>
      <c r="P8259" s="1">
        <v>2</v>
      </c>
      <c r="Q8259" s="1">
        <f t="shared" si="1160"/>
        <v>0.01</v>
      </c>
      <c r="T8259" s="4">
        <v>16.97</v>
      </c>
      <c r="U8259" s="9">
        <f t="shared" ref="U8259:U8322" si="1165">IF(T8259&gt;1000,1,0)</f>
        <v>0</v>
      </c>
      <c r="V8259" s="4">
        <f t="shared" ref="V8259:V8322" si="1166">T8259/P8259</f>
        <v>8.4849999999999994</v>
      </c>
      <c r="W8259" s="1" t="s">
        <v>21</v>
      </c>
      <c r="X8259" s="1">
        <v>0.96</v>
      </c>
      <c r="Y8259" s="4">
        <f t="shared" ref="Y8259:Y8322" si="1167">X8259+T8259</f>
        <v>17.93</v>
      </c>
      <c r="Z8259" s="1" t="s">
        <v>42</v>
      </c>
      <c r="AA8259" s="1" t="s">
        <v>28</v>
      </c>
      <c r="AB8259" s="1" t="s">
        <v>17</v>
      </c>
      <c r="AC8259" s="1" t="s">
        <v>18</v>
      </c>
      <c r="AD8259" s="1" t="s">
        <v>31</v>
      </c>
      <c r="AE8259" s="2">
        <v>41246</v>
      </c>
    </row>
    <row r="8260" spans="1:31" x14ac:dyDescent="0.25">
      <c r="A8260">
        <f t="shared" ref="A8260:A8323" si="1168">A8259+1</f>
        <v>8259</v>
      </c>
      <c r="B8260" s="1">
        <v>24451</v>
      </c>
      <c r="C8260" s="2">
        <v>41246</v>
      </c>
      <c r="D8260" s="1" t="s">
        <v>32</v>
      </c>
      <c r="E8260" s="1" t="str">
        <f t="shared" si="1161"/>
        <v>***</v>
      </c>
      <c r="F8260" s="1" t="str">
        <f t="shared" si="1162"/>
        <v>***</v>
      </c>
      <c r="G8260" s="1" t="str">
        <f t="shared" si="1163"/>
        <v>***</v>
      </c>
      <c r="J8260" s="1" t="str">
        <f t="shared" si="1164"/>
        <v>***</v>
      </c>
      <c r="P8260" s="1">
        <v>24</v>
      </c>
      <c r="Q8260" s="1">
        <f t="shared" ref="Q8260:Q8323" si="1169">VLOOKUP(P8260,$R$5:$S$10,2,TRUE)</f>
        <v>3.5000000000000003E-2</v>
      </c>
      <c r="T8260" s="4">
        <v>1689.97</v>
      </c>
      <c r="U8260" s="9">
        <f t="shared" si="1165"/>
        <v>1</v>
      </c>
      <c r="V8260" s="4">
        <f t="shared" si="1166"/>
        <v>70.415416666666673</v>
      </c>
      <c r="W8260" s="1" t="s">
        <v>33</v>
      </c>
      <c r="X8260" s="1">
        <v>60</v>
      </c>
      <c r="Y8260" s="4">
        <f t="shared" si="1167"/>
        <v>1749.97</v>
      </c>
      <c r="Z8260" s="1" t="s">
        <v>50</v>
      </c>
      <c r="AA8260" s="1" t="s">
        <v>28</v>
      </c>
      <c r="AB8260" s="1" t="s">
        <v>29</v>
      </c>
      <c r="AC8260" s="1" t="s">
        <v>63</v>
      </c>
      <c r="AD8260" s="1" t="s">
        <v>35</v>
      </c>
      <c r="AE8260" s="2">
        <v>41247</v>
      </c>
    </row>
    <row r="8261" spans="1:31" x14ac:dyDescent="0.25">
      <c r="A8261">
        <f t="shared" si="1168"/>
        <v>8260</v>
      </c>
      <c r="B8261" s="1">
        <v>55239</v>
      </c>
      <c r="C8261" s="2">
        <v>41246</v>
      </c>
      <c r="D8261" s="1" t="s">
        <v>32</v>
      </c>
      <c r="E8261" s="1" t="str">
        <f t="shared" si="1161"/>
        <v>***</v>
      </c>
      <c r="F8261" s="1" t="str">
        <f t="shared" si="1162"/>
        <v>***</v>
      </c>
      <c r="G8261" s="1" t="str">
        <f t="shared" si="1163"/>
        <v>***</v>
      </c>
      <c r="J8261" s="1" t="str">
        <f t="shared" si="1164"/>
        <v>***</v>
      </c>
      <c r="P8261" s="1">
        <v>6</v>
      </c>
      <c r="Q8261" s="1">
        <f t="shared" si="1169"/>
        <v>0.01</v>
      </c>
      <c r="T8261" s="4">
        <v>1008.872</v>
      </c>
      <c r="U8261" s="9">
        <f t="shared" si="1165"/>
        <v>1</v>
      </c>
      <c r="V8261" s="4">
        <f t="shared" si="1166"/>
        <v>168.14533333333333</v>
      </c>
      <c r="W8261" s="1" t="s">
        <v>14</v>
      </c>
      <c r="X8261" s="1">
        <v>69</v>
      </c>
      <c r="Y8261" s="4">
        <f t="shared" si="1167"/>
        <v>1077.8719999999998</v>
      </c>
      <c r="Z8261" s="1" t="s">
        <v>44</v>
      </c>
      <c r="AA8261" s="1" t="s">
        <v>16</v>
      </c>
      <c r="AB8261" s="1" t="s">
        <v>17</v>
      </c>
      <c r="AC8261" s="1" t="s">
        <v>52</v>
      </c>
      <c r="AD8261" s="1" t="s">
        <v>48</v>
      </c>
      <c r="AE8261" s="2">
        <v>41246</v>
      </c>
    </row>
    <row r="8262" spans="1:31" x14ac:dyDescent="0.25">
      <c r="A8262">
        <f t="shared" si="1168"/>
        <v>8261</v>
      </c>
      <c r="B8262" s="1">
        <v>21505</v>
      </c>
      <c r="C8262" s="2">
        <v>41246</v>
      </c>
      <c r="D8262" s="1" t="s">
        <v>13</v>
      </c>
      <c r="E8262" s="1" t="str">
        <f t="shared" si="1161"/>
        <v>*</v>
      </c>
      <c r="F8262" s="1" t="str">
        <f t="shared" si="1162"/>
        <v>*</v>
      </c>
      <c r="G8262" s="1" t="str">
        <f t="shared" si="1163"/>
        <v>*</v>
      </c>
      <c r="J8262" s="1" t="str">
        <f t="shared" si="1164"/>
        <v>*</v>
      </c>
      <c r="P8262" s="1">
        <v>3</v>
      </c>
      <c r="Q8262" s="1">
        <f t="shared" si="1169"/>
        <v>0.01</v>
      </c>
      <c r="T8262" s="4">
        <v>912.35</v>
      </c>
      <c r="U8262" s="9">
        <f t="shared" si="1165"/>
        <v>0</v>
      </c>
      <c r="V8262" s="4">
        <f t="shared" si="1166"/>
        <v>304.11666666666667</v>
      </c>
      <c r="W8262" s="1" t="s">
        <v>33</v>
      </c>
      <c r="X8262" s="1">
        <v>69.55</v>
      </c>
      <c r="Y8262" s="4">
        <f t="shared" si="1167"/>
        <v>981.9</v>
      </c>
      <c r="Z8262" s="1" t="s">
        <v>44</v>
      </c>
      <c r="AA8262" s="1" t="s">
        <v>37</v>
      </c>
      <c r="AB8262" s="1" t="s">
        <v>17</v>
      </c>
      <c r="AC8262" s="1" t="s">
        <v>34</v>
      </c>
      <c r="AD8262" s="1" t="s">
        <v>35</v>
      </c>
      <c r="AE8262" s="2">
        <v>41246</v>
      </c>
    </row>
    <row r="8263" spans="1:31" x14ac:dyDescent="0.25">
      <c r="A8263">
        <f t="shared" si="1168"/>
        <v>8262</v>
      </c>
      <c r="B8263" s="1">
        <v>41671</v>
      </c>
      <c r="C8263" s="2">
        <v>41246</v>
      </c>
      <c r="D8263" s="1" t="s">
        <v>32</v>
      </c>
      <c r="E8263" s="1" t="str">
        <f t="shared" si="1161"/>
        <v>***</v>
      </c>
      <c r="F8263" s="1" t="str">
        <f t="shared" si="1162"/>
        <v>***</v>
      </c>
      <c r="G8263" s="1" t="str">
        <f t="shared" si="1163"/>
        <v>***</v>
      </c>
      <c r="J8263" s="1" t="str">
        <f t="shared" si="1164"/>
        <v>***</v>
      </c>
      <c r="P8263" s="1">
        <v>49</v>
      </c>
      <c r="Q8263" s="1">
        <f t="shared" si="1169"/>
        <v>0.05</v>
      </c>
      <c r="T8263" s="4">
        <v>638.91</v>
      </c>
      <c r="U8263" s="9">
        <f t="shared" si="1165"/>
        <v>0</v>
      </c>
      <c r="V8263" s="4">
        <f t="shared" si="1166"/>
        <v>13.038979591836734</v>
      </c>
      <c r="W8263" s="1" t="s">
        <v>21</v>
      </c>
      <c r="X8263" s="1">
        <v>3.14</v>
      </c>
      <c r="Y8263" s="4">
        <f t="shared" si="1167"/>
        <v>642.04999999999995</v>
      </c>
      <c r="Z8263" s="1" t="s">
        <v>15</v>
      </c>
      <c r="AA8263" s="1" t="s">
        <v>28</v>
      </c>
      <c r="AB8263" s="1" t="s">
        <v>29</v>
      </c>
      <c r="AC8263" s="1" t="s">
        <v>45</v>
      </c>
      <c r="AD8263" s="1" t="s">
        <v>41</v>
      </c>
      <c r="AE8263" s="2">
        <v>41248</v>
      </c>
    </row>
    <row r="8264" spans="1:31" x14ac:dyDescent="0.25">
      <c r="A8264">
        <f t="shared" si="1168"/>
        <v>8263</v>
      </c>
      <c r="B8264" s="1">
        <v>48615</v>
      </c>
      <c r="C8264" s="2">
        <v>41246</v>
      </c>
      <c r="D8264" s="1" t="s">
        <v>13</v>
      </c>
      <c r="E8264" s="1" t="str">
        <f t="shared" si="1161"/>
        <v>*</v>
      </c>
      <c r="F8264" s="1" t="str">
        <f t="shared" si="1162"/>
        <v>*</v>
      </c>
      <c r="G8264" s="1" t="str">
        <f t="shared" si="1163"/>
        <v>*</v>
      </c>
      <c r="J8264" s="1" t="str">
        <f t="shared" si="1164"/>
        <v>*</v>
      </c>
      <c r="P8264" s="1">
        <v>8</v>
      </c>
      <c r="Q8264" s="1">
        <f t="shared" si="1169"/>
        <v>0.01</v>
      </c>
      <c r="T8264" s="4">
        <v>464.66</v>
      </c>
      <c r="U8264" s="9">
        <f t="shared" si="1165"/>
        <v>0</v>
      </c>
      <c r="V8264" s="4">
        <f t="shared" si="1166"/>
        <v>58.082500000000003</v>
      </c>
      <c r="W8264" s="1" t="s">
        <v>21</v>
      </c>
      <c r="X8264" s="1">
        <v>14.83</v>
      </c>
      <c r="Y8264" s="4">
        <f t="shared" si="1167"/>
        <v>479.49</v>
      </c>
      <c r="Z8264" s="1" t="s">
        <v>22</v>
      </c>
      <c r="AA8264" s="1" t="s">
        <v>28</v>
      </c>
      <c r="AB8264" s="1" t="s">
        <v>17</v>
      </c>
      <c r="AC8264" s="1" t="s">
        <v>18</v>
      </c>
      <c r="AD8264" s="1" t="s">
        <v>19</v>
      </c>
      <c r="AE8264" s="2">
        <v>41251</v>
      </c>
    </row>
    <row r="8265" spans="1:31" x14ac:dyDescent="0.25">
      <c r="A8265">
        <f t="shared" si="1168"/>
        <v>8264</v>
      </c>
      <c r="B8265" s="1">
        <v>55239</v>
      </c>
      <c r="C8265" s="2">
        <v>41246</v>
      </c>
      <c r="D8265" s="1" t="s">
        <v>32</v>
      </c>
      <c r="E8265" s="1" t="str">
        <f t="shared" si="1161"/>
        <v>***</v>
      </c>
      <c r="F8265" s="1" t="str">
        <f t="shared" si="1162"/>
        <v>***</v>
      </c>
      <c r="G8265" s="1" t="str">
        <f t="shared" si="1163"/>
        <v>***</v>
      </c>
      <c r="J8265" s="1" t="str">
        <f t="shared" si="1164"/>
        <v>***</v>
      </c>
      <c r="P8265" s="1">
        <v>13</v>
      </c>
      <c r="Q8265" s="1">
        <f t="shared" si="1169"/>
        <v>0.02</v>
      </c>
      <c r="T8265" s="4">
        <v>95.68</v>
      </c>
      <c r="U8265" s="9">
        <f t="shared" si="1165"/>
        <v>0</v>
      </c>
      <c r="V8265" s="4">
        <f t="shared" si="1166"/>
        <v>7.36</v>
      </c>
      <c r="W8265" s="1" t="s">
        <v>14</v>
      </c>
      <c r="X8265" s="1">
        <v>5.14</v>
      </c>
      <c r="Y8265" s="4">
        <f t="shared" si="1167"/>
        <v>100.82000000000001</v>
      </c>
      <c r="Z8265" s="1" t="s">
        <v>53</v>
      </c>
      <c r="AA8265" s="1" t="s">
        <v>16</v>
      </c>
      <c r="AB8265" s="1" t="s">
        <v>29</v>
      </c>
      <c r="AC8265" s="1" t="s">
        <v>40</v>
      </c>
      <c r="AD8265" s="1" t="s">
        <v>19</v>
      </c>
      <c r="AE8265" s="2">
        <v>41247</v>
      </c>
    </row>
    <row r="8266" spans="1:31" x14ac:dyDescent="0.25">
      <c r="A8266">
        <f t="shared" si="1168"/>
        <v>8265</v>
      </c>
      <c r="B8266" s="1">
        <v>48615</v>
      </c>
      <c r="C8266" s="2">
        <v>41246</v>
      </c>
      <c r="D8266" s="1" t="s">
        <v>13</v>
      </c>
      <c r="E8266" s="1" t="str">
        <f t="shared" si="1161"/>
        <v>*</v>
      </c>
      <c r="F8266" s="1" t="str">
        <f t="shared" si="1162"/>
        <v>*</v>
      </c>
      <c r="G8266" s="1" t="str">
        <f t="shared" si="1163"/>
        <v>*</v>
      </c>
      <c r="J8266" s="1" t="str">
        <f t="shared" si="1164"/>
        <v>*</v>
      </c>
      <c r="P8266" s="1">
        <v>4</v>
      </c>
      <c r="Q8266" s="1">
        <f t="shared" si="1169"/>
        <v>0.01</v>
      </c>
      <c r="T8266" s="4">
        <v>16.91</v>
      </c>
      <c r="U8266" s="9">
        <f t="shared" si="1165"/>
        <v>0</v>
      </c>
      <c r="V8266" s="4">
        <f t="shared" si="1166"/>
        <v>4.2275</v>
      </c>
      <c r="W8266" s="1" t="s">
        <v>21</v>
      </c>
      <c r="X8266" s="1">
        <v>0.5</v>
      </c>
      <c r="Y8266" s="4">
        <f t="shared" si="1167"/>
        <v>17.41</v>
      </c>
      <c r="Z8266" s="1" t="s">
        <v>22</v>
      </c>
      <c r="AA8266" s="1" t="s">
        <v>28</v>
      </c>
      <c r="AB8266" s="1" t="s">
        <v>29</v>
      </c>
      <c r="AC8266" s="1" t="s">
        <v>58</v>
      </c>
      <c r="AD8266" s="1" t="s">
        <v>19</v>
      </c>
      <c r="AE8266" s="2">
        <v>41250</v>
      </c>
    </row>
    <row r="8267" spans="1:31" x14ac:dyDescent="0.25">
      <c r="A8267">
        <f t="shared" si="1168"/>
        <v>8266</v>
      </c>
      <c r="B8267" s="1">
        <v>53216</v>
      </c>
      <c r="C8267" s="2">
        <v>41247</v>
      </c>
      <c r="D8267" s="1" t="s">
        <v>20</v>
      </c>
      <c r="E8267" s="1" t="str">
        <f t="shared" si="1161"/>
        <v>*</v>
      </c>
      <c r="F8267" s="1" t="str">
        <f t="shared" si="1162"/>
        <v>**</v>
      </c>
      <c r="G8267" s="1" t="str">
        <f t="shared" si="1163"/>
        <v>**</v>
      </c>
      <c r="J8267" s="1" t="str">
        <f t="shared" si="1164"/>
        <v>**</v>
      </c>
      <c r="P8267" s="1">
        <v>36</v>
      </c>
      <c r="Q8267" s="1">
        <f t="shared" si="1169"/>
        <v>0.04</v>
      </c>
      <c r="T8267" s="4">
        <v>228.01</v>
      </c>
      <c r="U8267" s="9">
        <f t="shared" si="1165"/>
        <v>0</v>
      </c>
      <c r="V8267" s="4">
        <f t="shared" si="1166"/>
        <v>6.3336111111111109</v>
      </c>
      <c r="W8267" s="1" t="s">
        <v>21</v>
      </c>
      <c r="X8267" s="1">
        <v>8.73</v>
      </c>
      <c r="Y8267" s="4">
        <f t="shared" si="1167"/>
        <v>236.73999999999998</v>
      </c>
      <c r="Z8267" s="1" t="s">
        <v>15</v>
      </c>
      <c r="AA8267" s="1" t="s">
        <v>28</v>
      </c>
      <c r="AB8267" s="1" t="s">
        <v>29</v>
      </c>
      <c r="AC8267" s="1" t="s">
        <v>40</v>
      </c>
      <c r="AD8267" s="1" t="s">
        <v>19</v>
      </c>
      <c r="AE8267" s="2">
        <v>41250</v>
      </c>
    </row>
    <row r="8268" spans="1:31" x14ac:dyDescent="0.25">
      <c r="A8268">
        <f t="shared" si="1168"/>
        <v>8267</v>
      </c>
      <c r="B8268" s="1">
        <v>59329</v>
      </c>
      <c r="C8268" s="2">
        <v>41247</v>
      </c>
      <c r="D8268" s="1" t="s">
        <v>32</v>
      </c>
      <c r="E8268" s="1" t="str">
        <f t="shared" si="1161"/>
        <v>***</v>
      </c>
      <c r="F8268" s="1" t="str">
        <f t="shared" si="1162"/>
        <v>***</v>
      </c>
      <c r="G8268" s="1" t="str">
        <f t="shared" si="1163"/>
        <v>***</v>
      </c>
      <c r="J8268" s="1" t="str">
        <f t="shared" si="1164"/>
        <v>***</v>
      </c>
      <c r="P8268" s="1">
        <v>41</v>
      </c>
      <c r="Q8268" s="1">
        <f t="shared" si="1169"/>
        <v>0.05</v>
      </c>
      <c r="T8268" s="4">
        <v>214.23</v>
      </c>
      <c r="U8268" s="9">
        <f t="shared" si="1165"/>
        <v>0</v>
      </c>
      <c r="V8268" s="4">
        <f t="shared" si="1166"/>
        <v>5.2251219512195117</v>
      </c>
      <c r="W8268" s="1" t="s">
        <v>21</v>
      </c>
      <c r="X8268" s="1">
        <v>7.1</v>
      </c>
      <c r="Y8268" s="4">
        <f t="shared" si="1167"/>
        <v>221.32999999999998</v>
      </c>
      <c r="Z8268" s="1" t="s">
        <v>46</v>
      </c>
      <c r="AA8268" s="1" t="s">
        <v>28</v>
      </c>
      <c r="AB8268" s="1" t="s">
        <v>17</v>
      </c>
      <c r="AC8268" s="1" t="s">
        <v>18</v>
      </c>
      <c r="AD8268" s="1" t="s">
        <v>19</v>
      </c>
      <c r="AE8268" s="2">
        <v>41249</v>
      </c>
    </row>
    <row r="8269" spans="1:31" x14ac:dyDescent="0.25">
      <c r="A8269">
        <f t="shared" si="1168"/>
        <v>8268</v>
      </c>
      <c r="B8269" s="1">
        <v>59329</v>
      </c>
      <c r="C8269" s="2">
        <v>41247</v>
      </c>
      <c r="D8269" s="1" t="s">
        <v>32</v>
      </c>
      <c r="E8269" s="1" t="str">
        <f t="shared" si="1161"/>
        <v>***</v>
      </c>
      <c r="F8269" s="1" t="str">
        <f t="shared" si="1162"/>
        <v>***</v>
      </c>
      <c r="G8269" s="1" t="str">
        <f t="shared" si="1163"/>
        <v>***</v>
      </c>
      <c r="J8269" s="1" t="str">
        <f t="shared" si="1164"/>
        <v>***</v>
      </c>
      <c r="P8269" s="1">
        <v>41</v>
      </c>
      <c r="Q8269" s="1">
        <f t="shared" si="1169"/>
        <v>0.05</v>
      </c>
      <c r="T8269" s="4">
        <v>214.19</v>
      </c>
      <c r="U8269" s="9">
        <f t="shared" si="1165"/>
        <v>0</v>
      </c>
      <c r="V8269" s="4">
        <f t="shared" si="1166"/>
        <v>5.2241463414634142</v>
      </c>
      <c r="W8269" s="1" t="s">
        <v>21</v>
      </c>
      <c r="X8269" s="1">
        <v>4.7</v>
      </c>
      <c r="Y8269" s="4">
        <f t="shared" si="1167"/>
        <v>218.89</v>
      </c>
      <c r="Z8269" s="1" t="s">
        <v>46</v>
      </c>
      <c r="AA8269" s="1" t="s">
        <v>28</v>
      </c>
      <c r="AB8269" s="1" t="s">
        <v>29</v>
      </c>
      <c r="AC8269" s="1" t="s">
        <v>40</v>
      </c>
      <c r="AD8269" s="1" t="s">
        <v>19</v>
      </c>
      <c r="AE8269" s="2">
        <v>41248</v>
      </c>
    </row>
    <row r="8270" spans="1:31" x14ac:dyDescent="0.25">
      <c r="A8270">
        <f t="shared" si="1168"/>
        <v>8269</v>
      </c>
      <c r="B8270" s="1">
        <v>13031</v>
      </c>
      <c r="C8270" s="2">
        <v>41247</v>
      </c>
      <c r="D8270" s="1" t="s">
        <v>13</v>
      </c>
      <c r="E8270" s="1" t="str">
        <f t="shared" si="1161"/>
        <v>*</v>
      </c>
      <c r="F8270" s="1" t="str">
        <f t="shared" si="1162"/>
        <v>*</v>
      </c>
      <c r="G8270" s="1" t="str">
        <f t="shared" si="1163"/>
        <v>*</v>
      </c>
      <c r="J8270" s="1" t="str">
        <f t="shared" si="1164"/>
        <v>*</v>
      </c>
      <c r="P8270" s="1">
        <v>34</v>
      </c>
      <c r="Q8270" s="1">
        <f t="shared" si="1169"/>
        <v>0.04</v>
      </c>
      <c r="T8270" s="4">
        <v>210.06</v>
      </c>
      <c r="U8270" s="9">
        <f t="shared" si="1165"/>
        <v>0</v>
      </c>
      <c r="V8270" s="4">
        <f t="shared" si="1166"/>
        <v>6.1782352941176475</v>
      </c>
      <c r="W8270" s="1" t="s">
        <v>21</v>
      </c>
      <c r="X8270" s="1">
        <v>7.37</v>
      </c>
      <c r="Y8270" s="4">
        <f t="shared" si="1167"/>
        <v>217.43</v>
      </c>
      <c r="Z8270" s="1" t="s">
        <v>46</v>
      </c>
      <c r="AA8270" s="1" t="s">
        <v>16</v>
      </c>
      <c r="AB8270" s="1" t="s">
        <v>29</v>
      </c>
      <c r="AC8270" s="1" t="s">
        <v>40</v>
      </c>
      <c r="AD8270" s="1" t="s">
        <v>19</v>
      </c>
      <c r="AE8270" s="2">
        <v>41252</v>
      </c>
    </row>
    <row r="8271" spans="1:31" x14ac:dyDescent="0.25">
      <c r="A8271">
        <f t="shared" si="1168"/>
        <v>8270</v>
      </c>
      <c r="B8271" s="1">
        <v>59329</v>
      </c>
      <c r="C8271" s="2">
        <v>41247</v>
      </c>
      <c r="D8271" s="1" t="s">
        <v>32</v>
      </c>
      <c r="E8271" s="1" t="str">
        <f t="shared" si="1161"/>
        <v>***</v>
      </c>
      <c r="F8271" s="1" t="str">
        <f t="shared" si="1162"/>
        <v>***</v>
      </c>
      <c r="G8271" s="1" t="str">
        <f t="shared" si="1163"/>
        <v>***</v>
      </c>
      <c r="J8271" s="1" t="str">
        <f t="shared" si="1164"/>
        <v>***</v>
      </c>
      <c r="P8271" s="1">
        <v>25</v>
      </c>
      <c r="Q8271" s="1">
        <f t="shared" si="1169"/>
        <v>3.5000000000000003E-2</v>
      </c>
      <c r="T8271" s="4">
        <v>165.62</v>
      </c>
      <c r="U8271" s="9">
        <f t="shared" si="1165"/>
        <v>0</v>
      </c>
      <c r="V8271" s="4">
        <f t="shared" si="1166"/>
        <v>6.6248000000000005</v>
      </c>
      <c r="W8271" s="1" t="s">
        <v>21</v>
      </c>
      <c r="X8271" s="1">
        <v>5.22</v>
      </c>
      <c r="Y8271" s="4">
        <f t="shared" si="1167"/>
        <v>170.84</v>
      </c>
      <c r="Z8271" s="1" t="s">
        <v>46</v>
      </c>
      <c r="AA8271" s="1" t="s">
        <v>28</v>
      </c>
      <c r="AB8271" s="1" t="s">
        <v>17</v>
      </c>
      <c r="AC8271" s="1" t="s">
        <v>18</v>
      </c>
      <c r="AD8271" s="1" t="s">
        <v>19</v>
      </c>
      <c r="AE8271" s="2">
        <v>41247</v>
      </c>
    </row>
    <row r="8272" spans="1:31" x14ac:dyDescent="0.25">
      <c r="A8272">
        <f t="shared" si="1168"/>
        <v>8271</v>
      </c>
      <c r="B8272" s="1">
        <v>59329</v>
      </c>
      <c r="C8272" s="2">
        <v>41247</v>
      </c>
      <c r="D8272" s="1" t="s">
        <v>32</v>
      </c>
      <c r="E8272" s="1" t="str">
        <f t="shared" si="1161"/>
        <v>***</v>
      </c>
      <c r="F8272" s="1" t="str">
        <f t="shared" si="1162"/>
        <v>***</v>
      </c>
      <c r="G8272" s="1" t="str">
        <f t="shared" si="1163"/>
        <v>***</v>
      </c>
      <c r="J8272" s="1" t="str">
        <f t="shared" si="1164"/>
        <v>***</v>
      </c>
      <c r="P8272" s="1">
        <v>35</v>
      </c>
      <c r="Q8272" s="1">
        <f t="shared" si="1169"/>
        <v>0.04</v>
      </c>
      <c r="T8272" s="4">
        <v>128.12</v>
      </c>
      <c r="U8272" s="9">
        <f t="shared" si="1165"/>
        <v>0</v>
      </c>
      <c r="V8272" s="4">
        <f t="shared" si="1166"/>
        <v>3.6605714285714286</v>
      </c>
      <c r="W8272" s="1" t="s">
        <v>21</v>
      </c>
      <c r="X8272" s="1">
        <v>5.44</v>
      </c>
      <c r="Y8272" s="4">
        <f t="shared" si="1167"/>
        <v>133.56</v>
      </c>
      <c r="Z8272" s="1" t="s">
        <v>46</v>
      </c>
      <c r="AA8272" s="1" t="s">
        <v>28</v>
      </c>
      <c r="AB8272" s="1" t="s">
        <v>29</v>
      </c>
      <c r="AC8272" s="1" t="s">
        <v>43</v>
      </c>
      <c r="AD8272" s="1" t="s">
        <v>19</v>
      </c>
      <c r="AE8272" s="2">
        <v>41249</v>
      </c>
    </row>
    <row r="8273" spans="1:31" x14ac:dyDescent="0.25">
      <c r="A8273">
        <f t="shared" si="1168"/>
        <v>8272</v>
      </c>
      <c r="B8273" s="1">
        <v>15712</v>
      </c>
      <c r="C8273" s="2">
        <v>41247</v>
      </c>
      <c r="D8273" s="1" t="s">
        <v>20</v>
      </c>
      <c r="E8273" s="1" t="str">
        <f t="shared" si="1161"/>
        <v>*</v>
      </c>
      <c r="F8273" s="1" t="str">
        <f t="shared" si="1162"/>
        <v>**</v>
      </c>
      <c r="G8273" s="1" t="str">
        <f t="shared" si="1163"/>
        <v>**</v>
      </c>
      <c r="J8273" s="1" t="str">
        <f t="shared" si="1164"/>
        <v>**</v>
      </c>
      <c r="P8273" s="1">
        <v>1</v>
      </c>
      <c r="Q8273" s="1">
        <f t="shared" si="1169"/>
        <v>0.01</v>
      </c>
      <c r="T8273" s="4">
        <v>102.9</v>
      </c>
      <c r="U8273" s="9">
        <f t="shared" si="1165"/>
        <v>0</v>
      </c>
      <c r="V8273" s="4">
        <f t="shared" si="1166"/>
        <v>102.9</v>
      </c>
      <c r="W8273" s="1" t="s">
        <v>33</v>
      </c>
      <c r="X8273" s="1">
        <v>54.11</v>
      </c>
      <c r="Y8273" s="4">
        <f t="shared" si="1167"/>
        <v>157.01</v>
      </c>
      <c r="Z8273" s="1" t="s">
        <v>51</v>
      </c>
      <c r="AA8273" s="1" t="s">
        <v>28</v>
      </c>
      <c r="AB8273" s="1" t="s">
        <v>17</v>
      </c>
      <c r="AC8273" s="1" t="s">
        <v>62</v>
      </c>
      <c r="AD8273" s="1" t="s">
        <v>59</v>
      </c>
      <c r="AE8273" s="2">
        <v>41249</v>
      </c>
    </row>
    <row r="8274" spans="1:31" x14ac:dyDescent="0.25">
      <c r="A8274">
        <f t="shared" si="1168"/>
        <v>8273</v>
      </c>
      <c r="B8274" s="1">
        <v>23745</v>
      </c>
      <c r="C8274" s="2">
        <v>41248</v>
      </c>
      <c r="D8274" s="1" t="s">
        <v>13</v>
      </c>
      <c r="E8274" s="1" t="str">
        <f t="shared" si="1161"/>
        <v>*</v>
      </c>
      <c r="F8274" s="1" t="str">
        <f t="shared" si="1162"/>
        <v>*</v>
      </c>
      <c r="G8274" s="1" t="str">
        <f t="shared" si="1163"/>
        <v>*</v>
      </c>
      <c r="J8274" s="1" t="str">
        <f t="shared" si="1164"/>
        <v>*</v>
      </c>
      <c r="P8274" s="1">
        <v>47</v>
      </c>
      <c r="Q8274" s="1">
        <f t="shared" si="1169"/>
        <v>0.05</v>
      </c>
      <c r="T8274" s="4">
        <v>10941.23</v>
      </c>
      <c r="U8274" s="9">
        <f t="shared" si="1165"/>
        <v>1</v>
      </c>
      <c r="V8274" s="4">
        <f t="shared" si="1166"/>
        <v>232.79212765957445</v>
      </c>
      <c r="W8274" s="1" t="s">
        <v>33</v>
      </c>
      <c r="X8274" s="1">
        <v>32.479999999999997</v>
      </c>
      <c r="Y8274" s="4">
        <f t="shared" si="1167"/>
        <v>10973.71</v>
      </c>
      <c r="Z8274" s="1" t="s">
        <v>15</v>
      </c>
      <c r="AA8274" s="1" t="s">
        <v>28</v>
      </c>
      <c r="AB8274" s="1" t="s">
        <v>17</v>
      </c>
      <c r="AC8274" s="1" t="s">
        <v>52</v>
      </c>
      <c r="AD8274" s="1" t="s">
        <v>59</v>
      </c>
      <c r="AE8274" s="2">
        <v>41252</v>
      </c>
    </row>
    <row r="8275" spans="1:31" x14ac:dyDescent="0.25">
      <c r="A8275">
        <f t="shared" si="1168"/>
        <v>8274</v>
      </c>
      <c r="B8275" s="1">
        <v>23745</v>
      </c>
      <c r="C8275" s="2">
        <v>41248</v>
      </c>
      <c r="D8275" s="1" t="s">
        <v>13</v>
      </c>
      <c r="E8275" s="1" t="str">
        <f t="shared" si="1161"/>
        <v>*</v>
      </c>
      <c r="F8275" s="1" t="str">
        <f t="shared" si="1162"/>
        <v>*</v>
      </c>
      <c r="G8275" s="1" t="str">
        <f t="shared" si="1163"/>
        <v>*</v>
      </c>
      <c r="J8275" s="1" t="str">
        <f t="shared" si="1164"/>
        <v>*</v>
      </c>
      <c r="P8275" s="1">
        <v>12</v>
      </c>
      <c r="Q8275" s="1">
        <f t="shared" si="1169"/>
        <v>0.02</v>
      </c>
      <c r="T8275" s="4">
        <v>715.8</v>
      </c>
      <c r="U8275" s="9">
        <f t="shared" si="1165"/>
        <v>0</v>
      </c>
      <c r="V8275" s="4">
        <f t="shared" si="1166"/>
        <v>59.65</v>
      </c>
      <c r="W8275" s="1" t="s">
        <v>21</v>
      </c>
      <c r="X8275" s="1">
        <v>52.2</v>
      </c>
      <c r="Y8275" s="4">
        <f t="shared" si="1167"/>
        <v>768</v>
      </c>
      <c r="Z8275" s="1" t="s">
        <v>15</v>
      </c>
      <c r="AA8275" s="1" t="s">
        <v>28</v>
      </c>
      <c r="AB8275" s="1" t="s">
        <v>17</v>
      </c>
      <c r="AC8275" s="1" t="s">
        <v>18</v>
      </c>
      <c r="AD8275" s="1" t="s">
        <v>26</v>
      </c>
      <c r="AE8275" s="2">
        <v>41248</v>
      </c>
    </row>
    <row r="8276" spans="1:31" x14ac:dyDescent="0.25">
      <c r="A8276">
        <f t="shared" si="1168"/>
        <v>8275</v>
      </c>
      <c r="B8276" s="1">
        <v>21729</v>
      </c>
      <c r="C8276" s="2">
        <v>41249</v>
      </c>
      <c r="D8276" s="1" t="s">
        <v>13</v>
      </c>
      <c r="E8276" s="1" t="str">
        <f t="shared" si="1161"/>
        <v>*</v>
      </c>
      <c r="F8276" s="1" t="str">
        <f t="shared" si="1162"/>
        <v>*</v>
      </c>
      <c r="G8276" s="1" t="str">
        <f t="shared" si="1163"/>
        <v>*</v>
      </c>
      <c r="J8276" s="1" t="str">
        <f t="shared" si="1164"/>
        <v>*</v>
      </c>
      <c r="P8276" s="1">
        <v>14</v>
      </c>
      <c r="Q8276" s="1">
        <f t="shared" si="1169"/>
        <v>0.02</v>
      </c>
      <c r="T8276" s="4">
        <v>1082.6600000000001</v>
      </c>
      <c r="U8276" s="9">
        <f t="shared" si="1165"/>
        <v>1</v>
      </c>
      <c r="V8276" s="4">
        <f t="shared" si="1166"/>
        <v>77.332857142857151</v>
      </c>
      <c r="W8276" s="1" t="s">
        <v>21</v>
      </c>
      <c r="X8276" s="1">
        <v>48.2</v>
      </c>
      <c r="Y8276" s="4">
        <f t="shared" si="1167"/>
        <v>1130.8600000000001</v>
      </c>
      <c r="Z8276" s="1" t="s">
        <v>22</v>
      </c>
      <c r="AA8276" s="1" t="s">
        <v>28</v>
      </c>
      <c r="AB8276" s="1" t="s">
        <v>17</v>
      </c>
      <c r="AC8276" s="1" t="s">
        <v>18</v>
      </c>
      <c r="AD8276" s="1" t="s">
        <v>26</v>
      </c>
      <c r="AE8276" s="2">
        <v>41256</v>
      </c>
    </row>
    <row r="8277" spans="1:31" x14ac:dyDescent="0.25">
      <c r="A8277">
        <f t="shared" si="1168"/>
        <v>8276</v>
      </c>
      <c r="B8277" s="1">
        <v>58210</v>
      </c>
      <c r="C8277" s="2">
        <v>41249</v>
      </c>
      <c r="D8277" s="1" t="s">
        <v>36</v>
      </c>
      <c r="E8277" s="1" t="str">
        <f t="shared" si="1161"/>
        <v>*</v>
      </c>
      <c r="F8277" s="1" t="str">
        <f t="shared" si="1162"/>
        <v>*</v>
      </c>
      <c r="G8277" s="1" t="str">
        <f t="shared" si="1163"/>
        <v>*</v>
      </c>
      <c r="J8277" s="1" t="str">
        <f t="shared" si="1164"/>
        <v>*</v>
      </c>
      <c r="P8277" s="1">
        <v>38</v>
      </c>
      <c r="Q8277" s="1">
        <f t="shared" si="1169"/>
        <v>0.04</v>
      </c>
      <c r="T8277" s="4">
        <v>144.03</v>
      </c>
      <c r="U8277" s="9">
        <f t="shared" si="1165"/>
        <v>0</v>
      </c>
      <c r="V8277" s="4">
        <f t="shared" si="1166"/>
        <v>3.7902631578947368</v>
      </c>
      <c r="W8277" s="1" t="s">
        <v>21</v>
      </c>
      <c r="X8277" s="1">
        <v>5.47</v>
      </c>
      <c r="Y8277" s="4">
        <f t="shared" si="1167"/>
        <v>149.5</v>
      </c>
      <c r="Z8277" s="1" t="s">
        <v>22</v>
      </c>
      <c r="AA8277" s="1" t="s">
        <v>37</v>
      </c>
      <c r="AB8277" s="1" t="s">
        <v>29</v>
      </c>
      <c r="AC8277" s="1" t="s">
        <v>43</v>
      </c>
      <c r="AD8277" s="1" t="s">
        <v>19</v>
      </c>
      <c r="AE8277" s="2">
        <v>41250</v>
      </c>
    </row>
    <row r="8278" spans="1:31" x14ac:dyDescent="0.25">
      <c r="A8278">
        <f t="shared" si="1168"/>
        <v>8277</v>
      </c>
      <c r="B8278" s="1">
        <v>21729</v>
      </c>
      <c r="C8278" s="2">
        <v>41249</v>
      </c>
      <c r="D8278" s="1" t="s">
        <v>13</v>
      </c>
      <c r="E8278" s="1" t="str">
        <f t="shared" si="1161"/>
        <v>*</v>
      </c>
      <c r="F8278" s="1" t="str">
        <f t="shared" si="1162"/>
        <v>*</v>
      </c>
      <c r="G8278" s="1" t="str">
        <f t="shared" si="1163"/>
        <v>*</v>
      </c>
      <c r="J8278" s="1" t="str">
        <f t="shared" si="1164"/>
        <v>*</v>
      </c>
      <c r="P8278" s="1">
        <v>28</v>
      </c>
      <c r="Q8278" s="1">
        <f t="shared" si="1169"/>
        <v>3.5000000000000003E-2</v>
      </c>
      <c r="T8278" s="4">
        <v>120.98</v>
      </c>
      <c r="U8278" s="9">
        <f t="shared" si="1165"/>
        <v>0</v>
      </c>
      <c r="V8278" s="4">
        <f t="shared" si="1166"/>
        <v>4.3207142857142857</v>
      </c>
      <c r="W8278" s="1" t="s">
        <v>21</v>
      </c>
      <c r="X8278" s="1">
        <v>5.34</v>
      </c>
      <c r="Y8278" s="4">
        <f t="shared" si="1167"/>
        <v>126.32000000000001</v>
      </c>
      <c r="Z8278" s="1" t="s">
        <v>22</v>
      </c>
      <c r="AA8278" s="1" t="s">
        <v>28</v>
      </c>
      <c r="AB8278" s="1" t="s">
        <v>29</v>
      </c>
      <c r="AC8278" s="1" t="s">
        <v>43</v>
      </c>
      <c r="AD8278" s="1" t="s">
        <v>19</v>
      </c>
      <c r="AE8278" s="2">
        <v>41253</v>
      </c>
    </row>
    <row r="8279" spans="1:31" x14ac:dyDescent="0.25">
      <c r="A8279">
        <f t="shared" si="1168"/>
        <v>8278</v>
      </c>
      <c r="B8279" s="1">
        <v>20450</v>
      </c>
      <c r="C8279" s="2">
        <v>41250</v>
      </c>
      <c r="D8279" s="1" t="s">
        <v>32</v>
      </c>
      <c r="E8279" s="1" t="str">
        <f t="shared" si="1161"/>
        <v>***</v>
      </c>
      <c r="F8279" s="1" t="str">
        <f t="shared" si="1162"/>
        <v>***</v>
      </c>
      <c r="G8279" s="1" t="str">
        <f t="shared" si="1163"/>
        <v>***</v>
      </c>
      <c r="J8279" s="1" t="str">
        <f t="shared" si="1164"/>
        <v>***</v>
      </c>
      <c r="P8279" s="1">
        <v>26</v>
      </c>
      <c r="Q8279" s="1">
        <f t="shared" si="1169"/>
        <v>3.5000000000000003E-2</v>
      </c>
      <c r="T8279" s="4">
        <v>6878.55</v>
      </c>
      <c r="U8279" s="9">
        <f t="shared" si="1165"/>
        <v>1</v>
      </c>
      <c r="V8279" s="4">
        <f t="shared" si="1166"/>
        <v>264.55961538461537</v>
      </c>
      <c r="W8279" s="1" t="s">
        <v>33</v>
      </c>
      <c r="X8279" s="1">
        <v>66.67</v>
      </c>
      <c r="Y8279" s="4">
        <f t="shared" si="1167"/>
        <v>6945.22</v>
      </c>
      <c r="Z8279" s="1" t="s">
        <v>42</v>
      </c>
      <c r="AA8279" s="1" t="s">
        <v>37</v>
      </c>
      <c r="AB8279" s="1" t="s">
        <v>17</v>
      </c>
      <c r="AC8279" s="1" t="s">
        <v>52</v>
      </c>
      <c r="AD8279" s="1" t="s">
        <v>59</v>
      </c>
      <c r="AE8279" s="2">
        <v>41253</v>
      </c>
    </row>
    <row r="8280" spans="1:31" x14ac:dyDescent="0.25">
      <c r="A8280">
        <f t="shared" si="1168"/>
        <v>8279</v>
      </c>
      <c r="B8280" s="1">
        <v>22752</v>
      </c>
      <c r="C8280" s="2">
        <v>41250</v>
      </c>
      <c r="D8280" s="1" t="s">
        <v>13</v>
      </c>
      <c r="E8280" s="1" t="str">
        <f t="shared" si="1161"/>
        <v>*</v>
      </c>
      <c r="F8280" s="1" t="str">
        <f t="shared" si="1162"/>
        <v>*</v>
      </c>
      <c r="G8280" s="1" t="str">
        <f t="shared" si="1163"/>
        <v>*</v>
      </c>
      <c r="J8280" s="1" t="str">
        <f t="shared" si="1164"/>
        <v>*</v>
      </c>
      <c r="P8280" s="1">
        <v>2</v>
      </c>
      <c r="Q8280" s="1">
        <f t="shared" si="1169"/>
        <v>0.01</v>
      </c>
      <c r="T8280" s="4">
        <v>238.76</v>
      </c>
      <c r="U8280" s="9">
        <f t="shared" si="1165"/>
        <v>0</v>
      </c>
      <c r="V8280" s="4">
        <f t="shared" si="1166"/>
        <v>119.38</v>
      </c>
      <c r="W8280" s="1" t="s">
        <v>21</v>
      </c>
      <c r="X8280" s="1">
        <v>35</v>
      </c>
      <c r="Y8280" s="4">
        <f t="shared" si="1167"/>
        <v>273.76</v>
      </c>
      <c r="Z8280" s="1" t="s">
        <v>42</v>
      </c>
      <c r="AA8280" s="1" t="s">
        <v>28</v>
      </c>
      <c r="AB8280" s="1" t="s">
        <v>29</v>
      </c>
      <c r="AC8280" s="1" t="s">
        <v>55</v>
      </c>
      <c r="AD8280" s="1" t="s">
        <v>48</v>
      </c>
      <c r="AE8280" s="2">
        <v>41255</v>
      </c>
    </row>
    <row r="8281" spans="1:31" x14ac:dyDescent="0.25">
      <c r="A8281">
        <f t="shared" si="1168"/>
        <v>8280</v>
      </c>
      <c r="B8281" s="1">
        <v>49798</v>
      </c>
      <c r="C8281" s="2">
        <v>41251</v>
      </c>
      <c r="D8281" s="1" t="s">
        <v>32</v>
      </c>
      <c r="E8281" s="1" t="str">
        <f t="shared" si="1161"/>
        <v>***</v>
      </c>
      <c r="F8281" s="1" t="str">
        <f t="shared" si="1162"/>
        <v>***</v>
      </c>
      <c r="G8281" s="1" t="str">
        <f t="shared" si="1163"/>
        <v>***</v>
      </c>
      <c r="J8281" s="1" t="str">
        <f t="shared" si="1164"/>
        <v>***</v>
      </c>
      <c r="P8281" s="1">
        <v>5</v>
      </c>
      <c r="Q8281" s="1">
        <f t="shared" si="1169"/>
        <v>0.01</v>
      </c>
      <c r="T8281" s="4">
        <v>1424.95</v>
      </c>
      <c r="U8281" s="9">
        <f t="shared" si="1165"/>
        <v>1</v>
      </c>
      <c r="V8281" s="4">
        <f t="shared" si="1166"/>
        <v>284.99</v>
      </c>
      <c r="W8281" s="1" t="s">
        <v>33</v>
      </c>
      <c r="X8281" s="1">
        <v>57</v>
      </c>
      <c r="Y8281" s="4">
        <f t="shared" si="1167"/>
        <v>1481.95</v>
      </c>
      <c r="Z8281" s="1" t="s">
        <v>46</v>
      </c>
      <c r="AA8281" s="1" t="s">
        <v>37</v>
      </c>
      <c r="AB8281" s="1" t="s">
        <v>17</v>
      </c>
      <c r="AC8281" s="1" t="s">
        <v>34</v>
      </c>
      <c r="AD8281" s="1" t="s">
        <v>35</v>
      </c>
      <c r="AE8281" s="2">
        <v>41252</v>
      </c>
    </row>
    <row r="8282" spans="1:31" x14ac:dyDescent="0.25">
      <c r="A8282">
        <f t="shared" si="1168"/>
        <v>8281</v>
      </c>
      <c r="B8282" s="1">
        <v>41634</v>
      </c>
      <c r="C8282" s="2">
        <v>41251</v>
      </c>
      <c r="D8282" s="1" t="s">
        <v>27</v>
      </c>
      <c r="E8282" s="1" t="str">
        <f t="shared" si="1161"/>
        <v>*</v>
      </c>
      <c r="F8282" s="1" t="str">
        <f t="shared" si="1162"/>
        <v>*</v>
      </c>
      <c r="G8282" s="1" t="str">
        <f t="shared" si="1163"/>
        <v>*</v>
      </c>
      <c r="J8282" s="1" t="str">
        <f t="shared" si="1164"/>
        <v>*</v>
      </c>
      <c r="P8282" s="1">
        <v>10</v>
      </c>
      <c r="Q8282" s="1">
        <f t="shared" si="1169"/>
        <v>0.02</v>
      </c>
      <c r="T8282" s="4">
        <v>371.45</v>
      </c>
      <c r="U8282" s="9">
        <f t="shared" si="1165"/>
        <v>0</v>
      </c>
      <c r="V8282" s="4">
        <f t="shared" si="1166"/>
        <v>37.144999999999996</v>
      </c>
      <c r="W8282" s="1" t="s">
        <v>21</v>
      </c>
      <c r="X8282" s="1">
        <v>7.73</v>
      </c>
      <c r="Y8282" s="4">
        <f t="shared" si="1167"/>
        <v>379.18</v>
      </c>
      <c r="Z8282" s="1" t="s">
        <v>49</v>
      </c>
      <c r="AA8282" s="1" t="s">
        <v>37</v>
      </c>
      <c r="AB8282" s="1" t="s">
        <v>29</v>
      </c>
      <c r="AC8282" s="1" t="s">
        <v>30</v>
      </c>
      <c r="AD8282" s="1" t="s">
        <v>19</v>
      </c>
      <c r="AE8282" s="2">
        <v>41253</v>
      </c>
    </row>
    <row r="8283" spans="1:31" x14ac:dyDescent="0.25">
      <c r="A8283">
        <f t="shared" si="1168"/>
        <v>8282</v>
      </c>
      <c r="B8283" s="1">
        <v>49798</v>
      </c>
      <c r="C8283" s="2">
        <v>41251</v>
      </c>
      <c r="D8283" s="1" t="s">
        <v>32</v>
      </c>
      <c r="E8283" s="1" t="str">
        <f t="shared" si="1161"/>
        <v>***</v>
      </c>
      <c r="F8283" s="1" t="str">
        <f t="shared" si="1162"/>
        <v>***</v>
      </c>
      <c r="G8283" s="1" t="str">
        <f t="shared" si="1163"/>
        <v>***</v>
      </c>
      <c r="J8283" s="1" t="str">
        <f t="shared" si="1164"/>
        <v>***</v>
      </c>
      <c r="P8283" s="1">
        <v>29</v>
      </c>
      <c r="Q8283" s="1">
        <f t="shared" si="1169"/>
        <v>3.5000000000000003E-2</v>
      </c>
      <c r="T8283" s="4">
        <v>321.5</v>
      </c>
      <c r="U8283" s="9">
        <f t="shared" si="1165"/>
        <v>0</v>
      </c>
      <c r="V8283" s="4">
        <f t="shared" si="1166"/>
        <v>11.086206896551724</v>
      </c>
      <c r="W8283" s="1" t="s">
        <v>21</v>
      </c>
      <c r="X8283" s="1">
        <v>3.37</v>
      </c>
      <c r="Y8283" s="4">
        <f t="shared" si="1167"/>
        <v>324.87</v>
      </c>
      <c r="Z8283" s="1" t="s">
        <v>46</v>
      </c>
      <c r="AA8283" s="1" t="s">
        <v>37</v>
      </c>
      <c r="AB8283" s="1" t="s">
        <v>29</v>
      </c>
      <c r="AC8283" s="1" t="s">
        <v>45</v>
      </c>
      <c r="AD8283" s="1" t="s">
        <v>41</v>
      </c>
      <c r="AE8283" s="2">
        <v>41251</v>
      </c>
    </row>
    <row r="8284" spans="1:31" x14ac:dyDescent="0.25">
      <c r="A8284">
        <f t="shared" si="1168"/>
        <v>8283</v>
      </c>
      <c r="B8284" s="1">
        <v>41634</v>
      </c>
      <c r="C8284" s="2">
        <v>41251</v>
      </c>
      <c r="D8284" s="1" t="s">
        <v>27</v>
      </c>
      <c r="E8284" s="1" t="str">
        <f t="shared" si="1161"/>
        <v>*</v>
      </c>
      <c r="F8284" s="1" t="str">
        <f t="shared" si="1162"/>
        <v>*</v>
      </c>
      <c r="G8284" s="1" t="str">
        <f t="shared" si="1163"/>
        <v>*</v>
      </c>
      <c r="J8284" s="1" t="str">
        <f t="shared" si="1164"/>
        <v>*</v>
      </c>
      <c r="P8284" s="1">
        <v>7</v>
      </c>
      <c r="Q8284" s="1">
        <f t="shared" si="1169"/>
        <v>0.01</v>
      </c>
      <c r="T8284" s="4">
        <v>57.35</v>
      </c>
      <c r="U8284" s="9">
        <f t="shared" si="1165"/>
        <v>0</v>
      </c>
      <c r="V8284" s="4">
        <f t="shared" si="1166"/>
        <v>8.1928571428571431</v>
      </c>
      <c r="W8284" s="1" t="s">
        <v>21</v>
      </c>
      <c r="X8284" s="1">
        <v>1.99</v>
      </c>
      <c r="Y8284" s="4">
        <f t="shared" si="1167"/>
        <v>59.34</v>
      </c>
      <c r="Z8284" s="1" t="s">
        <v>49</v>
      </c>
      <c r="AA8284" s="1" t="s">
        <v>37</v>
      </c>
      <c r="AB8284" s="1" t="s">
        <v>24</v>
      </c>
      <c r="AC8284" s="1" t="s">
        <v>38</v>
      </c>
      <c r="AD8284" s="1" t="s">
        <v>41</v>
      </c>
      <c r="AE8284" s="2">
        <v>41252</v>
      </c>
    </row>
    <row r="8285" spans="1:31" x14ac:dyDescent="0.25">
      <c r="A8285">
        <f t="shared" si="1168"/>
        <v>8284</v>
      </c>
      <c r="B8285" s="1">
        <v>46276</v>
      </c>
      <c r="C8285" s="2">
        <v>41252</v>
      </c>
      <c r="D8285" s="1" t="s">
        <v>32</v>
      </c>
      <c r="E8285" s="1" t="str">
        <f t="shared" si="1161"/>
        <v>***</v>
      </c>
      <c r="F8285" s="1" t="str">
        <f t="shared" si="1162"/>
        <v>***</v>
      </c>
      <c r="G8285" s="1" t="str">
        <f t="shared" si="1163"/>
        <v>***</v>
      </c>
      <c r="J8285" s="1" t="str">
        <f t="shared" si="1164"/>
        <v>***</v>
      </c>
      <c r="P8285" s="1">
        <v>23</v>
      </c>
      <c r="Q8285" s="1">
        <f t="shared" si="1169"/>
        <v>3.5000000000000003E-2</v>
      </c>
      <c r="T8285" s="4">
        <v>16743.759999999998</v>
      </c>
      <c r="U8285" s="9">
        <f t="shared" si="1165"/>
        <v>1</v>
      </c>
      <c r="V8285" s="4">
        <f t="shared" si="1166"/>
        <v>727.98956521739126</v>
      </c>
      <c r="W8285" s="1" t="s">
        <v>21</v>
      </c>
      <c r="X8285" s="1">
        <v>24.49</v>
      </c>
      <c r="Y8285" s="4">
        <f t="shared" si="1167"/>
        <v>16768.25</v>
      </c>
      <c r="Z8285" s="1" t="s">
        <v>22</v>
      </c>
      <c r="AA8285" s="1" t="s">
        <v>23</v>
      </c>
      <c r="AB8285" s="1" t="s">
        <v>24</v>
      </c>
      <c r="AC8285" s="1" t="s">
        <v>47</v>
      </c>
      <c r="AD8285" s="1" t="s">
        <v>48</v>
      </c>
      <c r="AE8285" s="2">
        <v>41254</v>
      </c>
    </row>
    <row r="8286" spans="1:31" x14ac:dyDescent="0.25">
      <c r="A8286">
        <f t="shared" si="1168"/>
        <v>8285</v>
      </c>
      <c r="B8286" s="1">
        <v>32449</v>
      </c>
      <c r="C8286" s="2">
        <v>41252</v>
      </c>
      <c r="D8286" s="1" t="s">
        <v>32</v>
      </c>
      <c r="E8286" s="1" t="str">
        <f t="shared" si="1161"/>
        <v>***</v>
      </c>
      <c r="F8286" s="1" t="str">
        <f t="shared" si="1162"/>
        <v>***</v>
      </c>
      <c r="G8286" s="1" t="str">
        <f t="shared" si="1163"/>
        <v>***</v>
      </c>
      <c r="J8286" s="1" t="str">
        <f t="shared" si="1164"/>
        <v>***</v>
      </c>
      <c r="P8286" s="1">
        <v>44</v>
      </c>
      <c r="Q8286" s="1">
        <f t="shared" si="1169"/>
        <v>0.05</v>
      </c>
      <c r="T8286" s="4">
        <v>7195.2584999999999</v>
      </c>
      <c r="U8286" s="9">
        <f t="shared" si="1165"/>
        <v>1</v>
      </c>
      <c r="V8286" s="4">
        <f t="shared" si="1166"/>
        <v>163.52860227272728</v>
      </c>
      <c r="W8286" s="1" t="s">
        <v>14</v>
      </c>
      <c r="X8286" s="1">
        <v>8.08</v>
      </c>
      <c r="Y8286" s="4">
        <f t="shared" si="1167"/>
        <v>7203.3384999999998</v>
      </c>
      <c r="Z8286" s="1" t="s">
        <v>46</v>
      </c>
      <c r="AA8286" s="1" t="s">
        <v>28</v>
      </c>
      <c r="AB8286" s="1" t="s">
        <v>24</v>
      </c>
      <c r="AC8286" s="1" t="s">
        <v>25</v>
      </c>
      <c r="AD8286" s="1" t="s">
        <v>19</v>
      </c>
      <c r="AE8286" s="2">
        <v>41253</v>
      </c>
    </row>
    <row r="8287" spans="1:31" x14ac:dyDescent="0.25">
      <c r="A8287">
        <f t="shared" si="1168"/>
        <v>8286</v>
      </c>
      <c r="B8287" s="1">
        <v>34723</v>
      </c>
      <c r="C8287" s="2">
        <v>41252</v>
      </c>
      <c r="D8287" s="1" t="s">
        <v>36</v>
      </c>
      <c r="E8287" s="1" t="str">
        <f t="shared" si="1161"/>
        <v>*</v>
      </c>
      <c r="F8287" s="1" t="str">
        <f t="shared" si="1162"/>
        <v>*</v>
      </c>
      <c r="G8287" s="1" t="str">
        <f t="shared" si="1163"/>
        <v>*</v>
      </c>
      <c r="J8287" s="1" t="str">
        <f t="shared" si="1164"/>
        <v>*</v>
      </c>
      <c r="P8287" s="1">
        <v>4</v>
      </c>
      <c r="Q8287" s="1">
        <f t="shared" si="1169"/>
        <v>0.01</v>
      </c>
      <c r="T8287" s="4">
        <v>6095.14</v>
      </c>
      <c r="U8287" s="9">
        <f t="shared" si="1165"/>
        <v>1</v>
      </c>
      <c r="V8287" s="4">
        <f t="shared" si="1166"/>
        <v>1523.7850000000001</v>
      </c>
      <c r="W8287" s="1" t="s">
        <v>33</v>
      </c>
      <c r="X8287" s="1">
        <v>29.7</v>
      </c>
      <c r="Y8287" s="4">
        <f t="shared" si="1167"/>
        <v>6124.84</v>
      </c>
      <c r="Z8287" s="1" t="s">
        <v>49</v>
      </c>
      <c r="AA8287" s="1" t="s">
        <v>23</v>
      </c>
      <c r="AB8287" s="1" t="s">
        <v>24</v>
      </c>
      <c r="AC8287" s="1" t="s">
        <v>56</v>
      </c>
      <c r="AD8287" s="1" t="s">
        <v>35</v>
      </c>
      <c r="AE8287" s="2">
        <v>41254</v>
      </c>
    </row>
    <row r="8288" spans="1:31" x14ac:dyDescent="0.25">
      <c r="A8288">
        <f t="shared" si="1168"/>
        <v>8287</v>
      </c>
      <c r="B8288" s="1">
        <v>32449</v>
      </c>
      <c r="C8288" s="2">
        <v>41252</v>
      </c>
      <c r="D8288" s="1" t="s">
        <v>32</v>
      </c>
      <c r="E8288" s="1" t="str">
        <f t="shared" si="1161"/>
        <v>***</v>
      </c>
      <c r="F8288" s="1" t="str">
        <f t="shared" si="1162"/>
        <v>***</v>
      </c>
      <c r="G8288" s="1" t="str">
        <f t="shared" si="1163"/>
        <v>***</v>
      </c>
      <c r="J8288" s="1" t="str">
        <f t="shared" si="1164"/>
        <v>***</v>
      </c>
      <c r="P8288" s="1">
        <v>12</v>
      </c>
      <c r="Q8288" s="1">
        <f t="shared" si="1169"/>
        <v>0.02</v>
      </c>
      <c r="T8288" s="4">
        <v>4887.1400000000003</v>
      </c>
      <c r="U8288" s="9">
        <f t="shared" si="1165"/>
        <v>1</v>
      </c>
      <c r="V8288" s="4">
        <f t="shared" si="1166"/>
        <v>407.26166666666671</v>
      </c>
      <c r="W8288" s="1" t="s">
        <v>33</v>
      </c>
      <c r="X8288" s="1">
        <v>110.2</v>
      </c>
      <c r="Y8288" s="4">
        <f t="shared" si="1167"/>
        <v>4997.34</v>
      </c>
      <c r="Z8288" s="1" t="s">
        <v>46</v>
      </c>
      <c r="AA8288" s="1" t="s">
        <v>28</v>
      </c>
      <c r="AB8288" s="1" t="s">
        <v>17</v>
      </c>
      <c r="AC8288" s="1" t="s">
        <v>52</v>
      </c>
      <c r="AD8288" s="1" t="s">
        <v>59</v>
      </c>
      <c r="AE8288" s="2">
        <v>41253</v>
      </c>
    </row>
    <row r="8289" spans="1:31" x14ac:dyDescent="0.25">
      <c r="A8289">
        <f t="shared" si="1168"/>
        <v>8288</v>
      </c>
      <c r="B8289" s="1">
        <v>34723</v>
      </c>
      <c r="C8289" s="2">
        <v>41252</v>
      </c>
      <c r="D8289" s="1" t="s">
        <v>36</v>
      </c>
      <c r="E8289" s="1" t="str">
        <f t="shared" si="1161"/>
        <v>*</v>
      </c>
      <c r="F8289" s="1" t="str">
        <f t="shared" si="1162"/>
        <v>*</v>
      </c>
      <c r="G8289" s="1" t="str">
        <f t="shared" si="1163"/>
        <v>*</v>
      </c>
      <c r="J8289" s="1" t="str">
        <f t="shared" si="1164"/>
        <v>*</v>
      </c>
      <c r="P8289" s="1">
        <v>46</v>
      </c>
      <c r="Q8289" s="1">
        <f t="shared" si="1169"/>
        <v>0.05</v>
      </c>
      <c r="T8289" s="4">
        <v>3776.28</v>
      </c>
      <c r="U8289" s="9">
        <f t="shared" si="1165"/>
        <v>1</v>
      </c>
      <c r="V8289" s="4">
        <f t="shared" si="1166"/>
        <v>82.093043478260867</v>
      </c>
      <c r="W8289" s="1" t="s">
        <v>33</v>
      </c>
      <c r="X8289" s="1">
        <v>30.06</v>
      </c>
      <c r="Y8289" s="4">
        <f t="shared" si="1167"/>
        <v>3806.34</v>
      </c>
      <c r="Z8289" s="1" t="s">
        <v>49</v>
      </c>
      <c r="AA8289" s="1" t="s">
        <v>23</v>
      </c>
      <c r="AB8289" s="1" t="s">
        <v>24</v>
      </c>
      <c r="AC8289" s="1" t="s">
        <v>56</v>
      </c>
      <c r="AD8289" s="1" t="s">
        <v>59</v>
      </c>
      <c r="AE8289" s="2">
        <v>41255</v>
      </c>
    </row>
    <row r="8290" spans="1:31" x14ac:dyDescent="0.25">
      <c r="A8290">
        <f t="shared" si="1168"/>
        <v>8289</v>
      </c>
      <c r="B8290" s="1">
        <v>21344</v>
      </c>
      <c r="C8290" s="2">
        <v>41252</v>
      </c>
      <c r="D8290" s="1" t="s">
        <v>13</v>
      </c>
      <c r="E8290" s="1" t="str">
        <f t="shared" si="1161"/>
        <v>*</v>
      </c>
      <c r="F8290" s="1" t="str">
        <f t="shared" si="1162"/>
        <v>*</v>
      </c>
      <c r="G8290" s="1" t="str">
        <f t="shared" si="1163"/>
        <v>*</v>
      </c>
      <c r="J8290" s="1" t="str">
        <f t="shared" si="1164"/>
        <v>*</v>
      </c>
      <c r="P8290" s="1">
        <v>48</v>
      </c>
      <c r="Q8290" s="1">
        <f t="shared" si="1169"/>
        <v>0.05</v>
      </c>
      <c r="T8290" s="4">
        <v>2011.46</v>
      </c>
      <c r="U8290" s="9">
        <f t="shared" si="1165"/>
        <v>1</v>
      </c>
      <c r="V8290" s="4">
        <f t="shared" si="1166"/>
        <v>41.905416666666667</v>
      </c>
      <c r="W8290" s="1" t="s">
        <v>21</v>
      </c>
      <c r="X8290" s="1">
        <v>8.66</v>
      </c>
      <c r="Y8290" s="4">
        <f t="shared" si="1167"/>
        <v>2020.1200000000001</v>
      </c>
      <c r="Z8290" s="1" t="s">
        <v>53</v>
      </c>
      <c r="AA8290" s="1" t="s">
        <v>28</v>
      </c>
      <c r="AB8290" s="1" t="s">
        <v>17</v>
      </c>
      <c r="AC8290" s="1" t="s">
        <v>18</v>
      </c>
      <c r="AD8290" s="1" t="s">
        <v>26</v>
      </c>
      <c r="AE8290" s="2">
        <v>41259</v>
      </c>
    </row>
    <row r="8291" spans="1:31" x14ac:dyDescent="0.25">
      <c r="A8291">
        <f t="shared" si="1168"/>
        <v>8290</v>
      </c>
      <c r="B8291" s="1">
        <v>34723</v>
      </c>
      <c r="C8291" s="2">
        <v>41252</v>
      </c>
      <c r="D8291" s="1" t="s">
        <v>36</v>
      </c>
      <c r="E8291" s="1" t="str">
        <f t="shared" si="1161"/>
        <v>*</v>
      </c>
      <c r="F8291" s="1" t="str">
        <f t="shared" si="1162"/>
        <v>*</v>
      </c>
      <c r="G8291" s="1" t="str">
        <f t="shared" si="1163"/>
        <v>*</v>
      </c>
      <c r="J8291" s="1" t="str">
        <f t="shared" si="1164"/>
        <v>*</v>
      </c>
      <c r="P8291" s="1">
        <v>29</v>
      </c>
      <c r="Q8291" s="1">
        <f t="shared" si="1169"/>
        <v>3.5000000000000003E-2</v>
      </c>
      <c r="T8291" s="4">
        <v>1487.8995</v>
      </c>
      <c r="U8291" s="9">
        <f t="shared" si="1165"/>
        <v>1</v>
      </c>
      <c r="V8291" s="4">
        <f t="shared" si="1166"/>
        <v>51.306879310344826</v>
      </c>
      <c r="W8291" s="1" t="s">
        <v>21</v>
      </c>
      <c r="X8291" s="1">
        <v>8.99</v>
      </c>
      <c r="Y8291" s="4">
        <f t="shared" si="1167"/>
        <v>1496.8895</v>
      </c>
      <c r="Z8291" s="1" t="s">
        <v>49</v>
      </c>
      <c r="AA8291" s="1" t="s">
        <v>23</v>
      </c>
      <c r="AB8291" s="1" t="s">
        <v>24</v>
      </c>
      <c r="AC8291" s="1" t="s">
        <v>25</v>
      </c>
      <c r="AD8291" s="1" t="s">
        <v>19</v>
      </c>
      <c r="AE8291" s="2">
        <v>41254</v>
      </c>
    </row>
    <row r="8292" spans="1:31" x14ac:dyDescent="0.25">
      <c r="A8292">
        <f t="shared" si="1168"/>
        <v>8291</v>
      </c>
      <c r="B8292" s="1">
        <v>37063</v>
      </c>
      <c r="C8292" s="2">
        <v>41252</v>
      </c>
      <c r="D8292" s="1" t="s">
        <v>27</v>
      </c>
      <c r="E8292" s="1" t="str">
        <f t="shared" si="1161"/>
        <v>*</v>
      </c>
      <c r="F8292" s="1" t="str">
        <f t="shared" si="1162"/>
        <v>*</v>
      </c>
      <c r="G8292" s="1" t="str">
        <f t="shared" si="1163"/>
        <v>*</v>
      </c>
      <c r="J8292" s="1" t="str">
        <f t="shared" si="1164"/>
        <v>*</v>
      </c>
      <c r="P8292" s="1">
        <v>50</v>
      </c>
      <c r="Q8292" s="1">
        <f t="shared" si="1169"/>
        <v>0.06</v>
      </c>
      <c r="T8292" s="4">
        <v>919</v>
      </c>
      <c r="U8292" s="9">
        <f t="shared" si="1165"/>
        <v>0</v>
      </c>
      <c r="V8292" s="4">
        <f t="shared" si="1166"/>
        <v>18.38</v>
      </c>
      <c r="W8292" s="1" t="s">
        <v>21</v>
      </c>
      <c r="X8292" s="1">
        <v>8.99</v>
      </c>
      <c r="Y8292" s="4">
        <f t="shared" si="1167"/>
        <v>927.99</v>
      </c>
      <c r="Z8292" s="1" t="s">
        <v>15</v>
      </c>
      <c r="AA8292" s="1" t="s">
        <v>37</v>
      </c>
      <c r="AB8292" s="1" t="s">
        <v>17</v>
      </c>
      <c r="AC8292" s="1" t="s">
        <v>18</v>
      </c>
      <c r="AD8292" s="1" t="s">
        <v>41</v>
      </c>
      <c r="AE8292" s="2">
        <v>41253</v>
      </c>
    </row>
    <row r="8293" spans="1:31" x14ac:dyDescent="0.25">
      <c r="A8293">
        <f t="shared" si="1168"/>
        <v>8292</v>
      </c>
      <c r="B8293" s="1">
        <v>21344</v>
      </c>
      <c r="C8293" s="2">
        <v>41252</v>
      </c>
      <c r="D8293" s="1" t="s">
        <v>13</v>
      </c>
      <c r="E8293" s="1" t="str">
        <f t="shared" si="1161"/>
        <v>*</v>
      </c>
      <c r="F8293" s="1" t="str">
        <f t="shared" si="1162"/>
        <v>*</v>
      </c>
      <c r="G8293" s="1" t="str">
        <f t="shared" si="1163"/>
        <v>*</v>
      </c>
      <c r="J8293" s="1" t="str">
        <f t="shared" si="1164"/>
        <v>*</v>
      </c>
      <c r="P8293" s="1">
        <v>29</v>
      </c>
      <c r="Q8293" s="1">
        <f t="shared" si="1169"/>
        <v>3.5000000000000003E-2</v>
      </c>
      <c r="T8293" s="4">
        <v>587.20000000000005</v>
      </c>
      <c r="U8293" s="9">
        <f t="shared" si="1165"/>
        <v>0</v>
      </c>
      <c r="V8293" s="4">
        <f t="shared" si="1166"/>
        <v>20.248275862068969</v>
      </c>
      <c r="W8293" s="1" t="s">
        <v>21</v>
      </c>
      <c r="X8293" s="1">
        <v>1.99</v>
      </c>
      <c r="Y8293" s="4">
        <f t="shared" si="1167"/>
        <v>589.19000000000005</v>
      </c>
      <c r="Z8293" s="1" t="s">
        <v>44</v>
      </c>
      <c r="AA8293" s="1" t="s">
        <v>28</v>
      </c>
      <c r="AB8293" s="1" t="s">
        <v>24</v>
      </c>
      <c r="AC8293" s="1" t="s">
        <v>38</v>
      </c>
      <c r="AD8293" s="1" t="s">
        <v>41</v>
      </c>
      <c r="AE8293" s="2">
        <v>41256</v>
      </c>
    </row>
    <row r="8294" spans="1:31" x14ac:dyDescent="0.25">
      <c r="A8294">
        <f t="shared" si="1168"/>
        <v>8293</v>
      </c>
      <c r="B8294" s="1">
        <v>32449</v>
      </c>
      <c r="C8294" s="2">
        <v>41252</v>
      </c>
      <c r="D8294" s="1" t="s">
        <v>32</v>
      </c>
      <c r="E8294" s="1" t="str">
        <f t="shared" si="1161"/>
        <v>***</v>
      </c>
      <c r="F8294" s="1" t="str">
        <f t="shared" si="1162"/>
        <v>***</v>
      </c>
      <c r="G8294" s="1" t="str">
        <f t="shared" si="1163"/>
        <v>***</v>
      </c>
      <c r="J8294" s="1" t="str">
        <f t="shared" si="1164"/>
        <v>***</v>
      </c>
      <c r="P8294" s="1">
        <v>39</v>
      </c>
      <c r="Q8294" s="1">
        <f t="shared" si="1169"/>
        <v>0.04</v>
      </c>
      <c r="T8294" s="4">
        <v>277.58</v>
      </c>
      <c r="U8294" s="9">
        <f t="shared" si="1165"/>
        <v>0</v>
      </c>
      <c r="V8294" s="4">
        <f t="shared" si="1166"/>
        <v>7.1174358974358967</v>
      </c>
      <c r="W8294" s="1" t="s">
        <v>21</v>
      </c>
      <c r="X8294" s="1">
        <v>11.15</v>
      </c>
      <c r="Y8294" s="4">
        <f t="shared" si="1167"/>
        <v>288.72999999999996</v>
      </c>
      <c r="Z8294" s="1" t="s">
        <v>46</v>
      </c>
      <c r="AA8294" s="1" t="s">
        <v>28</v>
      </c>
      <c r="AB8294" s="1" t="s">
        <v>29</v>
      </c>
      <c r="AC8294" s="1" t="s">
        <v>40</v>
      </c>
      <c r="AD8294" s="1" t="s">
        <v>19</v>
      </c>
      <c r="AE8294" s="2">
        <v>41253</v>
      </c>
    </row>
    <row r="8295" spans="1:31" x14ac:dyDescent="0.25">
      <c r="A8295">
        <f t="shared" si="1168"/>
        <v>8294</v>
      </c>
      <c r="B8295" s="1">
        <v>3680</v>
      </c>
      <c r="C8295" s="2">
        <v>41252</v>
      </c>
      <c r="D8295" s="1" t="s">
        <v>27</v>
      </c>
      <c r="E8295" s="1" t="str">
        <f t="shared" si="1161"/>
        <v>*</v>
      </c>
      <c r="F8295" s="1" t="str">
        <f t="shared" si="1162"/>
        <v>*</v>
      </c>
      <c r="G8295" s="1" t="str">
        <f t="shared" si="1163"/>
        <v>*</v>
      </c>
      <c r="J8295" s="1" t="str">
        <f t="shared" si="1164"/>
        <v>*</v>
      </c>
      <c r="P8295" s="1">
        <v>27</v>
      </c>
      <c r="Q8295" s="1">
        <f t="shared" si="1169"/>
        <v>3.5000000000000003E-2</v>
      </c>
      <c r="T8295" s="4">
        <v>177.95</v>
      </c>
      <c r="U8295" s="9">
        <f t="shared" si="1165"/>
        <v>0</v>
      </c>
      <c r="V8295" s="4">
        <f t="shared" si="1166"/>
        <v>6.5907407407407401</v>
      </c>
      <c r="W8295" s="1" t="s">
        <v>21</v>
      </c>
      <c r="X8295" s="1">
        <v>6</v>
      </c>
      <c r="Y8295" s="4">
        <f t="shared" si="1167"/>
        <v>183.95</v>
      </c>
      <c r="Z8295" s="1" t="s">
        <v>53</v>
      </c>
      <c r="AA8295" s="1" t="s">
        <v>28</v>
      </c>
      <c r="AB8295" s="1" t="s">
        <v>29</v>
      </c>
      <c r="AC8295" s="1" t="s">
        <v>40</v>
      </c>
      <c r="AD8295" s="1" t="s">
        <v>19</v>
      </c>
      <c r="AE8295" s="2">
        <v>41254</v>
      </c>
    </row>
    <row r="8296" spans="1:31" x14ac:dyDescent="0.25">
      <c r="A8296">
        <f t="shared" si="1168"/>
        <v>8295</v>
      </c>
      <c r="B8296" s="1">
        <v>46276</v>
      </c>
      <c r="C8296" s="2">
        <v>41252</v>
      </c>
      <c r="D8296" s="1" t="s">
        <v>32</v>
      </c>
      <c r="E8296" s="1" t="str">
        <f t="shared" si="1161"/>
        <v>***</v>
      </c>
      <c r="F8296" s="1" t="str">
        <f t="shared" si="1162"/>
        <v>***</v>
      </c>
      <c r="G8296" s="1" t="str">
        <f t="shared" si="1163"/>
        <v>***</v>
      </c>
      <c r="J8296" s="1" t="str">
        <f t="shared" si="1164"/>
        <v>***</v>
      </c>
      <c r="P8296" s="1">
        <v>4</v>
      </c>
      <c r="Q8296" s="1">
        <f t="shared" si="1169"/>
        <v>0.01</v>
      </c>
      <c r="T8296" s="4">
        <v>114.83</v>
      </c>
      <c r="U8296" s="9">
        <f t="shared" si="1165"/>
        <v>0</v>
      </c>
      <c r="V8296" s="4">
        <f t="shared" si="1166"/>
        <v>28.7075</v>
      </c>
      <c r="W8296" s="1" t="s">
        <v>21</v>
      </c>
      <c r="X8296" s="1">
        <v>1.99</v>
      </c>
      <c r="Y8296" s="4">
        <f t="shared" si="1167"/>
        <v>116.82</v>
      </c>
      <c r="Z8296" s="1" t="s">
        <v>22</v>
      </c>
      <c r="AA8296" s="1" t="s">
        <v>23</v>
      </c>
      <c r="AB8296" s="1" t="s">
        <v>24</v>
      </c>
      <c r="AC8296" s="1" t="s">
        <v>38</v>
      </c>
      <c r="AD8296" s="1" t="s">
        <v>41</v>
      </c>
      <c r="AE8296" s="2">
        <v>41253</v>
      </c>
    </row>
    <row r="8297" spans="1:31" x14ac:dyDescent="0.25">
      <c r="A8297">
        <f t="shared" si="1168"/>
        <v>8296</v>
      </c>
      <c r="B8297" s="1">
        <v>21344</v>
      </c>
      <c r="C8297" s="2">
        <v>41252</v>
      </c>
      <c r="D8297" s="1" t="s">
        <v>13</v>
      </c>
      <c r="E8297" s="1" t="str">
        <f t="shared" si="1161"/>
        <v>*</v>
      </c>
      <c r="F8297" s="1" t="str">
        <f t="shared" si="1162"/>
        <v>*</v>
      </c>
      <c r="G8297" s="1" t="str">
        <f t="shared" si="1163"/>
        <v>*</v>
      </c>
      <c r="J8297" s="1" t="str">
        <f t="shared" si="1164"/>
        <v>*</v>
      </c>
      <c r="P8297" s="1">
        <v>39</v>
      </c>
      <c r="Q8297" s="1">
        <f t="shared" si="1169"/>
        <v>0.04</v>
      </c>
      <c r="T8297" s="4">
        <v>110.79</v>
      </c>
      <c r="U8297" s="9">
        <f t="shared" si="1165"/>
        <v>0</v>
      </c>
      <c r="V8297" s="4">
        <f t="shared" si="1166"/>
        <v>2.8407692307692307</v>
      </c>
      <c r="W8297" s="1" t="s">
        <v>21</v>
      </c>
      <c r="X8297" s="1">
        <v>0.5</v>
      </c>
      <c r="Y8297" s="4">
        <f t="shared" si="1167"/>
        <v>111.29</v>
      </c>
      <c r="Z8297" s="1" t="s">
        <v>44</v>
      </c>
      <c r="AA8297" s="1" t="s">
        <v>28</v>
      </c>
      <c r="AB8297" s="1" t="s">
        <v>29</v>
      </c>
      <c r="AC8297" s="1" t="s">
        <v>58</v>
      </c>
      <c r="AD8297" s="1" t="s">
        <v>19</v>
      </c>
      <c r="AE8297" s="2">
        <v>41261</v>
      </c>
    </row>
    <row r="8298" spans="1:31" x14ac:dyDescent="0.25">
      <c r="A8298">
        <f t="shared" si="1168"/>
        <v>8297</v>
      </c>
      <c r="B8298" s="1">
        <v>3680</v>
      </c>
      <c r="C8298" s="2">
        <v>41252</v>
      </c>
      <c r="D8298" s="1" t="s">
        <v>27</v>
      </c>
      <c r="E8298" s="1" t="str">
        <f t="shared" si="1161"/>
        <v>*</v>
      </c>
      <c r="F8298" s="1" t="str">
        <f t="shared" si="1162"/>
        <v>*</v>
      </c>
      <c r="G8298" s="1" t="str">
        <f t="shared" si="1163"/>
        <v>*</v>
      </c>
      <c r="J8298" s="1" t="str">
        <f t="shared" si="1164"/>
        <v>*</v>
      </c>
      <c r="P8298" s="1">
        <v>24</v>
      </c>
      <c r="Q8298" s="1">
        <f t="shared" si="1169"/>
        <v>3.5000000000000003E-2</v>
      </c>
      <c r="T8298" s="4">
        <v>99.53</v>
      </c>
      <c r="U8298" s="9">
        <f t="shared" si="1165"/>
        <v>0</v>
      </c>
      <c r="V8298" s="4">
        <f t="shared" si="1166"/>
        <v>4.1470833333333337</v>
      </c>
      <c r="W8298" s="1" t="s">
        <v>14</v>
      </c>
      <c r="X8298" s="1">
        <v>1.49</v>
      </c>
      <c r="Y8298" s="4">
        <f t="shared" si="1167"/>
        <v>101.02</v>
      </c>
      <c r="Z8298" s="1" t="s">
        <v>44</v>
      </c>
      <c r="AA8298" s="1" t="s">
        <v>28</v>
      </c>
      <c r="AB8298" s="1" t="s">
        <v>29</v>
      </c>
      <c r="AC8298" s="1" t="s">
        <v>43</v>
      </c>
      <c r="AD8298" s="1" t="s">
        <v>19</v>
      </c>
      <c r="AE8298" s="2">
        <v>41254</v>
      </c>
    </row>
    <row r="8299" spans="1:31" x14ac:dyDescent="0.25">
      <c r="A8299">
        <f t="shared" si="1168"/>
        <v>8298</v>
      </c>
      <c r="B8299" s="1">
        <v>10982</v>
      </c>
      <c r="C8299" s="2">
        <v>41253</v>
      </c>
      <c r="D8299" s="1" t="s">
        <v>27</v>
      </c>
      <c r="E8299" s="1" t="str">
        <f t="shared" si="1161"/>
        <v>*</v>
      </c>
      <c r="F8299" s="1" t="str">
        <f t="shared" si="1162"/>
        <v>*</v>
      </c>
      <c r="G8299" s="1" t="str">
        <f t="shared" si="1163"/>
        <v>*</v>
      </c>
      <c r="J8299" s="1" t="str">
        <f t="shared" si="1164"/>
        <v>*</v>
      </c>
      <c r="P8299" s="1">
        <v>30</v>
      </c>
      <c r="Q8299" s="1">
        <f t="shared" si="1169"/>
        <v>0.04</v>
      </c>
      <c r="T8299" s="4">
        <v>3665.41</v>
      </c>
      <c r="U8299" s="9">
        <f t="shared" si="1165"/>
        <v>1</v>
      </c>
      <c r="V8299" s="4">
        <f t="shared" si="1166"/>
        <v>122.18033333333332</v>
      </c>
      <c r="W8299" s="1" t="s">
        <v>21</v>
      </c>
      <c r="X8299" s="1">
        <v>19.989999999999998</v>
      </c>
      <c r="Y8299" s="4">
        <f t="shared" si="1167"/>
        <v>3685.3999999999996</v>
      </c>
      <c r="Z8299" s="1" t="s">
        <v>46</v>
      </c>
      <c r="AA8299" s="1" t="s">
        <v>37</v>
      </c>
      <c r="AB8299" s="1" t="s">
        <v>29</v>
      </c>
      <c r="AC8299" s="1" t="s">
        <v>43</v>
      </c>
      <c r="AD8299" s="1" t="s">
        <v>19</v>
      </c>
      <c r="AE8299" s="2">
        <v>41255</v>
      </c>
    </row>
    <row r="8300" spans="1:31" x14ac:dyDescent="0.25">
      <c r="A8300">
        <f t="shared" si="1168"/>
        <v>8299</v>
      </c>
      <c r="B8300" s="1">
        <v>26919</v>
      </c>
      <c r="C8300" s="2">
        <v>41253</v>
      </c>
      <c r="D8300" s="1" t="s">
        <v>13</v>
      </c>
      <c r="E8300" s="1" t="str">
        <f t="shared" si="1161"/>
        <v>*</v>
      </c>
      <c r="F8300" s="1" t="str">
        <f t="shared" si="1162"/>
        <v>*</v>
      </c>
      <c r="G8300" s="1" t="str">
        <f t="shared" si="1163"/>
        <v>*</v>
      </c>
      <c r="J8300" s="1" t="str">
        <f t="shared" si="1164"/>
        <v>*</v>
      </c>
      <c r="P8300" s="1">
        <v>12</v>
      </c>
      <c r="Q8300" s="1">
        <f t="shared" si="1169"/>
        <v>0.02</v>
      </c>
      <c r="T8300" s="4">
        <v>3534.56</v>
      </c>
      <c r="U8300" s="9">
        <f t="shared" si="1165"/>
        <v>1</v>
      </c>
      <c r="V8300" s="4">
        <f t="shared" si="1166"/>
        <v>294.54666666666668</v>
      </c>
      <c r="W8300" s="1" t="s">
        <v>21</v>
      </c>
      <c r="X8300" s="1">
        <v>24.49</v>
      </c>
      <c r="Y8300" s="4">
        <f t="shared" si="1167"/>
        <v>3559.0499999999997</v>
      </c>
      <c r="Z8300" s="1" t="s">
        <v>51</v>
      </c>
      <c r="AA8300" s="1" t="s">
        <v>37</v>
      </c>
      <c r="AB8300" s="1" t="s">
        <v>29</v>
      </c>
      <c r="AC8300" s="1" t="s">
        <v>63</v>
      </c>
      <c r="AD8300" s="1" t="s">
        <v>48</v>
      </c>
      <c r="AE8300" s="2">
        <v>41255</v>
      </c>
    </row>
    <row r="8301" spans="1:31" x14ac:dyDescent="0.25">
      <c r="A8301">
        <f t="shared" si="1168"/>
        <v>8300</v>
      </c>
      <c r="B8301" s="1">
        <v>59685</v>
      </c>
      <c r="C8301" s="2">
        <v>41253</v>
      </c>
      <c r="D8301" s="1" t="s">
        <v>32</v>
      </c>
      <c r="E8301" s="1" t="str">
        <f t="shared" si="1161"/>
        <v>***</v>
      </c>
      <c r="F8301" s="1" t="str">
        <f t="shared" si="1162"/>
        <v>***</v>
      </c>
      <c r="G8301" s="1" t="str">
        <f t="shared" si="1163"/>
        <v>***</v>
      </c>
      <c r="J8301" s="1" t="str">
        <f t="shared" si="1164"/>
        <v>***</v>
      </c>
      <c r="P8301" s="1">
        <v>46</v>
      </c>
      <c r="Q8301" s="1">
        <f t="shared" si="1169"/>
        <v>0.05</v>
      </c>
      <c r="T8301" s="4">
        <v>562.91</v>
      </c>
      <c r="U8301" s="9">
        <f t="shared" si="1165"/>
        <v>0</v>
      </c>
      <c r="V8301" s="4">
        <f t="shared" si="1166"/>
        <v>12.237173913043478</v>
      </c>
      <c r="W8301" s="1" t="s">
        <v>21</v>
      </c>
      <c r="X8301" s="1">
        <v>14.37</v>
      </c>
      <c r="Y8301" s="4">
        <f t="shared" si="1167"/>
        <v>577.28</v>
      </c>
      <c r="Z8301" s="1" t="s">
        <v>22</v>
      </c>
      <c r="AA8301" s="1" t="s">
        <v>16</v>
      </c>
      <c r="AB8301" s="1" t="s">
        <v>17</v>
      </c>
      <c r="AC8301" s="1" t="s">
        <v>18</v>
      </c>
      <c r="AD8301" s="1" t="s">
        <v>48</v>
      </c>
      <c r="AE8301" s="2">
        <v>41254</v>
      </c>
    </row>
    <row r="8302" spans="1:31" x14ac:dyDescent="0.25">
      <c r="A8302">
        <f t="shared" si="1168"/>
        <v>8301</v>
      </c>
      <c r="B8302" s="1">
        <v>10982</v>
      </c>
      <c r="C8302" s="2">
        <v>41253</v>
      </c>
      <c r="D8302" s="1" t="s">
        <v>27</v>
      </c>
      <c r="E8302" s="1" t="str">
        <f t="shared" si="1161"/>
        <v>*</v>
      </c>
      <c r="F8302" s="1" t="str">
        <f t="shared" si="1162"/>
        <v>*</v>
      </c>
      <c r="G8302" s="1" t="str">
        <f t="shared" si="1163"/>
        <v>*</v>
      </c>
      <c r="J8302" s="1" t="str">
        <f t="shared" si="1164"/>
        <v>*</v>
      </c>
      <c r="P8302" s="1">
        <v>29</v>
      </c>
      <c r="Q8302" s="1">
        <f t="shared" si="1169"/>
        <v>3.5000000000000003E-2</v>
      </c>
      <c r="T8302" s="4">
        <v>538.27</v>
      </c>
      <c r="U8302" s="9">
        <f t="shared" si="1165"/>
        <v>0</v>
      </c>
      <c r="V8302" s="4">
        <f t="shared" si="1166"/>
        <v>18.561034482758622</v>
      </c>
      <c r="W8302" s="1" t="s">
        <v>21</v>
      </c>
      <c r="X8302" s="1">
        <v>1.49</v>
      </c>
      <c r="Y8302" s="4">
        <f t="shared" si="1167"/>
        <v>539.76</v>
      </c>
      <c r="Z8302" s="1" t="s">
        <v>46</v>
      </c>
      <c r="AA8302" s="1" t="s">
        <v>37</v>
      </c>
      <c r="AB8302" s="1" t="s">
        <v>29</v>
      </c>
      <c r="AC8302" s="1" t="s">
        <v>43</v>
      </c>
      <c r="AD8302" s="1" t="s">
        <v>19</v>
      </c>
      <c r="AE8302" s="2">
        <v>41254</v>
      </c>
    </row>
    <row r="8303" spans="1:31" x14ac:dyDescent="0.25">
      <c r="A8303">
        <f t="shared" si="1168"/>
        <v>8302</v>
      </c>
      <c r="B8303" s="1">
        <v>59685</v>
      </c>
      <c r="C8303" s="2">
        <v>41253</v>
      </c>
      <c r="D8303" s="1" t="s">
        <v>32</v>
      </c>
      <c r="E8303" s="1" t="str">
        <f t="shared" si="1161"/>
        <v>***</v>
      </c>
      <c r="F8303" s="1" t="str">
        <f t="shared" si="1162"/>
        <v>***</v>
      </c>
      <c r="G8303" s="1" t="str">
        <f t="shared" si="1163"/>
        <v>***</v>
      </c>
      <c r="J8303" s="1" t="str">
        <f t="shared" si="1164"/>
        <v>***</v>
      </c>
      <c r="P8303" s="1">
        <v>12</v>
      </c>
      <c r="Q8303" s="1">
        <f t="shared" si="1169"/>
        <v>0.02</v>
      </c>
      <c r="T8303" s="4">
        <v>505.2</v>
      </c>
      <c r="U8303" s="9">
        <f t="shared" si="1165"/>
        <v>0</v>
      </c>
      <c r="V8303" s="4">
        <f t="shared" si="1166"/>
        <v>42.1</v>
      </c>
      <c r="W8303" s="1" t="s">
        <v>21</v>
      </c>
      <c r="X8303" s="1">
        <v>5.33</v>
      </c>
      <c r="Y8303" s="4">
        <f t="shared" si="1167"/>
        <v>510.53</v>
      </c>
      <c r="Z8303" s="1" t="s">
        <v>22</v>
      </c>
      <c r="AA8303" s="1" t="s">
        <v>16</v>
      </c>
      <c r="AB8303" s="1" t="s">
        <v>29</v>
      </c>
      <c r="AC8303" s="1" t="s">
        <v>63</v>
      </c>
      <c r="AD8303" s="1" t="s">
        <v>19</v>
      </c>
      <c r="AE8303" s="2">
        <v>41255</v>
      </c>
    </row>
    <row r="8304" spans="1:31" x14ac:dyDescent="0.25">
      <c r="A8304">
        <f t="shared" si="1168"/>
        <v>8303</v>
      </c>
      <c r="B8304" s="1">
        <v>51205</v>
      </c>
      <c r="C8304" s="2">
        <v>41253</v>
      </c>
      <c r="D8304" s="1" t="s">
        <v>20</v>
      </c>
      <c r="E8304" s="1" t="str">
        <f t="shared" si="1161"/>
        <v>*</v>
      </c>
      <c r="F8304" s="1" t="str">
        <f t="shared" si="1162"/>
        <v>**</v>
      </c>
      <c r="G8304" s="1" t="str">
        <f t="shared" si="1163"/>
        <v>**</v>
      </c>
      <c r="J8304" s="1" t="str">
        <f t="shared" si="1164"/>
        <v>**</v>
      </c>
      <c r="P8304" s="1">
        <v>17</v>
      </c>
      <c r="Q8304" s="1">
        <f t="shared" si="1169"/>
        <v>0.02</v>
      </c>
      <c r="T8304" s="4">
        <v>233.01</v>
      </c>
      <c r="U8304" s="9">
        <f t="shared" si="1165"/>
        <v>0</v>
      </c>
      <c r="V8304" s="4">
        <f t="shared" si="1166"/>
        <v>13.706470588235293</v>
      </c>
      <c r="W8304" s="1" t="s">
        <v>14</v>
      </c>
      <c r="X8304" s="1">
        <v>1.49</v>
      </c>
      <c r="Y8304" s="4">
        <f t="shared" si="1167"/>
        <v>234.5</v>
      </c>
      <c r="Z8304" s="1" t="s">
        <v>22</v>
      </c>
      <c r="AA8304" s="1" t="s">
        <v>37</v>
      </c>
      <c r="AB8304" s="1" t="s">
        <v>29</v>
      </c>
      <c r="AC8304" s="1" t="s">
        <v>43</v>
      </c>
      <c r="AD8304" s="1" t="s">
        <v>19</v>
      </c>
      <c r="AE8304" s="2">
        <v>41254</v>
      </c>
    </row>
    <row r="8305" spans="1:31" x14ac:dyDescent="0.25">
      <c r="A8305">
        <f t="shared" si="1168"/>
        <v>8304</v>
      </c>
      <c r="B8305" s="1">
        <v>51205</v>
      </c>
      <c r="C8305" s="2">
        <v>41253</v>
      </c>
      <c r="D8305" s="1" t="s">
        <v>20</v>
      </c>
      <c r="E8305" s="1" t="str">
        <f t="shared" si="1161"/>
        <v>*</v>
      </c>
      <c r="F8305" s="1" t="str">
        <f t="shared" si="1162"/>
        <v>**</v>
      </c>
      <c r="G8305" s="1" t="str">
        <f t="shared" si="1163"/>
        <v>**</v>
      </c>
      <c r="J8305" s="1" t="str">
        <f t="shared" si="1164"/>
        <v>**</v>
      </c>
      <c r="P8305" s="1">
        <v>5</v>
      </c>
      <c r="Q8305" s="1">
        <f t="shared" si="1169"/>
        <v>0.01</v>
      </c>
      <c r="T8305" s="4">
        <v>225.72</v>
      </c>
      <c r="U8305" s="9">
        <f t="shared" si="1165"/>
        <v>0</v>
      </c>
      <c r="V8305" s="4">
        <f t="shared" si="1166"/>
        <v>45.143999999999998</v>
      </c>
      <c r="W8305" s="1" t="s">
        <v>21</v>
      </c>
      <c r="X8305" s="1">
        <v>9.83</v>
      </c>
      <c r="Y8305" s="4">
        <f t="shared" si="1167"/>
        <v>235.55</v>
      </c>
      <c r="Z8305" s="1" t="s">
        <v>22</v>
      </c>
      <c r="AA8305" s="1" t="s">
        <v>37</v>
      </c>
      <c r="AB8305" s="1" t="s">
        <v>29</v>
      </c>
      <c r="AC8305" s="1" t="s">
        <v>57</v>
      </c>
      <c r="AD8305" s="1" t="s">
        <v>19</v>
      </c>
      <c r="AE8305" s="2">
        <v>41254</v>
      </c>
    </row>
    <row r="8306" spans="1:31" x14ac:dyDescent="0.25">
      <c r="A8306">
        <f t="shared" si="1168"/>
        <v>8305</v>
      </c>
      <c r="B8306" s="1">
        <v>53984</v>
      </c>
      <c r="C8306" s="2">
        <v>41253</v>
      </c>
      <c r="D8306" s="1" t="s">
        <v>36</v>
      </c>
      <c r="E8306" s="1" t="str">
        <f t="shared" si="1161"/>
        <v>*</v>
      </c>
      <c r="F8306" s="1" t="str">
        <f t="shared" si="1162"/>
        <v>*</v>
      </c>
      <c r="G8306" s="1" t="str">
        <f t="shared" si="1163"/>
        <v>*</v>
      </c>
      <c r="J8306" s="1" t="str">
        <f t="shared" si="1164"/>
        <v>*</v>
      </c>
      <c r="P8306" s="1">
        <v>23</v>
      </c>
      <c r="Q8306" s="1">
        <f t="shared" si="1169"/>
        <v>3.5000000000000003E-2</v>
      </c>
      <c r="T8306" s="4">
        <v>172.9</v>
      </c>
      <c r="U8306" s="9">
        <f t="shared" si="1165"/>
        <v>0</v>
      </c>
      <c r="V8306" s="4">
        <f t="shared" si="1166"/>
        <v>7.517391304347826</v>
      </c>
      <c r="W8306" s="1" t="s">
        <v>21</v>
      </c>
      <c r="X8306" s="1">
        <v>2</v>
      </c>
      <c r="Y8306" s="4">
        <f t="shared" si="1167"/>
        <v>174.9</v>
      </c>
      <c r="Z8306" s="1" t="s">
        <v>22</v>
      </c>
      <c r="AA8306" s="1" t="s">
        <v>28</v>
      </c>
      <c r="AB8306" s="1" t="s">
        <v>29</v>
      </c>
      <c r="AC8306" s="1" t="s">
        <v>40</v>
      </c>
      <c r="AD8306" s="1" t="s">
        <v>31</v>
      </c>
      <c r="AE8306" s="2">
        <v>41254</v>
      </c>
    </row>
    <row r="8307" spans="1:31" x14ac:dyDescent="0.25">
      <c r="A8307">
        <f t="shared" si="1168"/>
        <v>8306</v>
      </c>
      <c r="B8307" s="1">
        <v>26919</v>
      </c>
      <c r="C8307" s="2">
        <v>41253</v>
      </c>
      <c r="D8307" s="1" t="s">
        <v>13</v>
      </c>
      <c r="E8307" s="1" t="str">
        <f t="shared" si="1161"/>
        <v>*</v>
      </c>
      <c r="F8307" s="1" t="str">
        <f t="shared" si="1162"/>
        <v>*</v>
      </c>
      <c r="G8307" s="1" t="str">
        <f t="shared" si="1163"/>
        <v>*</v>
      </c>
      <c r="J8307" s="1" t="str">
        <f t="shared" si="1164"/>
        <v>*</v>
      </c>
      <c r="P8307" s="1">
        <v>32</v>
      </c>
      <c r="Q8307" s="1">
        <f t="shared" si="1169"/>
        <v>0.04</v>
      </c>
      <c r="T8307" s="4">
        <v>155.27000000000001</v>
      </c>
      <c r="U8307" s="9">
        <f t="shared" si="1165"/>
        <v>0</v>
      </c>
      <c r="V8307" s="4">
        <f t="shared" si="1166"/>
        <v>4.8521875000000003</v>
      </c>
      <c r="W8307" s="1" t="s">
        <v>21</v>
      </c>
      <c r="X8307" s="1">
        <v>7.54</v>
      </c>
      <c r="Y8307" s="4">
        <f t="shared" si="1167"/>
        <v>162.81</v>
      </c>
      <c r="Z8307" s="1" t="s">
        <v>51</v>
      </c>
      <c r="AA8307" s="1" t="s">
        <v>37</v>
      </c>
      <c r="AB8307" s="1" t="s">
        <v>29</v>
      </c>
      <c r="AC8307" s="1" t="s">
        <v>40</v>
      </c>
      <c r="AD8307" s="1" t="s">
        <v>19</v>
      </c>
      <c r="AE8307" s="2">
        <v>41255</v>
      </c>
    </row>
    <row r="8308" spans="1:31" x14ac:dyDescent="0.25">
      <c r="A8308">
        <f t="shared" si="1168"/>
        <v>8307</v>
      </c>
      <c r="B8308" s="1">
        <v>35011</v>
      </c>
      <c r="C8308" s="2">
        <v>41253</v>
      </c>
      <c r="D8308" s="1" t="s">
        <v>27</v>
      </c>
      <c r="E8308" s="1" t="str">
        <f t="shared" si="1161"/>
        <v>*</v>
      </c>
      <c r="F8308" s="1" t="str">
        <f t="shared" si="1162"/>
        <v>*</v>
      </c>
      <c r="G8308" s="1" t="str">
        <f t="shared" si="1163"/>
        <v>*</v>
      </c>
      <c r="J8308" s="1" t="str">
        <f t="shared" si="1164"/>
        <v>*</v>
      </c>
      <c r="P8308" s="1">
        <v>14</v>
      </c>
      <c r="Q8308" s="1">
        <f t="shared" si="1169"/>
        <v>0.02</v>
      </c>
      <c r="T8308" s="4">
        <v>154.44999999999999</v>
      </c>
      <c r="U8308" s="9">
        <f t="shared" si="1165"/>
        <v>0</v>
      </c>
      <c r="V8308" s="4">
        <f t="shared" si="1166"/>
        <v>11.032142857142857</v>
      </c>
      <c r="W8308" s="1" t="s">
        <v>21</v>
      </c>
      <c r="X8308" s="1">
        <v>3.37</v>
      </c>
      <c r="Y8308" s="4">
        <f t="shared" si="1167"/>
        <v>157.82</v>
      </c>
      <c r="Z8308" s="1" t="s">
        <v>15</v>
      </c>
      <c r="AA8308" s="1" t="s">
        <v>28</v>
      </c>
      <c r="AB8308" s="1" t="s">
        <v>29</v>
      </c>
      <c r="AC8308" s="1" t="s">
        <v>45</v>
      </c>
      <c r="AD8308" s="1" t="s">
        <v>41</v>
      </c>
      <c r="AE8308" s="2">
        <v>41255</v>
      </c>
    </row>
    <row r="8309" spans="1:31" x14ac:dyDescent="0.25">
      <c r="A8309">
        <f t="shared" si="1168"/>
        <v>8308</v>
      </c>
      <c r="B8309" s="1">
        <v>10982</v>
      </c>
      <c r="C8309" s="2">
        <v>41253</v>
      </c>
      <c r="D8309" s="1" t="s">
        <v>27</v>
      </c>
      <c r="E8309" s="1" t="str">
        <f t="shared" si="1161"/>
        <v>*</v>
      </c>
      <c r="F8309" s="1" t="str">
        <f t="shared" si="1162"/>
        <v>*</v>
      </c>
      <c r="G8309" s="1" t="str">
        <f t="shared" si="1163"/>
        <v>*</v>
      </c>
      <c r="J8309" s="1" t="str">
        <f t="shared" si="1164"/>
        <v>*</v>
      </c>
      <c r="P8309" s="1">
        <v>14</v>
      </c>
      <c r="Q8309" s="1">
        <f t="shared" si="1169"/>
        <v>0.02</v>
      </c>
      <c r="T8309" s="4">
        <v>20.95</v>
      </c>
      <c r="U8309" s="9">
        <f t="shared" si="1165"/>
        <v>0</v>
      </c>
      <c r="V8309" s="4">
        <f t="shared" si="1166"/>
        <v>1.4964285714285714</v>
      </c>
      <c r="W8309" s="1" t="s">
        <v>14</v>
      </c>
      <c r="X8309" s="1">
        <v>0.7</v>
      </c>
      <c r="Y8309" s="4">
        <f t="shared" si="1167"/>
        <v>21.65</v>
      </c>
      <c r="Z8309" s="1" t="s">
        <v>46</v>
      </c>
      <c r="AA8309" s="1" t="s">
        <v>37</v>
      </c>
      <c r="AB8309" s="1" t="s">
        <v>29</v>
      </c>
      <c r="AC8309" s="1" t="s">
        <v>61</v>
      </c>
      <c r="AD8309" s="1" t="s">
        <v>31</v>
      </c>
      <c r="AE8309" s="2">
        <v>41255</v>
      </c>
    </row>
    <row r="8310" spans="1:31" x14ac:dyDescent="0.25">
      <c r="A8310">
        <f t="shared" si="1168"/>
        <v>8309</v>
      </c>
      <c r="B8310" s="1">
        <v>34532</v>
      </c>
      <c r="C8310" s="2">
        <v>41254</v>
      </c>
      <c r="D8310" s="1" t="s">
        <v>13</v>
      </c>
      <c r="E8310" s="1" t="str">
        <f t="shared" si="1161"/>
        <v>*</v>
      </c>
      <c r="F8310" s="1" t="str">
        <f t="shared" si="1162"/>
        <v>*</v>
      </c>
      <c r="G8310" s="1" t="str">
        <f t="shared" si="1163"/>
        <v>*</v>
      </c>
      <c r="J8310" s="1" t="str">
        <f t="shared" si="1164"/>
        <v>*</v>
      </c>
      <c r="P8310" s="1">
        <v>41</v>
      </c>
      <c r="Q8310" s="1">
        <f t="shared" si="1169"/>
        <v>0.05</v>
      </c>
      <c r="T8310" s="4">
        <v>1234.3599999999999</v>
      </c>
      <c r="U8310" s="9">
        <f t="shared" si="1165"/>
        <v>1</v>
      </c>
      <c r="V8310" s="4">
        <f t="shared" si="1166"/>
        <v>30.106341463414633</v>
      </c>
      <c r="W8310" s="1" t="s">
        <v>14</v>
      </c>
      <c r="X8310" s="1">
        <v>19.510000000000002</v>
      </c>
      <c r="Y8310" s="4">
        <f t="shared" si="1167"/>
        <v>1253.8699999999999</v>
      </c>
      <c r="Z8310" s="1" t="s">
        <v>15</v>
      </c>
      <c r="AA8310" s="1" t="s">
        <v>23</v>
      </c>
      <c r="AB8310" s="1" t="s">
        <v>29</v>
      </c>
      <c r="AC8310" s="1" t="s">
        <v>57</v>
      </c>
      <c r="AD8310" s="1" t="s">
        <v>19</v>
      </c>
      <c r="AE8310" s="2">
        <v>41261</v>
      </c>
    </row>
    <row r="8311" spans="1:31" x14ac:dyDescent="0.25">
      <c r="A8311">
        <f t="shared" si="1168"/>
        <v>8310</v>
      </c>
      <c r="B8311" s="1">
        <v>24576</v>
      </c>
      <c r="C8311" s="2">
        <v>41254</v>
      </c>
      <c r="D8311" s="1" t="s">
        <v>27</v>
      </c>
      <c r="E8311" s="1" t="str">
        <f t="shared" si="1161"/>
        <v>*</v>
      </c>
      <c r="F8311" s="1" t="str">
        <f t="shared" si="1162"/>
        <v>*</v>
      </c>
      <c r="G8311" s="1" t="str">
        <f t="shared" si="1163"/>
        <v>*</v>
      </c>
      <c r="J8311" s="1" t="str">
        <f t="shared" si="1164"/>
        <v>*</v>
      </c>
      <c r="P8311" s="1">
        <v>29</v>
      </c>
      <c r="Q8311" s="1">
        <f t="shared" si="1169"/>
        <v>3.5000000000000003E-2</v>
      </c>
      <c r="T8311" s="4">
        <v>531.06299999999999</v>
      </c>
      <c r="U8311" s="9">
        <f t="shared" si="1165"/>
        <v>0</v>
      </c>
      <c r="V8311" s="4">
        <f t="shared" si="1166"/>
        <v>18.312517241379311</v>
      </c>
      <c r="W8311" s="1" t="s">
        <v>21</v>
      </c>
      <c r="X8311" s="1">
        <v>4.8099999999999996</v>
      </c>
      <c r="Y8311" s="4">
        <f t="shared" si="1167"/>
        <v>535.87299999999993</v>
      </c>
      <c r="Z8311" s="1" t="s">
        <v>15</v>
      </c>
      <c r="AA8311" s="1" t="s">
        <v>28</v>
      </c>
      <c r="AB8311" s="1" t="s">
        <v>24</v>
      </c>
      <c r="AC8311" s="1" t="s">
        <v>25</v>
      </c>
      <c r="AD8311" s="1" t="s">
        <v>26</v>
      </c>
      <c r="AE8311" s="2">
        <v>41256</v>
      </c>
    </row>
    <row r="8312" spans="1:31" x14ac:dyDescent="0.25">
      <c r="A8312">
        <f t="shared" si="1168"/>
        <v>8311</v>
      </c>
      <c r="B8312" s="1">
        <v>46048</v>
      </c>
      <c r="C8312" s="2">
        <v>41254</v>
      </c>
      <c r="D8312" s="1" t="s">
        <v>36</v>
      </c>
      <c r="E8312" s="1" t="str">
        <f t="shared" si="1161"/>
        <v>*</v>
      </c>
      <c r="F8312" s="1" t="str">
        <f t="shared" si="1162"/>
        <v>*</v>
      </c>
      <c r="G8312" s="1" t="str">
        <f t="shared" si="1163"/>
        <v>*</v>
      </c>
      <c r="J8312" s="1" t="str">
        <f t="shared" si="1164"/>
        <v>*</v>
      </c>
      <c r="P8312" s="1">
        <v>35</v>
      </c>
      <c r="Q8312" s="1">
        <f t="shared" si="1169"/>
        <v>0.04</v>
      </c>
      <c r="T8312" s="4">
        <v>447.25</v>
      </c>
      <c r="U8312" s="9">
        <f t="shared" si="1165"/>
        <v>0</v>
      </c>
      <c r="V8312" s="4">
        <f t="shared" si="1166"/>
        <v>12.778571428571428</v>
      </c>
      <c r="W8312" s="1" t="s">
        <v>21</v>
      </c>
      <c r="X8312" s="1">
        <v>4.51</v>
      </c>
      <c r="Y8312" s="4">
        <f t="shared" si="1167"/>
        <v>451.76</v>
      </c>
      <c r="Z8312" s="1" t="s">
        <v>46</v>
      </c>
      <c r="AA8312" s="1" t="s">
        <v>37</v>
      </c>
      <c r="AB8312" s="1" t="s">
        <v>29</v>
      </c>
      <c r="AC8312" s="1" t="s">
        <v>55</v>
      </c>
      <c r="AD8312" s="1" t="s">
        <v>19</v>
      </c>
      <c r="AE8312" s="2">
        <v>41256</v>
      </c>
    </row>
    <row r="8313" spans="1:31" x14ac:dyDescent="0.25">
      <c r="A8313">
        <f t="shared" si="1168"/>
        <v>8312</v>
      </c>
      <c r="B8313" s="1">
        <v>6339</v>
      </c>
      <c r="C8313" s="2">
        <v>41254</v>
      </c>
      <c r="D8313" s="1" t="s">
        <v>32</v>
      </c>
      <c r="E8313" s="1" t="str">
        <f t="shared" si="1161"/>
        <v>***</v>
      </c>
      <c r="F8313" s="1" t="str">
        <f t="shared" si="1162"/>
        <v>***</v>
      </c>
      <c r="G8313" s="1" t="str">
        <f t="shared" si="1163"/>
        <v>***</v>
      </c>
      <c r="J8313" s="1" t="str">
        <f t="shared" si="1164"/>
        <v>***</v>
      </c>
      <c r="P8313" s="1">
        <v>20</v>
      </c>
      <c r="Q8313" s="1">
        <f t="shared" si="1169"/>
        <v>3.5000000000000003E-2</v>
      </c>
      <c r="T8313" s="4">
        <v>303.69</v>
      </c>
      <c r="U8313" s="9">
        <f t="shared" si="1165"/>
        <v>0</v>
      </c>
      <c r="V8313" s="4">
        <f t="shared" si="1166"/>
        <v>15.1845</v>
      </c>
      <c r="W8313" s="1" t="s">
        <v>21</v>
      </c>
      <c r="X8313" s="1">
        <v>7.69</v>
      </c>
      <c r="Y8313" s="4">
        <f t="shared" si="1167"/>
        <v>311.38</v>
      </c>
      <c r="Z8313" s="1" t="s">
        <v>49</v>
      </c>
      <c r="AA8313" s="1" t="s">
        <v>28</v>
      </c>
      <c r="AB8313" s="1" t="s">
        <v>29</v>
      </c>
      <c r="AC8313" s="1" t="s">
        <v>55</v>
      </c>
      <c r="AD8313" s="1" t="s">
        <v>19</v>
      </c>
      <c r="AE8313" s="2">
        <v>41255</v>
      </c>
    </row>
    <row r="8314" spans="1:31" x14ac:dyDescent="0.25">
      <c r="A8314">
        <f t="shared" si="1168"/>
        <v>8313</v>
      </c>
      <c r="B8314" s="1">
        <v>23555</v>
      </c>
      <c r="C8314" s="2">
        <v>41254</v>
      </c>
      <c r="D8314" s="1" t="s">
        <v>20</v>
      </c>
      <c r="E8314" s="1" t="str">
        <f t="shared" si="1161"/>
        <v>*</v>
      </c>
      <c r="F8314" s="1" t="str">
        <f t="shared" si="1162"/>
        <v>**</v>
      </c>
      <c r="G8314" s="1" t="str">
        <f t="shared" si="1163"/>
        <v>**</v>
      </c>
      <c r="J8314" s="1" t="str">
        <f t="shared" si="1164"/>
        <v>**</v>
      </c>
      <c r="P8314" s="1">
        <v>5</v>
      </c>
      <c r="Q8314" s="1">
        <f t="shared" si="1169"/>
        <v>0.01</v>
      </c>
      <c r="T8314" s="4">
        <v>284.45249999999999</v>
      </c>
      <c r="U8314" s="9">
        <f t="shared" si="1165"/>
        <v>0</v>
      </c>
      <c r="V8314" s="4">
        <f t="shared" si="1166"/>
        <v>56.890499999999996</v>
      </c>
      <c r="W8314" s="1" t="s">
        <v>21</v>
      </c>
      <c r="X8314" s="1">
        <v>8.99</v>
      </c>
      <c r="Y8314" s="4">
        <f t="shared" si="1167"/>
        <v>293.4425</v>
      </c>
      <c r="Z8314" s="1" t="s">
        <v>42</v>
      </c>
      <c r="AA8314" s="1" t="s">
        <v>28</v>
      </c>
      <c r="AB8314" s="1" t="s">
        <v>24</v>
      </c>
      <c r="AC8314" s="1" t="s">
        <v>25</v>
      </c>
      <c r="AD8314" s="1" t="s">
        <v>19</v>
      </c>
      <c r="AE8314" s="2">
        <v>41255</v>
      </c>
    </row>
    <row r="8315" spans="1:31" x14ac:dyDescent="0.25">
      <c r="A8315">
        <f t="shared" si="1168"/>
        <v>8314</v>
      </c>
      <c r="B8315" s="1">
        <v>24576</v>
      </c>
      <c r="C8315" s="2">
        <v>41254</v>
      </c>
      <c r="D8315" s="1" t="s">
        <v>27</v>
      </c>
      <c r="E8315" s="1" t="str">
        <f t="shared" si="1161"/>
        <v>*</v>
      </c>
      <c r="F8315" s="1" t="str">
        <f t="shared" si="1162"/>
        <v>*</v>
      </c>
      <c r="G8315" s="1" t="str">
        <f t="shared" si="1163"/>
        <v>*</v>
      </c>
      <c r="J8315" s="1" t="str">
        <f t="shared" si="1164"/>
        <v>*</v>
      </c>
      <c r="P8315" s="1">
        <v>10</v>
      </c>
      <c r="Q8315" s="1">
        <f t="shared" si="1169"/>
        <v>0.02</v>
      </c>
      <c r="T8315" s="4">
        <v>152.84</v>
      </c>
      <c r="U8315" s="9">
        <f t="shared" si="1165"/>
        <v>0</v>
      </c>
      <c r="V8315" s="4">
        <f t="shared" si="1166"/>
        <v>15.284000000000001</v>
      </c>
      <c r="W8315" s="1" t="s">
        <v>21</v>
      </c>
      <c r="X8315" s="1">
        <v>7.4</v>
      </c>
      <c r="Y8315" s="4">
        <f t="shared" si="1167"/>
        <v>160.24</v>
      </c>
      <c r="Z8315" s="1" t="s">
        <v>15</v>
      </c>
      <c r="AA8315" s="1" t="s">
        <v>28</v>
      </c>
      <c r="AB8315" s="1" t="s">
        <v>17</v>
      </c>
      <c r="AC8315" s="1" t="s">
        <v>18</v>
      </c>
      <c r="AD8315" s="1" t="s">
        <v>19</v>
      </c>
      <c r="AE8315" s="2">
        <v>41256</v>
      </c>
    </row>
    <row r="8316" spans="1:31" x14ac:dyDescent="0.25">
      <c r="A8316">
        <f t="shared" si="1168"/>
        <v>8315</v>
      </c>
      <c r="B8316" s="1">
        <v>46048</v>
      </c>
      <c r="C8316" s="2">
        <v>41254</v>
      </c>
      <c r="D8316" s="1" t="s">
        <v>36</v>
      </c>
      <c r="E8316" s="1" t="str">
        <f t="shared" si="1161"/>
        <v>*</v>
      </c>
      <c r="F8316" s="1" t="str">
        <f t="shared" si="1162"/>
        <v>*</v>
      </c>
      <c r="G8316" s="1" t="str">
        <f t="shared" si="1163"/>
        <v>*</v>
      </c>
      <c r="J8316" s="1" t="str">
        <f t="shared" si="1164"/>
        <v>*</v>
      </c>
      <c r="P8316" s="1">
        <v>10</v>
      </c>
      <c r="Q8316" s="1">
        <f t="shared" si="1169"/>
        <v>0.02</v>
      </c>
      <c r="T8316" s="4">
        <v>135.77000000000001</v>
      </c>
      <c r="U8316" s="9">
        <f t="shared" si="1165"/>
        <v>0</v>
      </c>
      <c r="V8316" s="4">
        <f t="shared" si="1166"/>
        <v>13.577000000000002</v>
      </c>
      <c r="W8316" s="1" t="s">
        <v>14</v>
      </c>
      <c r="X8316" s="1">
        <v>3.14</v>
      </c>
      <c r="Y8316" s="4">
        <f t="shared" si="1167"/>
        <v>138.91</v>
      </c>
      <c r="Z8316" s="1" t="s">
        <v>46</v>
      </c>
      <c r="AA8316" s="1" t="s">
        <v>37</v>
      </c>
      <c r="AB8316" s="1" t="s">
        <v>29</v>
      </c>
      <c r="AC8316" s="1" t="s">
        <v>45</v>
      </c>
      <c r="AD8316" s="1" t="s">
        <v>41</v>
      </c>
      <c r="AE8316" s="2">
        <v>41256</v>
      </c>
    </row>
    <row r="8317" spans="1:31" x14ac:dyDescent="0.25">
      <c r="A8317">
        <f t="shared" si="1168"/>
        <v>8316</v>
      </c>
      <c r="B8317" s="1">
        <v>23555</v>
      </c>
      <c r="C8317" s="2">
        <v>41254</v>
      </c>
      <c r="D8317" s="1" t="s">
        <v>20</v>
      </c>
      <c r="E8317" s="1" t="str">
        <f t="shared" si="1161"/>
        <v>*</v>
      </c>
      <c r="F8317" s="1" t="str">
        <f t="shared" si="1162"/>
        <v>**</v>
      </c>
      <c r="G8317" s="1" t="str">
        <f t="shared" si="1163"/>
        <v>**</v>
      </c>
      <c r="J8317" s="1" t="str">
        <f t="shared" si="1164"/>
        <v>**</v>
      </c>
      <c r="P8317" s="1">
        <v>29</v>
      </c>
      <c r="Q8317" s="1">
        <f t="shared" si="1169"/>
        <v>3.5000000000000003E-2</v>
      </c>
      <c r="T8317" s="4">
        <v>104.7</v>
      </c>
      <c r="U8317" s="9">
        <f t="shared" si="1165"/>
        <v>0</v>
      </c>
      <c r="V8317" s="4">
        <f t="shared" si="1166"/>
        <v>3.6103448275862071</v>
      </c>
      <c r="W8317" s="1" t="s">
        <v>21</v>
      </c>
      <c r="X8317" s="1">
        <v>0.5</v>
      </c>
      <c r="Y8317" s="4">
        <f t="shared" si="1167"/>
        <v>105.2</v>
      </c>
      <c r="Z8317" s="1" t="s">
        <v>42</v>
      </c>
      <c r="AA8317" s="1" t="s">
        <v>28</v>
      </c>
      <c r="AB8317" s="1" t="s">
        <v>29</v>
      </c>
      <c r="AC8317" s="1" t="s">
        <v>58</v>
      </c>
      <c r="AD8317" s="1" t="s">
        <v>19</v>
      </c>
      <c r="AE8317" s="2">
        <v>41255</v>
      </c>
    </row>
    <row r="8318" spans="1:31" x14ac:dyDescent="0.25">
      <c r="A8318">
        <f t="shared" si="1168"/>
        <v>8317</v>
      </c>
      <c r="B8318" s="1">
        <v>49190</v>
      </c>
      <c r="C8318" s="2">
        <v>41254</v>
      </c>
      <c r="D8318" s="1" t="s">
        <v>20</v>
      </c>
      <c r="E8318" s="1" t="str">
        <f t="shared" si="1161"/>
        <v>*</v>
      </c>
      <c r="F8318" s="1" t="str">
        <f t="shared" si="1162"/>
        <v>**</v>
      </c>
      <c r="G8318" s="1" t="str">
        <f t="shared" si="1163"/>
        <v>**</v>
      </c>
      <c r="J8318" s="1" t="str">
        <f t="shared" si="1164"/>
        <v>**</v>
      </c>
      <c r="P8318" s="1">
        <v>4</v>
      </c>
      <c r="Q8318" s="1">
        <f t="shared" si="1169"/>
        <v>0.01</v>
      </c>
      <c r="T8318" s="4">
        <v>28.04</v>
      </c>
      <c r="U8318" s="9">
        <f t="shared" si="1165"/>
        <v>0</v>
      </c>
      <c r="V8318" s="4">
        <f t="shared" si="1166"/>
        <v>7.01</v>
      </c>
      <c r="W8318" s="1" t="s">
        <v>21</v>
      </c>
      <c r="X8318" s="1">
        <v>2</v>
      </c>
      <c r="Y8318" s="4">
        <f t="shared" si="1167"/>
        <v>30.04</v>
      </c>
      <c r="Z8318" s="1" t="s">
        <v>22</v>
      </c>
      <c r="AA8318" s="1" t="s">
        <v>28</v>
      </c>
      <c r="AB8318" s="1" t="s">
        <v>29</v>
      </c>
      <c r="AC8318" s="1" t="s">
        <v>40</v>
      </c>
      <c r="AD8318" s="1" t="s">
        <v>31</v>
      </c>
      <c r="AE8318" s="2">
        <v>41255</v>
      </c>
    </row>
    <row r="8319" spans="1:31" x14ac:dyDescent="0.25">
      <c r="A8319">
        <f t="shared" si="1168"/>
        <v>8318</v>
      </c>
      <c r="B8319" s="1">
        <v>59781</v>
      </c>
      <c r="C8319" s="2">
        <v>41255</v>
      </c>
      <c r="D8319" s="1" t="s">
        <v>27</v>
      </c>
      <c r="E8319" s="1" t="str">
        <f t="shared" si="1161"/>
        <v>*</v>
      </c>
      <c r="F8319" s="1" t="str">
        <f t="shared" si="1162"/>
        <v>*</v>
      </c>
      <c r="G8319" s="1" t="str">
        <f t="shared" si="1163"/>
        <v>*</v>
      </c>
      <c r="J8319" s="1" t="str">
        <f t="shared" si="1164"/>
        <v>*</v>
      </c>
      <c r="P8319" s="1">
        <v>28</v>
      </c>
      <c r="Q8319" s="1">
        <f t="shared" si="1169"/>
        <v>3.5000000000000003E-2</v>
      </c>
      <c r="T8319" s="4">
        <v>24391.16</v>
      </c>
      <c r="U8319" s="9">
        <f t="shared" si="1165"/>
        <v>1</v>
      </c>
      <c r="V8319" s="4">
        <f t="shared" si="1166"/>
        <v>871.11285714285714</v>
      </c>
      <c r="W8319" s="1" t="s">
        <v>33</v>
      </c>
      <c r="X8319" s="1">
        <v>44.55</v>
      </c>
      <c r="Y8319" s="4">
        <f t="shared" si="1167"/>
        <v>24435.71</v>
      </c>
      <c r="Z8319" s="1" t="s">
        <v>44</v>
      </c>
      <c r="AA8319" s="1" t="s">
        <v>28</v>
      </c>
      <c r="AB8319" s="1" t="s">
        <v>17</v>
      </c>
      <c r="AC8319" s="1" t="s">
        <v>62</v>
      </c>
      <c r="AD8319" s="1" t="s">
        <v>59</v>
      </c>
      <c r="AE8319" s="2">
        <v>41256</v>
      </c>
    </row>
    <row r="8320" spans="1:31" x14ac:dyDescent="0.25">
      <c r="A8320">
        <f t="shared" si="1168"/>
        <v>8319</v>
      </c>
      <c r="B8320" s="1">
        <v>59781</v>
      </c>
      <c r="C8320" s="2">
        <v>41255</v>
      </c>
      <c r="D8320" s="1" t="s">
        <v>27</v>
      </c>
      <c r="E8320" s="1" t="str">
        <f t="shared" si="1161"/>
        <v>*</v>
      </c>
      <c r="F8320" s="1" t="str">
        <f t="shared" si="1162"/>
        <v>*</v>
      </c>
      <c r="G8320" s="1" t="str">
        <f t="shared" si="1163"/>
        <v>*</v>
      </c>
      <c r="J8320" s="1" t="str">
        <f t="shared" si="1164"/>
        <v>*</v>
      </c>
      <c r="P8320" s="1">
        <v>24</v>
      </c>
      <c r="Q8320" s="1">
        <f t="shared" si="1169"/>
        <v>3.5000000000000003E-2</v>
      </c>
      <c r="T8320" s="4">
        <v>4408.2700000000004</v>
      </c>
      <c r="U8320" s="9">
        <f t="shared" si="1165"/>
        <v>1</v>
      </c>
      <c r="V8320" s="4">
        <f t="shared" si="1166"/>
        <v>183.67791666666668</v>
      </c>
      <c r="W8320" s="1" t="s">
        <v>33</v>
      </c>
      <c r="X8320" s="1">
        <v>30</v>
      </c>
      <c r="Y8320" s="4">
        <f t="shared" si="1167"/>
        <v>4438.2700000000004</v>
      </c>
      <c r="Z8320" s="1" t="s">
        <v>53</v>
      </c>
      <c r="AA8320" s="1" t="s">
        <v>28</v>
      </c>
      <c r="AB8320" s="1" t="s">
        <v>17</v>
      </c>
      <c r="AC8320" s="1" t="s">
        <v>34</v>
      </c>
      <c r="AD8320" s="1" t="s">
        <v>35</v>
      </c>
      <c r="AE8320" s="2">
        <v>41256</v>
      </c>
    </row>
    <row r="8321" spans="1:31" x14ac:dyDescent="0.25">
      <c r="A8321">
        <f t="shared" si="1168"/>
        <v>8320</v>
      </c>
      <c r="B8321" s="1">
        <v>59781</v>
      </c>
      <c r="C8321" s="2">
        <v>41255</v>
      </c>
      <c r="D8321" s="1" t="s">
        <v>27</v>
      </c>
      <c r="E8321" s="1" t="str">
        <f t="shared" si="1161"/>
        <v>*</v>
      </c>
      <c r="F8321" s="1" t="str">
        <f t="shared" si="1162"/>
        <v>*</v>
      </c>
      <c r="G8321" s="1" t="str">
        <f t="shared" si="1163"/>
        <v>*</v>
      </c>
      <c r="J8321" s="1" t="str">
        <f t="shared" si="1164"/>
        <v>*</v>
      </c>
      <c r="P8321" s="1">
        <v>18</v>
      </c>
      <c r="Q8321" s="1">
        <f t="shared" si="1169"/>
        <v>0.02</v>
      </c>
      <c r="T8321" s="4">
        <v>1837.94</v>
      </c>
      <c r="U8321" s="9">
        <f t="shared" si="1165"/>
        <v>1</v>
      </c>
      <c r="V8321" s="4">
        <f t="shared" si="1166"/>
        <v>102.10777777777778</v>
      </c>
      <c r="W8321" s="1" t="s">
        <v>21</v>
      </c>
      <c r="X8321" s="1">
        <v>8.99</v>
      </c>
      <c r="Y8321" s="4">
        <f t="shared" si="1167"/>
        <v>1846.93</v>
      </c>
      <c r="Z8321" s="1" t="s">
        <v>44</v>
      </c>
      <c r="AA8321" s="1" t="s">
        <v>28</v>
      </c>
      <c r="AB8321" s="1" t="s">
        <v>17</v>
      </c>
      <c r="AC8321" s="1" t="s">
        <v>18</v>
      </c>
      <c r="AD8321" s="1" t="s">
        <v>41</v>
      </c>
      <c r="AE8321" s="2">
        <v>41257</v>
      </c>
    </row>
    <row r="8322" spans="1:31" x14ac:dyDescent="0.25">
      <c r="A8322">
        <f t="shared" si="1168"/>
        <v>8321</v>
      </c>
      <c r="B8322" s="1">
        <v>49889</v>
      </c>
      <c r="C8322" s="2">
        <v>41255</v>
      </c>
      <c r="D8322" s="1" t="s">
        <v>32</v>
      </c>
      <c r="E8322" s="1" t="str">
        <f t="shared" si="1161"/>
        <v>***</v>
      </c>
      <c r="F8322" s="1" t="str">
        <f t="shared" si="1162"/>
        <v>***</v>
      </c>
      <c r="G8322" s="1" t="str">
        <f t="shared" si="1163"/>
        <v>***</v>
      </c>
      <c r="J8322" s="1" t="str">
        <f t="shared" si="1164"/>
        <v>***</v>
      </c>
      <c r="P8322" s="1">
        <v>47</v>
      </c>
      <c r="Q8322" s="1">
        <f t="shared" si="1169"/>
        <v>0.05</v>
      </c>
      <c r="T8322" s="4">
        <v>533.47</v>
      </c>
      <c r="U8322" s="9">
        <f t="shared" si="1165"/>
        <v>0</v>
      </c>
      <c r="V8322" s="4">
        <f t="shared" si="1166"/>
        <v>11.350425531914894</v>
      </c>
      <c r="W8322" s="1" t="s">
        <v>21</v>
      </c>
      <c r="X8322" s="1">
        <v>7.19</v>
      </c>
      <c r="Y8322" s="4">
        <f t="shared" si="1167"/>
        <v>540.66000000000008</v>
      </c>
      <c r="Z8322" s="1" t="s">
        <v>22</v>
      </c>
      <c r="AA8322" s="1" t="s">
        <v>37</v>
      </c>
      <c r="AB8322" s="1" t="s">
        <v>29</v>
      </c>
      <c r="AC8322" s="1" t="s">
        <v>43</v>
      </c>
      <c r="AD8322" s="1" t="s">
        <v>19</v>
      </c>
      <c r="AE8322" s="2">
        <v>41257</v>
      </c>
    </row>
    <row r="8323" spans="1:31" x14ac:dyDescent="0.25">
      <c r="A8323">
        <f t="shared" si="1168"/>
        <v>8322</v>
      </c>
      <c r="B8323" s="1">
        <v>59781</v>
      </c>
      <c r="C8323" s="2">
        <v>41255</v>
      </c>
      <c r="D8323" s="1" t="s">
        <v>27</v>
      </c>
      <c r="E8323" s="1" t="str">
        <f t="shared" ref="E8323:E8386" si="1170">IF(D8323="Critical","***","*")</f>
        <v>*</v>
      </c>
      <c r="F8323" s="1" t="str">
        <f t="shared" ref="F8323:F8386" si="1171">IF(D8323="Critical","***",IF(D8323="High","**","*"))</f>
        <v>*</v>
      </c>
      <c r="G8323" s="1" t="str">
        <f t="shared" ref="G8323:G8386" si="1172">VLOOKUP(D8323,$H$6:$I$10,2,FALSE)</f>
        <v>*</v>
      </c>
      <c r="J8323" s="1" t="str">
        <f t="shared" ref="J8323:J8386" si="1173">HLOOKUP(D8323,$K$5:$O$6,2,FALSE)</f>
        <v>*</v>
      </c>
      <c r="P8323" s="1">
        <v>43</v>
      </c>
      <c r="Q8323" s="1">
        <f t="shared" si="1169"/>
        <v>0.05</v>
      </c>
      <c r="T8323" s="4">
        <v>262.13</v>
      </c>
      <c r="U8323" s="9">
        <f t="shared" ref="U8323:U8386" si="1174">IF(T8323&gt;1000,1,0)</f>
        <v>0</v>
      </c>
      <c r="V8323" s="4">
        <f t="shared" ref="V8323:V8386" si="1175">T8323/P8323</f>
        <v>6.0960465116279066</v>
      </c>
      <c r="W8323" s="1" t="s">
        <v>14</v>
      </c>
      <c r="X8323" s="1">
        <v>5.3</v>
      </c>
      <c r="Y8323" s="4">
        <f t="shared" ref="Y8323:Y8386" si="1176">X8323+T8323</f>
        <v>267.43</v>
      </c>
      <c r="Z8323" s="1" t="s">
        <v>15</v>
      </c>
      <c r="AA8323" s="1" t="s">
        <v>28</v>
      </c>
      <c r="AB8323" s="1" t="s">
        <v>29</v>
      </c>
      <c r="AC8323" s="1" t="s">
        <v>57</v>
      </c>
      <c r="AD8323" s="1" t="s">
        <v>19</v>
      </c>
      <c r="AE8323" s="2">
        <v>41256</v>
      </c>
    </row>
    <row r="8324" spans="1:31" x14ac:dyDescent="0.25">
      <c r="A8324">
        <f t="shared" ref="A8324:A8387" si="1177">A8323+1</f>
        <v>8323</v>
      </c>
      <c r="B8324" s="1">
        <v>59781</v>
      </c>
      <c r="C8324" s="2">
        <v>41255</v>
      </c>
      <c r="D8324" s="1" t="s">
        <v>27</v>
      </c>
      <c r="E8324" s="1" t="str">
        <f t="shared" si="1170"/>
        <v>*</v>
      </c>
      <c r="F8324" s="1" t="str">
        <f t="shared" si="1171"/>
        <v>*</v>
      </c>
      <c r="G8324" s="1" t="str">
        <f t="shared" si="1172"/>
        <v>*</v>
      </c>
      <c r="J8324" s="1" t="str">
        <f t="shared" si="1173"/>
        <v>*</v>
      </c>
      <c r="P8324" s="1">
        <v>24</v>
      </c>
      <c r="Q8324" s="1">
        <f t="shared" ref="Q8324:Q8387" si="1178">VLOOKUP(P8324,$R$5:$S$10,2,TRUE)</f>
        <v>3.5000000000000003E-2</v>
      </c>
      <c r="T8324" s="4">
        <v>173.12</v>
      </c>
      <c r="U8324" s="9">
        <f t="shared" si="1174"/>
        <v>0</v>
      </c>
      <c r="V8324" s="4">
        <f t="shared" si="1175"/>
        <v>7.2133333333333338</v>
      </c>
      <c r="W8324" s="1" t="s">
        <v>21</v>
      </c>
      <c r="X8324" s="1">
        <v>11.15</v>
      </c>
      <c r="Y8324" s="4">
        <f t="shared" si="1176"/>
        <v>184.27</v>
      </c>
      <c r="Z8324" s="1" t="s">
        <v>15</v>
      </c>
      <c r="AA8324" s="1" t="s">
        <v>28</v>
      </c>
      <c r="AB8324" s="1" t="s">
        <v>29</v>
      </c>
      <c r="AC8324" s="1" t="s">
        <v>40</v>
      </c>
      <c r="AD8324" s="1" t="s">
        <v>19</v>
      </c>
      <c r="AE8324" s="2">
        <v>41256</v>
      </c>
    </row>
    <row r="8325" spans="1:31" x14ac:dyDescent="0.25">
      <c r="A8325">
        <f t="shared" si="1177"/>
        <v>8324</v>
      </c>
      <c r="B8325" s="1">
        <v>49889</v>
      </c>
      <c r="C8325" s="2">
        <v>41255</v>
      </c>
      <c r="D8325" s="1" t="s">
        <v>32</v>
      </c>
      <c r="E8325" s="1" t="str">
        <f t="shared" si="1170"/>
        <v>***</v>
      </c>
      <c r="F8325" s="1" t="str">
        <f t="shared" si="1171"/>
        <v>***</v>
      </c>
      <c r="G8325" s="1" t="str">
        <f t="shared" si="1172"/>
        <v>***</v>
      </c>
      <c r="J8325" s="1" t="str">
        <f t="shared" si="1173"/>
        <v>***</v>
      </c>
      <c r="P8325" s="1">
        <v>21</v>
      </c>
      <c r="Q8325" s="1">
        <f t="shared" si="1178"/>
        <v>3.5000000000000003E-2</v>
      </c>
      <c r="T8325" s="4">
        <v>61.94</v>
      </c>
      <c r="U8325" s="9">
        <f t="shared" si="1174"/>
        <v>0</v>
      </c>
      <c r="V8325" s="4">
        <f t="shared" si="1175"/>
        <v>2.9495238095238094</v>
      </c>
      <c r="W8325" s="1" t="s">
        <v>14</v>
      </c>
      <c r="X8325" s="1">
        <v>2.0299999999999998</v>
      </c>
      <c r="Y8325" s="4">
        <f t="shared" si="1176"/>
        <v>63.97</v>
      </c>
      <c r="Z8325" s="1" t="s">
        <v>22</v>
      </c>
      <c r="AA8325" s="1" t="s">
        <v>37</v>
      </c>
      <c r="AB8325" s="1" t="s">
        <v>29</v>
      </c>
      <c r="AC8325" s="1" t="s">
        <v>30</v>
      </c>
      <c r="AD8325" s="1" t="s">
        <v>31</v>
      </c>
      <c r="AE8325" s="2">
        <v>41257</v>
      </c>
    </row>
    <row r="8326" spans="1:31" x14ac:dyDescent="0.25">
      <c r="A8326">
        <f t="shared" si="1177"/>
        <v>8325</v>
      </c>
      <c r="B8326" s="1">
        <v>49381</v>
      </c>
      <c r="C8326" s="2">
        <v>41256</v>
      </c>
      <c r="D8326" s="1" t="s">
        <v>27</v>
      </c>
      <c r="E8326" s="1" t="str">
        <f t="shared" si="1170"/>
        <v>*</v>
      </c>
      <c r="F8326" s="1" t="str">
        <f t="shared" si="1171"/>
        <v>*</v>
      </c>
      <c r="G8326" s="1" t="str">
        <f t="shared" si="1172"/>
        <v>*</v>
      </c>
      <c r="J8326" s="1" t="str">
        <f t="shared" si="1173"/>
        <v>*</v>
      </c>
      <c r="P8326" s="1">
        <v>21</v>
      </c>
      <c r="Q8326" s="1">
        <f t="shared" si="1178"/>
        <v>3.5000000000000003E-2</v>
      </c>
      <c r="T8326" s="4">
        <v>1537.5</v>
      </c>
      <c r="U8326" s="9">
        <f t="shared" si="1174"/>
        <v>1</v>
      </c>
      <c r="V8326" s="4">
        <f t="shared" si="1175"/>
        <v>73.214285714285708</v>
      </c>
      <c r="W8326" s="1" t="s">
        <v>21</v>
      </c>
      <c r="X8326" s="1">
        <v>35</v>
      </c>
      <c r="Y8326" s="4">
        <f t="shared" si="1176"/>
        <v>1572.5</v>
      </c>
      <c r="Z8326" s="1" t="s">
        <v>44</v>
      </c>
      <c r="AA8326" s="1" t="s">
        <v>16</v>
      </c>
      <c r="AB8326" s="1" t="s">
        <v>29</v>
      </c>
      <c r="AC8326" s="1" t="s">
        <v>55</v>
      </c>
      <c r="AD8326" s="1" t="s">
        <v>48</v>
      </c>
      <c r="AE8326" s="2">
        <v>41257</v>
      </c>
    </row>
    <row r="8327" spans="1:31" x14ac:dyDescent="0.25">
      <c r="A8327">
        <f t="shared" si="1177"/>
        <v>8326</v>
      </c>
      <c r="B8327" s="1">
        <v>4771</v>
      </c>
      <c r="C8327" s="2">
        <v>41256</v>
      </c>
      <c r="D8327" s="1" t="s">
        <v>32</v>
      </c>
      <c r="E8327" s="1" t="str">
        <f t="shared" si="1170"/>
        <v>***</v>
      </c>
      <c r="F8327" s="1" t="str">
        <f t="shared" si="1171"/>
        <v>***</v>
      </c>
      <c r="G8327" s="1" t="str">
        <f t="shared" si="1172"/>
        <v>***</v>
      </c>
      <c r="J8327" s="1" t="str">
        <f t="shared" si="1173"/>
        <v>***</v>
      </c>
      <c r="P8327" s="1">
        <v>4</v>
      </c>
      <c r="Q8327" s="1">
        <f t="shared" si="1178"/>
        <v>0.01</v>
      </c>
      <c r="T8327" s="4">
        <v>135.928</v>
      </c>
      <c r="U8327" s="9">
        <f t="shared" si="1174"/>
        <v>0</v>
      </c>
      <c r="V8327" s="4">
        <f t="shared" si="1175"/>
        <v>33.981999999999999</v>
      </c>
      <c r="W8327" s="1" t="s">
        <v>33</v>
      </c>
      <c r="X8327" s="1">
        <v>45.51</v>
      </c>
      <c r="Y8327" s="4">
        <f t="shared" si="1176"/>
        <v>181.43799999999999</v>
      </c>
      <c r="Z8327" s="1" t="s">
        <v>42</v>
      </c>
      <c r="AA8327" s="1" t="s">
        <v>16</v>
      </c>
      <c r="AB8327" s="1" t="s">
        <v>17</v>
      </c>
      <c r="AC8327" s="1" t="s">
        <v>52</v>
      </c>
      <c r="AD8327" s="1" t="s">
        <v>59</v>
      </c>
      <c r="AE8327" s="2">
        <v>41258</v>
      </c>
    </row>
    <row r="8328" spans="1:31" x14ac:dyDescent="0.25">
      <c r="A8328">
        <f t="shared" si="1177"/>
        <v>8327</v>
      </c>
      <c r="B8328" s="1">
        <v>32102</v>
      </c>
      <c r="C8328" s="2">
        <v>41257</v>
      </c>
      <c r="D8328" s="1" t="s">
        <v>36</v>
      </c>
      <c r="E8328" s="1" t="str">
        <f t="shared" si="1170"/>
        <v>*</v>
      </c>
      <c r="F8328" s="1" t="str">
        <f t="shared" si="1171"/>
        <v>*</v>
      </c>
      <c r="G8328" s="1" t="str">
        <f t="shared" si="1172"/>
        <v>*</v>
      </c>
      <c r="J8328" s="1" t="str">
        <f t="shared" si="1173"/>
        <v>*</v>
      </c>
      <c r="P8328" s="1">
        <v>2</v>
      </c>
      <c r="Q8328" s="1">
        <f t="shared" si="1178"/>
        <v>0.01</v>
      </c>
      <c r="T8328" s="4">
        <v>19.809999999999999</v>
      </c>
      <c r="U8328" s="9">
        <f t="shared" si="1174"/>
        <v>0</v>
      </c>
      <c r="V8328" s="4">
        <f t="shared" si="1175"/>
        <v>9.9049999999999994</v>
      </c>
      <c r="W8328" s="1" t="s">
        <v>21</v>
      </c>
      <c r="X8328" s="1">
        <v>6.22</v>
      </c>
      <c r="Y8328" s="4">
        <f t="shared" si="1176"/>
        <v>26.029999999999998</v>
      </c>
      <c r="Z8328" s="1" t="s">
        <v>44</v>
      </c>
      <c r="AA8328" s="1" t="s">
        <v>37</v>
      </c>
      <c r="AB8328" s="1" t="s">
        <v>29</v>
      </c>
      <c r="AC8328" s="1" t="s">
        <v>40</v>
      </c>
      <c r="AD8328" s="1" t="s">
        <v>19</v>
      </c>
      <c r="AE8328" s="2">
        <v>41259</v>
      </c>
    </row>
    <row r="8329" spans="1:31" x14ac:dyDescent="0.25">
      <c r="A8329">
        <f t="shared" si="1177"/>
        <v>8328</v>
      </c>
      <c r="B8329" s="1">
        <v>7427</v>
      </c>
      <c r="C8329" s="2">
        <v>41258</v>
      </c>
      <c r="D8329" s="1" t="s">
        <v>27</v>
      </c>
      <c r="E8329" s="1" t="str">
        <f t="shared" si="1170"/>
        <v>*</v>
      </c>
      <c r="F8329" s="1" t="str">
        <f t="shared" si="1171"/>
        <v>*</v>
      </c>
      <c r="G8329" s="1" t="str">
        <f t="shared" si="1172"/>
        <v>*</v>
      </c>
      <c r="J8329" s="1" t="str">
        <f t="shared" si="1173"/>
        <v>*</v>
      </c>
      <c r="P8329" s="1">
        <v>47</v>
      </c>
      <c r="Q8329" s="1">
        <f t="shared" si="1178"/>
        <v>0.05</v>
      </c>
      <c r="T8329" s="4">
        <v>16002.29</v>
      </c>
      <c r="U8329" s="9">
        <f t="shared" si="1174"/>
        <v>1</v>
      </c>
      <c r="V8329" s="4">
        <f t="shared" si="1175"/>
        <v>340.47425531914894</v>
      </c>
      <c r="W8329" s="1" t="s">
        <v>21</v>
      </c>
      <c r="X8329" s="1">
        <v>19.989999999999998</v>
      </c>
      <c r="Y8329" s="4">
        <f t="shared" si="1176"/>
        <v>16022.28</v>
      </c>
      <c r="Z8329" s="1" t="s">
        <v>15</v>
      </c>
      <c r="AA8329" s="1" t="s">
        <v>28</v>
      </c>
      <c r="AB8329" s="1" t="s">
        <v>29</v>
      </c>
      <c r="AC8329" s="1" t="s">
        <v>63</v>
      </c>
      <c r="AD8329" s="1" t="s">
        <v>19</v>
      </c>
      <c r="AE8329" s="2">
        <v>41258</v>
      </c>
    </row>
    <row r="8330" spans="1:31" x14ac:dyDescent="0.25">
      <c r="A8330">
        <f t="shared" si="1177"/>
        <v>8329</v>
      </c>
      <c r="B8330" s="1">
        <v>388</v>
      </c>
      <c r="C8330" s="2">
        <v>41258</v>
      </c>
      <c r="D8330" s="1" t="s">
        <v>27</v>
      </c>
      <c r="E8330" s="1" t="str">
        <f t="shared" si="1170"/>
        <v>*</v>
      </c>
      <c r="F8330" s="1" t="str">
        <f t="shared" si="1171"/>
        <v>*</v>
      </c>
      <c r="G8330" s="1" t="str">
        <f t="shared" si="1172"/>
        <v>*</v>
      </c>
      <c r="J8330" s="1" t="str">
        <f t="shared" si="1173"/>
        <v>*</v>
      </c>
      <c r="P8330" s="1">
        <v>46</v>
      </c>
      <c r="Q8330" s="1">
        <f t="shared" si="1178"/>
        <v>0.05</v>
      </c>
      <c r="T8330" s="4">
        <v>517.92999999999995</v>
      </c>
      <c r="U8330" s="9">
        <f t="shared" si="1174"/>
        <v>0</v>
      </c>
      <c r="V8330" s="4">
        <f t="shared" si="1175"/>
        <v>11.259347826086955</v>
      </c>
      <c r="W8330" s="1" t="s">
        <v>21</v>
      </c>
      <c r="X8330" s="1">
        <v>6.96</v>
      </c>
      <c r="Y8330" s="4">
        <f t="shared" si="1176"/>
        <v>524.89</v>
      </c>
      <c r="Z8330" s="1" t="s">
        <v>22</v>
      </c>
      <c r="AA8330" s="1" t="s">
        <v>37</v>
      </c>
      <c r="AB8330" s="1" t="s">
        <v>29</v>
      </c>
      <c r="AC8330" s="1" t="s">
        <v>63</v>
      </c>
      <c r="AD8330" s="1" t="s">
        <v>26</v>
      </c>
      <c r="AE8330" s="2">
        <v>41261</v>
      </c>
    </row>
    <row r="8331" spans="1:31" x14ac:dyDescent="0.25">
      <c r="A8331">
        <f t="shared" si="1177"/>
        <v>8330</v>
      </c>
      <c r="B8331" s="1">
        <v>7427</v>
      </c>
      <c r="C8331" s="2">
        <v>41258</v>
      </c>
      <c r="D8331" s="1" t="s">
        <v>27</v>
      </c>
      <c r="E8331" s="1" t="str">
        <f t="shared" si="1170"/>
        <v>*</v>
      </c>
      <c r="F8331" s="1" t="str">
        <f t="shared" si="1171"/>
        <v>*</v>
      </c>
      <c r="G8331" s="1" t="str">
        <f t="shared" si="1172"/>
        <v>*</v>
      </c>
      <c r="J8331" s="1" t="str">
        <f t="shared" si="1173"/>
        <v>*</v>
      </c>
      <c r="P8331" s="1">
        <v>9</v>
      </c>
      <c r="Q8331" s="1">
        <f t="shared" si="1178"/>
        <v>0.01</v>
      </c>
      <c r="T8331" s="4">
        <v>182.26</v>
      </c>
      <c r="U8331" s="9">
        <f t="shared" si="1174"/>
        <v>0</v>
      </c>
      <c r="V8331" s="4">
        <f t="shared" si="1175"/>
        <v>20.251111111111111</v>
      </c>
      <c r="W8331" s="1" t="s">
        <v>21</v>
      </c>
      <c r="X8331" s="1">
        <v>1.49</v>
      </c>
      <c r="Y8331" s="4">
        <f t="shared" si="1176"/>
        <v>183.75</v>
      </c>
      <c r="Z8331" s="1" t="s">
        <v>15</v>
      </c>
      <c r="AA8331" s="1" t="s">
        <v>28</v>
      </c>
      <c r="AB8331" s="1" t="s">
        <v>29</v>
      </c>
      <c r="AC8331" s="1" t="s">
        <v>43</v>
      </c>
      <c r="AD8331" s="1" t="s">
        <v>19</v>
      </c>
      <c r="AE8331" s="2">
        <v>41259</v>
      </c>
    </row>
    <row r="8332" spans="1:31" x14ac:dyDescent="0.25">
      <c r="A8332">
        <f t="shared" si="1177"/>
        <v>8331</v>
      </c>
      <c r="B8332" s="1">
        <v>16935</v>
      </c>
      <c r="C8332" s="2">
        <v>41258</v>
      </c>
      <c r="D8332" s="1" t="s">
        <v>27</v>
      </c>
      <c r="E8332" s="1" t="str">
        <f t="shared" si="1170"/>
        <v>*</v>
      </c>
      <c r="F8332" s="1" t="str">
        <f t="shared" si="1171"/>
        <v>*</v>
      </c>
      <c r="G8332" s="1" t="str">
        <f t="shared" si="1172"/>
        <v>*</v>
      </c>
      <c r="J8332" s="1" t="str">
        <f t="shared" si="1173"/>
        <v>*</v>
      </c>
      <c r="P8332" s="1">
        <v>43</v>
      </c>
      <c r="Q8332" s="1">
        <f t="shared" si="1178"/>
        <v>0.05</v>
      </c>
      <c r="T8332" s="4">
        <v>117.68</v>
      </c>
      <c r="U8332" s="9">
        <f t="shared" si="1174"/>
        <v>0</v>
      </c>
      <c r="V8332" s="4">
        <f t="shared" si="1175"/>
        <v>2.7367441860465118</v>
      </c>
      <c r="W8332" s="1" t="s">
        <v>14</v>
      </c>
      <c r="X8332" s="1">
        <v>0.7</v>
      </c>
      <c r="Y8332" s="4">
        <f t="shared" si="1176"/>
        <v>118.38000000000001</v>
      </c>
      <c r="Z8332" s="1" t="s">
        <v>49</v>
      </c>
      <c r="AA8332" s="1" t="s">
        <v>28</v>
      </c>
      <c r="AB8332" s="1" t="s">
        <v>29</v>
      </c>
      <c r="AC8332" s="1" t="s">
        <v>30</v>
      </c>
      <c r="AD8332" s="1" t="s">
        <v>31</v>
      </c>
      <c r="AE8332" s="2">
        <v>41260</v>
      </c>
    </row>
    <row r="8333" spans="1:31" x14ac:dyDescent="0.25">
      <c r="A8333">
        <f t="shared" si="1177"/>
        <v>8332</v>
      </c>
      <c r="B8333" s="1">
        <v>48353</v>
      </c>
      <c r="C8333" s="2">
        <v>41258</v>
      </c>
      <c r="D8333" s="1" t="s">
        <v>27</v>
      </c>
      <c r="E8333" s="1" t="str">
        <f t="shared" si="1170"/>
        <v>*</v>
      </c>
      <c r="F8333" s="1" t="str">
        <f t="shared" si="1171"/>
        <v>*</v>
      </c>
      <c r="G8333" s="1" t="str">
        <f t="shared" si="1172"/>
        <v>*</v>
      </c>
      <c r="J8333" s="1" t="str">
        <f t="shared" si="1173"/>
        <v>*</v>
      </c>
      <c r="P8333" s="1">
        <v>18</v>
      </c>
      <c r="Q8333" s="1">
        <f t="shared" si="1178"/>
        <v>0.02</v>
      </c>
      <c r="T8333" s="4">
        <v>71.22</v>
      </c>
      <c r="U8333" s="9">
        <f t="shared" si="1174"/>
        <v>0</v>
      </c>
      <c r="V8333" s="4">
        <f t="shared" si="1175"/>
        <v>3.9566666666666666</v>
      </c>
      <c r="W8333" s="1" t="s">
        <v>21</v>
      </c>
      <c r="X8333" s="1">
        <v>0.7</v>
      </c>
      <c r="Y8333" s="4">
        <f t="shared" si="1176"/>
        <v>71.92</v>
      </c>
      <c r="Z8333" s="1" t="s">
        <v>15</v>
      </c>
      <c r="AA8333" s="1" t="s">
        <v>28</v>
      </c>
      <c r="AB8333" s="1" t="s">
        <v>29</v>
      </c>
      <c r="AC8333" s="1" t="s">
        <v>30</v>
      </c>
      <c r="AD8333" s="1" t="s">
        <v>31</v>
      </c>
      <c r="AE8333" s="2">
        <v>41260</v>
      </c>
    </row>
    <row r="8334" spans="1:31" x14ac:dyDescent="0.25">
      <c r="A8334">
        <f t="shared" si="1177"/>
        <v>8333</v>
      </c>
      <c r="B8334" s="1">
        <v>16935</v>
      </c>
      <c r="C8334" s="2">
        <v>41258</v>
      </c>
      <c r="D8334" s="1" t="s">
        <v>27</v>
      </c>
      <c r="E8334" s="1" t="str">
        <f t="shared" si="1170"/>
        <v>*</v>
      </c>
      <c r="F8334" s="1" t="str">
        <f t="shared" si="1171"/>
        <v>*</v>
      </c>
      <c r="G8334" s="1" t="str">
        <f t="shared" si="1172"/>
        <v>*</v>
      </c>
      <c r="J8334" s="1" t="str">
        <f t="shared" si="1173"/>
        <v>*</v>
      </c>
      <c r="P8334" s="1">
        <v>3</v>
      </c>
      <c r="Q8334" s="1">
        <f t="shared" si="1178"/>
        <v>0.01</v>
      </c>
      <c r="T8334" s="4">
        <v>14.74</v>
      </c>
      <c r="U8334" s="9">
        <f t="shared" si="1174"/>
        <v>0</v>
      </c>
      <c r="V8334" s="4">
        <f t="shared" si="1175"/>
        <v>4.9133333333333331</v>
      </c>
      <c r="W8334" s="1" t="s">
        <v>21</v>
      </c>
      <c r="X8334" s="1">
        <v>1.22</v>
      </c>
      <c r="Y8334" s="4">
        <f t="shared" si="1176"/>
        <v>15.96</v>
      </c>
      <c r="Z8334" s="1" t="s">
        <v>49</v>
      </c>
      <c r="AA8334" s="1" t="s">
        <v>28</v>
      </c>
      <c r="AB8334" s="1" t="s">
        <v>29</v>
      </c>
      <c r="AC8334" s="1" t="s">
        <v>40</v>
      </c>
      <c r="AD8334" s="1" t="s">
        <v>31</v>
      </c>
      <c r="AE8334" s="2">
        <v>41259</v>
      </c>
    </row>
    <row r="8335" spans="1:31" x14ac:dyDescent="0.25">
      <c r="A8335">
        <f t="shared" si="1177"/>
        <v>8334</v>
      </c>
      <c r="B8335" s="1">
        <v>33570</v>
      </c>
      <c r="C8335" s="2">
        <v>41259</v>
      </c>
      <c r="D8335" s="1" t="s">
        <v>27</v>
      </c>
      <c r="E8335" s="1" t="str">
        <f t="shared" si="1170"/>
        <v>*</v>
      </c>
      <c r="F8335" s="1" t="str">
        <f t="shared" si="1171"/>
        <v>*</v>
      </c>
      <c r="G8335" s="1" t="str">
        <f t="shared" si="1172"/>
        <v>*</v>
      </c>
      <c r="J8335" s="1" t="str">
        <f t="shared" si="1173"/>
        <v>*</v>
      </c>
      <c r="P8335" s="1">
        <v>19</v>
      </c>
      <c r="Q8335" s="1">
        <f t="shared" si="1178"/>
        <v>0.02</v>
      </c>
      <c r="T8335" s="4">
        <v>3093.864</v>
      </c>
      <c r="U8335" s="9">
        <f t="shared" si="1174"/>
        <v>1</v>
      </c>
      <c r="V8335" s="4">
        <f t="shared" si="1175"/>
        <v>162.83494736842104</v>
      </c>
      <c r="W8335" s="1" t="s">
        <v>21</v>
      </c>
      <c r="X8335" s="1">
        <v>5.26</v>
      </c>
      <c r="Y8335" s="4">
        <f t="shared" si="1176"/>
        <v>3099.1240000000003</v>
      </c>
      <c r="Z8335" s="1" t="s">
        <v>15</v>
      </c>
      <c r="AA8335" s="1" t="s">
        <v>28</v>
      </c>
      <c r="AB8335" s="1" t="s">
        <v>24</v>
      </c>
      <c r="AC8335" s="1" t="s">
        <v>25</v>
      </c>
      <c r="AD8335" s="1" t="s">
        <v>19</v>
      </c>
      <c r="AE8335" s="2">
        <v>41259</v>
      </c>
    </row>
    <row r="8336" spans="1:31" x14ac:dyDescent="0.25">
      <c r="A8336">
        <f t="shared" si="1177"/>
        <v>8335</v>
      </c>
      <c r="B8336" s="1">
        <v>58949</v>
      </c>
      <c r="C8336" s="2">
        <v>41259</v>
      </c>
      <c r="D8336" s="1" t="s">
        <v>32</v>
      </c>
      <c r="E8336" s="1" t="str">
        <f t="shared" si="1170"/>
        <v>***</v>
      </c>
      <c r="F8336" s="1" t="str">
        <f t="shared" si="1171"/>
        <v>***</v>
      </c>
      <c r="G8336" s="1" t="str">
        <f t="shared" si="1172"/>
        <v>***</v>
      </c>
      <c r="J8336" s="1" t="str">
        <f t="shared" si="1173"/>
        <v>***</v>
      </c>
      <c r="P8336" s="1">
        <v>50</v>
      </c>
      <c r="Q8336" s="1">
        <f t="shared" si="1178"/>
        <v>0.06</v>
      </c>
      <c r="T8336" s="4">
        <v>1558.9425000000001</v>
      </c>
      <c r="U8336" s="9">
        <f t="shared" si="1174"/>
        <v>1</v>
      </c>
      <c r="V8336" s="4">
        <f t="shared" si="1175"/>
        <v>31.178850000000001</v>
      </c>
      <c r="W8336" s="1" t="s">
        <v>21</v>
      </c>
      <c r="X8336" s="1">
        <v>1.1000000000000001</v>
      </c>
      <c r="Y8336" s="4">
        <f t="shared" si="1176"/>
        <v>1560.0425</v>
      </c>
      <c r="Z8336" s="1" t="s">
        <v>46</v>
      </c>
      <c r="AA8336" s="1" t="s">
        <v>23</v>
      </c>
      <c r="AB8336" s="1" t="s">
        <v>24</v>
      </c>
      <c r="AC8336" s="1" t="s">
        <v>25</v>
      </c>
      <c r="AD8336" s="1" t="s">
        <v>19</v>
      </c>
      <c r="AE8336" s="2">
        <v>41260</v>
      </c>
    </row>
    <row r="8337" spans="1:31" x14ac:dyDescent="0.25">
      <c r="A8337">
        <f t="shared" si="1177"/>
        <v>8336</v>
      </c>
      <c r="B8337" s="1">
        <v>33570</v>
      </c>
      <c r="C8337" s="2">
        <v>41259</v>
      </c>
      <c r="D8337" s="1" t="s">
        <v>27</v>
      </c>
      <c r="E8337" s="1" t="str">
        <f t="shared" si="1170"/>
        <v>*</v>
      </c>
      <c r="F8337" s="1" t="str">
        <f t="shared" si="1171"/>
        <v>*</v>
      </c>
      <c r="G8337" s="1" t="str">
        <f t="shared" si="1172"/>
        <v>*</v>
      </c>
      <c r="J8337" s="1" t="str">
        <f t="shared" si="1173"/>
        <v>*</v>
      </c>
      <c r="P8337" s="1">
        <v>1</v>
      </c>
      <c r="Q8337" s="1">
        <f t="shared" si="1178"/>
        <v>0.01</v>
      </c>
      <c r="T8337" s="4">
        <v>1500.82</v>
      </c>
      <c r="U8337" s="9">
        <f t="shared" si="1174"/>
        <v>1</v>
      </c>
      <c r="V8337" s="4">
        <f t="shared" si="1175"/>
        <v>1500.82</v>
      </c>
      <c r="W8337" s="1" t="s">
        <v>33</v>
      </c>
      <c r="X8337" s="1">
        <v>29.7</v>
      </c>
      <c r="Y8337" s="4">
        <f t="shared" si="1176"/>
        <v>1530.52</v>
      </c>
      <c r="Z8337" s="1" t="s">
        <v>15</v>
      </c>
      <c r="AA8337" s="1" t="s">
        <v>28</v>
      </c>
      <c r="AB8337" s="1" t="s">
        <v>24</v>
      </c>
      <c r="AC8337" s="1" t="s">
        <v>56</v>
      </c>
      <c r="AD8337" s="1" t="s">
        <v>35</v>
      </c>
      <c r="AE8337" s="2">
        <v>41261</v>
      </c>
    </row>
    <row r="8338" spans="1:31" x14ac:dyDescent="0.25">
      <c r="A8338">
        <f t="shared" si="1177"/>
        <v>8337</v>
      </c>
      <c r="B8338" s="1">
        <v>33570</v>
      </c>
      <c r="C8338" s="2">
        <v>41259</v>
      </c>
      <c r="D8338" s="1" t="s">
        <v>27</v>
      </c>
      <c r="E8338" s="1" t="str">
        <f t="shared" si="1170"/>
        <v>*</v>
      </c>
      <c r="F8338" s="1" t="str">
        <f t="shared" si="1171"/>
        <v>*</v>
      </c>
      <c r="G8338" s="1" t="str">
        <f t="shared" si="1172"/>
        <v>*</v>
      </c>
      <c r="J8338" s="1" t="str">
        <f t="shared" si="1173"/>
        <v>*</v>
      </c>
      <c r="P8338" s="1">
        <v>46</v>
      </c>
      <c r="Q8338" s="1">
        <f t="shared" si="1178"/>
        <v>0.05</v>
      </c>
      <c r="T8338" s="4">
        <v>265.88</v>
      </c>
      <c r="U8338" s="9">
        <f t="shared" si="1174"/>
        <v>0</v>
      </c>
      <c r="V8338" s="4">
        <f t="shared" si="1175"/>
        <v>5.78</v>
      </c>
      <c r="W8338" s="1" t="s">
        <v>21</v>
      </c>
      <c r="X8338" s="1">
        <v>5.01</v>
      </c>
      <c r="Y8338" s="4">
        <f t="shared" si="1176"/>
        <v>270.89</v>
      </c>
      <c r="Z8338" s="1" t="s">
        <v>15</v>
      </c>
      <c r="AA8338" s="1" t="s">
        <v>28</v>
      </c>
      <c r="AB8338" s="1" t="s">
        <v>29</v>
      </c>
      <c r="AC8338" s="1" t="s">
        <v>43</v>
      </c>
      <c r="AD8338" s="1" t="s">
        <v>19</v>
      </c>
      <c r="AE8338" s="2">
        <v>41261</v>
      </c>
    </row>
    <row r="8339" spans="1:31" x14ac:dyDescent="0.25">
      <c r="A8339">
        <f t="shared" si="1177"/>
        <v>8338</v>
      </c>
      <c r="B8339" s="1">
        <v>38848</v>
      </c>
      <c r="C8339" s="2">
        <v>41259</v>
      </c>
      <c r="D8339" s="1" t="s">
        <v>20</v>
      </c>
      <c r="E8339" s="1" t="str">
        <f t="shared" si="1170"/>
        <v>*</v>
      </c>
      <c r="F8339" s="1" t="str">
        <f t="shared" si="1171"/>
        <v>**</v>
      </c>
      <c r="G8339" s="1" t="str">
        <f t="shared" si="1172"/>
        <v>**</v>
      </c>
      <c r="J8339" s="1" t="str">
        <f t="shared" si="1173"/>
        <v>**</v>
      </c>
      <c r="P8339" s="1">
        <v>6</v>
      </c>
      <c r="Q8339" s="1">
        <f t="shared" si="1178"/>
        <v>0.01</v>
      </c>
      <c r="T8339" s="4">
        <v>259.52</v>
      </c>
      <c r="U8339" s="9">
        <f t="shared" si="1174"/>
        <v>0</v>
      </c>
      <c r="V8339" s="4">
        <f t="shared" si="1175"/>
        <v>43.25333333333333</v>
      </c>
      <c r="W8339" s="1" t="s">
        <v>21</v>
      </c>
      <c r="X8339" s="1">
        <v>2.99</v>
      </c>
      <c r="Y8339" s="4">
        <f t="shared" si="1176"/>
        <v>262.51</v>
      </c>
      <c r="Z8339" s="1" t="s">
        <v>54</v>
      </c>
      <c r="AA8339" s="1" t="s">
        <v>37</v>
      </c>
      <c r="AB8339" s="1" t="s">
        <v>29</v>
      </c>
      <c r="AC8339" s="1" t="s">
        <v>43</v>
      </c>
      <c r="AD8339" s="1" t="s">
        <v>19</v>
      </c>
      <c r="AE8339" s="2">
        <v>41260</v>
      </c>
    </row>
    <row r="8340" spans="1:31" x14ac:dyDescent="0.25">
      <c r="A8340">
        <f t="shared" si="1177"/>
        <v>8339</v>
      </c>
      <c r="B8340" s="1">
        <v>18851</v>
      </c>
      <c r="C8340" s="2">
        <v>41259</v>
      </c>
      <c r="D8340" s="1" t="s">
        <v>32</v>
      </c>
      <c r="E8340" s="1" t="str">
        <f t="shared" si="1170"/>
        <v>***</v>
      </c>
      <c r="F8340" s="1" t="str">
        <f t="shared" si="1171"/>
        <v>***</v>
      </c>
      <c r="G8340" s="1" t="str">
        <f t="shared" si="1172"/>
        <v>***</v>
      </c>
      <c r="J8340" s="1" t="str">
        <f t="shared" si="1173"/>
        <v>***</v>
      </c>
      <c r="P8340" s="1">
        <v>32</v>
      </c>
      <c r="Q8340" s="1">
        <f t="shared" si="1178"/>
        <v>0.04</v>
      </c>
      <c r="T8340" s="4">
        <v>204.21</v>
      </c>
      <c r="U8340" s="9">
        <f t="shared" si="1174"/>
        <v>0</v>
      </c>
      <c r="V8340" s="4">
        <f t="shared" si="1175"/>
        <v>6.3815625000000002</v>
      </c>
      <c r="W8340" s="1" t="s">
        <v>14</v>
      </c>
      <c r="X8340" s="1">
        <v>10.39</v>
      </c>
      <c r="Y8340" s="4">
        <f t="shared" si="1176"/>
        <v>214.60000000000002</v>
      </c>
      <c r="Z8340" s="1" t="s">
        <v>51</v>
      </c>
      <c r="AA8340" s="1" t="s">
        <v>16</v>
      </c>
      <c r="AB8340" s="1" t="s">
        <v>29</v>
      </c>
      <c r="AC8340" s="1" t="s">
        <v>40</v>
      </c>
      <c r="AD8340" s="1" t="s">
        <v>19</v>
      </c>
      <c r="AE8340" s="2">
        <v>41260</v>
      </c>
    </row>
    <row r="8341" spans="1:31" x14ac:dyDescent="0.25">
      <c r="A8341">
        <f t="shared" si="1177"/>
        <v>8340</v>
      </c>
      <c r="B8341" s="1">
        <v>39399</v>
      </c>
      <c r="C8341" s="2">
        <v>41260</v>
      </c>
      <c r="D8341" s="1" t="s">
        <v>36</v>
      </c>
      <c r="E8341" s="1" t="str">
        <f t="shared" si="1170"/>
        <v>*</v>
      </c>
      <c r="F8341" s="1" t="str">
        <f t="shared" si="1171"/>
        <v>*</v>
      </c>
      <c r="G8341" s="1" t="str">
        <f t="shared" si="1172"/>
        <v>*</v>
      </c>
      <c r="J8341" s="1" t="str">
        <f t="shared" si="1173"/>
        <v>*</v>
      </c>
      <c r="P8341" s="1">
        <v>28</v>
      </c>
      <c r="Q8341" s="1">
        <f t="shared" si="1178"/>
        <v>3.5000000000000003E-2</v>
      </c>
      <c r="T8341" s="4">
        <v>303.97000000000003</v>
      </c>
      <c r="U8341" s="9">
        <f t="shared" si="1174"/>
        <v>0</v>
      </c>
      <c r="V8341" s="4">
        <f t="shared" si="1175"/>
        <v>10.856071428571429</v>
      </c>
      <c r="W8341" s="1" t="s">
        <v>21</v>
      </c>
      <c r="X8341" s="1">
        <v>5.14</v>
      </c>
      <c r="Y8341" s="4">
        <f t="shared" si="1176"/>
        <v>309.11</v>
      </c>
      <c r="Z8341" s="1" t="s">
        <v>51</v>
      </c>
      <c r="AA8341" s="1" t="s">
        <v>37</v>
      </c>
      <c r="AB8341" s="1" t="s">
        <v>29</v>
      </c>
      <c r="AC8341" s="1" t="s">
        <v>43</v>
      </c>
      <c r="AD8341" s="1" t="s">
        <v>19</v>
      </c>
      <c r="AE8341" s="2">
        <v>41262</v>
      </c>
    </row>
    <row r="8342" spans="1:31" x14ac:dyDescent="0.25">
      <c r="A8342">
        <f t="shared" si="1177"/>
        <v>8341</v>
      </c>
      <c r="B8342" s="1">
        <v>19745</v>
      </c>
      <c r="C8342" s="2">
        <v>41261</v>
      </c>
      <c r="D8342" s="1" t="s">
        <v>20</v>
      </c>
      <c r="E8342" s="1" t="str">
        <f t="shared" si="1170"/>
        <v>*</v>
      </c>
      <c r="F8342" s="1" t="str">
        <f t="shared" si="1171"/>
        <v>**</v>
      </c>
      <c r="G8342" s="1" t="str">
        <f t="shared" si="1172"/>
        <v>**</v>
      </c>
      <c r="J8342" s="1" t="str">
        <f t="shared" si="1173"/>
        <v>**</v>
      </c>
      <c r="P8342" s="1">
        <v>29</v>
      </c>
      <c r="Q8342" s="1">
        <f t="shared" si="1178"/>
        <v>3.5000000000000003E-2</v>
      </c>
      <c r="T8342" s="4">
        <v>8635.61</v>
      </c>
      <c r="U8342" s="9">
        <f t="shared" si="1174"/>
        <v>1</v>
      </c>
      <c r="V8342" s="4">
        <f t="shared" si="1175"/>
        <v>297.77965517241381</v>
      </c>
      <c r="W8342" s="1" t="s">
        <v>21</v>
      </c>
      <c r="X8342" s="1">
        <v>7.18</v>
      </c>
      <c r="Y8342" s="4">
        <f t="shared" si="1176"/>
        <v>8642.7900000000009</v>
      </c>
      <c r="Z8342" s="1" t="s">
        <v>46</v>
      </c>
      <c r="AA8342" s="1" t="s">
        <v>23</v>
      </c>
      <c r="AB8342" s="1" t="s">
        <v>24</v>
      </c>
      <c r="AC8342" s="1" t="s">
        <v>38</v>
      </c>
      <c r="AD8342" s="1" t="s">
        <v>19</v>
      </c>
      <c r="AE8342" s="2">
        <v>41262</v>
      </c>
    </row>
    <row r="8343" spans="1:31" x14ac:dyDescent="0.25">
      <c r="A8343">
        <f t="shared" si="1177"/>
        <v>8342</v>
      </c>
      <c r="B8343" s="1">
        <v>19745</v>
      </c>
      <c r="C8343" s="2">
        <v>41261</v>
      </c>
      <c r="D8343" s="1" t="s">
        <v>20</v>
      </c>
      <c r="E8343" s="1" t="str">
        <f t="shared" si="1170"/>
        <v>*</v>
      </c>
      <c r="F8343" s="1" t="str">
        <f t="shared" si="1171"/>
        <v>**</v>
      </c>
      <c r="G8343" s="1" t="str">
        <f t="shared" si="1172"/>
        <v>**</v>
      </c>
      <c r="J8343" s="1" t="str">
        <f t="shared" si="1173"/>
        <v>**</v>
      </c>
      <c r="P8343" s="1">
        <v>25</v>
      </c>
      <c r="Q8343" s="1">
        <f t="shared" si="1178"/>
        <v>3.5000000000000003E-2</v>
      </c>
      <c r="T8343" s="4">
        <v>1071.77</v>
      </c>
      <c r="U8343" s="9">
        <f t="shared" si="1174"/>
        <v>1</v>
      </c>
      <c r="V8343" s="4">
        <f t="shared" si="1175"/>
        <v>42.870800000000003</v>
      </c>
      <c r="W8343" s="1" t="s">
        <v>21</v>
      </c>
      <c r="X8343" s="1">
        <v>4.8</v>
      </c>
      <c r="Y8343" s="4">
        <f t="shared" si="1176"/>
        <v>1076.57</v>
      </c>
      <c r="Z8343" s="1" t="s">
        <v>46</v>
      </c>
      <c r="AA8343" s="1" t="s">
        <v>23</v>
      </c>
      <c r="AB8343" s="1" t="s">
        <v>17</v>
      </c>
      <c r="AC8343" s="1" t="s">
        <v>18</v>
      </c>
      <c r="AD8343" s="1" t="s">
        <v>31</v>
      </c>
      <c r="AE8343" s="2">
        <v>41262</v>
      </c>
    </row>
    <row r="8344" spans="1:31" x14ac:dyDescent="0.25">
      <c r="A8344">
        <f t="shared" si="1177"/>
        <v>8343</v>
      </c>
      <c r="B8344" s="1">
        <v>19745</v>
      </c>
      <c r="C8344" s="2">
        <v>41261</v>
      </c>
      <c r="D8344" s="1" t="s">
        <v>20</v>
      </c>
      <c r="E8344" s="1" t="str">
        <f t="shared" si="1170"/>
        <v>*</v>
      </c>
      <c r="F8344" s="1" t="str">
        <f t="shared" si="1171"/>
        <v>**</v>
      </c>
      <c r="G8344" s="1" t="str">
        <f t="shared" si="1172"/>
        <v>**</v>
      </c>
      <c r="J8344" s="1" t="str">
        <f t="shared" si="1173"/>
        <v>**</v>
      </c>
      <c r="P8344" s="1">
        <v>50</v>
      </c>
      <c r="Q8344" s="1">
        <f t="shared" si="1178"/>
        <v>0.06</v>
      </c>
      <c r="T8344" s="4">
        <v>833</v>
      </c>
      <c r="U8344" s="9">
        <f t="shared" si="1174"/>
        <v>0</v>
      </c>
      <c r="V8344" s="4">
        <f t="shared" si="1175"/>
        <v>16.66</v>
      </c>
      <c r="W8344" s="1" t="s">
        <v>21</v>
      </c>
      <c r="X8344" s="1">
        <v>1.39</v>
      </c>
      <c r="Y8344" s="4">
        <f t="shared" si="1176"/>
        <v>834.39</v>
      </c>
      <c r="Z8344" s="1" t="s">
        <v>46</v>
      </c>
      <c r="AA8344" s="1" t="s">
        <v>23</v>
      </c>
      <c r="AB8344" s="1" t="s">
        <v>29</v>
      </c>
      <c r="AC8344" s="1" t="s">
        <v>57</v>
      </c>
      <c r="AD8344" s="1" t="s">
        <v>19</v>
      </c>
      <c r="AE8344" s="2">
        <v>41262</v>
      </c>
    </row>
    <row r="8345" spans="1:31" x14ac:dyDescent="0.25">
      <c r="A8345">
        <f t="shared" si="1177"/>
        <v>8344</v>
      </c>
      <c r="B8345" s="1">
        <v>12256</v>
      </c>
      <c r="C8345" s="2">
        <v>41261</v>
      </c>
      <c r="D8345" s="1" t="s">
        <v>36</v>
      </c>
      <c r="E8345" s="1" t="str">
        <f t="shared" si="1170"/>
        <v>*</v>
      </c>
      <c r="F8345" s="1" t="str">
        <f t="shared" si="1171"/>
        <v>*</v>
      </c>
      <c r="G8345" s="1" t="str">
        <f t="shared" si="1172"/>
        <v>*</v>
      </c>
      <c r="J8345" s="1" t="str">
        <f t="shared" si="1173"/>
        <v>*</v>
      </c>
      <c r="P8345" s="1">
        <v>44</v>
      </c>
      <c r="Q8345" s="1">
        <f t="shared" si="1178"/>
        <v>0.05</v>
      </c>
      <c r="T8345" s="4">
        <v>117.97</v>
      </c>
      <c r="U8345" s="9">
        <f t="shared" si="1174"/>
        <v>0</v>
      </c>
      <c r="V8345" s="4">
        <f t="shared" si="1175"/>
        <v>2.6811363636363637</v>
      </c>
      <c r="W8345" s="1" t="s">
        <v>21</v>
      </c>
      <c r="X8345" s="1">
        <v>0.5</v>
      </c>
      <c r="Y8345" s="4">
        <f t="shared" si="1176"/>
        <v>118.47</v>
      </c>
      <c r="Z8345" s="1" t="s">
        <v>22</v>
      </c>
      <c r="AA8345" s="1" t="s">
        <v>37</v>
      </c>
      <c r="AB8345" s="1" t="s">
        <v>29</v>
      </c>
      <c r="AC8345" s="1" t="s">
        <v>58</v>
      </c>
      <c r="AD8345" s="1" t="s">
        <v>19</v>
      </c>
      <c r="AE8345" s="2">
        <v>41263</v>
      </c>
    </row>
    <row r="8346" spans="1:31" x14ac:dyDescent="0.25">
      <c r="A8346">
        <f t="shared" si="1177"/>
        <v>8345</v>
      </c>
      <c r="B8346" s="1">
        <v>19745</v>
      </c>
      <c r="C8346" s="2">
        <v>41261</v>
      </c>
      <c r="D8346" s="1" t="s">
        <v>20</v>
      </c>
      <c r="E8346" s="1" t="str">
        <f t="shared" si="1170"/>
        <v>*</v>
      </c>
      <c r="F8346" s="1" t="str">
        <f t="shared" si="1171"/>
        <v>**</v>
      </c>
      <c r="G8346" s="1" t="str">
        <f t="shared" si="1172"/>
        <v>**</v>
      </c>
      <c r="J8346" s="1" t="str">
        <f t="shared" si="1173"/>
        <v>**</v>
      </c>
      <c r="P8346" s="1">
        <v>2</v>
      </c>
      <c r="Q8346" s="1">
        <f t="shared" si="1178"/>
        <v>0.01</v>
      </c>
      <c r="T8346" s="4">
        <v>63.96</v>
      </c>
      <c r="U8346" s="9">
        <f t="shared" si="1174"/>
        <v>0</v>
      </c>
      <c r="V8346" s="4">
        <f t="shared" si="1175"/>
        <v>31.98</v>
      </c>
      <c r="W8346" s="1" t="s">
        <v>21</v>
      </c>
      <c r="X8346" s="1">
        <v>1.99</v>
      </c>
      <c r="Y8346" s="4">
        <f t="shared" si="1176"/>
        <v>65.95</v>
      </c>
      <c r="Z8346" s="1" t="s">
        <v>46</v>
      </c>
      <c r="AA8346" s="1" t="s">
        <v>23</v>
      </c>
      <c r="AB8346" s="1" t="s">
        <v>24</v>
      </c>
      <c r="AC8346" s="1" t="s">
        <v>38</v>
      </c>
      <c r="AD8346" s="1" t="s">
        <v>41</v>
      </c>
      <c r="AE8346" s="2">
        <v>41263</v>
      </c>
    </row>
    <row r="8347" spans="1:31" x14ac:dyDescent="0.25">
      <c r="A8347">
        <f t="shared" si="1177"/>
        <v>8346</v>
      </c>
      <c r="B8347" s="1">
        <v>26661</v>
      </c>
      <c r="C8347" s="2">
        <v>41262</v>
      </c>
      <c r="D8347" s="1" t="s">
        <v>36</v>
      </c>
      <c r="E8347" s="1" t="str">
        <f t="shared" si="1170"/>
        <v>*</v>
      </c>
      <c r="F8347" s="1" t="str">
        <f t="shared" si="1171"/>
        <v>*</v>
      </c>
      <c r="G8347" s="1" t="str">
        <f t="shared" si="1172"/>
        <v>*</v>
      </c>
      <c r="J8347" s="1" t="str">
        <f t="shared" si="1173"/>
        <v>*</v>
      </c>
      <c r="P8347" s="1">
        <v>31</v>
      </c>
      <c r="Q8347" s="1">
        <f t="shared" si="1178"/>
        <v>0.04</v>
      </c>
      <c r="T8347" s="4">
        <v>1772.2245</v>
      </c>
      <c r="U8347" s="9">
        <f t="shared" si="1174"/>
        <v>1</v>
      </c>
      <c r="V8347" s="4">
        <f t="shared" si="1175"/>
        <v>57.168532258064516</v>
      </c>
      <c r="W8347" s="1" t="s">
        <v>21</v>
      </c>
      <c r="X8347" s="1">
        <v>4.99</v>
      </c>
      <c r="Y8347" s="4">
        <f t="shared" si="1176"/>
        <v>1777.2145</v>
      </c>
      <c r="Z8347" s="1" t="s">
        <v>22</v>
      </c>
      <c r="AA8347" s="1" t="s">
        <v>28</v>
      </c>
      <c r="AB8347" s="1" t="s">
        <v>24</v>
      </c>
      <c r="AC8347" s="1" t="s">
        <v>25</v>
      </c>
      <c r="AD8347" s="1" t="s">
        <v>19</v>
      </c>
      <c r="AE8347" s="2">
        <v>41263</v>
      </c>
    </row>
    <row r="8348" spans="1:31" x14ac:dyDescent="0.25">
      <c r="A8348">
        <f t="shared" si="1177"/>
        <v>8347</v>
      </c>
      <c r="B8348" s="1">
        <v>28224</v>
      </c>
      <c r="C8348" s="2">
        <v>41262</v>
      </c>
      <c r="D8348" s="1" t="s">
        <v>32</v>
      </c>
      <c r="E8348" s="1" t="str">
        <f t="shared" si="1170"/>
        <v>***</v>
      </c>
      <c r="F8348" s="1" t="str">
        <f t="shared" si="1171"/>
        <v>***</v>
      </c>
      <c r="G8348" s="1" t="str">
        <f t="shared" si="1172"/>
        <v>***</v>
      </c>
      <c r="J8348" s="1" t="str">
        <f t="shared" si="1173"/>
        <v>***</v>
      </c>
      <c r="P8348" s="1">
        <v>25</v>
      </c>
      <c r="Q8348" s="1">
        <f t="shared" si="1178"/>
        <v>3.5000000000000003E-2</v>
      </c>
      <c r="T8348" s="4">
        <v>163.41</v>
      </c>
      <c r="U8348" s="9">
        <f t="shared" si="1174"/>
        <v>0</v>
      </c>
      <c r="V8348" s="4">
        <f t="shared" si="1175"/>
        <v>6.5363999999999995</v>
      </c>
      <c r="W8348" s="1" t="s">
        <v>21</v>
      </c>
      <c r="X8348" s="1">
        <v>6.97</v>
      </c>
      <c r="Y8348" s="4">
        <f t="shared" si="1176"/>
        <v>170.38</v>
      </c>
      <c r="Z8348" s="1" t="s">
        <v>42</v>
      </c>
      <c r="AA8348" s="1" t="s">
        <v>28</v>
      </c>
      <c r="AB8348" s="1" t="s">
        <v>29</v>
      </c>
      <c r="AC8348" s="1" t="s">
        <v>43</v>
      </c>
      <c r="AD8348" s="1" t="s">
        <v>19</v>
      </c>
      <c r="AE8348" s="2">
        <v>41263</v>
      </c>
    </row>
    <row r="8349" spans="1:31" x14ac:dyDescent="0.25">
      <c r="A8349">
        <f t="shared" si="1177"/>
        <v>8348</v>
      </c>
      <c r="B8349" s="1">
        <v>54791</v>
      </c>
      <c r="C8349" s="2">
        <v>41263</v>
      </c>
      <c r="D8349" s="1" t="s">
        <v>20</v>
      </c>
      <c r="E8349" s="1" t="str">
        <f t="shared" si="1170"/>
        <v>*</v>
      </c>
      <c r="F8349" s="1" t="str">
        <f t="shared" si="1171"/>
        <v>**</v>
      </c>
      <c r="G8349" s="1" t="str">
        <f t="shared" si="1172"/>
        <v>**</v>
      </c>
      <c r="J8349" s="1" t="str">
        <f t="shared" si="1173"/>
        <v>**</v>
      </c>
      <c r="P8349" s="1">
        <v>42</v>
      </c>
      <c r="Q8349" s="1">
        <f t="shared" si="1178"/>
        <v>0.05</v>
      </c>
      <c r="T8349" s="4">
        <v>4273.3500000000004</v>
      </c>
      <c r="U8349" s="9">
        <f t="shared" si="1174"/>
        <v>1</v>
      </c>
      <c r="V8349" s="4">
        <f t="shared" si="1175"/>
        <v>101.74642857142858</v>
      </c>
      <c r="W8349" s="1" t="s">
        <v>21</v>
      </c>
      <c r="X8349" s="1">
        <v>35</v>
      </c>
      <c r="Y8349" s="4">
        <f t="shared" si="1176"/>
        <v>4308.3500000000004</v>
      </c>
      <c r="Z8349" s="1" t="s">
        <v>54</v>
      </c>
      <c r="AA8349" s="1" t="s">
        <v>28</v>
      </c>
      <c r="AB8349" s="1" t="s">
        <v>29</v>
      </c>
      <c r="AC8349" s="1" t="s">
        <v>55</v>
      </c>
      <c r="AD8349" s="1" t="s">
        <v>48</v>
      </c>
      <c r="AE8349" s="2">
        <v>41265</v>
      </c>
    </row>
    <row r="8350" spans="1:31" x14ac:dyDescent="0.25">
      <c r="A8350">
        <f t="shared" si="1177"/>
        <v>8349</v>
      </c>
      <c r="B8350" s="1">
        <v>54791</v>
      </c>
      <c r="C8350" s="2">
        <v>41263</v>
      </c>
      <c r="D8350" s="1" t="s">
        <v>20</v>
      </c>
      <c r="E8350" s="1" t="str">
        <f t="shared" si="1170"/>
        <v>*</v>
      </c>
      <c r="F8350" s="1" t="str">
        <f t="shared" si="1171"/>
        <v>**</v>
      </c>
      <c r="G8350" s="1" t="str">
        <f t="shared" si="1172"/>
        <v>**</v>
      </c>
      <c r="J8350" s="1" t="str">
        <f t="shared" si="1173"/>
        <v>**</v>
      </c>
      <c r="P8350" s="1">
        <v>45</v>
      </c>
      <c r="Q8350" s="1">
        <f t="shared" si="1178"/>
        <v>0.05</v>
      </c>
      <c r="T8350" s="4">
        <v>4165.04</v>
      </c>
      <c r="U8350" s="9">
        <f t="shared" si="1174"/>
        <v>1</v>
      </c>
      <c r="V8350" s="4">
        <f t="shared" si="1175"/>
        <v>92.556444444444438</v>
      </c>
      <c r="W8350" s="1" t="s">
        <v>33</v>
      </c>
      <c r="X8350" s="1">
        <v>30</v>
      </c>
      <c r="Y8350" s="4">
        <f t="shared" si="1176"/>
        <v>4195.04</v>
      </c>
      <c r="Z8350" s="1" t="s">
        <v>22</v>
      </c>
      <c r="AA8350" s="1" t="s">
        <v>28</v>
      </c>
      <c r="AB8350" s="1" t="s">
        <v>17</v>
      </c>
      <c r="AC8350" s="1" t="s">
        <v>34</v>
      </c>
      <c r="AD8350" s="1" t="s">
        <v>35</v>
      </c>
      <c r="AE8350" s="2">
        <v>41265</v>
      </c>
    </row>
    <row r="8351" spans="1:31" x14ac:dyDescent="0.25">
      <c r="A8351">
        <f t="shared" si="1177"/>
        <v>8350</v>
      </c>
      <c r="B8351" s="1">
        <v>8803</v>
      </c>
      <c r="C8351" s="2">
        <v>41263</v>
      </c>
      <c r="D8351" s="1" t="s">
        <v>27</v>
      </c>
      <c r="E8351" s="1" t="str">
        <f t="shared" si="1170"/>
        <v>*</v>
      </c>
      <c r="F8351" s="1" t="str">
        <f t="shared" si="1171"/>
        <v>*</v>
      </c>
      <c r="G8351" s="1" t="str">
        <f t="shared" si="1172"/>
        <v>*</v>
      </c>
      <c r="J8351" s="1" t="str">
        <f t="shared" si="1173"/>
        <v>*</v>
      </c>
      <c r="P8351" s="1">
        <v>6</v>
      </c>
      <c r="Q8351" s="1">
        <f t="shared" si="1178"/>
        <v>0.01</v>
      </c>
      <c r="T8351" s="4">
        <v>1184.1099999999999</v>
      </c>
      <c r="U8351" s="9">
        <f t="shared" si="1174"/>
        <v>1</v>
      </c>
      <c r="V8351" s="4">
        <f t="shared" si="1175"/>
        <v>197.35166666666666</v>
      </c>
      <c r="W8351" s="1" t="s">
        <v>21</v>
      </c>
      <c r="X8351" s="1">
        <v>19.989999999999998</v>
      </c>
      <c r="Y8351" s="4">
        <f t="shared" si="1176"/>
        <v>1204.0999999999999</v>
      </c>
      <c r="Z8351" s="1" t="s">
        <v>49</v>
      </c>
      <c r="AA8351" s="1" t="s">
        <v>28</v>
      </c>
      <c r="AB8351" s="1" t="s">
        <v>29</v>
      </c>
      <c r="AC8351" s="1" t="s">
        <v>55</v>
      </c>
      <c r="AD8351" s="1" t="s">
        <v>19</v>
      </c>
      <c r="AE8351" s="2">
        <v>41264</v>
      </c>
    </row>
    <row r="8352" spans="1:31" x14ac:dyDescent="0.25">
      <c r="A8352">
        <f t="shared" si="1177"/>
        <v>8351</v>
      </c>
      <c r="B8352" s="1">
        <v>54791</v>
      </c>
      <c r="C8352" s="2">
        <v>41263</v>
      </c>
      <c r="D8352" s="1" t="s">
        <v>20</v>
      </c>
      <c r="E8352" s="1" t="str">
        <f t="shared" si="1170"/>
        <v>*</v>
      </c>
      <c r="F8352" s="1" t="str">
        <f t="shared" si="1171"/>
        <v>**</v>
      </c>
      <c r="G8352" s="1" t="str">
        <f t="shared" si="1172"/>
        <v>**</v>
      </c>
      <c r="J8352" s="1" t="str">
        <f t="shared" si="1173"/>
        <v>**</v>
      </c>
      <c r="P8352" s="1">
        <v>27</v>
      </c>
      <c r="Q8352" s="1">
        <f t="shared" si="1178"/>
        <v>3.5000000000000003E-2</v>
      </c>
      <c r="T8352" s="4">
        <v>1087.58</v>
      </c>
      <c r="U8352" s="9">
        <f t="shared" si="1174"/>
        <v>1</v>
      </c>
      <c r="V8352" s="4">
        <f t="shared" si="1175"/>
        <v>40.28074074074074</v>
      </c>
      <c r="W8352" s="1" t="s">
        <v>21</v>
      </c>
      <c r="X8352" s="1">
        <v>3.04</v>
      </c>
      <c r="Y8352" s="4">
        <f t="shared" si="1176"/>
        <v>1090.6199999999999</v>
      </c>
      <c r="Z8352" s="1" t="s">
        <v>54</v>
      </c>
      <c r="AA8352" s="1" t="s">
        <v>28</v>
      </c>
      <c r="AB8352" s="1" t="s">
        <v>17</v>
      </c>
      <c r="AC8352" s="1" t="s">
        <v>18</v>
      </c>
      <c r="AD8352" s="1" t="s">
        <v>31</v>
      </c>
      <c r="AE8352" s="2">
        <v>41264</v>
      </c>
    </row>
    <row r="8353" spans="1:31" x14ac:dyDescent="0.25">
      <c r="A8353">
        <f t="shared" si="1177"/>
        <v>8352</v>
      </c>
      <c r="B8353" s="1">
        <v>8803</v>
      </c>
      <c r="C8353" s="2">
        <v>41263</v>
      </c>
      <c r="D8353" s="1" t="s">
        <v>27</v>
      </c>
      <c r="E8353" s="1" t="str">
        <f t="shared" si="1170"/>
        <v>*</v>
      </c>
      <c r="F8353" s="1" t="str">
        <f t="shared" si="1171"/>
        <v>*</v>
      </c>
      <c r="G8353" s="1" t="str">
        <f t="shared" si="1172"/>
        <v>*</v>
      </c>
      <c r="J8353" s="1" t="str">
        <f t="shared" si="1173"/>
        <v>*</v>
      </c>
      <c r="P8353" s="1">
        <v>17</v>
      </c>
      <c r="Q8353" s="1">
        <f t="shared" si="1178"/>
        <v>0.02</v>
      </c>
      <c r="T8353" s="4">
        <v>514.22</v>
      </c>
      <c r="U8353" s="9">
        <f t="shared" si="1174"/>
        <v>0</v>
      </c>
      <c r="V8353" s="4">
        <f t="shared" si="1175"/>
        <v>30.248235294117649</v>
      </c>
      <c r="W8353" s="1" t="s">
        <v>21</v>
      </c>
      <c r="X8353" s="1">
        <v>2.99</v>
      </c>
      <c r="Y8353" s="4">
        <f t="shared" si="1176"/>
        <v>517.21</v>
      </c>
      <c r="Z8353" s="1" t="s">
        <v>49</v>
      </c>
      <c r="AA8353" s="1" t="s">
        <v>28</v>
      </c>
      <c r="AB8353" s="1" t="s">
        <v>29</v>
      </c>
      <c r="AC8353" s="1" t="s">
        <v>43</v>
      </c>
      <c r="AD8353" s="1" t="s">
        <v>19</v>
      </c>
      <c r="AE8353" s="2">
        <v>41266</v>
      </c>
    </row>
    <row r="8354" spans="1:31" x14ac:dyDescent="0.25">
      <c r="A8354">
        <f t="shared" si="1177"/>
        <v>8353</v>
      </c>
      <c r="B8354" s="1">
        <v>23619</v>
      </c>
      <c r="C8354" s="2">
        <v>41264</v>
      </c>
      <c r="D8354" s="1" t="s">
        <v>36</v>
      </c>
      <c r="E8354" s="1" t="str">
        <f t="shared" si="1170"/>
        <v>*</v>
      </c>
      <c r="F8354" s="1" t="str">
        <f t="shared" si="1171"/>
        <v>*</v>
      </c>
      <c r="G8354" s="1" t="str">
        <f t="shared" si="1172"/>
        <v>*</v>
      </c>
      <c r="J8354" s="1" t="str">
        <f t="shared" si="1173"/>
        <v>*</v>
      </c>
      <c r="P8354" s="1">
        <v>48</v>
      </c>
      <c r="Q8354" s="1">
        <f t="shared" si="1178"/>
        <v>0.05</v>
      </c>
      <c r="T8354" s="4">
        <v>2611.8035</v>
      </c>
      <c r="U8354" s="9">
        <f t="shared" si="1174"/>
        <v>1</v>
      </c>
      <c r="V8354" s="4">
        <f t="shared" si="1175"/>
        <v>54.412572916666669</v>
      </c>
      <c r="W8354" s="1" t="s">
        <v>21</v>
      </c>
      <c r="X8354" s="1">
        <v>5.92</v>
      </c>
      <c r="Y8354" s="4">
        <f t="shared" si="1176"/>
        <v>2617.7235000000001</v>
      </c>
      <c r="Z8354" s="1" t="s">
        <v>53</v>
      </c>
      <c r="AA8354" s="1" t="s">
        <v>23</v>
      </c>
      <c r="AB8354" s="1" t="s">
        <v>24</v>
      </c>
      <c r="AC8354" s="1" t="s">
        <v>25</v>
      </c>
      <c r="AD8354" s="1" t="s">
        <v>19</v>
      </c>
      <c r="AE8354" s="2">
        <v>41267</v>
      </c>
    </row>
    <row r="8355" spans="1:31" x14ac:dyDescent="0.25">
      <c r="A8355">
        <f t="shared" si="1177"/>
        <v>8354</v>
      </c>
      <c r="B8355" s="1">
        <v>10341</v>
      </c>
      <c r="C8355" s="2">
        <v>41264</v>
      </c>
      <c r="D8355" s="1" t="s">
        <v>20</v>
      </c>
      <c r="E8355" s="1" t="str">
        <f t="shared" si="1170"/>
        <v>*</v>
      </c>
      <c r="F8355" s="1" t="str">
        <f t="shared" si="1171"/>
        <v>**</v>
      </c>
      <c r="G8355" s="1" t="str">
        <f t="shared" si="1172"/>
        <v>**</v>
      </c>
      <c r="J8355" s="1" t="str">
        <f t="shared" si="1173"/>
        <v>**</v>
      </c>
      <c r="P8355" s="1">
        <v>17</v>
      </c>
      <c r="Q8355" s="1">
        <f t="shared" si="1178"/>
        <v>0.02</v>
      </c>
      <c r="T8355" s="4">
        <v>2312.96</v>
      </c>
      <c r="U8355" s="9">
        <f t="shared" si="1174"/>
        <v>1</v>
      </c>
      <c r="V8355" s="4">
        <f t="shared" si="1175"/>
        <v>136.0564705882353</v>
      </c>
      <c r="W8355" s="1" t="s">
        <v>33</v>
      </c>
      <c r="X8355" s="1">
        <v>17.850000000000001</v>
      </c>
      <c r="Y8355" s="4">
        <f t="shared" si="1176"/>
        <v>2330.81</v>
      </c>
      <c r="Z8355" s="1" t="s">
        <v>46</v>
      </c>
      <c r="AA8355" s="1" t="s">
        <v>23</v>
      </c>
      <c r="AB8355" s="1" t="s">
        <v>24</v>
      </c>
      <c r="AC8355" s="1" t="s">
        <v>56</v>
      </c>
      <c r="AD8355" s="1" t="s">
        <v>35</v>
      </c>
      <c r="AE8355" s="2">
        <v>41265</v>
      </c>
    </row>
    <row r="8356" spans="1:31" x14ac:dyDescent="0.25">
      <c r="A8356">
        <f t="shared" si="1177"/>
        <v>8355</v>
      </c>
      <c r="B8356" s="1">
        <v>51813</v>
      </c>
      <c r="C8356" s="2">
        <v>41264</v>
      </c>
      <c r="D8356" s="1" t="s">
        <v>27</v>
      </c>
      <c r="E8356" s="1" t="str">
        <f t="shared" si="1170"/>
        <v>*</v>
      </c>
      <c r="F8356" s="1" t="str">
        <f t="shared" si="1171"/>
        <v>*</v>
      </c>
      <c r="G8356" s="1" t="str">
        <f t="shared" si="1172"/>
        <v>*</v>
      </c>
      <c r="J8356" s="1" t="str">
        <f t="shared" si="1173"/>
        <v>*</v>
      </c>
      <c r="P8356" s="1">
        <v>13</v>
      </c>
      <c r="Q8356" s="1">
        <f t="shared" si="1178"/>
        <v>0.02</v>
      </c>
      <c r="T8356" s="4">
        <v>1390.17</v>
      </c>
      <c r="U8356" s="9">
        <f t="shared" si="1174"/>
        <v>1</v>
      </c>
      <c r="V8356" s="4">
        <f t="shared" si="1175"/>
        <v>106.93615384615386</v>
      </c>
      <c r="W8356" s="1" t="s">
        <v>21</v>
      </c>
      <c r="X8356" s="1">
        <v>35</v>
      </c>
      <c r="Y8356" s="4">
        <f t="shared" si="1176"/>
        <v>1425.17</v>
      </c>
      <c r="Z8356" s="1" t="s">
        <v>22</v>
      </c>
      <c r="AA8356" s="1" t="s">
        <v>28</v>
      </c>
      <c r="AB8356" s="1" t="s">
        <v>29</v>
      </c>
      <c r="AC8356" s="1" t="s">
        <v>55</v>
      </c>
      <c r="AD8356" s="1" t="s">
        <v>48</v>
      </c>
      <c r="AE8356" s="2">
        <v>41266</v>
      </c>
    </row>
    <row r="8357" spans="1:31" x14ac:dyDescent="0.25">
      <c r="A8357">
        <f t="shared" si="1177"/>
        <v>8356</v>
      </c>
      <c r="B8357" s="1">
        <v>23619</v>
      </c>
      <c r="C8357" s="2">
        <v>41264</v>
      </c>
      <c r="D8357" s="1" t="s">
        <v>36</v>
      </c>
      <c r="E8357" s="1" t="str">
        <f t="shared" si="1170"/>
        <v>*</v>
      </c>
      <c r="F8357" s="1" t="str">
        <f t="shared" si="1171"/>
        <v>*</v>
      </c>
      <c r="G8357" s="1" t="str">
        <f t="shared" si="1172"/>
        <v>*</v>
      </c>
      <c r="J8357" s="1" t="str">
        <f t="shared" si="1173"/>
        <v>*</v>
      </c>
      <c r="P8357" s="1">
        <v>7</v>
      </c>
      <c r="Q8357" s="1">
        <f t="shared" si="1178"/>
        <v>0.01</v>
      </c>
      <c r="T8357" s="4">
        <v>1043.1199999999999</v>
      </c>
      <c r="U8357" s="9">
        <f t="shared" si="1174"/>
        <v>1</v>
      </c>
      <c r="V8357" s="4">
        <f t="shared" si="1175"/>
        <v>149.01714285714283</v>
      </c>
      <c r="W8357" s="1" t="s">
        <v>21</v>
      </c>
      <c r="X8357" s="1">
        <v>13.99</v>
      </c>
      <c r="Y8357" s="4">
        <f t="shared" si="1176"/>
        <v>1057.1099999999999</v>
      </c>
      <c r="Z8357" s="1" t="s">
        <v>64</v>
      </c>
      <c r="AA8357" s="1" t="s">
        <v>23</v>
      </c>
      <c r="AB8357" s="1" t="s">
        <v>24</v>
      </c>
      <c r="AC8357" s="1" t="s">
        <v>56</v>
      </c>
      <c r="AD8357" s="1" t="s">
        <v>26</v>
      </c>
      <c r="AE8357" s="2">
        <v>41265</v>
      </c>
    </row>
    <row r="8358" spans="1:31" x14ac:dyDescent="0.25">
      <c r="A8358">
        <f t="shared" si="1177"/>
        <v>8357</v>
      </c>
      <c r="B8358" s="1">
        <v>43109</v>
      </c>
      <c r="C8358" s="2">
        <v>41264</v>
      </c>
      <c r="D8358" s="1" t="s">
        <v>32</v>
      </c>
      <c r="E8358" s="1" t="str">
        <f t="shared" si="1170"/>
        <v>***</v>
      </c>
      <c r="F8358" s="1" t="str">
        <f t="shared" si="1171"/>
        <v>***</v>
      </c>
      <c r="G8358" s="1" t="str">
        <f t="shared" si="1172"/>
        <v>***</v>
      </c>
      <c r="J8358" s="1" t="str">
        <f t="shared" si="1173"/>
        <v>***</v>
      </c>
      <c r="P8358" s="1">
        <v>25</v>
      </c>
      <c r="Q8358" s="1">
        <f t="shared" si="1178"/>
        <v>3.5000000000000003E-2</v>
      </c>
      <c r="T8358" s="4">
        <v>509.52</v>
      </c>
      <c r="U8358" s="9">
        <f t="shared" si="1174"/>
        <v>0</v>
      </c>
      <c r="V8358" s="4">
        <f t="shared" si="1175"/>
        <v>20.380800000000001</v>
      </c>
      <c r="W8358" s="1" t="s">
        <v>21</v>
      </c>
      <c r="X8358" s="1">
        <v>6.5</v>
      </c>
      <c r="Y8358" s="4">
        <f t="shared" si="1176"/>
        <v>516.02</v>
      </c>
      <c r="Z8358" s="1" t="s">
        <v>39</v>
      </c>
      <c r="AA8358" s="1" t="s">
        <v>28</v>
      </c>
      <c r="AB8358" s="1" t="s">
        <v>24</v>
      </c>
      <c r="AC8358" s="1" t="s">
        <v>38</v>
      </c>
      <c r="AD8358" s="1" t="s">
        <v>19</v>
      </c>
      <c r="AE8358" s="2">
        <v>41265</v>
      </c>
    </row>
    <row r="8359" spans="1:31" x14ac:dyDescent="0.25">
      <c r="A8359">
        <f t="shared" si="1177"/>
        <v>8358</v>
      </c>
      <c r="B8359" s="1">
        <v>23619</v>
      </c>
      <c r="C8359" s="2">
        <v>41264</v>
      </c>
      <c r="D8359" s="1" t="s">
        <v>36</v>
      </c>
      <c r="E8359" s="1" t="str">
        <f t="shared" si="1170"/>
        <v>*</v>
      </c>
      <c r="F8359" s="1" t="str">
        <f t="shared" si="1171"/>
        <v>*</v>
      </c>
      <c r="G8359" s="1" t="str">
        <f t="shared" si="1172"/>
        <v>*</v>
      </c>
      <c r="J8359" s="1" t="str">
        <f t="shared" si="1173"/>
        <v>*</v>
      </c>
      <c r="P8359" s="1">
        <v>45</v>
      </c>
      <c r="Q8359" s="1">
        <f t="shared" si="1178"/>
        <v>0.05</v>
      </c>
      <c r="T8359" s="4">
        <v>285.91000000000003</v>
      </c>
      <c r="U8359" s="9">
        <f t="shared" si="1174"/>
        <v>0</v>
      </c>
      <c r="V8359" s="4">
        <f t="shared" si="1175"/>
        <v>6.3535555555555563</v>
      </c>
      <c r="W8359" s="1" t="s">
        <v>21</v>
      </c>
      <c r="X8359" s="1">
        <v>5.22</v>
      </c>
      <c r="Y8359" s="4">
        <f t="shared" si="1176"/>
        <v>291.13000000000005</v>
      </c>
      <c r="Z8359" s="1" t="s">
        <v>53</v>
      </c>
      <c r="AA8359" s="1" t="s">
        <v>23</v>
      </c>
      <c r="AB8359" s="1" t="s">
        <v>17</v>
      </c>
      <c r="AC8359" s="1" t="s">
        <v>18</v>
      </c>
      <c r="AD8359" s="1" t="s">
        <v>19</v>
      </c>
      <c r="AE8359" s="2">
        <v>41266</v>
      </c>
    </row>
    <row r="8360" spans="1:31" x14ac:dyDescent="0.25">
      <c r="A8360">
        <f t="shared" si="1177"/>
        <v>8359</v>
      </c>
      <c r="B8360" s="1">
        <v>43109</v>
      </c>
      <c r="C8360" s="2">
        <v>41264</v>
      </c>
      <c r="D8360" s="1" t="s">
        <v>32</v>
      </c>
      <c r="E8360" s="1" t="str">
        <f t="shared" si="1170"/>
        <v>***</v>
      </c>
      <c r="F8360" s="1" t="str">
        <f t="shared" si="1171"/>
        <v>***</v>
      </c>
      <c r="G8360" s="1" t="str">
        <f t="shared" si="1172"/>
        <v>***</v>
      </c>
      <c r="J8360" s="1" t="str">
        <f t="shared" si="1173"/>
        <v>***</v>
      </c>
      <c r="P8360" s="1">
        <v>19</v>
      </c>
      <c r="Q8360" s="1">
        <f t="shared" si="1178"/>
        <v>0.02</v>
      </c>
      <c r="T8360" s="4">
        <v>281.83999999999997</v>
      </c>
      <c r="U8360" s="9">
        <f t="shared" si="1174"/>
        <v>0</v>
      </c>
      <c r="V8360" s="4">
        <f t="shared" si="1175"/>
        <v>14.833684210526314</v>
      </c>
      <c r="W8360" s="1" t="s">
        <v>21</v>
      </c>
      <c r="X8360" s="1">
        <v>8.4</v>
      </c>
      <c r="Y8360" s="4">
        <f t="shared" si="1176"/>
        <v>290.23999999999995</v>
      </c>
      <c r="Z8360" s="1" t="s">
        <v>39</v>
      </c>
      <c r="AA8360" s="1" t="s">
        <v>28</v>
      </c>
      <c r="AB8360" s="1" t="s">
        <v>29</v>
      </c>
      <c r="AC8360" s="1" t="s">
        <v>43</v>
      </c>
      <c r="AD8360" s="1" t="s">
        <v>19</v>
      </c>
      <c r="AE8360" s="2">
        <v>41265</v>
      </c>
    </row>
    <row r="8361" spans="1:31" x14ac:dyDescent="0.25">
      <c r="A8361">
        <f t="shared" si="1177"/>
        <v>8360</v>
      </c>
      <c r="B8361" s="1">
        <v>6117</v>
      </c>
      <c r="C8361" s="2">
        <v>41264</v>
      </c>
      <c r="D8361" s="1" t="s">
        <v>32</v>
      </c>
      <c r="E8361" s="1" t="str">
        <f t="shared" si="1170"/>
        <v>***</v>
      </c>
      <c r="F8361" s="1" t="str">
        <f t="shared" si="1171"/>
        <v>***</v>
      </c>
      <c r="G8361" s="1" t="str">
        <f t="shared" si="1172"/>
        <v>***</v>
      </c>
      <c r="J8361" s="1" t="str">
        <f t="shared" si="1173"/>
        <v>***</v>
      </c>
      <c r="P8361" s="1">
        <v>7</v>
      </c>
      <c r="Q8361" s="1">
        <f t="shared" si="1178"/>
        <v>0.01</v>
      </c>
      <c r="T8361" s="4">
        <v>157.03</v>
      </c>
      <c r="U8361" s="9">
        <f t="shared" si="1174"/>
        <v>0</v>
      </c>
      <c r="V8361" s="4">
        <f t="shared" si="1175"/>
        <v>22.432857142857141</v>
      </c>
      <c r="W8361" s="1" t="s">
        <v>21</v>
      </c>
      <c r="X8361" s="1">
        <v>5.08</v>
      </c>
      <c r="Y8361" s="4">
        <f t="shared" si="1176"/>
        <v>162.11000000000001</v>
      </c>
      <c r="Z8361" s="1" t="s">
        <v>46</v>
      </c>
      <c r="AA8361" s="1" t="s">
        <v>37</v>
      </c>
      <c r="AB8361" s="1" t="s">
        <v>17</v>
      </c>
      <c r="AC8361" s="1" t="s">
        <v>18</v>
      </c>
      <c r="AD8361" s="1" t="s">
        <v>41</v>
      </c>
      <c r="AE8361" s="2">
        <v>41265</v>
      </c>
    </row>
    <row r="8362" spans="1:31" x14ac:dyDescent="0.25">
      <c r="A8362">
        <f t="shared" si="1177"/>
        <v>8361</v>
      </c>
      <c r="B8362" s="1">
        <v>43109</v>
      </c>
      <c r="C8362" s="2">
        <v>41264</v>
      </c>
      <c r="D8362" s="1" t="s">
        <v>32</v>
      </c>
      <c r="E8362" s="1" t="str">
        <f t="shared" si="1170"/>
        <v>***</v>
      </c>
      <c r="F8362" s="1" t="str">
        <f t="shared" si="1171"/>
        <v>***</v>
      </c>
      <c r="G8362" s="1" t="str">
        <f t="shared" si="1172"/>
        <v>***</v>
      </c>
      <c r="J8362" s="1" t="str">
        <f t="shared" si="1173"/>
        <v>***</v>
      </c>
      <c r="P8362" s="1">
        <v>10</v>
      </c>
      <c r="Q8362" s="1">
        <f t="shared" si="1178"/>
        <v>0.02</v>
      </c>
      <c r="T8362" s="4">
        <v>97.02</v>
      </c>
      <c r="U8362" s="9">
        <f t="shared" si="1174"/>
        <v>0</v>
      </c>
      <c r="V8362" s="4">
        <f t="shared" si="1175"/>
        <v>9.702</v>
      </c>
      <c r="W8362" s="1" t="s">
        <v>21</v>
      </c>
      <c r="X8362" s="1">
        <v>1.99</v>
      </c>
      <c r="Y8362" s="4">
        <f t="shared" si="1176"/>
        <v>99.009999999999991</v>
      </c>
      <c r="Z8362" s="1" t="s">
        <v>39</v>
      </c>
      <c r="AA8362" s="1" t="s">
        <v>28</v>
      </c>
      <c r="AB8362" s="1" t="s">
        <v>24</v>
      </c>
      <c r="AC8362" s="1" t="s">
        <v>38</v>
      </c>
      <c r="AD8362" s="1" t="s">
        <v>41</v>
      </c>
      <c r="AE8362" s="2">
        <v>41265</v>
      </c>
    </row>
    <row r="8363" spans="1:31" x14ac:dyDescent="0.25">
      <c r="A8363">
        <f t="shared" si="1177"/>
        <v>8362</v>
      </c>
      <c r="B8363" s="1">
        <v>21220</v>
      </c>
      <c r="C8363" s="2">
        <v>41265</v>
      </c>
      <c r="D8363" s="1" t="s">
        <v>27</v>
      </c>
      <c r="E8363" s="1" t="str">
        <f t="shared" si="1170"/>
        <v>*</v>
      </c>
      <c r="F8363" s="1" t="str">
        <f t="shared" si="1171"/>
        <v>*</v>
      </c>
      <c r="G8363" s="1" t="str">
        <f t="shared" si="1172"/>
        <v>*</v>
      </c>
      <c r="J8363" s="1" t="str">
        <f t="shared" si="1173"/>
        <v>*</v>
      </c>
      <c r="P8363" s="1">
        <v>4</v>
      </c>
      <c r="Q8363" s="1">
        <f t="shared" si="1178"/>
        <v>0.01</v>
      </c>
      <c r="T8363" s="4">
        <v>476.31</v>
      </c>
      <c r="U8363" s="9">
        <f t="shared" si="1174"/>
        <v>0</v>
      </c>
      <c r="V8363" s="4">
        <f t="shared" si="1175"/>
        <v>119.0775</v>
      </c>
      <c r="W8363" s="1" t="s">
        <v>33</v>
      </c>
      <c r="X8363" s="1">
        <v>26.3</v>
      </c>
      <c r="Y8363" s="4">
        <f t="shared" si="1176"/>
        <v>502.61</v>
      </c>
      <c r="Z8363" s="1" t="s">
        <v>49</v>
      </c>
      <c r="AA8363" s="1" t="s">
        <v>37</v>
      </c>
      <c r="AB8363" s="1" t="s">
        <v>24</v>
      </c>
      <c r="AC8363" s="1" t="s">
        <v>56</v>
      </c>
      <c r="AD8363" s="1" t="s">
        <v>35</v>
      </c>
      <c r="AE8363" s="2">
        <v>41268</v>
      </c>
    </row>
    <row r="8364" spans="1:31" x14ac:dyDescent="0.25">
      <c r="A8364">
        <f t="shared" si="1177"/>
        <v>8363</v>
      </c>
      <c r="B8364" s="1">
        <v>7751</v>
      </c>
      <c r="C8364" s="2">
        <v>41266</v>
      </c>
      <c r="D8364" s="1" t="s">
        <v>27</v>
      </c>
      <c r="E8364" s="1" t="str">
        <f t="shared" si="1170"/>
        <v>*</v>
      </c>
      <c r="F8364" s="1" t="str">
        <f t="shared" si="1171"/>
        <v>*</v>
      </c>
      <c r="G8364" s="1" t="str">
        <f t="shared" si="1172"/>
        <v>*</v>
      </c>
      <c r="J8364" s="1" t="str">
        <f t="shared" si="1173"/>
        <v>*</v>
      </c>
      <c r="P8364" s="1">
        <v>45</v>
      </c>
      <c r="Q8364" s="1">
        <f t="shared" si="1178"/>
        <v>0.05</v>
      </c>
      <c r="T8364" s="4">
        <v>4547.8999999999996</v>
      </c>
      <c r="U8364" s="9">
        <f t="shared" si="1174"/>
        <v>1</v>
      </c>
      <c r="V8364" s="4">
        <f t="shared" si="1175"/>
        <v>101.06444444444443</v>
      </c>
      <c r="W8364" s="1" t="s">
        <v>33</v>
      </c>
      <c r="X8364" s="1">
        <v>58.2</v>
      </c>
      <c r="Y8364" s="4">
        <f t="shared" si="1176"/>
        <v>4606.0999999999995</v>
      </c>
      <c r="Z8364" s="1" t="s">
        <v>53</v>
      </c>
      <c r="AA8364" s="1" t="s">
        <v>28</v>
      </c>
      <c r="AB8364" s="1" t="s">
        <v>17</v>
      </c>
      <c r="AC8364" s="1" t="s">
        <v>34</v>
      </c>
      <c r="AD8364" s="1" t="s">
        <v>35</v>
      </c>
      <c r="AE8364" s="2">
        <v>41267</v>
      </c>
    </row>
    <row r="8365" spans="1:31" x14ac:dyDescent="0.25">
      <c r="A8365">
        <f t="shared" si="1177"/>
        <v>8364</v>
      </c>
      <c r="B8365" s="1">
        <v>3202</v>
      </c>
      <c r="C8365" s="2">
        <v>41266</v>
      </c>
      <c r="D8365" s="1" t="s">
        <v>13</v>
      </c>
      <c r="E8365" s="1" t="str">
        <f t="shared" si="1170"/>
        <v>*</v>
      </c>
      <c r="F8365" s="1" t="str">
        <f t="shared" si="1171"/>
        <v>*</v>
      </c>
      <c r="G8365" s="1" t="str">
        <f t="shared" si="1172"/>
        <v>*</v>
      </c>
      <c r="J8365" s="1" t="str">
        <f t="shared" si="1173"/>
        <v>*</v>
      </c>
      <c r="P8365" s="1">
        <v>10</v>
      </c>
      <c r="Q8365" s="1">
        <f t="shared" si="1178"/>
        <v>0.02</v>
      </c>
      <c r="T8365" s="4">
        <v>554.21</v>
      </c>
      <c r="U8365" s="9">
        <f t="shared" si="1174"/>
        <v>0</v>
      </c>
      <c r="V8365" s="4">
        <f t="shared" si="1175"/>
        <v>55.421000000000006</v>
      </c>
      <c r="W8365" s="1" t="s">
        <v>21</v>
      </c>
      <c r="X8365" s="1">
        <v>5.5</v>
      </c>
      <c r="Y8365" s="4">
        <f t="shared" si="1176"/>
        <v>559.71</v>
      </c>
      <c r="Z8365" s="1" t="s">
        <v>49</v>
      </c>
      <c r="AA8365" s="1" t="s">
        <v>16</v>
      </c>
      <c r="AB8365" s="1" t="s">
        <v>24</v>
      </c>
      <c r="AC8365" s="1" t="s">
        <v>38</v>
      </c>
      <c r="AD8365" s="1" t="s">
        <v>19</v>
      </c>
      <c r="AE8365" s="2">
        <v>41270</v>
      </c>
    </row>
    <row r="8366" spans="1:31" x14ac:dyDescent="0.25">
      <c r="A8366">
        <f t="shared" si="1177"/>
        <v>8365</v>
      </c>
      <c r="B8366" s="1">
        <v>44992</v>
      </c>
      <c r="C8366" s="2">
        <v>41267</v>
      </c>
      <c r="D8366" s="1" t="s">
        <v>32</v>
      </c>
      <c r="E8366" s="1" t="str">
        <f t="shared" si="1170"/>
        <v>***</v>
      </c>
      <c r="F8366" s="1" t="str">
        <f t="shared" si="1171"/>
        <v>***</v>
      </c>
      <c r="G8366" s="1" t="str">
        <f t="shared" si="1172"/>
        <v>***</v>
      </c>
      <c r="J8366" s="1" t="str">
        <f t="shared" si="1173"/>
        <v>***</v>
      </c>
      <c r="P8366" s="1">
        <v>32</v>
      </c>
      <c r="Q8366" s="1">
        <f t="shared" si="1178"/>
        <v>0.04</v>
      </c>
      <c r="T8366" s="4">
        <v>7110.24</v>
      </c>
      <c r="U8366" s="9">
        <f t="shared" si="1174"/>
        <v>1</v>
      </c>
      <c r="V8366" s="4">
        <f t="shared" si="1175"/>
        <v>222.19499999999999</v>
      </c>
      <c r="W8366" s="1" t="s">
        <v>33</v>
      </c>
      <c r="X8366" s="1">
        <v>69.64</v>
      </c>
      <c r="Y8366" s="4">
        <f t="shared" si="1176"/>
        <v>7179.88</v>
      </c>
      <c r="Z8366" s="1" t="s">
        <v>22</v>
      </c>
      <c r="AA8366" s="1" t="s">
        <v>28</v>
      </c>
      <c r="AB8366" s="1" t="s">
        <v>17</v>
      </c>
      <c r="AC8366" s="1" t="s">
        <v>52</v>
      </c>
      <c r="AD8366" s="1" t="s">
        <v>59</v>
      </c>
      <c r="AE8366" s="2">
        <v>41269</v>
      </c>
    </row>
    <row r="8367" spans="1:31" x14ac:dyDescent="0.25">
      <c r="A8367">
        <f t="shared" si="1177"/>
        <v>8366</v>
      </c>
      <c r="B8367" s="1">
        <v>44992</v>
      </c>
      <c r="C8367" s="2">
        <v>41267</v>
      </c>
      <c r="D8367" s="1" t="s">
        <v>32</v>
      </c>
      <c r="E8367" s="1" t="str">
        <f t="shared" si="1170"/>
        <v>***</v>
      </c>
      <c r="F8367" s="1" t="str">
        <f t="shared" si="1171"/>
        <v>***</v>
      </c>
      <c r="G8367" s="1" t="str">
        <f t="shared" si="1172"/>
        <v>***</v>
      </c>
      <c r="J8367" s="1" t="str">
        <f t="shared" si="1173"/>
        <v>***</v>
      </c>
      <c r="P8367" s="1">
        <v>32</v>
      </c>
      <c r="Q8367" s="1">
        <f t="shared" si="1178"/>
        <v>0.04</v>
      </c>
      <c r="T8367" s="4">
        <v>1673.53</v>
      </c>
      <c r="U8367" s="9">
        <f t="shared" si="1174"/>
        <v>1</v>
      </c>
      <c r="V8367" s="4">
        <f t="shared" si="1175"/>
        <v>52.297812499999999</v>
      </c>
      <c r="W8367" s="1" t="s">
        <v>21</v>
      </c>
      <c r="X8367" s="1">
        <v>10.17</v>
      </c>
      <c r="Y8367" s="4">
        <f t="shared" si="1176"/>
        <v>1683.7</v>
      </c>
      <c r="Z8367" s="1" t="s">
        <v>22</v>
      </c>
      <c r="AA8367" s="1" t="s">
        <v>28</v>
      </c>
      <c r="AB8367" s="1" t="s">
        <v>24</v>
      </c>
      <c r="AC8367" s="1" t="s">
        <v>56</v>
      </c>
      <c r="AD8367" s="1" t="s">
        <v>26</v>
      </c>
      <c r="AE8367" s="2">
        <v>41269</v>
      </c>
    </row>
    <row r="8368" spans="1:31" x14ac:dyDescent="0.25">
      <c r="A8368">
        <f t="shared" si="1177"/>
        <v>8367</v>
      </c>
      <c r="B8368" s="1">
        <v>34400</v>
      </c>
      <c r="C8368" s="2">
        <v>41267</v>
      </c>
      <c r="D8368" s="1" t="s">
        <v>13</v>
      </c>
      <c r="E8368" s="1" t="str">
        <f t="shared" si="1170"/>
        <v>*</v>
      </c>
      <c r="F8368" s="1" t="str">
        <f t="shared" si="1171"/>
        <v>*</v>
      </c>
      <c r="G8368" s="1" t="str">
        <f t="shared" si="1172"/>
        <v>*</v>
      </c>
      <c r="J8368" s="1" t="str">
        <f t="shared" si="1173"/>
        <v>*</v>
      </c>
      <c r="P8368" s="1">
        <v>17</v>
      </c>
      <c r="Q8368" s="1">
        <f t="shared" si="1178"/>
        <v>0.02</v>
      </c>
      <c r="T8368" s="4">
        <v>988.64350000000002</v>
      </c>
      <c r="U8368" s="9">
        <f t="shared" si="1174"/>
        <v>0</v>
      </c>
      <c r="V8368" s="4">
        <f t="shared" si="1175"/>
        <v>58.155500000000004</v>
      </c>
      <c r="W8368" s="1" t="s">
        <v>21</v>
      </c>
      <c r="X8368" s="1">
        <v>4.2</v>
      </c>
      <c r="Y8368" s="4">
        <f t="shared" si="1176"/>
        <v>992.84350000000006</v>
      </c>
      <c r="Z8368" s="1" t="s">
        <v>51</v>
      </c>
      <c r="AA8368" s="1" t="s">
        <v>28</v>
      </c>
      <c r="AB8368" s="1" t="s">
        <v>24</v>
      </c>
      <c r="AC8368" s="1" t="s">
        <v>25</v>
      </c>
      <c r="AD8368" s="1" t="s">
        <v>19</v>
      </c>
      <c r="AE8368" s="2">
        <v>41272</v>
      </c>
    </row>
    <row r="8369" spans="1:31" x14ac:dyDescent="0.25">
      <c r="A8369">
        <f t="shared" si="1177"/>
        <v>8368</v>
      </c>
      <c r="B8369" s="1">
        <v>34400</v>
      </c>
      <c r="C8369" s="2">
        <v>41267</v>
      </c>
      <c r="D8369" s="1" t="s">
        <v>13</v>
      </c>
      <c r="E8369" s="1" t="str">
        <f t="shared" si="1170"/>
        <v>*</v>
      </c>
      <c r="F8369" s="1" t="str">
        <f t="shared" si="1171"/>
        <v>*</v>
      </c>
      <c r="G8369" s="1" t="str">
        <f t="shared" si="1172"/>
        <v>*</v>
      </c>
      <c r="J8369" s="1" t="str">
        <f t="shared" si="1173"/>
        <v>*</v>
      </c>
      <c r="P8369" s="1">
        <v>25</v>
      </c>
      <c r="Q8369" s="1">
        <f t="shared" si="1178"/>
        <v>3.5000000000000003E-2</v>
      </c>
      <c r="T8369" s="4">
        <v>92.53</v>
      </c>
      <c r="U8369" s="9">
        <f t="shared" si="1174"/>
        <v>0</v>
      </c>
      <c r="V8369" s="4">
        <f t="shared" si="1175"/>
        <v>3.7012</v>
      </c>
      <c r="W8369" s="1" t="s">
        <v>21</v>
      </c>
      <c r="X8369" s="1">
        <v>4.17</v>
      </c>
      <c r="Y8369" s="4">
        <f t="shared" si="1176"/>
        <v>96.7</v>
      </c>
      <c r="Z8369" s="1" t="s">
        <v>51</v>
      </c>
      <c r="AA8369" s="1" t="s">
        <v>28</v>
      </c>
      <c r="AB8369" s="1" t="s">
        <v>29</v>
      </c>
      <c r="AC8369" s="1" t="s">
        <v>30</v>
      </c>
      <c r="AD8369" s="1" t="s">
        <v>41</v>
      </c>
      <c r="AE8369" s="2">
        <v>41271</v>
      </c>
    </row>
    <row r="8370" spans="1:31" x14ac:dyDescent="0.25">
      <c r="A8370">
        <f t="shared" si="1177"/>
        <v>8369</v>
      </c>
      <c r="B8370" s="1">
        <v>16005</v>
      </c>
      <c r="C8370" s="2">
        <v>41267</v>
      </c>
      <c r="D8370" s="1" t="s">
        <v>27</v>
      </c>
      <c r="E8370" s="1" t="str">
        <f t="shared" si="1170"/>
        <v>*</v>
      </c>
      <c r="F8370" s="1" t="str">
        <f t="shared" si="1171"/>
        <v>*</v>
      </c>
      <c r="G8370" s="1" t="str">
        <f t="shared" si="1172"/>
        <v>*</v>
      </c>
      <c r="J8370" s="1" t="str">
        <f t="shared" si="1173"/>
        <v>*</v>
      </c>
      <c r="P8370" s="1">
        <v>7</v>
      </c>
      <c r="Q8370" s="1">
        <f t="shared" si="1178"/>
        <v>0.01</v>
      </c>
      <c r="T8370" s="4">
        <v>51.03</v>
      </c>
      <c r="U8370" s="9">
        <f t="shared" si="1174"/>
        <v>0</v>
      </c>
      <c r="V8370" s="4">
        <f t="shared" si="1175"/>
        <v>7.29</v>
      </c>
      <c r="W8370" s="1" t="s">
        <v>21</v>
      </c>
      <c r="X8370" s="1">
        <v>5.48</v>
      </c>
      <c r="Y8370" s="4">
        <f t="shared" si="1176"/>
        <v>56.510000000000005</v>
      </c>
      <c r="Z8370" s="1" t="s">
        <v>51</v>
      </c>
      <c r="AA8370" s="1" t="s">
        <v>28</v>
      </c>
      <c r="AB8370" s="1" t="s">
        <v>29</v>
      </c>
      <c r="AC8370" s="1" t="s">
        <v>43</v>
      </c>
      <c r="AD8370" s="1" t="s">
        <v>19</v>
      </c>
      <c r="AE8370" s="2">
        <v>41269</v>
      </c>
    </row>
    <row r="8371" spans="1:31" x14ac:dyDescent="0.25">
      <c r="A8371">
        <f t="shared" si="1177"/>
        <v>8370</v>
      </c>
      <c r="B8371" s="1">
        <v>12129</v>
      </c>
      <c r="C8371" s="2">
        <v>41268</v>
      </c>
      <c r="D8371" s="1" t="s">
        <v>36</v>
      </c>
      <c r="E8371" s="1" t="str">
        <f t="shared" si="1170"/>
        <v>*</v>
      </c>
      <c r="F8371" s="1" t="str">
        <f t="shared" si="1171"/>
        <v>*</v>
      </c>
      <c r="G8371" s="1" t="str">
        <f t="shared" si="1172"/>
        <v>*</v>
      </c>
      <c r="J8371" s="1" t="str">
        <f t="shared" si="1173"/>
        <v>*</v>
      </c>
      <c r="P8371" s="1">
        <v>36</v>
      </c>
      <c r="Q8371" s="1">
        <f t="shared" si="1178"/>
        <v>0.04</v>
      </c>
      <c r="T8371" s="4">
        <v>4852.05</v>
      </c>
      <c r="U8371" s="9">
        <f t="shared" si="1174"/>
        <v>1</v>
      </c>
      <c r="V8371" s="4">
        <f t="shared" si="1175"/>
        <v>134.77916666666667</v>
      </c>
      <c r="W8371" s="1" t="s">
        <v>33</v>
      </c>
      <c r="X8371" s="1">
        <v>70.2</v>
      </c>
      <c r="Y8371" s="4">
        <f t="shared" si="1176"/>
        <v>4922.25</v>
      </c>
      <c r="Z8371" s="1" t="s">
        <v>15</v>
      </c>
      <c r="AA8371" s="1" t="s">
        <v>28</v>
      </c>
      <c r="AB8371" s="1" t="s">
        <v>17</v>
      </c>
      <c r="AC8371" s="1" t="s">
        <v>34</v>
      </c>
      <c r="AD8371" s="1" t="s">
        <v>35</v>
      </c>
      <c r="AE8371" s="2">
        <v>41271</v>
      </c>
    </row>
    <row r="8372" spans="1:31" x14ac:dyDescent="0.25">
      <c r="A8372">
        <f t="shared" si="1177"/>
        <v>8371</v>
      </c>
      <c r="B8372" s="1">
        <v>19394</v>
      </c>
      <c r="C8372" s="2">
        <v>41268</v>
      </c>
      <c r="D8372" s="1" t="s">
        <v>36</v>
      </c>
      <c r="E8372" s="1" t="str">
        <f t="shared" si="1170"/>
        <v>*</v>
      </c>
      <c r="F8372" s="1" t="str">
        <f t="shared" si="1171"/>
        <v>*</v>
      </c>
      <c r="G8372" s="1" t="str">
        <f t="shared" si="1172"/>
        <v>*</v>
      </c>
      <c r="J8372" s="1" t="str">
        <f t="shared" si="1173"/>
        <v>*</v>
      </c>
      <c r="P8372" s="1">
        <v>5</v>
      </c>
      <c r="Q8372" s="1">
        <f t="shared" si="1178"/>
        <v>0.01</v>
      </c>
      <c r="T8372" s="4">
        <v>539.20600000000002</v>
      </c>
      <c r="U8372" s="9">
        <f t="shared" si="1174"/>
        <v>0</v>
      </c>
      <c r="V8372" s="4">
        <f t="shared" si="1175"/>
        <v>107.8412</v>
      </c>
      <c r="W8372" s="1" t="s">
        <v>21</v>
      </c>
      <c r="X8372" s="1">
        <v>8.8000000000000007</v>
      </c>
      <c r="Y8372" s="4">
        <f t="shared" si="1176"/>
        <v>548.00599999999997</v>
      </c>
      <c r="Z8372" s="1" t="s">
        <v>22</v>
      </c>
      <c r="AA8372" s="1" t="s">
        <v>28</v>
      </c>
      <c r="AB8372" s="1" t="s">
        <v>24</v>
      </c>
      <c r="AC8372" s="1" t="s">
        <v>25</v>
      </c>
      <c r="AD8372" s="1" t="s">
        <v>19</v>
      </c>
      <c r="AE8372" s="2">
        <v>41271</v>
      </c>
    </row>
    <row r="8373" spans="1:31" x14ac:dyDescent="0.25">
      <c r="A8373">
        <f t="shared" si="1177"/>
        <v>8372</v>
      </c>
      <c r="B8373" s="1">
        <v>30469</v>
      </c>
      <c r="C8373" s="2">
        <v>41268</v>
      </c>
      <c r="D8373" s="1" t="s">
        <v>27</v>
      </c>
      <c r="E8373" s="1" t="str">
        <f t="shared" si="1170"/>
        <v>*</v>
      </c>
      <c r="F8373" s="1" t="str">
        <f t="shared" si="1171"/>
        <v>*</v>
      </c>
      <c r="G8373" s="1" t="str">
        <f t="shared" si="1172"/>
        <v>*</v>
      </c>
      <c r="J8373" s="1" t="str">
        <f t="shared" si="1173"/>
        <v>*</v>
      </c>
      <c r="P8373" s="1">
        <v>46</v>
      </c>
      <c r="Q8373" s="1">
        <f t="shared" si="1178"/>
        <v>0.05</v>
      </c>
      <c r="T8373" s="4">
        <v>304.26</v>
      </c>
      <c r="U8373" s="9">
        <f t="shared" si="1174"/>
        <v>0</v>
      </c>
      <c r="V8373" s="4">
        <f t="shared" si="1175"/>
        <v>6.6143478260869566</v>
      </c>
      <c r="W8373" s="1" t="s">
        <v>21</v>
      </c>
      <c r="X8373" s="1">
        <v>2.35</v>
      </c>
      <c r="Y8373" s="4">
        <f t="shared" si="1176"/>
        <v>306.61</v>
      </c>
      <c r="Z8373" s="1" t="s">
        <v>42</v>
      </c>
      <c r="AA8373" s="1" t="s">
        <v>28</v>
      </c>
      <c r="AB8373" s="1" t="s">
        <v>29</v>
      </c>
      <c r="AC8373" s="1" t="s">
        <v>30</v>
      </c>
      <c r="AD8373" s="1" t="s">
        <v>31</v>
      </c>
      <c r="AE8373" s="2">
        <v>41270</v>
      </c>
    </row>
    <row r="8374" spans="1:31" x14ac:dyDescent="0.25">
      <c r="A8374">
        <f t="shared" si="1177"/>
        <v>8373</v>
      </c>
      <c r="B8374" s="1">
        <v>19394</v>
      </c>
      <c r="C8374" s="2">
        <v>41268</v>
      </c>
      <c r="D8374" s="1" t="s">
        <v>36</v>
      </c>
      <c r="E8374" s="1" t="str">
        <f t="shared" si="1170"/>
        <v>*</v>
      </c>
      <c r="F8374" s="1" t="str">
        <f t="shared" si="1171"/>
        <v>*</v>
      </c>
      <c r="G8374" s="1" t="str">
        <f t="shared" si="1172"/>
        <v>*</v>
      </c>
      <c r="J8374" s="1" t="str">
        <f t="shared" si="1173"/>
        <v>*</v>
      </c>
      <c r="P8374" s="1">
        <v>16</v>
      </c>
      <c r="Q8374" s="1">
        <f t="shared" si="1178"/>
        <v>0.02</v>
      </c>
      <c r="T8374" s="4">
        <v>279.327</v>
      </c>
      <c r="U8374" s="9">
        <f t="shared" si="1174"/>
        <v>0</v>
      </c>
      <c r="V8374" s="4">
        <f t="shared" si="1175"/>
        <v>17.4579375</v>
      </c>
      <c r="W8374" s="1" t="s">
        <v>21</v>
      </c>
      <c r="X8374" s="1">
        <v>0.99</v>
      </c>
      <c r="Y8374" s="4">
        <f t="shared" si="1176"/>
        <v>280.31700000000001</v>
      </c>
      <c r="Z8374" s="1" t="s">
        <v>22</v>
      </c>
      <c r="AA8374" s="1" t="s">
        <v>28</v>
      </c>
      <c r="AB8374" s="1" t="s">
        <v>24</v>
      </c>
      <c r="AC8374" s="1" t="s">
        <v>25</v>
      </c>
      <c r="AD8374" s="1" t="s">
        <v>31</v>
      </c>
      <c r="AE8374" s="2">
        <v>41269</v>
      </c>
    </row>
    <row r="8375" spans="1:31" x14ac:dyDescent="0.25">
      <c r="A8375">
        <f t="shared" si="1177"/>
        <v>8374</v>
      </c>
      <c r="B8375" s="1">
        <v>10466</v>
      </c>
      <c r="C8375" s="2">
        <v>41268</v>
      </c>
      <c r="D8375" s="1" t="s">
        <v>20</v>
      </c>
      <c r="E8375" s="1" t="str">
        <f t="shared" si="1170"/>
        <v>*</v>
      </c>
      <c r="F8375" s="1" t="str">
        <f t="shared" si="1171"/>
        <v>**</v>
      </c>
      <c r="G8375" s="1" t="str">
        <f t="shared" si="1172"/>
        <v>**</v>
      </c>
      <c r="J8375" s="1" t="str">
        <f t="shared" si="1173"/>
        <v>**</v>
      </c>
      <c r="P8375" s="1">
        <v>27</v>
      </c>
      <c r="Q8375" s="1">
        <f t="shared" si="1178"/>
        <v>3.5000000000000003E-2</v>
      </c>
      <c r="T8375" s="4">
        <v>114.86</v>
      </c>
      <c r="U8375" s="9">
        <f t="shared" si="1174"/>
        <v>0</v>
      </c>
      <c r="V8375" s="4">
        <f t="shared" si="1175"/>
        <v>4.2540740740740741</v>
      </c>
      <c r="W8375" s="1" t="s">
        <v>21</v>
      </c>
      <c r="X8375" s="1">
        <v>0.94</v>
      </c>
      <c r="Y8375" s="4">
        <f t="shared" si="1176"/>
        <v>115.8</v>
      </c>
      <c r="Z8375" s="1" t="s">
        <v>42</v>
      </c>
      <c r="AA8375" s="1" t="s">
        <v>28</v>
      </c>
      <c r="AB8375" s="1" t="s">
        <v>29</v>
      </c>
      <c r="AC8375" s="1" t="s">
        <v>30</v>
      </c>
      <c r="AD8375" s="1" t="s">
        <v>31</v>
      </c>
      <c r="AE8375" s="2">
        <v>41269</v>
      </c>
    </row>
    <row r="8376" spans="1:31" x14ac:dyDescent="0.25">
      <c r="A8376">
        <f t="shared" si="1177"/>
        <v>8375</v>
      </c>
      <c r="B8376" s="1">
        <v>48672</v>
      </c>
      <c r="C8376" s="2">
        <v>41269</v>
      </c>
      <c r="D8376" s="1" t="s">
        <v>20</v>
      </c>
      <c r="E8376" s="1" t="str">
        <f t="shared" si="1170"/>
        <v>*</v>
      </c>
      <c r="F8376" s="1" t="str">
        <f t="shared" si="1171"/>
        <v>**</v>
      </c>
      <c r="G8376" s="1" t="str">
        <f t="shared" si="1172"/>
        <v>**</v>
      </c>
      <c r="J8376" s="1" t="str">
        <f t="shared" si="1173"/>
        <v>**</v>
      </c>
      <c r="P8376" s="1">
        <v>43</v>
      </c>
      <c r="Q8376" s="1">
        <f t="shared" si="1178"/>
        <v>0.05</v>
      </c>
      <c r="T8376" s="4">
        <v>255.7</v>
      </c>
      <c r="U8376" s="9">
        <f t="shared" si="1174"/>
        <v>0</v>
      </c>
      <c r="V8376" s="4">
        <f t="shared" si="1175"/>
        <v>5.9465116279069763</v>
      </c>
      <c r="W8376" s="1" t="s">
        <v>21</v>
      </c>
      <c r="X8376" s="1">
        <v>3.37</v>
      </c>
      <c r="Y8376" s="4">
        <f t="shared" si="1176"/>
        <v>259.07</v>
      </c>
      <c r="Z8376" s="1" t="s">
        <v>15</v>
      </c>
      <c r="AA8376" s="1" t="s">
        <v>23</v>
      </c>
      <c r="AB8376" s="1" t="s">
        <v>29</v>
      </c>
      <c r="AC8376" s="1" t="s">
        <v>61</v>
      </c>
      <c r="AD8376" s="1" t="s">
        <v>31</v>
      </c>
      <c r="AE8376" s="2">
        <v>41269</v>
      </c>
    </row>
    <row r="8377" spans="1:31" x14ac:dyDescent="0.25">
      <c r="A8377">
        <f t="shared" si="1177"/>
        <v>8376</v>
      </c>
      <c r="B8377" s="1">
        <v>16772</v>
      </c>
      <c r="C8377" s="2">
        <v>41269</v>
      </c>
      <c r="D8377" s="1" t="s">
        <v>20</v>
      </c>
      <c r="E8377" s="1" t="str">
        <f t="shared" si="1170"/>
        <v>*</v>
      </c>
      <c r="F8377" s="1" t="str">
        <f t="shared" si="1171"/>
        <v>**</v>
      </c>
      <c r="G8377" s="1" t="str">
        <f t="shared" si="1172"/>
        <v>**</v>
      </c>
      <c r="J8377" s="1" t="str">
        <f t="shared" si="1173"/>
        <v>**</v>
      </c>
      <c r="P8377" s="1">
        <v>38</v>
      </c>
      <c r="Q8377" s="1">
        <f t="shared" si="1178"/>
        <v>0.04</v>
      </c>
      <c r="T8377" s="4">
        <v>95.71</v>
      </c>
      <c r="U8377" s="9">
        <f t="shared" si="1174"/>
        <v>0</v>
      </c>
      <c r="V8377" s="4">
        <f t="shared" si="1175"/>
        <v>2.5186842105263154</v>
      </c>
      <c r="W8377" s="1" t="s">
        <v>21</v>
      </c>
      <c r="X8377" s="1">
        <v>0.5</v>
      </c>
      <c r="Y8377" s="4">
        <f t="shared" si="1176"/>
        <v>96.21</v>
      </c>
      <c r="Z8377" s="1" t="s">
        <v>46</v>
      </c>
      <c r="AA8377" s="1" t="s">
        <v>37</v>
      </c>
      <c r="AB8377" s="1" t="s">
        <v>29</v>
      </c>
      <c r="AC8377" s="1" t="s">
        <v>58</v>
      </c>
      <c r="AD8377" s="1" t="s">
        <v>19</v>
      </c>
      <c r="AE8377" s="2">
        <v>41271</v>
      </c>
    </row>
    <row r="8378" spans="1:31" x14ac:dyDescent="0.25">
      <c r="A8378">
        <f t="shared" si="1177"/>
        <v>8377</v>
      </c>
      <c r="B8378" s="1">
        <v>28611</v>
      </c>
      <c r="C8378" s="2">
        <v>41270</v>
      </c>
      <c r="D8378" s="1" t="s">
        <v>13</v>
      </c>
      <c r="E8378" s="1" t="str">
        <f t="shared" si="1170"/>
        <v>*</v>
      </c>
      <c r="F8378" s="1" t="str">
        <f t="shared" si="1171"/>
        <v>*</v>
      </c>
      <c r="G8378" s="1" t="str">
        <f t="shared" si="1172"/>
        <v>*</v>
      </c>
      <c r="J8378" s="1" t="str">
        <f t="shared" si="1173"/>
        <v>*</v>
      </c>
      <c r="P8378" s="1">
        <v>30</v>
      </c>
      <c r="Q8378" s="1">
        <f t="shared" si="1178"/>
        <v>0.04</v>
      </c>
      <c r="T8378" s="4">
        <v>15337.58</v>
      </c>
      <c r="U8378" s="9">
        <f t="shared" si="1174"/>
        <v>1</v>
      </c>
      <c r="V8378" s="4">
        <f t="shared" si="1175"/>
        <v>511.25266666666664</v>
      </c>
      <c r="W8378" s="1" t="s">
        <v>21</v>
      </c>
      <c r="X8378" s="1">
        <v>19.989999999999998</v>
      </c>
      <c r="Y8378" s="4">
        <f t="shared" si="1176"/>
        <v>15357.57</v>
      </c>
      <c r="Z8378" s="1" t="s">
        <v>44</v>
      </c>
      <c r="AA8378" s="1" t="s">
        <v>16</v>
      </c>
      <c r="AB8378" s="1" t="s">
        <v>29</v>
      </c>
      <c r="AC8378" s="1" t="s">
        <v>43</v>
      </c>
      <c r="AD8378" s="1" t="s">
        <v>19</v>
      </c>
      <c r="AE8378" s="2">
        <v>41273</v>
      </c>
    </row>
    <row r="8379" spans="1:31" x14ac:dyDescent="0.25">
      <c r="A8379">
        <f t="shared" si="1177"/>
        <v>8378</v>
      </c>
      <c r="B8379" s="1">
        <v>28611</v>
      </c>
      <c r="C8379" s="2">
        <v>41270</v>
      </c>
      <c r="D8379" s="1" t="s">
        <v>13</v>
      </c>
      <c r="E8379" s="1" t="str">
        <f t="shared" si="1170"/>
        <v>*</v>
      </c>
      <c r="F8379" s="1" t="str">
        <f t="shared" si="1171"/>
        <v>*</v>
      </c>
      <c r="G8379" s="1" t="str">
        <f t="shared" si="1172"/>
        <v>*</v>
      </c>
      <c r="J8379" s="1" t="str">
        <f t="shared" si="1173"/>
        <v>*</v>
      </c>
      <c r="P8379" s="1">
        <v>42</v>
      </c>
      <c r="Q8379" s="1">
        <f t="shared" si="1178"/>
        <v>0.05</v>
      </c>
      <c r="T8379" s="4">
        <v>3883.4715000000001</v>
      </c>
      <c r="U8379" s="9">
        <f t="shared" si="1174"/>
        <v>1</v>
      </c>
      <c r="V8379" s="4">
        <f t="shared" si="1175"/>
        <v>92.463607142857143</v>
      </c>
      <c r="W8379" s="1" t="s">
        <v>21</v>
      </c>
      <c r="X8379" s="1">
        <v>8.99</v>
      </c>
      <c r="Y8379" s="4">
        <f t="shared" si="1176"/>
        <v>3892.4614999999999</v>
      </c>
      <c r="Z8379" s="1" t="s">
        <v>44</v>
      </c>
      <c r="AA8379" s="1" t="s">
        <v>16</v>
      </c>
      <c r="AB8379" s="1" t="s">
        <v>24</v>
      </c>
      <c r="AC8379" s="1" t="s">
        <v>25</v>
      </c>
      <c r="AD8379" s="1" t="s">
        <v>19</v>
      </c>
      <c r="AE8379" s="2">
        <v>41272</v>
      </c>
    </row>
    <row r="8380" spans="1:31" x14ac:dyDescent="0.25">
      <c r="A8380">
        <f t="shared" si="1177"/>
        <v>8379</v>
      </c>
      <c r="B8380" s="1">
        <v>26726</v>
      </c>
      <c r="C8380" s="2">
        <v>41270</v>
      </c>
      <c r="D8380" s="1" t="s">
        <v>20</v>
      </c>
      <c r="E8380" s="1" t="str">
        <f t="shared" si="1170"/>
        <v>*</v>
      </c>
      <c r="F8380" s="1" t="str">
        <f t="shared" si="1171"/>
        <v>**</v>
      </c>
      <c r="G8380" s="1" t="str">
        <f t="shared" si="1172"/>
        <v>**</v>
      </c>
      <c r="J8380" s="1" t="str">
        <f t="shared" si="1173"/>
        <v>**</v>
      </c>
      <c r="P8380" s="1">
        <v>41</v>
      </c>
      <c r="Q8380" s="1">
        <f t="shared" si="1178"/>
        <v>0.05</v>
      </c>
      <c r="T8380" s="4">
        <v>833.51</v>
      </c>
      <c r="U8380" s="9">
        <f t="shared" si="1174"/>
        <v>0</v>
      </c>
      <c r="V8380" s="4">
        <f t="shared" si="1175"/>
        <v>20.32951219512195</v>
      </c>
      <c r="W8380" s="1" t="s">
        <v>21</v>
      </c>
      <c r="X8380" s="1">
        <v>1.49</v>
      </c>
      <c r="Y8380" s="4">
        <f t="shared" si="1176"/>
        <v>835</v>
      </c>
      <c r="Z8380" s="1" t="s">
        <v>53</v>
      </c>
      <c r="AA8380" s="1" t="s">
        <v>23</v>
      </c>
      <c r="AB8380" s="1" t="s">
        <v>29</v>
      </c>
      <c r="AC8380" s="1" t="s">
        <v>43</v>
      </c>
      <c r="AD8380" s="1" t="s">
        <v>19</v>
      </c>
      <c r="AE8380" s="2">
        <v>41271</v>
      </c>
    </row>
    <row r="8381" spans="1:31" x14ac:dyDescent="0.25">
      <c r="A8381">
        <f t="shared" si="1177"/>
        <v>8380</v>
      </c>
      <c r="B8381" s="1">
        <v>1573</v>
      </c>
      <c r="C8381" s="2">
        <v>41270</v>
      </c>
      <c r="D8381" s="1" t="s">
        <v>20</v>
      </c>
      <c r="E8381" s="1" t="str">
        <f t="shared" si="1170"/>
        <v>*</v>
      </c>
      <c r="F8381" s="1" t="str">
        <f t="shared" si="1171"/>
        <v>**</v>
      </c>
      <c r="G8381" s="1" t="str">
        <f t="shared" si="1172"/>
        <v>**</v>
      </c>
      <c r="J8381" s="1" t="str">
        <f t="shared" si="1173"/>
        <v>**</v>
      </c>
      <c r="P8381" s="1">
        <v>13</v>
      </c>
      <c r="Q8381" s="1">
        <f t="shared" si="1178"/>
        <v>0.02</v>
      </c>
      <c r="T8381" s="4">
        <v>759.94</v>
      </c>
      <c r="U8381" s="9">
        <f t="shared" si="1174"/>
        <v>0</v>
      </c>
      <c r="V8381" s="4">
        <f t="shared" si="1175"/>
        <v>58.456923076923083</v>
      </c>
      <c r="W8381" s="1" t="s">
        <v>33</v>
      </c>
      <c r="X8381" s="1">
        <v>32.409999999999997</v>
      </c>
      <c r="Y8381" s="4">
        <f t="shared" si="1176"/>
        <v>792.35</v>
      </c>
      <c r="Z8381" s="1" t="s">
        <v>22</v>
      </c>
      <c r="AA8381" s="1" t="s">
        <v>23</v>
      </c>
      <c r="AB8381" s="1" t="s">
        <v>17</v>
      </c>
      <c r="AC8381" s="1" t="s">
        <v>34</v>
      </c>
      <c r="AD8381" s="1" t="s">
        <v>35</v>
      </c>
      <c r="AE8381" s="2">
        <v>41272</v>
      </c>
    </row>
    <row r="8382" spans="1:31" x14ac:dyDescent="0.25">
      <c r="A8382">
        <f t="shared" si="1177"/>
        <v>8381</v>
      </c>
      <c r="B8382" s="1">
        <v>26726</v>
      </c>
      <c r="C8382" s="2">
        <v>41270</v>
      </c>
      <c r="D8382" s="1" t="s">
        <v>20</v>
      </c>
      <c r="E8382" s="1" t="str">
        <f t="shared" si="1170"/>
        <v>*</v>
      </c>
      <c r="F8382" s="1" t="str">
        <f t="shared" si="1171"/>
        <v>**</v>
      </c>
      <c r="G8382" s="1" t="str">
        <f t="shared" si="1172"/>
        <v>**</v>
      </c>
      <c r="J8382" s="1" t="str">
        <f t="shared" si="1173"/>
        <v>**</v>
      </c>
      <c r="P8382" s="1">
        <v>37</v>
      </c>
      <c r="Q8382" s="1">
        <f t="shared" si="1178"/>
        <v>0.04</v>
      </c>
      <c r="T8382" s="4">
        <v>173.11</v>
      </c>
      <c r="U8382" s="9">
        <f t="shared" si="1174"/>
        <v>0</v>
      </c>
      <c r="V8382" s="4">
        <f t="shared" si="1175"/>
        <v>4.6786486486486494</v>
      </c>
      <c r="W8382" s="1" t="s">
        <v>21</v>
      </c>
      <c r="X8382" s="1">
        <v>5.15</v>
      </c>
      <c r="Y8382" s="4">
        <f t="shared" si="1176"/>
        <v>178.26000000000002</v>
      </c>
      <c r="Z8382" s="1" t="s">
        <v>53</v>
      </c>
      <c r="AA8382" s="1" t="s">
        <v>23</v>
      </c>
      <c r="AB8382" s="1" t="s">
        <v>29</v>
      </c>
      <c r="AC8382" s="1" t="s">
        <v>63</v>
      </c>
      <c r="AD8382" s="1" t="s">
        <v>19</v>
      </c>
      <c r="AE8382" s="2">
        <v>41270</v>
      </c>
    </row>
    <row r="8383" spans="1:31" x14ac:dyDescent="0.25">
      <c r="A8383">
        <f t="shared" si="1177"/>
        <v>8382</v>
      </c>
      <c r="B8383" s="1">
        <v>26726</v>
      </c>
      <c r="C8383" s="2">
        <v>41270</v>
      </c>
      <c r="D8383" s="1" t="s">
        <v>20</v>
      </c>
      <c r="E8383" s="1" t="str">
        <f t="shared" si="1170"/>
        <v>*</v>
      </c>
      <c r="F8383" s="1" t="str">
        <f t="shared" si="1171"/>
        <v>**</v>
      </c>
      <c r="G8383" s="1" t="str">
        <f t="shared" si="1172"/>
        <v>**</v>
      </c>
      <c r="J8383" s="1" t="str">
        <f t="shared" si="1173"/>
        <v>**</v>
      </c>
      <c r="P8383" s="1">
        <v>11</v>
      </c>
      <c r="Q8383" s="1">
        <f t="shared" si="1178"/>
        <v>0.02</v>
      </c>
      <c r="T8383" s="4">
        <v>86.68</v>
      </c>
      <c r="U8383" s="9">
        <f t="shared" si="1174"/>
        <v>0</v>
      </c>
      <c r="V8383" s="4">
        <f t="shared" si="1175"/>
        <v>7.8800000000000008</v>
      </c>
      <c r="W8383" s="1" t="s">
        <v>21</v>
      </c>
      <c r="X8383" s="1">
        <v>49</v>
      </c>
      <c r="Y8383" s="4">
        <f t="shared" si="1176"/>
        <v>135.68</v>
      </c>
      <c r="Z8383" s="1" t="s">
        <v>53</v>
      </c>
      <c r="AA8383" s="1" t="s">
        <v>23</v>
      </c>
      <c r="AB8383" s="1" t="s">
        <v>29</v>
      </c>
      <c r="AC8383" s="1" t="s">
        <v>63</v>
      </c>
      <c r="AD8383" s="1" t="s">
        <v>48</v>
      </c>
      <c r="AE8383" s="2">
        <v>41272</v>
      </c>
    </row>
    <row r="8384" spans="1:31" x14ac:dyDescent="0.25">
      <c r="A8384">
        <f t="shared" si="1177"/>
        <v>8383</v>
      </c>
      <c r="B8384" s="1">
        <v>29505</v>
      </c>
      <c r="C8384" s="2">
        <v>41270</v>
      </c>
      <c r="D8384" s="1" t="s">
        <v>36</v>
      </c>
      <c r="E8384" s="1" t="str">
        <f t="shared" si="1170"/>
        <v>*</v>
      </c>
      <c r="F8384" s="1" t="str">
        <f t="shared" si="1171"/>
        <v>*</v>
      </c>
      <c r="G8384" s="1" t="str">
        <f t="shared" si="1172"/>
        <v>*</v>
      </c>
      <c r="J8384" s="1" t="str">
        <f t="shared" si="1173"/>
        <v>*</v>
      </c>
      <c r="P8384" s="1">
        <v>22</v>
      </c>
      <c r="Q8384" s="1">
        <f t="shared" si="1178"/>
        <v>3.5000000000000003E-2</v>
      </c>
      <c r="T8384" s="4">
        <v>45.21</v>
      </c>
      <c r="U8384" s="9">
        <f t="shared" si="1174"/>
        <v>0</v>
      </c>
      <c r="V8384" s="4">
        <f t="shared" si="1175"/>
        <v>2.0550000000000002</v>
      </c>
      <c r="W8384" s="1" t="s">
        <v>14</v>
      </c>
      <c r="X8384" s="1">
        <v>0.7</v>
      </c>
      <c r="Y8384" s="4">
        <f t="shared" si="1176"/>
        <v>45.910000000000004</v>
      </c>
      <c r="Z8384" s="1" t="s">
        <v>42</v>
      </c>
      <c r="AA8384" s="1" t="s">
        <v>37</v>
      </c>
      <c r="AB8384" s="1" t="s">
        <v>29</v>
      </c>
      <c r="AC8384" s="1" t="s">
        <v>30</v>
      </c>
      <c r="AD8384" s="1" t="s">
        <v>31</v>
      </c>
      <c r="AE8384" s="2">
        <v>41271</v>
      </c>
    </row>
    <row r="8385" spans="1:31" x14ac:dyDescent="0.25">
      <c r="A8385">
        <f t="shared" si="1177"/>
        <v>8384</v>
      </c>
      <c r="B8385" s="1">
        <v>4706</v>
      </c>
      <c r="C8385" s="2">
        <v>41271</v>
      </c>
      <c r="D8385" s="1" t="s">
        <v>27</v>
      </c>
      <c r="E8385" s="1" t="str">
        <f t="shared" si="1170"/>
        <v>*</v>
      </c>
      <c r="F8385" s="1" t="str">
        <f t="shared" si="1171"/>
        <v>*</v>
      </c>
      <c r="G8385" s="1" t="str">
        <f t="shared" si="1172"/>
        <v>*</v>
      </c>
      <c r="J8385" s="1" t="str">
        <f t="shared" si="1173"/>
        <v>*</v>
      </c>
      <c r="P8385" s="1">
        <v>30</v>
      </c>
      <c r="Q8385" s="1">
        <f t="shared" si="1178"/>
        <v>0.04</v>
      </c>
      <c r="T8385" s="4">
        <v>2116.6999999999998</v>
      </c>
      <c r="U8385" s="9">
        <f t="shared" si="1174"/>
        <v>1</v>
      </c>
      <c r="V8385" s="4">
        <f t="shared" si="1175"/>
        <v>70.556666666666658</v>
      </c>
      <c r="W8385" s="1" t="s">
        <v>21</v>
      </c>
      <c r="X8385" s="1">
        <v>19.989999999999998</v>
      </c>
      <c r="Y8385" s="4">
        <f t="shared" si="1176"/>
        <v>2136.6899999999996</v>
      </c>
      <c r="Z8385" s="1" t="s">
        <v>42</v>
      </c>
      <c r="AA8385" s="1" t="s">
        <v>23</v>
      </c>
      <c r="AB8385" s="1" t="s">
        <v>29</v>
      </c>
      <c r="AC8385" s="1" t="s">
        <v>43</v>
      </c>
      <c r="AD8385" s="1" t="s">
        <v>19</v>
      </c>
      <c r="AE8385" s="2">
        <v>41273</v>
      </c>
    </row>
    <row r="8386" spans="1:31" x14ac:dyDescent="0.25">
      <c r="A8386">
        <f t="shared" si="1177"/>
        <v>8385</v>
      </c>
      <c r="B8386" s="1">
        <v>28453</v>
      </c>
      <c r="C8386" s="2">
        <v>41271</v>
      </c>
      <c r="D8386" s="1" t="s">
        <v>32</v>
      </c>
      <c r="E8386" s="1" t="str">
        <f t="shared" si="1170"/>
        <v>***</v>
      </c>
      <c r="F8386" s="1" t="str">
        <f t="shared" si="1171"/>
        <v>***</v>
      </c>
      <c r="G8386" s="1" t="str">
        <f t="shared" si="1172"/>
        <v>***</v>
      </c>
      <c r="J8386" s="1" t="str">
        <f t="shared" si="1173"/>
        <v>***</v>
      </c>
      <c r="P8386" s="1">
        <v>26</v>
      </c>
      <c r="Q8386" s="1">
        <f t="shared" si="1178"/>
        <v>3.5000000000000003E-2</v>
      </c>
      <c r="T8386" s="4">
        <v>560.03</v>
      </c>
      <c r="U8386" s="9">
        <f t="shared" si="1174"/>
        <v>0</v>
      </c>
      <c r="V8386" s="4">
        <f t="shared" si="1175"/>
        <v>21.539615384615384</v>
      </c>
      <c r="W8386" s="1" t="s">
        <v>21</v>
      </c>
      <c r="X8386" s="1">
        <v>13.99</v>
      </c>
      <c r="Y8386" s="4">
        <f t="shared" si="1176"/>
        <v>574.02</v>
      </c>
      <c r="Z8386" s="1" t="s">
        <v>49</v>
      </c>
      <c r="AA8386" s="1" t="s">
        <v>37</v>
      </c>
      <c r="AB8386" s="1" t="s">
        <v>29</v>
      </c>
      <c r="AC8386" s="1" t="s">
        <v>63</v>
      </c>
      <c r="AD8386" s="1" t="s">
        <v>26</v>
      </c>
      <c r="AE8386" s="2">
        <v>41271</v>
      </c>
    </row>
    <row r="8387" spans="1:31" x14ac:dyDescent="0.25">
      <c r="A8387">
        <f t="shared" si="1177"/>
        <v>8386</v>
      </c>
      <c r="B8387" s="1">
        <v>5891</v>
      </c>
      <c r="C8387" s="2">
        <v>41271</v>
      </c>
      <c r="D8387" s="1" t="s">
        <v>36</v>
      </c>
      <c r="E8387" s="1" t="str">
        <f t="shared" ref="E8387:E8400" si="1179">IF(D8387="Critical","***","*")</f>
        <v>*</v>
      </c>
      <c r="F8387" s="1" t="str">
        <f t="shared" ref="F8387:F8400" si="1180">IF(D8387="Critical","***",IF(D8387="High","**","*"))</f>
        <v>*</v>
      </c>
      <c r="G8387" s="1" t="str">
        <f t="shared" ref="G8387:G8400" si="1181">VLOOKUP(D8387,$H$6:$I$10,2,FALSE)</f>
        <v>*</v>
      </c>
      <c r="J8387" s="1" t="str">
        <f t="shared" ref="J8387:J8400" si="1182">HLOOKUP(D8387,$K$5:$O$6,2,FALSE)</f>
        <v>*</v>
      </c>
      <c r="P8387" s="1">
        <v>2</v>
      </c>
      <c r="Q8387" s="1">
        <f t="shared" si="1178"/>
        <v>0.01</v>
      </c>
      <c r="T8387" s="4">
        <v>44.45</v>
      </c>
      <c r="U8387" s="9">
        <f t="shared" ref="U8387:U8400" si="1183">IF(T8387&gt;1000,1,0)</f>
        <v>0</v>
      </c>
      <c r="V8387" s="4">
        <f t="shared" ref="V8387:V8400" si="1184">T8387/P8387</f>
        <v>22.225000000000001</v>
      </c>
      <c r="W8387" s="1" t="s">
        <v>21</v>
      </c>
      <c r="X8387" s="1">
        <v>1.49</v>
      </c>
      <c r="Y8387" s="4">
        <f t="shared" ref="Y8387:Y8400" si="1185">X8387+T8387</f>
        <v>45.940000000000005</v>
      </c>
      <c r="Z8387" s="1" t="s">
        <v>15</v>
      </c>
      <c r="AA8387" s="1" t="s">
        <v>37</v>
      </c>
      <c r="AB8387" s="1" t="s">
        <v>29</v>
      </c>
      <c r="AC8387" s="1" t="s">
        <v>43</v>
      </c>
      <c r="AD8387" s="1" t="s">
        <v>19</v>
      </c>
      <c r="AE8387" s="2">
        <v>41273</v>
      </c>
    </row>
    <row r="8388" spans="1:31" x14ac:dyDescent="0.25">
      <c r="A8388">
        <f t="shared" ref="A8388:A8400" si="1186">A8387+1</f>
        <v>8387</v>
      </c>
      <c r="B8388" s="1">
        <v>29220</v>
      </c>
      <c r="C8388" s="2">
        <v>41272</v>
      </c>
      <c r="D8388" s="1" t="s">
        <v>36</v>
      </c>
      <c r="E8388" s="1" t="str">
        <f t="shared" si="1179"/>
        <v>*</v>
      </c>
      <c r="F8388" s="1" t="str">
        <f t="shared" si="1180"/>
        <v>*</v>
      </c>
      <c r="G8388" s="1" t="str">
        <f t="shared" si="1181"/>
        <v>*</v>
      </c>
      <c r="J8388" s="1" t="str">
        <f t="shared" si="1182"/>
        <v>*</v>
      </c>
      <c r="P8388" s="1">
        <v>36</v>
      </c>
      <c r="Q8388" s="1">
        <f t="shared" ref="Q8388:Q8400" si="1187">VLOOKUP(P8388,$R$5:$S$10,2,TRUE)</f>
        <v>0.04</v>
      </c>
      <c r="T8388" s="4">
        <v>12690.33</v>
      </c>
      <c r="U8388" s="9">
        <f t="shared" si="1183"/>
        <v>1</v>
      </c>
      <c r="V8388" s="4">
        <f t="shared" si="1184"/>
        <v>352.50916666666666</v>
      </c>
      <c r="W8388" s="1" t="s">
        <v>14</v>
      </c>
      <c r="X8388" s="1">
        <v>19.989999999999998</v>
      </c>
      <c r="Y8388" s="4">
        <f t="shared" si="1185"/>
        <v>12710.32</v>
      </c>
      <c r="Z8388" s="1" t="s">
        <v>44</v>
      </c>
      <c r="AA8388" s="1" t="s">
        <v>28</v>
      </c>
      <c r="AB8388" s="1" t="s">
        <v>29</v>
      </c>
      <c r="AC8388" s="1" t="s">
        <v>43</v>
      </c>
      <c r="AD8388" s="1" t="s">
        <v>19</v>
      </c>
      <c r="AE8388" s="2">
        <v>41272</v>
      </c>
    </row>
    <row r="8389" spans="1:31" x14ac:dyDescent="0.25">
      <c r="A8389">
        <f t="shared" si="1186"/>
        <v>8388</v>
      </c>
      <c r="B8389" s="1">
        <v>29216</v>
      </c>
      <c r="C8389" s="2">
        <v>41272</v>
      </c>
      <c r="D8389" s="1" t="s">
        <v>32</v>
      </c>
      <c r="E8389" s="1" t="str">
        <f t="shared" si="1179"/>
        <v>***</v>
      </c>
      <c r="F8389" s="1" t="str">
        <f t="shared" si="1180"/>
        <v>***</v>
      </c>
      <c r="G8389" s="1" t="str">
        <f t="shared" si="1181"/>
        <v>***</v>
      </c>
      <c r="J8389" s="1" t="str">
        <f t="shared" si="1182"/>
        <v>***</v>
      </c>
      <c r="P8389" s="1">
        <v>17</v>
      </c>
      <c r="Q8389" s="1">
        <f t="shared" si="1187"/>
        <v>0.02</v>
      </c>
      <c r="T8389" s="4">
        <v>3711.04</v>
      </c>
      <c r="U8389" s="9">
        <f t="shared" si="1183"/>
        <v>1</v>
      </c>
      <c r="V8389" s="4">
        <f t="shared" si="1184"/>
        <v>218.29647058823528</v>
      </c>
      <c r="W8389" s="1" t="s">
        <v>33</v>
      </c>
      <c r="X8389" s="1">
        <v>69.64</v>
      </c>
      <c r="Y8389" s="4">
        <f t="shared" si="1185"/>
        <v>3780.68</v>
      </c>
      <c r="Z8389" s="1" t="s">
        <v>49</v>
      </c>
      <c r="AA8389" s="1" t="s">
        <v>37</v>
      </c>
      <c r="AB8389" s="1" t="s">
        <v>17</v>
      </c>
      <c r="AC8389" s="1" t="s">
        <v>52</v>
      </c>
      <c r="AD8389" s="1" t="s">
        <v>59</v>
      </c>
      <c r="AE8389" s="2">
        <v>41273</v>
      </c>
    </row>
    <row r="8390" spans="1:31" x14ac:dyDescent="0.25">
      <c r="A8390">
        <f t="shared" si="1186"/>
        <v>8389</v>
      </c>
      <c r="B8390" s="1">
        <v>29216</v>
      </c>
      <c r="C8390" s="2">
        <v>41272</v>
      </c>
      <c r="D8390" s="1" t="s">
        <v>32</v>
      </c>
      <c r="E8390" s="1" t="str">
        <f t="shared" si="1179"/>
        <v>***</v>
      </c>
      <c r="F8390" s="1" t="str">
        <f t="shared" si="1180"/>
        <v>***</v>
      </c>
      <c r="G8390" s="1" t="str">
        <f t="shared" si="1181"/>
        <v>***</v>
      </c>
      <c r="J8390" s="1" t="str">
        <f t="shared" si="1182"/>
        <v>***</v>
      </c>
      <c r="P8390" s="1">
        <v>46</v>
      </c>
      <c r="Q8390" s="1">
        <f t="shared" si="1187"/>
        <v>0.05</v>
      </c>
      <c r="T8390" s="4">
        <v>1936.45</v>
      </c>
      <c r="U8390" s="9">
        <f t="shared" si="1183"/>
        <v>1</v>
      </c>
      <c r="V8390" s="4">
        <f t="shared" si="1184"/>
        <v>42.096739130434784</v>
      </c>
      <c r="W8390" s="1" t="s">
        <v>21</v>
      </c>
      <c r="X8390" s="1">
        <v>4</v>
      </c>
      <c r="Y8390" s="4">
        <f t="shared" si="1185"/>
        <v>1940.45</v>
      </c>
      <c r="Z8390" s="1" t="s">
        <v>49</v>
      </c>
      <c r="AA8390" s="1" t="s">
        <v>37</v>
      </c>
      <c r="AB8390" s="1" t="s">
        <v>24</v>
      </c>
      <c r="AC8390" s="1" t="s">
        <v>38</v>
      </c>
      <c r="AD8390" s="1" t="s">
        <v>19</v>
      </c>
      <c r="AE8390" s="2">
        <v>41273</v>
      </c>
    </row>
    <row r="8391" spans="1:31" x14ac:dyDescent="0.25">
      <c r="A8391">
        <f t="shared" si="1186"/>
        <v>8390</v>
      </c>
      <c r="B8391" s="1">
        <v>53730</v>
      </c>
      <c r="C8391" s="2">
        <v>41272</v>
      </c>
      <c r="D8391" s="1" t="s">
        <v>20</v>
      </c>
      <c r="E8391" s="1" t="str">
        <f t="shared" si="1179"/>
        <v>*</v>
      </c>
      <c r="F8391" s="1" t="str">
        <f t="shared" si="1180"/>
        <v>**</v>
      </c>
      <c r="G8391" s="1" t="str">
        <f t="shared" si="1181"/>
        <v>**</v>
      </c>
      <c r="J8391" s="1" t="str">
        <f t="shared" si="1182"/>
        <v>**</v>
      </c>
      <c r="P8391" s="1">
        <v>40</v>
      </c>
      <c r="Q8391" s="1">
        <f t="shared" si="1187"/>
        <v>0.05</v>
      </c>
      <c r="T8391" s="4">
        <v>181.8</v>
      </c>
      <c r="U8391" s="9">
        <f t="shared" si="1183"/>
        <v>0</v>
      </c>
      <c r="V8391" s="4">
        <f t="shared" si="1184"/>
        <v>4.5449999999999999</v>
      </c>
      <c r="W8391" s="1" t="s">
        <v>21</v>
      </c>
      <c r="X8391" s="1">
        <v>5.83</v>
      </c>
      <c r="Y8391" s="4">
        <f t="shared" si="1185"/>
        <v>187.63000000000002</v>
      </c>
      <c r="Z8391" s="1" t="s">
        <v>44</v>
      </c>
      <c r="AA8391" s="1" t="s">
        <v>28</v>
      </c>
      <c r="AB8391" s="1" t="s">
        <v>29</v>
      </c>
      <c r="AC8391" s="1" t="s">
        <v>43</v>
      </c>
      <c r="AD8391" s="1" t="s">
        <v>19</v>
      </c>
      <c r="AE8391" s="2">
        <v>41273</v>
      </c>
    </row>
    <row r="8392" spans="1:31" x14ac:dyDescent="0.25">
      <c r="A8392">
        <f t="shared" si="1186"/>
        <v>8391</v>
      </c>
      <c r="B8392" s="1">
        <v>42945</v>
      </c>
      <c r="C8392" s="2">
        <v>41272</v>
      </c>
      <c r="D8392" s="1" t="s">
        <v>27</v>
      </c>
      <c r="E8392" s="1" t="str">
        <f t="shared" si="1179"/>
        <v>*</v>
      </c>
      <c r="F8392" s="1" t="str">
        <f t="shared" si="1180"/>
        <v>*</v>
      </c>
      <c r="G8392" s="1" t="str">
        <f t="shared" si="1181"/>
        <v>*</v>
      </c>
      <c r="J8392" s="1" t="str">
        <f t="shared" si="1182"/>
        <v>*</v>
      </c>
      <c r="P8392" s="1">
        <v>45</v>
      </c>
      <c r="Q8392" s="1">
        <f t="shared" si="1187"/>
        <v>0.05</v>
      </c>
      <c r="T8392" s="4">
        <v>178.7</v>
      </c>
      <c r="U8392" s="9">
        <f t="shared" si="1183"/>
        <v>0</v>
      </c>
      <c r="V8392" s="4">
        <f t="shared" si="1184"/>
        <v>3.971111111111111</v>
      </c>
      <c r="W8392" s="1" t="s">
        <v>21</v>
      </c>
      <c r="X8392" s="1">
        <v>5.13</v>
      </c>
      <c r="Y8392" s="4">
        <f t="shared" si="1185"/>
        <v>183.82999999999998</v>
      </c>
      <c r="Z8392" s="1" t="s">
        <v>46</v>
      </c>
      <c r="AA8392" s="1" t="s">
        <v>28</v>
      </c>
      <c r="AB8392" s="1" t="s">
        <v>29</v>
      </c>
      <c r="AC8392" s="1" t="s">
        <v>63</v>
      </c>
      <c r="AD8392" s="1" t="s">
        <v>19</v>
      </c>
      <c r="AE8392" s="2">
        <v>41272</v>
      </c>
    </row>
    <row r="8393" spans="1:31" x14ac:dyDescent="0.25">
      <c r="A8393">
        <f t="shared" si="1186"/>
        <v>8392</v>
      </c>
      <c r="B8393" s="1">
        <v>13507</v>
      </c>
      <c r="C8393" s="2">
        <v>41272</v>
      </c>
      <c r="D8393" s="1" t="s">
        <v>36</v>
      </c>
      <c r="E8393" s="1" t="str">
        <f t="shared" si="1179"/>
        <v>*</v>
      </c>
      <c r="F8393" s="1" t="str">
        <f t="shared" si="1180"/>
        <v>*</v>
      </c>
      <c r="G8393" s="1" t="str">
        <f t="shared" si="1181"/>
        <v>*</v>
      </c>
      <c r="J8393" s="1" t="str">
        <f t="shared" si="1182"/>
        <v>*</v>
      </c>
      <c r="P8393" s="1">
        <v>27</v>
      </c>
      <c r="Q8393" s="1">
        <f t="shared" si="1187"/>
        <v>3.5000000000000003E-2</v>
      </c>
      <c r="T8393" s="4">
        <v>176.1</v>
      </c>
      <c r="U8393" s="9">
        <f t="shared" si="1183"/>
        <v>0</v>
      </c>
      <c r="V8393" s="4">
        <f t="shared" si="1184"/>
        <v>6.5222222222222221</v>
      </c>
      <c r="W8393" s="1" t="s">
        <v>21</v>
      </c>
      <c r="X8393" s="1">
        <v>6.18</v>
      </c>
      <c r="Y8393" s="4">
        <f t="shared" si="1185"/>
        <v>182.28</v>
      </c>
      <c r="Z8393" s="1" t="s">
        <v>15</v>
      </c>
      <c r="AA8393" s="1" t="s">
        <v>23</v>
      </c>
      <c r="AB8393" s="1" t="s">
        <v>29</v>
      </c>
      <c r="AC8393" s="1" t="s">
        <v>40</v>
      </c>
      <c r="AD8393" s="1" t="s">
        <v>19</v>
      </c>
      <c r="AE8393" s="2">
        <v>41273</v>
      </c>
    </row>
    <row r="8394" spans="1:31" x14ac:dyDescent="0.25">
      <c r="A8394">
        <f t="shared" si="1186"/>
        <v>8393</v>
      </c>
      <c r="B8394" s="1">
        <v>49344</v>
      </c>
      <c r="C8394" s="2">
        <v>41273</v>
      </c>
      <c r="D8394" s="1" t="s">
        <v>13</v>
      </c>
      <c r="E8394" s="1" t="str">
        <f t="shared" si="1179"/>
        <v>*</v>
      </c>
      <c r="F8394" s="1" t="str">
        <f t="shared" si="1180"/>
        <v>*</v>
      </c>
      <c r="G8394" s="1" t="str">
        <f t="shared" si="1181"/>
        <v>*</v>
      </c>
      <c r="J8394" s="1" t="str">
        <f t="shared" si="1182"/>
        <v>*</v>
      </c>
      <c r="P8394" s="1">
        <v>1</v>
      </c>
      <c r="Q8394" s="1">
        <f t="shared" si="1187"/>
        <v>0.01</v>
      </c>
      <c r="T8394" s="4">
        <v>803.33</v>
      </c>
      <c r="U8394" s="9">
        <f t="shared" si="1183"/>
        <v>0</v>
      </c>
      <c r="V8394" s="4">
        <f t="shared" si="1184"/>
        <v>803.33</v>
      </c>
      <c r="W8394" s="1" t="s">
        <v>21</v>
      </c>
      <c r="X8394" s="1">
        <v>24.49</v>
      </c>
      <c r="Y8394" s="4">
        <f t="shared" si="1185"/>
        <v>827.82</v>
      </c>
      <c r="Z8394" s="1" t="s">
        <v>49</v>
      </c>
      <c r="AA8394" s="1" t="s">
        <v>37</v>
      </c>
      <c r="AB8394" s="1" t="s">
        <v>29</v>
      </c>
      <c r="AC8394" s="1" t="s">
        <v>45</v>
      </c>
      <c r="AD8394" s="1" t="s">
        <v>26</v>
      </c>
      <c r="AE8394" s="2">
        <v>41273</v>
      </c>
    </row>
    <row r="8395" spans="1:31" x14ac:dyDescent="0.25">
      <c r="A8395">
        <f t="shared" si="1186"/>
        <v>8394</v>
      </c>
      <c r="B8395" s="1">
        <v>49344</v>
      </c>
      <c r="C8395" s="2">
        <v>41273</v>
      </c>
      <c r="D8395" s="1" t="s">
        <v>13</v>
      </c>
      <c r="E8395" s="1" t="str">
        <f t="shared" si="1179"/>
        <v>*</v>
      </c>
      <c r="F8395" s="1" t="str">
        <f t="shared" si="1180"/>
        <v>*</v>
      </c>
      <c r="G8395" s="1" t="str">
        <f t="shared" si="1181"/>
        <v>*</v>
      </c>
      <c r="J8395" s="1" t="str">
        <f t="shared" si="1182"/>
        <v>*</v>
      </c>
      <c r="P8395" s="1">
        <v>31</v>
      </c>
      <c r="Q8395" s="1">
        <f t="shared" si="1187"/>
        <v>0.04</v>
      </c>
      <c r="T8395" s="4">
        <v>672.93</v>
      </c>
      <c r="U8395" s="9">
        <f t="shared" si="1183"/>
        <v>0</v>
      </c>
      <c r="V8395" s="4">
        <f t="shared" si="1184"/>
        <v>21.707419354838709</v>
      </c>
      <c r="W8395" s="1" t="s">
        <v>21</v>
      </c>
      <c r="X8395" s="1">
        <v>4</v>
      </c>
      <c r="Y8395" s="4">
        <f t="shared" si="1185"/>
        <v>676.93</v>
      </c>
      <c r="Z8395" s="1" t="s">
        <v>49</v>
      </c>
      <c r="AA8395" s="1" t="s">
        <v>37</v>
      </c>
      <c r="AB8395" s="1" t="s">
        <v>24</v>
      </c>
      <c r="AC8395" s="1" t="s">
        <v>38</v>
      </c>
      <c r="AD8395" s="1" t="s">
        <v>19</v>
      </c>
      <c r="AE8395" s="2">
        <v>41273</v>
      </c>
    </row>
    <row r="8396" spans="1:31" x14ac:dyDescent="0.25">
      <c r="A8396">
        <f t="shared" si="1186"/>
        <v>8395</v>
      </c>
      <c r="B8396" s="1">
        <v>47815</v>
      </c>
      <c r="C8396" s="2">
        <v>41273</v>
      </c>
      <c r="D8396" s="1" t="s">
        <v>27</v>
      </c>
      <c r="E8396" s="1" t="str">
        <f t="shared" si="1179"/>
        <v>*</v>
      </c>
      <c r="F8396" s="1" t="str">
        <f t="shared" si="1180"/>
        <v>*</v>
      </c>
      <c r="G8396" s="1" t="str">
        <f t="shared" si="1181"/>
        <v>*</v>
      </c>
      <c r="J8396" s="1" t="str">
        <f t="shared" si="1182"/>
        <v>*</v>
      </c>
      <c r="P8396" s="1">
        <v>45</v>
      </c>
      <c r="Q8396" s="1">
        <f t="shared" si="1187"/>
        <v>0.05</v>
      </c>
      <c r="T8396" s="4">
        <v>580.96</v>
      </c>
      <c r="U8396" s="9">
        <f t="shared" si="1183"/>
        <v>0</v>
      </c>
      <c r="V8396" s="4">
        <f t="shared" si="1184"/>
        <v>12.910222222222224</v>
      </c>
      <c r="W8396" s="1" t="s">
        <v>21</v>
      </c>
      <c r="X8396" s="1">
        <v>6.85</v>
      </c>
      <c r="Y8396" s="4">
        <f t="shared" si="1185"/>
        <v>587.81000000000006</v>
      </c>
      <c r="Z8396" s="1" t="s">
        <v>54</v>
      </c>
      <c r="AA8396" s="1" t="s">
        <v>23</v>
      </c>
      <c r="AB8396" s="1" t="s">
        <v>17</v>
      </c>
      <c r="AC8396" s="1" t="s">
        <v>18</v>
      </c>
      <c r="AD8396" s="1" t="s">
        <v>31</v>
      </c>
      <c r="AE8396" s="2">
        <v>41273</v>
      </c>
    </row>
    <row r="8397" spans="1:31" x14ac:dyDescent="0.25">
      <c r="A8397">
        <f t="shared" si="1186"/>
        <v>8396</v>
      </c>
      <c r="B8397" s="1">
        <v>50950</v>
      </c>
      <c r="C8397" s="2">
        <v>41273</v>
      </c>
      <c r="D8397" s="1" t="s">
        <v>27</v>
      </c>
      <c r="E8397" s="1" t="str">
        <f t="shared" si="1179"/>
        <v>*</v>
      </c>
      <c r="F8397" s="1" t="str">
        <f t="shared" si="1180"/>
        <v>*</v>
      </c>
      <c r="G8397" s="1" t="str">
        <f t="shared" si="1181"/>
        <v>*</v>
      </c>
      <c r="J8397" s="1" t="str">
        <f t="shared" si="1182"/>
        <v>*</v>
      </c>
      <c r="P8397" s="1">
        <v>35</v>
      </c>
      <c r="Q8397" s="1">
        <f t="shared" si="1187"/>
        <v>0.04</v>
      </c>
      <c r="T8397" s="4">
        <v>448.1</v>
      </c>
      <c r="U8397" s="9">
        <f t="shared" si="1183"/>
        <v>0</v>
      </c>
      <c r="V8397" s="4">
        <f t="shared" si="1184"/>
        <v>12.802857142857144</v>
      </c>
      <c r="W8397" s="1" t="s">
        <v>14</v>
      </c>
      <c r="X8397" s="1">
        <v>4.51</v>
      </c>
      <c r="Y8397" s="4">
        <f t="shared" si="1185"/>
        <v>452.61</v>
      </c>
      <c r="Z8397" s="1" t="s">
        <v>15</v>
      </c>
      <c r="AA8397" s="1" t="s">
        <v>28</v>
      </c>
      <c r="AB8397" s="1" t="s">
        <v>29</v>
      </c>
      <c r="AC8397" s="1" t="s">
        <v>55</v>
      </c>
      <c r="AD8397" s="1" t="s">
        <v>19</v>
      </c>
      <c r="AE8397" s="2">
        <v>41273</v>
      </c>
    </row>
    <row r="8398" spans="1:31" x14ac:dyDescent="0.25">
      <c r="A8398">
        <f t="shared" si="1186"/>
        <v>8397</v>
      </c>
      <c r="B8398" s="1">
        <v>50950</v>
      </c>
      <c r="C8398" s="2">
        <v>41273</v>
      </c>
      <c r="D8398" s="1" t="s">
        <v>27</v>
      </c>
      <c r="E8398" s="1" t="str">
        <f t="shared" si="1179"/>
        <v>*</v>
      </c>
      <c r="F8398" s="1" t="str">
        <f t="shared" si="1180"/>
        <v>*</v>
      </c>
      <c r="G8398" s="1" t="str">
        <f t="shared" si="1181"/>
        <v>*</v>
      </c>
      <c r="J8398" s="1" t="str">
        <f t="shared" si="1182"/>
        <v>*</v>
      </c>
      <c r="P8398" s="1">
        <v>6</v>
      </c>
      <c r="Q8398" s="1">
        <f t="shared" si="1187"/>
        <v>0.01</v>
      </c>
      <c r="T8398" s="4">
        <v>391.12</v>
      </c>
      <c r="U8398" s="9">
        <f t="shared" si="1183"/>
        <v>0</v>
      </c>
      <c r="V8398" s="4">
        <f t="shared" si="1184"/>
        <v>65.186666666666667</v>
      </c>
      <c r="W8398" s="1" t="s">
        <v>33</v>
      </c>
      <c r="X8398" s="1">
        <v>30</v>
      </c>
      <c r="Y8398" s="4">
        <f t="shared" si="1185"/>
        <v>421.12</v>
      </c>
      <c r="Z8398" s="1" t="s">
        <v>15</v>
      </c>
      <c r="AA8398" s="1" t="s">
        <v>28</v>
      </c>
      <c r="AB8398" s="1" t="s">
        <v>17</v>
      </c>
      <c r="AC8398" s="1" t="s">
        <v>34</v>
      </c>
      <c r="AD8398" s="1" t="s">
        <v>35</v>
      </c>
      <c r="AE8398" s="2">
        <v>41273</v>
      </c>
    </row>
    <row r="8399" spans="1:31" x14ac:dyDescent="0.25">
      <c r="A8399">
        <f t="shared" si="1186"/>
        <v>8398</v>
      </c>
      <c r="B8399" s="1">
        <v>25542</v>
      </c>
      <c r="C8399" s="2">
        <v>41273</v>
      </c>
      <c r="D8399" s="1" t="s">
        <v>13</v>
      </c>
      <c r="E8399" s="1" t="str">
        <f t="shared" si="1179"/>
        <v>*</v>
      </c>
      <c r="F8399" s="1" t="str">
        <f t="shared" si="1180"/>
        <v>*</v>
      </c>
      <c r="G8399" s="1" t="str">
        <f t="shared" si="1181"/>
        <v>*</v>
      </c>
      <c r="J8399" s="1" t="str">
        <f t="shared" si="1182"/>
        <v>*</v>
      </c>
      <c r="P8399" s="1">
        <v>37</v>
      </c>
      <c r="Q8399" s="1">
        <f t="shared" si="1187"/>
        <v>0.04</v>
      </c>
      <c r="T8399" s="4">
        <v>257.45999999999998</v>
      </c>
      <c r="U8399" s="9">
        <f t="shared" si="1183"/>
        <v>0</v>
      </c>
      <c r="V8399" s="4">
        <f t="shared" si="1184"/>
        <v>6.9583783783783781</v>
      </c>
      <c r="W8399" s="1" t="s">
        <v>14</v>
      </c>
      <c r="X8399" s="1">
        <v>4.2300000000000004</v>
      </c>
      <c r="Y8399" s="4">
        <f t="shared" si="1185"/>
        <v>261.69</v>
      </c>
      <c r="Z8399" s="1" t="s">
        <v>22</v>
      </c>
      <c r="AA8399" s="1" t="s">
        <v>37</v>
      </c>
      <c r="AB8399" s="1" t="s">
        <v>29</v>
      </c>
      <c r="AC8399" s="1" t="s">
        <v>40</v>
      </c>
      <c r="AD8399" s="1" t="s">
        <v>31</v>
      </c>
      <c r="AE8399" s="2">
        <v>41273</v>
      </c>
    </row>
    <row r="8400" spans="1:31" x14ac:dyDescent="0.25">
      <c r="A8400">
        <f t="shared" si="1186"/>
        <v>8399</v>
      </c>
      <c r="B8400" s="1">
        <v>45127</v>
      </c>
      <c r="C8400" s="2">
        <v>41273</v>
      </c>
      <c r="D8400" s="1" t="s">
        <v>36</v>
      </c>
      <c r="E8400" s="1" t="str">
        <f t="shared" si="1179"/>
        <v>*</v>
      </c>
      <c r="F8400" s="1" t="str">
        <f t="shared" si="1180"/>
        <v>*</v>
      </c>
      <c r="G8400" s="1" t="str">
        <f t="shared" si="1181"/>
        <v>*</v>
      </c>
      <c r="J8400" s="1" t="str">
        <f t="shared" si="1182"/>
        <v>*</v>
      </c>
      <c r="P8400" s="1">
        <v>10</v>
      </c>
      <c r="Q8400" s="1">
        <f t="shared" si="1187"/>
        <v>0.02</v>
      </c>
      <c r="T8400" s="4">
        <v>14.15</v>
      </c>
      <c r="U8400" s="9">
        <f t="shared" si="1183"/>
        <v>0</v>
      </c>
      <c r="V8400" s="4">
        <f t="shared" si="1184"/>
        <v>1.415</v>
      </c>
      <c r="W8400" s="1" t="s">
        <v>21</v>
      </c>
      <c r="X8400" s="1">
        <v>0.7</v>
      </c>
      <c r="Y8400" s="4">
        <f t="shared" si="1185"/>
        <v>14.85</v>
      </c>
      <c r="Z8400" s="1" t="s">
        <v>51</v>
      </c>
      <c r="AA8400" s="1" t="s">
        <v>16</v>
      </c>
      <c r="AB8400" s="1" t="s">
        <v>29</v>
      </c>
      <c r="AC8400" s="1" t="s">
        <v>61</v>
      </c>
      <c r="AD8400" s="1" t="s">
        <v>31</v>
      </c>
      <c r="AE8400" s="2">
        <v>41273</v>
      </c>
    </row>
    <row r="8401" spans="1:22" s="3" customFormat="1" x14ac:dyDescent="0.25">
      <c r="A8401"/>
      <c r="T8401" s="5"/>
      <c r="U8401" s="8"/>
      <c r="V8401" s="5"/>
    </row>
    <row r="8402" spans="1:22" s="3" customFormat="1" x14ac:dyDescent="0.25">
      <c r="T8402" s="5"/>
      <c r="U8402" s="8"/>
      <c r="V8402" s="5"/>
    </row>
    <row r="8403" spans="1:22" s="3" customFormat="1" x14ac:dyDescent="0.25">
      <c r="C8403" s="3" t="s">
        <v>69</v>
      </c>
      <c r="D8403" s="6">
        <f>SUMIF(AA2:AA8400,"Corporate",T2:T8400)</f>
        <v>5498904.877499993</v>
      </c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7">
        <f>D8403/D$8409</f>
        <v>0.36866801025218932</v>
      </c>
      <c r="Q8403" s="7"/>
      <c r="R8403" s="7"/>
      <c r="S8403" s="7"/>
      <c r="T8403" s="5" t="s">
        <v>73</v>
      </c>
      <c r="U8403" s="8"/>
      <c r="V8403" s="5">
        <f>MAX(D8403:D8406)</f>
        <v>5498904.877499993</v>
      </c>
    </row>
    <row r="8404" spans="1:22" s="3" customFormat="1" x14ac:dyDescent="0.25">
      <c r="C8404" s="3" t="s">
        <v>70</v>
      </c>
      <c r="D8404" s="6">
        <f>SUMIF(AA3:AA8401,"Home Office",T3:T8401)</f>
        <v>3563891.3949999972</v>
      </c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7">
        <f t="shared" ref="P8404:P8406" si="1188">D8404/D$8409</f>
        <v>0.2389371663302699</v>
      </c>
      <c r="Q8404" s="7"/>
      <c r="R8404" s="7"/>
      <c r="S8404" s="7"/>
      <c r="T8404" s="5" t="s">
        <v>74</v>
      </c>
      <c r="U8404" s="8"/>
      <c r="V8404" s="5">
        <f>MIN(D8403:D8406)</f>
        <v>2788140.6294999984</v>
      </c>
    </row>
    <row r="8405" spans="1:22" s="3" customFormat="1" x14ac:dyDescent="0.25">
      <c r="C8405" s="3" t="s">
        <v>71</v>
      </c>
      <c r="D8405" s="6">
        <f>SUMIF(AA4:AA8402,"Consumer",T4:T8402)</f>
        <v>3063611.0820000018</v>
      </c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7">
        <f t="shared" si="1188"/>
        <v>0.20539642473338982</v>
      </c>
      <c r="Q8405" s="7"/>
      <c r="R8405" s="7"/>
      <c r="S8405" s="7"/>
      <c r="T8405" s="5" t="s">
        <v>75</v>
      </c>
      <c r="U8405" s="8"/>
      <c r="V8405" s="8">
        <f>COUNT(D8403:D8406)</f>
        <v>4</v>
      </c>
    </row>
    <row r="8406" spans="1:22" s="3" customFormat="1" x14ac:dyDescent="0.25">
      <c r="C8406" s="3" t="s">
        <v>72</v>
      </c>
      <c r="D8406" s="6">
        <f>SUMIF(AA5:AA8403,"Small Business",T5:T8403)</f>
        <v>2788140.6294999984</v>
      </c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7">
        <f t="shared" si="1188"/>
        <v>0.18692781218801002</v>
      </c>
      <c r="Q8406" s="7"/>
      <c r="R8406" s="7"/>
      <c r="S8406" s="7"/>
      <c r="T8406" s="5" t="s">
        <v>76</v>
      </c>
      <c r="U8406" s="8"/>
      <c r="V8406" s="8">
        <f>COUNTIF(D8403:D8406,"&gt;3000000")</f>
        <v>3</v>
      </c>
    </row>
    <row r="8407" spans="1:22" s="3" customFormat="1" x14ac:dyDescent="0.25">
      <c r="T8407" s="5" t="s">
        <v>77</v>
      </c>
      <c r="U8407" s="8"/>
      <c r="V8407" s="5">
        <f>POWER(3,10)</f>
        <v>59049</v>
      </c>
    </row>
    <row r="8408" spans="1:22" s="3" customFormat="1" x14ac:dyDescent="0.25">
      <c r="T8408" s="5"/>
      <c r="U8408" s="8"/>
      <c r="V8408" s="5">
        <f>3^10</f>
        <v>59049</v>
      </c>
    </row>
    <row r="8409" spans="1:22" s="3" customFormat="1" x14ac:dyDescent="0.25">
      <c r="C8409" s="3" t="s">
        <v>68</v>
      </c>
      <c r="D8409" s="6">
        <f>SUM(T2:T8400)</f>
        <v>14915600.823999994</v>
      </c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U8409" s="8"/>
      <c r="V8409" s="5"/>
    </row>
    <row r="8410" spans="1:22" s="3" customFormat="1" x14ac:dyDescent="0.25">
      <c r="T8410" s="5"/>
      <c r="U8410" s="8"/>
      <c r="V8410" s="5"/>
    </row>
    <row r="8411" spans="1:22" s="3" customFormat="1" x14ac:dyDescent="0.25">
      <c r="T8411" s="5"/>
      <c r="U8411" s="8"/>
      <c r="V8411" s="5"/>
    </row>
    <row r="8412" spans="1:22" s="3" customFormat="1" x14ac:dyDescent="0.25">
      <c r="T8412" s="5"/>
      <c r="U8412" s="8"/>
      <c r="V8412" s="5"/>
    </row>
    <row r="8413" spans="1:22" s="3" customFormat="1" x14ac:dyDescent="0.25">
      <c r="T8413" s="5"/>
      <c r="U8413" s="8"/>
      <c r="V8413" s="5"/>
    </row>
    <row r="8414" spans="1:22" s="3" customFormat="1" x14ac:dyDescent="0.25">
      <c r="T8414" s="5"/>
      <c r="U8414" s="8"/>
      <c r="V8414" s="5"/>
    </row>
    <row r="8415" spans="1:22" s="3" customFormat="1" x14ac:dyDescent="0.25">
      <c r="T8415" s="5"/>
      <c r="U8415" s="8"/>
      <c r="V8415" s="5"/>
    </row>
    <row r="8416" spans="1:22" s="3" customFormat="1" x14ac:dyDescent="0.25">
      <c r="T8416" s="5"/>
      <c r="U8416" s="8"/>
      <c r="V8416" s="5"/>
    </row>
    <row r="8417" spans="20:22" s="3" customFormat="1" x14ac:dyDescent="0.25">
      <c r="T8417" s="5"/>
      <c r="U8417" s="8"/>
      <c r="V8417" s="5"/>
    </row>
    <row r="8418" spans="20:22" s="3" customFormat="1" x14ac:dyDescent="0.25">
      <c r="T8418" s="5"/>
      <c r="U8418" s="8"/>
      <c r="V8418" s="5"/>
    </row>
  </sheetData>
  <sortState ref="H6:I10">
    <sortCondition ref="H6:H10"/>
  </sortState>
  <pageMargins left="0.7" right="0.7" top="0.75" bottom="0.75" header="0.3" footer="0.3"/>
  <pageSetup orientation="portrait" r:id="rId1"/>
  <ignoredErrors>
    <ignoredError sqref="D840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Pivot table graph</vt:lpstr>
      <vt:lpstr>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2016-05-30T20:22:40Z</dcterms:created>
  <dcterms:modified xsi:type="dcterms:W3CDTF">2016-10-04T16:20:32Z</dcterms:modified>
</cp:coreProperties>
</file>